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ValtemirJunior\Downloads\"/>
    </mc:Choice>
  </mc:AlternateContent>
  <xr:revisionPtr revIDLastSave="0" documentId="13_ncr:1_{21C462F4-1AE4-46E1-93E8-9AEFE1CE4FF8}" xr6:coauthVersionLast="47" xr6:coauthVersionMax="47" xr10:uidLastSave="{00000000-0000-0000-0000-000000000000}"/>
  <bookViews>
    <workbookView xWindow="28680" yWindow="-120" windowWidth="29040" windowHeight="15720" firstSheet="4" activeTab="4" xr2:uid="{B4001A27-4C1D-48A7-9A0A-D54E2B479FF3}"/>
  </bookViews>
  <sheets>
    <sheet name="Controle_ACQ" sheetId="177" r:id="rId1"/>
    <sheet name="Config  Antenas" sheetId="179" r:id="rId2"/>
    <sheet name="FO Candidato" sheetId="180" r:id="rId3"/>
    <sheet name="NTP" sheetId="178" r:id="rId4"/>
    <sheet name="NDD" sheetId="176" r:id="rId5"/>
  </sheets>
  <definedNames>
    <definedName name="_xlnm.Print_Area" localSheetId="4">NDD!$A$1:$S$77</definedName>
    <definedName name="_xlnm.Print_Area" localSheetId="3">NTP!$A$1:$S$78</definedName>
    <definedName name="DadosExternos_1" localSheetId="1" hidden="1">'Config  Antenas'!$A$1:$Y$7946</definedName>
    <definedName name="DadosExternos_1" localSheetId="0" hidden="1">'Controle_ACQ'!$A$1:$DA$1569</definedName>
    <definedName name="DadosExternos_1" localSheetId="2" hidden="1">'FO Candidato'!$A$1:$AK$1463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2" i="180" l="1"/>
  <c r="AL3" i="180"/>
  <c r="AL4" i="180"/>
  <c r="AL5" i="180"/>
  <c r="AL6" i="180"/>
  <c r="AL7" i="180"/>
  <c r="AL8" i="180"/>
  <c r="AL9" i="180"/>
  <c r="AL10" i="180"/>
  <c r="AL11" i="180"/>
  <c r="AL12" i="180"/>
  <c r="AL13" i="180"/>
  <c r="AL14" i="180"/>
  <c r="AL15" i="180"/>
  <c r="AL16" i="180"/>
  <c r="AL17" i="180"/>
  <c r="AL18" i="180"/>
  <c r="AL19" i="180"/>
  <c r="AL20" i="180"/>
  <c r="AL21" i="180"/>
  <c r="AL22" i="180"/>
  <c r="AL23" i="180"/>
  <c r="AL24" i="180"/>
  <c r="AL25" i="180"/>
  <c r="AL26" i="180"/>
  <c r="AL27" i="180"/>
  <c r="AL28" i="180"/>
  <c r="AL29" i="180"/>
  <c r="AL30" i="180"/>
  <c r="AL31" i="180"/>
  <c r="AL32" i="180"/>
  <c r="AL33" i="180"/>
  <c r="AL34" i="180"/>
  <c r="AL35" i="180"/>
  <c r="AL36" i="180"/>
  <c r="AL37" i="180"/>
  <c r="AL38" i="180"/>
  <c r="AL39" i="180"/>
  <c r="AL40" i="180"/>
  <c r="AL41" i="180"/>
  <c r="AL42" i="180"/>
  <c r="AL43" i="180"/>
  <c r="AL44" i="180"/>
  <c r="AL45" i="180"/>
  <c r="AL46" i="180"/>
  <c r="AL47" i="180"/>
  <c r="AL48" i="180"/>
  <c r="AL49" i="180"/>
  <c r="AL50" i="180"/>
  <c r="AL51" i="180"/>
  <c r="AL52" i="180"/>
  <c r="AL53" i="180"/>
  <c r="AL54" i="180"/>
  <c r="AL55" i="180"/>
  <c r="AL56" i="180"/>
  <c r="AL57" i="180"/>
  <c r="AL58" i="180"/>
  <c r="AL59" i="180"/>
  <c r="AL60" i="180"/>
  <c r="AL61" i="180"/>
  <c r="AL62" i="180"/>
  <c r="AL63" i="180"/>
  <c r="AL64" i="180"/>
  <c r="AL65" i="180"/>
  <c r="AL66" i="180"/>
  <c r="AL67" i="180"/>
  <c r="AL68" i="180"/>
  <c r="AL69" i="180"/>
  <c r="AL70" i="180"/>
  <c r="AL71" i="180"/>
  <c r="AL72" i="180"/>
  <c r="AL73" i="180"/>
  <c r="AL74" i="180"/>
  <c r="AL75" i="180"/>
  <c r="AL76" i="180"/>
  <c r="AL77" i="180"/>
  <c r="AL78" i="180"/>
  <c r="AL79" i="180"/>
  <c r="AL80" i="180"/>
  <c r="AL81" i="180"/>
  <c r="AL82" i="180"/>
  <c r="AL83" i="180"/>
  <c r="AL84" i="180"/>
  <c r="AL85" i="180"/>
  <c r="AL86" i="180"/>
  <c r="AL87" i="180"/>
  <c r="AL88" i="180"/>
  <c r="AL89" i="180"/>
  <c r="AL90" i="180"/>
  <c r="AL91" i="180"/>
  <c r="AL92" i="180"/>
  <c r="AL93" i="180"/>
  <c r="AL94" i="180"/>
  <c r="AL95" i="180"/>
  <c r="AL96" i="180"/>
  <c r="AL97" i="180"/>
  <c r="AL98" i="180"/>
  <c r="AL99" i="180"/>
  <c r="AL100" i="180"/>
  <c r="AL101" i="180"/>
  <c r="AL102" i="180"/>
  <c r="AL103" i="180"/>
  <c r="AL104" i="180"/>
  <c r="AL105" i="180"/>
  <c r="AL106" i="180"/>
  <c r="AL107" i="180"/>
  <c r="AL108" i="180"/>
  <c r="AL109" i="180"/>
  <c r="AL110" i="180"/>
  <c r="AL111" i="180"/>
  <c r="AL112" i="180"/>
  <c r="AL113" i="180"/>
  <c r="AL114" i="180"/>
  <c r="AL115" i="180"/>
  <c r="AL116" i="180"/>
  <c r="AL117" i="180"/>
  <c r="AL118" i="180"/>
  <c r="AL119" i="180"/>
  <c r="AL120" i="180"/>
  <c r="AL121" i="180"/>
  <c r="AL122" i="180"/>
  <c r="AL123" i="180"/>
  <c r="AL124" i="180"/>
  <c r="AL125" i="180"/>
  <c r="AL126" i="180"/>
  <c r="AL127" i="180"/>
  <c r="AL128" i="180"/>
  <c r="AL129" i="180"/>
  <c r="AL130" i="180"/>
  <c r="AL131" i="180"/>
  <c r="AL132" i="180"/>
  <c r="AL133" i="180"/>
  <c r="AL134" i="180"/>
  <c r="AL135" i="180"/>
  <c r="AL136" i="180"/>
  <c r="AL137" i="180"/>
  <c r="AL138" i="180"/>
  <c r="AL139" i="180"/>
  <c r="AL140" i="180"/>
  <c r="AL141" i="180"/>
  <c r="AL142" i="180"/>
  <c r="AL143" i="180"/>
  <c r="AL144" i="180"/>
  <c r="AL145" i="180"/>
  <c r="AL146" i="180"/>
  <c r="AL147" i="180"/>
  <c r="AL148" i="180"/>
  <c r="AL149" i="180"/>
  <c r="AL150" i="180"/>
  <c r="AL151" i="180"/>
  <c r="AL152" i="180"/>
  <c r="AL153" i="180"/>
  <c r="AL154" i="180"/>
  <c r="AL155" i="180"/>
  <c r="AL156" i="180"/>
  <c r="AL157" i="180"/>
  <c r="AL158" i="180"/>
  <c r="AL159" i="180"/>
  <c r="AL160" i="180"/>
  <c r="AL161" i="180"/>
  <c r="AL162" i="180"/>
  <c r="AL163" i="180"/>
  <c r="AL164" i="180"/>
  <c r="AL165" i="180"/>
  <c r="AL166" i="180"/>
  <c r="AL167" i="180"/>
  <c r="AL168" i="180"/>
  <c r="AL169" i="180"/>
  <c r="AL170" i="180"/>
  <c r="AL171" i="180"/>
  <c r="AL172" i="180"/>
  <c r="AL173" i="180"/>
  <c r="AL174" i="180"/>
  <c r="AL175" i="180"/>
  <c r="AL176" i="180"/>
  <c r="AL177" i="180"/>
  <c r="AL178" i="180"/>
  <c r="AL179" i="180"/>
  <c r="AL180" i="180"/>
  <c r="AL181" i="180"/>
  <c r="AL182" i="180"/>
  <c r="AL183" i="180"/>
  <c r="AL184" i="180"/>
  <c r="AL185" i="180"/>
  <c r="AL186" i="180"/>
  <c r="AL187" i="180"/>
  <c r="AL188" i="180"/>
  <c r="AL189" i="180"/>
  <c r="AL190" i="180"/>
  <c r="AL191" i="180"/>
  <c r="AL192" i="180"/>
  <c r="AL193" i="180"/>
  <c r="AL194" i="180"/>
  <c r="AL195" i="180"/>
  <c r="AL196" i="180"/>
  <c r="AL197" i="180"/>
  <c r="AL198" i="180"/>
  <c r="AL199" i="180"/>
  <c r="AL200" i="180"/>
  <c r="AL201" i="180"/>
  <c r="AL202" i="180"/>
  <c r="AL203" i="180"/>
  <c r="AL204" i="180"/>
  <c r="AL205" i="180"/>
  <c r="AL206" i="180"/>
  <c r="AL207" i="180"/>
  <c r="AL208" i="180"/>
  <c r="AL209" i="180"/>
  <c r="AL210" i="180"/>
  <c r="AL211" i="180"/>
  <c r="AL212" i="180"/>
  <c r="AL213" i="180"/>
  <c r="AL214" i="180"/>
  <c r="AL215" i="180"/>
  <c r="AL216" i="180"/>
  <c r="AL217" i="180"/>
  <c r="AL218" i="180"/>
  <c r="AL219" i="180"/>
  <c r="AL220" i="180"/>
  <c r="AL221" i="180"/>
  <c r="AL222" i="180"/>
  <c r="AL223" i="180"/>
  <c r="AL224" i="180"/>
  <c r="AL225" i="180"/>
  <c r="AL226" i="180"/>
  <c r="AL227" i="180"/>
  <c r="AL228" i="180"/>
  <c r="AL229" i="180"/>
  <c r="AL230" i="180"/>
  <c r="AL231" i="180"/>
  <c r="AL232" i="180"/>
  <c r="AL233" i="180"/>
  <c r="AL234" i="180"/>
  <c r="AL235" i="180"/>
  <c r="AL236" i="180"/>
  <c r="AL237" i="180"/>
  <c r="AL238" i="180"/>
  <c r="AL239" i="180"/>
  <c r="AL240" i="180"/>
  <c r="AL241" i="180"/>
  <c r="AL242" i="180"/>
  <c r="AL243" i="180"/>
  <c r="AL244" i="180"/>
  <c r="AL245" i="180"/>
  <c r="AL246" i="180"/>
  <c r="AL247" i="180"/>
  <c r="AL248" i="180"/>
  <c r="AL249" i="180"/>
  <c r="AL250" i="180"/>
  <c r="AL251" i="180"/>
  <c r="AL252" i="180"/>
  <c r="AL253" i="180"/>
  <c r="AL254" i="180"/>
  <c r="AL255" i="180"/>
  <c r="AL256" i="180"/>
  <c r="AL257" i="180"/>
  <c r="AL258" i="180"/>
  <c r="AL259" i="180"/>
  <c r="AL260" i="180"/>
  <c r="AL261" i="180"/>
  <c r="AL262" i="180"/>
  <c r="AL263" i="180"/>
  <c r="AL264" i="180"/>
  <c r="AL265" i="180"/>
  <c r="AL266" i="180"/>
  <c r="AL267" i="180"/>
  <c r="AL268" i="180"/>
  <c r="AL269" i="180"/>
  <c r="AL270" i="180"/>
  <c r="AL271" i="180"/>
  <c r="AL272" i="180"/>
  <c r="AL273" i="180"/>
  <c r="AL274" i="180"/>
  <c r="AL275" i="180"/>
  <c r="AL276" i="180"/>
  <c r="AL277" i="180"/>
  <c r="AL278" i="180"/>
  <c r="AL279" i="180"/>
  <c r="AL280" i="180"/>
  <c r="AL281" i="180"/>
  <c r="AL282" i="180"/>
  <c r="AL283" i="180"/>
  <c r="AL284" i="180"/>
  <c r="AL285" i="180"/>
  <c r="AL286" i="180"/>
  <c r="AL287" i="180"/>
  <c r="AL288" i="180"/>
  <c r="AL289" i="180"/>
  <c r="AL290" i="180"/>
  <c r="AL291" i="180"/>
  <c r="AL292" i="180"/>
  <c r="AL293" i="180"/>
  <c r="AL294" i="180"/>
  <c r="AL295" i="180"/>
  <c r="AL296" i="180"/>
  <c r="AL297" i="180"/>
  <c r="AL298" i="180"/>
  <c r="AL299" i="180"/>
  <c r="AL300" i="180"/>
  <c r="AL301" i="180"/>
  <c r="AL302" i="180"/>
  <c r="AL303" i="180"/>
  <c r="AL304" i="180"/>
  <c r="AL305" i="180"/>
  <c r="AL306" i="180"/>
  <c r="AL307" i="180"/>
  <c r="AL308" i="180"/>
  <c r="AL309" i="180"/>
  <c r="AL310" i="180"/>
  <c r="AL311" i="180"/>
  <c r="AL312" i="180"/>
  <c r="AL313" i="180"/>
  <c r="AL314" i="180"/>
  <c r="AL315" i="180"/>
  <c r="AL316" i="180"/>
  <c r="AL317" i="180"/>
  <c r="AL318" i="180"/>
  <c r="AL319" i="180"/>
  <c r="AL320" i="180"/>
  <c r="AL321" i="180"/>
  <c r="AL322" i="180"/>
  <c r="AL323" i="180"/>
  <c r="AL324" i="180"/>
  <c r="AL325" i="180"/>
  <c r="AL326" i="180"/>
  <c r="AL327" i="180"/>
  <c r="AL328" i="180"/>
  <c r="AL329" i="180"/>
  <c r="AL330" i="180"/>
  <c r="AL331" i="180"/>
  <c r="AL332" i="180"/>
  <c r="AL333" i="180"/>
  <c r="AL334" i="180"/>
  <c r="AL335" i="180"/>
  <c r="AL336" i="180"/>
  <c r="AL337" i="180"/>
  <c r="AL338" i="180"/>
  <c r="AL339" i="180"/>
  <c r="AL340" i="180"/>
  <c r="AL341" i="180"/>
  <c r="AL342" i="180"/>
  <c r="AL343" i="180"/>
  <c r="AL344" i="180"/>
  <c r="AL345" i="180"/>
  <c r="AL346" i="180"/>
  <c r="AL347" i="180"/>
  <c r="AL348" i="180"/>
  <c r="AL349" i="180"/>
  <c r="AL350" i="180"/>
  <c r="AL351" i="180"/>
  <c r="AL352" i="180"/>
  <c r="AL353" i="180"/>
  <c r="AL354" i="180"/>
  <c r="AL355" i="180"/>
  <c r="AL356" i="180"/>
  <c r="AL357" i="180"/>
  <c r="AL358" i="180"/>
  <c r="AL359" i="180"/>
  <c r="AL360" i="180"/>
  <c r="AL361" i="180"/>
  <c r="AL362" i="180"/>
  <c r="AL363" i="180"/>
  <c r="AL364" i="180"/>
  <c r="AL365" i="180"/>
  <c r="AL366" i="180"/>
  <c r="AL367" i="180"/>
  <c r="AL368" i="180"/>
  <c r="AL369" i="180"/>
  <c r="AL370" i="180"/>
  <c r="AL371" i="180"/>
  <c r="AL372" i="180"/>
  <c r="AL373" i="180"/>
  <c r="AL374" i="180"/>
  <c r="AL375" i="180"/>
  <c r="AL376" i="180"/>
  <c r="AL377" i="180"/>
  <c r="AL378" i="180"/>
  <c r="AL379" i="180"/>
  <c r="AL380" i="180"/>
  <c r="AL381" i="180"/>
  <c r="AL382" i="180"/>
  <c r="AL383" i="180"/>
  <c r="AL384" i="180"/>
  <c r="AL385" i="180"/>
  <c r="AL386" i="180"/>
  <c r="AL387" i="180"/>
  <c r="AL388" i="180"/>
  <c r="AL389" i="180"/>
  <c r="AL390" i="180"/>
  <c r="AL391" i="180"/>
  <c r="AL392" i="180"/>
  <c r="AL393" i="180"/>
  <c r="AL394" i="180"/>
  <c r="AL395" i="180"/>
  <c r="AL396" i="180"/>
  <c r="AL397" i="180"/>
  <c r="AL398" i="180"/>
  <c r="AL399" i="180"/>
  <c r="AL400" i="180"/>
  <c r="AL401" i="180"/>
  <c r="AL402" i="180"/>
  <c r="AL403" i="180"/>
  <c r="AL404" i="180"/>
  <c r="AL405" i="180"/>
  <c r="AL406" i="180"/>
  <c r="AL407" i="180"/>
  <c r="AL408" i="180"/>
  <c r="AL409" i="180"/>
  <c r="AL410" i="180"/>
  <c r="AL411" i="180"/>
  <c r="AL412" i="180"/>
  <c r="AL413" i="180"/>
  <c r="AL414" i="180"/>
  <c r="AL415" i="180"/>
  <c r="AL416" i="180"/>
  <c r="AL417" i="180"/>
  <c r="AL418" i="180"/>
  <c r="AL419" i="180"/>
  <c r="AL420" i="180"/>
  <c r="AL421" i="180"/>
  <c r="AL422" i="180"/>
  <c r="AL423" i="180"/>
  <c r="AL424" i="180"/>
  <c r="AL425" i="180"/>
  <c r="AL426" i="180"/>
  <c r="AL427" i="180"/>
  <c r="AL428" i="180"/>
  <c r="AL429" i="180"/>
  <c r="AL430" i="180"/>
  <c r="AL431" i="180"/>
  <c r="AL432" i="180"/>
  <c r="AL433" i="180"/>
  <c r="AL434" i="180"/>
  <c r="AL435" i="180"/>
  <c r="AL436" i="180"/>
  <c r="AL437" i="180"/>
  <c r="AL438" i="180"/>
  <c r="AL439" i="180"/>
  <c r="AL440" i="180"/>
  <c r="AL441" i="180"/>
  <c r="AL442" i="180"/>
  <c r="AL443" i="180"/>
  <c r="AL444" i="180"/>
  <c r="AL445" i="180"/>
  <c r="AL446" i="180"/>
  <c r="AL447" i="180"/>
  <c r="AL448" i="180"/>
  <c r="AL449" i="180"/>
  <c r="AL450" i="180"/>
  <c r="AL451" i="180"/>
  <c r="AL452" i="180"/>
  <c r="AL453" i="180"/>
  <c r="AL454" i="180"/>
  <c r="AL455" i="180"/>
  <c r="AL456" i="180"/>
  <c r="AL457" i="180"/>
  <c r="AL458" i="180"/>
  <c r="AL459" i="180"/>
  <c r="AL460" i="180"/>
  <c r="AL461" i="180"/>
  <c r="AL462" i="180"/>
  <c r="AL463" i="180"/>
  <c r="AL464" i="180"/>
  <c r="AL465" i="180"/>
  <c r="AL466" i="180"/>
  <c r="AL467" i="180"/>
  <c r="AL468" i="180"/>
  <c r="AL469" i="180"/>
  <c r="AL470" i="180"/>
  <c r="AL471" i="180"/>
  <c r="AL472" i="180"/>
  <c r="AL473" i="180"/>
  <c r="AL474" i="180"/>
  <c r="AL475" i="180"/>
  <c r="AL476" i="180"/>
  <c r="AL477" i="180"/>
  <c r="AL478" i="180"/>
  <c r="AL479" i="180"/>
  <c r="AL480" i="180"/>
  <c r="AL481" i="180"/>
  <c r="AL482" i="180"/>
  <c r="AL483" i="180"/>
  <c r="AL484" i="180"/>
  <c r="AL485" i="180"/>
  <c r="AL486" i="180"/>
  <c r="AL487" i="180"/>
  <c r="AL488" i="180"/>
  <c r="AL489" i="180"/>
  <c r="AL490" i="180"/>
  <c r="AL491" i="180"/>
  <c r="AL492" i="180"/>
  <c r="AL493" i="180"/>
  <c r="AL494" i="180"/>
  <c r="AL495" i="180"/>
  <c r="AL496" i="180"/>
  <c r="AL497" i="180"/>
  <c r="AL498" i="180"/>
  <c r="AL499" i="180"/>
  <c r="AL500" i="180"/>
  <c r="AL501" i="180"/>
  <c r="AL502" i="180"/>
  <c r="AL503" i="180"/>
  <c r="AL504" i="180"/>
  <c r="AL505" i="180"/>
  <c r="AL506" i="180"/>
  <c r="AL507" i="180"/>
  <c r="AL508" i="180"/>
  <c r="AL509" i="180"/>
  <c r="AL510" i="180"/>
  <c r="AL511" i="180"/>
  <c r="AL512" i="180"/>
  <c r="AL513" i="180"/>
  <c r="AL514" i="180"/>
  <c r="AL515" i="180"/>
  <c r="AL516" i="180"/>
  <c r="AL517" i="180"/>
  <c r="AL518" i="180"/>
  <c r="AL519" i="180"/>
  <c r="AL520" i="180"/>
  <c r="AL521" i="180"/>
  <c r="AL522" i="180"/>
  <c r="AL523" i="180"/>
  <c r="AL524" i="180"/>
  <c r="AL525" i="180"/>
  <c r="AL526" i="180"/>
  <c r="AL527" i="180"/>
  <c r="AL528" i="180"/>
  <c r="AL529" i="180"/>
  <c r="AL530" i="180"/>
  <c r="AL531" i="180"/>
  <c r="AL532" i="180"/>
  <c r="AL533" i="180"/>
  <c r="AL534" i="180"/>
  <c r="AL535" i="180"/>
  <c r="AL536" i="180"/>
  <c r="AL537" i="180"/>
  <c r="AL538" i="180"/>
  <c r="AL539" i="180"/>
  <c r="AL540" i="180"/>
  <c r="AL541" i="180"/>
  <c r="AL542" i="180"/>
  <c r="AL543" i="180"/>
  <c r="AL544" i="180"/>
  <c r="AL545" i="180"/>
  <c r="AL546" i="180"/>
  <c r="AL547" i="180"/>
  <c r="AL548" i="180"/>
  <c r="AL549" i="180"/>
  <c r="AL550" i="180"/>
  <c r="AL551" i="180"/>
  <c r="AL552" i="180"/>
  <c r="AL553" i="180"/>
  <c r="AL554" i="180"/>
  <c r="AL555" i="180"/>
  <c r="AL556" i="180"/>
  <c r="AL557" i="180"/>
  <c r="AL558" i="180"/>
  <c r="AL559" i="180"/>
  <c r="AL560" i="180"/>
  <c r="AL561" i="180"/>
  <c r="AL562" i="180"/>
  <c r="AL563" i="180"/>
  <c r="AL564" i="180"/>
  <c r="AL565" i="180"/>
  <c r="AL566" i="180"/>
  <c r="AL567" i="180"/>
  <c r="AL568" i="180"/>
  <c r="AL569" i="180"/>
  <c r="AL570" i="180"/>
  <c r="AL571" i="180"/>
  <c r="AL572" i="180"/>
  <c r="AL573" i="180"/>
  <c r="AL574" i="180"/>
  <c r="AL575" i="180"/>
  <c r="AL576" i="180"/>
  <c r="AL577" i="180"/>
  <c r="AL578" i="180"/>
  <c r="AL579" i="180"/>
  <c r="AL580" i="180"/>
  <c r="AL581" i="180"/>
  <c r="AL582" i="180"/>
  <c r="AL583" i="180"/>
  <c r="AL584" i="180"/>
  <c r="AL585" i="180"/>
  <c r="AL586" i="180"/>
  <c r="AL587" i="180"/>
  <c r="AL588" i="180"/>
  <c r="AL589" i="180"/>
  <c r="AL590" i="180"/>
  <c r="AL591" i="180"/>
  <c r="AL592" i="180"/>
  <c r="AL593" i="180"/>
  <c r="AL594" i="180"/>
  <c r="AL595" i="180"/>
  <c r="AL596" i="180"/>
  <c r="AL597" i="180"/>
  <c r="AL598" i="180"/>
  <c r="AL599" i="180"/>
  <c r="AL600" i="180"/>
  <c r="AL601" i="180"/>
  <c r="AL602" i="180"/>
  <c r="AL603" i="180"/>
  <c r="AL604" i="180"/>
  <c r="AL605" i="180"/>
  <c r="AL606" i="180"/>
  <c r="AL607" i="180"/>
  <c r="AL608" i="180"/>
  <c r="AL609" i="180"/>
  <c r="AL610" i="180"/>
  <c r="AL611" i="180"/>
  <c r="AL612" i="180"/>
  <c r="AL613" i="180"/>
  <c r="AL614" i="180"/>
  <c r="AL615" i="180"/>
  <c r="AL616" i="180"/>
  <c r="AL617" i="180"/>
  <c r="AL618" i="180"/>
  <c r="AL619" i="180"/>
  <c r="AL620" i="180"/>
  <c r="AL621" i="180"/>
  <c r="AL622" i="180"/>
  <c r="AL623" i="180"/>
  <c r="AL624" i="180"/>
  <c r="AL625" i="180"/>
  <c r="AL626" i="180"/>
  <c r="AL627" i="180"/>
  <c r="AL628" i="180"/>
  <c r="AL629" i="180"/>
  <c r="AL630" i="180"/>
  <c r="AL631" i="180"/>
  <c r="AL632" i="180"/>
  <c r="AL633" i="180"/>
  <c r="AL634" i="180"/>
  <c r="AL635" i="180"/>
  <c r="AL636" i="180"/>
  <c r="AL637" i="180"/>
  <c r="AL638" i="180"/>
  <c r="AL639" i="180"/>
  <c r="AL640" i="180"/>
  <c r="AL641" i="180"/>
  <c r="AL642" i="180"/>
  <c r="AL643" i="180"/>
  <c r="AL644" i="180"/>
  <c r="AL645" i="180"/>
  <c r="AL646" i="180"/>
  <c r="AL647" i="180"/>
  <c r="AL648" i="180"/>
  <c r="AL649" i="180"/>
  <c r="AL650" i="180"/>
  <c r="AL651" i="180"/>
  <c r="AL652" i="180"/>
  <c r="AL653" i="180"/>
  <c r="AL654" i="180"/>
  <c r="AL655" i="180"/>
  <c r="AL656" i="180"/>
  <c r="AL657" i="180"/>
  <c r="AL658" i="180"/>
  <c r="AL659" i="180"/>
  <c r="AL660" i="180"/>
  <c r="AL661" i="180"/>
  <c r="AL662" i="180"/>
  <c r="AL663" i="180"/>
  <c r="AL664" i="180"/>
  <c r="AL665" i="180"/>
  <c r="AL666" i="180"/>
  <c r="AL667" i="180"/>
  <c r="AL668" i="180"/>
  <c r="AL669" i="180"/>
  <c r="AL670" i="180"/>
  <c r="AL671" i="180"/>
  <c r="AL672" i="180"/>
  <c r="AL673" i="180"/>
  <c r="AL674" i="180"/>
  <c r="AL675" i="180"/>
  <c r="AL676" i="180"/>
  <c r="AL677" i="180"/>
  <c r="AL678" i="180"/>
  <c r="AL679" i="180"/>
  <c r="AL680" i="180"/>
  <c r="AL681" i="180"/>
  <c r="AL682" i="180"/>
  <c r="AL683" i="180"/>
  <c r="AL684" i="180"/>
  <c r="AL685" i="180"/>
  <c r="AL686" i="180"/>
  <c r="AL687" i="180"/>
  <c r="AL688" i="180"/>
  <c r="AL689" i="180"/>
  <c r="AL690" i="180"/>
  <c r="AL691" i="180"/>
  <c r="AL692" i="180"/>
  <c r="AL693" i="180"/>
  <c r="AL694" i="180"/>
  <c r="AL695" i="180"/>
  <c r="AL696" i="180"/>
  <c r="AL697" i="180"/>
  <c r="AL698" i="180"/>
  <c r="AL699" i="180"/>
  <c r="AL700" i="180"/>
  <c r="AL701" i="180"/>
  <c r="AL702" i="180"/>
  <c r="AL703" i="180"/>
  <c r="AL704" i="180"/>
  <c r="AL705" i="180"/>
  <c r="AL706" i="180"/>
  <c r="AL707" i="180"/>
  <c r="AL708" i="180"/>
  <c r="AL709" i="180"/>
  <c r="AL710" i="180"/>
  <c r="AL711" i="180"/>
  <c r="AL712" i="180"/>
  <c r="AL713" i="180"/>
  <c r="AL714" i="180"/>
  <c r="AL715" i="180"/>
  <c r="AL716" i="180"/>
  <c r="AL717" i="180"/>
  <c r="AL718" i="180"/>
  <c r="AL719" i="180"/>
  <c r="AL720" i="180"/>
  <c r="AL721" i="180"/>
  <c r="AL722" i="180"/>
  <c r="AL723" i="180"/>
  <c r="AL724" i="180"/>
  <c r="AL725" i="180"/>
  <c r="AL726" i="180"/>
  <c r="AL727" i="180"/>
  <c r="AL728" i="180"/>
  <c r="AL729" i="180"/>
  <c r="AL730" i="180"/>
  <c r="AL731" i="180"/>
  <c r="AL732" i="180"/>
  <c r="AL733" i="180"/>
  <c r="AL734" i="180"/>
  <c r="AL735" i="180"/>
  <c r="AL736" i="180"/>
  <c r="AL737" i="180"/>
  <c r="AL738" i="180"/>
  <c r="AL739" i="180"/>
  <c r="AL740" i="180"/>
  <c r="AL741" i="180"/>
  <c r="AL742" i="180"/>
  <c r="AL743" i="180"/>
  <c r="AL744" i="180"/>
  <c r="AL745" i="180"/>
  <c r="AL746" i="180"/>
  <c r="AL747" i="180"/>
  <c r="AL748" i="180"/>
  <c r="AL749" i="180"/>
  <c r="AL750" i="180"/>
  <c r="AL751" i="180"/>
  <c r="AL752" i="180"/>
  <c r="AL753" i="180"/>
  <c r="AL754" i="180"/>
  <c r="AL755" i="180"/>
  <c r="AL756" i="180"/>
  <c r="AL757" i="180"/>
  <c r="AL758" i="180"/>
  <c r="AL759" i="180"/>
  <c r="AL760" i="180"/>
  <c r="AL761" i="180"/>
  <c r="AL762" i="180"/>
  <c r="AL763" i="180"/>
  <c r="AL764" i="180"/>
  <c r="AL765" i="180"/>
  <c r="AL766" i="180"/>
  <c r="AL767" i="180"/>
  <c r="AL768" i="180"/>
  <c r="AL769" i="180"/>
  <c r="AL770" i="180"/>
  <c r="AL771" i="180"/>
  <c r="AL772" i="180"/>
  <c r="AL773" i="180"/>
  <c r="AL774" i="180"/>
  <c r="AL775" i="180"/>
  <c r="AL776" i="180"/>
  <c r="AL777" i="180"/>
  <c r="AL778" i="180"/>
  <c r="AL779" i="180"/>
  <c r="AL780" i="180"/>
  <c r="AL781" i="180"/>
  <c r="AL782" i="180"/>
  <c r="AL783" i="180"/>
  <c r="AL784" i="180"/>
  <c r="AL785" i="180"/>
  <c r="AL786" i="180"/>
  <c r="AL787" i="180"/>
  <c r="AL788" i="180"/>
  <c r="AL789" i="180"/>
  <c r="AL790" i="180"/>
  <c r="AL791" i="180"/>
  <c r="AL792" i="180"/>
  <c r="AL793" i="180"/>
  <c r="AL794" i="180"/>
  <c r="AL795" i="180"/>
  <c r="AL796" i="180"/>
  <c r="AL797" i="180"/>
  <c r="AL798" i="180"/>
  <c r="AL799" i="180"/>
  <c r="AL800" i="180"/>
  <c r="AL801" i="180"/>
  <c r="AL802" i="180"/>
  <c r="AL803" i="180"/>
  <c r="AL804" i="180"/>
  <c r="AL805" i="180"/>
  <c r="AL806" i="180"/>
  <c r="AL807" i="180"/>
  <c r="AL808" i="180"/>
  <c r="AL809" i="180"/>
  <c r="AL810" i="180"/>
  <c r="AL811" i="180"/>
  <c r="AL812" i="180"/>
  <c r="AL813" i="180"/>
  <c r="AL814" i="180"/>
  <c r="AL815" i="180"/>
  <c r="AL816" i="180"/>
  <c r="AL817" i="180"/>
  <c r="AL818" i="180"/>
  <c r="AL819" i="180"/>
  <c r="AL820" i="180"/>
  <c r="AL821" i="180"/>
  <c r="AL822" i="180"/>
  <c r="AL823" i="180"/>
  <c r="AL824" i="180"/>
  <c r="AL825" i="180"/>
  <c r="AL826" i="180"/>
  <c r="AL827" i="180"/>
  <c r="AL828" i="180"/>
  <c r="AL829" i="180"/>
  <c r="AL830" i="180"/>
  <c r="AL831" i="180"/>
  <c r="AL832" i="180"/>
  <c r="AL833" i="180"/>
  <c r="AL834" i="180"/>
  <c r="AL835" i="180"/>
  <c r="AL836" i="180"/>
  <c r="AL837" i="180"/>
  <c r="AL838" i="180"/>
  <c r="AL839" i="180"/>
  <c r="AL840" i="180"/>
  <c r="AL841" i="180"/>
  <c r="AL842" i="180"/>
  <c r="AL843" i="180"/>
  <c r="AL844" i="180"/>
  <c r="AL845" i="180"/>
  <c r="AL846" i="180"/>
  <c r="AL847" i="180"/>
  <c r="AL848" i="180"/>
  <c r="AL849" i="180"/>
  <c r="AL850" i="180"/>
  <c r="AL851" i="180"/>
  <c r="AL852" i="180"/>
  <c r="AL853" i="180"/>
  <c r="AL854" i="180"/>
  <c r="AL855" i="180"/>
  <c r="AL856" i="180"/>
  <c r="AL857" i="180"/>
  <c r="AL858" i="180"/>
  <c r="AL859" i="180"/>
  <c r="AL860" i="180"/>
  <c r="AL861" i="180"/>
  <c r="AL862" i="180"/>
  <c r="AL863" i="180"/>
  <c r="AL864" i="180"/>
  <c r="AL865" i="180"/>
  <c r="AL866" i="180"/>
  <c r="AL867" i="180"/>
  <c r="AL868" i="180"/>
  <c r="AL869" i="180"/>
  <c r="AL870" i="180"/>
  <c r="AL871" i="180"/>
  <c r="AL872" i="180"/>
  <c r="AL873" i="180"/>
  <c r="AL874" i="180"/>
  <c r="AL875" i="180"/>
  <c r="AL876" i="180"/>
  <c r="AL877" i="180"/>
  <c r="AL878" i="180"/>
  <c r="AL879" i="180"/>
  <c r="AL880" i="180"/>
  <c r="AL881" i="180"/>
  <c r="AL882" i="180"/>
  <c r="AL883" i="180"/>
  <c r="AL884" i="180"/>
  <c r="AL885" i="180"/>
  <c r="AL886" i="180"/>
  <c r="AL887" i="180"/>
  <c r="AL888" i="180"/>
  <c r="AL889" i="180"/>
  <c r="AL890" i="180"/>
  <c r="AL891" i="180"/>
  <c r="AL892" i="180"/>
  <c r="AL893" i="180"/>
  <c r="AL894" i="180"/>
  <c r="AL895" i="180"/>
  <c r="AL896" i="180"/>
  <c r="AL897" i="180"/>
  <c r="AL898" i="180"/>
  <c r="AL899" i="180"/>
  <c r="AL900" i="180"/>
  <c r="AL901" i="180"/>
  <c r="AL902" i="180"/>
  <c r="AL903" i="180"/>
  <c r="AL904" i="180"/>
  <c r="AL905" i="180"/>
  <c r="AL906" i="180"/>
  <c r="AL907" i="180"/>
  <c r="AL908" i="180"/>
  <c r="AL909" i="180"/>
  <c r="AL910" i="180"/>
  <c r="AL911" i="180"/>
  <c r="AL912" i="180"/>
  <c r="AL913" i="180"/>
  <c r="AL914" i="180"/>
  <c r="AL915" i="180"/>
  <c r="AL916" i="180"/>
  <c r="AL917" i="180"/>
  <c r="AL918" i="180"/>
  <c r="AL919" i="180"/>
  <c r="AL920" i="180"/>
  <c r="AL921" i="180"/>
  <c r="AL922" i="180"/>
  <c r="AL923" i="180"/>
  <c r="AL924" i="180"/>
  <c r="AL925" i="180"/>
  <c r="AL926" i="180"/>
  <c r="AL927" i="180"/>
  <c r="AL928" i="180"/>
  <c r="AL929" i="180"/>
  <c r="AL930" i="180"/>
  <c r="AL931" i="180"/>
  <c r="AL932" i="180"/>
  <c r="AL933" i="180"/>
  <c r="AL934" i="180"/>
  <c r="AL935" i="180"/>
  <c r="AL936" i="180"/>
  <c r="AL937" i="180"/>
  <c r="AL938" i="180"/>
  <c r="AL939" i="180"/>
  <c r="AL940" i="180"/>
  <c r="AL941" i="180"/>
  <c r="AL942" i="180"/>
  <c r="AL943" i="180"/>
  <c r="AL944" i="180"/>
  <c r="AL945" i="180"/>
  <c r="AL946" i="180"/>
  <c r="AL947" i="180"/>
  <c r="AL948" i="180"/>
  <c r="AL949" i="180"/>
  <c r="AL950" i="180"/>
  <c r="AL951" i="180"/>
  <c r="AL952" i="180"/>
  <c r="AL953" i="180"/>
  <c r="AL954" i="180"/>
  <c r="AL955" i="180"/>
  <c r="AL956" i="180"/>
  <c r="AL957" i="180"/>
  <c r="AL958" i="180"/>
  <c r="AL959" i="180"/>
  <c r="AL960" i="180"/>
  <c r="AL961" i="180"/>
  <c r="AL962" i="180"/>
  <c r="AL963" i="180"/>
  <c r="AL964" i="180"/>
  <c r="AL965" i="180"/>
  <c r="AL966" i="180"/>
  <c r="AL967" i="180"/>
  <c r="AL968" i="180"/>
  <c r="AL969" i="180"/>
  <c r="AL970" i="180"/>
  <c r="AL971" i="180"/>
  <c r="AL972" i="180"/>
  <c r="AL973" i="180"/>
  <c r="AL974" i="180"/>
  <c r="AL975" i="180"/>
  <c r="AL976" i="180"/>
  <c r="AL977" i="180"/>
  <c r="AL978" i="180"/>
  <c r="AL979" i="180"/>
  <c r="AL980" i="180"/>
  <c r="AL981" i="180"/>
  <c r="AL982" i="180"/>
  <c r="AL983" i="180"/>
  <c r="AL984" i="180"/>
  <c r="AL985" i="180"/>
  <c r="AL986" i="180"/>
  <c r="AL987" i="180"/>
  <c r="AL988" i="180"/>
  <c r="AL989" i="180"/>
  <c r="AL990" i="180"/>
  <c r="AL991" i="180"/>
  <c r="AL992" i="180"/>
  <c r="AL993" i="180"/>
  <c r="AL994" i="180"/>
  <c r="AL995" i="180"/>
  <c r="AL996" i="180"/>
  <c r="AL997" i="180"/>
  <c r="AL998" i="180"/>
  <c r="AL999" i="180"/>
  <c r="AL1000" i="180"/>
  <c r="AL1001" i="180"/>
  <c r="AL1002" i="180"/>
  <c r="AL1003" i="180"/>
  <c r="AL1004" i="180"/>
  <c r="AL1005" i="180"/>
  <c r="AL1006" i="180"/>
  <c r="AL1007" i="180"/>
  <c r="AL1008" i="180"/>
  <c r="AL1009" i="180"/>
  <c r="AL1010" i="180"/>
  <c r="AL1011" i="180"/>
  <c r="AL1012" i="180"/>
  <c r="AL1013" i="180"/>
  <c r="AL1014" i="180"/>
  <c r="AL1015" i="180"/>
  <c r="AL1016" i="180"/>
  <c r="AL1017" i="180"/>
  <c r="AL1018" i="180"/>
  <c r="AL1019" i="180"/>
  <c r="AL1020" i="180"/>
  <c r="AL1021" i="180"/>
  <c r="AL1022" i="180"/>
  <c r="AL1023" i="180"/>
  <c r="AL1024" i="180"/>
  <c r="AL1025" i="180"/>
  <c r="AL1026" i="180"/>
  <c r="AL1027" i="180"/>
  <c r="AL1028" i="180"/>
  <c r="AL1029" i="180"/>
  <c r="AL1030" i="180"/>
  <c r="AL1031" i="180"/>
  <c r="AL1032" i="180"/>
  <c r="AL1033" i="180"/>
  <c r="AL1034" i="180"/>
  <c r="AL1035" i="180"/>
  <c r="AL1036" i="180"/>
  <c r="AL1037" i="180"/>
  <c r="AL1038" i="180"/>
  <c r="AL1039" i="180"/>
  <c r="AL1040" i="180"/>
  <c r="AL1041" i="180"/>
  <c r="AL1042" i="180"/>
  <c r="AL1043" i="180"/>
  <c r="AL1044" i="180"/>
  <c r="AL1045" i="180"/>
  <c r="AL1046" i="180"/>
  <c r="AL1047" i="180"/>
  <c r="AL1048" i="180"/>
  <c r="AL1049" i="180"/>
  <c r="AL1050" i="180"/>
  <c r="AL1051" i="180"/>
  <c r="AL1052" i="180"/>
  <c r="AL1053" i="180"/>
  <c r="AL1054" i="180"/>
  <c r="AL1055" i="180"/>
  <c r="AL1056" i="180"/>
  <c r="AL1057" i="180"/>
  <c r="AL1058" i="180"/>
  <c r="AL1059" i="180"/>
  <c r="AL1060" i="180"/>
  <c r="AL1061" i="180"/>
  <c r="AL1062" i="180"/>
  <c r="AL1063" i="180"/>
  <c r="AL1064" i="180"/>
  <c r="AL1065" i="180"/>
  <c r="AL1066" i="180"/>
  <c r="AL1067" i="180"/>
  <c r="AL1068" i="180"/>
  <c r="AL1069" i="180"/>
  <c r="AL1070" i="180"/>
  <c r="AL1071" i="180"/>
  <c r="AL1072" i="180"/>
  <c r="AL1073" i="180"/>
  <c r="AL1074" i="180"/>
  <c r="AL1075" i="180"/>
  <c r="AL1076" i="180"/>
  <c r="AL1077" i="180"/>
  <c r="AL1078" i="180"/>
  <c r="AL1079" i="180"/>
  <c r="AL1080" i="180"/>
  <c r="AL1081" i="180"/>
  <c r="AL1082" i="180"/>
  <c r="AL1083" i="180"/>
  <c r="AL1084" i="180"/>
  <c r="AL1085" i="180"/>
  <c r="AL1086" i="180"/>
  <c r="AL1087" i="180"/>
  <c r="AL1088" i="180"/>
  <c r="AL1089" i="180"/>
  <c r="AL1090" i="180"/>
  <c r="AL1091" i="180"/>
  <c r="AL1092" i="180"/>
  <c r="AL1093" i="180"/>
  <c r="AL1094" i="180"/>
  <c r="AL1095" i="180"/>
  <c r="AL1096" i="180"/>
  <c r="AL1097" i="180"/>
  <c r="AL1098" i="180"/>
  <c r="AL1099" i="180"/>
  <c r="AL1100" i="180"/>
  <c r="AL1101" i="180"/>
  <c r="AL1102" i="180"/>
  <c r="AL1103" i="180"/>
  <c r="AL1104" i="180"/>
  <c r="AL1105" i="180"/>
  <c r="AL1106" i="180"/>
  <c r="AL1107" i="180"/>
  <c r="AL1108" i="180"/>
  <c r="AL1109" i="180"/>
  <c r="AL1110" i="180"/>
  <c r="AL1111" i="180"/>
  <c r="AL1112" i="180"/>
  <c r="AL1113" i="180"/>
  <c r="AL1114" i="180"/>
  <c r="AL1115" i="180"/>
  <c r="AL1116" i="180"/>
  <c r="AL1117" i="180"/>
  <c r="AL1118" i="180"/>
  <c r="AL1119" i="180"/>
  <c r="AL1120" i="180"/>
  <c r="AL1121" i="180"/>
  <c r="AL1122" i="180"/>
  <c r="AL1123" i="180"/>
  <c r="AL1124" i="180"/>
  <c r="AL1125" i="180"/>
  <c r="AL1126" i="180"/>
  <c r="AL1127" i="180"/>
  <c r="AL1128" i="180"/>
  <c r="AL1129" i="180"/>
  <c r="AL1130" i="180"/>
  <c r="AL1131" i="180"/>
  <c r="AL1132" i="180"/>
  <c r="AL1133" i="180"/>
  <c r="AL1134" i="180"/>
  <c r="AL1135" i="180"/>
  <c r="AL1136" i="180"/>
  <c r="AL1137" i="180"/>
  <c r="AL1138" i="180"/>
  <c r="AL1139" i="180"/>
  <c r="AL1140" i="180"/>
  <c r="AL1141" i="180"/>
  <c r="AL1142" i="180"/>
  <c r="AL1143" i="180"/>
  <c r="AL1144" i="180"/>
  <c r="AL1145" i="180"/>
  <c r="AL1146" i="180"/>
  <c r="AL1147" i="180"/>
  <c r="AL1148" i="180"/>
  <c r="AL1149" i="180"/>
  <c r="AL1150" i="180"/>
  <c r="AL1151" i="180"/>
  <c r="AL1152" i="180"/>
  <c r="AL1153" i="180"/>
  <c r="AL1154" i="180"/>
  <c r="AL1155" i="180"/>
  <c r="AL1156" i="180"/>
  <c r="AL1157" i="180"/>
  <c r="AL1158" i="180"/>
  <c r="AL1159" i="180"/>
  <c r="AL1160" i="180"/>
  <c r="AL1161" i="180"/>
  <c r="AL1162" i="180"/>
  <c r="AL1163" i="180"/>
  <c r="AL1164" i="180"/>
  <c r="AL1165" i="180"/>
  <c r="AL1166" i="180"/>
  <c r="AL1167" i="180"/>
  <c r="AL1168" i="180"/>
  <c r="AL1169" i="180"/>
  <c r="AL1170" i="180"/>
  <c r="AL1171" i="180"/>
  <c r="AL1172" i="180"/>
  <c r="AL1173" i="180"/>
  <c r="AL1174" i="180"/>
  <c r="AL1175" i="180"/>
  <c r="AL1176" i="180"/>
  <c r="AL1177" i="180"/>
  <c r="AL1178" i="180"/>
  <c r="AL1179" i="180"/>
  <c r="AL1180" i="180"/>
  <c r="AL1181" i="180"/>
  <c r="AL1182" i="180"/>
  <c r="AL1183" i="180"/>
  <c r="AL1184" i="180"/>
  <c r="AL1185" i="180"/>
  <c r="AL1186" i="180"/>
  <c r="AL1187" i="180"/>
  <c r="AL1188" i="180"/>
  <c r="AL1189" i="180"/>
  <c r="AL1190" i="180"/>
  <c r="AL1191" i="180"/>
  <c r="AL1192" i="180"/>
  <c r="AL1193" i="180"/>
  <c r="AL1194" i="180"/>
  <c r="AL1195" i="180"/>
  <c r="AL1196" i="180"/>
  <c r="AL1197" i="180"/>
  <c r="AL1198" i="180"/>
  <c r="AL1199" i="180"/>
  <c r="AL1200" i="180"/>
  <c r="AL1201" i="180"/>
  <c r="AL1202" i="180"/>
  <c r="AL1203" i="180"/>
  <c r="AL1204" i="180"/>
  <c r="AL1205" i="180"/>
  <c r="AL1206" i="180"/>
  <c r="AL1207" i="180"/>
  <c r="AL1208" i="180"/>
  <c r="AL1209" i="180"/>
  <c r="AL1210" i="180"/>
  <c r="AL1211" i="180"/>
  <c r="AL1212" i="180"/>
  <c r="AL1213" i="180"/>
  <c r="AL1214" i="180"/>
  <c r="AL1215" i="180"/>
  <c r="AL1216" i="180"/>
  <c r="AL1217" i="180"/>
  <c r="AL1218" i="180"/>
  <c r="AL1219" i="180"/>
  <c r="AL1220" i="180"/>
  <c r="AL1221" i="180"/>
  <c r="AL1222" i="180"/>
  <c r="AL1223" i="180"/>
  <c r="AL1224" i="180"/>
  <c r="AL1225" i="180"/>
  <c r="AL1226" i="180"/>
  <c r="AL1227" i="180"/>
  <c r="AL1228" i="180"/>
  <c r="AL1229" i="180"/>
  <c r="AL1230" i="180"/>
  <c r="AL1231" i="180"/>
  <c r="AL1232" i="180"/>
  <c r="AL1233" i="180"/>
  <c r="AL1234" i="180"/>
  <c r="AL1235" i="180"/>
  <c r="AL1236" i="180"/>
  <c r="AL1237" i="180"/>
  <c r="AL1238" i="180"/>
  <c r="AL1239" i="180"/>
  <c r="AL1240" i="180"/>
  <c r="AL1241" i="180"/>
  <c r="AL1242" i="180"/>
  <c r="AL1243" i="180"/>
  <c r="AL1244" i="180"/>
  <c r="AL1245" i="180"/>
  <c r="AL1246" i="180"/>
  <c r="AL1247" i="180"/>
  <c r="AL1248" i="180"/>
  <c r="AL1249" i="180"/>
  <c r="AL1250" i="180"/>
  <c r="AL1251" i="180"/>
  <c r="AL1252" i="180"/>
  <c r="AL1253" i="180"/>
  <c r="AL1254" i="180"/>
  <c r="AL1255" i="180"/>
  <c r="AL1256" i="180"/>
  <c r="AL1257" i="180"/>
  <c r="AL1258" i="180"/>
  <c r="AL1259" i="180"/>
  <c r="AL1260" i="180"/>
  <c r="AL1261" i="180"/>
  <c r="AL1262" i="180"/>
  <c r="AL1263" i="180"/>
  <c r="AL1264" i="180"/>
  <c r="AL1265" i="180"/>
  <c r="AL1266" i="180"/>
  <c r="AL1267" i="180"/>
  <c r="AL1268" i="180"/>
  <c r="AL1269" i="180"/>
  <c r="AL1270" i="180"/>
  <c r="AL1271" i="180"/>
  <c r="AL1272" i="180"/>
  <c r="AL1273" i="180"/>
  <c r="AL1274" i="180"/>
  <c r="AL1275" i="180"/>
  <c r="AL1276" i="180"/>
  <c r="AL1277" i="180"/>
  <c r="AL1278" i="180"/>
  <c r="AL1279" i="180"/>
  <c r="AL1280" i="180"/>
  <c r="AL1281" i="180"/>
  <c r="AL1282" i="180"/>
  <c r="AL1283" i="180"/>
  <c r="AL1284" i="180"/>
  <c r="AL1285" i="180"/>
  <c r="AL1286" i="180"/>
  <c r="AL1287" i="180"/>
  <c r="AL1288" i="180"/>
  <c r="AL1289" i="180"/>
  <c r="AL1290" i="180"/>
  <c r="AL1291" i="180"/>
  <c r="AL1292" i="180"/>
  <c r="AL1293" i="180"/>
  <c r="AL1294" i="180"/>
  <c r="AL1295" i="180"/>
  <c r="AL1296" i="180"/>
  <c r="AL1297" i="180"/>
  <c r="AL1298" i="180"/>
  <c r="AL1299" i="180"/>
  <c r="AL1300" i="180"/>
  <c r="AL1301" i="180"/>
  <c r="AL1302" i="180"/>
  <c r="AL1303" i="180"/>
  <c r="AL1304" i="180"/>
  <c r="AL1305" i="180"/>
  <c r="AL1306" i="180"/>
  <c r="AL1307" i="180"/>
  <c r="AL1308" i="180"/>
  <c r="AL1309" i="180"/>
  <c r="AL1310" i="180"/>
  <c r="AL1311" i="180"/>
  <c r="AL1312" i="180"/>
  <c r="AL1313" i="180"/>
  <c r="AL1314" i="180"/>
  <c r="AL1315" i="180"/>
  <c r="AL1316" i="180"/>
  <c r="AL1317" i="180"/>
  <c r="AL1318" i="180"/>
  <c r="AL1319" i="180"/>
  <c r="AL1320" i="180"/>
  <c r="AL1321" i="180"/>
  <c r="AL1322" i="180"/>
  <c r="AL1323" i="180"/>
  <c r="AL1324" i="180"/>
  <c r="AL1325" i="180"/>
  <c r="AL1326" i="180"/>
  <c r="AL1327" i="180"/>
  <c r="AL1328" i="180"/>
  <c r="AL1329" i="180"/>
  <c r="AL1330" i="180"/>
  <c r="AL1331" i="180"/>
  <c r="AL1332" i="180"/>
  <c r="AL1333" i="180"/>
  <c r="AL1334" i="180"/>
  <c r="AL1335" i="180"/>
  <c r="AL1336" i="180"/>
  <c r="AL1337" i="180"/>
  <c r="AL1338" i="180"/>
  <c r="AL1339" i="180"/>
  <c r="AL1340" i="180"/>
  <c r="AL1341" i="180"/>
  <c r="AL1342" i="180"/>
  <c r="AL1343" i="180"/>
  <c r="AL1344" i="180"/>
  <c r="AL1345" i="180"/>
  <c r="AL1346" i="180"/>
  <c r="AL1347" i="180"/>
  <c r="AL1348" i="180"/>
  <c r="AL1349" i="180"/>
  <c r="AL1350" i="180"/>
  <c r="AL1351" i="180"/>
  <c r="AL1352" i="180"/>
  <c r="AL1353" i="180"/>
  <c r="AL1354" i="180"/>
  <c r="AL1355" i="180"/>
  <c r="AL1356" i="180"/>
  <c r="AL1357" i="180"/>
  <c r="AL1358" i="180"/>
  <c r="AL1359" i="180"/>
  <c r="AL1360" i="180"/>
  <c r="AL1361" i="180"/>
  <c r="AL1362" i="180"/>
  <c r="AL1363" i="180"/>
  <c r="AL1364" i="180"/>
  <c r="AL1365" i="180"/>
  <c r="AL1366" i="180"/>
  <c r="AL1367" i="180"/>
  <c r="AL1368" i="180"/>
  <c r="AL1369" i="180"/>
  <c r="AL1370" i="180"/>
  <c r="AL1371" i="180"/>
  <c r="AL1372" i="180"/>
  <c r="AL1373" i="180"/>
  <c r="AL1374" i="180"/>
  <c r="AL1375" i="180"/>
  <c r="AL1376" i="180"/>
  <c r="AL1377" i="180"/>
  <c r="AL1378" i="180"/>
  <c r="AL1379" i="180"/>
  <c r="AL1380" i="180"/>
  <c r="AL1381" i="180"/>
  <c r="AL1382" i="180"/>
  <c r="AL1383" i="180"/>
  <c r="AL1384" i="180"/>
  <c r="AL1385" i="180"/>
  <c r="AL1386" i="180"/>
  <c r="AL1387" i="180"/>
  <c r="AL1388" i="180"/>
  <c r="AL1389" i="180"/>
  <c r="AL1390" i="180"/>
  <c r="AL1391" i="180"/>
  <c r="AL1392" i="180"/>
  <c r="AL1393" i="180"/>
  <c r="AL1394" i="180"/>
  <c r="AL1395" i="180"/>
  <c r="AL1396" i="180"/>
  <c r="AL1397" i="180"/>
  <c r="AL1398" i="180"/>
  <c r="AL1399" i="180"/>
  <c r="AL1400" i="180"/>
  <c r="AL1401" i="180"/>
  <c r="AL1402" i="180"/>
  <c r="AL1403" i="180"/>
  <c r="AL1404" i="180"/>
  <c r="AL1405" i="180"/>
  <c r="AL1406" i="180"/>
  <c r="AL1407" i="180"/>
  <c r="AL1408" i="180"/>
  <c r="AL1409" i="180"/>
  <c r="AL1410" i="180"/>
  <c r="AL1411" i="180"/>
  <c r="AL1412" i="180"/>
  <c r="AL1413" i="180"/>
  <c r="AL1414" i="180"/>
  <c r="AL1415" i="180"/>
  <c r="AL1416" i="180"/>
  <c r="AL1417" i="180"/>
  <c r="AL1418" i="180"/>
  <c r="AL1419" i="180"/>
  <c r="AL1420" i="180"/>
  <c r="AL1421" i="180"/>
  <c r="AL1422" i="180"/>
  <c r="AL1423" i="180"/>
  <c r="AL1424" i="180"/>
  <c r="AL1425" i="180"/>
  <c r="AL1426" i="180"/>
  <c r="AL1427" i="180"/>
  <c r="AL1428" i="180"/>
  <c r="AL1429" i="180"/>
  <c r="AL1430" i="180"/>
  <c r="AL1431" i="180"/>
  <c r="AL1432" i="180"/>
  <c r="AL1433" i="180"/>
  <c r="AL1434" i="180"/>
  <c r="AL1435" i="180"/>
  <c r="AL1436" i="180"/>
  <c r="AL1437" i="180"/>
  <c r="AL1438" i="180"/>
  <c r="AL1439" i="180"/>
  <c r="AL1440" i="180"/>
  <c r="AL1441" i="180"/>
  <c r="AL1442" i="180"/>
  <c r="AL1443" i="180"/>
  <c r="AL1444" i="180"/>
  <c r="AL1445" i="180"/>
  <c r="AL1446" i="180"/>
  <c r="AL1447" i="180"/>
  <c r="AL1448" i="180"/>
  <c r="AL1449" i="180"/>
  <c r="AL1450" i="180"/>
  <c r="AL1451" i="180"/>
  <c r="AL1452" i="180"/>
  <c r="AL1453" i="180"/>
  <c r="AL1454" i="180"/>
  <c r="AL1455" i="180"/>
  <c r="AL1456" i="180"/>
  <c r="AL1457" i="180"/>
  <c r="AL1458" i="180"/>
  <c r="AL1459" i="180"/>
  <c r="AL1460" i="180"/>
  <c r="AL1461" i="180"/>
  <c r="AL1462" i="180"/>
  <c r="AL1463" i="180"/>
  <c r="AM2" i="180"/>
  <c r="AM3" i="180"/>
  <c r="AM4" i="180"/>
  <c r="AM5" i="180"/>
  <c r="AM6" i="180"/>
  <c r="AM7" i="180"/>
  <c r="AM8" i="180"/>
  <c r="AM9" i="180"/>
  <c r="AM10" i="180"/>
  <c r="AM11" i="180"/>
  <c r="AM12" i="180"/>
  <c r="AM13" i="180"/>
  <c r="AM14" i="180"/>
  <c r="AM15" i="180"/>
  <c r="AM16" i="180"/>
  <c r="AM17" i="180"/>
  <c r="AM18" i="180"/>
  <c r="AM19" i="180"/>
  <c r="AM20" i="180"/>
  <c r="AM21" i="180"/>
  <c r="AM22" i="180"/>
  <c r="AM23" i="180"/>
  <c r="AM24" i="180"/>
  <c r="AM25" i="180"/>
  <c r="AM26" i="180"/>
  <c r="AM27" i="180"/>
  <c r="AM28" i="180"/>
  <c r="AM29" i="180"/>
  <c r="AM30" i="180"/>
  <c r="AM31" i="180"/>
  <c r="AM32" i="180"/>
  <c r="AM33" i="180"/>
  <c r="AM34" i="180"/>
  <c r="AM35" i="180"/>
  <c r="AM36" i="180"/>
  <c r="AM37" i="180"/>
  <c r="AM38" i="180"/>
  <c r="AM39" i="180"/>
  <c r="AM40" i="180"/>
  <c r="AM41" i="180"/>
  <c r="AM42" i="180"/>
  <c r="AM43" i="180"/>
  <c r="AM44" i="180"/>
  <c r="AM45" i="180"/>
  <c r="AM46" i="180"/>
  <c r="AM47" i="180"/>
  <c r="AM48" i="180"/>
  <c r="AM49" i="180"/>
  <c r="AM50" i="180"/>
  <c r="AM51" i="180"/>
  <c r="AM52" i="180"/>
  <c r="AM53" i="180"/>
  <c r="AM54" i="180"/>
  <c r="AM55" i="180"/>
  <c r="AM56" i="180"/>
  <c r="AM57" i="180"/>
  <c r="AM58" i="180"/>
  <c r="AM59" i="180"/>
  <c r="AM60" i="180"/>
  <c r="AM61" i="180"/>
  <c r="AM62" i="180"/>
  <c r="AM63" i="180"/>
  <c r="AM64" i="180"/>
  <c r="AM65" i="180"/>
  <c r="AM66" i="180"/>
  <c r="AM67" i="180"/>
  <c r="AM68" i="180"/>
  <c r="AM69" i="180"/>
  <c r="AM70" i="180"/>
  <c r="AM71" i="180"/>
  <c r="AM72" i="180"/>
  <c r="AM73" i="180"/>
  <c r="AM74" i="180"/>
  <c r="AM75" i="180"/>
  <c r="AM76" i="180"/>
  <c r="AM77" i="180"/>
  <c r="AM78" i="180"/>
  <c r="AM79" i="180"/>
  <c r="AM80" i="180"/>
  <c r="AM81" i="180"/>
  <c r="AM82" i="180"/>
  <c r="AM83" i="180"/>
  <c r="AM84" i="180"/>
  <c r="AM85" i="180"/>
  <c r="AM86" i="180"/>
  <c r="AM87" i="180"/>
  <c r="AM88" i="180"/>
  <c r="AM89" i="180"/>
  <c r="AM90" i="180"/>
  <c r="AM91" i="180"/>
  <c r="AM92" i="180"/>
  <c r="AM93" i="180"/>
  <c r="AM94" i="180"/>
  <c r="AM95" i="180"/>
  <c r="AM96" i="180"/>
  <c r="AM97" i="180"/>
  <c r="AM98" i="180"/>
  <c r="AM99" i="180"/>
  <c r="AM100" i="180"/>
  <c r="AM101" i="180"/>
  <c r="AM102" i="180"/>
  <c r="AM103" i="180"/>
  <c r="AM104" i="180"/>
  <c r="AM105" i="180"/>
  <c r="AM106" i="180"/>
  <c r="AM107" i="180"/>
  <c r="AM108" i="180"/>
  <c r="AM109" i="180"/>
  <c r="AM110" i="180"/>
  <c r="AM111" i="180"/>
  <c r="AM112" i="180"/>
  <c r="AM113" i="180"/>
  <c r="AM114" i="180"/>
  <c r="AM115" i="180"/>
  <c r="AM116" i="180"/>
  <c r="AM117" i="180"/>
  <c r="AM118" i="180"/>
  <c r="AM119" i="180"/>
  <c r="AM120" i="180"/>
  <c r="AM121" i="180"/>
  <c r="AM122" i="180"/>
  <c r="AM123" i="180"/>
  <c r="AM124" i="180"/>
  <c r="AM125" i="180"/>
  <c r="AM126" i="180"/>
  <c r="AM127" i="180"/>
  <c r="AM128" i="180"/>
  <c r="AM129" i="180"/>
  <c r="AM130" i="180"/>
  <c r="AM131" i="180"/>
  <c r="AM132" i="180"/>
  <c r="AM133" i="180"/>
  <c r="AM134" i="180"/>
  <c r="AM135" i="180"/>
  <c r="AM136" i="180"/>
  <c r="AM137" i="180"/>
  <c r="AM138" i="180"/>
  <c r="AM139" i="180"/>
  <c r="AM140" i="180"/>
  <c r="AM141" i="180"/>
  <c r="AM142" i="180"/>
  <c r="AM143" i="180"/>
  <c r="AM144" i="180"/>
  <c r="AM145" i="180"/>
  <c r="AM146" i="180"/>
  <c r="AM147" i="180"/>
  <c r="AM148" i="180"/>
  <c r="AM149" i="180"/>
  <c r="AM150" i="180"/>
  <c r="AM151" i="180"/>
  <c r="AM152" i="180"/>
  <c r="AM153" i="180"/>
  <c r="AM154" i="180"/>
  <c r="AM155" i="180"/>
  <c r="AM156" i="180"/>
  <c r="AM157" i="180"/>
  <c r="AM158" i="180"/>
  <c r="AM159" i="180"/>
  <c r="AM160" i="180"/>
  <c r="AM161" i="180"/>
  <c r="AM162" i="180"/>
  <c r="AM163" i="180"/>
  <c r="AM164" i="180"/>
  <c r="AM165" i="180"/>
  <c r="AM166" i="180"/>
  <c r="AM167" i="180"/>
  <c r="AM168" i="180"/>
  <c r="AM169" i="180"/>
  <c r="AM170" i="180"/>
  <c r="AM171" i="180"/>
  <c r="AM172" i="180"/>
  <c r="AM173" i="180"/>
  <c r="AM174" i="180"/>
  <c r="AM175" i="180"/>
  <c r="AM176" i="180"/>
  <c r="AM177" i="180"/>
  <c r="AM178" i="180"/>
  <c r="AM179" i="180"/>
  <c r="AM180" i="180"/>
  <c r="AM181" i="180"/>
  <c r="AM182" i="180"/>
  <c r="AM183" i="180"/>
  <c r="AM184" i="180"/>
  <c r="AM185" i="180"/>
  <c r="AM186" i="180"/>
  <c r="AM187" i="180"/>
  <c r="AM188" i="180"/>
  <c r="AM189" i="180"/>
  <c r="AM190" i="180"/>
  <c r="AM191" i="180"/>
  <c r="AM192" i="180"/>
  <c r="AM193" i="180"/>
  <c r="AM194" i="180"/>
  <c r="AM195" i="180"/>
  <c r="AM196" i="180"/>
  <c r="AM197" i="180"/>
  <c r="AM198" i="180"/>
  <c r="AM199" i="180"/>
  <c r="AM200" i="180"/>
  <c r="AM201" i="180"/>
  <c r="AM202" i="180"/>
  <c r="AM203" i="180"/>
  <c r="AM204" i="180"/>
  <c r="AM205" i="180"/>
  <c r="AM206" i="180"/>
  <c r="AM207" i="180"/>
  <c r="AM208" i="180"/>
  <c r="AM209" i="180"/>
  <c r="AM210" i="180"/>
  <c r="AM211" i="180"/>
  <c r="AM212" i="180"/>
  <c r="AM213" i="180"/>
  <c r="AM214" i="180"/>
  <c r="AM215" i="180"/>
  <c r="AM216" i="180"/>
  <c r="AM217" i="180"/>
  <c r="AM218" i="180"/>
  <c r="AM219" i="180"/>
  <c r="AM220" i="180"/>
  <c r="AM221" i="180"/>
  <c r="AM222" i="180"/>
  <c r="AM223" i="180"/>
  <c r="AM224" i="180"/>
  <c r="AM225" i="180"/>
  <c r="AM226" i="180"/>
  <c r="AM227" i="180"/>
  <c r="AM228" i="180"/>
  <c r="AM229" i="180"/>
  <c r="AM230" i="180"/>
  <c r="AM231" i="180"/>
  <c r="AM232" i="180"/>
  <c r="AM233" i="180"/>
  <c r="AM234" i="180"/>
  <c r="AM235" i="180"/>
  <c r="AM236" i="180"/>
  <c r="AM237" i="180"/>
  <c r="AM238" i="180"/>
  <c r="AM239" i="180"/>
  <c r="AM240" i="180"/>
  <c r="AM241" i="180"/>
  <c r="AM242" i="180"/>
  <c r="AM243" i="180"/>
  <c r="AM244" i="180"/>
  <c r="AM245" i="180"/>
  <c r="AM246" i="180"/>
  <c r="AM247" i="180"/>
  <c r="AM248" i="180"/>
  <c r="AM249" i="180"/>
  <c r="AM250" i="180"/>
  <c r="AM251" i="180"/>
  <c r="AM252" i="180"/>
  <c r="AM253" i="180"/>
  <c r="AM254" i="180"/>
  <c r="AM255" i="180"/>
  <c r="AM256" i="180"/>
  <c r="AM257" i="180"/>
  <c r="AM258" i="180"/>
  <c r="AM259" i="180"/>
  <c r="AM260" i="180"/>
  <c r="AM261" i="180"/>
  <c r="AM262" i="180"/>
  <c r="AM263" i="180"/>
  <c r="AM264" i="180"/>
  <c r="AM265" i="180"/>
  <c r="AM266" i="180"/>
  <c r="AM267" i="180"/>
  <c r="AM268" i="180"/>
  <c r="AM269" i="180"/>
  <c r="AM270" i="180"/>
  <c r="AM271" i="180"/>
  <c r="AM272" i="180"/>
  <c r="AM273" i="180"/>
  <c r="AM274" i="180"/>
  <c r="AM275" i="180"/>
  <c r="AM276" i="180"/>
  <c r="AM277" i="180"/>
  <c r="AM278" i="180"/>
  <c r="AM279" i="180"/>
  <c r="AM280" i="180"/>
  <c r="AM281" i="180"/>
  <c r="AM282" i="180"/>
  <c r="AM283" i="180"/>
  <c r="AM284" i="180"/>
  <c r="AM285" i="180"/>
  <c r="AM286" i="180"/>
  <c r="AM287" i="180"/>
  <c r="AM288" i="180"/>
  <c r="AM289" i="180"/>
  <c r="AM290" i="180"/>
  <c r="AM291" i="180"/>
  <c r="AM292" i="180"/>
  <c r="AM293" i="180"/>
  <c r="AM294" i="180"/>
  <c r="AM295" i="180"/>
  <c r="AM296" i="180"/>
  <c r="AM297" i="180"/>
  <c r="AM298" i="180"/>
  <c r="AM299" i="180"/>
  <c r="AM300" i="180"/>
  <c r="AM301" i="180"/>
  <c r="AM302" i="180"/>
  <c r="AM303" i="180"/>
  <c r="AM304" i="180"/>
  <c r="AM305" i="180"/>
  <c r="AM306" i="180"/>
  <c r="AM307" i="180"/>
  <c r="AM308" i="180"/>
  <c r="AM309" i="180"/>
  <c r="AM310" i="180"/>
  <c r="AM311" i="180"/>
  <c r="AM312" i="180"/>
  <c r="AM313" i="180"/>
  <c r="AM314" i="180"/>
  <c r="AM315" i="180"/>
  <c r="AM316" i="180"/>
  <c r="AM317" i="180"/>
  <c r="AM318" i="180"/>
  <c r="AM319" i="180"/>
  <c r="AM320" i="180"/>
  <c r="AM321" i="180"/>
  <c r="AM322" i="180"/>
  <c r="AM323" i="180"/>
  <c r="AM324" i="180"/>
  <c r="AM325" i="180"/>
  <c r="AM326" i="180"/>
  <c r="AM327" i="180"/>
  <c r="AM328" i="180"/>
  <c r="AM329" i="180"/>
  <c r="AM330" i="180"/>
  <c r="AM331" i="180"/>
  <c r="AM332" i="180"/>
  <c r="AM333" i="180"/>
  <c r="AM334" i="180"/>
  <c r="AM335" i="180"/>
  <c r="AM336" i="180"/>
  <c r="AM337" i="180"/>
  <c r="AM338" i="180"/>
  <c r="AM339" i="180"/>
  <c r="AM340" i="180"/>
  <c r="AM341" i="180"/>
  <c r="AM342" i="180"/>
  <c r="AM343" i="180"/>
  <c r="AM344" i="180"/>
  <c r="AM345" i="180"/>
  <c r="AM346" i="180"/>
  <c r="AM347" i="180"/>
  <c r="AM348" i="180"/>
  <c r="AM349" i="180"/>
  <c r="AM350" i="180"/>
  <c r="AM351" i="180"/>
  <c r="AM352" i="180"/>
  <c r="AM353" i="180"/>
  <c r="AM354" i="180"/>
  <c r="AM355" i="180"/>
  <c r="AM356" i="180"/>
  <c r="AM357" i="180"/>
  <c r="AM358" i="180"/>
  <c r="AM359" i="180"/>
  <c r="AM360" i="180"/>
  <c r="AM361" i="180"/>
  <c r="AM362" i="180"/>
  <c r="AM363" i="180"/>
  <c r="AM364" i="180"/>
  <c r="AM365" i="180"/>
  <c r="AM366" i="180"/>
  <c r="AM367" i="180"/>
  <c r="AM368" i="180"/>
  <c r="AM369" i="180"/>
  <c r="AM370" i="180"/>
  <c r="AM371" i="180"/>
  <c r="AM372" i="180"/>
  <c r="AM373" i="180"/>
  <c r="AM374" i="180"/>
  <c r="AM375" i="180"/>
  <c r="AM376" i="180"/>
  <c r="AM377" i="180"/>
  <c r="AM378" i="180"/>
  <c r="AM379" i="180"/>
  <c r="AM380" i="180"/>
  <c r="AM381" i="180"/>
  <c r="AM382" i="180"/>
  <c r="AM383" i="180"/>
  <c r="AM384" i="180"/>
  <c r="AM385" i="180"/>
  <c r="AM386" i="180"/>
  <c r="AM387" i="180"/>
  <c r="AM388" i="180"/>
  <c r="AM389" i="180"/>
  <c r="AM390" i="180"/>
  <c r="AM391" i="180"/>
  <c r="AM392" i="180"/>
  <c r="AM393" i="180"/>
  <c r="AM394" i="180"/>
  <c r="AM395" i="180"/>
  <c r="AM396" i="180"/>
  <c r="AM397" i="180"/>
  <c r="AM398" i="180"/>
  <c r="AM399" i="180"/>
  <c r="AM400" i="180"/>
  <c r="AM401" i="180"/>
  <c r="AM402" i="180"/>
  <c r="AM403" i="180"/>
  <c r="AM404" i="180"/>
  <c r="AM405" i="180"/>
  <c r="AM406" i="180"/>
  <c r="AM407" i="180"/>
  <c r="AM408" i="180"/>
  <c r="AM409" i="180"/>
  <c r="AM410" i="180"/>
  <c r="AM411" i="180"/>
  <c r="AM412" i="180"/>
  <c r="AM413" i="180"/>
  <c r="AM414" i="180"/>
  <c r="AM415" i="180"/>
  <c r="AM416" i="180"/>
  <c r="AM417" i="180"/>
  <c r="AM418" i="180"/>
  <c r="AM419" i="180"/>
  <c r="AM420" i="180"/>
  <c r="AM421" i="180"/>
  <c r="AM422" i="180"/>
  <c r="AM423" i="180"/>
  <c r="AM424" i="180"/>
  <c r="AM425" i="180"/>
  <c r="AM426" i="180"/>
  <c r="AM427" i="180"/>
  <c r="AM428" i="180"/>
  <c r="AM429" i="180"/>
  <c r="AM430" i="180"/>
  <c r="AM431" i="180"/>
  <c r="AM432" i="180"/>
  <c r="AM433" i="180"/>
  <c r="AM434" i="180"/>
  <c r="AM435" i="180"/>
  <c r="AM436" i="180"/>
  <c r="AM437" i="180"/>
  <c r="AM438" i="180"/>
  <c r="AM439" i="180"/>
  <c r="AM440" i="180"/>
  <c r="AM441" i="180"/>
  <c r="AM442" i="180"/>
  <c r="AM443" i="180"/>
  <c r="AM444" i="180"/>
  <c r="AM445" i="180"/>
  <c r="AM446" i="180"/>
  <c r="AM447" i="180"/>
  <c r="AM448" i="180"/>
  <c r="AM449" i="180"/>
  <c r="AM450" i="180"/>
  <c r="AM451" i="180"/>
  <c r="AM452" i="180"/>
  <c r="AM453" i="180"/>
  <c r="AM454" i="180"/>
  <c r="AM455" i="180"/>
  <c r="AM456" i="180"/>
  <c r="AM457" i="180"/>
  <c r="AM458" i="180"/>
  <c r="AM459" i="180"/>
  <c r="AM460" i="180"/>
  <c r="AM461" i="180"/>
  <c r="AM462" i="180"/>
  <c r="AM463" i="180"/>
  <c r="AM464" i="180"/>
  <c r="AM465" i="180"/>
  <c r="AM466" i="180"/>
  <c r="AM467" i="180"/>
  <c r="AM468" i="180"/>
  <c r="AM469" i="180"/>
  <c r="AM470" i="180"/>
  <c r="AO470" i="180" s="1"/>
  <c r="AR470" i="180" s="1"/>
  <c r="AM471" i="180"/>
  <c r="AO471" i="180" s="1"/>
  <c r="AR471" i="180" s="1"/>
  <c r="AM472" i="180"/>
  <c r="AO472" i="180" s="1"/>
  <c r="AR472" i="180" s="1"/>
  <c r="AM473" i="180"/>
  <c r="AO473" i="180" s="1"/>
  <c r="AR473" i="180" s="1"/>
  <c r="AM474" i="180"/>
  <c r="AO474" i="180" s="1"/>
  <c r="AR474" i="180" s="1"/>
  <c r="AM475" i="180"/>
  <c r="AO475" i="180" s="1"/>
  <c r="AR475" i="180" s="1"/>
  <c r="AM476" i="180"/>
  <c r="AO476" i="180" s="1"/>
  <c r="AR476" i="180" s="1"/>
  <c r="AM477" i="180"/>
  <c r="AO477" i="180" s="1"/>
  <c r="AR477" i="180" s="1"/>
  <c r="AM478" i="180"/>
  <c r="AO478" i="180" s="1"/>
  <c r="AR478" i="180" s="1"/>
  <c r="AM479" i="180"/>
  <c r="AO479" i="180" s="1"/>
  <c r="AR479" i="180" s="1"/>
  <c r="AM480" i="180"/>
  <c r="AO480" i="180" s="1"/>
  <c r="AR480" i="180" s="1"/>
  <c r="AM481" i="180"/>
  <c r="AO481" i="180" s="1"/>
  <c r="AR481" i="180" s="1"/>
  <c r="AM482" i="180"/>
  <c r="AO482" i="180" s="1"/>
  <c r="AR482" i="180" s="1"/>
  <c r="AM483" i="180"/>
  <c r="AO483" i="180" s="1"/>
  <c r="AR483" i="180" s="1"/>
  <c r="AM484" i="180"/>
  <c r="AO484" i="180" s="1"/>
  <c r="AR484" i="180" s="1"/>
  <c r="AM485" i="180"/>
  <c r="AO485" i="180" s="1"/>
  <c r="AR485" i="180" s="1"/>
  <c r="AM486" i="180"/>
  <c r="AO486" i="180" s="1"/>
  <c r="AR486" i="180" s="1"/>
  <c r="AM487" i="180"/>
  <c r="AO487" i="180" s="1"/>
  <c r="AR487" i="180" s="1"/>
  <c r="AM488" i="180"/>
  <c r="AO488" i="180" s="1"/>
  <c r="AR488" i="180" s="1"/>
  <c r="AM489" i="180"/>
  <c r="AO489" i="180" s="1"/>
  <c r="AR489" i="180" s="1"/>
  <c r="AM490" i="180"/>
  <c r="AO490" i="180" s="1"/>
  <c r="AR490" i="180" s="1"/>
  <c r="AM491" i="180"/>
  <c r="AO491" i="180" s="1"/>
  <c r="AR491" i="180" s="1"/>
  <c r="AM492" i="180"/>
  <c r="AO492" i="180" s="1"/>
  <c r="AR492" i="180" s="1"/>
  <c r="AM493" i="180"/>
  <c r="AO493" i="180" s="1"/>
  <c r="AR493" i="180" s="1"/>
  <c r="AM494" i="180"/>
  <c r="AO494" i="180" s="1"/>
  <c r="AR494" i="180" s="1"/>
  <c r="AM495" i="180"/>
  <c r="AO495" i="180" s="1"/>
  <c r="AR495" i="180" s="1"/>
  <c r="AM496" i="180"/>
  <c r="AO496" i="180" s="1"/>
  <c r="AR496" i="180" s="1"/>
  <c r="AM497" i="180"/>
  <c r="AO497" i="180" s="1"/>
  <c r="AR497" i="180" s="1"/>
  <c r="AM498" i="180"/>
  <c r="AO498" i="180" s="1"/>
  <c r="AR498" i="180" s="1"/>
  <c r="AM499" i="180"/>
  <c r="AO499" i="180" s="1"/>
  <c r="AR499" i="180" s="1"/>
  <c r="AM500" i="180"/>
  <c r="AO500" i="180" s="1"/>
  <c r="AR500" i="180" s="1"/>
  <c r="AM501" i="180"/>
  <c r="AO501" i="180" s="1"/>
  <c r="AR501" i="180" s="1"/>
  <c r="AM502" i="180"/>
  <c r="AO502" i="180" s="1"/>
  <c r="AR502" i="180" s="1"/>
  <c r="AM503" i="180"/>
  <c r="AO503" i="180" s="1"/>
  <c r="AR503" i="180" s="1"/>
  <c r="AM504" i="180"/>
  <c r="AO504" i="180" s="1"/>
  <c r="AR504" i="180" s="1"/>
  <c r="AM505" i="180"/>
  <c r="AO505" i="180" s="1"/>
  <c r="AR505" i="180" s="1"/>
  <c r="AM506" i="180"/>
  <c r="AO506" i="180" s="1"/>
  <c r="AR506" i="180" s="1"/>
  <c r="AM507" i="180"/>
  <c r="AO507" i="180" s="1"/>
  <c r="AR507" i="180" s="1"/>
  <c r="AM508" i="180"/>
  <c r="AO508" i="180" s="1"/>
  <c r="AR508" i="180" s="1"/>
  <c r="AM509" i="180"/>
  <c r="AO509" i="180" s="1"/>
  <c r="AR509" i="180" s="1"/>
  <c r="AM510" i="180"/>
  <c r="AO510" i="180" s="1"/>
  <c r="AR510" i="180" s="1"/>
  <c r="AM511" i="180"/>
  <c r="AO511" i="180" s="1"/>
  <c r="AR511" i="180" s="1"/>
  <c r="AM512" i="180"/>
  <c r="AO512" i="180" s="1"/>
  <c r="AR512" i="180" s="1"/>
  <c r="AM513" i="180"/>
  <c r="AO513" i="180" s="1"/>
  <c r="AR513" i="180" s="1"/>
  <c r="AM514" i="180"/>
  <c r="AO514" i="180" s="1"/>
  <c r="AR514" i="180" s="1"/>
  <c r="AM515" i="180"/>
  <c r="AO515" i="180" s="1"/>
  <c r="AR515" i="180" s="1"/>
  <c r="AM516" i="180"/>
  <c r="AO516" i="180" s="1"/>
  <c r="AR516" i="180" s="1"/>
  <c r="AM517" i="180"/>
  <c r="AO517" i="180" s="1"/>
  <c r="AR517" i="180" s="1"/>
  <c r="AM518" i="180"/>
  <c r="AO518" i="180" s="1"/>
  <c r="AR518" i="180" s="1"/>
  <c r="AM519" i="180"/>
  <c r="AO519" i="180" s="1"/>
  <c r="AR519" i="180" s="1"/>
  <c r="AM520" i="180"/>
  <c r="AO520" i="180" s="1"/>
  <c r="AR520" i="180" s="1"/>
  <c r="AM521" i="180"/>
  <c r="AO521" i="180" s="1"/>
  <c r="AR521" i="180" s="1"/>
  <c r="AM522" i="180"/>
  <c r="AO522" i="180" s="1"/>
  <c r="AR522" i="180" s="1"/>
  <c r="AM523" i="180"/>
  <c r="AO523" i="180" s="1"/>
  <c r="AR523" i="180" s="1"/>
  <c r="AM524" i="180"/>
  <c r="AO524" i="180" s="1"/>
  <c r="AR524" i="180" s="1"/>
  <c r="AM525" i="180"/>
  <c r="AO525" i="180" s="1"/>
  <c r="AR525" i="180" s="1"/>
  <c r="AM526" i="180"/>
  <c r="AO526" i="180" s="1"/>
  <c r="AR526" i="180" s="1"/>
  <c r="AM527" i="180"/>
  <c r="AO527" i="180" s="1"/>
  <c r="AR527" i="180" s="1"/>
  <c r="AM528" i="180"/>
  <c r="AO528" i="180" s="1"/>
  <c r="AR528" i="180" s="1"/>
  <c r="AM529" i="180"/>
  <c r="AO529" i="180" s="1"/>
  <c r="AR529" i="180" s="1"/>
  <c r="AM530" i="180"/>
  <c r="AO530" i="180" s="1"/>
  <c r="AR530" i="180" s="1"/>
  <c r="AM531" i="180"/>
  <c r="AO531" i="180" s="1"/>
  <c r="AR531" i="180" s="1"/>
  <c r="AM532" i="180"/>
  <c r="AO532" i="180" s="1"/>
  <c r="AR532" i="180" s="1"/>
  <c r="AM533" i="180"/>
  <c r="AO533" i="180" s="1"/>
  <c r="AR533" i="180" s="1"/>
  <c r="AM534" i="180"/>
  <c r="AO534" i="180" s="1"/>
  <c r="AR534" i="180" s="1"/>
  <c r="AM535" i="180"/>
  <c r="AO535" i="180" s="1"/>
  <c r="AR535" i="180" s="1"/>
  <c r="AM536" i="180"/>
  <c r="AO536" i="180" s="1"/>
  <c r="AR536" i="180" s="1"/>
  <c r="AM537" i="180"/>
  <c r="AO537" i="180" s="1"/>
  <c r="AR537" i="180" s="1"/>
  <c r="AM538" i="180"/>
  <c r="AO538" i="180" s="1"/>
  <c r="AR538" i="180" s="1"/>
  <c r="AM539" i="180"/>
  <c r="AO539" i="180" s="1"/>
  <c r="AR539" i="180" s="1"/>
  <c r="AM540" i="180"/>
  <c r="AO540" i="180" s="1"/>
  <c r="AR540" i="180" s="1"/>
  <c r="AM541" i="180"/>
  <c r="AO541" i="180" s="1"/>
  <c r="AR541" i="180" s="1"/>
  <c r="AM542" i="180"/>
  <c r="AO542" i="180" s="1"/>
  <c r="AR542" i="180" s="1"/>
  <c r="AM543" i="180"/>
  <c r="AO543" i="180" s="1"/>
  <c r="AR543" i="180" s="1"/>
  <c r="AM544" i="180"/>
  <c r="AO544" i="180" s="1"/>
  <c r="AR544" i="180" s="1"/>
  <c r="AM545" i="180"/>
  <c r="AO545" i="180" s="1"/>
  <c r="AR545" i="180" s="1"/>
  <c r="AM546" i="180"/>
  <c r="AO546" i="180" s="1"/>
  <c r="AR546" i="180" s="1"/>
  <c r="AM547" i="180"/>
  <c r="AO547" i="180" s="1"/>
  <c r="AR547" i="180" s="1"/>
  <c r="AM548" i="180"/>
  <c r="AO548" i="180" s="1"/>
  <c r="AR548" i="180" s="1"/>
  <c r="AM549" i="180"/>
  <c r="AO549" i="180" s="1"/>
  <c r="AR549" i="180" s="1"/>
  <c r="AM550" i="180"/>
  <c r="AO550" i="180" s="1"/>
  <c r="AR550" i="180" s="1"/>
  <c r="AM551" i="180"/>
  <c r="AO551" i="180" s="1"/>
  <c r="AR551" i="180" s="1"/>
  <c r="AM552" i="180"/>
  <c r="AO552" i="180" s="1"/>
  <c r="AR552" i="180" s="1"/>
  <c r="AM553" i="180"/>
  <c r="AO553" i="180" s="1"/>
  <c r="AR553" i="180" s="1"/>
  <c r="AM554" i="180"/>
  <c r="AO554" i="180" s="1"/>
  <c r="AR554" i="180" s="1"/>
  <c r="AM555" i="180"/>
  <c r="AO555" i="180" s="1"/>
  <c r="AR555" i="180" s="1"/>
  <c r="AM556" i="180"/>
  <c r="AO556" i="180" s="1"/>
  <c r="AR556" i="180" s="1"/>
  <c r="AM557" i="180"/>
  <c r="AO557" i="180" s="1"/>
  <c r="AR557" i="180" s="1"/>
  <c r="AM558" i="180"/>
  <c r="AO558" i="180" s="1"/>
  <c r="AR558" i="180" s="1"/>
  <c r="AM559" i="180"/>
  <c r="AO559" i="180" s="1"/>
  <c r="AR559" i="180" s="1"/>
  <c r="AM560" i="180"/>
  <c r="AO560" i="180" s="1"/>
  <c r="AR560" i="180" s="1"/>
  <c r="AM561" i="180"/>
  <c r="AO561" i="180" s="1"/>
  <c r="AR561" i="180" s="1"/>
  <c r="AM562" i="180"/>
  <c r="AO562" i="180" s="1"/>
  <c r="AR562" i="180" s="1"/>
  <c r="AM563" i="180"/>
  <c r="AO563" i="180" s="1"/>
  <c r="AR563" i="180" s="1"/>
  <c r="AM564" i="180"/>
  <c r="AO564" i="180" s="1"/>
  <c r="AR564" i="180" s="1"/>
  <c r="AM565" i="180"/>
  <c r="AO565" i="180" s="1"/>
  <c r="AR565" i="180" s="1"/>
  <c r="AM566" i="180"/>
  <c r="AO566" i="180" s="1"/>
  <c r="AR566" i="180" s="1"/>
  <c r="AM567" i="180"/>
  <c r="AO567" i="180" s="1"/>
  <c r="AR567" i="180" s="1"/>
  <c r="AM568" i="180"/>
  <c r="AO568" i="180" s="1"/>
  <c r="AR568" i="180" s="1"/>
  <c r="AM569" i="180"/>
  <c r="AO569" i="180" s="1"/>
  <c r="AR569" i="180" s="1"/>
  <c r="AM570" i="180"/>
  <c r="AO570" i="180" s="1"/>
  <c r="AR570" i="180" s="1"/>
  <c r="AM571" i="180"/>
  <c r="AO571" i="180" s="1"/>
  <c r="AR571" i="180" s="1"/>
  <c r="AM572" i="180"/>
  <c r="AO572" i="180" s="1"/>
  <c r="AR572" i="180" s="1"/>
  <c r="AM573" i="180"/>
  <c r="AO573" i="180" s="1"/>
  <c r="AR573" i="180" s="1"/>
  <c r="AM574" i="180"/>
  <c r="AO574" i="180" s="1"/>
  <c r="AR574" i="180" s="1"/>
  <c r="AM575" i="180"/>
  <c r="AO575" i="180" s="1"/>
  <c r="AR575" i="180" s="1"/>
  <c r="AM576" i="180"/>
  <c r="AO576" i="180" s="1"/>
  <c r="AR576" i="180" s="1"/>
  <c r="AM577" i="180"/>
  <c r="AO577" i="180" s="1"/>
  <c r="AR577" i="180" s="1"/>
  <c r="AM578" i="180"/>
  <c r="AO578" i="180" s="1"/>
  <c r="AR578" i="180" s="1"/>
  <c r="AM579" i="180"/>
  <c r="AO579" i="180" s="1"/>
  <c r="AR579" i="180" s="1"/>
  <c r="AM580" i="180"/>
  <c r="AO580" i="180" s="1"/>
  <c r="AR580" i="180" s="1"/>
  <c r="AM581" i="180"/>
  <c r="AO581" i="180" s="1"/>
  <c r="AR581" i="180" s="1"/>
  <c r="AM582" i="180"/>
  <c r="AO582" i="180" s="1"/>
  <c r="AR582" i="180" s="1"/>
  <c r="AM583" i="180"/>
  <c r="AO583" i="180" s="1"/>
  <c r="AR583" i="180" s="1"/>
  <c r="AM584" i="180"/>
  <c r="AO584" i="180" s="1"/>
  <c r="AR584" i="180" s="1"/>
  <c r="AM585" i="180"/>
  <c r="AO585" i="180" s="1"/>
  <c r="AR585" i="180" s="1"/>
  <c r="AM586" i="180"/>
  <c r="AO586" i="180" s="1"/>
  <c r="AR586" i="180" s="1"/>
  <c r="AM587" i="180"/>
  <c r="AO587" i="180" s="1"/>
  <c r="AR587" i="180" s="1"/>
  <c r="AM588" i="180"/>
  <c r="AO588" i="180" s="1"/>
  <c r="AR588" i="180" s="1"/>
  <c r="AM589" i="180"/>
  <c r="AO589" i="180" s="1"/>
  <c r="AR589" i="180" s="1"/>
  <c r="AM590" i="180"/>
  <c r="AO590" i="180" s="1"/>
  <c r="AR590" i="180" s="1"/>
  <c r="AM591" i="180"/>
  <c r="AO591" i="180" s="1"/>
  <c r="AR591" i="180" s="1"/>
  <c r="AM592" i="180"/>
  <c r="AO592" i="180" s="1"/>
  <c r="AR592" i="180" s="1"/>
  <c r="AM593" i="180"/>
  <c r="AO593" i="180" s="1"/>
  <c r="AR593" i="180" s="1"/>
  <c r="AM594" i="180"/>
  <c r="AO594" i="180" s="1"/>
  <c r="AR594" i="180" s="1"/>
  <c r="AM595" i="180"/>
  <c r="AO595" i="180" s="1"/>
  <c r="AR595" i="180" s="1"/>
  <c r="AM596" i="180"/>
  <c r="AO596" i="180" s="1"/>
  <c r="AR596" i="180" s="1"/>
  <c r="AM597" i="180"/>
  <c r="AO597" i="180" s="1"/>
  <c r="AR597" i="180" s="1"/>
  <c r="AM598" i="180"/>
  <c r="AO598" i="180" s="1"/>
  <c r="AR598" i="180" s="1"/>
  <c r="AM599" i="180"/>
  <c r="AO599" i="180" s="1"/>
  <c r="AR599" i="180" s="1"/>
  <c r="AM600" i="180"/>
  <c r="AO600" i="180" s="1"/>
  <c r="AR600" i="180" s="1"/>
  <c r="AM601" i="180"/>
  <c r="AO601" i="180" s="1"/>
  <c r="AR601" i="180" s="1"/>
  <c r="AM602" i="180"/>
  <c r="AO602" i="180" s="1"/>
  <c r="AR602" i="180" s="1"/>
  <c r="AM603" i="180"/>
  <c r="AO603" i="180" s="1"/>
  <c r="AR603" i="180" s="1"/>
  <c r="AM604" i="180"/>
  <c r="AO604" i="180" s="1"/>
  <c r="AR604" i="180" s="1"/>
  <c r="AM605" i="180"/>
  <c r="AO605" i="180" s="1"/>
  <c r="AR605" i="180" s="1"/>
  <c r="AM606" i="180"/>
  <c r="AO606" i="180" s="1"/>
  <c r="AR606" i="180" s="1"/>
  <c r="AM607" i="180"/>
  <c r="AO607" i="180" s="1"/>
  <c r="AR607" i="180" s="1"/>
  <c r="AM608" i="180"/>
  <c r="AO608" i="180" s="1"/>
  <c r="AR608" i="180" s="1"/>
  <c r="AM609" i="180"/>
  <c r="AO609" i="180" s="1"/>
  <c r="AR609" i="180" s="1"/>
  <c r="AM610" i="180"/>
  <c r="AO610" i="180" s="1"/>
  <c r="AR610" i="180" s="1"/>
  <c r="AM611" i="180"/>
  <c r="AO611" i="180" s="1"/>
  <c r="AR611" i="180" s="1"/>
  <c r="AM612" i="180"/>
  <c r="AO612" i="180" s="1"/>
  <c r="AR612" i="180" s="1"/>
  <c r="AM613" i="180"/>
  <c r="AO613" i="180" s="1"/>
  <c r="AR613" i="180" s="1"/>
  <c r="AM614" i="180"/>
  <c r="AO614" i="180" s="1"/>
  <c r="AR614" i="180" s="1"/>
  <c r="AM615" i="180"/>
  <c r="AO615" i="180" s="1"/>
  <c r="AR615" i="180" s="1"/>
  <c r="AM616" i="180"/>
  <c r="AO616" i="180" s="1"/>
  <c r="AR616" i="180" s="1"/>
  <c r="AM617" i="180"/>
  <c r="AO617" i="180" s="1"/>
  <c r="AR617" i="180" s="1"/>
  <c r="AM618" i="180"/>
  <c r="AO618" i="180" s="1"/>
  <c r="AR618" i="180" s="1"/>
  <c r="AM619" i="180"/>
  <c r="AO619" i="180" s="1"/>
  <c r="AR619" i="180" s="1"/>
  <c r="AM620" i="180"/>
  <c r="AO620" i="180" s="1"/>
  <c r="AR620" i="180" s="1"/>
  <c r="AM621" i="180"/>
  <c r="AO621" i="180" s="1"/>
  <c r="AR621" i="180" s="1"/>
  <c r="AM622" i="180"/>
  <c r="AO622" i="180" s="1"/>
  <c r="AR622" i="180" s="1"/>
  <c r="AM623" i="180"/>
  <c r="AO623" i="180" s="1"/>
  <c r="AR623" i="180" s="1"/>
  <c r="AM624" i="180"/>
  <c r="AO624" i="180" s="1"/>
  <c r="AR624" i="180" s="1"/>
  <c r="AM625" i="180"/>
  <c r="AO625" i="180" s="1"/>
  <c r="AR625" i="180" s="1"/>
  <c r="AM626" i="180"/>
  <c r="AO626" i="180" s="1"/>
  <c r="AR626" i="180" s="1"/>
  <c r="AM627" i="180"/>
  <c r="AO627" i="180" s="1"/>
  <c r="AR627" i="180" s="1"/>
  <c r="AM628" i="180"/>
  <c r="AO628" i="180" s="1"/>
  <c r="AR628" i="180" s="1"/>
  <c r="AM629" i="180"/>
  <c r="AO629" i="180" s="1"/>
  <c r="AR629" i="180" s="1"/>
  <c r="AM630" i="180"/>
  <c r="AO630" i="180" s="1"/>
  <c r="AR630" i="180" s="1"/>
  <c r="AM631" i="180"/>
  <c r="AO631" i="180" s="1"/>
  <c r="AR631" i="180" s="1"/>
  <c r="AM632" i="180"/>
  <c r="AO632" i="180" s="1"/>
  <c r="AR632" i="180" s="1"/>
  <c r="AM633" i="180"/>
  <c r="AO633" i="180" s="1"/>
  <c r="AR633" i="180" s="1"/>
  <c r="AM634" i="180"/>
  <c r="AO634" i="180" s="1"/>
  <c r="AR634" i="180" s="1"/>
  <c r="AM635" i="180"/>
  <c r="AO635" i="180" s="1"/>
  <c r="AR635" i="180" s="1"/>
  <c r="AM636" i="180"/>
  <c r="AO636" i="180" s="1"/>
  <c r="AR636" i="180" s="1"/>
  <c r="AM637" i="180"/>
  <c r="AO637" i="180" s="1"/>
  <c r="AR637" i="180" s="1"/>
  <c r="AM638" i="180"/>
  <c r="AO638" i="180" s="1"/>
  <c r="AR638" i="180" s="1"/>
  <c r="AM639" i="180"/>
  <c r="AO639" i="180" s="1"/>
  <c r="AR639" i="180" s="1"/>
  <c r="AM640" i="180"/>
  <c r="AO640" i="180" s="1"/>
  <c r="AR640" i="180" s="1"/>
  <c r="AM641" i="180"/>
  <c r="AO641" i="180" s="1"/>
  <c r="AR641" i="180" s="1"/>
  <c r="AM642" i="180"/>
  <c r="AO642" i="180" s="1"/>
  <c r="AR642" i="180" s="1"/>
  <c r="AM643" i="180"/>
  <c r="AO643" i="180" s="1"/>
  <c r="AR643" i="180" s="1"/>
  <c r="AM644" i="180"/>
  <c r="AO644" i="180" s="1"/>
  <c r="AR644" i="180" s="1"/>
  <c r="AM645" i="180"/>
  <c r="AO645" i="180" s="1"/>
  <c r="AR645" i="180" s="1"/>
  <c r="AM646" i="180"/>
  <c r="AO646" i="180" s="1"/>
  <c r="AR646" i="180" s="1"/>
  <c r="AM647" i="180"/>
  <c r="AO647" i="180" s="1"/>
  <c r="AR647" i="180" s="1"/>
  <c r="AM648" i="180"/>
  <c r="AO648" i="180" s="1"/>
  <c r="AR648" i="180" s="1"/>
  <c r="AM649" i="180"/>
  <c r="AO649" i="180" s="1"/>
  <c r="AR649" i="180" s="1"/>
  <c r="AM650" i="180"/>
  <c r="AO650" i="180" s="1"/>
  <c r="AR650" i="180" s="1"/>
  <c r="AM651" i="180"/>
  <c r="AO651" i="180" s="1"/>
  <c r="AR651" i="180" s="1"/>
  <c r="AM652" i="180"/>
  <c r="AO652" i="180" s="1"/>
  <c r="AR652" i="180" s="1"/>
  <c r="AM653" i="180"/>
  <c r="AO653" i="180" s="1"/>
  <c r="AR653" i="180" s="1"/>
  <c r="AM654" i="180"/>
  <c r="AO654" i="180" s="1"/>
  <c r="AR654" i="180" s="1"/>
  <c r="AM655" i="180"/>
  <c r="AO655" i="180" s="1"/>
  <c r="AR655" i="180" s="1"/>
  <c r="AM656" i="180"/>
  <c r="AO656" i="180" s="1"/>
  <c r="AR656" i="180" s="1"/>
  <c r="AM657" i="180"/>
  <c r="AO657" i="180" s="1"/>
  <c r="AR657" i="180" s="1"/>
  <c r="AM658" i="180"/>
  <c r="AO658" i="180" s="1"/>
  <c r="AR658" i="180" s="1"/>
  <c r="AM659" i="180"/>
  <c r="AO659" i="180" s="1"/>
  <c r="AR659" i="180" s="1"/>
  <c r="AM660" i="180"/>
  <c r="AO660" i="180" s="1"/>
  <c r="AR660" i="180" s="1"/>
  <c r="AM661" i="180"/>
  <c r="AO661" i="180" s="1"/>
  <c r="AR661" i="180" s="1"/>
  <c r="AM662" i="180"/>
  <c r="AO662" i="180" s="1"/>
  <c r="AR662" i="180" s="1"/>
  <c r="AM663" i="180"/>
  <c r="AO663" i="180" s="1"/>
  <c r="AR663" i="180" s="1"/>
  <c r="AM664" i="180"/>
  <c r="AO664" i="180" s="1"/>
  <c r="AR664" i="180" s="1"/>
  <c r="AM665" i="180"/>
  <c r="AO665" i="180" s="1"/>
  <c r="AR665" i="180" s="1"/>
  <c r="AM666" i="180"/>
  <c r="AO666" i="180" s="1"/>
  <c r="AR666" i="180" s="1"/>
  <c r="AM667" i="180"/>
  <c r="AO667" i="180" s="1"/>
  <c r="AR667" i="180" s="1"/>
  <c r="AM668" i="180"/>
  <c r="AO668" i="180" s="1"/>
  <c r="AR668" i="180" s="1"/>
  <c r="AM669" i="180"/>
  <c r="AO669" i="180" s="1"/>
  <c r="AR669" i="180" s="1"/>
  <c r="AM670" i="180"/>
  <c r="AO670" i="180" s="1"/>
  <c r="AR670" i="180" s="1"/>
  <c r="AM671" i="180"/>
  <c r="AO671" i="180" s="1"/>
  <c r="AR671" i="180" s="1"/>
  <c r="AM672" i="180"/>
  <c r="AO672" i="180" s="1"/>
  <c r="AR672" i="180" s="1"/>
  <c r="AM673" i="180"/>
  <c r="AO673" i="180" s="1"/>
  <c r="AR673" i="180" s="1"/>
  <c r="AM674" i="180"/>
  <c r="AO674" i="180" s="1"/>
  <c r="AR674" i="180" s="1"/>
  <c r="AM675" i="180"/>
  <c r="AO675" i="180" s="1"/>
  <c r="AR675" i="180" s="1"/>
  <c r="AM676" i="180"/>
  <c r="AO676" i="180" s="1"/>
  <c r="AR676" i="180" s="1"/>
  <c r="AM677" i="180"/>
  <c r="AO677" i="180" s="1"/>
  <c r="AR677" i="180" s="1"/>
  <c r="AM678" i="180"/>
  <c r="AO678" i="180" s="1"/>
  <c r="AR678" i="180" s="1"/>
  <c r="AM679" i="180"/>
  <c r="AO679" i="180" s="1"/>
  <c r="AR679" i="180" s="1"/>
  <c r="AM680" i="180"/>
  <c r="AO680" i="180" s="1"/>
  <c r="AR680" i="180" s="1"/>
  <c r="AM681" i="180"/>
  <c r="AO681" i="180" s="1"/>
  <c r="AR681" i="180" s="1"/>
  <c r="AM682" i="180"/>
  <c r="AO682" i="180" s="1"/>
  <c r="AR682" i="180" s="1"/>
  <c r="AM683" i="180"/>
  <c r="AO683" i="180" s="1"/>
  <c r="AR683" i="180" s="1"/>
  <c r="AM684" i="180"/>
  <c r="AO684" i="180" s="1"/>
  <c r="AR684" i="180" s="1"/>
  <c r="AM685" i="180"/>
  <c r="AO685" i="180" s="1"/>
  <c r="AR685" i="180" s="1"/>
  <c r="AM686" i="180"/>
  <c r="AO686" i="180" s="1"/>
  <c r="AR686" i="180" s="1"/>
  <c r="AM687" i="180"/>
  <c r="AO687" i="180" s="1"/>
  <c r="AR687" i="180" s="1"/>
  <c r="AM688" i="180"/>
  <c r="AO688" i="180" s="1"/>
  <c r="AR688" i="180" s="1"/>
  <c r="AM689" i="180"/>
  <c r="AO689" i="180" s="1"/>
  <c r="AR689" i="180" s="1"/>
  <c r="AM690" i="180"/>
  <c r="AO690" i="180" s="1"/>
  <c r="AR690" i="180" s="1"/>
  <c r="AM691" i="180"/>
  <c r="AO691" i="180" s="1"/>
  <c r="AR691" i="180" s="1"/>
  <c r="AM692" i="180"/>
  <c r="AO692" i="180" s="1"/>
  <c r="AR692" i="180" s="1"/>
  <c r="AM693" i="180"/>
  <c r="AO693" i="180" s="1"/>
  <c r="AR693" i="180" s="1"/>
  <c r="AM694" i="180"/>
  <c r="AO694" i="180" s="1"/>
  <c r="AR694" i="180" s="1"/>
  <c r="AM695" i="180"/>
  <c r="AO695" i="180" s="1"/>
  <c r="AR695" i="180" s="1"/>
  <c r="AM696" i="180"/>
  <c r="AO696" i="180" s="1"/>
  <c r="AR696" i="180" s="1"/>
  <c r="AM697" i="180"/>
  <c r="AO697" i="180" s="1"/>
  <c r="AR697" i="180" s="1"/>
  <c r="AM698" i="180"/>
  <c r="AO698" i="180" s="1"/>
  <c r="AR698" i="180" s="1"/>
  <c r="AM699" i="180"/>
  <c r="AO699" i="180" s="1"/>
  <c r="AR699" i="180" s="1"/>
  <c r="AM700" i="180"/>
  <c r="AO700" i="180" s="1"/>
  <c r="AR700" i="180" s="1"/>
  <c r="AM701" i="180"/>
  <c r="AO701" i="180" s="1"/>
  <c r="AR701" i="180" s="1"/>
  <c r="AM702" i="180"/>
  <c r="AO702" i="180" s="1"/>
  <c r="AR702" i="180" s="1"/>
  <c r="AM703" i="180"/>
  <c r="AO703" i="180" s="1"/>
  <c r="AR703" i="180" s="1"/>
  <c r="AM704" i="180"/>
  <c r="AO704" i="180" s="1"/>
  <c r="AR704" i="180" s="1"/>
  <c r="AM705" i="180"/>
  <c r="AO705" i="180" s="1"/>
  <c r="AR705" i="180" s="1"/>
  <c r="AM706" i="180"/>
  <c r="AO706" i="180" s="1"/>
  <c r="AR706" i="180" s="1"/>
  <c r="AM707" i="180"/>
  <c r="AO707" i="180" s="1"/>
  <c r="AR707" i="180" s="1"/>
  <c r="AM708" i="180"/>
  <c r="AO708" i="180" s="1"/>
  <c r="AR708" i="180" s="1"/>
  <c r="AM709" i="180"/>
  <c r="AO709" i="180" s="1"/>
  <c r="AR709" i="180" s="1"/>
  <c r="AM710" i="180"/>
  <c r="AO710" i="180" s="1"/>
  <c r="AR710" i="180" s="1"/>
  <c r="AM711" i="180"/>
  <c r="AO711" i="180" s="1"/>
  <c r="AR711" i="180" s="1"/>
  <c r="AM712" i="180"/>
  <c r="AO712" i="180" s="1"/>
  <c r="AR712" i="180" s="1"/>
  <c r="AM713" i="180"/>
  <c r="AO713" i="180" s="1"/>
  <c r="AR713" i="180" s="1"/>
  <c r="AM714" i="180"/>
  <c r="AO714" i="180" s="1"/>
  <c r="AR714" i="180" s="1"/>
  <c r="AM715" i="180"/>
  <c r="AO715" i="180" s="1"/>
  <c r="AR715" i="180" s="1"/>
  <c r="AM716" i="180"/>
  <c r="AO716" i="180" s="1"/>
  <c r="AR716" i="180" s="1"/>
  <c r="AM717" i="180"/>
  <c r="AO717" i="180" s="1"/>
  <c r="AR717" i="180" s="1"/>
  <c r="AM718" i="180"/>
  <c r="AO718" i="180" s="1"/>
  <c r="AR718" i="180" s="1"/>
  <c r="AM719" i="180"/>
  <c r="AO719" i="180" s="1"/>
  <c r="AR719" i="180" s="1"/>
  <c r="AM720" i="180"/>
  <c r="AO720" i="180" s="1"/>
  <c r="AR720" i="180" s="1"/>
  <c r="AM721" i="180"/>
  <c r="AO721" i="180" s="1"/>
  <c r="AR721" i="180" s="1"/>
  <c r="AM722" i="180"/>
  <c r="AO722" i="180" s="1"/>
  <c r="AR722" i="180" s="1"/>
  <c r="AM723" i="180"/>
  <c r="AO723" i="180" s="1"/>
  <c r="AR723" i="180" s="1"/>
  <c r="AM724" i="180"/>
  <c r="AO724" i="180" s="1"/>
  <c r="AR724" i="180" s="1"/>
  <c r="AM725" i="180"/>
  <c r="AO725" i="180" s="1"/>
  <c r="AR725" i="180" s="1"/>
  <c r="AM726" i="180"/>
  <c r="AO726" i="180" s="1"/>
  <c r="AR726" i="180" s="1"/>
  <c r="AM727" i="180"/>
  <c r="AO727" i="180" s="1"/>
  <c r="AR727" i="180" s="1"/>
  <c r="AM728" i="180"/>
  <c r="AO728" i="180" s="1"/>
  <c r="AR728" i="180" s="1"/>
  <c r="AM729" i="180"/>
  <c r="AO729" i="180" s="1"/>
  <c r="AR729" i="180" s="1"/>
  <c r="AM730" i="180"/>
  <c r="AO730" i="180" s="1"/>
  <c r="AR730" i="180" s="1"/>
  <c r="AM731" i="180"/>
  <c r="AO731" i="180" s="1"/>
  <c r="AR731" i="180" s="1"/>
  <c r="AM732" i="180"/>
  <c r="AO732" i="180" s="1"/>
  <c r="AR732" i="180" s="1"/>
  <c r="AM733" i="180"/>
  <c r="AO733" i="180" s="1"/>
  <c r="AR733" i="180" s="1"/>
  <c r="AM734" i="180"/>
  <c r="AO734" i="180" s="1"/>
  <c r="AR734" i="180" s="1"/>
  <c r="AM735" i="180"/>
  <c r="AO735" i="180" s="1"/>
  <c r="AR735" i="180" s="1"/>
  <c r="AM736" i="180"/>
  <c r="AO736" i="180" s="1"/>
  <c r="AR736" i="180" s="1"/>
  <c r="AM737" i="180"/>
  <c r="AO737" i="180" s="1"/>
  <c r="AR737" i="180" s="1"/>
  <c r="AM738" i="180"/>
  <c r="AO738" i="180" s="1"/>
  <c r="AR738" i="180" s="1"/>
  <c r="AM739" i="180"/>
  <c r="AO739" i="180" s="1"/>
  <c r="AR739" i="180" s="1"/>
  <c r="AM740" i="180"/>
  <c r="AO740" i="180" s="1"/>
  <c r="AR740" i="180" s="1"/>
  <c r="AM741" i="180"/>
  <c r="AO741" i="180" s="1"/>
  <c r="AR741" i="180" s="1"/>
  <c r="AM742" i="180"/>
  <c r="AO742" i="180" s="1"/>
  <c r="AR742" i="180" s="1"/>
  <c r="AM743" i="180"/>
  <c r="AO743" i="180" s="1"/>
  <c r="AR743" i="180" s="1"/>
  <c r="AM744" i="180"/>
  <c r="AO744" i="180" s="1"/>
  <c r="AR744" i="180" s="1"/>
  <c r="AM745" i="180"/>
  <c r="AO745" i="180" s="1"/>
  <c r="AR745" i="180" s="1"/>
  <c r="AM746" i="180"/>
  <c r="AO746" i="180" s="1"/>
  <c r="AR746" i="180" s="1"/>
  <c r="AM747" i="180"/>
  <c r="AO747" i="180" s="1"/>
  <c r="AR747" i="180" s="1"/>
  <c r="AM748" i="180"/>
  <c r="AO748" i="180" s="1"/>
  <c r="AR748" i="180" s="1"/>
  <c r="AM749" i="180"/>
  <c r="AO749" i="180" s="1"/>
  <c r="AR749" i="180" s="1"/>
  <c r="AM750" i="180"/>
  <c r="AO750" i="180" s="1"/>
  <c r="AR750" i="180" s="1"/>
  <c r="AM751" i="180"/>
  <c r="AO751" i="180" s="1"/>
  <c r="AR751" i="180" s="1"/>
  <c r="AM752" i="180"/>
  <c r="AO752" i="180" s="1"/>
  <c r="AR752" i="180" s="1"/>
  <c r="AM753" i="180"/>
  <c r="AO753" i="180" s="1"/>
  <c r="AR753" i="180" s="1"/>
  <c r="AM754" i="180"/>
  <c r="AO754" i="180" s="1"/>
  <c r="AR754" i="180" s="1"/>
  <c r="AM755" i="180"/>
  <c r="AO755" i="180" s="1"/>
  <c r="AR755" i="180" s="1"/>
  <c r="AM756" i="180"/>
  <c r="AO756" i="180" s="1"/>
  <c r="AR756" i="180" s="1"/>
  <c r="AM757" i="180"/>
  <c r="AO757" i="180" s="1"/>
  <c r="AR757" i="180" s="1"/>
  <c r="AM758" i="180"/>
  <c r="AO758" i="180" s="1"/>
  <c r="AR758" i="180" s="1"/>
  <c r="AM759" i="180"/>
  <c r="AO759" i="180" s="1"/>
  <c r="AR759" i="180" s="1"/>
  <c r="AM760" i="180"/>
  <c r="AO760" i="180" s="1"/>
  <c r="AR760" i="180" s="1"/>
  <c r="AM761" i="180"/>
  <c r="AO761" i="180" s="1"/>
  <c r="AR761" i="180" s="1"/>
  <c r="AM762" i="180"/>
  <c r="AO762" i="180" s="1"/>
  <c r="AR762" i="180" s="1"/>
  <c r="AM763" i="180"/>
  <c r="AO763" i="180" s="1"/>
  <c r="AR763" i="180" s="1"/>
  <c r="AM764" i="180"/>
  <c r="AO764" i="180" s="1"/>
  <c r="AR764" i="180" s="1"/>
  <c r="AM765" i="180"/>
  <c r="AO765" i="180" s="1"/>
  <c r="AR765" i="180" s="1"/>
  <c r="AM766" i="180"/>
  <c r="AO766" i="180" s="1"/>
  <c r="AR766" i="180" s="1"/>
  <c r="AM767" i="180"/>
  <c r="AO767" i="180" s="1"/>
  <c r="AR767" i="180" s="1"/>
  <c r="AM768" i="180"/>
  <c r="AO768" i="180" s="1"/>
  <c r="AR768" i="180" s="1"/>
  <c r="AM769" i="180"/>
  <c r="AO769" i="180" s="1"/>
  <c r="AR769" i="180" s="1"/>
  <c r="AM770" i="180"/>
  <c r="AO770" i="180" s="1"/>
  <c r="AR770" i="180" s="1"/>
  <c r="AM771" i="180"/>
  <c r="AO771" i="180" s="1"/>
  <c r="AR771" i="180" s="1"/>
  <c r="AM772" i="180"/>
  <c r="AO772" i="180" s="1"/>
  <c r="AR772" i="180" s="1"/>
  <c r="AM773" i="180"/>
  <c r="AO773" i="180" s="1"/>
  <c r="AR773" i="180" s="1"/>
  <c r="AM774" i="180"/>
  <c r="AO774" i="180" s="1"/>
  <c r="AR774" i="180" s="1"/>
  <c r="AM775" i="180"/>
  <c r="AO775" i="180" s="1"/>
  <c r="AR775" i="180" s="1"/>
  <c r="AM776" i="180"/>
  <c r="AO776" i="180" s="1"/>
  <c r="AR776" i="180" s="1"/>
  <c r="AM777" i="180"/>
  <c r="AO777" i="180" s="1"/>
  <c r="AR777" i="180" s="1"/>
  <c r="AM778" i="180"/>
  <c r="AO778" i="180" s="1"/>
  <c r="AR778" i="180" s="1"/>
  <c r="AM779" i="180"/>
  <c r="AO779" i="180" s="1"/>
  <c r="AR779" i="180" s="1"/>
  <c r="AM780" i="180"/>
  <c r="AO780" i="180" s="1"/>
  <c r="AR780" i="180" s="1"/>
  <c r="AM781" i="180"/>
  <c r="AO781" i="180" s="1"/>
  <c r="AR781" i="180" s="1"/>
  <c r="AM782" i="180"/>
  <c r="AO782" i="180" s="1"/>
  <c r="AR782" i="180" s="1"/>
  <c r="AM783" i="180"/>
  <c r="AO783" i="180" s="1"/>
  <c r="AR783" i="180" s="1"/>
  <c r="AM784" i="180"/>
  <c r="AO784" i="180" s="1"/>
  <c r="AR784" i="180" s="1"/>
  <c r="AM785" i="180"/>
  <c r="AO785" i="180" s="1"/>
  <c r="AR785" i="180" s="1"/>
  <c r="AM786" i="180"/>
  <c r="AO786" i="180" s="1"/>
  <c r="AR786" i="180" s="1"/>
  <c r="AM787" i="180"/>
  <c r="AO787" i="180" s="1"/>
  <c r="AR787" i="180" s="1"/>
  <c r="AM788" i="180"/>
  <c r="AO788" i="180" s="1"/>
  <c r="AR788" i="180" s="1"/>
  <c r="AM789" i="180"/>
  <c r="AO789" i="180" s="1"/>
  <c r="AR789" i="180" s="1"/>
  <c r="AM790" i="180"/>
  <c r="AO790" i="180" s="1"/>
  <c r="AR790" i="180" s="1"/>
  <c r="AM791" i="180"/>
  <c r="AO791" i="180" s="1"/>
  <c r="AR791" i="180" s="1"/>
  <c r="AM792" i="180"/>
  <c r="AO792" i="180" s="1"/>
  <c r="AR792" i="180" s="1"/>
  <c r="AM793" i="180"/>
  <c r="AO793" i="180" s="1"/>
  <c r="AR793" i="180" s="1"/>
  <c r="AM794" i="180"/>
  <c r="AO794" i="180" s="1"/>
  <c r="AR794" i="180" s="1"/>
  <c r="AM795" i="180"/>
  <c r="AO795" i="180" s="1"/>
  <c r="AR795" i="180" s="1"/>
  <c r="AM796" i="180"/>
  <c r="AO796" i="180" s="1"/>
  <c r="AR796" i="180" s="1"/>
  <c r="AM797" i="180"/>
  <c r="AO797" i="180" s="1"/>
  <c r="AR797" i="180" s="1"/>
  <c r="AM798" i="180"/>
  <c r="AO798" i="180" s="1"/>
  <c r="AR798" i="180" s="1"/>
  <c r="AM799" i="180"/>
  <c r="AO799" i="180" s="1"/>
  <c r="AR799" i="180" s="1"/>
  <c r="AM800" i="180"/>
  <c r="AO800" i="180" s="1"/>
  <c r="AR800" i="180" s="1"/>
  <c r="AM801" i="180"/>
  <c r="AO801" i="180" s="1"/>
  <c r="AR801" i="180" s="1"/>
  <c r="AM802" i="180"/>
  <c r="AO802" i="180" s="1"/>
  <c r="AR802" i="180" s="1"/>
  <c r="AM803" i="180"/>
  <c r="AO803" i="180" s="1"/>
  <c r="AR803" i="180" s="1"/>
  <c r="AM804" i="180"/>
  <c r="AO804" i="180" s="1"/>
  <c r="AR804" i="180" s="1"/>
  <c r="AM805" i="180"/>
  <c r="AO805" i="180" s="1"/>
  <c r="AR805" i="180" s="1"/>
  <c r="AM806" i="180"/>
  <c r="AO806" i="180" s="1"/>
  <c r="AR806" i="180" s="1"/>
  <c r="AM807" i="180"/>
  <c r="AO807" i="180" s="1"/>
  <c r="AR807" i="180" s="1"/>
  <c r="AM808" i="180"/>
  <c r="AO808" i="180" s="1"/>
  <c r="AR808" i="180" s="1"/>
  <c r="AM809" i="180"/>
  <c r="AO809" i="180" s="1"/>
  <c r="AR809" i="180" s="1"/>
  <c r="AM810" i="180"/>
  <c r="AO810" i="180" s="1"/>
  <c r="AR810" i="180" s="1"/>
  <c r="AM811" i="180"/>
  <c r="AO811" i="180" s="1"/>
  <c r="AR811" i="180" s="1"/>
  <c r="AM812" i="180"/>
  <c r="AO812" i="180" s="1"/>
  <c r="AR812" i="180" s="1"/>
  <c r="AM813" i="180"/>
  <c r="AO813" i="180" s="1"/>
  <c r="AR813" i="180" s="1"/>
  <c r="AM814" i="180"/>
  <c r="AO814" i="180" s="1"/>
  <c r="AR814" i="180" s="1"/>
  <c r="AM815" i="180"/>
  <c r="AO815" i="180" s="1"/>
  <c r="AR815" i="180" s="1"/>
  <c r="AM816" i="180"/>
  <c r="AO816" i="180" s="1"/>
  <c r="AR816" i="180" s="1"/>
  <c r="AM817" i="180"/>
  <c r="AO817" i="180" s="1"/>
  <c r="AR817" i="180" s="1"/>
  <c r="AM818" i="180"/>
  <c r="AO818" i="180" s="1"/>
  <c r="AR818" i="180" s="1"/>
  <c r="AM819" i="180"/>
  <c r="AO819" i="180" s="1"/>
  <c r="AR819" i="180" s="1"/>
  <c r="AM820" i="180"/>
  <c r="AO820" i="180" s="1"/>
  <c r="AR820" i="180" s="1"/>
  <c r="AM821" i="180"/>
  <c r="AO821" i="180" s="1"/>
  <c r="AR821" i="180" s="1"/>
  <c r="AM822" i="180"/>
  <c r="AO822" i="180" s="1"/>
  <c r="AR822" i="180" s="1"/>
  <c r="AM823" i="180"/>
  <c r="AO823" i="180" s="1"/>
  <c r="AR823" i="180" s="1"/>
  <c r="AM824" i="180"/>
  <c r="AO824" i="180" s="1"/>
  <c r="AR824" i="180" s="1"/>
  <c r="AM825" i="180"/>
  <c r="AO825" i="180" s="1"/>
  <c r="AR825" i="180" s="1"/>
  <c r="AM826" i="180"/>
  <c r="AO826" i="180" s="1"/>
  <c r="AR826" i="180" s="1"/>
  <c r="AM827" i="180"/>
  <c r="AO827" i="180" s="1"/>
  <c r="AR827" i="180" s="1"/>
  <c r="AM828" i="180"/>
  <c r="AO828" i="180" s="1"/>
  <c r="AR828" i="180" s="1"/>
  <c r="AM829" i="180"/>
  <c r="AO829" i="180" s="1"/>
  <c r="AR829" i="180" s="1"/>
  <c r="AM830" i="180"/>
  <c r="AO830" i="180" s="1"/>
  <c r="AR830" i="180" s="1"/>
  <c r="AM831" i="180"/>
  <c r="AO831" i="180" s="1"/>
  <c r="AR831" i="180" s="1"/>
  <c r="AM832" i="180"/>
  <c r="AO832" i="180" s="1"/>
  <c r="AR832" i="180" s="1"/>
  <c r="AM833" i="180"/>
  <c r="AO833" i="180" s="1"/>
  <c r="AR833" i="180" s="1"/>
  <c r="AM834" i="180"/>
  <c r="AO834" i="180" s="1"/>
  <c r="AR834" i="180" s="1"/>
  <c r="AM835" i="180"/>
  <c r="AO835" i="180" s="1"/>
  <c r="AR835" i="180" s="1"/>
  <c r="AM836" i="180"/>
  <c r="AO836" i="180" s="1"/>
  <c r="AR836" i="180" s="1"/>
  <c r="AM837" i="180"/>
  <c r="AO837" i="180" s="1"/>
  <c r="AR837" i="180" s="1"/>
  <c r="AM838" i="180"/>
  <c r="AO838" i="180" s="1"/>
  <c r="AR838" i="180" s="1"/>
  <c r="AM839" i="180"/>
  <c r="AO839" i="180" s="1"/>
  <c r="AR839" i="180" s="1"/>
  <c r="AM840" i="180"/>
  <c r="AO840" i="180" s="1"/>
  <c r="AR840" i="180" s="1"/>
  <c r="AM841" i="180"/>
  <c r="AO841" i="180" s="1"/>
  <c r="AR841" i="180" s="1"/>
  <c r="AM842" i="180"/>
  <c r="AO842" i="180" s="1"/>
  <c r="AR842" i="180" s="1"/>
  <c r="AM843" i="180"/>
  <c r="AO843" i="180" s="1"/>
  <c r="AR843" i="180" s="1"/>
  <c r="AM844" i="180"/>
  <c r="AO844" i="180" s="1"/>
  <c r="AR844" i="180" s="1"/>
  <c r="AM845" i="180"/>
  <c r="AO845" i="180" s="1"/>
  <c r="AR845" i="180" s="1"/>
  <c r="AM846" i="180"/>
  <c r="AO846" i="180" s="1"/>
  <c r="AR846" i="180" s="1"/>
  <c r="AM847" i="180"/>
  <c r="AO847" i="180" s="1"/>
  <c r="AR847" i="180" s="1"/>
  <c r="AM848" i="180"/>
  <c r="AO848" i="180" s="1"/>
  <c r="AR848" i="180" s="1"/>
  <c r="AM849" i="180"/>
  <c r="AO849" i="180" s="1"/>
  <c r="AR849" i="180" s="1"/>
  <c r="AM850" i="180"/>
  <c r="AO850" i="180" s="1"/>
  <c r="AR850" i="180" s="1"/>
  <c r="AM851" i="180"/>
  <c r="AO851" i="180" s="1"/>
  <c r="AR851" i="180" s="1"/>
  <c r="AM852" i="180"/>
  <c r="AO852" i="180" s="1"/>
  <c r="AR852" i="180" s="1"/>
  <c r="AM853" i="180"/>
  <c r="AO853" i="180" s="1"/>
  <c r="AR853" i="180" s="1"/>
  <c r="AM854" i="180"/>
  <c r="AO854" i="180" s="1"/>
  <c r="AR854" i="180" s="1"/>
  <c r="AM855" i="180"/>
  <c r="AO855" i="180" s="1"/>
  <c r="AR855" i="180" s="1"/>
  <c r="AM856" i="180"/>
  <c r="AO856" i="180" s="1"/>
  <c r="AR856" i="180" s="1"/>
  <c r="AM857" i="180"/>
  <c r="AO857" i="180" s="1"/>
  <c r="AR857" i="180" s="1"/>
  <c r="AM858" i="180"/>
  <c r="AO858" i="180" s="1"/>
  <c r="AR858" i="180" s="1"/>
  <c r="AM859" i="180"/>
  <c r="AO859" i="180" s="1"/>
  <c r="AR859" i="180" s="1"/>
  <c r="AM860" i="180"/>
  <c r="AO860" i="180" s="1"/>
  <c r="AR860" i="180" s="1"/>
  <c r="AM861" i="180"/>
  <c r="AO861" i="180" s="1"/>
  <c r="AR861" i="180" s="1"/>
  <c r="AM862" i="180"/>
  <c r="AO862" i="180" s="1"/>
  <c r="AR862" i="180" s="1"/>
  <c r="AM863" i="180"/>
  <c r="AO863" i="180" s="1"/>
  <c r="AR863" i="180" s="1"/>
  <c r="AM864" i="180"/>
  <c r="AO864" i="180" s="1"/>
  <c r="AR864" i="180" s="1"/>
  <c r="AM865" i="180"/>
  <c r="AO865" i="180" s="1"/>
  <c r="AR865" i="180" s="1"/>
  <c r="AM866" i="180"/>
  <c r="AO866" i="180" s="1"/>
  <c r="AR866" i="180" s="1"/>
  <c r="AM867" i="180"/>
  <c r="AO867" i="180" s="1"/>
  <c r="AR867" i="180" s="1"/>
  <c r="AM868" i="180"/>
  <c r="AO868" i="180" s="1"/>
  <c r="AR868" i="180" s="1"/>
  <c r="AM869" i="180"/>
  <c r="AO869" i="180" s="1"/>
  <c r="AR869" i="180" s="1"/>
  <c r="AM870" i="180"/>
  <c r="AO870" i="180" s="1"/>
  <c r="AR870" i="180" s="1"/>
  <c r="AM871" i="180"/>
  <c r="AO871" i="180" s="1"/>
  <c r="AR871" i="180" s="1"/>
  <c r="AM872" i="180"/>
  <c r="AO872" i="180" s="1"/>
  <c r="AR872" i="180" s="1"/>
  <c r="AM873" i="180"/>
  <c r="AO873" i="180" s="1"/>
  <c r="AR873" i="180" s="1"/>
  <c r="AM874" i="180"/>
  <c r="AO874" i="180" s="1"/>
  <c r="AR874" i="180" s="1"/>
  <c r="AM875" i="180"/>
  <c r="AO875" i="180" s="1"/>
  <c r="AR875" i="180" s="1"/>
  <c r="AM876" i="180"/>
  <c r="AO876" i="180" s="1"/>
  <c r="AR876" i="180" s="1"/>
  <c r="AM877" i="180"/>
  <c r="AO877" i="180" s="1"/>
  <c r="AR877" i="180" s="1"/>
  <c r="AM878" i="180"/>
  <c r="AO878" i="180" s="1"/>
  <c r="AR878" i="180" s="1"/>
  <c r="AM879" i="180"/>
  <c r="AO879" i="180" s="1"/>
  <c r="AR879" i="180" s="1"/>
  <c r="AM880" i="180"/>
  <c r="AO880" i="180" s="1"/>
  <c r="AR880" i="180" s="1"/>
  <c r="AM881" i="180"/>
  <c r="AO881" i="180" s="1"/>
  <c r="AR881" i="180" s="1"/>
  <c r="AM882" i="180"/>
  <c r="AO882" i="180" s="1"/>
  <c r="AR882" i="180" s="1"/>
  <c r="AM883" i="180"/>
  <c r="AO883" i="180" s="1"/>
  <c r="AR883" i="180" s="1"/>
  <c r="AM884" i="180"/>
  <c r="AO884" i="180" s="1"/>
  <c r="AR884" i="180" s="1"/>
  <c r="AM885" i="180"/>
  <c r="AO885" i="180" s="1"/>
  <c r="AR885" i="180" s="1"/>
  <c r="AM886" i="180"/>
  <c r="AO886" i="180" s="1"/>
  <c r="AR886" i="180" s="1"/>
  <c r="AM887" i="180"/>
  <c r="AO887" i="180" s="1"/>
  <c r="AR887" i="180" s="1"/>
  <c r="AM888" i="180"/>
  <c r="AO888" i="180" s="1"/>
  <c r="AR888" i="180" s="1"/>
  <c r="AM889" i="180"/>
  <c r="AO889" i="180" s="1"/>
  <c r="AR889" i="180" s="1"/>
  <c r="AM890" i="180"/>
  <c r="AO890" i="180" s="1"/>
  <c r="AR890" i="180" s="1"/>
  <c r="AM891" i="180"/>
  <c r="AO891" i="180" s="1"/>
  <c r="AR891" i="180" s="1"/>
  <c r="AM892" i="180"/>
  <c r="AO892" i="180" s="1"/>
  <c r="AR892" i="180" s="1"/>
  <c r="AM893" i="180"/>
  <c r="AO893" i="180" s="1"/>
  <c r="AR893" i="180" s="1"/>
  <c r="AM894" i="180"/>
  <c r="AO894" i="180" s="1"/>
  <c r="AR894" i="180" s="1"/>
  <c r="AM895" i="180"/>
  <c r="AO895" i="180" s="1"/>
  <c r="AR895" i="180" s="1"/>
  <c r="AM896" i="180"/>
  <c r="AO896" i="180" s="1"/>
  <c r="AR896" i="180" s="1"/>
  <c r="AM897" i="180"/>
  <c r="AO897" i="180" s="1"/>
  <c r="AR897" i="180" s="1"/>
  <c r="AM898" i="180"/>
  <c r="AO898" i="180" s="1"/>
  <c r="AR898" i="180" s="1"/>
  <c r="AM899" i="180"/>
  <c r="AO899" i="180" s="1"/>
  <c r="AR899" i="180" s="1"/>
  <c r="AM900" i="180"/>
  <c r="AO900" i="180" s="1"/>
  <c r="AR900" i="180" s="1"/>
  <c r="AM901" i="180"/>
  <c r="AO901" i="180" s="1"/>
  <c r="AR901" i="180" s="1"/>
  <c r="AM902" i="180"/>
  <c r="AO902" i="180" s="1"/>
  <c r="AR902" i="180" s="1"/>
  <c r="AM903" i="180"/>
  <c r="AO903" i="180" s="1"/>
  <c r="AR903" i="180" s="1"/>
  <c r="AM904" i="180"/>
  <c r="AO904" i="180" s="1"/>
  <c r="AR904" i="180" s="1"/>
  <c r="AM905" i="180"/>
  <c r="AO905" i="180" s="1"/>
  <c r="AR905" i="180" s="1"/>
  <c r="AM906" i="180"/>
  <c r="AO906" i="180" s="1"/>
  <c r="AR906" i="180" s="1"/>
  <c r="AM907" i="180"/>
  <c r="AO907" i="180" s="1"/>
  <c r="AR907" i="180" s="1"/>
  <c r="AM908" i="180"/>
  <c r="AO908" i="180" s="1"/>
  <c r="AR908" i="180" s="1"/>
  <c r="AM909" i="180"/>
  <c r="AO909" i="180" s="1"/>
  <c r="AR909" i="180" s="1"/>
  <c r="AM910" i="180"/>
  <c r="AO910" i="180" s="1"/>
  <c r="AR910" i="180" s="1"/>
  <c r="AM911" i="180"/>
  <c r="AO911" i="180" s="1"/>
  <c r="AR911" i="180" s="1"/>
  <c r="AM912" i="180"/>
  <c r="AO912" i="180" s="1"/>
  <c r="AR912" i="180" s="1"/>
  <c r="AM913" i="180"/>
  <c r="AO913" i="180" s="1"/>
  <c r="AR913" i="180" s="1"/>
  <c r="AM914" i="180"/>
  <c r="AO914" i="180" s="1"/>
  <c r="AR914" i="180" s="1"/>
  <c r="AM915" i="180"/>
  <c r="AO915" i="180" s="1"/>
  <c r="AR915" i="180" s="1"/>
  <c r="AM916" i="180"/>
  <c r="AO916" i="180" s="1"/>
  <c r="AR916" i="180" s="1"/>
  <c r="AM917" i="180"/>
  <c r="AO917" i="180" s="1"/>
  <c r="AR917" i="180" s="1"/>
  <c r="AM918" i="180"/>
  <c r="AO918" i="180" s="1"/>
  <c r="AR918" i="180" s="1"/>
  <c r="AM919" i="180"/>
  <c r="AO919" i="180" s="1"/>
  <c r="AR919" i="180" s="1"/>
  <c r="AM920" i="180"/>
  <c r="AO920" i="180" s="1"/>
  <c r="AR920" i="180" s="1"/>
  <c r="AM921" i="180"/>
  <c r="AO921" i="180" s="1"/>
  <c r="AR921" i="180" s="1"/>
  <c r="AM922" i="180"/>
  <c r="AO922" i="180" s="1"/>
  <c r="AR922" i="180" s="1"/>
  <c r="AM923" i="180"/>
  <c r="AO923" i="180" s="1"/>
  <c r="AR923" i="180" s="1"/>
  <c r="AM924" i="180"/>
  <c r="AO924" i="180" s="1"/>
  <c r="AR924" i="180" s="1"/>
  <c r="AM925" i="180"/>
  <c r="AO925" i="180" s="1"/>
  <c r="AR925" i="180" s="1"/>
  <c r="AM926" i="180"/>
  <c r="AO926" i="180" s="1"/>
  <c r="AR926" i="180" s="1"/>
  <c r="AM927" i="180"/>
  <c r="AO927" i="180" s="1"/>
  <c r="AR927" i="180" s="1"/>
  <c r="AM928" i="180"/>
  <c r="AO928" i="180" s="1"/>
  <c r="AR928" i="180" s="1"/>
  <c r="AM929" i="180"/>
  <c r="AO929" i="180" s="1"/>
  <c r="AR929" i="180" s="1"/>
  <c r="AM930" i="180"/>
  <c r="AO930" i="180" s="1"/>
  <c r="AR930" i="180" s="1"/>
  <c r="AM931" i="180"/>
  <c r="AO931" i="180" s="1"/>
  <c r="AR931" i="180" s="1"/>
  <c r="AM932" i="180"/>
  <c r="AO932" i="180" s="1"/>
  <c r="AR932" i="180" s="1"/>
  <c r="AM933" i="180"/>
  <c r="AO933" i="180" s="1"/>
  <c r="AR933" i="180" s="1"/>
  <c r="AM934" i="180"/>
  <c r="AO934" i="180" s="1"/>
  <c r="AR934" i="180" s="1"/>
  <c r="AM935" i="180"/>
  <c r="AO935" i="180" s="1"/>
  <c r="AR935" i="180" s="1"/>
  <c r="AM936" i="180"/>
  <c r="AO936" i="180" s="1"/>
  <c r="AR936" i="180" s="1"/>
  <c r="AM937" i="180"/>
  <c r="AO937" i="180" s="1"/>
  <c r="AR937" i="180" s="1"/>
  <c r="AM938" i="180"/>
  <c r="AO938" i="180" s="1"/>
  <c r="AR938" i="180" s="1"/>
  <c r="AM939" i="180"/>
  <c r="AO939" i="180" s="1"/>
  <c r="AR939" i="180" s="1"/>
  <c r="AM940" i="180"/>
  <c r="AO940" i="180" s="1"/>
  <c r="AR940" i="180" s="1"/>
  <c r="AM941" i="180"/>
  <c r="AO941" i="180" s="1"/>
  <c r="AR941" i="180" s="1"/>
  <c r="AM942" i="180"/>
  <c r="AO942" i="180" s="1"/>
  <c r="AR942" i="180" s="1"/>
  <c r="AM943" i="180"/>
  <c r="AO943" i="180" s="1"/>
  <c r="AR943" i="180" s="1"/>
  <c r="AM944" i="180"/>
  <c r="AO944" i="180" s="1"/>
  <c r="AR944" i="180" s="1"/>
  <c r="AM945" i="180"/>
  <c r="AO945" i="180" s="1"/>
  <c r="AR945" i="180" s="1"/>
  <c r="AM946" i="180"/>
  <c r="AO946" i="180" s="1"/>
  <c r="AR946" i="180" s="1"/>
  <c r="AM947" i="180"/>
  <c r="AO947" i="180" s="1"/>
  <c r="AR947" i="180" s="1"/>
  <c r="AM948" i="180"/>
  <c r="AO948" i="180" s="1"/>
  <c r="AR948" i="180" s="1"/>
  <c r="AM949" i="180"/>
  <c r="AO949" i="180" s="1"/>
  <c r="AR949" i="180" s="1"/>
  <c r="AM950" i="180"/>
  <c r="AO950" i="180" s="1"/>
  <c r="AR950" i="180" s="1"/>
  <c r="AM951" i="180"/>
  <c r="AO951" i="180" s="1"/>
  <c r="AR951" i="180" s="1"/>
  <c r="AM952" i="180"/>
  <c r="AO952" i="180" s="1"/>
  <c r="AR952" i="180" s="1"/>
  <c r="AM953" i="180"/>
  <c r="AO953" i="180" s="1"/>
  <c r="AR953" i="180" s="1"/>
  <c r="AM954" i="180"/>
  <c r="AO954" i="180" s="1"/>
  <c r="AR954" i="180" s="1"/>
  <c r="AM955" i="180"/>
  <c r="AO955" i="180" s="1"/>
  <c r="AR955" i="180" s="1"/>
  <c r="AM956" i="180"/>
  <c r="AO956" i="180" s="1"/>
  <c r="AR956" i="180" s="1"/>
  <c r="AM957" i="180"/>
  <c r="AO957" i="180" s="1"/>
  <c r="AR957" i="180" s="1"/>
  <c r="AM958" i="180"/>
  <c r="AO958" i="180" s="1"/>
  <c r="AR958" i="180" s="1"/>
  <c r="AM959" i="180"/>
  <c r="AO959" i="180" s="1"/>
  <c r="AR959" i="180" s="1"/>
  <c r="AM960" i="180"/>
  <c r="AO960" i="180" s="1"/>
  <c r="AR960" i="180" s="1"/>
  <c r="AM961" i="180"/>
  <c r="AO961" i="180" s="1"/>
  <c r="AR961" i="180" s="1"/>
  <c r="AM962" i="180"/>
  <c r="AO962" i="180" s="1"/>
  <c r="AR962" i="180" s="1"/>
  <c r="AM963" i="180"/>
  <c r="AO963" i="180" s="1"/>
  <c r="AR963" i="180" s="1"/>
  <c r="AM964" i="180"/>
  <c r="AO964" i="180" s="1"/>
  <c r="AR964" i="180" s="1"/>
  <c r="AM965" i="180"/>
  <c r="AO965" i="180" s="1"/>
  <c r="AR965" i="180" s="1"/>
  <c r="AM966" i="180"/>
  <c r="AO966" i="180" s="1"/>
  <c r="AR966" i="180" s="1"/>
  <c r="AM967" i="180"/>
  <c r="AO967" i="180" s="1"/>
  <c r="AR967" i="180" s="1"/>
  <c r="AM968" i="180"/>
  <c r="AO968" i="180" s="1"/>
  <c r="AR968" i="180" s="1"/>
  <c r="AM969" i="180"/>
  <c r="AO969" i="180" s="1"/>
  <c r="AR969" i="180" s="1"/>
  <c r="AM970" i="180"/>
  <c r="AO970" i="180" s="1"/>
  <c r="AR970" i="180" s="1"/>
  <c r="AM971" i="180"/>
  <c r="AO971" i="180" s="1"/>
  <c r="AR971" i="180" s="1"/>
  <c r="AM972" i="180"/>
  <c r="AO972" i="180" s="1"/>
  <c r="AR972" i="180" s="1"/>
  <c r="AM973" i="180"/>
  <c r="AO973" i="180" s="1"/>
  <c r="AR973" i="180" s="1"/>
  <c r="AM974" i="180"/>
  <c r="AO974" i="180" s="1"/>
  <c r="AR974" i="180" s="1"/>
  <c r="AM975" i="180"/>
  <c r="AO975" i="180" s="1"/>
  <c r="AR975" i="180" s="1"/>
  <c r="AM976" i="180"/>
  <c r="AO976" i="180" s="1"/>
  <c r="AR976" i="180" s="1"/>
  <c r="AM977" i="180"/>
  <c r="AO977" i="180" s="1"/>
  <c r="AR977" i="180" s="1"/>
  <c r="AM978" i="180"/>
  <c r="AO978" i="180" s="1"/>
  <c r="AR978" i="180" s="1"/>
  <c r="AM979" i="180"/>
  <c r="AO979" i="180" s="1"/>
  <c r="AR979" i="180" s="1"/>
  <c r="AM980" i="180"/>
  <c r="AO980" i="180" s="1"/>
  <c r="AR980" i="180" s="1"/>
  <c r="AM981" i="180"/>
  <c r="AO981" i="180" s="1"/>
  <c r="AR981" i="180" s="1"/>
  <c r="AM982" i="180"/>
  <c r="AO982" i="180" s="1"/>
  <c r="AR982" i="180" s="1"/>
  <c r="AM983" i="180"/>
  <c r="AO983" i="180" s="1"/>
  <c r="AR983" i="180" s="1"/>
  <c r="AM984" i="180"/>
  <c r="AO984" i="180" s="1"/>
  <c r="AR984" i="180" s="1"/>
  <c r="AM985" i="180"/>
  <c r="AO985" i="180" s="1"/>
  <c r="AR985" i="180" s="1"/>
  <c r="AM986" i="180"/>
  <c r="AO986" i="180" s="1"/>
  <c r="AR986" i="180" s="1"/>
  <c r="AM987" i="180"/>
  <c r="AO987" i="180" s="1"/>
  <c r="AR987" i="180" s="1"/>
  <c r="AM988" i="180"/>
  <c r="AO988" i="180" s="1"/>
  <c r="AR988" i="180" s="1"/>
  <c r="AM989" i="180"/>
  <c r="AO989" i="180" s="1"/>
  <c r="AR989" i="180" s="1"/>
  <c r="AM990" i="180"/>
  <c r="AO990" i="180" s="1"/>
  <c r="AR990" i="180" s="1"/>
  <c r="AM991" i="180"/>
  <c r="AO991" i="180" s="1"/>
  <c r="AR991" i="180" s="1"/>
  <c r="AM992" i="180"/>
  <c r="AO992" i="180" s="1"/>
  <c r="AR992" i="180" s="1"/>
  <c r="AM993" i="180"/>
  <c r="AO993" i="180" s="1"/>
  <c r="AR993" i="180" s="1"/>
  <c r="AM994" i="180"/>
  <c r="AO994" i="180" s="1"/>
  <c r="AR994" i="180" s="1"/>
  <c r="AM995" i="180"/>
  <c r="AO995" i="180" s="1"/>
  <c r="AR995" i="180" s="1"/>
  <c r="AM996" i="180"/>
  <c r="AO996" i="180" s="1"/>
  <c r="AR996" i="180" s="1"/>
  <c r="AM997" i="180"/>
  <c r="AO997" i="180" s="1"/>
  <c r="AR997" i="180" s="1"/>
  <c r="AM998" i="180"/>
  <c r="AO998" i="180" s="1"/>
  <c r="AR998" i="180" s="1"/>
  <c r="AM999" i="180"/>
  <c r="AO999" i="180" s="1"/>
  <c r="AR999" i="180" s="1"/>
  <c r="AM1000" i="180"/>
  <c r="AO1000" i="180" s="1"/>
  <c r="AR1000" i="180" s="1"/>
  <c r="AM1001" i="180"/>
  <c r="AO1001" i="180" s="1"/>
  <c r="AR1001" i="180" s="1"/>
  <c r="AM1002" i="180"/>
  <c r="AO1002" i="180" s="1"/>
  <c r="AR1002" i="180" s="1"/>
  <c r="AM1003" i="180"/>
  <c r="AO1003" i="180" s="1"/>
  <c r="AR1003" i="180" s="1"/>
  <c r="AM1004" i="180"/>
  <c r="AO1004" i="180" s="1"/>
  <c r="AR1004" i="180" s="1"/>
  <c r="AM1005" i="180"/>
  <c r="AO1005" i="180" s="1"/>
  <c r="AR1005" i="180" s="1"/>
  <c r="AM1006" i="180"/>
  <c r="AO1006" i="180" s="1"/>
  <c r="AR1006" i="180" s="1"/>
  <c r="AM1007" i="180"/>
  <c r="AO1007" i="180" s="1"/>
  <c r="AR1007" i="180" s="1"/>
  <c r="AM1008" i="180"/>
  <c r="AO1008" i="180" s="1"/>
  <c r="AR1008" i="180" s="1"/>
  <c r="AM1009" i="180"/>
  <c r="AO1009" i="180" s="1"/>
  <c r="AR1009" i="180" s="1"/>
  <c r="AM1010" i="180"/>
  <c r="AO1010" i="180" s="1"/>
  <c r="AR1010" i="180" s="1"/>
  <c r="AM1011" i="180"/>
  <c r="AO1011" i="180" s="1"/>
  <c r="AR1011" i="180" s="1"/>
  <c r="AM1012" i="180"/>
  <c r="AO1012" i="180" s="1"/>
  <c r="AR1012" i="180" s="1"/>
  <c r="AM1013" i="180"/>
  <c r="AO1013" i="180" s="1"/>
  <c r="AR1013" i="180" s="1"/>
  <c r="AM1014" i="180"/>
  <c r="AO1014" i="180" s="1"/>
  <c r="AR1014" i="180" s="1"/>
  <c r="AM1015" i="180"/>
  <c r="AO1015" i="180" s="1"/>
  <c r="AR1015" i="180" s="1"/>
  <c r="AM1016" i="180"/>
  <c r="AO1016" i="180" s="1"/>
  <c r="AR1016" i="180" s="1"/>
  <c r="AM1017" i="180"/>
  <c r="AO1017" i="180" s="1"/>
  <c r="AR1017" i="180" s="1"/>
  <c r="AM1018" i="180"/>
  <c r="AO1018" i="180" s="1"/>
  <c r="AR1018" i="180" s="1"/>
  <c r="AM1019" i="180"/>
  <c r="AO1019" i="180" s="1"/>
  <c r="AR1019" i="180" s="1"/>
  <c r="AM1020" i="180"/>
  <c r="AO1020" i="180" s="1"/>
  <c r="AR1020" i="180" s="1"/>
  <c r="AM1021" i="180"/>
  <c r="AO1021" i="180" s="1"/>
  <c r="AR1021" i="180" s="1"/>
  <c r="AM1022" i="180"/>
  <c r="AO1022" i="180" s="1"/>
  <c r="AR1022" i="180" s="1"/>
  <c r="AM1023" i="180"/>
  <c r="AO1023" i="180" s="1"/>
  <c r="AR1023" i="180" s="1"/>
  <c r="AM1024" i="180"/>
  <c r="AO1024" i="180" s="1"/>
  <c r="AR1024" i="180" s="1"/>
  <c r="AM1025" i="180"/>
  <c r="AO1025" i="180" s="1"/>
  <c r="AR1025" i="180" s="1"/>
  <c r="AM1026" i="180"/>
  <c r="AO1026" i="180" s="1"/>
  <c r="AR1026" i="180" s="1"/>
  <c r="AM1027" i="180"/>
  <c r="AO1027" i="180" s="1"/>
  <c r="AR1027" i="180" s="1"/>
  <c r="AM1028" i="180"/>
  <c r="AO1028" i="180" s="1"/>
  <c r="AR1028" i="180" s="1"/>
  <c r="AM1029" i="180"/>
  <c r="AO1029" i="180" s="1"/>
  <c r="AR1029" i="180" s="1"/>
  <c r="AM1030" i="180"/>
  <c r="AO1030" i="180" s="1"/>
  <c r="AR1030" i="180" s="1"/>
  <c r="AM1031" i="180"/>
  <c r="AO1031" i="180" s="1"/>
  <c r="AR1031" i="180" s="1"/>
  <c r="AM1032" i="180"/>
  <c r="AO1032" i="180" s="1"/>
  <c r="AR1032" i="180" s="1"/>
  <c r="AM1033" i="180"/>
  <c r="AO1033" i="180" s="1"/>
  <c r="AR1033" i="180" s="1"/>
  <c r="AM1034" i="180"/>
  <c r="AO1034" i="180" s="1"/>
  <c r="AR1034" i="180" s="1"/>
  <c r="AM1035" i="180"/>
  <c r="AO1035" i="180" s="1"/>
  <c r="AR1035" i="180" s="1"/>
  <c r="AM1036" i="180"/>
  <c r="AO1036" i="180" s="1"/>
  <c r="AR1036" i="180" s="1"/>
  <c r="AM1037" i="180"/>
  <c r="AO1037" i="180" s="1"/>
  <c r="AR1037" i="180" s="1"/>
  <c r="AM1038" i="180"/>
  <c r="AO1038" i="180" s="1"/>
  <c r="AR1038" i="180" s="1"/>
  <c r="AM1039" i="180"/>
  <c r="AO1039" i="180" s="1"/>
  <c r="AR1039" i="180" s="1"/>
  <c r="AM1040" i="180"/>
  <c r="AO1040" i="180" s="1"/>
  <c r="AR1040" i="180" s="1"/>
  <c r="AM1041" i="180"/>
  <c r="AO1041" i="180" s="1"/>
  <c r="AR1041" i="180" s="1"/>
  <c r="AM1042" i="180"/>
  <c r="AO1042" i="180" s="1"/>
  <c r="AR1042" i="180" s="1"/>
  <c r="AM1043" i="180"/>
  <c r="AO1043" i="180" s="1"/>
  <c r="AR1043" i="180" s="1"/>
  <c r="AM1044" i="180"/>
  <c r="AO1044" i="180" s="1"/>
  <c r="AR1044" i="180" s="1"/>
  <c r="AM1045" i="180"/>
  <c r="AO1045" i="180" s="1"/>
  <c r="AR1045" i="180" s="1"/>
  <c r="AM1046" i="180"/>
  <c r="AO1046" i="180" s="1"/>
  <c r="AR1046" i="180" s="1"/>
  <c r="AM1047" i="180"/>
  <c r="AO1047" i="180" s="1"/>
  <c r="AR1047" i="180" s="1"/>
  <c r="AM1048" i="180"/>
  <c r="AO1048" i="180" s="1"/>
  <c r="AR1048" i="180" s="1"/>
  <c r="AM1049" i="180"/>
  <c r="AO1049" i="180" s="1"/>
  <c r="AR1049" i="180" s="1"/>
  <c r="AM1050" i="180"/>
  <c r="AO1050" i="180" s="1"/>
  <c r="AR1050" i="180" s="1"/>
  <c r="AM1051" i="180"/>
  <c r="AO1051" i="180" s="1"/>
  <c r="AR1051" i="180" s="1"/>
  <c r="AM1052" i="180"/>
  <c r="AO1052" i="180" s="1"/>
  <c r="AR1052" i="180" s="1"/>
  <c r="AM1053" i="180"/>
  <c r="AO1053" i="180" s="1"/>
  <c r="AR1053" i="180" s="1"/>
  <c r="AM1054" i="180"/>
  <c r="AO1054" i="180" s="1"/>
  <c r="AR1054" i="180" s="1"/>
  <c r="AM1055" i="180"/>
  <c r="AO1055" i="180" s="1"/>
  <c r="AR1055" i="180" s="1"/>
  <c r="AM1056" i="180"/>
  <c r="AO1056" i="180" s="1"/>
  <c r="AR1056" i="180" s="1"/>
  <c r="AM1057" i="180"/>
  <c r="AO1057" i="180" s="1"/>
  <c r="AR1057" i="180" s="1"/>
  <c r="AM1058" i="180"/>
  <c r="AO1058" i="180" s="1"/>
  <c r="AR1058" i="180" s="1"/>
  <c r="AM1059" i="180"/>
  <c r="AO1059" i="180" s="1"/>
  <c r="AR1059" i="180" s="1"/>
  <c r="AM1060" i="180"/>
  <c r="AO1060" i="180" s="1"/>
  <c r="AR1060" i="180" s="1"/>
  <c r="AM1061" i="180"/>
  <c r="AO1061" i="180" s="1"/>
  <c r="AR1061" i="180" s="1"/>
  <c r="AM1062" i="180"/>
  <c r="AO1062" i="180" s="1"/>
  <c r="AR1062" i="180" s="1"/>
  <c r="AM1063" i="180"/>
  <c r="AO1063" i="180" s="1"/>
  <c r="AR1063" i="180" s="1"/>
  <c r="AM1064" i="180"/>
  <c r="AO1064" i="180" s="1"/>
  <c r="AR1064" i="180" s="1"/>
  <c r="AM1065" i="180"/>
  <c r="AO1065" i="180" s="1"/>
  <c r="AR1065" i="180" s="1"/>
  <c r="AM1066" i="180"/>
  <c r="AO1066" i="180" s="1"/>
  <c r="AR1066" i="180" s="1"/>
  <c r="AM1067" i="180"/>
  <c r="AO1067" i="180" s="1"/>
  <c r="AR1067" i="180" s="1"/>
  <c r="AM1068" i="180"/>
  <c r="AO1068" i="180" s="1"/>
  <c r="AR1068" i="180" s="1"/>
  <c r="AM1069" i="180"/>
  <c r="AO1069" i="180" s="1"/>
  <c r="AR1069" i="180" s="1"/>
  <c r="AM1070" i="180"/>
  <c r="AO1070" i="180" s="1"/>
  <c r="AR1070" i="180" s="1"/>
  <c r="AM1071" i="180"/>
  <c r="AO1071" i="180" s="1"/>
  <c r="AR1071" i="180" s="1"/>
  <c r="AM1072" i="180"/>
  <c r="AO1072" i="180" s="1"/>
  <c r="AR1072" i="180" s="1"/>
  <c r="AM1073" i="180"/>
  <c r="AO1073" i="180" s="1"/>
  <c r="AR1073" i="180" s="1"/>
  <c r="AM1074" i="180"/>
  <c r="AO1074" i="180" s="1"/>
  <c r="AR1074" i="180" s="1"/>
  <c r="AM1075" i="180"/>
  <c r="AO1075" i="180" s="1"/>
  <c r="AR1075" i="180" s="1"/>
  <c r="AM1076" i="180"/>
  <c r="AO1076" i="180" s="1"/>
  <c r="AR1076" i="180" s="1"/>
  <c r="AM1077" i="180"/>
  <c r="AO1077" i="180" s="1"/>
  <c r="AR1077" i="180" s="1"/>
  <c r="AM1078" i="180"/>
  <c r="AO1078" i="180" s="1"/>
  <c r="AR1078" i="180" s="1"/>
  <c r="AM1079" i="180"/>
  <c r="AO1079" i="180" s="1"/>
  <c r="AR1079" i="180" s="1"/>
  <c r="AM1080" i="180"/>
  <c r="AO1080" i="180" s="1"/>
  <c r="AR1080" i="180" s="1"/>
  <c r="AM1081" i="180"/>
  <c r="AO1081" i="180" s="1"/>
  <c r="AR1081" i="180" s="1"/>
  <c r="AM1082" i="180"/>
  <c r="AO1082" i="180" s="1"/>
  <c r="AR1082" i="180" s="1"/>
  <c r="AM1083" i="180"/>
  <c r="AO1083" i="180" s="1"/>
  <c r="AR1083" i="180" s="1"/>
  <c r="AM1084" i="180"/>
  <c r="AO1084" i="180" s="1"/>
  <c r="AR1084" i="180" s="1"/>
  <c r="AM1085" i="180"/>
  <c r="AO1085" i="180" s="1"/>
  <c r="AR1085" i="180" s="1"/>
  <c r="AM1086" i="180"/>
  <c r="AO1086" i="180" s="1"/>
  <c r="AR1086" i="180" s="1"/>
  <c r="AM1087" i="180"/>
  <c r="AO1087" i="180" s="1"/>
  <c r="AR1087" i="180" s="1"/>
  <c r="AM1088" i="180"/>
  <c r="AO1088" i="180" s="1"/>
  <c r="AR1088" i="180" s="1"/>
  <c r="AM1089" i="180"/>
  <c r="AO1089" i="180" s="1"/>
  <c r="AR1089" i="180" s="1"/>
  <c r="AM1090" i="180"/>
  <c r="AO1090" i="180" s="1"/>
  <c r="AR1090" i="180" s="1"/>
  <c r="AM1091" i="180"/>
  <c r="AO1091" i="180" s="1"/>
  <c r="AR1091" i="180" s="1"/>
  <c r="AM1092" i="180"/>
  <c r="AO1092" i="180" s="1"/>
  <c r="AR1092" i="180" s="1"/>
  <c r="AM1093" i="180"/>
  <c r="AO1093" i="180" s="1"/>
  <c r="AR1093" i="180" s="1"/>
  <c r="AM1094" i="180"/>
  <c r="AO1094" i="180" s="1"/>
  <c r="AR1094" i="180" s="1"/>
  <c r="AM1095" i="180"/>
  <c r="AO1095" i="180" s="1"/>
  <c r="AR1095" i="180" s="1"/>
  <c r="AM1096" i="180"/>
  <c r="AO1096" i="180" s="1"/>
  <c r="AR1096" i="180" s="1"/>
  <c r="AM1097" i="180"/>
  <c r="AO1097" i="180" s="1"/>
  <c r="AR1097" i="180" s="1"/>
  <c r="AM1098" i="180"/>
  <c r="AO1098" i="180" s="1"/>
  <c r="AR1098" i="180" s="1"/>
  <c r="AM1099" i="180"/>
  <c r="AO1099" i="180" s="1"/>
  <c r="AR1099" i="180" s="1"/>
  <c r="AM1100" i="180"/>
  <c r="AO1100" i="180" s="1"/>
  <c r="AR1100" i="180" s="1"/>
  <c r="AM1101" i="180"/>
  <c r="AO1101" i="180" s="1"/>
  <c r="AR1101" i="180" s="1"/>
  <c r="AM1102" i="180"/>
  <c r="AO1102" i="180" s="1"/>
  <c r="AR1102" i="180" s="1"/>
  <c r="AM1103" i="180"/>
  <c r="AO1103" i="180" s="1"/>
  <c r="AR1103" i="180" s="1"/>
  <c r="AM1104" i="180"/>
  <c r="AO1104" i="180" s="1"/>
  <c r="AR1104" i="180" s="1"/>
  <c r="AM1105" i="180"/>
  <c r="AO1105" i="180" s="1"/>
  <c r="AR1105" i="180" s="1"/>
  <c r="AM1106" i="180"/>
  <c r="AO1106" i="180" s="1"/>
  <c r="AR1106" i="180" s="1"/>
  <c r="AM1107" i="180"/>
  <c r="AO1107" i="180" s="1"/>
  <c r="AR1107" i="180" s="1"/>
  <c r="AM1108" i="180"/>
  <c r="AO1108" i="180" s="1"/>
  <c r="AR1108" i="180" s="1"/>
  <c r="AM1109" i="180"/>
  <c r="AO1109" i="180" s="1"/>
  <c r="AR1109" i="180" s="1"/>
  <c r="AM1110" i="180"/>
  <c r="AO1110" i="180" s="1"/>
  <c r="AR1110" i="180" s="1"/>
  <c r="AM1111" i="180"/>
  <c r="AO1111" i="180" s="1"/>
  <c r="AR1111" i="180" s="1"/>
  <c r="AM1112" i="180"/>
  <c r="AO1112" i="180" s="1"/>
  <c r="AR1112" i="180" s="1"/>
  <c r="AM1113" i="180"/>
  <c r="AO1113" i="180" s="1"/>
  <c r="AR1113" i="180" s="1"/>
  <c r="AM1114" i="180"/>
  <c r="AO1114" i="180" s="1"/>
  <c r="AR1114" i="180" s="1"/>
  <c r="AM1115" i="180"/>
  <c r="AO1115" i="180" s="1"/>
  <c r="AR1115" i="180" s="1"/>
  <c r="AM1116" i="180"/>
  <c r="AO1116" i="180" s="1"/>
  <c r="AR1116" i="180" s="1"/>
  <c r="AM1117" i="180"/>
  <c r="AO1117" i="180" s="1"/>
  <c r="AR1117" i="180" s="1"/>
  <c r="AM1118" i="180"/>
  <c r="AO1118" i="180" s="1"/>
  <c r="AR1118" i="180" s="1"/>
  <c r="AM1119" i="180"/>
  <c r="AO1119" i="180" s="1"/>
  <c r="AR1119" i="180" s="1"/>
  <c r="AM1120" i="180"/>
  <c r="AO1120" i="180" s="1"/>
  <c r="AR1120" i="180" s="1"/>
  <c r="AM1121" i="180"/>
  <c r="AO1121" i="180" s="1"/>
  <c r="AR1121" i="180" s="1"/>
  <c r="AM1122" i="180"/>
  <c r="AO1122" i="180" s="1"/>
  <c r="AR1122" i="180" s="1"/>
  <c r="AM1123" i="180"/>
  <c r="AO1123" i="180" s="1"/>
  <c r="AR1123" i="180" s="1"/>
  <c r="AM1124" i="180"/>
  <c r="AO1124" i="180" s="1"/>
  <c r="AR1124" i="180" s="1"/>
  <c r="AM1125" i="180"/>
  <c r="AO1125" i="180" s="1"/>
  <c r="AR1125" i="180" s="1"/>
  <c r="AM1126" i="180"/>
  <c r="AO1126" i="180" s="1"/>
  <c r="AR1126" i="180" s="1"/>
  <c r="AM1127" i="180"/>
  <c r="AO1127" i="180" s="1"/>
  <c r="AR1127" i="180" s="1"/>
  <c r="AM1128" i="180"/>
  <c r="AO1128" i="180" s="1"/>
  <c r="AR1128" i="180" s="1"/>
  <c r="AM1129" i="180"/>
  <c r="AO1129" i="180" s="1"/>
  <c r="AR1129" i="180" s="1"/>
  <c r="AM1130" i="180"/>
  <c r="AO1130" i="180" s="1"/>
  <c r="AR1130" i="180" s="1"/>
  <c r="AM1131" i="180"/>
  <c r="AO1131" i="180" s="1"/>
  <c r="AR1131" i="180" s="1"/>
  <c r="AM1132" i="180"/>
  <c r="AO1132" i="180" s="1"/>
  <c r="AR1132" i="180" s="1"/>
  <c r="AM1133" i="180"/>
  <c r="AO1133" i="180" s="1"/>
  <c r="AR1133" i="180" s="1"/>
  <c r="AM1134" i="180"/>
  <c r="AO1134" i="180" s="1"/>
  <c r="AR1134" i="180" s="1"/>
  <c r="AM1135" i="180"/>
  <c r="AO1135" i="180" s="1"/>
  <c r="AR1135" i="180" s="1"/>
  <c r="AM1136" i="180"/>
  <c r="AO1136" i="180" s="1"/>
  <c r="AR1136" i="180" s="1"/>
  <c r="AM1137" i="180"/>
  <c r="AO1137" i="180" s="1"/>
  <c r="AR1137" i="180" s="1"/>
  <c r="AM1138" i="180"/>
  <c r="AO1138" i="180" s="1"/>
  <c r="AR1138" i="180" s="1"/>
  <c r="AM1139" i="180"/>
  <c r="AO1139" i="180" s="1"/>
  <c r="AR1139" i="180" s="1"/>
  <c r="AM1140" i="180"/>
  <c r="AO1140" i="180" s="1"/>
  <c r="AR1140" i="180" s="1"/>
  <c r="AM1141" i="180"/>
  <c r="AO1141" i="180" s="1"/>
  <c r="AR1141" i="180" s="1"/>
  <c r="AM1142" i="180"/>
  <c r="AO1142" i="180" s="1"/>
  <c r="AR1142" i="180" s="1"/>
  <c r="AM1143" i="180"/>
  <c r="AO1143" i="180" s="1"/>
  <c r="AR1143" i="180" s="1"/>
  <c r="AM1144" i="180"/>
  <c r="AO1144" i="180" s="1"/>
  <c r="AR1144" i="180" s="1"/>
  <c r="AM1145" i="180"/>
  <c r="AO1145" i="180" s="1"/>
  <c r="AR1145" i="180" s="1"/>
  <c r="AM1146" i="180"/>
  <c r="AO1146" i="180" s="1"/>
  <c r="AR1146" i="180" s="1"/>
  <c r="AM1147" i="180"/>
  <c r="AO1147" i="180" s="1"/>
  <c r="AR1147" i="180" s="1"/>
  <c r="AM1148" i="180"/>
  <c r="AO1148" i="180" s="1"/>
  <c r="AR1148" i="180" s="1"/>
  <c r="AM1149" i="180"/>
  <c r="AO1149" i="180" s="1"/>
  <c r="AR1149" i="180" s="1"/>
  <c r="AM1150" i="180"/>
  <c r="AO1150" i="180" s="1"/>
  <c r="AR1150" i="180" s="1"/>
  <c r="AM1151" i="180"/>
  <c r="AO1151" i="180" s="1"/>
  <c r="AR1151" i="180" s="1"/>
  <c r="AM1152" i="180"/>
  <c r="AO1152" i="180" s="1"/>
  <c r="AR1152" i="180" s="1"/>
  <c r="AM1153" i="180"/>
  <c r="AO1153" i="180" s="1"/>
  <c r="AR1153" i="180" s="1"/>
  <c r="AM1154" i="180"/>
  <c r="AO1154" i="180" s="1"/>
  <c r="AR1154" i="180" s="1"/>
  <c r="AM1155" i="180"/>
  <c r="AO1155" i="180" s="1"/>
  <c r="AR1155" i="180" s="1"/>
  <c r="AM1156" i="180"/>
  <c r="AO1156" i="180" s="1"/>
  <c r="AR1156" i="180" s="1"/>
  <c r="AM1157" i="180"/>
  <c r="AO1157" i="180" s="1"/>
  <c r="AR1157" i="180" s="1"/>
  <c r="AM1158" i="180"/>
  <c r="AO1158" i="180" s="1"/>
  <c r="AR1158" i="180" s="1"/>
  <c r="AM1159" i="180"/>
  <c r="AO1159" i="180" s="1"/>
  <c r="AR1159" i="180" s="1"/>
  <c r="AM1160" i="180"/>
  <c r="AO1160" i="180" s="1"/>
  <c r="AR1160" i="180" s="1"/>
  <c r="AM1161" i="180"/>
  <c r="AO1161" i="180" s="1"/>
  <c r="AR1161" i="180" s="1"/>
  <c r="AM1162" i="180"/>
  <c r="AO1162" i="180" s="1"/>
  <c r="AR1162" i="180" s="1"/>
  <c r="AM1163" i="180"/>
  <c r="AO1163" i="180" s="1"/>
  <c r="AR1163" i="180" s="1"/>
  <c r="AM1164" i="180"/>
  <c r="AO1164" i="180" s="1"/>
  <c r="AR1164" i="180" s="1"/>
  <c r="AM1165" i="180"/>
  <c r="AO1165" i="180" s="1"/>
  <c r="AR1165" i="180" s="1"/>
  <c r="AM1166" i="180"/>
  <c r="AO1166" i="180" s="1"/>
  <c r="AR1166" i="180" s="1"/>
  <c r="AM1167" i="180"/>
  <c r="AO1167" i="180" s="1"/>
  <c r="AR1167" i="180" s="1"/>
  <c r="AM1168" i="180"/>
  <c r="AO1168" i="180" s="1"/>
  <c r="AR1168" i="180" s="1"/>
  <c r="AM1169" i="180"/>
  <c r="AO1169" i="180" s="1"/>
  <c r="AR1169" i="180" s="1"/>
  <c r="AM1170" i="180"/>
  <c r="AO1170" i="180" s="1"/>
  <c r="AR1170" i="180" s="1"/>
  <c r="AM1171" i="180"/>
  <c r="AO1171" i="180" s="1"/>
  <c r="AR1171" i="180" s="1"/>
  <c r="AM1172" i="180"/>
  <c r="AO1172" i="180" s="1"/>
  <c r="AR1172" i="180" s="1"/>
  <c r="AM1173" i="180"/>
  <c r="AO1173" i="180" s="1"/>
  <c r="AR1173" i="180" s="1"/>
  <c r="AM1174" i="180"/>
  <c r="AO1174" i="180" s="1"/>
  <c r="AR1174" i="180" s="1"/>
  <c r="AM1175" i="180"/>
  <c r="AO1175" i="180" s="1"/>
  <c r="AR1175" i="180" s="1"/>
  <c r="AM1176" i="180"/>
  <c r="AO1176" i="180" s="1"/>
  <c r="AR1176" i="180" s="1"/>
  <c r="AM1177" i="180"/>
  <c r="AO1177" i="180" s="1"/>
  <c r="AR1177" i="180" s="1"/>
  <c r="AM1178" i="180"/>
  <c r="AO1178" i="180" s="1"/>
  <c r="AR1178" i="180" s="1"/>
  <c r="AM1179" i="180"/>
  <c r="AO1179" i="180" s="1"/>
  <c r="AR1179" i="180" s="1"/>
  <c r="AM1180" i="180"/>
  <c r="AO1180" i="180" s="1"/>
  <c r="AR1180" i="180" s="1"/>
  <c r="AM1181" i="180"/>
  <c r="AO1181" i="180" s="1"/>
  <c r="AR1181" i="180" s="1"/>
  <c r="AM1182" i="180"/>
  <c r="AO1182" i="180" s="1"/>
  <c r="AR1182" i="180" s="1"/>
  <c r="AM1183" i="180"/>
  <c r="AO1183" i="180" s="1"/>
  <c r="AR1183" i="180" s="1"/>
  <c r="AM1184" i="180"/>
  <c r="AO1184" i="180" s="1"/>
  <c r="AR1184" i="180" s="1"/>
  <c r="AM1185" i="180"/>
  <c r="AO1185" i="180" s="1"/>
  <c r="AR1185" i="180" s="1"/>
  <c r="AM1186" i="180"/>
  <c r="AO1186" i="180" s="1"/>
  <c r="AR1186" i="180" s="1"/>
  <c r="AM1187" i="180"/>
  <c r="AO1187" i="180" s="1"/>
  <c r="AR1187" i="180" s="1"/>
  <c r="AM1188" i="180"/>
  <c r="AO1188" i="180" s="1"/>
  <c r="AR1188" i="180" s="1"/>
  <c r="AM1189" i="180"/>
  <c r="AO1189" i="180" s="1"/>
  <c r="AR1189" i="180" s="1"/>
  <c r="AM1190" i="180"/>
  <c r="AO1190" i="180" s="1"/>
  <c r="AR1190" i="180" s="1"/>
  <c r="AM1191" i="180"/>
  <c r="AO1191" i="180" s="1"/>
  <c r="AR1191" i="180" s="1"/>
  <c r="AM1192" i="180"/>
  <c r="AO1192" i="180" s="1"/>
  <c r="AR1192" i="180" s="1"/>
  <c r="AM1193" i="180"/>
  <c r="AO1193" i="180" s="1"/>
  <c r="AR1193" i="180" s="1"/>
  <c r="AM1194" i="180"/>
  <c r="AO1194" i="180" s="1"/>
  <c r="AR1194" i="180" s="1"/>
  <c r="AM1195" i="180"/>
  <c r="AO1195" i="180" s="1"/>
  <c r="AR1195" i="180" s="1"/>
  <c r="AM1196" i="180"/>
  <c r="AO1196" i="180" s="1"/>
  <c r="AR1196" i="180" s="1"/>
  <c r="AM1197" i="180"/>
  <c r="AO1197" i="180" s="1"/>
  <c r="AR1197" i="180" s="1"/>
  <c r="AM1198" i="180"/>
  <c r="AO1198" i="180" s="1"/>
  <c r="AR1198" i="180" s="1"/>
  <c r="AM1199" i="180"/>
  <c r="AO1199" i="180" s="1"/>
  <c r="AR1199" i="180" s="1"/>
  <c r="AM1200" i="180"/>
  <c r="AO1200" i="180" s="1"/>
  <c r="AR1200" i="180" s="1"/>
  <c r="AM1201" i="180"/>
  <c r="AO1201" i="180" s="1"/>
  <c r="AR1201" i="180" s="1"/>
  <c r="AM1202" i="180"/>
  <c r="AO1202" i="180" s="1"/>
  <c r="AR1202" i="180" s="1"/>
  <c r="AM1203" i="180"/>
  <c r="AO1203" i="180" s="1"/>
  <c r="AR1203" i="180" s="1"/>
  <c r="AM1204" i="180"/>
  <c r="AO1204" i="180" s="1"/>
  <c r="AR1204" i="180" s="1"/>
  <c r="AM1205" i="180"/>
  <c r="AO1205" i="180" s="1"/>
  <c r="AR1205" i="180" s="1"/>
  <c r="AM1206" i="180"/>
  <c r="AO1206" i="180" s="1"/>
  <c r="AR1206" i="180" s="1"/>
  <c r="AM1207" i="180"/>
  <c r="AO1207" i="180" s="1"/>
  <c r="AR1207" i="180" s="1"/>
  <c r="AM1208" i="180"/>
  <c r="AO1208" i="180" s="1"/>
  <c r="AR1208" i="180" s="1"/>
  <c r="AM1209" i="180"/>
  <c r="AO1209" i="180" s="1"/>
  <c r="AR1209" i="180" s="1"/>
  <c r="AM1210" i="180"/>
  <c r="AO1210" i="180" s="1"/>
  <c r="AR1210" i="180" s="1"/>
  <c r="AM1211" i="180"/>
  <c r="AO1211" i="180" s="1"/>
  <c r="AR1211" i="180" s="1"/>
  <c r="AM1212" i="180"/>
  <c r="AO1212" i="180" s="1"/>
  <c r="AR1212" i="180" s="1"/>
  <c r="AM1213" i="180"/>
  <c r="AO1213" i="180" s="1"/>
  <c r="AR1213" i="180" s="1"/>
  <c r="AM1214" i="180"/>
  <c r="AO1214" i="180" s="1"/>
  <c r="AR1214" i="180" s="1"/>
  <c r="AM1215" i="180"/>
  <c r="AO1215" i="180" s="1"/>
  <c r="AR1215" i="180" s="1"/>
  <c r="AM1216" i="180"/>
  <c r="AO1216" i="180" s="1"/>
  <c r="AR1216" i="180" s="1"/>
  <c r="AM1217" i="180"/>
  <c r="AO1217" i="180" s="1"/>
  <c r="AR1217" i="180" s="1"/>
  <c r="AM1218" i="180"/>
  <c r="AO1218" i="180" s="1"/>
  <c r="AR1218" i="180" s="1"/>
  <c r="AM1219" i="180"/>
  <c r="AO1219" i="180" s="1"/>
  <c r="AR1219" i="180" s="1"/>
  <c r="AM1220" i="180"/>
  <c r="AO1220" i="180" s="1"/>
  <c r="AR1220" i="180" s="1"/>
  <c r="AM1221" i="180"/>
  <c r="AO1221" i="180" s="1"/>
  <c r="AR1221" i="180" s="1"/>
  <c r="AM1222" i="180"/>
  <c r="AO1222" i="180" s="1"/>
  <c r="AR1222" i="180" s="1"/>
  <c r="AM1223" i="180"/>
  <c r="AO1223" i="180" s="1"/>
  <c r="AR1223" i="180" s="1"/>
  <c r="AM1224" i="180"/>
  <c r="AO1224" i="180" s="1"/>
  <c r="AR1224" i="180" s="1"/>
  <c r="AM1225" i="180"/>
  <c r="AO1225" i="180" s="1"/>
  <c r="AR1225" i="180" s="1"/>
  <c r="AM1226" i="180"/>
  <c r="AO1226" i="180" s="1"/>
  <c r="AR1226" i="180" s="1"/>
  <c r="AM1227" i="180"/>
  <c r="AO1227" i="180" s="1"/>
  <c r="AR1227" i="180" s="1"/>
  <c r="AM1228" i="180"/>
  <c r="AO1228" i="180" s="1"/>
  <c r="AR1228" i="180" s="1"/>
  <c r="AM1229" i="180"/>
  <c r="AO1229" i="180" s="1"/>
  <c r="AR1229" i="180" s="1"/>
  <c r="AM1230" i="180"/>
  <c r="AO1230" i="180" s="1"/>
  <c r="AR1230" i="180" s="1"/>
  <c r="AM1231" i="180"/>
  <c r="AO1231" i="180" s="1"/>
  <c r="AR1231" i="180" s="1"/>
  <c r="AM1232" i="180"/>
  <c r="AO1232" i="180" s="1"/>
  <c r="AR1232" i="180" s="1"/>
  <c r="AM1233" i="180"/>
  <c r="AO1233" i="180" s="1"/>
  <c r="AR1233" i="180" s="1"/>
  <c r="AM1234" i="180"/>
  <c r="AO1234" i="180" s="1"/>
  <c r="AR1234" i="180" s="1"/>
  <c r="AM1235" i="180"/>
  <c r="AO1235" i="180" s="1"/>
  <c r="AR1235" i="180" s="1"/>
  <c r="AM1236" i="180"/>
  <c r="AO1236" i="180" s="1"/>
  <c r="AR1236" i="180" s="1"/>
  <c r="AM1237" i="180"/>
  <c r="AO1237" i="180" s="1"/>
  <c r="AR1237" i="180" s="1"/>
  <c r="AM1238" i="180"/>
  <c r="AO1238" i="180" s="1"/>
  <c r="AR1238" i="180" s="1"/>
  <c r="AM1239" i="180"/>
  <c r="AO1239" i="180" s="1"/>
  <c r="AR1239" i="180" s="1"/>
  <c r="AM1240" i="180"/>
  <c r="AO1240" i="180" s="1"/>
  <c r="AR1240" i="180" s="1"/>
  <c r="AM1241" i="180"/>
  <c r="AO1241" i="180" s="1"/>
  <c r="AR1241" i="180" s="1"/>
  <c r="AM1242" i="180"/>
  <c r="AO1242" i="180" s="1"/>
  <c r="AR1242" i="180" s="1"/>
  <c r="AM1243" i="180"/>
  <c r="AO1243" i="180" s="1"/>
  <c r="AR1243" i="180" s="1"/>
  <c r="AM1244" i="180"/>
  <c r="AO1244" i="180" s="1"/>
  <c r="AR1244" i="180" s="1"/>
  <c r="AM1245" i="180"/>
  <c r="AO1245" i="180" s="1"/>
  <c r="AR1245" i="180" s="1"/>
  <c r="AM1246" i="180"/>
  <c r="AO1246" i="180" s="1"/>
  <c r="AR1246" i="180" s="1"/>
  <c r="AM1247" i="180"/>
  <c r="AO1247" i="180" s="1"/>
  <c r="AR1247" i="180" s="1"/>
  <c r="AM1248" i="180"/>
  <c r="AO1248" i="180" s="1"/>
  <c r="AR1248" i="180" s="1"/>
  <c r="AM1249" i="180"/>
  <c r="AO1249" i="180" s="1"/>
  <c r="AR1249" i="180" s="1"/>
  <c r="AM1250" i="180"/>
  <c r="AO1250" i="180" s="1"/>
  <c r="AR1250" i="180" s="1"/>
  <c r="AM1251" i="180"/>
  <c r="AO1251" i="180" s="1"/>
  <c r="AR1251" i="180" s="1"/>
  <c r="AM1252" i="180"/>
  <c r="AO1252" i="180" s="1"/>
  <c r="AR1252" i="180" s="1"/>
  <c r="AM1253" i="180"/>
  <c r="AO1253" i="180" s="1"/>
  <c r="AR1253" i="180" s="1"/>
  <c r="AM1254" i="180"/>
  <c r="AO1254" i="180" s="1"/>
  <c r="AR1254" i="180" s="1"/>
  <c r="AM1255" i="180"/>
  <c r="AO1255" i="180" s="1"/>
  <c r="AR1255" i="180" s="1"/>
  <c r="AM1256" i="180"/>
  <c r="AO1256" i="180" s="1"/>
  <c r="AR1256" i="180" s="1"/>
  <c r="AM1257" i="180"/>
  <c r="AO1257" i="180" s="1"/>
  <c r="AR1257" i="180" s="1"/>
  <c r="AM1258" i="180"/>
  <c r="AO1258" i="180" s="1"/>
  <c r="AR1258" i="180" s="1"/>
  <c r="AM1259" i="180"/>
  <c r="AO1259" i="180" s="1"/>
  <c r="AR1259" i="180" s="1"/>
  <c r="AM1260" i="180"/>
  <c r="AO1260" i="180" s="1"/>
  <c r="AR1260" i="180" s="1"/>
  <c r="AM1261" i="180"/>
  <c r="AO1261" i="180" s="1"/>
  <c r="AR1261" i="180" s="1"/>
  <c r="AM1262" i="180"/>
  <c r="AO1262" i="180" s="1"/>
  <c r="AR1262" i="180" s="1"/>
  <c r="AM1263" i="180"/>
  <c r="AO1263" i="180" s="1"/>
  <c r="AR1263" i="180" s="1"/>
  <c r="AM1264" i="180"/>
  <c r="AO1264" i="180" s="1"/>
  <c r="AR1264" i="180" s="1"/>
  <c r="AM1265" i="180"/>
  <c r="AO1265" i="180" s="1"/>
  <c r="AR1265" i="180" s="1"/>
  <c r="AM1266" i="180"/>
  <c r="AO1266" i="180" s="1"/>
  <c r="AR1266" i="180" s="1"/>
  <c r="AM1267" i="180"/>
  <c r="AO1267" i="180" s="1"/>
  <c r="AR1267" i="180" s="1"/>
  <c r="AM1268" i="180"/>
  <c r="AO1268" i="180" s="1"/>
  <c r="AR1268" i="180" s="1"/>
  <c r="AM1269" i="180"/>
  <c r="AO1269" i="180" s="1"/>
  <c r="AR1269" i="180" s="1"/>
  <c r="AM1270" i="180"/>
  <c r="AO1270" i="180" s="1"/>
  <c r="AR1270" i="180" s="1"/>
  <c r="AM1271" i="180"/>
  <c r="AO1271" i="180" s="1"/>
  <c r="AR1271" i="180" s="1"/>
  <c r="AM1272" i="180"/>
  <c r="AO1272" i="180" s="1"/>
  <c r="AR1272" i="180" s="1"/>
  <c r="AM1273" i="180"/>
  <c r="AO1273" i="180" s="1"/>
  <c r="AR1273" i="180" s="1"/>
  <c r="AM1274" i="180"/>
  <c r="AO1274" i="180" s="1"/>
  <c r="AR1274" i="180" s="1"/>
  <c r="AM1275" i="180"/>
  <c r="AO1275" i="180" s="1"/>
  <c r="AR1275" i="180" s="1"/>
  <c r="AM1276" i="180"/>
  <c r="AO1276" i="180" s="1"/>
  <c r="AR1276" i="180" s="1"/>
  <c r="AM1277" i="180"/>
  <c r="AO1277" i="180" s="1"/>
  <c r="AR1277" i="180" s="1"/>
  <c r="AM1278" i="180"/>
  <c r="AO1278" i="180" s="1"/>
  <c r="AR1278" i="180" s="1"/>
  <c r="AM1279" i="180"/>
  <c r="AO1279" i="180" s="1"/>
  <c r="AR1279" i="180" s="1"/>
  <c r="AM1280" i="180"/>
  <c r="AO1280" i="180" s="1"/>
  <c r="AR1280" i="180" s="1"/>
  <c r="AM1281" i="180"/>
  <c r="AO1281" i="180" s="1"/>
  <c r="AR1281" i="180" s="1"/>
  <c r="AM1282" i="180"/>
  <c r="AO1282" i="180" s="1"/>
  <c r="AR1282" i="180" s="1"/>
  <c r="AM1283" i="180"/>
  <c r="AO1283" i="180" s="1"/>
  <c r="AR1283" i="180" s="1"/>
  <c r="AM1284" i="180"/>
  <c r="AO1284" i="180" s="1"/>
  <c r="AR1284" i="180" s="1"/>
  <c r="AM1285" i="180"/>
  <c r="AO1285" i="180" s="1"/>
  <c r="AR1285" i="180" s="1"/>
  <c r="AM1286" i="180"/>
  <c r="AO1286" i="180" s="1"/>
  <c r="AR1286" i="180" s="1"/>
  <c r="AM1287" i="180"/>
  <c r="AO1287" i="180" s="1"/>
  <c r="AR1287" i="180" s="1"/>
  <c r="AM1288" i="180"/>
  <c r="AO1288" i="180" s="1"/>
  <c r="AR1288" i="180" s="1"/>
  <c r="AM1289" i="180"/>
  <c r="AO1289" i="180" s="1"/>
  <c r="AR1289" i="180" s="1"/>
  <c r="AM1290" i="180"/>
  <c r="AO1290" i="180" s="1"/>
  <c r="AR1290" i="180" s="1"/>
  <c r="AM1291" i="180"/>
  <c r="AO1291" i="180" s="1"/>
  <c r="AR1291" i="180" s="1"/>
  <c r="AM1292" i="180"/>
  <c r="AO1292" i="180" s="1"/>
  <c r="AR1292" i="180" s="1"/>
  <c r="AM1293" i="180"/>
  <c r="AO1293" i="180" s="1"/>
  <c r="AR1293" i="180" s="1"/>
  <c r="AM1294" i="180"/>
  <c r="AO1294" i="180" s="1"/>
  <c r="AM1295" i="180"/>
  <c r="AO1295" i="180" s="1"/>
  <c r="AM1296" i="180"/>
  <c r="AO1296" i="180" s="1"/>
  <c r="AM1297" i="180"/>
  <c r="AO1297" i="180" s="1"/>
  <c r="AM1298" i="180"/>
  <c r="AO1298" i="180" s="1"/>
  <c r="AM1299" i="180"/>
  <c r="AO1299" i="180" s="1"/>
  <c r="AM1300" i="180"/>
  <c r="AO1300" i="180" s="1"/>
  <c r="AM1301" i="180"/>
  <c r="AO1301" i="180" s="1"/>
  <c r="AM1302" i="180"/>
  <c r="AO1302" i="180" s="1"/>
  <c r="AM1303" i="180"/>
  <c r="AO1303" i="180" s="1"/>
  <c r="AM1304" i="180"/>
  <c r="AO1304" i="180" s="1"/>
  <c r="AM1305" i="180"/>
  <c r="AO1305" i="180" s="1"/>
  <c r="AM1306" i="180"/>
  <c r="AO1306" i="180" s="1"/>
  <c r="AM1307" i="180"/>
  <c r="AO1307" i="180" s="1"/>
  <c r="AM1308" i="180"/>
  <c r="AO1308" i="180" s="1"/>
  <c r="AM1309" i="180"/>
  <c r="AO1309" i="180" s="1"/>
  <c r="AM1310" i="180"/>
  <c r="AO1310" i="180" s="1"/>
  <c r="AM1311" i="180"/>
  <c r="AO1311" i="180" s="1"/>
  <c r="AM1312" i="180"/>
  <c r="AO1312" i="180" s="1"/>
  <c r="AM1313" i="180"/>
  <c r="AO1313" i="180" s="1"/>
  <c r="AM1314" i="180"/>
  <c r="AO1314" i="180" s="1"/>
  <c r="AM1315" i="180"/>
  <c r="AO1315" i="180" s="1"/>
  <c r="AM1316" i="180"/>
  <c r="AO1316" i="180" s="1"/>
  <c r="AM1317" i="180"/>
  <c r="AO1317" i="180" s="1"/>
  <c r="AM1318" i="180"/>
  <c r="AO1318" i="180" s="1"/>
  <c r="AM1319" i="180"/>
  <c r="AO1319" i="180" s="1"/>
  <c r="AM1320" i="180"/>
  <c r="AO1320" i="180" s="1"/>
  <c r="AM1321" i="180"/>
  <c r="AO1321" i="180" s="1"/>
  <c r="AM1322" i="180"/>
  <c r="AO1322" i="180" s="1"/>
  <c r="AM1323" i="180"/>
  <c r="AO1323" i="180" s="1"/>
  <c r="AM1324" i="180"/>
  <c r="AO1324" i="180" s="1"/>
  <c r="AM1325" i="180"/>
  <c r="AO1325" i="180" s="1"/>
  <c r="AM1326" i="180"/>
  <c r="AO1326" i="180" s="1"/>
  <c r="AM1327" i="180"/>
  <c r="AO1327" i="180" s="1"/>
  <c r="AM1328" i="180"/>
  <c r="AO1328" i="180" s="1"/>
  <c r="AM1329" i="180"/>
  <c r="AO1329" i="180" s="1"/>
  <c r="AM1330" i="180"/>
  <c r="AO1330" i="180" s="1"/>
  <c r="AM1331" i="180"/>
  <c r="AO1331" i="180" s="1"/>
  <c r="AM1332" i="180"/>
  <c r="AO1332" i="180" s="1"/>
  <c r="AM1333" i="180"/>
  <c r="AO1333" i="180" s="1"/>
  <c r="AM1334" i="180"/>
  <c r="AO1334" i="180" s="1"/>
  <c r="AM1335" i="180"/>
  <c r="AO1335" i="180" s="1"/>
  <c r="AM1336" i="180"/>
  <c r="AO1336" i="180" s="1"/>
  <c r="AM1337" i="180"/>
  <c r="AO1337" i="180" s="1"/>
  <c r="AM1338" i="180"/>
  <c r="AO1338" i="180" s="1"/>
  <c r="AM1339" i="180"/>
  <c r="AO1339" i="180" s="1"/>
  <c r="AM1340" i="180"/>
  <c r="AO1340" i="180" s="1"/>
  <c r="AM1341" i="180"/>
  <c r="AO1341" i="180" s="1"/>
  <c r="AM1342" i="180"/>
  <c r="AO1342" i="180" s="1"/>
  <c r="AM1343" i="180"/>
  <c r="AO1343" i="180" s="1"/>
  <c r="AM1344" i="180"/>
  <c r="AO1344" i="180" s="1"/>
  <c r="AM1345" i="180"/>
  <c r="AO1345" i="180" s="1"/>
  <c r="AM1346" i="180"/>
  <c r="AO1346" i="180" s="1"/>
  <c r="AM1347" i="180"/>
  <c r="AO1347" i="180" s="1"/>
  <c r="AM1348" i="180"/>
  <c r="AO1348" i="180" s="1"/>
  <c r="AM1349" i="180"/>
  <c r="AO1349" i="180" s="1"/>
  <c r="AM1350" i="180"/>
  <c r="AO1350" i="180" s="1"/>
  <c r="AM1351" i="180"/>
  <c r="AO1351" i="180" s="1"/>
  <c r="AM1352" i="180"/>
  <c r="AO1352" i="180" s="1"/>
  <c r="AM1353" i="180"/>
  <c r="AO1353" i="180" s="1"/>
  <c r="AM1354" i="180"/>
  <c r="AO1354" i="180" s="1"/>
  <c r="AM1355" i="180"/>
  <c r="AO1355" i="180" s="1"/>
  <c r="AM1356" i="180"/>
  <c r="AO1356" i="180" s="1"/>
  <c r="AM1357" i="180"/>
  <c r="AO1357" i="180" s="1"/>
  <c r="AM1358" i="180"/>
  <c r="AO1358" i="180" s="1"/>
  <c r="AM1359" i="180"/>
  <c r="AO1359" i="180" s="1"/>
  <c r="AM1360" i="180"/>
  <c r="AO1360" i="180" s="1"/>
  <c r="AM1361" i="180"/>
  <c r="AO1361" i="180" s="1"/>
  <c r="AM1362" i="180"/>
  <c r="AO1362" i="180" s="1"/>
  <c r="AM1363" i="180"/>
  <c r="AO1363" i="180" s="1"/>
  <c r="AM1364" i="180"/>
  <c r="AO1364" i="180" s="1"/>
  <c r="AM1365" i="180"/>
  <c r="AO1365" i="180" s="1"/>
  <c r="AM1366" i="180"/>
  <c r="AO1366" i="180" s="1"/>
  <c r="AM1367" i="180"/>
  <c r="AO1367" i="180" s="1"/>
  <c r="AM1368" i="180"/>
  <c r="AO1368" i="180" s="1"/>
  <c r="AM1369" i="180"/>
  <c r="AO1369" i="180" s="1"/>
  <c r="AM1370" i="180"/>
  <c r="AO1370" i="180" s="1"/>
  <c r="AM1371" i="180"/>
  <c r="AO1371" i="180" s="1"/>
  <c r="AM1372" i="180"/>
  <c r="AO1372" i="180" s="1"/>
  <c r="AM1373" i="180"/>
  <c r="AO1373" i="180" s="1"/>
  <c r="AM1374" i="180"/>
  <c r="AO1374" i="180" s="1"/>
  <c r="AM1375" i="180"/>
  <c r="AO1375" i="180" s="1"/>
  <c r="AM1376" i="180"/>
  <c r="AO1376" i="180" s="1"/>
  <c r="AM1377" i="180"/>
  <c r="AO1377" i="180" s="1"/>
  <c r="AM1378" i="180"/>
  <c r="AO1378" i="180" s="1"/>
  <c r="AM1379" i="180"/>
  <c r="AO1379" i="180" s="1"/>
  <c r="AM1380" i="180"/>
  <c r="AO1380" i="180" s="1"/>
  <c r="AM1381" i="180"/>
  <c r="AO1381" i="180" s="1"/>
  <c r="AM1382" i="180"/>
  <c r="AO1382" i="180" s="1"/>
  <c r="AM1383" i="180"/>
  <c r="AO1383" i="180" s="1"/>
  <c r="AM1384" i="180"/>
  <c r="AO1384" i="180" s="1"/>
  <c r="AM1385" i="180"/>
  <c r="AO1385" i="180" s="1"/>
  <c r="AM1386" i="180"/>
  <c r="AO1386" i="180" s="1"/>
  <c r="AM1387" i="180"/>
  <c r="AO1387" i="180" s="1"/>
  <c r="AM1388" i="180"/>
  <c r="AO1388" i="180" s="1"/>
  <c r="AM1389" i="180"/>
  <c r="AO1389" i="180" s="1"/>
  <c r="AM1390" i="180"/>
  <c r="AO1390" i="180" s="1"/>
  <c r="AM1391" i="180"/>
  <c r="AO1391" i="180" s="1"/>
  <c r="AM1392" i="180"/>
  <c r="AO1392" i="180" s="1"/>
  <c r="AM1393" i="180"/>
  <c r="AO1393" i="180" s="1"/>
  <c r="AM1394" i="180"/>
  <c r="AO1394" i="180" s="1"/>
  <c r="AM1395" i="180"/>
  <c r="AO1395" i="180" s="1"/>
  <c r="AM1396" i="180"/>
  <c r="AO1396" i="180" s="1"/>
  <c r="AM1397" i="180"/>
  <c r="AO1397" i="180" s="1"/>
  <c r="AM1398" i="180"/>
  <c r="AO1398" i="180" s="1"/>
  <c r="AM1399" i="180"/>
  <c r="AO1399" i="180" s="1"/>
  <c r="AM1400" i="180"/>
  <c r="AO1400" i="180" s="1"/>
  <c r="AM1401" i="180"/>
  <c r="AO1401" i="180" s="1"/>
  <c r="AM1402" i="180"/>
  <c r="AO1402" i="180" s="1"/>
  <c r="AM1403" i="180"/>
  <c r="AO1403" i="180" s="1"/>
  <c r="AM1404" i="180"/>
  <c r="AO1404" i="180" s="1"/>
  <c r="AM1405" i="180"/>
  <c r="AO1405" i="180" s="1"/>
  <c r="AM1406" i="180"/>
  <c r="AO1406" i="180" s="1"/>
  <c r="AM1407" i="180"/>
  <c r="AO1407" i="180" s="1"/>
  <c r="AM1408" i="180"/>
  <c r="AO1408" i="180" s="1"/>
  <c r="AM1409" i="180"/>
  <c r="AO1409" i="180" s="1"/>
  <c r="AM1410" i="180"/>
  <c r="AO1410" i="180" s="1"/>
  <c r="AM1411" i="180"/>
  <c r="AO1411" i="180" s="1"/>
  <c r="AM1412" i="180"/>
  <c r="AO1412" i="180" s="1"/>
  <c r="AM1413" i="180"/>
  <c r="AO1413" i="180" s="1"/>
  <c r="AM1414" i="180"/>
  <c r="AO1414" i="180" s="1"/>
  <c r="AM1415" i="180"/>
  <c r="AO1415" i="180" s="1"/>
  <c r="AM1416" i="180"/>
  <c r="AO1416" i="180" s="1"/>
  <c r="AM1417" i="180"/>
  <c r="AO1417" i="180" s="1"/>
  <c r="AM1418" i="180"/>
  <c r="AO1418" i="180" s="1"/>
  <c r="AM1419" i="180"/>
  <c r="AO1419" i="180" s="1"/>
  <c r="AM1420" i="180"/>
  <c r="AO1420" i="180" s="1"/>
  <c r="AM1421" i="180"/>
  <c r="AO1421" i="180" s="1"/>
  <c r="AM1422" i="180"/>
  <c r="AO1422" i="180" s="1"/>
  <c r="AM1423" i="180"/>
  <c r="AO1423" i="180" s="1"/>
  <c r="AM1424" i="180"/>
  <c r="AO1424" i="180" s="1"/>
  <c r="AM1425" i="180"/>
  <c r="AO1425" i="180" s="1"/>
  <c r="AM1426" i="180"/>
  <c r="AO1426" i="180" s="1"/>
  <c r="AM1427" i="180"/>
  <c r="AO1427" i="180" s="1"/>
  <c r="AM1428" i="180"/>
  <c r="AO1428" i="180" s="1"/>
  <c r="AM1429" i="180"/>
  <c r="AO1429" i="180" s="1"/>
  <c r="AM1430" i="180"/>
  <c r="AO1430" i="180" s="1"/>
  <c r="AM1431" i="180"/>
  <c r="AO1431" i="180" s="1"/>
  <c r="AM1432" i="180"/>
  <c r="AO1432" i="180" s="1"/>
  <c r="AM1433" i="180"/>
  <c r="AO1433" i="180" s="1"/>
  <c r="AM1434" i="180"/>
  <c r="AO1434" i="180" s="1"/>
  <c r="AM1435" i="180"/>
  <c r="AO1435" i="180" s="1"/>
  <c r="AM1436" i="180"/>
  <c r="AO1436" i="180" s="1"/>
  <c r="AM1437" i="180"/>
  <c r="AO1437" i="180" s="1"/>
  <c r="AM1438" i="180"/>
  <c r="AO1438" i="180" s="1"/>
  <c r="AM1439" i="180"/>
  <c r="AO1439" i="180" s="1"/>
  <c r="AM1440" i="180"/>
  <c r="AO1440" i="180" s="1"/>
  <c r="AM1441" i="180"/>
  <c r="AO1441" i="180" s="1"/>
  <c r="AM1442" i="180"/>
  <c r="AO1442" i="180" s="1"/>
  <c r="AM1443" i="180"/>
  <c r="AO1443" i="180" s="1"/>
  <c r="AM1444" i="180"/>
  <c r="AO1444" i="180" s="1"/>
  <c r="AM1445" i="180"/>
  <c r="AO1445" i="180" s="1"/>
  <c r="AM1446" i="180"/>
  <c r="AO1446" i="180" s="1"/>
  <c r="AM1447" i="180"/>
  <c r="AO1447" i="180" s="1"/>
  <c r="AM1448" i="180"/>
  <c r="AO1448" i="180" s="1"/>
  <c r="AM1449" i="180"/>
  <c r="AO1449" i="180" s="1"/>
  <c r="AM1450" i="180"/>
  <c r="AO1450" i="180" s="1"/>
  <c r="AM1451" i="180"/>
  <c r="AO1451" i="180" s="1"/>
  <c r="AM1452" i="180"/>
  <c r="AO1452" i="180" s="1"/>
  <c r="AM1453" i="180"/>
  <c r="AO1453" i="180" s="1"/>
  <c r="AM1454" i="180"/>
  <c r="AO1454" i="180" s="1"/>
  <c r="AM1455" i="180"/>
  <c r="AO1455" i="180" s="1"/>
  <c r="AM1456" i="180"/>
  <c r="AO1456" i="180" s="1"/>
  <c r="AM1457" i="180"/>
  <c r="AO1457" i="180" s="1"/>
  <c r="AM1458" i="180"/>
  <c r="AO1458" i="180" s="1"/>
  <c r="AM1459" i="180"/>
  <c r="AO1459" i="180" s="1"/>
  <c r="AM1460" i="180"/>
  <c r="AO1460" i="180" s="1"/>
  <c r="AM1461" i="180"/>
  <c r="AO1461" i="180" s="1"/>
  <c r="AM1462" i="180"/>
  <c r="AO1462" i="180" s="1"/>
  <c r="AM1463" i="180"/>
  <c r="AO1463" i="180" s="1"/>
  <c r="AN2" i="180"/>
  <c r="AN3" i="180"/>
  <c r="AN4" i="180"/>
  <c r="AN5" i="180"/>
  <c r="AN6" i="180"/>
  <c r="AN7" i="180"/>
  <c r="AN8" i="180"/>
  <c r="AN9" i="180"/>
  <c r="AN10" i="180"/>
  <c r="AN11" i="180"/>
  <c r="AN12" i="180"/>
  <c r="AN13" i="180"/>
  <c r="AN14" i="180"/>
  <c r="AN15" i="180"/>
  <c r="AN16" i="180"/>
  <c r="AN17" i="180"/>
  <c r="AN18" i="180"/>
  <c r="AN19" i="180"/>
  <c r="AN20" i="180"/>
  <c r="AN21" i="180"/>
  <c r="AN22" i="180"/>
  <c r="AN23" i="180"/>
  <c r="AN24" i="180"/>
  <c r="AN25" i="180"/>
  <c r="AN26" i="180"/>
  <c r="AN27" i="180"/>
  <c r="AN28" i="180"/>
  <c r="AN29" i="180"/>
  <c r="AN30" i="180"/>
  <c r="AN31" i="180"/>
  <c r="AN32" i="180"/>
  <c r="AN33" i="180"/>
  <c r="AN34" i="180"/>
  <c r="AN35" i="180"/>
  <c r="AN36" i="180"/>
  <c r="AN37" i="180"/>
  <c r="AN38" i="180"/>
  <c r="AN39" i="180"/>
  <c r="AN40" i="180"/>
  <c r="AN41" i="180"/>
  <c r="AN42" i="180"/>
  <c r="AN43" i="180"/>
  <c r="AN44" i="180"/>
  <c r="AN45" i="180"/>
  <c r="AN46" i="180"/>
  <c r="AN47" i="180"/>
  <c r="AN48" i="180"/>
  <c r="AN49" i="180"/>
  <c r="AN50" i="180"/>
  <c r="AN51" i="180"/>
  <c r="AN52" i="180"/>
  <c r="AN53" i="180"/>
  <c r="AN54" i="180"/>
  <c r="AN55" i="180"/>
  <c r="AN56" i="180"/>
  <c r="AN57" i="180"/>
  <c r="AN58" i="180"/>
  <c r="AN59" i="180"/>
  <c r="AN60" i="180"/>
  <c r="AN61" i="180"/>
  <c r="AN62" i="180"/>
  <c r="AN63" i="180"/>
  <c r="AN64" i="180"/>
  <c r="AN65" i="180"/>
  <c r="AN66" i="180"/>
  <c r="AN67" i="180"/>
  <c r="AN68" i="180"/>
  <c r="AN69" i="180"/>
  <c r="AN70" i="180"/>
  <c r="AN71" i="180"/>
  <c r="AN72" i="180"/>
  <c r="AN73" i="180"/>
  <c r="AN74" i="180"/>
  <c r="AN75" i="180"/>
  <c r="AN76" i="180"/>
  <c r="AN77" i="180"/>
  <c r="AN78" i="180"/>
  <c r="AN79" i="180"/>
  <c r="AN80" i="180"/>
  <c r="AN81" i="180"/>
  <c r="AN82" i="180"/>
  <c r="AN83" i="180"/>
  <c r="AN84" i="180"/>
  <c r="AN85" i="180"/>
  <c r="AN86" i="180"/>
  <c r="AN87" i="180"/>
  <c r="AN88" i="180"/>
  <c r="AN89" i="180"/>
  <c r="AN90" i="180"/>
  <c r="AN91" i="180"/>
  <c r="AN92" i="180"/>
  <c r="AN93" i="180"/>
  <c r="AN94" i="180"/>
  <c r="AN95" i="180"/>
  <c r="AN96" i="180"/>
  <c r="AN97" i="180"/>
  <c r="AN98" i="180"/>
  <c r="AN99" i="180"/>
  <c r="AN100" i="180"/>
  <c r="AN101" i="180"/>
  <c r="AN102" i="180"/>
  <c r="AN103" i="180"/>
  <c r="AN104" i="180"/>
  <c r="AN105" i="180"/>
  <c r="AN106" i="180"/>
  <c r="AN107" i="180"/>
  <c r="AN108" i="180"/>
  <c r="AN109" i="180"/>
  <c r="AN110" i="180"/>
  <c r="AN111" i="180"/>
  <c r="AN112" i="180"/>
  <c r="AN113" i="180"/>
  <c r="AN114" i="180"/>
  <c r="AN115" i="180"/>
  <c r="AN116" i="180"/>
  <c r="AN117" i="180"/>
  <c r="AN118" i="180"/>
  <c r="AN119" i="180"/>
  <c r="AN120" i="180"/>
  <c r="AN121" i="180"/>
  <c r="AN122" i="180"/>
  <c r="AN123" i="180"/>
  <c r="AN124" i="180"/>
  <c r="AN125" i="180"/>
  <c r="AN126" i="180"/>
  <c r="AN127" i="180"/>
  <c r="AN128" i="180"/>
  <c r="AN129" i="180"/>
  <c r="AN130" i="180"/>
  <c r="AN131" i="180"/>
  <c r="AN132" i="180"/>
  <c r="AN133" i="180"/>
  <c r="AN134" i="180"/>
  <c r="AN135" i="180"/>
  <c r="AN136" i="180"/>
  <c r="AN137" i="180"/>
  <c r="AN138" i="180"/>
  <c r="AN139" i="180"/>
  <c r="AN140" i="180"/>
  <c r="AN141" i="180"/>
  <c r="AN142" i="180"/>
  <c r="AN143" i="180"/>
  <c r="AN144" i="180"/>
  <c r="AN145" i="180"/>
  <c r="AN146" i="180"/>
  <c r="AN147" i="180"/>
  <c r="AN148" i="180"/>
  <c r="AN149" i="180"/>
  <c r="AN150" i="180"/>
  <c r="AN151" i="180"/>
  <c r="AN152" i="180"/>
  <c r="AN153" i="180"/>
  <c r="AN154" i="180"/>
  <c r="AN155" i="180"/>
  <c r="AN156" i="180"/>
  <c r="AN157" i="180"/>
  <c r="AN158" i="180"/>
  <c r="AN159" i="180"/>
  <c r="AN160" i="180"/>
  <c r="AN161" i="180"/>
  <c r="AN162" i="180"/>
  <c r="AN163" i="180"/>
  <c r="AN164" i="180"/>
  <c r="AN165" i="180"/>
  <c r="AN166" i="180"/>
  <c r="AN167" i="180"/>
  <c r="AN168" i="180"/>
  <c r="AN169" i="180"/>
  <c r="AN170" i="180"/>
  <c r="AN171" i="180"/>
  <c r="AN172" i="180"/>
  <c r="AN173" i="180"/>
  <c r="AN174" i="180"/>
  <c r="AN175" i="180"/>
  <c r="AN176" i="180"/>
  <c r="AN177" i="180"/>
  <c r="AN178" i="180"/>
  <c r="AN179" i="180"/>
  <c r="AN180" i="180"/>
  <c r="AN181" i="180"/>
  <c r="AN182" i="180"/>
  <c r="AN183" i="180"/>
  <c r="AN184" i="180"/>
  <c r="AN185" i="180"/>
  <c r="AN186" i="180"/>
  <c r="AN187" i="180"/>
  <c r="AN188" i="180"/>
  <c r="AN189" i="180"/>
  <c r="AN190" i="180"/>
  <c r="AN191" i="180"/>
  <c r="AN192" i="180"/>
  <c r="AN193" i="180"/>
  <c r="AN194" i="180"/>
  <c r="AN195" i="180"/>
  <c r="AN196" i="180"/>
  <c r="AN197" i="180"/>
  <c r="AN198" i="180"/>
  <c r="AN199" i="180"/>
  <c r="AN200" i="180"/>
  <c r="AN201" i="180"/>
  <c r="AN202" i="180"/>
  <c r="AN203" i="180"/>
  <c r="AN204" i="180"/>
  <c r="AN205" i="180"/>
  <c r="AN206" i="180"/>
  <c r="AN207" i="180"/>
  <c r="AN208" i="180"/>
  <c r="AN209" i="180"/>
  <c r="AN210" i="180"/>
  <c r="AN211" i="180"/>
  <c r="AN212" i="180"/>
  <c r="AN213" i="180"/>
  <c r="AN214" i="180"/>
  <c r="AN215" i="180"/>
  <c r="AN216" i="180"/>
  <c r="AN217" i="180"/>
  <c r="AN218" i="180"/>
  <c r="AN219" i="180"/>
  <c r="AN220" i="180"/>
  <c r="AN221" i="180"/>
  <c r="AN222" i="180"/>
  <c r="AN223" i="180"/>
  <c r="AN224" i="180"/>
  <c r="AN225" i="180"/>
  <c r="AN226" i="180"/>
  <c r="AN227" i="180"/>
  <c r="AN228" i="180"/>
  <c r="AN229" i="180"/>
  <c r="AN230" i="180"/>
  <c r="AN231" i="180"/>
  <c r="AN232" i="180"/>
  <c r="AN233" i="180"/>
  <c r="AN234" i="180"/>
  <c r="AN235" i="180"/>
  <c r="AN236" i="180"/>
  <c r="AN237" i="180"/>
  <c r="AN238" i="180"/>
  <c r="AN239" i="180"/>
  <c r="AN240" i="180"/>
  <c r="AN241" i="180"/>
  <c r="AN242" i="180"/>
  <c r="AN243" i="180"/>
  <c r="AN244" i="180"/>
  <c r="AN245" i="180"/>
  <c r="AN246" i="180"/>
  <c r="AN247" i="180"/>
  <c r="AN248" i="180"/>
  <c r="AN249" i="180"/>
  <c r="AN250" i="180"/>
  <c r="AN251" i="180"/>
  <c r="AN252" i="180"/>
  <c r="AN253" i="180"/>
  <c r="AN254" i="180"/>
  <c r="AN255" i="180"/>
  <c r="AN256" i="180"/>
  <c r="AN257" i="180"/>
  <c r="AN258" i="180"/>
  <c r="AN259" i="180"/>
  <c r="AN260" i="180"/>
  <c r="AN261" i="180"/>
  <c r="AN262" i="180"/>
  <c r="AN263" i="180"/>
  <c r="AN264" i="180"/>
  <c r="AN265" i="180"/>
  <c r="AN266" i="180"/>
  <c r="AN267" i="180"/>
  <c r="AN268" i="180"/>
  <c r="AN269" i="180"/>
  <c r="AN270" i="180"/>
  <c r="AN271" i="180"/>
  <c r="AN272" i="180"/>
  <c r="AN273" i="180"/>
  <c r="AN274" i="180"/>
  <c r="AN275" i="180"/>
  <c r="AN276" i="180"/>
  <c r="AN277" i="180"/>
  <c r="AN278" i="180"/>
  <c r="AN279" i="180"/>
  <c r="AN280" i="180"/>
  <c r="AN281" i="180"/>
  <c r="AN282" i="180"/>
  <c r="AN283" i="180"/>
  <c r="AN284" i="180"/>
  <c r="AN285" i="180"/>
  <c r="AN286" i="180"/>
  <c r="AN287" i="180"/>
  <c r="AN288" i="180"/>
  <c r="AN289" i="180"/>
  <c r="AN290" i="180"/>
  <c r="AN291" i="180"/>
  <c r="AN292" i="180"/>
  <c r="AN293" i="180"/>
  <c r="AN294" i="180"/>
  <c r="AN295" i="180"/>
  <c r="AN296" i="180"/>
  <c r="AN297" i="180"/>
  <c r="AN298" i="180"/>
  <c r="AN299" i="180"/>
  <c r="AN300" i="180"/>
  <c r="AN301" i="180"/>
  <c r="AN302" i="180"/>
  <c r="AN303" i="180"/>
  <c r="AN304" i="180"/>
  <c r="AN305" i="180"/>
  <c r="AN306" i="180"/>
  <c r="AN307" i="180"/>
  <c r="AN308" i="180"/>
  <c r="AN309" i="180"/>
  <c r="AN310" i="180"/>
  <c r="AN311" i="180"/>
  <c r="AN312" i="180"/>
  <c r="AN313" i="180"/>
  <c r="AN314" i="180"/>
  <c r="AN315" i="180"/>
  <c r="AN316" i="180"/>
  <c r="AN317" i="180"/>
  <c r="AN318" i="180"/>
  <c r="AN319" i="180"/>
  <c r="AN320" i="180"/>
  <c r="AN321" i="180"/>
  <c r="AN322" i="180"/>
  <c r="AN323" i="180"/>
  <c r="AN324" i="180"/>
  <c r="AN325" i="180"/>
  <c r="AN326" i="180"/>
  <c r="AN327" i="180"/>
  <c r="AN328" i="180"/>
  <c r="AN329" i="180"/>
  <c r="AN330" i="180"/>
  <c r="AN331" i="180"/>
  <c r="AN332" i="180"/>
  <c r="AN333" i="180"/>
  <c r="AN334" i="180"/>
  <c r="AN335" i="180"/>
  <c r="AN336" i="180"/>
  <c r="AN337" i="180"/>
  <c r="AN338" i="180"/>
  <c r="AN339" i="180"/>
  <c r="AN340" i="180"/>
  <c r="AN341" i="180"/>
  <c r="AN342" i="180"/>
  <c r="AN343" i="180"/>
  <c r="AN344" i="180"/>
  <c r="AN345" i="180"/>
  <c r="AN346" i="180"/>
  <c r="AN347" i="180"/>
  <c r="AN348" i="180"/>
  <c r="AN349" i="180"/>
  <c r="AN350" i="180"/>
  <c r="AN351" i="180"/>
  <c r="AN352" i="180"/>
  <c r="AN353" i="180"/>
  <c r="AN354" i="180"/>
  <c r="AN355" i="180"/>
  <c r="AN356" i="180"/>
  <c r="AN357" i="180"/>
  <c r="AN358" i="180"/>
  <c r="AN359" i="180"/>
  <c r="AN360" i="180"/>
  <c r="AN361" i="180"/>
  <c r="AN362" i="180"/>
  <c r="AN363" i="180"/>
  <c r="AN364" i="180"/>
  <c r="AN365" i="180"/>
  <c r="AN366" i="180"/>
  <c r="AN367" i="180"/>
  <c r="AN368" i="180"/>
  <c r="AN369" i="180"/>
  <c r="AN370" i="180"/>
  <c r="AN371" i="180"/>
  <c r="AN372" i="180"/>
  <c r="AN373" i="180"/>
  <c r="AN374" i="180"/>
  <c r="AN375" i="180"/>
  <c r="AN376" i="180"/>
  <c r="AN377" i="180"/>
  <c r="AN378" i="180"/>
  <c r="AN379" i="180"/>
  <c r="AN380" i="180"/>
  <c r="AN381" i="180"/>
  <c r="AN382" i="180"/>
  <c r="AN383" i="180"/>
  <c r="AN384" i="180"/>
  <c r="AN385" i="180"/>
  <c r="AN386" i="180"/>
  <c r="AN387" i="180"/>
  <c r="AN388" i="180"/>
  <c r="AN389" i="180"/>
  <c r="AN390" i="180"/>
  <c r="AN391" i="180"/>
  <c r="AN392" i="180"/>
  <c r="AN393" i="180"/>
  <c r="AN394" i="180"/>
  <c r="AN395" i="180"/>
  <c r="AN396" i="180"/>
  <c r="AN397" i="180"/>
  <c r="AN398" i="180"/>
  <c r="AN399" i="180"/>
  <c r="AN400" i="180"/>
  <c r="AN401" i="180"/>
  <c r="AN402" i="180"/>
  <c r="AN403" i="180"/>
  <c r="AN404" i="180"/>
  <c r="AN405" i="180"/>
  <c r="AN406" i="180"/>
  <c r="AN407" i="180"/>
  <c r="AN408" i="180"/>
  <c r="AN409" i="180"/>
  <c r="AN410" i="180"/>
  <c r="AN411" i="180"/>
  <c r="AN412" i="180"/>
  <c r="AN413" i="180"/>
  <c r="AN414" i="180"/>
  <c r="AN415" i="180"/>
  <c r="AN416" i="180"/>
  <c r="AN417" i="180"/>
  <c r="AN418" i="180"/>
  <c r="AN419" i="180"/>
  <c r="AN420" i="180"/>
  <c r="AN421" i="180"/>
  <c r="AN422" i="180"/>
  <c r="AN423" i="180"/>
  <c r="AN424" i="180"/>
  <c r="AN425" i="180"/>
  <c r="AN426" i="180"/>
  <c r="AN427" i="180"/>
  <c r="AN428" i="180"/>
  <c r="AN429" i="180"/>
  <c r="AN430" i="180"/>
  <c r="AN431" i="180"/>
  <c r="AN432" i="180"/>
  <c r="AN433" i="180"/>
  <c r="AN434" i="180"/>
  <c r="AN435" i="180"/>
  <c r="AN436" i="180"/>
  <c r="AN437" i="180"/>
  <c r="AN438" i="180"/>
  <c r="AN439" i="180"/>
  <c r="AN440" i="180"/>
  <c r="AN441" i="180"/>
  <c r="AN442" i="180"/>
  <c r="AN443" i="180"/>
  <c r="AN444" i="180"/>
  <c r="AN445" i="180"/>
  <c r="AN446" i="180"/>
  <c r="AN447" i="180"/>
  <c r="AN448" i="180"/>
  <c r="AN449" i="180"/>
  <c r="AN450" i="180"/>
  <c r="AN451" i="180"/>
  <c r="AN452" i="180"/>
  <c r="AN453" i="180"/>
  <c r="AN454" i="180"/>
  <c r="AN455" i="180"/>
  <c r="AN456" i="180"/>
  <c r="AN457" i="180"/>
  <c r="AN458" i="180"/>
  <c r="AN459" i="180"/>
  <c r="AN460" i="180"/>
  <c r="AN461" i="180"/>
  <c r="AN462" i="180"/>
  <c r="AN463" i="180"/>
  <c r="AN464" i="180"/>
  <c r="AN465" i="180"/>
  <c r="AN466" i="180"/>
  <c r="AN467" i="180"/>
  <c r="AN468" i="180"/>
  <c r="AN469" i="180"/>
  <c r="AN470" i="180"/>
  <c r="AN471" i="180"/>
  <c r="AN472" i="180"/>
  <c r="AN473" i="180"/>
  <c r="AN474" i="180"/>
  <c r="AN475" i="180"/>
  <c r="AN476" i="180"/>
  <c r="AN477" i="180"/>
  <c r="AN478" i="180"/>
  <c r="AN479" i="180"/>
  <c r="AN480" i="180"/>
  <c r="AN481" i="180"/>
  <c r="AN482" i="180"/>
  <c r="AN483" i="180"/>
  <c r="AN484" i="180"/>
  <c r="AN485" i="180"/>
  <c r="AN486" i="180"/>
  <c r="AN487" i="180"/>
  <c r="AN488" i="180"/>
  <c r="AN489" i="180"/>
  <c r="AN490" i="180"/>
  <c r="AN491" i="180"/>
  <c r="AN492" i="180"/>
  <c r="AN493" i="180"/>
  <c r="AN494" i="180"/>
  <c r="AN495" i="180"/>
  <c r="AN496" i="180"/>
  <c r="AN497" i="180"/>
  <c r="AN498" i="180"/>
  <c r="AN499" i="180"/>
  <c r="AN500" i="180"/>
  <c r="AN501" i="180"/>
  <c r="AN502" i="180"/>
  <c r="AN503" i="180"/>
  <c r="AN504" i="180"/>
  <c r="AN505" i="180"/>
  <c r="AN506" i="180"/>
  <c r="AN507" i="180"/>
  <c r="AN508" i="180"/>
  <c r="AN509" i="180"/>
  <c r="AN510" i="180"/>
  <c r="AN511" i="180"/>
  <c r="AN512" i="180"/>
  <c r="AN513" i="180"/>
  <c r="AN514" i="180"/>
  <c r="AN515" i="180"/>
  <c r="AN516" i="180"/>
  <c r="AN517" i="180"/>
  <c r="AN518" i="180"/>
  <c r="AN519" i="180"/>
  <c r="AN520" i="180"/>
  <c r="AN521" i="180"/>
  <c r="AN522" i="180"/>
  <c r="AN523" i="180"/>
  <c r="AN524" i="180"/>
  <c r="AN525" i="180"/>
  <c r="AN526" i="180"/>
  <c r="AN527" i="180"/>
  <c r="AN528" i="180"/>
  <c r="AN529" i="180"/>
  <c r="AN530" i="180"/>
  <c r="AN531" i="180"/>
  <c r="AN532" i="180"/>
  <c r="AN533" i="180"/>
  <c r="AN534" i="180"/>
  <c r="AN535" i="180"/>
  <c r="AN536" i="180"/>
  <c r="AN537" i="180"/>
  <c r="AN538" i="180"/>
  <c r="AN539" i="180"/>
  <c r="AN540" i="180"/>
  <c r="AN541" i="180"/>
  <c r="AN542" i="180"/>
  <c r="AN543" i="180"/>
  <c r="AN544" i="180"/>
  <c r="AN545" i="180"/>
  <c r="AN546" i="180"/>
  <c r="AN547" i="180"/>
  <c r="AN548" i="180"/>
  <c r="AN549" i="180"/>
  <c r="AN550" i="180"/>
  <c r="AN551" i="180"/>
  <c r="AN552" i="180"/>
  <c r="AN553" i="180"/>
  <c r="AN554" i="180"/>
  <c r="AN555" i="180"/>
  <c r="AN556" i="180"/>
  <c r="AN557" i="180"/>
  <c r="AN558" i="180"/>
  <c r="AN559" i="180"/>
  <c r="AN560" i="180"/>
  <c r="AN561" i="180"/>
  <c r="AN562" i="180"/>
  <c r="AN563" i="180"/>
  <c r="AN564" i="180"/>
  <c r="AN565" i="180"/>
  <c r="AN566" i="180"/>
  <c r="AN567" i="180"/>
  <c r="AN568" i="180"/>
  <c r="AN569" i="180"/>
  <c r="AN570" i="180"/>
  <c r="AN571" i="180"/>
  <c r="AN572" i="180"/>
  <c r="AN573" i="180"/>
  <c r="AN574" i="180"/>
  <c r="AN575" i="180"/>
  <c r="AN576" i="180"/>
  <c r="AN577" i="180"/>
  <c r="AN578" i="180"/>
  <c r="AN579" i="180"/>
  <c r="AN580" i="180"/>
  <c r="AN581" i="180"/>
  <c r="AN582" i="180"/>
  <c r="AN583" i="180"/>
  <c r="AN584" i="180"/>
  <c r="AN585" i="180"/>
  <c r="AN586" i="180"/>
  <c r="AN587" i="180"/>
  <c r="AN588" i="180"/>
  <c r="AN589" i="180"/>
  <c r="AN590" i="180"/>
  <c r="AN591" i="180"/>
  <c r="AN592" i="180"/>
  <c r="AN593" i="180"/>
  <c r="AN594" i="180"/>
  <c r="AN595" i="180"/>
  <c r="AN596" i="180"/>
  <c r="AN597" i="180"/>
  <c r="AN598" i="180"/>
  <c r="AN599" i="180"/>
  <c r="AN600" i="180"/>
  <c r="AN601" i="180"/>
  <c r="AN602" i="180"/>
  <c r="AN603" i="180"/>
  <c r="AN604" i="180"/>
  <c r="AN605" i="180"/>
  <c r="AN606" i="180"/>
  <c r="AN607" i="180"/>
  <c r="AN608" i="180"/>
  <c r="AN609" i="180"/>
  <c r="AN610" i="180"/>
  <c r="AN611" i="180"/>
  <c r="AN612" i="180"/>
  <c r="AN613" i="180"/>
  <c r="AN614" i="180"/>
  <c r="AN615" i="180"/>
  <c r="AN616" i="180"/>
  <c r="AN617" i="180"/>
  <c r="AN618" i="180"/>
  <c r="AN619" i="180"/>
  <c r="AN620" i="180"/>
  <c r="AN621" i="180"/>
  <c r="AN622" i="180"/>
  <c r="AN623" i="180"/>
  <c r="AN624" i="180"/>
  <c r="AN625" i="180"/>
  <c r="AN626" i="180"/>
  <c r="AN627" i="180"/>
  <c r="AN628" i="180"/>
  <c r="AN629" i="180"/>
  <c r="AN630" i="180"/>
  <c r="AN631" i="180"/>
  <c r="AN632" i="180"/>
  <c r="AN633" i="180"/>
  <c r="AN634" i="180"/>
  <c r="AN635" i="180"/>
  <c r="AN636" i="180"/>
  <c r="AN637" i="180"/>
  <c r="AN638" i="180"/>
  <c r="AN639" i="180"/>
  <c r="AN640" i="180"/>
  <c r="AN641" i="180"/>
  <c r="AN642" i="180"/>
  <c r="AN643" i="180"/>
  <c r="AN644" i="180"/>
  <c r="AN645" i="180"/>
  <c r="AN646" i="180"/>
  <c r="AN647" i="180"/>
  <c r="AN648" i="180"/>
  <c r="AN649" i="180"/>
  <c r="AN650" i="180"/>
  <c r="AN651" i="180"/>
  <c r="AN652" i="180"/>
  <c r="AN653" i="180"/>
  <c r="AN654" i="180"/>
  <c r="AN655" i="180"/>
  <c r="AN656" i="180"/>
  <c r="AN657" i="180"/>
  <c r="AN658" i="180"/>
  <c r="AN659" i="180"/>
  <c r="AN660" i="180"/>
  <c r="AN661" i="180"/>
  <c r="AN662" i="180"/>
  <c r="AN663" i="180"/>
  <c r="AN664" i="180"/>
  <c r="AN665" i="180"/>
  <c r="AN666" i="180"/>
  <c r="AN667" i="180"/>
  <c r="AN668" i="180"/>
  <c r="AN669" i="180"/>
  <c r="AN670" i="180"/>
  <c r="AN671" i="180"/>
  <c r="AN672" i="180"/>
  <c r="AN673" i="180"/>
  <c r="AN674" i="180"/>
  <c r="AN675" i="180"/>
  <c r="AN676" i="180"/>
  <c r="AN677" i="180"/>
  <c r="AN678" i="180"/>
  <c r="AN679" i="180"/>
  <c r="AN680" i="180"/>
  <c r="AN681" i="180"/>
  <c r="AN682" i="180"/>
  <c r="AN683" i="180"/>
  <c r="AN684" i="180"/>
  <c r="AN685" i="180"/>
  <c r="AN686" i="180"/>
  <c r="AN687" i="180"/>
  <c r="AN688" i="180"/>
  <c r="AN689" i="180"/>
  <c r="AN690" i="180"/>
  <c r="AN691" i="180"/>
  <c r="AN692" i="180"/>
  <c r="AN693" i="180"/>
  <c r="AN694" i="180"/>
  <c r="AN695" i="180"/>
  <c r="AN696" i="180"/>
  <c r="AN697" i="180"/>
  <c r="AN698" i="180"/>
  <c r="AN699" i="180"/>
  <c r="AN700" i="180"/>
  <c r="AN701" i="180"/>
  <c r="AN702" i="180"/>
  <c r="AN703" i="180"/>
  <c r="AN704" i="180"/>
  <c r="AN705" i="180"/>
  <c r="AN706" i="180"/>
  <c r="AN707" i="180"/>
  <c r="AN708" i="180"/>
  <c r="AN709" i="180"/>
  <c r="AN710" i="180"/>
  <c r="AN711" i="180"/>
  <c r="AN712" i="180"/>
  <c r="AN713" i="180"/>
  <c r="AN714" i="180"/>
  <c r="AN715" i="180"/>
  <c r="AN716" i="180"/>
  <c r="AN717" i="180"/>
  <c r="AN718" i="180"/>
  <c r="AN719" i="180"/>
  <c r="AN720" i="180"/>
  <c r="AN721" i="180"/>
  <c r="AN722" i="180"/>
  <c r="AN723" i="180"/>
  <c r="AN724" i="180"/>
  <c r="AN725" i="180"/>
  <c r="AN726" i="180"/>
  <c r="AN727" i="180"/>
  <c r="AN728" i="180"/>
  <c r="AN729" i="180"/>
  <c r="AN730" i="180"/>
  <c r="AN731" i="180"/>
  <c r="AN732" i="180"/>
  <c r="AN733" i="180"/>
  <c r="AN734" i="180"/>
  <c r="AN735" i="180"/>
  <c r="AN736" i="180"/>
  <c r="AN737" i="180"/>
  <c r="AN738" i="180"/>
  <c r="AN739" i="180"/>
  <c r="AN740" i="180"/>
  <c r="AN741" i="180"/>
  <c r="AN742" i="180"/>
  <c r="AN743" i="180"/>
  <c r="AN744" i="180"/>
  <c r="AN745" i="180"/>
  <c r="AN746" i="180"/>
  <c r="AN747" i="180"/>
  <c r="AN748" i="180"/>
  <c r="AN749" i="180"/>
  <c r="AN750" i="180"/>
  <c r="AN751" i="180"/>
  <c r="AN752" i="180"/>
  <c r="AN753" i="180"/>
  <c r="AN754" i="180"/>
  <c r="AN755" i="180"/>
  <c r="AN756" i="180"/>
  <c r="AN757" i="180"/>
  <c r="AN758" i="180"/>
  <c r="AN759" i="180"/>
  <c r="AN760" i="180"/>
  <c r="AN761" i="180"/>
  <c r="AN762" i="180"/>
  <c r="AN763" i="180"/>
  <c r="AN764" i="180"/>
  <c r="AN765" i="180"/>
  <c r="AN766" i="180"/>
  <c r="AN767" i="180"/>
  <c r="AN768" i="180"/>
  <c r="AN769" i="180"/>
  <c r="AN770" i="180"/>
  <c r="AN771" i="180"/>
  <c r="AN772" i="180"/>
  <c r="AN773" i="180"/>
  <c r="AN774" i="180"/>
  <c r="AN775" i="180"/>
  <c r="AN776" i="180"/>
  <c r="AN777" i="180"/>
  <c r="AN778" i="180"/>
  <c r="AN779" i="180"/>
  <c r="AN780" i="180"/>
  <c r="AN781" i="180"/>
  <c r="AN782" i="180"/>
  <c r="AN783" i="180"/>
  <c r="AN784" i="180"/>
  <c r="AN785" i="180"/>
  <c r="AN786" i="180"/>
  <c r="AN787" i="180"/>
  <c r="AN788" i="180"/>
  <c r="AN789" i="180"/>
  <c r="AN790" i="180"/>
  <c r="AN791" i="180"/>
  <c r="AN792" i="180"/>
  <c r="AN793" i="180"/>
  <c r="AN794" i="180"/>
  <c r="AN795" i="180"/>
  <c r="AN796" i="180"/>
  <c r="AN797" i="180"/>
  <c r="AN798" i="180"/>
  <c r="AN799" i="180"/>
  <c r="AN800" i="180"/>
  <c r="AN801" i="180"/>
  <c r="AN802" i="180"/>
  <c r="AN803" i="180"/>
  <c r="AN804" i="180"/>
  <c r="AN805" i="180"/>
  <c r="AN806" i="180"/>
  <c r="AN807" i="180"/>
  <c r="AN808" i="180"/>
  <c r="AN809" i="180"/>
  <c r="AN810" i="180"/>
  <c r="AN811" i="180"/>
  <c r="AN812" i="180"/>
  <c r="AN813" i="180"/>
  <c r="AN814" i="180"/>
  <c r="AN815" i="180"/>
  <c r="AN816" i="180"/>
  <c r="AN817" i="180"/>
  <c r="AN818" i="180"/>
  <c r="AN819" i="180"/>
  <c r="AN820" i="180"/>
  <c r="AN821" i="180"/>
  <c r="AN822" i="180"/>
  <c r="AN823" i="180"/>
  <c r="AN824" i="180"/>
  <c r="AN825" i="180"/>
  <c r="AN826" i="180"/>
  <c r="AN827" i="180"/>
  <c r="AN828" i="180"/>
  <c r="AN829" i="180"/>
  <c r="AN830" i="180"/>
  <c r="AN831" i="180"/>
  <c r="AN832" i="180"/>
  <c r="AN833" i="180"/>
  <c r="AN834" i="180"/>
  <c r="AN835" i="180"/>
  <c r="AN836" i="180"/>
  <c r="AN837" i="180"/>
  <c r="AN838" i="180"/>
  <c r="AN839" i="180"/>
  <c r="AN840" i="180"/>
  <c r="AN841" i="180"/>
  <c r="AN842" i="180"/>
  <c r="AN843" i="180"/>
  <c r="AN844" i="180"/>
  <c r="AN845" i="180"/>
  <c r="AN846" i="180"/>
  <c r="AN847" i="180"/>
  <c r="AN848" i="180"/>
  <c r="AN849" i="180"/>
  <c r="AN850" i="180"/>
  <c r="AN851" i="180"/>
  <c r="AN852" i="180"/>
  <c r="AN853" i="180"/>
  <c r="AN854" i="180"/>
  <c r="AN855" i="180"/>
  <c r="AN856" i="180"/>
  <c r="AN857" i="180"/>
  <c r="AN858" i="180"/>
  <c r="AN859" i="180"/>
  <c r="AN860" i="180"/>
  <c r="AN861" i="180"/>
  <c r="AN862" i="180"/>
  <c r="AN863" i="180"/>
  <c r="AN864" i="180"/>
  <c r="AN865" i="180"/>
  <c r="AN866" i="180"/>
  <c r="AN867" i="180"/>
  <c r="AN868" i="180"/>
  <c r="AN869" i="180"/>
  <c r="AN870" i="180"/>
  <c r="AN871" i="180"/>
  <c r="AN872" i="180"/>
  <c r="AN873" i="180"/>
  <c r="AN874" i="180"/>
  <c r="AN875" i="180"/>
  <c r="AN876" i="180"/>
  <c r="AN877" i="180"/>
  <c r="AN878" i="180"/>
  <c r="AN879" i="180"/>
  <c r="AN880" i="180"/>
  <c r="AN881" i="180"/>
  <c r="AN882" i="180"/>
  <c r="AN883" i="180"/>
  <c r="AN884" i="180"/>
  <c r="AN885" i="180"/>
  <c r="AN886" i="180"/>
  <c r="AN887" i="180"/>
  <c r="AN888" i="180"/>
  <c r="AN889" i="180"/>
  <c r="AN890" i="180"/>
  <c r="AN891" i="180"/>
  <c r="AN892" i="180"/>
  <c r="AN893" i="180"/>
  <c r="AN894" i="180"/>
  <c r="AN895" i="180"/>
  <c r="AN896" i="180"/>
  <c r="AN897" i="180"/>
  <c r="AN898" i="180"/>
  <c r="AN899" i="180"/>
  <c r="AN900" i="180"/>
  <c r="AN901" i="180"/>
  <c r="AN902" i="180"/>
  <c r="AN903" i="180"/>
  <c r="AN904" i="180"/>
  <c r="AN905" i="180"/>
  <c r="AN906" i="180"/>
  <c r="AN907" i="180"/>
  <c r="AN908" i="180"/>
  <c r="AN909" i="180"/>
  <c r="AN910" i="180"/>
  <c r="AN911" i="180"/>
  <c r="AN912" i="180"/>
  <c r="AN913" i="180"/>
  <c r="AN914" i="180"/>
  <c r="AN915" i="180"/>
  <c r="AN916" i="180"/>
  <c r="AN917" i="180"/>
  <c r="AN918" i="180"/>
  <c r="AN919" i="180"/>
  <c r="AN920" i="180"/>
  <c r="AN921" i="180"/>
  <c r="AN922" i="180"/>
  <c r="AN923" i="180"/>
  <c r="AN924" i="180"/>
  <c r="AN925" i="180"/>
  <c r="AN926" i="180"/>
  <c r="AN927" i="180"/>
  <c r="AN928" i="180"/>
  <c r="AN929" i="180"/>
  <c r="AN930" i="180"/>
  <c r="AN931" i="180"/>
  <c r="AN932" i="180"/>
  <c r="AN933" i="180"/>
  <c r="AN934" i="180"/>
  <c r="AN935" i="180"/>
  <c r="AN936" i="180"/>
  <c r="AN937" i="180"/>
  <c r="AN938" i="180"/>
  <c r="AN939" i="180"/>
  <c r="AN940" i="180"/>
  <c r="AN941" i="180"/>
  <c r="AN942" i="180"/>
  <c r="AN943" i="180"/>
  <c r="AN944" i="180"/>
  <c r="AN945" i="180"/>
  <c r="AN946" i="180"/>
  <c r="AN947" i="180"/>
  <c r="AN948" i="180"/>
  <c r="AN949" i="180"/>
  <c r="AN950" i="180"/>
  <c r="AN951" i="180"/>
  <c r="AN952" i="180"/>
  <c r="AN953" i="180"/>
  <c r="AN954" i="180"/>
  <c r="AN955" i="180"/>
  <c r="AN956" i="180"/>
  <c r="AN957" i="180"/>
  <c r="AN958" i="180"/>
  <c r="AN959" i="180"/>
  <c r="AN960" i="180"/>
  <c r="AN961" i="180"/>
  <c r="AN962" i="180"/>
  <c r="AN963" i="180"/>
  <c r="AN964" i="180"/>
  <c r="AN965" i="180"/>
  <c r="AN966" i="180"/>
  <c r="AN967" i="180"/>
  <c r="AN968" i="180"/>
  <c r="AN969" i="180"/>
  <c r="AN970" i="180"/>
  <c r="AN971" i="180"/>
  <c r="AN972" i="180"/>
  <c r="AN973" i="180"/>
  <c r="AN974" i="180"/>
  <c r="AN975" i="180"/>
  <c r="AN976" i="180"/>
  <c r="AN977" i="180"/>
  <c r="AN978" i="180"/>
  <c r="AN979" i="180"/>
  <c r="AN980" i="180"/>
  <c r="AN981" i="180"/>
  <c r="AN982" i="180"/>
  <c r="AN983" i="180"/>
  <c r="AN984" i="180"/>
  <c r="AN985" i="180"/>
  <c r="AN986" i="180"/>
  <c r="AN987" i="180"/>
  <c r="AN988" i="180"/>
  <c r="AN989" i="180"/>
  <c r="AN990" i="180"/>
  <c r="AN991" i="180"/>
  <c r="AN992" i="180"/>
  <c r="AN993" i="180"/>
  <c r="AN994" i="180"/>
  <c r="AN995" i="180"/>
  <c r="AN996" i="180"/>
  <c r="AN997" i="180"/>
  <c r="AN998" i="180"/>
  <c r="AN999" i="180"/>
  <c r="AN1000" i="180"/>
  <c r="AN1001" i="180"/>
  <c r="AN1002" i="180"/>
  <c r="AN1003" i="180"/>
  <c r="AN1004" i="180"/>
  <c r="AN1005" i="180"/>
  <c r="AN1006" i="180"/>
  <c r="AN1007" i="180"/>
  <c r="AN1008" i="180"/>
  <c r="AN1009" i="180"/>
  <c r="AN1010" i="180"/>
  <c r="AN1011" i="180"/>
  <c r="AN1012" i="180"/>
  <c r="AN1013" i="180"/>
  <c r="AN1014" i="180"/>
  <c r="AN1015" i="180"/>
  <c r="AN1016" i="180"/>
  <c r="AN1017" i="180"/>
  <c r="AN1018" i="180"/>
  <c r="AN1019" i="180"/>
  <c r="AN1020" i="180"/>
  <c r="AN1021" i="180"/>
  <c r="AN1022" i="180"/>
  <c r="AN1023" i="180"/>
  <c r="AN1024" i="180"/>
  <c r="AN1025" i="180"/>
  <c r="AN1026" i="180"/>
  <c r="AN1027" i="180"/>
  <c r="AN1028" i="180"/>
  <c r="AN1029" i="180"/>
  <c r="AN1030" i="180"/>
  <c r="AN1031" i="180"/>
  <c r="AN1032" i="180"/>
  <c r="AN1033" i="180"/>
  <c r="AN1034" i="180"/>
  <c r="AN1035" i="180"/>
  <c r="AN1036" i="180"/>
  <c r="AN1037" i="180"/>
  <c r="AN1038" i="180"/>
  <c r="AN1039" i="180"/>
  <c r="AN1040" i="180"/>
  <c r="AN1041" i="180"/>
  <c r="AN1042" i="180"/>
  <c r="AN1043" i="180"/>
  <c r="AN1044" i="180"/>
  <c r="AN1045" i="180"/>
  <c r="AN1046" i="180"/>
  <c r="AN1047" i="180"/>
  <c r="AN1048" i="180"/>
  <c r="AN1049" i="180"/>
  <c r="AN1050" i="180"/>
  <c r="AN1051" i="180"/>
  <c r="AN1052" i="180"/>
  <c r="AN1053" i="180"/>
  <c r="AN1054" i="180"/>
  <c r="AN1055" i="180"/>
  <c r="AN1056" i="180"/>
  <c r="AN1057" i="180"/>
  <c r="AN1058" i="180"/>
  <c r="AN1059" i="180"/>
  <c r="AN1060" i="180"/>
  <c r="AN1061" i="180"/>
  <c r="AN1062" i="180"/>
  <c r="AN1063" i="180"/>
  <c r="AN1064" i="180"/>
  <c r="AN1065" i="180"/>
  <c r="AN1066" i="180"/>
  <c r="AN1067" i="180"/>
  <c r="AN1068" i="180"/>
  <c r="AN1069" i="180"/>
  <c r="AN1070" i="180"/>
  <c r="AN1071" i="180"/>
  <c r="AN1072" i="180"/>
  <c r="AN1073" i="180"/>
  <c r="AN1074" i="180"/>
  <c r="AN1075" i="180"/>
  <c r="AN1076" i="180"/>
  <c r="AN1077" i="180"/>
  <c r="AN1078" i="180"/>
  <c r="AN1079" i="180"/>
  <c r="AN1080" i="180"/>
  <c r="AN1081" i="180"/>
  <c r="AN1082" i="180"/>
  <c r="AN1083" i="180"/>
  <c r="AN1084" i="180"/>
  <c r="AN1085" i="180"/>
  <c r="AN1086" i="180"/>
  <c r="AN1087" i="180"/>
  <c r="AN1088" i="180"/>
  <c r="AN1089" i="180"/>
  <c r="AN1090" i="180"/>
  <c r="AN1091" i="180"/>
  <c r="AN1092" i="180"/>
  <c r="AN1093" i="180"/>
  <c r="AN1094" i="180"/>
  <c r="AN1095" i="180"/>
  <c r="AN1096" i="180"/>
  <c r="AN1097" i="180"/>
  <c r="AN1098" i="180"/>
  <c r="AN1099" i="180"/>
  <c r="AN1100" i="180"/>
  <c r="AN1101" i="180"/>
  <c r="AN1102" i="180"/>
  <c r="AN1103" i="180"/>
  <c r="AN1104" i="180"/>
  <c r="AN1105" i="180"/>
  <c r="AN1106" i="180"/>
  <c r="AN1107" i="180"/>
  <c r="AN1108" i="180"/>
  <c r="AN1109" i="180"/>
  <c r="AN1110" i="180"/>
  <c r="AN1111" i="180"/>
  <c r="AN1112" i="180"/>
  <c r="AN1113" i="180"/>
  <c r="AN1114" i="180"/>
  <c r="AN1115" i="180"/>
  <c r="AN1116" i="180"/>
  <c r="AN1117" i="180"/>
  <c r="AN1118" i="180"/>
  <c r="AN1119" i="180"/>
  <c r="AN1120" i="180"/>
  <c r="AN1121" i="180"/>
  <c r="AN1122" i="180"/>
  <c r="AN1123" i="180"/>
  <c r="AN1124" i="180"/>
  <c r="AN1125" i="180"/>
  <c r="AN1126" i="180"/>
  <c r="AN1127" i="180"/>
  <c r="AN1128" i="180"/>
  <c r="AN1129" i="180"/>
  <c r="AN1130" i="180"/>
  <c r="AN1131" i="180"/>
  <c r="AN1132" i="180"/>
  <c r="AN1133" i="180"/>
  <c r="AN1134" i="180"/>
  <c r="AN1135" i="180"/>
  <c r="AN1136" i="180"/>
  <c r="AN1137" i="180"/>
  <c r="AN1138" i="180"/>
  <c r="AN1139" i="180"/>
  <c r="AN1140" i="180"/>
  <c r="AN1141" i="180"/>
  <c r="AN1142" i="180"/>
  <c r="AN1143" i="180"/>
  <c r="AN1144" i="180"/>
  <c r="AN1145" i="180"/>
  <c r="AN1146" i="180"/>
  <c r="AN1147" i="180"/>
  <c r="AN1148" i="180"/>
  <c r="AN1149" i="180"/>
  <c r="AN1150" i="180"/>
  <c r="AN1151" i="180"/>
  <c r="AN1152" i="180"/>
  <c r="AN1153" i="180"/>
  <c r="AN1154" i="180"/>
  <c r="AN1155" i="180"/>
  <c r="AN1156" i="180"/>
  <c r="AN1157" i="180"/>
  <c r="AN1158" i="180"/>
  <c r="AN1159" i="180"/>
  <c r="AN1160" i="180"/>
  <c r="AN1161" i="180"/>
  <c r="AN1162" i="180"/>
  <c r="AN1163" i="180"/>
  <c r="AN1164" i="180"/>
  <c r="AN1165" i="180"/>
  <c r="AN1166" i="180"/>
  <c r="AN1167" i="180"/>
  <c r="AN1168" i="180"/>
  <c r="AN1169" i="180"/>
  <c r="AN1170" i="180"/>
  <c r="AN1171" i="180"/>
  <c r="AN1172" i="180"/>
  <c r="AN1173" i="180"/>
  <c r="AN1174" i="180"/>
  <c r="AN1175" i="180"/>
  <c r="AN1176" i="180"/>
  <c r="AN1177" i="180"/>
  <c r="AN1178" i="180"/>
  <c r="AN1179" i="180"/>
  <c r="AN1180" i="180"/>
  <c r="AN1181" i="180"/>
  <c r="AN1182" i="180"/>
  <c r="AN1183" i="180"/>
  <c r="AN1184" i="180"/>
  <c r="AN1185" i="180"/>
  <c r="AN1186" i="180"/>
  <c r="AN1187" i="180"/>
  <c r="AN1188" i="180"/>
  <c r="AN1189" i="180"/>
  <c r="AN1190" i="180"/>
  <c r="AN1191" i="180"/>
  <c r="AN1192" i="180"/>
  <c r="AN1193" i="180"/>
  <c r="AN1194" i="180"/>
  <c r="AN1195" i="180"/>
  <c r="AN1196" i="180"/>
  <c r="AN1197" i="180"/>
  <c r="AN1198" i="180"/>
  <c r="AN1199" i="180"/>
  <c r="AN1200" i="180"/>
  <c r="AN1201" i="180"/>
  <c r="AN1202" i="180"/>
  <c r="AN1203" i="180"/>
  <c r="AN1204" i="180"/>
  <c r="AN1205" i="180"/>
  <c r="AN1206" i="180"/>
  <c r="AN1207" i="180"/>
  <c r="AN1208" i="180"/>
  <c r="AN1209" i="180"/>
  <c r="AN1210" i="180"/>
  <c r="AN1211" i="180"/>
  <c r="AN1212" i="180"/>
  <c r="AN1213" i="180"/>
  <c r="AN1214" i="180"/>
  <c r="AN1215" i="180"/>
  <c r="AN1216" i="180"/>
  <c r="AN1217" i="180"/>
  <c r="AN1218" i="180"/>
  <c r="AN1219" i="180"/>
  <c r="AN1220" i="180"/>
  <c r="AN1221" i="180"/>
  <c r="AN1222" i="180"/>
  <c r="AN1223" i="180"/>
  <c r="AN1224" i="180"/>
  <c r="AN1225" i="180"/>
  <c r="AN1226" i="180"/>
  <c r="AN1227" i="180"/>
  <c r="AN1228" i="180"/>
  <c r="AN1229" i="180"/>
  <c r="AN1230" i="180"/>
  <c r="AN1231" i="180"/>
  <c r="AN1232" i="180"/>
  <c r="AN1233" i="180"/>
  <c r="AN1234" i="180"/>
  <c r="AN1235" i="180"/>
  <c r="AN1236" i="180"/>
  <c r="AN1237" i="180"/>
  <c r="AN1238" i="180"/>
  <c r="AN1239" i="180"/>
  <c r="AN1240" i="180"/>
  <c r="AN1241" i="180"/>
  <c r="AN1242" i="180"/>
  <c r="AN1243" i="180"/>
  <c r="AN1244" i="180"/>
  <c r="AN1245" i="180"/>
  <c r="AN1246" i="180"/>
  <c r="AN1247" i="180"/>
  <c r="AN1248" i="180"/>
  <c r="AN1249" i="180"/>
  <c r="AN1250" i="180"/>
  <c r="AN1251" i="180"/>
  <c r="AN1252" i="180"/>
  <c r="AN1253" i="180"/>
  <c r="AN1254" i="180"/>
  <c r="AN1255" i="180"/>
  <c r="AN1256" i="180"/>
  <c r="AN1257" i="180"/>
  <c r="AN1258" i="180"/>
  <c r="AN1259" i="180"/>
  <c r="AN1260" i="180"/>
  <c r="AN1261" i="180"/>
  <c r="AN1262" i="180"/>
  <c r="AN1263" i="180"/>
  <c r="AN1264" i="180"/>
  <c r="AN1265" i="180"/>
  <c r="AN1266" i="180"/>
  <c r="AN1267" i="180"/>
  <c r="AN1268" i="180"/>
  <c r="AN1269" i="180"/>
  <c r="AN1270" i="180"/>
  <c r="AN1271" i="180"/>
  <c r="AN1272" i="180"/>
  <c r="AN1273" i="180"/>
  <c r="AN1274" i="180"/>
  <c r="AN1275" i="180"/>
  <c r="AN1276" i="180"/>
  <c r="AN1277" i="180"/>
  <c r="AN1278" i="180"/>
  <c r="AN1279" i="180"/>
  <c r="AN1280" i="180"/>
  <c r="AN1281" i="180"/>
  <c r="AN1282" i="180"/>
  <c r="AN1283" i="180"/>
  <c r="AN1284" i="180"/>
  <c r="AN1285" i="180"/>
  <c r="AN1286" i="180"/>
  <c r="AN1287" i="180"/>
  <c r="AN1288" i="180"/>
  <c r="AN1289" i="180"/>
  <c r="AN1290" i="180"/>
  <c r="AN1291" i="180"/>
  <c r="AN1292" i="180"/>
  <c r="AN1293" i="180"/>
  <c r="AN1294" i="180"/>
  <c r="AN1295" i="180"/>
  <c r="AN1296" i="180"/>
  <c r="AN1297" i="180"/>
  <c r="AN1298" i="180"/>
  <c r="AN1299" i="180"/>
  <c r="AN1300" i="180"/>
  <c r="AN1301" i="180"/>
  <c r="AN1302" i="180"/>
  <c r="AN1303" i="180"/>
  <c r="AN1304" i="180"/>
  <c r="AN1305" i="180"/>
  <c r="AN1306" i="180"/>
  <c r="AN1307" i="180"/>
  <c r="AN1308" i="180"/>
  <c r="AN1309" i="180"/>
  <c r="AN1310" i="180"/>
  <c r="AN1311" i="180"/>
  <c r="AN1312" i="180"/>
  <c r="AN1313" i="180"/>
  <c r="AN1314" i="180"/>
  <c r="AN1315" i="180"/>
  <c r="AN1316" i="180"/>
  <c r="AN1317" i="180"/>
  <c r="AN1318" i="180"/>
  <c r="AN1319" i="180"/>
  <c r="AN1320" i="180"/>
  <c r="AN1321" i="180"/>
  <c r="AN1322" i="180"/>
  <c r="AN1323" i="180"/>
  <c r="AN1324" i="180"/>
  <c r="AN1325" i="180"/>
  <c r="AN1326" i="180"/>
  <c r="AN1327" i="180"/>
  <c r="AN1328" i="180"/>
  <c r="AN1329" i="180"/>
  <c r="AN1330" i="180"/>
  <c r="AN1331" i="180"/>
  <c r="AN1332" i="180"/>
  <c r="AN1333" i="180"/>
  <c r="AN1334" i="180"/>
  <c r="AN1335" i="180"/>
  <c r="AN1336" i="180"/>
  <c r="AN1337" i="180"/>
  <c r="AN1338" i="180"/>
  <c r="AN1339" i="180"/>
  <c r="AN1340" i="180"/>
  <c r="AN1341" i="180"/>
  <c r="AN1342" i="180"/>
  <c r="AN1343" i="180"/>
  <c r="AN1344" i="180"/>
  <c r="AN1345" i="180"/>
  <c r="AN1346" i="180"/>
  <c r="AN1347" i="180"/>
  <c r="AN1348" i="180"/>
  <c r="AN1349" i="180"/>
  <c r="AN1350" i="180"/>
  <c r="AN1351" i="180"/>
  <c r="AN1352" i="180"/>
  <c r="AN1353" i="180"/>
  <c r="AN1354" i="180"/>
  <c r="AN1355" i="180"/>
  <c r="AN1356" i="180"/>
  <c r="AN1357" i="180"/>
  <c r="AN1358" i="180"/>
  <c r="AN1359" i="180"/>
  <c r="AN1360" i="180"/>
  <c r="AN1361" i="180"/>
  <c r="AN1362" i="180"/>
  <c r="AN1363" i="180"/>
  <c r="AN1364" i="180"/>
  <c r="AN1365" i="180"/>
  <c r="AN1366" i="180"/>
  <c r="AN1367" i="180"/>
  <c r="AN1368" i="180"/>
  <c r="AN1369" i="180"/>
  <c r="AN1370" i="180"/>
  <c r="AN1371" i="180"/>
  <c r="AN1372" i="180"/>
  <c r="AN1373" i="180"/>
  <c r="AN1374" i="180"/>
  <c r="AN1375" i="180"/>
  <c r="AN1376" i="180"/>
  <c r="AN1377" i="180"/>
  <c r="AN1378" i="180"/>
  <c r="AN1379" i="180"/>
  <c r="AN1380" i="180"/>
  <c r="AN1381" i="180"/>
  <c r="AN1382" i="180"/>
  <c r="AN1383" i="180"/>
  <c r="AN1384" i="180"/>
  <c r="AN1385" i="180"/>
  <c r="AN1386" i="180"/>
  <c r="AN1387" i="180"/>
  <c r="AN1388" i="180"/>
  <c r="AN1389" i="180"/>
  <c r="AN1390" i="180"/>
  <c r="AN1391" i="180"/>
  <c r="AN1392" i="180"/>
  <c r="AN1393" i="180"/>
  <c r="AN1394" i="180"/>
  <c r="AN1395" i="180"/>
  <c r="AN1396" i="180"/>
  <c r="AN1397" i="180"/>
  <c r="AN1398" i="180"/>
  <c r="AN1399" i="180"/>
  <c r="AN1400" i="180"/>
  <c r="AN1401" i="180"/>
  <c r="AN1402" i="180"/>
  <c r="AN1403" i="180"/>
  <c r="AN1404" i="180"/>
  <c r="AN1405" i="180"/>
  <c r="AN1406" i="180"/>
  <c r="AN1407" i="180"/>
  <c r="AN1408" i="180"/>
  <c r="AN1409" i="180"/>
  <c r="AN1410" i="180"/>
  <c r="AN1411" i="180"/>
  <c r="AN1412" i="180"/>
  <c r="AN1413" i="180"/>
  <c r="AN1414" i="180"/>
  <c r="AN1415" i="180"/>
  <c r="AN1416" i="180"/>
  <c r="AN1417" i="180"/>
  <c r="AN1418" i="180"/>
  <c r="AN1419" i="180"/>
  <c r="AN1420" i="180"/>
  <c r="AN1421" i="180"/>
  <c r="AN1422" i="180"/>
  <c r="AN1423" i="180"/>
  <c r="AN1424" i="180"/>
  <c r="AN1425" i="180"/>
  <c r="AN1426" i="180"/>
  <c r="AN1427" i="180"/>
  <c r="AN1428" i="180"/>
  <c r="AN1429" i="180"/>
  <c r="AN1430" i="180"/>
  <c r="AN1431" i="180"/>
  <c r="AN1432" i="180"/>
  <c r="AN1433" i="180"/>
  <c r="AN1434" i="180"/>
  <c r="AN1435" i="180"/>
  <c r="AN1436" i="180"/>
  <c r="AN1437" i="180"/>
  <c r="AN1438" i="180"/>
  <c r="AN1439" i="180"/>
  <c r="AN1440" i="180"/>
  <c r="AN1441" i="180"/>
  <c r="AN1442" i="180"/>
  <c r="AN1443" i="180"/>
  <c r="AN1444" i="180"/>
  <c r="AN1445" i="180"/>
  <c r="AN1446" i="180"/>
  <c r="AN1447" i="180"/>
  <c r="AN1448" i="180"/>
  <c r="AN1449" i="180"/>
  <c r="AN1450" i="180"/>
  <c r="AN1451" i="180"/>
  <c r="AN1452" i="180"/>
  <c r="AN1453" i="180"/>
  <c r="AN1454" i="180"/>
  <c r="AN1455" i="180"/>
  <c r="AN1456" i="180"/>
  <c r="AN1457" i="180"/>
  <c r="AN1458" i="180"/>
  <c r="AN1459" i="180"/>
  <c r="AN1460" i="180"/>
  <c r="AN1461" i="180"/>
  <c r="AN1462" i="180"/>
  <c r="AN1463" i="180"/>
  <c r="AO2" i="180"/>
  <c r="AO3" i="180"/>
  <c r="AO4" i="180"/>
  <c r="AO5" i="180"/>
  <c r="AO6" i="180"/>
  <c r="AO7" i="180"/>
  <c r="AO8" i="180"/>
  <c r="AO9" i="180"/>
  <c r="AO10" i="180"/>
  <c r="AO11" i="180"/>
  <c r="AO12" i="180"/>
  <c r="AO13" i="180"/>
  <c r="AO14" i="180"/>
  <c r="AO15" i="180"/>
  <c r="AO16" i="180"/>
  <c r="AO17" i="180"/>
  <c r="AO18" i="180"/>
  <c r="AO19" i="180"/>
  <c r="AO20" i="180"/>
  <c r="AO21" i="180"/>
  <c r="AO22" i="180"/>
  <c r="AO23" i="180"/>
  <c r="AO24" i="180"/>
  <c r="AO25" i="180"/>
  <c r="AO26" i="180"/>
  <c r="AO27" i="180"/>
  <c r="AO28" i="180"/>
  <c r="AO29" i="180"/>
  <c r="AO30" i="180"/>
  <c r="AO31" i="180"/>
  <c r="AO32" i="180"/>
  <c r="AO33" i="180"/>
  <c r="AO34" i="180"/>
  <c r="AO35" i="180"/>
  <c r="AO36" i="180"/>
  <c r="AO37" i="180"/>
  <c r="AO38" i="180"/>
  <c r="AO39" i="180"/>
  <c r="AO40" i="180"/>
  <c r="AO41" i="180"/>
  <c r="AO42" i="180"/>
  <c r="AO43" i="180"/>
  <c r="AO44" i="180"/>
  <c r="AO45" i="180"/>
  <c r="AO46" i="180"/>
  <c r="AO47" i="180"/>
  <c r="AO48" i="180"/>
  <c r="AO49" i="180"/>
  <c r="AO50" i="180"/>
  <c r="AO51" i="180"/>
  <c r="AO52" i="180"/>
  <c r="AO53" i="180"/>
  <c r="AO54" i="180"/>
  <c r="AO55" i="180"/>
  <c r="AO56" i="180"/>
  <c r="AO57" i="180"/>
  <c r="AO58" i="180"/>
  <c r="AO59" i="180"/>
  <c r="AO60" i="180"/>
  <c r="AO61" i="180"/>
  <c r="AO62" i="180"/>
  <c r="AO63" i="180"/>
  <c r="AO64" i="180"/>
  <c r="AO65" i="180"/>
  <c r="AO66" i="180"/>
  <c r="AO67" i="180"/>
  <c r="AO68" i="180"/>
  <c r="AO69" i="180"/>
  <c r="AO70" i="180"/>
  <c r="AO71" i="180"/>
  <c r="AO72" i="180"/>
  <c r="AO73" i="180"/>
  <c r="AO74" i="180"/>
  <c r="AO75" i="180"/>
  <c r="AO76" i="180"/>
  <c r="AO77" i="180"/>
  <c r="AO78" i="180"/>
  <c r="AO79" i="180"/>
  <c r="AO80" i="180"/>
  <c r="AO81" i="180"/>
  <c r="AO82" i="180"/>
  <c r="AO83" i="180"/>
  <c r="AO84" i="180"/>
  <c r="AO85" i="180"/>
  <c r="AO86" i="180"/>
  <c r="AO87" i="180"/>
  <c r="AO88" i="180"/>
  <c r="AO89" i="180"/>
  <c r="AO90" i="180"/>
  <c r="AO91" i="180"/>
  <c r="AO92" i="180"/>
  <c r="AO93" i="180"/>
  <c r="AO94" i="180"/>
  <c r="AO95" i="180"/>
  <c r="AO96" i="180"/>
  <c r="AO97" i="180"/>
  <c r="AO98" i="180"/>
  <c r="AO99" i="180"/>
  <c r="AO100" i="180"/>
  <c r="AO101" i="180"/>
  <c r="AO102" i="180"/>
  <c r="AO103" i="180"/>
  <c r="AO104" i="180"/>
  <c r="AO105" i="180"/>
  <c r="AO106" i="180"/>
  <c r="AO107" i="180"/>
  <c r="AO108" i="180"/>
  <c r="AO109" i="180"/>
  <c r="AO110" i="180"/>
  <c r="AO111" i="180"/>
  <c r="AO112" i="180"/>
  <c r="AO113" i="180"/>
  <c r="AO114" i="180"/>
  <c r="AO115" i="180"/>
  <c r="AO116" i="180"/>
  <c r="AO117" i="180"/>
  <c r="AO118" i="180"/>
  <c r="AO119" i="180"/>
  <c r="AO120" i="180"/>
  <c r="AO121" i="180"/>
  <c r="AO122" i="180"/>
  <c r="AO123" i="180"/>
  <c r="AO124" i="180"/>
  <c r="AO125" i="180"/>
  <c r="AO126" i="180"/>
  <c r="AO127" i="180"/>
  <c r="AO128" i="180"/>
  <c r="AO129" i="180"/>
  <c r="AO130" i="180"/>
  <c r="AO131" i="180"/>
  <c r="AO132" i="180"/>
  <c r="AO133" i="180"/>
  <c r="AO134" i="180"/>
  <c r="AO135" i="180"/>
  <c r="AO136" i="180"/>
  <c r="AO137" i="180"/>
  <c r="AO138" i="180"/>
  <c r="AO139" i="180"/>
  <c r="AO140" i="180"/>
  <c r="AO141" i="180"/>
  <c r="AO142" i="180"/>
  <c r="AO143" i="180"/>
  <c r="AO144" i="180"/>
  <c r="AO145" i="180"/>
  <c r="AO146" i="180"/>
  <c r="AO147" i="180"/>
  <c r="AO148" i="180"/>
  <c r="AO149" i="180"/>
  <c r="AO150" i="180"/>
  <c r="AO151" i="180"/>
  <c r="AO152" i="180"/>
  <c r="AO153" i="180"/>
  <c r="AO154" i="180"/>
  <c r="AO155" i="180"/>
  <c r="AO156" i="180"/>
  <c r="AO157" i="180"/>
  <c r="AO158" i="180"/>
  <c r="AO159" i="180"/>
  <c r="AO160" i="180"/>
  <c r="AO161" i="180"/>
  <c r="AO162" i="180"/>
  <c r="AO163" i="180"/>
  <c r="AO164" i="180"/>
  <c r="AO165" i="180"/>
  <c r="AO166" i="180"/>
  <c r="AO167" i="180"/>
  <c r="AO168" i="180"/>
  <c r="AO169" i="180"/>
  <c r="AO170" i="180"/>
  <c r="AO171" i="180"/>
  <c r="AO172" i="180"/>
  <c r="AO173" i="180"/>
  <c r="AO174" i="180"/>
  <c r="AO175" i="180"/>
  <c r="AO176" i="180"/>
  <c r="AO177" i="180"/>
  <c r="AO178" i="180"/>
  <c r="AO179" i="180"/>
  <c r="AO180" i="180"/>
  <c r="AO181" i="180"/>
  <c r="AO182" i="180"/>
  <c r="AO183" i="180"/>
  <c r="AO184" i="180"/>
  <c r="AO185" i="180"/>
  <c r="AO186" i="180"/>
  <c r="AO187" i="180"/>
  <c r="AO188" i="180"/>
  <c r="AO189" i="180"/>
  <c r="AO190" i="180"/>
  <c r="AO191" i="180"/>
  <c r="AO192" i="180"/>
  <c r="AO193" i="180"/>
  <c r="AO194" i="180"/>
  <c r="AO195" i="180"/>
  <c r="AO196" i="180"/>
  <c r="AO197" i="180"/>
  <c r="AO198" i="180"/>
  <c r="AO199" i="180"/>
  <c r="AO200" i="180"/>
  <c r="AO201" i="180"/>
  <c r="AO202" i="180"/>
  <c r="AO203" i="180"/>
  <c r="AO204" i="180"/>
  <c r="AO205" i="180"/>
  <c r="AO206" i="180"/>
  <c r="AO207" i="180"/>
  <c r="AO208" i="180"/>
  <c r="AO209" i="180"/>
  <c r="AO210" i="180"/>
  <c r="AO211" i="180"/>
  <c r="AO212" i="180"/>
  <c r="AO213" i="180"/>
  <c r="AO214" i="180"/>
  <c r="AO215" i="180"/>
  <c r="AO216" i="180"/>
  <c r="AO217" i="180"/>
  <c r="AO218" i="180"/>
  <c r="AO219" i="180"/>
  <c r="AO220" i="180"/>
  <c r="AO221" i="180"/>
  <c r="AO222" i="180"/>
  <c r="AO223" i="180"/>
  <c r="AO224" i="180"/>
  <c r="AO225" i="180"/>
  <c r="AO226" i="180"/>
  <c r="AO227" i="180"/>
  <c r="AO228" i="180"/>
  <c r="AO229" i="180"/>
  <c r="AO230" i="180"/>
  <c r="AO231" i="180"/>
  <c r="AO232" i="180"/>
  <c r="AO233" i="180"/>
  <c r="AO234" i="180"/>
  <c r="AO235" i="180"/>
  <c r="AO236" i="180"/>
  <c r="AO237" i="180"/>
  <c r="AO238" i="180"/>
  <c r="AO239" i="180"/>
  <c r="AO240" i="180"/>
  <c r="AO241" i="180"/>
  <c r="AO242" i="180"/>
  <c r="AO243" i="180"/>
  <c r="AO244" i="180"/>
  <c r="AO245" i="180"/>
  <c r="AO246" i="180"/>
  <c r="AO247" i="180"/>
  <c r="AO248" i="180"/>
  <c r="AO249" i="180"/>
  <c r="AO250" i="180"/>
  <c r="AO251" i="180"/>
  <c r="AO252" i="180"/>
  <c r="AO253" i="180"/>
  <c r="AO254" i="180"/>
  <c r="AO255" i="180"/>
  <c r="AO256" i="180"/>
  <c r="AO257" i="180"/>
  <c r="AO258" i="180"/>
  <c r="AO259" i="180"/>
  <c r="AO260" i="180"/>
  <c r="AO261" i="180"/>
  <c r="AO262" i="180"/>
  <c r="AO263" i="180"/>
  <c r="AO264" i="180"/>
  <c r="AO265" i="180"/>
  <c r="AO266" i="180"/>
  <c r="AO267" i="180"/>
  <c r="AO268" i="180"/>
  <c r="AO269" i="180"/>
  <c r="AO270" i="180"/>
  <c r="AO271" i="180"/>
  <c r="AO272" i="180"/>
  <c r="AO273" i="180"/>
  <c r="AO274" i="180"/>
  <c r="AO275" i="180"/>
  <c r="AO276" i="180"/>
  <c r="AO277" i="180"/>
  <c r="AO278" i="180"/>
  <c r="AO279" i="180"/>
  <c r="AO280" i="180"/>
  <c r="AO281" i="180"/>
  <c r="AO282" i="180"/>
  <c r="AO283" i="180"/>
  <c r="AO284" i="180"/>
  <c r="AO285" i="180"/>
  <c r="AO286" i="180"/>
  <c r="AO287" i="180"/>
  <c r="AO288" i="180"/>
  <c r="AO289" i="180"/>
  <c r="AO290" i="180"/>
  <c r="AO291" i="180"/>
  <c r="AO292" i="180"/>
  <c r="AO293" i="180"/>
  <c r="AO294" i="180"/>
  <c r="AO295" i="180"/>
  <c r="AO296" i="180"/>
  <c r="AO297" i="180"/>
  <c r="AO298" i="180"/>
  <c r="AO299" i="180"/>
  <c r="AO300" i="180"/>
  <c r="AO301" i="180"/>
  <c r="AO302" i="180"/>
  <c r="AO303" i="180"/>
  <c r="AO304" i="180"/>
  <c r="AO305" i="180"/>
  <c r="AO306" i="180"/>
  <c r="AO307" i="180"/>
  <c r="AO308" i="180"/>
  <c r="AO309" i="180"/>
  <c r="AO310" i="180"/>
  <c r="AO311" i="180"/>
  <c r="AO312" i="180"/>
  <c r="AO313" i="180"/>
  <c r="AO314" i="180"/>
  <c r="AO315" i="180"/>
  <c r="AO316" i="180"/>
  <c r="AO317" i="180"/>
  <c r="AO318" i="180"/>
  <c r="AO319" i="180"/>
  <c r="AO320" i="180"/>
  <c r="AO321" i="180"/>
  <c r="AO322" i="180"/>
  <c r="AO323" i="180"/>
  <c r="AO324" i="180"/>
  <c r="AO325" i="180"/>
  <c r="AO326" i="180"/>
  <c r="AO327" i="180"/>
  <c r="AO328" i="180"/>
  <c r="AO329" i="180"/>
  <c r="AO330" i="180"/>
  <c r="AO331" i="180"/>
  <c r="AO332" i="180"/>
  <c r="AO333" i="180"/>
  <c r="AO334" i="180"/>
  <c r="AO335" i="180"/>
  <c r="AO336" i="180"/>
  <c r="AO337" i="180"/>
  <c r="AO338" i="180"/>
  <c r="AO339" i="180"/>
  <c r="AO340" i="180"/>
  <c r="AO341" i="180"/>
  <c r="AO342" i="180"/>
  <c r="AO343" i="180"/>
  <c r="AO344" i="180"/>
  <c r="AO345" i="180"/>
  <c r="AO346" i="180"/>
  <c r="AO347" i="180"/>
  <c r="AO348" i="180"/>
  <c r="AO349" i="180"/>
  <c r="AO350" i="180"/>
  <c r="AO351" i="180"/>
  <c r="AO352" i="180"/>
  <c r="AO353" i="180"/>
  <c r="AO354" i="180"/>
  <c r="AO355" i="180"/>
  <c r="AO356" i="180"/>
  <c r="AO357" i="180"/>
  <c r="AO358" i="180"/>
  <c r="AO359" i="180"/>
  <c r="AO360" i="180"/>
  <c r="AO361" i="180"/>
  <c r="AO362" i="180"/>
  <c r="AO363" i="180"/>
  <c r="AO364" i="180"/>
  <c r="AO365" i="180"/>
  <c r="AO366" i="180"/>
  <c r="AO367" i="180"/>
  <c r="AO368" i="180"/>
  <c r="AO369" i="180"/>
  <c r="AO370" i="180"/>
  <c r="AO371" i="180"/>
  <c r="AO372" i="180"/>
  <c r="AO373" i="180"/>
  <c r="AO374" i="180"/>
  <c r="AO375" i="180"/>
  <c r="AO376" i="180"/>
  <c r="AO377" i="180"/>
  <c r="AO378" i="180"/>
  <c r="AO379" i="180"/>
  <c r="AO380" i="180"/>
  <c r="AO381" i="180"/>
  <c r="AO382" i="180"/>
  <c r="AO383" i="180"/>
  <c r="AO384" i="180"/>
  <c r="AO385" i="180"/>
  <c r="AO386" i="180"/>
  <c r="AO387" i="180"/>
  <c r="AO388" i="180"/>
  <c r="AO389" i="180"/>
  <c r="AO390" i="180"/>
  <c r="AO391" i="180"/>
  <c r="AO392" i="180"/>
  <c r="AO393" i="180"/>
  <c r="AO394" i="180"/>
  <c r="AO395" i="180"/>
  <c r="AO396" i="180"/>
  <c r="AO397" i="180"/>
  <c r="AO398" i="180"/>
  <c r="AO399" i="180"/>
  <c r="AO400" i="180"/>
  <c r="AO401" i="180"/>
  <c r="AO402" i="180"/>
  <c r="AO403" i="180"/>
  <c r="AO404" i="180"/>
  <c r="AO405" i="180"/>
  <c r="AO406" i="180"/>
  <c r="AO407" i="180"/>
  <c r="AO408" i="180"/>
  <c r="AO409" i="180"/>
  <c r="AO410" i="180"/>
  <c r="AO411" i="180"/>
  <c r="AO412" i="180"/>
  <c r="AO413" i="180"/>
  <c r="AO414" i="180"/>
  <c r="AO415" i="180"/>
  <c r="AO416" i="180"/>
  <c r="AO417" i="180"/>
  <c r="AO418" i="180"/>
  <c r="AO419" i="180"/>
  <c r="AO420" i="180"/>
  <c r="AO421" i="180"/>
  <c r="AO422" i="180"/>
  <c r="AO423" i="180"/>
  <c r="AO424" i="180"/>
  <c r="AO425" i="180"/>
  <c r="AO426" i="180"/>
  <c r="AO427" i="180"/>
  <c r="AO428" i="180"/>
  <c r="AO429" i="180"/>
  <c r="AO430" i="180"/>
  <c r="AO431" i="180"/>
  <c r="AO432" i="180"/>
  <c r="AO433" i="180"/>
  <c r="AO434" i="180"/>
  <c r="AO435" i="180"/>
  <c r="AO436" i="180"/>
  <c r="AO437" i="180"/>
  <c r="AO438" i="180"/>
  <c r="AO439" i="180"/>
  <c r="AO440" i="180"/>
  <c r="AO441" i="180"/>
  <c r="AO442" i="180"/>
  <c r="AO443" i="180"/>
  <c r="AO444" i="180"/>
  <c r="AO445" i="180"/>
  <c r="AO446" i="180"/>
  <c r="AO447" i="180"/>
  <c r="AO448" i="180"/>
  <c r="AO449" i="180"/>
  <c r="AO450" i="180"/>
  <c r="AO451" i="180"/>
  <c r="AO452" i="180"/>
  <c r="AO453" i="180"/>
  <c r="AO454" i="180"/>
  <c r="AO455" i="180"/>
  <c r="AO456" i="180"/>
  <c r="AO457" i="180"/>
  <c r="AO458" i="180"/>
  <c r="AO459" i="180"/>
  <c r="AO460" i="180"/>
  <c r="AO461" i="180"/>
  <c r="AO462" i="180"/>
  <c r="AO463" i="180"/>
  <c r="AO464" i="180"/>
  <c r="AO465" i="180"/>
  <c r="AO466" i="180"/>
  <c r="AO467" i="180"/>
  <c r="AO468" i="180"/>
  <c r="AO469" i="180"/>
  <c r="AP2" i="180"/>
  <c r="AP3" i="180"/>
  <c r="AP4" i="180"/>
  <c r="AP5" i="180"/>
  <c r="AP6" i="180"/>
  <c r="AP7" i="180"/>
  <c r="AP8" i="180"/>
  <c r="AP9" i="180"/>
  <c r="AP10" i="180"/>
  <c r="AP11" i="180"/>
  <c r="AP12" i="180"/>
  <c r="AP13" i="180"/>
  <c r="AP14" i="180"/>
  <c r="AP15" i="180"/>
  <c r="AP16" i="180"/>
  <c r="AP17" i="180"/>
  <c r="AP18" i="180"/>
  <c r="AP19" i="180"/>
  <c r="AP20" i="180"/>
  <c r="AP21" i="180"/>
  <c r="AP22" i="180"/>
  <c r="AP23" i="180"/>
  <c r="AP24" i="180"/>
  <c r="AP25" i="180"/>
  <c r="AP26" i="180"/>
  <c r="AP27" i="180"/>
  <c r="AP28" i="180"/>
  <c r="AP29" i="180"/>
  <c r="AP30" i="180"/>
  <c r="AP31" i="180"/>
  <c r="AP32" i="180"/>
  <c r="AP33" i="180"/>
  <c r="AP34" i="180"/>
  <c r="AP35" i="180"/>
  <c r="AP36" i="180"/>
  <c r="AP37" i="180"/>
  <c r="AP38" i="180"/>
  <c r="AP39" i="180"/>
  <c r="AP40" i="180"/>
  <c r="AP41" i="180"/>
  <c r="AP42" i="180"/>
  <c r="AP43" i="180"/>
  <c r="AP44" i="180"/>
  <c r="AP45" i="180"/>
  <c r="AP46" i="180"/>
  <c r="AP47" i="180"/>
  <c r="AP48" i="180"/>
  <c r="AP49" i="180"/>
  <c r="AP50" i="180"/>
  <c r="AP51" i="180"/>
  <c r="AP52" i="180"/>
  <c r="AP53" i="180"/>
  <c r="AP54" i="180"/>
  <c r="AP55" i="180"/>
  <c r="AP56" i="180"/>
  <c r="AP57" i="180"/>
  <c r="AP58" i="180"/>
  <c r="AP59" i="180"/>
  <c r="AP60" i="180"/>
  <c r="AP61" i="180"/>
  <c r="AP62" i="180"/>
  <c r="AP63" i="180"/>
  <c r="AP64" i="180"/>
  <c r="AP65" i="180"/>
  <c r="AP66" i="180"/>
  <c r="AP67" i="180"/>
  <c r="AP68" i="180"/>
  <c r="AP69" i="180"/>
  <c r="AP70" i="180"/>
  <c r="AP71" i="180"/>
  <c r="AP72" i="180"/>
  <c r="AP73" i="180"/>
  <c r="AP74" i="180"/>
  <c r="AP75" i="180"/>
  <c r="AP76" i="180"/>
  <c r="AP77" i="180"/>
  <c r="AP78" i="180"/>
  <c r="AP79" i="180"/>
  <c r="AP80" i="180"/>
  <c r="AP81" i="180"/>
  <c r="AP82" i="180"/>
  <c r="AP83" i="180"/>
  <c r="AP84" i="180"/>
  <c r="AP85" i="180"/>
  <c r="AP86" i="180"/>
  <c r="AP87" i="180"/>
  <c r="AP88" i="180"/>
  <c r="AP89" i="180"/>
  <c r="AP90" i="180"/>
  <c r="AP91" i="180"/>
  <c r="AP92" i="180"/>
  <c r="AP93" i="180"/>
  <c r="AP94" i="180"/>
  <c r="AP95" i="180"/>
  <c r="AP96" i="180"/>
  <c r="AP97" i="180"/>
  <c r="AP98" i="180"/>
  <c r="AP99" i="180"/>
  <c r="AP100" i="180"/>
  <c r="AP101" i="180"/>
  <c r="AP102" i="180"/>
  <c r="AP103" i="180"/>
  <c r="AP104" i="180"/>
  <c r="AP105" i="180"/>
  <c r="AP106" i="180"/>
  <c r="AP107" i="180"/>
  <c r="AP108" i="180"/>
  <c r="AP109" i="180"/>
  <c r="AP110" i="180"/>
  <c r="AP111" i="180"/>
  <c r="AP112" i="180"/>
  <c r="AP113" i="180"/>
  <c r="AP114" i="180"/>
  <c r="AP115" i="180"/>
  <c r="AP116" i="180"/>
  <c r="AP117" i="180"/>
  <c r="AP118" i="180"/>
  <c r="AP119" i="180"/>
  <c r="AP120" i="180"/>
  <c r="AP121" i="180"/>
  <c r="AP122" i="180"/>
  <c r="AP123" i="180"/>
  <c r="AP124" i="180"/>
  <c r="AP125" i="180"/>
  <c r="AP126" i="180"/>
  <c r="AP127" i="180"/>
  <c r="AP128" i="180"/>
  <c r="AP129" i="180"/>
  <c r="AP130" i="180"/>
  <c r="AP131" i="180"/>
  <c r="AP132" i="180"/>
  <c r="AP133" i="180"/>
  <c r="AP134" i="180"/>
  <c r="AP135" i="180"/>
  <c r="AP136" i="180"/>
  <c r="AP137" i="180"/>
  <c r="AP138" i="180"/>
  <c r="AP139" i="180"/>
  <c r="AP140" i="180"/>
  <c r="AP141" i="180"/>
  <c r="AP142" i="180"/>
  <c r="AP143" i="180"/>
  <c r="AP144" i="180"/>
  <c r="AP145" i="180"/>
  <c r="AP146" i="180"/>
  <c r="AP147" i="180"/>
  <c r="AP148" i="180"/>
  <c r="AP149" i="180"/>
  <c r="AP150" i="180"/>
  <c r="AP151" i="180"/>
  <c r="AP152" i="180"/>
  <c r="AP153" i="180"/>
  <c r="AP154" i="180"/>
  <c r="AP155" i="180"/>
  <c r="AP156" i="180"/>
  <c r="AP157" i="180"/>
  <c r="AP158" i="180"/>
  <c r="AP159" i="180"/>
  <c r="AP160" i="180"/>
  <c r="AP161" i="180"/>
  <c r="AP162" i="180"/>
  <c r="AP163" i="180"/>
  <c r="AP164" i="180"/>
  <c r="AP165" i="180"/>
  <c r="AP166" i="180"/>
  <c r="AP167" i="180"/>
  <c r="AP168" i="180"/>
  <c r="AP169" i="180"/>
  <c r="AP170" i="180"/>
  <c r="AP171" i="180"/>
  <c r="AP172" i="180"/>
  <c r="AP173" i="180"/>
  <c r="AP174" i="180"/>
  <c r="AP175" i="180"/>
  <c r="AP176" i="180"/>
  <c r="AP177" i="180"/>
  <c r="AP178" i="180"/>
  <c r="AP179" i="180"/>
  <c r="AP180" i="180"/>
  <c r="AP181" i="180"/>
  <c r="AP182" i="180"/>
  <c r="AP183" i="180"/>
  <c r="AP184" i="180"/>
  <c r="AP185" i="180"/>
  <c r="AP186" i="180"/>
  <c r="AP187" i="180"/>
  <c r="AP188" i="180"/>
  <c r="AP189" i="180"/>
  <c r="AP190" i="180"/>
  <c r="AP191" i="180"/>
  <c r="AP192" i="180"/>
  <c r="AP193" i="180"/>
  <c r="AP194" i="180"/>
  <c r="AP195" i="180"/>
  <c r="AP196" i="180"/>
  <c r="AP197" i="180"/>
  <c r="AP198" i="180"/>
  <c r="AP199" i="180"/>
  <c r="AP200" i="180"/>
  <c r="AP201" i="180"/>
  <c r="AP202" i="180"/>
  <c r="AP203" i="180"/>
  <c r="AP204" i="180"/>
  <c r="AP205" i="180"/>
  <c r="AP206" i="180"/>
  <c r="AP207" i="180"/>
  <c r="AP208" i="180"/>
  <c r="AP209" i="180"/>
  <c r="AP210" i="180"/>
  <c r="AP211" i="180"/>
  <c r="AP212" i="180"/>
  <c r="AP213" i="180"/>
  <c r="AP214" i="180"/>
  <c r="AP215" i="180"/>
  <c r="AP216" i="180"/>
  <c r="AP217" i="180"/>
  <c r="AP218" i="180"/>
  <c r="AP219" i="180"/>
  <c r="AP220" i="180"/>
  <c r="AP221" i="180"/>
  <c r="AP222" i="180"/>
  <c r="AP223" i="180"/>
  <c r="AP224" i="180"/>
  <c r="AP225" i="180"/>
  <c r="AP226" i="180"/>
  <c r="AP227" i="180"/>
  <c r="AP228" i="180"/>
  <c r="AP229" i="180"/>
  <c r="AP230" i="180"/>
  <c r="AP231" i="180"/>
  <c r="AP232" i="180"/>
  <c r="AP233" i="180"/>
  <c r="AP234" i="180"/>
  <c r="AP235" i="180"/>
  <c r="AP236" i="180"/>
  <c r="AP237" i="180"/>
  <c r="AP238" i="180"/>
  <c r="AP239" i="180"/>
  <c r="AP240" i="180"/>
  <c r="AP241" i="180"/>
  <c r="AP242" i="180"/>
  <c r="AP243" i="180"/>
  <c r="AP244" i="180"/>
  <c r="AP245" i="180"/>
  <c r="AP246" i="180"/>
  <c r="AP247" i="180"/>
  <c r="AP248" i="180"/>
  <c r="AP249" i="180"/>
  <c r="AP250" i="180"/>
  <c r="AP251" i="180"/>
  <c r="AP252" i="180"/>
  <c r="AP253" i="180"/>
  <c r="AP254" i="180"/>
  <c r="AP255" i="180"/>
  <c r="AP256" i="180"/>
  <c r="AP257" i="180"/>
  <c r="AP258" i="180"/>
  <c r="AP259" i="180"/>
  <c r="AP260" i="180"/>
  <c r="AP261" i="180"/>
  <c r="AP262" i="180"/>
  <c r="AP263" i="180"/>
  <c r="AP264" i="180"/>
  <c r="AP265" i="180"/>
  <c r="AP266" i="180"/>
  <c r="AP267" i="180"/>
  <c r="AP268" i="180"/>
  <c r="AP269" i="180"/>
  <c r="AP270" i="180"/>
  <c r="AP271" i="180"/>
  <c r="AP272" i="180"/>
  <c r="AP273" i="180"/>
  <c r="AP274" i="180"/>
  <c r="AP275" i="180"/>
  <c r="AP276" i="180"/>
  <c r="AP277" i="180"/>
  <c r="AP278" i="180"/>
  <c r="AP279" i="180"/>
  <c r="AP280" i="180"/>
  <c r="AP281" i="180"/>
  <c r="AP282" i="180"/>
  <c r="AP283" i="180"/>
  <c r="AP284" i="180"/>
  <c r="AP285" i="180"/>
  <c r="AP286" i="180"/>
  <c r="AP287" i="180"/>
  <c r="AP288" i="180"/>
  <c r="AP289" i="180"/>
  <c r="AP290" i="180"/>
  <c r="AP291" i="180"/>
  <c r="AP292" i="180"/>
  <c r="AP293" i="180"/>
  <c r="AP294" i="180"/>
  <c r="AP295" i="180"/>
  <c r="AP296" i="180"/>
  <c r="AP297" i="180"/>
  <c r="AP298" i="180"/>
  <c r="AP299" i="180"/>
  <c r="AP300" i="180"/>
  <c r="AP301" i="180"/>
  <c r="AP302" i="180"/>
  <c r="AP303" i="180"/>
  <c r="AP304" i="180"/>
  <c r="AP305" i="180"/>
  <c r="AP306" i="180"/>
  <c r="AP307" i="180"/>
  <c r="AP308" i="180"/>
  <c r="AP309" i="180"/>
  <c r="AP310" i="180"/>
  <c r="AP311" i="180"/>
  <c r="AP312" i="180"/>
  <c r="AP313" i="180"/>
  <c r="AP314" i="180"/>
  <c r="AP315" i="180"/>
  <c r="AP316" i="180"/>
  <c r="AP317" i="180"/>
  <c r="AP318" i="180"/>
  <c r="AP319" i="180"/>
  <c r="AP320" i="180"/>
  <c r="AP321" i="180"/>
  <c r="AP322" i="180"/>
  <c r="AP323" i="180"/>
  <c r="AP324" i="180"/>
  <c r="AP325" i="180"/>
  <c r="AP326" i="180"/>
  <c r="AP327" i="180"/>
  <c r="AP328" i="180"/>
  <c r="AP329" i="180"/>
  <c r="AP330" i="180"/>
  <c r="AP331" i="180"/>
  <c r="AP332" i="180"/>
  <c r="AP333" i="180"/>
  <c r="AP334" i="180"/>
  <c r="AP335" i="180"/>
  <c r="AP336" i="180"/>
  <c r="AP337" i="180"/>
  <c r="AP338" i="180"/>
  <c r="AP339" i="180"/>
  <c r="AP340" i="180"/>
  <c r="AP341" i="180"/>
  <c r="AP342" i="180"/>
  <c r="AP343" i="180"/>
  <c r="AP344" i="180"/>
  <c r="AP345" i="180"/>
  <c r="AP346" i="180"/>
  <c r="AP347" i="180"/>
  <c r="AP348" i="180"/>
  <c r="AP349" i="180"/>
  <c r="AP350" i="180"/>
  <c r="AP351" i="180"/>
  <c r="AP352" i="180"/>
  <c r="AP353" i="180"/>
  <c r="AP354" i="180"/>
  <c r="AP355" i="180"/>
  <c r="AP356" i="180"/>
  <c r="AP357" i="180"/>
  <c r="AP358" i="180"/>
  <c r="AP359" i="180"/>
  <c r="AP360" i="180"/>
  <c r="AP361" i="180"/>
  <c r="AP362" i="180"/>
  <c r="AP363" i="180"/>
  <c r="AP364" i="180"/>
  <c r="AP365" i="180"/>
  <c r="AP366" i="180"/>
  <c r="AP367" i="180"/>
  <c r="AP368" i="180"/>
  <c r="AP369" i="180"/>
  <c r="AP370" i="180"/>
  <c r="AP371" i="180"/>
  <c r="AP372" i="180"/>
  <c r="AP373" i="180"/>
  <c r="AP374" i="180"/>
  <c r="AP375" i="180"/>
  <c r="AP376" i="180"/>
  <c r="AP377" i="180"/>
  <c r="AP378" i="180"/>
  <c r="AP379" i="180"/>
  <c r="AP380" i="180"/>
  <c r="AP381" i="180"/>
  <c r="AP382" i="180"/>
  <c r="AP383" i="180"/>
  <c r="AP384" i="180"/>
  <c r="AP385" i="180"/>
  <c r="AP386" i="180"/>
  <c r="AP387" i="180"/>
  <c r="AP388" i="180"/>
  <c r="AP389" i="180"/>
  <c r="AP390" i="180"/>
  <c r="AP391" i="180"/>
  <c r="AP392" i="180"/>
  <c r="AP393" i="180"/>
  <c r="AP394" i="180"/>
  <c r="AP395" i="180"/>
  <c r="AP396" i="180"/>
  <c r="AP397" i="180"/>
  <c r="AP398" i="180"/>
  <c r="AP399" i="180"/>
  <c r="AP400" i="180"/>
  <c r="AP401" i="180"/>
  <c r="AP402" i="180"/>
  <c r="AP403" i="180"/>
  <c r="AP404" i="180"/>
  <c r="AP405" i="180"/>
  <c r="AP406" i="180"/>
  <c r="AP407" i="180"/>
  <c r="AP408" i="180"/>
  <c r="AP409" i="180"/>
  <c r="AP410" i="180"/>
  <c r="AP411" i="180"/>
  <c r="AP412" i="180"/>
  <c r="AP413" i="180"/>
  <c r="AP414" i="180"/>
  <c r="AP415" i="180"/>
  <c r="AP416" i="180"/>
  <c r="AP417" i="180"/>
  <c r="AP418" i="180"/>
  <c r="AP419" i="180"/>
  <c r="AP420" i="180"/>
  <c r="AP421" i="180"/>
  <c r="AP422" i="180"/>
  <c r="AP423" i="180"/>
  <c r="AP424" i="180"/>
  <c r="AP425" i="180"/>
  <c r="AP426" i="180"/>
  <c r="AP427" i="180"/>
  <c r="AP428" i="180"/>
  <c r="AP429" i="180"/>
  <c r="AP430" i="180"/>
  <c r="AP431" i="180"/>
  <c r="AP432" i="180"/>
  <c r="AP433" i="180"/>
  <c r="AP434" i="180"/>
  <c r="AP435" i="180"/>
  <c r="AP436" i="180"/>
  <c r="AP437" i="180"/>
  <c r="AP438" i="180"/>
  <c r="AP439" i="180"/>
  <c r="AP440" i="180"/>
  <c r="AP441" i="180"/>
  <c r="AP442" i="180"/>
  <c r="AP443" i="180"/>
  <c r="AP444" i="180"/>
  <c r="AP445" i="180"/>
  <c r="AP446" i="180"/>
  <c r="AP447" i="180"/>
  <c r="AP448" i="180"/>
  <c r="AP449" i="180"/>
  <c r="AP450" i="180"/>
  <c r="AP451" i="180"/>
  <c r="AP452" i="180"/>
  <c r="AP453" i="180"/>
  <c r="AP454" i="180"/>
  <c r="AP455" i="180"/>
  <c r="AP456" i="180"/>
  <c r="AP457" i="180"/>
  <c r="AP458" i="180"/>
  <c r="AP459" i="180"/>
  <c r="AP460" i="180"/>
  <c r="AP461" i="180"/>
  <c r="AP462" i="180"/>
  <c r="AP463" i="180"/>
  <c r="AP464" i="180"/>
  <c r="AP465" i="180"/>
  <c r="AP466" i="180"/>
  <c r="AP467" i="180"/>
  <c r="AP468" i="180"/>
  <c r="AP469" i="180"/>
  <c r="AP470" i="180"/>
  <c r="AP471" i="180"/>
  <c r="AP472" i="180"/>
  <c r="AP473" i="180"/>
  <c r="AP474" i="180"/>
  <c r="AP475" i="180"/>
  <c r="AP476" i="180"/>
  <c r="AP477" i="180"/>
  <c r="AP478" i="180"/>
  <c r="AP479" i="180"/>
  <c r="AP480" i="180"/>
  <c r="AP481" i="180"/>
  <c r="AP482" i="180"/>
  <c r="AP483" i="180"/>
  <c r="AP484" i="180"/>
  <c r="AP485" i="180"/>
  <c r="AP486" i="180"/>
  <c r="AP487" i="180"/>
  <c r="AP488" i="180"/>
  <c r="AP489" i="180"/>
  <c r="AP490" i="180"/>
  <c r="AP491" i="180"/>
  <c r="AP492" i="180"/>
  <c r="AP493" i="180"/>
  <c r="AP494" i="180"/>
  <c r="AP495" i="180"/>
  <c r="AP496" i="180"/>
  <c r="AP497" i="180"/>
  <c r="AP498" i="180"/>
  <c r="AP499" i="180"/>
  <c r="AP500" i="180"/>
  <c r="AP501" i="180"/>
  <c r="AP502" i="180"/>
  <c r="AP503" i="180"/>
  <c r="AP504" i="180"/>
  <c r="AP505" i="180"/>
  <c r="AP506" i="180"/>
  <c r="AP507" i="180"/>
  <c r="AP508" i="180"/>
  <c r="AP509" i="180"/>
  <c r="AP510" i="180"/>
  <c r="AP511" i="180"/>
  <c r="AP512" i="180"/>
  <c r="AP513" i="180"/>
  <c r="AP514" i="180"/>
  <c r="AP515" i="180"/>
  <c r="AP516" i="180"/>
  <c r="AP517" i="180"/>
  <c r="AP518" i="180"/>
  <c r="AP519" i="180"/>
  <c r="AP520" i="180"/>
  <c r="AP521" i="180"/>
  <c r="AP522" i="180"/>
  <c r="AP523" i="180"/>
  <c r="AP524" i="180"/>
  <c r="AP525" i="180"/>
  <c r="AP526" i="180"/>
  <c r="AP527" i="180"/>
  <c r="AP528" i="180"/>
  <c r="AP529" i="180"/>
  <c r="AP530" i="180"/>
  <c r="AP531" i="180"/>
  <c r="AP532" i="180"/>
  <c r="AP533" i="180"/>
  <c r="AP534" i="180"/>
  <c r="AP535" i="180"/>
  <c r="AP536" i="180"/>
  <c r="AP537" i="180"/>
  <c r="AP538" i="180"/>
  <c r="AP539" i="180"/>
  <c r="AP540" i="180"/>
  <c r="AP541" i="180"/>
  <c r="AP542" i="180"/>
  <c r="AP543" i="180"/>
  <c r="AP544" i="180"/>
  <c r="AP545" i="180"/>
  <c r="AP546" i="180"/>
  <c r="AP547" i="180"/>
  <c r="AP548" i="180"/>
  <c r="AP549" i="180"/>
  <c r="AP550" i="180"/>
  <c r="AP551" i="180"/>
  <c r="AP552" i="180"/>
  <c r="AP553" i="180"/>
  <c r="AP554" i="180"/>
  <c r="AP555" i="180"/>
  <c r="AP556" i="180"/>
  <c r="AP557" i="180"/>
  <c r="AP558" i="180"/>
  <c r="AP559" i="180"/>
  <c r="AP560" i="180"/>
  <c r="AP561" i="180"/>
  <c r="AP562" i="180"/>
  <c r="AP563" i="180"/>
  <c r="AP564" i="180"/>
  <c r="AP565" i="180"/>
  <c r="AP566" i="180"/>
  <c r="AP567" i="180"/>
  <c r="AP568" i="180"/>
  <c r="AP569" i="180"/>
  <c r="AP570" i="180"/>
  <c r="AP571" i="180"/>
  <c r="AP572" i="180"/>
  <c r="AP573" i="180"/>
  <c r="AP574" i="180"/>
  <c r="AP575" i="180"/>
  <c r="AP576" i="180"/>
  <c r="AP577" i="180"/>
  <c r="AP578" i="180"/>
  <c r="AP579" i="180"/>
  <c r="AP580" i="180"/>
  <c r="AP581" i="180"/>
  <c r="AP582" i="180"/>
  <c r="AP583" i="180"/>
  <c r="AP584" i="180"/>
  <c r="AP585" i="180"/>
  <c r="AP586" i="180"/>
  <c r="AP587" i="180"/>
  <c r="AP588" i="180"/>
  <c r="AP589" i="180"/>
  <c r="AP590" i="180"/>
  <c r="AP591" i="180"/>
  <c r="AP592" i="180"/>
  <c r="AP593" i="180"/>
  <c r="AP594" i="180"/>
  <c r="AP595" i="180"/>
  <c r="AP596" i="180"/>
  <c r="AP597" i="180"/>
  <c r="AP598" i="180"/>
  <c r="AP599" i="180"/>
  <c r="AP600" i="180"/>
  <c r="AP601" i="180"/>
  <c r="AP602" i="180"/>
  <c r="AP603" i="180"/>
  <c r="AP604" i="180"/>
  <c r="AP605" i="180"/>
  <c r="AP606" i="180"/>
  <c r="AP607" i="180"/>
  <c r="AP608" i="180"/>
  <c r="AP609" i="180"/>
  <c r="AP610" i="180"/>
  <c r="AP611" i="180"/>
  <c r="AP612" i="180"/>
  <c r="AP613" i="180"/>
  <c r="AP614" i="180"/>
  <c r="AP615" i="180"/>
  <c r="AP616" i="180"/>
  <c r="AP617" i="180"/>
  <c r="AP618" i="180"/>
  <c r="AP619" i="180"/>
  <c r="AP620" i="180"/>
  <c r="AP621" i="180"/>
  <c r="AP622" i="180"/>
  <c r="AP623" i="180"/>
  <c r="AP624" i="180"/>
  <c r="AP625" i="180"/>
  <c r="AP626" i="180"/>
  <c r="AP627" i="180"/>
  <c r="AP628" i="180"/>
  <c r="AP629" i="180"/>
  <c r="AP630" i="180"/>
  <c r="AP631" i="180"/>
  <c r="AP632" i="180"/>
  <c r="AP633" i="180"/>
  <c r="AP634" i="180"/>
  <c r="AP635" i="180"/>
  <c r="AP636" i="180"/>
  <c r="AP637" i="180"/>
  <c r="AP638" i="180"/>
  <c r="AP639" i="180"/>
  <c r="AP640" i="180"/>
  <c r="AP641" i="180"/>
  <c r="AP642" i="180"/>
  <c r="AP643" i="180"/>
  <c r="AP644" i="180"/>
  <c r="AP645" i="180"/>
  <c r="AP646" i="180"/>
  <c r="AP647" i="180"/>
  <c r="AP648" i="180"/>
  <c r="AP649" i="180"/>
  <c r="AP650" i="180"/>
  <c r="AP651" i="180"/>
  <c r="AP652" i="180"/>
  <c r="AP653" i="180"/>
  <c r="AP654" i="180"/>
  <c r="AP655" i="180"/>
  <c r="AP656" i="180"/>
  <c r="AP657" i="180"/>
  <c r="AP658" i="180"/>
  <c r="AP659" i="180"/>
  <c r="AP660" i="180"/>
  <c r="AP661" i="180"/>
  <c r="AP662" i="180"/>
  <c r="AP663" i="180"/>
  <c r="AP664" i="180"/>
  <c r="AP665" i="180"/>
  <c r="AP666" i="180"/>
  <c r="AP667" i="180"/>
  <c r="AP668" i="180"/>
  <c r="AP669" i="180"/>
  <c r="AP670" i="180"/>
  <c r="AP671" i="180"/>
  <c r="AP672" i="180"/>
  <c r="AP673" i="180"/>
  <c r="AP674" i="180"/>
  <c r="AP675" i="180"/>
  <c r="AP676" i="180"/>
  <c r="AP677" i="180"/>
  <c r="AP678" i="180"/>
  <c r="AP679" i="180"/>
  <c r="AP680" i="180"/>
  <c r="AP681" i="180"/>
  <c r="AP682" i="180"/>
  <c r="AP683" i="180"/>
  <c r="AP684" i="180"/>
  <c r="AP685" i="180"/>
  <c r="AP686" i="180"/>
  <c r="AP687" i="180"/>
  <c r="AP688" i="180"/>
  <c r="AP689" i="180"/>
  <c r="AP690" i="180"/>
  <c r="AP691" i="180"/>
  <c r="AP692" i="180"/>
  <c r="AP693" i="180"/>
  <c r="AP694" i="180"/>
  <c r="AP695" i="180"/>
  <c r="AP696" i="180"/>
  <c r="AP697" i="180"/>
  <c r="AP698" i="180"/>
  <c r="AP699" i="180"/>
  <c r="AP700" i="180"/>
  <c r="AP701" i="180"/>
  <c r="AP702" i="180"/>
  <c r="AP703" i="180"/>
  <c r="AP704" i="180"/>
  <c r="AP705" i="180"/>
  <c r="AP706" i="180"/>
  <c r="AP707" i="180"/>
  <c r="AP708" i="180"/>
  <c r="AP709" i="180"/>
  <c r="AP710" i="180"/>
  <c r="AP711" i="180"/>
  <c r="AP712" i="180"/>
  <c r="AP713" i="180"/>
  <c r="AP714" i="180"/>
  <c r="AP715" i="180"/>
  <c r="AP716" i="180"/>
  <c r="AP717" i="180"/>
  <c r="AP718" i="180"/>
  <c r="AP719" i="180"/>
  <c r="AP720" i="180"/>
  <c r="AP721" i="180"/>
  <c r="AP722" i="180"/>
  <c r="AP723" i="180"/>
  <c r="AP724" i="180"/>
  <c r="AP725" i="180"/>
  <c r="AP726" i="180"/>
  <c r="AP727" i="180"/>
  <c r="AP728" i="180"/>
  <c r="AP729" i="180"/>
  <c r="AP730" i="180"/>
  <c r="AP731" i="180"/>
  <c r="AP732" i="180"/>
  <c r="AP733" i="180"/>
  <c r="AP734" i="180"/>
  <c r="AP735" i="180"/>
  <c r="AP736" i="180"/>
  <c r="AP737" i="180"/>
  <c r="AP738" i="180"/>
  <c r="AP739" i="180"/>
  <c r="AP740" i="180"/>
  <c r="AP741" i="180"/>
  <c r="AP742" i="180"/>
  <c r="AP743" i="180"/>
  <c r="AP744" i="180"/>
  <c r="AP745" i="180"/>
  <c r="AP746" i="180"/>
  <c r="AP747" i="180"/>
  <c r="AP748" i="180"/>
  <c r="AP749" i="180"/>
  <c r="AP750" i="180"/>
  <c r="AP751" i="180"/>
  <c r="AP752" i="180"/>
  <c r="AP753" i="180"/>
  <c r="AP754" i="180"/>
  <c r="AP755" i="180"/>
  <c r="AP756" i="180"/>
  <c r="AP757" i="180"/>
  <c r="AP758" i="180"/>
  <c r="AP759" i="180"/>
  <c r="AP760" i="180"/>
  <c r="AP761" i="180"/>
  <c r="AP762" i="180"/>
  <c r="AP763" i="180"/>
  <c r="AP764" i="180"/>
  <c r="AP765" i="180"/>
  <c r="AP766" i="180"/>
  <c r="AP767" i="180"/>
  <c r="AP768" i="180"/>
  <c r="AP769" i="180"/>
  <c r="AP770" i="180"/>
  <c r="AP771" i="180"/>
  <c r="AP772" i="180"/>
  <c r="AP773" i="180"/>
  <c r="AP774" i="180"/>
  <c r="AP775" i="180"/>
  <c r="AP776" i="180"/>
  <c r="AP777" i="180"/>
  <c r="AP778" i="180"/>
  <c r="AP779" i="180"/>
  <c r="AP780" i="180"/>
  <c r="AP781" i="180"/>
  <c r="AP782" i="180"/>
  <c r="AP783" i="180"/>
  <c r="AP784" i="180"/>
  <c r="AP785" i="180"/>
  <c r="AP786" i="180"/>
  <c r="AP787" i="180"/>
  <c r="AP788" i="180"/>
  <c r="AP789" i="180"/>
  <c r="AP790" i="180"/>
  <c r="AP791" i="180"/>
  <c r="AP792" i="180"/>
  <c r="AP793" i="180"/>
  <c r="AP794" i="180"/>
  <c r="AP795" i="180"/>
  <c r="AP796" i="180"/>
  <c r="AP797" i="180"/>
  <c r="AP798" i="180"/>
  <c r="AP799" i="180"/>
  <c r="AP800" i="180"/>
  <c r="AP801" i="180"/>
  <c r="AP802" i="180"/>
  <c r="AP803" i="180"/>
  <c r="AP804" i="180"/>
  <c r="AP805" i="180"/>
  <c r="AP806" i="180"/>
  <c r="AP807" i="180"/>
  <c r="AP808" i="180"/>
  <c r="AP809" i="180"/>
  <c r="AP810" i="180"/>
  <c r="AP811" i="180"/>
  <c r="AP812" i="180"/>
  <c r="AP813" i="180"/>
  <c r="AP814" i="180"/>
  <c r="AP815" i="180"/>
  <c r="AP816" i="180"/>
  <c r="AP817" i="180"/>
  <c r="AP818" i="180"/>
  <c r="AP819" i="180"/>
  <c r="AP820" i="180"/>
  <c r="AP821" i="180"/>
  <c r="AP822" i="180"/>
  <c r="AP823" i="180"/>
  <c r="AP824" i="180"/>
  <c r="AP825" i="180"/>
  <c r="AP826" i="180"/>
  <c r="AP827" i="180"/>
  <c r="AP828" i="180"/>
  <c r="AP829" i="180"/>
  <c r="AP830" i="180"/>
  <c r="AP831" i="180"/>
  <c r="AP832" i="180"/>
  <c r="AP833" i="180"/>
  <c r="AP834" i="180"/>
  <c r="AP835" i="180"/>
  <c r="AP836" i="180"/>
  <c r="AP837" i="180"/>
  <c r="AP838" i="180"/>
  <c r="AP839" i="180"/>
  <c r="AP840" i="180"/>
  <c r="AP841" i="180"/>
  <c r="AP842" i="180"/>
  <c r="AP843" i="180"/>
  <c r="AP844" i="180"/>
  <c r="AP845" i="180"/>
  <c r="AP846" i="180"/>
  <c r="AP847" i="180"/>
  <c r="AP848" i="180"/>
  <c r="AP849" i="180"/>
  <c r="AP850" i="180"/>
  <c r="AP851" i="180"/>
  <c r="AP852" i="180"/>
  <c r="AP853" i="180"/>
  <c r="AP854" i="180"/>
  <c r="AP855" i="180"/>
  <c r="AP856" i="180"/>
  <c r="AP857" i="180"/>
  <c r="AP858" i="180"/>
  <c r="AP859" i="180"/>
  <c r="AP860" i="180"/>
  <c r="AP861" i="180"/>
  <c r="AP862" i="180"/>
  <c r="AP863" i="180"/>
  <c r="AP864" i="180"/>
  <c r="AP865" i="180"/>
  <c r="AP866" i="180"/>
  <c r="AP867" i="180"/>
  <c r="AP868" i="180"/>
  <c r="AP869" i="180"/>
  <c r="AP870" i="180"/>
  <c r="AP871" i="180"/>
  <c r="AP872" i="180"/>
  <c r="AP873" i="180"/>
  <c r="AP874" i="180"/>
  <c r="AP875" i="180"/>
  <c r="AP876" i="180"/>
  <c r="AP877" i="180"/>
  <c r="AP878" i="180"/>
  <c r="AP879" i="180"/>
  <c r="AP880" i="180"/>
  <c r="AP881" i="180"/>
  <c r="AP882" i="180"/>
  <c r="AP883" i="180"/>
  <c r="AP884" i="180"/>
  <c r="AP885" i="180"/>
  <c r="AP886" i="180"/>
  <c r="AP887" i="180"/>
  <c r="AP888" i="180"/>
  <c r="AP889" i="180"/>
  <c r="AP890" i="180"/>
  <c r="AP891" i="180"/>
  <c r="AP892" i="180"/>
  <c r="AP893" i="180"/>
  <c r="AP894" i="180"/>
  <c r="AP895" i="180"/>
  <c r="AP896" i="180"/>
  <c r="AP897" i="180"/>
  <c r="AP898" i="180"/>
  <c r="AP899" i="180"/>
  <c r="AP900" i="180"/>
  <c r="AP901" i="180"/>
  <c r="AP902" i="180"/>
  <c r="AP903" i="180"/>
  <c r="AP904" i="180"/>
  <c r="AP905" i="180"/>
  <c r="AP906" i="180"/>
  <c r="AP907" i="180"/>
  <c r="AP908" i="180"/>
  <c r="AP909" i="180"/>
  <c r="AP910" i="180"/>
  <c r="AP911" i="180"/>
  <c r="AP912" i="180"/>
  <c r="AP913" i="180"/>
  <c r="AP914" i="180"/>
  <c r="AP915" i="180"/>
  <c r="AP916" i="180"/>
  <c r="AP917" i="180"/>
  <c r="AP918" i="180"/>
  <c r="AP919" i="180"/>
  <c r="AP920" i="180"/>
  <c r="AP921" i="180"/>
  <c r="AP922" i="180"/>
  <c r="AP923" i="180"/>
  <c r="AP924" i="180"/>
  <c r="AP925" i="180"/>
  <c r="AP926" i="180"/>
  <c r="AP927" i="180"/>
  <c r="AP928" i="180"/>
  <c r="AP929" i="180"/>
  <c r="AP930" i="180"/>
  <c r="AP931" i="180"/>
  <c r="AP932" i="180"/>
  <c r="AP933" i="180"/>
  <c r="AP934" i="180"/>
  <c r="AP935" i="180"/>
  <c r="AP936" i="180"/>
  <c r="AP937" i="180"/>
  <c r="AP938" i="180"/>
  <c r="AP939" i="180"/>
  <c r="AP940" i="180"/>
  <c r="AP941" i="180"/>
  <c r="AP942" i="180"/>
  <c r="AP943" i="180"/>
  <c r="AP944" i="180"/>
  <c r="AP945" i="180"/>
  <c r="AP946" i="180"/>
  <c r="AP947" i="180"/>
  <c r="AP948" i="180"/>
  <c r="AP949" i="180"/>
  <c r="AP950" i="180"/>
  <c r="AP951" i="180"/>
  <c r="AP952" i="180"/>
  <c r="AP953" i="180"/>
  <c r="AP954" i="180"/>
  <c r="AP955" i="180"/>
  <c r="AP956" i="180"/>
  <c r="AP957" i="180"/>
  <c r="AP958" i="180"/>
  <c r="AP959" i="180"/>
  <c r="AP960" i="180"/>
  <c r="AP961" i="180"/>
  <c r="AP962" i="180"/>
  <c r="AP963" i="180"/>
  <c r="AP964" i="180"/>
  <c r="AP965" i="180"/>
  <c r="AP966" i="180"/>
  <c r="AP967" i="180"/>
  <c r="AP968" i="180"/>
  <c r="AP969" i="180"/>
  <c r="AP970" i="180"/>
  <c r="AP971" i="180"/>
  <c r="AP972" i="180"/>
  <c r="AP973" i="180"/>
  <c r="AP974" i="180"/>
  <c r="AP975" i="180"/>
  <c r="AP976" i="180"/>
  <c r="AP977" i="180"/>
  <c r="AP978" i="180"/>
  <c r="AP979" i="180"/>
  <c r="AP980" i="180"/>
  <c r="AP981" i="180"/>
  <c r="AP982" i="180"/>
  <c r="AP983" i="180"/>
  <c r="AP984" i="180"/>
  <c r="AP985" i="180"/>
  <c r="AP986" i="180"/>
  <c r="AP987" i="180"/>
  <c r="AP988" i="180"/>
  <c r="AP989" i="180"/>
  <c r="AP990" i="180"/>
  <c r="AP991" i="180"/>
  <c r="AP992" i="180"/>
  <c r="AP993" i="180"/>
  <c r="AP994" i="180"/>
  <c r="AP995" i="180"/>
  <c r="AP996" i="180"/>
  <c r="AP997" i="180"/>
  <c r="AP998" i="180"/>
  <c r="AP999" i="180"/>
  <c r="AP1000" i="180"/>
  <c r="AP1001" i="180"/>
  <c r="AP1002" i="180"/>
  <c r="AP1003" i="180"/>
  <c r="AP1004" i="180"/>
  <c r="AP1005" i="180"/>
  <c r="AP1006" i="180"/>
  <c r="AP1007" i="180"/>
  <c r="AP1008" i="180"/>
  <c r="AP1009" i="180"/>
  <c r="AP1010" i="180"/>
  <c r="AP1011" i="180"/>
  <c r="AP1012" i="180"/>
  <c r="AP1013" i="180"/>
  <c r="AP1014" i="180"/>
  <c r="AP1015" i="180"/>
  <c r="AP1016" i="180"/>
  <c r="AP1017" i="180"/>
  <c r="AP1018" i="180"/>
  <c r="AP1019" i="180"/>
  <c r="AP1020" i="180"/>
  <c r="AP1021" i="180"/>
  <c r="AP1022" i="180"/>
  <c r="AP1023" i="180"/>
  <c r="AP1024" i="180"/>
  <c r="AP1025" i="180"/>
  <c r="AP1026" i="180"/>
  <c r="AP1027" i="180"/>
  <c r="AP1028" i="180"/>
  <c r="AP1029" i="180"/>
  <c r="AP1030" i="180"/>
  <c r="AP1031" i="180"/>
  <c r="AP1032" i="180"/>
  <c r="AP1033" i="180"/>
  <c r="AP1034" i="180"/>
  <c r="AP1035" i="180"/>
  <c r="AP1036" i="180"/>
  <c r="AP1037" i="180"/>
  <c r="AP1038" i="180"/>
  <c r="AP1039" i="180"/>
  <c r="AP1040" i="180"/>
  <c r="AP1041" i="180"/>
  <c r="AP1042" i="180"/>
  <c r="AP1043" i="180"/>
  <c r="AP1044" i="180"/>
  <c r="AP1045" i="180"/>
  <c r="AP1046" i="180"/>
  <c r="AP1047" i="180"/>
  <c r="AP1048" i="180"/>
  <c r="AP1049" i="180"/>
  <c r="AP1050" i="180"/>
  <c r="AP1051" i="180"/>
  <c r="AP1052" i="180"/>
  <c r="AP1053" i="180"/>
  <c r="AP1054" i="180"/>
  <c r="AP1055" i="180"/>
  <c r="AP1056" i="180"/>
  <c r="AP1057" i="180"/>
  <c r="AP1058" i="180"/>
  <c r="AP1059" i="180"/>
  <c r="AP1060" i="180"/>
  <c r="AP1061" i="180"/>
  <c r="AP1062" i="180"/>
  <c r="AP1063" i="180"/>
  <c r="AP1064" i="180"/>
  <c r="AP1065" i="180"/>
  <c r="AP1066" i="180"/>
  <c r="AP1067" i="180"/>
  <c r="AP1068" i="180"/>
  <c r="AP1069" i="180"/>
  <c r="AP1070" i="180"/>
  <c r="AP1071" i="180"/>
  <c r="AP1072" i="180"/>
  <c r="AP1073" i="180"/>
  <c r="AP1074" i="180"/>
  <c r="AP1075" i="180"/>
  <c r="AP1076" i="180"/>
  <c r="AP1077" i="180"/>
  <c r="AP1078" i="180"/>
  <c r="AP1079" i="180"/>
  <c r="AP1080" i="180"/>
  <c r="AP1081" i="180"/>
  <c r="AP1082" i="180"/>
  <c r="AP1083" i="180"/>
  <c r="AP1084" i="180"/>
  <c r="AP1085" i="180"/>
  <c r="AP1086" i="180"/>
  <c r="AP1087" i="180"/>
  <c r="AP1088" i="180"/>
  <c r="AP1089" i="180"/>
  <c r="AP1090" i="180"/>
  <c r="AP1091" i="180"/>
  <c r="AP1092" i="180"/>
  <c r="AP1093" i="180"/>
  <c r="AP1094" i="180"/>
  <c r="AP1095" i="180"/>
  <c r="AP1096" i="180"/>
  <c r="AP1097" i="180"/>
  <c r="AP1098" i="180"/>
  <c r="AP1099" i="180"/>
  <c r="AP1100" i="180"/>
  <c r="AP1101" i="180"/>
  <c r="AP1102" i="180"/>
  <c r="AP1103" i="180"/>
  <c r="AP1104" i="180"/>
  <c r="AP1105" i="180"/>
  <c r="AP1106" i="180"/>
  <c r="AP1107" i="180"/>
  <c r="AP1108" i="180"/>
  <c r="AP1109" i="180"/>
  <c r="AP1110" i="180"/>
  <c r="AP1111" i="180"/>
  <c r="AP1112" i="180"/>
  <c r="AP1113" i="180"/>
  <c r="AP1114" i="180"/>
  <c r="AP1115" i="180"/>
  <c r="AP1116" i="180"/>
  <c r="AP1117" i="180"/>
  <c r="AP1118" i="180"/>
  <c r="AP1119" i="180"/>
  <c r="AP1120" i="180"/>
  <c r="AP1121" i="180"/>
  <c r="AP1122" i="180"/>
  <c r="AP1123" i="180"/>
  <c r="AP1124" i="180"/>
  <c r="AP1125" i="180"/>
  <c r="AP1126" i="180"/>
  <c r="AP1127" i="180"/>
  <c r="AP1128" i="180"/>
  <c r="AP1129" i="180"/>
  <c r="AP1130" i="180"/>
  <c r="AP1131" i="180"/>
  <c r="AP1132" i="180"/>
  <c r="AP1133" i="180"/>
  <c r="AP1134" i="180"/>
  <c r="AP1135" i="180"/>
  <c r="AP1136" i="180"/>
  <c r="AP1137" i="180"/>
  <c r="AP1138" i="180"/>
  <c r="AP1139" i="180"/>
  <c r="AP1140" i="180"/>
  <c r="AP1141" i="180"/>
  <c r="AP1142" i="180"/>
  <c r="AP1143" i="180"/>
  <c r="AP1144" i="180"/>
  <c r="AP1145" i="180"/>
  <c r="AP1146" i="180"/>
  <c r="AP1147" i="180"/>
  <c r="AP1148" i="180"/>
  <c r="AP1149" i="180"/>
  <c r="AP1150" i="180"/>
  <c r="AP1151" i="180"/>
  <c r="AP1152" i="180"/>
  <c r="AP1153" i="180"/>
  <c r="AP1154" i="180"/>
  <c r="AP1155" i="180"/>
  <c r="AP1156" i="180"/>
  <c r="AP1157" i="180"/>
  <c r="AP1158" i="180"/>
  <c r="AP1159" i="180"/>
  <c r="AP1160" i="180"/>
  <c r="AP1161" i="180"/>
  <c r="AP1162" i="180"/>
  <c r="AP1163" i="180"/>
  <c r="AP1164" i="180"/>
  <c r="AP1165" i="180"/>
  <c r="AP1166" i="180"/>
  <c r="AP1167" i="180"/>
  <c r="AP1168" i="180"/>
  <c r="AP1169" i="180"/>
  <c r="AP1170" i="180"/>
  <c r="AP1171" i="180"/>
  <c r="AP1172" i="180"/>
  <c r="AP1173" i="180"/>
  <c r="AP1174" i="180"/>
  <c r="AP1175" i="180"/>
  <c r="AP1176" i="180"/>
  <c r="AP1177" i="180"/>
  <c r="AP1178" i="180"/>
  <c r="AP1179" i="180"/>
  <c r="AP1180" i="180"/>
  <c r="AP1181" i="180"/>
  <c r="AP1182" i="180"/>
  <c r="AP1183" i="180"/>
  <c r="AP1184" i="180"/>
  <c r="AP1185" i="180"/>
  <c r="AP1186" i="180"/>
  <c r="AP1187" i="180"/>
  <c r="AP1188" i="180"/>
  <c r="AP1189" i="180"/>
  <c r="AP1190" i="180"/>
  <c r="AP1191" i="180"/>
  <c r="AP1192" i="180"/>
  <c r="AP1193" i="180"/>
  <c r="AP1194" i="180"/>
  <c r="AP1195" i="180"/>
  <c r="AP1196" i="180"/>
  <c r="AP1197" i="180"/>
  <c r="AP1198" i="180"/>
  <c r="AP1199" i="180"/>
  <c r="AP1200" i="180"/>
  <c r="AP1201" i="180"/>
  <c r="AP1202" i="180"/>
  <c r="AP1203" i="180"/>
  <c r="AP1204" i="180"/>
  <c r="AP1205" i="180"/>
  <c r="AP1206" i="180"/>
  <c r="AP1207" i="180"/>
  <c r="AP1208" i="180"/>
  <c r="AP1209" i="180"/>
  <c r="AP1210" i="180"/>
  <c r="AP1211" i="180"/>
  <c r="AP1212" i="180"/>
  <c r="AP1213" i="180"/>
  <c r="AP1214" i="180"/>
  <c r="AP1215" i="180"/>
  <c r="AP1216" i="180"/>
  <c r="AP1217" i="180"/>
  <c r="AP1218" i="180"/>
  <c r="AP1219" i="180"/>
  <c r="AP1220" i="180"/>
  <c r="AP1221" i="180"/>
  <c r="AP1222" i="180"/>
  <c r="AP1223" i="180"/>
  <c r="AP1224" i="180"/>
  <c r="AP1225" i="180"/>
  <c r="AP1226" i="180"/>
  <c r="AP1227" i="180"/>
  <c r="AP1228" i="180"/>
  <c r="AP1229" i="180"/>
  <c r="AP1230" i="180"/>
  <c r="AP1231" i="180"/>
  <c r="AP1232" i="180"/>
  <c r="AP1233" i="180"/>
  <c r="AP1234" i="180"/>
  <c r="AP1235" i="180"/>
  <c r="AP1236" i="180"/>
  <c r="AP1237" i="180"/>
  <c r="AP1238" i="180"/>
  <c r="AP1239" i="180"/>
  <c r="AP1240" i="180"/>
  <c r="AP1241" i="180"/>
  <c r="AP1242" i="180"/>
  <c r="AP1243" i="180"/>
  <c r="AP1244" i="180"/>
  <c r="AP1245" i="180"/>
  <c r="AP1246" i="180"/>
  <c r="AP1247" i="180"/>
  <c r="AP1248" i="180"/>
  <c r="AP1249" i="180"/>
  <c r="AP1250" i="180"/>
  <c r="AP1251" i="180"/>
  <c r="AP1252" i="180"/>
  <c r="AP1253" i="180"/>
  <c r="AP1254" i="180"/>
  <c r="AP1255" i="180"/>
  <c r="AP1256" i="180"/>
  <c r="AP1257" i="180"/>
  <c r="AP1258" i="180"/>
  <c r="AP1259" i="180"/>
  <c r="AP1260" i="180"/>
  <c r="AP1261" i="180"/>
  <c r="AP1262" i="180"/>
  <c r="AP1263" i="180"/>
  <c r="AP1264" i="180"/>
  <c r="AP1265" i="180"/>
  <c r="AP1266" i="180"/>
  <c r="AP1267" i="180"/>
  <c r="AP1268" i="180"/>
  <c r="AP1269" i="180"/>
  <c r="AP1270" i="180"/>
  <c r="AP1271" i="180"/>
  <c r="AP1272" i="180"/>
  <c r="AP1273" i="180"/>
  <c r="AP1274" i="180"/>
  <c r="AP1275" i="180"/>
  <c r="AP1276" i="180"/>
  <c r="AP1277" i="180"/>
  <c r="AP1278" i="180"/>
  <c r="AP1279" i="180"/>
  <c r="AP1280" i="180"/>
  <c r="AP1281" i="180"/>
  <c r="AP1282" i="180"/>
  <c r="AP1283" i="180"/>
  <c r="AP1284" i="180"/>
  <c r="AP1285" i="180"/>
  <c r="AP1286" i="180"/>
  <c r="AP1287" i="180"/>
  <c r="AP1288" i="180"/>
  <c r="AP1289" i="180"/>
  <c r="AP1290" i="180"/>
  <c r="AP1291" i="180"/>
  <c r="AP1292" i="180"/>
  <c r="AP1293" i="180"/>
  <c r="AP1294" i="180"/>
  <c r="AP1295" i="180"/>
  <c r="AP1296" i="180"/>
  <c r="AP1297" i="180"/>
  <c r="AP1298" i="180"/>
  <c r="AP1299" i="180"/>
  <c r="AP1300" i="180"/>
  <c r="AP1301" i="180"/>
  <c r="AP1302" i="180"/>
  <c r="AP1303" i="180"/>
  <c r="AP1304" i="180"/>
  <c r="AP1305" i="180"/>
  <c r="AP1306" i="180"/>
  <c r="AP1307" i="180"/>
  <c r="AP1308" i="180"/>
  <c r="AP1309" i="180"/>
  <c r="AP1310" i="180"/>
  <c r="AP1311" i="180"/>
  <c r="AP1312" i="180"/>
  <c r="AP1313" i="180"/>
  <c r="AP1314" i="180"/>
  <c r="AP1315" i="180"/>
  <c r="AP1316" i="180"/>
  <c r="AP1317" i="180"/>
  <c r="AP1318" i="180"/>
  <c r="AP1319" i="180"/>
  <c r="AP1320" i="180"/>
  <c r="AP1321" i="180"/>
  <c r="AP1322" i="180"/>
  <c r="AP1323" i="180"/>
  <c r="AP1324" i="180"/>
  <c r="AP1325" i="180"/>
  <c r="AP1326" i="180"/>
  <c r="AP1327" i="180"/>
  <c r="AP1328" i="180"/>
  <c r="AP1329" i="180"/>
  <c r="AP1330" i="180"/>
  <c r="AP1331" i="180"/>
  <c r="AP1332" i="180"/>
  <c r="AP1333" i="180"/>
  <c r="AP1334" i="180"/>
  <c r="AP1335" i="180"/>
  <c r="AP1336" i="180"/>
  <c r="AP1337" i="180"/>
  <c r="AP1338" i="180"/>
  <c r="AP1339" i="180"/>
  <c r="AP1340" i="180"/>
  <c r="AP1341" i="180"/>
  <c r="AP1342" i="180"/>
  <c r="AP1343" i="180"/>
  <c r="AP1344" i="180"/>
  <c r="AP1345" i="180"/>
  <c r="AP1346" i="180"/>
  <c r="AP1347" i="180"/>
  <c r="AP1348" i="180"/>
  <c r="AP1349" i="180"/>
  <c r="AP1350" i="180"/>
  <c r="AP1351" i="180"/>
  <c r="AP1352" i="180"/>
  <c r="AP1353" i="180"/>
  <c r="AP1354" i="180"/>
  <c r="AP1355" i="180"/>
  <c r="AP1356" i="180"/>
  <c r="AP1357" i="180"/>
  <c r="AP1358" i="180"/>
  <c r="AP1359" i="180"/>
  <c r="AP1360" i="180"/>
  <c r="AP1361" i="180"/>
  <c r="AP1362" i="180"/>
  <c r="AP1363" i="180"/>
  <c r="AP1364" i="180"/>
  <c r="AP1365" i="180"/>
  <c r="AP1366" i="180"/>
  <c r="AP1367" i="180"/>
  <c r="AP1368" i="180"/>
  <c r="AP1369" i="180"/>
  <c r="AP1370" i="180"/>
  <c r="AP1371" i="180"/>
  <c r="AP1372" i="180"/>
  <c r="AP1373" i="180"/>
  <c r="AP1374" i="180"/>
  <c r="AP1375" i="180"/>
  <c r="AP1376" i="180"/>
  <c r="AP1377" i="180"/>
  <c r="AP1378" i="180"/>
  <c r="AP1379" i="180"/>
  <c r="AP1380" i="180"/>
  <c r="AP1381" i="180"/>
  <c r="AP1382" i="180"/>
  <c r="AP1383" i="180"/>
  <c r="AP1384" i="180"/>
  <c r="AP1385" i="180"/>
  <c r="AP1386" i="180"/>
  <c r="AP1387" i="180"/>
  <c r="AP1388" i="180"/>
  <c r="AP1389" i="180"/>
  <c r="AP1390" i="180"/>
  <c r="AP1391" i="180"/>
  <c r="AP1392" i="180"/>
  <c r="AP1393" i="180"/>
  <c r="AP1394" i="180"/>
  <c r="AP1395" i="180"/>
  <c r="AP1396" i="180"/>
  <c r="AP1397" i="180"/>
  <c r="AP1398" i="180"/>
  <c r="AP1399" i="180"/>
  <c r="AP1400" i="180"/>
  <c r="AP1401" i="180"/>
  <c r="AP1402" i="180"/>
  <c r="AP1403" i="180"/>
  <c r="AP1404" i="180"/>
  <c r="AP1405" i="180"/>
  <c r="AP1406" i="180"/>
  <c r="AP1407" i="180"/>
  <c r="AP1408" i="180"/>
  <c r="AP1409" i="180"/>
  <c r="AP1410" i="180"/>
  <c r="AP1411" i="180"/>
  <c r="AP1412" i="180"/>
  <c r="AP1413" i="180"/>
  <c r="AP1414" i="180"/>
  <c r="AP1415" i="180"/>
  <c r="AP1416" i="180"/>
  <c r="AP1417" i="180"/>
  <c r="AP1418" i="180"/>
  <c r="AP1419" i="180"/>
  <c r="AP1420" i="180"/>
  <c r="AP1421" i="180"/>
  <c r="AP1422" i="180"/>
  <c r="AP1423" i="180"/>
  <c r="AP1424" i="180"/>
  <c r="AP1425" i="180"/>
  <c r="AP1426" i="180"/>
  <c r="AP1427" i="180"/>
  <c r="AP1428" i="180"/>
  <c r="AP1429" i="180"/>
  <c r="AP1430" i="180"/>
  <c r="AP1431" i="180"/>
  <c r="AP1432" i="180"/>
  <c r="AP1433" i="180"/>
  <c r="AP1434" i="180"/>
  <c r="AP1435" i="180"/>
  <c r="AP1436" i="180"/>
  <c r="AP1437" i="180"/>
  <c r="AP1438" i="180"/>
  <c r="AP1439" i="180"/>
  <c r="AP1440" i="180"/>
  <c r="AP1441" i="180"/>
  <c r="AP1442" i="180"/>
  <c r="AP1443" i="180"/>
  <c r="AP1444" i="180"/>
  <c r="AP1445" i="180"/>
  <c r="AP1446" i="180"/>
  <c r="AP1447" i="180"/>
  <c r="AP1448" i="180"/>
  <c r="AP1449" i="180"/>
  <c r="AP1450" i="180"/>
  <c r="AP1451" i="180"/>
  <c r="AP1452" i="180"/>
  <c r="AP1453" i="180"/>
  <c r="AP1454" i="180"/>
  <c r="AP1455" i="180"/>
  <c r="AP1456" i="180"/>
  <c r="AP1457" i="180"/>
  <c r="AP1458" i="180"/>
  <c r="AP1459" i="180"/>
  <c r="AP1460" i="180"/>
  <c r="AP1461" i="180"/>
  <c r="AP1462" i="180"/>
  <c r="AP1463" i="180"/>
  <c r="AQ2" i="180"/>
  <c r="AQ3" i="180"/>
  <c r="AQ4" i="180"/>
  <c r="AQ5" i="180"/>
  <c r="AQ6" i="180"/>
  <c r="AQ7" i="180"/>
  <c r="AQ8" i="180"/>
  <c r="AQ9" i="180"/>
  <c r="AQ10" i="180"/>
  <c r="AQ11" i="180"/>
  <c r="AQ12" i="180"/>
  <c r="AQ13" i="180"/>
  <c r="AQ14" i="180"/>
  <c r="AQ15" i="180"/>
  <c r="AQ16" i="180"/>
  <c r="AQ17" i="180"/>
  <c r="AQ18" i="180"/>
  <c r="AQ19" i="180"/>
  <c r="AQ20" i="180"/>
  <c r="AQ21" i="180"/>
  <c r="AQ22" i="180"/>
  <c r="AQ23" i="180"/>
  <c r="AQ24" i="180"/>
  <c r="AQ25" i="180"/>
  <c r="AQ26" i="180"/>
  <c r="AQ27" i="180"/>
  <c r="AQ28" i="180"/>
  <c r="AQ29" i="180"/>
  <c r="AQ30" i="180"/>
  <c r="AQ31" i="180"/>
  <c r="AQ32" i="180"/>
  <c r="AQ33" i="180"/>
  <c r="AQ34" i="180"/>
  <c r="AQ35" i="180"/>
  <c r="AQ36" i="180"/>
  <c r="AQ37" i="180"/>
  <c r="AQ38" i="180"/>
  <c r="AQ39" i="180"/>
  <c r="AQ40" i="180"/>
  <c r="AQ41" i="180"/>
  <c r="AQ42" i="180"/>
  <c r="AQ43" i="180"/>
  <c r="AQ44" i="180"/>
  <c r="AQ45" i="180"/>
  <c r="AQ46" i="180"/>
  <c r="AQ47" i="180"/>
  <c r="AQ48" i="180"/>
  <c r="AQ49" i="180"/>
  <c r="AQ50" i="180"/>
  <c r="AQ51" i="180"/>
  <c r="AQ52" i="180"/>
  <c r="AQ53" i="180"/>
  <c r="AQ54" i="180"/>
  <c r="AQ55" i="180"/>
  <c r="AQ56" i="180"/>
  <c r="AQ57" i="180"/>
  <c r="AQ58" i="180"/>
  <c r="AQ59" i="180"/>
  <c r="AQ60" i="180"/>
  <c r="AQ61" i="180"/>
  <c r="AQ62" i="180"/>
  <c r="AQ63" i="180"/>
  <c r="AQ64" i="180"/>
  <c r="AQ65" i="180"/>
  <c r="AQ66" i="180"/>
  <c r="AQ67" i="180"/>
  <c r="AQ68" i="180"/>
  <c r="AQ69" i="180"/>
  <c r="AQ70" i="180"/>
  <c r="AQ71" i="180"/>
  <c r="AQ72" i="180"/>
  <c r="AQ73" i="180"/>
  <c r="AQ74" i="180"/>
  <c r="AQ75" i="180"/>
  <c r="AQ76" i="180"/>
  <c r="AQ77" i="180"/>
  <c r="AQ78" i="180"/>
  <c r="AQ79" i="180"/>
  <c r="AQ80" i="180"/>
  <c r="AQ81" i="180"/>
  <c r="AQ82" i="180"/>
  <c r="AQ83" i="180"/>
  <c r="AQ84" i="180"/>
  <c r="AQ85" i="180"/>
  <c r="AQ86" i="180"/>
  <c r="AQ87" i="180"/>
  <c r="AQ88" i="180"/>
  <c r="AQ89" i="180"/>
  <c r="AQ90" i="180"/>
  <c r="AQ91" i="180"/>
  <c r="AQ92" i="180"/>
  <c r="AQ93" i="180"/>
  <c r="AQ94" i="180"/>
  <c r="AQ95" i="180"/>
  <c r="AQ96" i="180"/>
  <c r="AQ97" i="180"/>
  <c r="AQ98" i="180"/>
  <c r="AQ99" i="180"/>
  <c r="AQ100" i="180"/>
  <c r="AQ101" i="180"/>
  <c r="AQ102" i="180"/>
  <c r="AQ103" i="180"/>
  <c r="AQ104" i="180"/>
  <c r="AQ105" i="180"/>
  <c r="AQ106" i="180"/>
  <c r="AQ107" i="180"/>
  <c r="AQ108" i="180"/>
  <c r="AQ109" i="180"/>
  <c r="AQ110" i="180"/>
  <c r="AQ111" i="180"/>
  <c r="AQ112" i="180"/>
  <c r="AQ113" i="180"/>
  <c r="AQ114" i="180"/>
  <c r="AQ115" i="180"/>
  <c r="AQ116" i="180"/>
  <c r="AQ117" i="180"/>
  <c r="AQ118" i="180"/>
  <c r="AQ119" i="180"/>
  <c r="AQ120" i="180"/>
  <c r="AQ121" i="180"/>
  <c r="AQ122" i="180"/>
  <c r="AQ123" i="180"/>
  <c r="AQ124" i="180"/>
  <c r="AQ125" i="180"/>
  <c r="AQ126" i="180"/>
  <c r="AQ127" i="180"/>
  <c r="AQ128" i="180"/>
  <c r="AQ129" i="180"/>
  <c r="AQ130" i="180"/>
  <c r="AQ131" i="180"/>
  <c r="AQ132" i="180"/>
  <c r="AQ133" i="180"/>
  <c r="AQ134" i="180"/>
  <c r="AQ135" i="180"/>
  <c r="AQ136" i="180"/>
  <c r="AQ137" i="180"/>
  <c r="AQ138" i="180"/>
  <c r="AQ139" i="180"/>
  <c r="AQ140" i="180"/>
  <c r="AQ141" i="180"/>
  <c r="AQ142" i="180"/>
  <c r="AQ143" i="180"/>
  <c r="AQ144" i="180"/>
  <c r="AQ145" i="180"/>
  <c r="AQ146" i="180"/>
  <c r="AQ147" i="180"/>
  <c r="AQ148" i="180"/>
  <c r="AQ149" i="180"/>
  <c r="AQ150" i="180"/>
  <c r="AQ151" i="180"/>
  <c r="AQ152" i="180"/>
  <c r="AQ153" i="180"/>
  <c r="AQ154" i="180"/>
  <c r="AQ155" i="180"/>
  <c r="AQ156" i="180"/>
  <c r="AQ157" i="180"/>
  <c r="AQ158" i="180"/>
  <c r="AQ159" i="180"/>
  <c r="AQ160" i="180"/>
  <c r="AQ161" i="180"/>
  <c r="AQ162" i="180"/>
  <c r="AQ163" i="180"/>
  <c r="AQ164" i="180"/>
  <c r="AQ165" i="180"/>
  <c r="AQ166" i="180"/>
  <c r="AQ167" i="180"/>
  <c r="AQ168" i="180"/>
  <c r="AQ169" i="180"/>
  <c r="AQ170" i="180"/>
  <c r="AQ171" i="180"/>
  <c r="AQ172" i="180"/>
  <c r="AQ173" i="180"/>
  <c r="AQ174" i="180"/>
  <c r="AQ175" i="180"/>
  <c r="AQ176" i="180"/>
  <c r="AQ177" i="180"/>
  <c r="AQ178" i="180"/>
  <c r="AQ179" i="180"/>
  <c r="AQ180" i="180"/>
  <c r="AQ181" i="180"/>
  <c r="AQ182" i="180"/>
  <c r="AQ183" i="180"/>
  <c r="AQ184" i="180"/>
  <c r="AQ185" i="180"/>
  <c r="AQ186" i="180"/>
  <c r="AQ187" i="180"/>
  <c r="AQ188" i="180"/>
  <c r="AQ189" i="180"/>
  <c r="AQ190" i="180"/>
  <c r="AQ191" i="180"/>
  <c r="AQ192" i="180"/>
  <c r="AQ193" i="180"/>
  <c r="AQ194" i="180"/>
  <c r="AQ195" i="180"/>
  <c r="AQ196" i="180"/>
  <c r="AQ197" i="180"/>
  <c r="AQ198" i="180"/>
  <c r="AQ199" i="180"/>
  <c r="AQ200" i="180"/>
  <c r="AQ201" i="180"/>
  <c r="AQ202" i="180"/>
  <c r="AQ203" i="180"/>
  <c r="AQ204" i="180"/>
  <c r="AQ205" i="180"/>
  <c r="AQ206" i="180"/>
  <c r="AQ207" i="180"/>
  <c r="AQ208" i="180"/>
  <c r="AQ209" i="180"/>
  <c r="AQ210" i="180"/>
  <c r="AQ211" i="180"/>
  <c r="AQ212" i="180"/>
  <c r="AQ213" i="180"/>
  <c r="AQ214" i="180"/>
  <c r="AQ215" i="180"/>
  <c r="AQ216" i="180"/>
  <c r="AQ217" i="180"/>
  <c r="AQ218" i="180"/>
  <c r="AQ219" i="180"/>
  <c r="AQ220" i="180"/>
  <c r="AQ221" i="180"/>
  <c r="AQ222" i="180"/>
  <c r="AQ223" i="180"/>
  <c r="AQ224" i="180"/>
  <c r="AQ225" i="180"/>
  <c r="AQ226" i="180"/>
  <c r="AQ227" i="180"/>
  <c r="AQ228" i="180"/>
  <c r="AQ229" i="180"/>
  <c r="AQ230" i="180"/>
  <c r="AQ231" i="180"/>
  <c r="AQ232" i="180"/>
  <c r="AQ233" i="180"/>
  <c r="AQ234" i="180"/>
  <c r="AQ235" i="180"/>
  <c r="AQ236" i="180"/>
  <c r="AQ237" i="180"/>
  <c r="AQ238" i="180"/>
  <c r="AQ239" i="180"/>
  <c r="AQ240" i="180"/>
  <c r="AQ241" i="180"/>
  <c r="AQ242" i="180"/>
  <c r="AQ243" i="180"/>
  <c r="AQ244" i="180"/>
  <c r="AQ245" i="180"/>
  <c r="AQ246" i="180"/>
  <c r="AQ247" i="180"/>
  <c r="AQ248" i="180"/>
  <c r="AQ249" i="180"/>
  <c r="AQ250" i="180"/>
  <c r="AQ251" i="180"/>
  <c r="AQ252" i="180"/>
  <c r="AQ253" i="180"/>
  <c r="AQ254" i="180"/>
  <c r="AQ255" i="180"/>
  <c r="AQ256" i="180"/>
  <c r="AQ257" i="180"/>
  <c r="AQ258" i="180"/>
  <c r="AQ259" i="180"/>
  <c r="AQ260" i="180"/>
  <c r="AQ261" i="180"/>
  <c r="AQ262" i="180"/>
  <c r="AQ263" i="180"/>
  <c r="AQ264" i="180"/>
  <c r="AQ265" i="180"/>
  <c r="AQ266" i="180"/>
  <c r="AQ267" i="180"/>
  <c r="AQ268" i="180"/>
  <c r="AQ269" i="180"/>
  <c r="AQ270" i="180"/>
  <c r="AQ271" i="180"/>
  <c r="AQ272" i="180"/>
  <c r="AQ273" i="180"/>
  <c r="AQ274" i="180"/>
  <c r="AQ275" i="180"/>
  <c r="AQ276" i="180"/>
  <c r="AQ277" i="180"/>
  <c r="AQ278" i="180"/>
  <c r="AQ279" i="180"/>
  <c r="AQ280" i="180"/>
  <c r="AQ281" i="180"/>
  <c r="AQ282" i="180"/>
  <c r="AQ283" i="180"/>
  <c r="AQ284" i="180"/>
  <c r="AQ285" i="180"/>
  <c r="AQ286" i="180"/>
  <c r="AQ287" i="180"/>
  <c r="AQ288" i="180"/>
  <c r="AQ289" i="180"/>
  <c r="AQ290" i="180"/>
  <c r="AQ291" i="180"/>
  <c r="AQ292" i="180"/>
  <c r="AQ293" i="180"/>
  <c r="AQ294" i="180"/>
  <c r="AQ295" i="180"/>
  <c r="AQ296" i="180"/>
  <c r="AQ297" i="180"/>
  <c r="AQ298" i="180"/>
  <c r="AQ299" i="180"/>
  <c r="AQ300" i="180"/>
  <c r="AQ301" i="180"/>
  <c r="AQ302" i="180"/>
  <c r="AQ303" i="180"/>
  <c r="AQ304" i="180"/>
  <c r="AQ305" i="180"/>
  <c r="AQ306" i="180"/>
  <c r="AQ307" i="180"/>
  <c r="AQ308" i="180"/>
  <c r="AQ309" i="180"/>
  <c r="AQ310" i="180"/>
  <c r="AQ311" i="180"/>
  <c r="AQ312" i="180"/>
  <c r="AQ313" i="180"/>
  <c r="AQ314" i="180"/>
  <c r="AQ315" i="180"/>
  <c r="AQ316" i="180"/>
  <c r="AQ317" i="180"/>
  <c r="AQ318" i="180"/>
  <c r="AQ319" i="180"/>
  <c r="AQ320" i="180"/>
  <c r="AQ321" i="180"/>
  <c r="AQ322" i="180"/>
  <c r="AQ323" i="180"/>
  <c r="AQ324" i="180"/>
  <c r="AQ325" i="180"/>
  <c r="AQ326" i="180"/>
  <c r="AQ327" i="180"/>
  <c r="AQ328" i="180"/>
  <c r="AQ329" i="180"/>
  <c r="AQ330" i="180"/>
  <c r="AQ331" i="180"/>
  <c r="AQ332" i="180"/>
  <c r="AQ333" i="180"/>
  <c r="AQ334" i="180"/>
  <c r="AQ335" i="180"/>
  <c r="AQ336" i="180"/>
  <c r="AQ337" i="180"/>
  <c r="AQ338" i="180"/>
  <c r="AQ339" i="180"/>
  <c r="AQ340" i="180"/>
  <c r="AQ341" i="180"/>
  <c r="AQ342" i="180"/>
  <c r="AQ343" i="180"/>
  <c r="AQ344" i="180"/>
  <c r="AQ345" i="180"/>
  <c r="AQ346" i="180"/>
  <c r="AQ347" i="180"/>
  <c r="AQ348" i="180"/>
  <c r="AQ349" i="180"/>
  <c r="AQ350" i="180"/>
  <c r="AQ351" i="180"/>
  <c r="AQ352" i="180"/>
  <c r="AQ353" i="180"/>
  <c r="AQ354" i="180"/>
  <c r="AQ355" i="180"/>
  <c r="AQ356" i="180"/>
  <c r="AQ357" i="180"/>
  <c r="AQ358" i="180"/>
  <c r="AQ359" i="180"/>
  <c r="AQ360" i="180"/>
  <c r="AQ361" i="180"/>
  <c r="AQ362" i="180"/>
  <c r="AQ363" i="180"/>
  <c r="AQ364" i="180"/>
  <c r="AQ365" i="180"/>
  <c r="AQ366" i="180"/>
  <c r="AQ367" i="180"/>
  <c r="AQ368" i="180"/>
  <c r="AQ369" i="180"/>
  <c r="AQ370" i="180"/>
  <c r="AQ371" i="180"/>
  <c r="AQ372" i="180"/>
  <c r="AQ373" i="180"/>
  <c r="AQ374" i="180"/>
  <c r="AQ375" i="180"/>
  <c r="AQ376" i="180"/>
  <c r="AQ377" i="180"/>
  <c r="AQ378" i="180"/>
  <c r="AQ379" i="180"/>
  <c r="AQ380" i="180"/>
  <c r="AQ381" i="180"/>
  <c r="AQ382" i="180"/>
  <c r="AQ383" i="180"/>
  <c r="AQ384" i="180"/>
  <c r="AQ385" i="180"/>
  <c r="AQ386" i="180"/>
  <c r="AQ387" i="180"/>
  <c r="AQ388" i="180"/>
  <c r="AQ389" i="180"/>
  <c r="AQ390" i="180"/>
  <c r="AQ391" i="180"/>
  <c r="AQ392" i="180"/>
  <c r="AQ393" i="180"/>
  <c r="AQ394" i="180"/>
  <c r="AQ395" i="180"/>
  <c r="AQ396" i="180"/>
  <c r="AQ397" i="180"/>
  <c r="AQ398" i="180"/>
  <c r="AQ399" i="180"/>
  <c r="AQ400" i="180"/>
  <c r="AQ401" i="180"/>
  <c r="AQ402" i="180"/>
  <c r="AQ403" i="180"/>
  <c r="AQ404" i="180"/>
  <c r="AQ405" i="180"/>
  <c r="AQ406" i="180"/>
  <c r="AQ407" i="180"/>
  <c r="AQ408" i="180"/>
  <c r="AQ409" i="180"/>
  <c r="AQ410" i="180"/>
  <c r="AQ411" i="180"/>
  <c r="AQ412" i="180"/>
  <c r="AQ413" i="180"/>
  <c r="AQ414" i="180"/>
  <c r="AQ415" i="180"/>
  <c r="AQ416" i="180"/>
  <c r="AQ417" i="180"/>
  <c r="AQ418" i="180"/>
  <c r="AQ419" i="180"/>
  <c r="AQ420" i="180"/>
  <c r="AQ421" i="180"/>
  <c r="AQ422" i="180"/>
  <c r="AQ423" i="180"/>
  <c r="AQ424" i="180"/>
  <c r="AQ425" i="180"/>
  <c r="AQ426" i="180"/>
  <c r="AQ427" i="180"/>
  <c r="AQ428" i="180"/>
  <c r="AQ429" i="180"/>
  <c r="AQ430" i="180"/>
  <c r="AQ431" i="180"/>
  <c r="AQ432" i="180"/>
  <c r="AQ433" i="180"/>
  <c r="AQ434" i="180"/>
  <c r="AQ435" i="180"/>
  <c r="AQ436" i="180"/>
  <c r="AQ437" i="180"/>
  <c r="AQ438" i="180"/>
  <c r="AQ439" i="180"/>
  <c r="AQ440" i="180"/>
  <c r="AQ441" i="180"/>
  <c r="AQ442" i="180"/>
  <c r="AQ443" i="180"/>
  <c r="AQ444" i="180"/>
  <c r="AQ445" i="180"/>
  <c r="AQ446" i="180"/>
  <c r="AQ447" i="180"/>
  <c r="AQ448" i="180"/>
  <c r="AQ449" i="180"/>
  <c r="AQ450" i="180"/>
  <c r="AQ451" i="180"/>
  <c r="AQ452" i="180"/>
  <c r="AQ453" i="180"/>
  <c r="AQ454" i="180"/>
  <c r="AQ455" i="180"/>
  <c r="AQ456" i="180"/>
  <c r="AQ457" i="180"/>
  <c r="AQ458" i="180"/>
  <c r="AQ459" i="180"/>
  <c r="AQ460" i="180"/>
  <c r="AQ461" i="180"/>
  <c r="AQ462" i="180"/>
  <c r="AQ463" i="180"/>
  <c r="AQ464" i="180"/>
  <c r="AQ465" i="180"/>
  <c r="AQ466" i="180"/>
  <c r="AQ467" i="180"/>
  <c r="AQ468" i="180"/>
  <c r="AQ469" i="180"/>
  <c r="AQ470" i="180"/>
  <c r="AQ471" i="180"/>
  <c r="AQ472" i="180"/>
  <c r="AQ473" i="180"/>
  <c r="AQ474" i="180"/>
  <c r="AQ475" i="180"/>
  <c r="AQ476" i="180"/>
  <c r="AQ477" i="180"/>
  <c r="AQ478" i="180"/>
  <c r="AQ479" i="180"/>
  <c r="AQ480" i="180"/>
  <c r="AQ481" i="180"/>
  <c r="AQ482" i="180"/>
  <c r="AQ483" i="180"/>
  <c r="AQ484" i="180"/>
  <c r="AQ485" i="180"/>
  <c r="AQ486" i="180"/>
  <c r="AQ487" i="180"/>
  <c r="AQ488" i="180"/>
  <c r="AQ489" i="180"/>
  <c r="AQ490" i="180"/>
  <c r="AQ491" i="180"/>
  <c r="AQ492" i="180"/>
  <c r="AQ493" i="180"/>
  <c r="AQ494" i="180"/>
  <c r="AQ495" i="180"/>
  <c r="AQ496" i="180"/>
  <c r="AQ497" i="180"/>
  <c r="AQ498" i="180"/>
  <c r="AQ499" i="180"/>
  <c r="AQ500" i="180"/>
  <c r="AQ501" i="180"/>
  <c r="AQ502" i="180"/>
  <c r="AQ503" i="180"/>
  <c r="AQ504" i="180"/>
  <c r="AQ505" i="180"/>
  <c r="AQ506" i="180"/>
  <c r="AQ507" i="180"/>
  <c r="AQ508" i="180"/>
  <c r="AQ509" i="180"/>
  <c r="AQ510" i="180"/>
  <c r="AQ511" i="180"/>
  <c r="AQ512" i="180"/>
  <c r="AQ513" i="180"/>
  <c r="AQ514" i="180"/>
  <c r="AQ515" i="180"/>
  <c r="AQ516" i="180"/>
  <c r="AQ517" i="180"/>
  <c r="AQ518" i="180"/>
  <c r="AQ519" i="180"/>
  <c r="AQ520" i="180"/>
  <c r="AQ521" i="180"/>
  <c r="AQ522" i="180"/>
  <c r="AQ523" i="180"/>
  <c r="AQ524" i="180"/>
  <c r="AQ525" i="180"/>
  <c r="AQ526" i="180"/>
  <c r="AQ527" i="180"/>
  <c r="AQ528" i="180"/>
  <c r="AQ529" i="180"/>
  <c r="AQ530" i="180"/>
  <c r="AQ531" i="180"/>
  <c r="AQ532" i="180"/>
  <c r="AQ533" i="180"/>
  <c r="AQ534" i="180"/>
  <c r="AQ535" i="180"/>
  <c r="AQ536" i="180"/>
  <c r="AQ537" i="180"/>
  <c r="AQ538" i="180"/>
  <c r="AQ539" i="180"/>
  <c r="AQ540" i="180"/>
  <c r="AQ541" i="180"/>
  <c r="AQ542" i="180"/>
  <c r="AQ543" i="180"/>
  <c r="AQ544" i="180"/>
  <c r="AQ545" i="180"/>
  <c r="AQ546" i="180"/>
  <c r="AQ547" i="180"/>
  <c r="AQ548" i="180"/>
  <c r="AQ549" i="180"/>
  <c r="AQ550" i="180"/>
  <c r="AQ551" i="180"/>
  <c r="AQ552" i="180"/>
  <c r="AQ553" i="180"/>
  <c r="AQ554" i="180"/>
  <c r="AQ555" i="180"/>
  <c r="AQ556" i="180"/>
  <c r="AQ557" i="180"/>
  <c r="AQ558" i="180"/>
  <c r="AQ559" i="180"/>
  <c r="AQ560" i="180"/>
  <c r="AQ561" i="180"/>
  <c r="AQ562" i="180"/>
  <c r="AQ563" i="180"/>
  <c r="AQ564" i="180"/>
  <c r="AQ565" i="180"/>
  <c r="AQ566" i="180"/>
  <c r="AQ567" i="180"/>
  <c r="AQ568" i="180"/>
  <c r="AQ569" i="180"/>
  <c r="AQ570" i="180"/>
  <c r="AQ571" i="180"/>
  <c r="AQ572" i="180"/>
  <c r="AQ573" i="180"/>
  <c r="AQ574" i="180"/>
  <c r="AQ575" i="180"/>
  <c r="AQ576" i="180"/>
  <c r="AQ577" i="180"/>
  <c r="AQ578" i="180"/>
  <c r="AQ579" i="180"/>
  <c r="AQ580" i="180"/>
  <c r="AQ581" i="180"/>
  <c r="AQ582" i="180"/>
  <c r="AQ583" i="180"/>
  <c r="AQ584" i="180"/>
  <c r="AQ585" i="180"/>
  <c r="AQ586" i="180"/>
  <c r="AQ587" i="180"/>
  <c r="AQ588" i="180"/>
  <c r="AQ589" i="180"/>
  <c r="AQ590" i="180"/>
  <c r="AQ591" i="180"/>
  <c r="AQ592" i="180"/>
  <c r="AQ593" i="180"/>
  <c r="AQ594" i="180"/>
  <c r="AQ595" i="180"/>
  <c r="AQ596" i="180"/>
  <c r="AQ597" i="180"/>
  <c r="AQ598" i="180"/>
  <c r="AQ599" i="180"/>
  <c r="AQ600" i="180"/>
  <c r="AQ601" i="180"/>
  <c r="AQ602" i="180"/>
  <c r="AQ603" i="180"/>
  <c r="AQ604" i="180"/>
  <c r="AQ605" i="180"/>
  <c r="AQ606" i="180"/>
  <c r="AQ607" i="180"/>
  <c r="AQ608" i="180"/>
  <c r="AQ609" i="180"/>
  <c r="AQ610" i="180"/>
  <c r="AQ611" i="180"/>
  <c r="AQ612" i="180"/>
  <c r="AQ613" i="180"/>
  <c r="AQ614" i="180"/>
  <c r="AQ615" i="180"/>
  <c r="AQ616" i="180"/>
  <c r="AQ617" i="180"/>
  <c r="AQ618" i="180"/>
  <c r="AQ619" i="180"/>
  <c r="AQ620" i="180"/>
  <c r="AQ621" i="180"/>
  <c r="AQ622" i="180"/>
  <c r="AQ623" i="180"/>
  <c r="AQ624" i="180"/>
  <c r="AQ625" i="180"/>
  <c r="AQ626" i="180"/>
  <c r="AQ627" i="180"/>
  <c r="AQ628" i="180"/>
  <c r="AQ629" i="180"/>
  <c r="AQ630" i="180"/>
  <c r="AQ631" i="180"/>
  <c r="AQ632" i="180"/>
  <c r="AQ633" i="180"/>
  <c r="AQ634" i="180"/>
  <c r="AQ635" i="180"/>
  <c r="AQ636" i="180"/>
  <c r="AQ637" i="180"/>
  <c r="AQ638" i="180"/>
  <c r="AQ639" i="180"/>
  <c r="AQ640" i="180"/>
  <c r="AQ641" i="180"/>
  <c r="AQ642" i="180"/>
  <c r="AQ643" i="180"/>
  <c r="AQ644" i="180"/>
  <c r="AQ645" i="180"/>
  <c r="AQ646" i="180"/>
  <c r="AQ647" i="180"/>
  <c r="AQ648" i="180"/>
  <c r="AQ649" i="180"/>
  <c r="AQ650" i="180"/>
  <c r="AQ651" i="180"/>
  <c r="AQ652" i="180"/>
  <c r="AQ653" i="180"/>
  <c r="AQ654" i="180"/>
  <c r="AQ655" i="180"/>
  <c r="AQ656" i="180"/>
  <c r="AQ657" i="180"/>
  <c r="AQ658" i="180"/>
  <c r="AQ659" i="180"/>
  <c r="AQ660" i="180"/>
  <c r="AQ661" i="180"/>
  <c r="AQ662" i="180"/>
  <c r="AQ663" i="180"/>
  <c r="AQ664" i="180"/>
  <c r="AQ665" i="180"/>
  <c r="AQ666" i="180"/>
  <c r="AQ667" i="180"/>
  <c r="AQ668" i="180"/>
  <c r="AQ669" i="180"/>
  <c r="AQ670" i="180"/>
  <c r="AQ671" i="180"/>
  <c r="AQ672" i="180"/>
  <c r="AQ673" i="180"/>
  <c r="AQ674" i="180"/>
  <c r="AQ675" i="180"/>
  <c r="AQ676" i="180"/>
  <c r="AQ677" i="180"/>
  <c r="AQ678" i="180"/>
  <c r="AQ679" i="180"/>
  <c r="AQ680" i="180"/>
  <c r="AQ681" i="180"/>
  <c r="AQ682" i="180"/>
  <c r="AQ683" i="180"/>
  <c r="AQ684" i="180"/>
  <c r="AQ685" i="180"/>
  <c r="AQ686" i="180"/>
  <c r="AQ687" i="180"/>
  <c r="AQ688" i="180"/>
  <c r="AQ689" i="180"/>
  <c r="AQ690" i="180"/>
  <c r="AQ691" i="180"/>
  <c r="AQ692" i="180"/>
  <c r="AQ693" i="180"/>
  <c r="AQ694" i="180"/>
  <c r="AQ695" i="180"/>
  <c r="AQ696" i="180"/>
  <c r="AQ697" i="180"/>
  <c r="AQ698" i="180"/>
  <c r="AQ699" i="180"/>
  <c r="AQ700" i="180"/>
  <c r="AQ701" i="180"/>
  <c r="AQ702" i="180"/>
  <c r="AQ703" i="180"/>
  <c r="AQ704" i="180"/>
  <c r="AQ705" i="180"/>
  <c r="AQ706" i="180"/>
  <c r="AQ707" i="180"/>
  <c r="AQ708" i="180"/>
  <c r="AQ709" i="180"/>
  <c r="AQ710" i="180"/>
  <c r="AQ711" i="180"/>
  <c r="AQ712" i="180"/>
  <c r="AQ713" i="180"/>
  <c r="AQ714" i="180"/>
  <c r="AQ715" i="180"/>
  <c r="AQ716" i="180"/>
  <c r="AQ717" i="180"/>
  <c r="AQ718" i="180"/>
  <c r="AQ719" i="180"/>
  <c r="AQ720" i="180"/>
  <c r="AQ721" i="180"/>
  <c r="AQ722" i="180"/>
  <c r="AQ723" i="180"/>
  <c r="AQ724" i="180"/>
  <c r="AQ725" i="180"/>
  <c r="AQ726" i="180"/>
  <c r="AQ727" i="180"/>
  <c r="AQ728" i="180"/>
  <c r="AQ729" i="180"/>
  <c r="AQ730" i="180"/>
  <c r="AQ731" i="180"/>
  <c r="AQ732" i="180"/>
  <c r="AQ733" i="180"/>
  <c r="AQ734" i="180"/>
  <c r="AQ735" i="180"/>
  <c r="AQ736" i="180"/>
  <c r="AQ737" i="180"/>
  <c r="AQ738" i="180"/>
  <c r="AQ739" i="180"/>
  <c r="AQ740" i="180"/>
  <c r="AQ741" i="180"/>
  <c r="AQ742" i="180"/>
  <c r="AQ743" i="180"/>
  <c r="AQ744" i="180"/>
  <c r="AQ745" i="180"/>
  <c r="AQ746" i="180"/>
  <c r="AQ747" i="180"/>
  <c r="AQ748" i="180"/>
  <c r="AQ749" i="180"/>
  <c r="AQ750" i="180"/>
  <c r="AQ751" i="180"/>
  <c r="AQ752" i="180"/>
  <c r="AQ753" i="180"/>
  <c r="AQ754" i="180"/>
  <c r="AQ755" i="180"/>
  <c r="AQ756" i="180"/>
  <c r="AQ757" i="180"/>
  <c r="AQ758" i="180"/>
  <c r="AQ759" i="180"/>
  <c r="AQ760" i="180"/>
  <c r="AQ761" i="180"/>
  <c r="AQ762" i="180"/>
  <c r="AQ763" i="180"/>
  <c r="AQ764" i="180"/>
  <c r="AQ765" i="180"/>
  <c r="AQ766" i="180"/>
  <c r="AQ767" i="180"/>
  <c r="AQ768" i="180"/>
  <c r="AQ769" i="180"/>
  <c r="AQ770" i="180"/>
  <c r="AQ771" i="180"/>
  <c r="AQ772" i="180"/>
  <c r="AQ773" i="180"/>
  <c r="AQ774" i="180"/>
  <c r="AQ775" i="180"/>
  <c r="AQ776" i="180"/>
  <c r="AQ777" i="180"/>
  <c r="AQ778" i="180"/>
  <c r="AQ779" i="180"/>
  <c r="AQ780" i="180"/>
  <c r="AQ781" i="180"/>
  <c r="AQ782" i="180"/>
  <c r="AQ783" i="180"/>
  <c r="AQ784" i="180"/>
  <c r="AQ785" i="180"/>
  <c r="AQ786" i="180"/>
  <c r="AQ787" i="180"/>
  <c r="AQ788" i="180"/>
  <c r="AQ789" i="180"/>
  <c r="AQ790" i="180"/>
  <c r="AQ791" i="180"/>
  <c r="AQ792" i="180"/>
  <c r="AQ793" i="180"/>
  <c r="AQ794" i="180"/>
  <c r="AQ795" i="180"/>
  <c r="AQ796" i="180"/>
  <c r="AQ797" i="180"/>
  <c r="AQ798" i="180"/>
  <c r="AQ799" i="180"/>
  <c r="AQ800" i="180"/>
  <c r="AQ801" i="180"/>
  <c r="AQ802" i="180"/>
  <c r="AQ803" i="180"/>
  <c r="AQ804" i="180"/>
  <c r="AQ805" i="180"/>
  <c r="AQ806" i="180"/>
  <c r="AQ807" i="180"/>
  <c r="AQ808" i="180"/>
  <c r="AQ809" i="180"/>
  <c r="AQ810" i="180"/>
  <c r="AQ811" i="180"/>
  <c r="AQ812" i="180"/>
  <c r="AQ813" i="180"/>
  <c r="AQ814" i="180"/>
  <c r="AQ815" i="180"/>
  <c r="AQ816" i="180"/>
  <c r="AQ817" i="180"/>
  <c r="AQ818" i="180"/>
  <c r="AQ819" i="180"/>
  <c r="AQ820" i="180"/>
  <c r="AQ821" i="180"/>
  <c r="AQ822" i="180"/>
  <c r="AQ823" i="180"/>
  <c r="AQ824" i="180"/>
  <c r="AQ825" i="180"/>
  <c r="AQ826" i="180"/>
  <c r="AQ827" i="180"/>
  <c r="AQ828" i="180"/>
  <c r="AQ829" i="180"/>
  <c r="AQ830" i="180"/>
  <c r="AQ831" i="180"/>
  <c r="AQ832" i="180"/>
  <c r="AQ833" i="180"/>
  <c r="AQ834" i="180"/>
  <c r="AQ835" i="180"/>
  <c r="AQ836" i="180"/>
  <c r="AQ837" i="180"/>
  <c r="AQ838" i="180"/>
  <c r="AQ839" i="180"/>
  <c r="AQ840" i="180"/>
  <c r="AQ841" i="180"/>
  <c r="AQ842" i="180"/>
  <c r="AQ843" i="180"/>
  <c r="AQ844" i="180"/>
  <c r="AQ845" i="180"/>
  <c r="AQ846" i="180"/>
  <c r="AQ847" i="180"/>
  <c r="AQ848" i="180"/>
  <c r="AQ849" i="180"/>
  <c r="AQ850" i="180"/>
  <c r="AQ851" i="180"/>
  <c r="AQ852" i="180"/>
  <c r="AQ853" i="180"/>
  <c r="AQ854" i="180"/>
  <c r="AQ855" i="180"/>
  <c r="AQ856" i="180"/>
  <c r="AQ857" i="180"/>
  <c r="AQ858" i="180"/>
  <c r="AQ859" i="180"/>
  <c r="AQ860" i="180"/>
  <c r="AQ861" i="180"/>
  <c r="AQ862" i="180"/>
  <c r="AQ863" i="180"/>
  <c r="AQ864" i="180"/>
  <c r="AQ865" i="180"/>
  <c r="AQ866" i="180"/>
  <c r="AQ867" i="180"/>
  <c r="AQ868" i="180"/>
  <c r="AQ869" i="180"/>
  <c r="AQ870" i="180"/>
  <c r="AQ871" i="180"/>
  <c r="AQ872" i="180"/>
  <c r="AQ873" i="180"/>
  <c r="AQ874" i="180"/>
  <c r="AQ875" i="180"/>
  <c r="AQ876" i="180"/>
  <c r="AQ877" i="180"/>
  <c r="AQ878" i="180"/>
  <c r="AQ879" i="180"/>
  <c r="AQ880" i="180"/>
  <c r="AQ881" i="180"/>
  <c r="AQ882" i="180"/>
  <c r="AQ883" i="180"/>
  <c r="AQ884" i="180"/>
  <c r="AQ885" i="180"/>
  <c r="AQ886" i="180"/>
  <c r="AQ887" i="180"/>
  <c r="AQ888" i="180"/>
  <c r="AQ889" i="180"/>
  <c r="AQ890" i="180"/>
  <c r="AQ891" i="180"/>
  <c r="AQ892" i="180"/>
  <c r="AQ893" i="180"/>
  <c r="AQ894" i="180"/>
  <c r="AQ895" i="180"/>
  <c r="AQ896" i="180"/>
  <c r="AQ897" i="180"/>
  <c r="AQ898" i="180"/>
  <c r="AQ899" i="180"/>
  <c r="AQ900" i="180"/>
  <c r="AQ901" i="180"/>
  <c r="AQ902" i="180"/>
  <c r="AQ903" i="180"/>
  <c r="AQ904" i="180"/>
  <c r="AQ905" i="180"/>
  <c r="AQ906" i="180"/>
  <c r="AQ907" i="180"/>
  <c r="AQ908" i="180"/>
  <c r="AQ909" i="180"/>
  <c r="AQ910" i="180"/>
  <c r="AQ911" i="180"/>
  <c r="AQ912" i="180"/>
  <c r="AQ913" i="180"/>
  <c r="AQ914" i="180"/>
  <c r="AQ915" i="180"/>
  <c r="AQ916" i="180"/>
  <c r="AQ917" i="180"/>
  <c r="AQ918" i="180"/>
  <c r="AQ919" i="180"/>
  <c r="AQ920" i="180"/>
  <c r="AQ921" i="180"/>
  <c r="AQ922" i="180"/>
  <c r="AQ923" i="180"/>
  <c r="AQ924" i="180"/>
  <c r="AQ925" i="180"/>
  <c r="AQ926" i="180"/>
  <c r="AQ927" i="180"/>
  <c r="AQ928" i="180"/>
  <c r="AQ929" i="180"/>
  <c r="AQ930" i="180"/>
  <c r="AQ931" i="180"/>
  <c r="AQ932" i="180"/>
  <c r="AQ933" i="180"/>
  <c r="AQ934" i="180"/>
  <c r="AQ935" i="180"/>
  <c r="AQ936" i="180"/>
  <c r="AQ937" i="180"/>
  <c r="AQ938" i="180"/>
  <c r="AQ939" i="180"/>
  <c r="AQ940" i="180"/>
  <c r="AQ941" i="180"/>
  <c r="AQ942" i="180"/>
  <c r="AQ943" i="180"/>
  <c r="AQ944" i="180"/>
  <c r="AQ945" i="180"/>
  <c r="AQ946" i="180"/>
  <c r="AQ947" i="180"/>
  <c r="AQ948" i="180"/>
  <c r="AQ949" i="180"/>
  <c r="AQ950" i="180"/>
  <c r="AQ951" i="180"/>
  <c r="AQ952" i="180"/>
  <c r="AQ953" i="180"/>
  <c r="AQ954" i="180"/>
  <c r="AQ955" i="180"/>
  <c r="AQ956" i="180"/>
  <c r="AQ957" i="180"/>
  <c r="AQ958" i="180"/>
  <c r="AQ959" i="180"/>
  <c r="AQ960" i="180"/>
  <c r="AQ961" i="180"/>
  <c r="AQ962" i="180"/>
  <c r="AQ963" i="180"/>
  <c r="AQ964" i="180"/>
  <c r="AQ965" i="180"/>
  <c r="AQ966" i="180"/>
  <c r="AQ967" i="180"/>
  <c r="AQ968" i="180"/>
  <c r="AQ969" i="180"/>
  <c r="AQ970" i="180"/>
  <c r="AQ971" i="180"/>
  <c r="AQ972" i="180"/>
  <c r="AQ973" i="180"/>
  <c r="AQ974" i="180"/>
  <c r="AQ975" i="180"/>
  <c r="AQ976" i="180"/>
  <c r="AQ977" i="180"/>
  <c r="AQ978" i="180"/>
  <c r="AQ979" i="180"/>
  <c r="AQ980" i="180"/>
  <c r="AQ981" i="180"/>
  <c r="AQ982" i="180"/>
  <c r="AQ983" i="180"/>
  <c r="AQ984" i="180"/>
  <c r="AQ985" i="180"/>
  <c r="AQ986" i="180"/>
  <c r="AQ987" i="180"/>
  <c r="AQ988" i="180"/>
  <c r="AQ989" i="180"/>
  <c r="AQ990" i="180"/>
  <c r="AQ991" i="180"/>
  <c r="AQ992" i="180"/>
  <c r="AQ993" i="180"/>
  <c r="AQ994" i="180"/>
  <c r="AQ995" i="180"/>
  <c r="AQ996" i="180"/>
  <c r="AQ997" i="180"/>
  <c r="AQ998" i="180"/>
  <c r="AQ999" i="180"/>
  <c r="AQ1000" i="180"/>
  <c r="AQ1001" i="180"/>
  <c r="AQ1002" i="180"/>
  <c r="AQ1003" i="180"/>
  <c r="AQ1004" i="180"/>
  <c r="AQ1005" i="180"/>
  <c r="AQ1006" i="180"/>
  <c r="AQ1007" i="180"/>
  <c r="AQ1008" i="180"/>
  <c r="AQ1009" i="180"/>
  <c r="AQ1010" i="180"/>
  <c r="AQ1011" i="180"/>
  <c r="AQ1012" i="180"/>
  <c r="AQ1013" i="180"/>
  <c r="AQ1014" i="180"/>
  <c r="AQ1015" i="180"/>
  <c r="AQ1016" i="180"/>
  <c r="AQ1017" i="180"/>
  <c r="AQ1018" i="180"/>
  <c r="AQ1019" i="180"/>
  <c r="AQ1020" i="180"/>
  <c r="AQ1021" i="180"/>
  <c r="AQ1022" i="180"/>
  <c r="AQ1023" i="180"/>
  <c r="AQ1024" i="180"/>
  <c r="AQ1025" i="180"/>
  <c r="AQ1026" i="180"/>
  <c r="AQ1027" i="180"/>
  <c r="AQ1028" i="180"/>
  <c r="AQ1029" i="180"/>
  <c r="AQ1030" i="180"/>
  <c r="AQ1031" i="180"/>
  <c r="AQ1032" i="180"/>
  <c r="AQ1033" i="180"/>
  <c r="AQ1034" i="180"/>
  <c r="AQ1035" i="180"/>
  <c r="AQ1036" i="180"/>
  <c r="AQ1037" i="180"/>
  <c r="AQ1038" i="180"/>
  <c r="AQ1039" i="180"/>
  <c r="AQ1040" i="180"/>
  <c r="AQ1041" i="180"/>
  <c r="AQ1042" i="180"/>
  <c r="AQ1043" i="180"/>
  <c r="AQ1044" i="180"/>
  <c r="AQ1045" i="180"/>
  <c r="AQ1046" i="180"/>
  <c r="AQ1047" i="180"/>
  <c r="AQ1048" i="180"/>
  <c r="AQ1049" i="180"/>
  <c r="AQ1050" i="180"/>
  <c r="AQ1051" i="180"/>
  <c r="AQ1052" i="180"/>
  <c r="AQ1053" i="180"/>
  <c r="AQ1054" i="180"/>
  <c r="AQ1055" i="180"/>
  <c r="AQ1056" i="180"/>
  <c r="AQ1057" i="180"/>
  <c r="AQ1058" i="180"/>
  <c r="AQ1059" i="180"/>
  <c r="AQ1060" i="180"/>
  <c r="AQ1061" i="180"/>
  <c r="AQ1062" i="180"/>
  <c r="AQ1063" i="180"/>
  <c r="AQ1064" i="180"/>
  <c r="AQ1065" i="180"/>
  <c r="AQ1066" i="180"/>
  <c r="AQ1067" i="180"/>
  <c r="AQ1068" i="180"/>
  <c r="AQ1069" i="180"/>
  <c r="AQ1070" i="180"/>
  <c r="AQ1071" i="180"/>
  <c r="AQ1072" i="180"/>
  <c r="AQ1073" i="180"/>
  <c r="AQ1074" i="180"/>
  <c r="AQ1075" i="180"/>
  <c r="AQ1076" i="180"/>
  <c r="AQ1077" i="180"/>
  <c r="AQ1078" i="180"/>
  <c r="AQ1079" i="180"/>
  <c r="AQ1080" i="180"/>
  <c r="AQ1081" i="180"/>
  <c r="AQ1082" i="180"/>
  <c r="AQ1083" i="180"/>
  <c r="AQ1084" i="180"/>
  <c r="AQ1085" i="180"/>
  <c r="AQ1086" i="180"/>
  <c r="AQ1087" i="180"/>
  <c r="AQ1088" i="180"/>
  <c r="AQ1089" i="180"/>
  <c r="AQ1090" i="180"/>
  <c r="AQ1091" i="180"/>
  <c r="AQ1092" i="180"/>
  <c r="AQ1093" i="180"/>
  <c r="AQ1094" i="180"/>
  <c r="AQ1095" i="180"/>
  <c r="AQ1096" i="180"/>
  <c r="AQ1097" i="180"/>
  <c r="AQ1098" i="180"/>
  <c r="AQ1099" i="180"/>
  <c r="AQ1100" i="180"/>
  <c r="AQ1101" i="180"/>
  <c r="AQ1102" i="180"/>
  <c r="AQ1103" i="180"/>
  <c r="AQ1104" i="180"/>
  <c r="AQ1105" i="180"/>
  <c r="AQ1106" i="180"/>
  <c r="AQ1107" i="180"/>
  <c r="AQ1108" i="180"/>
  <c r="AQ1109" i="180"/>
  <c r="AQ1110" i="180"/>
  <c r="AQ1111" i="180"/>
  <c r="AQ1112" i="180"/>
  <c r="AQ1113" i="180"/>
  <c r="AQ1114" i="180"/>
  <c r="AQ1115" i="180"/>
  <c r="AQ1116" i="180"/>
  <c r="AQ1117" i="180"/>
  <c r="AQ1118" i="180"/>
  <c r="AQ1119" i="180"/>
  <c r="AQ1120" i="180"/>
  <c r="AQ1121" i="180"/>
  <c r="AQ1122" i="180"/>
  <c r="AQ1123" i="180"/>
  <c r="AQ1124" i="180"/>
  <c r="AQ1125" i="180"/>
  <c r="AQ1126" i="180"/>
  <c r="AQ1127" i="180"/>
  <c r="AQ1128" i="180"/>
  <c r="AQ1129" i="180"/>
  <c r="AQ1130" i="180"/>
  <c r="AQ1131" i="180"/>
  <c r="AQ1132" i="180"/>
  <c r="AQ1133" i="180"/>
  <c r="AQ1134" i="180"/>
  <c r="AQ1135" i="180"/>
  <c r="AQ1136" i="180"/>
  <c r="AQ1137" i="180"/>
  <c r="AQ1138" i="180"/>
  <c r="AQ1139" i="180"/>
  <c r="AQ1140" i="180"/>
  <c r="AQ1141" i="180"/>
  <c r="AQ1142" i="180"/>
  <c r="AQ1143" i="180"/>
  <c r="AQ1144" i="180"/>
  <c r="AQ1145" i="180"/>
  <c r="AQ1146" i="180"/>
  <c r="AQ1147" i="180"/>
  <c r="AQ1148" i="180"/>
  <c r="AQ1149" i="180"/>
  <c r="AQ1150" i="180"/>
  <c r="AQ1151" i="180"/>
  <c r="AQ1152" i="180"/>
  <c r="AQ1153" i="180"/>
  <c r="AQ1154" i="180"/>
  <c r="AQ1155" i="180"/>
  <c r="AQ1156" i="180"/>
  <c r="AQ1157" i="180"/>
  <c r="AQ1158" i="180"/>
  <c r="AQ1159" i="180"/>
  <c r="AQ1160" i="180"/>
  <c r="AQ1161" i="180"/>
  <c r="AQ1162" i="180"/>
  <c r="AQ1163" i="180"/>
  <c r="AQ1164" i="180"/>
  <c r="AQ1165" i="180"/>
  <c r="AQ1166" i="180"/>
  <c r="AQ1167" i="180"/>
  <c r="AQ1168" i="180"/>
  <c r="AQ1169" i="180"/>
  <c r="AQ1170" i="180"/>
  <c r="AQ1171" i="180"/>
  <c r="AQ1172" i="180"/>
  <c r="AQ1173" i="180"/>
  <c r="AQ1174" i="180"/>
  <c r="AQ1175" i="180"/>
  <c r="AQ1176" i="180"/>
  <c r="AQ1177" i="180"/>
  <c r="AQ1178" i="180"/>
  <c r="AQ1179" i="180"/>
  <c r="AQ1180" i="180"/>
  <c r="AQ1181" i="180"/>
  <c r="AQ1182" i="180"/>
  <c r="AQ1183" i="180"/>
  <c r="AQ1184" i="180"/>
  <c r="AQ1185" i="180"/>
  <c r="AQ1186" i="180"/>
  <c r="AQ1187" i="180"/>
  <c r="AQ1188" i="180"/>
  <c r="AQ1189" i="180"/>
  <c r="AQ1190" i="180"/>
  <c r="AQ1191" i="180"/>
  <c r="AQ1192" i="180"/>
  <c r="AQ1193" i="180"/>
  <c r="AQ1194" i="180"/>
  <c r="AQ1195" i="180"/>
  <c r="AQ1196" i="180"/>
  <c r="AQ1197" i="180"/>
  <c r="AQ1198" i="180"/>
  <c r="AQ1199" i="180"/>
  <c r="AQ1200" i="180"/>
  <c r="AQ1201" i="180"/>
  <c r="AQ1202" i="180"/>
  <c r="AQ1203" i="180"/>
  <c r="AQ1204" i="180"/>
  <c r="AQ1205" i="180"/>
  <c r="AQ1206" i="180"/>
  <c r="AQ1207" i="180"/>
  <c r="AQ1208" i="180"/>
  <c r="AQ1209" i="180"/>
  <c r="AQ1210" i="180"/>
  <c r="AQ1211" i="180"/>
  <c r="AQ1212" i="180"/>
  <c r="AQ1213" i="180"/>
  <c r="AQ1214" i="180"/>
  <c r="AQ1215" i="180"/>
  <c r="AQ1216" i="180"/>
  <c r="AQ1217" i="180"/>
  <c r="AQ1218" i="180"/>
  <c r="AQ1219" i="180"/>
  <c r="AQ1220" i="180"/>
  <c r="AQ1221" i="180"/>
  <c r="AQ1222" i="180"/>
  <c r="AQ1223" i="180"/>
  <c r="AQ1224" i="180"/>
  <c r="AQ1225" i="180"/>
  <c r="AQ1226" i="180"/>
  <c r="AQ1227" i="180"/>
  <c r="AQ1228" i="180"/>
  <c r="AQ1229" i="180"/>
  <c r="AQ1230" i="180"/>
  <c r="AQ1231" i="180"/>
  <c r="AQ1232" i="180"/>
  <c r="AQ1233" i="180"/>
  <c r="AQ1234" i="180"/>
  <c r="AQ1235" i="180"/>
  <c r="AQ1236" i="180"/>
  <c r="AQ1237" i="180"/>
  <c r="AQ1238" i="180"/>
  <c r="AQ1239" i="180"/>
  <c r="AQ1240" i="180"/>
  <c r="AQ1241" i="180"/>
  <c r="AQ1242" i="180"/>
  <c r="AQ1243" i="180"/>
  <c r="AQ1244" i="180"/>
  <c r="AQ1245" i="180"/>
  <c r="AQ1246" i="180"/>
  <c r="AQ1247" i="180"/>
  <c r="AQ1248" i="180"/>
  <c r="AQ1249" i="180"/>
  <c r="AQ1250" i="180"/>
  <c r="AQ1251" i="180"/>
  <c r="AQ1252" i="180"/>
  <c r="AQ1253" i="180"/>
  <c r="AQ1254" i="180"/>
  <c r="AQ1255" i="180"/>
  <c r="AQ1256" i="180"/>
  <c r="AQ1257" i="180"/>
  <c r="AQ1258" i="180"/>
  <c r="AQ1259" i="180"/>
  <c r="AQ1260" i="180"/>
  <c r="AQ1261" i="180"/>
  <c r="AQ1262" i="180"/>
  <c r="AQ1263" i="180"/>
  <c r="AQ1264" i="180"/>
  <c r="AQ1265" i="180"/>
  <c r="AQ1266" i="180"/>
  <c r="AQ1267" i="180"/>
  <c r="AQ1268" i="180"/>
  <c r="AQ1269" i="180"/>
  <c r="AQ1270" i="180"/>
  <c r="AQ1271" i="180"/>
  <c r="AQ1272" i="180"/>
  <c r="AQ1273" i="180"/>
  <c r="AQ1274" i="180"/>
  <c r="AQ1275" i="180"/>
  <c r="AQ1276" i="180"/>
  <c r="AQ1277" i="180"/>
  <c r="AQ1278" i="180"/>
  <c r="AQ1279" i="180"/>
  <c r="AQ1280" i="180"/>
  <c r="AQ1281" i="180"/>
  <c r="AQ1282" i="180"/>
  <c r="AQ1283" i="180"/>
  <c r="AQ1284" i="180"/>
  <c r="AQ1285" i="180"/>
  <c r="AQ1286" i="180"/>
  <c r="AQ1287" i="180"/>
  <c r="AQ1288" i="180"/>
  <c r="AQ1289" i="180"/>
  <c r="AQ1290" i="180"/>
  <c r="AQ1291" i="180"/>
  <c r="AQ1292" i="180"/>
  <c r="AQ1293" i="180"/>
  <c r="AQ1294" i="180"/>
  <c r="AQ1295" i="180"/>
  <c r="AQ1296" i="180"/>
  <c r="AQ1297" i="180"/>
  <c r="AQ1298" i="180"/>
  <c r="AQ1299" i="180"/>
  <c r="AQ1300" i="180"/>
  <c r="AQ1301" i="180"/>
  <c r="AQ1302" i="180"/>
  <c r="AQ1303" i="180"/>
  <c r="AQ1304" i="180"/>
  <c r="AQ1305" i="180"/>
  <c r="AQ1306" i="180"/>
  <c r="AQ1307" i="180"/>
  <c r="AQ1308" i="180"/>
  <c r="AQ1309" i="180"/>
  <c r="AQ1310" i="180"/>
  <c r="AQ1311" i="180"/>
  <c r="AQ1312" i="180"/>
  <c r="AQ1313" i="180"/>
  <c r="AQ1314" i="180"/>
  <c r="AQ1315" i="180"/>
  <c r="AQ1316" i="180"/>
  <c r="AQ1317" i="180"/>
  <c r="AQ1318" i="180"/>
  <c r="AQ1319" i="180"/>
  <c r="AQ1320" i="180"/>
  <c r="AQ1321" i="180"/>
  <c r="AQ1322" i="180"/>
  <c r="AQ1323" i="180"/>
  <c r="AQ1324" i="180"/>
  <c r="AQ1325" i="180"/>
  <c r="AQ1326" i="180"/>
  <c r="AQ1327" i="180"/>
  <c r="AQ1328" i="180"/>
  <c r="AQ1329" i="180"/>
  <c r="AQ1330" i="180"/>
  <c r="AQ1331" i="180"/>
  <c r="AQ1332" i="180"/>
  <c r="AQ1333" i="180"/>
  <c r="AQ1334" i="180"/>
  <c r="AQ1335" i="180"/>
  <c r="AQ1336" i="180"/>
  <c r="AQ1337" i="180"/>
  <c r="AQ1338" i="180"/>
  <c r="AQ1339" i="180"/>
  <c r="AQ1340" i="180"/>
  <c r="AQ1341" i="180"/>
  <c r="AQ1342" i="180"/>
  <c r="AQ1343" i="180"/>
  <c r="AQ1344" i="180"/>
  <c r="AQ1345" i="180"/>
  <c r="AQ1346" i="180"/>
  <c r="AQ1347" i="180"/>
  <c r="AQ1348" i="180"/>
  <c r="AQ1349" i="180"/>
  <c r="AQ1350" i="180"/>
  <c r="AQ1351" i="180"/>
  <c r="AQ1352" i="180"/>
  <c r="AQ1353" i="180"/>
  <c r="AQ1354" i="180"/>
  <c r="AQ1355" i="180"/>
  <c r="AQ1356" i="180"/>
  <c r="AQ1357" i="180"/>
  <c r="AQ1358" i="180"/>
  <c r="AQ1359" i="180"/>
  <c r="AQ1360" i="180"/>
  <c r="AQ1361" i="180"/>
  <c r="AQ1362" i="180"/>
  <c r="AQ1363" i="180"/>
  <c r="AQ1364" i="180"/>
  <c r="AQ1365" i="180"/>
  <c r="AQ1366" i="180"/>
  <c r="AQ1367" i="180"/>
  <c r="AQ1368" i="180"/>
  <c r="AQ1369" i="180"/>
  <c r="AQ1370" i="180"/>
  <c r="AQ1371" i="180"/>
  <c r="AQ1372" i="180"/>
  <c r="AQ1373" i="180"/>
  <c r="AQ1374" i="180"/>
  <c r="AQ1375" i="180"/>
  <c r="AQ1376" i="180"/>
  <c r="AQ1377" i="180"/>
  <c r="AQ1378" i="180"/>
  <c r="AQ1379" i="180"/>
  <c r="AQ1380" i="180"/>
  <c r="AQ1381" i="180"/>
  <c r="AQ1382" i="180"/>
  <c r="AQ1383" i="180"/>
  <c r="AQ1384" i="180"/>
  <c r="AQ1385" i="180"/>
  <c r="AQ1386" i="180"/>
  <c r="AQ1387" i="180"/>
  <c r="AQ1388" i="180"/>
  <c r="AQ1389" i="180"/>
  <c r="AQ1390" i="180"/>
  <c r="AQ1391" i="180"/>
  <c r="AQ1392" i="180"/>
  <c r="AQ1393" i="180"/>
  <c r="AQ1394" i="180"/>
  <c r="AQ1395" i="180"/>
  <c r="AQ1396" i="180"/>
  <c r="AQ1397" i="180"/>
  <c r="AQ1398" i="180"/>
  <c r="AQ1399" i="180"/>
  <c r="AQ1400" i="180"/>
  <c r="AQ1401" i="180"/>
  <c r="AQ1402" i="180"/>
  <c r="AQ1403" i="180"/>
  <c r="AQ1404" i="180"/>
  <c r="AQ1405" i="180"/>
  <c r="AQ1406" i="180"/>
  <c r="AQ1407" i="180"/>
  <c r="AQ1408" i="180"/>
  <c r="AQ1409" i="180"/>
  <c r="AQ1410" i="180"/>
  <c r="AQ1411" i="180"/>
  <c r="AQ1412" i="180"/>
  <c r="AQ1413" i="180"/>
  <c r="AQ1414" i="180"/>
  <c r="AQ1415" i="180"/>
  <c r="AQ1416" i="180"/>
  <c r="AQ1417" i="180"/>
  <c r="AQ1418" i="180"/>
  <c r="AQ1419" i="180"/>
  <c r="AQ1420" i="180"/>
  <c r="AQ1421" i="180"/>
  <c r="AQ1422" i="180"/>
  <c r="AQ1423" i="180"/>
  <c r="AQ1424" i="180"/>
  <c r="AQ1425" i="180"/>
  <c r="AQ1426" i="180"/>
  <c r="AQ1427" i="180"/>
  <c r="AQ1428" i="180"/>
  <c r="AQ1429" i="180"/>
  <c r="AQ1430" i="180"/>
  <c r="AQ1431" i="180"/>
  <c r="AQ1432" i="180"/>
  <c r="AQ1433" i="180"/>
  <c r="AQ1434" i="180"/>
  <c r="AQ1435" i="180"/>
  <c r="AQ1436" i="180"/>
  <c r="AQ1437" i="180"/>
  <c r="AQ1438" i="180"/>
  <c r="AQ1439" i="180"/>
  <c r="AQ1440" i="180"/>
  <c r="AQ1441" i="180"/>
  <c r="AQ1442" i="180"/>
  <c r="AQ1443" i="180"/>
  <c r="AQ1444" i="180"/>
  <c r="AQ1445" i="180"/>
  <c r="AQ1446" i="180"/>
  <c r="AQ1447" i="180"/>
  <c r="AQ1448" i="180"/>
  <c r="AQ1449" i="180"/>
  <c r="AQ1450" i="180"/>
  <c r="AQ1451" i="180"/>
  <c r="AQ1452" i="180"/>
  <c r="AQ1453" i="180"/>
  <c r="AQ1454" i="180"/>
  <c r="AQ1455" i="180"/>
  <c r="AQ1456" i="180"/>
  <c r="AQ1457" i="180"/>
  <c r="AQ1458" i="180"/>
  <c r="AQ1459" i="180"/>
  <c r="AQ1460" i="180"/>
  <c r="AQ1461" i="180"/>
  <c r="AQ1462" i="180"/>
  <c r="AQ1463" i="180"/>
  <c r="AR2" i="180"/>
  <c r="AR3" i="180"/>
  <c r="AR4" i="180"/>
  <c r="AR5" i="180"/>
  <c r="AR6" i="180"/>
  <c r="AR7" i="180"/>
  <c r="AR8" i="180"/>
  <c r="AR9" i="180"/>
  <c r="AR10" i="180"/>
  <c r="AR11" i="180"/>
  <c r="AR12" i="180"/>
  <c r="AR13" i="180"/>
  <c r="AR14" i="180"/>
  <c r="AR15" i="180"/>
  <c r="AR16" i="180"/>
  <c r="AR17" i="180"/>
  <c r="AR18" i="180"/>
  <c r="AR19" i="180"/>
  <c r="AR20" i="180"/>
  <c r="AR21" i="180"/>
  <c r="AR22" i="180"/>
  <c r="AR23" i="180"/>
  <c r="AR24" i="180"/>
  <c r="AR25" i="180"/>
  <c r="AR26" i="180"/>
  <c r="AR27" i="180"/>
  <c r="AR28" i="180"/>
  <c r="AR29" i="180"/>
  <c r="AR30" i="180"/>
  <c r="AR31" i="180"/>
  <c r="AR32" i="180"/>
  <c r="AR33" i="180"/>
  <c r="AR34" i="180"/>
  <c r="AR35" i="180"/>
  <c r="AR36" i="180"/>
  <c r="AR37" i="180"/>
  <c r="AR38" i="180"/>
  <c r="AR39" i="180"/>
  <c r="AR40" i="180"/>
  <c r="AR41" i="180"/>
  <c r="AR42" i="180"/>
  <c r="AR43" i="180"/>
  <c r="AR44" i="180"/>
  <c r="AR45" i="180"/>
  <c r="AR46" i="180"/>
  <c r="AR47" i="180"/>
  <c r="AR48" i="180"/>
  <c r="AR49" i="180"/>
  <c r="AR50" i="180"/>
  <c r="AR51" i="180"/>
  <c r="AR52" i="180"/>
  <c r="AR53" i="180"/>
  <c r="AR54" i="180"/>
  <c r="AR55" i="180"/>
  <c r="AR56" i="180"/>
  <c r="AR57" i="180"/>
  <c r="AR58" i="180"/>
  <c r="AR59" i="180"/>
  <c r="AR60" i="180"/>
  <c r="AR61" i="180"/>
  <c r="AR62" i="180"/>
  <c r="AR63" i="180"/>
  <c r="AR64" i="180"/>
  <c r="AR65" i="180"/>
  <c r="AR66" i="180"/>
  <c r="AR67" i="180"/>
  <c r="AR68" i="180"/>
  <c r="AR69" i="180"/>
  <c r="AR70" i="180"/>
  <c r="AR71" i="180"/>
  <c r="AR72" i="180"/>
  <c r="AR73" i="180"/>
  <c r="AR74" i="180"/>
  <c r="AR75" i="180"/>
  <c r="AR76" i="180"/>
  <c r="AR77" i="180"/>
  <c r="AR78" i="180"/>
  <c r="AR79" i="180"/>
  <c r="AR80" i="180"/>
  <c r="AR81" i="180"/>
  <c r="AR82" i="180"/>
  <c r="AR83" i="180"/>
  <c r="AR84" i="180"/>
  <c r="AR85" i="180"/>
  <c r="AR86" i="180"/>
  <c r="AR87" i="180"/>
  <c r="AR88" i="180"/>
  <c r="AR89" i="180"/>
  <c r="AR90" i="180"/>
  <c r="AR91" i="180"/>
  <c r="AR92" i="180"/>
  <c r="AR93" i="180"/>
  <c r="AR94" i="180"/>
  <c r="AR95" i="180"/>
  <c r="AR96" i="180"/>
  <c r="AR97" i="180"/>
  <c r="AR98" i="180"/>
  <c r="AR99" i="180"/>
  <c r="AR100" i="180"/>
  <c r="AR101" i="180"/>
  <c r="AR102" i="180"/>
  <c r="AR103" i="180"/>
  <c r="AR104" i="180"/>
  <c r="AR105" i="180"/>
  <c r="AR106" i="180"/>
  <c r="AR107" i="180"/>
  <c r="AR108" i="180"/>
  <c r="AR109" i="180"/>
  <c r="AR110" i="180"/>
  <c r="AR111" i="180"/>
  <c r="AR112" i="180"/>
  <c r="AR113" i="180"/>
  <c r="AR114" i="180"/>
  <c r="AR115" i="180"/>
  <c r="AR116" i="180"/>
  <c r="AR117" i="180"/>
  <c r="AR118" i="180"/>
  <c r="AR119" i="180"/>
  <c r="AR120" i="180"/>
  <c r="AR121" i="180"/>
  <c r="AR122" i="180"/>
  <c r="AR123" i="180"/>
  <c r="AR124" i="180"/>
  <c r="AR125" i="180"/>
  <c r="AR126" i="180"/>
  <c r="AR127" i="180"/>
  <c r="AR128" i="180"/>
  <c r="AR129" i="180"/>
  <c r="AR130" i="180"/>
  <c r="AR131" i="180"/>
  <c r="AR132" i="180"/>
  <c r="AR133" i="180"/>
  <c r="AR134" i="180"/>
  <c r="AR135" i="180"/>
  <c r="AR136" i="180"/>
  <c r="AR137" i="180"/>
  <c r="AR138" i="180"/>
  <c r="AR139" i="180"/>
  <c r="AR140" i="180"/>
  <c r="AR141" i="180"/>
  <c r="AR142" i="180"/>
  <c r="AR143" i="180"/>
  <c r="AR144" i="180"/>
  <c r="AR145" i="180"/>
  <c r="AR146" i="180"/>
  <c r="AR147" i="180"/>
  <c r="AR148" i="180"/>
  <c r="AR149" i="180"/>
  <c r="AR150" i="180"/>
  <c r="AR151" i="180"/>
  <c r="AR152" i="180"/>
  <c r="AR153" i="180"/>
  <c r="AR154" i="180"/>
  <c r="AR155" i="180"/>
  <c r="AR156" i="180"/>
  <c r="AR157" i="180"/>
  <c r="AR158" i="180"/>
  <c r="AR159" i="180"/>
  <c r="AR160" i="180"/>
  <c r="AR161" i="180"/>
  <c r="AR162" i="180"/>
  <c r="AR163" i="180"/>
  <c r="AR164" i="180"/>
  <c r="AR165" i="180"/>
  <c r="AR166" i="180"/>
  <c r="AR167" i="180"/>
  <c r="AR168" i="180"/>
  <c r="AR169" i="180"/>
  <c r="AR170" i="180"/>
  <c r="AR171" i="180"/>
  <c r="AR172" i="180"/>
  <c r="AR173" i="180"/>
  <c r="AR174" i="180"/>
  <c r="AR175" i="180"/>
  <c r="AR176" i="180"/>
  <c r="AR177" i="180"/>
  <c r="AR178" i="180"/>
  <c r="AR179" i="180"/>
  <c r="AR180" i="180"/>
  <c r="AR181" i="180"/>
  <c r="AR182" i="180"/>
  <c r="AR183" i="180"/>
  <c r="AR184" i="180"/>
  <c r="AR185" i="180"/>
  <c r="AR186" i="180"/>
  <c r="AR187" i="180"/>
  <c r="AR188" i="180"/>
  <c r="AR189" i="180"/>
  <c r="AR190" i="180"/>
  <c r="AR191" i="180"/>
  <c r="AR192" i="180"/>
  <c r="AR193" i="180"/>
  <c r="AR194" i="180"/>
  <c r="AR195" i="180"/>
  <c r="AR196" i="180"/>
  <c r="AR197" i="180"/>
  <c r="AR198" i="180"/>
  <c r="AR199" i="180"/>
  <c r="AR200" i="180"/>
  <c r="AR201" i="180"/>
  <c r="AR202" i="180"/>
  <c r="AR203" i="180"/>
  <c r="AR204" i="180"/>
  <c r="AR205" i="180"/>
  <c r="AR206" i="180"/>
  <c r="AR207" i="180"/>
  <c r="AR208" i="180"/>
  <c r="AR209" i="180"/>
  <c r="AR210" i="180"/>
  <c r="AR211" i="180"/>
  <c r="AR212" i="180"/>
  <c r="AR213" i="180"/>
  <c r="AR214" i="180"/>
  <c r="AR215" i="180"/>
  <c r="AR216" i="180"/>
  <c r="AR217" i="180"/>
  <c r="AR218" i="180"/>
  <c r="AR219" i="180"/>
  <c r="AR220" i="180"/>
  <c r="AR221" i="180"/>
  <c r="AR222" i="180"/>
  <c r="AR223" i="180"/>
  <c r="AR224" i="180"/>
  <c r="AR225" i="180"/>
  <c r="AR226" i="180"/>
  <c r="AR227" i="180"/>
  <c r="AR228" i="180"/>
  <c r="AR229" i="180"/>
  <c r="AR230" i="180"/>
  <c r="AR231" i="180"/>
  <c r="AR232" i="180"/>
  <c r="AR233" i="180"/>
  <c r="AR234" i="180"/>
  <c r="AR235" i="180"/>
  <c r="AR236" i="180"/>
  <c r="AR237" i="180"/>
  <c r="AR238" i="180"/>
  <c r="AR239" i="180"/>
  <c r="AR240" i="180"/>
  <c r="AR241" i="180"/>
  <c r="AR242" i="180"/>
  <c r="AR243" i="180"/>
  <c r="AR244" i="180"/>
  <c r="AR245" i="180"/>
  <c r="AR246" i="180"/>
  <c r="AR247" i="180"/>
  <c r="AR248" i="180"/>
  <c r="AR249" i="180"/>
  <c r="AR250" i="180"/>
  <c r="AR251" i="180"/>
  <c r="AR252" i="180"/>
  <c r="AR253" i="180"/>
  <c r="AR254" i="180"/>
  <c r="AR255" i="180"/>
  <c r="AR256" i="180"/>
  <c r="AR257" i="180"/>
  <c r="AR258" i="180"/>
  <c r="AR259" i="180"/>
  <c r="AR260" i="180"/>
  <c r="AR261" i="180"/>
  <c r="AR262" i="180"/>
  <c r="AR263" i="180"/>
  <c r="AR264" i="180"/>
  <c r="AR265" i="180"/>
  <c r="AR266" i="180"/>
  <c r="AR267" i="180"/>
  <c r="AR268" i="180"/>
  <c r="AR269" i="180"/>
  <c r="AR270" i="180"/>
  <c r="AR271" i="180"/>
  <c r="AR272" i="180"/>
  <c r="AR273" i="180"/>
  <c r="AR274" i="180"/>
  <c r="AR275" i="180"/>
  <c r="AR276" i="180"/>
  <c r="AR277" i="180"/>
  <c r="AR278" i="180"/>
  <c r="AR279" i="180"/>
  <c r="AR280" i="180"/>
  <c r="AR281" i="180"/>
  <c r="AR282" i="180"/>
  <c r="AR283" i="180"/>
  <c r="AR284" i="180"/>
  <c r="AR285" i="180"/>
  <c r="AR286" i="180"/>
  <c r="AR287" i="180"/>
  <c r="AR288" i="180"/>
  <c r="AR289" i="180"/>
  <c r="AR290" i="180"/>
  <c r="AR291" i="180"/>
  <c r="AR292" i="180"/>
  <c r="AR293" i="180"/>
  <c r="AR294" i="180"/>
  <c r="AR295" i="180"/>
  <c r="AR296" i="180"/>
  <c r="AR297" i="180"/>
  <c r="AR298" i="180"/>
  <c r="AR299" i="180"/>
  <c r="AR300" i="180"/>
  <c r="AR301" i="180"/>
  <c r="AR302" i="180"/>
  <c r="AR303" i="180"/>
  <c r="AR304" i="180"/>
  <c r="AR305" i="180"/>
  <c r="AR306" i="180"/>
  <c r="AR307" i="180"/>
  <c r="AR308" i="180"/>
  <c r="AR309" i="180"/>
  <c r="AR310" i="180"/>
  <c r="AR311" i="180"/>
  <c r="AR312" i="180"/>
  <c r="AR313" i="180"/>
  <c r="AR314" i="180"/>
  <c r="AR315" i="180"/>
  <c r="AR316" i="180"/>
  <c r="AR317" i="180"/>
  <c r="AR318" i="180"/>
  <c r="AR319" i="180"/>
  <c r="AR320" i="180"/>
  <c r="AR321" i="180"/>
  <c r="AR322" i="180"/>
  <c r="AR323" i="180"/>
  <c r="AR324" i="180"/>
  <c r="AR325" i="180"/>
  <c r="AR326" i="180"/>
  <c r="AR327" i="180"/>
  <c r="AR328" i="180"/>
  <c r="AR329" i="180"/>
  <c r="AR330" i="180"/>
  <c r="AR331" i="180"/>
  <c r="AR332" i="180"/>
  <c r="AR333" i="180"/>
  <c r="AR334" i="180"/>
  <c r="AR335" i="180"/>
  <c r="AR336" i="180"/>
  <c r="AR337" i="180"/>
  <c r="AR338" i="180"/>
  <c r="AR339" i="180"/>
  <c r="AR340" i="180"/>
  <c r="AR341" i="180"/>
  <c r="AR342" i="180"/>
  <c r="AR343" i="180"/>
  <c r="AR344" i="180"/>
  <c r="AR345" i="180"/>
  <c r="AR346" i="180"/>
  <c r="AR347" i="180"/>
  <c r="AR348" i="180"/>
  <c r="AR349" i="180"/>
  <c r="AR350" i="180"/>
  <c r="AR351" i="180"/>
  <c r="AR352" i="180"/>
  <c r="AR353" i="180"/>
  <c r="AR354" i="180"/>
  <c r="AR355" i="180"/>
  <c r="AR356" i="180"/>
  <c r="AR357" i="180"/>
  <c r="AR358" i="180"/>
  <c r="AR359" i="180"/>
  <c r="AR360" i="180"/>
  <c r="AR361" i="180"/>
  <c r="AR362" i="180"/>
  <c r="AR363" i="180"/>
  <c r="AR364" i="180"/>
  <c r="AR365" i="180"/>
  <c r="AR366" i="180"/>
  <c r="AR367" i="180"/>
  <c r="AR368" i="180"/>
  <c r="AR369" i="180"/>
  <c r="AR370" i="180"/>
  <c r="AR371" i="180"/>
  <c r="AR372" i="180"/>
  <c r="AR373" i="180"/>
  <c r="AR374" i="180"/>
  <c r="AR375" i="180"/>
  <c r="AR376" i="180"/>
  <c r="AR377" i="180"/>
  <c r="AR378" i="180"/>
  <c r="AR379" i="180"/>
  <c r="AR380" i="180"/>
  <c r="AR381" i="180"/>
  <c r="AR382" i="180"/>
  <c r="AR383" i="180"/>
  <c r="AR384" i="180"/>
  <c r="AR385" i="180"/>
  <c r="AR386" i="180"/>
  <c r="AR387" i="180"/>
  <c r="AR388" i="180"/>
  <c r="AR389" i="180"/>
  <c r="AR390" i="180"/>
  <c r="AR391" i="180"/>
  <c r="AR392" i="180"/>
  <c r="AR393" i="180"/>
  <c r="AR394" i="180"/>
  <c r="AR395" i="180"/>
  <c r="AR396" i="180"/>
  <c r="AR397" i="180"/>
  <c r="AR398" i="180"/>
  <c r="AR399" i="180"/>
  <c r="AR400" i="180"/>
  <c r="AR401" i="180"/>
  <c r="AR402" i="180"/>
  <c r="AR403" i="180"/>
  <c r="AR404" i="180"/>
  <c r="AR405" i="180"/>
  <c r="AR406" i="180"/>
  <c r="AR407" i="180"/>
  <c r="AR408" i="180"/>
  <c r="AR409" i="180"/>
  <c r="AR410" i="180"/>
  <c r="AR411" i="180"/>
  <c r="AR412" i="180"/>
  <c r="AR413" i="180"/>
  <c r="AR414" i="180"/>
  <c r="AR415" i="180"/>
  <c r="AR416" i="180"/>
  <c r="AR417" i="180"/>
  <c r="AR418" i="180"/>
  <c r="AR419" i="180"/>
  <c r="AR420" i="180"/>
  <c r="AR421" i="180"/>
  <c r="AR422" i="180"/>
  <c r="AR423" i="180"/>
  <c r="AR424" i="180"/>
  <c r="AR425" i="180"/>
  <c r="AR426" i="180"/>
  <c r="AR427" i="180"/>
  <c r="AR428" i="180"/>
  <c r="AR429" i="180"/>
  <c r="AR430" i="180"/>
  <c r="AR431" i="180"/>
  <c r="AR432" i="180"/>
  <c r="AR433" i="180"/>
  <c r="AR434" i="180"/>
  <c r="AR435" i="180"/>
  <c r="AR436" i="180"/>
  <c r="AR437" i="180"/>
  <c r="AR438" i="180"/>
  <c r="AR439" i="180"/>
  <c r="AR440" i="180"/>
  <c r="AR441" i="180"/>
  <c r="AR442" i="180"/>
  <c r="AR443" i="180"/>
  <c r="AR444" i="180"/>
  <c r="AR445" i="180"/>
  <c r="AR446" i="180"/>
  <c r="AR447" i="180"/>
  <c r="AR448" i="180"/>
  <c r="AR449" i="180"/>
  <c r="AR450" i="180"/>
  <c r="AR451" i="180"/>
  <c r="AR452" i="180"/>
  <c r="AR453" i="180"/>
  <c r="AR454" i="180"/>
  <c r="AR455" i="180"/>
  <c r="AR456" i="180"/>
  <c r="AR457" i="180"/>
  <c r="AR458" i="180"/>
  <c r="AR459" i="180"/>
  <c r="AR460" i="180"/>
  <c r="AR461" i="180"/>
  <c r="AR462" i="180"/>
  <c r="AR463" i="180"/>
  <c r="AR464" i="180"/>
  <c r="AR465" i="180"/>
  <c r="AR466" i="180"/>
  <c r="AR467" i="180"/>
  <c r="AR468" i="180"/>
  <c r="AR469" i="180"/>
  <c r="AS2" i="180"/>
  <c r="AT2" i="180" s="1"/>
  <c r="AS3" i="180"/>
  <c r="AT3" i="180" s="1"/>
  <c r="AS4" i="180"/>
  <c r="AT4" i="180" s="1"/>
  <c r="AS5" i="180"/>
  <c r="AT5" i="180" s="1"/>
  <c r="AS6" i="180"/>
  <c r="AT6" i="180" s="1"/>
  <c r="AS7" i="180"/>
  <c r="AT7" i="180" s="1"/>
  <c r="AS8" i="180"/>
  <c r="AT8" i="180" s="1"/>
  <c r="AS9" i="180"/>
  <c r="AT9" i="180" s="1"/>
  <c r="AS10" i="180"/>
  <c r="AT10" i="180" s="1"/>
  <c r="AS11" i="180"/>
  <c r="AT11" i="180" s="1"/>
  <c r="AS12" i="180"/>
  <c r="AT12" i="180" s="1"/>
  <c r="AS13" i="180"/>
  <c r="AT13" i="180" s="1"/>
  <c r="AS14" i="180"/>
  <c r="AT14" i="180" s="1"/>
  <c r="AS15" i="180"/>
  <c r="AT15" i="180" s="1"/>
  <c r="AS16" i="180"/>
  <c r="AT16" i="180" s="1"/>
  <c r="AS17" i="180"/>
  <c r="AT17" i="180" s="1"/>
  <c r="AS18" i="180"/>
  <c r="AT18" i="180" s="1"/>
  <c r="AS19" i="180"/>
  <c r="AT19" i="180" s="1"/>
  <c r="AS20" i="180"/>
  <c r="AT20" i="180" s="1"/>
  <c r="AS21" i="180"/>
  <c r="AT21" i="180" s="1"/>
  <c r="AS22" i="180"/>
  <c r="AT22" i="180" s="1"/>
  <c r="AS23" i="180"/>
  <c r="AT23" i="180" s="1"/>
  <c r="AS24" i="180"/>
  <c r="AT24" i="180" s="1"/>
  <c r="AS25" i="180"/>
  <c r="AT25" i="180" s="1"/>
  <c r="AS26" i="180"/>
  <c r="AT26" i="180" s="1"/>
  <c r="AS27" i="180"/>
  <c r="AT27" i="180" s="1"/>
  <c r="AS28" i="180"/>
  <c r="AT28" i="180" s="1"/>
  <c r="AS29" i="180"/>
  <c r="AT29" i="180" s="1"/>
  <c r="AS30" i="180"/>
  <c r="AT30" i="180" s="1"/>
  <c r="AS31" i="180"/>
  <c r="AT31" i="180" s="1"/>
  <c r="AS32" i="180"/>
  <c r="AT32" i="180" s="1"/>
  <c r="AS33" i="180"/>
  <c r="AT33" i="180" s="1"/>
  <c r="AS34" i="180"/>
  <c r="AT34" i="180" s="1"/>
  <c r="AS35" i="180"/>
  <c r="AT35" i="180" s="1"/>
  <c r="AS36" i="180"/>
  <c r="AT36" i="180" s="1"/>
  <c r="AS37" i="180"/>
  <c r="AT37" i="180" s="1"/>
  <c r="AS38" i="180"/>
  <c r="AT38" i="180" s="1"/>
  <c r="AS39" i="180"/>
  <c r="AT39" i="180" s="1"/>
  <c r="AS40" i="180"/>
  <c r="AT40" i="180" s="1"/>
  <c r="AS41" i="180"/>
  <c r="AT41" i="180" s="1"/>
  <c r="AS42" i="180"/>
  <c r="AT42" i="180" s="1"/>
  <c r="AS43" i="180"/>
  <c r="AT43" i="180" s="1"/>
  <c r="AS44" i="180"/>
  <c r="AT44" i="180" s="1"/>
  <c r="AS45" i="180"/>
  <c r="AT45" i="180" s="1"/>
  <c r="AS46" i="180"/>
  <c r="AT46" i="180" s="1"/>
  <c r="AS47" i="180"/>
  <c r="AT47" i="180" s="1"/>
  <c r="AS48" i="180"/>
  <c r="AT48" i="180" s="1"/>
  <c r="AS49" i="180"/>
  <c r="AT49" i="180" s="1"/>
  <c r="AS50" i="180"/>
  <c r="AT50" i="180" s="1"/>
  <c r="AS51" i="180"/>
  <c r="AT51" i="180" s="1"/>
  <c r="AS52" i="180"/>
  <c r="AT52" i="180" s="1"/>
  <c r="AS53" i="180"/>
  <c r="AT53" i="180" s="1"/>
  <c r="AS54" i="180"/>
  <c r="AT54" i="180" s="1"/>
  <c r="AS55" i="180"/>
  <c r="AT55" i="180" s="1"/>
  <c r="AS56" i="180"/>
  <c r="AT56" i="180" s="1"/>
  <c r="AS57" i="180"/>
  <c r="AT57" i="180" s="1"/>
  <c r="AS58" i="180"/>
  <c r="AT58" i="180" s="1"/>
  <c r="AS59" i="180"/>
  <c r="AT59" i="180" s="1"/>
  <c r="AS60" i="180"/>
  <c r="AT60" i="180" s="1"/>
  <c r="AS61" i="180"/>
  <c r="AT61" i="180" s="1"/>
  <c r="AS62" i="180"/>
  <c r="AT62" i="180" s="1"/>
  <c r="AS63" i="180"/>
  <c r="AT63" i="180" s="1"/>
  <c r="AS64" i="180"/>
  <c r="AT64" i="180" s="1"/>
  <c r="AS65" i="180"/>
  <c r="AT65" i="180" s="1"/>
  <c r="AS66" i="180"/>
  <c r="AT66" i="180" s="1"/>
  <c r="AS67" i="180"/>
  <c r="AT67" i="180" s="1"/>
  <c r="AS68" i="180"/>
  <c r="AT68" i="180" s="1"/>
  <c r="AS69" i="180"/>
  <c r="AT69" i="180" s="1"/>
  <c r="AS70" i="180"/>
  <c r="AT70" i="180" s="1"/>
  <c r="AS71" i="180"/>
  <c r="AT71" i="180" s="1"/>
  <c r="AS72" i="180"/>
  <c r="AT72" i="180" s="1"/>
  <c r="AS73" i="180"/>
  <c r="AT73" i="180" s="1"/>
  <c r="AS74" i="180"/>
  <c r="AT74" i="180" s="1"/>
  <c r="AS75" i="180"/>
  <c r="AT75" i="180" s="1"/>
  <c r="AS76" i="180"/>
  <c r="AT76" i="180" s="1"/>
  <c r="AS77" i="180"/>
  <c r="AT77" i="180" s="1"/>
  <c r="AS78" i="180"/>
  <c r="AT78" i="180" s="1"/>
  <c r="AS79" i="180"/>
  <c r="AT79" i="180" s="1"/>
  <c r="AS80" i="180"/>
  <c r="AT80" i="180" s="1"/>
  <c r="AS81" i="180"/>
  <c r="AT81" i="180" s="1"/>
  <c r="AS82" i="180"/>
  <c r="AT82" i="180" s="1"/>
  <c r="AS83" i="180"/>
  <c r="AT83" i="180" s="1"/>
  <c r="AS84" i="180"/>
  <c r="AT84" i="180" s="1"/>
  <c r="AS85" i="180"/>
  <c r="AT85" i="180" s="1"/>
  <c r="AS86" i="180"/>
  <c r="AT86" i="180" s="1"/>
  <c r="AS87" i="180"/>
  <c r="AT87" i="180" s="1"/>
  <c r="AS88" i="180"/>
  <c r="AT88" i="180" s="1"/>
  <c r="AS89" i="180"/>
  <c r="AT89" i="180" s="1"/>
  <c r="AS90" i="180"/>
  <c r="AT90" i="180" s="1"/>
  <c r="AS91" i="180"/>
  <c r="AT91" i="180" s="1"/>
  <c r="AS92" i="180"/>
  <c r="AT92" i="180" s="1"/>
  <c r="AS93" i="180"/>
  <c r="AT93" i="180" s="1"/>
  <c r="AS94" i="180"/>
  <c r="AT94" i="180" s="1"/>
  <c r="AS95" i="180"/>
  <c r="AT95" i="180" s="1"/>
  <c r="AS96" i="180"/>
  <c r="AT96" i="180" s="1"/>
  <c r="AS97" i="180"/>
  <c r="AT97" i="180" s="1"/>
  <c r="AS98" i="180"/>
  <c r="AT98" i="180" s="1"/>
  <c r="AS99" i="180"/>
  <c r="AT99" i="180" s="1"/>
  <c r="AS100" i="180"/>
  <c r="AT100" i="180" s="1"/>
  <c r="AS101" i="180"/>
  <c r="AT101" i="180" s="1"/>
  <c r="AS102" i="180"/>
  <c r="AT102" i="180" s="1"/>
  <c r="AS103" i="180"/>
  <c r="AT103" i="180" s="1"/>
  <c r="AS104" i="180"/>
  <c r="AT104" i="180" s="1"/>
  <c r="AS105" i="180"/>
  <c r="AT105" i="180" s="1"/>
  <c r="AS106" i="180"/>
  <c r="AT106" i="180" s="1"/>
  <c r="AS107" i="180"/>
  <c r="AT107" i="180" s="1"/>
  <c r="AS108" i="180"/>
  <c r="AT108" i="180" s="1"/>
  <c r="AS109" i="180"/>
  <c r="AT109" i="180" s="1"/>
  <c r="AS110" i="180"/>
  <c r="AT110" i="180" s="1"/>
  <c r="AS111" i="180"/>
  <c r="AT111" i="180" s="1"/>
  <c r="AS112" i="180"/>
  <c r="AT112" i="180" s="1"/>
  <c r="AS113" i="180"/>
  <c r="AT113" i="180" s="1"/>
  <c r="AS114" i="180"/>
  <c r="AT114" i="180" s="1"/>
  <c r="AS115" i="180"/>
  <c r="AT115" i="180" s="1"/>
  <c r="AS116" i="180"/>
  <c r="AT116" i="180" s="1"/>
  <c r="AS117" i="180"/>
  <c r="AT117" i="180" s="1"/>
  <c r="AS118" i="180"/>
  <c r="AT118" i="180" s="1"/>
  <c r="AS119" i="180"/>
  <c r="AT119" i="180" s="1"/>
  <c r="AS120" i="180"/>
  <c r="AT120" i="180" s="1"/>
  <c r="AS121" i="180"/>
  <c r="AT121" i="180" s="1"/>
  <c r="AS122" i="180"/>
  <c r="AT122" i="180" s="1"/>
  <c r="AS123" i="180"/>
  <c r="AT123" i="180" s="1"/>
  <c r="AS124" i="180"/>
  <c r="AT124" i="180" s="1"/>
  <c r="AS125" i="180"/>
  <c r="AT125" i="180" s="1"/>
  <c r="AS126" i="180"/>
  <c r="AT126" i="180" s="1"/>
  <c r="AS127" i="180"/>
  <c r="AT127" i="180" s="1"/>
  <c r="AS128" i="180"/>
  <c r="AT128" i="180" s="1"/>
  <c r="AS129" i="180"/>
  <c r="AT129" i="180" s="1"/>
  <c r="AS130" i="180"/>
  <c r="AT130" i="180" s="1"/>
  <c r="AS131" i="180"/>
  <c r="AT131" i="180" s="1"/>
  <c r="AS132" i="180"/>
  <c r="AT132" i="180" s="1"/>
  <c r="AS133" i="180"/>
  <c r="AT133" i="180" s="1"/>
  <c r="AS134" i="180"/>
  <c r="AT134" i="180" s="1"/>
  <c r="AS135" i="180"/>
  <c r="AT135" i="180" s="1"/>
  <c r="AS136" i="180"/>
  <c r="AT136" i="180" s="1"/>
  <c r="AS137" i="180"/>
  <c r="AT137" i="180" s="1"/>
  <c r="AS138" i="180"/>
  <c r="AT138" i="180" s="1"/>
  <c r="AS139" i="180"/>
  <c r="AT139" i="180" s="1"/>
  <c r="AS140" i="180"/>
  <c r="AT140" i="180" s="1"/>
  <c r="AS141" i="180"/>
  <c r="AT141" i="180" s="1"/>
  <c r="AS142" i="180"/>
  <c r="AT142" i="180" s="1"/>
  <c r="AS143" i="180"/>
  <c r="AT143" i="180" s="1"/>
  <c r="AS144" i="180"/>
  <c r="AT144" i="180" s="1"/>
  <c r="AS145" i="180"/>
  <c r="AT145" i="180" s="1"/>
  <c r="AS146" i="180"/>
  <c r="AT146" i="180" s="1"/>
  <c r="AS147" i="180"/>
  <c r="AT147" i="180" s="1"/>
  <c r="AS148" i="180"/>
  <c r="AT148" i="180" s="1"/>
  <c r="AS149" i="180"/>
  <c r="AT149" i="180" s="1"/>
  <c r="AS150" i="180"/>
  <c r="AT150" i="180" s="1"/>
  <c r="AS151" i="180"/>
  <c r="AT151" i="180" s="1"/>
  <c r="AS152" i="180"/>
  <c r="AT152" i="180" s="1"/>
  <c r="AS153" i="180"/>
  <c r="AT153" i="180" s="1"/>
  <c r="AS154" i="180"/>
  <c r="AT154" i="180" s="1"/>
  <c r="AS155" i="180"/>
  <c r="AT155" i="180" s="1"/>
  <c r="AS156" i="180"/>
  <c r="AT156" i="180" s="1"/>
  <c r="AS157" i="180"/>
  <c r="AT157" i="180" s="1"/>
  <c r="AS158" i="180"/>
  <c r="AT158" i="180" s="1"/>
  <c r="AS159" i="180"/>
  <c r="AT159" i="180" s="1"/>
  <c r="AS160" i="180"/>
  <c r="AT160" i="180" s="1"/>
  <c r="AS161" i="180"/>
  <c r="AT161" i="180" s="1"/>
  <c r="AS162" i="180"/>
  <c r="AT162" i="180" s="1"/>
  <c r="AS163" i="180"/>
  <c r="AT163" i="180" s="1"/>
  <c r="AS164" i="180"/>
  <c r="AT164" i="180" s="1"/>
  <c r="AS165" i="180"/>
  <c r="AT165" i="180" s="1"/>
  <c r="AS166" i="180"/>
  <c r="AT166" i="180" s="1"/>
  <c r="AS167" i="180"/>
  <c r="AT167" i="180" s="1"/>
  <c r="AS168" i="180"/>
  <c r="AT168" i="180" s="1"/>
  <c r="AS169" i="180"/>
  <c r="AT169" i="180" s="1"/>
  <c r="AS170" i="180"/>
  <c r="AT170" i="180" s="1"/>
  <c r="AS171" i="180"/>
  <c r="AT171" i="180" s="1"/>
  <c r="AS172" i="180"/>
  <c r="AT172" i="180" s="1"/>
  <c r="AS173" i="180"/>
  <c r="AT173" i="180" s="1"/>
  <c r="AS174" i="180"/>
  <c r="AT174" i="180" s="1"/>
  <c r="AS175" i="180"/>
  <c r="AT175" i="180" s="1"/>
  <c r="AS176" i="180"/>
  <c r="AT176" i="180" s="1"/>
  <c r="AS177" i="180"/>
  <c r="AT177" i="180" s="1"/>
  <c r="AS178" i="180"/>
  <c r="AT178" i="180" s="1"/>
  <c r="AS179" i="180"/>
  <c r="AT179" i="180" s="1"/>
  <c r="AS180" i="180"/>
  <c r="AT180" i="180" s="1"/>
  <c r="AS181" i="180"/>
  <c r="AT181" i="180" s="1"/>
  <c r="AS182" i="180"/>
  <c r="AT182" i="180" s="1"/>
  <c r="AS183" i="180"/>
  <c r="AT183" i="180" s="1"/>
  <c r="AS184" i="180"/>
  <c r="AT184" i="180" s="1"/>
  <c r="AS185" i="180"/>
  <c r="AT185" i="180" s="1"/>
  <c r="AS186" i="180"/>
  <c r="AT186" i="180" s="1"/>
  <c r="AS187" i="180"/>
  <c r="AT187" i="180" s="1"/>
  <c r="AS188" i="180"/>
  <c r="AT188" i="180" s="1"/>
  <c r="AS189" i="180"/>
  <c r="AT189" i="180" s="1"/>
  <c r="AS190" i="180"/>
  <c r="AT190" i="180" s="1"/>
  <c r="AS191" i="180"/>
  <c r="AT191" i="180" s="1"/>
  <c r="AS192" i="180"/>
  <c r="AT192" i="180" s="1"/>
  <c r="AS193" i="180"/>
  <c r="AT193" i="180" s="1"/>
  <c r="AS194" i="180"/>
  <c r="AT194" i="180" s="1"/>
  <c r="AS195" i="180"/>
  <c r="AT195" i="180" s="1"/>
  <c r="AS196" i="180"/>
  <c r="AT196" i="180" s="1"/>
  <c r="AS197" i="180"/>
  <c r="AT197" i="180" s="1"/>
  <c r="AS198" i="180"/>
  <c r="AT198" i="180" s="1"/>
  <c r="AS199" i="180"/>
  <c r="AT199" i="180" s="1"/>
  <c r="AS200" i="180"/>
  <c r="AT200" i="180" s="1"/>
  <c r="AS201" i="180"/>
  <c r="AT201" i="180" s="1"/>
  <c r="AS202" i="180"/>
  <c r="AT202" i="180" s="1"/>
  <c r="AS203" i="180"/>
  <c r="AT203" i="180" s="1"/>
  <c r="AS204" i="180"/>
  <c r="AT204" i="180" s="1"/>
  <c r="AS205" i="180"/>
  <c r="AT205" i="180" s="1"/>
  <c r="AS206" i="180"/>
  <c r="AT206" i="180" s="1"/>
  <c r="AS207" i="180"/>
  <c r="AT207" i="180" s="1"/>
  <c r="AS208" i="180"/>
  <c r="AT208" i="180" s="1"/>
  <c r="AS209" i="180"/>
  <c r="AT209" i="180" s="1"/>
  <c r="AS210" i="180"/>
  <c r="AT210" i="180" s="1"/>
  <c r="AS211" i="180"/>
  <c r="AT211" i="180" s="1"/>
  <c r="AS212" i="180"/>
  <c r="AT212" i="180" s="1"/>
  <c r="AS213" i="180"/>
  <c r="AT213" i="180" s="1"/>
  <c r="AS214" i="180"/>
  <c r="AT214" i="180" s="1"/>
  <c r="AS215" i="180"/>
  <c r="AT215" i="180" s="1"/>
  <c r="AS216" i="180"/>
  <c r="AT216" i="180" s="1"/>
  <c r="AS217" i="180"/>
  <c r="AT217" i="180" s="1"/>
  <c r="AS218" i="180"/>
  <c r="AT218" i="180" s="1"/>
  <c r="AS219" i="180"/>
  <c r="AT219" i="180" s="1"/>
  <c r="AS220" i="180"/>
  <c r="AT220" i="180" s="1"/>
  <c r="AS221" i="180"/>
  <c r="AT221" i="180" s="1"/>
  <c r="AS222" i="180"/>
  <c r="AT222" i="180" s="1"/>
  <c r="AS223" i="180"/>
  <c r="AT223" i="180" s="1"/>
  <c r="AS224" i="180"/>
  <c r="AT224" i="180" s="1"/>
  <c r="AS225" i="180"/>
  <c r="AT225" i="180" s="1"/>
  <c r="AS226" i="180"/>
  <c r="AT226" i="180" s="1"/>
  <c r="AS227" i="180"/>
  <c r="AT227" i="180" s="1"/>
  <c r="AS228" i="180"/>
  <c r="AT228" i="180" s="1"/>
  <c r="AS229" i="180"/>
  <c r="AT229" i="180" s="1"/>
  <c r="AS230" i="180"/>
  <c r="AT230" i="180" s="1"/>
  <c r="AS231" i="180"/>
  <c r="AT231" i="180" s="1"/>
  <c r="AS232" i="180"/>
  <c r="AT232" i="180" s="1"/>
  <c r="AS233" i="180"/>
  <c r="AT233" i="180" s="1"/>
  <c r="AS234" i="180"/>
  <c r="AT234" i="180" s="1"/>
  <c r="AS235" i="180"/>
  <c r="AT235" i="180" s="1"/>
  <c r="AS236" i="180"/>
  <c r="AT236" i="180" s="1"/>
  <c r="AS237" i="180"/>
  <c r="AT237" i="180" s="1"/>
  <c r="AS238" i="180"/>
  <c r="AT238" i="180" s="1"/>
  <c r="AS239" i="180"/>
  <c r="AT239" i="180" s="1"/>
  <c r="AS240" i="180"/>
  <c r="AT240" i="180" s="1"/>
  <c r="AS241" i="180"/>
  <c r="AT241" i="180" s="1"/>
  <c r="AS242" i="180"/>
  <c r="AT242" i="180" s="1"/>
  <c r="AS243" i="180"/>
  <c r="AT243" i="180" s="1"/>
  <c r="AS244" i="180"/>
  <c r="AT244" i="180" s="1"/>
  <c r="AS245" i="180"/>
  <c r="AT245" i="180" s="1"/>
  <c r="AS246" i="180"/>
  <c r="AT246" i="180" s="1"/>
  <c r="AS247" i="180"/>
  <c r="AT247" i="180" s="1"/>
  <c r="AS248" i="180"/>
  <c r="AT248" i="180" s="1"/>
  <c r="AS249" i="180"/>
  <c r="AT249" i="180" s="1"/>
  <c r="AS250" i="180"/>
  <c r="AT250" i="180" s="1"/>
  <c r="AS251" i="180"/>
  <c r="AT251" i="180" s="1"/>
  <c r="AS252" i="180"/>
  <c r="AT252" i="180" s="1"/>
  <c r="AS253" i="180"/>
  <c r="AT253" i="180" s="1"/>
  <c r="AS254" i="180"/>
  <c r="AT254" i="180" s="1"/>
  <c r="AS255" i="180"/>
  <c r="AT255" i="180" s="1"/>
  <c r="AS256" i="180"/>
  <c r="AT256" i="180" s="1"/>
  <c r="AS257" i="180"/>
  <c r="AT257" i="180" s="1"/>
  <c r="AS258" i="180"/>
  <c r="AT258" i="180" s="1"/>
  <c r="AS259" i="180"/>
  <c r="AT259" i="180" s="1"/>
  <c r="AS260" i="180"/>
  <c r="AT260" i="180" s="1"/>
  <c r="AS261" i="180"/>
  <c r="AT261" i="180" s="1"/>
  <c r="AS262" i="180"/>
  <c r="AT262" i="180" s="1"/>
  <c r="AS263" i="180"/>
  <c r="AT263" i="180" s="1"/>
  <c r="AS264" i="180"/>
  <c r="AT264" i="180" s="1"/>
  <c r="AS265" i="180"/>
  <c r="AT265" i="180" s="1"/>
  <c r="AS266" i="180"/>
  <c r="AT266" i="180" s="1"/>
  <c r="AS267" i="180"/>
  <c r="AT267" i="180" s="1"/>
  <c r="AS268" i="180"/>
  <c r="AT268" i="180" s="1"/>
  <c r="AS269" i="180"/>
  <c r="AT269" i="180" s="1"/>
  <c r="AS270" i="180"/>
  <c r="AT270" i="180" s="1"/>
  <c r="AS271" i="180"/>
  <c r="AT271" i="180" s="1"/>
  <c r="AS272" i="180"/>
  <c r="AT272" i="180" s="1"/>
  <c r="AS273" i="180"/>
  <c r="AT273" i="180" s="1"/>
  <c r="AS274" i="180"/>
  <c r="AT274" i="180" s="1"/>
  <c r="AS275" i="180"/>
  <c r="AT275" i="180" s="1"/>
  <c r="AS276" i="180"/>
  <c r="AT276" i="180" s="1"/>
  <c r="AS277" i="180"/>
  <c r="AT277" i="180" s="1"/>
  <c r="AS278" i="180"/>
  <c r="AT278" i="180" s="1"/>
  <c r="AS279" i="180"/>
  <c r="AT279" i="180" s="1"/>
  <c r="AS280" i="180"/>
  <c r="AT280" i="180" s="1"/>
  <c r="AS281" i="180"/>
  <c r="AT281" i="180" s="1"/>
  <c r="AS282" i="180"/>
  <c r="AT282" i="180" s="1"/>
  <c r="AS283" i="180"/>
  <c r="AT283" i="180" s="1"/>
  <c r="AS284" i="180"/>
  <c r="AT284" i="180" s="1"/>
  <c r="AS285" i="180"/>
  <c r="AT285" i="180" s="1"/>
  <c r="AS286" i="180"/>
  <c r="AT286" i="180" s="1"/>
  <c r="AS287" i="180"/>
  <c r="AT287" i="180" s="1"/>
  <c r="AS288" i="180"/>
  <c r="AT288" i="180" s="1"/>
  <c r="AS289" i="180"/>
  <c r="AT289" i="180" s="1"/>
  <c r="AS290" i="180"/>
  <c r="AT290" i="180" s="1"/>
  <c r="AS291" i="180"/>
  <c r="AT291" i="180" s="1"/>
  <c r="AS292" i="180"/>
  <c r="AT292" i="180" s="1"/>
  <c r="AS293" i="180"/>
  <c r="AT293" i="180" s="1"/>
  <c r="AS294" i="180"/>
  <c r="AT294" i="180" s="1"/>
  <c r="AS295" i="180"/>
  <c r="AT295" i="180" s="1"/>
  <c r="AS296" i="180"/>
  <c r="AT296" i="180" s="1"/>
  <c r="AS297" i="180"/>
  <c r="AT297" i="180" s="1"/>
  <c r="AS298" i="180"/>
  <c r="AT298" i="180" s="1"/>
  <c r="AS299" i="180"/>
  <c r="AT299" i="180" s="1"/>
  <c r="AS300" i="180"/>
  <c r="AT300" i="180" s="1"/>
  <c r="AS301" i="180"/>
  <c r="AT301" i="180" s="1"/>
  <c r="AS302" i="180"/>
  <c r="AT302" i="180" s="1"/>
  <c r="AS303" i="180"/>
  <c r="AT303" i="180" s="1"/>
  <c r="AS304" i="180"/>
  <c r="AT304" i="180" s="1"/>
  <c r="AS305" i="180"/>
  <c r="AT305" i="180" s="1"/>
  <c r="AS306" i="180"/>
  <c r="AT306" i="180" s="1"/>
  <c r="AS307" i="180"/>
  <c r="AT307" i="180" s="1"/>
  <c r="AS308" i="180"/>
  <c r="AT308" i="180" s="1"/>
  <c r="AS309" i="180"/>
  <c r="AT309" i="180" s="1"/>
  <c r="AS310" i="180"/>
  <c r="AT310" i="180" s="1"/>
  <c r="AS311" i="180"/>
  <c r="AT311" i="180" s="1"/>
  <c r="AS312" i="180"/>
  <c r="AT312" i="180" s="1"/>
  <c r="AS313" i="180"/>
  <c r="AT313" i="180" s="1"/>
  <c r="AS314" i="180"/>
  <c r="AT314" i="180" s="1"/>
  <c r="AS315" i="180"/>
  <c r="AT315" i="180" s="1"/>
  <c r="AS316" i="180"/>
  <c r="AT316" i="180" s="1"/>
  <c r="AS317" i="180"/>
  <c r="AT317" i="180" s="1"/>
  <c r="AS318" i="180"/>
  <c r="AT318" i="180" s="1"/>
  <c r="AS319" i="180"/>
  <c r="AT319" i="180" s="1"/>
  <c r="AS320" i="180"/>
  <c r="AT320" i="180" s="1"/>
  <c r="AS321" i="180"/>
  <c r="AT321" i="180" s="1"/>
  <c r="AS322" i="180"/>
  <c r="AT322" i="180" s="1"/>
  <c r="AS323" i="180"/>
  <c r="AT323" i="180" s="1"/>
  <c r="AS324" i="180"/>
  <c r="AT324" i="180" s="1"/>
  <c r="AS325" i="180"/>
  <c r="AT325" i="180" s="1"/>
  <c r="AS326" i="180"/>
  <c r="AT326" i="180" s="1"/>
  <c r="AS327" i="180"/>
  <c r="AT327" i="180" s="1"/>
  <c r="AS328" i="180"/>
  <c r="AT328" i="180" s="1"/>
  <c r="AS329" i="180"/>
  <c r="AT329" i="180" s="1"/>
  <c r="AS330" i="180"/>
  <c r="AT330" i="180" s="1"/>
  <c r="AS331" i="180"/>
  <c r="AT331" i="180" s="1"/>
  <c r="AS332" i="180"/>
  <c r="AT332" i="180" s="1"/>
  <c r="AS333" i="180"/>
  <c r="AT333" i="180" s="1"/>
  <c r="AS334" i="180"/>
  <c r="AT334" i="180" s="1"/>
  <c r="AS335" i="180"/>
  <c r="AT335" i="180" s="1"/>
  <c r="AS336" i="180"/>
  <c r="AT336" i="180" s="1"/>
  <c r="AS337" i="180"/>
  <c r="AT337" i="180" s="1"/>
  <c r="AS338" i="180"/>
  <c r="AT338" i="180" s="1"/>
  <c r="AS339" i="180"/>
  <c r="AT339" i="180" s="1"/>
  <c r="AS340" i="180"/>
  <c r="AT340" i="180" s="1"/>
  <c r="AS341" i="180"/>
  <c r="AT341" i="180" s="1"/>
  <c r="AS342" i="180"/>
  <c r="AT342" i="180" s="1"/>
  <c r="AS343" i="180"/>
  <c r="AT343" i="180" s="1"/>
  <c r="AS344" i="180"/>
  <c r="AT344" i="180" s="1"/>
  <c r="AS345" i="180"/>
  <c r="AT345" i="180" s="1"/>
  <c r="AS346" i="180"/>
  <c r="AT346" i="180" s="1"/>
  <c r="AS347" i="180"/>
  <c r="AT347" i="180" s="1"/>
  <c r="AS348" i="180"/>
  <c r="AT348" i="180" s="1"/>
  <c r="AS349" i="180"/>
  <c r="AT349" i="180" s="1"/>
  <c r="AS350" i="180"/>
  <c r="AT350" i="180" s="1"/>
  <c r="AS351" i="180"/>
  <c r="AT351" i="180" s="1"/>
  <c r="AS352" i="180"/>
  <c r="AT352" i="180" s="1"/>
  <c r="AS353" i="180"/>
  <c r="AT353" i="180" s="1"/>
  <c r="AS354" i="180"/>
  <c r="AT354" i="180" s="1"/>
  <c r="AS355" i="180"/>
  <c r="AT355" i="180" s="1"/>
  <c r="AS356" i="180"/>
  <c r="AT356" i="180" s="1"/>
  <c r="AS357" i="180"/>
  <c r="AT357" i="180" s="1"/>
  <c r="AS358" i="180"/>
  <c r="AT358" i="180" s="1"/>
  <c r="AS359" i="180"/>
  <c r="AT359" i="180" s="1"/>
  <c r="AS360" i="180"/>
  <c r="AT360" i="180" s="1"/>
  <c r="AS361" i="180"/>
  <c r="AT361" i="180" s="1"/>
  <c r="AS362" i="180"/>
  <c r="AT362" i="180" s="1"/>
  <c r="AS363" i="180"/>
  <c r="AT363" i="180" s="1"/>
  <c r="AS364" i="180"/>
  <c r="AT364" i="180" s="1"/>
  <c r="AS365" i="180"/>
  <c r="AT365" i="180" s="1"/>
  <c r="AS366" i="180"/>
  <c r="AT366" i="180" s="1"/>
  <c r="AS367" i="180"/>
  <c r="AT367" i="180" s="1"/>
  <c r="AS368" i="180"/>
  <c r="AT368" i="180" s="1"/>
  <c r="AS369" i="180"/>
  <c r="AT369" i="180" s="1"/>
  <c r="AS370" i="180"/>
  <c r="AT370" i="180" s="1"/>
  <c r="AS371" i="180"/>
  <c r="AT371" i="180" s="1"/>
  <c r="AS372" i="180"/>
  <c r="AT372" i="180" s="1"/>
  <c r="AS373" i="180"/>
  <c r="AT373" i="180" s="1"/>
  <c r="AS374" i="180"/>
  <c r="AT374" i="180" s="1"/>
  <c r="AS375" i="180"/>
  <c r="AT375" i="180" s="1"/>
  <c r="AS376" i="180"/>
  <c r="AT376" i="180" s="1"/>
  <c r="AS377" i="180"/>
  <c r="AT377" i="180" s="1"/>
  <c r="AS378" i="180"/>
  <c r="AT378" i="180" s="1"/>
  <c r="AS379" i="180"/>
  <c r="AT379" i="180" s="1"/>
  <c r="AS380" i="180"/>
  <c r="AT380" i="180" s="1"/>
  <c r="AS381" i="180"/>
  <c r="AT381" i="180" s="1"/>
  <c r="AS382" i="180"/>
  <c r="AT382" i="180" s="1"/>
  <c r="AS383" i="180"/>
  <c r="AT383" i="180" s="1"/>
  <c r="AS384" i="180"/>
  <c r="AT384" i="180" s="1"/>
  <c r="AS385" i="180"/>
  <c r="AT385" i="180" s="1"/>
  <c r="AS386" i="180"/>
  <c r="AT386" i="180" s="1"/>
  <c r="AS387" i="180"/>
  <c r="AT387" i="180" s="1"/>
  <c r="AS388" i="180"/>
  <c r="AT388" i="180" s="1"/>
  <c r="AS389" i="180"/>
  <c r="AT389" i="180" s="1"/>
  <c r="AS390" i="180"/>
  <c r="AT390" i="180" s="1"/>
  <c r="AS391" i="180"/>
  <c r="AT391" i="180" s="1"/>
  <c r="AS392" i="180"/>
  <c r="AT392" i="180" s="1"/>
  <c r="AS393" i="180"/>
  <c r="AT393" i="180" s="1"/>
  <c r="AS394" i="180"/>
  <c r="AT394" i="180" s="1"/>
  <c r="AS395" i="180"/>
  <c r="AT395" i="180" s="1"/>
  <c r="AS396" i="180"/>
  <c r="AT396" i="180" s="1"/>
  <c r="AS397" i="180"/>
  <c r="AT397" i="180" s="1"/>
  <c r="AS398" i="180"/>
  <c r="AT398" i="180" s="1"/>
  <c r="AS399" i="180"/>
  <c r="AT399" i="180" s="1"/>
  <c r="AS400" i="180"/>
  <c r="AT400" i="180" s="1"/>
  <c r="AS401" i="180"/>
  <c r="AT401" i="180" s="1"/>
  <c r="AS402" i="180"/>
  <c r="AT402" i="180" s="1"/>
  <c r="AS403" i="180"/>
  <c r="AT403" i="180" s="1"/>
  <c r="AS404" i="180"/>
  <c r="AT404" i="180" s="1"/>
  <c r="AS405" i="180"/>
  <c r="AT405" i="180" s="1"/>
  <c r="AS406" i="180"/>
  <c r="AT406" i="180" s="1"/>
  <c r="AS407" i="180"/>
  <c r="AT407" i="180" s="1"/>
  <c r="AS408" i="180"/>
  <c r="AT408" i="180" s="1"/>
  <c r="AS409" i="180"/>
  <c r="AT409" i="180" s="1"/>
  <c r="AS410" i="180"/>
  <c r="AT410" i="180" s="1"/>
  <c r="AS411" i="180"/>
  <c r="AT411" i="180" s="1"/>
  <c r="AS412" i="180"/>
  <c r="AT412" i="180" s="1"/>
  <c r="AS413" i="180"/>
  <c r="AT413" i="180" s="1"/>
  <c r="AS414" i="180"/>
  <c r="AT414" i="180" s="1"/>
  <c r="AS415" i="180"/>
  <c r="AT415" i="180" s="1"/>
  <c r="AS416" i="180"/>
  <c r="AT416" i="180" s="1"/>
  <c r="AS417" i="180"/>
  <c r="AT417" i="180" s="1"/>
  <c r="AS418" i="180"/>
  <c r="AT418" i="180" s="1"/>
  <c r="AS419" i="180"/>
  <c r="AT419" i="180" s="1"/>
  <c r="AS420" i="180"/>
  <c r="AT420" i="180" s="1"/>
  <c r="AS421" i="180"/>
  <c r="AT421" i="180" s="1"/>
  <c r="AS422" i="180"/>
  <c r="AT422" i="180" s="1"/>
  <c r="AS423" i="180"/>
  <c r="AT423" i="180" s="1"/>
  <c r="AS424" i="180"/>
  <c r="AT424" i="180" s="1"/>
  <c r="AS425" i="180"/>
  <c r="AT425" i="180" s="1"/>
  <c r="AS426" i="180"/>
  <c r="AT426" i="180" s="1"/>
  <c r="AS427" i="180"/>
  <c r="AT427" i="180" s="1"/>
  <c r="AS428" i="180"/>
  <c r="AT428" i="180" s="1"/>
  <c r="AS429" i="180"/>
  <c r="AT429" i="180" s="1"/>
  <c r="AS430" i="180"/>
  <c r="AT430" i="180" s="1"/>
  <c r="AS431" i="180"/>
  <c r="AT431" i="180" s="1"/>
  <c r="AS432" i="180"/>
  <c r="AT432" i="180" s="1"/>
  <c r="AS433" i="180"/>
  <c r="AT433" i="180" s="1"/>
  <c r="AS434" i="180"/>
  <c r="AT434" i="180" s="1"/>
  <c r="AS435" i="180"/>
  <c r="AT435" i="180" s="1"/>
  <c r="AS436" i="180"/>
  <c r="AT436" i="180" s="1"/>
  <c r="AS437" i="180"/>
  <c r="AT437" i="180" s="1"/>
  <c r="AS438" i="180"/>
  <c r="AT438" i="180" s="1"/>
  <c r="AS439" i="180"/>
  <c r="AT439" i="180" s="1"/>
  <c r="AS440" i="180"/>
  <c r="AT440" i="180" s="1"/>
  <c r="AS441" i="180"/>
  <c r="AT441" i="180" s="1"/>
  <c r="AS442" i="180"/>
  <c r="AT442" i="180" s="1"/>
  <c r="AS443" i="180"/>
  <c r="AT443" i="180" s="1"/>
  <c r="AS444" i="180"/>
  <c r="AT444" i="180" s="1"/>
  <c r="AS445" i="180"/>
  <c r="AT445" i="180" s="1"/>
  <c r="AS446" i="180"/>
  <c r="AT446" i="180" s="1"/>
  <c r="AS447" i="180"/>
  <c r="AT447" i="180" s="1"/>
  <c r="AS448" i="180"/>
  <c r="AT448" i="180" s="1"/>
  <c r="AS449" i="180"/>
  <c r="AT449" i="180" s="1"/>
  <c r="AS450" i="180"/>
  <c r="AT450" i="180" s="1"/>
  <c r="AS451" i="180"/>
  <c r="AT451" i="180" s="1"/>
  <c r="AS452" i="180"/>
  <c r="AT452" i="180" s="1"/>
  <c r="AS453" i="180"/>
  <c r="AT453" i="180" s="1"/>
  <c r="AS454" i="180"/>
  <c r="AT454" i="180" s="1"/>
  <c r="AS455" i="180"/>
  <c r="AT455" i="180" s="1"/>
  <c r="AS456" i="180"/>
  <c r="AT456" i="180" s="1"/>
  <c r="AS457" i="180"/>
  <c r="AT457" i="180" s="1"/>
  <c r="AS458" i="180"/>
  <c r="AT458" i="180" s="1"/>
  <c r="AS459" i="180"/>
  <c r="AT459" i="180" s="1"/>
  <c r="AS460" i="180"/>
  <c r="AT460" i="180" s="1"/>
  <c r="AS461" i="180"/>
  <c r="AT461" i="180" s="1"/>
  <c r="AS462" i="180"/>
  <c r="AT462" i="180" s="1"/>
  <c r="AS463" i="180"/>
  <c r="AT463" i="180" s="1"/>
  <c r="AS464" i="180"/>
  <c r="AT464" i="180" s="1"/>
  <c r="AS465" i="180"/>
  <c r="AT465" i="180" s="1"/>
  <c r="AS466" i="180"/>
  <c r="AT466" i="180" s="1"/>
  <c r="AS467" i="180"/>
  <c r="AT467" i="180" s="1"/>
  <c r="AS468" i="180"/>
  <c r="AT468" i="180" s="1"/>
  <c r="AS469" i="180"/>
  <c r="AT469" i="180" s="1"/>
  <c r="AS470" i="180"/>
  <c r="AT470" i="180" s="1"/>
  <c r="AS471" i="180"/>
  <c r="AT471" i="180" s="1"/>
  <c r="AS472" i="180"/>
  <c r="AT472" i="180" s="1"/>
  <c r="AS473" i="180"/>
  <c r="AT473" i="180" s="1"/>
  <c r="AS474" i="180"/>
  <c r="AT474" i="180" s="1"/>
  <c r="AS475" i="180"/>
  <c r="AT475" i="180" s="1"/>
  <c r="AS476" i="180"/>
  <c r="AT476" i="180" s="1"/>
  <c r="AS477" i="180"/>
  <c r="AT477" i="180" s="1"/>
  <c r="AS478" i="180"/>
  <c r="AT478" i="180" s="1"/>
  <c r="AS479" i="180"/>
  <c r="AT479" i="180" s="1"/>
  <c r="AS480" i="180"/>
  <c r="AT480" i="180" s="1"/>
  <c r="AS481" i="180"/>
  <c r="AT481" i="180" s="1"/>
  <c r="AS482" i="180"/>
  <c r="AT482" i="180" s="1"/>
  <c r="AS483" i="180"/>
  <c r="AT483" i="180" s="1"/>
  <c r="AS484" i="180"/>
  <c r="AT484" i="180" s="1"/>
  <c r="AS485" i="180"/>
  <c r="AT485" i="180" s="1"/>
  <c r="AS486" i="180"/>
  <c r="AT486" i="180" s="1"/>
  <c r="AS487" i="180"/>
  <c r="AT487" i="180" s="1"/>
  <c r="AS488" i="180"/>
  <c r="AT488" i="180" s="1"/>
  <c r="AS489" i="180"/>
  <c r="AT489" i="180" s="1"/>
  <c r="AS490" i="180"/>
  <c r="AT490" i="180" s="1"/>
  <c r="AS491" i="180"/>
  <c r="AT491" i="180" s="1"/>
  <c r="AS492" i="180"/>
  <c r="AT492" i="180" s="1"/>
  <c r="AS493" i="180"/>
  <c r="AT493" i="180" s="1"/>
  <c r="AS494" i="180"/>
  <c r="AT494" i="180" s="1"/>
  <c r="AS495" i="180"/>
  <c r="AT495" i="180" s="1"/>
  <c r="AS496" i="180"/>
  <c r="AT496" i="180" s="1"/>
  <c r="AS497" i="180"/>
  <c r="AT497" i="180" s="1"/>
  <c r="AS498" i="180"/>
  <c r="AT498" i="180" s="1"/>
  <c r="AS499" i="180"/>
  <c r="AT499" i="180" s="1"/>
  <c r="AS500" i="180"/>
  <c r="AT500" i="180" s="1"/>
  <c r="AS501" i="180"/>
  <c r="AT501" i="180" s="1"/>
  <c r="AS502" i="180"/>
  <c r="AT502" i="180" s="1"/>
  <c r="AS503" i="180"/>
  <c r="AT503" i="180" s="1"/>
  <c r="AS504" i="180"/>
  <c r="AT504" i="180" s="1"/>
  <c r="AS505" i="180"/>
  <c r="AT505" i="180" s="1"/>
  <c r="AS506" i="180"/>
  <c r="AT506" i="180" s="1"/>
  <c r="AS507" i="180"/>
  <c r="AT507" i="180" s="1"/>
  <c r="AS508" i="180"/>
  <c r="AT508" i="180" s="1"/>
  <c r="AS509" i="180"/>
  <c r="AT509" i="180" s="1"/>
  <c r="AS510" i="180"/>
  <c r="AT510" i="180" s="1"/>
  <c r="AS511" i="180"/>
  <c r="AT511" i="180" s="1"/>
  <c r="AS512" i="180"/>
  <c r="AT512" i="180" s="1"/>
  <c r="AS513" i="180"/>
  <c r="AT513" i="180" s="1"/>
  <c r="AS514" i="180"/>
  <c r="AT514" i="180" s="1"/>
  <c r="AS515" i="180"/>
  <c r="AT515" i="180" s="1"/>
  <c r="AS516" i="180"/>
  <c r="AT516" i="180" s="1"/>
  <c r="AS517" i="180"/>
  <c r="AT517" i="180" s="1"/>
  <c r="AS518" i="180"/>
  <c r="AT518" i="180" s="1"/>
  <c r="AS519" i="180"/>
  <c r="AT519" i="180" s="1"/>
  <c r="AS520" i="180"/>
  <c r="AT520" i="180" s="1"/>
  <c r="AS521" i="180"/>
  <c r="AT521" i="180" s="1"/>
  <c r="AS522" i="180"/>
  <c r="AT522" i="180" s="1"/>
  <c r="AS523" i="180"/>
  <c r="AT523" i="180" s="1"/>
  <c r="AS524" i="180"/>
  <c r="AT524" i="180" s="1"/>
  <c r="AS525" i="180"/>
  <c r="AT525" i="180" s="1"/>
  <c r="AS526" i="180"/>
  <c r="AT526" i="180" s="1"/>
  <c r="AS527" i="180"/>
  <c r="AT527" i="180" s="1"/>
  <c r="AS528" i="180"/>
  <c r="AT528" i="180" s="1"/>
  <c r="AS529" i="180"/>
  <c r="AT529" i="180" s="1"/>
  <c r="AS530" i="180"/>
  <c r="AT530" i="180" s="1"/>
  <c r="AS531" i="180"/>
  <c r="AT531" i="180" s="1"/>
  <c r="AS532" i="180"/>
  <c r="AT532" i="180" s="1"/>
  <c r="AS533" i="180"/>
  <c r="AT533" i="180" s="1"/>
  <c r="AS534" i="180"/>
  <c r="AT534" i="180" s="1"/>
  <c r="AS535" i="180"/>
  <c r="AT535" i="180" s="1"/>
  <c r="AS536" i="180"/>
  <c r="AT536" i="180" s="1"/>
  <c r="AS537" i="180"/>
  <c r="AT537" i="180" s="1"/>
  <c r="AS538" i="180"/>
  <c r="AT538" i="180" s="1"/>
  <c r="AS539" i="180"/>
  <c r="AT539" i="180" s="1"/>
  <c r="AS540" i="180"/>
  <c r="AT540" i="180" s="1"/>
  <c r="AS541" i="180"/>
  <c r="AT541" i="180" s="1"/>
  <c r="AS542" i="180"/>
  <c r="AT542" i="180" s="1"/>
  <c r="AS543" i="180"/>
  <c r="AT543" i="180" s="1"/>
  <c r="AS544" i="180"/>
  <c r="AT544" i="180" s="1"/>
  <c r="AS545" i="180"/>
  <c r="AT545" i="180" s="1"/>
  <c r="AS546" i="180"/>
  <c r="AT546" i="180" s="1"/>
  <c r="AS547" i="180"/>
  <c r="AT547" i="180" s="1"/>
  <c r="AS548" i="180"/>
  <c r="AT548" i="180" s="1"/>
  <c r="AS549" i="180"/>
  <c r="AT549" i="180" s="1"/>
  <c r="AS550" i="180"/>
  <c r="AT550" i="180" s="1"/>
  <c r="AS551" i="180"/>
  <c r="AT551" i="180" s="1"/>
  <c r="AS552" i="180"/>
  <c r="AT552" i="180" s="1"/>
  <c r="AS553" i="180"/>
  <c r="AT553" i="180" s="1"/>
  <c r="AS554" i="180"/>
  <c r="AT554" i="180" s="1"/>
  <c r="AS555" i="180"/>
  <c r="AT555" i="180" s="1"/>
  <c r="AS556" i="180"/>
  <c r="AT556" i="180" s="1"/>
  <c r="AS557" i="180"/>
  <c r="AT557" i="180" s="1"/>
  <c r="AS558" i="180"/>
  <c r="AT558" i="180" s="1"/>
  <c r="AS559" i="180"/>
  <c r="AT559" i="180" s="1"/>
  <c r="AS560" i="180"/>
  <c r="AT560" i="180" s="1"/>
  <c r="AS561" i="180"/>
  <c r="AT561" i="180" s="1"/>
  <c r="AS562" i="180"/>
  <c r="AT562" i="180" s="1"/>
  <c r="AS563" i="180"/>
  <c r="AT563" i="180" s="1"/>
  <c r="AS564" i="180"/>
  <c r="AT564" i="180" s="1"/>
  <c r="AS565" i="180"/>
  <c r="AT565" i="180" s="1"/>
  <c r="AS566" i="180"/>
  <c r="AT566" i="180" s="1"/>
  <c r="AS567" i="180"/>
  <c r="AT567" i="180" s="1"/>
  <c r="AS568" i="180"/>
  <c r="AT568" i="180" s="1"/>
  <c r="AS569" i="180"/>
  <c r="AT569" i="180" s="1"/>
  <c r="AS570" i="180"/>
  <c r="AT570" i="180" s="1"/>
  <c r="AS571" i="180"/>
  <c r="AT571" i="180" s="1"/>
  <c r="AS572" i="180"/>
  <c r="AT572" i="180" s="1"/>
  <c r="AS573" i="180"/>
  <c r="AS574" i="180"/>
  <c r="AS575" i="180"/>
  <c r="AS576" i="180"/>
  <c r="AS577" i="180"/>
  <c r="AS578" i="180"/>
  <c r="AS579" i="180"/>
  <c r="AS580" i="180"/>
  <c r="AS581" i="180"/>
  <c r="AS582" i="180"/>
  <c r="AS583" i="180"/>
  <c r="AS584" i="180"/>
  <c r="AS585" i="180"/>
  <c r="AS586" i="180"/>
  <c r="AS587" i="180"/>
  <c r="AS588" i="180"/>
  <c r="AS589" i="180"/>
  <c r="AS590" i="180"/>
  <c r="AS591" i="180"/>
  <c r="AS592" i="180"/>
  <c r="AS593" i="180"/>
  <c r="AS594" i="180"/>
  <c r="AS595" i="180"/>
  <c r="AS596" i="180"/>
  <c r="AS597" i="180"/>
  <c r="AS598" i="180"/>
  <c r="AS599" i="180"/>
  <c r="AS600" i="180"/>
  <c r="AS601" i="180"/>
  <c r="AS602" i="180"/>
  <c r="AS603" i="180"/>
  <c r="AS604" i="180"/>
  <c r="AS605" i="180"/>
  <c r="AS606" i="180"/>
  <c r="AS607" i="180"/>
  <c r="AS608" i="180"/>
  <c r="AS609" i="180"/>
  <c r="AS610" i="180"/>
  <c r="AS611" i="180"/>
  <c r="AS612" i="180"/>
  <c r="AS613" i="180"/>
  <c r="AS614" i="180"/>
  <c r="AS615" i="180"/>
  <c r="AS616" i="180"/>
  <c r="AS617" i="180"/>
  <c r="AS618" i="180"/>
  <c r="AS619" i="180"/>
  <c r="AS620" i="180"/>
  <c r="AS621" i="180"/>
  <c r="AS622" i="180"/>
  <c r="AS623" i="180"/>
  <c r="AS624" i="180"/>
  <c r="AS625" i="180"/>
  <c r="AS626" i="180"/>
  <c r="AS627" i="180"/>
  <c r="AS628" i="180"/>
  <c r="AS629" i="180"/>
  <c r="AS630" i="180"/>
  <c r="AS631" i="180"/>
  <c r="AS632" i="180"/>
  <c r="AS633" i="180"/>
  <c r="AS634" i="180"/>
  <c r="AS635" i="180"/>
  <c r="AS636" i="180"/>
  <c r="AS637" i="180"/>
  <c r="AS638" i="180"/>
  <c r="AS639" i="180"/>
  <c r="AS640" i="180"/>
  <c r="AS641" i="180"/>
  <c r="AS642" i="180"/>
  <c r="AS643" i="180"/>
  <c r="AS644" i="180"/>
  <c r="AS645" i="180"/>
  <c r="AS646" i="180"/>
  <c r="AS647" i="180"/>
  <c r="AS648" i="180"/>
  <c r="AS649" i="180"/>
  <c r="AS650" i="180"/>
  <c r="AS651" i="180"/>
  <c r="AS652" i="180"/>
  <c r="AS653" i="180"/>
  <c r="AS654" i="180"/>
  <c r="AS655" i="180"/>
  <c r="AS656" i="180"/>
  <c r="AS657" i="180"/>
  <c r="AS658" i="180"/>
  <c r="AS659" i="180"/>
  <c r="AS660" i="180"/>
  <c r="AS661" i="180"/>
  <c r="AS662" i="180"/>
  <c r="AS663" i="180"/>
  <c r="AS664" i="180"/>
  <c r="AS665" i="180"/>
  <c r="AS666" i="180"/>
  <c r="AS667" i="180"/>
  <c r="AS668" i="180"/>
  <c r="AS669" i="180"/>
  <c r="AS670" i="180"/>
  <c r="AS671" i="180"/>
  <c r="AS672" i="180"/>
  <c r="AS673" i="180"/>
  <c r="AS674" i="180"/>
  <c r="AS675" i="180"/>
  <c r="AS676" i="180"/>
  <c r="AS677" i="180"/>
  <c r="AS678" i="180"/>
  <c r="AS679" i="180"/>
  <c r="AS680" i="180"/>
  <c r="AS681" i="180"/>
  <c r="AS682" i="180"/>
  <c r="AS683" i="180"/>
  <c r="AS684" i="180"/>
  <c r="AS685" i="180"/>
  <c r="AS686" i="180"/>
  <c r="AS687" i="180"/>
  <c r="AS688" i="180"/>
  <c r="AS689" i="180"/>
  <c r="AS690" i="180"/>
  <c r="AS691" i="180"/>
  <c r="AS692" i="180"/>
  <c r="AS693" i="180"/>
  <c r="AS694" i="180"/>
  <c r="AS695" i="180"/>
  <c r="AS696" i="180"/>
  <c r="AS697" i="180"/>
  <c r="AS698" i="180"/>
  <c r="AS699" i="180"/>
  <c r="AS700" i="180"/>
  <c r="AS701" i="180"/>
  <c r="AS702" i="180"/>
  <c r="AS703" i="180"/>
  <c r="AS704" i="180"/>
  <c r="AS705" i="180"/>
  <c r="AS706" i="180"/>
  <c r="AS707" i="180"/>
  <c r="AS708" i="180"/>
  <c r="AS709" i="180"/>
  <c r="AS710" i="180"/>
  <c r="AS711" i="180"/>
  <c r="AS712" i="180"/>
  <c r="AS713" i="180"/>
  <c r="AS714" i="180"/>
  <c r="AS715" i="180"/>
  <c r="AS716" i="180"/>
  <c r="AS717" i="180"/>
  <c r="AS718" i="180"/>
  <c r="AS719" i="180"/>
  <c r="AS720" i="180"/>
  <c r="AS721" i="180"/>
  <c r="AS722" i="180"/>
  <c r="AS723" i="180"/>
  <c r="AS724" i="180"/>
  <c r="AS725" i="180"/>
  <c r="AS726" i="180"/>
  <c r="AS727" i="180"/>
  <c r="AS728" i="180"/>
  <c r="AS729" i="180"/>
  <c r="AS730" i="180"/>
  <c r="AS731" i="180"/>
  <c r="AS732" i="180"/>
  <c r="AS733" i="180"/>
  <c r="AS734" i="180"/>
  <c r="AS735" i="180"/>
  <c r="AS736" i="180"/>
  <c r="AS737" i="180"/>
  <c r="AS738" i="180"/>
  <c r="AS739" i="180"/>
  <c r="AS740" i="180"/>
  <c r="AS741" i="180"/>
  <c r="AS742" i="180"/>
  <c r="AS743" i="180"/>
  <c r="AS744" i="180"/>
  <c r="AS745" i="180"/>
  <c r="AS746" i="180"/>
  <c r="AS747" i="180"/>
  <c r="AS748" i="180"/>
  <c r="AS749" i="180"/>
  <c r="AS750" i="180"/>
  <c r="AS751" i="180"/>
  <c r="AS752" i="180"/>
  <c r="AS753" i="180"/>
  <c r="AS754" i="180"/>
  <c r="AS755" i="180"/>
  <c r="AS756" i="180"/>
  <c r="AS757" i="180"/>
  <c r="AS758" i="180"/>
  <c r="AS759" i="180"/>
  <c r="AS760" i="180"/>
  <c r="AS761" i="180"/>
  <c r="AS762" i="180"/>
  <c r="AS763" i="180"/>
  <c r="AS764" i="180"/>
  <c r="AS765" i="180"/>
  <c r="AS766" i="180"/>
  <c r="AS767" i="180"/>
  <c r="AS768" i="180"/>
  <c r="AS769" i="180"/>
  <c r="AS770" i="180"/>
  <c r="AS771" i="180"/>
  <c r="AS772" i="180"/>
  <c r="AS773" i="180"/>
  <c r="AS774" i="180"/>
  <c r="AS775" i="180"/>
  <c r="AS776" i="180"/>
  <c r="AS777" i="180"/>
  <c r="AS778" i="180"/>
  <c r="AS779" i="180"/>
  <c r="AS780" i="180"/>
  <c r="AS781" i="180"/>
  <c r="AS782" i="180"/>
  <c r="AS783" i="180"/>
  <c r="AS784" i="180"/>
  <c r="AS785" i="180"/>
  <c r="AS786" i="180"/>
  <c r="AS787" i="180"/>
  <c r="AS788" i="180"/>
  <c r="AS789" i="180"/>
  <c r="AS790" i="180"/>
  <c r="AS791" i="180"/>
  <c r="AS792" i="180"/>
  <c r="AS793" i="180"/>
  <c r="AS794" i="180"/>
  <c r="AS795" i="180"/>
  <c r="AS796" i="180"/>
  <c r="AS797" i="180"/>
  <c r="AS798" i="180"/>
  <c r="AS799" i="180"/>
  <c r="AS800" i="180"/>
  <c r="AS801" i="180"/>
  <c r="AS802" i="180"/>
  <c r="AS803" i="180"/>
  <c r="AS804" i="180"/>
  <c r="AS805" i="180"/>
  <c r="AS806" i="180"/>
  <c r="AS807" i="180"/>
  <c r="AS808" i="180"/>
  <c r="AS809" i="180"/>
  <c r="AS810" i="180"/>
  <c r="AS811" i="180"/>
  <c r="AS812" i="180"/>
  <c r="AS813" i="180"/>
  <c r="AS814" i="180"/>
  <c r="AS815" i="180"/>
  <c r="AS816" i="180"/>
  <c r="AS817" i="180"/>
  <c r="AS818" i="180"/>
  <c r="AS819" i="180"/>
  <c r="AS820" i="180"/>
  <c r="AS821" i="180"/>
  <c r="AS822" i="180"/>
  <c r="AS823" i="180"/>
  <c r="AS824" i="180"/>
  <c r="AS825" i="180"/>
  <c r="AS826" i="180"/>
  <c r="AS827" i="180"/>
  <c r="AS828" i="180"/>
  <c r="AS829" i="180"/>
  <c r="AS830" i="180"/>
  <c r="AS831" i="180"/>
  <c r="AS832" i="180"/>
  <c r="AS833" i="180"/>
  <c r="AS834" i="180"/>
  <c r="AS835" i="180"/>
  <c r="AS836" i="180"/>
  <c r="AS837" i="180"/>
  <c r="AS838" i="180"/>
  <c r="AS839" i="180"/>
  <c r="AS840" i="180"/>
  <c r="AS841" i="180"/>
  <c r="AS842" i="180"/>
  <c r="AS843" i="180"/>
  <c r="AS844" i="180"/>
  <c r="AS845" i="180"/>
  <c r="AS846" i="180"/>
  <c r="AS847" i="180"/>
  <c r="AS848" i="180"/>
  <c r="AS849" i="180"/>
  <c r="AS850" i="180"/>
  <c r="AS851" i="180"/>
  <c r="AS852" i="180"/>
  <c r="AS853" i="180"/>
  <c r="AS854" i="180"/>
  <c r="AS855" i="180"/>
  <c r="AS856" i="180"/>
  <c r="AS857" i="180"/>
  <c r="AS858" i="180"/>
  <c r="AS859" i="180"/>
  <c r="AS860" i="180"/>
  <c r="AS861" i="180"/>
  <c r="AS862" i="180"/>
  <c r="AS863" i="180"/>
  <c r="AS864" i="180"/>
  <c r="AS865" i="180"/>
  <c r="AS866" i="180"/>
  <c r="AS867" i="180"/>
  <c r="AS868" i="180"/>
  <c r="AS869" i="180"/>
  <c r="AS870" i="180"/>
  <c r="AS871" i="180"/>
  <c r="AS872" i="180"/>
  <c r="AS873" i="180"/>
  <c r="AS874" i="180"/>
  <c r="AS875" i="180"/>
  <c r="AS876" i="180"/>
  <c r="AS877" i="180"/>
  <c r="AS878" i="180"/>
  <c r="AS879" i="180"/>
  <c r="AS880" i="180"/>
  <c r="AS881" i="180"/>
  <c r="AS882" i="180"/>
  <c r="AS883" i="180"/>
  <c r="AS884" i="180"/>
  <c r="AS885" i="180"/>
  <c r="AS886" i="180"/>
  <c r="AS887" i="180"/>
  <c r="AS888" i="180"/>
  <c r="AS889" i="180"/>
  <c r="AS890" i="180"/>
  <c r="AS891" i="180"/>
  <c r="AS892" i="180"/>
  <c r="AS893" i="180"/>
  <c r="AS894" i="180"/>
  <c r="AS895" i="180"/>
  <c r="AS896" i="180"/>
  <c r="AS897" i="180"/>
  <c r="AS898" i="180"/>
  <c r="AS899" i="180"/>
  <c r="AS900" i="180"/>
  <c r="AS901" i="180"/>
  <c r="AS902" i="180"/>
  <c r="AS903" i="180"/>
  <c r="AS904" i="180"/>
  <c r="AS905" i="180"/>
  <c r="AS906" i="180"/>
  <c r="AS907" i="180"/>
  <c r="AS908" i="180"/>
  <c r="AS909" i="180"/>
  <c r="AS910" i="180"/>
  <c r="AS911" i="180"/>
  <c r="AS912" i="180"/>
  <c r="AS913" i="180"/>
  <c r="AS914" i="180"/>
  <c r="AS915" i="180"/>
  <c r="AS916" i="180"/>
  <c r="AS917" i="180"/>
  <c r="AS918" i="180"/>
  <c r="AS919" i="180"/>
  <c r="AS920" i="180"/>
  <c r="AS921" i="180"/>
  <c r="AS922" i="180"/>
  <c r="AS923" i="180"/>
  <c r="AS924" i="180"/>
  <c r="AS925" i="180"/>
  <c r="AS926" i="180"/>
  <c r="AS927" i="180"/>
  <c r="AS928" i="180"/>
  <c r="AS929" i="180"/>
  <c r="AS930" i="180"/>
  <c r="AS931" i="180"/>
  <c r="AS932" i="180"/>
  <c r="AS933" i="180"/>
  <c r="AS934" i="180"/>
  <c r="AS935" i="180"/>
  <c r="AS936" i="180"/>
  <c r="AS937" i="180"/>
  <c r="AS938" i="180"/>
  <c r="AS939" i="180"/>
  <c r="AS940" i="180"/>
  <c r="AS941" i="180"/>
  <c r="AS942" i="180"/>
  <c r="AS943" i="180"/>
  <c r="AS944" i="180"/>
  <c r="AS945" i="180"/>
  <c r="AS946" i="180"/>
  <c r="AS947" i="180"/>
  <c r="AS948" i="180"/>
  <c r="AS949" i="180"/>
  <c r="AS950" i="180"/>
  <c r="AS951" i="180"/>
  <c r="AS952" i="180"/>
  <c r="AS953" i="180"/>
  <c r="AS954" i="180"/>
  <c r="AS955" i="180"/>
  <c r="AS956" i="180"/>
  <c r="AS957" i="180"/>
  <c r="AS958" i="180"/>
  <c r="AS959" i="180"/>
  <c r="AS960" i="180"/>
  <c r="AS961" i="180"/>
  <c r="AS962" i="180"/>
  <c r="AS963" i="180"/>
  <c r="AS964" i="180"/>
  <c r="AS965" i="180"/>
  <c r="AS966" i="180"/>
  <c r="AS967" i="180"/>
  <c r="AS968" i="180"/>
  <c r="AS969" i="180"/>
  <c r="AS970" i="180"/>
  <c r="AS971" i="180"/>
  <c r="AS972" i="180"/>
  <c r="AS973" i="180"/>
  <c r="AS974" i="180"/>
  <c r="AS975" i="180"/>
  <c r="AS976" i="180"/>
  <c r="AS977" i="180"/>
  <c r="AS978" i="180"/>
  <c r="AS979" i="180"/>
  <c r="AS980" i="180"/>
  <c r="AS981" i="180"/>
  <c r="AS982" i="180"/>
  <c r="AS983" i="180"/>
  <c r="AS984" i="180"/>
  <c r="AS985" i="180"/>
  <c r="AS986" i="180"/>
  <c r="AS987" i="180"/>
  <c r="AS988" i="180"/>
  <c r="AS989" i="180"/>
  <c r="AS990" i="180"/>
  <c r="AS991" i="180"/>
  <c r="AS992" i="180"/>
  <c r="AS993" i="180"/>
  <c r="AS994" i="180"/>
  <c r="AS995" i="180"/>
  <c r="AS996" i="180"/>
  <c r="AS997" i="180"/>
  <c r="AS998" i="180"/>
  <c r="AS999" i="180"/>
  <c r="AS1000" i="180"/>
  <c r="AS1001" i="180"/>
  <c r="AS1002" i="180"/>
  <c r="AS1003" i="180"/>
  <c r="AS1004" i="180"/>
  <c r="AS1005" i="180"/>
  <c r="AS1006" i="180"/>
  <c r="AS1007" i="180"/>
  <c r="AS1008" i="180"/>
  <c r="AS1009" i="180"/>
  <c r="AS1010" i="180"/>
  <c r="AS1011" i="180"/>
  <c r="AS1012" i="180"/>
  <c r="AS1013" i="180"/>
  <c r="AS1014" i="180"/>
  <c r="AS1015" i="180"/>
  <c r="AS1016" i="180"/>
  <c r="AS1017" i="180"/>
  <c r="AS1018" i="180"/>
  <c r="AS1019" i="180"/>
  <c r="AS1020" i="180"/>
  <c r="AS1021" i="180"/>
  <c r="AS1022" i="180"/>
  <c r="AS1023" i="180"/>
  <c r="AS1024" i="180"/>
  <c r="AS1025" i="180"/>
  <c r="AS1026" i="180"/>
  <c r="AS1027" i="180"/>
  <c r="AS1028" i="180"/>
  <c r="AS1029" i="180"/>
  <c r="AS1030" i="180"/>
  <c r="AS1031" i="180"/>
  <c r="AS1032" i="180"/>
  <c r="AS1033" i="180"/>
  <c r="AS1034" i="180"/>
  <c r="AS1035" i="180"/>
  <c r="AS1036" i="180"/>
  <c r="AS1037" i="180"/>
  <c r="AS1038" i="180"/>
  <c r="AS1039" i="180"/>
  <c r="AS1040" i="180"/>
  <c r="AS1041" i="180"/>
  <c r="AS1042" i="180"/>
  <c r="AS1043" i="180"/>
  <c r="AS1044" i="180"/>
  <c r="AS1045" i="180"/>
  <c r="AS1046" i="180"/>
  <c r="AS1047" i="180"/>
  <c r="AS1048" i="180"/>
  <c r="AS1049" i="180"/>
  <c r="AS1050" i="180"/>
  <c r="AS1051" i="180"/>
  <c r="AS1052" i="180"/>
  <c r="AS1053" i="180"/>
  <c r="AS1054" i="180"/>
  <c r="AS1055" i="180"/>
  <c r="AS1056" i="180"/>
  <c r="AS1057" i="180"/>
  <c r="AS1058" i="180"/>
  <c r="AS1059" i="180"/>
  <c r="AS1060" i="180"/>
  <c r="AS1061" i="180"/>
  <c r="AS1062" i="180"/>
  <c r="AS1063" i="180"/>
  <c r="AS1064" i="180"/>
  <c r="AS1065" i="180"/>
  <c r="AS1066" i="180"/>
  <c r="AS1067" i="180"/>
  <c r="AS1068" i="180"/>
  <c r="AS1069" i="180"/>
  <c r="AS1070" i="180"/>
  <c r="AS1071" i="180"/>
  <c r="AS1072" i="180"/>
  <c r="AS1073" i="180"/>
  <c r="AS1074" i="180"/>
  <c r="AS1075" i="180"/>
  <c r="AS1076" i="180"/>
  <c r="AS1077" i="180"/>
  <c r="AS1078" i="180"/>
  <c r="AS1079" i="180"/>
  <c r="AS1080" i="180"/>
  <c r="AS1081" i="180"/>
  <c r="AS1082" i="180"/>
  <c r="AS1083" i="180"/>
  <c r="AS1084" i="180"/>
  <c r="AS1085" i="180"/>
  <c r="AS1086" i="180"/>
  <c r="AS1087" i="180"/>
  <c r="AS1088" i="180"/>
  <c r="AS1089" i="180"/>
  <c r="AS1090" i="180"/>
  <c r="AS1091" i="180"/>
  <c r="AS1092" i="180"/>
  <c r="AS1093" i="180"/>
  <c r="AS1094" i="180"/>
  <c r="AS1095" i="180"/>
  <c r="AS1096" i="180"/>
  <c r="AS1097" i="180"/>
  <c r="AS1098" i="180"/>
  <c r="AS1099" i="180"/>
  <c r="AS1100" i="180"/>
  <c r="AS1101" i="180"/>
  <c r="AS1102" i="180"/>
  <c r="AS1103" i="180"/>
  <c r="AS1104" i="180"/>
  <c r="AS1105" i="180"/>
  <c r="AS1106" i="180"/>
  <c r="AS1107" i="180"/>
  <c r="AS1108" i="180"/>
  <c r="AS1109" i="180"/>
  <c r="AS1110" i="180"/>
  <c r="AS1111" i="180"/>
  <c r="AS1112" i="180"/>
  <c r="AS1113" i="180"/>
  <c r="AS1114" i="180"/>
  <c r="AS1115" i="180"/>
  <c r="AS1116" i="180"/>
  <c r="AS1117" i="180"/>
  <c r="AS1118" i="180"/>
  <c r="AS1119" i="180"/>
  <c r="AS1120" i="180"/>
  <c r="AS1121" i="180"/>
  <c r="AS1122" i="180"/>
  <c r="AS1123" i="180"/>
  <c r="AS1124" i="180"/>
  <c r="AS1125" i="180"/>
  <c r="AW1125" i="180" s="1"/>
  <c r="AX1125" i="180" s="1"/>
  <c r="AY1125" i="180" s="1"/>
  <c r="AS1126" i="180"/>
  <c r="AW1126" i="180" s="1"/>
  <c r="AX1126" i="180" s="1"/>
  <c r="AS1127" i="180"/>
  <c r="AW1127" i="180" s="1"/>
  <c r="AX1127" i="180" s="1"/>
  <c r="AS1128" i="180"/>
  <c r="AW1128" i="180" s="1"/>
  <c r="AX1128" i="180" s="1"/>
  <c r="AS1129" i="180"/>
  <c r="AW1129" i="180" s="1"/>
  <c r="AX1129" i="180" s="1"/>
  <c r="AY1129" i="180" s="1"/>
  <c r="AS1130" i="180"/>
  <c r="AW1130" i="180" s="1"/>
  <c r="AX1130" i="180" s="1"/>
  <c r="AY1130" i="180" s="1"/>
  <c r="AS1131" i="180"/>
  <c r="AW1131" i="180" s="1"/>
  <c r="AX1131" i="180" s="1"/>
  <c r="AY1131" i="180" s="1"/>
  <c r="AS1132" i="180"/>
  <c r="AW1132" i="180" s="1"/>
  <c r="AX1132" i="180" s="1"/>
  <c r="AS1133" i="180"/>
  <c r="AW1133" i="180" s="1"/>
  <c r="AX1133" i="180" s="1"/>
  <c r="AS1134" i="180"/>
  <c r="AW1134" i="180" s="1"/>
  <c r="AX1134" i="180" s="1"/>
  <c r="AS1135" i="180"/>
  <c r="AW1135" i="180" s="1"/>
  <c r="AX1135" i="180" s="1"/>
  <c r="AY1135" i="180" s="1"/>
  <c r="AS1136" i="180"/>
  <c r="AW1136" i="180" s="1"/>
  <c r="AX1136" i="180" s="1"/>
  <c r="AY1136" i="180" s="1"/>
  <c r="AS1137" i="180"/>
  <c r="AW1137" i="180" s="1"/>
  <c r="AX1137" i="180" s="1"/>
  <c r="AY1137" i="180" s="1"/>
  <c r="AS1138" i="180"/>
  <c r="AW1138" i="180" s="1"/>
  <c r="AX1138" i="180" s="1"/>
  <c r="AS1139" i="180"/>
  <c r="AW1139" i="180" s="1"/>
  <c r="AX1139" i="180" s="1"/>
  <c r="AS1140" i="180"/>
  <c r="AW1140" i="180" s="1"/>
  <c r="AX1140" i="180" s="1"/>
  <c r="AY1140" i="180" s="1"/>
  <c r="AS1141" i="180"/>
  <c r="AW1141" i="180" s="1"/>
  <c r="AX1141" i="180" s="1"/>
  <c r="AS1142" i="180"/>
  <c r="AW1142" i="180" s="1"/>
  <c r="AX1142" i="180" s="1"/>
  <c r="AS1143" i="180"/>
  <c r="AW1143" i="180" s="1"/>
  <c r="AX1143" i="180" s="1"/>
  <c r="AY1143" i="180" s="1"/>
  <c r="AS1144" i="180"/>
  <c r="AW1144" i="180" s="1"/>
  <c r="AX1144" i="180" s="1"/>
  <c r="AS1145" i="180"/>
  <c r="AW1145" i="180" s="1"/>
  <c r="AX1145" i="180" s="1"/>
  <c r="AY1145" i="180" s="1"/>
  <c r="AS1146" i="180"/>
  <c r="AW1146" i="180" s="1"/>
  <c r="AX1146" i="180" s="1"/>
  <c r="AS1147" i="180"/>
  <c r="AW1147" i="180" s="1"/>
  <c r="AX1147" i="180" s="1"/>
  <c r="AS1148" i="180"/>
  <c r="AW1148" i="180" s="1"/>
  <c r="AX1148" i="180" s="1"/>
  <c r="AS1149" i="180"/>
  <c r="AW1149" i="180" s="1"/>
  <c r="AX1149" i="180" s="1"/>
  <c r="AY1149" i="180" s="1"/>
  <c r="AS1150" i="180"/>
  <c r="AW1150" i="180" s="1"/>
  <c r="AX1150" i="180" s="1"/>
  <c r="AY1150" i="180" s="1"/>
  <c r="AS1151" i="180"/>
  <c r="AW1151" i="180" s="1"/>
  <c r="AX1151" i="180" s="1"/>
  <c r="AS1152" i="180"/>
  <c r="AW1152" i="180" s="1"/>
  <c r="AX1152" i="180" s="1"/>
  <c r="AS1153" i="180"/>
  <c r="AW1153" i="180" s="1"/>
  <c r="AX1153" i="180" s="1"/>
  <c r="AY1153" i="180" s="1"/>
  <c r="AS1154" i="180"/>
  <c r="AW1154" i="180" s="1"/>
  <c r="AX1154" i="180" s="1"/>
  <c r="AS1155" i="180"/>
  <c r="AW1155" i="180" s="1"/>
  <c r="AX1155" i="180" s="1"/>
  <c r="AY1155" i="180" s="1"/>
  <c r="AS1156" i="180"/>
  <c r="AW1156" i="180" s="1"/>
  <c r="AX1156" i="180" s="1"/>
  <c r="AS1157" i="180"/>
  <c r="AW1157" i="180" s="1"/>
  <c r="AX1157" i="180" s="1"/>
  <c r="AS1158" i="180"/>
  <c r="AW1158" i="180" s="1"/>
  <c r="AX1158" i="180" s="1"/>
  <c r="AY1158" i="180" s="1"/>
  <c r="AS1159" i="180"/>
  <c r="AW1159" i="180" s="1"/>
  <c r="AX1159" i="180" s="1"/>
  <c r="AS1160" i="180"/>
  <c r="AW1160" i="180" s="1"/>
  <c r="AX1160" i="180" s="1"/>
  <c r="AY1160" i="180" s="1"/>
  <c r="AS1161" i="180"/>
  <c r="AW1161" i="180" s="1"/>
  <c r="AX1161" i="180" s="1"/>
  <c r="AS1162" i="180"/>
  <c r="AW1162" i="180" s="1"/>
  <c r="AX1162" i="180" s="1"/>
  <c r="AY1162" i="180" s="1"/>
  <c r="AS1163" i="180"/>
  <c r="AW1163" i="180" s="1"/>
  <c r="AX1163" i="180" s="1"/>
  <c r="AY1163" i="180" s="1"/>
  <c r="AS1164" i="180"/>
  <c r="AW1164" i="180" s="1"/>
  <c r="AX1164" i="180" s="1"/>
  <c r="AS1165" i="180"/>
  <c r="AW1165" i="180" s="1"/>
  <c r="AX1165" i="180" s="1"/>
  <c r="AS1166" i="180"/>
  <c r="AW1166" i="180" s="1"/>
  <c r="AX1166" i="180" s="1"/>
  <c r="AY1166" i="180" s="1"/>
  <c r="AS1167" i="180"/>
  <c r="AW1167" i="180" s="1"/>
  <c r="AX1167" i="180" s="1"/>
  <c r="AS1168" i="180"/>
  <c r="AW1168" i="180" s="1"/>
  <c r="AX1168" i="180" s="1"/>
  <c r="AY1168" i="180" s="1"/>
  <c r="AS1169" i="180"/>
  <c r="AW1169" i="180" s="1"/>
  <c r="AX1169" i="180" s="1"/>
  <c r="AS1170" i="180"/>
  <c r="AW1170" i="180" s="1"/>
  <c r="AX1170" i="180" s="1"/>
  <c r="AY1170" i="180" s="1"/>
  <c r="AS1171" i="180"/>
  <c r="AW1171" i="180" s="1"/>
  <c r="AX1171" i="180" s="1"/>
  <c r="AS1172" i="180"/>
  <c r="AW1172" i="180" s="1"/>
  <c r="AX1172" i="180" s="1"/>
  <c r="AS1173" i="180"/>
  <c r="AW1173" i="180" s="1"/>
  <c r="AX1173" i="180" s="1"/>
  <c r="AY1173" i="180" s="1"/>
  <c r="AS1174" i="180"/>
  <c r="AW1174" i="180" s="1"/>
  <c r="AX1174" i="180" s="1"/>
  <c r="AS1175" i="180"/>
  <c r="AW1175" i="180" s="1"/>
  <c r="AX1175" i="180" s="1"/>
  <c r="AY1175" i="180" s="1"/>
  <c r="AS1176" i="180"/>
  <c r="AW1176" i="180" s="1"/>
  <c r="AX1176" i="180" s="1"/>
  <c r="AS1177" i="180"/>
  <c r="AW1177" i="180" s="1"/>
  <c r="AX1177" i="180" s="1"/>
  <c r="AS1178" i="180"/>
  <c r="AW1178" i="180" s="1"/>
  <c r="AX1178" i="180" s="1"/>
  <c r="AY1178" i="180" s="1"/>
  <c r="AS1179" i="180"/>
  <c r="AW1179" i="180" s="1"/>
  <c r="AX1179" i="180" s="1"/>
  <c r="AS1180" i="180"/>
  <c r="AW1180" i="180" s="1"/>
  <c r="AX1180" i="180" s="1"/>
  <c r="AY1180" i="180" s="1"/>
  <c r="AS1181" i="180"/>
  <c r="AW1181" i="180" s="1"/>
  <c r="AX1181" i="180" s="1"/>
  <c r="AS1182" i="180"/>
  <c r="AW1182" i="180" s="1"/>
  <c r="AX1182" i="180" s="1"/>
  <c r="AS1183" i="180"/>
  <c r="AW1183" i="180" s="1"/>
  <c r="AX1183" i="180" s="1"/>
  <c r="AY1183" i="180" s="1"/>
  <c r="AS1184" i="180"/>
  <c r="AW1184" i="180" s="1"/>
  <c r="AX1184" i="180" s="1"/>
  <c r="AS1185" i="180"/>
  <c r="AW1185" i="180" s="1"/>
  <c r="AX1185" i="180" s="1"/>
  <c r="AY1185" i="180" s="1"/>
  <c r="AS1186" i="180"/>
  <c r="AW1186" i="180" s="1"/>
  <c r="AX1186" i="180" s="1"/>
  <c r="AS1187" i="180"/>
  <c r="AW1187" i="180" s="1"/>
  <c r="AX1187" i="180" s="1"/>
  <c r="AS1188" i="180"/>
  <c r="AW1188" i="180" s="1"/>
  <c r="AX1188" i="180" s="1"/>
  <c r="AY1188" i="180" s="1"/>
  <c r="AS1189" i="180"/>
  <c r="AW1189" i="180" s="1"/>
  <c r="AX1189" i="180" s="1"/>
  <c r="AS1190" i="180"/>
  <c r="AW1190" i="180" s="1"/>
  <c r="AX1190" i="180" s="1"/>
  <c r="AS1191" i="180"/>
  <c r="AW1191" i="180" s="1"/>
  <c r="AX1191" i="180" s="1"/>
  <c r="AY1191" i="180" s="1"/>
  <c r="AS1192" i="180"/>
  <c r="AW1192" i="180" s="1"/>
  <c r="AX1192" i="180" s="1"/>
  <c r="AS1193" i="180"/>
  <c r="AW1193" i="180" s="1"/>
  <c r="AX1193" i="180" s="1"/>
  <c r="AY1193" i="180" s="1"/>
  <c r="AS1194" i="180"/>
  <c r="AW1194" i="180" s="1"/>
  <c r="AX1194" i="180" s="1"/>
  <c r="AS1195" i="180"/>
  <c r="AW1195" i="180" s="1"/>
  <c r="AX1195" i="180" s="1"/>
  <c r="AY1195" i="180" s="1"/>
  <c r="AS1196" i="180"/>
  <c r="AW1196" i="180" s="1"/>
  <c r="AX1196" i="180" s="1"/>
  <c r="AY1196" i="180" s="1"/>
  <c r="AS1197" i="180"/>
  <c r="AW1197" i="180" s="1"/>
  <c r="AX1197" i="180" s="1"/>
  <c r="AS1198" i="180"/>
  <c r="AW1198" i="180" s="1"/>
  <c r="AX1198" i="180" s="1"/>
  <c r="AS1199" i="180"/>
  <c r="AW1199" i="180" s="1"/>
  <c r="AX1199" i="180" s="1"/>
  <c r="AY1199" i="180" s="1"/>
  <c r="AS1200" i="180"/>
  <c r="AW1200" i="180" s="1"/>
  <c r="AX1200" i="180" s="1"/>
  <c r="AS1201" i="180"/>
  <c r="AW1201" i="180" s="1"/>
  <c r="AX1201" i="180" s="1"/>
  <c r="AY1201" i="180" s="1"/>
  <c r="AS1202" i="180"/>
  <c r="AW1202" i="180" s="1"/>
  <c r="AX1202" i="180" s="1"/>
  <c r="AS1203" i="180"/>
  <c r="AW1203" i="180" s="1"/>
  <c r="AX1203" i="180" s="1"/>
  <c r="AS1204" i="180"/>
  <c r="AW1204" i="180" s="1"/>
  <c r="AX1204" i="180" s="1"/>
  <c r="AY1204" i="180" s="1"/>
  <c r="AS1205" i="180"/>
  <c r="AW1205" i="180" s="1"/>
  <c r="AX1205" i="180" s="1"/>
  <c r="AS1206" i="180"/>
  <c r="AW1206" i="180" s="1"/>
  <c r="AX1206" i="180" s="1"/>
  <c r="AY1206" i="180" s="1"/>
  <c r="AS1207" i="180"/>
  <c r="AW1207" i="180" s="1"/>
  <c r="AX1207" i="180" s="1"/>
  <c r="AS1208" i="180"/>
  <c r="AW1208" i="180" s="1"/>
  <c r="AX1208" i="180" s="1"/>
  <c r="AY1208" i="180" s="1"/>
  <c r="AS1209" i="180"/>
  <c r="AW1209" i="180" s="1"/>
  <c r="AX1209" i="180" s="1"/>
  <c r="AS1210" i="180"/>
  <c r="AW1210" i="180" s="1"/>
  <c r="AX1210" i="180" s="1"/>
  <c r="AY1210" i="180" s="1"/>
  <c r="AS1211" i="180"/>
  <c r="AW1211" i="180" s="1"/>
  <c r="AX1211" i="180" s="1"/>
  <c r="AS1212" i="180"/>
  <c r="AW1212" i="180" s="1"/>
  <c r="AX1212" i="180" s="1"/>
  <c r="AS1213" i="180"/>
  <c r="AW1213" i="180" s="1"/>
  <c r="AX1213" i="180" s="1"/>
  <c r="AY1213" i="180" s="1"/>
  <c r="AS1214" i="180"/>
  <c r="AW1214" i="180" s="1"/>
  <c r="AX1214" i="180" s="1"/>
  <c r="AS1215" i="180"/>
  <c r="AW1215" i="180" s="1"/>
  <c r="AX1215" i="180" s="1"/>
  <c r="AY1215" i="180" s="1"/>
  <c r="AS1216" i="180"/>
  <c r="AW1216" i="180" s="1"/>
  <c r="AX1216" i="180" s="1"/>
  <c r="AS1217" i="180"/>
  <c r="AW1217" i="180" s="1"/>
  <c r="AX1217" i="180" s="1"/>
  <c r="AY1217" i="180" s="1"/>
  <c r="AS1218" i="180"/>
  <c r="AW1218" i="180" s="1"/>
  <c r="AX1218" i="180" s="1"/>
  <c r="AS1219" i="180"/>
  <c r="AW1219" i="180" s="1"/>
  <c r="AX1219" i="180" s="1"/>
  <c r="AS1220" i="180"/>
  <c r="AW1220" i="180" s="1"/>
  <c r="AX1220" i="180" s="1"/>
  <c r="AY1220" i="180" s="1"/>
  <c r="AS1221" i="180"/>
  <c r="AW1221" i="180" s="1"/>
  <c r="AX1221" i="180" s="1"/>
  <c r="AS1222" i="180"/>
  <c r="AW1222" i="180" s="1"/>
  <c r="AX1222" i="180" s="1"/>
  <c r="AY1222" i="180" s="1"/>
  <c r="AS1223" i="180"/>
  <c r="AW1223" i="180" s="1"/>
  <c r="AX1223" i="180" s="1"/>
  <c r="AS1224" i="180"/>
  <c r="AW1224" i="180" s="1"/>
  <c r="AX1224" i="180" s="1"/>
  <c r="AY1224" i="180" s="1"/>
  <c r="AS1225" i="180"/>
  <c r="AW1225" i="180" s="1"/>
  <c r="AX1225" i="180" s="1"/>
  <c r="AS1226" i="180"/>
  <c r="AW1226" i="180" s="1"/>
  <c r="AX1226" i="180" s="1"/>
  <c r="AS1227" i="180"/>
  <c r="AW1227" i="180" s="1"/>
  <c r="AX1227" i="180" s="1"/>
  <c r="AS1228" i="180"/>
  <c r="AW1228" i="180" s="1"/>
  <c r="AX1228" i="180" s="1"/>
  <c r="AY1228" i="180" s="1"/>
  <c r="AS1229" i="180"/>
  <c r="AW1229" i="180" s="1"/>
  <c r="AX1229" i="180" s="1"/>
  <c r="AY1229" i="180" s="1"/>
  <c r="AS1230" i="180"/>
  <c r="AW1230" i="180" s="1"/>
  <c r="AX1230" i="180" s="1"/>
  <c r="AS1231" i="180"/>
  <c r="AW1231" i="180" s="1"/>
  <c r="AX1231" i="180" s="1"/>
  <c r="AS1232" i="180"/>
  <c r="AW1232" i="180" s="1"/>
  <c r="AX1232" i="180" s="1"/>
  <c r="AS1233" i="180"/>
  <c r="AW1233" i="180" s="1"/>
  <c r="AX1233" i="180" s="1"/>
  <c r="AY1233" i="180" s="1"/>
  <c r="AS1234" i="180"/>
  <c r="AW1234" i="180" s="1"/>
  <c r="AX1234" i="180" s="1"/>
  <c r="AY1234" i="180" s="1"/>
  <c r="AS1235" i="180"/>
  <c r="AW1235" i="180" s="1"/>
  <c r="AX1235" i="180" s="1"/>
  <c r="AS1236" i="180"/>
  <c r="AW1236" i="180" s="1"/>
  <c r="AX1236" i="180" s="1"/>
  <c r="AS1237" i="180"/>
  <c r="AW1237" i="180" s="1"/>
  <c r="AX1237" i="180" s="1"/>
  <c r="AS1238" i="180"/>
  <c r="AW1238" i="180" s="1"/>
  <c r="AX1238" i="180" s="1"/>
  <c r="AY1238" i="180" s="1"/>
  <c r="AS1239" i="180"/>
  <c r="AW1239" i="180" s="1"/>
  <c r="AX1239" i="180" s="1"/>
  <c r="AY1239" i="180" s="1"/>
  <c r="AS1240" i="180"/>
  <c r="AW1240" i="180" s="1"/>
  <c r="AX1240" i="180" s="1"/>
  <c r="AS1241" i="180"/>
  <c r="AW1241" i="180" s="1"/>
  <c r="AX1241" i="180" s="1"/>
  <c r="AS1242" i="180"/>
  <c r="AW1242" i="180" s="1"/>
  <c r="AX1242" i="180" s="1"/>
  <c r="AY1242" i="180" s="1"/>
  <c r="AS1243" i="180"/>
  <c r="AW1243" i="180" s="1"/>
  <c r="AX1243" i="180" s="1"/>
  <c r="AS1244" i="180"/>
  <c r="AW1244" i="180" s="1"/>
  <c r="AX1244" i="180" s="1"/>
  <c r="AS1245" i="180"/>
  <c r="AW1245" i="180" s="1"/>
  <c r="AX1245" i="180" s="1"/>
  <c r="AY1245" i="180" s="1"/>
  <c r="AS1246" i="180"/>
  <c r="AW1246" i="180" s="1"/>
  <c r="AX1246" i="180" s="1"/>
  <c r="AS1247" i="180"/>
  <c r="AW1247" i="180" s="1"/>
  <c r="AX1247" i="180" s="1"/>
  <c r="AS1248" i="180"/>
  <c r="AW1248" i="180" s="1"/>
  <c r="AX1248" i="180" s="1"/>
  <c r="AS1249" i="180"/>
  <c r="AW1249" i="180" s="1"/>
  <c r="AX1249" i="180" s="1"/>
  <c r="AS1250" i="180"/>
  <c r="AW1250" i="180" s="1"/>
  <c r="AX1250" i="180" s="1"/>
  <c r="AS1251" i="180"/>
  <c r="AW1251" i="180" s="1"/>
  <c r="AX1251" i="180" s="1"/>
  <c r="AS1252" i="180"/>
  <c r="AW1252" i="180" s="1"/>
  <c r="AX1252" i="180" s="1"/>
  <c r="AS1253" i="180"/>
  <c r="AW1253" i="180" s="1"/>
  <c r="AX1253" i="180" s="1"/>
  <c r="AS1254" i="180"/>
  <c r="AW1254" i="180" s="1"/>
  <c r="AX1254" i="180" s="1"/>
  <c r="AS1255" i="180"/>
  <c r="AW1255" i="180" s="1"/>
  <c r="AX1255" i="180" s="1"/>
  <c r="AS1256" i="180"/>
  <c r="AW1256" i="180" s="1"/>
  <c r="AX1256" i="180" s="1"/>
  <c r="AS1257" i="180"/>
  <c r="AW1257" i="180" s="1"/>
  <c r="AX1257" i="180" s="1"/>
  <c r="AS1258" i="180"/>
  <c r="AW1258" i="180" s="1"/>
  <c r="AX1258" i="180" s="1"/>
  <c r="AS1259" i="180"/>
  <c r="AW1259" i="180" s="1"/>
  <c r="AX1259" i="180" s="1"/>
  <c r="AS1260" i="180"/>
  <c r="AW1260" i="180" s="1"/>
  <c r="AX1260" i="180" s="1"/>
  <c r="AS1261" i="180"/>
  <c r="AW1261" i="180" s="1"/>
  <c r="AX1261" i="180" s="1"/>
  <c r="AS1262" i="180"/>
  <c r="AW1262" i="180" s="1"/>
  <c r="AX1262" i="180" s="1"/>
  <c r="AS1263" i="180"/>
  <c r="AW1263" i="180" s="1"/>
  <c r="AX1263" i="180" s="1"/>
  <c r="AS1264" i="180"/>
  <c r="AW1264" i="180" s="1"/>
  <c r="AX1264" i="180" s="1"/>
  <c r="AS1265" i="180"/>
  <c r="AW1265" i="180" s="1"/>
  <c r="AX1265" i="180" s="1"/>
  <c r="AS1266" i="180"/>
  <c r="AW1266" i="180" s="1"/>
  <c r="AX1266" i="180" s="1"/>
  <c r="AS1267" i="180"/>
  <c r="AW1267" i="180" s="1"/>
  <c r="AX1267" i="180" s="1"/>
  <c r="AS1268" i="180"/>
  <c r="AW1268" i="180" s="1"/>
  <c r="AX1268" i="180" s="1"/>
  <c r="AS1269" i="180"/>
  <c r="AW1269" i="180" s="1"/>
  <c r="AX1269" i="180" s="1"/>
  <c r="AS1270" i="180"/>
  <c r="AW1270" i="180" s="1"/>
  <c r="AX1270" i="180" s="1"/>
  <c r="AS1271" i="180"/>
  <c r="AW1271" i="180" s="1"/>
  <c r="AX1271" i="180" s="1"/>
  <c r="AS1272" i="180"/>
  <c r="AW1272" i="180" s="1"/>
  <c r="AX1272" i="180" s="1"/>
  <c r="AS1273" i="180"/>
  <c r="AW1273" i="180" s="1"/>
  <c r="AX1273" i="180" s="1"/>
  <c r="AS1274" i="180"/>
  <c r="AW1274" i="180" s="1"/>
  <c r="AX1274" i="180" s="1"/>
  <c r="AS1275" i="180"/>
  <c r="AW1275" i="180" s="1"/>
  <c r="AX1275" i="180" s="1"/>
  <c r="AS1276" i="180"/>
  <c r="AW1276" i="180" s="1"/>
  <c r="AX1276" i="180" s="1"/>
  <c r="AS1277" i="180"/>
  <c r="AW1277" i="180" s="1"/>
  <c r="AX1277" i="180" s="1"/>
  <c r="AS1278" i="180"/>
  <c r="AW1278" i="180" s="1"/>
  <c r="AX1278" i="180" s="1"/>
  <c r="AS1279" i="180"/>
  <c r="AW1279" i="180" s="1"/>
  <c r="AX1279" i="180" s="1"/>
  <c r="AS1280" i="180"/>
  <c r="AW1280" i="180" s="1"/>
  <c r="AX1280" i="180" s="1"/>
  <c r="AS1281" i="180"/>
  <c r="AW1281" i="180" s="1"/>
  <c r="AX1281" i="180" s="1"/>
  <c r="AS1282" i="180"/>
  <c r="AW1282" i="180" s="1"/>
  <c r="AX1282" i="180" s="1"/>
  <c r="AS1283" i="180"/>
  <c r="AW1283" i="180" s="1"/>
  <c r="AX1283" i="180" s="1"/>
  <c r="AS1284" i="180"/>
  <c r="AW1284" i="180" s="1"/>
  <c r="AX1284" i="180" s="1"/>
  <c r="AS1285" i="180"/>
  <c r="AW1285" i="180" s="1"/>
  <c r="AX1285" i="180" s="1"/>
  <c r="AS1286" i="180"/>
  <c r="AW1286" i="180" s="1"/>
  <c r="AX1286" i="180" s="1"/>
  <c r="AS1287" i="180"/>
  <c r="AW1287" i="180" s="1"/>
  <c r="AX1287" i="180" s="1"/>
  <c r="AS1288" i="180"/>
  <c r="AW1288" i="180" s="1"/>
  <c r="AX1288" i="180" s="1"/>
  <c r="AS1289" i="180"/>
  <c r="AW1289" i="180" s="1"/>
  <c r="AX1289" i="180" s="1"/>
  <c r="AS1290" i="180"/>
  <c r="AW1290" i="180" s="1"/>
  <c r="AX1290" i="180" s="1"/>
  <c r="AS1291" i="180"/>
  <c r="AW1291" i="180" s="1"/>
  <c r="AX1291" i="180" s="1"/>
  <c r="AS1292" i="180"/>
  <c r="AW1292" i="180" s="1"/>
  <c r="AX1292" i="180" s="1"/>
  <c r="AS1293" i="180"/>
  <c r="AW1293" i="180" s="1"/>
  <c r="AX1293" i="180" s="1"/>
  <c r="AS1294" i="180"/>
  <c r="AW1294" i="180" s="1"/>
  <c r="AX1294" i="180" s="1"/>
  <c r="AS1295" i="180"/>
  <c r="AW1295" i="180" s="1"/>
  <c r="AX1295" i="180" s="1"/>
  <c r="AS1296" i="180"/>
  <c r="AW1296" i="180" s="1"/>
  <c r="AX1296" i="180" s="1"/>
  <c r="AS1297" i="180"/>
  <c r="AW1297" i="180" s="1"/>
  <c r="AX1297" i="180" s="1"/>
  <c r="AS1298" i="180"/>
  <c r="AW1298" i="180" s="1"/>
  <c r="AX1298" i="180" s="1"/>
  <c r="AS1299" i="180"/>
  <c r="AW1299" i="180" s="1"/>
  <c r="AX1299" i="180" s="1"/>
  <c r="AS1300" i="180"/>
  <c r="AW1300" i="180" s="1"/>
  <c r="AX1300" i="180" s="1"/>
  <c r="AS1301" i="180"/>
  <c r="AW1301" i="180" s="1"/>
  <c r="AX1301" i="180" s="1"/>
  <c r="AS1302" i="180"/>
  <c r="AW1302" i="180" s="1"/>
  <c r="AX1302" i="180" s="1"/>
  <c r="AS1303" i="180"/>
  <c r="AW1303" i="180" s="1"/>
  <c r="AX1303" i="180" s="1"/>
  <c r="AS1304" i="180"/>
  <c r="AW1304" i="180" s="1"/>
  <c r="AX1304" i="180" s="1"/>
  <c r="AS1305" i="180"/>
  <c r="AW1305" i="180" s="1"/>
  <c r="AX1305" i="180" s="1"/>
  <c r="AS1306" i="180"/>
  <c r="AW1306" i="180" s="1"/>
  <c r="AX1306" i="180" s="1"/>
  <c r="AS1307" i="180"/>
  <c r="AW1307" i="180" s="1"/>
  <c r="AX1307" i="180" s="1"/>
  <c r="AS1308" i="180"/>
  <c r="AW1308" i="180" s="1"/>
  <c r="AX1308" i="180" s="1"/>
  <c r="AS1309" i="180"/>
  <c r="AW1309" i="180" s="1"/>
  <c r="AX1309" i="180" s="1"/>
  <c r="AS1310" i="180"/>
  <c r="AW1310" i="180" s="1"/>
  <c r="AX1310" i="180" s="1"/>
  <c r="AS1311" i="180"/>
  <c r="AW1311" i="180" s="1"/>
  <c r="AX1311" i="180" s="1"/>
  <c r="AS1312" i="180"/>
  <c r="AW1312" i="180" s="1"/>
  <c r="AX1312" i="180" s="1"/>
  <c r="AS1313" i="180"/>
  <c r="AW1313" i="180" s="1"/>
  <c r="AX1313" i="180" s="1"/>
  <c r="AS1314" i="180"/>
  <c r="AW1314" i="180" s="1"/>
  <c r="AX1314" i="180" s="1"/>
  <c r="AS1315" i="180"/>
  <c r="AW1315" i="180" s="1"/>
  <c r="AX1315" i="180" s="1"/>
  <c r="AS1316" i="180"/>
  <c r="AW1316" i="180" s="1"/>
  <c r="AX1316" i="180" s="1"/>
  <c r="AS1317" i="180"/>
  <c r="AW1317" i="180" s="1"/>
  <c r="AX1317" i="180" s="1"/>
  <c r="AS1318" i="180"/>
  <c r="AW1318" i="180" s="1"/>
  <c r="AX1318" i="180" s="1"/>
  <c r="AS1319" i="180"/>
  <c r="AW1319" i="180" s="1"/>
  <c r="AX1319" i="180" s="1"/>
  <c r="AS1320" i="180"/>
  <c r="AW1320" i="180" s="1"/>
  <c r="AX1320" i="180" s="1"/>
  <c r="AS1321" i="180"/>
  <c r="AW1321" i="180" s="1"/>
  <c r="AX1321" i="180" s="1"/>
  <c r="AS1322" i="180"/>
  <c r="AW1322" i="180" s="1"/>
  <c r="AX1322" i="180" s="1"/>
  <c r="AS1323" i="180"/>
  <c r="AW1323" i="180" s="1"/>
  <c r="AX1323" i="180" s="1"/>
  <c r="AS1324" i="180"/>
  <c r="AW1324" i="180" s="1"/>
  <c r="AX1324" i="180" s="1"/>
  <c r="AS1325" i="180"/>
  <c r="AW1325" i="180" s="1"/>
  <c r="AX1325" i="180" s="1"/>
  <c r="AS1326" i="180"/>
  <c r="AW1326" i="180" s="1"/>
  <c r="AX1326" i="180" s="1"/>
  <c r="AS1327" i="180"/>
  <c r="AW1327" i="180" s="1"/>
  <c r="AX1327" i="180" s="1"/>
  <c r="AS1328" i="180"/>
  <c r="AW1328" i="180" s="1"/>
  <c r="AX1328" i="180" s="1"/>
  <c r="AS1329" i="180"/>
  <c r="AW1329" i="180" s="1"/>
  <c r="AX1329" i="180" s="1"/>
  <c r="AS1330" i="180"/>
  <c r="AW1330" i="180" s="1"/>
  <c r="AX1330" i="180" s="1"/>
  <c r="AS1331" i="180"/>
  <c r="AW1331" i="180" s="1"/>
  <c r="AX1331" i="180" s="1"/>
  <c r="AS1332" i="180"/>
  <c r="AW1332" i="180" s="1"/>
  <c r="AX1332" i="180" s="1"/>
  <c r="AS1333" i="180"/>
  <c r="AW1333" i="180" s="1"/>
  <c r="AX1333" i="180" s="1"/>
  <c r="AS1334" i="180"/>
  <c r="AW1334" i="180" s="1"/>
  <c r="AX1334" i="180" s="1"/>
  <c r="AS1335" i="180"/>
  <c r="AW1335" i="180" s="1"/>
  <c r="AX1335" i="180" s="1"/>
  <c r="AS1336" i="180"/>
  <c r="AW1336" i="180" s="1"/>
  <c r="AX1336" i="180" s="1"/>
  <c r="AS1337" i="180"/>
  <c r="AW1337" i="180" s="1"/>
  <c r="AX1337" i="180" s="1"/>
  <c r="AS1338" i="180"/>
  <c r="AW1338" i="180" s="1"/>
  <c r="AX1338" i="180" s="1"/>
  <c r="AS1339" i="180"/>
  <c r="AW1339" i="180" s="1"/>
  <c r="AX1339" i="180" s="1"/>
  <c r="AS1340" i="180"/>
  <c r="AW1340" i="180" s="1"/>
  <c r="AX1340" i="180" s="1"/>
  <c r="AS1341" i="180"/>
  <c r="AW1341" i="180" s="1"/>
  <c r="AX1341" i="180" s="1"/>
  <c r="AS1342" i="180"/>
  <c r="AW1342" i="180" s="1"/>
  <c r="AX1342" i="180" s="1"/>
  <c r="AS1343" i="180"/>
  <c r="AW1343" i="180" s="1"/>
  <c r="AX1343" i="180" s="1"/>
  <c r="AS1344" i="180"/>
  <c r="AW1344" i="180" s="1"/>
  <c r="AX1344" i="180" s="1"/>
  <c r="AS1345" i="180"/>
  <c r="AW1345" i="180" s="1"/>
  <c r="AX1345" i="180" s="1"/>
  <c r="AS1346" i="180"/>
  <c r="AW1346" i="180" s="1"/>
  <c r="AX1346" i="180" s="1"/>
  <c r="AS1347" i="180"/>
  <c r="AW1347" i="180" s="1"/>
  <c r="AX1347" i="180" s="1"/>
  <c r="AS1348" i="180"/>
  <c r="AW1348" i="180" s="1"/>
  <c r="AX1348" i="180" s="1"/>
  <c r="AS1349" i="180"/>
  <c r="AW1349" i="180" s="1"/>
  <c r="AX1349" i="180" s="1"/>
  <c r="AS1350" i="180"/>
  <c r="AW1350" i="180" s="1"/>
  <c r="AX1350" i="180" s="1"/>
  <c r="AS1351" i="180"/>
  <c r="AW1351" i="180" s="1"/>
  <c r="AX1351" i="180" s="1"/>
  <c r="AS1352" i="180"/>
  <c r="AW1352" i="180" s="1"/>
  <c r="AX1352" i="180" s="1"/>
  <c r="AS1353" i="180"/>
  <c r="AW1353" i="180" s="1"/>
  <c r="AX1353" i="180" s="1"/>
  <c r="AS1354" i="180"/>
  <c r="AW1354" i="180" s="1"/>
  <c r="AX1354" i="180" s="1"/>
  <c r="AS1355" i="180"/>
  <c r="AW1355" i="180" s="1"/>
  <c r="AX1355" i="180" s="1"/>
  <c r="AS1356" i="180"/>
  <c r="AW1356" i="180" s="1"/>
  <c r="AX1356" i="180" s="1"/>
  <c r="AS1357" i="180"/>
  <c r="AW1357" i="180" s="1"/>
  <c r="AX1357" i="180" s="1"/>
  <c r="AS1358" i="180"/>
  <c r="AW1358" i="180" s="1"/>
  <c r="AX1358" i="180" s="1"/>
  <c r="AS1359" i="180"/>
  <c r="AW1359" i="180" s="1"/>
  <c r="AX1359" i="180" s="1"/>
  <c r="AS1360" i="180"/>
  <c r="AW1360" i="180" s="1"/>
  <c r="AX1360" i="180" s="1"/>
  <c r="AS1361" i="180"/>
  <c r="AW1361" i="180" s="1"/>
  <c r="AX1361" i="180" s="1"/>
  <c r="AS1362" i="180"/>
  <c r="AW1362" i="180" s="1"/>
  <c r="AX1362" i="180" s="1"/>
  <c r="AS1363" i="180"/>
  <c r="AW1363" i="180" s="1"/>
  <c r="AX1363" i="180" s="1"/>
  <c r="AS1364" i="180"/>
  <c r="AW1364" i="180" s="1"/>
  <c r="AX1364" i="180" s="1"/>
  <c r="AS1365" i="180"/>
  <c r="AW1365" i="180" s="1"/>
  <c r="AX1365" i="180" s="1"/>
  <c r="AS1366" i="180"/>
  <c r="AW1366" i="180" s="1"/>
  <c r="AX1366" i="180" s="1"/>
  <c r="AS1367" i="180"/>
  <c r="AW1367" i="180" s="1"/>
  <c r="AX1367" i="180" s="1"/>
  <c r="AS1368" i="180"/>
  <c r="AW1368" i="180" s="1"/>
  <c r="AX1368" i="180" s="1"/>
  <c r="AS1369" i="180"/>
  <c r="AW1369" i="180" s="1"/>
  <c r="AX1369" i="180" s="1"/>
  <c r="AS1370" i="180"/>
  <c r="AW1370" i="180" s="1"/>
  <c r="AX1370" i="180" s="1"/>
  <c r="AS1371" i="180"/>
  <c r="AW1371" i="180" s="1"/>
  <c r="AX1371" i="180" s="1"/>
  <c r="AS1372" i="180"/>
  <c r="AW1372" i="180" s="1"/>
  <c r="AX1372" i="180" s="1"/>
  <c r="AS1373" i="180"/>
  <c r="AW1373" i="180" s="1"/>
  <c r="AX1373" i="180" s="1"/>
  <c r="AS1374" i="180"/>
  <c r="AW1374" i="180" s="1"/>
  <c r="AX1374" i="180" s="1"/>
  <c r="AS1375" i="180"/>
  <c r="AW1375" i="180" s="1"/>
  <c r="AX1375" i="180" s="1"/>
  <c r="AS1376" i="180"/>
  <c r="AW1376" i="180" s="1"/>
  <c r="AX1376" i="180" s="1"/>
  <c r="AS1377" i="180"/>
  <c r="AW1377" i="180" s="1"/>
  <c r="AX1377" i="180" s="1"/>
  <c r="AS1378" i="180"/>
  <c r="AW1378" i="180" s="1"/>
  <c r="AX1378" i="180" s="1"/>
  <c r="AS1379" i="180"/>
  <c r="AW1379" i="180" s="1"/>
  <c r="AX1379" i="180" s="1"/>
  <c r="AS1380" i="180"/>
  <c r="AW1380" i="180" s="1"/>
  <c r="AX1380" i="180" s="1"/>
  <c r="AS1381" i="180"/>
  <c r="AW1381" i="180" s="1"/>
  <c r="AX1381" i="180" s="1"/>
  <c r="AS1382" i="180"/>
  <c r="AW1382" i="180" s="1"/>
  <c r="AX1382" i="180" s="1"/>
  <c r="AS1383" i="180"/>
  <c r="AW1383" i="180" s="1"/>
  <c r="AX1383" i="180" s="1"/>
  <c r="AS1384" i="180"/>
  <c r="AW1384" i="180" s="1"/>
  <c r="AX1384" i="180" s="1"/>
  <c r="AS1385" i="180"/>
  <c r="AW1385" i="180" s="1"/>
  <c r="AX1385" i="180" s="1"/>
  <c r="AS1386" i="180"/>
  <c r="AW1386" i="180" s="1"/>
  <c r="AX1386" i="180" s="1"/>
  <c r="AS1387" i="180"/>
  <c r="AW1387" i="180" s="1"/>
  <c r="AX1387" i="180" s="1"/>
  <c r="AS1388" i="180"/>
  <c r="AW1388" i="180" s="1"/>
  <c r="AX1388" i="180" s="1"/>
  <c r="AS1389" i="180"/>
  <c r="AW1389" i="180" s="1"/>
  <c r="AX1389" i="180" s="1"/>
  <c r="AS1390" i="180"/>
  <c r="AW1390" i="180" s="1"/>
  <c r="AX1390" i="180" s="1"/>
  <c r="AS1391" i="180"/>
  <c r="AW1391" i="180" s="1"/>
  <c r="AX1391" i="180" s="1"/>
  <c r="AS1392" i="180"/>
  <c r="AW1392" i="180" s="1"/>
  <c r="AX1392" i="180" s="1"/>
  <c r="AS1393" i="180"/>
  <c r="AW1393" i="180" s="1"/>
  <c r="AX1393" i="180" s="1"/>
  <c r="AS1394" i="180"/>
  <c r="AW1394" i="180" s="1"/>
  <c r="AX1394" i="180" s="1"/>
  <c r="AS1395" i="180"/>
  <c r="AW1395" i="180" s="1"/>
  <c r="AX1395" i="180" s="1"/>
  <c r="AS1396" i="180"/>
  <c r="AW1396" i="180" s="1"/>
  <c r="AX1396" i="180" s="1"/>
  <c r="AS1397" i="180"/>
  <c r="AW1397" i="180" s="1"/>
  <c r="AX1397" i="180" s="1"/>
  <c r="AS1398" i="180"/>
  <c r="AW1398" i="180" s="1"/>
  <c r="AX1398" i="180" s="1"/>
  <c r="AS1399" i="180"/>
  <c r="AW1399" i="180" s="1"/>
  <c r="AX1399" i="180" s="1"/>
  <c r="AS1400" i="180"/>
  <c r="AW1400" i="180" s="1"/>
  <c r="AX1400" i="180" s="1"/>
  <c r="AS1401" i="180"/>
  <c r="AW1401" i="180" s="1"/>
  <c r="AX1401" i="180" s="1"/>
  <c r="AS1402" i="180"/>
  <c r="AW1402" i="180" s="1"/>
  <c r="AX1402" i="180" s="1"/>
  <c r="AS1403" i="180"/>
  <c r="AW1403" i="180" s="1"/>
  <c r="AX1403" i="180" s="1"/>
  <c r="AS1404" i="180"/>
  <c r="AW1404" i="180" s="1"/>
  <c r="AX1404" i="180" s="1"/>
  <c r="AS1405" i="180"/>
  <c r="AW1405" i="180" s="1"/>
  <c r="AX1405" i="180" s="1"/>
  <c r="AS1406" i="180"/>
  <c r="AW1406" i="180" s="1"/>
  <c r="AX1406" i="180" s="1"/>
  <c r="AS1407" i="180"/>
  <c r="AW1407" i="180" s="1"/>
  <c r="AX1407" i="180" s="1"/>
  <c r="AS1408" i="180"/>
  <c r="AW1408" i="180" s="1"/>
  <c r="AX1408" i="180" s="1"/>
  <c r="AS1409" i="180"/>
  <c r="AW1409" i="180" s="1"/>
  <c r="AX1409" i="180" s="1"/>
  <c r="AS1410" i="180"/>
  <c r="AW1410" i="180" s="1"/>
  <c r="AX1410" i="180" s="1"/>
  <c r="AS1411" i="180"/>
  <c r="AW1411" i="180" s="1"/>
  <c r="AX1411" i="180" s="1"/>
  <c r="AS1412" i="180"/>
  <c r="AW1412" i="180" s="1"/>
  <c r="AX1412" i="180" s="1"/>
  <c r="AS1413" i="180"/>
  <c r="AW1413" i="180" s="1"/>
  <c r="AX1413" i="180" s="1"/>
  <c r="AS1414" i="180"/>
  <c r="AW1414" i="180" s="1"/>
  <c r="AX1414" i="180" s="1"/>
  <c r="AS1415" i="180"/>
  <c r="AW1415" i="180" s="1"/>
  <c r="AX1415" i="180" s="1"/>
  <c r="AS1416" i="180"/>
  <c r="AW1416" i="180" s="1"/>
  <c r="AX1416" i="180" s="1"/>
  <c r="AS1417" i="180"/>
  <c r="AW1417" i="180" s="1"/>
  <c r="AX1417" i="180" s="1"/>
  <c r="AS1418" i="180"/>
  <c r="AW1418" i="180" s="1"/>
  <c r="AX1418" i="180" s="1"/>
  <c r="AS1419" i="180"/>
  <c r="AW1419" i="180" s="1"/>
  <c r="AX1419" i="180" s="1"/>
  <c r="AS1420" i="180"/>
  <c r="AW1420" i="180" s="1"/>
  <c r="AX1420" i="180" s="1"/>
  <c r="AS1421" i="180"/>
  <c r="AW1421" i="180" s="1"/>
  <c r="AX1421" i="180" s="1"/>
  <c r="AS1422" i="180"/>
  <c r="AW1422" i="180" s="1"/>
  <c r="AX1422" i="180" s="1"/>
  <c r="AS1423" i="180"/>
  <c r="AW1423" i="180" s="1"/>
  <c r="AX1423" i="180" s="1"/>
  <c r="AS1424" i="180"/>
  <c r="AW1424" i="180" s="1"/>
  <c r="AX1424" i="180" s="1"/>
  <c r="AS1425" i="180"/>
  <c r="AW1425" i="180" s="1"/>
  <c r="AX1425" i="180" s="1"/>
  <c r="AS1426" i="180"/>
  <c r="AW1426" i="180" s="1"/>
  <c r="AX1426" i="180" s="1"/>
  <c r="AS1427" i="180"/>
  <c r="AW1427" i="180" s="1"/>
  <c r="AX1427" i="180" s="1"/>
  <c r="AS1428" i="180"/>
  <c r="AW1428" i="180" s="1"/>
  <c r="AX1428" i="180" s="1"/>
  <c r="AS1429" i="180"/>
  <c r="AW1429" i="180" s="1"/>
  <c r="AX1429" i="180" s="1"/>
  <c r="AS1430" i="180"/>
  <c r="AW1430" i="180" s="1"/>
  <c r="AX1430" i="180" s="1"/>
  <c r="AS1431" i="180"/>
  <c r="AW1431" i="180" s="1"/>
  <c r="AX1431" i="180" s="1"/>
  <c r="AS1432" i="180"/>
  <c r="AW1432" i="180" s="1"/>
  <c r="AX1432" i="180" s="1"/>
  <c r="AS1433" i="180"/>
  <c r="AW1433" i="180" s="1"/>
  <c r="AX1433" i="180" s="1"/>
  <c r="AS1434" i="180"/>
  <c r="AW1434" i="180" s="1"/>
  <c r="AX1434" i="180" s="1"/>
  <c r="AS1435" i="180"/>
  <c r="AW1435" i="180" s="1"/>
  <c r="AX1435" i="180" s="1"/>
  <c r="AS1436" i="180"/>
  <c r="AW1436" i="180" s="1"/>
  <c r="AX1436" i="180" s="1"/>
  <c r="AS1437" i="180"/>
  <c r="AW1437" i="180" s="1"/>
  <c r="AX1437" i="180" s="1"/>
  <c r="AS1438" i="180"/>
  <c r="AW1438" i="180" s="1"/>
  <c r="AX1438" i="180" s="1"/>
  <c r="AS1439" i="180"/>
  <c r="AW1439" i="180" s="1"/>
  <c r="AX1439" i="180" s="1"/>
  <c r="AS1440" i="180"/>
  <c r="AW1440" i="180" s="1"/>
  <c r="AX1440" i="180" s="1"/>
  <c r="AS1441" i="180"/>
  <c r="AW1441" i="180" s="1"/>
  <c r="AX1441" i="180" s="1"/>
  <c r="AS1442" i="180"/>
  <c r="AW1442" i="180" s="1"/>
  <c r="AX1442" i="180" s="1"/>
  <c r="AS1443" i="180"/>
  <c r="AW1443" i="180" s="1"/>
  <c r="AX1443" i="180" s="1"/>
  <c r="AS1444" i="180"/>
  <c r="AW1444" i="180" s="1"/>
  <c r="AX1444" i="180" s="1"/>
  <c r="AS1445" i="180"/>
  <c r="AW1445" i="180" s="1"/>
  <c r="AX1445" i="180" s="1"/>
  <c r="AS1446" i="180"/>
  <c r="AW1446" i="180" s="1"/>
  <c r="AX1446" i="180" s="1"/>
  <c r="AS1447" i="180"/>
  <c r="AW1447" i="180" s="1"/>
  <c r="AX1447" i="180" s="1"/>
  <c r="AS1448" i="180"/>
  <c r="AW1448" i="180" s="1"/>
  <c r="AX1448" i="180" s="1"/>
  <c r="AS1449" i="180"/>
  <c r="AW1449" i="180" s="1"/>
  <c r="AX1449" i="180" s="1"/>
  <c r="AS1450" i="180"/>
  <c r="AW1450" i="180" s="1"/>
  <c r="AX1450" i="180" s="1"/>
  <c r="AS1451" i="180"/>
  <c r="AW1451" i="180" s="1"/>
  <c r="AX1451" i="180" s="1"/>
  <c r="AS1452" i="180"/>
  <c r="AW1452" i="180" s="1"/>
  <c r="AX1452" i="180" s="1"/>
  <c r="AS1453" i="180"/>
  <c r="AW1453" i="180" s="1"/>
  <c r="AX1453" i="180" s="1"/>
  <c r="AS1454" i="180"/>
  <c r="AW1454" i="180" s="1"/>
  <c r="AX1454" i="180" s="1"/>
  <c r="AS1455" i="180"/>
  <c r="AW1455" i="180" s="1"/>
  <c r="AX1455" i="180" s="1"/>
  <c r="AS1456" i="180"/>
  <c r="AW1456" i="180" s="1"/>
  <c r="AX1456" i="180" s="1"/>
  <c r="AS1457" i="180"/>
  <c r="AW1457" i="180" s="1"/>
  <c r="AX1457" i="180" s="1"/>
  <c r="AS1458" i="180"/>
  <c r="AW1458" i="180" s="1"/>
  <c r="AX1458" i="180" s="1"/>
  <c r="AS1459" i="180"/>
  <c r="AW1459" i="180" s="1"/>
  <c r="AX1459" i="180" s="1"/>
  <c r="AS1460" i="180"/>
  <c r="AW1460" i="180" s="1"/>
  <c r="AX1460" i="180" s="1"/>
  <c r="AS1461" i="180"/>
  <c r="AW1461" i="180" s="1"/>
  <c r="AX1461" i="180" s="1"/>
  <c r="AS1462" i="180"/>
  <c r="AW1462" i="180" s="1"/>
  <c r="AX1462" i="180" s="1"/>
  <c r="AS1463" i="180"/>
  <c r="AW1463" i="180" s="1"/>
  <c r="AX1463" i="180" s="1"/>
  <c r="AT1125" i="180"/>
  <c r="AT1126" i="180"/>
  <c r="AT1127" i="180"/>
  <c r="AT1128" i="180"/>
  <c r="AT1129" i="180"/>
  <c r="AT1130" i="180"/>
  <c r="AT1131" i="180"/>
  <c r="AT1132" i="180"/>
  <c r="AT1133" i="180"/>
  <c r="AT1134" i="180"/>
  <c r="AT1135" i="180"/>
  <c r="AT1136" i="180"/>
  <c r="AT1137" i="180"/>
  <c r="AT1138" i="180"/>
  <c r="AT1139" i="180"/>
  <c r="AT1140" i="180"/>
  <c r="AT1141" i="180"/>
  <c r="AT1142" i="180"/>
  <c r="AT1143" i="180"/>
  <c r="AT1144" i="180"/>
  <c r="AT1145" i="180"/>
  <c r="AT1146" i="180"/>
  <c r="AT1147" i="180"/>
  <c r="AT1148" i="180"/>
  <c r="AT1149" i="180"/>
  <c r="AT1150" i="180"/>
  <c r="AT1151" i="180"/>
  <c r="AT1152" i="180"/>
  <c r="AT1153" i="180"/>
  <c r="AT1154" i="180"/>
  <c r="AT1155" i="180"/>
  <c r="AT1156" i="180"/>
  <c r="AT1157" i="180"/>
  <c r="AT1158" i="180"/>
  <c r="AT1159" i="180"/>
  <c r="AT1160" i="180"/>
  <c r="AT1161" i="180"/>
  <c r="AT1162" i="180"/>
  <c r="AT1163" i="180"/>
  <c r="AT1164" i="180"/>
  <c r="AT1165" i="180"/>
  <c r="AT1166" i="180"/>
  <c r="AT1167" i="180"/>
  <c r="AT1168" i="180"/>
  <c r="AT1169" i="180"/>
  <c r="AT1170" i="180"/>
  <c r="AT1171" i="180"/>
  <c r="AT1172" i="180"/>
  <c r="AT1173" i="180"/>
  <c r="AT1174" i="180"/>
  <c r="AT1175" i="180"/>
  <c r="AT1176" i="180"/>
  <c r="AT1177" i="180"/>
  <c r="AT1178" i="180"/>
  <c r="AT1179" i="180"/>
  <c r="AT1180" i="180"/>
  <c r="AT1181" i="180"/>
  <c r="AT1182" i="180"/>
  <c r="AT1183" i="180"/>
  <c r="AT1184" i="180"/>
  <c r="AT1185" i="180"/>
  <c r="AT1186" i="180"/>
  <c r="AT1187" i="180"/>
  <c r="AT1188" i="180"/>
  <c r="AT1189" i="180"/>
  <c r="AT1190" i="180"/>
  <c r="AT1191" i="180"/>
  <c r="AT1192" i="180"/>
  <c r="AT1193" i="180"/>
  <c r="AT1194" i="180"/>
  <c r="AT1195" i="180"/>
  <c r="AT1196" i="180"/>
  <c r="AT1197" i="180"/>
  <c r="AT1198" i="180"/>
  <c r="AT1199" i="180"/>
  <c r="AT1200" i="180"/>
  <c r="AT1201" i="180"/>
  <c r="AT1202" i="180"/>
  <c r="AT1203" i="180"/>
  <c r="AT1204" i="180"/>
  <c r="AT1205" i="180"/>
  <c r="AT1206" i="180"/>
  <c r="AT1207" i="180"/>
  <c r="AT1208" i="180"/>
  <c r="AT1209" i="180"/>
  <c r="AT1210" i="180"/>
  <c r="AT1211" i="180"/>
  <c r="AT1212" i="180"/>
  <c r="AT1213" i="180"/>
  <c r="AT1214" i="180"/>
  <c r="AT1215" i="180"/>
  <c r="AT1216" i="180"/>
  <c r="AT1217" i="180"/>
  <c r="AT1218" i="180"/>
  <c r="AT1219" i="180"/>
  <c r="AT1220" i="180"/>
  <c r="AT1221" i="180"/>
  <c r="AT1222" i="180"/>
  <c r="AT1223" i="180"/>
  <c r="AT1224" i="180"/>
  <c r="AT1225" i="180"/>
  <c r="AT1226" i="180"/>
  <c r="AT1227" i="180"/>
  <c r="AT1228" i="180"/>
  <c r="AT1229" i="180"/>
  <c r="AT1230" i="180"/>
  <c r="AT1231" i="180"/>
  <c r="AT1232" i="180"/>
  <c r="AT1233" i="180"/>
  <c r="AT1234" i="180"/>
  <c r="AT1235" i="180"/>
  <c r="AT1236" i="180"/>
  <c r="AT1237" i="180"/>
  <c r="AT1238" i="180"/>
  <c r="AT1239" i="180"/>
  <c r="AT1240" i="180"/>
  <c r="AT1241" i="180"/>
  <c r="AT1242" i="180"/>
  <c r="AT1243" i="180"/>
  <c r="AT1244" i="180"/>
  <c r="AT1245" i="180"/>
  <c r="AT1246" i="180"/>
  <c r="AT1247" i="180"/>
  <c r="AT1248" i="180"/>
  <c r="AT1249" i="180"/>
  <c r="AT1250" i="180"/>
  <c r="AT1251" i="180"/>
  <c r="AT1252" i="180"/>
  <c r="AT1253" i="180"/>
  <c r="AT1254" i="180"/>
  <c r="AT1255" i="180"/>
  <c r="AT1256" i="180"/>
  <c r="AT1257" i="180"/>
  <c r="AT1258" i="180"/>
  <c r="AT1259" i="180"/>
  <c r="AT1260" i="180"/>
  <c r="AT1261" i="180"/>
  <c r="AT1262" i="180"/>
  <c r="AT1263" i="180"/>
  <c r="AT1264" i="180"/>
  <c r="AT1265" i="180"/>
  <c r="AT1266" i="180"/>
  <c r="AT1267" i="180"/>
  <c r="AT1268" i="180"/>
  <c r="AT1269" i="180"/>
  <c r="AT1270" i="180"/>
  <c r="AT1271" i="180"/>
  <c r="AT1272" i="180"/>
  <c r="AT1273" i="180"/>
  <c r="AT1274" i="180"/>
  <c r="AT1275" i="180"/>
  <c r="AT1276" i="180"/>
  <c r="AT1277" i="180"/>
  <c r="AT1278" i="180"/>
  <c r="AT1279" i="180"/>
  <c r="AT1280" i="180"/>
  <c r="AT1281" i="180"/>
  <c r="AT1282" i="180"/>
  <c r="AT1283" i="180"/>
  <c r="AT1284" i="180"/>
  <c r="AT1285" i="180"/>
  <c r="AT1286" i="180"/>
  <c r="AT1287" i="180"/>
  <c r="AT1288" i="180"/>
  <c r="AT1289" i="180"/>
  <c r="AT1290" i="180"/>
  <c r="AT1291" i="180"/>
  <c r="AT1292" i="180"/>
  <c r="AT1293" i="180"/>
  <c r="AT1294" i="180"/>
  <c r="AT1295" i="180"/>
  <c r="AT1296" i="180"/>
  <c r="AT1297" i="180"/>
  <c r="AT1298" i="180"/>
  <c r="AT1299" i="180"/>
  <c r="AT1300" i="180"/>
  <c r="AT1301" i="180"/>
  <c r="AT1302" i="180"/>
  <c r="AT1303" i="180"/>
  <c r="AT1304" i="180"/>
  <c r="AT1305" i="180"/>
  <c r="AT1306" i="180"/>
  <c r="AT1307" i="180"/>
  <c r="AT1308" i="180"/>
  <c r="AT1309" i="180"/>
  <c r="AT1310" i="180"/>
  <c r="AT1311" i="180"/>
  <c r="AT1312" i="180"/>
  <c r="AT1313" i="180"/>
  <c r="AT1314" i="180"/>
  <c r="AT1315" i="180"/>
  <c r="AT1316" i="180"/>
  <c r="AT1317" i="180"/>
  <c r="AT1318" i="180"/>
  <c r="AT1319" i="180"/>
  <c r="AT1320" i="180"/>
  <c r="AT1321" i="180"/>
  <c r="AT1322" i="180"/>
  <c r="AT1323" i="180"/>
  <c r="AT1324" i="180"/>
  <c r="AT1325" i="180"/>
  <c r="AT1326" i="180"/>
  <c r="AT1327" i="180"/>
  <c r="AT1328" i="180"/>
  <c r="AT1329" i="180"/>
  <c r="AT1330" i="180"/>
  <c r="AT1331" i="180"/>
  <c r="AT1332" i="180"/>
  <c r="AT1333" i="180"/>
  <c r="AT1334" i="180"/>
  <c r="AT1335" i="180"/>
  <c r="AT1336" i="180"/>
  <c r="AT1337" i="180"/>
  <c r="AT1338" i="180"/>
  <c r="AT1339" i="180"/>
  <c r="AT1340" i="180"/>
  <c r="AT1341" i="180"/>
  <c r="AT1342" i="180"/>
  <c r="AT1343" i="180"/>
  <c r="AT1344" i="180"/>
  <c r="AT1345" i="180"/>
  <c r="AT1346" i="180"/>
  <c r="AT1347" i="180"/>
  <c r="AT1348" i="180"/>
  <c r="AT1349" i="180"/>
  <c r="AT1350" i="180"/>
  <c r="AT1351" i="180"/>
  <c r="AT1352" i="180"/>
  <c r="AT1353" i="180"/>
  <c r="AT1354" i="180"/>
  <c r="AT1355" i="180"/>
  <c r="AT1356" i="180"/>
  <c r="AT1357" i="180"/>
  <c r="AT1358" i="180"/>
  <c r="AT1359" i="180"/>
  <c r="AT1360" i="180"/>
  <c r="AT1361" i="180"/>
  <c r="AT1362" i="180"/>
  <c r="AT1363" i="180"/>
  <c r="AT1364" i="180"/>
  <c r="AT1365" i="180"/>
  <c r="AT1366" i="180"/>
  <c r="AT1367" i="180"/>
  <c r="AT1368" i="180"/>
  <c r="AT1369" i="180"/>
  <c r="AT1370" i="180"/>
  <c r="AT1371" i="180"/>
  <c r="AT1372" i="180"/>
  <c r="AT1373" i="180"/>
  <c r="AT1374" i="180"/>
  <c r="AT1375" i="180"/>
  <c r="AT1376" i="180"/>
  <c r="AT1377" i="180"/>
  <c r="AT1378" i="180"/>
  <c r="AT1379" i="180"/>
  <c r="AT1380" i="180"/>
  <c r="AT1381" i="180"/>
  <c r="AT1382" i="180"/>
  <c r="AT1383" i="180"/>
  <c r="AT1384" i="180"/>
  <c r="AT1385" i="180"/>
  <c r="AT1386" i="180"/>
  <c r="AT1387" i="180"/>
  <c r="AT1388" i="180"/>
  <c r="AT1389" i="180"/>
  <c r="AT1390" i="180"/>
  <c r="AT1391" i="180"/>
  <c r="AT1392" i="180"/>
  <c r="AT1393" i="180"/>
  <c r="AT1394" i="180"/>
  <c r="AT1395" i="180"/>
  <c r="AT1396" i="180"/>
  <c r="AT1397" i="180"/>
  <c r="AT1398" i="180"/>
  <c r="AT1399" i="180"/>
  <c r="AT1400" i="180"/>
  <c r="AT1401" i="180"/>
  <c r="AT1402" i="180"/>
  <c r="AT1403" i="180"/>
  <c r="AT1404" i="180"/>
  <c r="AT1405" i="180"/>
  <c r="AT1406" i="180"/>
  <c r="AT1407" i="180"/>
  <c r="AT1408" i="180"/>
  <c r="AT1409" i="180"/>
  <c r="AT1410" i="180"/>
  <c r="AT1411" i="180"/>
  <c r="AT1412" i="180"/>
  <c r="AT1413" i="180"/>
  <c r="AT1414" i="180"/>
  <c r="AT1415" i="180"/>
  <c r="AT1416" i="180"/>
  <c r="AT1417" i="180"/>
  <c r="AT1418" i="180"/>
  <c r="AT1419" i="180"/>
  <c r="AT1420" i="180"/>
  <c r="AT1421" i="180"/>
  <c r="AT1422" i="180"/>
  <c r="AT1423" i="180"/>
  <c r="AT1424" i="180"/>
  <c r="AT1425" i="180"/>
  <c r="AT1426" i="180"/>
  <c r="AT1427" i="180"/>
  <c r="AT1428" i="180"/>
  <c r="AT1429" i="180"/>
  <c r="AT1430" i="180"/>
  <c r="AT1431" i="180"/>
  <c r="AT1432" i="180"/>
  <c r="AT1433" i="180"/>
  <c r="AT1434" i="180"/>
  <c r="AT1435" i="180"/>
  <c r="AT1436" i="180"/>
  <c r="AT1437" i="180"/>
  <c r="AT1438" i="180"/>
  <c r="AT1439" i="180"/>
  <c r="AT1440" i="180"/>
  <c r="AT1441" i="180"/>
  <c r="AT1442" i="180"/>
  <c r="AT1443" i="180"/>
  <c r="AT1444" i="180"/>
  <c r="AT1445" i="180"/>
  <c r="AT1446" i="180"/>
  <c r="AT1447" i="180"/>
  <c r="AT1448" i="180"/>
  <c r="AT1449" i="180"/>
  <c r="AT1450" i="180"/>
  <c r="AT1451" i="180"/>
  <c r="AT1452" i="180"/>
  <c r="AT1453" i="180"/>
  <c r="AT1454" i="180"/>
  <c r="AT1455" i="180"/>
  <c r="AT1456" i="180"/>
  <c r="AT1457" i="180"/>
  <c r="AT1458" i="180"/>
  <c r="AT1459" i="180"/>
  <c r="AT1460" i="180"/>
  <c r="AT1461" i="180"/>
  <c r="AT1462" i="180"/>
  <c r="AT1463" i="180"/>
  <c r="AU1125" i="180"/>
  <c r="AU1126" i="180"/>
  <c r="AU1127" i="180"/>
  <c r="AU1128" i="180"/>
  <c r="AU1129" i="180"/>
  <c r="AU1130" i="180"/>
  <c r="AU1131" i="180"/>
  <c r="AU1132" i="180"/>
  <c r="AU1133" i="180"/>
  <c r="AU1134" i="180"/>
  <c r="AU1135" i="180"/>
  <c r="AU1136" i="180"/>
  <c r="AU1137" i="180"/>
  <c r="AU1138" i="180"/>
  <c r="AU1139" i="180"/>
  <c r="AU1140" i="180"/>
  <c r="AU1141" i="180"/>
  <c r="AU1142" i="180"/>
  <c r="AU1143" i="180"/>
  <c r="AU1144" i="180"/>
  <c r="AU1145" i="180"/>
  <c r="AU1146" i="180"/>
  <c r="AU1147" i="180"/>
  <c r="AU1148" i="180"/>
  <c r="AU1149" i="180"/>
  <c r="AU1150" i="180"/>
  <c r="AU1151" i="180"/>
  <c r="AU1152" i="180"/>
  <c r="AU1153" i="180"/>
  <c r="AU1154" i="180"/>
  <c r="AU1155" i="180"/>
  <c r="AU1156" i="180"/>
  <c r="AU1157" i="180"/>
  <c r="AU1158" i="180"/>
  <c r="AU1159" i="180"/>
  <c r="AU1160" i="180"/>
  <c r="AU1161" i="180"/>
  <c r="AU1162" i="180"/>
  <c r="AU1163" i="180"/>
  <c r="AU1164" i="180"/>
  <c r="AU1165" i="180"/>
  <c r="AU1166" i="180"/>
  <c r="AU1167" i="180"/>
  <c r="AU1168" i="180"/>
  <c r="AU1169" i="180"/>
  <c r="AU1170" i="180"/>
  <c r="AU1171" i="180"/>
  <c r="AU1172" i="180"/>
  <c r="AU1173" i="180"/>
  <c r="AU1174" i="180"/>
  <c r="AU1175" i="180"/>
  <c r="AU1176" i="180"/>
  <c r="AU1177" i="180"/>
  <c r="AU1178" i="180"/>
  <c r="AU1179" i="180"/>
  <c r="AU1180" i="180"/>
  <c r="AU1181" i="180"/>
  <c r="AU1182" i="180"/>
  <c r="AU1183" i="180"/>
  <c r="AU1184" i="180"/>
  <c r="AU1185" i="180"/>
  <c r="AU1186" i="180"/>
  <c r="AU1187" i="180"/>
  <c r="AU1188" i="180"/>
  <c r="AU1189" i="180"/>
  <c r="AU1190" i="180"/>
  <c r="AU1191" i="180"/>
  <c r="AU1192" i="180"/>
  <c r="AU1193" i="180"/>
  <c r="AU1194" i="180"/>
  <c r="AU1195" i="180"/>
  <c r="AU1196" i="180"/>
  <c r="AU1197" i="180"/>
  <c r="AU1198" i="180"/>
  <c r="AU1199" i="180"/>
  <c r="AU1200" i="180"/>
  <c r="AU1201" i="180"/>
  <c r="AU1202" i="180"/>
  <c r="AU1203" i="180"/>
  <c r="AU1204" i="180"/>
  <c r="AU1205" i="180"/>
  <c r="AU1206" i="180"/>
  <c r="AU1207" i="180"/>
  <c r="AU1208" i="180"/>
  <c r="AU1209" i="180"/>
  <c r="AU1210" i="180"/>
  <c r="AU1211" i="180"/>
  <c r="AU1212" i="180"/>
  <c r="AU1213" i="180"/>
  <c r="AU1214" i="180"/>
  <c r="AU1215" i="180"/>
  <c r="AU1216" i="180"/>
  <c r="AU1217" i="180"/>
  <c r="AU1218" i="180"/>
  <c r="AU1219" i="180"/>
  <c r="AU1220" i="180"/>
  <c r="AU1221" i="180"/>
  <c r="AU1222" i="180"/>
  <c r="AU1223" i="180"/>
  <c r="AU1224" i="180"/>
  <c r="AU1225" i="180"/>
  <c r="AU1226" i="180"/>
  <c r="AU1227" i="180"/>
  <c r="AU1228" i="180"/>
  <c r="AU1229" i="180"/>
  <c r="AU1230" i="180"/>
  <c r="AU1231" i="180"/>
  <c r="AU1232" i="180"/>
  <c r="AU1233" i="180"/>
  <c r="AU1234" i="180"/>
  <c r="AU1235" i="180"/>
  <c r="AU1236" i="180"/>
  <c r="AU1237" i="180"/>
  <c r="AU1238" i="180"/>
  <c r="AU1239" i="180"/>
  <c r="AU1240" i="180"/>
  <c r="AU1241" i="180"/>
  <c r="AU1242" i="180"/>
  <c r="AU1243" i="180"/>
  <c r="AU1244" i="180"/>
  <c r="AU1245" i="180"/>
  <c r="AU1246" i="180"/>
  <c r="AU1247" i="180"/>
  <c r="AU1248" i="180"/>
  <c r="AU1249" i="180"/>
  <c r="AU1250" i="180"/>
  <c r="AU1251" i="180"/>
  <c r="AU1252" i="180"/>
  <c r="AU1253" i="180"/>
  <c r="AU1254" i="180"/>
  <c r="AU1255" i="180"/>
  <c r="AU1256" i="180"/>
  <c r="AU1257" i="180"/>
  <c r="AU1258" i="180"/>
  <c r="AU1259" i="180"/>
  <c r="AU1260" i="180"/>
  <c r="AU1261" i="180"/>
  <c r="AU1262" i="180"/>
  <c r="AU1263" i="180"/>
  <c r="AU1264" i="180"/>
  <c r="AU1265" i="180"/>
  <c r="AU1266" i="180"/>
  <c r="AU1267" i="180"/>
  <c r="AU1268" i="180"/>
  <c r="AU1269" i="180"/>
  <c r="AU1270" i="180"/>
  <c r="AU1271" i="180"/>
  <c r="AU1272" i="180"/>
  <c r="AU1273" i="180"/>
  <c r="AU1274" i="180"/>
  <c r="AU1275" i="180"/>
  <c r="AU1276" i="180"/>
  <c r="AU1277" i="180"/>
  <c r="AU1278" i="180"/>
  <c r="AU1279" i="180"/>
  <c r="AU1280" i="180"/>
  <c r="AU1281" i="180"/>
  <c r="AU1282" i="180"/>
  <c r="AU1283" i="180"/>
  <c r="AU1284" i="180"/>
  <c r="AU1285" i="180"/>
  <c r="AU1286" i="180"/>
  <c r="AU1287" i="180"/>
  <c r="AU1288" i="180"/>
  <c r="AU1289" i="180"/>
  <c r="AU1290" i="180"/>
  <c r="AU1291" i="180"/>
  <c r="AU1292" i="180"/>
  <c r="AU1293" i="180"/>
  <c r="AU1294" i="180"/>
  <c r="AU1295" i="180"/>
  <c r="AU1296" i="180"/>
  <c r="AU1297" i="180"/>
  <c r="AU1298" i="180"/>
  <c r="AU1299" i="180"/>
  <c r="AU1300" i="180"/>
  <c r="AU1301" i="180"/>
  <c r="AU1302" i="180"/>
  <c r="AU1303" i="180"/>
  <c r="AU1304" i="180"/>
  <c r="AU1305" i="180"/>
  <c r="AU1306" i="180"/>
  <c r="AU1307" i="180"/>
  <c r="AU1308" i="180"/>
  <c r="AU1309" i="180"/>
  <c r="AU1310" i="180"/>
  <c r="AU1311" i="180"/>
  <c r="AU1312" i="180"/>
  <c r="AU1313" i="180"/>
  <c r="AU1314" i="180"/>
  <c r="AU1315" i="180"/>
  <c r="AU1316" i="180"/>
  <c r="AU1317" i="180"/>
  <c r="AU1318" i="180"/>
  <c r="AU1319" i="180"/>
  <c r="AU1320" i="180"/>
  <c r="AU1321" i="180"/>
  <c r="AU1322" i="180"/>
  <c r="AU1323" i="180"/>
  <c r="AU1324" i="180"/>
  <c r="AU1325" i="180"/>
  <c r="AU1326" i="180"/>
  <c r="AU1327" i="180"/>
  <c r="AU1328" i="180"/>
  <c r="AU1329" i="180"/>
  <c r="AU1330" i="180"/>
  <c r="AU1331" i="180"/>
  <c r="AU1332" i="180"/>
  <c r="AU1333" i="180"/>
  <c r="AU1334" i="180"/>
  <c r="AU1335" i="180"/>
  <c r="AU1336" i="180"/>
  <c r="AU1337" i="180"/>
  <c r="AU1338" i="180"/>
  <c r="AU1339" i="180"/>
  <c r="AU1340" i="180"/>
  <c r="AU1341" i="180"/>
  <c r="AU1342" i="180"/>
  <c r="AU1343" i="180"/>
  <c r="AU1344" i="180"/>
  <c r="AU1345" i="180"/>
  <c r="AU1346" i="180"/>
  <c r="AU1347" i="180"/>
  <c r="AU1348" i="180"/>
  <c r="AU1349" i="180"/>
  <c r="AU1350" i="180"/>
  <c r="AU1351" i="180"/>
  <c r="AU1352" i="180"/>
  <c r="AU1353" i="180"/>
  <c r="AU1354" i="180"/>
  <c r="AU1355" i="180"/>
  <c r="AU1356" i="180"/>
  <c r="AU1357" i="180"/>
  <c r="AU1358" i="180"/>
  <c r="AU1359" i="180"/>
  <c r="AU1360" i="180"/>
  <c r="AU1361" i="180"/>
  <c r="AU1362" i="180"/>
  <c r="AU1363" i="180"/>
  <c r="AU1364" i="180"/>
  <c r="AU1365" i="180"/>
  <c r="AU1366" i="180"/>
  <c r="AU1367" i="180"/>
  <c r="AU1368" i="180"/>
  <c r="AU1369" i="180"/>
  <c r="AU1370" i="180"/>
  <c r="AU1371" i="180"/>
  <c r="AU1372" i="180"/>
  <c r="AU1373" i="180"/>
  <c r="AU1374" i="180"/>
  <c r="AU1375" i="180"/>
  <c r="AU1376" i="180"/>
  <c r="AU1377" i="180"/>
  <c r="AU1378" i="180"/>
  <c r="AU1379" i="180"/>
  <c r="AU1380" i="180"/>
  <c r="AU1381" i="180"/>
  <c r="AU1382" i="180"/>
  <c r="AU1383" i="180"/>
  <c r="AU1384" i="180"/>
  <c r="AU1385" i="180"/>
  <c r="AU1386" i="180"/>
  <c r="AU1387" i="180"/>
  <c r="AU1388" i="180"/>
  <c r="AU1389" i="180"/>
  <c r="AU1390" i="180"/>
  <c r="AU1391" i="180"/>
  <c r="AU1392" i="180"/>
  <c r="AU1393" i="180"/>
  <c r="AU1394" i="180"/>
  <c r="AU1395" i="180"/>
  <c r="AU1396" i="180"/>
  <c r="AU1397" i="180"/>
  <c r="AU1398" i="180"/>
  <c r="AU1399" i="180"/>
  <c r="AU1400" i="180"/>
  <c r="AU1401" i="180"/>
  <c r="AU1402" i="180"/>
  <c r="AU1403" i="180"/>
  <c r="AU1404" i="180"/>
  <c r="AU1405" i="180"/>
  <c r="AU1406" i="180"/>
  <c r="AU1407" i="180"/>
  <c r="AU1408" i="180"/>
  <c r="AU1409" i="180"/>
  <c r="AU1410" i="180"/>
  <c r="AU1411" i="180"/>
  <c r="AU1412" i="180"/>
  <c r="AU1413" i="180"/>
  <c r="AU1414" i="180"/>
  <c r="AU1415" i="180"/>
  <c r="AU1416" i="180"/>
  <c r="AU1417" i="180"/>
  <c r="AU1418" i="180"/>
  <c r="AU1419" i="180"/>
  <c r="AU1420" i="180"/>
  <c r="AU1421" i="180"/>
  <c r="AU1422" i="180"/>
  <c r="AU1423" i="180"/>
  <c r="AU1424" i="180"/>
  <c r="AU1425" i="180"/>
  <c r="AU1426" i="180"/>
  <c r="AU1427" i="180"/>
  <c r="AU1428" i="180"/>
  <c r="AU1429" i="180"/>
  <c r="AU1430" i="180"/>
  <c r="AU1431" i="180"/>
  <c r="AU1432" i="180"/>
  <c r="AU1433" i="180"/>
  <c r="AU1434" i="180"/>
  <c r="AU1435" i="180"/>
  <c r="AU1436" i="180"/>
  <c r="AU1437" i="180"/>
  <c r="AU1438" i="180"/>
  <c r="AU1439" i="180"/>
  <c r="AU1440" i="180"/>
  <c r="AU1441" i="180"/>
  <c r="AU1442" i="180"/>
  <c r="AU1443" i="180"/>
  <c r="AU1444" i="180"/>
  <c r="AU1445" i="180"/>
  <c r="AU1446" i="180"/>
  <c r="AU1447" i="180"/>
  <c r="AU1448" i="180"/>
  <c r="AU1449" i="180"/>
  <c r="AU1450" i="180"/>
  <c r="AU1451" i="180"/>
  <c r="AU1452" i="180"/>
  <c r="AU1453" i="180"/>
  <c r="AU1454" i="180"/>
  <c r="AU1455" i="180"/>
  <c r="AU1456" i="180"/>
  <c r="AU1457" i="180"/>
  <c r="AU1458" i="180"/>
  <c r="AU1459" i="180"/>
  <c r="AU1460" i="180"/>
  <c r="AU1461" i="180"/>
  <c r="AU1462" i="180"/>
  <c r="AU1463" i="180"/>
  <c r="AV1125" i="180"/>
  <c r="AV1126" i="180"/>
  <c r="AV1127" i="180"/>
  <c r="AV1128" i="180"/>
  <c r="AV1129" i="180"/>
  <c r="AV1130" i="180"/>
  <c r="AV1131" i="180"/>
  <c r="AV1132" i="180"/>
  <c r="AV1133" i="180"/>
  <c r="AV1134" i="180"/>
  <c r="AV1135" i="180"/>
  <c r="AV1136" i="180"/>
  <c r="AV1137" i="180"/>
  <c r="AV1138" i="180"/>
  <c r="AV1139" i="180"/>
  <c r="AV1140" i="180"/>
  <c r="AV1141" i="180"/>
  <c r="AV1142" i="180"/>
  <c r="AV1143" i="180"/>
  <c r="AV1144" i="180"/>
  <c r="AV1145" i="180"/>
  <c r="AV1146" i="180"/>
  <c r="AV1147" i="180"/>
  <c r="AV1148" i="180"/>
  <c r="AV1149" i="180"/>
  <c r="AV1150" i="180"/>
  <c r="AV1151" i="180"/>
  <c r="AV1152" i="180"/>
  <c r="AV1153" i="180"/>
  <c r="AV1154" i="180"/>
  <c r="AV1155" i="180"/>
  <c r="AV1156" i="180"/>
  <c r="AV1157" i="180"/>
  <c r="AV1158" i="180"/>
  <c r="AV1159" i="180"/>
  <c r="AV1160" i="180"/>
  <c r="AV1161" i="180"/>
  <c r="AV1162" i="180"/>
  <c r="AV1163" i="180"/>
  <c r="AV1164" i="180"/>
  <c r="AV1165" i="180"/>
  <c r="AV1166" i="180"/>
  <c r="AV1167" i="180"/>
  <c r="AV1168" i="180"/>
  <c r="AV1169" i="180"/>
  <c r="AV1170" i="180"/>
  <c r="AV1171" i="180"/>
  <c r="AV1172" i="180"/>
  <c r="AV1173" i="180"/>
  <c r="AV1174" i="180"/>
  <c r="AV1175" i="180"/>
  <c r="AV1176" i="180"/>
  <c r="AV1177" i="180"/>
  <c r="AV1178" i="180"/>
  <c r="AV1179" i="180"/>
  <c r="AV1180" i="180"/>
  <c r="AV1181" i="180"/>
  <c r="AV1182" i="180"/>
  <c r="AV1183" i="180"/>
  <c r="AV1184" i="180"/>
  <c r="AV1185" i="180"/>
  <c r="AV1186" i="180"/>
  <c r="AV1187" i="180"/>
  <c r="AV1188" i="180"/>
  <c r="AV1189" i="180"/>
  <c r="AV1190" i="180"/>
  <c r="AV1191" i="180"/>
  <c r="AV1192" i="180"/>
  <c r="AV1193" i="180"/>
  <c r="AV1194" i="180"/>
  <c r="AV1195" i="180"/>
  <c r="AV1196" i="180"/>
  <c r="AV1197" i="180"/>
  <c r="AV1198" i="180"/>
  <c r="AV1199" i="180"/>
  <c r="AV1200" i="180"/>
  <c r="AV1201" i="180"/>
  <c r="AV1202" i="180"/>
  <c r="AV1203" i="180"/>
  <c r="AV1204" i="180"/>
  <c r="AV1205" i="180"/>
  <c r="AV1206" i="180"/>
  <c r="AV1207" i="180"/>
  <c r="AV1208" i="180"/>
  <c r="AV1209" i="180"/>
  <c r="AV1210" i="180"/>
  <c r="AV1211" i="180"/>
  <c r="AV1212" i="180"/>
  <c r="AV1213" i="180"/>
  <c r="AV1214" i="180"/>
  <c r="AV1215" i="180"/>
  <c r="AV1216" i="180"/>
  <c r="AV1217" i="180"/>
  <c r="AV1218" i="180"/>
  <c r="AV1219" i="180"/>
  <c r="AV1220" i="180"/>
  <c r="AV1221" i="180"/>
  <c r="AV1222" i="180"/>
  <c r="AV1223" i="180"/>
  <c r="AV1224" i="180"/>
  <c r="AV1225" i="180"/>
  <c r="AV1226" i="180"/>
  <c r="AV1227" i="180"/>
  <c r="AV1228" i="180"/>
  <c r="AV1229" i="180"/>
  <c r="AV1230" i="180"/>
  <c r="AV1231" i="180"/>
  <c r="AV1232" i="180"/>
  <c r="AV1233" i="180"/>
  <c r="AV1234" i="180"/>
  <c r="AV1235" i="180"/>
  <c r="AV1236" i="180"/>
  <c r="AV1237" i="180"/>
  <c r="AV1238" i="180"/>
  <c r="AV1239" i="180"/>
  <c r="AV1240" i="180"/>
  <c r="AV1241" i="180"/>
  <c r="AV1242" i="180"/>
  <c r="AV1243" i="180"/>
  <c r="AV1244" i="180"/>
  <c r="AY1244" i="180" s="1"/>
  <c r="AV1245" i="180"/>
  <c r="AV1246" i="180"/>
  <c r="AV1247" i="180"/>
  <c r="AY1247" i="180" s="1"/>
  <c r="AV1248" i="180"/>
  <c r="AY1248" i="180" s="1"/>
  <c r="AV1249" i="180"/>
  <c r="AY1249" i="180" s="1"/>
  <c r="AV1250" i="180"/>
  <c r="AY1250" i="180" s="1"/>
  <c r="AV1251" i="180"/>
  <c r="AY1251" i="180" s="1"/>
  <c r="AV1252" i="180"/>
  <c r="AY1252" i="180" s="1"/>
  <c r="AV1253" i="180"/>
  <c r="AY1253" i="180" s="1"/>
  <c r="AV1254" i="180"/>
  <c r="AY1254" i="180" s="1"/>
  <c r="AV1255" i="180"/>
  <c r="AY1255" i="180" s="1"/>
  <c r="AV1256" i="180"/>
  <c r="AY1256" i="180" s="1"/>
  <c r="AV1257" i="180"/>
  <c r="AY1257" i="180" s="1"/>
  <c r="AV1258" i="180"/>
  <c r="AY1258" i="180" s="1"/>
  <c r="AV1259" i="180"/>
  <c r="AY1259" i="180" s="1"/>
  <c r="AV1260" i="180"/>
  <c r="AY1260" i="180" s="1"/>
  <c r="AV1261" i="180"/>
  <c r="AY1261" i="180" s="1"/>
  <c r="AV1262" i="180"/>
  <c r="AY1262" i="180" s="1"/>
  <c r="AV1263" i="180"/>
  <c r="AY1263" i="180" s="1"/>
  <c r="AV1264" i="180"/>
  <c r="AY1264" i="180" s="1"/>
  <c r="AV1265" i="180"/>
  <c r="AY1265" i="180" s="1"/>
  <c r="AV1266" i="180"/>
  <c r="AY1266" i="180" s="1"/>
  <c r="AV1267" i="180"/>
  <c r="AY1267" i="180" s="1"/>
  <c r="AV1268" i="180"/>
  <c r="AY1268" i="180" s="1"/>
  <c r="AV1269" i="180"/>
  <c r="AY1269" i="180" s="1"/>
  <c r="AV1270" i="180"/>
  <c r="AY1270" i="180" s="1"/>
  <c r="AV1271" i="180"/>
  <c r="AY1271" i="180" s="1"/>
  <c r="AV1272" i="180"/>
  <c r="AY1272" i="180" s="1"/>
  <c r="AV1273" i="180"/>
  <c r="AY1273" i="180" s="1"/>
  <c r="AV1274" i="180"/>
  <c r="AY1274" i="180" s="1"/>
  <c r="AV1275" i="180"/>
  <c r="AY1275" i="180" s="1"/>
  <c r="AV1276" i="180"/>
  <c r="AY1276" i="180" s="1"/>
  <c r="AV1277" i="180"/>
  <c r="AY1277" i="180" s="1"/>
  <c r="AV1278" i="180"/>
  <c r="AY1278" i="180" s="1"/>
  <c r="AV1279" i="180"/>
  <c r="AY1279" i="180" s="1"/>
  <c r="AV1280" i="180"/>
  <c r="AY1280" i="180" s="1"/>
  <c r="AV1281" i="180"/>
  <c r="AY1281" i="180" s="1"/>
  <c r="AV1282" i="180"/>
  <c r="AY1282" i="180" s="1"/>
  <c r="AV1283" i="180"/>
  <c r="AY1283" i="180" s="1"/>
  <c r="AV1284" i="180"/>
  <c r="AY1284" i="180" s="1"/>
  <c r="AV1285" i="180"/>
  <c r="AY1285" i="180" s="1"/>
  <c r="AV1286" i="180"/>
  <c r="AY1286" i="180" s="1"/>
  <c r="AV1287" i="180"/>
  <c r="AY1287" i="180" s="1"/>
  <c r="AV1288" i="180"/>
  <c r="AY1288" i="180" s="1"/>
  <c r="AV1289" i="180"/>
  <c r="AY1289" i="180" s="1"/>
  <c r="AV1290" i="180"/>
  <c r="AY1290" i="180" s="1"/>
  <c r="AV1291" i="180"/>
  <c r="AY1291" i="180" s="1"/>
  <c r="AV1292" i="180"/>
  <c r="AY1292" i="180" s="1"/>
  <c r="AV1293" i="180"/>
  <c r="AY1293" i="180" s="1"/>
  <c r="AV1294" i="180"/>
  <c r="AY1294" i="180" s="1"/>
  <c r="AV1295" i="180"/>
  <c r="AY1295" i="180" s="1"/>
  <c r="AV1296" i="180"/>
  <c r="AY1296" i="180" s="1"/>
  <c r="AV1297" i="180"/>
  <c r="AY1297" i="180" s="1"/>
  <c r="AV1298" i="180"/>
  <c r="AY1298" i="180" s="1"/>
  <c r="AV1299" i="180"/>
  <c r="AY1299" i="180" s="1"/>
  <c r="AV1300" i="180"/>
  <c r="AY1300" i="180" s="1"/>
  <c r="AV1301" i="180"/>
  <c r="AY1301" i="180" s="1"/>
  <c r="AV1302" i="180"/>
  <c r="AY1302" i="180" s="1"/>
  <c r="AV1303" i="180"/>
  <c r="AY1303" i="180" s="1"/>
  <c r="AV1304" i="180"/>
  <c r="AY1304" i="180" s="1"/>
  <c r="AV1305" i="180"/>
  <c r="AY1305" i="180" s="1"/>
  <c r="AV1306" i="180"/>
  <c r="AY1306" i="180" s="1"/>
  <c r="AV1307" i="180"/>
  <c r="AY1307" i="180" s="1"/>
  <c r="AV1308" i="180"/>
  <c r="AY1308" i="180" s="1"/>
  <c r="AV1309" i="180"/>
  <c r="AY1309" i="180" s="1"/>
  <c r="AV1310" i="180"/>
  <c r="AY1310" i="180" s="1"/>
  <c r="AV1311" i="180"/>
  <c r="AY1311" i="180" s="1"/>
  <c r="AV1312" i="180"/>
  <c r="AY1312" i="180" s="1"/>
  <c r="AV1313" i="180"/>
  <c r="AY1313" i="180" s="1"/>
  <c r="AV1314" i="180"/>
  <c r="AY1314" i="180" s="1"/>
  <c r="AV1315" i="180"/>
  <c r="AY1315" i="180" s="1"/>
  <c r="AV1316" i="180"/>
  <c r="AY1316" i="180" s="1"/>
  <c r="AV1317" i="180"/>
  <c r="AY1317" i="180" s="1"/>
  <c r="AV1318" i="180"/>
  <c r="AY1318" i="180" s="1"/>
  <c r="AV1319" i="180"/>
  <c r="AY1319" i="180" s="1"/>
  <c r="AV1320" i="180"/>
  <c r="AY1320" i="180" s="1"/>
  <c r="AV1321" i="180"/>
  <c r="AY1321" i="180" s="1"/>
  <c r="AV1322" i="180"/>
  <c r="AY1322" i="180" s="1"/>
  <c r="AV1323" i="180"/>
  <c r="AY1323" i="180" s="1"/>
  <c r="AV1324" i="180"/>
  <c r="AY1324" i="180" s="1"/>
  <c r="AV1325" i="180"/>
  <c r="AY1325" i="180" s="1"/>
  <c r="AV1326" i="180"/>
  <c r="AY1326" i="180" s="1"/>
  <c r="AV1327" i="180"/>
  <c r="AY1327" i="180" s="1"/>
  <c r="AV1328" i="180"/>
  <c r="AY1328" i="180" s="1"/>
  <c r="AV1329" i="180"/>
  <c r="AY1329" i="180" s="1"/>
  <c r="AV1330" i="180"/>
  <c r="AY1330" i="180" s="1"/>
  <c r="AV1331" i="180"/>
  <c r="AY1331" i="180" s="1"/>
  <c r="AV1332" i="180"/>
  <c r="AY1332" i="180" s="1"/>
  <c r="AV1333" i="180"/>
  <c r="AY1333" i="180" s="1"/>
  <c r="AV1334" i="180"/>
  <c r="AY1334" i="180" s="1"/>
  <c r="AV1335" i="180"/>
  <c r="AY1335" i="180" s="1"/>
  <c r="AV1336" i="180"/>
  <c r="AY1336" i="180" s="1"/>
  <c r="AV1337" i="180"/>
  <c r="AY1337" i="180" s="1"/>
  <c r="AV1338" i="180"/>
  <c r="AY1338" i="180" s="1"/>
  <c r="AV1339" i="180"/>
  <c r="AY1339" i="180" s="1"/>
  <c r="AV1340" i="180"/>
  <c r="AY1340" i="180" s="1"/>
  <c r="AV1341" i="180"/>
  <c r="AY1341" i="180" s="1"/>
  <c r="AV1342" i="180"/>
  <c r="AY1342" i="180" s="1"/>
  <c r="AV1343" i="180"/>
  <c r="AY1343" i="180" s="1"/>
  <c r="AV1344" i="180"/>
  <c r="AY1344" i="180" s="1"/>
  <c r="AV1345" i="180"/>
  <c r="AY1345" i="180" s="1"/>
  <c r="AV1346" i="180"/>
  <c r="AY1346" i="180" s="1"/>
  <c r="AV1347" i="180"/>
  <c r="AY1347" i="180" s="1"/>
  <c r="AV1348" i="180"/>
  <c r="AY1348" i="180" s="1"/>
  <c r="AV1349" i="180"/>
  <c r="AY1349" i="180" s="1"/>
  <c r="AV1350" i="180"/>
  <c r="AY1350" i="180" s="1"/>
  <c r="AV1351" i="180"/>
  <c r="AY1351" i="180" s="1"/>
  <c r="AV1352" i="180"/>
  <c r="AY1352" i="180" s="1"/>
  <c r="AV1353" i="180"/>
  <c r="AY1353" i="180" s="1"/>
  <c r="AV1354" i="180"/>
  <c r="AY1354" i="180" s="1"/>
  <c r="AV1355" i="180"/>
  <c r="AY1355" i="180" s="1"/>
  <c r="AV1356" i="180"/>
  <c r="AY1356" i="180" s="1"/>
  <c r="AV1357" i="180"/>
  <c r="AY1357" i="180" s="1"/>
  <c r="AV1358" i="180"/>
  <c r="AY1358" i="180" s="1"/>
  <c r="AV1359" i="180"/>
  <c r="AY1359" i="180" s="1"/>
  <c r="AV1360" i="180"/>
  <c r="AY1360" i="180" s="1"/>
  <c r="AV1361" i="180"/>
  <c r="AY1361" i="180" s="1"/>
  <c r="AV1362" i="180"/>
  <c r="AY1362" i="180" s="1"/>
  <c r="AV1363" i="180"/>
  <c r="AY1363" i="180" s="1"/>
  <c r="AV1364" i="180"/>
  <c r="AY1364" i="180" s="1"/>
  <c r="AV1365" i="180"/>
  <c r="AY1365" i="180" s="1"/>
  <c r="AV1366" i="180"/>
  <c r="AY1366" i="180" s="1"/>
  <c r="AV1367" i="180"/>
  <c r="AY1367" i="180" s="1"/>
  <c r="AV1368" i="180"/>
  <c r="AY1368" i="180" s="1"/>
  <c r="AV1369" i="180"/>
  <c r="AY1369" i="180" s="1"/>
  <c r="AV1370" i="180"/>
  <c r="AY1370" i="180" s="1"/>
  <c r="AV1371" i="180"/>
  <c r="AY1371" i="180" s="1"/>
  <c r="AV1372" i="180"/>
  <c r="AY1372" i="180" s="1"/>
  <c r="AV1373" i="180"/>
  <c r="AY1373" i="180" s="1"/>
  <c r="AV1374" i="180"/>
  <c r="AY1374" i="180" s="1"/>
  <c r="AV1375" i="180"/>
  <c r="AY1375" i="180" s="1"/>
  <c r="AV1376" i="180"/>
  <c r="AY1376" i="180" s="1"/>
  <c r="AV1377" i="180"/>
  <c r="AY1377" i="180" s="1"/>
  <c r="AV1378" i="180"/>
  <c r="AY1378" i="180" s="1"/>
  <c r="AV1379" i="180"/>
  <c r="AY1379" i="180" s="1"/>
  <c r="AV1380" i="180"/>
  <c r="AY1380" i="180" s="1"/>
  <c r="AV1381" i="180"/>
  <c r="AY1381" i="180" s="1"/>
  <c r="AV1382" i="180"/>
  <c r="AY1382" i="180" s="1"/>
  <c r="AV1383" i="180"/>
  <c r="AY1383" i="180" s="1"/>
  <c r="AV1384" i="180"/>
  <c r="AY1384" i="180" s="1"/>
  <c r="AV1385" i="180"/>
  <c r="AY1385" i="180" s="1"/>
  <c r="AV1386" i="180"/>
  <c r="AY1386" i="180" s="1"/>
  <c r="AV1387" i="180"/>
  <c r="AY1387" i="180" s="1"/>
  <c r="AV1388" i="180"/>
  <c r="AY1388" i="180" s="1"/>
  <c r="AV1389" i="180"/>
  <c r="AY1389" i="180" s="1"/>
  <c r="AV1390" i="180"/>
  <c r="AY1390" i="180" s="1"/>
  <c r="AV1391" i="180"/>
  <c r="AY1391" i="180" s="1"/>
  <c r="AV1392" i="180"/>
  <c r="AY1392" i="180" s="1"/>
  <c r="AV1393" i="180"/>
  <c r="AY1393" i="180" s="1"/>
  <c r="AV1394" i="180"/>
  <c r="AY1394" i="180" s="1"/>
  <c r="AV1395" i="180"/>
  <c r="AY1395" i="180" s="1"/>
  <c r="AV1396" i="180"/>
  <c r="AY1396" i="180" s="1"/>
  <c r="AV1397" i="180"/>
  <c r="AY1397" i="180" s="1"/>
  <c r="AV1398" i="180"/>
  <c r="AY1398" i="180" s="1"/>
  <c r="AV1399" i="180"/>
  <c r="AY1399" i="180" s="1"/>
  <c r="AV1400" i="180"/>
  <c r="AY1400" i="180" s="1"/>
  <c r="AV1401" i="180"/>
  <c r="AY1401" i="180" s="1"/>
  <c r="AV1402" i="180"/>
  <c r="AY1402" i="180" s="1"/>
  <c r="AV1403" i="180"/>
  <c r="AY1403" i="180" s="1"/>
  <c r="AV1404" i="180"/>
  <c r="AY1404" i="180" s="1"/>
  <c r="AV1405" i="180"/>
  <c r="AY1405" i="180" s="1"/>
  <c r="AV1406" i="180"/>
  <c r="AY1406" i="180" s="1"/>
  <c r="AV1407" i="180"/>
  <c r="AY1407" i="180" s="1"/>
  <c r="AV1408" i="180"/>
  <c r="AY1408" i="180" s="1"/>
  <c r="AV1409" i="180"/>
  <c r="AY1409" i="180" s="1"/>
  <c r="AV1410" i="180"/>
  <c r="AY1410" i="180" s="1"/>
  <c r="AV1411" i="180"/>
  <c r="AY1411" i="180" s="1"/>
  <c r="AV1412" i="180"/>
  <c r="AY1412" i="180" s="1"/>
  <c r="AV1413" i="180"/>
  <c r="AY1413" i="180" s="1"/>
  <c r="AV1414" i="180"/>
  <c r="AY1414" i="180" s="1"/>
  <c r="AV1415" i="180"/>
  <c r="AY1415" i="180" s="1"/>
  <c r="AV1416" i="180"/>
  <c r="AY1416" i="180" s="1"/>
  <c r="AV1417" i="180"/>
  <c r="AY1417" i="180" s="1"/>
  <c r="AV1418" i="180"/>
  <c r="AY1418" i="180" s="1"/>
  <c r="AV1419" i="180"/>
  <c r="AY1419" i="180" s="1"/>
  <c r="AV1420" i="180"/>
  <c r="AY1420" i="180" s="1"/>
  <c r="AV1421" i="180"/>
  <c r="AY1421" i="180" s="1"/>
  <c r="AV1422" i="180"/>
  <c r="AY1422" i="180" s="1"/>
  <c r="AV1423" i="180"/>
  <c r="AY1423" i="180" s="1"/>
  <c r="AV1424" i="180"/>
  <c r="AY1424" i="180" s="1"/>
  <c r="AV1425" i="180"/>
  <c r="AY1425" i="180" s="1"/>
  <c r="AV1426" i="180"/>
  <c r="AY1426" i="180" s="1"/>
  <c r="AV1427" i="180"/>
  <c r="AY1427" i="180" s="1"/>
  <c r="AV1428" i="180"/>
  <c r="AY1428" i="180" s="1"/>
  <c r="AV1429" i="180"/>
  <c r="AY1429" i="180" s="1"/>
  <c r="AV1430" i="180"/>
  <c r="AY1430" i="180" s="1"/>
  <c r="AV1431" i="180"/>
  <c r="AY1431" i="180" s="1"/>
  <c r="AV1432" i="180"/>
  <c r="AY1432" i="180" s="1"/>
  <c r="AV1433" i="180"/>
  <c r="AY1433" i="180" s="1"/>
  <c r="AV1434" i="180"/>
  <c r="AY1434" i="180" s="1"/>
  <c r="AV1435" i="180"/>
  <c r="AY1435" i="180" s="1"/>
  <c r="AV1436" i="180"/>
  <c r="AY1436" i="180" s="1"/>
  <c r="AV1437" i="180"/>
  <c r="AY1437" i="180" s="1"/>
  <c r="AV1438" i="180"/>
  <c r="AY1438" i="180" s="1"/>
  <c r="AV1439" i="180"/>
  <c r="AY1439" i="180" s="1"/>
  <c r="AV1440" i="180"/>
  <c r="AY1440" i="180" s="1"/>
  <c r="AV1441" i="180"/>
  <c r="AY1441" i="180" s="1"/>
  <c r="AV1442" i="180"/>
  <c r="AY1442" i="180" s="1"/>
  <c r="AV1443" i="180"/>
  <c r="AY1443" i="180" s="1"/>
  <c r="AV1444" i="180"/>
  <c r="AY1444" i="180" s="1"/>
  <c r="AV1445" i="180"/>
  <c r="AY1445" i="180" s="1"/>
  <c r="AV1446" i="180"/>
  <c r="AY1446" i="180" s="1"/>
  <c r="AV1447" i="180"/>
  <c r="AY1447" i="180" s="1"/>
  <c r="AV1448" i="180"/>
  <c r="AY1448" i="180" s="1"/>
  <c r="AV1449" i="180"/>
  <c r="AY1449" i="180" s="1"/>
  <c r="AV1450" i="180"/>
  <c r="AY1450" i="180" s="1"/>
  <c r="AV1451" i="180"/>
  <c r="AY1451" i="180" s="1"/>
  <c r="AV1452" i="180"/>
  <c r="AY1452" i="180" s="1"/>
  <c r="AV1453" i="180"/>
  <c r="AY1453" i="180" s="1"/>
  <c r="AV1454" i="180"/>
  <c r="AY1454" i="180" s="1"/>
  <c r="AV1455" i="180"/>
  <c r="AY1455" i="180" s="1"/>
  <c r="AV1456" i="180"/>
  <c r="AY1456" i="180" s="1"/>
  <c r="AV1457" i="180"/>
  <c r="AY1457" i="180" s="1"/>
  <c r="AV1458" i="180"/>
  <c r="AY1458" i="180" s="1"/>
  <c r="AV1459" i="180"/>
  <c r="AY1459" i="180" s="1"/>
  <c r="AV1460" i="180"/>
  <c r="AY1460" i="180" s="1"/>
  <c r="AV1461" i="180"/>
  <c r="AY1461" i="180" s="1"/>
  <c r="AV1462" i="180"/>
  <c r="AY1462" i="180" s="1"/>
  <c r="AV1463" i="180"/>
  <c r="AY1463" i="180" s="1"/>
  <c r="AW2" i="180"/>
  <c r="AX2" i="180" s="1"/>
  <c r="AW3" i="180"/>
  <c r="AX3" i="180" s="1"/>
  <c r="AW4" i="180"/>
  <c r="AX4" i="180" s="1"/>
  <c r="AW5" i="180"/>
  <c r="AX5" i="180" s="1"/>
  <c r="AW6" i="180"/>
  <c r="AX6" i="180" s="1"/>
  <c r="AW7" i="180"/>
  <c r="AX7" i="180" s="1"/>
  <c r="AW8" i="180"/>
  <c r="AX8" i="180" s="1"/>
  <c r="AW9" i="180"/>
  <c r="AX9" i="180" s="1"/>
  <c r="AW10" i="180"/>
  <c r="AX10" i="180" s="1"/>
  <c r="AW11" i="180"/>
  <c r="AX11" i="180" s="1"/>
  <c r="AW12" i="180"/>
  <c r="AX12" i="180" s="1"/>
  <c r="AW13" i="180"/>
  <c r="AX13" i="180" s="1"/>
  <c r="AW14" i="180"/>
  <c r="AX14" i="180" s="1"/>
  <c r="AW15" i="180"/>
  <c r="AX15" i="180" s="1"/>
  <c r="AW16" i="180"/>
  <c r="AX16" i="180" s="1"/>
  <c r="AW17" i="180"/>
  <c r="AX17" i="180" s="1"/>
  <c r="AW18" i="180"/>
  <c r="AX18" i="180" s="1"/>
  <c r="AW19" i="180"/>
  <c r="AX19" i="180" s="1"/>
  <c r="AW20" i="180"/>
  <c r="AX20" i="180" s="1"/>
  <c r="AW21" i="180"/>
  <c r="AX21" i="180" s="1"/>
  <c r="AW22" i="180"/>
  <c r="AX22" i="180" s="1"/>
  <c r="AW23" i="180"/>
  <c r="AX23" i="180" s="1"/>
  <c r="AW24" i="180"/>
  <c r="AX24" i="180" s="1"/>
  <c r="AW25" i="180"/>
  <c r="AX25" i="180" s="1"/>
  <c r="AW26" i="180"/>
  <c r="AX26" i="180" s="1"/>
  <c r="AW27" i="180"/>
  <c r="AX27" i="180" s="1"/>
  <c r="AW28" i="180"/>
  <c r="AX28" i="180" s="1"/>
  <c r="AW29" i="180"/>
  <c r="AX29" i="180" s="1"/>
  <c r="AW30" i="180"/>
  <c r="AX30" i="180" s="1"/>
  <c r="AW31" i="180"/>
  <c r="AX31" i="180" s="1"/>
  <c r="AW32" i="180"/>
  <c r="AX32" i="180" s="1"/>
  <c r="AW33" i="180"/>
  <c r="AX33" i="180" s="1"/>
  <c r="AW34" i="180"/>
  <c r="AX34" i="180" s="1"/>
  <c r="AW35" i="180"/>
  <c r="AX35" i="180" s="1"/>
  <c r="AW36" i="180"/>
  <c r="AX36" i="180" s="1"/>
  <c r="AW37" i="180"/>
  <c r="AX37" i="180" s="1"/>
  <c r="AW38" i="180"/>
  <c r="AX38" i="180" s="1"/>
  <c r="AW39" i="180"/>
  <c r="AX39" i="180" s="1"/>
  <c r="AW40" i="180"/>
  <c r="AX40" i="180" s="1"/>
  <c r="AW41" i="180"/>
  <c r="AX41" i="180" s="1"/>
  <c r="AW42" i="180"/>
  <c r="AX42" i="180" s="1"/>
  <c r="AW43" i="180"/>
  <c r="AX43" i="180" s="1"/>
  <c r="AW44" i="180"/>
  <c r="AX44" i="180" s="1"/>
  <c r="AW45" i="180"/>
  <c r="AX45" i="180" s="1"/>
  <c r="AW46" i="180"/>
  <c r="AX46" i="180" s="1"/>
  <c r="AW47" i="180"/>
  <c r="AX47" i="180" s="1"/>
  <c r="AW48" i="180"/>
  <c r="AX48" i="180" s="1"/>
  <c r="AW49" i="180"/>
  <c r="AX49" i="180" s="1"/>
  <c r="AW50" i="180"/>
  <c r="AX50" i="180" s="1"/>
  <c r="AW51" i="180"/>
  <c r="AX51" i="180" s="1"/>
  <c r="AW52" i="180"/>
  <c r="AX52" i="180" s="1"/>
  <c r="AW53" i="180"/>
  <c r="AX53" i="180" s="1"/>
  <c r="AW54" i="180"/>
  <c r="AX54" i="180" s="1"/>
  <c r="AW55" i="180"/>
  <c r="AX55" i="180" s="1"/>
  <c r="AW56" i="180"/>
  <c r="AX56" i="180" s="1"/>
  <c r="AW57" i="180"/>
  <c r="AX57" i="180" s="1"/>
  <c r="AW58" i="180"/>
  <c r="AX58" i="180" s="1"/>
  <c r="AW59" i="180"/>
  <c r="AX59" i="180" s="1"/>
  <c r="AW60" i="180"/>
  <c r="AX60" i="180" s="1"/>
  <c r="AW61" i="180"/>
  <c r="AX61" i="180" s="1"/>
  <c r="AW62" i="180"/>
  <c r="AX62" i="180" s="1"/>
  <c r="AW63" i="180"/>
  <c r="AX63" i="180" s="1"/>
  <c r="AW64" i="180"/>
  <c r="AX64" i="180" s="1"/>
  <c r="AW65" i="180"/>
  <c r="AX65" i="180" s="1"/>
  <c r="AW66" i="180"/>
  <c r="AX66" i="180" s="1"/>
  <c r="AW67" i="180"/>
  <c r="AX67" i="180" s="1"/>
  <c r="AW68" i="180"/>
  <c r="AX68" i="180" s="1"/>
  <c r="AW69" i="180"/>
  <c r="AX69" i="180" s="1"/>
  <c r="AW70" i="180"/>
  <c r="AX70" i="180" s="1"/>
  <c r="AW71" i="180"/>
  <c r="AX71" i="180" s="1"/>
  <c r="AW72" i="180"/>
  <c r="AX72" i="180" s="1"/>
  <c r="AW73" i="180"/>
  <c r="AX73" i="180" s="1"/>
  <c r="AW74" i="180"/>
  <c r="AX74" i="180" s="1"/>
  <c r="AW75" i="180"/>
  <c r="AX75" i="180" s="1"/>
  <c r="AW76" i="180"/>
  <c r="AX76" i="180" s="1"/>
  <c r="AW77" i="180"/>
  <c r="AX77" i="180" s="1"/>
  <c r="AW78" i="180"/>
  <c r="AX78" i="180" s="1"/>
  <c r="AW79" i="180"/>
  <c r="AX79" i="180" s="1"/>
  <c r="AW80" i="180"/>
  <c r="AX80" i="180" s="1"/>
  <c r="AW81" i="180"/>
  <c r="AX81" i="180" s="1"/>
  <c r="AW82" i="180"/>
  <c r="AX82" i="180" s="1"/>
  <c r="AW83" i="180"/>
  <c r="AX83" i="180" s="1"/>
  <c r="AW84" i="180"/>
  <c r="AX84" i="180" s="1"/>
  <c r="AW85" i="180"/>
  <c r="AX85" i="180" s="1"/>
  <c r="AW86" i="180"/>
  <c r="AX86" i="180" s="1"/>
  <c r="AW87" i="180"/>
  <c r="AX87" i="180" s="1"/>
  <c r="AW88" i="180"/>
  <c r="AX88" i="180" s="1"/>
  <c r="AW89" i="180"/>
  <c r="AX89" i="180" s="1"/>
  <c r="AW90" i="180"/>
  <c r="AX90" i="180" s="1"/>
  <c r="AW91" i="180"/>
  <c r="AX91" i="180" s="1"/>
  <c r="AW92" i="180"/>
  <c r="AX92" i="180" s="1"/>
  <c r="AW93" i="180"/>
  <c r="AX93" i="180" s="1"/>
  <c r="AW94" i="180"/>
  <c r="AX94" i="180" s="1"/>
  <c r="AW95" i="180"/>
  <c r="AX95" i="180" s="1"/>
  <c r="AW96" i="180"/>
  <c r="AX96" i="180" s="1"/>
  <c r="AW97" i="180"/>
  <c r="AX97" i="180" s="1"/>
  <c r="AW98" i="180"/>
  <c r="AX98" i="180" s="1"/>
  <c r="AW99" i="180"/>
  <c r="AX99" i="180" s="1"/>
  <c r="AW100" i="180"/>
  <c r="AX100" i="180" s="1"/>
  <c r="AW101" i="180"/>
  <c r="AX101" i="180" s="1"/>
  <c r="AW102" i="180"/>
  <c r="AX102" i="180" s="1"/>
  <c r="AW103" i="180"/>
  <c r="AX103" i="180" s="1"/>
  <c r="AW104" i="180"/>
  <c r="AX104" i="180" s="1"/>
  <c r="AW105" i="180"/>
  <c r="AX105" i="180" s="1"/>
  <c r="AW106" i="180"/>
  <c r="AX106" i="180" s="1"/>
  <c r="AW107" i="180"/>
  <c r="AX107" i="180" s="1"/>
  <c r="AW108" i="180"/>
  <c r="AX108" i="180" s="1"/>
  <c r="AW109" i="180"/>
  <c r="AX109" i="180" s="1"/>
  <c r="AW110" i="180"/>
  <c r="AX110" i="180" s="1"/>
  <c r="AW111" i="180"/>
  <c r="AX111" i="180" s="1"/>
  <c r="AW112" i="180"/>
  <c r="AX112" i="180" s="1"/>
  <c r="AW113" i="180"/>
  <c r="AX113" i="180" s="1"/>
  <c r="AW114" i="180"/>
  <c r="AX114" i="180" s="1"/>
  <c r="AW115" i="180"/>
  <c r="AX115" i="180" s="1"/>
  <c r="AW116" i="180"/>
  <c r="AX116" i="180" s="1"/>
  <c r="AW117" i="180"/>
  <c r="AX117" i="180" s="1"/>
  <c r="AW118" i="180"/>
  <c r="AX118" i="180" s="1"/>
  <c r="AW119" i="180"/>
  <c r="AX119" i="180" s="1"/>
  <c r="AW120" i="180"/>
  <c r="AX120" i="180" s="1"/>
  <c r="AW121" i="180"/>
  <c r="AX121" i="180" s="1"/>
  <c r="AW122" i="180"/>
  <c r="AX122" i="180" s="1"/>
  <c r="AW123" i="180"/>
  <c r="AX123" i="180" s="1"/>
  <c r="AW124" i="180"/>
  <c r="AX124" i="180" s="1"/>
  <c r="AW125" i="180"/>
  <c r="AX125" i="180" s="1"/>
  <c r="AW126" i="180"/>
  <c r="AX126" i="180" s="1"/>
  <c r="AW127" i="180"/>
  <c r="AX127" i="180" s="1"/>
  <c r="AW128" i="180"/>
  <c r="AX128" i="180" s="1"/>
  <c r="AW129" i="180"/>
  <c r="AX129" i="180" s="1"/>
  <c r="AW130" i="180"/>
  <c r="AX130" i="180" s="1"/>
  <c r="AW131" i="180"/>
  <c r="AX131" i="180" s="1"/>
  <c r="AW132" i="180"/>
  <c r="AX132" i="180" s="1"/>
  <c r="AW133" i="180"/>
  <c r="AX133" i="180" s="1"/>
  <c r="AW134" i="180"/>
  <c r="AX134" i="180" s="1"/>
  <c r="AW135" i="180"/>
  <c r="AX135" i="180" s="1"/>
  <c r="AW136" i="180"/>
  <c r="AX136" i="180" s="1"/>
  <c r="AW137" i="180"/>
  <c r="AX137" i="180" s="1"/>
  <c r="AW138" i="180"/>
  <c r="AX138" i="180" s="1"/>
  <c r="AW139" i="180"/>
  <c r="AX139" i="180" s="1"/>
  <c r="AW140" i="180"/>
  <c r="AX140" i="180" s="1"/>
  <c r="AW141" i="180"/>
  <c r="AX141" i="180" s="1"/>
  <c r="AW142" i="180"/>
  <c r="AX142" i="180" s="1"/>
  <c r="AW143" i="180"/>
  <c r="AX143" i="180" s="1"/>
  <c r="AW144" i="180"/>
  <c r="AX144" i="180" s="1"/>
  <c r="AW145" i="180"/>
  <c r="AX145" i="180" s="1"/>
  <c r="AW146" i="180"/>
  <c r="AX146" i="180" s="1"/>
  <c r="AW147" i="180"/>
  <c r="AX147" i="180" s="1"/>
  <c r="AW148" i="180"/>
  <c r="AX148" i="180" s="1"/>
  <c r="AW149" i="180"/>
  <c r="AX149" i="180" s="1"/>
  <c r="AW150" i="180"/>
  <c r="AX150" i="180" s="1"/>
  <c r="AW151" i="180"/>
  <c r="AX151" i="180" s="1"/>
  <c r="AW152" i="180"/>
  <c r="AX152" i="180" s="1"/>
  <c r="AW153" i="180"/>
  <c r="AX153" i="180" s="1"/>
  <c r="AW154" i="180"/>
  <c r="AX154" i="180" s="1"/>
  <c r="AW155" i="180"/>
  <c r="AX155" i="180" s="1"/>
  <c r="AW156" i="180"/>
  <c r="AX156" i="180" s="1"/>
  <c r="AW157" i="180"/>
  <c r="AX157" i="180" s="1"/>
  <c r="AW158" i="180"/>
  <c r="AX158" i="180" s="1"/>
  <c r="AW159" i="180"/>
  <c r="AX159" i="180" s="1"/>
  <c r="AW160" i="180"/>
  <c r="AX160" i="180" s="1"/>
  <c r="AW161" i="180"/>
  <c r="AX161" i="180" s="1"/>
  <c r="AW162" i="180"/>
  <c r="AX162" i="180" s="1"/>
  <c r="AW163" i="180"/>
  <c r="AX163" i="180" s="1"/>
  <c r="AW164" i="180"/>
  <c r="AX164" i="180" s="1"/>
  <c r="AW165" i="180"/>
  <c r="AX165" i="180" s="1"/>
  <c r="AW166" i="180"/>
  <c r="AX166" i="180" s="1"/>
  <c r="AW167" i="180"/>
  <c r="AX167" i="180" s="1"/>
  <c r="AW168" i="180"/>
  <c r="AX168" i="180" s="1"/>
  <c r="AW169" i="180"/>
  <c r="AX169" i="180" s="1"/>
  <c r="AW170" i="180"/>
  <c r="AX170" i="180" s="1"/>
  <c r="AW171" i="180"/>
  <c r="AX171" i="180" s="1"/>
  <c r="AW172" i="180"/>
  <c r="AX172" i="180" s="1"/>
  <c r="AW173" i="180"/>
  <c r="AX173" i="180" s="1"/>
  <c r="AW174" i="180"/>
  <c r="AX174" i="180" s="1"/>
  <c r="AW175" i="180"/>
  <c r="AX175" i="180" s="1"/>
  <c r="AW176" i="180"/>
  <c r="AX176" i="180" s="1"/>
  <c r="AW177" i="180"/>
  <c r="AX177" i="180" s="1"/>
  <c r="AW178" i="180"/>
  <c r="AX178" i="180" s="1"/>
  <c r="AW179" i="180"/>
  <c r="AX179" i="180" s="1"/>
  <c r="AW180" i="180"/>
  <c r="AX180" i="180" s="1"/>
  <c r="AW181" i="180"/>
  <c r="AX181" i="180" s="1"/>
  <c r="AW182" i="180"/>
  <c r="AX182" i="180" s="1"/>
  <c r="AW183" i="180"/>
  <c r="AX183" i="180" s="1"/>
  <c r="AW184" i="180"/>
  <c r="AX184" i="180" s="1"/>
  <c r="AW185" i="180"/>
  <c r="AX185" i="180" s="1"/>
  <c r="AW186" i="180"/>
  <c r="AX186" i="180" s="1"/>
  <c r="AW187" i="180"/>
  <c r="AX187" i="180" s="1"/>
  <c r="AW188" i="180"/>
  <c r="AX188" i="180" s="1"/>
  <c r="AW189" i="180"/>
  <c r="AX189" i="180" s="1"/>
  <c r="AW190" i="180"/>
  <c r="AX190" i="180" s="1"/>
  <c r="AW191" i="180"/>
  <c r="AX191" i="180" s="1"/>
  <c r="AW192" i="180"/>
  <c r="AX192" i="180" s="1"/>
  <c r="AW193" i="180"/>
  <c r="AX193" i="180" s="1"/>
  <c r="AW194" i="180"/>
  <c r="AX194" i="180" s="1"/>
  <c r="AW195" i="180"/>
  <c r="AX195" i="180" s="1"/>
  <c r="AW196" i="180"/>
  <c r="AX196" i="180" s="1"/>
  <c r="AW197" i="180"/>
  <c r="AX197" i="180" s="1"/>
  <c r="AW198" i="180"/>
  <c r="AX198" i="180" s="1"/>
  <c r="AW199" i="180"/>
  <c r="AX199" i="180" s="1"/>
  <c r="AW200" i="180"/>
  <c r="AX200" i="180" s="1"/>
  <c r="AW201" i="180"/>
  <c r="AX201" i="180" s="1"/>
  <c r="AW202" i="180"/>
  <c r="AX202" i="180" s="1"/>
  <c r="AW203" i="180"/>
  <c r="AX203" i="180" s="1"/>
  <c r="AW204" i="180"/>
  <c r="AX204" i="180" s="1"/>
  <c r="AW205" i="180"/>
  <c r="AX205" i="180" s="1"/>
  <c r="AW206" i="180"/>
  <c r="AX206" i="180" s="1"/>
  <c r="AW207" i="180"/>
  <c r="AX207" i="180" s="1"/>
  <c r="AW208" i="180"/>
  <c r="AX208" i="180" s="1"/>
  <c r="AW209" i="180"/>
  <c r="AX209" i="180" s="1"/>
  <c r="AW210" i="180"/>
  <c r="AX210" i="180" s="1"/>
  <c r="AW211" i="180"/>
  <c r="AX211" i="180" s="1"/>
  <c r="AW212" i="180"/>
  <c r="AX212" i="180" s="1"/>
  <c r="AW213" i="180"/>
  <c r="AX213" i="180" s="1"/>
  <c r="AW214" i="180"/>
  <c r="AX214" i="180" s="1"/>
  <c r="AW215" i="180"/>
  <c r="AX215" i="180" s="1"/>
  <c r="AW216" i="180"/>
  <c r="AX216" i="180" s="1"/>
  <c r="AW217" i="180"/>
  <c r="AX217" i="180" s="1"/>
  <c r="AW218" i="180"/>
  <c r="AX218" i="180" s="1"/>
  <c r="AW219" i="180"/>
  <c r="AX219" i="180" s="1"/>
  <c r="AW220" i="180"/>
  <c r="AX220" i="180" s="1"/>
  <c r="AW221" i="180"/>
  <c r="AX221" i="180" s="1"/>
  <c r="AW222" i="180"/>
  <c r="AX222" i="180" s="1"/>
  <c r="AW223" i="180"/>
  <c r="AX223" i="180" s="1"/>
  <c r="AW224" i="180"/>
  <c r="AX224" i="180" s="1"/>
  <c r="AW225" i="180"/>
  <c r="AX225" i="180" s="1"/>
  <c r="AW226" i="180"/>
  <c r="AX226" i="180" s="1"/>
  <c r="AW227" i="180"/>
  <c r="AX227" i="180" s="1"/>
  <c r="AW228" i="180"/>
  <c r="AX228" i="180" s="1"/>
  <c r="AW229" i="180"/>
  <c r="AX229" i="180" s="1"/>
  <c r="AW230" i="180"/>
  <c r="AX230" i="180" s="1"/>
  <c r="AW231" i="180"/>
  <c r="AX231" i="180" s="1"/>
  <c r="AW232" i="180"/>
  <c r="AX232" i="180" s="1"/>
  <c r="AW233" i="180"/>
  <c r="AX233" i="180" s="1"/>
  <c r="AW234" i="180"/>
  <c r="AX234" i="180" s="1"/>
  <c r="AW235" i="180"/>
  <c r="AX235" i="180" s="1"/>
  <c r="AW236" i="180"/>
  <c r="AX236" i="180" s="1"/>
  <c r="AW237" i="180"/>
  <c r="AX237" i="180" s="1"/>
  <c r="AW238" i="180"/>
  <c r="AX238" i="180" s="1"/>
  <c r="AW239" i="180"/>
  <c r="AX239" i="180" s="1"/>
  <c r="AW240" i="180"/>
  <c r="AX240" i="180" s="1"/>
  <c r="AW241" i="180"/>
  <c r="AX241" i="180" s="1"/>
  <c r="AW242" i="180"/>
  <c r="AX242" i="180" s="1"/>
  <c r="AW243" i="180"/>
  <c r="AX243" i="180" s="1"/>
  <c r="AW244" i="180"/>
  <c r="AX244" i="180" s="1"/>
  <c r="AW245" i="180"/>
  <c r="AX245" i="180" s="1"/>
  <c r="AW246" i="180"/>
  <c r="AX246" i="180" s="1"/>
  <c r="AW247" i="180"/>
  <c r="AX247" i="180" s="1"/>
  <c r="AW248" i="180"/>
  <c r="AX248" i="180" s="1"/>
  <c r="AW249" i="180"/>
  <c r="AX249" i="180" s="1"/>
  <c r="AW250" i="180"/>
  <c r="AX250" i="180" s="1"/>
  <c r="AW251" i="180"/>
  <c r="AX251" i="180" s="1"/>
  <c r="AW252" i="180"/>
  <c r="AX252" i="180" s="1"/>
  <c r="AW253" i="180"/>
  <c r="AX253" i="180" s="1"/>
  <c r="AW254" i="180"/>
  <c r="AX254" i="180" s="1"/>
  <c r="AW255" i="180"/>
  <c r="AX255" i="180" s="1"/>
  <c r="AW256" i="180"/>
  <c r="AX256" i="180" s="1"/>
  <c r="AW257" i="180"/>
  <c r="AX257" i="180" s="1"/>
  <c r="AW258" i="180"/>
  <c r="AX258" i="180" s="1"/>
  <c r="AW259" i="180"/>
  <c r="AX259" i="180" s="1"/>
  <c r="AW260" i="180"/>
  <c r="AX260" i="180" s="1"/>
  <c r="AW261" i="180"/>
  <c r="AX261" i="180" s="1"/>
  <c r="AW262" i="180"/>
  <c r="AX262" i="180" s="1"/>
  <c r="AW263" i="180"/>
  <c r="AX263" i="180" s="1"/>
  <c r="AW264" i="180"/>
  <c r="AX264" i="180" s="1"/>
  <c r="AW265" i="180"/>
  <c r="AX265" i="180" s="1"/>
  <c r="AW266" i="180"/>
  <c r="AX266" i="180" s="1"/>
  <c r="AW267" i="180"/>
  <c r="AX267" i="180" s="1"/>
  <c r="AW268" i="180"/>
  <c r="AX268" i="180" s="1"/>
  <c r="AW269" i="180"/>
  <c r="AX269" i="180" s="1"/>
  <c r="AW270" i="180"/>
  <c r="AX270" i="180" s="1"/>
  <c r="AW271" i="180"/>
  <c r="AX271" i="180" s="1"/>
  <c r="AW272" i="180"/>
  <c r="AX272" i="180" s="1"/>
  <c r="AW273" i="180"/>
  <c r="AX273" i="180" s="1"/>
  <c r="AW274" i="180"/>
  <c r="AX274" i="180" s="1"/>
  <c r="AW275" i="180"/>
  <c r="AX275" i="180" s="1"/>
  <c r="AW276" i="180"/>
  <c r="AX276" i="180" s="1"/>
  <c r="AW277" i="180"/>
  <c r="AX277" i="180" s="1"/>
  <c r="AW278" i="180"/>
  <c r="AX278" i="180" s="1"/>
  <c r="AW279" i="180"/>
  <c r="AX279" i="180" s="1"/>
  <c r="AW280" i="180"/>
  <c r="AX280" i="180" s="1"/>
  <c r="AW281" i="180"/>
  <c r="AX281" i="180" s="1"/>
  <c r="AW282" i="180"/>
  <c r="AX282" i="180" s="1"/>
  <c r="AW283" i="180"/>
  <c r="AX283" i="180" s="1"/>
  <c r="AW284" i="180"/>
  <c r="AX284" i="180" s="1"/>
  <c r="AW285" i="180"/>
  <c r="AX285" i="180" s="1"/>
  <c r="AW286" i="180"/>
  <c r="AX286" i="180" s="1"/>
  <c r="AW287" i="180"/>
  <c r="AX287" i="180" s="1"/>
  <c r="AW288" i="180"/>
  <c r="AX288" i="180" s="1"/>
  <c r="AW289" i="180"/>
  <c r="AX289" i="180" s="1"/>
  <c r="AW290" i="180"/>
  <c r="AX290" i="180" s="1"/>
  <c r="AW291" i="180"/>
  <c r="AX291" i="180" s="1"/>
  <c r="AW292" i="180"/>
  <c r="AX292" i="180" s="1"/>
  <c r="AW293" i="180"/>
  <c r="AX293" i="180" s="1"/>
  <c r="AW294" i="180"/>
  <c r="AX294" i="180" s="1"/>
  <c r="AW295" i="180"/>
  <c r="AX295" i="180" s="1"/>
  <c r="AW296" i="180"/>
  <c r="AX296" i="180" s="1"/>
  <c r="AW297" i="180"/>
  <c r="AX297" i="180" s="1"/>
  <c r="AW298" i="180"/>
  <c r="AX298" i="180" s="1"/>
  <c r="AW299" i="180"/>
  <c r="AX299" i="180" s="1"/>
  <c r="AW300" i="180"/>
  <c r="AX300" i="180" s="1"/>
  <c r="AW301" i="180"/>
  <c r="AX301" i="180" s="1"/>
  <c r="AW302" i="180"/>
  <c r="AX302" i="180" s="1"/>
  <c r="AW303" i="180"/>
  <c r="AX303" i="180" s="1"/>
  <c r="AW304" i="180"/>
  <c r="AX304" i="180" s="1"/>
  <c r="AW305" i="180"/>
  <c r="AX305" i="180" s="1"/>
  <c r="AW306" i="180"/>
  <c r="AX306" i="180" s="1"/>
  <c r="AW307" i="180"/>
  <c r="AX307" i="180" s="1"/>
  <c r="AW308" i="180"/>
  <c r="AX308" i="180" s="1"/>
  <c r="AW309" i="180"/>
  <c r="AX309" i="180" s="1"/>
  <c r="AW310" i="180"/>
  <c r="AX310" i="180" s="1"/>
  <c r="AW311" i="180"/>
  <c r="AX311" i="180" s="1"/>
  <c r="AW312" i="180"/>
  <c r="AX312" i="180" s="1"/>
  <c r="AW313" i="180"/>
  <c r="AX313" i="180" s="1"/>
  <c r="AW314" i="180"/>
  <c r="AX314" i="180" s="1"/>
  <c r="AW315" i="180"/>
  <c r="AX315" i="180" s="1"/>
  <c r="AW316" i="180"/>
  <c r="AX316" i="180" s="1"/>
  <c r="AW317" i="180"/>
  <c r="AX317" i="180" s="1"/>
  <c r="AW318" i="180"/>
  <c r="AX318" i="180" s="1"/>
  <c r="AW319" i="180"/>
  <c r="AX319" i="180" s="1"/>
  <c r="AW320" i="180"/>
  <c r="AX320" i="180" s="1"/>
  <c r="AW321" i="180"/>
  <c r="AX321" i="180" s="1"/>
  <c r="AW322" i="180"/>
  <c r="AX322" i="180" s="1"/>
  <c r="AW323" i="180"/>
  <c r="AX323" i="180" s="1"/>
  <c r="AW324" i="180"/>
  <c r="AX324" i="180" s="1"/>
  <c r="AW325" i="180"/>
  <c r="AX325" i="180" s="1"/>
  <c r="AW326" i="180"/>
  <c r="AX326" i="180" s="1"/>
  <c r="AW327" i="180"/>
  <c r="AX327" i="180" s="1"/>
  <c r="AW328" i="180"/>
  <c r="AX328" i="180" s="1"/>
  <c r="AW329" i="180"/>
  <c r="AX329" i="180" s="1"/>
  <c r="AW330" i="180"/>
  <c r="AX330" i="180" s="1"/>
  <c r="AW331" i="180"/>
  <c r="AX331" i="180" s="1"/>
  <c r="AW332" i="180"/>
  <c r="AX332" i="180" s="1"/>
  <c r="AW333" i="180"/>
  <c r="AX333" i="180" s="1"/>
  <c r="AW334" i="180"/>
  <c r="AX334" i="180" s="1"/>
  <c r="AW335" i="180"/>
  <c r="AX335" i="180" s="1"/>
  <c r="AW336" i="180"/>
  <c r="AX336" i="180" s="1"/>
  <c r="AW337" i="180"/>
  <c r="AX337" i="180" s="1"/>
  <c r="AW338" i="180"/>
  <c r="AX338" i="180" s="1"/>
  <c r="AW339" i="180"/>
  <c r="AX339" i="180" s="1"/>
  <c r="AW340" i="180"/>
  <c r="AX340" i="180" s="1"/>
  <c r="AW341" i="180"/>
  <c r="AX341" i="180" s="1"/>
  <c r="AW342" i="180"/>
  <c r="AX342" i="180" s="1"/>
  <c r="AW343" i="180"/>
  <c r="AX343" i="180" s="1"/>
  <c r="AW344" i="180"/>
  <c r="AX344" i="180" s="1"/>
  <c r="AW345" i="180"/>
  <c r="AX345" i="180" s="1"/>
  <c r="AW346" i="180"/>
  <c r="AX346" i="180" s="1"/>
  <c r="AW347" i="180"/>
  <c r="AX347" i="180" s="1"/>
  <c r="AW348" i="180"/>
  <c r="AX348" i="180" s="1"/>
  <c r="AW349" i="180"/>
  <c r="AX349" i="180" s="1"/>
  <c r="AW350" i="180"/>
  <c r="AX350" i="180" s="1"/>
  <c r="AW351" i="180"/>
  <c r="AX351" i="180" s="1"/>
  <c r="AW352" i="180"/>
  <c r="AX352" i="180" s="1"/>
  <c r="AW353" i="180"/>
  <c r="AX353" i="180" s="1"/>
  <c r="AW354" i="180"/>
  <c r="AX354" i="180" s="1"/>
  <c r="AW355" i="180"/>
  <c r="AX355" i="180" s="1"/>
  <c r="AW356" i="180"/>
  <c r="AX356" i="180" s="1"/>
  <c r="AW357" i="180"/>
  <c r="AX357" i="180" s="1"/>
  <c r="AW358" i="180"/>
  <c r="AX358" i="180" s="1"/>
  <c r="AW359" i="180"/>
  <c r="AX359" i="180" s="1"/>
  <c r="AW360" i="180"/>
  <c r="AX360" i="180" s="1"/>
  <c r="AW361" i="180"/>
  <c r="AX361" i="180" s="1"/>
  <c r="AW362" i="180"/>
  <c r="AX362" i="180" s="1"/>
  <c r="AW363" i="180"/>
  <c r="AX363" i="180" s="1"/>
  <c r="AW364" i="180"/>
  <c r="AX364" i="180" s="1"/>
  <c r="AW365" i="180"/>
  <c r="AX365" i="180" s="1"/>
  <c r="AW366" i="180"/>
  <c r="AX366" i="180" s="1"/>
  <c r="AW367" i="180"/>
  <c r="AX367" i="180" s="1"/>
  <c r="AW368" i="180"/>
  <c r="AX368" i="180" s="1"/>
  <c r="AW369" i="180"/>
  <c r="AX369" i="180" s="1"/>
  <c r="AW370" i="180"/>
  <c r="AX370" i="180" s="1"/>
  <c r="AW371" i="180"/>
  <c r="AX371" i="180" s="1"/>
  <c r="AW372" i="180"/>
  <c r="AX372" i="180" s="1"/>
  <c r="AW373" i="180"/>
  <c r="AX373" i="180" s="1"/>
  <c r="AW374" i="180"/>
  <c r="AX374" i="180" s="1"/>
  <c r="AW375" i="180"/>
  <c r="AX375" i="180" s="1"/>
  <c r="AW376" i="180"/>
  <c r="AX376" i="180" s="1"/>
  <c r="AW377" i="180"/>
  <c r="AX377" i="180" s="1"/>
  <c r="AW378" i="180"/>
  <c r="AX378" i="180" s="1"/>
  <c r="AW379" i="180"/>
  <c r="AX379" i="180" s="1"/>
  <c r="AW380" i="180"/>
  <c r="AX380" i="180" s="1"/>
  <c r="AW381" i="180"/>
  <c r="AX381" i="180" s="1"/>
  <c r="AW382" i="180"/>
  <c r="AX382" i="180" s="1"/>
  <c r="AW383" i="180"/>
  <c r="AX383" i="180" s="1"/>
  <c r="AW384" i="180"/>
  <c r="AX384" i="180" s="1"/>
  <c r="AW385" i="180"/>
  <c r="AX385" i="180" s="1"/>
  <c r="AW386" i="180"/>
  <c r="AX386" i="180" s="1"/>
  <c r="AW387" i="180"/>
  <c r="AX387" i="180" s="1"/>
  <c r="AW388" i="180"/>
  <c r="AX388" i="180" s="1"/>
  <c r="AW389" i="180"/>
  <c r="AX389" i="180" s="1"/>
  <c r="AW390" i="180"/>
  <c r="AX390" i="180" s="1"/>
  <c r="AW391" i="180"/>
  <c r="AX391" i="180" s="1"/>
  <c r="AW392" i="180"/>
  <c r="AX392" i="180" s="1"/>
  <c r="AW393" i="180"/>
  <c r="AX393" i="180" s="1"/>
  <c r="AW394" i="180"/>
  <c r="AX394" i="180" s="1"/>
  <c r="AW395" i="180"/>
  <c r="AX395" i="180" s="1"/>
  <c r="AW396" i="180"/>
  <c r="AX396" i="180" s="1"/>
  <c r="AW397" i="180"/>
  <c r="AX397" i="180" s="1"/>
  <c r="AW398" i="180"/>
  <c r="AX398" i="180" s="1"/>
  <c r="AW399" i="180"/>
  <c r="AX399" i="180" s="1"/>
  <c r="AW400" i="180"/>
  <c r="AX400" i="180" s="1"/>
  <c r="AW401" i="180"/>
  <c r="AX401" i="180" s="1"/>
  <c r="AW402" i="180"/>
  <c r="AX402" i="180" s="1"/>
  <c r="AW403" i="180"/>
  <c r="AX403" i="180" s="1"/>
  <c r="AW404" i="180"/>
  <c r="AX404" i="180" s="1"/>
  <c r="AW405" i="180"/>
  <c r="AX405" i="180" s="1"/>
  <c r="AW406" i="180"/>
  <c r="AX406" i="180" s="1"/>
  <c r="AW407" i="180"/>
  <c r="AX407" i="180" s="1"/>
  <c r="AW408" i="180"/>
  <c r="AX408" i="180" s="1"/>
  <c r="AW409" i="180"/>
  <c r="AX409" i="180" s="1"/>
  <c r="AW410" i="180"/>
  <c r="AX410" i="180" s="1"/>
  <c r="AW411" i="180"/>
  <c r="AX411" i="180" s="1"/>
  <c r="AW412" i="180"/>
  <c r="AX412" i="180" s="1"/>
  <c r="AW413" i="180"/>
  <c r="AX413" i="180" s="1"/>
  <c r="AW414" i="180"/>
  <c r="AX414" i="180" s="1"/>
  <c r="AW415" i="180"/>
  <c r="AX415" i="180" s="1"/>
  <c r="AW416" i="180"/>
  <c r="AX416" i="180" s="1"/>
  <c r="AW417" i="180"/>
  <c r="AX417" i="180" s="1"/>
  <c r="AW418" i="180"/>
  <c r="AX418" i="180" s="1"/>
  <c r="AW419" i="180"/>
  <c r="AX419" i="180" s="1"/>
  <c r="AW420" i="180"/>
  <c r="AX420" i="180" s="1"/>
  <c r="AW421" i="180"/>
  <c r="AX421" i="180" s="1"/>
  <c r="AW422" i="180"/>
  <c r="AX422" i="180" s="1"/>
  <c r="AW423" i="180"/>
  <c r="AX423" i="180" s="1"/>
  <c r="AW424" i="180"/>
  <c r="AX424" i="180" s="1"/>
  <c r="AW425" i="180"/>
  <c r="AX425" i="180" s="1"/>
  <c r="AW426" i="180"/>
  <c r="AX426" i="180" s="1"/>
  <c r="AW427" i="180"/>
  <c r="AX427" i="180" s="1"/>
  <c r="AW428" i="180"/>
  <c r="AX428" i="180" s="1"/>
  <c r="AW429" i="180"/>
  <c r="AX429" i="180" s="1"/>
  <c r="AW430" i="180"/>
  <c r="AX430" i="180" s="1"/>
  <c r="AW431" i="180"/>
  <c r="AX431" i="180" s="1"/>
  <c r="AW432" i="180"/>
  <c r="AX432" i="180" s="1"/>
  <c r="AW433" i="180"/>
  <c r="AX433" i="180" s="1"/>
  <c r="AW434" i="180"/>
  <c r="AX434" i="180" s="1"/>
  <c r="AW435" i="180"/>
  <c r="AX435" i="180" s="1"/>
  <c r="AW436" i="180"/>
  <c r="AX436" i="180" s="1"/>
  <c r="AW437" i="180"/>
  <c r="AX437" i="180" s="1"/>
  <c r="AW438" i="180"/>
  <c r="AX438" i="180" s="1"/>
  <c r="AW439" i="180"/>
  <c r="AX439" i="180" s="1"/>
  <c r="AW440" i="180"/>
  <c r="AX440" i="180" s="1"/>
  <c r="AW441" i="180"/>
  <c r="AX441" i="180" s="1"/>
  <c r="AW442" i="180"/>
  <c r="AX442" i="180" s="1"/>
  <c r="AW443" i="180"/>
  <c r="AX443" i="180" s="1"/>
  <c r="AW444" i="180"/>
  <c r="AX444" i="180" s="1"/>
  <c r="AW445" i="180"/>
  <c r="AX445" i="180" s="1"/>
  <c r="AW446" i="180"/>
  <c r="AX446" i="180" s="1"/>
  <c r="AW447" i="180"/>
  <c r="AX447" i="180" s="1"/>
  <c r="AW448" i="180"/>
  <c r="AX448" i="180" s="1"/>
  <c r="AW449" i="180"/>
  <c r="AX449" i="180" s="1"/>
  <c r="AW450" i="180"/>
  <c r="AX450" i="180" s="1"/>
  <c r="AW451" i="180"/>
  <c r="AX451" i="180" s="1"/>
  <c r="AW452" i="180"/>
  <c r="AX452" i="180" s="1"/>
  <c r="AW453" i="180"/>
  <c r="AX453" i="180" s="1"/>
  <c r="AW454" i="180"/>
  <c r="AX454" i="180" s="1"/>
  <c r="AW455" i="180"/>
  <c r="AX455" i="180" s="1"/>
  <c r="AW456" i="180"/>
  <c r="AX456" i="180" s="1"/>
  <c r="AW457" i="180"/>
  <c r="AX457" i="180" s="1"/>
  <c r="AW458" i="180"/>
  <c r="AX458" i="180" s="1"/>
  <c r="AW459" i="180"/>
  <c r="AX459" i="180" s="1"/>
  <c r="AW460" i="180"/>
  <c r="AX460" i="180" s="1"/>
  <c r="AW461" i="180"/>
  <c r="AX461" i="180" s="1"/>
  <c r="AW462" i="180"/>
  <c r="AX462" i="180" s="1"/>
  <c r="AW463" i="180"/>
  <c r="AX463" i="180" s="1"/>
  <c r="AW464" i="180"/>
  <c r="AX464" i="180" s="1"/>
  <c r="AW465" i="180"/>
  <c r="AX465" i="180" s="1"/>
  <c r="AW466" i="180"/>
  <c r="AX466" i="180" s="1"/>
  <c r="AW467" i="180"/>
  <c r="AX467" i="180" s="1"/>
  <c r="AW468" i="180"/>
  <c r="AX468" i="180" s="1"/>
  <c r="AW469" i="180"/>
  <c r="AX469" i="180" s="1"/>
  <c r="AW470" i="180"/>
  <c r="AX470" i="180" s="1"/>
  <c r="AW471" i="180"/>
  <c r="AX471" i="180" s="1"/>
  <c r="AW472" i="180"/>
  <c r="AX472" i="180" s="1"/>
  <c r="AW473" i="180"/>
  <c r="AX473" i="180" s="1"/>
  <c r="AW474" i="180"/>
  <c r="AX474" i="180" s="1"/>
  <c r="AW475" i="180"/>
  <c r="AX475" i="180" s="1"/>
  <c r="AW476" i="180"/>
  <c r="AX476" i="180" s="1"/>
  <c r="AW477" i="180"/>
  <c r="AX477" i="180" s="1"/>
  <c r="AW478" i="180"/>
  <c r="AX478" i="180" s="1"/>
  <c r="AW479" i="180"/>
  <c r="AX479" i="180" s="1"/>
  <c r="AW480" i="180"/>
  <c r="AX480" i="180" s="1"/>
  <c r="AW481" i="180"/>
  <c r="AX481" i="180" s="1"/>
  <c r="AW482" i="180"/>
  <c r="AX482" i="180" s="1"/>
  <c r="AW483" i="180"/>
  <c r="AX483" i="180" s="1"/>
  <c r="AW484" i="180"/>
  <c r="AX484" i="180" s="1"/>
  <c r="AW485" i="180"/>
  <c r="AX485" i="180" s="1"/>
  <c r="AW486" i="180"/>
  <c r="AX486" i="180" s="1"/>
  <c r="AW487" i="180"/>
  <c r="AX487" i="180" s="1"/>
  <c r="AW488" i="180"/>
  <c r="AX488" i="180" s="1"/>
  <c r="AW489" i="180"/>
  <c r="AX489" i="180" s="1"/>
  <c r="AW490" i="180"/>
  <c r="AX490" i="180" s="1"/>
  <c r="AW491" i="180"/>
  <c r="AX491" i="180" s="1"/>
  <c r="AW492" i="180"/>
  <c r="AX492" i="180" s="1"/>
  <c r="AW493" i="180"/>
  <c r="AX493" i="180" s="1"/>
  <c r="AW494" i="180"/>
  <c r="AX494" i="180" s="1"/>
  <c r="AW495" i="180"/>
  <c r="AX495" i="180" s="1"/>
  <c r="AW496" i="180"/>
  <c r="AX496" i="180" s="1"/>
  <c r="AW497" i="180"/>
  <c r="AX497" i="180" s="1"/>
  <c r="AW498" i="180"/>
  <c r="AX498" i="180" s="1"/>
  <c r="AW499" i="180"/>
  <c r="AX499" i="180" s="1"/>
  <c r="AW500" i="180"/>
  <c r="AX500" i="180" s="1"/>
  <c r="AW501" i="180"/>
  <c r="AX501" i="180" s="1"/>
  <c r="AW502" i="180"/>
  <c r="AX502" i="180" s="1"/>
  <c r="AW503" i="180"/>
  <c r="AX503" i="180" s="1"/>
  <c r="AW504" i="180"/>
  <c r="AX504" i="180" s="1"/>
  <c r="AW505" i="180"/>
  <c r="AX505" i="180" s="1"/>
  <c r="AW506" i="180"/>
  <c r="AX506" i="180" s="1"/>
  <c r="AW507" i="180"/>
  <c r="AX507" i="180" s="1"/>
  <c r="AW508" i="180"/>
  <c r="AX508" i="180" s="1"/>
  <c r="AW509" i="180"/>
  <c r="AX509" i="180" s="1"/>
  <c r="AW510" i="180"/>
  <c r="AX510" i="180" s="1"/>
  <c r="AW511" i="180"/>
  <c r="AX511" i="180" s="1"/>
  <c r="AW512" i="180"/>
  <c r="AX512" i="180" s="1"/>
  <c r="AW513" i="180"/>
  <c r="AX513" i="180" s="1"/>
  <c r="AW514" i="180"/>
  <c r="AX514" i="180" s="1"/>
  <c r="AW515" i="180"/>
  <c r="AX515" i="180" s="1"/>
  <c r="AW516" i="180"/>
  <c r="AX516" i="180" s="1"/>
  <c r="AW517" i="180"/>
  <c r="AX517" i="180" s="1"/>
  <c r="AW518" i="180"/>
  <c r="AX518" i="180" s="1"/>
  <c r="AW519" i="180"/>
  <c r="AX519" i="180" s="1"/>
  <c r="AW520" i="180"/>
  <c r="AX520" i="180" s="1"/>
  <c r="AW521" i="180"/>
  <c r="AX521" i="180" s="1"/>
  <c r="AW522" i="180"/>
  <c r="AX522" i="180" s="1"/>
  <c r="AW523" i="180"/>
  <c r="AX523" i="180" s="1"/>
  <c r="AW524" i="180"/>
  <c r="AX524" i="180" s="1"/>
  <c r="AW525" i="180"/>
  <c r="AX525" i="180" s="1"/>
  <c r="AW526" i="180"/>
  <c r="AX526" i="180" s="1"/>
  <c r="AW527" i="180"/>
  <c r="AX527" i="180" s="1"/>
  <c r="AW528" i="180"/>
  <c r="AX528" i="180" s="1"/>
  <c r="AW529" i="180"/>
  <c r="AX529" i="180" s="1"/>
  <c r="AW530" i="180"/>
  <c r="AX530" i="180" s="1"/>
  <c r="AW531" i="180"/>
  <c r="AX531" i="180" s="1"/>
  <c r="AW532" i="180"/>
  <c r="AX532" i="180" s="1"/>
  <c r="AW533" i="180"/>
  <c r="AX533" i="180" s="1"/>
  <c r="AW534" i="180"/>
  <c r="AX534" i="180" s="1"/>
  <c r="AW535" i="180"/>
  <c r="AX535" i="180" s="1"/>
  <c r="AW536" i="180"/>
  <c r="AX536" i="180" s="1"/>
  <c r="AW537" i="180"/>
  <c r="AX537" i="180" s="1"/>
  <c r="AW538" i="180"/>
  <c r="AX538" i="180" s="1"/>
  <c r="AW539" i="180"/>
  <c r="AX539" i="180" s="1"/>
  <c r="AW540" i="180"/>
  <c r="AX540" i="180" s="1"/>
  <c r="AW541" i="180"/>
  <c r="AX541" i="180" s="1"/>
  <c r="AW542" i="180"/>
  <c r="AX542" i="180" s="1"/>
  <c r="AW543" i="180"/>
  <c r="AX543" i="180" s="1"/>
  <c r="AW544" i="180"/>
  <c r="AX544" i="180" s="1"/>
  <c r="AW545" i="180"/>
  <c r="AX545" i="180" s="1"/>
  <c r="AW546" i="180"/>
  <c r="AX546" i="180" s="1"/>
  <c r="AW547" i="180"/>
  <c r="AX547" i="180" s="1"/>
  <c r="AW548" i="180"/>
  <c r="AX548" i="180" s="1"/>
  <c r="AW549" i="180"/>
  <c r="AX549" i="180" s="1"/>
  <c r="AW550" i="180"/>
  <c r="AX550" i="180" s="1"/>
  <c r="AW551" i="180"/>
  <c r="AX551" i="180" s="1"/>
  <c r="AW552" i="180"/>
  <c r="AX552" i="180" s="1"/>
  <c r="AW553" i="180"/>
  <c r="AX553" i="180" s="1"/>
  <c r="AW554" i="180"/>
  <c r="AX554" i="180" s="1"/>
  <c r="AW555" i="180"/>
  <c r="AX555" i="180" s="1"/>
  <c r="AW556" i="180"/>
  <c r="AX556" i="180" s="1"/>
  <c r="AW557" i="180"/>
  <c r="AX557" i="180" s="1"/>
  <c r="AW558" i="180"/>
  <c r="AX558" i="180" s="1"/>
  <c r="AW559" i="180"/>
  <c r="AX559" i="180" s="1"/>
  <c r="AW560" i="180"/>
  <c r="AX560" i="180" s="1"/>
  <c r="AW561" i="180"/>
  <c r="AX561" i="180" s="1"/>
  <c r="AW562" i="180"/>
  <c r="AX562" i="180" s="1"/>
  <c r="AW563" i="180"/>
  <c r="AX563" i="180" s="1"/>
  <c r="AW564" i="180"/>
  <c r="AX564" i="180" s="1"/>
  <c r="AW565" i="180"/>
  <c r="AX565" i="180" s="1"/>
  <c r="AW566" i="180"/>
  <c r="AX566" i="180" s="1"/>
  <c r="AW567" i="180"/>
  <c r="AX567" i="180" s="1"/>
  <c r="AW568" i="180"/>
  <c r="AX568" i="180" s="1"/>
  <c r="AW569" i="180"/>
  <c r="AX569" i="180" s="1"/>
  <c r="AW570" i="180"/>
  <c r="AX570" i="180" s="1"/>
  <c r="AW571" i="180"/>
  <c r="AX571" i="180" s="1"/>
  <c r="AW572" i="180"/>
  <c r="AX572" i="180" s="1"/>
  <c r="N26" i="176"/>
  <c r="N27" i="176"/>
  <c r="N28" i="176"/>
  <c r="N29" i="176"/>
  <c r="N30" i="176"/>
  <c r="N31" i="176"/>
  <c r="N32" i="176"/>
  <c r="N33" i="176"/>
  <c r="M26" i="176"/>
  <c r="M27" i="176"/>
  <c r="M28" i="176"/>
  <c r="M29" i="176"/>
  <c r="M30" i="176"/>
  <c r="M31" i="176"/>
  <c r="M32" i="176"/>
  <c r="M33" i="176"/>
  <c r="E55" i="178"/>
  <c r="E52" i="178"/>
  <c r="E51" i="178"/>
  <c r="Q34" i="178"/>
  <c r="P34" i="178"/>
  <c r="Q33" i="178"/>
  <c r="P33" i="178"/>
  <c r="Q32" i="178"/>
  <c r="P32" i="178"/>
  <c r="Q31" i="178"/>
  <c r="P31" i="178"/>
  <c r="Q30" i="178"/>
  <c r="P30" i="178"/>
  <c r="Q29" i="178"/>
  <c r="P29" i="178"/>
  <c r="Q28" i="178"/>
  <c r="P28" i="178"/>
  <c r="Q27" i="178"/>
  <c r="P27" i="178"/>
  <c r="Q26" i="178"/>
  <c r="P26" i="178"/>
  <c r="P25" i="178"/>
  <c r="Q25" i="178"/>
  <c r="U2" i="176" a="1"/>
  <c r="Q27" i="176"/>
  <c r="Q28" i="176"/>
  <c r="Q29" i="176"/>
  <c r="Q30" i="176"/>
  <c r="Q31" i="176"/>
  <c r="Q32" i="176"/>
  <c r="Q33" i="176"/>
  <c r="P33" i="176"/>
  <c r="P32" i="176"/>
  <c r="P31" i="176"/>
  <c r="P30" i="176"/>
  <c r="P29" i="176"/>
  <c r="P28" i="176"/>
  <c r="P27" i="176"/>
  <c r="P26" i="176"/>
  <c r="Q26" i="176"/>
  <c r="D7" i="178"/>
  <c r="U3" i="178" a="1"/>
  <c r="E54" i="176"/>
  <c r="E51" i="176"/>
  <c r="E50" i="176"/>
  <c r="D6" i="176"/>
  <c r="AR1297" i="180" l="1"/>
  <c r="AR1301" i="180"/>
  <c r="AR1305" i="180"/>
  <c r="AR1309" i="180"/>
  <c r="AR1313" i="180"/>
  <c r="AR1317" i="180"/>
  <c r="AR1321" i="180"/>
  <c r="AR1325" i="180"/>
  <c r="AR1329" i="180"/>
  <c r="AR1333" i="180"/>
  <c r="AR1334" i="180"/>
  <c r="AR1338" i="180"/>
  <c r="AR1342" i="180"/>
  <c r="AR1346" i="180"/>
  <c r="AR1350" i="180"/>
  <c r="AR1354" i="180"/>
  <c r="AR1358" i="180"/>
  <c r="AR1359" i="180"/>
  <c r="AR1363" i="180"/>
  <c r="AR1367" i="180"/>
  <c r="AR1371" i="180"/>
  <c r="AR1375" i="180"/>
  <c r="AR1379" i="180"/>
  <c r="AR1383" i="180"/>
  <c r="AR1387" i="180"/>
  <c r="AR1391" i="180"/>
  <c r="AR1395" i="180"/>
  <c r="AR1397" i="180"/>
  <c r="AR1401" i="180"/>
  <c r="AR1404" i="180"/>
  <c r="AR1408" i="180"/>
  <c r="AR1412" i="180"/>
  <c r="AR1416" i="180"/>
  <c r="AR1420" i="180"/>
  <c r="AR1423" i="180"/>
  <c r="AR1427" i="180"/>
  <c r="AR1431" i="180"/>
  <c r="AR1435" i="180"/>
  <c r="AR1439" i="180"/>
  <c r="AR1442" i="180"/>
  <c r="AR1445" i="180"/>
  <c r="AR1448" i="180"/>
  <c r="AR1452" i="180"/>
  <c r="AR1456" i="180"/>
  <c r="AR1460" i="180"/>
  <c r="AR1463" i="180"/>
  <c r="AY1127" i="180"/>
  <c r="AY1133" i="180"/>
  <c r="AY1139" i="180"/>
  <c r="AY1144" i="180"/>
  <c r="AY1148" i="180"/>
  <c r="AY1154" i="180"/>
  <c r="AY1159" i="180"/>
  <c r="AY1165" i="180"/>
  <c r="AY1171" i="180"/>
  <c r="AY1176" i="180"/>
  <c r="AY1181" i="180"/>
  <c r="AY1187" i="180"/>
  <c r="AY1190" i="180"/>
  <c r="AY1197" i="180"/>
  <c r="AY1202" i="180"/>
  <c r="AY1207" i="180"/>
  <c r="AY1212" i="180"/>
  <c r="AY1218" i="180"/>
  <c r="AY1223" i="180"/>
  <c r="AY1227" i="180"/>
  <c r="AY1232" i="180"/>
  <c r="AY1237" i="180"/>
  <c r="AY1243" i="180"/>
  <c r="AY1128" i="180"/>
  <c r="AY1132" i="180"/>
  <c r="AY1138" i="180"/>
  <c r="AY1142" i="180"/>
  <c r="AY1147" i="180"/>
  <c r="AY1152" i="180"/>
  <c r="AY1157" i="180"/>
  <c r="AY1164" i="180"/>
  <c r="AY1169" i="180"/>
  <c r="AY1174" i="180"/>
  <c r="AY1179" i="180"/>
  <c r="AY1184" i="180"/>
  <c r="AY1189" i="180"/>
  <c r="AY1194" i="180"/>
  <c r="AY1200" i="180"/>
  <c r="AY1205" i="180"/>
  <c r="AY1211" i="180"/>
  <c r="AY1216" i="180"/>
  <c r="AY1221" i="180"/>
  <c r="AY1226" i="180"/>
  <c r="AY1231" i="180"/>
  <c r="AY1236" i="180"/>
  <c r="AY1241" i="180"/>
  <c r="AY1246" i="180"/>
  <c r="AY1126" i="180"/>
  <c r="AY1134" i="180"/>
  <c r="AY1141" i="180"/>
  <c r="AY1146" i="180"/>
  <c r="AY1151" i="180"/>
  <c r="AY1156" i="180"/>
  <c r="AY1161" i="180"/>
  <c r="AY1167" i="180"/>
  <c r="AY1172" i="180"/>
  <c r="AY1177" i="180"/>
  <c r="AY1182" i="180"/>
  <c r="AY1186" i="180"/>
  <c r="AY1192" i="180"/>
  <c r="AY1198" i="180"/>
  <c r="AY1203" i="180"/>
  <c r="AY1209" i="180"/>
  <c r="AY1214" i="180"/>
  <c r="AY1219" i="180"/>
  <c r="AY1225" i="180"/>
  <c r="AY1230" i="180"/>
  <c r="AY1235" i="180"/>
  <c r="AY1240" i="180"/>
  <c r="AR1294" i="180"/>
  <c r="AR1298" i="180"/>
  <c r="AR1302" i="180"/>
  <c r="AR1306" i="180"/>
  <c r="AR1310" i="180"/>
  <c r="AR1314" i="180"/>
  <c r="AR1318" i="180"/>
  <c r="AR1322" i="180"/>
  <c r="AR1326" i="180"/>
  <c r="AR1330" i="180"/>
  <c r="AR1335" i="180"/>
  <c r="AR1339" i="180"/>
  <c r="AR1343" i="180"/>
  <c r="AR1347" i="180"/>
  <c r="AR1351" i="180"/>
  <c r="AR1355" i="180"/>
  <c r="AR1360" i="180"/>
  <c r="AR1364" i="180"/>
  <c r="AR1368" i="180"/>
  <c r="AR1372" i="180"/>
  <c r="AR1376" i="180"/>
  <c r="AR1380" i="180"/>
  <c r="AR1384" i="180"/>
  <c r="AR1388" i="180"/>
  <c r="AR1392" i="180"/>
  <c r="AR1396" i="180"/>
  <c r="AR1400" i="180"/>
  <c r="AR1405" i="180"/>
  <c r="AR1409" i="180"/>
  <c r="AR1413" i="180"/>
  <c r="AR1417" i="180"/>
  <c r="AR1421" i="180"/>
  <c r="AR1425" i="180"/>
  <c r="AR1429" i="180"/>
  <c r="AR1433" i="180"/>
  <c r="AR1437" i="180"/>
  <c r="AR1441" i="180"/>
  <c r="AR1446" i="180"/>
  <c r="AR1450" i="180"/>
  <c r="AR1455" i="180"/>
  <c r="AR1459" i="180"/>
  <c r="AR1295" i="180"/>
  <c r="AR1300" i="180"/>
  <c r="AR1303" i="180"/>
  <c r="AR1307" i="180"/>
  <c r="AR1312" i="180"/>
  <c r="AR1316" i="180"/>
  <c r="AR1320" i="180"/>
  <c r="AR1323" i="180"/>
  <c r="AR1327" i="180"/>
  <c r="AR1332" i="180"/>
  <c r="AR1336" i="180"/>
  <c r="AR1341" i="180"/>
  <c r="AR1345" i="180"/>
  <c r="AR1349" i="180"/>
  <c r="AR1353" i="180"/>
  <c r="AR1356" i="180"/>
  <c r="AR1362" i="180"/>
  <c r="AR1365" i="180"/>
  <c r="AR1369" i="180"/>
  <c r="AR1373" i="180"/>
  <c r="AR1377" i="180"/>
  <c r="AR1381" i="180"/>
  <c r="AR1385" i="180"/>
  <c r="AR1390" i="180"/>
  <c r="AR1394" i="180"/>
  <c r="AR1399" i="180"/>
  <c r="AR1403" i="180"/>
  <c r="AR1407" i="180"/>
  <c r="AR1410" i="180"/>
  <c r="AR1414" i="180"/>
  <c r="AR1419" i="180"/>
  <c r="AR1424" i="180"/>
  <c r="AR1428" i="180"/>
  <c r="AR1432" i="180"/>
  <c r="AR1436" i="180"/>
  <c r="AR1440" i="180"/>
  <c r="AR1444" i="180"/>
  <c r="AR1449" i="180"/>
  <c r="AR1453" i="180"/>
  <c r="AR1457" i="180"/>
  <c r="AR1461" i="180"/>
  <c r="AR1296" i="180"/>
  <c r="AR1299" i="180"/>
  <c r="AR1304" i="180"/>
  <c r="AR1308" i="180"/>
  <c r="AR1311" i="180"/>
  <c r="AR1315" i="180"/>
  <c r="AR1319" i="180"/>
  <c r="AR1324" i="180"/>
  <c r="AR1328" i="180"/>
  <c r="AR1331" i="180"/>
  <c r="AR1337" i="180"/>
  <c r="AR1340" i="180"/>
  <c r="AR1344" i="180"/>
  <c r="AR1348" i="180"/>
  <c r="AR1352" i="180"/>
  <c r="AR1357" i="180"/>
  <c r="AR1361" i="180"/>
  <c r="AR1366" i="180"/>
  <c r="AR1370" i="180"/>
  <c r="AR1374" i="180"/>
  <c r="AR1378" i="180"/>
  <c r="AR1382" i="180"/>
  <c r="AR1386" i="180"/>
  <c r="AR1389" i="180"/>
  <c r="AR1393" i="180"/>
  <c r="AR1398" i="180"/>
  <c r="AR1402" i="180"/>
  <c r="AR1406" i="180"/>
  <c r="AR1411" i="180"/>
  <c r="AR1415" i="180"/>
  <c r="AR1418" i="180"/>
  <c r="AR1422" i="180"/>
  <c r="AR1426" i="180"/>
  <c r="AR1430" i="180"/>
  <c r="AR1434" i="180"/>
  <c r="AR1438" i="180"/>
  <c r="AR1443" i="180"/>
  <c r="AR1447" i="180"/>
  <c r="AR1451" i="180"/>
  <c r="AR1454" i="180"/>
  <c r="AR1458" i="180"/>
  <c r="AR1462" i="180"/>
  <c r="AT573" i="180"/>
  <c r="AW573" i="180"/>
  <c r="AX573" i="180" s="1"/>
  <c r="AT574" i="180"/>
  <c r="AW574" i="180"/>
  <c r="AX574" i="180" s="1"/>
  <c r="AT575" i="180"/>
  <c r="AW575" i="180"/>
  <c r="AX575" i="180" s="1"/>
  <c r="AT576" i="180"/>
  <c r="AW576" i="180"/>
  <c r="AX576" i="180" s="1"/>
  <c r="AT577" i="180"/>
  <c r="AW577" i="180"/>
  <c r="AX577" i="180" s="1"/>
  <c r="AT578" i="180"/>
  <c r="AW578" i="180"/>
  <c r="AX578" i="180" s="1"/>
  <c r="AT579" i="180"/>
  <c r="AW579" i="180"/>
  <c r="AX579" i="180" s="1"/>
  <c r="AT580" i="180"/>
  <c r="AW580" i="180"/>
  <c r="AX580" i="180" s="1"/>
  <c r="AT581" i="180"/>
  <c r="AW581" i="180"/>
  <c r="AX581" i="180" s="1"/>
  <c r="AT582" i="180"/>
  <c r="AW582" i="180"/>
  <c r="AX582" i="180" s="1"/>
  <c r="AT583" i="180"/>
  <c r="AW583" i="180"/>
  <c r="AX583" i="180" s="1"/>
  <c r="AT584" i="180"/>
  <c r="AW584" i="180"/>
  <c r="AX584" i="180" s="1"/>
  <c r="AT585" i="180"/>
  <c r="AW585" i="180"/>
  <c r="AX585" i="180" s="1"/>
  <c r="AT586" i="180"/>
  <c r="AW586" i="180"/>
  <c r="AX586" i="180" s="1"/>
  <c r="AT587" i="180"/>
  <c r="AW587" i="180"/>
  <c r="AX587" i="180" s="1"/>
  <c r="AT588" i="180"/>
  <c r="AW588" i="180"/>
  <c r="AX588" i="180" s="1"/>
  <c r="AT589" i="180"/>
  <c r="AW589" i="180"/>
  <c r="AX589" i="180" s="1"/>
  <c r="AT590" i="180"/>
  <c r="AW590" i="180"/>
  <c r="AX590" i="180" s="1"/>
  <c r="AT591" i="180"/>
  <c r="AW591" i="180"/>
  <c r="AX591" i="180" s="1"/>
  <c r="AT592" i="180"/>
  <c r="AW592" i="180"/>
  <c r="AX592" i="180" s="1"/>
  <c r="AT593" i="180"/>
  <c r="AW593" i="180"/>
  <c r="AX593" i="180" s="1"/>
  <c r="AT594" i="180"/>
  <c r="AW594" i="180"/>
  <c r="AX594" i="180" s="1"/>
  <c r="AT595" i="180"/>
  <c r="AW595" i="180"/>
  <c r="AX595" i="180" s="1"/>
  <c r="AT596" i="180"/>
  <c r="AW596" i="180"/>
  <c r="AX596" i="180" s="1"/>
  <c r="AT597" i="180"/>
  <c r="AW597" i="180"/>
  <c r="AX597" i="180" s="1"/>
  <c r="AT598" i="180"/>
  <c r="AW598" i="180"/>
  <c r="AX598" i="180" s="1"/>
  <c r="AT599" i="180"/>
  <c r="AW599" i="180"/>
  <c r="AX599" i="180" s="1"/>
  <c r="AT600" i="180"/>
  <c r="AW600" i="180"/>
  <c r="AX600" i="180" s="1"/>
  <c r="AT601" i="180"/>
  <c r="AW601" i="180"/>
  <c r="AX601" i="180" s="1"/>
  <c r="AT602" i="180"/>
  <c r="AW602" i="180"/>
  <c r="AX602" i="180" s="1"/>
  <c r="AT603" i="180"/>
  <c r="AW603" i="180"/>
  <c r="AX603" i="180" s="1"/>
  <c r="AT604" i="180"/>
  <c r="AW604" i="180"/>
  <c r="AX604" i="180" s="1"/>
  <c r="AT605" i="180"/>
  <c r="AW605" i="180"/>
  <c r="AX605" i="180" s="1"/>
  <c r="AT606" i="180"/>
  <c r="AW606" i="180"/>
  <c r="AX606" i="180" s="1"/>
  <c r="AT607" i="180"/>
  <c r="AW607" i="180"/>
  <c r="AX607" i="180" s="1"/>
  <c r="AT608" i="180"/>
  <c r="AW608" i="180"/>
  <c r="AX608" i="180" s="1"/>
  <c r="AT609" i="180"/>
  <c r="AW609" i="180"/>
  <c r="AX609" i="180" s="1"/>
  <c r="AT610" i="180"/>
  <c r="AW610" i="180"/>
  <c r="AX610" i="180" s="1"/>
  <c r="AT611" i="180"/>
  <c r="AW611" i="180"/>
  <c r="AX611" i="180" s="1"/>
  <c r="AT612" i="180"/>
  <c r="AW612" i="180"/>
  <c r="AX612" i="180" s="1"/>
  <c r="AT613" i="180"/>
  <c r="AW613" i="180"/>
  <c r="AX613" i="180" s="1"/>
  <c r="AT614" i="180"/>
  <c r="AW614" i="180"/>
  <c r="AX614" i="180" s="1"/>
  <c r="AT615" i="180"/>
  <c r="AW615" i="180"/>
  <c r="AX615" i="180" s="1"/>
  <c r="AT616" i="180"/>
  <c r="AW616" i="180"/>
  <c r="AX616" i="180" s="1"/>
  <c r="AT617" i="180"/>
  <c r="AW617" i="180"/>
  <c r="AX617" i="180" s="1"/>
  <c r="AT618" i="180"/>
  <c r="AW618" i="180"/>
  <c r="AX618" i="180" s="1"/>
  <c r="AT619" i="180"/>
  <c r="AW619" i="180"/>
  <c r="AX619" i="180" s="1"/>
  <c r="AT620" i="180"/>
  <c r="AW620" i="180"/>
  <c r="AX620" i="180" s="1"/>
  <c r="AT621" i="180"/>
  <c r="AW621" i="180"/>
  <c r="AX621" i="180" s="1"/>
  <c r="AT622" i="180"/>
  <c r="AW622" i="180"/>
  <c r="AX622" i="180" s="1"/>
  <c r="AT623" i="180"/>
  <c r="AW623" i="180"/>
  <c r="AX623" i="180" s="1"/>
  <c r="AT624" i="180"/>
  <c r="AW624" i="180"/>
  <c r="AX624" i="180" s="1"/>
  <c r="AT625" i="180"/>
  <c r="AW625" i="180"/>
  <c r="AX625" i="180" s="1"/>
  <c r="AT626" i="180"/>
  <c r="AW626" i="180"/>
  <c r="AX626" i="180" s="1"/>
  <c r="AT627" i="180"/>
  <c r="AW627" i="180"/>
  <c r="AX627" i="180" s="1"/>
  <c r="AT628" i="180"/>
  <c r="AW628" i="180"/>
  <c r="AX628" i="180" s="1"/>
  <c r="AT629" i="180"/>
  <c r="AW629" i="180"/>
  <c r="AX629" i="180" s="1"/>
  <c r="AT630" i="180"/>
  <c r="AW630" i="180"/>
  <c r="AX630" i="180" s="1"/>
  <c r="AT631" i="180"/>
  <c r="AW631" i="180"/>
  <c r="AX631" i="180" s="1"/>
  <c r="AT632" i="180"/>
  <c r="AW632" i="180"/>
  <c r="AX632" i="180" s="1"/>
  <c r="AT633" i="180"/>
  <c r="AW633" i="180"/>
  <c r="AX633" i="180" s="1"/>
  <c r="AT634" i="180"/>
  <c r="AW634" i="180"/>
  <c r="AX634" i="180" s="1"/>
  <c r="AT635" i="180"/>
  <c r="AW635" i="180"/>
  <c r="AX635" i="180" s="1"/>
  <c r="AT636" i="180"/>
  <c r="AW636" i="180"/>
  <c r="AX636" i="180" s="1"/>
  <c r="AT637" i="180"/>
  <c r="AW637" i="180"/>
  <c r="AX637" i="180" s="1"/>
  <c r="AT638" i="180"/>
  <c r="AW638" i="180"/>
  <c r="AX638" i="180" s="1"/>
  <c r="AT639" i="180"/>
  <c r="AW639" i="180"/>
  <c r="AX639" i="180" s="1"/>
  <c r="AT640" i="180"/>
  <c r="AW640" i="180"/>
  <c r="AX640" i="180" s="1"/>
  <c r="AT641" i="180"/>
  <c r="AW641" i="180"/>
  <c r="AX641" i="180" s="1"/>
  <c r="AT642" i="180"/>
  <c r="AW642" i="180"/>
  <c r="AX642" i="180" s="1"/>
  <c r="AT643" i="180"/>
  <c r="AW643" i="180"/>
  <c r="AX643" i="180" s="1"/>
  <c r="AT644" i="180"/>
  <c r="AW644" i="180"/>
  <c r="AX644" i="180" s="1"/>
  <c r="AT645" i="180"/>
  <c r="AW645" i="180"/>
  <c r="AX645" i="180" s="1"/>
  <c r="AT646" i="180"/>
  <c r="AW646" i="180"/>
  <c r="AX646" i="180" s="1"/>
  <c r="AT647" i="180"/>
  <c r="AW647" i="180"/>
  <c r="AX647" i="180" s="1"/>
  <c r="AT648" i="180"/>
  <c r="AW648" i="180"/>
  <c r="AX648" i="180" s="1"/>
  <c r="AT649" i="180"/>
  <c r="AW649" i="180"/>
  <c r="AX649" i="180" s="1"/>
  <c r="AT650" i="180"/>
  <c r="AW650" i="180"/>
  <c r="AX650" i="180" s="1"/>
  <c r="AT651" i="180"/>
  <c r="AW651" i="180"/>
  <c r="AX651" i="180" s="1"/>
  <c r="AT652" i="180"/>
  <c r="AW652" i="180"/>
  <c r="AX652" i="180" s="1"/>
  <c r="AT653" i="180"/>
  <c r="AW653" i="180"/>
  <c r="AX653" i="180" s="1"/>
  <c r="AT654" i="180"/>
  <c r="AW654" i="180"/>
  <c r="AX654" i="180" s="1"/>
  <c r="AT655" i="180"/>
  <c r="AW655" i="180"/>
  <c r="AX655" i="180" s="1"/>
  <c r="AT656" i="180"/>
  <c r="AW656" i="180"/>
  <c r="AX656" i="180" s="1"/>
  <c r="AT657" i="180"/>
  <c r="AW657" i="180"/>
  <c r="AX657" i="180" s="1"/>
  <c r="AT658" i="180"/>
  <c r="AW658" i="180"/>
  <c r="AX658" i="180" s="1"/>
  <c r="AT659" i="180"/>
  <c r="AW659" i="180"/>
  <c r="AX659" i="180" s="1"/>
  <c r="AT660" i="180"/>
  <c r="AW660" i="180"/>
  <c r="AX660" i="180" s="1"/>
  <c r="AT661" i="180"/>
  <c r="AW661" i="180"/>
  <c r="AX661" i="180" s="1"/>
  <c r="AT662" i="180"/>
  <c r="AW662" i="180"/>
  <c r="AX662" i="180" s="1"/>
  <c r="AT663" i="180"/>
  <c r="AW663" i="180"/>
  <c r="AX663" i="180" s="1"/>
  <c r="AT664" i="180"/>
  <c r="AW664" i="180"/>
  <c r="AX664" i="180" s="1"/>
  <c r="AT665" i="180"/>
  <c r="AW665" i="180"/>
  <c r="AX665" i="180" s="1"/>
  <c r="AT666" i="180"/>
  <c r="AW666" i="180"/>
  <c r="AX666" i="180" s="1"/>
  <c r="AT667" i="180"/>
  <c r="AW667" i="180"/>
  <c r="AX667" i="180" s="1"/>
  <c r="AT668" i="180"/>
  <c r="AW668" i="180"/>
  <c r="AX668" i="180" s="1"/>
  <c r="AT669" i="180"/>
  <c r="AW669" i="180"/>
  <c r="AX669" i="180" s="1"/>
  <c r="AT670" i="180"/>
  <c r="AW670" i="180"/>
  <c r="AX670" i="180" s="1"/>
  <c r="AT671" i="180"/>
  <c r="AW671" i="180"/>
  <c r="AX671" i="180" s="1"/>
  <c r="AT672" i="180"/>
  <c r="AW672" i="180"/>
  <c r="AX672" i="180" s="1"/>
  <c r="AT673" i="180"/>
  <c r="AW673" i="180"/>
  <c r="AX673" i="180" s="1"/>
  <c r="AT674" i="180"/>
  <c r="AW674" i="180"/>
  <c r="AX674" i="180" s="1"/>
  <c r="AT675" i="180"/>
  <c r="AW675" i="180"/>
  <c r="AX675" i="180" s="1"/>
  <c r="AT676" i="180"/>
  <c r="AW676" i="180"/>
  <c r="AX676" i="180" s="1"/>
  <c r="AT677" i="180"/>
  <c r="AW677" i="180"/>
  <c r="AX677" i="180" s="1"/>
  <c r="AT678" i="180"/>
  <c r="AW678" i="180"/>
  <c r="AX678" i="180" s="1"/>
  <c r="AT679" i="180"/>
  <c r="AW679" i="180"/>
  <c r="AX679" i="180" s="1"/>
  <c r="AT680" i="180"/>
  <c r="AW680" i="180"/>
  <c r="AX680" i="180" s="1"/>
  <c r="AT681" i="180"/>
  <c r="AW681" i="180"/>
  <c r="AX681" i="180" s="1"/>
  <c r="AT682" i="180"/>
  <c r="AW682" i="180"/>
  <c r="AX682" i="180" s="1"/>
  <c r="AT683" i="180"/>
  <c r="AW683" i="180"/>
  <c r="AX683" i="180" s="1"/>
  <c r="AT684" i="180"/>
  <c r="AW684" i="180"/>
  <c r="AX684" i="180" s="1"/>
  <c r="AT685" i="180"/>
  <c r="AW685" i="180"/>
  <c r="AX685" i="180" s="1"/>
  <c r="AT686" i="180"/>
  <c r="AW686" i="180"/>
  <c r="AX686" i="180" s="1"/>
  <c r="AT687" i="180"/>
  <c r="AW687" i="180"/>
  <c r="AX687" i="180" s="1"/>
  <c r="AT688" i="180"/>
  <c r="AW688" i="180"/>
  <c r="AX688" i="180" s="1"/>
  <c r="AT689" i="180"/>
  <c r="AW689" i="180"/>
  <c r="AX689" i="180" s="1"/>
  <c r="AT690" i="180"/>
  <c r="AW690" i="180"/>
  <c r="AX690" i="180" s="1"/>
  <c r="AT691" i="180"/>
  <c r="AW691" i="180"/>
  <c r="AX691" i="180" s="1"/>
  <c r="AT692" i="180"/>
  <c r="AW692" i="180"/>
  <c r="AX692" i="180" s="1"/>
  <c r="AT693" i="180"/>
  <c r="AW693" i="180"/>
  <c r="AX693" i="180" s="1"/>
  <c r="AT694" i="180"/>
  <c r="AW694" i="180"/>
  <c r="AX694" i="180" s="1"/>
  <c r="AT695" i="180"/>
  <c r="AW695" i="180"/>
  <c r="AX695" i="180" s="1"/>
  <c r="AT696" i="180"/>
  <c r="AW696" i="180"/>
  <c r="AX696" i="180" s="1"/>
  <c r="AT697" i="180"/>
  <c r="AW697" i="180"/>
  <c r="AX697" i="180" s="1"/>
  <c r="AT698" i="180"/>
  <c r="AW698" i="180"/>
  <c r="AX698" i="180" s="1"/>
  <c r="AT699" i="180"/>
  <c r="AW699" i="180"/>
  <c r="AX699" i="180" s="1"/>
  <c r="AT700" i="180"/>
  <c r="AW700" i="180"/>
  <c r="AX700" i="180" s="1"/>
  <c r="AT701" i="180"/>
  <c r="AW701" i="180"/>
  <c r="AX701" i="180" s="1"/>
  <c r="AT702" i="180"/>
  <c r="AW702" i="180"/>
  <c r="AX702" i="180" s="1"/>
  <c r="AT703" i="180"/>
  <c r="AW703" i="180"/>
  <c r="AX703" i="180" s="1"/>
  <c r="AT704" i="180"/>
  <c r="AW704" i="180"/>
  <c r="AX704" i="180" s="1"/>
  <c r="AT705" i="180"/>
  <c r="AW705" i="180"/>
  <c r="AX705" i="180" s="1"/>
  <c r="AT706" i="180"/>
  <c r="AW706" i="180"/>
  <c r="AX706" i="180" s="1"/>
  <c r="AT707" i="180"/>
  <c r="AW707" i="180"/>
  <c r="AX707" i="180" s="1"/>
  <c r="AT708" i="180"/>
  <c r="AW708" i="180"/>
  <c r="AX708" i="180" s="1"/>
  <c r="AT709" i="180"/>
  <c r="AW709" i="180"/>
  <c r="AX709" i="180" s="1"/>
  <c r="AT710" i="180"/>
  <c r="AW710" i="180"/>
  <c r="AX710" i="180" s="1"/>
  <c r="AT711" i="180"/>
  <c r="AW711" i="180"/>
  <c r="AX711" i="180" s="1"/>
  <c r="AT712" i="180"/>
  <c r="AW712" i="180"/>
  <c r="AX712" i="180" s="1"/>
  <c r="AT713" i="180"/>
  <c r="AW713" i="180"/>
  <c r="AX713" i="180" s="1"/>
  <c r="AT714" i="180"/>
  <c r="AW714" i="180"/>
  <c r="AX714" i="180" s="1"/>
  <c r="AT715" i="180"/>
  <c r="AW715" i="180"/>
  <c r="AX715" i="180" s="1"/>
  <c r="AT716" i="180"/>
  <c r="AW716" i="180"/>
  <c r="AX716" i="180" s="1"/>
  <c r="AT717" i="180"/>
  <c r="AW717" i="180"/>
  <c r="AX717" i="180" s="1"/>
  <c r="AT718" i="180"/>
  <c r="AW718" i="180"/>
  <c r="AX718" i="180" s="1"/>
  <c r="AT719" i="180"/>
  <c r="AW719" i="180"/>
  <c r="AX719" i="180" s="1"/>
  <c r="AT720" i="180"/>
  <c r="AW720" i="180"/>
  <c r="AX720" i="180" s="1"/>
  <c r="AT721" i="180"/>
  <c r="AW721" i="180"/>
  <c r="AX721" i="180" s="1"/>
  <c r="AT722" i="180"/>
  <c r="AW722" i="180"/>
  <c r="AX722" i="180" s="1"/>
  <c r="AT723" i="180"/>
  <c r="AW723" i="180"/>
  <c r="AX723" i="180" s="1"/>
  <c r="AT724" i="180"/>
  <c r="AW724" i="180"/>
  <c r="AX724" i="180" s="1"/>
  <c r="AT725" i="180"/>
  <c r="AW725" i="180"/>
  <c r="AX725" i="180" s="1"/>
  <c r="AT726" i="180"/>
  <c r="AW726" i="180"/>
  <c r="AX726" i="180" s="1"/>
  <c r="AT727" i="180"/>
  <c r="AW727" i="180"/>
  <c r="AX727" i="180" s="1"/>
  <c r="AT728" i="180"/>
  <c r="AW728" i="180"/>
  <c r="AX728" i="180" s="1"/>
  <c r="AT729" i="180"/>
  <c r="AW729" i="180"/>
  <c r="AX729" i="180" s="1"/>
  <c r="AT730" i="180"/>
  <c r="AW730" i="180"/>
  <c r="AX730" i="180" s="1"/>
  <c r="AT731" i="180"/>
  <c r="AW731" i="180"/>
  <c r="AX731" i="180" s="1"/>
  <c r="AT732" i="180"/>
  <c r="AW732" i="180"/>
  <c r="AX732" i="180" s="1"/>
  <c r="AT733" i="180"/>
  <c r="AW733" i="180"/>
  <c r="AX733" i="180" s="1"/>
  <c r="AT734" i="180"/>
  <c r="AW734" i="180"/>
  <c r="AX734" i="180" s="1"/>
  <c r="AT735" i="180"/>
  <c r="AW735" i="180"/>
  <c r="AX735" i="180" s="1"/>
  <c r="AT736" i="180"/>
  <c r="AW736" i="180"/>
  <c r="AX736" i="180" s="1"/>
  <c r="AT737" i="180"/>
  <c r="AW737" i="180"/>
  <c r="AX737" i="180" s="1"/>
  <c r="AT738" i="180"/>
  <c r="AW738" i="180"/>
  <c r="AX738" i="180" s="1"/>
  <c r="AT739" i="180"/>
  <c r="AW739" i="180"/>
  <c r="AX739" i="180" s="1"/>
  <c r="AT740" i="180"/>
  <c r="AW740" i="180"/>
  <c r="AX740" i="180" s="1"/>
  <c r="AT741" i="180"/>
  <c r="AW741" i="180"/>
  <c r="AX741" i="180" s="1"/>
  <c r="AT742" i="180"/>
  <c r="AW742" i="180"/>
  <c r="AX742" i="180" s="1"/>
  <c r="AT743" i="180"/>
  <c r="AW743" i="180"/>
  <c r="AX743" i="180" s="1"/>
  <c r="AT744" i="180"/>
  <c r="AW744" i="180"/>
  <c r="AX744" i="180" s="1"/>
  <c r="AT745" i="180"/>
  <c r="AW745" i="180"/>
  <c r="AX745" i="180" s="1"/>
  <c r="AT746" i="180"/>
  <c r="AW746" i="180"/>
  <c r="AX746" i="180" s="1"/>
  <c r="AT747" i="180"/>
  <c r="AW747" i="180"/>
  <c r="AX747" i="180" s="1"/>
  <c r="AT748" i="180"/>
  <c r="AW748" i="180"/>
  <c r="AX748" i="180" s="1"/>
  <c r="AT749" i="180"/>
  <c r="AW749" i="180"/>
  <c r="AX749" i="180" s="1"/>
  <c r="AT750" i="180"/>
  <c r="AW750" i="180"/>
  <c r="AX750" i="180" s="1"/>
  <c r="AT751" i="180"/>
  <c r="AW751" i="180"/>
  <c r="AX751" i="180" s="1"/>
  <c r="AT752" i="180"/>
  <c r="AW752" i="180"/>
  <c r="AX752" i="180" s="1"/>
  <c r="AT753" i="180"/>
  <c r="AW753" i="180"/>
  <c r="AX753" i="180" s="1"/>
  <c r="AT754" i="180"/>
  <c r="AW754" i="180"/>
  <c r="AX754" i="180" s="1"/>
  <c r="AT755" i="180"/>
  <c r="AW755" i="180"/>
  <c r="AX755" i="180" s="1"/>
  <c r="AT756" i="180"/>
  <c r="AW756" i="180"/>
  <c r="AX756" i="180" s="1"/>
  <c r="AT757" i="180"/>
  <c r="AW757" i="180"/>
  <c r="AX757" i="180" s="1"/>
  <c r="AT758" i="180"/>
  <c r="AW758" i="180"/>
  <c r="AX758" i="180" s="1"/>
  <c r="AT759" i="180"/>
  <c r="AW759" i="180"/>
  <c r="AX759" i="180" s="1"/>
  <c r="AT760" i="180"/>
  <c r="AW760" i="180"/>
  <c r="AX760" i="180" s="1"/>
  <c r="AT761" i="180"/>
  <c r="AW761" i="180"/>
  <c r="AX761" i="180" s="1"/>
  <c r="AT762" i="180"/>
  <c r="AW762" i="180"/>
  <c r="AX762" i="180" s="1"/>
  <c r="AT763" i="180"/>
  <c r="AW763" i="180"/>
  <c r="AX763" i="180" s="1"/>
  <c r="AT764" i="180"/>
  <c r="AW764" i="180"/>
  <c r="AX764" i="180" s="1"/>
  <c r="AT765" i="180"/>
  <c r="AW765" i="180"/>
  <c r="AX765" i="180" s="1"/>
  <c r="AT766" i="180"/>
  <c r="AW766" i="180"/>
  <c r="AX766" i="180" s="1"/>
  <c r="AT767" i="180"/>
  <c r="AW767" i="180"/>
  <c r="AX767" i="180" s="1"/>
  <c r="AT768" i="180"/>
  <c r="AW768" i="180"/>
  <c r="AX768" i="180" s="1"/>
  <c r="AT769" i="180"/>
  <c r="AW769" i="180"/>
  <c r="AX769" i="180" s="1"/>
  <c r="AT770" i="180"/>
  <c r="AW770" i="180"/>
  <c r="AX770" i="180" s="1"/>
  <c r="AT771" i="180"/>
  <c r="AW771" i="180"/>
  <c r="AX771" i="180" s="1"/>
  <c r="AT772" i="180"/>
  <c r="AW772" i="180"/>
  <c r="AX772" i="180" s="1"/>
  <c r="AT773" i="180"/>
  <c r="AW773" i="180"/>
  <c r="AX773" i="180" s="1"/>
  <c r="AT774" i="180"/>
  <c r="AW774" i="180"/>
  <c r="AX774" i="180" s="1"/>
  <c r="AT775" i="180"/>
  <c r="AW775" i="180"/>
  <c r="AX775" i="180" s="1"/>
  <c r="AT776" i="180"/>
  <c r="AW776" i="180"/>
  <c r="AX776" i="180" s="1"/>
  <c r="AT777" i="180"/>
  <c r="AW777" i="180"/>
  <c r="AX777" i="180" s="1"/>
  <c r="AT778" i="180"/>
  <c r="AW778" i="180"/>
  <c r="AX778" i="180" s="1"/>
  <c r="AT779" i="180"/>
  <c r="AW779" i="180"/>
  <c r="AX779" i="180" s="1"/>
  <c r="AT780" i="180"/>
  <c r="AW780" i="180"/>
  <c r="AX780" i="180" s="1"/>
  <c r="AT781" i="180"/>
  <c r="AW781" i="180"/>
  <c r="AX781" i="180" s="1"/>
  <c r="AT782" i="180"/>
  <c r="AW782" i="180"/>
  <c r="AX782" i="180" s="1"/>
  <c r="AT783" i="180"/>
  <c r="AW783" i="180"/>
  <c r="AX783" i="180" s="1"/>
  <c r="AT784" i="180"/>
  <c r="AW784" i="180"/>
  <c r="AX784" i="180" s="1"/>
  <c r="AT785" i="180"/>
  <c r="AW785" i="180"/>
  <c r="AX785" i="180" s="1"/>
  <c r="AT786" i="180"/>
  <c r="AW786" i="180"/>
  <c r="AX786" i="180" s="1"/>
  <c r="AT787" i="180"/>
  <c r="AW787" i="180"/>
  <c r="AX787" i="180" s="1"/>
  <c r="AT788" i="180"/>
  <c r="AW788" i="180"/>
  <c r="AX788" i="180" s="1"/>
  <c r="AT789" i="180"/>
  <c r="AW789" i="180"/>
  <c r="AX789" i="180" s="1"/>
  <c r="AT790" i="180"/>
  <c r="AW790" i="180"/>
  <c r="AX790" i="180" s="1"/>
  <c r="AT791" i="180"/>
  <c r="AW791" i="180"/>
  <c r="AX791" i="180" s="1"/>
  <c r="AT792" i="180"/>
  <c r="AW792" i="180"/>
  <c r="AX792" i="180" s="1"/>
  <c r="AT793" i="180"/>
  <c r="AW793" i="180"/>
  <c r="AX793" i="180" s="1"/>
  <c r="AT794" i="180"/>
  <c r="AW794" i="180"/>
  <c r="AX794" i="180" s="1"/>
  <c r="AT795" i="180"/>
  <c r="AW795" i="180"/>
  <c r="AX795" i="180" s="1"/>
  <c r="AT796" i="180"/>
  <c r="AW796" i="180"/>
  <c r="AX796" i="180" s="1"/>
  <c r="AT797" i="180"/>
  <c r="AW797" i="180"/>
  <c r="AX797" i="180" s="1"/>
  <c r="AT798" i="180"/>
  <c r="AW798" i="180"/>
  <c r="AX798" i="180" s="1"/>
  <c r="AT799" i="180"/>
  <c r="AW799" i="180"/>
  <c r="AX799" i="180" s="1"/>
  <c r="AT800" i="180"/>
  <c r="AW800" i="180"/>
  <c r="AX800" i="180" s="1"/>
  <c r="AT801" i="180"/>
  <c r="AW801" i="180"/>
  <c r="AX801" i="180" s="1"/>
  <c r="AT802" i="180"/>
  <c r="AW802" i="180"/>
  <c r="AX802" i="180" s="1"/>
  <c r="AT803" i="180"/>
  <c r="AW803" i="180"/>
  <c r="AX803" i="180" s="1"/>
  <c r="AT804" i="180"/>
  <c r="AW804" i="180"/>
  <c r="AX804" i="180" s="1"/>
  <c r="AT805" i="180"/>
  <c r="AW805" i="180"/>
  <c r="AX805" i="180" s="1"/>
  <c r="AT806" i="180"/>
  <c r="AW806" i="180"/>
  <c r="AX806" i="180" s="1"/>
  <c r="AT807" i="180"/>
  <c r="AW807" i="180"/>
  <c r="AX807" i="180" s="1"/>
  <c r="AT808" i="180"/>
  <c r="AW808" i="180"/>
  <c r="AX808" i="180" s="1"/>
  <c r="AT809" i="180"/>
  <c r="AW809" i="180"/>
  <c r="AX809" i="180" s="1"/>
  <c r="AT810" i="180"/>
  <c r="AW810" i="180"/>
  <c r="AX810" i="180" s="1"/>
  <c r="AT811" i="180"/>
  <c r="AW811" i="180"/>
  <c r="AX811" i="180" s="1"/>
  <c r="AT812" i="180"/>
  <c r="AW812" i="180"/>
  <c r="AX812" i="180" s="1"/>
  <c r="AT813" i="180"/>
  <c r="AW813" i="180"/>
  <c r="AX813" i="180" s="1"/>
  <c r="AT814" i="180"/>
  <c r="AW814" i="180"/>
  <c r="AX814" i="180" s="1"/>
  <c r="AT815" i="180"/>
  <c r="AW815" i="180"/>
  <c r="AX815" i="180" s="1"/>
  <c r="AT816" i="180"/>
  <c r="AW816" i="180"/>
  <c r="AX816" i="180" s="1"/>
  <c r="AT817" i="180"/>
  <c r="AW817" i="180"/>
  <c r="AX817" i="180" s="1"/>
  <c r="AT818" i="180"/>
  <c r="AW818" i="180"/>
  <c r="AX818" i="180" s="1"/>
  <c r="AT819" i="180"/>
  <c r="AW819" i="180"/>
  <c r="AX819" i="180" s="1"/>
  <c r="AT820" i="180"/>
  <c r="AW820" i="180"/>
  <c r="AX820" i="180" s="1"/>
  <c r="AT821" i="180"/>
  <c r="AW821" i="180"/>
  <c r="AX821" i="180" s="1"/>
  <c r="AT822" i="180"/>
  <c r="AW822" i="180"/>
  <c r="AX822" i="180" s="1"/>
  <c r="AT823" i="180"/>
  <c r="AW823" i="180"/>
  <c r="AX823" i="180" s="1"/>
  <c r="AT824" i="180"/>
  <c r="AW824" i="180"/>
  <c r="AX824" i="180" s="1"/>
  <c r="AT825" i="180"/>
  <c r="AW825" i="180"/>
  <c r="AX825" i="180" s="1"/>
  <c r="AT826" i="180"/>
  <c r="AW826" i="180"/>
  <c r="AX826" i="180" s="1"/>
  <c r="AT827" i="180"/>
  <c r="AW827" i="180"/>
  <c r="AX827" i="180" s="1"/>
  <c r="AT828" i="180"/>
  <c r="AW828" i="180"/>
  <c r="AX828" i="180" s="1"/>
  <c r="AT829" i="180"/>
  <c r="AW829" i="180"/>
  <c r="AX829" i="180" s="1"/>
  <c r="AT830" i="180"/>
  <c r="AW830" i="180"/>
  <c r="AX830" i="180" s="1"/>
  <c r="AT831" i="180"/>
  <c r="AW831" i="180"/>
  <c r="AX831" i="180" s="1"/>
  <c r="AT832" i="180"/>
  <c r="AW832" i="180"/>
  <c r="AX832" i="180" s="1"/>
  <c r="AT833" i="180"/>
  <c r="AW833" i="180"/>
  <c r="AX833" i="180" s="1"/>
  <c r="AT834" i="180"/>
  <c r="AW834" i="180"/>
  <c r="AX834" i="180" s="1"/>
  <c r="AT835" i="180"/>
  <c r="AW835" i="180"/>
  <c r="AX835" i="180" s="1"/>
  <c r="AT836" i="180"/>
  <c r="AW836" i="180"/>
  <c r="AX836" i="180" s="1"/>
  <c r="AT837" i="180"/>
  <c r="AW837" i="180"/>
  <c r="AX837" i="180" s="1"/>
  <c r="AT838" i="180"/>
  <c r="AW838" i="180"/>
  <c r="AX838" i="180" s="1"/>
  <c r="AT839" i="180"/>
  <c r="AW839" i="180"/>
  <c r="AX839" i="180" s="1"/>
  <c r="AT840" i="180"/>
  <c r="AW840" i="180"/>
  <c r="AX840" i="180" s="1"/>
  <c r="AT841" i="180"/>
  <c r="AW841" i="180"/>
  <c r="AX841" i="180" s="1"/>
  <c r="AT842" i="180"/>
  <c r="AW842" i="180"/>
  <c r="AX842" i="180" s="1"/>
  <c r="AT843" i="180"/>
  <c r="AW843" i="180"/>
  <c r="AX843" i="180" s="1"/>
  <c r="AT844" i="180"/>
  <c r="AW844" i="180"/>
  <c r="AX844" i="180" s="1"/>
  <c r="AT845" i="180"/>
  <c r="AW845" i="180"/>
  <c r="AX845" i="180" s="1"/>
  <c r="AT846" i="180"/>
  <c r="AW846" i="180"/>
  <c r="AX846" i="180" s="1"/>
  <c r="AT847" i="180"/>
  <c r="AW847" i="180"/>
  <c r="AX847" i="180" s="1"/>
  <c r="AT848" i="180"/>
  <c r="AW848" i="180"/>
  <c r="AX848" i="180" s="1"/>
  <c r="AT849" i="180"/>
  <c r="AW849" i="180"/>
  <c r="AX849" i="180" s="1"/>
  <c r="AT850" i="180"/>
  <c r="AW850" i="180"/>
  <c r="AX850" i="180" s="1"/>
  <c r="AT851" i="180"/>
  <c r="AW851" i="180"/>
  <c r="AX851" i="180" s="1"/>
  <c r="AT852" i="180"/>
  <c r="AW852" i="180"/>
  <c r="AX852" i="180" s="1"/>
  <c r="AT853" i="180"/>
  <c r="AW853" i="180"/>
  <c r="AX853" i="180" s="1"/>
  <c r="AT854" i="180"/>
  <c r="AW854" i="180"/>
  <c r="AX854" i="180" s="1"/>
  <c r="AT855" i="180"/>
  <c r="AW855" i="180"/>
  <c r="AX855" i="180" s="1"/>
  <c r="AT856" i="180"/>
  <c r="AW856" i="180"/>
  <c r="AX856" i="180" s="1"/>
  <c r="AT857" i="180"/>
  <c r="AW857" i="180"/>
  <c r="AX857" i="180" s="1"/>
  <c r="AT858" i="180"/>
  <c r="AW858" i="180"/>
  <c r="AX858" i="180" s="1"/>
  <c r="AT859" i="180"/>
  <c r="AW859" i="180"/>
  <c r="AX859" i="180" s="1"/>
  <c r="AT860" i="180"/>
  <c r="AW860" i="180"/>
  <c r="AX860" i="180" s="1"/>
  <c r="AT861" i="180"/>
  <c r="AW861" i="180"/>
  <c r="AX861" i="180" s="1"/>
  <c r="AT862" i="180"/>
  <c r="AW862" i="180"/>
  <c r="AX862" i="180" s="1"/>
  <c r="AT863" i="180"/>
  <c r="AW863" i="180"/>
  <c r="AX863" i="180" s="1"/>
  <c r="AT864" i="180"/>
  <c r="AW864" i="180"/>
  <c r="AX864" i="180" s="1"/>
  <c r="AT865" i="180"/>
  <c r="AW865" i="180"/>
  <c r="AX865" i="180" s="1"/>
  <c r="AT866" i="180"/>
  <c r="AW866" i="180"/>
  <c r="AX866" i="180" s="1"/>
  <c r="AT867" i="180"/>
  <c r="AW867" i="180"/>
  <c r="AX867" i="180" s="1"/>
  <c r="AT868" i="180"/>
  <c r="AW868" i="180"/>
  <c r="AX868" i="180" s="1"/>
  <c r="AT869" i="180"/>
  <c r="AW869" i="180"/>
  <c r="AX869" i="180" s="1"/>
  <c r="AT870" i="180"/>
  <c r="AW870" i="180"/>
  <c r="AX870" i="180" s="1"/>
  <c r="AT871" i="180"/>
  <c r="AW871" i="180"/>
  <c r="AX871" i="180" s="1"/>
  <c r="AT872" i="180"/>
  <c r="AW872" i="180"/>
  <c r="AX872" i="180" s="1"/>
  <c r="AT873" i="180"/>
  <c r="AW873" i="180"/>
  <c r="AX873" i="180" s="1"/>
  <c r="AT874" i="180"/>
  <c r="AW874" i="180"/>
  <c r="AX874" i="180" s="1"/>
  <c r="AT875" i="180"/>
  <c r="AW875" i="180"/>
  <c r="AX875" i="180" s="1"/>
  <c r="AT876" i="180"/>
  <c r="AW876" i="180"/>
  <c r="AX876" i="180" s="1"/>
  <c r="AT877" i="180"/>
  <c r="AW877" i="180"/>
  <c r="AX877" i="180" s="1"/>
  <c r="AT878" i="180"/>
  <c r="AW878" i="180"/>
  <c r="AX878" i="180" s="1"/>
  <c r="AT879" i="180"/>
  <c r="AW879" i="180"/>
  <c r="AX879" i="180" s="1"/>
  <c r="AT880" i="180"/>
  <c r="AW880" i="180"/>
  <c r="AX880" i="180" s="1"/>
  <c r="AT881" i="180"/>
  <c r="AW881" i="180"/>
  <c r="AX881" i="180" s="1"/>
  <c r="AT882" i="180"/>
  <c r="AW882" i="180"/>
  <c r="AX882" i="180" s="1"/>
  <c r="AT883" i="180"/>
  <c r="AW883" i="180"/>
  <c r="AX883" i="180" s="1"/>
  <c r="AT884" i="180"/>
  <c r="AW884" i="180"/>
  <c r="AX884" i="180" s="1"/>
  <c r="AT885" i="180"/>
  <c r="AW885" i="180"/>
  <c r="AX885" i="180" s="1"/>
  <c r="AT886" i="180"/>
  <c r="AW886" i="180"/>
  <c r="AX886" i="180" s="1"/>
  <c r="AT887" i="180"/>
  <c r="AW887" i="180"/>
  <c r="AX887" i="180" s="1"/>
  <c r="AT888" i="180"/>
  <c r="AW888" i="180"/>
  <c r="AX888" i="180" s="1"/>
  <c r="AT889" i="180"/>
  <c r="AW889" i="180"/>
  <c r="AX889" i="180" s="1"/>
  <c r="AT890" i="180"/>
  <c r="AW890" i="180"/>
  <c r="AX890" i="180" s="1"/>
  <c r="AT891" i="180"/>
  <c r="AW891" i="180"/>
  <c r="AX891" i="180" s="1"/>
  <c r="AT892" i="180"/>
  <c r="AW892" i="180"/>
  <c r="AX892" i="180" s="1"/>
  <c r="AT893" i="180"/>
  <c r="AW893" i="180"/>
  <c r="AX893" i="180" s="1"/>
  <c r="AT894" i="180"/>
  <c r="AW894" i="180"/>
  <c r="AX894" i="180" s="1"/>
  <c r="AT895" i="180"/>
  <c r="AW895" i="180"/>
  <c r="AX895" i="180" s="1"/>
  <c r="AT896" i="180"/>
  <c r="AW896" i="180"/>
  <c r="AX896" i="180" s="1"/>
  <c r="AT897" i="180"/>
  <c r="AW897" i="180"/>
  <c r="AX897" i="180" s="1"/>
  <c r="AT898" i="180"/>
  <c r="AW898" i="180"/>
  <c r="AX898" i="180" s="1"/>
  <c r="AT899" i="180"/>
  <c r="AW899" i="180"/>
  <c r="AX899" i="180" s="1"/>
  <c r="AT900" i="180"/>
  <c r="AW900" i="180"/>
  <c r="AX900" i="180" s="1"/>
  <c r="AT901" i="180"/>
  <c r="AW901" i="180"/>
  <c r="AX901" i="180" s="1"/>
  <c r="AT902" i="180"/>
  <c r="AW902" i="180"/>
  <c r="AX902" i="180" s="1"/>
  <c r="AT903" i="180"/>
  <c r="AW903" i="180"/>
  <c r="AX903" i="180" s="1"/>
  <c r="AT904" i="180"/>
  <c r="AW904" i="180"/>
  <c r="AX904" i="180" s="1"/>
  <c r="AT905" i="180"/>
  <c r="AW905" i="180"/>
  <c r="AX905" i="180" s="1"/>
  <c r="AT906" i="180"/>
  <c r="AW906" i="180"/>
  <c r="AX906" i="180" s="1"/>
  <c r="AT907" i="180"/>
  <c r="AW907" i="180"/>
  <c r="AX907" i="180" s="1"/>
  <c r="AT908" i="180"/>
  <c r="AW908" i="180"/>
  <c r="AX908" i="180" s="1"/>
  <c r="AT909" i="180"/>
  <c r="AW909" i="180"/>
  <c r="AX909" i="180" s="1"/>
  <c r="AT910" i="180"/>
  <c r="AW910" i="180"/>
  <c r="AX910" i="180" s="1"/>
  <c r="AT911" i="180"/>
  <c r="AW911" i="180"/>
  <c r="AX911" i="180" s="1"/>
  <c r="AT912" i="180"/>
  <c r="AW912" i="180"/>
  <c r="AX912" i="180" s="1"/>
  <c r="AT913" i="180"/>
  <c r="AW913" i="180"/>
  <c r="AX913" i="180" s="1"/>
  <c r="AT914" i="180"/>
  <c r="AW914" i="180"/>
  <c r="AX914" i="180" s="1"/>
  <c r="AT915" i="180"/>
  <c r="AW915" i="180"/>
  <c r="AX915" i="180" s="1"/>
  <c r="AT916" i="180"/>
  <c r="AW916" i="180"/>
  <c r="AX916" i="180" s="1"/>
  <c r="AT917" i="180"/>
  <c r="AW917" i="180"/>
  <c r="AX917" i="180" s="1"/>
  <c r="AT918" i="180"/>
  <c r="AW918" i="180"/>
  <c r="AX918" i="180" s="1"/>
  <c r="AT919" i="180"/>
  <c r="AW919" i="180"/>
  <c r="AX919" i="180" s="1"/>
  <c r="AT920" i="180"/>
  <c r="AW920" i="180"/>
  <c r="AX920" i="180" s="1"/>
  <c r="AT921" i="180"/>
  <c r="AW921" i="180"/>
  <c r="AX921" i="180" s="1"/>
  <c r="AT922" i="180"/>
  <c r="AW922" i="180"/>
  <c r="AX922" i="180" s="1"/>
  <c r="AT923" i="180"/>
  <c r="AW923" i="180"/>
  <c r="AX923" i="180" s="1"/>
  <c r="AT924" i="180"/>
  <c r="AW924" i="180"/>
  <c r="AX924" i="180" s="1"/>
  <c r="AT925" i="180"/>
  <c r="AW925" i="180"/>
  <c r="AX925" i="180" s="1"/>
  <c r="AT926" i="180"/>
  <c r="AW926" i="180"/>
  <c r="AX926" i="180" s="1"/>
  <c r="AT927" i="180"/>
  <c r="AW927" i="180"/>
  <c r="AX927" i="180" s="1"/>
  <c r="AT928" i="180"/>
  <c r="AW928" i="180"/>
  <c r="AX928" i="180" s="1"/>
  <c r="AT929" i="180"/>
  <c r="AW929" i="180"/>
  <c r="AX929" i="180" s="1"/>
  <c r="AT930" i="180"/>
  <c r="AW930" i="180"/>
  <c r="AX930" i="180" s="1"/>
  <c r="AT931" i="180"/>
  <c r="AW931" i="180"/>
  <c r="AX931" i="180" s="1"/>
  <c r="AT932" i="180"/>
  <c r="AW932" i="180"/>
  <c r="AX932" i="180" s="1"/>
  <c r="AT933" i="180"/>
  <c r="AW933" i="180"/>
  <c r="AX933" i="180" s="1"/>
  <c r="AT934" i="180"/>
  <c r="AW934" i="180"/>
  <c r="AX934" i="180" s="1"/>
  <c r="AT935" i="180"/>
  <c r="AW935" i="180"/>
  <c r="AX935" i="180" s="1"/>
  <c r="AT936" i="180"/>
  <c r="AW936" i="180"/>
  <c r="AX936" i="180" s="1"/>
  <c r="AT937" i="180"/>
  <c r="AW937" i="180"/>
  <c r="AX937" i="180" s="1"/>
  <c r="AT938" i="180"/>
  <c r="AW938" i="180"/>
  <c r="AX938" i="180" s="1"/>
  <c r="AT939" i="180"/>
  <c r="AW939" i="180"/>
  <c r="AX939" i="180" s="1"/>
  <c r="AT940" i="180"/>
  <c r="AW940" i="180"/>
  <c r="AX940" i="180" s="1"/>
  <c r="AT941" i="180"/>
  <c r="AW941" i="180"/>
  <c r="AX941" i="180" s="1"/>
  <c r="AT942" i="180"/>
  <c r="AW942" i="180"/>
  <c r="AX942" i="180" s="1"/>
  <c r="AT943" i="180"/>
  <c r="AW943" i="180"/>
  <c r="AX943" i="180" s="1"/>
  <c r="AT944" i="180"/>
  <c r="AW944" i="180"/>
  <c r="AX944" i="180" s="1"/>
  <c r="AT945" i="180"/>
  <c r="AW945" i="180"/>
  <c r="AX945" i="180" s="1"/>
  <c r="AT946" i="180"/>
  <c r="AW946" i="180"/>
  <c r="AX946" i="180" s="1"/>
  <c r="AT947" i="180"/>
  <c r="AW947" i="180"/>
  <c r="AX947" i="180" s="1"/>
  <c r="AT948" i="180"/>
  <c r="AW948" i="180"/>
  <c r="AX948" i="180" s="1"/>
  <c r="AT949" i="180"/>
  <c r="AW949" i="180"/>
  <c r="AX949" i="180" s="1"/>
  <c r="AT950" i="180"/>
  <c r="AW950" i="180"/>
  <c r="AX950" i="180" s="1"/>
  <c r="AT951" i="180"/>
  <c r="AW951" i="180"/>
  <c r="AX951" i="180" s="1"/>
  <c r="AT952" i="180"/>
  <c r="AW952" i="180"/>
  <c r="AX952" i="180" s="1"/>
  <c r="AT953" i="180"/>
  <c r="AW953" i="180"/>
  <c r="AX953" i="180" s="1"/>
  <c r="AT954" i="180"/>
  <c r="AW954" i="180"/>
  <c r="AX954" i="180" s="1"/>
  <c r="AT955" i="180"/>
  <c r="AW955" i="180"/>
  <c r="AX955" i="180" s="1"/>
  <c r="AV2" i="180"/>
  <c r="AU2" i="180"/>
  <c r="AY2" i="180" s="1"/>
  <c r="AV3" i="180"/>
  <c r="AU3" i="180"/>
  <c r="AY3" i="180" s="1"/>
  <c r="AV4" i="180"/>
  <c r="AU4" i="180"/>
  <c r="AY4" i="180" s="1"/>
  <c r="AV5" i="180"/>
  <c r="AU5" i="180"/>
  <c r="AY5" i="180" s="1"/>
  <c r="AV6" i="180"/>
  <c r="AU6" i="180"/>
  <c r="AY6" i="180" s="1"/>
  <c r="AV7" i="180"/>
  <c r="AU7" i="180"/>
  <c r="AY7" i="180" s="1"/>
  <c r="AV8" i="180"/>
  <c r="AU8" i="180"/>
  <c r="AY8" i="180" s="1"/>
  <c r="AV9" i="180"/>
  <c r="AU9" i="180"/>
  <c r="AY9" i="180" s="1"/>
  <c r="AV10" i="180"/>
  <c r="AU10" i="180"/>
  <c r="AY10" i="180" s="1"/>
  <c r="AV11" i="180"/>
  <c r="AU11" i="180"/>
  <c r="AY11" i="180" s="1"/>
  <c r="AV12" i="180"/>
  <c r="AU12" i="180"/>
  <c r="AY12" i="180" s="1"/>
  <c r="AV13" i="180"/>
  <c r="AU13" i="180"/>
  <c r="AY13" i="180" s="1"/>
  <c r="AV14" i="180"/>
  <c r="AU14" i="180"/>
  <c r="AY14" i="180" s="1"/>
  <c r="AV15" i="180"/>
  <c r="AU15" i="180"/>
  <c r="AV16" i="180"/>
  <c r="AU16" i="180"/>
  <c r="AY16" i="180" s="1"/>
  <c r="AV17" i="180"/>
  <c r="AU17" i="180"/>
  <c r="AY17" i="180" s="1"/>
  <c r="AV18" i="180"/>
  <c r="AU18" i="180"/>
  <c r="AY18" i="180" s="1"/>
  <c r="AV19" i="180"/>
  <c r="AU19" i="180"/>
  <c r="AY19" i="180" s="1"/>
  <c r="AV20" i="180"/>
  <c r="AU20" i="180"/>
  <c r="AY20" i="180" s="1"/>
  <c r="AV21" i="180"/>
  <c r="AU21" i="180"/>
  <c r="AY21" i="180" s="1"/>
  <c r="AV22" i="180"/>
  <c r="AU22" i="180"/>
  <c r="AY22" i="180" s="1"/>
  <c r="AV23" i="180"/>
  <c r="AU23" i="180"/>
  <c r="AY23" i="180" s="1"/>
  <c r="AV24" i="180"/>
  <c r="AU24" i="180"/>
  <c r="AY24" i="180" s="1"/>
  <c r="AV25" i="180"/>
  <c r="AU25" i="180"/>
  <c r="AY25" i="180" s="1"/>
  <c r="AV26" i="180"/>
  <c r="AU26" i="180"/>
  <c r="AV27" i="180"/>
  <c r="AU27" i="180"/>
  <c r="AY27" i="180" s="1"/>
  <c r="AV28" i="180"/>
  <c r="AU28" i="180"/>
  <c r="AY28" i="180" s="1"/>
  <c r="AV29" i="180"/>
  <c r="AU29" i="180"/>
  <c r="AY29" i="180" s="1"/>
  <c r="AV30" i="180"/>
  <c r="AU30" i="180"/>
  <c r="AY30" i="180" s="1"/>
  <c r="AV31" i="180"/>
  <c r="AU31" i="180"/>
  <c r="AY31" i="180" s="1"/>
  <c r="AV32" i="180"/>
  <c r="AU32" i="180"/>
  <c r="AY32" i="180" s="1"/>
  <c r="AV33" i="180"/>
  <c r="AU33" i="180"/>
  <c r="AY33" i="180" s="1"/>
  <c r="AV34" i="180"/>
  <c r="AU34" i="180"/>
  <c r="AY34" i="180" s="1"/>
  <c r="AV35" i="180"/>
  <c r="AU35" i="180"/>
  <c r="AY35" i="180" s="1"/>
  <c r="AV36" i="180"/>
  <c r="AU36" i="180"/>
  <c r="AY36" i="180" s="1"/>
  <c r="AV37" i="180"/>
  <c r="AU37" i="180"/>
  <c r="AY37" i="180" s="1"/>
  <c r="AV38" i="180"/>
  <c r="AU38" i="180"/>
  <c r="AY38" i="180" s="1"/>
  <c r="AV39" i="180"/>
  <c r="AU39" i="180"/>
  <c r="AY39" i="180" s="1"/>
  <c r="AV40" i="180"/>
  <c r="AU40" i="180"/>
  <c r="AY40" i="180" s="1"/>
  <c r="AV41" i="180"/>
  <c r="AU41" i="180"/>
  <c r="AY41" i="180" s="1"/>
  <c r="AV42" i="180"/>
  <c r="AU42" i="180"/>
  <c r="AY42" i="180" s="1"/>
  <c r="AV43" i="180"/>
  <c r="AU43" i="180"/>
  <c r="AY43" i="180" s="1"/>
  <c r="AV44" i="180"/>
  <c r="AU44" i="180"/>
  <c r="AY44" i="180" s="1"/>
  <c r="AV45" i="180"/>
  <c r="AU45" i="180"/>
  <c r="AY45" i="180" s="1"/>
  <c r="AV46" i="180"/>
  <c r="AU46" i="180"/>
  <c r="AY46" i="180" s="1"/>
  <c r="AV47" i="180"/>
  <c r="AU47" i="180"/>
  <c r="AY47" i="180" s="1"/>
  <c r="AV48" i="180"/>
  <c r="AU48" i="180"/>
  <c r="AY48" i="180" s="1"/>
  <c r="AV49" i="180"/>
  <c r="AU49" i="180"/>
  <c r="AY49" i="180" s="1"/>
  <c r="AV50" i="180"/>
  <c r="AU50" i="180"/>
  <c r="AY50" i="180" s="1"/>
  <c r="AV51" i="180"/>
  <c r="AU51" i="180"/>
  <c r="AY51" i="180" s="1"/>
  <c r="AV52" i="180"/>
  <c r="AU52" i="180"/>
  <c r="AY52" i="180" s="1"/>
  <c r="AV53" i="180"/>
  <c r="AU53" i="180"/>
  <c r="AY53" i="180" s="1"/>
  <c r="AV54" i="180"/>
  <c r="AU54" i="180"/>
  <c r="AY54" i="180" s="1"/>
  <c r="AV55" i="180"/>
  <c r="AU55" i="180"/>
  <c r="AY55" i="180" s="1"/>
  <c r="AV56" i="180"/>
  <c r="AU56" i="180"/>
  <c r="AY56" i="180" s="1"/>
  <c r="AV57" i="180"/>
  <c r="AU57" i="180"/>
  <c r="AY57" i="180" s="1"/>
  <c r="AV58" i="180"/>
  <c r="AU58" i="180"/>
  <c r="AY58" i="180" s="1"/>
  <c r="AV59" i="180"/>
  <c r="AU59" i="180"/>
  <c r="AY59" i="180" s="1"/>
  <c r="AV60" i="180"/>
  <c r="AU60" i="180"/>
  <c r="AY60" i="180" s="1"/>
  <c r="AV61" i="180"/>
  <c r="AU61" i="180"/>
  <c r="AY61" i="180" s="1"/>
  <c r="AV62" i="180"/>
  <c r="AU62" i="180"/>
  <c r="AY62" i="180" s="1"/>
  <c r="AV63" i="180"/>
  <c r="AU63" i="180"/>
  <c r="AY63" i="180" s="1"/>
  <c r="AV64" i="180"/>
  <c r="AU64" i="180"/>
  <c r="AY64" i="180" s="1"/>
  <c r="AV65" i="180"/>
  <c r="AU65" i="180"/>
  <c r="AY65" i="180" s="1"/>
  <c r="AV66" i="180"/>
  <c r="AU66" i="180"/>
  <c r="AY66" i="180" s="1"/>
  <c r="AV67" i="180"/>
  <c r="AU67" i="180"/>
  <c r="AY67" i="180" s="1"/>
  <c r="AV68" i="180"/>
  <c r="AU68" i="180"/>
  <c r="AY68" i="180" s="1"/>
  <c r="AV69" i="180"/>
  <c r="AU69" i="180"/>
  <c r="AY69" i="180" s="1"/>
  <c r="AV70" i="180"/>
  <c r="AU70" i="180"/>
  <c r="AY70" i="180" s="1"/>
  <c r="AV71" i="180"/>
  <c r="AU71" i="180"/>
  <c r="AY71" i="180" s="1"/>
  <c r="AV72" i="180"/>
  <c r="AU72" i="180"/>
  <c r="AY72" i="180" s="1"/>
  <c r="AV73" i="180"/>
  <c r="AU73" i="180"/>
  <c r="AY73" i="180" s="1"/>
  <c r="AV74" i="180"/>
  <c r="AU74" i="180"/>
  <c r="AY74" i="180" s="1"/>
  <c r="AV75" i="180"/>
  <c r="AU75" i="180"/>
  <c r="AY75" i="180" s="1"/>
  <c r="AV76" i="180"/>
  <c r="AU76" i="180"/>
  <c r="AY76" i="180" s="1"/>
  <c r="AV77" i="180"/>
  <c r="AU77" i="180"/>
  <c r="AY77" i="180" s="1"/>
  <c r="AV78" i="180"/>
  <c r="AU78" i="180"/>
  <c r="AY78" i="180" s="1"/>
  <c r="AV79" i="180"/>
  <c r="AU79" i="180"/>
  <c r="AY79" i="180" s="1"/>
  <c r="AV80" i="180"/>
  <c r="AU80" i="180"/>
  <c r="AY80" i="180" s="1"/>
  <c r="AV81" i="180"/>
  <c r="AU81" i="180"/>
  <c r="AY81" i="180" s="1"/>
  <c r="AV82" i="180"/>
  <c r="AU82" i="180"/>
  <c r="AY82" i="180" s="1"/>
  <c r="AV83" i="180"/>
  <c r="AU83" i="180"/>
  <c r="AY83" i="180" s="1"/>
  <c r="AV84" i="180"/>
  <c r="AU84" i="180"/>
  <c r="AY84" i="180" s="1"/>
  <c r="AV85" i="180"/>
  <c r="AU85" i="180"/>
  <c r="AY85" i="180" s="1"/>
  <c r="AV86" i="180"/>
  <c r="AU86" i="180"/>
  <c r="AY86" i="180" s="1"/>
  <c r="AV87" i="180"/>
  <c r="AU87" i="180"/>
  <c r="AY87" i="180" s="1"/>
  <c r="AV88" i="180"/>
  <c r="AU88" i="180"/>
  <c r="AY88" i="180" s="1"/>
  <c r="AV89" i="180"/>
  <c r="AU89" i="180"/>
  <c r="AY89" i="180" s="1"/>
  <c r="AV90" i="180"/>
  <c r="AU90" i="180"/>
  <c r="AY90" i="180" s="1"/>
  <c r="AV91" i="180"/>
  <c r="AU91" i="180"/>
  <c r="AY91" i="180" s="1"/>
  <c r="AV92" i="180"/>
  <c r="AU92" i="180"/>
  <c r="AY92" i="180" s="1"/>
  <c r="AV93" i="180"/>
  <c r="AU93" i="180"/>
  <c r="AY93" i="180" s="1"/>
  <c r="AV94" i="180"/>
  <c r="AU94" i="180"/>
  <c r="AY94" i="180" s="1"/>
  <c r="AV95" i="180"/>
  <c r="AU95" i="180"/>
  <c r="AY95" i="180" s="1"/>
  <c r="AV96" i="180"/>
  <c r="AU96" i="180"/>
  <c r="AY96" i="180" s="1"/>
  <c r="AV97" i="180"/>
  <c r="AU97" i="180"/>
  <c r="AY97" i="180" s="1"/>
  <c r="AV98" i="180"/>
  <c r="AU98" i="180"/>
  <c r="AY98" i="180" s="1"/>
  <c r="AV99" i="180"/>
  <c r="AU99" i="180"/>
  <c r="AY99" i="180" s="1"/>
  <c r="AV100" i="180"/>
  <c r="AU100" i="180"/>
  <c r="AY100" i="180" s="1"/>
  <c r="AV101" i="180"/>
  <c r="AU101" i="180"/>
  <c r="AY101" i="180" s="1"/>
  <c r="AV102" i="180"/>
  <c r="AU102" i="180"/>
  <c r="AY102" i="180" s="1"/>
  <c r="AV103" i="180"/>
  <c r="AU103" i="180"/>
  <c r="AY103" i="180" s="1"/>
  <c r="AV104" i="180"/>
  <c r="AU104" i="180"/>
  <c r="AY104" i="180" s="1"/>
  <c r="AV105" i="180"/>
  <c r="AU105" i="180"/>
  <c r="AY105" i="180" s="1"/>
  <c r="AV106" i="180"/>
  <c r="AU106" i="180"/>
  <c r="AY106" i="180" s="1"/>
  <c r="AV107" i="180"/>
  <c r="AU107" i="180"/>
  <c r="AY107" i="180" s="1"/>
  <c r="AV108" i="180"/>
  <c r="AU108" i="180"/>
  <c r="AY108" i="180" s="1"/>
  <c r="AV109" i="180"/>
  <c r="AU109" i="180"/>
  <c r="AY109" i="180" s="1"/>
  <c r="AV110" i="180"/>
  <c r="AU110" i="180"/>
  <c r="AY110" i="180" s="1"/>
  <c r="AV111" i="180"/>
  <c r="AU111" i="180"/>
  <c r="AY111" i="180" s="1"/>
  <c r="AV112" i="180"/>
  <c r="AU112" i="180"/>
  <c r="AY112" i="180" s="1"/>
  <c r="AV113" i="180"/>
  <c r="AU113" i="180"/>
  <c r="AY113" i="180" s="1"/>
  <c r="AV114" i="180"/>
  <c r="AU114" i="180"/>
  <c r="AY114" i="180" s="1"/>
  <c r="AV115" i="180"/>
  <c r="AU115" i="180"/>
  <c r="AY115" i="180" s="1"/>
  <c r="AV116" i="180"/>
  <c r="AU116" i="180"/>
  <c r="AY116" i="180" s="1"/>
  <c r="AV117" i="180"/>
  <c r="AU117" i="180"/>
  <c r="AY117" i="180" s="1"/>
  <c r="AV118" i="180"/>
  <c r="AU118" i="180"/>
  <c r="AY118" i="180" s="1"/>
  <c r="AV119" i="180"/>
  <c r="AU119" i="180"/>
  <c r="AY119" i="180" s="1"/>
  <c r="AV120" i="180"/>
  <c r="AU120" i="180"/>
  <c r="AY120" i="180" s="1"/>
  <c r="AV121" i="180"/>
  <c r="AU121" i="180"/>
  <c r="AY121" i="180" s="1"/>
  <c r="AV122" i="180"/>
  <c r="AU122" i="180"/>
  <c r="AY122" i="180" s="1"/>
  <c r="AV123" i="180"/>
  <c r="AU123" i="180"/>
  <c r="AY123" i="180" s="1"/>
  <c r="AV124" i="180"/>
  <c r="AU124" i="180"/>
  <c r="AY124" i="180" s="1"/>
  <c r="AV125" i="180"/>
  <c r="AU125" i="180"/>
  <c r="AY125" i="180" s="1"/>
  <c r="AV126" i="180"/>
  <c r="AU126" i="180"/>
  <c r="AY126" i="180" s="1"/>
  <c r="AV127" i="180"/>
  <c r="AU127" i="180"/>
  <c r="AY127" i="180" s="1"/>
  <c r="AV128" i="180"/>
  <c r="AU128" i="180"/>
  <c r="AY128" i="180" s="1"/>
  <c r="AV129" i="180"/>
  <c r="AU129" i="180"/>
  <c r="AY129" i="180" s="1"/>
  <c r="AV130" i="180"/>
  <c r="AU130" i="180"/>
  <c r="AY130" i="180" s="1"/>
  <c r="AV131" i="180"/>
  <c r="AU131" i="180"/>
  <c r="AY131" i="180" s="1"/>
  <c r="AV132" i="180"/>
  <c r="AU132" i="180"/>
  <c r="AY132" i="180" s="1"/>
  <c r="AV133" i="180"/>
  <c r="AU133" i="180"/>
  <c r="AY133" i="180" s="1"/>
  <c r="AV134" i="180"/>
  <c r="AU134" i="180"/>
  <c r="AY134" i="180" s="1"/>
  <c r="AV135" i="180"/>
  <c r="AU135" i="180"/>
  <c r="AY135" i="180" s="1"/>
  <c r="AV136" i="180"/>
  <c r="AU136" i="180"/>
  <c r="AY136" i="180" s="1"/>
  <c r="AV137" i="180"/>
  <c r="AU137" i="180"/>
  <c r="AY137" i="180" s="1"/>
  <c r="AV138" i="180"/>
  <c r="AU138" i="180"/>
  <c r="AY138" i="180" s="1"/>
  <c r="AV139" i="180"/>
  <c r="AU139" i="180"/>
  <c r="AY139" i="180" s="1"/>
  <c r="AV140" i="180"/>
  <c r="AU140" i="180"/>
  <c r="AY140" i="180" s="1"/>
  <c r="AV141" i="180"/>
  <c r="AU141" i="180"/>
  <c r="AY141" i="180" s="1"/>
  <c r="AV142" i="180"/>
  <c r="AU142" i="180"/>
  <c r="AY142" i="180" s="1"/>
  <c r="AV143" i="180"/>
  <c r="AU143" i="180"/>
  <c r="AY143" i="180" s="1"/>
  <c r="AV144" i="180"/>
  <c r="AU144" i="180"/>
  <c r="AY144" i="180" s="1"/>
  <c r="AV145" i="180"/>
  <c r="AU145" i="180"/>
  <c r="AY145" i="180" s="1"/>
  <c r="AV146" i="180"/>
  <c r="AU146" i="180"/>
  <c r="AY146" i="180" s="1"/>
  <c r="AV147" i="180"/>
  <c r="AU147" i="180"/>
  <c r="AY147" i="180" s="1"/>
  <c r="AV148" i="180"/>
  <c r="AU148" i="180"/>
  <c r="AY148" i="180" s="1"/>
  <c r="AV149" i="180"/>
  <c r="AU149" i="180"/>
  <c r="AY149" i="180" s="1"/>
  <c r="AV150" i="180"/>
  <c r="AU150" i="180"/>
  <c r="AY150" i="180" s="1"/>
  <c r="AV151" i="180"/>
  <c r="AU151" i="180"/>
  <c r="AY151" i="180" s="1"/>
  <c r="AV152" i="180"/>
  <c r="AU152" i="180"/>
  <c r="AY152" i="180" s="1"/>
  <c r="AV153" i="180"/>
  <c r="AU153" i="180"/>
  <c r="AY153" i="180" s="1"/>
  <c r="AV154" i="180"/>
  <c r="AU154" i="180"/>
  <c r="AY154" i="180" s="1"/>
  <c r="AV155" i="180"/>
  <c r="AU155" i="180"/>
  <c r="AY155" i="180" s="1"/>
  <c r="AV156" i="180"/>
  <c r="AU156" i="180"/>
  <c r="AY156" i="180" s="1"/>
  <c r="AV157" i="180"/>
  <c r="AU157" i="180"/>
  <c r="AY157" i="180" s="1"/>
  <c r="AV158" i="180"/>
  <c r="AU158" i="180"/>
  <c r="AY158" i="180" s="1"/>
  <c r="AV159" i="180"/>
  <c r="AU159" i="180"/>
  <c r="AY159" i="180" s="1"/>
  <c r="AV160" i="180"/>
  <c r="AU160" i="180"/>
  <c r="AY160" i="180" s="1"/>
  <c r="AV161" i="180"/>
  <c r="AU161" i="180"/>
  <c r="AY161" i="180" s="1"/>
  <c r="AV162" i="180"/>
  <c r="AU162" i="180"/>
  <c r="AY162" i="180" s="1"/>
  <c r="AV163" i="180"/>
  <c r="AU163" i="180"/>
  <c r="AY163" i="180" s="1"/>
  <c r="AV164" i="180"/>
  <c r="AU164" i="180"/>
  <c r="AY164" i="180" s="1"/>
  <c r="AV165" i="180"/>
  <c r="AU165" i="180"/>
  <c r="AY165" i="180" s="1"/>
  <c r="AV166" i="180"/>
  <c r="AU166" i="180"/>
  <c r="AY166" i="180" s="1"/>
  <c r="AV167" i="180"/>
  <c r="AU167" i="180"/>
  <c r="AY167" i="180" s="1"/>
  <c r="AV168" i="180"/>
  <c r="AU168" i="180"/>
  <c r="AY168" i="180" s="1"/>
  <c r="AV169" i="180"/>
  <c r="AU169" i="180"/>
  <c r="AY169" i="180" s="1"/>
  <c r="AV170" i="180"/>
  <c r="AU170" i="180"/>
  <c r="AY170" i="180" s="1"/>
  <c r="AV171" i="180"/>
  <c r="AU171" i="180"/>
  <c r="AY171" i="180" s="1"/>
  <c r="AV172" i="180"/>
  <c r="AU172" i="180"/>
  <c r="AY172" i="180" s="1"/>
  <c r="AV173" i="180"/>
  <c r="AU173" i="180"/>
  <c r="AY173" i="180" s="1"/>
  <c r="AV174" i="180"/>
  <c r="AU174" i="180"/>
  <c r="AY174" i="180" s="1"/>
  <c r="AV175" i="180"/>
  <c r="AU175" i="180"/>
  <c r="AY175" i="180" s="1"/>
  <c r="AV176" i="180"/>
  <c r="AU176" i="180"/>
  <c r="AY176" i="180" s="1"/>
  <c r="AV177" i="180"/>
  <c r="AU177" i="180"/>
  <c r="AY177" i="180" s="1"/>
  <c r="AV178" i="180"/>
  <c r="AU178" i="180"/>
  <c r="AY178" i="180" s="1"/>
  <c r="AV179" i="180"/>
  <c r="AU179" i="180"/>
  <c r="AY179" i="180" s="1"/>
  <c r="AV180" i="180"/>
  <c r="AU180" i="180"/>
  <c r="AY180" i="180" s="1"/>
  <c r="AV181" i="180"/>
  <c r="AU181" i="180"/>
  <c r="AY181" i="180" s="1"/>
  <c r="AV182" i="180"/>
  <c r="AU182" i="180"/>
  <c r="AY182" i="180" s="1"/>
  <c r="AV183" i="180"/>
  <c r="AU183" i="180"/>
  <c r="AY183" i="180" s="1"/>
  <c r="AV184" i="180"/>
  <c r="AU184" i="180"/>
  <c r="AY184" i="180" s="1"/>
  <c r="AV185" i="180"/>
  <c r="AU185" i="180"/>
  <c r="AY185" i="180" s="1"/>
  <c r="AV186" i="180"/>
  <c r="AU186" i="180"/>
  <c r="AY186" i="180" s="1"/>
  <c r="AV187" i="180"/>
  <c r="AU187" i="180"/>
  <c r="AY187" i="180" s="1"/>
  <c r="AV188" i="180"/>
  <c r="AU188" i="180"/>
  <c r="AY188" i="180" s="1"/>
  <c r="AV189" i="180"/>
  <c r="AU189" i="180"/>
  <c r="AY189" i="180" s="1"/>
  <c r="AV190" i="180"/>
  <c r="AU190" i="180"/>
  <c r="AY190" i="180" s="1"/>
  <c r="AV191" i="180"/>
  <c r="AU191" i="180"/>
  <c r="AY191" i="180" s="1"/>
  <c r="AV192" i="180"/>
  <c r="AU192" i="180"/>
  <c r="AY192" i="180" s="1"/>
  <c r="AV193" i="180"/>
  <c r="AU193" i="180"/>
  <c r="AY193" i="180" s="1"/>
  <c r="AV194" i="180"/>
  <c r="AU194" i="180"/>
  <c r="AY194" i="180" s="1"/>
  <c r="AV195" i="180"/>
  <c r="AU195" i="180"/>
  <c r="AY195" i="180" s="1"/>
  <c r="AV196" i="180"/>
  <c r="AU196" i="180"/>
  <c r="AY196" i="180" s="1"/>
  <c r="AV197" i="180"/>
  <c r="AU197" i="180"/>
  <c r="AY197" i="180" s="1"/>
  <c r="AV198" i="180"/>
  <c r="AU198" i="180"/>
  <c r="AY198" i="180" s="1"/>
  <c r="AV199" i="180"/>
  <c r="AU199" i="180"/>
  <c r="AY199" i="180" s="1"/>
  <c r="AV200" i="180"/>
  <c r="AU200" i="180"/>
  <c r="AY200" i="180" s="1"/>
  <c r="AV201" i="180"/>
  <c r="AU201" i="180"/>
  <c r="AY201" i="180" s="1"/>
  <c r="AV202" i="180"/>
  <c r="AU202" i="180"/>
  <c r="AY202" i="180" s="1"/>
  <c r="AV203" i="180"/>
  <c r="AU203" i="180"/>
  <c r="AY203" i="180" s="1"/>
  <c r="AV204" i="180"/>
  <c r="AU204" i="180"/>
  <c r="AY204" i="180" s="1"/>
  <c r="AV205" i="180"/>
  <c r="AU205" i="180"/>
  <c r="AY205" i="180" s="1"/>
  <c r="AV206" i="180"/>
  <c r="AU206" i="180"/>
  <c r="AY206" i="180" s="1"/>
  <c r="AV207" i="180"/>
  <c r="AU207" i="180"/>
  <c r="AY207" i="180" s="1"/>
  <c r="AV208" i="180"/>
  <c r="AU208" i="180"/>
  <c r="AY208" i="180" s="1"/>
  <c r="AV209" i="180"/>
  <c r="AU209" i="180"/>
  <c r="AY209" i="180" s="1"/>
  <c r="AV210" i="180"/>
  <c r="AU210" i="180"/>
  <c r="AY210" i="180" s="1"/>
  <c r="AV211" i="180"/>
  <c r="AU211" i="180"/>
  <c r="AY211" i="180" s="1"/>
  <c r="AV212" i="180"/>
  <c r="AU212" i="180"/>
  <c r="AY212" i="180" s="1"/>
  <c r="AV213" i="180"/>
  <c r="AU213" i="180"/>
  <c r="AY213" i="180" s="1"/>
  <c r="AV214" i="180"/>
  <c r="AU214" i="180"/>
  <c r="AY214" i="180" s="1"/>
  <c r="AV215" i="180"/>
  <c r="AU215" i="180"/>
  <c r="AY215" i="180" s="1"/>
  <c r="AV216" i="180"/>
  <c r="AU216" i="180"/>
  <c r="AY216" i="180" s="1"/>
  <c r="AV217" i="180"/>
  <c r="AU217" i="180"/>
  <c r="AY217" i="180" s="1"/>
  <c r="AV218" i="180"/>
  <c r="AU218" i="180"/>
  <c r="AY218" i="180" s="1"/>
  <c r="AV219" i="180"/>
  <c r="AU219" i="180"/>
  <c r="AY219" i="180" s="1"/>
  <c r="AV220" i="180"/>
  <c r="AU220" i="180"/>
  <c r="AY220" i="180" s="1"/>
  <c r="AV221" i="180"/>
  <c r="AU221" i="180"/>
  <c r="AY221" i="180" s="1"/>
  <c r="AV222" i="180"/>
  <c r="AU222" i="180"/>
  <c r="AY222" i="180" s="1"/>
  <c r="AV223" i="180"/>
  <c r="AU223" i="180"/>
  <c r="AY223" i="180" s="1"/>
  <c r="AV224" i="180"/>
  <c r="AU224" i="180"/>
  <c r="AY224" i="180" s="1"/>
  <c r="AV225" i="180"/>
  <c r="AU225" i="180"/>
  <c r="AY225" i="180" s="1"/>
  <c r="AV226" i="180"/>
  <c r="AU226" i="180"/>
  <c r="AY226" i="180" s="1"/>
  <c r="AV227" i="180"/>
  <c r="AU227" i="180"/>
  <c r="AY227" i="180" s="1"/>
  <c r="AV228" i="180"/>
  <c r="AU228" i="180"/>
  <c r="AY228" i="180" s="1"/>
  <c r="AV229" i="180"/>
  <c r="AU229" i="180"/>
  <c r="AY229" i="180" s="1"/>
  <c r="AV230" i="180"/>
  <c r="AU230" i="180"/>
  <c r="AY230" i="180" s="1"/>
  <c r="AV231" i="180"/>
  <c r="AU231" i="180"/>
  <c r="AY231" i="180" s="1"/>
  <c r="AV232" i="180"/>
  <c r="AU232" i="180"/>
  <c r="AY232" i="180" s="1"/>
  <c r="AV233" i="180"/>
  <c r="AU233" i="180"/>
  <c r="AY233" i="180" s="1"/>
  <c r="AV234" i="180"/>
  <c r="AU234" i="180"/>
  <c r="AY234" i="180" s="1"/>
  <c r="AV235" i="180"/>
  <c r="AU235" i="180"/>
  <c r="AY235" i="180" s="1"/>
  <c r="AV236" i="180"/>
  <c r="AU236" i="180"/>
  <c r="AY236" i="180" s="1"/>
  <c r="AV237" i="180"/>
  <c r="AU237" i="180"/>
  <c r="AY237" i="180" s="1"/>
  <c r="AV238" i="180"/>
  <c r="AU238" i="180"/>
  <c r="AY238" i="180" s="1"/>
  <c r="AV239" i="180"/>
  <c r="AU239" i="180"/>
  <c r="AY239" i="180" s="1"/>
  <c r="AV240" i="180"/>
  <c r="AU240" i="180"/>
  <c r="AY240" i="180" s="1"/>
  <c r="AV241" i="180"/>
  <c r="AU241" i="180"/>
  <c r="AY241" i="180" s="1"/>
  <c r="AV242" i="180"/>
  <c r="AU242" i="180"/>
  <c r="AY242" i="180" s="1"/>
  <c r="AV243" i="180"/>
  <c r="AU243" i="180"/>
  <c r="AY243" i="180" s="1"/>
  <c r="AV244" i="180"/>
  <c r="AU244" i="180"/>
  <c r="AY244" i="180" s="1"/>
  <c r="AV245" i="180"/>
  <c r="AU245" i="180"/>
  <c r="AY245" i="180" s="1"/>
  <c r="AV246" i="180"/>
  <c r="AU246" i="180"/>
  <c r="AY246" i="180" s="1"/>
  <c r="AV247" i="180"/>
  <c r="AU247" i="180"/>
  <c r="AY247" i="180" s="1"/>
  <c r="AV248" i="180"/>
  <c r="AU248" i="180"/>
  <c r="AY248" i="180" s="1"/>
  <c r="AV249" i="180"/>
  <c r="AU249" i="180"/>
  <c r="AY249" i="180" s="1"/>
  <c r="AV250" i="180"/>
  <c r="AU250" i="180"/>
  <c r="AY250" i="180" s="1"/>
  <c r="AV251" i="180"/>
  <c r="AU251" i="180"/>
  <c r="AY251" i="180" s="1"/>
  <c r="AV252" i="180"/>
  <c r="AU252" i="180"/>
  <c r="AY252" i="180" s="1"/>
  <c r="AV253" i="180"/>
  <c r="AU253" i="180"/>
  <c r="AY253" i="180" s="1"/>
  <c r="AV254" i="180"/>
  <c r="AU254" i="180"/>
  <c r="AY254" i="180" s="1"/>
  <c r="AV255" i="180"/>
  <c r="AU255" i="180"/>
  <c r="AY255" i="180" s="1"/>
  <c r="AV256" i="180"/>
  <c r="AU256" i="180"/>
  <c r="AY256" i="180" s="1"/>
  <c r="AV257" i="180"/>
  <c r="AU257" i="180"/>
  <c r="AY257" i="180" s="1"/>
  <c r="AV258" i="180"/>
  <c r="AU258" i="180"/>
  <c r="AY258" i="180" s="1"/>
  <c r="AV259" i="180"/>
  <c r="AU259" i="180"/>
  <c r="AY259" i="180" s="1"/>
  <c r="AV260" i="180"/>
  <c r="AU260" i="180"/>
  <c r="AY260" i="180" s="1"/>
  <c r="AV261" i="180"/>
  <c r="AU261" i="180"/>
  <c r="AY261" i="180" s="1"/>
  <c r="AV262" i="180"/>
  <c r="AU262" i="180"/>
  <c r="AY262" i="180" s="1"/>
  <c r="AV263" i="180"/>
  <c r="AU263" i="180"/>
  <c r="AY263" i="180" s="1"/>
  <c r="AV264" i="180"/>
  <c r="AU264" i="180"/>
  <c r="AY264" i="180" s="1"/>
  <c r="AV265" i="180"/>
  <c r="AU265" i="180"/>
  <c r="AY265" i="180" s="1"/>
  <c r="AV266" i="180"/>
  <c r="AU266" i="180"/>
  <c r="AY266" i="180" s="1"/>
  <c r="AV267" i="180"/>
  <c r="AU267" i="180"/>
  <c r="AY267" i="180" s="1"/>
  <c r="AV268" i="180"/>
  <c r="AU268" i="180"/>
  <c r="AY268" i="180" s="1"/>
  <c r="AV269" i="180"/>
  <c r="AU269" i="180"/>
  <c r="AY269" i="180" s="1"/>
  <c r="AV270" i="180"/>
  <c r="AU270" i="180"/>
  <c r="AY270" i="180" s="1"/>
  <c r="AV271" i="180"/>
  <c r="AU271" i="180"/>
  <c r="AY271" i="180" s="1"/>
  <c r="AV272" i="180"/>
  <c r="AU272" i="180"/>
  <c r="AY272" i="180" s="1"/>
  <c r="AV273" i="180"/>
  <c r="AU273" i="180"/>
  <c r="AY273" i="180" s="1"/>
  <c r="AV274" i="180"/>
  <c r="AU274" i="180"/>
  <c r="AY274" i="180" s="1"/>
  <c r="AV275" i="180"/>
  <c r="AU275" i="180"/>
  <c r="AY275" i="180" s="1"/>
  <c r="AV276" i="180"/>
  <c r="AU276" i="180"/>
  <c r="AY276" i="180" s="1"/>
  <c r="AV277" i="180"/>
  <c r="AU277" i="180"/>
  <c r="AY277" i="180" s="1"/>
  <c r="AV278" i="180"/>
  <c r="AU278" i="180"/>
  <c r="AY278" i="180" s="1"/>
  <c r="AV279" i="180"/>
  <c r="AU279" i="180"/>
  <c r="AY279" i="180" s="1"/>
  <c r="AV280" i="180"/>
  <c r="AU280" i="180"/>
  <c r="AY280" i="180" s="1"/>
  <c r="AV281" i="180"/>
  <c r="AU281" i="180"/>
  <c r="AY281" i="180" s="1"/>
  <c r="AV282" i="180"/>
  <c r="AU282" i="180"/>
  <c r="AY282" i="180" s="1"/>
  <c r="AV283" i="180"/>
  <c r="AU283" i="180"/>
  <c r="AY283" i="180" s="1"/>
  <c r="AV284" i="180"/>
  <c r="AU284" i="180"/>
  <c r="AY284" i="180" s="1"/>
  <c r="AV285" i="180"/>
  <c r="AU285" i="180"/>
  <c r="AY285" i="180" s="1"/>
  <c r="AV286" i="180"/>
  <c r="AU286" i="180"/>
  <c r="AY286" i="180" s="1"/>
  <c r="AV287" i="180"/>
  <c r="AU287" i="180"/>
  <c r="AY287" i="180" s="1"/>
  <c r="AV288" i="180"/>
  <c r="AU288" i="180"/>
  <c r="AY288" i="180" s="1"/>
  <c r="AV289" i="180"/>
  <c r="AU289" i="180"/>
  <c r="AY289" i="180" s="1"/>
  <c r="AV290" i="180"/>
  <c r="AU290" i="180"/>
  <c r="AY290" i="180" s="1"/>
  <c r="AV291" i="180"/>
  <c r="AU291" i="180"/>
  <c r="AY291" i="180" s="1"/>
  <c r="AV292" i="180"/>
  <c r="AU292" i="180"/>
  <c r="AY292" i="180" s="1"/>
  <c r="AV293" i="180"/>
  <c r="AU293" i="180"/>
  <c r="AY293" i="180" s="1"/>
  <c r="AV294" i="180"/>
  <c r="AU294" i="180"/>
  <c r="AY294" i="180" s="1"/>
  <c r="AV295" i="180"/>
  <c r="AU295" i="180"/>
  <c r="AY295" i="180" s="1"/>
  <c r="AV296" i="180"/>
  <c r="AU296" i="180"/>
  <c r="AY296" i="180" s="1"/>
  <c r="AV297" i="180"/>
  <c r="AU297" i="180"/>
  <c r="AY297" i="180" s="1"/>
  <c r="AV298" i="180"/>
  <c r="AU298" i="180"/>
  <c r="AY298" i="180" s="1"/>
  <c r="AV299" i="180"/>
  <c r="AU299" i="180"/>
  <c r="AY299" i="180" s="1"/>
  <c r="AV300" i="180"/>
  <c r="AU300" i="180"/>
  <c r="AY300" i="180" s="1"/>
  <c r="AV301" i="180"/>
  <c r="AU301" i="180"/>
  <c r="AY301" i="180" s="1"/>
  <c r="AV302" i="180"/>
  <c r="AU302" i="180"/>
  <c r="AY302" i="180" s="1"/>
  <c r="AV303" i="180"/>
  <c r="AU303" i="180"/>
  <c r="AY303" i="180" s="1"/>
  <c r="AV304" i="180"/>
  <c r="AU304" i="180"/>
  <c r="AY304" i="180" s="1"/>
  <c r="AV305" i="180"/>
  <c r="AU305" i="180"/>
  <c r="AY305" i="180" s="1"/>
  <c r="AV306" i="180"/>
  <c r="AU306" i="180"/>
  <c r="AY306" i="180" s="1"/>
  <c r="AV307" i="180"/>
  <c r="AU307" i="180"/>
  <c r="AY307" i="180" s="1"/>
  <c r="AV308" i="180"/>
  <c r="AU308" i="180"/>
  <c r="AY308" i="180" s="1"/>
  <c r="AV309" i="180"/>
  <c r="AU309" i="180"/>
  <c r="AY309" i="180" s="1"/>
  <c r="AV310" i="180"/>
  <c r="AU310" i="180"/>
  <c r="AY310" i="180" s="1"/>
  <c r="AV311" i="180"/>
  <c r="AU311" i="180"/>
  <c r="AY311" i="180" s="1"/>
  <c r="AV312" i="180"/>
  <c r="AU312" i="180"/>
  <c r="AY312" i="180" s="1"/>
  <c r="AV313" i="180"/>
  <c r="AU313" i="180"/>
  <c r="AY313" i="180" s="1"/>
  <c r="AV314" i="180"/>
  <c r="AU314" i="180"/>
  <c r="AY314" i="180" s="1"/>
  <c r="AV315" i="180"/>
  <c r="AU315" i="180"/>
  <c r="AY315" i="180" s="1"/>
  <c r="AV316" i="180"/>
  <c r="AU316" i="180"/>
  <c r="AY316" i="180" s="1"/>
  <c r="AV317" i="180"/>
  <c r="AU317" i="180"/>
  <c r="AY317" i="180" s="1"/>
  <c r="AV318" i="180"/>
  <c r="AU318" i="180"/>
  <c r="AY318" i="180" s="1"/>
  <c r="AV319" i="180"/>
  <c r="AU319" i="180"/>
  <c r="AY319" i="180" s="1"/>
  <c r="AV320" i="180"/>
  <c r="AU320" i="180"/>
  <c r="AY320" i="180" s="1"/>
  <c r="AV321" i="180"/>
  <c r="AU321" i="180"/>
  <c r="AY321" i="180" s="1"/>
  <c r="AV322" i="180"/>
  <c r="AU322" i="180"/>
  <c r="AY322" i="180" s="1"/>
  <c r="AV323" i="180"/>
  <c r="AU323" i="180"/>
  <c r="AY323" i="180" s="1"/>
  <c r="AV324" i="180"/>
  <c r="AU324" i="180"/>
  <c r="AY324" i="180" s="1"/>
  <c r="AV325" i="180"/>
  <c r="AU325" i="180"/>
  <c r="AY325" i="180" s="1"/>
  <c r="AV326" i="180"/>
  <c r="AU326" i="180"/>
  <c r="AY326" i="180" s="1"/>
  <c r="AV327" i="180"/>
  <c r="AU327" i="180"/>
  <c r="AY327" i="180" s="1"/>
  <c r="AV328" i="180"/>
  <c r="AU328" i="180"/>
  <c r="AY328" i="180" s="1"/>
  <c r="AV329" i="180"/>
  <c r="AU329" i="180"/>
  <c r="AY329" i="180" s="1"/>
  <c r="AV330" i="180"/>
  <c r="AU330" i="180"/>
  <c r="AY330" i="180" s="1"/>
  <c r="AV331" i="180"/>
  <c r="AU331" i="180"/>
  <c r="AY331" i="180" s="1"/>
  <c r="AV332" i="180"/>
  <c r="AU332" i="180"/>
  <c r="AY332" i="180" s="1"/>
  <c r="AV333" i="180"/>
  <c r="AU333" i="180"/>
  <c r="AY333" i="180" s="1"/>
  <c r="AV334" i="180"/>
  <c r="AU334" i="180"/>
  <c r="AY334" i="180" s="1"/>
  <c r="AV335" i="180"/>
  <c r="AU335" i="180"/>
  <c r="AY335" i="180" s="1"/>
  <c r="AV336" i="180"/>
  <c r="AU336" i="180"/>
  <c r="AY336" i="180" s="1"/>
  <c r="AV337" i="180"/>
  <c r="AU337" i="180"/>
  <c r="AY337" i="180" s="1"/>
  <c r="AV338" i="180"/>
  <c r="AU338" i="180"/>
  <c r="AY338" i="180" s="1"/>
  <c r="AV339" i="180"/>
  <c r="AU339" i="180"/>
  <c r="AY339" i="180" s="1"/>
  <c r="AV340" i="180"/>
  <c r="AU340" i="180"/>
  <c r="AY340" i="180" s="1"/>
  <c r="AV341" i="180"/>
  <c r="AU341" i="180"/>
  <c r="AY341" i="180" s="1"/>
  <c r="AV342" i="180"/>
  <c r="AU342" i="180"/>
  <c r="AY342" i="180" s="1"/>
  <c r="AV343" i="180"/>
  <c r="AU343" i="180"/>
  <c r="AY343" i="180" s="1"/>
  <c r="AV344" i="180"/>
  <c r="AU344" i="180"/>
  <c r="AY344" i="180" s="1"/>
  <c r="AV345" i="180"/>
  <c r="AU345" i="180"/>
  <c r="AY345" i="180" s="1"/>
  <c r="AV346" i="180"/>
  <c r="AU346" i="180"/>
  <c r="AY346" i="180" s="1"/>
  <c r="AV347" i="180"/>
  <c r="AU347" i="180"/>
  <c r="AY347" i="180" s="1"/>
  <c r="AV348" i="180"/>
  <c r="AU348" i="180"/>
  <c r="AY348" i="180" s="1"/>
  <c r="AV349" i="180"/>
  <c r="AU349" i="180"/>
  <c r="AY349" i="180" s="1"/>
  <c r="AV350" i="180"/>
  <c r="AU350" i="180"/>
  <c r="AY350" i="180" s="1"/>
  <c r="AV351" i="180"/>
  <c r="AU351" i="180"/>
  <c r="AY351" i="180" s="1"/>
  <c r="AV352" i="180"/>
  <c r="AU352" i="180"/>
  <c r="AY352" i="180" s="1"/>
  <c r="AV353" i="180"/>
  <c r="AU353" i="180"/>
  <c r="AY353" i="180" s="1"/>
  <c r="AV354" i="180"/>
  <c r="AU354" i="180"/>
  <c r="AY354" i="180" s="1"/>
  <c r="AV355" i="180"/>
  <c r="AU355" i="180"/>
  <c r="AY355" i="180" s="1"/>
  <c r="AV356" i="180"/>
  <c r="AU356" i="180"/>
  <c r="AY356" i="180" s="1"/>
  <c r="AV357" i="180"/>
  <c r="AU357" i="180"/>
  <c r="AY357" i="180" s="1"/>
  <c r="AV358" i="180"/>
  <c r="AU358" i="180"/>
  <c r="AY358" i="180" s="1"/>
  <c r="AV359" i="180"/>
  <c r="AU359" i="180"/>
  <c r="AY359" i="180" s="1"/>
  <c r="AV360" i="180"/>
  <c r="AU360" i="180"/>
  <c r="AY360" i="180" s="1"/>
  <c r="AV361" i="180"/>
  <c r="AU361" i="180"/>
  <c r="AY361" i="180" s="1"/>
  <c r="AV362" i="180"/>
  <c r="AU362" i="180"/>
  <c r="AY362" i="180" s="1"/>
  <c r="AV363" i="180"/>
  <c r="AU363" i="180"/>
  <c r="AY363" i="180" s="1"/>
  <c r="AV364" i="180"/>
  <c r="AU364" i="180"/>
  <c r="AY364" i="180" s="1"/>
  <c r="AV365" i="180"/>
  <c r="AU365" i="180"/>
  <c r="AY365" i="180" s="1"/>
  <c r="AV366" i="180"/>
  <c r="AU366" i="180"/>
  <c r="AY366" i="180" s="1"/>
  <c r="AV367" i="180"/>
  <c r="AU367" i="180"/>
  <c r="AY367" i="180" s="1"/>
  <c r="AV368" i="180"/>
  <c r="AU368" i="180"/>
  <c r="AY368" i="180" s="1"/>
  <c r="AV369" i="180"/>
  <c r="AU369" i="180"/>
  <c r="AY369" i="180" s="1"/>
  <c r="AV370" i="180"/>
  <c r="AU370" i="180"/>
  <c r="AY370" i="180" s="1"/>
  <c r="AV371" i="180"/>
  <c r="AU371" i="180"/>
  <c r="AY371" i="180" s="1"/>
  <c r="AV372" i="180"/>
  <c r="AU372" i="180"/>
  <c r="AY372" i="180" s="1"/>
  <c r="AV373" i="180"/>
  <c r="AU373" i="180"/>
  <c r="AY373" i="180" s="1"/>
  <c r="AV374" i="180"/>
  <c r="AU374" i="180"/>
  <c r="AY374" i="180" s="1"/>
  <c r="AV375" i="180"/>
  <c r="AU375" i="180"/>
  <c r="AY375" i="180" s="1"/>
  <c r="AV376" i="180"/>
  <c r="AU376" i="180"/>
  <c r="AY376" i="180" s="1"/>
  <c r="AV377" i="180"/>
  <c r="AU377" i="180"/>
  <c r="AY377" i="180" s="1"/>
  <c r="AV378" i="180"/>
  <c r="AU378" i="180"/>
  <c r="AY378" i="180" s="1"/>
  <c r="AV379" i="180"/>
  <c r="AU379" i="180"/>
  <c r="AY379" i="180" s="1"/>
  <c r="AV380" i="180"/>
  <c r="AU380" i="180"/>
  <c r="AY380" i="180" s="1"/>
  <c r="AV381" i="180"/>
  <c r="AU381" i="180"/>
  <c r="AY381" i="180" s="1"/>
  <c r="AV382" i="180"/>
  <c r="AU382" i="180"/>
  <c r="AY382" i="180" s="1"/>
  <c r="AV383" i="180"/>
  <c r="AU383" i="180"/>
  <c r="AY383" i="180" s="1"/>
  <c r="AV384" i="180"/>
  <c r="AU384" i="180"/>
  <c r="AY384" i="180" s="1"/>
  <c r="AV385" i="180"/>
  <c r="AU385" i="180"/>
  <c r="AY385" i="180" s="1"/>
  <c r="AV386" i="180"/>
  <c r="AU386" i="180"/>
  <c r="AY386" i="180" s="1"/>
  <c r="AV387" i="180"/>
  <c r="AU387" i="180"/>
  <c r="AY387" i="180" s="1"/>
  <c r="AV388" i="180"/>
  <c r="AU388" i="180"/>
  <c r="AY388" i="180" s="1"/>
  <c r="AV389" i="180"/>
  <c r="AU389" i="180"/>
  <c r="AY389" i="180" s="1"/>
  <c r="AV390" i="180"/>
  <c r="AU390" i="180"/>
  <c r="AY390" i="180" s="1"/>
  <c r="AV391" i="180"/>
  <c r="AU391" i="180"/>
  <c r="AY391" i="180" s="1"/>
  <c r="AV392" i="180"/>
  <c r="AU392" i="180"/>
  <c r="AY392" i="180" s="1"/>
  <c r="AV393" i="180"/>
  <c r="AU393" i="180"/>
  <c r="AY393" i="180" s="1"/>
  <c r="AV394" i="180"/>
  <c r="AU394" i="180"/>
  <c r="AY394" i="180" s="1"/>
  <c r="AV395" i="180"/>
  <c r="AU395" i="180"/>
  <c r="AY395" i="180" s="1"/>
  <c r="AV396" i="180"/>
  <c r="AU396" i="180"/>
  <c r="AY396" i="180" s="1"/>
  <c r="AV397" i="180"/>
  <c r="AU397" i="180"/>
  <c r="AY397" i="180" s="1"/>
  <c r="AV398" i="180"/>
  <c r="AU398" i="180"/>
  <c r="AY398" i="180" s="1"/>
  <c r="AV399" i="180"/>
  <c r="AU399" i="180"/>
  <c r="AY399" i="180" s="1"/>
  <c r="AV400" i="180"/>
  <c r="AU400" i="180"/>
  <c r="AY400" i="180" s="1"/>
  <c r="AV401" i="180"/>
  <c r="AU401" i="180"/>
  <c r="AY401" i="180" s="1"/>
  <c r="AV402" i="180"/>
  <c r="AU402" i="180"/>
  <c r="AY402" i="180" s="1"/>
  <c r="AV403" i="180"/>
  <c r="AU403" i="180"/>
  <c r="AY403" i="180" s="1"/>
  <c r="AV404" i="180"/>
  <c r="AU404" i="180"/>
  <c r="AY404" i="180" s="1"/>
  <c r="AV405" i="180"/>
  <c r="AU405" i="180"/>
  <c r="AY405" i="180" s="1"/>
  <c r="AV406" i="180"/>
  <c r="AU406" i="180"/>
  <c r="AY406" i="180" s="1"/>
  <c r="AV407" i="180"/>
  <c r="AU407" i="180"/>
  <c r="AY407" i="180" s="1"/>
  <c r="AV408" i="180"/>
  <c r="AU408" i="180"/>
  <c r="AY408" i="180" s="1"/>
  <c r="AV409" i="180"/>
  <c r="AU409" i="180"/>
  <c r="AY409" i="180" s="1"/>
  <c r="AV410" i="180"/>
  <c r="AU410" i="180"/>
  <c r="AY410" i="180" s="1"/>
  <c r="AV411" i="180"/>
  <c r="AU411" i="180"/>
  <c r="AY411" i="180" s="1"/>
  <c r="AV412" i="180"/>
  <c r="AU412" i="180"/>
  <c r="AY412" i="180" s="1"/>
  <c r="AV413" i="180"/>
  <c r="AU413" i="180"/>
  <c r="AY413" i="180" s="1"/>
  <c r="AV414" i="180"/>
  <c r="AU414" i="180"/>
  <c r="AY414" i="180" s="1"/>
  <c r="AV415" i="180"/>
  <c r="AU415" i="180"/>
  <c r="AY415" i="180" s="1"/>
  <c r="AV416" i="180"/>
  <c r="AU416" i="180"/>
  <c r="AY416" i="180" s="1"/>
  <c r="AV417" i="180"/>
  <c r="AU417" i="180"/>
  <c r="AY417" i="180" s="1"/>
  <c r="AV418" i="180"/>
  <c r="AU418" i="180"/>
  <c r="AY418" i="180" s="1"/>
  <c r="AV419" i="180"/>
  <c r="AU419" i="180"/>
  <c r="AY419" i="180" s="1"/>
  <c r="AV420" i="180"/>
  <c r="AU420" i="180"/>
  <c r="AY420" i="180" s="1"/>
  <c r="AV421" i="180"/>
  <c r="AU421" i="180"/>
  <c r="AY421" i="180" s="1"/>
  <c r="AV422" i="180"/>
  <c r="AU422" i="180"/>
  <c r="AY422" i="180" s="1"/>
  <c r="AV423" i="180"/>
  <c r="AU423" i="180"/>
  <c r="AY423" i="180" s="1"/>
  <c r="AV424" i="180"/>
  <c r="AU424" i="180"/>
  <c r="AY424" i="180" s="1"/>
  <c r="AV425" i="180"/>
  <c r="AU425" i="180"/>
  <c r="AY425" i="180" s="1"/>
  <c r="AV426" i="180"/>
  <c r="AU426" i="180"/>
  <c r="AY426" i="180" s="1"/>
  <c r="AV427" i="180"/>
  <c r="AU427" i="180"/>
  <c r="AY427" i="180" s="1"/>
  <c r="AV428" i="180"/>
  <c r="AU428" i="180"/>
  <c r="AY428" i="180" s="1"/>
  <c r="AV429" i="180"/>
  <c r="AU429" i="180"/>
  <c r="AY429" i="180" s="1"/>
  <c r="AV430" i="180"/>
  <c r="AU430" i="180"/>
  <c r="AY430" i="180" s="1"/>
  <c r="AV431" i="180"/>
  <c r="AU431" i="180"/>
  <c r="AY431" i="180" s="1"/>
  <c r="AV432" i="180"/>
  <c r="AU432" i="180"/>
  <c r="AY432" i="180" s="1"/>
  <c r="AV433" i="180"/>
  <c r="AU433" i="180"/>
  <c r="AY433" i="180" s="1"/>
  <c r="AV434" i="180"/>
  <c r="AU434" i="180"/>
  <c r="AY434" i="180" s="1"/>
  <c r="AV435" i="180"/>
  <c r="AU435" i="180"/>
  <c r="AY435" i="180" s="1"/>
  <c r="AV436" i="180"/>
  <c r="AU436" i="180"/>
  <c r="AY436" i="180" s="1"/>
  <c r="AV437" i="180"/>
  <c r="AU437" i="180"/>
  <c r="AY437" i="180" s="1"/>
  <c r="AV438" i="180"/>
  <c r="AU438" i="180"/>
  <c r="AY438" i="180" s="1"/>
  <c r="AV439" i="180"/>
  <c r="AU439" i="180"/>
  <c r="AY439" i="180" s="1"/>
  <c r="AV440" i="180"/>
  <c r="AU440" i="180"/>
  <c r="AY440" i="180" s="1"/>
  <c r="AV441" i="180"/>
  <c r="AU441" i="180"/>
  <c r="AY441" i="180" s="1"/>
  <c r="AV442" i="180"/>
  <c r="AU442" i="180"/>
  <c r="AY442" i="180" s="1"/>
  <c r="AV443" i="180"/>
  <c r="AU443" i="180"/>
  <c r="AY443" i="180" s="1"/>
  <c r="AV444" i="180"/>
  <c r="AU444" i="180"/>
  <c r="AY444" i="180" s="1"/>
  <c r="AV445" i="180"/>
  <c r="AU445" i="180"/>
  <c r="AY445" i="180" s="1"/>
  <c r="AV446" i="180"/>
  <c r="AU446" i="180"/>
  <c r="AY446" i="180" s="1"/>
  <c r="AV447" i="180"/>
  <c r="AU447" i="180"/>
  <c r="AY447" i="180" s="1"/>
  <c r="AV448" i="180"/>
  <c r="AU448" i="180"/>
  <c r="AY448" i="180" s="1"/>
  <c r="AV449" i="180"/>
  <c r="AU449" i="180"/>
  <c r="AY449" i="180" s="1"/>
  <c r="AV450" i="180"/>
  <c r="AU450" i="180"/>
  <c r="AY450" i="180" s="1"/>
  <c r="AV451" i="180"/>
  <c r="AU451" i="180"/>
  <c r="AY451" i="180" s="1"/>
  <c r="AV452" i="180"/>
  <c r="AU452" i="180"/>
  <c r="AY452" i="180" s="1"/>
  <c r="AV453" i="180"/>
  <c r="AU453" i="180"/>
  <c r="AY453" i="180" s="1"/>
  <c r="AV454" i="180"/>
  <c r="AU454" i="180"/>
  <c r="AY454" i="180" s="1"/>
  <c r="AV455" i="180"/>
  <c r="AU455" i="180"/>
  <c r="AY455" i="180" s="1"/>
  <c r="AV456" i="180"/>
  <c r="AU456" i="180"/>
  <c r="AY456" i="180" s="1"/>
  <c r="AV457" i="180"/>
  <c r="AU457" i="180"/>
  <c r="AY457" i="180" s="1"/>
  <c r="AV458" i="180"/>
  <c r="AU458" i="180"/>
  <c r="AY458" i="180" s="1"/>
  <c r="AV459" i="180"/>
  <c r="AU459" i="180"/>
  <c r="AY459" i="180" s="1"/>
  <c r="AV460" i="180"/>
  <c r="AU460" i="180"/>
  <c r="AY460" i="180" s="1"/>
  <c r="AV461" i="180"/>
  <c r="AU461" i="180"/>
  <c r="AY461" i="180" s="1"/>
  <c r="AV462" i="180"/>
  <c r="AU462" i="180"/>
  <c r="AY462" i="180" s="1"/>
  <c r="AV463" i="180"/>
  <c r="AU463" i="180"/>
  <c r="AY463" i="180" s="1"/>
  <c r="AV464" i="180"/>
  <c r="AU464" i="180"/>
  <c r="AY464" i="180" s="1"/>
  <c r="AV465" i="180"/>
  <c r="AU465" i="180"/>
  <c r="AY465" i="180" s="1"/>
  <c r="AV466" i="180"/>
  <c r="AU466" i="180"/>
  <c r="AY466" i="180" s="1"/>
  <c r="AV467" i="180"/>
  <c r="AU467" i="180"/>
  <c r="AY467" i="180" s="1"/>
  <c r="AV468" i="180"/>
  <c r="AU468" i="180"/>
  <c r="AY468" i="180" s="1"/>
  <c r="AV469" i="180"/>
  <c r="AU469" i="180"/>
  <c r="AY469" i="180" s="1"/>
  <c r="AV470" i="180"/>
  <c r="AU470" i="180"/>
  <c r="AY470" i="180" s="1"/>
  <c r="AV471" i="180"/>
  <c r="AU471" i="180"/>
  <c r="AY471" i="180" s="1"/>
  <c r="AV472" i="180"/>
  <c r="AU472" i="180"/>
  <c r="AY472" i="180" s="1"/>
  <c r="AV473" i="180"/>
  <c r="AU473" i="180"/>
  <c r="AY473" i="180" s="1"/>
  <c r="AV474" i="180"/>
  <c r="AU474" i="180"/>
  <c r="AY474" i="180" s="1"/>
  <c r="AV475" i="180"/>
  <c r="AU475" i="180"/>
  <c r="AY475" i="180" s="1"/>
  <c r="AV476" i="180"/>
  <c r="AU476" i="180"/>
  <c r="AY476" i="180" s="1"/>
  <c r="AV477" i="180"/>
  <c r="AU477" i="180"/>
  <c r="AY477" i="180" s="1"/>
  <c r="AV478" i="180"/>
  <c r="AU478" i="180"/>
  <c r="AY478" i="180" s="1"/>
  <c r="AV479" i="180"/>
  <c r="AU479" i="180"/>
  <c r="AY479" i="180" s="1"/>
  <c r="AV480" i="180"/>
  <c r="AU480" i="180"/>
  <c r="AY480" i="180" s="1"/>
  <c r="AV481" i="180"/>
  <c r="AU481" i="180"/>
  <c r="AY481" i="180" s="1"/>
  <c r="AV482" i="180"/>
  <c r="AU482" i="180"/>
  <c r="AY482" i="180" s="1"/>
  <c r="AV483" i="180"/>
  <c r="AU483" i="180"/>
  <c r="AY483" i="180" s="1"/>
  <c r="AV484" i="180"/>
  <c r="AU484" i="180"/>
  <c r="AY484" i="180" s="1"/>
  <c r="AV485" i="180"/>
  <c r="AU485" i="180"/>
  <c r="AY485" i="180" s="1"/>
  <c r="AV486" i="180"/>
  <c r="AU486" i="180"/>
  <c r="AY486" i="180" s="1"/>
  <c r="AV487" i="180"/>
  <c r="AU487" i="180"/>
  <c r="AY487" i="180" s="1"/>
  <c r="AV488" i="180"/>
  <c r="AU488" i="180"/>
  <c r="AY488" i="180" s="1"/>
  <c r="AV489" i="180"/>
  <c r="AU489" i="180"/>
  <c r="AY489" i="180" s="1"/>
  <c r="AV490" i="180"/>
  <c r="AU490" i="180"/>
  <c r="AY490" i="180" s="1"/>
  <c r="AV491" i="180"/>
  <c r="AU491" i="180"/>
  <c r="AY491" i="180" s="1"/>
  <c r="AV492" i="180"/>
  <c r="AU492" i="180"/>
  <c r="AY492" i="180" s="1"/>
  <c r="AV493" i="180"/>
  <c r="AU493" i="180"/>
  <c r="AY493" i="180" s="1"/>
  <c r="AV494" i="180"/>
  <c r="AU494" i="180"/>
  <c r="AY494" i="180" s="1"/>
  <c r="AV495" i="180"/>
  <c r="AU495" i="180"/>
  <c r="AY495" i="180" s="1"/>
  <c r="AV496" i="180"/>
  <c r="AU496" i="180"/>
  <c r="AY496" i="180" s="1"/>
  <c r="AV497" i="180"/>
  <c r="AU497" i="180"/>
  <c r="AY497" i="180" s="1"/>
  <c r="AV498" i="180"/>
  <c r="AU498" i="180"/>
  <c r="AY498" i="180" s="1"/>
  <c r="AV499" i="180"/>
  <c r="AU499" i="180"/>
  <c r="AY499" i="180" s="1"/>
  <c r="AV500" i="180"/>
  <c r="AU500" i="180"/>
  <c r="AY500" i="180" s="1"/>
  <c r="AV501" i="180"/>
  <c r="AU501" i="180"/>
  <c r="AY501" i="180" s="1"/>
  <c r="AV502" i="180"/>
  <c r="AU502" i="180"/>
  <c r="AY502" i="180" s="1"/>
  <c r="AV503" i="180"/>
  <c r="AU503" i="180"/>
  <c r="AY503" i="180" s="1"/>
  <c r="AV504" i="180"/>
  <c r="AU504" i="180"/>
  <c r="AY504" i="180" s="1"/>
  <c r="AV505" i="180"/>
  <c r="AU505" i="180"/>
  <c r="AY505" i="180" s="1"/>
  <c r="AV506" i="180"/>
  <c r="AU506" i="180"/>
  <c r="AY506" i="180" s="1"/>
  <c r="AV507" i="180"/>
  <c r="AU507" i="180"/>
  <c r="AY507" i="180" s="1"/>
  <c r="AV508" i="180"/>
  <c r="AU508" i="180"/>
  <c r="AY508" i="180" s="1"/>
  <c r="AV509" i="180"/>
  <c r="AU509" i="180"/>
  <c r="AY509" i="180" s="1"/>
  <c r="AV510" i="180"/>
  <c r="AU510" i="180"/>
  <c r="AY510" i="180" s="1"/>
  <c r="AV511" i="180"/>
  <c r="AU511" i="180"/>
  <c r="AY511" i="180" s="1"/>
  <c r="AV512" i="180"/>
  <c r="AU512" i="180"/>
  <c r="AY512" i="180" s="1"/>
  <c r="AV513" i="180"/>
  <c r="AU513" i="180"/>
  <c r="AY513" i="180" s="1"/>
  <c r="AV514" i="180"/>
  <c r="AU514" i="180"/>
  <c r="AY514" i="180" s="1"/>
  <c r="AV515" i="180"/>
  <c r="AU515" i="180"/>
  <c r="AY515" i="180" s="1"/>
  <c r="AV516" i="180"/>
  <c r="AU516" i="180"/>
  <c r="AY516" i="180" s="1"/>
  <c r="AV517" i="180"/>
  <c r="AU517" i="180"/>
  <c r="AY517" i="180" s="1"/>
  <c r="AV518" i="180"/>
  <c r="AU518" i="180"/>
  <c r="AY518" i="180" s="1"/>
  <c r="AV519" i="180"/>
  <c r="AU519" i="180"/>
  <c r="AY519" i="180" s="1"/>
  <c r="AV520" i="180"/>
  <c r="AU520" i="180"/>
  <c r="AY520" i="180" s="1"/>
  <c r="AV521" i="180"/>
  <c r="AU521" i="180"/>
  <c r="AY521" i="180" s="1"/>
  <c r="AV522" i="180"/>
  <c r="AU522" i="180"/>
  <c r="AY522" i="180" s="1"/>
  <c r="AV523" i="180"/>
  <c r="AU523" i="180"/>
  <c r="AY523" i="180" s="1"/>
  <c r="AV524" i="180"/>
  <c r="AU524" i="180"/>
  <c r="AY524" i="180" s="1"/>
  <c r="AV525" i="180"/>
  <c r="AU525" i="180"/>
  <c r="AY525" i="180" s="1"/>
  <c r="AV526" i="180"/>
  <c r="AU526" i="180"/>
  <c r="AY526" i="180" s="1"/>
  <c r="AV527" i="180"/>
  <c r="AU527" i="180"/>
  <c r="AY527" i="180" s="1"/>
  <c r="AV528" i="180"/>
  <c r="AU528" i="180"/>
  <c r="AY528" i="180" s="1"/>
  <c r="AV529" i="180"/>
  <c r="AU529" i="180"/>
  <c r="AY529" i="180" s="1"/>
  <c r="AV530" i="180"/>
  <c r="AU530" i="180"/>
  <c r="AY530" i="180" s="1"/>
  <c r="AV531" i="180"/>
  <c r="AU531" i="180"/>
  <c r="AY531" i="180" s="1"/>
  <c r="AV532" i="180"/>
  <c r="AU532" i="180"/>
  <c r="AY532" i="180" s="1"/>
  <c r="AV533" i="180"/>
  <c r="AU533" i="180"/>
  <c r="AY533" i="180" s="1"/>
  <c r="AV534" i="180"/>
  <c r="AU534" i="180"/>
  <c r="AY534" i="180" s="1"/>
  <c r="AV535" i="180"/>
  <c r="AU535" i="180"/>
  <c r="AY535" i="180" s="1"/>
  <c r="AV536" i="180"/>
  <c r="AU536" i="180"/>
  <c r="AY536" i="180" s="1"/>
  <c r="AV537" i="180"/>
  <c r="AU537" i="180"/>
  <c r="AY537" i="180" s="1"/>
  <c r="AV538" i="180"/>
  <c r="AU538" i="180"/>
  <c r="AV539" i="180"/>
  <c r="AU539" i="180"/>
  <c r="AY539" i="180" s="1"/>
  <c r="AV540" i="180"/>
  <c r="AU540" i="180"/>
  <c r="AY540" i="180" s="1"/>
  <c r="AV541" i="180"/>
  <c r="AU541" i="180"/>
  <c r="AY541" i="180" s="1"/>
  <c r="AV542" i="180"/>
  <c r="AU542" i="180"/>
  <c r="AY542" i="180" s="1"/>
  <c r="AV543" i="180"/>
  <c r="AU543" i="180"/>
  <c r="AY543" i="180" s="1"/>
  <c r="AV544" i="180"/>
  <c r="AU544" i="180"/>
  <c r="AY544" i="180" s="1"/>
  <c r="AV545" i="180"/>
  <c r="AU545" i="180"/>
  <c r="AY545" i="180" s="1"/>
  <c r="AV546" i="180"/>
  <c r="AU546" i="180"/>
  <c r="AY546" i="180" s="1"/>
  <c r="AV547" i="180"/>
  <c r="AU547" i="180"/>
  <c r="AY547" i="180" s="1"/>
  <c r="AV548" i="180"/>
  <c r="AU548" i="180"/>
  <c r="AY548" i="180" s="1"/>
  <c r="AV549" i="180"/>
  <c r="AU549" i="180"/>
  <c r="AY549" i="180" s="1"/>
  <c r="AV550" i="180"/>
  <c r="AU550" i="180"/>
  <c r="AY550" i="180" s="1"/>
  <c r="AV551" i="180"/>
  <c r="AU551" i="180"/>
  <c r="AY551" i="180" s="1"/>
  <c r="AV552" i="180"/>
  <c r="AU552" i="180"/>
  <c r="AY552" i="180" s="1"/>
  <c r="AV553" i="180"/>
  <c r="AU553" i="180"/>
  <c r="AY553" i="180" s="1"/>
  <c r="AV554" i="180"/>
  <c r="AU554" i="180"/>
  <c r="AY554" i="180" s="1"/>
  <c r="AV555" i="180"/>
  <c r="AU555" i="180"/>
  <c r="AY555" i="180" s="1"/>
  <c r="AV556" i="180"/>
  <c r="AU556" i="180"/>
  <c r="AY556" i="180" s="1"/>
  <c r="AV557" i="180"/>
  <c r="AU557" i="180"/>
  <c r="AY557" i="180" s="1"/>
  <c r="AV558" i="180"/>
  <c r="AU558" i="180"/>
  <c r="AY558" i="180" s="1"/>
  <c r="AV559" i="180"/>
  <c r="AU559" i="180"/>
  <c r="AY559" i="180" s="1"/>
  <c r="AV560" i="180"/>
  <c r="AU560" i="180"/>
  <c r="AY560" i="180" s="1"/>
  <c r="AV561" i="180"/>
  <c r="AU561" i="180"/>
  <c r="AY561" i="180" s="1"/>
  <c r="AV562" i="180"/>
  <c r="AU562" i="180"/>
  <c r="AY562" i="180" s="1"/>
  <c r="AV563" i="180"/>
  <c r="AU563" i="180"/>
  <c r="AY563" i="180" s="1"/>
  <c r="AV564" i="180"/>
  <c r="AU564" i="180"/>
  <c r="AY564" i="180" s="1"/>
  <c r="AV565" i="180"/>
  <c r="AU565" i="180"/>
  <c r="AY565" i="180" s="1"/>
  <c r="AV566" i="180"/>
  <c r="AU566" i="180"/>
  <c r="AY566" i="180" s="1"/>
  <c r="AV567" i="180"/>
  <c r="AU567" i="180"/>
  <c r="AY567" i="180" s="1"/>
  <c r="AV568" i="180"/>
  <c r="AU568" i="180"/>
  <c r="AY568" i="180" s="1"/>
  <c r="AV569" i="180"/>
  <c r="AU569" i="180"/>
  <c r="AY569" i="180" s="1"/>
  <c r="AV570" i="180"/>
  <c r="AU570" i="180"/>
  <c r="AY570" i="180" s="1"/>
  <c r="AV571" i="180"/>
  <c r="AU571" i="180"/>
  <c r="AY571" i="180" s="1"/>
  <c r="AV572" i="180"/>
  <c r="AU572" i="180"/>
  <c r="AY572" i="180" s="1"/>
  <c r="AV573" i="180"/>
  <c r="AU573" i="180"/>
  <c r="AY573" i="180" s="1"/>
  <c r="AV574" i="180"/>
  <c r="AU574" i="180"/>
  <c r="AY574" i="180" s="1"/>
  <c r="AV575" i="180"/>
  <c r="AU575" i="180"/>
  <c r="AY575" i="180" s="1"/>
  <c r="AV576" i="180"/>
  <c r="AU576" i="180"/>
  <c r="AY576" i="180" s="1"/>
  <c r="AV577" i="180"/>
  <c r="AU577" i="180"/>
  <c r="AY577" i="180" s="1"/>
  <c r="AV578" i="180"/>
  <c r="AU578" i="180"/>
  <c r="AY578" i="180" s="1"/>
  <c r="AV579" i="180"/>
  <c r="AU579" i="180"/>
  <c r="AY579" i="180" s="1"/>
  <c r="AV580" i="180"/>
  <c r="AU580" i="180"/>
  <c r="AY580" i="180" s="1"/>
  <c r="AV581" i="180"/>
  <c r="AU581" i="180"/>
  <c r="AY581" i="180" s="1"/>
  <c r="AV582" i="180"/>
  <c r="AU582" i="180"/>
  <c r="AY582" i="180" s="1"/>
  <c r="AV583" i="180"/>
  <c r="AU583" i="180"/>
  <c r="AY583" i="180" s="1"/>
  <c r="AV584" i="180"/>
  <c r="AU584" i="180"/>
  <c r="AY584" i="180" s="1"/>
  <c r="AV585" i="180"/>
  <c r="AU585" i="180"/>
  <c r="AY585" i="180" s="1"/>
  <c r="AV586" i="180"/>
  <c r="AU586" i="180"/>
  <c r="AY586" i="180" s="1"/>
  <c r="AV587" i="180"/>
  <c r="AU587" i="180"/>
  <c r="AY587" i="180" s="1"/>
  <c r="AV588" i="180"/>
  <c r="AU588" i="180"/>
  <c r="AY588" i="180" s="1"/>
  <c r="AV589" i="180"/>
  <c r="AU589" i="180"/>
  <c r="AY589" i="180" s="1"/>
  <c r="AV590" i="180"/>
  <c r="AU590" i="180"/>
  <c r="AY590" i="180" s="1"/>
  <c r="AV591" i="180"/>
  <c r="AU591" i="180"/>
  <c r="AY591" i="180" s="1"/>
  <c r="AV592" i="180"/>
  <c r="AU592" i="180"/>
  <c r="AY592" i="180" s="1"/>
  <c r="AV593" i="180"/>
  <c r="AU593" i="180"/>
  <c r="AY593" i="180" s="1"/>
  <c r="AV594" i="180"/>
  <c r="AU594" i="180"/>
  <c r="AY594" i="180" s="1"/>
  <c r="AV595" i="180"/>
  <c r="AU595" i="180"/>
  <c r="AY595" i="180" s="1"/>
  <c r="AV596" i="180"/>
  <c r="AU596" i="180"/>
  <c r="AY596" i="180" s="1"/>
  <c r="AV597" i="180"/>
  <c r="AU597" i="180"/>
  <c r="AY597" i="180" s="1"/>
  <c r="AV598" i="180"/>
  <c r="AU598" i="180"/>
  <c r="AY598" i="180" s="1"/>
  <c r="AV599" i="180"/>
  <c r="AU599" i="180"/>
  <c r="AY599" i="180" s="1"/>
  <c r="AV600" i="180"/>
  <c r="AU600" i="180"/>
  <c r="AY600" i="180" s="1"/>
  <c r="AV601" i="180"/>
  <c r="AU601" i="180"/>
  <c r="AY601" i="180" s="1"/>
  <c r="AV602" i="180"/>
  <c r="AU602" i="180"/>
  <c r="AY602" i="180" s="1"/>
  <c r="AV603" i="180"/>
  <c r="AU603" i="180"/>
  <c r="AY603" i="180" s="1"/>
  <c r="AV604" i="180"/>
  <c r="AU604" i="180"/>
  <c r="AY604" i="180" s="1"/>
  <c r="AV605" i="180"/>
  <c r="AU605" i="180"/>
  <c r="AY605" i="180" s="1"/>
  <c r="AV606" i="180"/>
  <c r="AU606" i="180"/>
  <c r="AY606" i="180" s="1"/>
  <c r="AV607" i="180"/>
  <c r="AU607" i="180"/>
  <c r="AY607" i="180" s="1"/>
  <c r="AV608" i="180"/>
  <c r="AU608" i="180"/>
  <c r="AY608" i="180" s="1"/>
  <c r="AV609" i="180"/>
  <c r="AU609" i="180"/>
  <c r="AY609" i="180" s="1"/>
  <c r="AV610" i="180"/>
  <c r="AU610" i="180"/>
  <c r="AY610" i="180" s="1"/>
  <c r="AV611" i="180"/>
  <c r="AU611" i="180"/>
  <c r="AY611" i="180" s="1"/>
  <c r="AV612" i="180"/>
  <c r="AU612" i="180"/>
  <c r="AY612" i="180" s="1"/>
  <c r="AV613" i="180"/>
  <c r="AU613" i="180"/>
  <c r="AY613" i="180" s="1"/>
  <c r="AV614" i="180"/>
  <c r="AU614" i="180"/>
  <c r="AY614" i="180" s="1"/>
  <c r="AV615" i="180"/>
  <c r="AU615" i="180"/>
  <c r="AY615" i="180" s="1"/>
  <c r="AV616" i="180"/>
  <c r="AU616" i="180"/>
  <c r="AY616" i="180" s="1"/>
  <c r="AV617" i="180"/>
  <c r="AU617" i="180"/>
  <c r="AY617" i="180" s="1"/>
  <c r="AV618" i="180"/>
  <c r="AU618" i="180"/>
  <c r="AV619" i="180"/>
  <c r="AU619" i="180"/>
  <c r="AY619" i="180" s="1"/>
  <c r="AV620" i="180"/>
  <c r="AU620" i="180"/>
  <c r="AY620" i="180" s="1"/>
  <c r="AV621" i="180"/>
  <c r="AU621" i="180"/>
  <c r="AY621" i="180" s="1"/>
  <c r="AV622" i="180"/>
  <c r="AU622" i="180"/>
  <c r="AY622" i="180" s="1"/>
  <c r="AV623" i="180"/>
  <c r="AU623" i="180"/>
  <c r="AY623" i="180" s="1"/>
  <c r="AV624" i="180"/>
  <c r="AU624" i="180"/>
  <c r="AY624" i="180" s="1"/>
  <c r="AV625" i="180"/>
  <c r="AU625" i="180"/>
  <c r="AY625" i="180" s="1"/>
  <c r="AV626" i="180"/>
  <c r="AU626" i="180"/>
  <c r="AY626" i="180" s="1"/>
  <c r="AV627" i="180"/>
  <c r="AU627" i="180"/>
  <c r="AY627" i="180" s="1"/>
  <c r="AV628" i="180"/>
  <c r="AU628" i="180"/>
  <c r="AY628" i="180" s="1"/>
  <c r="AV629" i="180"/>
  <c r="AU629" i="180"/>
  <c r="AY629" i="180" s="1"/>
  <c r="AV630" i="180"/>
  <c r="AU630" i="180"/>
  <c r="AY630" i="180" s="1"/>
  <c r="AV631" i="180"/>
  <c r="AU631" i="180"/>
  <c r="AV632" i="180"/>
  <c r="AU632" i="180"/>
  <c r="AY632" i="180" s="1"/>
  <c r="AV633" i="180"/>
  <c r="AU633" i="180"/>
  <c r="AY633" i="180" s="1"/>
  <c r="AV634" i="180"/>
  <c r="AU634" i="180"/>
  <c r="AY634" i="180" s="1"/>
  <c r="AV635" i="180"/>
  <c r="AU635" i="180"/>
  <c r="AY635" i="180" s="1"/>
  <c r="AV636" i="180"/>
  <c r="AU636" i="180"/>
  <c r="AY636" i="180" s="1"/>
  <c r="AV637" i="180"/>
  <c r="AU637" i="180"/>
  <c r="AY637" i="180" s="1"/>
  <c r="AV638" i="180"/>
  <c r="AU638" i="180"/>
  <c r="AY638" i="180" s="1"/>
  <c r="AV639" i="180"/>
  <c r="AU639" i="180"/>
  <c r="AY639" i="180" s="1"/>
  <c r="AV640" i="180"/>
  <c r="AU640" i="180"/>
  <c r="AY640" i="180" s="1"/>
  <c r="AV641" i="180"/>
  <c r="AU641" i="180"/>
  <c r="AY641" i="180" s="1"/>
  <c r="AV642" i="180"/>
  <c r="AU642" i="180"/>
  <c r="AY642" i="180" s="1"/>
  <c r="AV643" i="180"/>
  <c r="AU643" i="180"/>
  <c r="AY643" i="180" s="1"/>
  <c r="AV644" i="180"/>
  <c r="AU644" i="180"/>
  <c r="AY644" i="180" s="1"/>
  <c r="AV645" i="180"/>
  <c r="AU645" i="180"/>
  <c r="AV646" i="180"/>
  <c r="AU646" i="180"/>
  <c r="AY646" i="180" s="1"/>
  <c r="AV647" i="180"/>
  <c r="AU647" i="180"/>
  <c r="AY647" i="180" s="1"/>
  <c r="AV648" i="180"/>
  <c r="AU648" i="180"/>
  <c r="AY648" i="180" s="1"/>
  <c r="AV649" i="180"/>
  <c r="AU649" i="180"/>
  <c r="AY649" i="180" s="1"/>
  <c r="AV650" i="180"/>
  <c r="AU650" i="180"/>
  <c r="AY650" i="180" s="1"/>
  <c r="AV651" i="180"/>
  <c r="AU651" i="180"/>
  <c r="AY651" i="180" s="1"/>
  <c r="AV652" i="180"/>
  <c r="AU652" i="180"/>
  <c r="AY652" i="180" s="1"/>
  <c r="AV653" i="180"/>
  <c r="AU653" i="180"/>
  <c r="AY653" i="180" s="1"/>
  <c r="AV654" i="180"/>
  <c r="AU654" i="180"/>
  <c r="AY654" i="180" s="1"/>
  <c r="AV655" i="180"/>
  <c r="AU655" i="180"/>
  <c r="AY655" i="180" s="1"/>
  <c r="AV656" i="180"/>
  <c r="AU656" i="180"/>
  <c r="AY656" i="180" s="1"/>
  <c r="AV657" i="180"/>
  <c r="AU657" i="180"/>
  <c r="AY657" i="180" s="1"/>
  <c r="AV658" i="180"/>
  <c r="AU658" i="180"/>
  <c r="AY658" i="180" s="1"/>
  <c r="AV659" i="180"/>
  <c r="AU659" i="180"/>
  <c r="AY659" i="180" s="1"/>
  <c r="AV660" i="180"/>
  <c r="AU660" i="180"/>
  <c r="AY660" i="180" s="1"/>
  <c r="AV661" i="180"/>
  <c r="AU661" i="180"/>
  <c r="AY661" i="180" s="1"/>
  <c r="AV662" i="180"/>
  <c r="AU662" i="180"/>
  <c r="AY662" i="180" s="1"/>
  <c r="AV663" i="180"/>
  <c r="AU663" i="180"/>
  <c r="AY663" i="180" s="1"/>
  <c r="AV664" i="180"/>
  <c r="AU664" i="180"/>
  <c r="AY664" i="180" s="1"/>
  <c r="AV665" i="180"/>
  <c r="AU665" i="180"/>
  <c r="AY665" i="180" s="1"/>
  <c r="AV666" i="180"/>
  <c r="AU666" i="180"/>
  <c r="AY666" i="180" s="1"/>
  <c r="AV667" i="180"/>
  <c r="AU667" i="180"/>
  <c r="AY667" i="180" s="1"/>
  <c r="AV668" i="180"/>
  <c r="AU668" i="180"/>
  <c r="AY668" i="180" s="1"/>
  <c r="AV669" i="180"/>
  <c r="AU669" i="180"/>
  <c r="AY669" i="180" s="1"/>
  <c r="AV670" i="180"/>
  <c r="AU670" i="180"/>
  <c r="AY670" i="180" s="1"/>
  <c r="AV671" i="180"/>
  <c r="AU671" i="180"/>
  <c r="AY671" i="180" s="1"/>
  <c r="AV672" i="180"/>
  <c r="AU672" i="180"/>
  <c r="AY672" i="180" s="1"/>
  <c r="AV673" i="180"/>
  <c r="AU673" i="180"/>
  <c r="AY673" i="180" s="1"/>
  <c r="AV674" i="180"/>
  <c r="AU674" i="180"/>
  <c r="AY674" i="180" s="1"/>
  <c r="AV675" i="180"/>
  <c r="AU675" i="180"/>
  <c r="AY675" i="180" s="1"/>
  <c r="AV676" i="180"/>
  <c r="AU676" i="180"/>
  <c r="AV677" i="180"/>
  <c r="AU677" i="180"/>
  <c r="AY677" i="180" s="1"/>
  <c r="AV678" i="180"/>
  <c r="AU678" i="180"/>
  <c r="AY678" i="180" s="1"/>
  <c r="AV679" i="180"/>
  <c r="AU679" i="180"/>
  <c r="AY679" i="180" s="1"/>
  <c r="AV680" i="180"/>
  <c r="AU680" i="180"/>
  <c r="AY680" i="180" s="1"/>
  <c r="AV681" i="180"/>
  <c r="AU681" i="180"/>
  <c r="AY681" i="180" s="1"/>
  <c r="AV682" i="180"/>
  <c r="AU682" i="180"/>
  <c r="AY682" i="180" s="1"/>
  <c r="AV683" i="180"/>
  <c r="AU683" i="180"/>
  <c r="AY683" i="180" s="1"/>
  <c r="AV684" i="180"/>
  <c r="AU684" i="180"/>
  <c r="AY684" i="180" s="1"/>
  <c r="AV685" i="180"/>
  <c r="AU685" i="180"/>
  <c r="AY685" i="180" s="1"/>
  <c r="AV686" i="180"/>
  <c r="AU686" i="180"/>
  <c r="AY686" i="180" s="1"/>
  <c r="AV687" i="180"/>
  <c r="AU687" i="180"/>
  <c r="AY687" i="180" s="1"/>
  <c r="AV688" i="180"/>
  <c r="AU688" i="180"/>
  <c r="AY688" i="180" s="1"/>
  <c r="AV689" i="180"/>
  <c r="AU689" i="180"/>
  <c r="AY689" i="180" s="1"/>
  <c r="AV690" i="180"/>
  <c r="AU690" i="180"/>
  <c r="AY690" i="180" s="1"/>
  <c r="AV691" i="180"/>
  <c r="AU691" i="180"/>
  <c r="AY691" i="180" s="1"/>
  <c r="AV692" i="180"/>
  <c r="AU692" i="180"/>
  <c r="AV693" i="180"/>
  <c r="AU693" i="180"/>
  <c r="AY693" i="180" s="1"/>
  <c r="AV694" i="180"/>
  <c r="AU694" i="180"/>
  <c r="AY694" i="180" s="1"/>
  <c r="AV695" i="180"/>
  <c r="AU695" i="180"/>
  <c r="AY695" i="180" s="1"/>
  <c r="AV696" i="180"/>
  <c r="AU696" i="180"/>
  <c r="AY696" i="180" s="1"/>
  <c r="AV697" i="180"/>
  <c r="AU697" i="180"/>
  <c r="AY697" i="180" s="1"/>
  <c r="AV698" i="180"/>
  <c r="AU698" i="180"/>
  <c r="AY698" i="180" s="1"/>
  <c r="AV699" i="180"/>
  <c r="AU699" i="180"/>
  <c r="AY699" i="180" s="1"/>
  <c r="AV700" i="180"/>
  <c r="AU700" i="180"/>
  <c r="AY700" i="180" s="1"/>
  <c r="AV701" i="180"/>
  <c r="AU701" i="180"/>
  <c r="AY701" i="180" s="1"/>
  <c r="AV702" i="180"/>
  <c r="AU702" i="180"/>
  <c r="AY702" i="180" s="1"/>
  <c r="AV703" i="180"/>
  <c r="AU703" i="180"/>
  <c r="AY703" i="180" s="1"/>
  <c r="AV704" i="180"/>
  <c r="AU704" i="180"/>
  <c r="AY704" i="180" s="1"/>
  <c r="AV705" i="180"/>
  <c r="AU705" i="180"/>
  <c r="AY705" i="180" s="1"/>
  <c r="AV706" i="180"/>
  <c r="AU706" i="180"/>
  <c r="AY706" i="180" s="1"/>
  <c r="AV707" i="180"/>
  <c r="AU707" i="180"/>
  <c r="AY707" i="180" s="1"/>
  <c r="AV708" i="180"/>
  <c r="AU708" i="180"/>
  <c r="AY708" i="180" s="1"/>
  <c r="AV709" i="180"/>
  <c r="AU709" i="180"/>
  <c r="AY709" i="180" s="1"/>
  <c r="AV710" i="180"/>
  <c r="AU710" i="180"/>
  <c r="AY710" i="180" s="1"/>
  <c r="AV711" i="180"/>
  <c r="AU711" i="180"/>
  <c r="AY711" i="180" s="1"/>
  <c r="AV712" i="180"/>
  <c r="AU712" i="180"/>
  <c r="AY712" i="180" s="1"/>
  <c r="AV713" i="180"/>
  <c r="AU713" i="180"/>
  <c r="AY713" i="180" s="1"/>
  <c r="AV714" i="180"/>
  <c r="AU714" i="180"/>
  <c r="AY714" i="180" s="1"/>
  <c r="AV715" i="180"/>
  <c r="AU715" i="180"/>
  <c r="AY715" i="180" s="1"/>
  <c r="AV716" i="180"/>
  <c r="AU716" i="180"/>
  <c r="AY716" i="180" s="1"/>
  <c r="AV717" i="180"/>
  <c r="AU717" i="180"/>
  <c r="AY717" i="180" s="1"/>
  <c r="AV718" i="180"/>
  <c r="AU718" i="180"/>
  <c r="AY718" i="180" s="1"/>
  <c r="AV719" i="180"/>
  <c r="AU719" i="180"/>
  <c r="AY719" i="180" s="1"/>
  <c r="AV720" i="180"/>
  <c r="AU720" i="180"/>
  <c r="AY720" i="180" s="1"/>
  <c r="AV721" i="180"/>
  <c r="AU721" i="180"/>
  <c r="AY721" i="180" s="1"/>
  <c r="AV722" i="180"/>
  <c r="AU722" i="180"/>
  <c r="AY722" i="180" s="1"/>
  <c r="AV723" i="180"/>
  <c r="AU723" i="180"/>
  <c r="AY723" i="180" s="1"/>
  <c r="AV724" i="180"/>
  <c r="AU724" i="180"/>
  <c r="AY724" i="180" s="1"/>
  <c r="AV725" i="180"/>
  <c r="AU725" i="180"/>
  <c r="AY725" i="180" s="1"/>
  <c r="AV726" i="180"/>
  <c r="AU726" i="180"/>
  <c r="AY726" i="180" s="1"/>
  <c r="AV727" i="180"/>
  <c r="AU727" i="180"/>
  <c r="AY727" i="180" s="1"/>
  <c r="AV728" i="180"/>
  <c r="AU728" i="180"/>
  <c r="AY728" i="180" s="1"/>
  <c r="AV729" i="180"/>
  <c r="AU729" i="180"/>
  <c r="AY729" i="180" s="1"/>
  <c r="AV730" i="180"/>
  <c r="AU730" i="180"/>
  <c r="AY730" i="180" s="1"/>
  <c r="AV731" i="180"/>
  <c r="AU731" i="180"/>
  <c r="AY731" i="180" s="1"/>
  <c r="AV732" i="180"/>
  <c r="AU732" i="180"/>
  <c r="AY732" i="180" s="1"/>
  <c r="AV733" i="180"/>
  <c r="AU733" i="180"/>
  <c r="AY733" i="180" s="1"/>
  <c r="AV734" i="180"/>
  <c r="AU734" i="180"/>
  <c r="AY734" i="180" s="1"/>
  <c r="AV735" i="180"/>
  <c r="AU735" i="180"/>
  <c r="AV736" i="180"/>
  <c r="AU736" i="180"/>
  <c r="AY736" i="180" s="1"/>
  <c r="AV737" i="180"/>
  <c r="AU737" i="180"/>
  <c r="AY737" i="180" s="1"/>
  <c r="AV738" i="180"/>
  <c r="AU738" i="180"/>
  <c r="AY738" i="180" s="1"/>
  <c r="AV739" i="180"/>
  <c r="AU739" i="180"/>
  <c r="AY739" i="180" s="1"/>
  <c r="AV740" i="180"/>
  <c r="AU740" i="180"/>
  <c r="AY740" i="180" s="1"/>
  <c r="AV741" i="180"/>
  <c r="AU741" i="180"/>
  <c r="AY741" i="180" s="1"/>
  <c r="AV742" i="180"/>
  <c r="AU742" i="180"/>
  <c r="AY742" i="180" s="1"/>
  <c r="AV743" i="180"/>
  <c r="AU743" i="180"/>
  <c r="AY743" i="180" s="1"/>
  <c r="AV744" i="180"/>
  <c r="AU744" i="180"/>
  <c r="AY744" i="180" s="1"/>
  <c r="AV745" i="180"/>
  <c r="AU745" i="180"/>
  <c r="AY745" i="180" s="1"/>
  <c r="AV746" i="180"/>
  <c r="AU746" i="180"/>
  <c r="AY746" i="180" s="1"/>
  <c r="AV747" i="180"/>
  <c r="AU747" i="180"/>
  <c r="AY747" i="180" s="1"/>
  <c r="AV748" i="180"/>
  <c r="AU748" i="180"/>
  <c r="AY748" i="180" s="1"/>
  <c r="AV749" i="180"/>
  <c r="AU749" i="180"/>
  <c r="AY749" i="180" s="1"/>
  <c r="AV750" i="180"/>
  <c r="AU750" i="180"/>
  <c r="AY750" i="180" s="1"/>
  <c r="AV751" i="180"/>
  <c r="AU751" i="180"/>
  <c r="AY751" i="180" s="1"/>
  <c r="AV752" i="180"/>
  <c r="AU752" i="180"/>
  <c r="AY752" i="180" s="1"/>
  <c r="AV753" i="180"/>
  <c r="AU753" i="180"/>
  <c r="AY753" i="180" s="1"/>
  <c r="AV754" i="180"/>
  <c r="AU754" i="180"/>
  <c r="AY754" i="180" s="1"/>
  <c r="AV755" i="180"/>
  <c r="AU755" i="180"/>
  <c r="AY755" i="180" s="1"/>
  <c r="AV756" i="180"/>
  <c r="AU756" i="180"/>
  <c r="AY756" i="180" s="1"/>
  <c r="AV757" i="180"/>
  <c r="AU757" i="180"/>
  <c r="AY757" i="180" s="1"/>
  <c r="AV758" i="180"/>
  <c r="AU758" i="180"/>
  <c r="AY758" i="180" s="1"/>
  <c r="AV759" i="180"/>
  <c r="AU759" i="180"/>
  <c r="AY759" i="180" s="1"/>
  <c r="AV760" i="180"/>
  <c r="AU760" i="180"/>
  <c r="AY760" i="180" s="1"/>
  <c r="AV761" i="180"/>
  <c r="AU761" i="180"/>
  <c r="AY761" i="180" s="1"/>
  <c r="AV762" i="180"/>
  <c r="AU762" i="180"/>
  <c r="AY762" i="180" s="1"/>
  <c r="AV763" i="180"/>
  <c r="AU763" i="180"/>
  <c r="AY763" i="180" s="1"/>
  <c r="AV764" i="180"/>
  <c r="AU764" i="180"/>
  <c r="AY764" i="180" s="1"/>
  <c r="AV765" i="180"/>
  <c r="AU765" i="180"/>
  <c r="AY765" i="180" s="1"/>
  <c r="AV766" i="180"/>
  <c r="AU766" i="180"/>
  <c r="AV767" i="180"/>
  <c r="AU767" i="180"/>
  <c r="AY767" i="180" s="1"/>
  <c r="AV768" i="180"/>
  <c r="AU768" i="180"/>
  <c r="AY768" i="180" s="1"/>
  <c r="AV769" i="180"/>
  <c r="AU769" i="180"/>
  <c r="AY769" i="180" s="1"/>
  <c r="AV770" i="180"/>
  <c r="AU770" i="180"/>
  <c r="AY770" i="180" s="1"/>
  <c r="AV771" i="180"/>
  <c r="AU771" i="180"/>
  <c r="AY771" i="180" s="1"/>
  <c r="AV772" i="180"/>
  <c r="AU772" i="180"/>
  <c r="AY772" i="180" s="1"/>
  <c r="AV773" i="180"/>
  <c r="AU773" i="180"/>
  <c r="AY773" i="180" s="1"/>
  <c r="AV774" i="180"/>
  <c r="AU774" i="180"/>
  <c r="AY774" i="180" s="1"/>
  <c r="AV775" i="180"/>
  <c r="AU775" i="180"/>
  <c r="AY775" i="180" s="1"/>
  <c r="AV776" i="180"/>
  <c r="AU776" i="180"/>
  <c r="AY776" i="180" s="1"/>
  <c r="AV777" i="180"/>
  <c r="AU777" i="180"/>
  <c r="AV778" i="180"/>
  <c r="AU778" i="180"/>
  <c r="AY778" i="180" s="1"/>
  <c r="AV779" i="180"/>
  <c r="AU779" i="180"/>
  <c r="AY779" i="180" s="1"/>
  <c r="AV780" i="180"/>
  <c r="AU780" i="180"/>
  <c r="AY780" i="180" s="1"/>
  <c r="AV781" i="180"/>
  <c r="AU781" i="180"/>
  <c r="AY781" i="180" s="1"/>
  <c r="AV782" i="180"/>
  <c r="AU782" i="180"/>
  <c r="AY782" i="180" s="1"/>
  <c r="AV783" i="180"/>
  <c r="AU783" i="180"/>
  <c r="AY783" i="180" s="1"/>
  <c r="AV784" i="180"/>
  <c r="AU784" i="180"/>
  <c r="AY784" i="180" s="1"/>
  <c r="AV785" i="180"/>
  <c r="AU785" i="180"/>
  <c r="AY785" i="180" s="1"/>
  <c r="AV786" i="180"/>
  <c r="AU786" i="180"/>
  <c r="AY786" i="180" s="1"/>
  <c r="AV787" i="180"/>
  <c r="AU787" i="180"/>
  <c r="AY787" i="180" s="1"/>
  <c r="AV788" i="180"/>
  <c r="AU788" i="180"/>
  <c r="AY788" i="180" s="1"/>
  <c r="AV789" i="180"/>
  <c r="AU789" i="180"/>
  <c r="AY789" i="180" s="1"/>
  <c r="AV790" i="180"/>
  <c r="AU790" i="180"/>
  <c r="AY790" i="180" s="1"/>
  <c r="AV791" i="180"/>
  <c r="AU791" i="180"/>
  <c r="AY791" i="180" s="1"/>
  <c r="AV792" i="180"/>
  <c r="AU792" i="180"/>
  <c r="AY792" i="180" s="1"/>
  <c r="AV793" i="180"/>
  <c r="AU793" i="180"/>
  <c r="AY793" i="180" s="1"/>
  <c r="AV794" i="180"/>
  <c r="AU794" i="180"/>
  <c r="AY794" i="180" s="1"/>
  <c r="AV795" i="180"/>
  <c r="AU795" i="180"/>
  <c r="AY795" i="180" s="1"/>
  <c r="AV796" i="180"/>
  <c r="AU796" i="180"/>
  <c r="AY796" i="180" s="1"/>
  <c r="AV797" i="180"/>
  <c r="AU797" i="180"/>
  <c r="AY797" i="180" s="1"/>
  <c r="AV798" i="180"/>
  <c r="AU798" i="180"/>
  <c r="AY798" i="180" s="1"/>
  <c r="AV799" i="180"/>
  <c r="AU799" i="180"/>
  <c r="AY799" i="180" s="1"/>
  <c r="AV800" i="180"/>
  <c r="AU800" i="180"/>
  <c r="AY800" i="180" s="1"/>
  <c r="AV801" i="180"/>
  <c r="AU801" i="180"/>
  <c r="AY801" i="180" s="1"/>
  <c r="AV802" i="180"/>
  <c r="AU802" i="180"/>
  <c r="AY802" i="180" s="1"/>
  <c r="AV803" i="180"/>
  <c r="AU803" i="180"/>
  <c r="AY803" i="180" s="1"/>
  <c r="AV804" i="180"/>
  <c r="AU804" i="180"/>
  <c r="AY804" i="180" s="1"/>
  <c r="AV805" i="180"/>
  <c r="AU805" i="180"/>
  <c r="AY805" i="180" s="1"/>
  <c r="AV806" i="180"/>
  <c r="AU806" i="180"/>
  <c r="AY806" i="180" s="1"/>
  <c r="AV807" i="180"/>
  <c r="AU807" i="180"/>
  <c r="AY807" i="180" s="1"/>
  <c r="AV808" i="180"/>
  <c r="AU808" i="180"/>
  <c r="AY808" i="180" s="1"/>
  <c r="AV809" i="180"/>
  <c r="AU809" i="180"/>
  <c r="AY809" i="180" s="1"/>
  <c r="AV810" i="180"/>
  <c r="AU810" i="180"/>
  <c r="AY810" i="180" s="1"/>
  <c r="AV811" i="180"/>
  <c r="AU811" i="180"/>
  <c r="AY811" i="180" s="1"/>
  <c r="AV812" i="180"/>
  <c r="AU812" i="180"/>
  <c r="AY812" i="180" s="1"/>
  <c r="AV813" i="180"/>
  <c r="AU813" i="180"/>
  <c r="AY813" i="180" s="1"/>
  <c r="AV814" i="180"/>
  <c r="AU814" i="180"/>
  <c r="AY814" i="180" s="1"/>
  <c r="AV815" i="180"/>
  <c r="AU815" i="180"/>
  <c r="AY815" i="180" s="1"/>
  <c r="AV816" i="180"/>
  <c r="AU816" i="180"/>
  <c r="AY816" i="180" s="1"/>
  <c r="AV817" i="180"/>
  <c r="AU817" i="180"/>
  <c r="AY817" i="180" s="1"/>
  <c r="AV818" i="180"/>
  <c r="AU818" i="180"/>
  <c r="AY818" i="180" s="1"/>
  <c r="AV819" i="180"/>
  <c r="AU819" i="180"/>
  <c r="AY819" i="180" s="1"/>
  <c r="AV820" i="180"/>
  <c r="AU820" i="180"/>
  <c r="AY820" i="180" s="1"/>
  <c r="AV821" i="180"/>
  <c r="AU821" i="180"/>
  <c r="AY821" i="180" s="1"/>
  <c r="AV822" i="180"/>
  <c r="AU822" i="180"/>
  <c r="AY822" i="180" s="1"/>
  <c r="AV823" i="180"/>
  <c r="AU823" i="180"/>
  <c r="AY823" i="180" s="1"/>
  <c r="AV824" i="180"/>
  <c r="AU824" i="180"/>
  <c r="AY824" i="180" s="1"/>
  <c r="AV825" i="180"/>
  <c r="AU825" i="180"/>
  <c r="AY825" i="180" s="1"/>
  <c r="AV826" i="180"/>
  <c r="AU826" i="180"/>
  <c r="AY826" i="180" s="1"/>
  <c r="AV827" i="180"/>
  <c r="AU827" i="180"/>
  <c r="AY827" i="180" s="1"/>
  <c r="AV828" i="180"/>
  <c r="AU828" i="180"/>
  <c r="AY828" i="180" s="1"/>
  <c r="AV829" i="180"/>
  <c r="AU829" i="180"/>
  <c r="AY829" i="180" s="1"/>
  <c r="AV830" i="180"/>
  <c r="AU830" i="180"/>
  <c r="AV831" i="180"/>
  <c r="AU831" i="180"/>
  <c r="AY831" i="180" s="1"/>
  <c r="AV832" i="180"/>
  <c r="AU832" i="180"/>
  <c r="AY832" i="180" s="1"/>
  <c r="AV833" i="180"/>
  <c r="AU833" i="180"/>
  <c r="AY833" i="180" s="1"/>
  <c r="AV834" i="180"/>
  <c r="AU834" i="180"/>
  <c r="AY834" i="180" s="1"/>
  <c r="AV835" i="180"/>
  <c r="AU835" i="180"/>
  <c r="AY835" i="180" s="1"/>
  <c r="AV836" i="180"/>
  <c r="AU836" i="180"/>
  <c r="AY836" i="180" s="1"/>
  <c r="AV837" i="180"/>
  <c r="AU837" i="180"/>
  <c r="AY837" i="180" s="1"/>
  <c r="AV838" i="180"/>
  <c r="AU838" i="180"/>
  <c r="AY838" i="180" s="1"/>
  <c r="AV839" i="180"/>
  <c r="AU839" i="180"/>
  <c r="AY839" i="180" s="1"/>
  <c r="AV840" i="180"/>
  <c r="AU840" i="180"/>
  <c r="AY840" i="180" s="1"/>
  <c r="AV841" i="180"/>
  <c r="AU841" i="180"/>
  <c r="AY841" i="180" s="1"/>
  <c r="AV842" i="180"/>
  <c r="AU842" i="180"/>
  <c r="AY842" i="180" s="1"/>
  <c r="AV843" i="180"/>
  <c r="AU843" i="180"/>
  <c r="AY843" i="180" s="1"/>
  <c r="AV844" i="180"/>
  <c r="AU844" i="180"/>
  <c r="AY844" i="180" s="1"/>
  <c r="AV845" i="180"/>
  <c r="AU845" i="180"/>
  <c r="AY845" i="180" s="1"/>
  <c r="AV846" i="180"/>
  <c r="AU846" i="180"/>
  <c r="AY846" i="180" s="1"/>
  <c r="AV847" i="180"/>
  <c r="AU847" i="180"/>
  <c r="AY847" i="180" s="1"/>
  <c r="AV848" i="180"/>
  <c r="AU848" i="180"/>
  <c r="AY848" i="180" s="1"/>
  <c r="AV849" i="180"/>
  <c r="AU849" i="180"/>
  <c r="AY849" i="180" s="1"/>
  <c r="AV850" i="180"/>
  <c r="AU850" i="180"/>
  <c r="AY850" i="180" s="1"/>
  <c r="AV851" i="180"/>
  <c r="AU851" i="180"/>
  <c r="AY851" i="180" s="1"/>
  <c r="AV852" i="180"/>
  <c r="AU852" i="180"/>
  <c r="AY852" i="180" s="1"/>
  <c r="AV853" i="180"/>
  <c r="AU853" i="180"/>
  <c r="AY853" i="180" s="1"/>
  <c r="AV854" i="180"/>
  <c r="AU854" i="180"/>
  <c r="AY854" i="180" s="1"/>
  <c r="AV855" i="180"/>
  <c r="AU855" i="180"/>
  <c r="AY855" i="180" s="1"/>
  <c r="AV856" i="180"/>
  <c r="AU856" i="180"/>
  <c r="AV857" i="180"/>
  <c r="AU857" i="180"/>
  <c r="AY857" i="180" s="1"/>
  <c r="AV858" i="180"/>
  <c r="AU858" i="180"/>
  <c r="AY858" i="180" s="1"/>
  <c r="AV859" i="180"/>
  <c r="AU859" i="180"/>
  <c r="AY859" i="180" s="1"/>
  <c r="AV860" i="180"/>
  <c r="AU860" i="180"/>
  <c r="AY860" i="180" s="1"/>
  <c r="AV861" i="180"/>
  <c r="AU861" i="180"/>
  <c r="AY861" i="180" s="1"/>
  <c r="AV862" i="180"/>
  <c r="AU862" i="180"/>
  <c r="AY862" i="180" s="1"/>
  <c r="AV863" i="180"/>
  <c r="AU863" i="180"/>
  <c r="AY863" i="180" s="1"/>
  <c r="AV864" i="180"/>
  <c r="AU864" i="180"/>
  <c r="AY864" i="180" s="1"/>
  <c r="AV865" i="180"/>
  <c r="AU865" i="180"/>
  <c r="AY865" i="180" s="1"/>
  <c r="AV866" i="180"/>
  <c r="AU866" i="180"/>
  <c r="AY866" i="180" s="1"/>
  <c r="AV867" i="180"/>
  <c r="AU867" i="180"/>
  <c r="AY867" i="180" s="1"/>
  <c r="AV868" i="180"/>
  <c r="AU868" i="180"/>
  <c r="AY868" i="180" s="1"/>
  <c r="AV869" i="180"/>
  <c r="AU869" i="180"/>
  <c r="AY869" i="180" s="1"/>
  <c r="AV870" i="180"/>
  <c r="AU870" i="180"/>
  <c r="AY870" i="180" s="1"/>
  <c r="AV871" i="180"/>
  <c r="AU871" i="180"/>
  <c r="AY871" i="180" s="1"/>
  <c r="AV872" i="180"/>
  <c r="AU872" i="180"/>
  <c r="AY872" i="180" s="1"/>
  <c r="AV873" i="180"/>
  <c r="AU873" i="180"/>
  <c r="AY873" i="180" s="1"/>
  <c r="AV874" i="180"/>
  <c r="AU874" i="180"/>
  <c r="AY874" i="180" s="1"/>
  <c r="AV875" i="180"/>
  <c r="AU875" i="180"/>
  <c r="AY875" i="180" s="1"/>
  <c r="AV876" i="180"/>
  <c r="AU876" i="180"/>
  <c r="AY876" i="180" s="1"/>
  <c r="AV877" i="180"/>
  <c r="AU877" i="180"/>
  <c r="AY877" i="180" s="1"/>
  <c r="AV878" i="180"/>
  <c r="AU878" i="180"/>
  <c r="AY878" i="180" s="1"/>
  <c r="AV879" i="180"/>
  <c r="AU879" i="180"/>
  <c r="AY879" i="180" s="1"/>
  <c r="AV880" i="180"/>
  <c r="AU880" i="180"/>
  <c r="AY880" i="180" s="1"/>
  <c r="AV881" i="180"/>
  <c r="AU881" i="180"/>
  <c r="AY881" i="180" s="1"/>
  <c r="AV882" i="180"/>
  <c r="AU882" i="180"/>
  <c r="AY882" i="180" s="1"/>
  <c r="AV883" i="180"/>
  <c r="AU883" i="180"/>
  <c r="AY883" i="180" s="1"/>
  <c r="AV884" i="180"/>
  <c r="AU884" i="180"/>
  <c r="AY884" i="180" s="1"/>
  <c r="AV885" i="180"/>
  <c r="AU885" i="180"/>
  <c r="AY885" i="180" s="1"/>
  <c r="AV886" i="180"/>
  <c r="AU886" i="180"/>
  <c r="AY886" i="180" s="1"/>
  <c r="AV887" i="180"/>
  <c r="AU887" i="180"/>
  <c r="AY887" i="180" s="1"/>
  <c r="AV888" i="180"/>
  <c r="AU888" i="180"/>
  <c r="AY888" i="180" s="1"/>
  <c r="AV889" i="180"/>
  <c r="AU889" i="180"/>
  <c r="AY889" i="180" s="1"/>
  <c r="AV890" i="180"/>
  <c r="AU890" i="180"/>
  <c r="AY890" i="180" s="1"/>
  <c r="AV891" i="180"/>
  <c r="AU891" i="180"/>
  <c r="AY891" i="180" s="1"/>
  <c r="AV892" i="180"/>
  <c r="AU892" i="180"/>
  <c r="AY892" i="180" s="1"/>
  <c r="AV893" i="180"/>
  <c r="AU893" i="180"/>
  <c r="AY893" i="180" s="1"/>
  <c r="AV894" i="180"/>
  <c r="AU894" i="180"/>
  <c r="AY894" i="180" s="1"/>
  <c r="AV895" i="180"/>
  <c r="AU895" i="180"/>
  <c r="AY895" i="180" s="1"/>
  <c r="AV896" i="180"/>
  <c r="AU896" i="180"/>
  <c r="AY896" i="180" s="1"/>
  <c r="AV897" i="180"/>
  <c r="AU897" i="180"/>
  <c r="AY897" i="180" s="1"/>
  <c r="AV898" i="180"/>
  <c r="AU898" i="180"/>
  <c r="AY898" i="180" s="1"/>
  <c r="AV899" i="180"/>
  <c r="AU899" i="180"/>
  <c r="AY899" i="180" s="1"/>
  <c r="AV900" i="180"/>
  <c r="AU900" i="180"/>
  <c r="AY900" i="180" s="1"/>
  <c r="AV901" i="180"/>
  <c r="AU901" i="180"/>
  <c r="AY901" i="180" s="1"/>
  <c r="AV902" i="180"/>
  <c r="AU902" i="180"/>
  <c r="AY902" i="180" s="1"/>
  <c r="AV903" i="180"/>
  <c r="AU903" i="180"/>
  <c r="AY903" i="180" s="1"/>
  <c r="AV904" i="180"/>
  <c r="AU904" i="180"/>
  <c r="AY904" i="180" s="1"/>
  <c r="AV905" i="180"/>
  <c r="AU905" i="180"/>
  <c r="AY905" i="180" s="1"/>
  <c r="AV906" i="180"/>
  <c r="AU906" i="180"/>
  <c r="AY906" i="180" s="1"/>
  <c r="AV907" i="180"/>
  <c r="AU907" i="180"/>
  <c r="AY907" i="180" s="1"/>
  <c r="AV908" i="180"/>
  <c r="AU908" i="180"/>
  <c r="AY908" i="180" s="1"/>
  <c r="AV909" i="180"/>
  <c r="AU909" i="180"/>
  <c r="AY909" i="180" s="1"/>
  <c r="AV910" i="180"/>
  <c r="AU910" i="180"/>
  <c r="AY910" i="180" s="1"/>
  <c r="AV911" i="180"/>
  <c r="AU911" i="180"/>
  <c r="AY911" i="180" s="1"/>
  <c r="AV912" i="180"/>
  <c r="AU912" i="180"/>
  <c r="AY912" i="180" s="1"/>
  <c r="AV913" i="180"/>
  <c r="AU913" i="180"/>
  <c r="AY913" i="180" s="1"/>
  <c r="AV914" i="180"/>
  <c r="AU914" i="180"/>
  <c r="AY914" i="180" s="1"/>
  <c r="AV915" i="180"/>
  <c r="AU915" i="180"/>
  <c r="AY915" i="180" s="1"/>
  <c r="AV916" i="180"/>
  <c r="AU916" i="180"/>
  <c r="AY916" i="180" s="1"/>
  <c r="AV917" i="180"/>
  <c r="AU917" i="180"/>
  <c r="AY917" i="180" s="1"/>
  <c r="AV918" i="180"/>
  <c r="AU918" i="180"/>
  <c r="AY918" i="180" s="1"/>
  <c r="AV919" i="180"/>
  <c r="AU919" i="180"/>
  <c r="AY919" i="180" s="1"/>
  <c r="AV920" i="180"/>
  <c r="AU920" i="180"/>
  <c r="AY920" i="180" s="1"/>
  <c r="AV921" i="180"/>
  <c r="AU921" i="180"/>
  <c r="AY921" i="180" s="1"/>
  <c r="AV922" i="180"/>
  <c r="AU922" i="180"/>
  <c r="AY922" i="180" s="1"/>
  <c r="AV923" i="180"/>
  <c r="AU923" i="180"/>
  <c r="AY923" i="180" s="1"/>
  <c r="AV924" i="180"/>
  <c r="AU924" i="180"/>
  <c r="AY924" i="180" s="1"/>
  <c r="AV925" i="180"/>
  <c r="AU925" i="180"/>
  <c r="AY925" i="180" s="1"/>
  <c r="AV926" i="180"/>
  <c r="AU926" i="180"/>
  <c r="AY926" i="180" s="1"/>
  <c r="AV927" i="180"/>
  <c r="AU927" i="180"/>
  <c r="AY927" i="180" s="1"/>
  <c r="AV928" i="180"/>
  <c r="AU928" i="180"/>
  <c r="AY928" i="180" s="1"/>
  <c r="AV929" i="180"/>
  <c r="AU929" i="180"/>
  <c r="AY929" i="180" s="1"/>
  <c r="AV930" i="180"/>
  <c r="AU930" i="180"/>
  <c r="AY930" i="180" s="1"/>
  <c r="AV931" i="180"/>
  <c r="AU931" i="180"/>
  <c r="AY931" i="180" s="1"/>
  <c r="AV932" i="180"/>
  <c r="AU932" i="180"/>
  <c r="AY932" i="180" s="1"/>
  <c r="AV933" i="180"/>
  <c r="AU933" i="180"/>
  <c r="AY933" i="180" s="1"/>
  <c r="AV934" i="180"/>
  <c r="AU934" i="180"/>
  <c r="AY934" i="180" s="1"/>
  <c r="AV935" i="180"/>
  <c r="AU935" i="180"/>
  <c r="AY935" i="180" s="1"/>
  <c r="AV936" i="180"/>
  <c r="AU936" i="180"/>
  <c r="AY936" i="180" s="1"/>
  <c r="AV937" i="180"/>
  <c r="AU937" i="180"/>
  <c r="AY937" i="180" s="1"/>
  <c r="AV938" i="180"/>
  <c r="AU938" i="180"/>
  <c r="AY938" i="180" s="1"/>
  <c r="AV939" i="180"/>
  <c r="AU939" i="180"/>
  <c r="AY939" i="180" s="1"/>
  <c r="AV940" i="180"/>
  <c r="AU940" i="180"/>
  <c r="AY940" i="180" s="1"/>
  <c r="AV941" i="180"/>
  <c r="AU941" i="180"/>
  <c r="AV942" i="180"/>
  <c r="AU942" i="180"/>
  <c r="AY942" i="180" s="1"/>
  <c r="AV943" i="180"/>
  <c r="AU943" i="180"/>
  <c r="AY943" i="180" s="1"/>
  <c r="AV944" i="180"/>
  <c r="AU944" i="180"/>
  <c r="AY944" i="180" s="1"/>
  <c r="AV945" i="180"/>
  <c r="AU945" i="180"/>
  <c r="AY945" i="180" s="1"/>
  <c r="AV946" i="180"/>
  <c r="AU946" i="180"/>
  <c r="AY946" i="180" s="1"/>
  <c r="AV947" i="180"/>
  <c r="AU947" i="180"/>
  <c r="AY947" i="180" s="1"/>
  <c r="AV948" i="180"/>
  <c r="AU948" i="180"/>
  <c r="AY948" i="180" s="1"/>
  <c r="AV949" i="180"/>
  <c r="AU949" i="180"/>
  <c r="AY949" i="180" s="1"/>
  <c r="AV950" i="180"/>
  <c r="AU950" i="180"/>
  <c r="AY950" i="180" s="1"/>
  <c r="AV951" i="180"/>
  <c r="AU951" i="180"/>
  <c r="AY951" i="180" s="1"/>
  <c r="AV952" i="180"/>
  <c r="AU952" i="180"/>
  <c r="AY952" i="180" s="1"/>
  <c r="AV953" i="180"/>
  <c r="AU953" i="180"/>
  <c r="AY953" i="180" s="1"/>
  <c r="AV954" i="180"/>
  <c r="AU954" i="180"/>
  <c r="AY954" i="180" s="1"/>
  <c r="AV955" i="180"/>
  <c r="AU955" i="180"/>
  <c r="AY955" i="180" s="1"/>
  <c r="AT956" i="180"/>
  <c r="AW956" i="180"/>
  <c r="AX956" i="180" s="1"/>
  <c r="AT957" i="180"/>
  <c r="AW957" i="180"/>
  <c r="AX957" i="180" s="1"/>
  <c r="AT958" i="180"/>
  <c r="AW958" i="180"/>
  <c r="AX958" i="180" s="1"/>
  <c r="AT959" i="180"/>
  <c r="AW959" i="180"/>
  <c r="AX959" i="180" s="1"/>
  <c r="AT960" i="180"/>
  <c r="AW960" i="180"/>
  <c r="AX960" i="180" s="1"/>
  <c r="AT961" i="180"/>
  <c r="AW961" i="180"/>
  <c r="AX961" i="180" s="1"/>
  <c r="AT962" i="180"/>
  <c r="AW962" i="180"/>
  <c r="AX962" i="180" s="1"/>
  <c r="AT963" i="180"/>
  <c r="AW963" i="180"/>
  <c r="AX963" i="180" s="1"/>
  <c r="AT964" i="180"/>
  <c r="AW964" i="180"/>
  <c r="AX964" i="180" s="1"/>
  <c r="AT965" i="180"/>
  <c r="AW965" i="180"/>
  <c r="AX965" i="180" s="1"/>
  <c r="AT966" i="180"/>
  <c r="AW966" i="180"/>
  <c r="AX966" i="180" s="1"/>
  <c r="AT967" i="180"/>
  <c r="AW967" i="180"/>
  <c r="AX967" i="180" s="1"/>
  <c r="AT968" i="180"/>
  <c r="AW968" i="180"/>
  <c r="AX968" i="180" s="1"/>
  <c r="AT969" i="180"/>
  <c r="AW969" i="180"/>
  <c r="AX969" i="180" s="1"/>
  <c r="AT970" i="180"/>
  <c r="AW970" i="180"/>
  <c r="AX970" i="180" s="1"/>
  <c r="AT971" i="180"/>
  <c r="AW971" i="180"/>
  <c r="AX971" i="180" s="1"/>
  <c r="AW972" i="180"/>
  <c r="AX972" i="180" s="1"/>
  <c r="AT972" i="180"/>
  <c r="AW973" i="180"/>
  <c r="AX973" i="180" s="1"/>
  <c r="AT973" i="180"/>
  <c r="AT974" i="180"/>
  <c r="AW974" i="180"/>
  <c r="AX974" i="180" s="1"/>
  <c r="AT975" i="180"/>
  <c r="AW975" i="180"/>
  <c r="AX975" i="180" s="1"/>
  <c r="AT976" i="180"/>
  <c r="AW976" i="180"/>
  <c r="AX976" i="180" s="1"/>
  <c r="AT977" i="180"/>
  <c r="AW977" i="180"/>
  <c r="AX977" i="180" s="1"/>
  <c r="AT978" i="180"/>
  <c r="AW978" i="180"/>
  <c r="AX978" i="180" s="1"/>
  <c r="AT979" i="180"/>
  <c r="AW979" i="180"/>
  <c r="AX979" i="180" s="1"/>
  <c r="AT980" i="180"/>
  <c r="AW980" i="180"/>
  <c r="AX980" i="180" s="1"/>
  <c r="AT981" i="180"/>
  <c r="AW981" i="180"/>
  <c r="AX981" i="180" s="1"/>
  <c r="AT982" i="180"/>
  <c r="AW982" i="180"/>
  <c r="AX982" i="180" s="1"/>
  <c r="AT983" i="180"/>
  <c r="AW983" i="180"/>
  <c r="AX983" i="180" s="1"/>
  <c r="AT984" i="180"/>
  <c r="AW984" i="180"/>
  <c r="AX984" i="180" s="1"/>
  <c r="AT985" i="180"/>
  <c r="AW985" i="180"/>
  <c r="AX985" i="180" s="1"/>
  <c r="AW986" i="180"/>
  <c r="AX986" i="180" s="1"/>
  <c r="AT986" i="180"/>
  <c r="AT987" i="180"/>
  <c r="AW987" i="180"/>
  <c r="AX987" i="180" s="1"/>
  <c r="AT988" i="180"/>
  <c r="AW988" i="180"/>
  <c r="AX988" i="180" s="1"/>
  <c r="AT989" i="180"/>
  <c r="AW989" i="180"/>
  <c r="AX989" i="180" s="1"/>
  <c r="AW990" i="180"/>
  <c r="AX990" i="180" s="1"/>
  <c r="AT990" i="180"/>
  <c r="AT991" i="180"/>
  <c r="AW991" i="180"/>
  <c r="AX991" i="180" s="1"/>
  <c r="AT992" i="180"/>
  <c r="AW992" i="180"/>
  <c r="AX992" i="180" s="1"/>
  <c r="AT993" i="180"/>
  <c r="AW993" i="180"/>
  <c r="AX993" i="180" s="1"/>
  <c r="AT994" i="180"/>
  <c r="AW994" i="180"/>
  <c r="AX994" i="180" s="1"/>
  <c r="AW995" i="180"/>
  <c r="AX995" i="180" s="1"/>
  <c r="AT995" i="180"/>
  <c r="AT996" i="180"/>
  <c r="AW996" i="180"/>
  <c r="AX996" i="180" s="1"/>
  <c r="AW997" i="180"/>
  <c r="AX997" i="180" s="1"/>
  <c r="AT997" i="180"/>
  <c r="AW998" i="180"/>
  <c r="AX998" i="180" s="1"/>
  <c r="AT998" i="180"/>
  <c r="AW999" i="180"/>
  <c r="AX999" i="180" s="1"/>
  <c r="AT999" i="180"/>
  <c r="AW1000" i="180"/>
  <c r="AX1000" i="180" s="1"/>
  <c r="AT1000" i="180"/>
  <c r="AW1001" i="180"/>
  <c r="AX1001" i="180" s="1"/>
  <c r="AT1001" i="180"/>
  <c r="AW1002" i="180"/>
  <c r="AX1002" i="180" s="1"/>
  <c r="AT1002" i="180"/>
  <c r="AW1003" i="180"/>
  <c r="AX1003" i="180" s="1"/>
  <c r="AT1003" i="180"/>
  <c r="AW1004" i="180"/>
  <c r="AX1004" i="180" s="1"/>
  <c r="AT1004" i="180"/>
  <c r="AW1005" i="180"/>
  <c r="AX1005" i="180" s="1"/>
  <c r="AT1005" i="180"/>
  <c r="AT1006" i="180"/>
  <c r="AW1006" i="180"/>
  <c r="AX1006" i="180" s="1"/>
  <c r="AW1007" i="180"/>
  <c r="AX1007" i="180" s="1"/>
  <c r="AT1007" i="180"/>
  <c r="AW1008" i="180"/>
  <c r="AX1008" i="180" s="1"/>
  <c r="AT1008" i="180"/>
  <c r="AW1009" i="180"/>
  <c r="AX1009" i="180" s="1"/>
  <c r="AT1009" i="180"/>
  <c r="AT1010" i="180"/>
  <c r="AW1010" i="180"/>
  <c r="AX1010" i="180" s="1"/>
  <c r="AT1011" i="180"/>
  <c r="AW1011" i="180"/>
  <c r="AX1011" i="180" s="1"/>
  <c r="AT1012" i="180"/>
  <c r="AW1012" i="180"/>
  <c r="AX1012" i="180" s="1"/>
  <c r="AT1013" i="180"/>
  <c r="AW1013" i="180"/>
  <c r="AX1013" i="180" s="1"/>
  <c r="AT1014" i="180"/>
  <c r="AW1014" i="180"/>
  <c r="AX1014" i="180" s="1"/>
  <c r="AT1015" i="180"/>
  <c r="AW1015" i="180"/>
  <c r="AX1015" i="180" s="1"/>
  <c r="AT1016" i="180"/>
  <c r="AW1016" i="180"/>
  <c r="AX1016" i="180" s="1"/>
  <c r="AT1017" i="180"/>
  <c r="AW1017" i="180"/>
  <c r="AX1017" i="180" s="1"/>
  <c r="AT1018" i="180"/>
  <c r="AW1018" i="180"/>
  <c r="AX1018" i="180" s="1"/>
  <c r="AT1019" i="180"/>
  <c r="AW1019" i="180"/>
  <c r="AX1019" i="180" s="1"/>
  <c r="AT1020" i="180"/>
  <c r="AW1020" i="180"/>
  <c r="AX1020" i="180" s="1"/>
  <c r="AT1021" i="180"/>
  <c r="AW1021" i="180"/>
  <c r="AX1021" i="180" s="1"/>
  <c r="AT1022" i="180"/>
  <c r="AW1022" i="180"/>
  <c r="AX1022" i="180" s="1"/>
  <c r="AT1023" i="180"/>
  <c r="AW1023" i="180"/>
  <c r="AX1023" i="180" s="1"/>
  <c r="AT1024" i="180"/>
  <c r="AW1024" i="180"/>
  <c r="AX1024" i="180" s="1"/>
  <c r="AT1025" i="180"/>
  <c r="AW1025" i="180"/>
  <c r="AX1025" i="180" s="1"/>
  <c r="AT1026" i="180"/>
  <c r="AW1026" i="180"/>
  <c r="AX1026" i="180" s="1"/>
  <c r="AW1027" i="180"/>
  <c r="AX1027" i="180" s="1"/>
  <c r="AT1027" i="180"/>
  <c r="AW1028" i="180"/>
  <c r="AX1028" i="180" s="1"/>
  <c r="AT1028" i="180"/>
  <c r="AT1029" i="180"/>
  <c r="AW1029" i="180"/>
  <c r="AX1029" i="180" s="1"/>
  <c r="AT1030" i="180"/>
  <c r="AW1030" i="180"/>
  <c r="AX1030" i="180" s="1"/>
  <c r="AT1031" i="180"/>
  <c r="AW1031" i="180"/>
  <c r="AX1031" i="180" s="1"/>
  <c r="AT1032" i="180"/>
  <c r="AW1032" i="180"/>
  <c r="AX1032" i="180" s="1"/>
  <c r="AT1033" i="180"/>
  <c r="AW1033" i="180"/>
  <c r="AX1033" i="180" s="1"/>
  <c r="AT1034" i="180"/>
  <c r="AW1034" i="180"/>
  <c r="AX1034" i="180" s="1"/>
  <c r="AT1035" i="180"/>
  <c r="AW1035" i="180"/>
  <c r="AX1035" i="180" s="1"/>
  <c r="AT1036" i="180"/>
  <c r="AW1036" i="180"/>
  <c r="AX1036" i="180" s="1"/>
  <c r="AT1037" i="180"/>
  <c r="AW1037" i="180"/>
  <c r="AX1037" i="180" s="1"/>
  <c r="AW1038" i="180"/>
  <c r="AX1038" i="180" s="1"/>
  <c r="AT1038" i="180"/>
  <c r="AT1039" i="180"/>
  <c r="AW1039" i="180"/>
  <c r="AX1039" i="180" s="1"/>
  <c r="AT1040" i="180"/>
  <c r="AW1040" i="180"/>
  <c r="AX1040" i="180" s="1"/>
  <c r="AW1041" i="180"/>
  <c r="AX1041" i="180" s="1"/>
  <c r="AT1041" i="180"/>
  <c r="AW1042" i="180"/>
  <c r="AX1042" i="180" s="1"/>
  <c r="AT1042" i="180"/>
  <c r="AT1043" i="180"/>
  <c r="AW1043" i="180"/>
  <c r="AX1043" i="180" s="1"/>
  <c r="AT1044" i="180"/>
  <c r="AW1044" i="180"/>
  <c r="AX1044" i="180" s="1"/>
  <c r="AT1045" i="180"/>
  <c r="AW1045" i="180"/>
  <c r="AX1045" i="180" s="1"/>
  <c r="AT1046" i="180"/>
  <c r="AW1046" i="180"/>
  <c r="AX1046" i="180" s="1"/>
  <c r="AW1047" i="180"/>
  <c r="AX1047" i="180" s="1"/>
  <c r="AT1047" i="180"/>
  <c r="AW1048" i="180"/>
  <c r="AX1048" i="180" s="1"/>
  <c r="AT1048" i="180"/>
  <c r="AT1049" i="180"/>
  <c r="AW1049" i="180"/>
  <c r="AX1049" i="180" s="1"/>
  <c r="AT1050" i="180"/>
  <c r="AW1050" i="180"/>
  <c r="AX1050" i="180" s="1"/>
  <c r="AT1051" i="180"/>
  <c r="AW1051" i="180"/>
  <c r="AX1051" i="180" s="1"/>
  <c r="AT1052" i="180"/>
  <c r="AW1052" i="180"/>
  <c r="AX1052" i="180" s="1"/>
  <c r="AT1053" i="180"/>
  <c r="AW1053" i="180"/>
  <c r="AX1053" i="180" s="1"/>
  <c r="AT1054" i="180"/>
  <c r="AW1054" i="180"/>
  <c r="AX1054" i="180" s="1"/>
  <c r="AT1055" i="180"/>
  <c r="AW1055" i="180"/>
  <c r="AX1055" i="180" s="1"/>
  <c r="AT1056" i="180"/>
  <c r="AW1056" i="180"/>
  <c r="AX1056" i="180" s="1"/>
  <c r="AT1057" i="180"/>
  <c r="AW1057" i="180"/>
  <c r="AX1057" i="180" s="1"/>
  <c r="AT1058" i="180"/>
  <c r="AW1058" i="180"/>
  <c r="AX1058" i="180" s="1"/>
  <c r="AT1059" i="180"/>
  <c r="AW1059" i="180"/>
  <c r="AX1059" i="180" s="1"/>
  <c r="AT1060" i="180"/>
  <c r="AW1060" i="180"/>
  <c r="AX1060" i="180" s="1"/>
  <c r="AT1061" i="180"/>
  <c r="AW1061" i="180"/>
  <c r="AX1061" i="180" s="1"/>
  <c r="AT1062" i="180"/>
  <c r="AW1062" i="180"/>
  <c r="AX1062" i="180" s="1"/>
  <c r="AT1063" i="180"/>
  <c r="AW1063" i="180"/>
  <c r="AX1063" i="180" s="1"/>
  <c r="AT1064" i="180"/>
  <c r="AW1064" i="180"/>
  <c r="AX1064" i="180" s="1"/>
  <c r="AT1065" i="180"/>
  <c r="AW1065" i="180"/>
  <c r="AX1065" i="180" s="1"/>
  <c r="AT1066" i="180"/>
  <c r="AW1066" i="180"/>
  <c r="AX1066" i="180" s="1"/>
  <c r="AT1067" i="180"/>
  <c r="AW1067" i="180"/>
  <c r="AX1067" i="180" s="1"/>
  <c r="AT1068" i="180"/>
  <c r="AW1068" i="180"/>
  <c r="AX1068" i="180" s="1"/>
  <c r="AT1069" i="180"/>
  <c r="AW1069" i="180"/>
  <c r="AX1069" i="180" s="1"/>
  <c r="AT1070" i="180"/>
  <c r="AW1070" i="180"/>
  <c r="AX1070" i="180" s="1"/>
  <c r="AT1071" i="180"/>
  <c r="AW1071" i="180"/>
  <c r="AX1071" i="180" s="1"/>
  <c r="AW1072" i="180"/>
  <c r="AX1072" i="180" s="1"/>
  <c r="AT1072" i="180"/>
  <c r="AW1073" i="180"/>
  <c r="AX1073" i="180" s="1"/>
  <c r="AT1073" i="180"/>
  <c r="AW1074" i="180"/>
  <c r="AX1074" i="180" s="1"/>
  <c r="AT1074" i="180"/>
  <c r="AT1075" i="180"/>
  <c r="AW1075" i="180"/>
  <c r="AX1075" i="180" s="1"/>
  <c r="AT1076" i="180"/>
  <c r="AW1076" i="180"/>
  <c r="AX1076" i="180" s="1"/>
  <c r="AT1077" i="180"/>
  <c r="AW1077" i="180"/>
  <c r="AX1077" i="180" s="1"/>
  <c r="AT1078" i="180"/>
  <c r="AW1078" i="180"/>
  <c r="AX1078" i="180" s="1"/>
  <c r="AT1079" i="180"/>
  <c r="AW1079" i="180"/>
  <c r="AX1079" i="180" s="1"/>
  <c r="AT1080" i="180"/>
  <c r="AW1080" i="180"/>
  <c r="AX1080" i="180" s="1"/>
  <c r="AT1081" i="180"/>
  <c r="AW1081" i="180"/>
  <c r="AX1081" i="180" s="1"/>
  <c r="AT1082" i="180"/>
  <c r="AW1082" i="180"/>
  <c r="AX1082" i="180" s="1"/>
  <c r="AT1083" i="180"/>
  <c r="AW1083" i="180"/>
  <c r="AX1083" i="180" s="1"/>
  <c r="AT1084" i="180"/>
  <c r="AW1084" i="180"/>
  <c r="AX1084" i="180" s="1"/>
  <c r="AT1085" i="180"/>
  <c r="AW1085" i="180"/>
  <c r="AX1085" i="180" s="1"/>
  <c r="AW1086" i="180"/>
  <c r="AX1086" i="180" s="1"/>
  <c r="AT1086" i="180"/>
  <c r="AW1087" i="180"/>
  <c r="AX1087" i="180" s="1"/>
  <c r="AT1087" i="180"/>
  <c r="AW1088" i="180"/>
  <c r="AX1088" i="180" s="1"/>
  <c r="AT1088" i="180"/>
  <c r="AW1089" i="180"/>
  <c r="AX1089" i="180" s="1"/>
  <c r="AT1089" i="180"/>
  <c r="AW1090" i="180"/>
  <c r="AX1090" i="180" s="1"/>
  <c r="AT1090" i="180"/>
  <c r="AW1091" i="180"/>
  <c r="AX1091" i="180" s="1"/>
  <c r="AT1091" i="180"/>
  <c r="AW1092" i="180"/>
  <c r="AX1092" i="180" s="1"/>
  <c r="AT1092" i="180"/>
  <c r="AW1093" i="180"/>
  <c r="AX1093" i="180" s="1"/>
  <c r="AT1093" i="180"/>
  <c r="AW1094" i="180"/>
  <c r="AX1094" i="180" s="1"/>
  <c r="AT1094" i="180"/>
  <c r="AW1095" i="180"/>
  <c r="AX1095" i="180" s="1"/>
  <c r="AT1095" i="180"/>
  <c r="AW1096" i="180"/>
  <c r="AX1096" i="180" s="1"/>
  <c r="AT1096" i="180"/>
  <c r="AT1097" i="180"/>
  <c r="AW1097" i="180"/>
  <c r="AX1097" i="180" s="1"/>
  <c r="AT1098" i="180"/>
  <c r="AW1098" i="180"/>
  <c r="AX1098" i="180" s="1"/>
  <c r="AW1099" i="180"/>
  <c r="AX1099" i="180" s="1"/>
  <c r="AT1099" i="180"/>
  <c r="AW1100" i="180"/>
  <c r="AX1100" i="180" s="1"/>
  <c r="AT1100" i="180"/>
  <c r="AW1101" i="180"/>
  <c r="AX1101" i="180" s="1"/>
  <c r="AT1101" i="180"/>
  <c r="AW1102" i="180"/>
  <c r="AX1102" i="180" s="1"/>
  <c r="AT1102" i="180"/>
  <c r="AT1103" i="180"/>
  <c r="AW1103" i="180"/>
  <c r="AX1103" i="180" s="1"/>
  <c r="AW1104" i="180"/>
  <c r="AX1104" i="180" s="1"/>
  <c r="AT1104" i="180"/>
  <c r="AW1105" i="180"/>
  <c r="AX1105" i="180" s="1"/>
  <c r="AT1105" i="180"/>
  <c r="AT1106" i="180"/>
  <c r="AW1106" i="180"/>
  <c r="AX1106" i="180" s="1"/>
  <c r="AT1107" i="180"/>
  <c r="AW1107" i="180"/>
  <c r="AX1107" i="180" s="1"/>
  <c r="AT1108" i="180"/>
  <c r="AW1108" i="180"/>
  <c r="AX1108" i="180" s="1"/>
  <c r="AT1109" i="180"/>
  <c r="AW1109" i="180"/>
  <c r="AX1109" i="180" s="1"/>
  <c r="AT1110" i="180"/>
  <c r="AW1110" i="180"/>
  <c r="AX1110" i="180" s="1"/>
  <c r="AT1111" i="180"/>
  <c r="AW1111" i="180"/>
  <c r="AX1111" i="180" s="1"/>
  <c r="AW1112" i="180"/>
  <c r="AX1112" i="180" s="1"/>
  <c r="AT1112" i="180"/>
  <c r="AW1113" i="180"/>
  <c r="AX1113" i="180" s="1"/>
  <c r="AT1113" i="180"/>
  <c r="AT1114" i="180"/>
  <c r="AW1114" i="180"/>
  <c r="AX1114" i="180" s="1"/>
  <c r="AT1115" i="180"/>
  <c r="AW1115" i="180"/>
  <c r="AX1115" i="180" s="1"/>
  <c r="AT1116" i="180"/>
  <c r="AW1116" i="180"/>
  <c r="AX1116" i="180" s="1"/>
  <c r="AT1117" i="180"/>
  <c r="AW1117" i="180"/>
  <c r="AX1117" i="180" s="1"/>
  <c r="AT1118" i="180"/>
  <c r="AW1118" i="180"/>
  <c r="AX1118" i="180" s="1"/>
  <c r="AT1119" i="180"/>
  <c r="AW1119" i="180"/>
  <c r="AX1119" i="180" s="1"/>
  <c r="AT1120" i="180"/>
  <c r="AW1120" i="180"/>
  <c r="AX1120" i="180" s="1"/>
  <c r="AT1121" i="180"/>
  <c r="AW1121" i="180"/>
  <c r="AX1121" i="180" s="1"/>
  <c r="AT1122" i="180"/>
  <c r="AW1122" i="180"/>
  <c r="AX1122" i="180" s="1"/>
  <c r="AT1123" i="180"/>
  <c r="AW1123" i="180"/>
  <c r="AX1123" i="180" s="1"/>
  <c r="AT1124" i="180"/>
  <c r="AW1124" i="180"/>
  <c r="AX1124" i="180" s="1"/>
  <c r="AY538" i="180" l="1"/>
  <c r="AY631" i="180"/>
  <c r="AY676" i="180"/>
  <c r="AY692" i="180"/>
  <c r="AY735" i="180"/>
  <c r="AY766" i="180"/>
  <c r="AY777" i="180"/>
  <c r="AY856" i="180"/>
  <c r="AY941" i="180"/>
  <c r="AY645" i="180"/>
  <c r="AY830" i="180"/>
  <c r="AY618" i="180"/>
  <c r="AV956" i="180"/>
  <c r="AU956" i="180"/>
  <c r="AY956" i="180" s="1"/>
  <c r="AV957" i="180"/>
  <c r="AU957" i="180"/>
  <c r="AY957" i="180" s="1"/>
  <c r="AV958" i="180"/>
  <c r="AU958" i="180"/>
  <c r="AV959" i="180"/>
  <c r="AU959" i="180"/>
  <c r="AY959" i="180" s="1"/>
  <c r="AV960" i="180"/>
  <c r="AU960" i="180"/>
  <c r="AY960" i="180" s="1"/>
  <c r="AV961" i="180"/>
  <c r="AU961" i="180"/>
  <c r="AY961" i="180" s="1"/>
  <c r="AV962" i="180"/>
  <c r="AU962" i="180"/>
  <c r="AY962" i="180" s="1"/>
  <c r="AV963" i="180"/>
  <c r="AU963" i="180"/>
  <c r="AV964" i="180"/>
  <c r="AU964" i="180"/>
  <c r="AY964" i="180" s="1"/>
  <c r="AV965" i="180"/>
  <c r="AU965" i="180"/>
  <c r="AY965" i="180" s="1"/>
  <c r="AV966" i="180"/>
  <c r="AU966" i="180"/>
  <c r="AY966" i="180" s="1"/>
  <c r="AV967" i="180"/>
  <c r="AU967" i="180"/>
  <c r="AV968" i="180"/>
  <c r="AU968" i="180"/>
  <c r="AY968" i="180" s="1"/>
  <c r="AV969" i="180"/>
  <c r="AU969" i="180"/>
  <c r="AY969" i="180" s="1"/>
  <c r="AV970" i="180"/>
  <c r="AU970" i="180"/>
  <c r="AY970" i="180" s="1"/>
  <c r="AV971" i="180"/>
  <c r="AU971" i="180"/>
  <c r="AY971" i="180" s="1"/>
  <c r="AV972" i="180"/>
  <c r="AU972" i="180"/>
  <c r="AY972" i="180" s="1"/>
  <c r="AV973" i="180"/>
  <c r="AU973" i="180"/>
  <c r="AY973" i="180" s="1"/>
  <c r="AV974" i="180"/>
  <c r="AU974" i="180"/>
  <c r="AY974" i="180" s="1"/>
  <c r="AV975" i="180"/>
  <c r="AU975" i="180"/>
  <c r="AY975" i="180" s="1"/>
  <c r="AV976" i="180"/>
  <c r="AU976" i="180"/>
  <c r="AY976" i="180" s="1"/>
  <c r="AV977" i="180"/>
  <c r="AU977" i="180"/>
  <c r="AY977" i="180" s="1"/>
  <c r="AV978" i="180"/>
  <c r="AU978" i="180"/>
  <c r="AY978" i="180" s="1"/>
  <c r="AV979" i="180"/>
  <c r="AU979" i="180"/>
  <c r="AY979" i="180" s="1"/>
  <c r="AV980" i="180"/>
  <c r="AU980" i="180"/>
  <c r="AY980" i="180" s="1"/>
  <c r="AV981" i="180"/>
  <c r="AU981" i="180"/>
  <c r="AY981" i="180" s="1"/>
  <c r="AV982" i="180"/>
  <c r="AU982" i="180"/>
  <c r="AY982" i="180" s="1"/>
  <c r="AV983" i="180"/>
  <c r="AU983" i="180"/>
  <c r="AY983" i="180" s="1"/>
  <c r="AV984" i="180"/>
  <c r="AU984" i="180"/>
  <c r="AY984" i="180" s="1"/>
  <c r="AV985" i="180"/>
  <c r="AU985" i="180"/>
  <c r="AY985" i="180" s="1"/>
  <c r="AV986" i="180"/>
  <c r="AU986" i="180"/>
  <c r="AY986" i="180" s="1"/>
  <c r="AV987" i="180"/>
  <c r="AU987" i="180"/>
  <c r="AY987" i="180" s="1"/>
  <c r="AV988" i="180"/>
  <c r="AU988" i="180"/>
  <c r="AY988" i="180" s="1"/>
  <c r="AV989" i="180"/>
  <c r="AU989" i="180"/>
  <c r="AV990" i="180"/>
  <c r="AU990" i="180"/>
  <c r="AY990" i="180" s="1"/>
  <c r="AV991" i="180"/>
  <c r="AU991" i="180"/>
  <c r="AY991" i="180" s="1"/>
  <c r="AV992" i="180"/>
  <c r="AU992" i="180"/>
  <c r="AY992" i="180" s="1"/>
  <c r="AV993" i="180"/>
  <c r="AU993" i="180"/>
  <c r="AY993" i="180" s="1"/>
  <c r="AV994" i="180"/>
  <c r="AU994" i="180"/>
  <c r="AY994" i="180" s="1"/>
  <c r="AV995" i="180"/>
  <c r="AU995" i="180"/>
  <c r="AY995" i="180" s="1"/>
  <c r="AV996" i="180"/>
  <c r="AU996" i="180"/>
  <c r="AY996" i="180" s="1"/>
  <c r="AV997" i="180"/>
  <c r="AU997" i="180"/>
  <c r="AY997" i="180" s="1"/>
  <c r="AV998" i="180"/>
  <c r="AU998" i="180"/>
  <c r="AY998" i="180" s="1"/>
  <c r="AV999" i="180"/>
  <c r="AU999" i="180"/>
  <c r="AY999" i="180" s="1"/>
  <c r="AV1000" i="180"/>
  <c r="AU1000" i="180"/>
  <c r="AY1000" i="180" s="1"/>
  <c r="AV1001" i="180"/>
  <c r="AU1001" i="180"/>
  <c r="AY1001" i="180" s="1"/>
  <c r="AV1002" i="180"/>
  <c r="AU1002" i="180"/>
  <c r="AY1002" i="180" s="1"/>
  <c r="AV1003" i="180"/>
  <c r="AU1003" i="180"/>
  <c r="AY1003" i="180" s="1"/>
  <c r="AV1004" i="180"/>
  <c r="AU1004" i="180"/>
  <c r="AY1004" i="180" s="1"/>
  <c r="AV1005" i="180"/>
  <c r="AU1005" i="180"/>
  <c r="AY1005" i="180" s="1"/>
  <c r="AV1006" i="180"/>
  <c r="AU1006" i="180"/>
  <c r="AY1006" i="180" s="1"/>
  <c r="AV1007" i="180"/>
  <c r="AU1007" i="180"/>
  <c r="AY1007" i="180" s="1"/>
  <c r="AV1008" i="180"/>
  <c r="AU1008" i="180"/>
  <c r="AY1008" i="180" s="1"/>
  <c r="AV1009" i="180"/>
  <c r="AU1009" i="180"/>
  <c r="AY1009" i="180" s="1"/>
  <c r="AV1010" i="180"/>
  <c r="AU1010" i="180"/>
  <c r="AY1010" i="180" s="1"/>
  <c r="AV1011" i="180"/>
  <c r="AU1011" i="180"/>
  <c r="AY1011" i="180" s="1"/>
  <c r="AV1012" i="180"/>
  <c r="AU1012" i="180"/>
  <c r="AY1012" i="180" s="1"/>
  <c r="AV1013" i="180"/>
  <c r="AU1013" i="180"/>
  <c r="AY1013" i="180" s="1"/>
  <c r="AV1014" i="180"/>
  <c r="AU1014" i="180"/>
  <c r="AY1014" i="180" s="1"/>
  <c r="AV1015" i="180"/>
  <c r="AU1015" i="180"/>
  <c r="AY1015" i="180" s="1"/>
  <c r="AV1016" i="180"/>
  <c r="AU1016" i="180"/>
  <c r="AY1016" i="180" s="1"/>
  <c r="AV1017" i="180"/>
  <c r="AU1017" i="180"/>
  <c r="AY1017" i="180" s="1"/>
  <c r="AV1018" i="180"/>
  <c r="AU1018" i="180"/>
  <c r="AY1018" i="180" s="1"/>
  <c r="AV1019" i="180"/>
  <c r="AU1019" i="180"/>
  <c r="AY1019" i="180" s="1"/>
  <c r="AV1020" i="180"/>
  <c r="AU1020" i="180"/>
  <c r="AY1020" i="180" s="1"/>
  <c r="AV1021" i="180"/>
  <c r="AU1021" i="180"/>
  <c r="AY1021" i="180" s="1"/>
  <c r="AV1022" i="180"/>
  <c r="AU1022" i="180"/>
  <c r="AY1022" i="180" s="1"/>
  <c r="AV1023" i="180"/>
  <c r="AU1023" i="180"/>
  <c r="AY1023" i="180" s="1"/>
  <c r="AV1024" i="180"/>
  <c r="AU1024" i="180"/>
  <c r="AY1024" i="180" s="1"/>
  <c r="AV1025" i="180"/>
  <c r="AU1025" i="180"/>
  <c r="AY1025" i="180" s="1"/>
  <c r="AV1026" i="180"/>
  <c r="AU1026" i="180"/>
  <c r="AY1026" i="180" s="1"/>
  <c r="AV1027" i="180"/>
  <c r="AU1027" i="180"/>
  <c r="AY1027" i="180" s="1"/>
  <c r="AV1028" i="180"/>
  <c r="AU1028" i="180"/>
  <c r="AY1028" i="180" s="1"/>
  <c r="AV1029" i="180"/>
  <c r="AU1029" i="180"/>
  <c r="AY1029" i="180" s="1"/>
  <c r="AV1030" i="180"/>
  <c r="AU1030" i="180"/>
  <c r="AY1030" i="180" s="1"/>
  <c r="AV1031" i="180"/>
  <c r="AU1031" i="180"/>
  <c r="AY1031" i="180" s="1"/>
  <c r="AV1032" i="180"/>
  <c r="AU1032" i="180"/>
  <c r="AY1032" i="180" s="1"/>
  <c r="AV1033" i="180"/>
  <c r="AU1033" i="180"/>
  <c r="AY1033" i="180" s="1"/>
  <c r="AV1034" i="180"/>
  <c r="AU1034" i="180"/>
  <c r="AY1034" i="180" s="1"/>
  <c r="AV1035" i="180"/>
  <c r="AU1035" i="180"/>
  <c r="AY1035" i="180" s="1"/>
  <c r="AV1036" i="180"/>
  <c r="AU1036" i="180"/>
  <c r="AY1036" i="180" s="1"/>
  <c r="AV1037" i="180"/>
  <c r="AU1037" i="180"/>
  <c r="AY1037" i="180" s="1"/>
  <c r="AV1038" i="180"/>
  <c r="AU1038" i="180"/>
  <c r="AY1038" i="180" s="1"/>
  <c r="AV1039" i="180"/>
  <c r="AU1039" i="180"/>
  <c r="AY1039" i="180" s="1"/>
  <c r="AV1040" i="180"/>
  <c r="AU1040" i="180"/>
  <c r="AY1040" i="180" s="1"/>
  <c r="AV1041" i="180"/>
  <c r="AU1041" i="180"/>
  <c r="AV1042" i="180"/>
  <c r="AU1042" i="180"/>
  <c r="AY1042" i="180" s="1"/>
  <c r="AV1043" i="180"/>
  <c r="AU1043" i="180"/>
  <c r="AY1043" i="180" s="1"/>
  <c r="AV1044" i="180"/>
  <c r="AU1044" i="180"/>
  <c r="AY1044" i="180" s="1"/>
  <c r="AV1045" i="180"/>
  <c r="AU1045" i="180"/>
  <c r="AY1045" i="180" s="1"/>
  <c r="AV1046" i="180"/>
  <c r="AU1046" i="180"/>
  <c r="AY1046" i="180" s="1"/>
  <c r="AV1047" i="180"/>
  <c r="AU1047" i="180"/>
  <c r="AY1047" i="180" s="1"/>
  <c r="AV1048" i="180"/>
  <c r="AU1048" i="180"/>
  <c r="AY1048" i="180" s="1"/>
  <c r="AV1049" i="180"/>
  <c r="AU1049" i="180"/>
  <c r="AY1049" i="180" s="1"/>
  <c r="AV1050" i="180"/>
  <c r="AU1050" i="180"/>
  <c r="AY1050" i="180" s="1"/>
  <c r="AV1051" i="180"/>
  <c r="AU1051" i="180"/>
  <c r="AY1051" i="180" s="1"/>
  <c r="AV1052" i="180"/>
  <c r="AU1052" i="180"/>
  <c r="AY1052" i="180" s="1"/>
  <c r="AV1053" i="180"/>
  <c r="AU1053" i="180"/>
  <c r="AY1053" i="180" s="1"/>
  <c r="AV1054" i="180"/>
  <c r="AU1054" i="180"/>
  <c r="AY1054" i="180" s="1"/>
  <c r="AV1055" i="180"/>
  <c r="AU1055" i="180"/>
  <c r="AY1055" i="180" s="1"/>
  <c r="AV1056" i="180"/>
  <c r="AU1056" i="180"/>
  <c r="AY1056" i="180" s="1"/>
  <c r="AV1057" i="180"/>
  <c r="AU1057" i="180"/>
  <c r="AY1057" i="180" s="1"/>
  <c r="AV1058" i="180"/>
  <c r="AU1058" i="180"/>
  <c r="AY1058" i="180" s="1"/>
  <c r="AV1059" i="180"/>
  <c r="AU1059" i="180"/>
  <c r="AV1060" i="180"/>
  <c r="AU1060" i="180"/>
  <c r="AY1060" i="180" s="1"/>
  <c r="AV1061" i="180"/>
  <c r="AU1061" i="180"/>
  <c r="AY1061" i="180" s="1"/>
  <c r="AV1062" i="180"/>
  <c r="AU1062" i="180"/>
  <c r="AY1062" i="180" s="1"/>
  <c r="AV1063" i="180"/>
  <c r="AU1063" i="180"/>
  <c r="AY1063" i="180" s="1"/>
  <c r="AV1064" i="180"/>
  <c r="AU1064" i="180"/>
  <c r="AY1064" i="180" s="1"/>
  <c r="AV1065" i="180"/>
  <c r="AU1065" i="180"/>
  <c r="AY1065" i="180" s="1"/>
  <c r="AV1066" i="180"/>
  <c r="AU1066" i="180"/>
  <c r="AY1066" i="180" s="1"/>
  <c r="AV1067" i="180"/>
  <c r="AU1067" i="180"/>
  <c r="AY1067" i="180" s="1"/>
  <c r="AV1068" i="180"/>
  <c r="AU1068" i="180"/>
  <c r="AY1068" i="180" s="1"/>
  <c r="AV1069" i="180"/>
  <c r="AU1069" i="180"/>
  <c r="AY1069" i="180" s="1"/>
  <c r="AV1070" i="180"/>
  <c r="AU1070" i="180"/>
  <c r="AY1070" i="180" s="1"/>
  <c r="AV1071" i="180"/>
  <c r="AU1071" i="180"/>
  <c r="AY1071" i="180" s="1"/>
  <c r="AV1072" i="180"/>
  <c r="AU1072" i="180"/>
  <c r="AY1072" i="180" s="1"/>
  <c r="AV1073" i="180"/>
  <c r="AU1073" i="180"/>
  <c r="AY1073" i="180" s="1"/>
  <c r="AV1074" i="180"/>
  <c r="AU1074" i="180"/>
  <c r="AY1074" i="180" s="1"/>
  <c r="AV1075" i="180"/>
  <c r="AU1075" i="180"/>
  <c r="AY1075" i="180" s="1"/>
  <c r="AV1076" i="180"/>
  <c r="AU1076" i="180"/>
  <c r="AY1076" i="180" s="1"/>
  <c r="AV1077" i="180"/>
  <c r="AU1077" i="180"/>
  <c r="AY1077" i="180" s="1"/>
  <c r="AV1078" i="180"/>
  <c r="AU1078" i="180"/>
  <c r="AY1078" i="180" s="1"/>
  <c r="AV1079" i="180"/>
  <c r="AU1079" i="180"/>
  <c r="AY1079" i="180" s="1"/>
  <c r="AV1080" i="180"/>
  <c r="AU1080" i="180"/>
  <c r="AY1080" i="180" s="1"/>
  <c r="AV1081" i="180"/>
  <c r="AU1081" i="180"/>
  <c r="AY1081" i="180" s="1"/>
  <c r="AV1082" i="180"/>
  <c r="AU1082" i="180"/>
  <c r="AY1082" i="180" s="1"/>
  <c r="AV1083" i="180"/>
  <c r="AU1083" i="180"/>
  <c r="AY1083" i="180" s="1"/>
  <c r="AV1084" i="180"/>
  <c r="AU1084" i="180"/>
  <c r="AY1084" i="180" s="1"/>
  <c r="AV1085" i="180"/>
  <c r="AU1085" i="180"/>
  <c r="AY1085" i="180" s="1"/>
  <c r="AV1086" i="180"/>
  <c r="AU1086" i="180"/>
  <c r="AY1086" i="180" s="1"/>
  <c r="AV1087" i="180"/>
  <c r="AU1087" i="180"/>
  <c r="AY1087" i="180" s="1"/>
  <c r="AV1088" i="180"/>
  <c r="AU1088" i="180"/>
  <c r="AY1088" i="180" s="1"/>
  <c r="AV1089" i="180"/>
  <c r="AU1089" i="180"/>
  <c r="AY1089" i="180" s="1"/>
  <c r="AV1090" i="180"/>
  <c r="AU1090" i="180"/>
  <c r="AY1090" i="180" s="1"/>
  <c r="AV1091" i="180"/>
  <c r="AU1091" i="180"/>
  <c r="AY1091" i="180" s="1"/>
  <c r="AV1092" i="180"/>
  <c r="AU1092" i="180"/>
  <c r="AY1092" i="180" s="1"/>
  <c r="AV1093" i="180"/>
  <c r="AU1093" i="180"/>
  <c r="AY1093" i="180" s="1"/>
  <c r="AV1094" i="180"/>
  <c r="AU1094" i="180"/>
  <c r="AY1094" i="180" s="1"/>
  <c r="AV1095" i="180"/>
  <c r="AU1095" i="180"/>
  <c r="AY1095" i="180" s="1"/>
  <c r="AV1096" i="180"/>
  <c r="AU1096" i="180"/>
  <c r="AY1096" i="180" s="1"/>
  <c r="AV1097" i="180"/>
  <c r="AU1097" i="180"/>
  <c r="AY1097" i="180" s="1"/>
  <c r="AV1098" i="180"/>
  <c r="AU1098" i="180"/>
  <c r="AY1098" i="180" s="1"/>
  <c r="AV1099" i="180"/>
  <c r="AU1099" i="180"/>
  <c r="AY1099" i="180" s="1"/>
  <c r="AV1100" i="180"/>
  <c r="AU1100" i="180"/>
  <c r="AY1100" i="180" s="1"/>
  <c r="AV1101" i="180"/>
  <c r="AU1101" i="180"/>
  <c r="AY1101" i="180" s="1"/>
  <c r="AV1102" i="180"/>
  <c r="AU1102" i="180"/>
  <c r="AY1102" i="180" s="1"/>
  <c r="AV1103" i="180"/>
  <c r="AU1103" i="180"/>
  <c r="AY1103" i="180" s="1"/>
  <c r="AV1104" i="180"/>
  <c r="AU1104" i="180"/>
  <c r="AY1104" i="180" s="1"/>
  <c r="AV1105" i="180"/>
  <c r="AU1105" i="180"/>
  <c r="AY1105" i="180" s="1"/>
  <c r="AV1106" i="180"/>
  <c r="AU1106" i="180"/>
  <c r="AY1106" i="180" s="1"/>
  <c r="AV1107" i="180"/>
  <c r="AU1107" i="180"/>
  <c r="AY1107" i="180" s="1"/>
  <c r="AV1108" i="180"/>
  <c r="AU1108" i="180"/>
  <c r="AY1108" i="180" s="1"/>
  <c r="AV1109" i="180"/>
  <c r="AU1109" i="180"/>
  <c r="AY1109" i="180" s="1"/>
  <c r="AV1110" i="180"/>
  <c r="AU1110" i="180"/>
  <c r="AY1110" i="180" s="1"/>
  <c r="AV1111" i="180"/>
  <c r="AU1111" i="180"/>
  <c r="AY1111" i="180" s="1"/>
  <c r="AV1112" i="180"/>
  <c r="AU1112" i="180"/>
  <c r="AY1112" i="180" s="1"/>
  <c r="AV1113" i="180"/>
  <c r="AU1113" i="180"/>
  <c r="AY1113" i="180" s="1"/>
  <c r="AV1114" i="180"/>
  <c r="AU1114" i="180"/>
  <c r="AY1114" i="180" s="1"/>
  <c r="AV1115" i="180"/>
  <c r="AU1115" i="180"/>
  <c r="AY1115" i="180" s="1"/>
  <c r="AV1116" i="180"/>
  <c r="AU1116" i="180"/>
  <c r="AY1116" i="180" s="1"/>
  <c r="AV1117" i="180"/>
  <c r="AU1117" i="180"/>
  <c r="AY1117" i="180" s="1"/>
  <c r="AV1118" i="180"/>
  <c r="AU1118" i="180"/>
  <c r="AY1118" i="180" s="1"/>
  <c r="AV1119" i="180"/>
  <c r="AU1119" i="180"/>
  <c r="AY1119" i="180" s="1"/>
  <c r="AV1120" i="180"/>
  <c r="AU1120" i="180"/>
  <c r="AY1120" i="180" s="1"/>
  <c r="AV1121" i="180"/>
  <c r="AU1121" i="180"/>
  <c r="AY1121" i="180" s="1"/>
  <c r="AV1122" i="180"/>
  <c r="AU1122" i="180"/>
  <c r="AY1122" i="180" s="1"/>
  <c r="AV1123" i="180"/>
  <c r="AU1123" i="180"/>
  <c r="AY1123" i="180" s="1"/>
  <c r="AV1124" i="180"/>
  <c r="AU1124" i="180"/>
  <c r="AY1124" i="180" s="1"/>
  <c r="AY26" i="180"/>
  <c r="AY15" i="180"/>
  <c r="AY967" i="180" l="1"/>
  <c r="AY958" i="180"/>
  <c r="AY1059" i="180"/>
  <c r="AY963" i="180"/>
  <c r="AY1041" i="180"/>
  <c r="AY989" i="180"/>
  <c r="U3" i="178" l="1"/>
  <c r="U4" i="178" s="1"/>
  <c r="U5" i="178" s="1"/>
  <c r="C10" i="178" s="1"/>
  <c r="U2" i="176"/>
  <c r="U3" i="176" s="1"/>
  <c r="U4" i="176" s="1"/>
  <c r="O13" i="176" l="1"/>
  <c r="D7" i="176"/>
  <c r="C11" i="176"/>
  <c r="I11" i="176"/>
  <c r="D12" i="176"/>
  <c r="I13" i="176"/>
  <c r="C12" i="178"/>
  <c r="P10" i="178"/>
  <c r="D13" i="178"/>
  <c r="O14" i="178"/>
  <c r="I14" i="178"/>
  <c r="I12" i="178"/>
  <c r="L24" i="178" l="1" a="1"/>
  <c r="L24" i="178" s="1"/>
  <c r="G24" i="178" a="1"/>
  <c r="G24" i="178" s="1"/>
  <c r="S14" i="178"/>
  <c r="E24" i="178" a="1"/>
  <c r="E24" i="178" s="1"/>
  <c r="I24" i="178" a="1"/>
  <c r="I24" i="178" s="1"/>
  <c r="K24" i="178" a="1"/>
  <c r="K24" i="178" s="1"/>
  <c r="O24" i="178" a="1"/>
  <c r="O24" i="178" s="1"/>
  <c r="G38" i="178" s="1"/>
  <c r="D15" i="178"/>
  <c r="C24" i="178" a="1"/>
  <c r="C24" i="178" s="1"/>
  <c r="P24" i="178" s="1"/>
  <c r="J24" i="178" a="1"/>
  <c r="J24" i="178" s="1"/>
  <c r="S13" i="176"/>
  <c r="D14" i="176"/>
  <c r="G37" i="176" l="1"/>
  <c r="Q24" i="178"/>
  <c r="K38" i="178" s="1"/>
  <c r="K40" i="178" s="1"/>
  <c r="K37" i="176"/>
  <c r="G40" i="178"/>
  <c r="G43" i="178"/>
  <c r="G39" i="178"/>
  <c r="K39" i="178" l="1"/>
  <c r="K43" i="178"/>
  <c r="G38" i="176"/>
  <c r="G39" i="176"/>
  <c r="G42" i="176"/>
  <c r="K39" i="176"/>
  <c r="K38" i="176"/>
  <c r="K42" i="17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BA2F048-079F-4E41-A417-855787F852FC}" keepAlive="1" name="Consulta - Config  Antenas" description="Conexão com a consulta 'Config  Antenas' na pasta de trabalho." type="5" refreshedVersion="8" background="1" saveData="1">
    <dbPr connection="Provider=Microsoft.Mashup.OleDb.1;Data Source=$Workbook$;Location=&quot;Config  Antenas&quot;;Extended Properties=&quot;&quot;" command="SELECT * FROM [Config  Antenas]"/>
  </connection>
  <connection id="2" xr16:uid="{BEFBBDBC-491C-4233-90CC-B97A7837EB9E}" keepAlive="1" name="Consulta - Controle_ACQ" description="Conexão com a consulta 'Controle_ACQ' na pasta de trabalho." type="5" refreshedVersion="8" background="1" saveData="1">
    <dbPr connection="Provider=Microsoft.Mashup.OleDb.1;Data Source=$Workbook$;Location=Controle_ACQ;Extended Properties=&quot;&quot;" command="SELECT * FROM [Controle_ACQ]"/>
  </connection>
  <connection id="3" xr16:uid="{71418BF1-6CF3-4361-8A28-C6F97B4CA8BA}" keepAlive="1" name="Consulta - FO Candidato" description="Conexão com a consulta 'FO Candidato' na pasta de trabalho." type="5" refreshedVersion="8" background="1" saveData="1">
    <dbPr connection="Provider=Microsoft.Mashup.OleDb.1;Data Source=$Workbook$;Location=&quot;FO Candidato&quot;;Extended Properties=&quot;&quot;" command="SELECT * FROM [FO Candidato]"/>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<sst xmlns="http://schemas.openxmlformats.org/spreadsheetml/2006/main" count="201029" uniqueCount="31863">
  <si>
    <t>CHAVE</t>
  </si>
  <si>
    <t>SITE ID WINITY</t>
  </si>
  <si>
    <t>CANDIDATO</t>
  </si>
  <si>
    <t>CANDIDATO PRIORITARIO</t>
  </si>
  <si>
    <t>END SITE_ID (CLIENTE)</t>
  </si>
  <si>
    <t>ID CLIENTE</t>
  </si>
  <si>
    <t>OPERADORA</t>
  </si>
  <si>
    <t>STOPPER</t>
  </si>
  <si>
    <t>OBS</t>
  </si>
  <si>
    <t>PROJETO</t>
  </si>
  <si>
    <t>MODALIDADE</t>
  </si>
  <si>
    <t>CIDADE</t>
  </si>
  <si>
    <t>UF</t>
  </si>
  <si>
    <t>RISCO</t>
  </si>
  <si>
    <t>RISCO - Descrição</t>
  </si>
  <si>
    <t>APC RL</t>
  </si>
  <si>
    <t>APC R (Acionamento de Obra)</t>
  </si>
  <si>
    <t>CW D R</t>
  </si>
  <si>
    <t>STATUS CW</t>
  </si>
  <si>
    <t>META</t>
  </si>
  <si>
    <t>PIPELINE</t>
  </si>
  <si>
    <t>Carry Over</t>
  </si>
  <si>
    <t>FLUXO SYTEX</t>
  </si>
  <si>
    <t>TA APC SYTEX</t>
  </si>
  <si>
    <t>DOC's SYTEX</t>
  </si>
  <si>
    <t>ENERGIA B. T.</t>
  </si>
  <si>
    <t>CHUMB. + EV RISCO</t>
  </si>
  <si>
    <t>FORNECEDOR DE OBRA CIVIL</t>
  </si>
  <si>
    <t>FORNECEDOR DE FISCALIZAÇÃO</t>
  </si>
  <si>
    <t>COORDENADOR DE OBRAS</t>
  </si>
  <si>
    <t>CHUMB. EMBARQUE BL</t>
  </si>
  <si>
    <t>CHUMB. EMBARQUE PL</t>
  </si>
  <si>
    <t>CHUMB. EMBARQUE RL</t>
  </si>
  <si>
    <t>CHUMB. ENTREGA BL</t>
  </si>
  <si>
    <t>CHUMB. ENTREGA PL</t>
  </si>
  <si>
    <t>CHUMB. ENTREGA RL</t>
  </si>
  <si>
    <t>EV EMBARQUE BL</t>
  </si>
  <si>
    <t>EV EMBARQUE PL</t>
  </si>
  <si>
    <t>EV EMBARQUE RL</t>
  </si>
  <si>
    <t>EV ENTREGA BL</t>
  </si>
  <si>
    <t>EV ENTREGA PL</t>
  </si>
  <si>
    <t>EV ENTREGA RL</t>
  </si>
  <si>
    <t>GABINETE TIPO</t>
  </si>
  <si>
    <t>GABINETE ENTREGA PL</t>
  </si>
  <si>
    <t>GABINETE ENTREGA RL</t>
  </si>
  <si>
    <t>EQUIPE NA OBRA BL</t>
  </si>
  <si>
    <t>EQUIPE NA OBRA PL</t>
  </si>
  <si>
    <t>EQUIPE NA OBRA RL</t>
  </si>
  <si>
    <t>CW I BL</t>
  </si>
  <si>
    <t>CW I PL</t>
  </si>
  <si>
    <t>CW I RL</t>
  </si>
  <si>
    <t>PADRÃO ENERGIA BL</t>
  </si>
  <si>
    <t>PADRÃO ENERGIA PL</t>
  </si>
  <si>
    <t>PADRÃO ENERGIA RL</t>
  </si>
  <si>
    <t>FUNDAÇÃO I BL</t>
  </si>
  <si>
    <t>FUNDAÇÃO I PL</t>
  </si>
  <si>
    <t>FUNDAÇÃO I RL</t>
  </si>
  <si>
    <t>TIPO FUNDAÇÃO</t>
  </si>
  <si>
    <t>CONCRETAGEM T BL</t>
  </si>
  <si>
    <t>CONCRETAGEM T PL</t>
  </si>
  <si>
    <t>CONCRETAGEM T RL</t>
  </si>
  <si>
    <t>FORNECEDOR DE MONTAGEM</t>
  </si>
  <si>
    <t>ALTURA</t>
  </si>
  <si>
    <t>MONTAGEM EV
BL (INICIO)</t>
  </si>
  <si>
    <t>MONTAGEM EV
PL (INICIO)</t>
  </si>
  <si>
    <t>MONTAGEM EV
RL (INICIO)</t>
  </si>
  <si>
    <t>MONTAGEM EV
BL (TÉRMINO)</t>
  </si>
  <si>
    <t>MONTAGEM EV
PL (TÉRMINO)</t>
  </si>
  <si>
    <t>MONTAGEM EV
RL (TÉRMINO)</t>
  </si>
  <si>
    <t>RFI BL</t>
  </si>
  <si>
    <t>RFI PL</t>
  </si>
  <si>
    <t>RFI RL</t>
  </si>
  <si>
    <t>CW F BL</t>
  </si>
  <si>
    <t>CW F PL</t>
  </si>
  <si>
    <t>CW F RL</t>
  </si>
  <si>
    <t>TIPO ENERGIA</t>
  </si>
  <si>
    <t>PROT. PL</t>
  </si>
  <si>
    <t>PROT. RL</t>
  </si>
  <si>
    <t>ENERGIA DEFINITIVA LIGADA</t>
  </si>
  <si>
    <t>PO FISCALIZAÇÃO</t>
  </si>
  <si>
    <t>100%
FISCALIZAÇÃO</t>
  </si>
  <si>
    <t>Coluna1</t>
  </si>
  <si>
    <t>PO DE OBRA</t>
  </si>
  <si>
    <t>100% OBRA</t>
  </si>
  <si>
    <t xml:space="preserve">PO ADICIONAL </t>
  </si>
  <si>
    <t>100% ADICIONAL</t>
  </si>
  <si>
    <t>ENERGIA BL</t>
  </si>
  <si>
    <t>ENERGIA PL</t>
  </si>
  <si>
    <t>ENERGIA RL</t>
  </si>
  <si>
    <t>NDD E</t>
  </si>
  <si>
    <t>NDD R</t>
  </si>
  <si>
    <t>YUZO APC CK</t>
  </si>
  <si>
    <t>YUZO 3OK</t>
  </si>
  <si>
    <t>YH solução</t>
  </si>
  <si>
    <t>YUZO</t>
  </si>
  <si>
    <t>Data efetiva do APC</t>
  </si>
  <si>
    <t>APC (Paquisy)</t>
  </si>
  <si>
    <t>STATUS APC SYTEX</t>
  </si>
  <si>
    <t>EHS STATUS</t>
  </si>
  <si>
    <t>EHS SUB-STATUS</t>
  </si>
  <si>
    <t>EHS DONO AÇÃO</t>
  </si>
  <si>
    <t>GRUPO APC YH</t>
  </si>
  <si>
    <t>FORNECEDORES SYTEX</t>
  </si>
  <si>
    <t>FORNECEDORES FALTANTES SYTEX</t>
  </si>
  <si>
    <t>WIP</t>
  </si>
  <si>
    <t>SPTRW003_A</t>
  </si>
  <si>
    <t>SPTRW003</t>
  </si>
  <si>
    <t>A</t>
  </si>
  <si>
    <t>P</t>
  </si>
  <si>
    <t>SITNH02</t>
  </si>
  <si>
    <t>CLARO</t>
  </si>
  <si>
    <t>19Jan. Cancelado Claro.
15dez. Enviado para qualificação
12dez. Sar recebido</t>
  </si>
  <si>
    <t>BTS</t>
  </si>
  <si>
    <t>-</t>
  </si>
  <si>
    <t>TORRINHA</t>
  </si>
  <si>
    <t>SP</t>
  </si>
  <si>
    <t>Não liberado</t>
  </si>
  <si>
    <t>00-AG. NTP</t>
  </si>
  <si>
    <t>Cancelado</t>
  </si>
  <si>
    <t/>
  </si>
  <si>
    <t>40</t>
  </si>
  <si>
    <t>CW | EV | FIS</t>
  </si>
  <si>
    <t>SPTQR001_B</t>
  </si>
  <si>
    <t>SPTQR001</t>
  </si>
  <si>
    <t>B</t>
  </si>
  <si>
    <t>SITGA07</t>
  </si>
  <si>
    <t>16Fev. Recebemos o cancelamento oficial via comercial Winity nesta data 16/02/2024.
20jun. Retornado a Claro que candidato B está dentro da área delimitada recebida fora do vetor censitário. Na mesma data claro solicita evidências (e-mail/mensagem whats, etc..) para comprovar junto a Anatel que o proprietário de toda a fazenda não tem interesse. Prazo: 23/06.
19Jun. Cand A e B rejeitados pela Claro (fora do polígono).
16jun. Enviado SAR A e B qualificação operadora.
12Jun. Recebido SAR cand A, B e RC (POLIGONOS CENSITÁRIO E DE BUSCA ESTÃO DENTRO DE UMA FAZENDA ARRENDADA. ARRENDATÁRIO NÃO POSSUI INTERESSE E RELATOU QUE DOCUMENTAÇÃO DA FAZENDA É DEFICITÁRIA, COM IMBRÓGLIO DE SUCESSÃO. . NOSSA MELHOR ALTERNATIVA, CANDIDATO “A”, ESTÁ PRATICAMENTE NA BORDA DO POLÍGONO, A 40,0M).
31mai. Acionado fornecedor.
Prazo SAR: 09/06.</t>
  </si>
  <si>
    <t>BTS - CLARO</t>
  </si>
  <si>
    <t>Taquaratinga</t>
  </si>
  <si>
    <t>18</t>
  </si>
  <si>
    <t>GORVR009_A</t>
  </si>
  <si>
    <t>GORVR009</t>
  </si>
  <si>
    <t>4G-RVDG47</t>
  </si>
  <si>
    <t>TIM</t>
  </si>
  <si>
    <t xml:space="preserve"> ENERGIA</t>
  </si>
  <si>
    <t>06jul - Aguardando facilitador passar data de execução.
03jul - Nova solicitação na equatoral pela reprova, aguardando protocolo. Mastro regularizado.
02jul - Não foi intalado medidor, teve pendências que serão tratadas amanhã, e na sequencia retornar a instalação.
 01jul - Medidor vai ser instalado hoje.
30jun -  provisória em levantamento, Combinar com a Regional, RFI hoje faltando o mastro de RRU. Alinhar com a Regional.
26jun - Site está pronto, peças chegaram e termina e escada até dia 27jun. Energia definitiva para dia 27jun.
25jun - Site está pronto, peças chegaram e termina e escada até dia 27jun. Energia definitiva para dia 27jun.
24jun - Peças vão chegar dia 26jun.
22jun - Aguardando peças da EV faltantes, grampo de fixação da escada.
19jun - Civil finalizou hoje, montagem prevista até 19jun. Alterado RFI para data prevista de ligação da Definitiva.
16jun - Informação errada da equipe ter iniciado dia 15jun, alterado para dia 17jun.
11jun - Carta enviada sem receber protocolo ainda.
10jun - Concretado.
09jun - Concretagem adiantada para 10jun ás 09:00
05jun - Montando ferragens.
02jun - Site inciado e escavado.
01jun - Equipe está no local. 29mai - Abertura da obra dia 02jun
27mai - Enviado APC, obra inicia dia 01jun.</t>
  </si>
  <si>
    <t>PGMU</t>
  </si>
  <si>
    <t>B2C</t>
  </si>
  <si>
    <t>GO</t>
  </si>
  <si>
    <t>26jun - resolvido, peças chegaram - PEÇAS</t>
  </si>
  <si>
    <t>Liberado para Obras</t>
  </si>
  <si>
    <t>10-RFI S/ ENERGIA</t>
  </si>
  <si>
    <t>2026-P06</t>
  </si>
  <si>
    <t>ACIONADO</t>
  </si>
  <si>
    <t>OK</t>
  </si>
  <si>
    <t>VENTURA</t>
  </si>
  <si>
    <t>RADU</t>
  </si>
  <si>
    <t>ANDERSON</t>
  </si>
  <si>
    <t>N/A</t>
  </si>
  <si>
    <t>RADIER</t>
  </si>
  <si>
    <t>DEFINITIVA - Energia definitiva para dia 01jul.
18jun - Prot:  489601691, equatorial repro
13jun 1° recusa por docs, enviado novamente. Concessionária ainda não respondeu o email com o protocolo, postergado para dia 17jun</t>
  </si>
  <si>
    <t>Completada</t>
  </si>
  <si>
    <t>CW: Ventura | EV: Ventura</t>
  </si>
  <si>
    <t>FIS</t>
  </si>
  <si>
    <t>MANJT001_A</t>
  </si>
  <si>
    <t>MANJT001</t>
  </si>
  <si>
    <t>KM 098 - Infra_20</t>
  </si>
  <si>
    <t>VALE</t>
  </si>
  <si>
    <t>1_ Site alagado</t>
  </si>
  <si>
    <t>27ago - Concreteira confirmando agenda.
26ago - Ferragem positiva e negativa montada, iniciado os pilares e chumbador.
20/08 - concretagem confirmada pela Leticia.
07ago - Obra em escavação.</t>
  </si>
  <si>
    <t>VALE - Ferrovia Carajás</t>
  </si>
  <si>
    <t>B2B</t>
  </si>
  <si>
    <t>ANAJATUBA</t>
  </si>
  <si>
    <t>MA</t>
  </si>
  <si>
    <t>04 - Mobilização 2</t>
  </si>
  <si>
    <t>03-AG. CONCRETAGEM</t>
  </si>
  <si>
    <t>2026-P10</t>
  </si>
  <si>
    <t>ZOPONE</t>
  </si>
  <si>
    <t>PREPOSTO</t>
  </si>
  <si>
    <t>Energia responsabilidade do Cliente</t>
  </si>
  <si>
    <t>1 - SIM - Infra + Montagem</t>
  </si>
  <si>
    <t>—</t>
  </si>
  <si>
    <t>CW: Zopone | EV: Zopone</t>
  </si>
  <si>
    <t>GOMNR002_A</t>
  </si>
  <si>
    <t>GOMNR002</t>
  </si>
  <si>
    <t>4G-MNIG92</t>
  </si>
  <si>
    <t>21 On hold</t>
  </si>
  <si>
    <t>Rota Agro</t>
  </si>
  <si>
    <t>MINEIROS</t>
  </si>
  <si>
    <t>2026-P04</t>
  </si>
  <si>
    <t>TELSITE</t>
  </si>
  <si>
    <t>ALEXANDRE</t>
  </si>
  <si>
    <t>RFI sem Energia - Sem Cedente | Data Protoc N/A débitos</t>
  </si>
  <si>
    <t>CW: Telsite | EV: Telsite</t>
  </si>
  <si>
    <t>GOMNR003_B</t>
  </si>
  <si>
    <t>GOMNR003</t>
  </si>
  <si>
    <t>4G-MNIG93</t>
  </si>
  <si>
    <t>RFI sem Energia - sem cedente | Data Protoc N/A débitos</t>
  </si>
  <si>
    <t>Não liberada</t>
  </si>
  <si>
    <t>Completada con pendientes</t>
  </si>
  <si>
    <t>GOMNR004_B</t>
  </si>
  <si>
    <t>GOMNR004</t>
  </si>
  <si>
    <t>4G-MNIG94</t>
  </si>
  <si>
    <t>GOMNR006_B</t>
  </si>
  <si>
    <t>GOMNR006</t>
  </si>
  <si>
    <t>4G-MNIG96</t>
  </si>
  <si>
    <t>TUBULÃO</t>
  </si>
  <si>
    <t>Data Proposta 08-4 / Sem aprovação TIM / Data Ligação ? Compartilhamento| Data Protoc 01/04 - 25 postes</t>
  </si>
  <si>
    <t>GOMNR007_A</t>
  </si>
  <si>
    <t>GOMNR007</t>
  </si>
  <si>
    <t>4G-MNIG97</t>
  </si>
  <si>
    <t>GOPRT002_A</t>
  </si>
  <si>
    <t>GOPRT002</t>
  </si>
  <si>
    <t>4G-PEXG90</t>
  </si>
  <si>
    <t>19/03 - Docusing assinado com ressalva: Suportes comprados diverge do PPI vigente.</t>
  </si>
  <si>
    <t>PORTELANDIA</t>
  </si>
  <si>
    <t>Energia Provisória ligada em 18/05</t>
  </si>
  <si>
    <t>GORVR014_B</t>
  </si>
  <si>
    <t>GORVR014</t>
  </si>
  <si>
    <t>4G-RVDG98</t>
  </si>
  <si>
    <t>RIO VERDE</t>
  </si>
  <si>
    <t>MGPRX005_C</t>
  </si>
  <si>
    <t>MGPRX005</t>
  </si>
  <si>
    <t>C</t>
  </si>
  <si>
    <t>4G-PARD53</t>
  </si>
  <si>
    <t>09/03/26_ Igor pediu para segurar a mobilização até 11/03.
27/02 - Cancelei o embarque de hoje por falta de data de integração. Fabio informou que não temos agenda disponivel para embarque na proxima semanna, sendo possivel apenas embarcar dia 09/03. Devido não ter</t>
  </si>
  <si>
    <t>Rota Sertaneja</t>
  </si>
  <si>
    <t>PRATA</t>
  </si>
  <si>
    <t>MG</t>
  </si>
  <si>
    <t>23MAR26_ Site escavado mas paralisado. Desmobilização total solicitada. (21 On Hold TIM)
12MAR26_ Mobilização NÃO INICIADA a pedido do PMO devido a divergência comercial com a TIM.</t>
  </si>
  <si>
    <t>TUV</t>
  </si>
  <si>
    <t>Provisória ligada em 20/04/2026</t>
  </si>
  <si>
    <t>MTLTG007_C</t>
  </si>
  <si>
    <t>MTLTG007</t>
  </si>
  <si>
    <t>4G-ALTMI6</t>
  </si>
  <si>
    <t>ALTO GARÇAS</t>
  </si>
  <si>
    <t>MT</t>
  </si>
  <si>
    <t>RFI sem Energia - Sem Cedente | Data Protoc 01/04</t>
  </si>
  <si>
    <t>MTPDR001_B</t>
  </si>
  <si>
    <t>MTPDR001</t>
  </si>
  <si>
    <t>4G-PXPMI0</t>
  </si>
  <si>
    <t>PEDRA PRETA</t>
  </si>
  <si>
    <t>MTPDR002_A</t>
  </si>
  <si>
    <t>MTPDR002</t>
  </si>
  <si>
    <t>4G-PXPMI1</t>
  </si>
  <si>
    <t>MTPDR003_B</t>
  </si>
  <si>
    <t>MTPDR003</t>
  </si>
  <si>
    <t>4G-PXPMI2</t>
  </si>
  <si>
    <t>MTPDR004_B</t>
  </si>
  <si>
    <t>MTPDR004</t>
  </si>
  <si>
    <t>4G-PXPMI3</t>
  </si>
  <si>
    <t>16mar - Sem tarefa APC, Docusign liberar pré-work</t>
  </si>
  <si>
    <t>Data Proposta 24-4 / RC 4527 PO ?? / Data Ligação até 11/05 | Data Protoc 01/04 - 13 postes</t>
  </si>
  <si>
    <t>SPPRC004_COLLO1</t>
  </si>
  <si>
    <t>SPPRC004</t>
  </si>
  <si>
    <t>COLLO1</t>
  </si>
  <si>
    <t>SP02M</t>
  </si>
  <si>
    <t>VIVO</t>
  </si>
  <si>
    <t xml:space="preserve">03/08/2026 - Relatório revisado RFI enviado
31/07/2026 - Relatorio de RFI reprovado por O&amp;M energia Provisória aceita pela Vivo 
30/07/2026 - Batimento realizado Abrito realizando Provisória sem custo para WInity devido de atraso na condução do processo de energia definitiva. Felipe Militão conduzindo aprovação junto a Vivo. (OTO VENDO APROVAÇÃO)
27/07/2026 - Batimento realizado planejamento mantido
24/07/2026 - Impacto devido chuvas porem antecipado entrega do EV
22/07/2026 - Obra em andamento mantido planejamento  embarque Gabinete previsto para 27/07 entrega 30/07
21/07/2026 - Obra em andamento mantido planejamento
20/07/2026 - Realizado batimento com Abrito planejamento mantido, risco de energia definitiva
17/07/2026 - Atividade liberada por EHS batimento realizado com Abrito para ajuste de planejamento16/07/2026 - EHS Liberou atividade de infra, EV ainda bloqueado
15/07 - Data de instalação de gabinete confirmado em FUP presencial com Sue/Aline.
14/07/2026 - Cobrado envio de documentações EHS para liberação de obra
08/07/2026 - Acionamento enviado </t>
  </si>
  <si>
    <t>COLLO</t>
  </si>
  <si>
    <t>PIRACICABA</t>
  </si>
  <si>
    <t>04/08 - Energia definitiva OK
31/07/2026 - Energia provisória aceita pela Vivo
29/07/2026 - Risco Alto para energia definitiva
17/07/2026 - Atividade Liberada por EHS 
14/07/2026 - Pendente envio de documentações EHS
08/07/2026 - Obra liberada pela Leticia sem assinadura de FCU</t>
  </si>
  <si>
    <t>11-RFI</t>
  </si>
  <si>
    <t>2026-P08</t>
  </si>
  <si>
    <t>ABRITO</t>
  </si>
  <si>
    <t>MARCEL</t>
  </si>
  <si>
    <t>Tipo 11</t>
  </si>
  <si>
    <t xml:space="preserve">06/08/2026 - Enviado template de energia com numero de UC
03/08/2026 - Energia definitiva OK pendente numero de UC
31/07/2026 - Energia provisória OK custo total Abrito
30/07/2026 - Protocolo para definitiva 2167926223 prazo 5 dias provisória sendo feita hojhe 
29/07/2026 - Enviado template para solicitação de compartilhamento para Militão </t>
  </si>
  <si>
    <t>CW | EV | FIS | GAB</t>
  </si>
  <si>
    <t>MACLN005_C</t>
  </si>
  <si>
    <t>MACLN005</t>
  </si>
  <si>
    <t>KM 486 - MAV60</t>
  </si>
  <si>
    <t>Acesso</t>
  </si>
  <si>
    <t>AÇAILÂNDIA</t>
  </si>
  <si>
    <t>23 - Mobilização 8</t>
  </si>
  <si>
    <t>01-INICIAR OBRA</t>
  </si>
  <si>
    <t>PBJPS003_C</t>
  </si>
  <si>
    <t>PBJPS003</t>
  </si>
  <si>
    <t>PBCRI75</t>
  </si>
  <si>
    <t>ACESSO AO CONDOMINIO - REVOGAÇÃO DE APC</t>
  </si>
  <si>
    <t>23jul - Aguardando retorno de novo candidato.
10jul - Aguardando retorno de novo candidato.
08jul - Reunião realizada, definido ser de alto risco o candidato, apresentado opção de camuflagem, porem um novo candidato deve ser o plano de solução, Nicole vai fazer nova busca.
07jul - Aguardando reunião 08jul de definição dos próximos passos.
06jul - Marcada reunião 08jul de definição dos próximos passos.
19jun - Cobrado retorno denovo.
16jun - Aguardando retorno síndico com o jurídico.
15jun - Sindico não abre mão do combinado com a WLF, pede camuflagem para verificar liberação. Enviado email a ACQ e Jurídico.
12jun - Nicole não consegue contato.
11jun - Cobrado a nicole de uma solução.
10jun - Síndico informou exigências abaixo, acionado Nicole de ACQ
Kleyton Figueiredo
( 83) 988778027 
* Quando foi feito a prospecção do local, foi relatado que seria apenas 1 antena, com 1,5m acima do peitoril de 1,10m e na execução serão 3 antenas com peitoril somando 3,00m .
* A localização da antena está divergente, onde na locação foi passado apenas para o lado esquerdo, pois na parte direita possui apartamento com área de vivência, e no projeto as antenas estão em ambos os lados .
* O proprietário está fazendo algumas exigências sobre guarda corpo e a fixação ele não quer o guarda corpo galvanizado ele quer de inox ou Alumínio.
05jun - Liberado QTM com disjuntor 03jun - Entrega do metálico ficou para dia 23jun</t>
  </si>
  <si>
    <t>Remanejamento</t>
  </si>
  <si>
    <t>PB</t>
  </si>
  <si>
    <t>SEM ACESSO</t>
  </si>
  <si>
    <t>Estrategic</t>
  </si>
  <si>
    <t>ROOF TOP</t>
  </si>
  <si>
    <t>ESTRATEGIC</t>
  </si>
  <si>
    <t>CW: Estrategic Engenharia | EV: Estrategic Engenharia</t>
  </si>
  <si>
    <t>PAMJX003_A</t>
  </si>
  <si>
    <t>PAMJX003</t>
  </si>
  <si>
    <t>PAMFS</t>
  </si>
  <si>
    <t>Acionamento tardio + Integração</t>
  </si>
  <si>
    <t>Gabinete Operadora</t>
  </si>
  <si>
    <t>SOCOCO</t>
  </si>
  <si>
    <t>MOJU</t>
  </si>
  <si>
    <t>PA</t>
  </si>
  <si>
    <t>N/A - HUAWEI</t>
  </si>
  <si>
    <t>RFI sem Energia - Energia Cliente ligada 22/06</t>
  </si>
  <si>
    <t>CW: Telsite | EV: Telsite | GAB: -</t>
  </si>
  <si>
    <t>FIS | GAB</t>
  </si>
  <si>
    <t>SPGRL029_D</t>
  </si>
  <si>
    <t>SPGRL029</t>
  </si>
  <si>
    <t>D</t>
  </si>
  <si>
    <t>SMGRSL8</t>
  </si>
  <si>
    <t>ACQ</t>
  </si>
  <si>
    <t>05jan - Paralisado.
26nov - Aguardando liberação do Igor.
19nov para 28.10 - Não realizado corte e dobra, candidato com exaustor de AR no local da obra e foi inviabilizada.
07/10/25 - Após acionamento, inicia em 72h
24Jun. Sar enviado
20jun. Recebido SAR D.</t>
  </si>
  <si>
    <t>GUARULHOS</t>
  </si>
  <si>
    <t>Pré-work 30ago</t>
  </si>
  <si>
    <t>Pre-Work</t>
  </si>
  <si>
    <t>Pré-work 02out</t>
  </si>
  <si>
    <t>APC REVOGADO 05jan</t>
  </si>
  <si>
    <t>RT</t>
  </si>
  <si>
    <t>En espera</t>
  </si>
  <si>
    <t>CW: KGM | EV: KGM</t>
  </si>
  <si>
    <t>AMBRR001_A</t>
  </si>
  <si>
    <t>AMBRR001</t>
  </si>
  <si>
    <t>AMBVT</t>
  </si>
  <si>
    <t>14/08 - RFI enviado aprovado com ressalvas pelo Rogerio Joly.
13/08 - Relatorio recebido no dia 12/08, validado no dia de hoje, aguardando aprovação junto a regional sobre a instalação do encapsulamento. 
10/08 - A equipe vai se deslocar hoje, previsão de inicio para amanhã e conclusão dia 13/08
06/08 -  Deonir confirmou que consegue inverter a rota, e segunda, dia 10/08 a equipe de montagem chega em Barreirinhas para corrigir 100% da montagem e entregar o RFI em 12/08.
05/08 - Solicitei para Deonit inverter a rota do PAGNS001 pelo AMBRR001 afim de antecipar a entrega do RFI. 
04/08 - Conforme alinhado na FUP de hoje: 
Equipe de montagem vai seguir com a montagem no PAGNS001 de 18/08 até 20/08. Após a conclusão, a equipe se deslocará para AMBRR001. Previsão de chegada da equipe: 24/08 a tarde, iniciam 25/08 e conclui em 26/08. Com isso, data de RFI alterada para 26/08.
27/07 - DROP, devido ao motivo abaixo:
Faltou arruelas, diagonais e agora peça do suporte. Dessa forma, temos 1 suporte a menos instalado.
Diagonais e arruelas a AM ficou de enviar e contrataram o próprio Deonir para montar. 
Prazo para Deonir voltar para o site e montar os itens faltantes: 17/08
Não temos como enviar esse RFI. Vai ser + 1 Drop.
RFI ja reprovado pelo Picon.
Havia falado com o Fabio na quinta que a AM precisava se virar e contratar alguém lá, ou mandar alguém para lá, para montar os itens faltantes. Até o momento não temos atualização pela AM. 
23/07 - Previsão de retorno para instalação das arruelas e diagonais recebidas da AM, 16 ou 17 de agosto.
22/07 - Durante a montagem da EV, a equipe constatou ausência das peças abaixo:
3 diagonais D7A
Além disso, foram entregues arruelas erradas, conforme abaixo:
 500 arruelas de 5/8", era para ser 500 de 1/2"
AM vai embarcar os itens amanhã, com previsão de chegar até 25/07 no aeroporto. A AM vai buscar no aeroporto e enviar para o site via barco, mas não podemos ficar parados com equipe a equipe até terça feira, pois essa equipe vai montar a EV do site AMCRR003 que é meta P07. AM alinhou com a DT pedindo para não apertar os parafusos com torquimetro, so encostar o parafuso com a chave, sem aperto de torção.
A instalação dessas peças faltantes, a AM esta contratando diretamente a DT para montar.
15/07 - Equipe de montagem vai iniciar atividade em 20/07 após finalização do AMCRR002. Necessário transporte fluvial para site. 
Data de instalação de gabinete confirmado em FUP presencial com Sue/Aline.
14/07 - 2DT foi liberada pela EHS. Retomada prevista para após finalização do AMCRR002.
10/07 - Equipes da DT continuam aguardando liberação de EHS para retomada das atividades de infra e montagem.
03/07 - montagem não iniciada, pois equipe segue no reaterro e compactação. 
25/06 - Obra impactada por chuvas.
23/06 - Chuvas - sem atividades. 
21/06 - Chuvas - sem atividades.
20/06 - Chuvas - sem atividades.
18/06 - Chuvas - sem atividades. Equipe atuando. 
Trabalhando na escavação manual, com previsão de termino até amanhã (19/06), com concreto magro;
20/06 - começamos a montar ferragens até 22/06;
23/06 - montagem da caixaria e nivelamento do CH;
24/06 concretagem manual 12m³, com 1 betoneira e 6 pessoas;
25/06 e 26/07 - cura de concreto;
27/06 - Reaterro manual;
28/06 - Inicio de montagem da EV;
01/07 - Termino de montagem de EV.
02/07 - Finalização do alambrado (fundo);
03/07 - lona, brita, tela e arame farpado;
04/07 - acabamentos finais e entrega do RFI;
17/06 - Chuvas - sem atividades.
16/06 - Chuvas - sem atividades.
15/06 - Realizamos escavação manual nos dias 11, 12, 13 e 15.
Transformador voltou a funcionar na segunda metade do dia. 
No domingo um transformador foi danificado e a vila ficou sem energia e, consequentemente, sem água potável. 
Essetransformador alimentava o abastecimento de água da vila por inteiro.
10/06 - Devido chuvas e reposicionamento de área do site, inicio de escavação postergado para amanhã. 
Abertura de obras concluida (com chuvas). 
Devido arvore no local, reposicionamos o site dentro da área locada. 
09/06 - Abertura postergada para amanhã devido chuvas.
02/06 - Não temos saida de barco no domingo e na segunda cedo, apenas 12h. Com isso, o tempo de viagem de barco é estimado em 5 horas. Equipe chegara no local anoitecendo. Abertura de obra programada para 09/06.
Escavação será manual.
Concretagem manual.(Na região tem material para concretaagem).
Reaterro e Compactação manual.
12/05 - Gabinete vai embarcar dia 08/06 e esta previsto a chegada em 22/06. Instalação até 26/06.
08/05 - Formalização do acionamento via e-mail para acionamento de fiscalização e Nilko.
05/05 - DT apresentou cronograma. Seguramos as atividades devido data de entrega de CH e EV por necessidade de frete especial. Obra sera iniciada mais para o final do mês.
Hoje a data que temos de entrega de CH/EV é 15/06 e não temos como enviar CH separado devido alto custo de frete.
30/04 - Yuzo disparou acionamento.</t>
  </si>
  <si>
    <t>BTS 2025 - 2026</t>
  </si>
  <si>
    <t>Barreirinha</t>
  </si>
  <si>
    <t>AM</t>
  </si>
  <si>
    <t>PEÇAS FALTANTES AM
DOCS MONTAGEM EHS
DATA DE RFI</t>
  </si>
  <si>
    <t>NOK</t>
  </si>
  <si>
    <t>DT</t>
  </si>
  <si>
    <t>ALINE / PRISCILLA</t>
  </si>
  <si>
    <t>AM - 40m</t>
  </si>
  <si>
    <t>Definitiva</t>
  </si>
  <si>
    <t>CW: DT | EV: DT | GAB: -</t>
  </si>
  <si>
    <t>MAMNC001_A</t>
  </si>
  <si>
    <t>MAMNC001</t>
  </si>
  <si>
    <t>KM 194 - MAV82</t>
  </si>
  <si>
    <t>Alteração ponto</t>
  </si>
  <si>
    <t>MONÇÃO</t>
  </si>
  <si>
    <t>20 - Mobilização 7</t>
  </si>
  <si>
    <t>SPBRX006_C</t>
  </si>
  <si>
    <t>SPBRX006</t>
  </si>
  <si>
    <t>SN-BRRPI1</t>
  </si>
  <si>
    <t>CART (Auto Raposo Tavares)</t>
  </si>
  <si>
    <t>ACIONAR</t>
  </si>
  <si>
    <t>31/08/2026 aguarda EHS</t>
  </si>
  <si>
    <t>SPGRL030_B</t>
  </si>
  <si>
    <t>SPGRL030</t>
  </si>
  <si>
    <t>SMGRSU3</t>
  </si>
  <si>
    <t>APC Operadora</t>
  </si>
  <si>
    <t>25/06_ RFI ok + Energia ok + gabinete ok - Viviane informou que Claro deve aprovar FCU ainda dentro do mês de junho.</t>
  </si>
  <si>
    <t>Regulatório</t>
  </si>
  <si>
    <t>Site concluído na meta mas sem liberação de Licenciamento.</t>
  </si>
  <si>
    <t>Energia Definitiva ligada</t>
  </si>
  <si>
    <t>BAJCB001_D</t>
  </si>
  <si>
    <t>BAJCB001</t>
  </si>
  <si>
    <t>BAJCN11</t>
  </si>
  <si>
    <t>APC revogado</t>
  </si>
  <si>
    <t>Energia Monofásica
07Abr. SAR enviado Cand D
28fev. Recebido SAR D, pré comar 29m.</t>
  </si>
  <si>
    <t>JACOBINA</t>
  </si>
  <si>
    <t>BA</t>
  </si>
  <si>
    <t>08ABR26_ Site desmobilizado. EV solicitado recolhimento (transferido para gestão do Fábio Júnior).
06ABR26_ Proprietária negou acesso ao site na mobilização hoje de pessoas e materiais, alegando ter vendido o terreno. Nicole acionou o Jurídico, aguardando retorno. Equipe parada.</t>
  </si>
  <si>
    <t>02-AG. ESCAVAÇÃO</t>
  </si>
  <si>
    <t>2026-TBD</t>
  </si>
  <si>
    <t>j</t>
  </si>
  <si>
    <t>SPMGL001_A</t>
  </si>
  <si>
    <t>SPMGL001</t>
  </si>
  <si>
    <t>SN-ULSC91</t>
  </si>
  <si>
    <t>APC REVOGADO</t>
  </si>
  <si>
    <t>23jul - Questionado Anderson se é APC? Data deve ser revisada na coluna P
14jul - Yuzo pediu para suspender mobilização (Problema de assinatura de Termo - Aquisições!?)</t>
  </si>
  <si>
    <t>CCR Sorocabana</t>
  </si>
  <si>
    <t>4 - NÃO</t>
  </si>
  <si>
    <t>CW 0·? | EV 0·?</t>
  </si>
  <si>
    <t>SPPDD002_A</t>
  </si>
  <si>
    <t>SPPDD002</t>
  </si>
  <si>
    <t>SN-DASC92</t>
  </si>
  <si>
    <t>SPPLR005_B</t>
  </si>
  <si>
    <t>SPPLR005</t>
  </si>
  <si>
    <t>SN-DLSC95</t>
  </si>
  <si>
    <t>SPVTR001_B</t>
  </si>
  <si>
    <t>SPVTR001</t>
  </si>
  <si>
    <t>SN-VTSC91</t>
  </si>
  <si>
    <t>MGJLN001_A</t>
  </si>
  <si>
    <t>MGJLN001</t>
  </si>
  <si>
    <t>MGLPH</t>
  </si>
  <si>
    <t>APC REVOGADO - EXTENSÃO DE REDE</t>
  </si>
  <si>
    <t>16/06 - Concretagem em andamento. 
15/06 - Concretagem confirmada para amanhã as 8h.
12/06 - Obra PARALISADA por necessidade de extensão de rede. Autorizado seguir com concretagem conforme programado para fins de segurança do solo, caso não tenham seguido com aterro da fundação.
09/06 - proprietário esta solicitando uma porteira.
08/06 - Abertura de obra realizada.
27/05 - Acionamento de obra liberado para fornecedor.
PPI não ocmpatibilizado com fundação.
E-mail: APC PROBLEM - MGJLN001_A - Engenharia - PPI não compatibilizado com fundação</t>
  </si>
  <si>
    <t>BTS - VIVO</t>
  </si>
  <si>
    <t>Santa Juliana</t>
  </si>
  <si>
    <t>DATA DE RFI</t>
  </si>
  <si>
    <t>04-AG. INICIAR MONTAGEM</t>
  </si>
  <si>
    <t>REI SOL</t>
  </si>
  <si>
    <t>ALINE</t>
  </si>
  <si>
    <t>TIPO 11</t>
  </si>
  <si>
    <t>JOTHA</t>
  </si>
  <si>
    <t>SECCIONAL - 60m</t>
  </si>
  <si>
    <t>Abierta</t>
  </si>
  <si>
    <t>CW: Rei Sol | EV: Jhota Montagens | GAB: -</t>
  </si>
  <si>
    <t>MGPRD005_A</t>
  </si>
  <si>
    <t>MGPRD005</t>
  </si>
  <si>
    <t>MGMI2</t>
  </si>
  <si>
    <t>12/06 - Reaterro da fundação concluido por fins de segurança.
CH deixado na sede (casa) da fazenda.
11/06 - Custo não aprovado. Obra Paralisada.
Obra com extensão de rede - Sem possibilidade de energia definitiva na entrega do RFI.
Temos possibilidade de energia provisória, do medidor mais próximo á 550m.
Capex: R$56.311,00
Opex: Consumo da operadora (VIVO) - necessário aprovação previa. 
10/06 - Pedi para equipe paralisar atividades para fins de aprovação de custo de energia provisoria.
09/06 - Solicitei CAPEX e OPEX de provisoria para verificarmos se seguiriamos com a obra e energia provisoria.
05/06 - Escavação iniciada.
03/06 - Abertura de obra realizada. Escavação postergada para 05/06 devidodisponibilidade de maquinário devido ao feriado. 
26/05 - Acionamento de obra liberado para fornecedor.</t>
  </si>
  <si>
    <t>EXTENSÃO DE REDE</t>
  </si>
  <si>
    <t>FORMATTO</t>
  </si>
  <si>
    <t>AM - 60</t>
  </si>
  <si>
    <t>CW: Formatto | EV: Formatto | GAB: -</t>
  </si>
  <si>
    <t>BAMSC002_A</t>
  </si>
  <si>
    <t>BAMSC002</t>
  </si>
  <si>
    <t>BAMAE03</t>
  </si>
  <si>
    <t xml:space="preserve">APC REVOGADO - EXTENSÃO DE REDE </t>
  </si>
  <si>
    <t>05/06 -  APC REVOGADO.
Obra sem possibilidade de ligação de energia.
Necessário extensão de rede + ramal interno.
Solicitado não embarcar CH e EV. 
03/06 - abertura de obra realizada;
Localizado 2 lagoas + declive no local do site. Formatto verificando se a gente consegue fugir das lagoas.
Cronograma para melhoria de acesso:
05/06 - utilizar a retro para escavação da fundação e do acesso.</t>
  </si>
  <si>
    <t>RADIER AFLORADO</t>
  </si>
  <si>
    <t>AM - 50</t>
  </si>
  <si>
    <t>CW: Formatto | EV: -</t>
  </si>
  <si>
    <t>EV | FIS</t>
  </si>
  <si>
    <t>RJGPM002_A</t>
  </si>
  <si>
    <t>RJGPM002</t>
  </si>
  <si>
    <t>SR-GUAP08</t>
  </si>
  <si>
    <t>APC REVOGADO - PARALISADO PELO ICMBIO</t>
  </si>
  <si>
    <t>19/11 - obra paralisada pelo ICMBIO;
18/11 - croncretagem confirmada para 21/11, ag. motivo de postergação.RFI antecipado de 30/11 para 29/11.
15/11 - cronograma atualizado;
13/11 - cronograma atualizado;
07/11 - Obra acionada sem energia. Estamos tentando aprovar uma provisoria com a Tim de cerca de R$300k.
06/11 - APC liberado sem documentação na Sytex. Avisado no grupo força tarefa desde 30/11 e ninguém resolveu.
31out - Igor não liberou APC, somente pré-work.Pré work liberado em 30/11.
13jun. Candidato A validado pela concessionária.
05jun. Candidato A qualificado operadora, 70m.
29mai. Enviado SAR A qualificação operadora.
23mai. Recebido SAR A.
15abr. Recebido acionamento.</t>
  </si>
  <si>
    <t>ECORIOMINAS</t>
  </si>
  <si>
    <t>GUAPIMIRIM</t>
  </si>
  <si>
    <t>RJ</t>
  </si>
  <si>
    <t>PARALISADO PELO ICMBIO</t>
  </si>
  <si>
    <t>Carry Over - REVOGADO</t>
  </si>
  <si>
    <t>PROVISORIA - AG. APROVAÇÃO TIM</t>
  </si>
  <si>
    <t>RJGPM003_A</t>
  </si>
  <si>
    <t>RJGPM003</t>
  </si>
  <si>
    <t>SR-GUAP18</t>
  </si>
  <si>
    <t>19/11 - obra paralisada pelo ICMBIO;
18/11 - cronograma atualizado;
17/11 - Zopone conseguiu romper a rocha, não sendo necessário revisão de projeto de fundação. Seguiremos conforme projeto inicial.
15/11 - Zopone segue com tentativa de rompimento da rocha.
14/11 - Zopone segue com tentativa de rompimento da rocha. Estão utilizando rompedor eletrico. Novo rompedor envido para obra. Projeto de fundação revisado recebido e ennviado no grupo.
13/11 - Foi encontrado rocha Sã, Zopone esta tentando romper a rocha. Solicitado revisão de projeto de fundação para engenharia. Rompedor eletrico quebrou.
07/11 - Obra acionada sem energia. Estamos tentando aprovar uma provisoria com a Tim de cerca de R$200k.
06/11 - APC liberado sem documentação na Sytex. Avisado no grupo força tarefa desde 30/11 e ninguém resolveu.
31out - Igor não liberou APC, somente pré-work.Pré work liberado em 30/11.05fev. ID Winity alterado de RJTRS009 para RJGPM003.
27nov. Recebido da TIM formalização de alteração de ID uma vez que a localização do site está em Guapimirim. De: SN-TERE11 Para: SR-GUAP18.
28jun. Candidato qualificado operadora, altura reguzida de 70m para 50m.
27jun. Enviado SAR A qualificação operadora.
13jun. Recebido nova revisão 02 de SAR para qualificação com deslocamento de 85m.
24mai. Apresentar novo A, coordenada conforme reunião com RF e TX tim. Invalidar este anterior.
22mai. Recebido SAR A.
15abr. Recebido acionamento.</t>
  </si>
  <si>
    <t>50m</t>
  </si>
  <si>
    <t>SPLTN001_A</t>
  </si>
  <si>
    <t>SPLTN001</t>
  </si>
  <si>
    <t>SP08B</t>
  </si>
  <si>
    <t>APC REVOGADO - Problema de Contrato - Usina mandou parar</t>
  </si>
  <si>
    <t>Usina Batatais</t>
  </si>
  <si>
    <t>Altinópolis</t>
  </si>
  <si>
    <t>06ABR26_ Usina mandou notificação para paralisar obra, alegando impasse com o proprietário. IMPORTANTE: Caixa de acessórios foi furtada do site, BO enviado.</t>
  </si>
  <si>
    <t>2026-Batatais</t>
  </si>
  <si>
    <t>RFI sem energia. Provisória não aprovada.</t>
  </si>
  <si>
    <t>MGNVS002_COLLO1</t>
  </si>
  <si>
    <t>MGNVS002</t>
  </si>
  <si>
    <t>MGNSM</t>
  </si>
  <si>
    <t xml:space="preserve">12/08/2026 - Vivo aprovou SCI de energia, RFI enviado
31/07/2026 - Energia Plan Agosto Regional Vivo não aceitara RFI com SCI
30/07/2026 - Time de Energia Winity enviou solicitação de SCI para Vivo aguarda aprovação para enviar RFI com energia provisória
27/07/2026 - Batimento realizado alterado plan de entrega do Gabinete para 30/07
24/07/2026 - Batimento realizado protocolo para energia emitido mas risco de definitiva permanece
22/07/2026 - Batimento realizado permanece risco de energia definitiva Gabinete embarque dia 24/07 instalação prevista 29/07
20/07/2026 - Batimento realizado permanece risco de energia definitiva 
17/07/2026 - Liberado atividade por EHS ajustado planejamento, risco de energia definitiva dentro do mes
15/07/2026 - Após consulta com suprimentos detectado necessidade de fornecimento de cadeado Bluethoot pelo fornecedor
15/07 - Data de instalação de gabinete confirmado em FUP presencial com Sue/Aline.
14/07/2026 - Cobrado envio de documentações EHS para liberação de obra
08/07/2026 - Acionamento enviado </t>
  </si>
  <si>
    <t>NOVA SERRANA</t>
  </si>
  <si>
    <t>17/07/2026 - Atividade liberada por EHS porem risco Alto de energia definitiva devido debitos da Operadora / Winity
14/07/2026 - Pendente envio de documentações EHS
08/07/2026 - Obra liberada pela Leticia sem assinadura de FCU</t>
  </si>
  <si>
    <t>12/08/2026 - Aprovado pela Vivo envio do RFI com SCI
05/08/2026 - Vistoria planejada para 03/08 não atendida pela CEMIG replan 12/08
29/07/2026 - Concessionaria passou prazo para 03/08
24/07/2026 - Rei Sol informa envio do SCI Proto. 1235218170
22/07/2026 - Rei Sol continua com problemas na abertura de protocolo
17/07/2026 - Rei Sol informa debitos tanto operadora como Winity Rei Sol não consegue seguir com solicitação do protocolo</t>
  </si>
  <si>
    <t>MSPRC010_A</t>
  </si>
  <si>
    <t>MSPRC010</t>
  </si>
  <si>
    <t>4N-ATDSH5</t>
  </si>
  <si>
    <t>INTEGRAÇÃO / VISTORIA CLIENTE</t>
  </si>
  <si>
    <t>14Jul - Usina exigiu visita conjunta para poder iniciar. Equipes mobilizadas foram paralisadas. Ainda sem data.</t>
  </si>
  <si>
    <t>AlcoolVALE</t>
  </si>
  <si>
    <t>APARECIDA DO TABOADO</t>
  </si>
  <si>
    <t>MS</t>
  </si>
  <si>
    <t>Risco Renovado para P08 - Aguarda Energia Definitiva
16Jul - Integração de máquina e perfuratriz ainda não foi liberado. Expectativa de ocorrer em 17/07 não permite entrega dentro da meta P07.</t>
  </si>
  <si>
    <t>RFI sem Energia ou Provisória</t>
  </si>
  <si>
    <t>APCLC001_A</t>
  </si>
  <si>
    <t>APCLC001</t>
  </si>
  <si>
    <t>APCOK02</t>
  </si>
  <si>
    <t>Autorização Mobilização</t>
  </si>
  <si>
    <t>31ago - Topografia aprovada, não foi po13ago - Obra aguardando data de abertura com a fiscalizadora.
10ago - Aguardando liberação de docs de EHS. Foi reprovada 
07ago - Liberado Pré-work.
06ago - Aguardando liberação de EHS para acionar</t>
  </si>
  <si>
    <t>CALÇOENE</t>
  </si>
  <si>
    <t>AP</t>
  </si>
  <si>
    <t>2026-P09</t>
  </si>
  <si>
    <t>VANTECH</t>
  </si>
  <si>
    <t>CW: Vantech | EV: Vantech | FIS: RADU</t>
  </si>
  <si>
    <t>MGCPY001_A</t>
  </si>
  <si>
    <t>MGCPY001</t>
  </si>
  <si>
    <t>4G-CPDV93</t>
  </si>
  <si>
    <t>cancelado</t>
  </si>
  <si>
    <t>14jan. Recebido SAR A e B.
30dez. Recebido acionamento.</t>
  </si>
  <si>
    <t>PROJETO REGULATÓRIO</t>
  </si>
  <si>
    <t>Capitolio</t>
  </si>
  <si>
    <t>MGDMB001_A</t>
  </si>
  <si>
    <t>MGDMB001</t>
  </si>
  <si>
    <t>4G-DOCO99</t>
  </si>
  <si>
    <t>16jan. Recebido SAR A, B e C.
30dez. Recebido acionamento.</t>
  </si>
  <si>
    <t>Dom Bosco</t>
  </si>
  <si>
    <t>MGGST001_A</t>
  </si>
  <si>
    <t>MGGST001</t>
  </si>
  <si>
    <t>4G-GYCE91</t>
  </si>
  <si>
    <t>23jan.25 SAR A (GF / O imóvel se trata de uma pousada, o proprietário disponibilizou um local para que não tenha impacto visual / Dimensão da área a ser locada 10m x 10m = 100m², terreno livre de construções com espaço disponível.
Responsabilidade de limpeza será da Winity / Imóvel possui apenas contrato de compra e venda, não tem IPTU na região e nem matrícula)
30dez. Recebido acionamento.</t>
  </si>
  <si>
    <t>Augusto De Lima</t>
  </si>
  <si>
    <t>MGJSX001_D</t>
  </si>
  <si>
    <t>MGJSX001</t>
  </si>
  <si>
    <t>MGSJBA0066</t>
  </si>
  <si>
    <t>4G-SJVG91</t>
  </si>
  <si>
    <t>11fev. Recebido SAR D, após cand. C antigo declinar.
30dez. Recebido acionamento para prosseguimento com candidato antido do projeto Sky.</t>
  </si>
  <si>
    <t>Sao Jose Da Barra</t>
  </si>
  <si>
    <t>40 m</t>
  </si>
  <si>
    <t>MGMRY002_C</t>
  </si>
  <si>
    <t>MGMRY002</t>
  </si>
  <si>
    <t>MGMFE_0021</t>
  </si>
  <si>
    <t>4G-MFVG91</t>
  </si>
  <si>
    <t>18fev25. Recebido o SAR C (mesmo C do passado revisado), para nova qualificação.
30dez24. RECEBIDO ACIONAMENTO NOVAMENTE DO SITE.
28Out. Kadú envia para a Enersys o PPI para validação. Aguardando estudo de autonomia para enviar para TIM.
28Out. PPI rev6 recebido TANZ.
04ago. Embarque CH+EV 16ago / Inicio 15ago / Abertura 16ago / Escavação 16ago / Entrega CH+EV 20ago / Concretagem 23ago / Montagem EVI 26ago / EVT 29ago / RFI 02set / Vistoria e Relatório 02set
02jul. Embarque Chumb 10jul / Entrega Chumb 12jul / Embarque EV 10jul / Entrega EV 12jul / Inicio 12jul / Abertura 13jul / Escavação 13jul / Concretagem 17jul / Montagem EVI 20jul / EVT 23jul / RFI 28jul / Vistoria e Relatório PROA 29jul.
20jun.Disparado Sondagem Geosolos INFRA
07mai. Candidato C aprovado operadora.
22abr. Enviado SAR A, B e C qualificação operadora.
19Abri. Qualificação por licenciamento. Detalhamento no Zoho.
12Abr. Recebido SAR cand A, B e C.</t>
  </si>
  <si>
    <t>Maria Da Fe</t>
  </si>
  <si>
    <t>LVS</t>
  </si>
  <si>
    <t>MGNDR002_A</t>
  </si>
  <si>
    <t>MGNDR002</t>
  </si>
  <si>
    <t>4G-ADVG91</t>
  </si>
  <si>
    <t>21fev. Cand a aprovado
11Fev. SAR enviado
21jan. SAR A (GF / Área locada 9 x 9m / Valor negociado R$ 750,00 / Terreno plano e sem interferências, porém será necessária a abertura de caminho para o acesso independente 2m x 10m)
30dez. Recebido acionamento.</t>
  </si>
  <si>
    <t>Andradas</t>
  </si>
  <si>
    <t>MGNTX001_C</t>
  </si>
  <si>
    <t>MGNTX001</t>
  </si>
  <si>
    <t>4G-STVG91</t>
  </si>
  <si>
    <t>21fev. Recebido SAR C e D.
07fev. Candidatos A e B reprovados operadora. Justificativa: Fora do vetor censitário.
30Jan. SAR enviado cand A / B
23jan.25. SAR A (GF / Área locada 9 x 9m / Valor negociado R$ 750,00 / Terreno localizado em área rural,, área projetada plana e sem interferências / O locador autorizará o compartilhamento de energia desde que paguemos o valor total da fatura)
30dez. Recebido acionamento.</t>
  </si>
  <si>
    <t>Santo Antonio Do Amparo</t>
  </si>
  <si>
    <t>MGPDR001_B</t>
  </si>
  <si>
    <t>MGPDR001</t>
  </si>
  <si>
    <t>MGPLO_0022</t>
  </si>
  <si>
    <t>4G-PDLO91</t>
  </si>
  <si>
    <t>30jan. Cand A qualificado operadora, 40m.
27jan. Enviado SAR B (renomeado do A)
24jan. Tim solicita renomear cand. A para B. Renomeado.
22jan. Enviado SAR A.
17jan. Novas buscas iniciadas em 6/1/25 considerando SARF revisada. SAR A (GF / Área locada 10 x 12m de uma área maior, projeção na frente do imóvel, encostado na parede do lado direito para a esquina, acesso independente / Valor negociado R$ 500,00 / Terreno plano com vegetação e entulho, responsabilidade Winity)
13out. Em contato com a Silvany e ela nos disse que poderíamos sim apresentar candidatos para uma análise preliminar de viabilidade junto ao Secretário de Planejamento. No entanto, fizemos a retomada dos contatos lá e não conseguimos reverter os valores pleiteados por eles. Estão muito acima do Target, na ordem de 3.6K a 9.7K.
05out. TIM solicita que a Winity faça interface para avaliação de candidato dentro do polígono (dentro do zoneamento que não será aplicável).</t>
  </si>
  <si>
    <t>Pedro Leopoldo</t>
  </si>
  <si>
    <t>MGSDM001_B</t>
  </si>
  <si>
    <t>MGSDM001</t>
  </si>
  <si>
    <t>MGSND_0027</t>
  </si>
  <si>
    <t>4G-SUJF91</t>
  </si>
  <si>
    <t>11fev24. Recebido SAR B revisado/atualizao pois foi qualificado em 2022, enviado para nova qualificação.
07Fev. PPI recusado pela TIM alegando "Site não está no PLO do ano 2023".
07Fev. PPI REV5 enviada para TIM.
14Dez. Enersys valida o PPI e disponibiliza o dimensionamento off-grid conforme REV.
13Dez. PPI foi revisado TANZ com versão de off-grid. Porém não foi encaminhado para TIM devido indefinição de suprimentos por fornecedor da solução off-grid (REV5).
31Out. Dimensionamento recebido, porém faltando disponibilidade de carga. Solicitado correção.
28Out. Kadú envia para a Enersys o PPI para validação. Aguardando estudo de autonomia para enviar para TIM.
28Out. PPI rev4 recebido TANZ.
26Out. Kadú alinha com Braga de seguir revisão com a Tanz.
21Out. Disparado para execução da engenharia.
21Out. Suprimentos definiu junto com Braga que revisão será in-house. Por engenharia.
18Out. Kadú envia para a TANZ croqui para adequação do PPI com solução off-grid da Micropower. Quando receber, enviar para proj. corte de taludes, AGA.
17Out. Removida Data de Aprovação de PPI devido a necessidade de alteração para OffGrid
06out. PPI que havia sido aprovado em 20ago deverá ser convertido em off-grid.
06out. Carlos Lages solicita definição de fornecedor off-grid.
24Ago. Qualificação de CW atualizada pela Implantação (Ajustado conforme documentação mais recente)
20ago. PPI Rev3 aprovado.
16ago. PPI revisado enviado para TIM.
11ago. Solicitamos à TANZ adequação do PPI com projeto de fundação TUBULÃO. Quando receber rev2, submeter novamente à TIM.
10ago. PPI rev1 enviado para operadora.
04ago. Embarque CH+EV 16ago / Inicio 15ago / Abertura 16ago / Escavação 16ago / Entrega CH+EV 20ago / Concretagem 23ago / Montagem EVI 26ago / EVT 29ago / RFI 02set / Vistoria e Relatório 02set
03ago. Sondagem recebida da Geosolos.
03ago. PHR declinou da sondagem devido perfil do terreno.
26jul. Pre acionamento de obra para LVS, nesta data.
14jum. Candidato A aprovado operadora com a seguinte recomentação: Conforme NOTA de RF (1), a justificativa foi que o ponto está sobre o alinhamento do vetor, ficando entender que pode ocorrer do ponto ficar fora do vetor. Diante desta observação; a Winity deverá garantir que a implantação esteja na sua totalidade dentro do vetor para que a TIM não seja penalizada. Portanto, pedimos que antes da construção seja confirmado e certificado que o ponto indicado esteja posicionado dentro do vetor ANATEL conforme solicitado e orientado pela TIM.
08jun. Enviado SAR B qualificação operadora.
06Jun. Recebido SAR cand B e RC.
25mai. Após não conseguir opções, acionado outro fornecedor para novas buscas. Prazo: 02/06.
20mai. A receber RC, tentativa de levantamentos que ainda não se confirmaram como candidato por conta de valores.</t>
  </si>
  <si>
    <t>Santos Dumont</t>
  </si>
  <si>
    <t>MGSDM002_A</t>
  </si>
  <si>
    <t>MGSDM002</t>
  </si>
  <si>
    <t>4G-SUJF92</t>
  </si>
  <si>
    <t>06fev. Recebido SAR A.
30dez. Recebido acionamento.</t>
  </si>
  <si>
    <t>MGTBX001_A</t>
  </si>
  <si>
    <t>MGTBX001</t>
  </si>
  <si>
    <t>MGIRO_0036</t>
  </si>
  <si>
    <t>4G-ITAR91</t>
  </si>
  <si>
    <t>05Fev. Cand A aprovado, 40m.
23jan. Enviado SAR A qualificação operadora.
17/01:ACESSO INDEPENDENTE, TERRENO EM DECLIVE PORÉM DE FÁCIL ACESSO. REGIÃO TEM UMA ZONA DE PROTEÇÃO AMBIENTAL MUITO AMPLA, PERMITINDO POUCAS ÁREAS DE BUSCA.
16/01: Recebido candidato A atualizado
02/01: Acionamento da Tim. Já tinhamos um candidato com contrato assinado (B), porém na época foi cancelado. Estamos tratando com o mesmo candidato, porém como NOVO A colocado como prioritário.</t>
  </si>
  <si>
    <t>Projeto Regulatório</t>
  </si>
  <si>
    <t>Itabirito</t>
  </si>
  <si>
    <t>CW: - | EV: -</t>
  </si>
  <si>
    <t>MGTFL003_A</t>
  </si>
  <si>
    <t>MGTFL003</t>
  </si>
  <si>
    <t>4G-TOGV92</t>
  </si>
  <si>
    <t>11fev.Recebido SAR A.
30dez. Recebido acionamento.</t>
  </si>
  <si>
    <t>Teofilo Otoni</t>
  </si>
  <si>
    <t>MGTMB002_C (EX A)</t>
  </si>
  <si>
    <t>MGTMB002</t>
  </si>
  <si>
    <t>C (EX A)</t>
  </si>
  <si>
    <t>4G-ICGV99</t>
  </si>
  <si>
    <t>21fev. SAR A aprovado.
13Fve. SAr enviado
11fev. Recebido SAR C, antigo A com deslocamento de 21m.
14Jan. CR 7.3 de 8.0 - NÃO ENVIADO
9Jan. Recebido SAR A (GF / Área locada de 10 x 15m / Terreno sem fechamentos / O locador é responsável pela limpeza do imóvel / Energia mais próxma distante 140m), SAR B (GF / Área locada de 10 x 15m / Terreno sem fechamentos / O locador é responsável pela limpeza do imóvel / Poste de energia distante 22m do terreno), SAR C (GF / Área locada de 10 x 15m / Terreno sem fechamentos / O locador é responsável pela limpeza do imóvel / Poste de energia distante 128m do terreno)
30dez. Recebido acionamento.</t>
  </si>
  <si>
    <t>Itambacuri</t>
  </si>
  <si>
    <t>MGXVZ003_B</t>
  </si>
  <si>
    <t>MGXVZ003</t>
  </si>
  <si>
    <t>p</t>
  </si>
  <si>
    <t>SN-DIIR99</t>
  </si>
  <si>
    <t>10Fev. Cand B aprovado, 30m.
30Jan. Cand aprovado em comite. Enviado para TIM.
14jan. Cand B CR 7.9 de 8.0. - Não Enviado
11jan. Recebido no dia 9jan. SAR A (GF / Área locada 10 x 15m em uma área maior / Acesso por estrada de terra / Terreno com vegetação e árvores, o locador se responsabilizou pela limpeza geral da área / Energia existente é monofásica), SAR B (GF / Área locada 10 x 15m em uma área maior / Terreno com aclive desde a rua até a área locada / Existe vegetação e árvore ao fundo não está dentro da área locada, o locador se responsabilizou pela limpeza geral da área / Energia existente é trifásica), SAR C (GF / Área locada 10 x 15m em uma área maior / Acesso por estrada de terra / Terreno com vegetação, o locador se responsabilizou pela limpeza geral da área / Energia existente é monofásica)
30dez. Recebido acionamento.</t>
  </si>
  <si>
    <t>PROJETO REGULATÓRIO 3,5</t>
  </si>
  <si>
    <t>DIVINO DAS LARANJEIRAS</t>
  </si>
  <si>
    <t>PRCRT006_</t>
  </si>
  <si>
    <t>PRCRT006</t>
  </si>
  <si>
    <t>SR-CTAM02</t>
  </si>
  <si>
    <t>09jun. Recebido candcelamento.
05jun. Recebido Acionamento.</t>
  </si>
  <si>
    <t>REMANEJAMENTO TIM</t>
  </si>
  <si>
    <t>Curitiba</t>
  </si>
  <si>
    <t>PR</t>
  </si>
  <si>
    <t>PRCRY001_A</t>
  </si>
  <si>
    <t>PRCRY001</t>
  </si>
  <si>
    <t>SR-PRS430</t>
  </si>
  <si>
    <t>23jan.25 SAR A (GF / Área locada 15 x 15m / Valor requerido pelo locador R$ 1k mas em negociação pela Telesite / Terreno com aclive baixo e sem interferências)
30dez. Recebido acionamento.</t>
  </si>
  <si>
    <t>Cruz Machado</t>
  </si>
  <si>
    <t>PRDRD001_A</t>
  </si>
  <si>
    <t>PRDRD001</t>
  </si>
  <si>
    <t>SR-PRS432</t>
  </si>
  <si>
    <t>27Jan. Cand A aprovado.
23Jan. SAR enviado
18jan. SAR A (GF / Área locada 10 x 15m / Valor negociado R$ 500,00 / Terreno com um pequeno aclive em uma faixa de 2m na entrada do terreno ao fundo, depois é uma área plana / Tem plantação de milho que deve ser retirada pela Winity)
30dez. Recebido acionamento.</t>
  </si>
  <si>
    <t>Douradina</t>
  </si>
  <si>
    <t>PRFRL001_A</t>
  </si>
  <si>
    <t>PRFRL001</t>
  </si>
  <si>
    <t>SR-PRS399</t>
  </si>
  <si>
    <t>23jan.25. SAR A (GF / Área locada 15 x 15m / Valor negociado R$ 700,00 / Terreno plano, murado e com interferências que serão retiradas e limpas pelo proprietário)
30dez. Recebido acionamento.</t>
  </si>
  <si>
    <t>Farol</t>
  </si>
  <si>
    <t>PRGRW001_A</t>
  </si>
  <si>
    <t>PRGRW001</t>
  </si>
  <si>
    <t>SR-PRS410</t>
  </si>
  <si>
    <t>21jan. SAR A (GF / Área locada 10 x 20m / Valor negociado R$ 600,00 / Propriedade tipo posse / Terreno limpo mas com declive lateral do lado esquerdo para o direito app 2m)
30dez. Recebido acionamento.</t>
  </si>
  <si>
    <t>Grandes Rios</t>
  </si>
  <si>
    <t>PRGRX001_RL</t>
  </si>
  <si>
    <t>PRGRX001</t>
  </si>
  <si>
    <t>RL</t>
  </si>
  <si>
    <t>SR-PRS433</t>
  </si>
  <si>
    <t>15jan. Relatório de busca a enviar.
30dez. Recebido acionamento.</t>
  </si>
  <si>
    <t>Guaíra</t>
  </si>
  <si>
    <t>PRJRW001_A</t>
  </si>
  <si>
    <t>PRJRW001</t>
  </si>
  <si>
    <t>SR-PRS331</t>
  </si>
  <si>
    <t>14fev. Recebido SAR A e B.
30dez. Recebido acionamento.</t>
  </si>
  <si>
    <t>Sao Jorge Do Ivai</t>
  </si>
  <si>
    <t>PRLND005_</t>
  </si>
  <si>
    <t>PRLND005</t>
  </si>
  <si>
    <t>SR-PRS419</t>
  </si>
  <si>
    <t>30dez. Recebido acionamento.</t>
  </si>
  <si>
    <t>Londrina</t>
  </si>
  <si>
    <t>PRLTY001_A</t>
  </si>
  <si>
    <t>PRLTY001</t>
  </si>
  <si>
    <t>SR-PRS413</t>
  </si>
  <si>
    <t>26fev. Recebido SAR A.
30dez. Recebido acionamento.</t>
  </si>
  <si>
    <t>Alto Paraiso</t>
  </si>
  <si>
    <t>PRMNH001_RL</t>
  </si>
  <si>
    <t>PRMNH001</t>
  </si>
  <si>
    <t>SR-PRS423</t>
  </si>
  <si>
    <t>13jan. Enviado relatório de busca.
30dez. Recebido acionamento.</t>
  </si>
  <si>
    <t>Munhoz De Melo</t>
  </si>
  <si>
    <t>PRMNL001_A</t>
  </si>
  <si>
    <t>PRMNL001</t>
  </si>
  <si>
    <t>SR-PRS421</t>
  </si>
  <si>
    <t>12jan. SAR A (GF / Área locada 15 x 5m de uma área maior / Valor negociado R$ 1k / Terreno livre de interfrências mas com declive / Energia existente na propriedade)
30dez. Recebido acionamento.</t>
  </si>
  <si>
    <t>Manoel Ribas</t>
  </si>
  <si>
    <t>PRMRC002_A</t>
  </si>
  <si>
    <t>PRMRC002</t>
  </si>
  <si>
    <t>SR-PRS400</t>
  </si>
  <si>
    <t>14/01: Recebido candidato A e RC - IMÓVEL COM VEGETAÇÃO RASTEIRA E BANANEIRA, NO QUAL, SERÁ REMOVIDA PELO PROPRIETÁRIO;
30dez. Recebido acionamento.</t>
  </si>
  <si>
    <t>Marechal Candido Rondon</t>
  </si>
  <si>
    <t>PRMRD001_A</t>
  </si>
  <si>
    <t>PRMRD001</t>
  </si>
  <si>
    <t>SR-PRS356</t>
  </si>
  <si>
    <t>9jan. Recebido SAR A (GF / Área locada de 15 x 15m / Valor de locação solicitado pelo locador R$ 1k /Terreno sem fechamentos / Área locada livre / Distante 480m do PN / Energia distante 15m ), SAR B (GF / Área locada de 15 x 15m / Valor de locação solicitado pelo locador R$ 1k /Terreno sem fechamentos / Área locada livre / Distante 165m do PN / Energia distante 75m )
30dez. Recebido acionamento.</t>
  </si>
  <si>
    <t>Santa Maria Do Oeste</t>
  </si>
  <si>
    <t>PRNSM002_A</t>
  </si>
  <si>
    <t>PRNSM002</t>
  </si>
  <si>
    <t>SR-PRS416</t>
  </si>
  <si>
    <t>12jan. SAR A (GF / Área locada 15 x 15m de área maior / Valor pleiteado R$ 1k / Terreno plano, sem vegetação e com fechamento perimetral de arame), SAR B (GF / Área locada 15 x 15m de área maior / Valor pleiteado R$ 1k / Terreno plano, com plantação de soje e com fechamento perimetral de arame), SAR C (GF / Área locada 15 x 15m de área maior / Valor pleiteado R$ 1k / Terreno com declibe de +/- 2m desde a rua para o terreno, com plantação de milho e fechamento perimetral de arame)
30dez. Recebido acionamento.</t>
  </si>
  <si>
    <t>Eneas Marques</t>
  </si>
  <si>
    <t>PRPDR001_</t>
  </si>
  <si>
    <t>PRPDR001</t>
  </si>
  <si>
    <t>SR-PRS360</t>
  </si>
  <si>
    <t>Sao Pedro Do Ivai</t>
  </si>
  <si>
    <t>PRRBR001_RL</t>
  </si>
  <si>
    <t>PRRBR001</t>
  </si>
  <si>
    <t>SR-PRS318</t>
  </si>
  <si>
    <t>Rio Branco Do Sul</t>
  </si>
  <si>
    <t>PRSPP001_A</t>
  </si>
  <si>
    <t>PRSPP001</t>
  </si>
  <si>
    <t>SR-PRS412</t>
  </si>
  <si>
    <t>28fev. Recebido SAR A após emissão de CUOS aprovada.
30dez. Recebido acionamento.</t>
  </si>
  <si>
    <t>Sapopema</t>
  </si>
  <si>
    <t>PRSRX002_A</t>
  </si>
  <si>
    <t>PRSRX002</t>
  </si>
  <si>
    <t>SR-PRS426</t>
  </si>
  <si>
    <t>Sertaneja</t>
  </si>
  <si>
    <t>PRTLX001_A</t>
  </si>
  <si>
    <t>PRTLX001</t>
  </si>
  <si>
    <t>SR-PRS395</t>
  </si>
  <si>
    <t>17fev. Cand aprovado
11 Fev. SAR enviado.
28jan. Recebido SAR A.
09jan. Enviado relatório de busca.
30dez. Recebido acionamento.</t>
  </si>
  <si>
    <t>Atalaia</t>
  </si>
  <si>
    <t>PRTPX001_A</t>
  </si>
  <si>
    <t>PRTPX001</t>
  </si>
  <si>
    <t>SR-PRS427</t>
  </si>
  <si>
    <t>03fev. Recebido SAR A e B.
30dez. Recebido acionamento.</t>
  </si>
  <si>
    <t>Itapejara D'Oeste</t>
  </si>
  <si>
    <t>PRVRX001_A</t>
  </si>
  <si>
    <t>PRVRX001</t>
  </si>
  <si>
    <t>SR-PRS393</t>
  </si>
  <si>
    <t>12jan. SAR A (GF / ÁREA LOCADA 15 X 15m EM UMA ÁREA MAIOR / VALOR R$ 1,2K / ÁREA COM VEGETAÇÃO RASTEIRA DO TIPO MATAGAL, PLANTAÇÃO DE SOJA OU COM ARVORES NATIVAS AO LADO NORTE DISTÂNCIA DE 12m DO CANDIDATO , ALTURA DAS MESMAS APROX. 12m), SAR B ((GF / ÁREA LOCADA 15 X 15m EM UMA ÁREA MAIOR / VALOR R$ 1,2K / ÁREA COM VEGETAÇÃO RASTEIRA DO TIPO MATAGAL, COM ARVORES NATIVAS AO LADO NORTE DISTÃNCIA DE 15m DO CANDIDATO , ALTURA DAS MESMAS APROX. 12m)
30dez. Recebido acionamento.</t>
  </si>
  <si>
    <t>Vere</t>
  </si>
  <si>
    <t>PRYRX001_B</t>
  </si>
  <si>
    <t>PRYRX001</t>
  </si>
  <si>
    <t>SR-PRS422</t>
  </si>
  <si>
    <t>30jan. Recebido Sar A e B
13jan. Enviado relatório de busca.
30dez. Recebido acionamento.</t>
  </si>
  <si>
    <t>Mercedes</t>
  </si>
  <si>
    <t>PRYRZ001_A</t>
  </si>
  <si>
    <t>PRYRZ001</t>
  </si>
  <si>
    <t>SR-PRS381</t>
  </si>
  <si>
    <t>21jan. SAR A (GF / ÁREA LOCADA 12 x 12m / O CANDIDATO APRESENTOU UMA CONTRAPROPOSTA NO VALOR DE R$ 1.500,00 / INFORMOU QUE A DOCUMENTAÇÃO ESTÁ REGULAR E FICOU DE REPASSAR OS DOCUMENTOS / ELE É PROPRIETÁRIO DE TODA A ÁREA E RESIDE NO LOCAL. NA ÁREA INDICADA, NÃO HÁ ENERGIA, SENDO NECESSÁRIA A EXTENSÃO DA REDE ELÉTRICA)
30dez. Recebido acionamento.</t>
  </si>
  <si>
    <t>Santa Cruz De Monte Castelo</t>
  </si>
  <si>
    <t>RSCRL001_A</t>
  </si>
  <si>
    <t>RSCRL001</t>
  </si>
  <si>
    <t>SR-RSS163</t>
  </si>
  <si>
    <t>29jan. Em reunião com a tim, Spurio vai enviar área em que a prefeitura os enviou para que possamos prospectar, área em validação por RF e TX.
23jan. Recebido SAR A e B.
30dez. Recebido acionamento.</t>
  </si>
  <si>
    <t>CARLOS BARBOSA</t>
  </si>
  <si>
    <t>RS</t>
  </si>
  <si>
    <t>RSHRZ001_A</t>
  </si>
  <si>
    <t>RSHRZ001</t>
  </si>
  <si>
    <t>SR-RSS178</t>
  </si>
  <si>
    <t>20jan. SAR A (GF / Área locada 10 x 15m / Valor em negociação / Pendente confirmar com o pp a limpeza do terreno pois na área locada tem mudas de árvores / Terreno tem um pequeno declive para o fundo do terreno)
30dez. Recebido acionamento.</t>
  </si>
  <si>
    <t>Horizontina</t>
  </si>
  <si>
    <t>RSNDL002_</t>
  </si>
  <si>
    <t>RSNDL002</t>
  </si>
  <si>
    <t>SR-SIVR08</t>
  </si>
  <si>
    <t>Santana Do Livramento</t>
  </si>
  <si>
    <t>RSPNT001_A</t>
  </si>
  <si>
    <t>RSPNT001</t>
  </si>
  <si>
    <t>SR-PBGR02</t>
  </si>
  <si>
    <t>12Fev. Cand A aprovado
07Fev. Enviado SAR do Cand A / B
04fev. Recebido SAR A e B.
30dez. Recebido acionamento.</t>
  </si>
  <si>
    <t>Pantano Grande</t>
  </si>
  <si>
    <t>RSVCR004_A</t>
  </si>
  <si>
    <t>RSVCR004</t>
  </si>
  <si>
    <t>SR-RSS173</t>
  </si>
  <si>
    <t>10-07 / On Hold
07Fev. Enviado SAR do Cand A / B / C.
29jan. Recebido SAR A, B e C.
20jan. Recebido acionamento.</t>
  </si>
  <si>
    <t>OBRIGAÇÃO 2300</t>
  </si>
  <si>
    <t>VACARIA</t>
  </si>
  <si>
    <t>RSVTR001_A</t>
  </si>
  <si>
    <t>RSVTR001</t>
  </si>
  <si>
    <t>SR-RSS160</t>
  </si>
  <si>
    <t>17fev. Recebido Sar A.
06fev. Recebido acionamento.</t>
  </si>
  <si>
    <t>OBRIGAÇÕES 2300</t>
  </si>
  <si>
    <t>SANTA VITÓRIA DO PALMAR</t>
  </si>
  <si>
    <t>SCBGC006_A</t>
  </si>
  <si>
    <t>SCBGC006</t>
  </si>
  <si>
    <t>SR-BGSS01</t>
  </si>
  <si>
    <t>12jan. SAR A (GF / Área locada 15 x 15m de uma área maior / Valor pleiteado R$ 1k / \terreno plano e com fechamento perimetral em arame)
30dez. Recebido acionamento.</t>
  </si>
  <si>
    <t>Biguaçu</t>
  </si>
  <si>
    <t>SC</t>
  </si>
  <si>
    <t>SCBRX001_A</t>
  </si>
  <si>
    <t>SCBRX001</t>
  </si>
  <si>
    <t>SR-SCS171</t>
  </si>
  <si>
    <t>22jan. SAR aprovado
17Jan. SAR enviado
11jan. Recebido no dia 10jan. RC + SAR A (GF / Área locada 15 x 15m de uma área maior / Valor de locação R$ 500 / Área locada projetada em aclive desde a rua até, sem interferências como árvores)
30dez. Recebido acionamento.</t>
  </si>
  <si>
    <t>Braco Do Trombudo</t>
  </si>
  <si>
    <t>SCCMP001_A</t>
  </si>
  <si>
    <t>SCCMP001</t>
  </si>
  <si>
    <t>SR-SCS169</t>
  </si>
  <si>
    <t>17fev. Recebido SAR A.
30dez. Recebido acionamento.</t>
  </si>
  <si>
    <t>Campos Novos</t>
  </si>
  <si>
    <t>SCCMY001_A</t>
  </si>
  <si>
    <t>SCCMY001</t>
  </si>
  <si>
    <t>SR-SCS161</t>
  </si>
  <si>
    <t>11jan. Recebido SAR A em 8jan. (GF / Valor pleiteado pelo locador 1k / Área locada 10 x 15m de uma área maior / Trafo distante 113m / Terreno plano sem interferências)
30dez. Recebido acionamento.</t>
  </si>
  <si>
    <t>Campo Ere</t>
  </si>
  <si>
    <t>SCCRT002_A (antigo B)</t>
  </si>
  <si>
    <t>SCCRT002</t>
  </si>
  <si>
    <t>A (antigo B)</t>
  </si>
  <si>
    <t>SR-SCS176</t>
  </si>
  <si>
    <t>17fev. Cand A (antigo B) aprovado.
23jam.25. SAR B (GF / Área locada 15 x 15m / Valor negociado R$ 500,00 / A área locada está localizada em um setor com desniveis / Distante 147m do portão de acesso)
30dez. Recebido acionamento.</t>
  </si>
  <si>
    <t>Curitibanos</t>
  </si>
  <si>
    <t>SCGRC002_B</t>
  </si>
  <si>
    <t>SCGRC002</t>
  </si>
  <si>
    <t>SR-SCS146</t>
  </si>
  <si>
    <t>13fev. sar aprovado cand B
17Jan. SAR enviado cand A/ B
11jan. Recebido no dia 9jan. SAR A (GF / Área locada 10 x 15m de uma área maior / Valor de locação em negociação / Há medidor existente no terreno / Terreno com alguns desniveis e sem interferências), SAR B (GF / Área locada 10 x 15m de uma área maior / Valor de locação em negociação / Há medidor existente no terreno / Terreno com alive desde a rua até a área projetada e sem interferências)
30dez. Recebido acionamento.</t>
  </si>
  <si>
    <t>Guaraciaba</t>
  </si>
  <si>
    <t>SCGRY002_A</t>
  </si>
  <si>
    <t>SCGRY002</t>
  </si>
  <si>
    <t>SR-SCS152</t>
  </si>
  <si>
    <t>24.Jan.25 SAR A (GF / Área locada 12 x 12m / Valor em negociação / Terreno plano, sem vegetação ou interferências na área locada / Rede + Trafo distantes 51m e medidro do locador distante 70m / Necessária a abertura de caminho de acesso ao site de 3 x 16m)
30dez. Recebido acionamento.</t>
  </si>
  <si>
    <t>Grao Para</t>
  </si>
  <si>
    <t>SCJSD002_A</t>
  </si>
  <si>
    <t>SCJSD002</t>
  </si>
  <si>
    <t>SR-SCS151</t>
  </si>
  <si>
    <t>30Jan.25 SAR A (GF / Área locada 12 x 12m / Valor em negociação / Terreno com declive app 1m da rua para o fundo do imóvel)
13jan. Enviado relatório de busca.
30dez. Recebido acionamento.</t>
  </si>
  <si>
    <t>Sao Jose Do Cedro</t>
  </si>
  <si>
    <t>SCLFR001_A</t>
  </si>
  <si>
    <t>SCLFR001</t>
  </si>
  <si>
    <t>SR-SCS173</t>
  </si>
  <si>
    <t>27Jan. Cand A aprovado
16jan. Recebido SAR A.
30dez. Recebido acionamento.</t>
  </si>
  <si>
    <t>Alfredo Wagner</t>
  </si>
  <si>
    <t>SCMJX001_B (EX C )</t>
  </si>
  <si>
    <t>SCMJX001</t>
  </si>
  <si>
    <t>B (EX C )</t>
  </si>
  <si>
    <t>SR-SCS165</t>
  </si>
  <si>
    <t>12Mar. SAR enviado - Cand C enviado como B
14fev. Enviado SAR A (B renomeado) para qualifcação operadora.
14fev. Candidato B liberado em comitê para envio. Renomeado A e B.
30Jan.25 SAR C (GF / Área locada 15 x 12m / Valor em negociação / Terreno livre, sem interferências ou obstruções)
30dez. Recebido acionamento.</t>
  </si>
  <si>
    <t>Major Gercino</t>
  </si>
  <si>
    <t>SCMRT001_A</t>
  </si>
  <si>
    <t>SCMRT001</t>
  </si>
  <si>
    <t>SR-SCS164</t>
  </si>
  <si>
    <t>10fev. Recebeido SAR A.
30dez. Recebido acionamento.</t>
  </si>
  <si>
    <t>Sao Martinho</t>
  </si>
  <si>
    <t>SCMRT002_A</t>
  </si>
  <si>
    <t>SCMRT002</t>
  </si>
  <si>
    <t>SR-SCS170</t>
  </si>
  <si>
    <t>SCNGL001_A</t>
  </si>
  <si>
    <t>SCNGL001</t>
  </si>
  <si>
    <t>SR-SCS166</t>
  </si>
  <si>
    <t>27jAN. Cand A aprovado.
23Jan. Cand A enviado
17/01: IMÓVEL SEM INCLINAÇÃO;
IMÓVEL VEGETAÇÃO RASTEIRA;
16/01: Recebido candidato A e RC.
30dez. Recebido acionamento.</t>
  </si>
  <si>
    <t>Angelina</t>
  </si>
  <si>
    <t>SCNVT001_A</t>
  </si>
  <si>
    <t>SCNVT001</t>
  </si>
  <si>
    <t>SR-SCS172</t>
  </si>
  <si>
    <t>03fev. Recebido novo A, nova área remanejada 68m dentro da propriedade.
16jan. Após o cand. A ficar com o preview de 5,9% de 8%, solicitado possibilidade de deslocamento dentro da propriedade para evitarmos o desnível e demais adicionais de INFRA.
12jan. SAR A (GF / Área locada 15 x 15m / Valor R$ 500,00 / Terreno em área rural, com aclive de app 1,5m / Área locada livre de interferências, a área locada está ao lado de eucaliptos)
30dez. Recebido acionamento.</t>
  </si>
  <si>
    <t>Nova Trento</t>
  </si>
  <si>
    <t>SCPDX001_A</t>
  </si>
  <si>
    <t>SCPDX001</t>
  </si>
  <si>
    <t>SR-SCS168</t>
  </si>
  <si>
    <t>25Jan.25 SAR A (GF / Área locada 12 x 15m para o site + 4 x 28m para o corredor de acesso independente / Propriedade com RGI / Valor em negociação, solicitado pelo locador R$ 1k que está acima do target / Terreno limpo, sem interferências mas com aclive desde a rodovia para o fundo da propriedade de app 0,40m)
30dez. Recebido acionamento.</t>
  </si>
  <si>
    <t>Pedras Grandes</t>
  </si>
  <si>
    <t>SCPLM001_</t>
  </si>
  <si>
    <t>SCPLM001</t>
  </si>
  <si>
    <t>SR-SCS126</t>
  </si>
  <si>
    <t>Palmitos</t>
  </si>
  <si>
    <t>SCPPN001_A</t>
  </si>
  <si>
    <t>SCPPN001</t>
  </si>
  <si>
    <t>SR-SCS115</t>
  </si>
  <si>
    <t>04Fev. Cand A aprovado
28Jan; SAR enviado
20jan. SAR A (GF / ÁREA LOCADA 12 x 16m / VALOR NEGOCIADO R$ 500,00 / A ÁREA LOCADA FICA NO CANTO DIREITO DO TERRENO / POSSUI UM GALPÃO DO LADO ESQUERDO FICANDO AFASTADO 5,0m / ACESSO FICARÁ PARA A FRENTE DO IMÓVEL / NO PRÓPRIO CERCADO EXISTENTE VOLTADO PARA A RUA GERAL DO DISTRITO
30dez. Recebido acionamento.</t>
  </si>
  <si>
    <t>Papanduva</t>
  </si>
  <si>
    <t>SCRLN001_A</t>
  </si>
  <si>
    <t>SCRLN001</t>
  </si>
  <si>
    <t>SR-SCS162</t>
  </si>
  <si>
    <t>30jan. Recebido SAR A.
30dez. Recebido acionamento.</t>
  </si>
  <si>
    <t>Orleans</t>
  </si>
  <si>
    <t>SCRNG001_C</t>
  </si>
  <si>
    <t>SCRNG001</t>
  </si>
  <si>
    <t>SR-SCS116</t>
  </si>
  <si>
    <t>08mar. Recebido SAR C.</t>
  </si>
  <si>
    <t>Rio Negrinho</t>
  </si>
  <si>
    <t>SCRQZ001_A</t>
  </si>
  <si>
    <t>SCRQZ001</t>
  </si>
  <si>
    <t>SR-SCS138</t>
  </si>
  <si>
    <t>23jan.25 SAR A (GF / Área locada 15 x 15 x 15 x 10m (187,5m²) / Valor pleiteado pelo locador R$ 1k , em renegociação pela Telesite) / Terreno com declive de app 1m, não há interferências, somente a plantação de milho que será retirada pelo locador)
30dez. Recebido acionamento.</t>
  </si>
  <si>
    <t>Riqueza</t>
  </si>
  <si>
    <t>SCTPL001_A</t>
  </si>
  <si>
    <t>SCTPL001</t>
  </si>
  <si>
    <t>SR-SCS163</t>
  </si>
  <si>
    <t>11Fev. Cand A autorizado envio em comite. Enviado
29Jan.25 SAR A recebido (GF / Área locada 254m² / Valor de locação em negociação, o proprietário pleiteou o valor de R$ 1k que está acima do target / Terreno com pequeno aclive / Área projetada com plantação de milho e vegetação que serão limpos pelo proprietário)
30dez. Recebido acionamento.</t>
  </si>
  <si>
    <t>Itaiopolis</t>
  </si>
  <si>
    <t>SCTPL002_A</t>
  </si>
  <si>
    <t>SCTPL002</t>
  </si>
  <si>
    <t>SR-SCS153</t>
  </si>
  <si>
    <t>25Jan.25 SAR A (GF / Área locada 10 x 10m / Valor em negociação, o proprietário pleiteou o valor de R$ 1k / Terreno localizado as margens da Rodovia SC 477, a área projetada obedece os recuo de expropriação de 25m desde o eixo da Rodovia / Terreno com fechamento em arame, área plana, sem interferências e somente grama)
30dez. Recebido acionamento.</t>
  </si>
  <si>
    <t>SCTRZ001_A</t>
  </si>
  <si>
    <t>SCTRZ001</t>
  </si>
  <si>
    <t>SR-SCS160</t>
  </si>
  <si>
    <t>27jan. Recebido SAR A, B e C.
30dez. Recebido acionamento.</t>
  </si>
  <si>
    <t>Santa Terezinha</t>
  </si>
  <si>
    <t>MGBRL006_RC</t>
  </si>
  <si>
    <t>MGBRL006</t>
  </si>
  <si>
    <t>RC</t>
  </si>
  <si>
    <t>ULA-ITAPEMA</t>
  </si>
  <si>
    <t>ALGAR</t>
  </si>
  <si>
    <t>cancelado operadora</t>
  </si>
  <si>
    <t>20jul. Site cancelado.
10jul. Enviado RC a Algar após declínio do candidato único C. Criticidade: Candidato com interesse em locação, apenas venda com valores entre 345k e 490k.
03Mar. Recebido RC atualizado, sem candidatos viáveis, maioria dos imóveis a venda por no mínimo 260k, alguns com obras iniciadas. Guedes levará para comitê de exceção (14/03).</t>
  </si>
  <si>
    <t>UBERLÂNDIA</t>
  </si>
  <si>
    <t>MGBRL010_RC</t>
  </si>
  <si>
    <t>MGBRL010</t>
  </si>
  <si>
    <t>ULA-MORADA DO SOL</t>
  </si>
  <si>
    <t>20jul. Site cancelado.
28jun. Enviado RC atualizado a Algar. Ofensor: Interesse, documentação e valor.
10Mai. Recebido RC atualizado.
27abr. Algar enviou área para verificar se foi realizada buscas.
28Abr. Recebido RC atualizado.
19Abr. Recebido RC atualizado.
06abr. Dinar buscando opções do crítico.
28Mar. Infelizmente esse candidato B não aceita menos de 5k.
08Fev. Candidato A declinou, ele não tem previsão para desmembrar a matricula, não vai incomodar os coproprietarios solicitando anuência, e informou que o valor do aluguel (2k) é muito baixo para tantas exigências. Tentamos contato via WatsApp e ligação, ele não quis nos atender.</t>
  </si>
  <si>
    <t>MGBRL012_RC</t>
  </si>
  <si>
    <t>MGBRL012</t>
  </si>
  <si>
    <t>ULA-NICOMEDES</t>
  </si>
  <si>
    <t>20jul. Site cancelado.
21jun.Enviado RC atualizado.
23Mai. Recebido RC atualizado.</t>
  </si>
  <si>
    <t>MGDVN002_</t>
  </si>
  <si>
    <t>MGDVN002</t>
  </si>
  <si>
    <t>DVL-CATALAO</t>
  </si>
  <si>
    <t>29Mai. Juliano Godoy da Algar enviou novas áreas de busca.</t>
  </si>
  <si>
    <t>DIVINÓPOLIS</t>
  </si>
  <si>
    <t>MGDVN003_</t>
  </si>
  <si>
    <t>MGDVN003</t>
  </si>
  <si>
    <t>DVL-CHUMBO</t>
  </si>
  <si>
    <t>23Mai. Sites cancelados Operadora.
13jan. Realizada reunião com engenharias (winity e Algar) e ficou definido: Engenharia Algar analisando as predições enviadas como solução; possibilidades de 4 RT's considerando mastro de 9m. Previsão de retorno: 18/01. Licenciamento Winity, levantar informações se há restrições quanto alturas e estruturas para RT e viabilidade para Small cell para os demais sites. Caso seja possível estrutura mais robusta e altura superior para os RT's, engenharia Winity estudará possibilidade e novas predições.
12jan. Após identificação de que não há restrição para RT em Divinópolis, realizamos levantamento interno para identificação de edificações (RT) nos sites, dos 8 sites identificamos 4 (DVL-CATALAO, DVL-CHUMBO, DVL-NS DAS GRACAS e DVL-PADRE EUSTAQUI) posuem edificações de 4 a 6 andares nas proximidadaes, mediante levantamento o time de engenharia realiou predição nos respectivos pontos considerando altura+mastro de 9m. Estudo enviado para análise da Algar que tem prazo de retorno em : 18/01.
28dez. Icaro envia e-mail a Algar informando que lei que revoga itens de restrição se mantém, estando apenas liberado os casos de RT. Buscas sendo realizadas apenas em RT's.
16dez. Acionado acionamento de segunda busca, considerando lei que revoga os itens de restrições que impediam apresentação de candidatos anteriormente. Prazo: 23/12.
03Nov. Enviado RC para análise da Algar. Devido a lei nº5655/07 de agosto/2003 ser muito restritiva, tivemos que primeiramente nos afastar 700 metros de estrutura em torre, por ser um remanejamento tivemos então que nos afastar 700m do pn, para então iniciarmos a busca e respeitar a lei. posteriormente tivemos que procurar terrenos que respeitasse o afastamento de 10m entre as divisas do terreno e as extremidades da base da estrutura em torre, que seria um terreno de, no mínimo, 23mx23m. praticamente impossível em regiões desenvolvidas como divinópolis onde os lotes já foram divididos e possuem por padrão 12x25. desta forma deixou poucas opções de busca que apresentamos nesse relatório. tentamos verificar na prefeitura a questão do licenciamento e o secretário informou que existe cerca de 10 torres em divinópolis em status "não licenciável", representando para as towers perda de dinheiro, por ser a torre inutilizável. o que demonstrou que a prefeitura sempre dá um parecer negativo quando as torres não seguem exatamente o que está na lei
19Set. Recebido RC.
09Set. Acionada buscas.</t>
  </si>
  <si>
    <t>50 (a confirmar)</t>
  </si>
  <si>
    <t>MGDVN004_</t>
  </si>
  <si>
    <t>MGDVN004</t>
  </si>
  <si>
    <t>DVL-LAJINHA</t>
  </si>
  <si>
    <t>MGDVN005_</t>
  </si>
  <si>
    <t>MGDVN005</t>
  </si>
  <si>
    <t>DVL-LEVINDO PAULA PEREIRA</t>
  </si>
  <si>
    <t>MGDVN006_</t>
  </si>
  <si>
    <t>MGDVN006</t>
  </si>
  <si>
    <t>DVL-LIBERDADE</t>
  </si>
  <si>
    <t>MGDVN007_</t>
  </si>
  <si>
    <t>MGDVN007</t>
  </si>
  <si>
    <t>DVL-NS DAS GRACAS</t>
  </si>
  <si>
    <t>MGDVN008_</t>
  </si>
  <si>
    <t>MGDVN008</t>
  </si>
  <si>
    <t>DVL-PADRE EUSTAQUI</t>
  </si>
  <si>
    <t>MGDVN009_</t>
  </si>
  <si>
    <t>MGDVN009</t>
  </si>
  <si>
    <t>DVL-VALQUIRIA RESENDE</t>
  </si>
  <si>
    <t>MGRXX003_RC</t>
  </si>
  <si>
    <t>MGRXX003</t>
  </si>
  <si>
    <t>AXA-AMAZONAS</t>
  </si>
  <si>
    <t>16Jun. Site cancelado pela Algar.
14jun. Enviado RC a Algar após reprovação dos candidatos apresentados. Região critíca de Comar e elevação, PPT enviado com sugestão de implantação de 2 sites na região para cobertura satisfatória na migração.
30mai. Reunião agendada com Algar em 01/06 para reanálise e definição.
30mai. Reunião agendada com Algar em 01/06 para reanálise e definição.
09mai. Conseguimos uma opção, porém o pré Comar deu 5m, estamos verificando pois está proximo do C que deu 24m. Caso negativo, RC.
25Abr. Hunter fazendo novas buscas, prazo: 10/05.</t>
  </si>
  <si>
    <t>ARAXÁ</t>
  </si>
  <si>
    <t>MGRXX004_RC</t>
  </si>
  <si>
    <t>MGRXX004</t>
  </si>
  <si>
    <t>AXA-JOAO RIBEIRO</t>
  </si>
  <si>
    <t>16Jun. Site cancelado pela Algar.
14jun. Enviado RC a Algar após reprovação dos candidatos apresentados. Região critíca de Comar e elevação, PPT enviado com sugestão de implantação de 2 sites na região para cobertura satisfatória na migração.
30mai. Reunião agendada com Algar em 01/06 para reanálise e definição.</t>
  </si>
  <si>
    <t>MGXRX002_RC</t>
  </si>
  <si>
    <t>MGXRX002</t>
  </si>
  <si>
    <t>III-CENTRO</t>
  </si>
  <si>
    <t>20jul. Site cancelado.
10jul. Enviado RC a Algar. Criticidade: Prefeitura não aceita ERB em área urbana, indeferimento de CUOS e reprovação pela Algar de candidatos viáveis apresentados.
31mai. Recebida da Algar, áreas para análise e prospecção.
31mai. Reunião Algar: Algar solicita buscas no lado oposto do cand D, antes vai avalisar com o time celular se novas buscas nas bordas atenderia e nos sinalizará.
12abr. Necessário reanalisar Cand. "D", visto que Prefeitura não irá aceitar site na área urbana.
16fev. Após o recebimento do indeferimento da CUOS, solicitado fornecedor apresentação de candidatos.
15fev. Recebida CUOS indeferida para o candidato C. Levantar junto ao fornecedor apresentação de novos candidatos.</t>
  </si>
  <si>
    <t>IBIRACI</t>
  </si>
  <si>
    <t>replan P07</t>
  </si>
  <si>
    <t>CECRD002_A</t>
  </si>
  <si>
    <t>CECRD002</t>
  </si>
  <si>
    <t>CECID02</t>
  </si>
  <si>
    <t>26abr. Site cancelado pela Operadora, Bruna Santos enviou email.
19abr. VENTURA: [CLARO] Falta aprovação de CAPEX na Claro e assinar FCU (on hold) / Embarque CH/EV (70m) 02abr / Entrega CH/EV (70m) 07abr / Inicio 01abr / Escavação 03abr / Concretagem 11abr / Montagem EVI (70m) 14abr / EVT (70m) 19abr / Energia 21abr / RFI 25abr / RADU 27abr
01abr. VENTURA: Falta aprovação de CAPEX na Claro e assinar FCU (meta P04) / Embarque CH/EV (70m) 02abr / Entrega CH/EV (70m) 07abr / Inicio 01abr / Escavação 03abr / Concretagem 11abr / Montagem EVI (70m) 14abr / EVT (70m) 19abr / Energia 21abr / RFI 25abr / RADU 27abr
28mar. VENTURA: Falta aprovação de CAPEX na Claro e assinar FCU (meta P04) / Embarque CH/EV (70m) 02abr / Entrega CH/EV (70m) 07abr / Inicio 01abr / Escavação 03abr / Concretagem 11abr / Montagem EVI (70m) 14abr / EVT (70m) 19abr / Energia 21abr / RFI 25abr / RADU 27abr
15mar. VENTURA: Falta aprovação de CAPEX na Claro e assinar FCU (meta P04) / Embarque CH/EV (70m) 02abr / Entrega CH/EV (70m) 07abr / Inicio 01abr / Escavação 03abr / Concretagem 11abr / Montagem EVI (70m) 14abr / EVT (70m) 19abr / Energia 21abr / RFI 25abr / RADU 27abr
08mar. VENTURA: Falta aprovação de CAPEX na Claro e assinar FCU (meta P04) / Embarque CH/EV (70m) 02abr / Entrega CH/EV (70m) 07abr / Inicio 01abr / Escavação 03abr / Concretagem 11abr / Montagem EVI (70m) 14abr / EVT (70m) 19abr / Energia 21abr / RFI 25abr / RADU 27abr
22fev. Falta aprovação de Capex na claro e assinar FCU.
20fev. VENTURA: Falta FCU (meta P04) / Embarque CH/EV (70m) 02abr / Entrega CH/EV (70m) 07abr / Inicio 01abr / Escavação 03abr / Concretagem 11abr / Montagem EVI (70m) 14abr / EVT (70m) 19abr / Energia 21abr / RFI 25abr / RADU 27abr
11jan. VENTURA: Falta FCU / Embarque CH/EV (70m) 19jan / Entrega CH/EV (70m) 24jan / Inicio 19jan / Escavação 20jan / Concretagem 27jan / Montagem EVI (70m) 30jan / EVT (70m) 04fev / Energia 06fev / RFI 08fev / RADU 10fev
10jan. VENTURA: Falta FCU / Embarque CH/EV (70m) 12jan / Entrega CH/EV (70m) 17jan / Inicio 12jan / Escavação 13jan / Concretagem 20jan / Montagem EVI (70m) 23jan / EVT (70m) 28jan / Energia 30jan / RFI 31jan / RADU 02fev
09jan. VENTURA: Falta FCU / Embarque CH/EV (70m) 12jan / Entrega CH/EV (70m) 17jan / Inicio 12jan / Escavação 13jan / Concretagem 20jan / Montagem EVI (70m) 23jan / EVT (70m) 28jan / Energia 30jan / RFI 31jan / RADU 02fev
08jan. VENTURA: Falta FCU / Embarque CH/EV (70m) 09jan / Entrega CH/EV (70m) 14jan / Inicio 09jan / Escavação 10jan / Concretagem 17jan / Montagem EVI (70m) 20jan / EVT (70m) 25jan / Energia 27jan / RFI 29jan / RADU 31jan
05jan. VENTURA: Falta FCU / Embarque CH/EV (70m) 09jan / Entrega CH/EV (70m) 14jan / Inicio 09jan / Escavação 10jan / Concretagem 17jan / Montagem EVI (70m) 20jan / EVT (70m) 25jan / Energia 27jan / RFI 29jan / RADU 31jan
04jan. VENTURA: Falta FCU / Embarque CH/EV (70m) 09jan / Entrega CH/EV (70m) 14jan / Inicio 09jan / Escavação 10jan / Concretagem 17jan / Montagem EVI (70m) 20jan / EVT (70m) 25jan / Energia 27jan / RFI 29jan / RADU 31jan
03jan. VENTURA: Embarque CH/EV (70m) 09jan / Entrega CH/EV (70m) 14jan / Inicio 09jan / Escavação 10jan / Concretagem 17jan / Montagem EVI (70m) 20jan / EVT (70m) 25jan / Energia 27jan / RFI 29jan / RADU 31jan
02jan. VENTURA: Pre acionamento de obra
06Out. Valor de locação 1.8k aprovado.
29Set. Candidato A aprovado: TX EV 70m. TF Azimutes: 320, 70, 200 – Altura ~69m(TX solicitou EV de 70m). Candidatos B e C Candidatos ficam mais afastados do centro em relação ao candidato A.
26Set. Candidatos A, B e C enviados para Claro.
12Set. Recebemos os Candidatos A, B e C.
06Set. Recebemos e acionamos as buscas em 05/09. Modalidade BTS. Altura da 70m. Remanejamento.
Prazo para SAR: 12/09.</t>
  </si>
  <si>
    <t>REMANEJAMENTO</t>
  </si>
  <si>
    <t>CARIDADE</t>
  </si>
  <si>
    <t>CE</t>
  </si>
  <si>
    <t>pre 02/01/2024</t>
  </si>
  <si>
    <t>On Hold</t>
  </si>
  <si>
    <t>70M</t>
  </si>
  <si>
    <t>Aguardando FCU assinada CLARO</t>
  </si>
  <si>
    <t>GOCBC001_CLD</t>
  </si>
  <si>
    <t>GOCBC001</t>
  </si>
  <si>
    <t>CLD</t>
  </si>
  <si>
    <t>12dez. Acionados em 12/12</t>
  </si>
  <si>
    <t>CLARO BTS</t>
  </si>
  <si>
    <t>CABECEIRAS</t>
  </si>
  <si>
    <t>MALSX003_CLD</t>
  </si>
  <si>
    <t>MALSX003</t>
  </si>
  <si>
    <t>MASLSF4</t>
  </si>
  <si>
    <t>São Luis</t>
  </si>
  <si>
    <t>MGPRD003_A</t>
  </si>
  <si>
    <t>MGPRD003</t>
  </si>
  <si>
    <t>MGPRM23</t>
  </si>
  <si>
    <t>18nov. Recebido cancelamento do site pelo comercial.
31Out. CR 7.2% de 8.0%
28out. Recebido SAR A e B. Candidatos A e B não são dos pontos indicados pela claro para prospecção, tudo indica que os pontos estão dentro do mesmo imóvel onde já existe um GREENFIELD implantado. Nesse caso estaríamos sujeitos a uma possível cláusula de exclusividade. Ainda não temos a confirmação por parte do proprietário.
21out. Retomada das buscas.
14Out. Site on hold Existência de outras estruturas dentro do raio de 500m
11Out. Sarf recebida. Fornecedor acionado</t>
  </si>
  <si>
    <t>Master BTS Claro | Winity</t>
  </si>
  <si>
    <t>PARÁ DE MINAS</t>
  </si>
  <si>
    <t>PEPLS001_E</t>
  </si>
  <si>
    <t>PEPLS001</t>
  </si>
  <si>
    <t>E</t>
  </si>
  <si>
    <t>PEPUI23</t>
  </si>
  <si>
    <t>05Out. Site cancelado pela CLAro.
02Out. Candidato A aprovado pela claro. ANÁLISE DE RF: Validado por RF. 40m. Azimute – 20-180-240 (NV). Valor de R$ 4000,00 do candidato E aprovado.
22Set. Cap rate aprovado. Enviamos o SAR do Candidato E para claro, junto com o formulario para aprovação do valor em 4k.
14Set. Recebemos o candidato E.</t>
  </si>
  <si>
    <t>REMANEJAMENTO CLARO</t>
  </si>
  <si>
    <t>Paulista</t>
  </si>
  <si>
    <t>PE</t>
  </si>
  <si>
    <t>40m</t>
  </si>
  <si>
    <t>SPJCR007_C</t>
  </si>
  <si>
    <t>SPJCR007</t>
  </si>
  <si>
    <t>SIJCI32</t>
  </si>
  <si>
    <t>11out. Recebido do comercial cancelamento do site pela operadora.
17set. Recebido e-mail do comercial para colocar o site on hold.
11Set. Em qualificação interna
10set. Recebido SAR C.</t>
  </si>
  <si>
    <t>JACAREÍ</t>
  </si>
  <si>
    <t>SPMXX001_B(ANTIGO D)</t>
  </si>
  <si>
    <t>SPMXX001</t>
  </si>
  <si>
    <t>B(ANTIGO D)</t>
  </si>
  <si>
    <t>SMMAU35</t>
  </si>
  <si>
    <t>05set. Recebido cancelamento da operadora.
30AGo. Candidato aprovado pela Claro ( enviado como cand D - Claro transformou em cand B)
29jUL. Aguardando novo candidato</t>
  </si>
  <si>
    <t>Maua</t>
  </si>
  <si>
    <t>SPSPL030_D (ANTIGO B)</t>
  </si>
  <si>
    <t>SPSPL030</t>
  </si>
  <si>
    <t>D (ANTIGO B)</t>
  </si>
  <si>
    <t>SMSMTG5</t>
  </si>
  <si>
    <t>16set. Recebido cancelamento da operadora.
03Jun. Recebido QRM
20Mai. Valor aprovado
03Mai. Acionamento: 23/04 | Prazo Cliente: 03.04 | Hunter em campo. AREA DE COMUNIDADE / / PERIFERIA
•	Já conseguimos dois candidatos, SAR em elaboração.
Região com muito problema de topografia e construções dentro de loteamento irregular | maioria dos lotes possui testada de 5m , com construções residenciais de 2 pavimentos (sem acabamento)
23abr. Recebido acionamento.Acionado</t>
  </si>
  <si>
    <t>SÃO PAULO</t>
  </si>
  <si>
    <t>SPSRC005_A</t>
  </si>
  <si>
    <t>SPSRC005</t>
  </si>
  <si>
    <t>SISOCF8</t>
  </si>
  <si>
    <t>19nov. Recebido cancelado do site pela operadora.
19Ago. Valor aprovado. Aguarda documentos e contrato
15Ago. Enviado aprovação de valor.
12Ago. SAR qualificado: Candidato A - SPSRC005 / ACIONAMENTO WINITY BTS - SISOCF8 - APROVADO - 40 metros
06Ago. SAR enviado
30 Jul. SAR inserido
18Jul. Site acionado Claro</t>
  </si>
  <si>
    <t>COBERTURA COMPETITIVA_F1</t>
  </si>
  <si>
    <t>SOROCABA</t>
  </si>
  <si>
    <t>BAXRR001_A</t>
  </si>
  <si>
    <t>BAXRR001</t>
  </si>
  <si>
    <t>7NLBAFS01</t>
  </si>
  <si>
    <t>25out. Recebido cancelamento do site pelo comercial winity.
09set. Recebido SAR B e C. Cand. A com contrato assinado com IHS. B a 379m e perde 16m, C a 315m e perde 19m em relação ao PN. Enviar B e C para qualificação TIM.
06Set. SAR enviado
30ago. Recebido SAR A.
14ago. Acionamento do fornecedor.
13ago. Recebido acionamento do comercial.</t>
  </si>
  <si>
    <t>BARROCAS</t>
  </si>
  <si>
    <t>BAYYR001_A</t>
  </si>
  <si>
    <t>BAYYR001</t>
  </si>
  <si>
    <t>7NLAAVC01</t>
  </si>
  <si>
    <t>25out. Recebido cancelamento do site pelo comercial winity.
30Set. Candidato rejeitado
06Set. Enviado SAR. Cand. B com contrato assinado com IHS. Cand A perde 3m, C perde 11m de elevação em relação ao PN. Seguir com o A.
30ago. Recebido SAR A, B e C.
14ago. Acionamento do fornecedor.
13ago. Recebido acionamento do comercial.</t>
  </si>
  <si>
    <t>ABAIRA</t>
  </si>
  <si>
    <t>CERBR001_C</t>
  </si>
  <si>
    <t>CERBR001</t>
  </si>
  <si>
    <t>NLURUR00</t>
  </si>
  <si>
    <t>25out. Recebido cancelamento do site pelo comercial winity.
24Set. Candidaro A, B e C rejeitado.
A: Nota 0 (Baixa altitude e distante do PN)
B: Nota 0 (Baixa altitude)
C: Nota 5 (Az.: 100/310) - necessario EV de 70 m.
29Ago. SAR enviado
23ago. Recebido SAR A, B e C.Cand. Cand. B perde 14m de elevação e A 16m em relação ao PN, C mesma elevação. C Área locada dentro do galpão, proprietário se comprometeu demolir e deixar o imóvel limpo para construção.
14ago. Acionamento do fornecedor.
13ago. Recebido acionamento do comercial.</t>
  </si>
  <si>
    <t>URUBURETAMA</t>
  </si>
  <si>
    <t>ESCNH001_D</t>
  </si>
  <si>
    <t>ESCNH001</t>
  </si>
  <si>
    <t>ESIOH_0025</t>
  </si>
  <si>
    <t>SR-ESS039</t>
  </si>
  <si>
    <t>03out. SOLICITADO AO TIME DE ENGENHARIA A ANÁLISE E DISPONIBILIZAÇÃO DO PPI COMPATIBILIZADO PARA QUE DISPAREMOS O PROJ. DE ARRIMO/CORTE DE TALUDE.
03out. planialtimétrico recebido ARGON.
23Ago. Qualificação CW verificada pela Implantação
18Ago. Recebido sondagem
05Ago. Candidato aprovado pela Operadora.
02Ago. Disparado sondagem
08jul. Enviado SAR D qualificação operadora.
04Jul. Recebido SAR cand D e RC.
01Jul. Proprietário autorizou a vistoria para elaboração de SAR na data de hj, 01/07. SAR para 04/07.
24Jun. Cand C declinou por conflito com o os vizinhos. A receber cand D. Prazo: 04/07.
21jun. Enviado SAR C qualificação operadora.
20jun. Solicitado ao fornecedor esclarecimento sobre obstruções de satélite, bananeiras e árvore com copa alta. Fornecedor retorna que verificará sobre quem é proprietário da ávore com copa alta, quanto as bananeiras é possível a retirada.
15Jun. Recebido SAR cand C.
09jun. Após reprovação do candidato B, novas buscas. Prazo: 16/06.</t>
  </si>
  <si>
    <t>Prio 10</t>
  </si>
  <si>
    <t>Iconha</t>
  </si>
  <si>
    <t>ES</t>
  </si>
  <si>
    <t>ESSRR001_</t>
  </si>
  <si>
    <t>ESSRR001</t>
  </si>
  <si>
    <t>SR-SERR46</t>
  </si>
  <si>
    <t>006fev. Recebido cancelamento do site. A operadora seguiu com a opção de compartilhamento devido a urgência da meta Anatel.
30dez. Recebido acionamento.</t>
  </si>
  <si>
    <t>SERRA</t>
  </si>
  <si>
    <t>ESSRR002_</t>
  </si>
  <si>
    <t>ESSRR002</t>
  </si>
  <si>
    <t>SR-SERR49</t>
  </si>
  <si>
    <t>ESSRR003_</t>
  </si>
  <si>
    <t>ESSRR003</t>
  </si>
  <si>
    <t>SR-SERR53</t>
  </si>
  <si>
    <t>ESSRR004_</t>
  </si>
  <si>
    <t>ESSRR004</t>
  </si>
  <si>
    <t>SR-SERR56</t>
  </si>
  <si>
    <t>ESSRR005_</t>
  </si>
  <si>
    <t>ESSRR005</t>
  </si>
  <si>
    <t>SR-SERR59</t>
  </si>
  <si>
    <t>ESVLV006_</t>
  </si>
  <si>
    <t>ESVLV006</t>
  </si>
  <si>
    <t>SR-VVLH49</t>
  </si>
  <si>
    <t>VILA VELHA</t>
  </si>
  <si>
    <t>ESVLV007_</t>
  </si>
  <si>
    <t>ESVLV007</t>
  </si>
  <si>
    <t>SR-VVLH55</t>
  </si>
  <si>
    <t>ESVLV008_</t>
  </si>
  <si>
    <t>ESVLV008</t>
  </si>
  <si>
    <t>SR-VVLH57</t>
  </si>
  <si>
    <t>MGMRX006_A</t>
  </si>
  <si>
    <t>MGMRX006</t>
  </si>
  <si>
    <t>SN-MURD04</t>
  </si>
  <si>
    <t>09ago. Recebido solicitação de paralização e cancelamento da TIM para este site.
29jul. Recebido e-mail tim com aprovação do candidato A pela concessionária e RF/TX com 70m solicitando SAR revisado, enviado SAR revisado nesta data com 70m.
26jul. Solicitado a engenharia novo preview do cand. A com 70m. Retorno: 7.4%.
23jul. Em reunião com a tim para analisar reprovação da concessionária do cand. B, tim trabaçhando para viabilizar o A.
26jun. Engenharia envia e-mail para não seguir com o candidato único.
14jun. Candidato B qulificado operadora, 60m.
12jun. Enviado SAR B qualificação operadora.
10jun. Recebido SAR B.
06jun. Candidato A reprovado por RF devido ao relevo, sugestão enviada: -21,202334 -42,386651. Busca.
04jun. Enviado SAR A qualificação operadora.
29mai. Recebido SAR renomeado (B para A, B invalidado)
22mai. Recebido SAR B. Engenharia informa que área locada de 12,5x6,50, não cabe uma torre de 60m, solicitado aumento de área a Vante e não é possível. Solicitado renomear o candidato B como A para envio a tim. Reanalisar PN
20mai. Recebido SAR A.
15abr. Recebido acionamento.</t>
  </si>
  <si>
    <t>MURIAÉ</t>
  </si>
  <si>
    <t>MGWXR005_A</t>
  </si>
  <si>
    <t>MGWXR005</t>
  </si>
  <si>
    <t>SN-PZRD11</t>
  </si>
  <si>
    <t>10jan. Recebido cancelamento do site pelo comercial winity.
07jan. Recebido SAR A.
03jan. Recebido acionamento</t>
  </si>
  <si>
    <t>PROJETO WAY - ROTA DO ZEBU</t>
  </si>
  <si>
    <t>PERDIZES</t>
  </si>
  <si>
    <t>MGWXR006_</t>
  </si>
  <si>
    <t>MGWXR006</t>
  </si>
  <si>
    <t>Rep_05</t>
  </si>
  <si>
    <t>10jan. Recebido cancelamento do site pelo comercial winity.
03jan. Recebido acionamento</t>
  </si>
  <si>
    <t>PBCMP002_A</t>
  </si>
  <si>
    <t>PBCMP002</t>
  </si>
  <si>
    <t>3SLCGLD00</t>
  </si>
  <si>
    <t>25out. Recebido cancelamento do site pelo comercial winity.
06Set SAR enviado. Cand. B assinado com a IHS. Cand. A perde 4m de elevação em relação ao PN. Seguir com o A.
03set. Recebido SAR A e B revisados.
02set. Solicitado revisão de SAR pois está sem croqui de situação e informações de vegetação na área locada de ambos os candidatos. B prioritário pois tem melhor elevação.
30ago. Recebido SAR A e B. Necessario preocesso especial, cabe para EV de até 70m. Pré COMR A: 9m e B: 4m. Cand. B ganho de 1m de elevação ao PN.
14ago. Acionamento do fornecedor.
13ago. Recebido acionamento do comercial.</t>
  </si>
  <si>
    <t>CAMPINA GRANDE</t>
  </si>
  <si>
    <t>RJGNC011_</t>
  </si>
  <si>
    <t>RJGNC011</t>
  </si>
  <si>
    <t>SR-SGON22</t>
  </si>
  <si>
    <t>SÃO GONÇALO</t>
  </si>
  <si>
    <t>RJGNC012_</t>
  </si>
  <si>
    <t>RJGNC012</t>
  </si>
  <si>
    <t>SR-SGON25</t>
  </si>
  <si>
    <t>RJGNC013_</t>
  </si>
  <si>
    <t>RJGNC013</t>
  </si>
  <si>
    <t>SR-SGON28</t>
  </si>
  <si>
    <t>RJGNC014_</t>
  </si>
  <si>
    <t>RJGNC014</t>
  </si>
  <si>
    <t>SR-SGON40</t>
  </si>
  <si>
    <t>RJRSN001_RC</t>
  </si>
  <si>
    <t>RJRSN001</t>
  </si>
  <si>
    <t>RJRSD_0107</t>
  </si>
  <si>
    <t>SR-RJS043</t>
  </si>
  <si>
    <t>16jan. Recebido cancelamento do site pela operadora.
07out. Enviado RC para operadora, sem opções de candidatos que atendam as premissas do projeto Sky.
04out. Recebido RC, sem candiato viável para apresentação.
25set.Candidato B declinou. O contrato foi analisado pelo filho do proprietário e apresentou contraproposta mínima de R$ 3.000 (fora do target de R$500.00 do sky). Candidato declinou.
09set. Candidato “C” Declinou. O imóvel pertence a vários herdeiros, e em virtude do desentendimento quanto ao valor e destinação do aluguel optaram por desistir, em definitivo.
30ago. Candidato B e C qualificados operadora.
23ago. Reenviado candidatos renomeados, passando a ser: A – torna B. B – torna C.
22ago. TIM solicita renomear os candidatos iniciando pelo cand B, pois já recebeu A de outra sharing.
21ago. Enviado SAR A e B para qualificação operadora. Preview: A 11,5%, B 10,7% de 8% de target.
16ago. Recebido novo SAR A e B.
14ago. Preview 6.6%, não seguir. A receber novo A e B.
13ago. Recebida formalização de acionamento do site.
24jun. Enviado RC a tim por não haver candidato viável.
06jun. Candidato A solicita 3k de locação e alterr toda a minuta e questão do afloramento rochoso na área inviabilizando prosseguimetno, candidato B muto distante e toalmente fora do PN e afloramento rochoso na área.
30abr. TIM envia reacionamento do site. Comercial envia para aquisição em 10/05.</t>
  </si>
  <si>
    <t>Prio 10.2</t>
  </si>
  <si>
    <t>Resende</t>
  </si>
  <si>
    <t>RSBMP001_A</t>
  </si>
  <si>
    <t>RSBMP001</t>
  </si>
  <si>
    <t>SN-BMPI05</t>
  </si>
  <si>
    <t>29/11 - SITE CANCELADO CLARO, APÓS QUALIFICAÇÃO WINITY. NÃO ENVIADO SAR
27nov. Recebido cancelamento do site pela tim.
11nov. Recebdo SAR A.
06nov. Recebido Acionamento.</t>
  </si>
  <si>
    <t>SKYCOVERAGE - OBRIGAÇÃO MUNICÍPIOS</t>
  </si>
  <si>
    <t>BOM PRINCÍPIO</t>
  </si>
  <si>
    <t>RSVNX001_A</t>
  </si>
  <si>
    <t>RSVNX001</t>
  </si>
  <si>
    <t>NLVANR01</t>
  </si>
  <si>
    <t>25out. Recebido cancelamento do site pelo comercial winity.
06Set. Enviado para Operadora
03Set. SAR em qualificação
02set. Recebido SAR D.
27ago. Recebido SAR A, B e C. Cand. B como prioritário pois há ganho de elevação, A, C e D perdem.
14ago. Acionamento do fornecedor. Altura da EV pendente.
13ago. Recebido acionamento do comercial.</t>
  </si>
  <si>
    <t>VANINI</t>
  </si>
  <si>
    <t>45m</t>
  </si>
  <si>
    <t>SPTRW002_RC</t>
  </si>
  <si>
    <t>SPTRW002</t>
  </si>
  <si>
    <t>SPTNH_0008</t>
  </si>
  <si>
    <t>4G-RHRA01</t>
  </si>
  <si>
    <t>31Out. Formalizado cancelamento do site.
19set. Sondagem Recebida.
05Set. Sondagem disparada.
02Sset. Contrato assinado com o valor de 4k para trabalho comercial junto a Vivo e colocá-lo como Collo para a TIM.
12jul. Enviado PPT, plano de ação: Trabalhando no candidato A, a possibilidade de transformar site em Collo (4k). Mudança de projeto ou Cancelamento do Site.
12jul. Enviado RC com majoração do candidao A para 4k pleiteado.
29jun. Previsão de assinatura de contrato: 01/07.
06jun. Informado e enviado ao comercial candidato para negociação do projeto TAV, pois Vivo otem interesse na cobertura do Hotel Alvorada Eco Resort. Propósito: Fechar site VIVO (TAV) e compartilhar TIM.
06jun. Após análise da minuta e solicitação da documentação o proprietário nos fez contraproposta no valor de no mínimo 4.000,00.
03Jun. Recebido RC atualizado.
31mai. Candidato A aprovado operadora. Site com demanda dupla, TIM e TAV.
17mai. Enviado SAR A qualificação operadora.
03Mai. Recebido SAR cand A e RC.
20abr. Acionada buscas.</t>
  </si>
  <si>
    <t>Resorts/POI/Agro</t>
  </si>
  <si>
    <t>Torrinha</t>
  </si>
  <si>
    <t>BASLV005_RC</t>
  </si>
  <si>
    <t>BASLV005</t>
  </si>
  <si>
    <t>BATGM</t>
  </si>
  <si>
    <t>06mar24. Recebido cancelamento do site pela vivo.
10Nov. Inserido "RC" no "SS" - Toda a região fora do polígono de busca, pertence a União e é área militar, na mesma região existe a Base Naval de Aratu.
27Set. Acionamento fornecedor</t>
  </si>
  <si>
    <t>Salvador</t>
  </si>
  <si>
    <t>MACDX001_</t>
  </si>
  <si>
    <t>MACDX001</t>
  </si>
  <si>
    <t>MACD8</t>
  </si>
  <si>
    <t>16set. Recebido cancelamento da operadora.
12set. Recebido acionamento.</t>
  </si>
  <si>
    <t>Codó</t>
  </si>
  <si>
    <t>MAMPR500_A</t>
  </si>
  <si>
    <t>MAMPR500</t>
  </si>
  <si>
    <t>Imperatriz</t>
  </si>
  <si>
    <t>MAIVC</t>
  </si>
  <si>
    <t>04set. Recebido cancelamento da operadora.
09ago. Enviada justificativa e aprovação de documentoação para fornecedor protocolar processo junto ao INCRA.
17Jul. Cap rate aprovado.
11Jul. Cand A qualificado pela Vivo. Aguardamos processo do INCRA para definir se haverá e/ ou quanto será o valor de locação.
10Jul. Info status SS: Indicação Topologia TX Rádio.
07Jul. Info status SS: Indicação Topologia TX Rádio.
30Jun. Inserido SAR cand A para qualificação da Vivo.
26Mai. Recebido SAR cand A. (INCRA)
18abr. Inserido RC novamente no SS com protocolo do INCRA com informação que será agendada reunião com a superintendência.
23Jan. Guedes enviou para Fernanda Zuniga que foram protocolados os pedidos de Concessão de área publica ao INCRA nos Assentamentos (protocolo SEI nº 54000.007140/2023-32).
19Jan. Guedes enviou e-mail para Fernanda Zuniga (Vivo) dizendo que seguiremos com os protocolos (para esse caso e os demais que estão com a mesma questão) junto ao INCRA para informações oficiais de aprovação ou não, assim teremos informações oficiais para tomada de decisão de cada caso.
16Jan. Recebido RC atualizado.
27Dez. ID Vivo - MAIVC
06dez. Vivo recusa RC: RC para o site MA IVC reprovado por RF, motivo: Rejeitado por: Existem candidatos no Poligono.
Nota: O site faz do projeto ODF, é necessário um ponto dentro do PN definido.
29nov. Solicitado ao fornecedor levantamento em mapa das áreas de assentamento.
24Out. Inserido RC para qualificação da Vivo com sugestão de deslocamento. O ponto nominal está localizado na Vila Conceição II, zona rural do município de Imperatriz estado do Maranhão, trata-se de um assentamento do INCRA ainda em face de regularização fundiária, no povoado identificamos muitas opções com área que atendem a implantação, porém os imóveis ainda não possuem o titulo ou cessão de posse o que inviabiliza o licenciamento urbanístico, que solicita a regularidade (Registro do imóvel, Certidão de Inteiro Teor Autenticada ou Título definitivo do imóvel).
04Out. Recebido RC.
20Set. Acionado fornecedor para buscas.</t>
  </si>
  <si>
    <t>ODF PARTICULAR</t>
  </si>
  <si>
    <t>MGDVY001_A</t>
  </si>
  <si>
    <t>MGDVY001</t>
  </si>
  <si>
    <t>MGDDO</t>
  </si>
  <si>
    <t>09mar. Recebido cancelamento da operadora.
22/12/23 - Acionado Site na presente data via e-mail e via TREE</t>
  </si>
  <si>
    <t>BTS - REGULATÓRIO</t>
  </si>
  <si>
    <t>Divinolândia de Minas</t>
  </si>
  <si>
    <t>PABRB001_A</t>
  </si>
  <si>
    <t>PABRB001</t>
  </si>
  <si>
    <t>PABBN</t>
  </si>
  <si>
    <t>16Set. Qualificação aquisição apenas 11:20
13set. Recebido SAR A, B e C.
03set. Recebido acionamento de 36 sites.</t>
  </si>
  <si>
    <t>Breu Branco</t>
  </si>
  <si>
    <t>PEJBT007_A</t>
  </si>
  <si>
    <t>PEJBT007</t>
  </si>
  <si>
    <t>Recife</t>
  </si>
  <si>
    <t>PEYFR</t>
  </si>
  <si>
    <t>Vivo</t>
  </si>
  <si>
    <t>11out24. Recebido cancelamento operadora.
31/10/2023 - Acionado a Clemar para fazer esta busca.</t>
  </si>
  <si>
    <t>Jaboatão dos Guararapes</t>
  </si>
  <si>
    <t>PERCF006_</t>
  </si>
  <si>
    <t>PERCF006</t>
  </si>
  <si>
    <t>Ilha do Leite Viaduto</t>
  </si>
  <si>
    <t>PEILV</t>
  </si>
  <si>
    <t>20Jun. Site cancelado pela Vivo (e-mail Veras).
07Jun. Acionada busca. Prazo SAR: 16/06.
01Jun. Target 2,5k.</t>
  </si>
  <si>
    <t>PERCF011_</t>
  </si>
  <si>
    <t>PERCF011</t>
  </si>
  <si>
    <t>PEIL3</t>
  </si>
  <si>
    <t>Cancelado Operadora</t>
  </si>
  <si>
    <t>18Set. Conforme informação do Marcus Veras em Rollout da presente data, este site foi acionado equivocadamente para a Wiity. Desta forma foi paralisado com o fornecedor, sendo que não houve buscas in locol para este Site
15Set. Acionado Fornecedor
13set. Recebido acionamento.</t>
  </si>
  <si>
    <t>C-RAN ODF</t>
  </si>
  <si>
    <t>RJBLF004_RC</t>
  </si>
  <si>
    <t>RJBLF004</t>
  </si>
  <si>
    <t>RJBXT</t>
  </si>
  <si>
    <t>20Dez. Rafaela informou que o site foi cancelado
22Set. RC inserido no SS. Área de trafico.
17Set. Recebido RC
05set. Acionado fornecedor.
05set. Recebido acionamento pelo comercial.</t>
  </si>
  <si>
    <t>Belford Roxo</t>
  </si>
  <si>
    <t>RJNGR008_RC</t>
  </si>
  <si>
    <t>RJNGR008</t>
  </si>
  <si>
    <t>Angra dos Reis - CONDOMINIO PORTO MAUÍ</t>
  </si>
  <si>
    <t>RJPMU</t>
  </si>
  <si>
    <t>22jan24. Recebido cancelamento da operadora.
21Jul. Inserido RC para análise da Vivo.</t>
  </si>
  <si>
    <t>CELL POSTE</t>
  </si>
  <si>
    <t>Angra dos Reis</t>
  </si>
  <si>
    <t>RJRCL003_C</t>
  </si>
  <si>
    <t>RJRCL003</t>
  </si>
  <si>
    <t>RJMDE</t>
  </si>
  <si>
    <t>16set. Recebido cancelamento do site pela vivo.
04set. Recebido SAR C e D.</t>
  </si>
  <si>
    <t>Rio Claro</t>
  </si>
  <si>
    <t>RJRDJ005_A</t>
  </si>
  <si>
    <t>RJRDJ005</t>
  </si>
  <si>
    <t>RJPOD</t>
  </si>
  <si>
    <t>19Jan. Este site não está acionado para Winity no SS.
21Nov. Recebido revisão de SAR com alteração de área (de 1,5x1,5 para 2,0x1,5)
07Nov. Recebido SAR cand A.
01Nov. Acionada busca.
Instalação de Poste na área do Totem Ipiranga
Altura – 18 metros</t>
  </si>
  <si>
    <t>IPIRANGA - CELL POSTE</t>
  </si>
  <si>
    <t>Rio de Janeiro</t>
  </si>
  <si>
    <t>replan p06</t>
  </si>
  <si>
    <t>RJRDJ006_A</t>
  </si>
  <si>
    <t>RJRDJ006</t>
  </si>
  <si>
    <t>RJETE</t>
  </si>
  <si>
    <t>19Jan. Este site não está acionado para Winity no SS.
07Nov. Recebido SAR cand A.
01Nov. Acionada busca.
Instalação de Poste na área do Totem Ipiranga
Altura – 18 metros</t>
  </si>
  <si>
    <t>18 (a confirmar)</t>
  </si>
  <si>
    <t>SPGRL003_F</t>
  </si>
  <si>
    <t>SPGRL003</t>
  </si>
  <si>
    <t>F</t>
  </si>
  <si>
    <t>SPUD2</t>
  </si>
  <si>
    <t>29jan. Recebido candcelamento do site.
19nov24. Recebido da vivo alteração de id de SPGD2 para SPUD2. SARs da pasta alterados com o novo id.
04Set. Aprovado na tree, mas não é para ser enviado</t>
  </si>
  <si>
    <t>SPTXX019_A</t>
  </si>
  <si>
    <t>SPTXX019</t>
  </si>
  <si>
    <t>CAMPOS DE SANTO ANTÔNIO</t>
  </si>
  <si>
    <t>SP6CP</t>
  </si>
  <si>
    <t>28mar. Recebido SAR A.
22mar. Acionado fornecedor.
20mar. Recebido acionamento.</t>
  </si>
  <si>
    <t>TAV</t>
  </si>
  <si>
    <t>ITU</t>
  </si>
  <si>
    <t>TOFRM001_A</t>
  </si>
  <si>
    <t>TOFRM001</t>
  </si>
  <si>
    <t>TOGAM</t>
  </si>
  <si>
    <t>16dez. Recebido SAR B e C.
05dez. Cadidato A reprovado operadora: Fora do search ring
28nov. SAR enviado
22nov. Recebido SAR A.
11nov. Recebido acionamento.</t>
  </si>
  <si>
    <t>Formoso do Araguaia</t>
  </si>
  <si>
    <t>TO</t>
  </si>
  <si>
    <t>GORVR012_A</t>
  </si>
  <si>
    <t>GORVR012</t>
  </si>
  <si>
    <t>4G-RVDG96</t>
  </si>
  <si>
    <t>Cedente voltou atras</t>
  </si>
  <si>
    <t>SPBTT006_C</t>
  </si>
  <si>
    <t>SPBTT006</t>
  </si>
  <si>
    <t>4G-BIPG91</t>
  </si>
  <si>
    <t>Chuvas comprometeu acesso</t>
  </si>
  <si>
    <t>13MAR26_ Obras demarcadas em processo de escação. Chuvas adiaram escavação em 3 dias.</t>
  </si>
  <si>
    <t>PEDRA AGROINDUSTRIAL - Agro</t>
  </si>
  <si>
    <t>Batatais</t>
  </si>
  <si>
    <t>01ABR26_ Risco renovado para P04.
25MAR26_ Caminhão não conseguiu acessar o site na data de hoje devido a chuva o caminho não pode ser acessado e com o novo adiamento, não temos tempo hábil para concluir.
23MAR26_ Problema na fundação atrasou a concretagem para 26/3. Risco que era alto para este site, ficou muito alto.
19MAR26_ Site em risco de queda pelas dificuldades de acesso (piores que os outros 2 da Pedra Agro na região). Por isso está mais atrasado no cronograma, pois demorou mais pra receber insumos.
13MAR26_ Obras demarcadas em processo de escação. Chuvas adiaram escavação em 3 dias.</t>
  </si>
  <si>
    <t>RFI sem energia (sem cedente). Definitiva ligada em 03/07</t>
  </si>
  <si>
    <t>SPMRL002_B</t>
  </si>
  <si>
    <t>SPMRL002</t>
  </si>
  <si>
    <t>SPME3</t>
  </si>
  <si>
    <t>CONDOMÍNIO</t>
  </si>
  <si>
    <t>28nov24 Ponto validado por RF e TX, em elaboração de SAR B.</t>
  </si>
  <si>
    <t>Marília</t>
  </si>
  <si>
    <t>NEW - NO</t>
  </si>
  <si>
    <t>ON_HOLD</t>
  </si>
  <si>
    <t>CW: - | EV: - | GAB: -</t>
  </si>
  <si>
    <t>MGNXX001_B</t>
  </si>
  <si>
    <t>MGNXX001</t>
  </si>
  <si>
    <t>MGUEM</t>
  </si>
  <si>
    <t>CONTRATO</t>
  </si>
  <si>
    <t>17mar. (((PARALISADO))) RADIER - Iníc. 11mar / Esc. 13mar / ARM. 16mar á 20mar / CONC. 21mar / Reaterro 23mar / 40m EVI 24mar / EVT 27mar / ENERGIA 30mar (P ou D ???) / RFI 31mar. / FISC. REMOPT. 03abr. PROJETO DIVERGENTE DO SAR, MARCAÇÕES NÃO BATEM.
13mar. (((PARALISADO))) RADIER - Iníc. 11mar / Esc. 13mar / ARM. 16mar á 20mar / CONC. 21mar / Reaterro 23mar / 40m EVI 24mar / EVT 27mar / ENERGIA 30mar (P ou D ???) / RFI 31mar. / FISC. REMOPT. 03abr. PROJETO DIVERGENTE DO SAR, MARCAÇÕES NÃO BATEM.
10mar. RADIER - Iníc. 11mar / Esc. 13mar / ARM. 16mar á 20mar / CONC. 21mar / Reaterro 23mar / 40m EVI 24mar / EVT 27mar / ENERGIA 30mar (P ou D ???) / RFI 31mar. / FISC. REMOPT. 03abr.
07mar. RADIER - Iníc. 13mar / Esc. 15mar / ARM. 16mar á 20mar / CONC. 21mar / Reaterro 23mar / 40m EVI 24mar / EVT 27mar / ENERGIA 30mar (P ou D ???) / RFI 31mar. / FISC. REMOPT. 03abr.
13/06: Contrato assinado, em paralelo a regularização fundiária no municipio.
23/05: Valor de 600 candidato B
22/05: Cobrado valor dee locação.
13/05: Candidato B prioridade. Em qualificação. Matricula geral da área
28mar. Recebido acionamento.</t>
  </si>
  <si>
    <t>UNAÍ</t>
  </si>
  <si>
    <t>P?? D??</t>
  </si>
  <si>
    <t>BASTD001_A</t>
  </si>
  <si>
    <t>BASTD001</t>
  </si>
  <si>
    <t>BASQI02</t>
  </si>
  <si>
    <t>ENERGIA</t>
  </si>
  <si>
    <t>03-08 Energia Ligada</t>
  </si>
  <si>
    <t>Competitividades</t>
  </si>
  <si>
    <t>SÍTIO DO QUINTO</t>
  </si>
  <si>
    <t>Risco Renovado para P08 - Aguarda Energia Definitiva
29jul -Prazo do protocolo energia 03/08</t>
  </si>
  <si>
    <t>Definitiva no RFI - Definitiva ligada em 07/08</t>
  </si>
  <si>
    <t>MSPRC008_A</t>
  </si>
  <si>
    <t>MSPRC008</t>
  </si>
  <si>
    <t>4N-ATDSH4</t>
  </si>
  <si>
    <t>Risco Renovado para P08
16Jul - Integração de máquina e perfuratriz ainda não foi liberado. Expectativa de ocorrer em 17/07 não permite entrega dentro da meta P07.</t>
  </si>
  <si>
    <t>SPBRR004_A</t>
  </si>
  <si>
    <t>SPBRR004</t>
  </si>
  <si>
    <t>SR-BAERI1</t>
  </si>
  <si>
    <t>Paralisado EHS Rodovia</t>
  </si>
  <si>
    <t>24jul - Acordo para envio sem energia está OK</t>
  </si>
  <si>
    <t>Ecorodovias Castelo - Raposo</t>
  </si>
  <si>
    <t>BARUERI</t>
  </si>
  <si>
    <t>Risco Renovado para P08
29Jul - Paralisação de Montagem de EV pela Rodovia. Caio no circuito, mas retomada não tem previsão, sem chance de concluir infra com a perda do tempo.
28Jul - Vandalismo com perda de material</t>
  </si>
  <si>
    <t>RFI sem Energia - Liberado TIM</t>
  </si>
  <si>
    <t>PIRCX001_A</t>
  </si>
  <si>
    <t>PIRCX001</t>
  </si>
  <si>
    <t>SN-UCUC08</t>
  </si>
  <si>
    <t>08/08 - Obra em acabamento.
14Jul - Usina exigiu visita conjunta para poder iniciar. Equipes mobilizadas foram paralisadas. Ainda sem data.</t>
  </si>
  <si>
    <t>CNH TOMAZINI</t>
  </si>
  <si>
    <t>URUCUI</t>
  </si>
  <si>
    <t>PI</t>
  </si>
  <si>
    <t>16Jul - Integração concluiu em 13/07 - mobilização em 17/07</t>
  </si>
  <si>
    <t>50</t>
  </si>
  <si>
    <t>Energia Definitiva Cliente</t>
  </si>
  <si>
    <t>CW: Moksa | EV: Moksa</t>
  </si>
  <si>
    <t>SPCMP027_A</t>
  </si>
  <si>
    <t>SPCMP027</t>
  </si>
  <si>
    <t>SP4NA</t>
  </si>
  <si>
    <t>08/08 - Aguarda Energia Definitiva para RFI
15/07 - Data de instalação de gabinete confirmado em FUP presencial com Sue/Aline.
03/08 Protocolo para dia 10/08 Ligação da Energia - Previsão</t>
  </si>
  <si>
    <t>CAMPINAS</t>
  </si>
  <si>
    <t>01/08 - Risco renovado para P08. Aguardando energia definitiva.
27Jul - Problema no Sistema da CPFL, causou atraso na ligação da energia. Sem previsão.</t>
  </si>
  <si>
    <t>Definitiva no RFI - Sem Previsão CPFL (SEM PROVISÓRIA). Definitiva ligada em 10/08/26</t>
  </si>
  <si>
    <t>ROPMN010_A</t>
  </si>
  <si>
    <t>ROPMN010</t>
  </si>
  <si>
    <t>ROB76</t>
  </si>
  <si>
    <t>08/08 - Aguarda Energia Definitiva para RFI
25/06/26_ Site com RFI sem energia. Sem previsão da Energisa. Fora dos acordos do PMO.</t>
  </si>
  <si>
    <t>Rodovia BR-364</t>
  </si>
  <si>
    <t>PIMENTA BUENO</t>
  </si>
  <si>
    <t>RO</t>
  </si>
  <si>
    <t>Risco Renovado para P08 - Aguarda Energisa
Risco Renovado para P07 - Porém sem previsão de Energisa para P07.</t>
  </si>
  <si>
    <t>RFI sem energia. Energia ligada 14/08/26</t>
  </si>
  <si>
    <t>RORQM007_A</t>
  </si>
  <si>
    <t>RORQM007</t>
  </si>
  <si>
    <t>ROB33</t>
  </si>
  <si>
    <t>08/08 - Aguarda Energia Definitiva para RFI
08/07/26_ Vivo liberou RFI sem energia</t>
  </si>
  <si>
    <t>ARIQUEMES</t>
  </si>
  <si>
    <t>Risco Renovado para P08 - Aguarda Energisa</t>
  </si>
  <si>
    <t>MSPRC007_A</t>
  </si>
  <si>
    <t>MSPRC007</t>
  </si>
  <si>
    <t>4N-ATDSH2</t>
  </si>
  <si>
    <t>MSPRC009_A</t>
  </si>
  <si>
    <t>MSPRC009</t>
  </si>
  <si>
    <t>4N-ATDSH0</t>
  </si>
  <si>
    <t>SPWXW001_A</t>
  </si>
  <si>
    <t>SPWXW001</t>
  </si>
  <si>
    <t>SPGYA</t>
  </si>
  <si>
    <t>INTEGRAÇÃO em 06/07</t>
  </si>
  <si>
    <t>08/08 - Obra em acabamento.
Energia responsabilidade Cliente</t>
  </si>
  <si>
    <t>TIETE AGROINDUSTRIAL</t>
  </si>
  <si>
    <t>UBARANA</t>
  </si>
  <si>
    <t>01/08 - Risco renovado para P08.
28/07 - Atrasos na Integração do pessoal de Montagem
24/07 - Usina não libera trabalho de domingo</t>
  </si>
  <si>
    <t>BANVF001_C</t>
  </si>
  <si>
    <t>BANVF001</t>
  </si>
  <si>
    <t>BAFFR</t>
  </si>
  <si>
    <t>08/08 - Aguarda Energia Definitiva para RFI
15/07 - Data de instalação de gabinete confirmado em FUP presencial com Sue/Aline.
29/06/26_ Especialista informado da transferência de empresa, acionamento em 02/07.
26jun - Alteração de Moksa para Telsite, que assumiu a obra.</t>
  </si>
  <si>
    <t>NOVA FÁTIMA</t>
  </si>
  <si>
    <t>Risco Renovado para P08 - Aguarda Energia Definitiva
27Jul - Prazo do protocolo de Energia 03/08</t>
  </si>
  <si>
    <t>Definitiva no RFI - Energia ligada 27/08/26</t>
  </si>
  <si>
    <t>CW: Moksa | EV: Moksa | GAB: -</t>
  </si>
  <si>
    <t>ESVRG002_B</t>
  </si>
  <si>
    <t>ESVRG002</t>
  </si>
  <si>
    <t>ESERA</t>
  </si>
  <si>
    <t>08/08- Obra concretada.
23Jul2026_ Site foi re-acionado em 13/07 [APC 10/07] com licenças regularizadas. Mobilização prevista para 27/07.
04set site foi liberado no email de 30set P09, mas desapareceu nas novas planilhas P09. (ERRO NA DECLARAÇÃO DE APC)
Site foi paralisado por falta de Licença.
03set Obra com construção existente no local do site, PARALISADA.
14Fev.25 - Candidato C enviado para qualificação no dia 13/2/25, qualificado e valor aprovado pela Operadora
13jan. Recebido SAR B C e D. Cand. B é o mesmo solicitado pela claro.
30dez. Recebido acionamento</t>
  </si>
  <si>
    <t>VARGEM ALTA</t>
  </si>
  <si>
    <t>SPCRX008_A</t>
  </si>
  <si>
    <t>SPCRX008</t>
  </si>
  <si>
    <t>SN-RDRPI2</t>
  </si>
  <si>
    <t>Contrato EHS</t>
  </si>
  <si>
    <t>08/08 - Mobilização apenas em 08/08, risco para o mês</t>
  </si>
  <si>
    <t>SANTA CRUZ DO RIO PARDO</t>
  </si>
  <si>
    <t>08/08 - Mobilização apenas em 08/08, além da data de corte.</t>
  </si>
  <si>
    <t>RFI sem Energia. Provisória aprovada pela TIM</t>
  </si>
  <si>
    <t>SPPLM003_A</t>
  </si>
  <si>
    <t>SPPLM003</t>
  </si>
  <si>
    <t>SN-LLRPI1</t>
  </si>
  <si>
    <t>PALMITAL</t>
  </si>
  <si>
    <t>08/08 - Mobilização apenas em 08/08</t>
  </si>
  <si>
    <t>RFI sem Energia</t>
  </si>
  <si>
    <t>SPPRJ001_A</t>
  </si>
  <si>
    <t>SPPRJ001</t>
  </si>
  <si>
    <t>SN-YURPI1</t>
  </si>
  <si>
    <t>Contrato EHS + New Jersey</t>
  </si>
  <si>
    <t>08/08 - Proximidade com a pista menor que 9m. Inicia até 10/08</t>
  </si>
  <si>
    <t>Via Raposo</t>
  </si>
  <si>
    <t>PIRAJU</t>
  </si>
  <si>
    <t>07Ago_ sites liberados apenas em 07/08  por restrição de EHS relacionado a recuo de pista. Mobilização de equipes ocorrendo de 09 a 11/08 coloca sites em risco para a meta mês.</t>
  </si>
  <si>
    <t>SPPRN006_A</t>
  </si>
  <si>
    <t>SPPRN006</t>
  </si>
  <si>
    <t>SN-NMRPI3</t>
  </si>
  <si>
    <t>PARANAPANEMA</t>
  </si>
  <si>
    <t>SPPRW002_B</t>
  </si>
  <si>
    <t>SPPRW002</t>
  </si>
  <si>
    <t>SN-PWRPI1</t>
  </si>
  <si>
    <t>RFI Operacional
08/08 - Mobilização apenas em 08/08, risco para o mês</t>
  </si>
  <si>
    <t>PARAGUACU PAULISTA</t>
  </si>
  <si>
    <t>SPPRZ002_A</t>
  </si>
  <si>
    <t>SPPRZ002</t>
  </si>
  <si>
    <t>SN-EPRPI1</t>
  </si>
  <si>
    <t>PRESIDENTE EPITACIO</t>
  </si>
  <si>
    <t>SPRNH001_A</t>
  </si>
  <si>
    <t>SPRNH001</t>
  </si>
  <si>
    <t>SN-OURPI1</t>
  </si>
  <si>
    <t>OURINHOS</t>
  </si>
  <si>
    <t>SPSLW002_B</t>
  </si>
  <si>
    <t>SPSLW002</t>
  </si>
  <si>
    <t>SN-GDRPI1</t>
  </si>
  <si>
    <t>SALTO GRANDE</t>
  </si>
  <si>
    <t>SPTJP001_A</t>
  </si>
  <si>
    <t>SPTJP001</t>
  </si>
  <si>
    <t>SN-XJRPI1</t>
  </si>
  <si>
    <t>TEJUPA</t>
  </si>
  <si>
    <t>SPCRX007_A</t>
  </si>
  <si>
    <t>SPCRX007</t>
  </si>
  <si>
    <t>SN-RDRPI1</t>
  </si>
  <si>
    <t>06ago - local com defensa metálica, foi solicitado a CART / TIM aprovação de desmontar a cada entrada de material e veículos, e remontada na sequencia.</t>
  </si>
  <si>
    <t>SPRGN003_A</t>
  </si>
  <si>
    <t>SPRGN003</t>
  </si>
  <si>
    <t>SN-RIRPI1</t>
  </si>
  <si>
    <t>REGENTE FEIJO</t>
  </si>
  <si>
    <t>SPTPT002_A</t>
  </si>
  <si>
    <t>SPTPT002</t>
  </si>
  <si>
    <t>SN-IIRPI1</t>
  </si>
  <si>
    <t>ITAPETININGA</t>
  </si>
  <si>
    <t>SPTXY002_A</t>
  </si>
  <si>
    <t>SPTXY002</t>
  </si>
  <si>
    <t>SN-YTRPI2</t>
  </si>
  <si>
    <t>ITAI</t>
  </si>
  <si>
    <t>SPWXK004_B</t>
  </si>
  <si>
    <t>SPWXK004</t>
  </si>
  <si>
    <t>SN-PXRPI1</t>
  </si>
  <si>
    <t>PRESIDENTE BERNARDES</t>
  </si>
  <si>
    <t>PACMT003_A</t>
  </si>
  <si>
    <t>PACMT003</t>
  </si>
  <si>
    <t>PACVI</t>
  </si>
  <si>
    <t>08/08 - Acionado 9 dias após data de corte.</t>
  </si>
  <si>
    <t>Terra Trem</t>
  </si>
  <si>
    <t>CAMETA</t>
  </si>
  <si>
    <t>Definitiva no RFI</t>
  </si>
  <si>
    <t>CW: Telsite | EV: Telsite | FIS: RADU | GAB: -</t>
  </si>
  <si>
    <t>GAB</t>
  </si>
  <si>
    <t>AMMNQ001_A</t>
  </si>
  <si>
    <t>AMMNQ001</t>
  </si>
  <si>
    <t>AMMJA</t>
  </si>
  <si>
    <t>GABINETE</t>
  </si>
  <si>
    <t>30/08 - Falta gabinete
25/08 - Gabinte ficou parado no posto fiscal, deve chegar no site dia 28/08
18/08 - gabinete embarca dia 22/08 
14/08 - A torre vai ser entregue no site segunda-feira dia 17/08 
11/08 - Gabinete vai tentar embarcar dia 14/08, para chegar 28/08, por isso RFI postergado. 
10/08 - A equipe de montagem se desloca no dia 14/08 
07/08 - concretagem concluida.
04/08 - A equipe aprovada por EHS esta realizando a montagem de EV do site AMMNS017, ao finalizar vão se mobilizar e iniciar a montagem do AMMNQ001, após a AMMNQ001 a equipe vai para PAGNS001.
23/07 - Demarcação de obra realizada conforme novo croqui revisado. 
03/08 - concretagem concluida.
22/07 - Engenharia revisou PPI, considerado as medidas reais do terreno. Abertura postergada para amanhã. 
Durante abertura de obra, foi constatado divergências na medidas in loco x PPI. 
Vide e-mail: AMMNQ001_A I ID VIVO: AMMJA - Divergência de medidas in loco
15/07 - EHS liberou a obra, cronograma atualizado. 
Data de instalação de gabinete confirmado em FUP presencial com Sue/Aline.
13/07 - Obra não iniciada por falta de aprovação de EHS.
25/06 - Deonir avisou suprimentos que so tem capacidade de executar 3 sites mês. 
23/06 - Todas as tividades serão manual, por ser obra com acesso fluvial.</t>
  </si>
  <si>
    <t>Manaquiri</t>
  </si>
  <si>
    <t>RADIER (manual)</t>
  </si>
  <si>
    <t>AM - 20m</t>
  </si>
  <si>
    <t>Definitiva
Protocolos abertos em 01/2026 pelo Militão</t>
  </si>
  <si>
    <t>MGBMD001_COLLO2</t>
  </si>
  <si>
    <t>MGBMD001</t>
  </si>
  <si>
    <t>COLLO2</t>
  </si>
  <si>
    <t>MGBDQ</t>
  </si>
  <si>
    <t xml:space="preserve">07/08/2026 - Vivo azutorizou SCI RFI enviado
31/07/2026 - Energia Plan Agosto Regional Vivo não aceitara RFI com SCI
30/07/2026 - Time de Energia Winity enviou solicitação de SCI para Vivo aguarda aprovação para enviar RFI com energia provisória
27/07/2026 - Batimento realizado alterado plan de entrega do Gabinete para 29/07, relatório aprvado com ressalvas 
24/07/2026 - Batimento realizado protocolo para energia emitido mas risco de definitiva permanece
22/07/2026 - Batimento realizado permanece risco de energia definitiva Gabinete embarque dia 24/07 instalação prevista 28/07
20/07/2026 - Batimento realizado permanece risco de energia definitiva 
17/07/2026 - Liberado atividade por EHS ajustado planejamento, risco de energia definitiva dentro do mes
15/07/2026 - Após consulta com suprimentos detectado necessidade de fornecimento de cadeado Bluethoot pelo fornecedor
15/07 - Data de instalação de gabinete confirmado em FUP presencial com Sue/Aline.
14/07/2026 - Cobrado envio de documentações EHS para liberação de obra
08/07/2026 - Acionamento enviado </t>
  </si>
  <si>
    <t>BOM DESPACHO</t>
  </si>
  <si>
    <t>07/08/2026 - Vivo autorizou envio do RFI com SCI 
05/08/2026 - Vistoria da CEMIG prevista para 06/08
29/07/2026 - Concessionaria solicitou revisão de docs
24/07/2026 - Instalação do Poste OK
23/07/2026 - Formulario de SCI enviado para Militão
22/07/2026 - Protocolo aberto 1234818709
17/07/2026 - Rei Sol informa debitos tanto operadora como Winity Rei Sol não consegue seguir com solicitação do protocolo</t>
  </si>
  <si>
    <t>MTNVM002_COLLO1</t>
  </si>
  <si>
    <t>MTNVM002</t>
  </si>
  <si>
    <t>MTNM8</t>
  </si>
  <si>
    <t>27/08/2026 - RFI enviado para operadora
26/08/2026 - Pendente esteiramento previsto para 28/08
24/08/2026 - Batimento realizado termino de obra mantido para dentro do mes
19/08/2026 - Realizado batimento com S2S mantido planejamento para dentro do mes |NILKO informa melhora na data de entrega do Gabinete 
18/08/2026 -  Alinhado data com a NILKO para Gabinete
17/08/2026 - Atrasos devido a chuva planejamento para finalizar dentro do mes mantido
12/08/2026 - Realizado batimento risco alto para energia definitiva dentro do mes devido necessidade de projeto
11/08/2026 - Realizado alinhamento com a NILKO
05/08/2026 - Informado APC via email pela Leticia acionamento enviado
22/07/2026 - Solicitado ao fornecedor envio das documentações de EHS para liberação de execução site sem APC</t>
  </si>
  <si>
    <t>Nova Mutum</t>
  </si>
  <si>
    <t>MNS</t>
  </si>
  <si>
    <t>26/08/2026 - Docs assinados para protocolo do projeto enviado, processo sera aberto em 27/08
24/08/2026 - Aguarda Doc para dar andamento no processo de energia definiitva
19/08/2026 - Protocolo em andamento necessario doc assinado pela Claro
17/08/2026 - Protocolo de definitiva previsto para hoje
12/08/2026 - Previsão de protocolar projeto de energia em 13/08
07/08/2026 - Necessario projeto eletrico, após projeto sera necessario 45 dias para concessionaria efetuar ligação</t>
  </si>
  <si>
    <t>BARBR001_COLLO1</t>
  </si>
  <si>
    <t>BARBR001</t>
  </si>
  <si>
    <t>SZ-RPFSK4</t>
  </si>
  <si>
    <t xml:space="preserve">28/08/2026 - Mantido termino de obra para agosto | Risco alto para energia definitiva
17/08/2026 - Abertura de Obra realizada
11/08/2026 - Fornecedor informa risco de entrega de metalicos para fim do mês, iremos acompanhar nas FUP s
08/08/2026 - APC liberado acionamento enviado
22/07/2026 - Site sem APC e sem liberação EHS </t>
  </si>
  <si>
    <t>RIBEIRA DO POMBAL</t>
  </si>
  <si>
    <t>26/08/2026 - Risco Alto energia definitiva denro do mês</t>
  </si>
  <si>
    <t>08-AG. ENERGIA</t>
  </si>
  <si>
    <t>MEDRACOM</t>
  </si>
  <si>
    <t>28/08/2026 - Previsão da Concessionaria definitiva inicio de Setembro
24/08/2026 - Protocolo 2152850272
11/08/2026 - Fornecedor informa que iniciara processo de definitiva ate 14/08</t>
  </si>
  <si>
    <t>AMMNS015_A</t>
  </si>
  <si>
    <t>AMMNS015</t>
  </si>
  <si>
    <t>AMMR4</t>
  </si>
  <si>
    <t>LOGISTICA ESPECIFICA AM</t>
  </si>
  <si>
    <t>26/08 - Equipe no local, abertura com fiscal para amanhã. Equipe ficou de confirmar a concreteireira. Atualizado na FUP
25/08 - Embarca dia 01/09
24/08 - Equipe em deslocamento, abertura prevista para amanhã. Atualizado na FUP
19/08 - A Formatto informar que esta aguardando documentação para enviar para aprovação de EHS até amanhã dia 21/08. 
18/08 - gabinete embarca dia 01/09 
14/08 - Cronograma mantido, inicio na segunda-feira. 
12/08 - Cronograma mantido 
11/08 - Alinhado data em FUP com a Sue. 
07/08 - A equipe de montagem vai iniciar por esse e seguir para o final 016.
A equipe deslocará do MT com cerca de 2 dias de antecedência da entrega dos materiais.
Previsão do envio de materiais: 12/08, previsão de entrega dos materiais 19/08,
Previsão de abertura de obra pela equipe:17/08 com fiscalização.
05/08 - Formalizado acionamento via e-mail.
APC PROBLEM - AMMNS015_A - Aquisição e Licenciamento - Necessidade de remoção de árvores
04/08 - Enviado  documentação para Formatto iniciar compra, corte, dobra e definição de equipe via Whatsapp.
03ago - Liberar</t>
  </si>
  <si>
    <t>Manaus</t>
  </si>
  <si>
    <t>AM - 30m</t>
  </si>
  <si>
    <t>AMMNS016_A</t>
  </si>
  <si>
    <t>AMMNS016</t>
  </si>
  <si>
    <t>AMRIA</t>
  </si>
  <si>
    <t>26/08 - Equipe no local, abertura com fiscal para amanhã. Equipe ficou de confirmar a concreteireira. Atualizado na FUP
25/08 - Embarca dia 01/09
24/08 - Equipe em deslocamento. Atualizado na FUP
18/08 - gabinete embarca dia 01/09 
11/08 - Alinhado data em FUP com a Sue. 
07/08 - A equipe de montagem vai iniciar por esse e seguir para o final 016.
A equipe deslocará do MT com cerca de 2 dias de antecedência da entrega dos materiais.
Previsão do envio de materiais: 12/08, previsão de entrega dos materiais 19/08,
Previsão de abertura de obra pela equipe:17/08 com fiscalização.
05/08 - CH e EV armazenados pela Transtower.
04/08 - Milena informou que trocou a DT pela Formatto. 
23/07 - Solicitei instalação para Nilko para 30/08, considerando que suprimentos vai puxar essa obra com a DT para P08, ou trocar o fornecedor. Inicialmente, tinha combinado instalação para 20/09.
17/07 - Sem liberação de EHS.
15/07 -  Sem liberação de EHS. Cronograma estimado.
Atualizado data de embarque e entrega de CH e EV.
Data de instalação de gabinete confirmado em FUP presencial com Sue/Aline.
07/04 - Acionamento formalizado via e-mail.
04/07 - DT informou que esse site será entregue em P09.
02/07 - Acionamento de obra realizado via Whatsapp.</t>
  </si>
  <si>
    <t>ARMAZ.</t>
  </si>
  <si>
    <t>ROVLH011_A</t>
  </si>
  <si>
    <t>ROVLH011</t>
  </si>
  <si>
    <t>ROB89</t>
  </si>
  <si>
    <t>Duplicação Rodovia</t>
  </si>
  <si>
    <t>08/06 - Site sem confirmação de queda/remanejamento</t>
  </si>
  <si>
    <t>VILHENA</t>
  </si>
  <si>
    <t>Locação do site está sobre área de retirada de solo cedido pela 364 ao DNIT. Sem opção de deslocamento lateral. Sem resposta da 364 para opções.</t>
  </si>
  <si>
    <t>RFI sem Energia - Energisa - Lote 3</t>
  </si>
  <si>
    <t>BAJGR002_C</t>
  </si>
  <si>
    <t>BAJGR002</t>
  </si>
  <si>
    <t>BAJGA11</t>
  </si>
  <si>
    <t>Claro</t>
  </si>
  <si>
    <t>02set - Falta definitiva para dia 03set, relatório final com acabamentos para amnhã.
31ago - Cesar coneguiu aprovação da energia provisória.
26ago - Reaterro realizado, iniciada pre montagem, 
21/08 - concretagem cancelada pela concreteira. 
14ago - Aço chegou em campo, escavação para hoje.
11ago - Abertura para amnhã.
10ago - Início de obra para dia 12ago. Site foi alterado da moksa para ventura.
03ago - Liberar</t>
  </si>
  <si>
    <t>09-AG. RFI</t>
  </si>
  <si>
    <t>PROVISÓRIA LIGADA - Definitiva protocolo será atendido até dia 03set
DEFINITIVA - 31ago - Caso não ligue temos provisória para aprovar reembolso de energia.
 14ago - Protocolar</t>
  </si>
  <si>
    <t>CO P08</t>
  </si>
  <si>
    <t>BATBR001_A</t>
  </si>
  <si>
    <t>BATBR001</t>
  </si>
  <si>
    <t>BAMIS</t>
  </si>
  <si>
    <t>EMBARGADO</t>
  </si>
  <si>
    <t>13/05 - Obra embargada por falta de alvará e por estar zona rural na dispensa ambiental e ser zona urbanistica.
Solicitado armazenamento de CH e EV.
Equipe desmobilizada.
11/05 - Necessário mudar o local de instalação do padrão. Durante a escavação é possivel encontrar cascalho.
07/05 - embarque de CH passou de hoje para 09/05.
29/04 - cronograma atualizado em FUP.
27/04 - Yuzo informou no grupo Implantação, que tivemos esse APC durante o final de semana. Pediu para seguir com acionamento de obra.</t>
  </si>
  <si>
    <t>carry Over</t>
  </si>
  <si>
    <t>Definitva</t>
  </si>
  <si>
    <t>MGCHP002_B</t>
  </si>
  <si>
    <t>MGCHP002</t>
  </si>
  <si>
    <t>MGCWT_0059</t>
  </si>
  <si>
    <t>4G-CHTE93</t>
  </si>
  <si>
    <t>Embargo</t>
  </si>
  <si>
    <t>09mai. Betina: [SKY CO] Conseguimos evoluir com a restituição do terreno? Precisamos seguir com a rescisão o quanto antes, por gentileza 28mar
30abr. Betina: [SKY CO] Conseguimos evoluir com a restituição do terreno? Precisamos seguir com a rescisão o quanto antes, por gentileza 28mar
01abr. Betina: Conseguimos evoluir com a restituição do terreno? Precisamos seguir com a rescisão o quanto antes, por gentileza 28mar
28mar. Betina: Conseguimos evoluir com a restituição do terreno? Precisamos seguir com a rescisão o quanto antes, por gentileza.
05fev24. Recebido novo acionamento TIM para retomada com o candidato B.
18ago. Obra Embargada.
17ago. Entrega EV 22ago./ Concretagem 22ago / Montagem EVI 25ago / EVT 28ago / RFI 31go / Vistoria e Relatório PROA 01set.
17ago. Entrega EV 22ago./ Concretagem 22ago / Montagem EVI 25ago / EVT 28ago / RFI 31go / Vistoria e Relatório PROA 01set.
16ago. Entrega EV 22ago./ Concretagem 22ago / Montagem EVI 25ago / EVT 28ago / RFI 31go / Vistoria e Relatório PROA 01set. Pessoas indo na obra, ameaçando os empreiteiros, chamaram a polícia no local, fizeram BO, aguardando Envio do Advogado no local, stela pediu um planejamento de dias para ele ficar em campo, enviado
15ago. Entrega EV 22ago./ Concretagem 22ago / Montagem EVI 25ago / EVT 28ago / RFI 31go / Vistoria e Relatório PROA 01set. Decisão de retomada da obra, André está em campo.
26jul. Entrega EV 26jul (possivelmente vai ser entregue no barracão devido a manifestação) / Concretagem 31jul / Montagem EVI 03ago / EVT 06ago / RFI 11go / Vistoria e Relatório PROA 09ago. (André está com medo de prenderem a equipe por desacato ao embargo, escavadeira para dia 25jul, pois a empresa reagendou ).
25jul. Entrega EV 26jul / Concretagem 31jul / Montagem EVI 03ago / EVT 06ago / RFI 11go / Vistoria e Relatório PROA 09ago. (André está com medo de prenderem a equipe por desacato ao embargo, escavadeira para dia 25jul, pois a empresa reagendou ).
24jul. Entrega EV 26jul / Concretagem 31jul / Montagem EVI 03ago / EVT 06ago / RFI 11go / Vistoria e Relatório PROA 09ago. (André está com medo de prenderem a equipe por desacato ao embargo, escavadeira para dia 25jul, pois a empresa reagendou ).
23jul. Entrega EV 26jul / Concretagem 28jul / Montagem EVI 31jul / EVT 02ago / RFI 08go / Vistoria e Relatório PROA 09ago. (André está com medo de prenderem a equipe por desacato ao embargo, escavadeira para dia 25jul, pois a empresa reagendou )
22jul. Entrega EV 23jul / Concretagem 27jul / Montagem EVI 30jul / EVT 02ago / RFI 08go / Vistoria e Relatório PROA 09ago.(André está com medo de prenderem a equipe por desacato ao embargo, escavadeira para dia 25jul, pois a empresa reagendou )
21jul. Embarque EV OK / Entrega EV 23jul / Concretagem 27jul / Montagem EVI 30jul / EVT 02ago / RFI 08go / Vistoria e Relatório PROA 09ago. (André informa ter manifestação quando retornou ao site, só conseguiu escavadeira para dia 23jul)
20jul. Embarque EV 21jul / Entrega EV 23jul / Concretagem 27jul / Montagem EVI 30jul / EVT 02ago / RFI 08go / Vistoria e Relatório PROA 09ago.
19jul. Embarque EV 21jul / Entrega EV 23jul / Concretagem 27jul / Montagem EVI 30jul / EVT 02ago / RFI 08go / Vistoria e Relatório PROA 09ago.
18jul Alexandre Vai mandar Peças faltantes MGCHP001 para o Samir junto dessa EV.
01jul. Aguardando Prefeitura liberar a obra
30jun. Aguardando Prefeitura liberar a obra
29jun. PPI Rev0 aprovado pela TIM, nesta data.
24jun. Reunião com procurador da Prefeitura, DJUR e licenciamento (Winity e TIM) e SEGOV/MG para continuidade da obra: Proximos passos enviar cartilha sobre ERBs a Prefeitura; Prefeitura abordar a comunidade e após a Winity fazer o trabalho com a comunidade para esclarecimentos sobre riscos a saúde.
17jun. Cancelar coleta da EV agendada para 18jun: Conforme conversamos a pouco (Icaro, Betina, Sergio Onoda / Winity e Andre / LVS), foi informado que o parecer jurídico foi enviado via WhatsApp pelo fiscal da prefeitura a LVS (construtora).
Embora a LVS informou que a prefeitura e procuradoria não estão funcionando hoje, a Betina está tentando contato com o procurador (sem sucesso até o momento).
Hoje está previsto chegar o material da fundação, porem o recomendado pelo jurídico é aguardar o êxito no contato com o procurador municipal.
16jun. Obra paralisada! Cassação do Alvará, Icaro acionar DJUR, nesta data; Cancelar coleta da EV agendada para 18jun.
15jun. Escavação OK / Embarque EV 18jun / Concretagem 21jun / Entrega EV 22jun / Montagem EVI 25jun / EVT 27jun / RFI 30jun / Vistoria e Relatório PROA 30jun; Instalar tapume, risco de embargo!
14jun. Sondagem Recebida - Geosolos.
14jun. Embarque STUB 11jun OK / Abertura OK / Inicio OK / Entrega STUB LVS OK / Escavação 14jun / Embarque EV 18jun / Concretagem 21jun / Entrega EV 22jun / Montagem EVI 25jun / EVT 27jun / RFI 30jun / Vistoria e Relatório PROA 30jun; Tentativa de escavação para hoje, site com risco de embargo devido a reclamação de vizinhos!
0jun. Acionamento de obra para LVS, nesta data.
09jun. Recebido projeto de fundação AGA, nesta data.
01jun. Pre acionamento de obra para LVS, nesta data.
10mai. Candidato B aprovado, A reprovado.
22abr. Enviado SAR A e B qualificação operadora.
11Abr. Recebido SAR cand A e B.</t>
  </si>
  <si>
    <t>Chapada Do Norte</t>
  </si>
  <si>
    <t>MGNDG001_C</t>
  </si>
  <si>
    <t>MGNDG001</t>
  </si>
  <si>
    <t>MGSWG_0001</t>
  </si>
  <si>
    <t>4G-SAEU91</t>
  </si>
  <si>
    <t>13jan. Em reunão com prefeitura, processo do cand. C se manteve indferido (reprovado por tombamento e igreja) e prefeito disponibiliza terreno em loteamento para cntratação em área particular, o mesmo também não atende os 500m de afastamento, porém o mesmo enfatiza que resolve internamente na prefeitura e câmara, acionada nova busca nesta data para apresentaçao de candidato indicado.
27out. Desmontagem e desmobilização, procurando local para guarda de materiais.
26out. [09:01] Icaro Bortolin: e falou que só irá falar na reunião hoje a tarde com a presença da procuradora
25out. Reunião com Prefeitura ([09:01] Icaro Bortolin: conversou ontem com o prefeito, mais ele não quis se manifestar);
22out. Concretagem 25out / montagem EVI 28out / EVT 30out / RFI 31out / Vistoria e Relatório 31out.
20out. Concretagem 23out / montagem 29out / RFI 30out / Relatório 31out.
18out. Inicio OK / abertura OK / escavação OK / materiais OK / concretagem 22out / montagem 28out / RFI 30out / Relatório 31out.
14out. Embarque1 OK / inicio 18out / abertura 18out / escavação 18out / materiais 18out / concretagem 22out / montagem 28out / RFI 30out / Relatório 31out.
13out. Liberada por licenciamento: Embarque1 14out / inicio 18out / abertura 18out / escavação 18out / materiais 18out / concretagem 22out / montagem 28out / RFI 30out / Relatório 31out.
13out. Aguardando start licenciamento: Processo em andamento aguardando analise do técnico que vai a prefeitura somente 1x por semana (técnico contratado e não funcionário público) - Site próximo a igreja tombada.
08out. Aguardando start licenciamento, autorizado o corte e dobra do aço: Embarque1 14out / inicio 13out / abertura 14out / escavação 15out / materiais 17out / concretagem 20out / montagem 26out / RFI 30out / Relatório 31out.
06out. Aguardando start licenciamento, autorizado o corte e dobra do aço: Embarque1 14out / inicio 13out / abertura 14out / escavação 15out / materiais 17out / concretagem 20out / montagem 26out / RFI 30out / Relatório 31out.
05out. Acionamento de obra para CAW: Embarque1 out / Embarque2 out / inicio out / abertura out / escavação out / materiais out / concretagem out / montagem out / RFI out / Relatório out.
09set. Projeto Rev 1 aprovado pela TIM nesta data;
02set. PPI reprovado pela TIM, já foi revisado e encaminhado para análise da TIM;
01set. Solicitado projeto de fundação a AM; Recebido projeto de fundação nesta data;
31ago. Sondagem recebdida;
30ago. PPI enviado para analise da TIM nesta data
30ago. Recebido PPI pela MAS
25ago. PPI disparado para a MAS como tambem Sondagm para a Geosolos;
06ago. Candidato aprovado.
04ago. Enviado SAR C para qualificação.
12jul. Aprovado valro em comitê R$ 700,00.
08jul. Enviada aprovação financeira.
06jul. Recebido SAR corrigido com as fotos de TX.
29jun. Qualificado e aprovado por infra, necessário aprovação financeira. Avisar o fornecedor de acq que está faltando as fotos de 360 de TX. 25jun. OK para Envio em exceção. Site sem protocolo de CUOS e com Pré Analise do COMAR. Recuos da EV: 3,00m Frente / 1,50m Laterais e Fundos. Existe uma escola a menos de 50m.
25jun. Recebido SAR C, D e E.
17jun. Acionada busca.</t>
  </si>
  <si>
    <t>Prio 0 (TAC)</t>
  </si>
  <si>
    <t>SANTANA DO GARAMBÉU</t>
  </si>
  <si>
    <t>MAS</t>
  </si>
  <si>
    <t>SPPNH001_C</t>
  </si>
  <si>
    <t>SPPNH001</t>
  </si>
  <si>
    <t>SMPHZ05</t>
  </si>
  <si>
    <t>Embarque EV</t>
  </si>
  <si>
    <t>24/04 - Cliente ciente da finalização da substituição dos suportes. Combinado envio de relatorio até 27/04.
'20/04 - RFI postergado de 20/04 para 24/04 devido suportes errados.
19/04 - AM enviou suportes simples inves de duplo. Instalamos, mas AM precisará corrigir.
'06/04 - RFI finalizado com fotos de EV.
'25/03 - Data de CH e EV confirmada pelo Fabio.
Cronograma mantido.
24/03 - Data de CH e batida com Fabio.
'20/03 - Integração rota agro acontecerá 24/03 - terça feira - online. Após a mobilização, seguiremos com rota de equipes. Cronograma atualizado.
Podemos receber CH e EV a partir de 03/04 (data ideal devido as datas de concretagens).
'16/03 - Docusign recebido assinado.
•Sem contrato e sem Cuos na Sytex.</t>
  </si>
  <si>
    <t>Pinhalzinho</t>
  </si>
  <si>
    <t>EV BRAMETAL / SUPORTES ERRADOS</t>
  </si>
  <si>
    <t>PROA</t>
  </si>
  <si>
    <t>JR</t>
  </si>
  <si>
    <t>Definitiva
Medidor instalado em nome a Alice, reclamado na ouvidoria, dia 01.04 será a troca 1254455279.</t>
  </si>
  <si>
    <t>CW: Rei Sol | EV: JR Montagens</t>
  </si>
  <si>
    <t>BAPRT011_C</t>
  </si>
  <si>
    <t>BAPRT011</t>
  </si>
  <si>
    <t>BAP10</t>
  </si>
  <si>
    <t>24ago - RFI aprovado pelo Laranja.
21/08 - RFI enviado, aprovado pelo Joly.
AG. template V4 e relatorio de gabinete. Necessário enviar em 24/08 esses documentos. 
20/08 - RFI programado para amanhã, aguardando analise do Joly. 
17ago - Aguardando finalização dos acabamentos para enviar o relatório.
13ago - Equipe de montagem não compareceu junto com a fiscalização, teremos que descontar da Estruture, postergada a montagem novamente para amanhã as 09:00.
12ago - Energia ligada definitiva, montagem atraso da equipe postergada.
10ago - Equipe de montagem teve outra atividade e não chegou no site, Estruture reprogramou para dia 12ago.
07ago - Montagem, postergada por chuva amanhã será retomada com o tempo melhor.
06ago - Montagem, postergada por chuva.
04ago - Concretagem realizada.
23jul - perfuratriz não consegue chegar ao site devido acesso ruim pela chuva no local, alterado data para amanhã
21jul - Perfuratriz agendada para dia 23jul, na sequencia dia 25jul concreta.
20jul - liberado por EHS a infra. Iniciada a obra.
15/07 - Data de instalação de gabinete confirmado em FUP presencial com Sue/Aline.
14jul - Documentos não foram enviados para EHS (Rodrigo) não pode iniciar obra.
10jul - Aguardando início para dia 13jul
08jul - aguardando as fotos do início, equipe atrasou, vai chegar somente 13jul.
25jun - Acionamento hoje</t>
  </si>
  <si>
    <t>Porto Seguro</t>
  </si>
  <si>
    <t>20jul - Resolvvido DOCS DE MONTAGEM E INFRA.
14/07 - Ainda sem previsão de liberação de equipes, site não conclui em 15 dias.</t>
  </si>
  <si>
    <t>ESTRUTURE</t>
  </si>
  <si>
    <t>DEFINITIVA
12ago - Energia ligada.
07ago - Aguardando protocolo</t>
  </si>
  <si>
    <t>CW: Estruture Engenharia | EV: Estruture Engenharia | GAB: -</t>
  </si>
  <si>
    <t>BASLV010_B</t>
  </si>
  <si>
    <t>BASLV010</t>
  </si>
  <si>
    <t>BAMPE</t>
  </si>
  <si>
    <t xml:space="preserve">15/07 - Data de instalação de gabinete confirmado em FUP presencial com Sue/Aline.
29/06/26_ Especialista informado da transferência de empresa, acionamento em 02/07.
26jun - Alteração de Moksa para Telsite, que assumiu a obra.
</t>
  </si>
  <si>
    <t>SALVADOR</t>
  </si>
  <si>
    <t>2026-P07</t>
  </si>
  <si>
    <t>Definitiva no RFI - Agrupamento ligado em 28/07</t>
  </si>
  <si>
    <t>SPJXX001_COLLO2</t>
  </si>
  <si>
    <t>SPJXX001</t>
  </si>
  <si>
    <t>SP9JI</t>
  </si>
  <si>
    <t xml:space="preserve">01/09/2026 - Enerrgia definitiva OK pendente numero de UC a ser disponibilizado pela concessionaria
31/08/2026 - Energia definitiva não liga no mes sem SCI aprovado
27/08/2026 - Pendente Energia definitiva | Gabinete Nilko
 26/08/2026 - Continua aguardando energia definitiva
24/08/2026 - Contiua aguardando energia definitiva
19/08/2026 - Continua aguardando energia definitiva
17/08/2026 - Continua aguardando energia definitiva
12/08/2026 - Continua aguardando energia definitiva
31/07/2026 - Energia Plan Agosto Regional Vivo não aceitara RFI com SCI Leticia ciente
30/07/2026 - Informado pela Leticia que Vivo não ira aceitar RFI com provisória risco alto de Droop
29/07/2026 - Batimento realizado risco alto de energia definitiva
27/07/2026 - Bzatimento realizado planejamento mantido
24/07/2026 - Atividade em andamento mantido planejamento
23/07/2026 - Inicio de Obras OK mantido planejamento
22/07/2026 - Atraso na obra devido fortes chuvas na região Gabinete embarque plan dia 27/07 instalação plan dia 31/07
21/07/2026 - Chuva permanece na região atrasando execução da obra
20/07/2026 - Batimento realizado com S2S panejamento mantido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</si>
  <si>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JAU</t>
  </si>
  <si>
    <t>01/09/2026 - Energia definitiva OK
26/08/2026 - Risco Alto energia definitiva denro do mês
18/08/2026 - Liberado por EHS
07/08/2026 - Pendente liberação EHS</t>
  </si>
  <si>
    <t>01/09/2026 - Enerrgia definitiva OK pendente numero de UC a ser disponibilizado pela concessionaria
26/08/2026 - Necessario nova solicitação, no sistema aparece como concluido porem na realidade nada foi feito
24/08/2026 - Sem evolução, planejamento permanece para fim do mes
12/08/2026 - Sem evolução, planejamento permanece para fim do mes
07/08/2026 - Aguarda ligação pela concessionaria
31/07/2026 - Sem aprovação de SCI Droop para P08
29/07/2026 - Protocolo para definitiva 2166246222, enviado SCI para aprovação de provisória concessionaria deu 30 dias para ligação. 
27/07/2026 - Instalação do poste replanejado para 29/07
24/07/2026 - Instalação do poste plan 27/07 Energia def. plan 31/07
23/07/2026 - Cartas da Vivo assinadas enviadas para S2S
22/07/2026 -S2S replanejoou envio de formulario de SCI em 23/07 devido fortes chuvas na região  previsão de instalação de poste em 24/07
20/07/2026 - S2S com planejamento de enviar formulario de SCI em 20/07</t>
  </si>
  <si>
    <t>SCFLR006_COLLO1</t>
  </si>
  <si>
    <t>SCFLR006</t>
  </si>
  <si>
    <t>SR-FNCM04</t>
  </si>
  <si>
    <t>31mai - Aguardando relatório no modelo correto, Não tem FCU assinada.
30mai - Recebido relatório, modelo diferente, apontado para trocar o formulário.
29mai - Foi solicitado uma Certidão ambiental, 27mai - Enviado solcitação de aprovação energia provisória.DANIEL DA S2S VAI ASSUMIR CUSTO DE CAPEX E OPEX.
26mai - Não foi possível passar na tubulação existente a rede, orçamento de 7.2k em aprovação com Yuzo.</t>
  </si>
  <si>
    <t>FLORIANÓPOLIS</t>
  </si>
  <si>
    <t>2026-P05</t>
  </si>
  <si>
    <t>S2S</t>
  </si>
  <si>
    <t>PROVISÓRIA - CEDENTE PROPRIETÁRIO - Spurio informa que não assinou a FCU e não pode aprovar o RFI ou provisória, DANIEL DA S2S VAI ASSUMIR CUSTO DE CAPEX E OPEX.</t>
  </si>
  <si>
    <t>SPTXY001_A</t>
  </si>
  <si>
    <t>SPTXY001</t>
  </si>
  <si>
    <t>SN-YTRPI1</t>
  </si>
  <si>
    <t>SPZRX003_A</t>
  </si>
  <si>
    <t>SPZRX003</t>
  </si>
  <si>
    <t>SN-UIRPI2</t>
  </si>
  <si>
    <t>Contrato EHS +Mudança local</t>
  </si>
  <si>
    <t>11/08 - à 17-08 site com revisão de posição e PPI em razão de erro no SAR sobre os limites da Faixa de Domínio
08/08 - Mobilização apenas em 08/08, risco para o mês</t>
  </si>
  <si>
    <t>BURI</t>
  </si>
  <si>
    <t>06-AG. INFRA + ENERGIA</t>
  </si>
  <si>
    <t>ROPMN009_B</t>
  </si>
  <si>
    <t>ROPMN009</t>
  </si>
  <si>
    <t>ROB74</t>
  </si>
  <si>
    <t xml:space="preserve">Risco Renovado para P08 - Aguarda Energisa
Risco Renovado para P07 - Porém sem previsão de Energisa para P07.
</t>
  </si>
  <si>
    <t>RFI sem energia. Previsão para 25/09.</t>
  </si>
  <si>
    <t>RSFRR001_C</t>
  </si>
  <si>
    <t>RSFRR001</t>
  </si>
  <si>
    <t>RSFRL24</t>
  </si>
  <si>
    <t>30/08 - Ligação contratada com Tetra não ocorreu. Não há baixa tensão, falha de análise Pré-APC
08/08- Obra concretada.
23Jul2026_ Site foi re-acionado em 13/07 [APC 10/07] com licenças regularizadas. Mobilização prevista para 27/07.
04set site foi liberado no email de 30set P09, mas desapareceu nas novas planilhas P09. (ERRO NA DECLARAÇÃO DE APC)
Site foi paralisado por falta de Licença.
03set Obra com construção existente no local do site, PARALISADA.
14Fev.25 - Candidato C enviado para qualificação no dia 13/2/25, qualificado e valor aprovado pela Operadora
13jan. Recebido SAR B C e D. Cand. B é o mesmo solicitado pela claro.
30dez. Recebido acionamento</t>
  </si>
  <si>
    <t>Farroupilha</t>
  </si>
  <si>
    <t>30/08 - Ligação contratada com Tetra não ocorreu. Não há baixa tensão, falha de análise Pré-APC
28Ago_ Energia provisória não aprovada. Análise de pré-APC errada.
NÃO COMPATIBILIZADA FUNDAÇÃO</t>
  </si>
  <si>
    <t>Definitiva no RFI - Sem previsão (não tem baixa tensão)</t>
  </si>
  <si>
    <t>SPCBX001_B</t>
  </si>
  <si>
    <t>SPCBX001</t>
  </si>
  <si>
    <t>SN-WCRPI1</t>
  </si>
  <si>
    <t>Operacional - sem lona/brita
08/08 - Mobilização apenas em 08/08, risco para o mês</t>
  </si>
  <si>
    <t>CABRALIA PAULISTA</t>
  </si>
  <si>
    <t>SPNGT003_A</t>
  </si>
  <si>
    <t>SPNGT003</t>
  </si>
  <si>
    <t>SN-NGRPI2</t>
  </si>
  <si>
    <t>ANGATUBA</t>
  </si>
  <si>
    <t>ALBCD001_B</t>
  </si>
  <si>
    <t>ALBCD001</t>
  </si>
  <si>
    <t>ALBCV</t>
  </si>
  <si>
    <t>23jul - Previsão dia 24jul retirada de pendências.
21jul - Enviado RPA da fiscalizadora, Moksa prevista para retirada dia 24jul.
20jul - Falta RPA da fiscalizadora, aguardando data.
17jul - Recebido "de acordo" da Vivo.
16/07 - RFI enviado. 
14/07 - RFI aprovado com ressalvas pelo Picon. Obs da aprovação colocado no grupo de Whatsapp. 
13/07 - Energia ligada. 
RFI recebido. Ag. analise de O&amp;M.
10jul- Moksa informa ter terminado a EV porem não enviou as fotos. Infra OK aguardando Energia definitiva para dia 11jul.
08jul- Moksa informa ter terminado a EV porem não enviou as fotos.
06jul - Montagem iniciada, Infra finalizada. Energia dia 10jul.
03jul - Montagem Prevista para dia 08jul, Infra finaliza 06jul. Energia dia 08jul.
02jul - Montagem Prevista para dia 08jul, Infra finaliza 06jul. Energia dia 08jul.
01jul - Montagem liberada. prevista para dia 08jul, Infra finaliza 06jul. Energia dia 08jul.
30jun - Reaterro para dia 30jun, gabinete postergado para dia 06jul
29jun - Reaterro para dia 30jun.
25jun - Não vai atender a montagem com as exigências de EHS, montagem postergada, só existe 2 equipes que podem montar. Concreteira cancelou e não vai atender,encontramos outra, para dia 27jun. Gabinete parado no posto fiscal
24jun - Não vai atender a montagem com as exigências de EHS, montagem postergada, só existe 2 equipes que podem montar. Concreteira cancelou e não vai atender,encontramos outra, para dia 27jun
23jun - Não vai atender a montagem com as exigências de EHS, montagem postergada, só existe 2 equipes que podem montar. Concreteira cancelou e não vai atender, estão correndo atrás de outra.
19jun - Entrega de chumbador postergada para dia 20jun final do dia, concretagem reagendada para dia 23jun.
18jun - Concretagem para dia 20jun.
15jun - Mantida concretagem.
12jun - Executando limpeza do terreno.
08jun - Recebido video com a limpeza em andamento. Chumbador e torre adiantados para dia 13jun embarque e entrega dia 19jun.
05jun - Estão retirando os pilares até hoje.</t>
  </si>
  <si>
    <t>AL</t>
  </si>
  <si>
    <t>08/07/26_ RFI falta Energia
01jul - Resolvido docs de EHS montagem. DOCS MONTAGEM</t>
  </si>
  <si>
    <t>MOKSA</t>
  </si>
  <si>
    <t>DEFINITIVA
13jul - Ligada definitiva
06jul concessionária Equatorial Maranhã, disse que está em estudo de conexão. Sem prazo no momento.
23jun - Prot: 8008665795 Prev. Dia 30.06.
15jun - Protocolo 15.06  - Solicitado por email aguardando o número, prev 20jun</t>
  </si>
  <si>
    <t>CECRX003_A</t>
  </si>
  <si>
    <t>CECRX003</t>
  </si>
  <si>
    <t>CETPT</t>
  </si>
  <si>
    <t>02set - Falta Gabinete para hoje, Relatório final infra previsto para hoje.
31ago - Aguardando a instalação gabinete.
26ago - Mantida as datas
14ago - Solicitado aprovação do orçamento para mudança de fundação ao Yuzo.
12ago - Rocha na escavação, novo projeto aflorado.
11ago - Escavação iniciada.
10ago - Abertura de Obra OK.
05ago - Documentação completa será enviada
04ago - Equipe mandando docs para liberação EHS
27jul - Alterado para Ventura pelo suprimentos.
23jul - Equipe vai ser utilizada as integradas, porem somente dia 04go podem iniciar, questionado o Renan.
21jul - Liberado obra para campo.</t>
  </si>
  <si>
    <t>CRATEUS</t>
  </si>
  <si>
    <t>DEFINITIVA</t>
  </si>
  <si>
    <t>CEMRD001_A</t>
  </si>
  <si>
    <t>CEMRD001</t>
  </si>
  <si>
    <t>CEMNW</t>
  </si>
  <si>
    <t>Energia</t>
  </si>
  <si>
    <t>26MAR26_ Mesmo status anterior.
10Mar26_ Enel não concluiu a obra no prazo. Foi atualizado protocolo com pedido de urgência, porém não podemos abrir reclamação pois estão dentro do prazo contratual de 120 dias. Faremos acompanhamento semanal.
23/01 - Telsite deu uma devolutiva que que o ponto da provisória é 6 mm², tecnicamente é inviavel. Enel CE formalizou Definitiva até 27/02.
21/01 - Prazo de retorno de carta orçamentaria custo zero, com previsão de inicio de reforma para 20/01.
Provisoria não aceita pela Vivo, a Winity não assumiu o custo.
OPEX: R$1700 (Fatura R$500)
CAPEX: R$5035,00
16jan - Aguardando energia para RFI, solicitar Fluxo de Gabinete no Sytex.
10Mar26_ Enel não concluiu a obra no prazo. Foi atualizado protocolo com pedido de urgência, porém não podemos abrir reclamação pois estão dentro do prazo contratual de 120 dias.
13jan Aguardando carta orçamentária.
18Nov. Concretagem confirmada. Site dentro da previsão do mês.
07Nov. Programação ocorrendo sem percalços. Coleta de EV em 11/11 e entrega para 15/11 levam RFI para 27/11.
03Nov. Recebido APC no Sytex, feito acionamento de obra
02Out. Enviado Pré-Work
24Abr. Cand B valor aprovado 1k
20fev. Recebido SAR A e B.
12fev. Recebido acionamento.</t>
  </si>
  <si>
    <t>MORADA NOVA</t>
  </si>
  <si>
    <t>08ABR26_ Obra de extensão concluída pela Concessionária, previsão de ligação até 15/4.
19MAR26_ Eles tem 120 dias (dentro do prazo) e por isso não conseguimos mais do que acompanhar. Está sinalizado com "em obras e urgência".
10Mar26_ Enel não concluiu a obra no prazo. Foi atualizado protocolo com pedido de urgência, porém não podemos abrir reclamação pois estão dentro do prazo contratual de 120 dias. Faremos acompanhamento semanal.
27Jan Concessionária informa por e-mail ligação definitiva até 27/02/26.
13jan Permanece Ligação definitiva até 26jan.
01Dez Site em Carry Over para P12 devido a falta de energia.
25Nov. RFI dado em 30/11 porém se energia.</t>
  </si>
  <si>
    <t>Energia Definitiva em prot com obra tinha prev para até 27/02 + 5 dias úteis para ligação, mas não cumpriram. Eles tem 120 dias (dentro do prazo) e por isso não conseguimos mais do que acompanhar. Está sinalizado com "em obras e urgência".</t>
  </si>
  <si>
    <t>CW: Telsite | EV: - | GAB: -</t>
  </si>
  <si>
    <t>EV | FIS | GAB</t>
  </si>
  <si>
    <t>AMMNS017_B</t>
  </si>
  <si>
    <t>AMMNS017</t>
  </si>
  <si>
    <t>AMSUR</t>
  </si>
  <si>
    <t>ENERGIA + GABINTE</t>
  </si>
  <si>
    <t>25/08 - Gabinte já embarcado previsão dia 30/08
 25/08 - Envio de adicionar até amanhã.
18/08 - gabinete embarca dia 22/08 
18/08 - Infra finalizada, aguardando ligação de energia previsto para amanhã
14/08 - A infra será finalizada na segunda-feira dia 17/08 
11/08 - Gabinete vai tentar embarcar dia 14/08, para chegar 28/08, por isso RFI postergado. 
10/08 - Houve atraso na finalização da montagem pois a escada veio com apenas uma furação da costela de vaca o outro lado a equipe precisou ajustar em campo.
04/08 - EV entregue
Conforme alinhado na FUP, montagem iniciada hoje, com prazo para finalização até 07/08.
A equipe aprovada por EHS esta realizando a montagem de EV do site AMMNS017, ao finalizar vão se mobilizar e iniciar a montagem do AMMNQ001, após a AMMNQ001 a equipe vai para PAGNS001.
23/07 - Data de RFI alterada, devido previsão de entrega do gabiente, pois a Nilko não recebeu liberação da PO ainda. Só vai embarcar, após liberação de faturamento da PO.  
22/07 - Concetagem mantida para 24/07. 
17/07 - Inicio de obra e escavação realizado.
15/07 - EHS liberou a obra, cronograma atualizado. 
Data de instalação de gabinete confirmado em FUP presencial com Sue/Aline.
13/07 - Obra não iniciada por falta de aprovação de EHS.Previsão de retorno hoje.
10/07 - Obra não iniciada por falta de aprovação de EHS.
09/07 - Obra não iniciada por falta de aprovação de EHS.
01/07 - Formalização do acionamento via e-mail.
APC PROBLEM - AMMNS017_B - Engenharia - PPI não compatibilizado com fundação 
APC PROBLEM -AMMNS017_B - Aquisição - Limpeza de vegetação pelo proprietário
APC PROBLEM -AMMNS017_B - Aquisição - Comunicação de inicio de obras - animais soltos
30/06 - Acionamento ralizado via WhatsApp.</t>
  </si>
  <si>
    <t>Data de RFI</t>
  </si>
  <si>
    <t>MTLMB002_A</t>
  </si>
  <si>
    <t>MTLMB002</t>
  </si>
  <si>
    <t>MTLSJ</t>
  </si>
  <si>
    <t>21/05 - Concessionaria alegou que não encontrou o endereço, mas não provou que esteve no local. Precisamos abrir um novo protocolo. Estamos com problemas no portal da concessionária.
Formatto tentará enviar alguém presencialmente na concessionária na próxima semana, dessa forma não teremos tempo hábil para ligação em P05.
11/05 - Site fora do ar. Conseguimos solicitar ovamente hoje no site.
06/05 - Aguardando chegada dos itens EHS e demolição da garagem para inicio de escavação. Postergada para amanhã.
04/05 - Equipe em deslocamento. Abertura de obras postergada para amanhã.
29/04 - cronograma atualizado em FUP.</t>
  </si>
  <si>
    <t>Definitiva
Provisoria 89mts - Capex: R$9680,50 Opex: R$ consumo + 250,00.</t>
  </si>
  <si>
    <t>Sim</t>
  </si>
  <si>
    <t>RJBRR002_A</t>
  </si>
  <si>
    <t>RJBRR002</t>
  </si>
  <si>
    <t>RJEEL</t>
  </si>
  <si>
    <t>28/07 - RFI enviado.
27/07 - Energia ligada.
23/07 - Pendente ligação de energia. Nova previsão 27/07. 
22/07 - Ag. ligação de energia.
21/07 - Energia não ligada. RFI postergado para amanhã, ag. ligação de energia.
17/07 - Ag. apenas ligação de energia.
15/07 - RFI postergado por falta de ligação de energia definitiva. Novo prazo: até 20/07. 
13/07 - Montagem finalizada ontem. 
Ag. ligação de energia.
10/07 - Montagem iniciada. 
AM vai enviar as peças faltantes e instalar até 15/07. 
Peças faltantes vide e-mail: RJBRR002 – Relação de Peças Faltantes
09/07 - EHS liberou equipe de montagem. Montagem confirmada para amanhã.
07/07 - Data de montagem atualizada considerando equipe autorizada por EHS.
23/06 - infra concluida. Ag. liberação para montagem da EV.
15/06 - Concretagem concluida.
12/06 - Peça GB5 do gabarito entregue menor do que em projeto. AM autorizou pelo Fabio, seguirmos com concretagem sem essa peça. 
11/06 - concretagem postergada de 13/06 para 15/06 devido atraso na entrega do CH e projeto do Stub. 
09/06 - Concretagem confirmada.
05/06 - Abertura realizada ontem.
Escavação iniciada ontem.
03/06 - Equipe chegou hoje a tarde para realizar limpeza. Maquinário para limpeza (retro) esta confirmado para amanhã.
Demarcação de abertura confirmada para 04/06.
NECESSÁRIO VERIFICAR TIPO DE CONTENÇÃO PARA FORMA E REATERRO. 
27/05 - Acionamento de obra liberado para fornecedor.
PPI não ocmpatibilizado com fundação.
E-mail: APC PROBLEM - RJBRR002_A - Engenharia - PPI não compatibilizado com fundação</t>
  </si>
  <si>
    <t>Barra Mansa</t>
  </si>
  <si>
    <t>RADIER AFLORADO C.C</t>
  </si>
  <si>
    <t>AMRCX001_A</t>
  </si>
  <si>
    <t>AMRCX001</t>
  </si>
  <si>
    <t>AMUCM</t>
  </si>
  <si>
    <t>02/09 (PR). aguarando a máquina para amanhã
26/08 - Equipe em deslocamento. Atualizado na FUP. 
25/08 - Embarca dia 01/09
24/08 - Equipe em deslocamento, com previsão de chegar na região dia 27/08. Atualizado na FUP
9/08 - Cronograma mantido
18/08 - gabinete embarca dia 01/09  
17/08 - Cronograma mantido
 12/08 - Cronograma mantido 
14/08 - Cronograma mantido 
11/08 - Alinhado data em FUP com a Sue. 
07/08 - Local de acesso muito dificil (somente via bbalsa ou aéreo. Local cercado pelo rio.
A equipe deslocará do Acré com cerca de 2 dias de antecedência da entrega dos materiais.
Previsão do envio de materiais: 12/08, previsão de entrega dos materiais 19/08,depois de Manaus, vi via barco e balsa para o site, com previsão de chegada estimada para 24/08.
Previsão de abertura de obra pela equipe:24/08 com fiscalização.
05/08 - Formatto ja sinalizou que devido logistica diferenciada necessária, essa obra não sera mantida em P08.
Formalizado acionamento via e-mail.
APC PROBLEM - AMRCX001_A - Aquisição e Licenciamento - Necessidade de limpeza de vegetação
04/08 - Enviado  documentação para Formatto iniciar compra, corte, dobra e definição de equipe via Whatsapp.
30jul - Aprovada por EHS as equipes.
ACIONAR</t>
  </si>
  <si>
    <t>Urucará</t>
  </si>
  <si>
    <t>CAW - 80m</t>
  </si>
  <si>
    <t>ROCND007_B</t>
  </si>
  <si>
    <t>ROCND007</t>
  </si>
  <si>
    <t>ROB06</t>
  </si>
  <si>
    <t>31/07 - RFI enviado sem energia acordado previamente com Igor Dudek. 
29jul - RFI dia 30jul, infra finalizada, torre Finalizada, Aprovado com o Igor mandar RFi sem energia.
24jul - Aprovar com o Igor mandar RFi sem energia.
17/07 - Equipe desmobilizou devido as paralisações. Equipe da ROCND 002 vira para essa dia 20/07.
Previsão de finalização com essa equipe, 27/07.
16/07 - Final do dia recebemos a liberação da 364 para seguirmos com a obra.
14/07 - Paralisação da 364. 
03/07 - concretagem concluida.
02/07 -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15/06 - abertura de obras concluida.
12/06 - Abertura da obra 15/06 devido disponibilidade de retro que estão realocadas em outros sites da rota.
 Equipe liberada ontem.
11/06 - Liberado inicio das equipes.
10/06 - Integração concluida. Equipes não autorizadas a iniciar.
09/06 - APC PROBLEM - ROCND007_B - Engenharia - PPI não compatibilizado com fundação 01/06 - Não estamos integrados ainda. Não podemos iniciar nenhuma atividade em campo.
Equipes em processo de integração ainda na Linkana. Depois tem a Banhoof.</t>
  </si>
  <si>
    <t>Candeias do Jamarí</t>
  </si>
  <si>
    <t>DATA DE RFI + ENERGIA
Montagem - EHS
Ligação de energia pela Luiz NSE.</t>
  </si>
  <si>
    <t>CAW - 70m</t>
  </si>
  <si>
    <t>Apenas instalação do padrão, sem ligação de energia</t>
  </si>
  <si>
    <t>CW: MNS Engenharia | EV: JR Montagens | GAB: -</t>
  </si>
  <si>
    <t>RORQM009_B</t>
  </si>
  <si>
    <t>RORQM009</t>
  </si>
  <si>
    <t>ROB36</t>
  </si>
  <si>
    <t>31/07 - RFI enviado sem enegia autorizado previamente pelo Igor Dudek.
29jul - Equipe fazendo civel, site completo até dia 31jul.
28/07 - A equipe do ROTPD007 terminou e veio para essa, dessa forma RFI postergado.
24jul - Aprovar com o Igor mandar RFi sem energia.
17/07 - Equipe desmobilizou devido as paralisações. Equipe da ROTPD007 vira para essa dia 22/07.
16/07 - Final do dia recebemos a liberação da 364 para seguirmos com a obra.
14/07 - Paralisação da 364. 
10/07 - Inicio de montagem de EV.
07/07 - Data de montagem atualizada considerando equipe autorizada por EHS.
23/06 - infra concluida. Ag. liberação para montagem da EV.
15/06 - Concretagem concluida.
12/06 - Peça GB5 do gabarito entregue menor do que em projeto. AM autorizou pelo Fabio, seguirmos com concretagem sem essa peça. 
11/06 - concretagem postergada de 13/06 para 15/06 devido atraso na entrega do CH e projeto do Stub. 
09/06 - Concretagem confirmada.
05/06 - Abertura realizada ontem.
Escavação iniciada ontem.
03/06 - Equipe chegou hoje a tarde para realizar limpeza. Maquinário para limpeza (retro) esta confirmado para amanhã.
Demarcação de abertura confirmada para 04/06.
NECESSÁRIO VERIFICAR TIPO DE CONTENÇÃO PARA FORMA E REATERRO. 
27/05 - Acionamento de obra liberado para fornecedor.
PPI não ocmpatibilizado com fundação.
E-mail: APC PROBLEM - RJBRR002_A - Engenharia - PPI não compatibilizado com fundação</t>
  </si>
  <si>
    <t>Ariquemes</t>
  </si>
  <si>
    <t>CAW - 60m</t>
  </si>
  <si>
    <t>ROTPD010_C</t>
  </si>
  <si>
    <t>ROTPD010</t>
  </si>
  <si>
    <t>ROB18</t>
  </si>
  <si>
    <t>31/07 - RFI enviado sem energia apovado previamente com o Igor Dudek.
29jul - RFI Aprovado com o Igor mandar  sem energia. Infra em acabamentos termina até dia 31jul.
24jul - Aprovar com o Igor mandar RFi sem energia.
17/07 - Equipe reduzida por falta de crachá  atuando no  ROTPD009 vira para essa dia 23/07, e necessita de 6 dias de atividade para entrega do RFI.
16/07 - Final do dia recebemos a liberação da 364 para seguirmos com a obra.
14/07 - Paralisação da 364 para MNS.
02/07 - Equipe reduzida, atuando nas que faltam concretagem. Priorização de concretagem por bloqueio de 40% da equipe necessária. 
Equipe retoma essa obra amanhã.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17/06 - Maquina para escavação retornara amanhã.
16/06 - Abertura concluida.
15/06 - Autorizado pela 364 seguirmos na nova área sugerida, afim de evitarmos supressão vegetal. Dessa forma, abertura postergada para amanhã.
12/06 - Para não necessitar desmatar vegetal local, a equipe propos um novo local, porém o solo é areiosos. 
A sondagem foi realizada em outro ponto.
Iniciado tentativa de escavação, mas interrompida devido tipologia do solo.
11/06 - Liberado inicio das equipes. 
10/06 - Integração concluida. Equipes não autorizadas a iniciar.
09/06 - APC PROBLEM - ROT
01/06 - Não estamos integrados ainda. Não podemos iniciar nenhuma atividade em campo.
Equipes em processo de integração ainda na Linkana. Depois tem a Banhoof.</t>
  </si>
  <si>
    <t>Itapuã do Oeste</t>
  </si>
  <si>
    <t>CW: MNS Engenharia | EV: Telsite | GAB: -</t>
  </si>
  <si>
    <t>RSFLR001_COLLO1</t>
  </si>
  <si>
    <t>RSFLR001</t>
  </si>
  <si>
    <t>RSFRQ</t>
  </si>
  <si>
    <t>31mai - Enviado RFI para aprovação.
28mai - Falta fechar o De acordo da Vivo na provisória ENIO, não enviado relatório.
27mai - Fechar acordo de provisória
26mai - Gabinete embarcou com atraso , somente dia 30mai.(SEM CABINE PRONTA, Embarca só dia 28mai)
25mai - Site pronto, falta gabinete.
15mai - Definição de energia provisória ou definitiva com extensão de 120m
11mai - Aguardando liberação por EHS da integração.
07mai - Site é na rodovia ERS-122, FOI SOLICITADO IMEDIAMENTE INTEGRAÇÃO.
06mai - Atraso no cronograma, equipe não inciou a base, alterado para dia 10mai
24abr - Aguardando cronograma</t>
  </si>
  <si>
    <t>FLORES DA CUNHA</t>
  </si>
  <si>
    <t>CARIZON</t>
  </si>
  <si>
    <t>PROVISÓRIA - CEDENTE CSG - ENIO PEDE PARA ENVIARMOS O RFI QUE APROVA</t>
  </si>
  <si>
    <t>NÃO</t>
  </si>
  <si>
    <t>SIM</t>
  </si>
  <si>
    <t>SPBRR003_COLLO1</t>
  </si>
  <si>
    <t>SPBRR003</t>
  </si>
  <si>
    <t>SPLYH</t>
  </si>
  <si>
    <t xml:space="preserve">31/08/2026 - Relatorio aprovado por O&amp;M | RFI enviado
18/08/2026 -  Alinhado data com a NILKO para Gabinete
17/08/2026 - Batimento realizado planejamento mantido
14/08/2026 - Batimento realizado planejamento mantido
11/08/2026 - Realizado alinhamento com a NILKO
03/08/2026 - APC enviado pela Leticia, acionamento enviado
22/07/2026 - Site sem APC e sem liberação EHS </t>
  </si>
  <si>
    <t>10/08/2026 - Energia definitiva OK
06/08/2026 - Rei Sol enviou SCI. Encaminhado para Vivo conforme solicitação da Leticia
05/08/2026 - Protocolo 70606129067, Informado Militão por email que local não tem Trifasica, aguarda liberação para seguir</t>
  </si>
  <si>
    <t>GOGNX007_COLLO1</t>
  </si>
  <si>
    <t>GOGNX007</t>
  </si>
  <si>
    <t>GOGCF</t>
  </si>
  <si>
    <t>31/08/2026 - Energia definitiva OK | Relatório de RFI APROVADO | RFI enviado
27/08/2026 - Pendente Energia definitiva | Gabinete Nilko
26/08/2026 - Relatorio de RFI enviado pela Abrito, aguarda energia definitiva e Gabinete NILKO
20/08/2026 - Batimento realizado obra mantida para termino dentro mes risco alto para energia definitiva
18/08/2026 - Liberado para obra por EHS | Obra iniciada risco de energia definitiva | Alinhado data com a NILKO para Gabinete 
13/08/2026 - EHS retornou para Abrito pendencias de documentação aguardando liberação para inicio das obras
11/08/2026 - Cobrado Abrito para envio de Docs para liberação de EHS para mantermos cronograma | Realizado alinhamento com a Nilko
07/08/2026 - APC liberado, acionamento enviado aguarda liberação de EHS
05/08/2026 - Fornecedor adjudicado por Suprimentos
22/07/2026 - Obra sem fornecedor adjudicado por suprimentos e sem APC</t>
  </si>
  <si>
    <t xml:space="preserve">GOIANIA </t>
  </si>
  <si>
    <t>26/08/2026 - Risco Alto energia definitiva denro do mês
18/08/2026 - Liberado por EHS
07/08/2026 - Pendente liberação EHS</t>
  </si>
  <si>
    <t>31/08/2026 - Energia definitiva OK aguarda numero de UC
26/08/2026 - Protocolo 499193078
25/08/2026 - Previsão de protocolo 25/08 previsão definitiva 28/08
20/08/2026 - Solicitação realizada aguardando protocolo
18/08/2026 - Concessionaria Equatorial documentações recebidas hoje solicitação de protocolo plan 19/08
17/08/2026 - Abrito enviou relatório de SCI
11/08/2026 - Docs enviados para Neo Energia aguarda Protocolo</t>
  </si>
  <si>
    <t>BACLD001_COLLO2</t>
  </si>
  <si>
    <t>BACLD001</t>
  </si>
  <si>
    <t>SZ-ECFSK5</t>
  </si>
  <si>
    <t>02/09/2026 - Ventura verificando energia definitiva
31/08/2026 - Energia definitiva não liga dentro do mes SCI não aprovado
28/08/2026 - Risco alto para energia definitiva dentro do mes
24/08/2026 -  Batimento realizado RFI mantido para dentro do mes risco de energia definitiva
17/08/2026 - Batimento realizado RFI mantido para dentro do mes
14/08/2026 - Batimento reralizado planejamento mantido
11/08/2026 - Ventura tratando contratação de equipe cobrado para manter planejamento
]07/08/2026 - APC libertado, acionamento enviado
24/07/2026 - Fornecedor adjudicado hoje por Suprimentos
22/07/2026 - Obra sem fornecedor adjudicado por suprimentos e sem APC</t>
  </si>
  <si>
    <t xml:space="preserve">EUCLIDES DA CUNHA </t>
  </si>
  <si>
    <t>02/09/2026 - Ventura verificando ligação da definitiva
25/08/2026 - TIM não retorna cartas assinadas, dando andamento na solicitação em nome da Winity | Protocolo 2154447905</t>
  </si>
  <si>
    <t>PRCZL001_COLLO1</t>
  </si>
  <si>
    <t>PRCZL001</t>
  </si>
  <si>
    <t>PRCY2</t>
  </si>
  <si>
    <t xml:space="preserve">31/08/2026 - Energia definitiva não ai dentro do mes, sem autorização de SCI
17/08/2026 - Energia definitiva Plan 21/08
31/07/2026 - Energia definitiva plan para inicio de Agosto regional não vai aceitar SCI Leticia ciente
30/07/2026 - Obra em andamento concessionaria reprovou solicitação de definitiva, nova solicitação realizada previsão 05/08
27/07/2026 - Batimento realizado planejamento mantido
24/07/2026 - Batimento realizado inicio de obra, planejamento mantido
22/07/2026 - Site liberado por EHS planejamento revisto Gabinete embarque previsto dia 27 instalação dia 29/07
20/07/2026 - Batimento realizado permanece aguardando liberação de EHS
17/07/2026 - Consta no controle atividade liberada por EHS porem após consulta interna detectado erro de preenchimento, fornecedor continua com pendencias
15/07 - Data de instalação de gabinete confirmado em FUP presencial com Sue/Aline.
14/07/2026 - Cobrado envio de documentações EHS para liberação de obra
08/07/2026 - Acionamento enviado </t>
  </si>
  <si>
    <t>CÉU AZUL</t>
  </si>
  <si>
    <t>22/07/2026 - Obra liberada por EHS 
14/07/2026 - Pendente envio de documentações EHS
08/07/2026 - Obra liberada pela Leticia sem assinadura de FCU</t>
  </si>
  <si>
    <t>31/08/2026 - Estudo de rede Previsão de definitiva 24/09
17/08/2026 - Protocolo 20265390073687
15/08/2026 - Solicitação rejeitada Rei Sol verificando
05/08/2026 - Debitos detetectados na COPEL necessario verificação
29/07/2026 - Concessionaria rejeitou solicitação Rei Sol buscando novo prazo
25/07/2026 - Enviado formulario SCI por email para Militão
24/07/2026 - Protocolo 20265085898998</t>
  </si>
  <si>
    <t>PRLND003_COLLO1</t>
  </si>
  <si>
    <t>PRLND003</t>
  </si>
  <si>
    <t>PRLRP</t>
  </si>
  <si>
    <t>31/08/2026 - Concessionaria não realizou ligação dentro do mes sem autorização de SCI
24/08/2026 - Rei Sol enviou relatorio de RFI | Pendente Gabinete e energia definitiva
19/08/2026 - NILKO informa melhora na data de entrega do Gabinete 
18/08/2026 -  Alinhado data com a NILKO para Gabinete 
13/08/2026 - EHS retornou para Abrito
17/08/2026 - Batimento realizado planejamento mantido
14/08/2026 - Batimento realizado planejamento mantido
11/08/2026 - Realizado alinhamento com a NILKO
06/08/2026 - Inicio de obra OK
05/08/2026 - Rei Sol enviou planejamento
03/08/2026 - Obra liberada por EHS verificando planejamento com Rei Sol
30/07/2026 - Aguarda Liberação de EHS
29/07/2026 - Rei Sol permanece aguardando liberação de EHS
27/07/2026 - Rei Sol permanece aguardando liberação de EHS
24/07/2026 - Rei Sol permanece aguardando liberação de EHS
22/07/2026 - Rei Sol permanece aguardando liberação de EHS Gabinete previsto embarque dia 29 instalação dia 31/07
20/07/2026 - Leticia liberou APC. Enviado acionamento aguarda liberação de EHS</t>
  </si>
  <si>
    <t>LONDRINA</t>
  </si>
  <si>
    <t xml:space="preserve">26/08/2026 - Risco Alto energia definitiva denro do mês
03/08/2026 - Obra Liberada por EHS </t>
  </si>
  <si>
    <t xml:space="preserve">31/08/2026 - Energia definitiva não executada dentro do mês
17/08/2026 - Protocolo 20265318618230
05/08/2026 - Debitos detetectados na COPEL necessario verificação
20/07/2026 - Rei Sol providenciando carta para envio </t>
  </si>
  <si>
    <t>SPGRL026_COLLO1</t>
  </si>
  <si>
    <t>SPGRL026</t>
  </si>
  <si>
    <t>SPGJ4</t>
  </si>
  <si>
    <t xml:space="preserve">31/08/2026 - Energia definitiva não liga no mes sem SCI aprovado
28/08/2026 - Energia definitiva não liga dentro do mes sem SCI aprovado
27/08/2026 - Pendente Energia definitiva | Gabinete Nilko
25/08/2026 - Abrito enviou relatório de RFI, enviado para analise de O&amp;M
20/08/2026 - Batimento realizado obra mantida para termino dentro mes risco alto para energia definitiva
18/08/2026 - Liberado para obra por EHS | Obra iniciada risco de energia definitiva | Atraso NILKO Gabinete para fora do mes 
17/08/2026 - Proprietaria pediu para parar obra devido questões contratuais, direcionado para Claudio verificar
13/08/2026 - EHS retornou para Abrito pendencias de documentação aguardando liberação para inicio das obras
11/08/2026 - Cobrado Abrito para envio de Docs para liberação de EHS para mantermos cronograma| Realizado alinhamento com a Nilko
</t>
  </si>
  <si>
    <t xml:space="preserve">GUARULHOS </t>
  </si>
  <si>
    <t xml:space="preserve">27/08/2026 - Necessario projeto expresso conforme exigencia EDP ]
25/08/2026 - Protocolo em andamento constando debitos da Vivo
20/08/2026 - Solicitação realizada aguardando protocolo
18/08/2026 - Concessionaria EDP documentações recebidas hoje solicitação de protocolo plan 19/08
17/08/2026 - Enviado para Vivo solicitação de SCI
11/08/2026 - Docs enviados para EDB aguarda Protocolo </t>
  </si>
  <si>
    <t>SPLMB001_A</t>
  </si>
  <si>
    <t>SPLMB001</t>
  </si>
  <si>
    <t>SP7AR</t>
  </si>
  <si>
    <t xml:space="preserve">25jun - Gabinete programado para 29jun, houve atraso.
23jun - 20jun - Alteração de montagem para JHOTA, está em análise a documentação para aprovação e EHS.
19jun concretando hoje.
09jun - Ajusatado com o proprietário a escavação para hoje.
</t>
  </si>
  <si>
    <t>MAS+Jhota</t>
  </si>
  <si>
    <t>JHOTA</t>
  </si>
  <si>
    <t>PROVISORIA - CPFL não responde com protocolo, cobrada a Vivo.</t>
  </si>
  <si>
    <t>CW: MAS | EV: Jhota Montagens | GAB: -</t>
  </si>
  <si>
    <t>AMTCT001_A</t>
  </si>
  <si>
    <t>AMTCT001</t>
  </si>
  <si>
    <t>AMIAM</t>
  </si>
  <si>
    <t>25/08 - Embarca dia 01/09
25/08 - Abertura de obras confirmado para amanhã. 
Esvação manual em torno de 5 a 6 dias.
18/08 - gabinete embarca dia 01/09 
14/08 - Cronograma mantido.
11/08 - Alinhado data em FUP com a Sue. 
10/08 - Após a finalização do site AMMNQ001 a equipe irá iniciar esse site. 
05/08 - CH e EV armazenados pela Transtower
04/08 - A equipe de infra do AMMNS017 que vira para trabalhar nessa obra. A previsão de termino do 017 é 13/08.
Abertura de obra prevista para 15/08. Todas as atividades serão manuais. 
Escavação de 15/08 até 20/08.
Armação e preparo do radier: 21/08 a 25/08.
Concretagem: 26/08
Reaterro: 28, 29 e 31/08.
Inicio de montagem: 01/09
23/07 - instalação de ganinete mantida para 27/08.
17/07 - Sem liberação de EHS.
15/07 - Sem liberação de EHS. Cronograma estimado.
Atualizado data de embarque e entrega de CH e EV.
Data de instalação de gabinete confirmado em FUP presencial com Sue/Aline.
29/06 - acionamento enviado por e-mail.</t>
  </si>
  <si>
    <t xml:space="preserve">Itacoatiara </t>
  </si>
  <si>
    <t xml:space="preserve">RADIER manual </t>
  </si>
  <si>
    <t>AMTCT004_A</t>
  </si>
  <si>
    <t>AMTCT004</t>
  </si>
  <si>
    <t>AMITB</t>
  </si>
  <si>
    <t xml:space="preserve">25/08 - Embarca dia 01/09
25/08 - A equipe que executaria esse site foi solicitado pelo Renan para o site AMMNS009, postegando o inicio desse site.
 18/08 - gabinete embarca dia 01/09 
14/08 - Cronograma mantido.
11/08 - Alinhado data em FUP com a Sue. 
18/08 - gabinete embarca dia 01/09 
05/08 - CH e EV armazenados pela Transtower.
04/08 - A equipe de infra do AMMNQ001 que vira para trabalhar nessa obra. A previsão de termino do 001 é 17/08.
Abertura de obra prevista para 20/08. Todas as atividades serão manuais. 
Escavação de 20/08 até 26/08.
Armação e preparo do radier: 27/08 a 31/08.
Concretagem: 01/09
Reaterro: 03, 04 e 05/09.
Inicio de montagem: 07/09
23/07 - instalação de ganinete mantida para 28/08.
17/07 - Sem liberação de EHS.
15/07 - Sem liberação de EHS. Cronograma estimado.
Atualizado data de embarque e entrega de CH e EV.
Data de instalação de gabinete confirmado em FUP presencial com Sue/Aline.
30/06 - Militão validou energia, engenhaia revisou PPI.Acionamento realizado.
29/06 - acionamento não realizado por falta de ok de energia BT. </t>
  </si>
  <si>
    <t>AMTZS001_A</t>
  </si>
  <si>
    <t>AMTZS001</t>
  </si>
  <si>
    <t>AMAZU</t>
  </si>
  <si>
    <t>25/08 - Embarca dia 01/09
18/08 - gabinete embarca dia 01/09 
14/08 - Cronograma mantido.
11/08 - Alinhado data em FUP com a Sue. 
05/08 - EV armazenada em 04/08.
04/08 - Devido logística, compra de materiais, definição de equipes, so temos como iniciar essa obra após iniciarmos os sites AMTCT001 E AMTCT004. 
Todas as atividades manual. 
Escavação de 24/08 até 04/09 (tentando colocar 6 pessoas co EHS, hoje temos so 3 aprovados. Com 6 pessoas seriam 10 dias de escavação, com 3 pessoas são 14 dias de escavação.
Armação e preparo do radier: 05/09 a 12/09.
Concretagem: 14/09
Reaterro: 16, a 22/09.
Inicio de montagem: 23/09
23/07 - instalação de ganinete mantida para 29/08.
17/07 - Sem liberação de EHS.
15/07 - Sem liberação de EHS. Cronograma estimado.
Data de instalação de gabinete confirmado em FUP presencial com Sue/Aline.
03/07 - EV armazenada no Jean, aguardando embarques de outras Evs para otimização de frete. 
01/07 - Formalização de acionamento via e-mail.
APC PROBLEM - AMTZS001_A - Aquisição - Remoção de árvores
22/06 - Acionamento via Whatsapp.</t>
  </si>
  <si>
    <t>Autazes</t>
  </si>
  <si>
    <t>MTNTN002_A</t>
  </si>
  <si>
    <t>MTNTN002</t>
  </si>
  <si>
    <t>MTW34</t>
  </si>
  <si>
    <t xml:space="preserve">ENERGIA </t>
  </si>
  <si>
    <t>31/07 - RFI enviado sem energia autorizado pelo Dudek diretamente ao Yuzo. 
29jul - Montagem finalizada dia 26jul, Radier aflorado RFI operacional precario, temos base e mureta QTM + Baldrame.
24jul - Aprovar com o Igor mandar RFi sem energia.
23/07 - montagem iniciada.
17/07 - Muro de contenção concluido.
Reaterro confirmado para 18/07.
RFI reprogramado devido atualização do cronograma.
14/07 - inicio do muro de contenção.
11/07 - concretagem concluida.
02/07 - Ag. aprovação da documentação dos TST e colaboradores na rota do Oeste e EHS.
Após liberação, precisaremos de 6 dias para concluir a infra e 4 dias para concluir a EV.
Falta: montagem de EV.concretagem e toda infra.
22/06 - RFI postergado para fim do mês, pois estamos com obra paralisada. 
17/06 - Devido acidente, todas atividades paralisadas na rota do oeste.
12/06 - Conseguimos concretgem usinada para 17/06 as 7h.
 Concretagem postergada para 17/06 pois não temos concreteira que atende devido dificuldades de acesso. Dessa forma, seguiremos com concretagem manual. Cronograma atualizado. 
10/06 - Concretagem postergada para 15/05 devido atraso na entrega de materiais civil, devido dificuldades de acesso. 
Concreteiras estão declinando das concretagens devido ao acesso do site. 
08/06 - recebimento dos materiais basicos (civil). Ocorreu atraso na entrega por conta de dificuldades no acesso. 
05/06 - Abertura de obra com itens EHS.
03/06 - Inicio de escavação 
02/06 - Abertura para limpeza e demarcação
01/06 - Marcação da topografia.</t>
  </si>
  <si>
    <t>Rota do Oeste</t>
  </si>
  <si>
    <t>Itaquira</t>
  </si>
  <si>
    <t>Apenas instalação do padrão, sem ligação de energia - NSE</t>
  </si>
  <si>
    <t>MGBRL032_A</t>
  </si>
  <si>
    <t>MGBRL032</t>
  </si>
  <si>
    <t>MGUTC</t>
  </si>
  <si>
    <t>Energia - Análise de Rede</t>
  </si>
  <si>
    <t>RFI ok + Sem energia</t>
  </si>
  <si>
    <t>2026-P11</t>
  </si>
  <si>
    <t>Em obra, previsão até 16/08.</t>
  </si>
  <si>
    <t>SPBRN013_B</t>
  </si>
  <si>
    <t>SPBRN013</t>
  </si>
  <si>
    <t>SPEZI</t>
  </si>
  <si>
    <t>Sem RFI + Sem energia + gabinete ok Prev 03/06</t>
  </si>
  <si>
    <t>Projeto 5G</t>
  </si>
  <si>
    <t>SÃO BERNARDO DO CAMPO</t>
  </si>
  <si>
    <t>RFI sem energia. Definitiva ligada em 17/06</t>
  </si>
  <si>
    <t>ROJPR003_B</t>
  </si>
  <si>
    <t>ROJPR003</t>
  </si>
  <si>
    <t>ROB52</t>
  </si>
  <si>
    <t>ENERGIA - Local com erosão</t>
  </si>
  <si>
    <t>24jul - Aprovar RFI sem energia com Igor.
06/07/26_ Aguarda as peças faltantes que fizeram perder o site de P06. Previsão chegar até 11/07.
08/06 - Aguarda Rodovia para relocar o site</t>
  </si>
  <si>
    <t>JI-PARANÁ</t>
  </si>
  <si>
    <t>Risco Renovado para P07. Chegando as peças o RFI será emitido, sem risco no momento.</t>
  </si>
  <si>
    <t>CEQXR001_A</t>
  </si>
  <si>
    <t>CEQXR001</t>
  </si>
  <si>
    <t>CEWXN</t>
  </si>
  <si>
    <t>06ago - Gil aprovou o RFI.
04ago - Relatório recebido de infra, Gabinete sendo instalado hoje, valores adicionais cobrados para aprovação do aumento dos pilaretes.
23jul - Projeto de aumento dos pilares aprovado, recebido orçamento da MOKSA em aprovação interna.
22jul - Projeto de aumento dos pilares aprovado, recebido orçamento da MOKSA em aprovação interna.
21jul - Erro de medidas no chumbador, engenharia e logistiva avaliando.
20jul - Erro de medidas no chumbador, engenharia e logistiva avaliando.
17/07 - Data de previsão de entrega do CH para 19/07. Cronograma atualizado. 
15/07 - Data de instalação de gabinete confirmado em FUP presencial com Sue/Aline.
14/07 - Concretagem não realizada por atraso na entrega do CH. Planilha estava como CH entregue dia 10/07, mas não foi entregue. 
10jul  - Escavação realizada dia 08jul. Preparando ferragens
09jul - Definitiva ligada
07jul - Iniciada a obra.
06jul - Equipe chega hoje as 16:00. Abertura de obra amanhã.
03jul - Mnatido início para dia 06jul.
30jun - Início  para dia 06jul.
25jun - Acionamento hoje</t>
  </si>
  <si>
    <t>QUIXERAMOBIM</t>
  </si>
  <si>
    <t>22jul - Resolvido - STUB ERRADO feito projeto.</t>
  </si>
  <si>
    <t>SPBTT005_A</t>
  </si>
  <si>
    <t>SPBTT005</t>
  </si>
  <si>
    <t>SP07B</t>
  </si>
  <si>
    <t>ENERGIA BT</t>
  </si>
  <si>
    <t>RFI sem energia. Definitiva ligada em 15/7</t>
  </si>
  <si>
    <t>CW: MNS Engenharia | EV: MNS Engenharia | GAB: -</t>
  </si>
  <si>
    <t>SPBTT004_A</t>
  </si>
  <si>
    <t>SPBTT004</t>
  </si>
  <si>
    <t>SP06B</t>
  </si>
  <si>
    <t>RFI sem energia. Definitiva ligada em 30/06</t>
  </si>
  <si>
    <t>AMMNS011_B</t>
  </si>
  <si>
    <t>AMMNS011</t>
  </si>
  <si>
    <t>AMJUQ</t>
  </si>
  <si>
    <t>CW: DT | EV: DT | FIS: RADU | GAB: -</t>
  </si>
  <si>
    <t>CEMMB001_A</t>
  </si>
  <si>
    <t>CEMMB001</t>
  </si>
  <si>
    <t>CEMBM</t>
  </si>
  <si>
    <t>ENTREGA CHUMB + EV</t>
  </si>
  <si>
    <t>29abr - As bananeiras não foram retiradas, porem o proprietário 16abr - Ventura vai enviar para tirar as pendências.
27mar - Entregue torre e Cnumb, aguardando confirmação de concretagem
24mar Fabio não confirmou atraso, aguardando entrega do chumbador.
18mar realizada a forma dos baldrames, vai concretar dia 19mar o alambrado.
17mar fundação pronta aguardando chumbador.
16mar - Até a chegada do chumbador estamos fazendo o site em paralelo.09mar - Cronograma recebido, gabinete solicitado, falta RC aprovada e PO
06mar Cronograma será enviado sem falta pelo joão</t>
  </si>
  <si>
    <t>VENTURA - JR</t>
  </si>
  <si>
    <t>CW: Ventura | EV: Ventura | GAB: -</t>
  </si>
  <si>
    <t>MGPRX004_B</t>
  </si>
  <si>
    <t>MGPRX004</t>
  </si>
  <si>
    <t>4G-PARD52</t>
  </si>
  <si>
    <t>Entrega EV</t>
  </si>
  <si>
    <t>12MAR26_ Início de obras em 25/3 em razão da data de entrega da EV somente em 06/4. Logística trabalhando em antecipação.</t>
  </si>
  <si>
    <t>MGPRX006_C</t>
  </si>
  <si>
    <t>MGPRX006</t>
  </si>
  <si>
    <t>4G-PARD54</t>
  </si>
  <si>
    <t>Energia Provisória concluída. Site com RFI previsto para 12/4</t>
  </si>
  <si>
    <t>BANTR005_A</t>
  </si>
  <si>
    <t>BANTR005</t>
  </si>
  <si>
    <t>BARPD</t>
  </si>
  <si>
    <t>ETAPA FLY PARA RFI</t>
  </si>
  <si>
    <t>16abr - Estruture comprou a cerracopo para medida solicitada pela AM vai executar a nova furação.Concretagem postergada.
15abr - Furação realizada no stub não bateu medida, conferência com a AM para novo apontamento realizada. Concretagem postergada.
13abr - Alterada a data da concretagem por garantia, as pessas não está batendo no chumbador.
27/02 - Sem formulario com todas as assinaturas de APC e sem APC no força tarefa ou Sytex</t>
  </si>
  <si>
    <t>ESTRUCTURE</t>
  </si>
  <si>
    <t>ESLNH001_COLLO1</t>
  </si>
  <si>
    <t>ESLNH001</t>
  </si>
  <si>
    <t>ESRQN</t>
  </si>
  <si>
    <t>27abr - Não foi possível postar no FLY, Aguardando retorno do que fazer com igor.
16abr - Gabinete em campo na base, instalação de suportes mantida.</t>
  </si>
  <si>
    <t>LINHARES</t>
  </si>
  <si>
    <t>BASLV009_A</t>
  </si>
  <si>
    <t>BASLV009</t>
  </si>
  <si>
    <t>BASJO</t>
  </si>
  <si>
    <t>29jun - RFI de Gabinete recebido, enviado ao cliente hoje.
25jun Falta Gabinete previsto para instalar hoje e Esteiramento vertical encapsulado não tem a data.
24jun Falta Gabinete previsto para instalar hoje e Esteiramento vertical encapsulado.
23jun - Energia sendo ligada definitiva hoje, RFI previsto para amnhã.
18jun - Aguardando energia.
17jun - Montado EV, finalizando acabamentos. FALTA ENERGIA dia 17jun protocolo até dia 26jun prazo
15jun - Montagem Adiantada para hoje.
12jun - padrão está realizado, protocolo dia 12jun será realizado.
05jun - ferragem em andamento.
02jun - Escavado.
26mai - Gabinete para dia 26jun
21mai - confirmado cronograma
20mai - Liberado APC</t>
  </si>
  <si>
    <t>Entrega da CH +EV</t>
  </si>
  <si>
    <t>MGBRL022_COLLO1</t>
  </si>
  <si>
    <t>MGBRL022</t>
  </si>
  <si>
    <t>MGUBO</t>
  </si>
  <si>
    <t>27abr - Não foi possível postar no FLY, Aguardando retorno do que fazer com igor.
24mar Liberado para obra</t>
  </si>
  <si>
    <t>MGTTB010_COLLO1</t>
  </si>
  <si>
    <t>MGTTB010</t>
  </si>
  <si>
    <t>MGITR</t>
  </si>
  <si>
    <t>27abr - Relatório recebido, Fly não está na etapa de RFI, solicitado ao Comercial que alinhe da etapa com a VIVO.
24mar Liberado para obra</t>
  </si>
  <si>
    <t>ITUIUTABA</t>
  </si>
  <si>
    <t>PILTS001_A</t>
  </si>
  <si>
    <t>PILTS001</t>
  </si>
  <si>
    <t>PIASB</t>
  </si>
  <si>
    <t>27abr - Eletroduto deve ser por fora no padrão e não por dentro, postergada a ligação para 04.05
20abr - Concretagem as 14:00.
28mar - Sem contrato assinado pela Winity</t>
  </si>
  <si>
    <t>Radier Aflorado + Chumbador apertado</t>
  </si>
  <si>
    <t>Rede provisória solicitada, capex R$ 1.300,00, verificando OPEX</t>
  </si>
  <si>
    <t>SCJRG004_A</t>
  </si>
  <si>
    <t>SCJRG004</t>
  </si>
  <si>
    <t>SCJGC</t>
  </si>
  <si>
    <t>16abr montagem em preparação dos metálicos.
28mar Liberado para obra</t>
  </si>
  <si>
    <t>CW: S2S do Brasil | EV: - | GAB: -</t>
  </si>
  <si>
    <t>PRPCR001_A</t>
  </si>
  <si>
    <t>PRPCR001</t>
  </si>
  <si>
    <t>PRAJP</t>
  </si>
  <si>
    <t>ETAPA FLY PARA RFI - Assinar FCU Sharing</t>
  </si>
  <si>
    <t>28/04 - RFI postergado devido status do Fly.
27/04 - relatorio de instalação de gabinete recebido.
24/04 - gabinete sendo instalado.15/04 - Equipe trabalhando nos aterramentos e parte do fechamento.
14/04 - concretagem postergada de 15/04 para 16/04 por disponibilidade da concreteira, infra avançada.
07/04 - Escavação sera manual. Equipe prevista para chegar hoje.
01/04 - Cronograma alinhado com Rei Sol.
28/03 - Acionamento realizado.
25/03 - Pré-work disparado. PPI não compatibilizado com fundação.</t>
  </si>
  <si>
    <t>CW: Rei Sol | EV: JR Montagens | GAB: -</t>
  </si>
  <si>
    <t>PRPNH002_A</t>
  </si>
  <si>
    <t>PRPNH002</t>
  </si>
  <si>
    <t>PRPJA</t>
  </si>
  <si>
    <t>28/04 - Nilko informou que so vão embarcar gabinete dia 05/05.
22/04 - inicio de montagem de EV.
20/04 - Reaterro da fundação. Ev sera entregue amanhã e montagem sera iniciada na quarta (22/04).
15/04 - Concretagem postergada de 15/04 para 17/04 devido conflito de agendas entre concreteira e laboratorio (Concreteira: Hipermix / Laboratorio: Comercial Tec). Foi seguido com agenda do comercial tec.Radier precisa ser concretado para seguir com infra.
07/04 - caminhão retirado, abertura de obra concluida.
06/04 - Equipe no site e não conseguiu fazer abertura porr conta de um caminhão no local. Postergado para amanhã após retirada do caminhão.
01/04 - Cronograma alinhado com Rei Sol.
28/03 - Acionamento realizado.
26/03 - - Pré Work disparado.
Suportes comprados diverge do PPI aprovado.</t>
  </si>
  <si>
    <t>RFI FLY / ATRASO GABINETE - EMBARQUE 05/05</t>
  </si>
  <si>
    <t>GORCX002_COLLO1</t>
  </si>
  <si>
    <t>GORCX002</t>
  </si>
  <si>
    <t>GOU44</t>
  </si>
  <si>
    <t>ETAPA FLY PARA RFI - Liberado</t>
  </si>
  <si>
    <t>30/04 - Gabinete com problema para ativar AC. Nilko vai resolver amanhã. Pedi para MNS acompanha-los.
29/04 - Energizado com 220v 220V . Para amanhã, finalização da montagem dos suportes. 28/04 - Nilko informou que so vai conseguir embarcar gabinete dia 05/05.
17/04 - abertura postergada para amanhã por motivos logisticos de materiais. RFI segue no mês.
16/04 - abertura postergada para amanhã porque a equipe ficou presa na finalização do site GOPRY004.
10/04 - Acionado para MNS.
09/04 - Suprimentos trocou Telsite para MNS. Yuzo pediu para acionarmos como P04.
08abr - Liberado Collo Telsite grupo STATUS COLLO</t>
  </si>
  <si>
    <t>URUAÇU</t>
  </si>
  <si>
    <t>ATRASO GABINETE - EMBARQUE 05/05</t>
  </si>
  <si>
    <t>Provisoria da provisória</t>
  </si>
  <si>
    <t>ESLFR004_A</t>
  </si>
  <si>
    <t>ESLFR004</t>
  </si>
  <si>
    <t>ESGDF</t>
  </si>
  <si>
    <t>ETAPA FLY PARA RFI - Revisar SCI</t>
  </si>
  <si>
    <t>29/04 - gabinete confirmado para amanhã. Infra prevista para finalizar hoje.
25/04 - Equipe de montagem atrasou na estrada. Inicio de montagem postergada para amanhã.
24/04 - Energia definitiva ligada.
Por motivos logisticos de equipe de montagem (JR), inicio postergado para amanhã, sem alterar a data de termino.
17/04 - Concretagem postergada de 21/04 para 22/04 devido feriado.
15/04 - padrão postergado de 14/04 para 20/04.
13/04 - Durante escavação no tubulão foi localizado rocha. Amanhã teremos martelete na obra.
10/04 - Ferragens da fundação so serão enntregues em 15/04 devido logistica, posteragando concretagem de 15/04 para 21/04.RFI mantido para 29/04.
08/04 - Ontem foi executado limpeza e demarcação. Devido a duvida de marcação da EV, escavação postergada para 10/04. Abertura de obras com fiscalização hoje.
06/04 - Cronograma atualizado / mantido.
01/04 - Acionamento disparado sem Docusign assinado a pedido do Yuzo.
29/03 - Formalizado pré-work.
PPI não compatibilizado com FD.
27/03 - Disparado pré-work via WhatsApp.</t>
  </si>
  <si>
    <t>ALFREDO CHAVES</t>
  </si>
  <si>
    <t>MGBRL004_COLLO1</t>
  </si>
  <si>
    <t>MGBRL004</t>
  </si>
  <si>
    <t>MGULM</t>
  </si>
  <si>
    <t>ETAPA FLY PARA RFI - Validar contrato</t>
  </si>
  <si>
    <t>23/04 - RFI não enviado em 22/04 devido tarefas antecessoras de envio do RFI pendentes no Fly. Necessário os times antecessores avançarem com as tarefas para desbloquear etapa de envio de RFI na ferramenta.
Bruna Maximo tentou viabilizar o envio do RFI via e-mail ou com data retroativa para a Vivo (Guilherme), e por se tratar de um site meta Maio, não foi aceito essas alternativas, devendo seguir com a conclusão das tarefas antecessoras no Fly para envio do RFI.
RFI postergado para 29/04.
22/04 -
Recebimento de relatorio do gabinete + template de energia.
20/04 - gabinete em instalação.
17/04 - Relatorio de infra recebido.
15/04 - Instalando metalicos do chão.Em 16/04 sera realizado os acabamentos.
13/04 - Metalicos entregues em 12/04. Equipe inverteu atividades, seguiu com montagem dos suportes dia 12/04 e deixou a concretagem para hoje.
07/04 - RFI postergado de 17/04 para 21/04 devido data de entrega do gabinete tipo 11 com disjuntor de 18 de 25A (adaptação).
06/04 - Engenharia revisando projeto, alterando gabinete tipo 11 para tipo 2.
01/04 - Cronograma prévio alinhado com Rei Sol. Sera confirmado amanhã.
Rei Sol recebeu PO do adicional, autorizado retomada de obra.
23/03 - obra segue paralisada.
18mar - Site paralisado por suprimentos, renegociação de valores.
17mar - Questionado o Luis Henrique.
10mar - Cronograma recebido</t>
  </si>
  <si>
    <t>RFI FLY - NÃO LIBERADO</t>
  </si>
  <si>
    <t>Tipo 11 (Adaptado)</t>
  </si>
  <si>
    <t>Provisória: SCI
24/03 - Debitos em nome da Vivo, sem protocolo. Rei Sol esta tentando abertura em nome da Winity até 26/03.
PROT: Solicitação hoje</t>
  </si>
  <si>
    <t>SPPRC005_A</t>
  </si>
  <si>
    <t>SPPRC005</t>
  </si>
  <si>
    <t>SP9PS</t>
  </si>
  <si>
    <t>25/04 - Energia ligada.
23/04 - montagem de EV concluida.
22/04 - Montagem de EV iniciada.
20/04 - Reaterro sera amanhã, para iniciar a montagem em 22/04.
17/04 - concretagem concluida.
15/04 - Equipe avançou com infra: caixas de passagens, mureta do QTM e baldrame frontal.
13/04 - Concretagem postergada de 15/04 para 17/04 devido água na escavação.
10/04 - Ja temos alvenaria do QTM e caixa de passagens.
07/04 - Equipe da Rei Sol chegou ontem, Proa chegou hoje. Abertura oficial realizada hoje.
01/04 - Cronograma prévio alinhado com Rei Sol. Sera confirmado amanhã.
acionamento disparado sem formulário a pedido do Yuzo.
29/03 - Formalizado pré-work
27/03 - Disparado pré-work via WhatsApp.</t>
  </si>
  <si>
    <t>Piracicaba</t>
  </si>
  <si>
    <t>SPPLT001_A</t>
  </si>
  <si>
    <t>SPPLT001</t>
  </si>
  <si>
    <t>SN-XKRPI1</t>
  </si>
  <si>
    <t>Operacional sem acabamento de QTM
08/08 - Proximidade com a pista menor que 9m. Inicia até 10/08</t>
  </si>
  <si>
    <t>PLATINA</t>
  </si>
  <si>
    <t>SPRGN004_A</t>
  </si>
  <si>
    <t>SPRGN004</t>
  </si>
  <si>
    <t>SN-RIRPI2</t>
  </si>
  <si>
    <t>RFI Operacional
08/08 - Proximidade com a pista menor que 9m. Inicia até 10/08</t>
  </si>
  <si>
    <t>RORQM004_A</t>
  </si>
  <si>
    <t>RORQM004</t>
  </si>
  <si>
    <t>ROB30</t>
  </si>
  <si>
    <t>EV - PISTA DE POUSO</t>
  </si>
  <si>
    <t>16/06 - Pedi para Transtower armazenar EV.
15/06 - Atividades paralisadas. 
Recebi protocolo do processo de homologação do registro da pista de Pouso. 
13/06 - escavação concluida.
12/06 - fomos notificados pelo pessoal em campo que o proprietário do terreno em frente à área de implantação possui uma pista de pouso em processo de homologação. Segundo o mesmo,  a implantação da torre impactaria diretamente no funcionamento do aeródromo o que potencialmente poderia ocasionar em um acidente tendo em vista que a pista está posicionada perpendicularmente à rodovia
Passei a informação para Vante verificar. 
Limpeza e Demarcação concluida. Abertura da obra 13/06.
 Equipe liberada ontem.
11/06 - Liberado inicio das equipes. 
10/06 - Integração concluida. Equipes não autorizadas a iniciar.
03/06 - Chumbadores entregues dia 03/06/2026, no alojamentos dos empreiteiros a pedido do yuri +55 31 9535-2542 LVS.
01/06 - Não estamos integrados ainda. Não podemos iniciar nenhuma atividade em campo.
Equipes em processo de integração ainda na Linkana. Depois tem a Banhoof.</t>
  </si>
  <si>
    <t>HOMOLOGAÇÃO - PISTA DE POUSO 
INTEGRAÇÃO - BR 364</t>
  </si>
  <si>
    <t>MGCRB002_A</t>
  </si>
  <si>
    <t>MGCRB002</t>
  </si>
  <si>
    <t>MGKSA</t>
  </si>
  <si>
    <t>Extensão de rede</t>
  </si>
  <si>
    <t>17/06 - RFI passado para 30/06 pois energia caiu em estudo de rede por ser área rural. Tentando ligação com facilitador. 
15/06 - RFI submetido sem energia.
12/06 - Energia caiu em estudo de rede por ser zona rual. Prazo medio de 90 dias.
Temos provisória ligada na rede (sem Custo e Opex), famoso gato.
MNS esta tentando ligar energia na proxima semana, mesmo em estudo de rede.
Termino de Ev postergado de hoje para 14/06, pois equipe de montagem alegou dificuldade com o munk, que não chega no local por ser zona rural do municio de Carbonita. Devido a infra estar finalizada, dificulta mais o andamento da montagem.  
11/06 - Termino de montagem postergado para amanhã.
08/06 - montagem iniciada hoje. 
26/06 - Concretup (unica concreteira da região) so terá agenda disponivel para segunda etapa em 30/05.
Concretagem manual é complicado por ausência de recursos hidricos. Necessário aquisição de água e reservatórios. Além da obra ser a 30km (em estrada de chão) da cidade para locação dos maquinários necessários e entrega de materiais.
Armação e posicionamento do chumbador para segunda etapa.
Trabalhando no fechamento da viga baldrame e posicionamento dos mourões.
25/06 - Executamos o alargamento do tubulão e dobra das ferragens.
23/05 - Entrega de ferragem adicional.
22/05 - Concretagem da primeira etapa concluida pela concreteira Concretup.
20/05 - Recebemos projeto de fundação revisado. Agora vamos precisar comprar ferragens e Ovalar o tubulão. MNS verificando os custos e impactos. Projeto solicita concretagem em 2 etapas.
Gabarito recebido em campo é maior do que a fundação executada conforme projeto de fundação.
Fabio confirmou que houve uma troca de EV na alocação e não subiu documentação revisada para engenharia calcular o projeto de fundação. Com isso, a abertura da EV no projeto de fundação é menor do que a EV que compramos. Precisaremos revisar projeto de fundação.
12/05 - Gabinete embarca dia 15/05 e esta previsto instalação para semana de 26/05.
Escavação postergada de 11/05 para 14/05 por ser manual. Não conseguimos maquinario. Necessário terraplanagem para seguir com a escavação.
07/05 - Abertura de obra confirmada para amanhã. Cronograma mantido.
05/05 - Formalização do acionamento.
Suportes divergentes, sinalizado ao fabio via e-mail APC Problem.
30/04 - Acionamentto realizado pelo Yuzo.</t>
  </si>
  <si>
    <t>Provisória - absorvida pela MNS</t>
  </si>
  <si>
    <t>SPBRN016_B</t>
  </si>
  <si>
    <t>SPBRN016</t>
  </si>
  <si>
    <t>SPEZK</t>
  </si>
  <si>
    <t>29/06 - não tem energia definitiva nesse site, a rede é "irregular" que chega ao local, descobrimos com andamento da obra. Proprietário cedeu o medidor depois voltou atras, hoje o site não tem energia, protocolo em estudo de rede até 19/07. Necessário extensão de rede
17/06 - Enel solicitou ART de eletrica para Rei Sol ontem, Rei Sol enviou hoje. Enel ainda não deu retorno.
Se a Enel aceitar a ART, devolvem com numero de protocolo, sendo assim, prazo de ligação de definitiva é até 25/06. Data de RFI postergada devido ligação de energia.
12/06 - RFI postergado para proxima semana por falta de energia.
Em 03/06 Rei Sol informou que o proprietário voltou atras referente o fornecimento do medidor dele para troca de titularidade. Solicitou que dê entrada no protocolo para seguir com processo correto. 
09/06 - Ag. ligação de energia. RFI postergado para 12/06. 
08/06 - RFI com ressalvas. Pedi para Rei Sol revisar o relatorio, por isso envio de RFI postergado. 
26/05 - Concretagem em andamento.
25/05 - concretagem não realizada sabado devido condições climaticas desfavoraveis. Concreteira postergou para 26/05. Exigindo plano de ação da Rei Sol para manter obra dentro do mês.
22/05 - Reaterro sera 25/05.
Concretgaem postergada de 21/05 para 23/05 porque concreteiras não atendiam com brita 0+1. Concreteira que aceitou: Concreserv.
Caminhão passa pela balança (não é todas concreteiras que passam, para passar na balança, os caminhões precisam ir com 4metros cubicos, e não com 8 conforme padrão, por isso as demais concreteiras declinaram)
Carta traço validada pelo Puk.
Concreteiras que declinaram: Grajaumix, NasceMix,Mistura Mix, FMix, Concrelagos, Concremix, Concregep.
13/05 - Necessário dispensa ambiental para assegurar que não teremos problemas nas escavações, com maquinário apreendido, por exemplo. Icaro me disponibilizou a dispensa ambiental.
08/05 - Escavação postergada devido solução de reposicionamento de área afim de evitar poda das arvores nativas.
07/05 - Cronograma atualizado; Abertura de obras concluida;</t>
  </si>
  <si>
    <t>Definitiva (utilizando medidor existente do proprietário).</t>
  </si>
  <si>
    <t>MABMJ001_A</t>
  </si>
  <si>
    <t>MABMJ001</t>
  </si>
  <si>
    <t>MABAL</t>
  </si>
  <si>
    <t>EXTENSÃO DE REDE 51m / CONTRATO LOCALIZAÇÃO DIFERENTE CAND "B"</t>
  </si>
  <si>
    <t>10jul - Sem nova liberação de APC</t>
  </si>
  <si>
    <t>BOM JARDIM</t>
  </si>
  <si>
    <t>Pré 07abr</t>
  </si>
  <si>
    <t>APC REVOGADO 07abr</t>
  </si>
  <si>
    <t>PABTT002_B</t>
  </si>
  <si>
    <t>PABTT002</t>
  </si>
  <si>
    <t>PAAB9</t>
  </si>
  <si>
    <t>CW: DT | EV: DT | FIS: TUV | GAB: -</t>
  </si>
  <si>
    <t>ROTHB001_A</t>
  </si>
  <si>
    <t>ROTHB001</t>
  </si>
  <si>
    <t>ROB40</t>
  </si>
  <si>
    <t>Falta suporte</t>
  </si>
  <si>
    <t>Falta Suporte</t>
  </si>
  <si>
    <t>THEOBROMA</t>
  </si>
  <si>
    <t>SPMRT006_A</t>
  </si>
  <si>
    <t>SPMRT006</t>
  </si>
  <si>
    <t>SIMPO02</t>
  </si>
  <si>
    <t>Fonecedor</t>
  </si>
  <si>
    <t>20mar Concretagem concluída.
09mar - Obra prevista para iniciar dia 12mar, aço previsto para dia 16mar ou dia 13mar caso for bom o retorno do corte e dobra do Juliano, o site possui mureta de aflorado com um temo mais extenso para iniciar a montagem.
09.02.26 - Não liberado pelo CT</t>
  </si>
  <si>
    <t>Martinópolis</t>
  </si>
  <si>
    <t>MAS + JR</t>
  </si>
  <si>
    <t>CW: MAS | EV: JR Montagens</t>
  </si>
  <si>
    <t>AMTZS002_A</t>
  </si>
  <si>
    <t>AMTZS002</t>
  </si>
  <si>
    <t>AMAUS</t>
  </si>
  <si>
    <t>27/08 - Concretagem manual confirmada para segunda-feira.
25/08 - Embarca dia 01/09
18/08 - gabinete embarca dia 01/09 
18/08- Houve problema com a blasa e a abertura foi reagenda para hoje.
14/08 - Cronograma mantido.
11/08 - Alinhado data em FUP com a Sue. 
04/08 - Enviado  documentação para DT iniciar compra, corte, dobra e definição de equipe via Whatsapp.
03/08 - ACIONAR</t>
  </si>
  <si>
    <t>AM - 60m</t>
  </si>
  <si>
    <t>BAMNS001_B</t>
  </si>
  <si>
    <t>BAMNS001</t>
  </si>
  <si>
    <t>BATAM</t>
  </si>
  <si>
    <t xml:space="preserve">26/08 - Ligação de energia confirmado para amanhã. Atualizado na FUP
25/08 - Gabinete previsto para dia 28/08
24/09 - Ligação de energia prevista até dia 26/08. Atualizado na FUP
20/08 - RFI reprogramado por questões de energia. Infra será concluida em 20/08 mas não temos protocolo de energia ainda. 
18/08 - gabinete embarca dia 26/08  
17/08 - Montagem em andamento previsão de finalização amanhã
14/08 - Concretagem realizada no dia 12/08 finalizou no periodo da noite. Por orientação da Eng. a montagem será iniciada no domingo dia 16/08.
 11/08 - Data de gabinete confirmada na FUP com a Nilko.
7/08 - Concretagem manual por indisponibilidade de concreteira na região.
Ag. carta traço pela Formatto.
Padrão postergado para segunda.
05/08 - EV entregue.
30jul - Retro escavadeira não compareceu, alterada para dia 31jul.
23/07 - Solicitei antecipação de instalaçao de gabinete para Nilko de 28/08 para 20/08.
Fabio vai pedir para Transtower entregar em algum vizinho o CH. 
22/07 - Ag. liberação de EHS, Formatto esta pendente envio de documento de equipe. 
Cronograma estimado lançado.
16/07 -  Ag. liberação das equipes por EHS. Cronograma estimado.
15/07 - Atualizado data de embarque e entrega de CH e EV.
Data de instalação de gabinete confirmado em FUP presencial com Sue/Aline.
Formalizado acionamento.
Sobre energi o Felipe validou junto com o Guilherme o reposicionamento do padrão de energia no PPI REV2 afim de viabilizar a ligação de energia definitiva. </t>
  </si>
  <si>
    <t>Mansidão</t>
  </si>
  <si>
    <t>DATA DE RFI
DOC. INFRA EHS
DOC. MONTAGEM EHS</t>
  </si>
  <si>
    <t>Definitiva, não somos grandes cleintes e não temos acesso ao portal.</t>
  </si>
  <si>
    <t>ALMRC002_B</t>
  </si>
  <si>
    <t>ALMRC002</t>
  </si>
  <si>
    <t>ALMHD</t>
  </si>
  <si>
    <t>APC COMERCIAL</t>
  </si>
  <si>
    <t>02set - Chumbador atrasou a entrega para dia 03set, torre ficou para dia 14set alterando a data de montagem.
26ago - Obra iniciada.
24ago - Liberar obra hoje.
14ago - Liberado pré work, não tem APC completo.
12ago - Projeto de fundação será alterado para Radier</t>
  </si>
  <si>
    <t>MARECHAL DEODORO</t>
  </si>
  <si>
    <t>DEFINITIVA - Agurdando protocolo</t>
  </si>
  <si>
    <t>ROPMN001_B</t>
  </si>
  <si>
    <t>ROPMN001</t>
  </si>
  <si>
    <t>ROB65</t>
  </si>
  <si>
    <t>Furação CH</t>
  </si>
  <si>
    <t>RFI sem energia. Definitiva prevista 02/06. Liberado Email Igor</t>
  </si>
  <si>
    <t>MAPCD002_A</t>
  </si>
  <si>
    <t>MAPCD002</t>
  </si>
  <si>
    <t>MARIO</t>
  </si>
  <si>
    <t>Gabinete</t>
  </si>
  <si>
    <t>31/07 - Data de instalação de gabinete confirmado em FUP presencial com Sue/Aline.
30jun - Acionamento hoje</t>
  </si>
  <si>
    <t>PAÇO DO LUMIAR</t>
  </si>
  <si>
    <t>Definitiva no RFI - ligada 27/07</t>
  </si>
  <si>
    <t>PEBLM002_A</t>
  </si>
  <si>
    <t>PEBLM002</t>
  </si>
  <si>
    <t>PEBLF05</t>
  </si>
  <si>
    <t>26ago - Moksa alterou a data de início para 01set, 
25ago - Liberar obra com a tetra de energia e vamos seguir com a obra de civil.
24ago - Site não tem energia provisória ou definitiva, não tem rede em um raio de 20km, VERIFICANDO SE DEVEMOS REVOGAR APC
14agp - Acionado hoje</t>
  </si>
  <si>
    <t>BELÉM DE SÃO FRANCISCO</t>
  </si>
  <si>
    <t>EADU</t>
  </si>
  <si>
    <t>PEFLR004_A</t>
  </si>
  <si>
    <t>PEFLR004</t>
  </si>
  <si>
    <t>PEFRT06</t>
  </si>
  <si>
    <t>FALTA EHS LIBERADO</t>
  </si>
  <si>
    <t>02set - Executando escavação.
01set - Ligada energia pela Tetra, padrão ficou 16 metros longe do site, ver com o Militão, 
26ago - Realizado cronograma com a ventura.
13ago - Aguardando liberação de EHS</t>
  </si>
  <si>
    <t>FLORESTA</t>
  </si>
  <si>
    <t>DEFINITIVA LIGADA TETRA</t>
  </si>
  <si>
    <t>CW: Ventura | EV: Ventura | FIS: RADU</t>
  </si>
  <si>
    <t>MADMN002_A</t>
  </si>
  <si>
    <t>MADMN002</t>
  </si>
  <si>
    <t>4G-SDDMJ3</t>
  </si>
  <si>
    <t>STUB FORA DE PRUMO / PEÇAS FALTANTES</t>
  </si>
  <si>
    <t>26ago - Concretagem mantida, sendo realizada a quebra dos pilares até dia 29ago, vai remontar ferragens e stub.
25ago - A Moksa não consegue puxar a data Renan envolvido, não consegue antes a equipe de montagem.
24ago - Equipe não está no site, vai chegar dia 26ago, pilar já ajustado no stub, vai concretar dia 03set, 
19ago. Equipe não foi. Moksa vendo outra equipe.  (Site pronto desde 10jul, projeto revisado foi enviado para Moksa em 6ago (?)).
14ago - Equipe da Moksa vai finalizar quebrabra e concretagem dos pilares até dia 24ago e montagem para 27ago á 30ago.
12ago - Renan garantiu equipe com a Moksa para entregar no mês.
10ago - Aguardando datas da equipe retornar hoje.
04ago - Cobrado projeto, está em elaboração esse projeto até hoje as 14:00, vamos receber hoje
23jul - Aguardando projeto de modificação da EV, será necessário adequação para o 0,03m de desnível no chumbador, Cobrado Satrk do tema, Peças faltantes fabio está verificando o prazo.
22jul - Aguardando projeto de modificação da EV, será necessário adequação para o 0,03m de desnível no chumbador.
21jul - Desaterro não forneceu a medida do radier, aguardando retorno da AM se devemos suspender o pilar
20jul - Desaterro não forneceu a medida do radier, aguardando retorno da AM se devemos suspender o pilar
17/07 - Moksa não conseguiu desaterrar a fundação, mas não conseguiram cavar no fundo do radier. 
Em cima, o concreto ficou ondulado, não liso. A viga baldrame ficou em cima do radier.
Dirceu acredita que o problema esta no alinhameno do chumbador e não recalque da fundação. 
Passado essa infomação para engenharia.
10jul - . Aguardando desaterro manual finalizar dia 11jul. Peças faltantes aguardando prazo da Logistica.
06jul  - Aguardando inicio desaterro para dia 07jul, se mantém o desnível de 0.03m em um dos pilares, solicitado desaterrar para medir o nivel do Radier, assim descobriremos se foi o Radier, pilar ou o chumbador que desceu.
04jul - Identificado desnível de 0.03m em um dos pilares, solicitado desaterrar para medir o nivel do Radier, assim descobriremos se foi o Radier, pilar ou o chumbador que desceu.
03jul - docs liberados por EHS, equipe chega dia 04jul- para montage.
30jun - Montagem mantida para dia 01jul. Energia definitiva hoje.
29jun - Fechamento OK, executando aterramento e elétrica. Montagem mantida para dia 01jul.
25jun - Não vai atender a montagem com as exigências de EHS, montagem postergada, só existe 2 equipes que podem montar. Realizando fechamento, eletrica e aterramento.
23jun - Não vai atender a montagem com as exigências de EHS, montagem postergada, só existe 2 equipes que podem montar.
19jun - Concreteira mudou agenda para dia 22jun , Site pronto para concretar.
15jun - Concretagem agendada para dia 20jun.
12jun - Equipe chegando dia 13jun, Site será retomado e entregue no mes.
25mai - Nicole tentando renegociar aluguel mensal.21mai - Nicole tentando renegociar aluguel mensal. Torre armazenada.
20mai - Nicole tentando renegociar aluguel mensal.
18mai - Divergência na FCU, verificando se vai paralizar, ferragens prontas aguardando chumbador que atrasou para dia 19mai.</t>
  </si>
  <si>
    <t>01jul - Resolvido docs de EHS montagem. DOCS MONTAGEM</t>
  </si>
  <si>
    <t>DEFINITIVA
 - 03jul - previsão nova 08jul
23jun - Prot: 8040979067, prev 30.06
Protocolo 15.06, 1° recusa padrão faltante, reativado para dia 15.06.</t>
  </si>
  <si>
    <t>PIRBR001_A</t>
  </si>
  <si>
    <t>PIRBR001</t>
  </si>
  <si>
    <t>4G-BGOB10</t>
  </si>
  <si>
    <t>INTEGRAÇÃO</t>
  </si>
  <si>
    <t>16Jul - Site marcado em 16/07 (liberado pós inconsistência de locação do SAR)</t>
  </si>
  <si>
    <t>PROJETO WILLMS AGRÍCOLA</t>
  </si>
  <si>
    <t>RIBEIRO GONÇALVEZ</t>
  </si>
  <si>
    <t>PRCST001_A</t>
  </si>
  <si>
    <t>PRCST001</t>
  </si>
  <si>
    <t>SN-KTCL03</t>
  </si>
  <si>
    <t>Integração</t>
  </si>
  <si>
    <t>08/06 - Presencial somente em 11/06 - Não confirmado ainda. (19 dias pro final do mês)</t>
  </si>
  <si>
    <t>Usina Castrolândia</t>
  </si>
  <si>
    <t>Castrolândia</t>
  </si>
  <si>
    <t>10/06_ EHS não conseguiu subir as documentações a tempo (desde acionamento em 29/5) sendo próxima Integração online para 12/06, não restando tempo para concluir o site em P06.</t>
  </si>
  <si>
    <t>Compartilhado com cliente. Cliente executa até 01/07.</t>
  </si>
  <si>
    <t>MACLN001_B</t>
  </si>
  <si>
    <t>MACLN001</t>
  </si>
  <si>
    <t>KM 500 - Infra_114</t>
  </si>
  <si>
    <t>07ago - Aguardando liberação</t>
  </si>
  <si>
    <t>11 - Mobilização 4</t>
  </si>
  <si>
    <t>MACLN002_A</t>
  </si>
  <si>
    <t>MACLN002</t>
  </si>
  <si>
    <t>KM 438 - MAV66</t>
  </si>
  <si>
    <t>12 - Mobilização 4</t>
  </si>
  <si>
    <t>MALTL003_B</t>
  </si>
  <si>
    <t>MALTL003</t>
  </si>
  <si>
    <t>KM 324 - MAV74</t>
  </si>
  <si>
    <t>20/08 - Escavação iniciada em 18/08.
10ago - Canteiro em montagem term. 12ago.
04ago Iniciada a limpeza para montagem do canteiro amanhã.</t>
  </si>
  <si>
    <t>ALTO ALEGRE DO PINDARÉ</t>
  </si>
  <si>
    <t>10 - Mobilização 4</t>
  </si>
  <si>
    <t>MALTL004_A</t>
  </si>
  <si>
    <t>MALTL004</t>
  </si>
  <si>
    <t>KM 292 - Site_18</t>
  </si>
  <si>
    <t>31ago - Furtado uma parte do Aço da fundação.
28ago - Aguardando as ferragens chegar dia 31ago, solicitado Kit de primeiro socorros para não paralisar as atividades, equipe trabalhando</t>
  </si>
  <si>
    <t>08 - Mobilização 3</t>
  </si>
  <si>
    <t>MALTL005_A</t>
  </si>
  <si>
    <t>MALTL005</t>
  </si>
  <si>
    <t>KM 315 - MAV75</t>
  </si>
  <si>
    <t>19/08 - Escavação iniciada.
11Ago - Existe uma porteira que deve ser remanejada para execução do sites, Hebert da vale vendo o tema.
10ago - Canteiro finaliza dia 15ago. 
07ago - Aguardando máquina para escavação.
06ago - Efetuada a limpeza do canteiro, aguardando máquina para escavação.</t>
  </si>
  <si>
    <t>09 - Mobilização 3</t>
  </si>
  <si>
    <t>MARTX002_B</t>
  </si>
  <si>
    <t>MARTX002</t>
  </si>
  <si>
    <t>KM 061 - MAV79</t>
  </si>
  <si>
    <t xml:space="preserve">01set - Readequação das ferragens, previsto para hoje.
20/08 - concretagem confirmada pela Leticia.
30jul - </t>
  </si>
  <si>
    <t>SANTA RITA (BOM JARDIM)</t>
  </si>
  <si>
    <t>05 - Mobilização 2</t>
  </si>
  <si>
    <t>MATFL001_A</t>
  </si>
  <si>
    <t>MATFL001</t>
  </si>
  <si>
    <t>KM 240 - MAV80</t>
  </si>
  <si>
    <t>20/08 - concretagem confirmada pela Leticia.</t>
  </si>
  <si>
    <t>TUFILÂNDIA</t>
  </si>
  <si>
    <t>06 - Mobilização 2</t>
  </si>
  <si>
    <t>MSPRC006_A</t>
  </si>
  <si>
    <t>MSPRC006</t>
  </si>
  <si>
    <t>4N-ATDSH3</t>
  </si>
  <si>
    <t xml:space="preserve">14Jul - Usina exigiu visita conjunta para poder iniciar. Equipes mobilizadas foram paralisadas. Ainda sem data. 
</t>
  </si>
  <si>
    <t>16Jul - Integração de máquina e perfuratriz ainda não foi liberado. Expectativa de ocorrer em 17/07 não permite entrega dentro da meta P07.</t>
  </si>
  <si>
    <t>MSPRC011_A</t>
  </si>
  <si>
    <t>MSPRC011</t>
  </si>
  <si>
    <t>4N-ATDSH1</t>
  </si>
  <si>
    <t>SPRGN005_B</t>
  </si>
  <si>
    <t>SPRGN005</t>
  </si>
  <si>
    <t>SN-RIRPI3</t>
  </si>
  <si>
    <t>SPSSS004_A</t>
  </si>
  <si>
    <t>SPSSS004</t>
  </si>
  <si>
    <t>SN-ACRPI2</t>
  </si>
  <si>
    <t>ASSIS</t>
  </si>
  <si>
    <t>SPWYX002_A</t>
  </si>
  <si>
    <t>SPWYX002</t>
  </si>
  <si>
    <t>SN-MYRPI1</t>
  </si>
  <si>
    <t>MARACAI</t>
  </si>
  <si>
    <t>TORGN001_A</t>
  </si>
  <si>
    <t>TORGN001</t>
  </si>
  <si>
    <t>TOARN47</t>
  </si>
  <si>
    <t>30/08 - Site sem posteamento homologado no loteamento. Falha de análise pré-APC.
08/08 - Mobilização apenas em 12/08, risco para o mês</t>
  </si>
  <si>
    <t>ARAGUAINA</t>
  </si>
  <si>
    <t>30/08 - Site sem posteamento homologado no loteamento. Falha de análise pré-APC.
08/08 - APC em 06/08 , 10 dias após data de corte. Mobilização apenas em 12/08, risco de entrega no mês.</t>
  </si>
  <si>
    <t>Definitiva no RFI - Sem previsão (não tem postes homologados no loteamento)</t>
  </si>
  <si>
    <t>RSJXX003_COLLO1</t>
  </si>
  <si>
    <t>RSJXX003</t>
  </si>
  <si>
    <t>RSIJG</t>
  </si>
  <si>
    <t xml:space="preserve">31/08/2026 - Leticia informa que Regional solicitou envio do RFI apenas em Setembro, Yuzo informado sobre esse tema | Alinhado com Yuzo envio do RFI
28/08/2026 - Energia definitiva OK Leticia alinhando com a regional envio do RFI
24/08/2026 - Energia definitiva plan 26/08
19/08/2026 - Permanece mesma previsão anterior
17/08/2026 - Previsão de energia definitiva 21/08
12/08/2026 - S2S acionando concessionaria para verificar se ligaram energia definitiva
31/07/2026 - Energia definitiva para inicio de Agosto Regional não ira aceitar RFI com provisória Leticia ciente
plan 30/07/2026 - Informado pela Leticia que Vivo não ira aceitar RFI com provisória risco alto de Droop
29/07/2026 - Batimento realizado risco de energia definitiva
27/07/2026 - Bzatimento realizado planejamento mantido
24/07/2026 - Atividade em andamento mantido planejamento
23/07/2026 - Atraso na entrega da infra postergado para 24/07
22/07/2026 - Atraso na obra devido fortes chuvas na região Gabinete embarque plan dia 27/07 instalação plan dia 30/07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</si>
  <si>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IJUÍ</t>
  </si>
  <si>
    <t>26/08/2026 - Energia definitiva OK
29/07/2026 - Risco Alto para energia definitiva em tratativa de SCI
16/07/2026 - Resolvido - EHS liberou para inicio das atividades
14/07/2026 - Pendente envio de documentações EHS
08/07/2026 - Obra liberada pela Leticia sem assinadura de FCU</t>
  </si>
  <si>
    <t>26/08/2026 - Energia definitiva OK
24/08/2026 - Concessionaria replanejou para 26/08
17/08/2026 - Previsão de definitiva 21/08
12/08/2026 - S2S acionando concessionaria para confirmação de ligação da energia definitiva
07/08/2026 - S2S Aguarda numero de protocolo 
31/07/2026 - Sem aprovação de SCI Droop para P08
31/07/2026 - Sem aprovação de SCI Droop para P08
29/07/2026 - Solicitado para concessionaria ligação de definitiva enviado SCI
27/07/2026 - Batimento realizado planejamento mantido
24/07/2026 - Instalação do poste plan 27/07 Energia def. plan 31/07
23/07/2026 - Cartas da Vivo assinadas enviadas para S2S
22/07/2026 -S2S replanejoou envio de formulario de SCI em 22/07 devido fortes chuvas na região  previsão de instalação de poste em 24/07
20/07/2026 - S2S com planejamento de enviar formulario de SCI em 20/07</t>
  </si>
  <si>
    <t>SPXRS002_A</t>
  </si>
  <si>
    <t>SPXRS002</t>
  </si>
  <si>
    <t>SPTYA</t>
  </si>
  <si>
    <t>PARAÍSO</t>
  </si>
  <si>
    <t>03/08 - Aguardando troca de titularidade para enviar o Template de Energia.</t>
  </si>
  <si>
    <t>BAPRT013_A</t>
  </si>
  <si>
    <t>BAPRT013</t>
  </si>
  <si>
    <t>BAR8V</t>
  </si>
  <si>
    <t>Licença ICMBIO</t>
  </si>
  <si>
    <t>29Jul - Site com APC posterior a data de corte</t>
  </si>
  <si>
    <t>PORTO SEGURO</t>
  </si>
  <si>
    <t>20Ago - Site paralisado e Notificado pelo ICMbio, alega fazer parte de Parque Nacional e estamos sem licença Federal.
29Jul - Site com APC posterior a data de corte</t>
  </si>
  <si>
    <t>Definitiva no RFI - ligada energia Tetra</t>
  </si>
  <si>
    <t>MSPRC005_A</t>
  </si>
  <si>
    <t>MSPRC005</t>
  </si>
  <si>
    <t>4G-ATDSI6</t>
  </si>
  <si>
    <t>INTEGRAÇÃO em 07/07</t>
  </si>
  <si>
    <t>06/07/26_ Integração online agendada para 07/07. (EHS não passou horário)</t>
  </si>
  <si>
    <t>Way BR-158</t>
  </si>
  <si>
    <t>SPCTX007_B</t>
  </si>
  <si>
    <t>SPCTX007</t>
  </si>
  <si>
    <t>SR-COERI1</t>
  </si>
  <si>
    <t>INTEGRAÇÃO em 10/07</t>
  </si>
  <si>
    <t>COTIA</t>
  </si>
  <si>
    <t>SPCTX008_A</t>
  </si>
  <si>
    <t>SPCTX008</t>
  </si>
  <si>
    <t>SR-COERI2</t>
  </si>
  <si>
    <t>SPTPV003_C</t>
  </si>
  <si>
    <t>SPTPV003</t>
  </si>
  <si>
    <t>SR-IPERI1</t>
  </si>
  <si>
    <t>ITAPEVI</t>
  </si>
  <si>
    <t>ESCNH002_A</t>
  </si>
  <si>
    <t>ESCNH002</t>
  </si>
  <si>
    <t>ESNNB</t>
  </si>
  <si>
    <t xml:space="preserve">26/08 - (P.R)  Cronograma mantido. Atualizado na FUP.
25/09 - Embarca dia 11/09
24/09 - Equipe irá informar cronograma até amanhã, atualizado na FUP.
21/08 - Acionamento formalizado via e-mail. </t>
  </si>
  <si>
    <t>ESMMS003_A</t>
  </si>
  <si>
    <t>ESMMS003</t>
  </si>
  <si>
    <t>ESFRR</t>
  </si>
  <si>
    <t>INICIO TARDIO</t>
  </si>
  <si>
    <t>26/08 - Concretagem confirmada para dia 28/08. Atualizado na FUP 
25/08 - Gabinete embarca dia 04/09.
18/08 - gabinete embarca dia 26/08  
17/08 - Aguardando o envio de documento para aprovação do time de EHS
12/08 - A Formatto informar que a equipe declinou a obra a previsão de envio da nova documentação é até amanhã para aprovação de EHS.
10/08 - Abertura confirmada para o dia 12/08
07/08 - Equipe chegara em 11/08 e seguira com abertura em 12/08.
05/08 - Formalizado acionamento via e-mail.
Energia definitiva ligada pela Tetra em 14/07/26 antes do APC.
04/08 - Enviado  documentação para Formatto iniciar compra, corte, dobra e definição de equipe via Whatsapp.
30jul - Aprovada por EHS as equipes.
ACIONAR</t>
  </si>
  <si>
    <t>21/08</t>
  </si>
  <si>
    <t>CAW - 50m</t>
  </si>
  <si>
    <t>Energia definitiva ligada pela Tetra</t>
  </si>
  <si>
    <t>ESCPR004_A</t>
  </si>
  <si>
    <t>ESCPR004</t>
  </si>
  <si>
    <t>ESPXB</t>
  </si>
  <si>
    <t>Ecoporanga</t>
  </si>
  <si>
    <t>SPMRT007_A</t>
  </si>
  <si>
    <t>SPMRT007</t>
  </si>
  <si>
    <t>SN-LIRPI1</t>
  </si>
  <si>
    <t>MARTINOPOLIS</t>
  </si>
  <si>
    <t>SPRNC003_A</t>
  </si>
  <si>
    <t>SPRNC003</t>
  </si>
  <si>
    <t>SN-NCRPI2</t>
  </si>
  <si>
    <t>RANCHARIA</t>
  </si>
  <si>
    <t>PACNC001_A</t>
  </si>
  <si>
    <t>PACNC001</t>
  </si>
  <si>
    <t>Araguaia Niquel Metais</t>
  </si>
  <si>
    <t>PAANM</t>
  </si>
  <si>
    <t>Licenciamento</t>
  </si>
  <si>
    <t>20mai/24. TELSITE: [VIVO AGRO] Segue cancelamento de site da Vivo- AGRO - Conceição do Araguaia
17mai/24. Segue cancelamento de site da Vivo- AGRO - Conceição do Araguaia
TELSITE: [VIVO AGRO] Aguardando LICENCIAMENTO para seguir com obra / Meta P06
01abr. TELSITE: Aguardando liberação licenciamento para seguir com obra / Meta P05
28mar. TELSITE: Aguardando liberação licenciamento para seguir com obra / Meta P05
15mar. TELSITE: Aguardando liberação licenciamento para seguir com obra / Meta P05
08mar. TELSITE: Aguardando liberação licenciamento para seguir com obra / Meta P04
01dez. Embarque imediato CH/EV BRAMETAL - ***Aguardando liberação licenciamento para seguir com obra
31ago. Embarque imediato CH/EV BRAMETAL - ***Aguardando liberação licenciamento para seguir com obra
14jul. Embarque imediato CH/EV BRAMETAL - ***Aguardando liberação licenciamento para seguir com obra
12jul. Embarque imediato CH/EV BRAMETAL - ***Aguardando liberação licenciamento para seguir com obra
11jul. Embarque imediato CH/EV BRAMETAL - ***Aguardando liberação licenciamento para seguir com obra
10jul. Embarque imediato CH/EV BRAMETAL - ***Aguardando liberação licenciamento para seguir com obra
07jul. Embarque imediato CH/EV BRAMETAL - ***Aguardando liberação licenciamento para seguir com obra
04jul. Embarque imediato CH/EV BRAMETAL - ***Aguardando liberação licenciamento para seguir com obra
04mai. Embarque imediato CH/EV BRAMETAL - ***Aguardando liberação licenciamento para seguir com obra
25abr. Embarque imediato CH/EV BRAMETAL - ***Aguardando liberação licenciamento para seguir com obra
12abr. Aguardando licenciameto ambiental para seguir com a obra
10abr. Pre-acionamento de obra para TELSITE, nesta data.
27mar. Caiu por licenciamento, ambiental correndo porem a prefeitura barrou por não ter atendimento a população. falta fornecedor.
13Mar. Proj. fundação recebido Brametal. Radier.
10Mar. Solicitado proj. de fundação para Brametal
10Mar. Sondagem recebida. Geosolos.
27fev. Vivo AGO em negociação TK CAW.
24Fev. EHS Winity está viabilizando aprovação da documentação Geosolos na Mineradora. Previsão para análise dos docs para 28/02. Previsão para atividade de sondagem 03/03/23.
31Jan. PPI disparado para engenharia.
26Jan. Contrato de locação inserido no SS.
24Jan. Aguardando análise do dejur para inserir contrato de locação no SS.
17Jan. Inserido valor de locação (Comodato) para aprovação da Vivo.
16Jan. Cand A qualificado pela Vivo.
11Jan23. Cand A inserido para qualificação da Vivo.
03Jan. Não foi possível inserir o SAR no SS, chamado aberto (VGS0006543) no SS.
28Dez. Recebido SAR cand A e RC.
20Dez. Acionada buscas.</t>
  </si>
  <si>
    <t>AGRO VIVO</t>
  </si>
  <si>
    <t>Conceição do Araguaia</t>
  </si>
  <si>
    <t>Pre 10abr 23</t>
  </si>
  <si>
    <t>Aguardando liberação licenciamento VIVO</t>
  </si>
  <si>
    <t>GOBDN007_C</t>
  </si>
  <si>
    <t>GOBDN007</t>
  </si>
  <si>
    <t>SN-ABIG94</t>
  </si>
  <si>
    <t>Lindeiro</t>
  </si>
  <si>
    <t>12MAR26_ Em contato com Eng Marcelo da Rodovia que somente ontem foi encaregado da questão do lindeiro, pediu até hoje para nos dar uma posição. [Caso: site de 2025 alvo de processo jurídico, liberado agtora após ganho de causa pela rodovia mas área foi tomada pelo lindeiro com cercas e portaria. Aguardamos a liberação para seguir."
19ago aguardando liberação.
15ago aguardando liberação.
13ago aguardando liberação.
05-08 / PARALISADO LINDEIRO
Energia Não Ok / Em análise do SAR, não temos energia próxima ao site, para esse caso peço confirmar se energia será responsabilidade da "ECORODOVIAS - ECOVIAS DO ARAGUAIA"?
SAR COM FOTOS DE GOOGLE EARTH /
31-07 / CW / CAW - SAI CH E EV DIA 07
30-07 / CW - Não temo energia BT e MT, "responsabilidade ecorodovias", Informações solicitadas ao Igor
01abr. Cand. C validado pela concessionária.
28mar. Cand. C qualidicado operadora.
17mar. Enviado SAR C qualificação operadora.
12mar. recebido SAr C.
10mar. Reunião com a Eco, RF e Vante após reprovação do cand. B: Validada coordenadas para apresentação do cand. C: -16.128950,-48.895312.
27fev. Cand. B reprovado pela concessionária.
06fev. Candidato B qualificado operadora.
30jan. Enviado SAR B qualificação operadora.
28jan. Novo B passou em comitê.
23jan. Após reprovação do novo A, retomaremos com o antigo A como candidato B.(renomeado ex A para B)
23Jan. Cand A reprovado.
20jan. Enviado SAR A qualificação operadora.
13jan. Recebido novo A pois houve remanejamento de área locada em função de ganho dos custos de energia e melhora no preview.
19dez. Recebido SAR A.
13dez. Recebido acionamento.</t>
  </si>
  <si>
    <t>Vias do Araguaia</t>
  </si>
  <si>
    <t>ABADIANIA</t>
  </si>
  <si>
    <t>01/04/26_ Risco renovado para P04.
12MAR26_ Em contato com Eng Marcelo da Rodovia que somente ontem foi encaregado da questão do lindeiro, pediu até hoje para nos dar uma posição.</t>
  </si>
  <si>
    <t>RFI sem energia - Provisória 500m pro viável não aprovado</t>
  </si>
  <si>
    <t>MTPDR007_B</t>
  </si>
  <si>
    <t>MTPDR007</t>
  </si>
  <si>
    <t>4G-PXPMI6</t>
  </si>
  <si>
    <t>LINDEIRO / PERDA DE CEDENTE PROVISÓRIA</t>
  </si>
  <si>
    <t>30/04 - RFI com energia - Provisória aprovada - concluída.
RFI provisória.
29/04 - RFI em revisão (fotos de montagem).
28/04 - RFI recebido ontem.
CONSEGUIMOS CEDENTE NA FAZENDA A 300MTS. Previsão de finalização ate 29/04.
24/04 - energia provisoria sera iniciada amanhã.
23/04 - energia provisoria sera finalizada até 29/04.
19/04 - Monagem de EV finalizada.
18/04 - inicio de montagem de EV.
17/04 - Inicio de montagem postergado de 17/04 para 18/04 pois Simeoni esta concluindo a montagem do MTPRD006 com a mesma equipe.
Ag. Mapeamento de provisoria. Procurando cedente. 2°F A Formatto passara Capex e Opex para aprovação.
15/04 - padrão postergado de 14/04 para 17/04.
10/04 - Concreteira vai concretar os 4 sites no mesmo dia, reutilizando bombas. Concretagem postergada de 13/04 para 14/04.
06/04 - Data de padrão postergada por logistica de fornecedor local. Alterado para 10/04. Data de escavação do tubulão alterada de 03/04 para 06/04 devido liberação de documentação de maquinário por EHS.
01/04 - equipe em campo para limpeza e demarcação. Itens de EHS e do canteiro de obra chegam amanhã.
27/03 - Abertura postergada de 30/03 para 01/04 devido entrega dos itens necessários por EHS.Solicitado alteração da data de entrega ds CH de 31/03 para 02/04 devido postergação da abertura de obras.
25/03 - Concretagem de viga baldrame, concretagem dos mouro~es, iniciando as caixas de passagem.
RFI postergado de 26/03 para 29/03 por chuva.
20/03 - Chuvas, por esse motivo postergado instalação do padrão de 20/03 para 23/03.Montagem iniciada, antes da chuva.
12MAR26_ Obra em armação. Chuvas já causou perda de 2 dias do cronograma.
27/02 - Formaulario de APC assinado ontem a noite. Acionamento disparado hoj.
Integração de hoje cancelada. Nova litoral autorizou inicio das atividades sem integração hoje, atrelando a execução da integração segunda.
Integração foi cancelada hoje por motivos de auditoria na nova litoral.
24/02 - Ag. Data de integração.
Docsing assinado pela Aline.
Documentação licenciamento flntando na Sytex, por isso classificação 2 (amarela).
Possivelmente vamos integrar as equipes para iniciar 3 obras da nova litoral dia 27/02.
Dessa forma, temos + 2 nova litoral prevista para dar APC em 27/02. Estou antecipando processo de integração, são esses sites:
SPBRW006_B - pré-work formalizado em 24/02;
SPBRW007_B - prev APC 27/02
SPMGD003_A - pré-work formalizado em 24/02;
SPMRW002_B - pré-work formalizado em 24/02;
SPSXX005_B - prev APC 27/02
23/02 - Envio de site para MNS conforme planilha de APC P03 - Rodrigo. Sem docsing assinado.
APC dado pela Andressa no grupo força tarefa em 19/02.</t>
  </si>
  <si>
    <t>Provisória aprovada - Extensão de rede para definitiva - Ligação finalizada até 28/04</t>
  </si>
  <si>
    <t>CW: Formatto | EV: JR Montagens</t>
  </si>
  <si>
    <t>MTRND008_A</t>
  </si>
  <si>
    <t>MTRND008</t>
  </si>
  <si>
    <t>4G-ROIM93</t>
  </si>
  <si>
    <t>LINDEIRO COMERCIAL</t>
  </si>
  <si>
    <t>30/04 RFI Operacional com energia - Provisória aprovada - em andamento - RFI provisória.
29/04 - validado com o Erasmo Eder - TCO - RFI operacional amanhã, sem fechamento e acabamentos. Fechamento em 03/05.
RFI Definitivo autorizado para 05/05.
Verifica com o Estevam, por favor, se posso seguir dessa forma.
28/04 - Atraso na construção.
27/04 - termino postergado para 28/04.
24/04 - Reaterro sera amanhã. Padrão sera instalado após o reaterro.
23/04 - concretagem concluida.
22/04 - Concreteira postergou concretagem para 23/04.
17/04 - Ag. Mapeamento de provisoria. Procurando cedente. 2°F A Formatto passara Capex e Opex para aprovação.
15/04 - Concretagem confirmada para 22/04 por disponibilidade da concreteira.
Padrão postergado de 14/04 para 17/04.
10/04 - Cronograma estimado até liberação interna de retomada.
PPI revisado. SAR em qualificação.
07/04 - Definição pela Way da área que seguiremos com a obra. Atividade de abertura sera iniciado amanhã.
06/04 - Paralisado por lindeiro comercial.
Retorno do RDS: Acionamos a TIM e eles estão falando com a Concessionária.
Formatto vai desmobilizar a equipe. Custos alto. Precisamos dar retorno ainda hoje.
01/04 - equipe em campo para limpeza e demarcação. Itens de EHS e do canteiro de obra chegam amanhã. Não conseguimos seguir com abertura, porque tem uma empresa no local, a Vale Company.
27/03 - Abertura postergada de 30/03 para 01/04 devido entrega dos itens necessários por EHS.
25/03 - Abertura de obra iniciada e paralisada por proximidade de dutos da BR. Tentando ajuda com a rodovia. Autorizado desmobilização da equipe pelo Yuzo via Whatsapp.
20/03 - Radier aflorado, necessário muro de arrimo, por isso é necessário mais tempo para inicio de montagem de EV.
13/03 - Docusign recebido assinado.
•Sem contrato e sem Cuos na Sytex.
•Sem licenças e protocolos na Sytex.
27/02 - Sem formulario de ACP e sem APC no força tarefa ou Sytex
24/02 - Prev. APC para 27/02 na plan P03. Sem Docusign na data de hoje.</t>
  </si>
  <si>
    <t>LINDEIRO VALE COMPANY / SLA DE INFRA REDUZIDO</t>
  </si>
  <si>
    <t>Provisória aprovada - Extensão de rede para definitiva - Ligação finaliza até finaliza até 30/04 - finalizada</t>
  </si>
  <si>
    <t>ESTLV001_B</t>
  </si>
  <si>
    <t>ESTLV001</t>
  </si>
  <si>
    <t>ESVVJ</t>
  </si>
  <si>
    <t>DECLINIO DE EQUIPE DE INFRA / MURO DE ARRIMO</t>
  </si>
  <si>
    <t>26/08 - Equipe em deslocamento. Atualizado na FUP. 
19/08 - Cronograma mantido
18/08 - gabinete embarca dia 26/08 
17/08 - Aguardando nova equipe chegar no site de Rondonopólis para equipe se deslocar para esse site 
12/08 - Doc da nova equipe enviada para aprovação de EHS.
 A equipe de Infra da Formatto esteve ontem no site ESTLV001, com o objetivo de realizar a abertura da obra hoje. Após avaliação das condições em campo, a equipe informou que, devido à complexidade da execução, não possui aptidão técnica para conduzir a obra e, portanto, declinou da atividade.
Como alternativa, a Formatto propôs a mobilização da equipe atualmente alocada no MTRND003 para o ESTLV001, e, em paralelo, a apresentação de uma nova equipe de Infra para avaliação e aprovação de EHS, visando dar continuidade ao MTRND003.
Temos os seguintes impactos a considerar:
MTRND003: site de meta P08, com RFI previsto para 23/08. A substituição da equipe poderá impactar diretamente o prazo de entrega desse RFI.
ESTLV001: site que já havia sido considerado DROP de P08, em função da necessidade de execução de muro de contenção da fundação. Com a desistência da equipe, o cronograma deverá ser novamente reprogramado.
Importante: não será realizada a baixa da abertura da obra até que esteja mobilizada em campo uma equipe tecnicamente apta e devidamente aprovada para execução.
18/08 - gabinete embarca dia 26/08  
Vide e-mail: Formatto | Desistência de equipe – ESTLV001 e impacto no P08
11/08 - Alinhado data em FUP com a Sue. 
10/08 - Abertura confirmada para o dia 12/08
07/08 - Cronograma estimado com 1 equipe, site passa para P09. Formatto verificando viabilidade de equipe para puxar para P08.
Site atipico, com muro de arrimo, rampa. 
 Equipe chegara em 11/08 e seguira com abertura em 12/08.
05/08 - Formalizado acionamento via e-mail.
APC PROBLEM - AMRCX001_A - Aquisição e Licenciamento - Necessidade de limpeza de vegetação
04/08 - Enviado  documentação para Formatto iniciar compra, corte, dobra e definição de equipe via Whatsapp.
30jul - Aprovada por EHS as equipes.
ACIONAR</t>
  </si>
  <si>
    <t>Monte Belo</t>
  </si>
  <si>
    <t>CW: Formatto | EV: Formatto | FIS: RADU | GAB: -</t>
  </si>
  <si>
    <t>ESLFR002_B</t>
  </si>
  <si>
    <t>ESLFR002</t>
  </si>
  <si>
    <t>ESJCX</t>
  </si>
  <si>
    <t>Alfredo Chaves</t>
  </si>
  <si>
    <t xml:space="preserve">RADIER </t>
  </si>
  <si>
    <t>CAW - 40m</t>
  </si>
  <si>
    <t>ESMMS002_B</t>
  </si>
  <si>
    <t>ESMMS002</t>
  </si>
  <si>
    <t>ESUOL</t>
  </si>
  <si>
    <t>29/08 (PR). Acionamento via e-mail.
27/08 (PR). Acionamento via Sytex</t>
  </si>
  <si>
    <t>Mimoso do Sul</t>
  </si>
  <si>
    <t>GOPDR007_A</t>
  </si>
  <si>
    <t>GOPDR007</t>
  </si>
  <si>
    <t>GOPBN06</t>
  </si>
  <si>
    <t xml:space="preserve">27/08 - Aguardando analise do RFI,
25/08 - A equipe esta finalizando a limpeza do site para enviar as fotos dos acabamentos. Atualizado na FUP.
24/08 RFI definitido para amanhã dia 25/08 
19/08 - Infra em finalização.
12/08 - A equipe de montagem está em deslocamento.
07/08 - Equipe antecipando a infra por ser tubulão.
Concreteira cancelou a concretagem de hoje, ontem, por indisponilidade. 
30jul - Abertura dia 27jul, Escvado hoje. Ferregem para dia 03ago. Concretagem dia 07ago. Energia definitiva ligada pela Tetra
22/07 - EHS liberou equipe de infra e montagem para seguir.
Cronograma atualizado.
CH armazenado no vizinho. 
16/07 -  Ag. liberação das equipes por EHS. Cronograma estimado.
15/07 - Formalizado acionamento via e-mail. </t>
  </si>
  <si>
    <t>Padre Bernardo</t>
  </si>
  <si>
    <t>N/A - CLARO</t>
  </si>
  <si>
    <t>TUBULÃO - MANUAL</t>
  </si>
  <si>
    <t>SECCIONAL 50m</t>
  </si>
  <si>
    <t>Definitiva
Definitiva ligada
 - Prev. Ligação pela Tetra</t>
  </si>
  <si>
    <t>CW: Formatto | EV: Formatto</t>
  </si>
  <si>
    <t>MSBTG001_B</t>
  </si>
  <si>
    <t>MSBTG001</t>
  </si>
  <si>
    <t>SN-BTGSH0</t>
  </si>
  <si>
    <t>27/08 - Previsão de término de montagem para hoje. 
24/08 - Cronograma mantido na FUP.
21/08 - concretagem concluida.
20/08- Cronograma mantido 
18/08 - Concretagem agendada para o dia 21/08 
14/08 - Abertura de obras reprogramada para o dia 17/08
12/08 - Equipe em local, necessário limpeza. Limpeza agendada para 13/08 e abertura em 14/08.
Perfuratriz que esta em sorriso vira para caminhos da celulose abrir os tubulões com as saias. 
11/08 - Integração da MNS concluida hoje. Aberturas de obra confirmada para amanhã.
05/08 - EHS tentando agenda de integração para 11/08 de 40 funcionários em Bataguassu-MS.
Formalizado acionamento via e-mail.
APC PROBLEM - MSBTG001_B - Engenharia - PPI não compatibilizado com fundação 
04/08 - Enviado  documentação para MNS iniciar compra, corte, dobra e definição de equipe via Whatsapp.
03ago - Liberar</t>
  </si>
  <si>
    <t>Caminhos da Celulose</t>
  </si>
  <si>
    <t>Bataguasu</t>
  </si>
  <si>
    <t>INTEGRAÇÃO CAMINHOS DA CELULOSE</t>
  </si>
  <si>
    <t xml:space="preserve">N/A TIM </t>
  </si>
  <si>
    <t>TUBULÃO - PERFURATRIZ</t>
  </si>
  <si>
    <t>Provisória para RFI / Definitiva (Escopo da MNS) - Estudo de rede</t>
  </si>
  <si>
    <t>CW: MNS Engenharia | EV: MNS Engenharia</t>
  </si>
  <si>
    <t>MSBTG003_A</t>
  </si>
  <si>
    <t>MSBTG003</t>
  </si>
  <si>
    <t>SN-BTGSH2</t>
  </si>
  <si>
    <t>ALTERAÇÃO DE CANDIDATO E ALTURA EV</t>
  </si>
  <si>
    <t>17/08 - Andressa pediu paralisação da obra por alteração do candidato e possivel alteração de altura da EV.
Solicitei para o Fábio não embarcar a EV e segurar entrega do CH, se possivel.
Antes da retomada, necessário verificar problema com amarração do ponto locado com rodovia.
Datas reprogramas de forma ficticia.
Fora esse problema, durante a abertura, tivemos outro problema, com relação distanciamento da rodovia. Croqui do SAR e folha 1 do PPI pediu afastamento de 28,30m da rodovia, enquanto a folha 2 do PPI pedia afastamento de 10,16m. Demarcamos obra conforme folha 2, porque conforme croqui do SAR, invadimos uma fazenda particular.
Vide e-mail: MSBTG003 / ID TIM : SN-BTGSH2 - Caminhos da Celulose - Divergência distanciamento da rodovia
14/08 - Abertura de obras reprogramada para o dia 17/08
12/08 - Equipe em local, necessário limpeza. Limpeza agendada para 13/08 e abertura em 14/08.
Perfuratriz que esta em sorriso vira para caminhos da celulose abrir os tubulões com as saias. 
11/08 - Integração da MNS concluida hoje. Aberturas de obra confirmada para amanhã.
05/08 - EHS tentando agenda de integração para 11/08 de 40 funcionários em Bataguassu-MS.
Formalizado acionamento via e-mail.
APC PROBLEM - MSBTG003_A - Engenharia - View ports PPI
04/08 - Enviado  documentação para MNS iniciar compra, corte, dobra e definição de equipe via Whatsapp.
03ago - Liberar</t>
  </si>
  <si>
    <t>ALTERAÇÃO DE CANDIDATO E ALTURA EV
INTEGRAÇÃO CAMINHOS DA CELULOSE</t>
  </si>
  <si>
    <t>MSBTG005_A</t>
  </si>
  <si>
    <t>MSBTG005</t>
  </si>
  <si>
    <t>SN-BTGSH4</t>
  </si>
  <si>
    <t>26/08 - Infra será finalizada no sábado. 
24/08 Montagem finalizada, atualização na FUP.
22/08 - Concretagem foi antecipada e aconteceu no dia 21/08
20/08- Croncretagem reagendada para dia 24/08
18/08 - Concretagem agendada para o dia 21/08
14/08 - Abertura de obras reprogramada para o dia 17/08
12/08 - Equipe em local, necessário limpeza. Limpeza agendada para 13/08 e abertura em 14/08.
Perfuratriz que esta em sorriso vira para caminhos da celulose abrir os tubulões com as saias. 
11/08 - Integração da MNS concluida hoje. Aberturas de obra confirmada para amanhã.
05/08 - EHS tentando agenda de integração para 11/08 de 40 funcionários em Bataguassu-MS.
Formalizado acionamento via e-mail.
04/08 - Enviado  documentação para MNS iniciar compra, corte, dobra e definição de equipe via Whatsapp.
03ago - Liberar</t>
  </si>
  <si>
    <t>MALSX025_A</t>
  </si>
  <si>
    <t>MALSX025</t>
  </si>
  <si>
    <t>MASOL</t>
  </si>
  <si>
    <t>24jul - Torre montada hoje, energia definitiva ligada.
22jul Executado o reaterro, montagem para amnhã.
21jul - Concretagem realizada. Falta aprovação da equipe de Montagem, docs enviado para EHS.
20jul - Concretagem realizada. Falta aprovação da equipe de Montagem.
17/07 - Equipe de infra aprovada por EHS. Equipe de montagem ainda não.
16/07 - Ag. entrega do CH. Concretagem postergada para 20/07. 
15/07 - Data de instalação de gabinete confirmado em FUP presencial com Sue/Aline.
10jul - Minando água na fundação, solicitado uso de bomba para baixar o nivel. Alterada as datas
08jul - Escavada a fundação.
06jul - Obra inicia dia 06jul.
30jun - Acionamento hoje</t>
  </si>
  <si>
    <t>SÃO LUIS</t>
  </si>
  <si>
    <t>15jul - Resolvido - ÁGUA NA FUNDAÇÃO
08jul - Resolvido - BANANEIRAS E VEGETAÇÃO</t>
  </si>
  <si>
    <t>DEFINITIVA
24jul - Medidor ligado</t>
  </si>
  <si>
    <t>GOGNX008_C</t>
  </si>
  <si>
    <t>GOGNX008</t>
  </si>
  <si>
    <t>GOGNAQ6</t>
  </si>
  <si>
    <t>Moto GP</t>
  </si>
  <si>
    <t>20/04 - RFI enviado.
16/04 - Concertina sera finalizada em 20/04. RFI revisado recebido ontem via Sytex.
15/04 - Necessário retirar pendências pontuadas ontem.
Vamos receber o relatorio revisado amanhã.
14/04 - Relatorio recebido, sedo analisado pelo Picon.
08/04 - Fornecedor do quadro estava com falta da chave seletora, so fomos informados hoje que sera instalado amanhã.
Montador informou hoje que esta faltando peças da EV.
Chuva todo dia.
06/04 - Devido falta de talas que a Formatto fabricou para ajudar, RFI postergado de 06/04 para 09/04.
01/04 - Faltou 2 talas de emenda. Formatto esta verificando se consegue fabricar para ser mais rapido.
27/03 - Devido as chuvas, reaterro atrasou e esta sendo finalizado hoje, montagem so iniciara amanhã, dependendo das condições climaticas. RFI P04.
25/03 - Devido data de entrega da EV, RFI postergado. Concretagem para 06/04 devido data de entrega do CH e feriado.
20/03 - Devido divisão de equipes, abertura de obras alterou de 26/03 para 27/03 para acompanhamento de fiscalização e entrega de itens EHS. Equipe de infra chegara em campo antes dessa data (pretende chegar até 25/03.
13/03 - Docusign recebido e não assinado pelos motivos abaixo:
•Sem APC Sytex.
•Sem contrato e sem Cuos na Sytex.
•Suportes comprados divergente do PPI.</t>
  </si>
  <si>
    <t>EVENTO MOTO GP / DATA DE RFI</t>
  </si>
  <si>
    <t>Provisoria - Aprovada. Definitiva ligada.
23/04 - Debitos em nome da Claro e Winity
06mar - Solictado docs para solicitação de energia</t>
  </si>
  <si>
    <t>MGNVR002_C</t>
  </si>
  <si>
    <t>MGNVR002</t>
  </si>
  <si>
    <t>4G-NERD04</t>
  </si>
  <si>
    <t>Notficação Judicial</t>
  </si>
  <si>
    <t>12jun. TIM solicita alteração de município de Bela Vista de Minas para Nova Era. enviado.
03jun Notificação Judicial
06mai. Cand. C qualificado operadora, 70m.
05mai. Enviado SAR C qualificação operadora.
02mai. Cand. C liberado envio em comitê.
23abr. Recebido SAR C.
14abr. Após reunião recebida opção para análise e elaboração de SAR: •	SN-NERD04 – Opção 5: -19.808744, -43.063562 – Altura 70m. Nova busca.
09abr. Retorno análises dos pontos: os pontos MGNVR002 - NERD04 não foi aprovada nenhuma das opções devido as obras de duplicação e marginal previstas nesse local. Sendo necessário verificar outro local.
18mar. SAR recebido Cand A e B.
13mar. Recebido acionamento.</t>
  </si>
  <si>
    <t>PROJETO RODOVIA 381</t>
  </si>
  <si>
    <t>NOVA ERA</t>
  </si>
  <si>
    <t>REMOPT</t>
  </si>
  <si>
    <t>P ??? D ???</t>
  </si>
  <si>
    <t>CW: - | EV: - | FIS: Remopt</t>
  </si>
  <si>
    <t>CW | EV</t>
  </si>
  <si>
    <t>MABMX002_A</t>
  </si>
  <si>
    <t>MABMX002</t>
  </si>
  <si>
    <t>KM 367 - MAV71</t>
  </si>
  <si>
    <t>Obra de Viaduto ?</t>
  </si>
  <si>
    <t>11ago - Reunião da Vale, a área onde será o Viaduto é prioridade, a Leticia vai passar para Vivo que deve ser alterada, a Vale precisa definir a area que vai utilizar para construção do Viaduto.
07ago - Aguardando liberação</t>
  </si>
  <si>
    <t>BOM JESUS DAS SELVAS</t>
  </si>
  <si>
    <t>16 - Mobilização 6</t>
  </si>
  <si>
    <t>ALMCX002_C</t>
  </si>
  <si>
    <t>ALMCX002</t>
  </si>
  <si>
    <t>ALCLI24_00OK</t>
  </si>
  <si>
    <t>on hold</t>
  </si>
  <si>
    <t>OK2Jun. Site cancelado pela Claro
OK3mar. Enviado FDDI em respostas ao Djur
06Mar. Enviado documentos para analise djur
05mar. Valor aprovado
28fev. Aguardando analise de contrato + documentos + aprovação de valor da galeria / shopping
09Fev. Sar qualificado
23Jan. SAR recebido</t>
  </si>
  <si>
    <t>SLS</t>
  </si>
  <si>
    <t>MACEIO</t>
  </si>
  <si>
    <t>OK2m</t>
  </si>
  <si>
    <t>ALMRG003_A</t>
  </si>
  <si>
    <t>ALMRG003</t>
  </si>
  <si>
    <t>ALMGI06</t>
  </si>
  <si>
    <t>21JUn. Site cancelado
08Mai. Contrato assinado
03Mai. Enviado minuta com FDDI para assinatura.
29Abr. enviado FDDI com a certidão. O proprietário ira regularizar por conta própria em 6 meses
08Abr. Aguardando resposta do FDDI.
13Mar. Aguardando documentação ate 15/03. Aguardando aprovação de valor da Claro. contrato para 05/04
12mar. enviado valor de 10k novamente. proprietario não queis renegociar.
05Mar. valor reprovado. renegociação de 6k
28 Fev. enviado aprovação de 10k.
26 Fev. aprovado com 50m.
19Fev. Enviamos o Candidato A e RC para Claro.
06Fev. Candidato A [ ONÇA SPE LTDA ] Área locada: 15,00 x 15,00 = 225,00m². Aluguel R$10k. RECUOs 10m frontal/ fundos e 5m laterais. Acesso compartilhado.
12Jan. Acionamos a HH.</t>
  </si>
  <si>
    <t>Maragogi</t>
  </si>
  <si>
    <t>CEBRX001_B</t>
  </si>
  <si>
    <t>CEBRX001</t>
  </si>
  <si>
    <t>CECBRK04</t>
  </si>
  <si>
    <t>26Abr. Site cancelado pela Claro
22fev Falta aprovação de Capex na claro e assinar FCU.
06fev. VENTURA: Ordem de Compra 26694 (05jan) / Meta P04
17Out. RF: Candidato B – 1.o opção – azimutes 0,120,240 – altura de 50m | Candidato C – 2.o opção |TX: Aprovado por TX. FO | INFRA: Aprovado por Infra o candidato B e C, com a instalação de três gabinetes e com energia trifásica, conforme informações do SAR.
13Set. Recebemos os Candidatos, A B e C.
06Set. Recebemos e acionamos as buscas em 05/09. Modalidade BTS. Altura da 70m. Remanejamento.
Prazo para SAR: 12/09.</t>
  </si>
  <si>
    <t>BARREIRA</t>
  </si>
  <si>
    <t>CECCX002_C</t>
  </si>
  <si>
    <t>CECCX002</t>
  </si>
  <si>
    <t>CECUC35</t>
  </si>
  <si>
    <t>ON HOLD</t>
  </si>
  <si>
    <t>09/12 - SITE CANCELADO PELA CLARO
30jUL. Enviado SAR
05 Jul. Cand B rejeitado. Solicitado novo candidato indicado pela AERIS. Vistoria agendada para 16/07</t>
  </si>
  <si>
    <t>Caucaia</t>
  </si>
  <si>
    <t>CECPS001_D</t>
  </si>
  <si>
    <t>CECPS001</t>
  </si>
  <si>
    <t>CECSR05</t>
  </si>
  <si>
    <t>26Abr. Site cancelado pela Claro.
30Out. Recebemos o SAR do candidato D.</t>
  </si>
  <si>
    <t>CAPISTRANO</t>
  </si>
  <si>
    <t>60m</t>
  </si>
  <si>
    <t>GOCCL005_OH</t>
  </si>
  <si>
    <t>GOCCL005</t>
  </si>
  <si>
    <t>OH</t>
  </si>
  <si>
    <t>GOCCO05</t>
  </si>
  <si>
    <t>22fEV. GOCCO05 – Collo -RF = 54m / TX = MW , previsão antena de 0,9m altura de 52m azimute de 225º
15dez.Busca paralisada, site Eco Rodovia próximo.
12dez. Busca acionada.</t>
  </si>
  <si>
    <t>COCALZINHO DE GOIÁS</t>
  </si>
  <si>
    <t>GOCCL007_OH</t>
  </si>
  <si>
    <t>GOCCL007</t>
  </si>
  <si>
    <t>GOCCO07</t>
  </si>
  <si>
    <t>15dez.Busca paralisada, site Eco Rodovia próximo.
12dez. Busca acionada.</t>
  </si>
  <si>
    <t>GOCHP001_RC</t>
  </si>
  <si>
    <t>GOCHP001</t>
  </si>
  <si>
    <t>GOCOC04</t>
  </si>
  <si>
    <t>28Jun. Site cancelado
12 Jun. Enviado RC atualizado. Solicitado revisão de PN.
18Jan. Enviado Novo RC solicitando deslocamento de PN
22dez. Enviado RC.
20dez. Recebido RC. área de propriedade de uma empresa eles tem uma torre no local (PN), não querem a instalação de outra torre na área e ofereceram a utilização da torre deles, onde a vivo está instalada. Aguardando kmz para conferencia.
12dez. Acionados em 12/12</t>
  </si>
  <si>
    <t>CHAPADÃO DO CÉU</t>
  </si>
  <si>
    <t>GOCMX003_OH</t>
  </si>
  <si>
    <t>GOCMX003</t>
  </si>
  <si>
    <t>GOCNO02</t>
  </si>
  <si>
    <t>CAMPINORTE</t>
  </si>
  <si>
    <t>GOCMX004_A</t>
  </si>
  <si>
    <t>GOCMX004</t>
  </si>
  <si>
    <t>GOCNO03</t>
  </si>
  <si>
    <t>26Abr. Site cancelado pela Claro
05Mar. enviado minuta + matricula para chancela do Djur
01Mar. Aprovação de valor
29Fev. Recebido devolutiva . 29/02(JURÍDICO) – Após análise inicial temos os seguintes questionamentos:
- Qual é o prazo para envio da matrícula atualizada?
- Qual é o prazo para apresentação da Certidão de ônus?
- Qual é o prazo para liquidar os débitos do ITR?
- O contrato foi ou será assinado pelo Candidato e sua esposa?
- O candidato poderia enviar a CCIR atualizada?
28Fev. Enviado devolutiva do Djur. cobrado aprovação de valor
22fev.Aguardando dados bancarios , matricula atualizada, CND ITR. Prazo 01/03. Alterações ok,.
19Jan. Aprvaod por TX
18Jan. Aguardando documentos e analise de contrato por parte do locador. Previsão de contrato para 25/01.
05Jan. SAR renviado para Operadora. Adler "Estamos com 8.4%, Podemos seguir."
02Jan. Recebido SAR + RC.
12dez. Acionados em 12/12</t>
  </si>
  <si>
    <t>GOCRM003_OH</t>
  </si>
  <si>
    <t>GOCRM003</t>
  </si>
  <si>
    <t>GOCMG06</t>
  </si>
  <si>
    <t>CORUMBÁ DE GOIÁS</t>
  </si>
  <si>
    <t>GOCRM004_A</t>
  </si>
  <si>
    <t>GOCRM004</t>
  </si>
  <si>
    <t>GOCMG05</t>
  </si>
  <si>
    <t>24Jan.SAR previsto para hoje na tree</t>
  </si>
  <si>
    <t>CORUMBA</t>
  </si>
  <si>
    <t>GOJRG003_OH</t>
  </si>
  <si>
    <t>GOJRG003</t>
  </si>
  <si>
    <t>GOJRG10</t>
  </si>
  <si>
    <t>JARAGUÁ</t>
  </si>
  <si>
    <t>GOJRG004_OH</t>
  </si>
  <si>
    <t>GOJRG004</t>
  </si>
  <si>
    <t>GOJRG11</t>
  </si>
  <si>
    <t>GORCX006_OH</t>
  </si>
  <si>
    <t>GORCX006</t>
  </si>
  <si>
    <t>GOURC08</t>
  </si>
  <si>
    <t>GORCX007_OH</t>
  </si>
  <si>
    <t>GORCX007</t>
  </si>
  <si>
    <t>GOURC09</t>
  </si>
  <si>
    <t>GORLM005_OH</t>
  </si>
  <si>
    <t>GORLM005</t>
  </si>
  <si>
    <t>GORAA03</t>
  </si>
  <si>
    <t>RIALMA</t>
  </si>
  <si>
    <t>GORNP003_OH</t>
  </si>
  <si>
    <t>GORNP003</t>
  </si>
  <si>
    <t>GORAS02</t>
  </si>
  <si>
    <t>RIANÁPOLIS</t>
  </si>
  <si>
    <t>GOVLX007_OH</t>
  </si>
  <si>
    <t>GOVLX007</t>
  </si>
  <si>
    <t>GOVPP03</t>
  </si>
  <si>
    <t>VILA PROPÍCIO</t>
  </si>
  <si>
    <t>MGBMD003_A</t>
  </si>
  <si>
    <t>MGBMD003</t>
  </si>
  <si>
    <t>MGBDP06</t>
  </si>
  <si>
    <t>14Out. Site on hold Existência de outras estruturas dentro do raio de 500m
11Out. Sarf recebida. Fornecedor acionado</t>
  </si>
  <si>
    <t>MGCNT009_A</t>
  </si>
  <si>
    <t>MGCNT009</t>
  </si>
  <si>
    <t>MGCTGC5</t>
  </si>
  <si>
    <t>21Ago. SAR recebido
12Ago. Site cancelado pela Claro
06Ago. Site acionado Claro</t>
  </si>
  <si>
    <t>Meta 5G - 2025 - buffer</t>
  </si>
  <si>
    <t>CONTAGEM</t>
  </si>
  <si>
    <t>MGCNT010_RC</t>
  </si>
  <si>
    <t>MGCNT010</t>
  </si>
  <si>
    <t>MGCTGC6</t>
  </si>
  <si>
    <t>22Ago. RC recebido
12Ago. Site cancelado pela Claro
06Ago. Site acionado Claro</t>
  </si>
  <si>
    <t>MSCHP002_A</t>
  </si>
  <si>
    <t>MSCHP002</t>
  </si>
  <si>
    <t>MSCSF04</t>
  </si>
  <si>
    <t>12Jun. Site cancelado
04Mar. SAR enviado para qualificação
26fev. SAR recebido
21Fev. Temos 03 levantados, previsão de envio de SARs entre 22/02 e 23/02.
08Fev. Recebido novo PN</t>
  </si>
  <si>
    <t>CHAPADÃO DO SUL</t>
  </si>
  <si>
    <t>MTNVJ001_A</t>
  </si>
  <si>
    <t>MTNVJ001</t>
  </si>
  <si>
    <t>MTNSJ03</t>
  </si>
  <si>
    <t>19Jan. Site paralisado pela Claro
05Jan. Liberado pelo comite. Enviado para qualificação da Operadora. Protocolo da CUOS 19/12. Documentação enviada para analise do DJUR.
27Jan. Site não passou. Cap rate 7,9% - Target 8,0%
20dez. Recebido cand A + RC
12dez. Acionados em 12/12</t>
  </si>
  <si>
    <t>Novo São Joaquim</t>
  </si>
  <si>
    <t>PBCND001_A</t>
  </si>
  <si>
    <t>PBCND001</t>
  </si>
  <si>
    <t>PBCWX08</t>
  </si>
  <si>
    <t>11Jan. Aguardando AGE.
10jan. Enviado formulario de aprovação de valor em 10k.
10Jan. Candidato A qualificado conforme abaixo. ANÁLISE DE RF: PBCWX08 – Cand. A – Aprovado Altura: 40m Azimutes: 30/90/160 ANÁLISE DE TX: Aprovado por TX Altura 40m Azimute 25 Antena A7WD12MAC-3NX Diâmetro 1,2 m
ANÁLISE DE INFRA: Candidato A - Aprovado por Infra, com a instalação de 03 gabinetes e sem necessidade de extensão de rede, conforme o SAR. OBS: Necessário extensão de rede de 18 metros.
05Jan. Enviamos para Claro SAR_A e RC.
05Jan. CAP RATE: 8.9% = APROVADO.
18dez. Acionados em 18/12</t>
  </si>
  <si>
    <t>Conde</t>
  </si>
  <si>
    <t>PETMN001_RC</t>
  </si>
  <si>
    <t>PETMN001</t>
  </si>
  <si>
    <t>PETAM05</t>
  </si>
  <si>
    <t>28Out. Site Cancelado
17Jun. Entramos em contato com o Sandro, como solicitado, mas o mesmo informou que a diretora não compareceu a empresa. Comprometeu-se em passar um retorno até o dia 18/06.
20mar. Enviado novo RC. Conversado com a Maria do Pt1, ela solicitou retorno na proxima semana para informar sobre a possibilidade de negociação
16Jan. Rc atualizado enviado para Claro.
11Jan. RC enviado para Claro.
18dez. Acionados em 18/12</t>
  </si>
  <si>
    <t>Tamandaré</t>
  </si>
  <si>
    <t>RJTBR001_B</t>
  </si>
  <si>
    <t>RJTBR001</t>
  </si>
  <si>
    <t>RJITB35</t>
  </si>
  <si>
    <t>18Mar.a atividade estará ON HOLD, até a liberação do capex
17Ago. Candidato A e B aprovados pela Claro.
16Ago. Enviamos os candidatos A e B + RC para Claro.
11Ago. Recebemos os Candidatos A, B e C.
02Ago. Acionada buscas.
Prazo SAR: 12/08 - Sem target - pass thru.</t>
  </si>
  <si>
    <t>Itaboraí</t>
  </si>
  <si>
    <t>SPBRZ001_A</t>
  </si>
  <si>
    <t>SPBRZ001</t>
  </si>
  <si>
    <t>SIBBN05</t>
  </si>
  <si>
    <t>03Jun. Cancelamento do site pela Claro
14Mai. SAR recebido
08Mai. Site Acionado. MLA Low Cost Solução Simplificada
AEV5,00m2</t>
  </si>
  <si>
    <t>BARRA BONITA</t>
  </si>
  <si>
    <t>SPCMY005_A</t>
  </si>
  <si>
    <t>SPCMY005</t>
  </si>
  <si>
    <t>SICPJ33</t>
  </si>
  <si>
    <t>CAMPOS DO JORDAO</t>
  </si>
  <si>
    <t>SPCMY006_A</t>
  </si>
  <si>
    <t>SPCMY006</t>
  </si>
  <si>
    <t>SICPJ35</t>
  </si>
  <si>
    <t>SPJRD001_A</t>
  </si>
  <si>
    <t>SPJRD001</t>
  </si>
  <si>
    <t>SIJDS12</t>
  </si>
  <si>
    <t>JARDINOPOLIS</t>
  </si>
  <si>
    <t>SPLHB003_A</t>
  </si>
  <si>
    <t>SPLHB003</t>
  </si>
  <si>
    <t>SIIBL13</t>
  </si>
  <si>
    <t>ILHABELA</t>
  </si>
  <si>
    <t>SPNDR004_RC</t>
  </si>
  <si>
    <t>SPNDR004</t>
  </si>
  <si>
    <t>SMSNED7</t>
  </si>
  <si>
    <t>07Out. RC ENVIADO</t>
  </si>
  <si>
    <t>MASTER BTS CLARO</t>
  </si>
  <si>
    <t>SPPRZ001_A</t>
  </si>
  <si>
    <t>SPPRZ001</t>
  </si>
  <si>
    <t>SIPSE06</t>
  </si>
  <si>
    <t>SPPTN001_RC</t>
  </si>
  <si>
    <t>SPPTN001</t>
  </si>
  <si>
    <t>SIPTG10</t>
  </si>
  <si>
    <t>23Mai.Site cancelado
28Mar. RC enviado
26 mar. Aguadando SAR
18Mar. Acionamento</t>
  </si>
  <si>
    <t>PITANGUEIRAS</t>
  </si>
  <si>
    <t>SPSMR001_B</t>
  </si>
  <si>
    <t>SPSMR001</t>
  </si>
  <si>
    <t>SISUM34</t>
  </si>
  <si>
    <t>27Jun. Site paralisado pela Claro
21Jun. SAR recebido - candidato veio da Claro
14Jun. Acionamento.</t>
  </si>
  <si>
    <t>SUMARÉ</t>
  </si>
  <si>
    <t>SPSPL031_B</t>
  </si>
  <si>
    <t>SPSPL031</t>
  </si>
  <si>
    <t>SMSMTJ6</t>
  </si>
  <si>
    <t>26Jun. Site cancelado
12 Ju. Recebido cand B.
07 Jun. Recebido cand A.
29Mai. Site acionado</t>
  </si>
  <si>
    <t>FERRAZ DE VASCONCELOS</t>
  </si>
  <si>
    <t>SPSSC019_F</t>
  </si>
  <si>
    <t>SPSSC019</t>
  </si>
  <si>
    <t>SMOCO83</t>
  </si>
  <si>
    <t>02Jul.Enviado SAR</t>
  </si>
  <si>
    <t>OSASCO</t>
  </si>
  <si>
    <t>SPTXX004_D</t>
  </si>
  <si>
    <t>SPTXX004</t>
  </si>
  <si>
    <t>SMITU40</t>
  </si>
  <si>
    <t>18mar. Recebido cancelamento da operadora.
04Mar. Enviado documentação para Djur.
23Fev. Enviado QRM
22Fev. Valor aprovado
21Fev. Enviado formulario de aprovação de valor
20Fev. Candidato Aprovado com 60 m.
07Fev. Enviado SAR para qualificação
06Fev. SAR recebido</t>
  </si>
  <si>
    <t>BAQMD400_A</t>
  </si>
  <si>
    <t>BAQMD400</t>
  </si>
  <si>
    <t>Hughes</t>
  </si>
  <si>
    <t>08fev. Site ficou On hold
01 Fev. Embora Djur tenha rejeitado candidato. Solicitamos nova reanalise , porque não temos outros candidatos.
30Jan. Solicitado reanalise do RC
22Jan. Como o Candidato tem a posse há apenas 3 anos e não tem contas de consumo por ser um terreno vazio, não seria possível ingressar com uma Ação de Usucapião no momento, desta forma segue no FDDI uma sugestão de cláusula que se aceita pelo candidato podemos verificar se o Comitê aprova seguir com a locação, porém o jurídico não aconselha seguir.
17Jan. Recebido novos questionamentos
16Jan. Enviado FFDI para Djur com retorno da aceitação da Clausula. continuamos aguardando Cap rate
05Jan. Djur retorna com pendencias
04Jan; recebido documentaçao e enviado para Djur
03Jan. Aguardando cap rate. Aguardando FDDI para envio dos documentos recebidos.
19dez. Site aprovado por RF
13dez. Sar recebido dia 12/12. Enviado para qualificação em 13/12
04dez. Acionamento ao fornecedor</t>
  </si>
  <si>
    <t>Expansão POC Hughes</t>
  </si>
  <si>
    <t>QUEIMADAS</t>
  </si>
  <si>
    <t>MSTCR400_A</t>
  </si>
  <si>
    <t>MSTCR400</t>
  </si>
  <si>
    <t>08Fev. Site ficou On hold
02Fev. Aguardando retorno da FUNAI quanto aos procedimentos.
23Jan. Ata de aprovação da aldeia indigena recebida. Faltam detalhes da FUNAI
17Jan. Enviado questionamento sobre área da FUNAI.Aguardando cap rate.
03Jan. Aguardando cap rate.
19 dez. SAR recebido em 18/12. Enviado para qualificação. ALDEIA SASSARÓ, RODOVIA MS 146 KM 30 + 6 KM TERRA - CENTRO DA ALDEIA
04dez. Acionamento ao fornecedor</t>
  </si>
  <si>
    <t>TACURU</t>
  </si>
  <si>
    <t>PIMGL400_A</t>
  </si>
  <si>
    <t>PIMGL400</t>
  </si>
  <si>
    <t>03Jan. Aguardando cap rate.
27Out. Recebido SAR cand A.
19Out. Acionado buscas.</t>
  </si>
  <si>
    <t>Miguel Alves</t>
  </si>
  <si>
    <t>RNFNS400_A</t>
  </si>
  <si>
    <t>RNFNS400</t>
  </si>
  <si>
    <t>08Fev. Site ficou On hold
02Fev. Aguardando decisão se iremos dar entrada no INCRA
03Jan. Aguardando cap rate.
13Dez. Em qualificação interna. Área do INCRA
11dez. SAR recebido cand A, B, C
04dez. Acionamento ao fornecedor</t>
  </si>
  <si>
    <t>AFONSO BEZERRA</t>
  </si>
  <si>
    <t>RN</t>
  </si>
  <si>
    <t>RNMXR400_A</t>
  </si>
  <si>
    <t>RNMXR400</t>
  </si>
  <si>
    <t>08Fev. Site ficou On hold
02Fev. Aguardando decisão se iremos dar entrada no INCRA
17Jan. Enviado questionamento sobre o INCRA. Ainda aguardando cap rate.
03Jan. Aguardando cap rate.
13dez. Enviado para qualificação. Área do INCRA, valor a ser negociado com INCRA
11dez. sar recebido. Área do INCRA
04dez. Acionamento ao fornecedor</t>
  </si>
  <si>
    <t>Maxaranguape</t>
  </si>
  <si>
    <t>MGLVX001_B</t>
  </si>
  <si>
    <t>MGLVX001</t>
  </si>
  <si>
    <t>MGOLV_0037</t>
  </si>
  <si>
    <t>4G-OLDV91</t>
  </si>
  <si>
    <t>01Jan. Candidato A [ Jasmam Alves da Silva ] Há 498m do PN. Área locada: 10m x 12m = 120m². Valor de locação: R$600,00. Documentação aprovada pelo DEJUR sem exigência.
22Nov. Recebido SAR cand B e C. Iremos apresentar candidatos não licenciáveis, TIM viabilizando com Prefeitura.
11nov. Acionado novo fornecedor para buscas, diante da dificuldade de conseguir candidatos. Prazo: 18/11. TIM: Faria Braga retornou sobre a Lei, e TIM solicita apresentação de um candidato mesmo que não atenda a lei para apresentação ao município.</t>
  </si>
  <si>
    <t>Oliveira</t>
  </si>
  <si>
    <t>MGMRN001_A</t>
  </si>
  <si>
    <t>MGMRN001</t>
  </si>
  <si>
    <t>MGMRN_0022</t>
  </si>
  <si>
    <t>4G-MABH94</t>
  </si>
  <si>
    <t>03nov. Não liberar por licenciamento até entendimento da lei pelo município
24ago. PPI aprovado.
24Ago. Qualificação de CW atualizada pela Implantação (Ajustado Desnivel e Acesso)
22ago. PPI revisado enviado para TIM.
20ago. Projeto reprovado.
•	Adequar a posição da base do gabinete para que tenhamos melhor acesso ao mastro de RRU;
•	Na planta elétrica corrigir sinalizando rede bifásica sendo 2F+N+T;
•	Prever o aterramento eletrônico com cabo de cobre verde isolado de 50mm²;
•	Prever aterramento do SKID com cordoalha;
•	Prever o aterramento com cobre nu 50mm² na ferragem da base de equipamento;
•	Prever o aterramento com cabo de cobre verde isolado de 50mm² para o QDE;
•	Prever aterramento em cordoalha para suporte do QDE;
•	Prever aterramento no alambrado do corredor de acesso;
•	Indicar a necessidade de supressão da vegetação para a visada do IS-34 conforme indicado na qualificação;
26jul. Enviado Pré Acionamento e solicitação de Orçamento para Argon
18jul. Recebido relatório de sondagem
12jul. Solicitado à LVS documentação de apoio para licenciamento.
10jul.Fotos da sondagem recebida/Aguardando relatório
06jun. Solicitado novas visadas para qualificação do candidato.
03jun. Retorno operadora: Para seguirmos com o candidato “A” deverá a Winty garantir a supressão da vegetação com obstrução total. Caso não seja possível o candidato está reprovado.
19mai. Enviado SAR A qualificação operadora.
13Mai. Recebido SAR cand A.
mai. Recebido da operadora info de que lei foi alterada, solicitado revisão de criticidade e busca.
05mai. Enviado RC. Seguindo a linha do combinado com a TIM para buscas dos sites que possuem problemas com legislação municipal/decreto/zoneamento, buscaremos um candidato dentro do polígono que não seria licenciável para realização de trabalho junto a prefeitura requerendo a dispensa na aplicação da Lei, considerando se tratar de um Distrito e da Obrigação junto a ANATEL e outro que atenderia a lei atual para caso não consigamos a dispensa do município, apresentemos o mesmo a Anatel com as devidas justificativas, solicitando dispensa uma vez que o município não liberou prosseguimento dentro do Vetor Censitário. Solicitado a tim indicação de opções com afastamento de 300m das bordas (borda de afastamento dos artigos abaixo) que atenderiam o projeto para buscarmos como a segunda opção mencionada acima, haja vista as dificuldades causadas pelo relevo acidentado da região.
Lei 2865/2014 de Mariana veda:
Art 4° Veda instalações em 500 metros de hospitais, escolas, asilos, creches, bens tombados, torres de alta tensão e outras ERB's.
Art 5° Veda instalações de uma distância mínima de 300 m de áreas residências, praças, postos de gasolina, depósitos de GLP, praças públicas e lazer.</t>
  </si>
  <si>
    <t>Mariana</t>
  </si>
  <si>
    <t>MGMRX001_B</t>
  </si>
  <si>
    <t>MGMRX001</t>
  </si>
  <si>
    <t>MGMRE_0044</t>
  </si>
  <si>
    <t>4G-MUJF91</t>
  </si>
  <si>
    <t>13Out. PPI Rev01 Aprovado pela TIM
22Set. PPI Enviado pela Engenharia
23Ago. Qualificação CW Atualizada pela Implantação (Extensão de energia Def/Prov. Aprox. 60m // Acesso sera compartilhado//sem PPI)
18Jul. Relatório de sondagem recebido
16jul.Recebido fotos sondagem
03jun. Candidato B aprovado operadora.
25mai. Enviado SAR B e C dentro do polígono para qualificação operadora.
19mai. Recebido SAR cand B e C.
02mai. Acionada 2ª busca dentro do polígono recebido em 22/04.
25abr. Recebido retorno da operadora que candidatos apresentados estão fora do vetor.</t>
  </si>
  <si>
    <t>Muriaé</t>
  </si>
  <si>
    <t>DFBRS013_A</t>
  </si>
  <si>
    <t>DFBRS013</t>
  </si>
  <si>
    <t>DFREN</t>
  </si>
  <si>
    <t>24Out. Sar recebido
11set. Recebido acionamento.</t>
  </si>
  <si>
    <t>Brasília</t>
  </si>
  <si>
    <t>DF</t>
  </si>
  <si>
    <t>GOTPC001_A</t>
  </si>
  <si>
    <t>GOTPC001</t>
  </si>
  <si>
    <t>GOICA</t>
  </si>
  <si>
    <t>16set. Recebido SAR A.
03set. Recebido acionamento de 36 sites.</t>
  </si>
  <si>
    <t>Itapaci</t>
  </si>
  <si>
    <t>GOTPR001_A</t>
  </si>
  <si>
    <t>GOTPR001</t>
  </si>
  <si>
    <t>GOIPJ</t>
  </si>
  <si>
    <t>23set. Recebido SAR A.
06set. Recebido acionamento.</t>
  </si>
  <si>
    <t>Itapuranga</t>
  </si>
  <si>
    <t>MGGNH002_A</t>
  </si>
  <si>
    <t>MGGNH002</t>
  </si>
  <si>
    <t>MGYHF</t>
  </si>
  <si>
    <t>20set. Recebido SAR A, B e C.
09set. Recebido acionamento.</t>
  </si>
  <si>
    <t>Guanhães</t>
  </si>
  <si>
    <t>15m</t>
  </si>
  <si>
    <t>PACMT001_A</t>
  </si>
  <si>
    <t>PACMT001</t>
  </si>
  <si>
    <t>PASSP</t>
  </si>
  <si>
    <t>20Out. SAR recebido
11set. Recebido acionamento.</t>
  </si>
  <si>
    <t>Cametá</t>
  </si>
  <si>
    <t>PANTN002_A</t>
  </si>
  <si>
    <t>PANTN002</t>
  </si>
  <si>
    <t>PATAR</t>
  </si>
  <si>
    <t>23Set. Sar recebido
11set. Recebido acionamento.</t>
  </si>
  <si>
    <t>Santo Antônio do Tauá</t>
  </si>
  <si>
    <t>PANTN004_A</t>
  </si>
  <si>
    <t>PANTN004</t>
  </si>
  <si>
    <t>PAVSM</t>
  </si>
  <si>
    <t>25Set. Sar recebido
11set. Recebido acionamento.</t>
  </si>
  <si>
    <t>PARMX001_A</t>
  </si>
  <si>
    <t>PARMX001</t>
  </si>
  <si>
    <t>PASCT</t>
  </si>
  <si>
    <t>24Set. Sar recebido
11set. Recebido acionamento.</t>
  </si>
  <si>
    <t>Santarém</t>
  </si>
  <si>
    <t>SPTBT005_B</t>
  </si>
  <si>
    <t>SPTBT005</t>
  </si>
  <si>
    <t>Hotel Fazenda Mazzaropi</t>
  </si>
  <si>
    <t>SPTZP</t>
  </si>
  <si>
    <t>18Jul. Solicitamos pre comar nas coordenadas da caixa d´água, retorno: 1m.
14Jul. Aguardando liberação no SS para inserir o RC atualizado.
19Jun. Candidato B não atende a Vivo, comentario do RF: O problema é que além deste local ficar bem próximo do site existente, no futuro teremos obstrução dos eucaliptos. Minha proposta é que se vocês conseguissem alguma opção dentro do círculo abaixo, poderíamos alterar o polígono no Vivogo. A Caixad'agua do empreendimento esta na cabeçeira do aeroporto, a altura da caixa dágua é 12m, porém está na cabeceira do aeroporto, é improvável a liberação do COMAR para qualquer acréscimo nesse ponto.
23Mai. Recebido SAR cand B. Inexigibilidade protocolada em 35m. Aguardando retorno. assunto tratado por e-mail, pois no SS o status do site é SCI.
22Mai. Devido ao indeferimento do COMAR(14m altura maxima não atende a VIVO) para altura de 33m, solicitamos ao Hotel Mazzaropi um novo pronto dentro do empreendimento para implantaçao do poste de 30m.</t>
  </si>
  <si>
    <t>TAUBATÉ</t>
  </si>
  <si>
    <t>MAGRP001_A</t>
  </si>
  <si>
    <t>MAGRP001</t>
  </si>
  <si>
    <t>KM 169 - MAV83</t>
  </si>
  <si>
    <t>24ago - Conver10ago - Aguardando liberação de montagem, foi respondido a norma que atende o distanciamento da rede.
07ago - Solicitado a equipe da Zopone tramitar essa montagem devido a paralização do MAVTX001.
06ago - Montagem liberada pela Vale.
04ago - Execução do QTM, formas e baldrame, concretado fundação, em liberaçao de montagem: 07ago.
- Liberação montagem: Hebert levantou diversos pontos serão respondido hoje.
30jul - Reunião para 31jul de proceso de montagem, infra do QTM em andamento</t>
  </si>
  <si>
    <t>IGARAPÉ DO MEIO</t>
  </si>
  <si>
    <t>02 - Mobilização 1</t>
  </si>
  <si>
    <t>07-AG. CONCLUIR INFRA</t>
  </si>
  <si>
    <t>MGGRP001_B</t>
  </si>
  <si>
    <t>MGGRP001</t>
  </si>
  <si>
    <t>4G-IGSA01</t>
  </si>
  <si>
    <t>PARALISADA PELA SADA FALTA CERCA ELETRICA</t>
  </si>
  <si>
    <t>02set Sandra cobrando a TIM, Adriano ARRAIS não tem data ainda está cobrando SADA.
14ago - Aguardando execução do desvio da cerca eletrica.
11ago - Aguardando execução do desvio da cerca eletrica.
05ago - Enviado Croqui para Adriano Arrais, foi confirmado com Licenciamento Giovanna mudar 3m para direita olhando de frente, colocamos o site a 1.5m da rua como orientado.
04ago - Aguardando devolutiva da TIM de acesso pela cerca elétrica. Enviado Croqui de como ficaria a cerca elétrica.
30jul - Aguardando devolutiva da TIM de acesso pela cerca elétrica. Enviado Croqui de como ficaria a cerca elétrica.
28jul - Aguardando devolutiva da TIM de acesso pela cerca elétrica. Enviado Croqui de como ficaria a cerca elétrica.
23jul - Aguardando devolutiva da TIM de acesso pela cerca elétrica.
10jul - Foi envada a documentação, porem solicitaram uma NR do operador da perfuratriz, ja foi enviada hoje mesmo, aguardando avalização de EHS, prazo 2 dias uteis.
08jul - Foi enviada toda a documentação, aguardando aprovação de EHS  (ERICK) + SADA.  SEGURAR TORRE COM FÁBIO
07jul - Foi enviada toda a documentação, aguardando aprovação de EHS + SADA. Falta retorno de Suprimentos de quem vai executar essa montagem, pois Simione não pode.
06jul - Foi enviada toda a documentação, aguardando aprovação de EHS.
03jul - Enviada as documentações, faltando.
02jul - Solicitado documentista nas FUP's.
01jul - Aguardando EHS liberar enviar a SADA, falta docs do maquinário.
30jun - Aguardando EHS liberar enviar a SADA, falta docs do maquinário.
26jun - Aguardando NR's enviadas para EHS.
25jun - Aguardando NR's para dia 26jun.
24jun - Aguardando NR's para dia 26jun.
23jun - Aguardando liberação do maquinário, docs serão complementados hoje.
22jun - Falta docs do maquinário.
19jun aguardando aprovação.
16jun - Cobrado o Adriano Arrais da liberação de acesso ele pediu reunião com a SADA e WINITY. Aguardando horario.
15jun - Cobrado o Adriano Arrais da liberação de acesso.
12jun - Cobrado o Adriano Arrais da liberação de acesso.
11jun - Cobrado o Adriano Arrais da liberação de acesso.
10jun - Existe uma solicitação de acesso alterado com adicional, a SADA em reunião informou que vai decidir com a TIM após inciar as obras, informa que dia 11jun deve formaliuzar a liberação da equipe para iniciar.
05jun - Nicole Liberou para seguir em paralelo a assinatura.
02jun - Sem retorno da aprovação.
29mai - Relatório recebido + V4, aguardando gabinete instalado para envio do RFI - Energia definitiva ligada.
27mai - Samara realizou o Aditivo e mandou para assinatura.
22mai - Aguardando retorno de contrato assinado.
20mai - Aguardando regularizar croqui.
19mai - Samara envolvida 18mai - APC revogado, contrato no local errado</t>
  </si>
  <si>
    <t>SADA - Agro</t>
  </si>
  <si>
    <t xml:space="preserve">IGARAPÉ </t>
  </si>
  <si>
    <t xml:space="preserve">
18jul - INTEGRAÇÃO LIBERADA.
25jun - 
18jun - APC - REVOGADO CONTRATO LOCALIZAÇÃO ERRADA</t>
  </si>
  <si>
    <t>2026-P09 (?)</t>
  </si>
  <si>
    <t>2 - PARCIAL - só Infra</t>
  </si>
  <si>
    <t>EV 2·FOR-EQP</t>
  </si>
  <si>
    <t>FORNECEDOR</t>
  </si>
  <si>
    <t>SPNGT002_A</t>
  </si>
  <si>
    <t>SPNGT002</t>
  </si>
  <si>
    <t>SN-NGRPI1</t>
  </si>
  <si>
    <t>ROJRX002_B</t>
  </si>
  <si>
    <t>ROJRX002</t>
  </si>
  <si>
    <t>ROB43</t>
  </si>
  <si>
    <t>Paralisado pela 364</t>
  </si>
  <si>
    <t>05Dez Site paralisado na concretagem por estar locado em área incorreta. Equipe desmobilizada e site desacionado.
19Nov Mobilização parada de 12 a 19/11 por questão de Lindeiro. Site remanejado de local, aprovado pela Rodovia em 19/11. Remobilização para 20/11
05Out. Acionamento para obras (APCs foram feitos sem Fluxo de Obra no Sytex, falta de licenciamento e algumas sondagens para os sites RO, por isso tempo maior para liberar e-mail)</t>
  </si>
  <si>
    <t>JARU</t>
  </si>
  <si>
    <t>05Dez Site paralisado na concretagem por estar locado em área incorreta. Equipe desmobilizada e site desacionado.
21Nov Site fora das 6 possíveis em P11. Concreto previsto para 25/11.
19Nov Mobilização parada de 12 a 19/11 por questão de Lindeiro. Site remanejado de local, aprovado pela Rodovia em 19/11. Remobilização para 20/11
06Nov. Entrega das EVs prevista apenas para 29/11</t>
  </si>
  <si>
    <t>X-Não P</t>
  </si>
  <si>
    <t>Energia Definitiva - prev 29/05/26</t>
  </si>
  <si>
    <t>SCJRG003_C</t>
  </si>
  <si>
    <t>SCJRG003</t>
  </si>
  <si>
    <t>SCJGB</t>
  </si>
  <si>
    <t>PARALISADO PELA PREFEITURA</t>
  </si>
  <si>
    <t>06jul - Aguardando licenciamento.
19jun - Samara informa que devemos paralisar, foi liberado no comitê.
18jun - Samara informa para paralisarmos e aguardar Alvará ou solencio positivo. MAS Desmobilizada
09jun - Fundação escavada.
03jun - Obra iniciada, aguardando escavação</t>
  </si>
  <si>
    <t>JARAGUÁ DO SUL</t>
  </si>
  <si>
    <t>DEFINITIVA - Prot: 8079515790 - Site paralisado</t>
  </si>
  <si>
    <t>MGBXY004_COLLO1</t>
  </si>
  <si>
    <t>MGBXY004</t>
  </si>
  <si>
    <t>MGIQA</t>
  </si>
  <si>
    <t>PARALISADO POR ENERGIA: OFFGRID RODOVIA</t>
  </si>
  <si>
    <t>12/05 - PARALISADA por questões de energia.
Cabine embarca dia 20/05 e instala até 29/05;
08/05 - Confirmar necessidade de integração nessa rodovia junto a EHS.</t>
  </si>
  <si>
    <t>Ibiá</t>
  </si>
  <si>
    <t>05/08/2026 -  Protocolo 1238904399 com prazo de vistoria para 11/08</t>
  </si>
  <si>
    <t>GOMNR005_A</t>
  </si>
  <si>
    <t>GOMNR005</t>
  </si>
  <si>
    <t>4G-MNIG95</t>
  </si>
  <si>
    <t>Paulo / negociar TIM</t>
  </si>
  <si>
    <t>Provisóra ok em 30/04/26</t>
  </si>
  <si>
    <t>RSBNT004_D</t>
  </si>
  <si>
    <t>RSBNT004</t>
  </si>
  <si>
    <t>RSBGV34</t>
  </si>
  <si>
    <t>PEÇAS BRAMETAL FALTANTES</t>
  </si>
  <si>
    <t>07jul - Enviada as pendências retiradas para Claro.
16abr - Relatório com pendência, 13abri - Torre mais pesada que o esperado, Simeoni pede mais prazo.09abr - Nova data de entrega prevista para dia 12.04.
17mar mantido o embarque, Sidnei avisado.
10mar - Peças serão entregues em 22mar, aguardando para término da montagem.
09mar - Hoje teremos reunião com a Brametal e nosso suprimentos.
23/02 - Ainda sem datas pela Brametal. // (YH) coloquei RFI PL para 20/mar. Avaliar diariamente
20/02 - Ag. prazo da Brametal. Sem data.
19/02 - Brametal pediu confirmação das peças faltantes. Confirmação concedida.
16/02 - Durante a conferência da EV foi constatado a falta de 12 montantes Brametal. Não conseguimos seguir com a montagem. Direcionei para o Fabio.
12/02 - Montagem EV iniciada a tarde.
10/02 - EV entregue no site, equipe de montagem do Simeoni chegara amanhã após o almoço para iniciar a montagem.
09/02 - INFRA EM FASE DE FINALIZAÇÃO, COM PREVISÃO DE TERMINO PARA AMANHÃ.
05/02 - RFI postergado de 06/02 para 15/02 devido a falta de liberação da EV na Brametal.
O motorista segue aguardando liberação da Brametal hoje.
03/02 - Caminhão com EV preso na Brametal. Sem previsão de liberação.
26/01 - Equipe trabalhando nas muretas desde 24/01, com previsão de conclusão em 26/01.
Maquina realizara reaterro em 27/01.
23/01 - concretagem concluida.
21/01 - Equipe trabalhando na armação da fundação.
20/01 - Encaminhei croqui com alteração de PPI que o Anderson enviou no grupo da obra em 16/01 para Juliano via Whatsapp para obra seguir.
16jan - MAS Não garante datas no mês, escalonado para Milena de suprimentos, está vendo com o Juliano, enviado plano para ele tentar no Mês.
13jan - MAS Não garante datas no mês, escalonar para Milena de suprimentos
13fev. Enviada aprovação de valor cand A, 3k
10Fev. Cand A aprovado.
10jan. Recebido SAR A, mesmo candidato A indicado pela operadora.
17dez. Recebido acionamento.</t>
  </si>
  <si>
    <t>Bento Gonçalves</t>
  </si>
  <si>
    <t>EV BRAMETAL NÃO EMBARCADA</t>
  </si>
  <si>
    <t>CW: MAS | EV: Jhota Montagens</t>
  </si>
  <si>
    <t>MGCNP004_A</t>
  </si>
  <si>
    <t>MGCNP004</t>
  </si>
  <si>
    <t>4G-UBRD52</t>
  </si>
  <si>
    <t>PEÇAS FALTANTES / Esteiramento foi errado</t>
  </si>
  <si>
    <t>04mai - Site vandalizado corrigido.
'30abr - Falta esteiramento, ventura não consegue ninguem para instalar.
'28abr - Esteiramento foi errado tentando comprar da Telsite.
'23abr - Aguardando envio do esteiramento faltante para finalizar a obra.
'20abr - Não chegou a EV.
'15abr - Torre liberada do armazenamento.
'13abr - Concreteira cancelou hoje cedo e postergou para amnhã.
'09abr - Atraso na entrega do material, concretagem alterada para dia 13abr.
'08abr - Foi roubado as ferramentas e gerador, material derá reposto até dia 09.04.
'07abr - Nova escavação dia 07abr.
'01abr - Agua aflorando com 4.60 de escavação, tubulão deveria chegar a cota de 6m e abrir saia.
'24mar Mantida data de início
'23mar Mantida data de início
'16/03 - Docusign recebido assinado.
•Sem contrato e sem Cuos na Sytex.
•Sem licenças na Sytex.
'27.02 - Aguardando Cronograma da ventura, alinhado embarques com Fabio, ele vai retornar com as datas da CAW para dia 06.03.</t>
  </si>
  <si>
    <t>16abr - R$ 179k falta aprovação TIM Execução será MNS inicia dia 28.04</t>
  </si>
  <si>
    <t>MGVZN001_E</t>
  </si>
  <si>
    <t>MGVZN001</t>
  </si>
  <si>
    <t>VZE-INDEPENDENCIA</t>
  </si>
  <si>
    <t>Pedido de suspensão de Alvará</t>
  </si>
  <si>
    <t>09jul/24. ZOPONE: [ALGAR] Recomposição concluida
01abr. Menezes: Favor emitir o PO para o fornecedor Zopone depois que a RC 348252 esteja aprovada 28mar
28mar. Menezes: Favor emitir o PO para o fornecedor Zopone depois que a RC 348252 esteja aprovada.
Assunto: recomposição da área locada por devolução do terreno para o proprietário pois o site foi cancelado.
Valor negociado: R$ 18.966,07.
20fev. Menezes: Retorno da ZOPONE até 24/02, análise da situação.
29nov. Enviado RC atualizado a Algar solicitando a mudança de PN pela manifestação popular, solução não aceita.
24mar. Protocolada defesa no município para processo de retomada. Entrega EV N/A (solicitado retorno da EV devido a Paralisação) (comp. VTR001/VZN001) / Concretagem 10abr / Montagem EVI 13abr / EVT 16abr / RFI 30abr / RFI CWF 01mai / Vistoria e Relatório Aceitação 02mai. ***Obra embargada!!!
23mar. Entrega EV 25mar (solicitado retorno da EV devido a Paralisação) (comp. VTR001/VZN001) / Concretagem 25mar / Montagem EVI 28mar / EVT 30mar / RFI 31mar / RFI CWF 09abr / Vistoria e Relatório Aceitação 10abr. ***Obra embargada, nesta data!!!
22mar. Embarque EV CAW OK / Entrega EV 25mar (compartilhado VTR001/VZN001) / Concretagem 25mar / Montagem EVI 28mar / EVT 30mar / RFI 31mar / RFI CWF 09abr / Vistoria e Relatório Aceitação 10abr.
21mar. Embarque EV CAW 22mar (compartilhado VTR001/VZN001) / Entrega EV 25mar / Corte e dobra do aço em campo OK / Concretagem 25mar / Montagem EVI 28mar / EVT 30mar / RFI 31mar / RFI CWF 09abr / Vistoria e Relatório Aceitação 10abr.
20mar. Entrega CH OK / Embarque EV CAW 21mar (compartilhado VTR001/VZN001) / Entrega EV 24mar / Corte e dobra do aço em campo 22mar / Concretagem 25mar / Montagem EVI 28mar / EVT 30mar / RFI 31mar / RFI CWF 09abr / Vistoria e Relatório Aceitação 10abr.
17mar. Entrega CH 18mar / Embarque EV CAW 21mar (compartilhado VTR001/VZN001) / Entrega EV 24mar / Corte e dobra do aço em campo 22mar / Concretagem 27mar / Montagem EVI 25mar / EVT 28mar / RFI 31mar / RFI CWF 03abr / Vistoria e Relatório Aceitação 05abr.
16mar. Embarque CH OK / Entrega CH 18mar / Embarque EV CAW 21mar (compartilhado VTR001/VZN001) / Entrega EV 24mar / Escavação OK / Corte e dobra do aço em campo 22mar / Concretagem 27mar / Montagem EVI 25mar / EVT 28mar / RFI 31mar / RFI CWF 03abr / Vistoria e Relatório Aceitação 05abr.
15mar. Embarque CH 16mar / Entrega CH 18mar / Embarque EV 20mar / Entrega EV 24mar / Escavação 16mar / Corte e dobra do aço em campo 17mar / Concretagem 22mar / Montagem EVI 25mar / EVT 28mar / RFI 31mar / RFI CWF 03abr / Vistoria e Relatório Aceitação 05abr.
14mar. Embarque CH 16mar / Entrega CH 18mar / Embarque EV 20mar / Entrega EV 24mar / Inicio OK / Abertura OK / Escavação 15mar / Corte e dobra do aço em campo 17mar / Concretagem 22mar / Montagem EVI 25mar / EVT 28mar / RFI 31mar / RFI CWF 03abr / Vistoria e Relatório Aceitação 05abr.
13mar. Embarque CH 16mar / Entrega CH 18mar / Embarque EV 20mar / Entrega EV 24mar / Inicio 14mar / Abertura 14mar / Escavação 15mar / Corte e dobra do aço em campo 17mar / Concretagem 22mar / Montagem EVI 25mar / EVT 28mar / RFI 31mar / RFI CWF 03abr / Vistoria e Relatório Aceitação 05abr.
09Mar. Sondagem recebida e enviada para AGA validar proj. gen.
08mar. Acionamento de obra para ZOPONE, nesta data.
08mar. Reduzimos o aluguel de 2.2k para R$1910,00 para atender o cap rate. Aditivo assinado, estamos aguardando o documento digitalizado.
07mar. Solicitado solução de projeto de fundação sem sondagem a AGA, nesta data.
01mar. disparar tudo contrato assinado.
28Fev. PPI disparado para Engenharia por implantação.
24Fev. Cand E qualificado pela Algar.
15Dez. Cand E enviado para qualificação da Algar.
07Dez. Recebido SAR cand E.</t>
  </si>
  <si>
    <t>VAZANTE</t>
  </si>
  <si>
    <t>Query - Fluxo da Sytex'!</t>
  </si>
  <si>
    <t>SPTPW010_COLLO1</t>
  </si>
  <si>
    <t>SPTPW010</t>
  </si>
  <si>
    <t>SMITV26</t>
  </si>
  <si>
    <t>Poste</t>
  </si>
  <si>
    <t>Fazenda da Grama</t>
  </si>
  <si>
    <t>AGUARDANDO</t>
  </si>
  <si>
    <t>MTLTR002_C</t>
  </si>
  <si>
    <t>MTLTR002</t>
  </si>
  <si>
    <t>4G-ALUMI1</t>
  </si>
  <si>
    <t>PPI APROVADO COM RESSALVA</t>
  </si>
  <si>
    <t>CANDEIAS DO JAMARI</t>
  </si>
  <si>
    <t>Provisória ligada em 18/05</t>
  </si>
  <si>
    <t>MABMX001_A</t>
  </si>
  <si>
    <t>MABMX001</t>
  </si>
  <si>
    <t>KM 380 - MAV70</t>
  </si>
  <si>
    <t>PPI/SAR local errado - sondagem certo</t>
  </si>
  <si>
    <t>15 - Mobilização 5</t>
  </si>
  <si>
    <t>MAMRX001_A</t>
  </si>
  <si>
    <t>MAMRX001</t>
  </si>
  <si>
    <t>KM 114 - Infra_24</t>
  </si>
  <si>
    <t>17ago - Aguardando definição se poderemos retormar  MAVTX00206, solicitei para iniciarem essa antes.
ago - Montagem liberada pela Vale.
30jul - Reunião para 31jul de proceso de montagem Falta reaterro, prev. 03ago</t>
  </si>
  <si>
    <t>MIRANDA DO NORTE</t>
  </si>
  <si>
    <t>03 - Mobilização 1</t>
  </si>
  <si>
    <t>05-AG. CONCLUIR MONTAGEM</t>
  </si>
  <si>
    <t>MSBTG007_A</t>
  </si>
  <si>
    <t>MSBTG007</t>
  </si>
  <si>
    <t>SN-BTGSH6</t>
  </si>
  <si>
    <t>RADIER / ENTREGA EV</t>
  </si>
  <si>
    <t>27/08 - A fundação fica pronta amanhã, a concreteira não tem atende no sábado ficando agendado para segunda-feira.
Concreart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25/08 
12/08 - Equipe em local, necessário limpeza. Limpeza agendada para 13/08 e abertura em 13/08 a tarde.
11/08 - Integração da MNS concluida hoje. Aberturas de obra confirmada para amanhã.
05/08 - EHS tentando agenda de integração para 11/08 de 40 funcionários em Bataguassu-MS.
Formalizado acionamento via e-mail.
 APC PROBLEM - MSBTG007_A - Engenharia - PPI não compatibilizado com fundação 
04/08 - Enviado  documentação para MNS iniciar compra, corte, dobra e definição de equipe via Whatsapp.
03ago - Liberar</t>
  </si>
  <si>
    <t>RADIER / ENTREGA EV
INTEGRAÇÃO CAMINHOS DA CELULOSE</t>
  </si>
  <si>
    <t>MSCHP003_A</t>
  </si>
  <si>
    <t>MSCHP003</t>
  </si>
  <si>
    <t>MSCHI</t>
  </si>
  <si>
    <t>26/08 - A previsão de ligação esta para hj, porém a Winity entrou em débito e pode ser que não ocorra. Atualizado na FUP  
25/08 - Gabinete instalado, falta relatório.
24/08 - Infra finalizada aguardando energia. Site sem NS . 
21/08 - RFI postegardo para dia 25/08 energia prevista para dia 24/08.
19/08 - Site com protocolo de energia e sem NS. 
18/08 - gabinete embarca dia 22/08
13/08 - Aguardando ligação de energia.
12/08 - Foi aberto um novo protocolo de energia no dia de hoje 
10/08 - Foi enviado para o time de energia evidencias de pendencia na concessionária
07/08 - Infra finalizada sem energia.
Débitos desde P06 em nome da Winity e Vivo. Temos previsão para quitação dos debitos hoje. 
Após a quitação, a Formatto abrirá o 3° protocolo, mas temos riscos de não termos energia, devido ao posicionamento do medidor do proprietário. O proprietário ficou de mudar o medidor e hidrômetro de local e até então não mudaram o posicionamento.
Corremos risco de termos uma 3° reprova por posicionamento do medidor existente, pela Energiza.
Tivemos 2 protocolos reprovados (Militão ciente). 
30jul - Equipe aprovada para montar hoje, inic mont. dia 01ago.
28/07 - Previsão de ligação de energia para 22/08.
23/07 - Concretagem realizada.
 Solicitei antecipação de embarque para Nilko hoje, para tentar instalar o gabinete dia 31/07. A data anterior era 07/08.
22/07 - Equipe de montagem aprovada por EHS.
20/07 - Chumbador nivelados hoje.
EHS liberou equipe de infra em 17/07 as 13:43h.
10/08 - Informar que foi enviado evidencias de debito na concessionária.
Em 06/07 a Formatto esteve em campo, pois não estava claro sobre paralisações de EHS. 
Escavação iniciada dia 18/07.
16/07 -  Ag. liberação das equipes por EHS. Cronograma estimado.
15/07 - Data de instalação de gabinete confirmado em FUP presencial com Sue/Aline.
13/07 - Obra não iniciada por falta de aprovação de EHS.
10/07 - Obra não iniciada por falta de aprovação de EHS.
07/07 - Obra não iniciada por falta de aprovação de EHS.
30/06 - Engenharia e aquisição corrigiram as documentações. Acionamento realizado. 
29/06 - acionamento não realizado por SAR e Ppi estar com cadidato B invés do A. 
Aquisição e engenharia verificando.</t>
  </si>
  <si>
    <t>Chapadão Do Sul Industrial</t>
  </si>
  <si>
    <t>DOC. INFRA EHS
DOC. MONTAGEM EHS</t>
  </si>
  <si>
    <t xml:space="preserve">Definitiva, sem possibilidade de provisória.
Protocolo recebido em 22/07 caiu para atendimento com prazo de 30 dias. </t>
  </si>
  <si>
    <t>MSCMP005_A</t>
  </si>
  <si>
    <t>MSCMP005</t>
  </si>
  <si>
    <t>SN-CGM9J1</t>
  </si>
  <si>
    <t>27/08 - Montagem foi reprogramda pq a equipe precisa fazer integração, a equipe vai chegar no sábado. 
24/08 - Concretagem em andamento. Atualizado na FUP.
22/08 - Concretagem confirmada para dia 24/08 na FUP
20/08- Cronograma mantido 
18/08 - Concretagem agendada para o dia 24/08 
17/08 - CH entregue dia 15/08 na mercearia em frente ao site 
12/08 - Equipe em local, necessário limpeza. Limpeza agendada para 13/08 e abertura em 14/08.
Perfuratriz que esta em sorriso vira para caminhos da celulose abrir os tubulões com as saias. 
11/08 - Integração da MNS concluida hoje. Aberturas de obra confirmada para amanhã.
05/08 - EHS tentando agenda de integração para 11/08 de 40 funcionários em Bataguassu-MS.
Formalizado acionamento via e-mail.
APC PROBLEM - MSCMP005_A - Engenharia - PPI não compatibilizado com fundação 
04/08 - Enviado  documentação para MNS iniciar compra, corte, dobra e definição de equipe via Whatsapp.
03ago - Liberar</t>
  </si>
  <si>
    <t>Campo Grande</t>
  </si>
  <si>
    <t>MSGCL001_B</t>
  </si>
  <si>
    <t>MSGCL001</t>
  </si>
  <si>
    <t>SN-ACLSI0</t>
  </si>
  <si>
    <t>27/08 - Concreteira só tem disponibilidade para dia 02/09.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14/08 - Abertura reprogramada para dia 18/08
12/08 - Equipe em local, necessário limpeza. Limpeza realizada hoje e abertura em 15/08.
11/08 - Integração da MNS concluida hoje. Aberturas de obra confirmada para amanhã.
06/08 - Formalizado acionamento via e-mail.
APC PROBLEM - MSGCL001_B - Engenharia - PPI não compatibilizado com fundação 
APC PROBLEM - MSGCL001_B - Engenharia - Divergência entre croquis do PPI
Conferencia de doc realizada pela Priscilla.
05/08 - EHS tentando agenda de integração para 11/08 de 40 funcionários em Bataguassu-MS.
04/08 - Enviado  documentação para MNS iniciar compra, corte, dobra e definição de equipe via Whatsapp.
03ago - Liberar</t>
  </si>
  <si>
    <t>Água Clara</t>
  </si>
  <si>
    <t>MSGCL002_A</t>
  </si>
  <si>
    <t>MSGCL002</t>
  </si>
  <si>
    <t>SN-ACLSI1</t>
  </si>
  <si>
    <t>27/09 - Concreteira não consegue atender 2 obras no mesmo dia, sendo necessário reprogramar as concretagem.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necessário limpeza. Limpeza rprogramada para sexta e sabado e abertura em 17/08.
Site numa vala. 
11/08 - Integração da MNS concluida hoje. Aberturas de obra confirmada para amanhã.
07/08 - Formalizado acionamento via e-mail.
Conferência realizada pela Priscilla.
05/08 - EHS tentando agenda de integração para 11/08 de 40 funcionários em Bataguassu-MS.
04/08 - Enviado  documentação para MNS iniciar compra, corte, dobra e definição de equipe via Whatsapp.
03ago - Liberar22/08 -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t>
  </si>
  <si>
    <t>MSGCL003_B</t>
  </si>
  <si>
    <t>MSGCL003</t>
  </si>
  <si>
    <t>SN-ACLSI2</t>
  </si>
  <si>
    <t>27/09 - Concreteira não consegue atender 2 obras no mesmo dia, sendo necessário reprogramar as concretagem.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24/08  
12/08 - Equipe em local, necessário limpeza. Limpeza programada para sexta e sabado e abertura em 17/08.Temos 1 valeta e 3 árvores no local.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</si>
  <si>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MSGCL004_B</t>
  </si>
  <si>
    <t>MSGCL004</t>
  </si>
  <si>
    <t>SN-ACLSI3</t>
  </si>
  <si>
    <t>27/09 - A equipe vai tentar concretar no mesmo dia que a MSGCL002.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25/08
14/08 - Cronograma mantido 
12/08 - Equipe em local, necessário limpeza. Limpeza agendada para 13/08 e abertura em 15/08.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</si>
  <si>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MSNVL002_A</t>
  </si>
  <si>
    <t>MSNVL002</t>
  </si>
  <si>
    <t>SN-NAADI0</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</si>
  <si>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 Concreteira tentando uma data melhor antes do dia 27/08
18/08 - Concretagem agendada para o dia 25/08 
12/08 - Equipe em local hoje.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</si>
  <si>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Nova Alvorada do Sul</t>
  </si>
  <si>
    <t>MSNVL004_A</t>
  </si>
  <si>
    <t>MSNVL004</t>
  </si>
  <si>
    <t>SN-NAADI2</t>
  </si>
  <si>
    <t>27/08 - A concretagem foi reporgramada pq a concreteira não conseguiu antender ontem.
24/06 - Cronograma mantido na FUP.
22/08 - Concretagem confirmada para dia 26/08 na FUP
18/08 - Concretagem agendada para o dia 25/08 
14/06 - Abertura agendada para domingo e Perfuratriz para o dia 19/08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Formalização de acionamento via e-mail.
APC PROBLEM - MSNVL004_A - Engenharia - Divergência entre croquis do PPI
APC PROBLEM - MSNVL004_A - Engenharia - PPI não compatibilizado com fundação 
04/08 - Enviado  documentação para MNS iniciar compra, corte, dobra e definição de equipe via Whatsapp.
03ago - Liberar</t>
  </si>
  <si>
    <t>MSNVL005_A</t>
  </si>
  <si>
    <t>MSNVL005</t>
  </si>
  <si>
    <t>SN-NAADI3</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</si>
  <si>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hoje.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</si>
  <si>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MSNVL006_A</t>
  </si>
  <si>
    <t>MSNVL006</t>
  </si>
  <si>
    <t>SN-NAADI4</t>
  </si>
  <si>
    <t>27/08 - Concretagem reprogramada conforme disponibilidade da concreteira.
24/08 - Cronograma mantida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Concretagem para dia 26/08 data disponivel da concreteira 
18/08 - Concretagem agendada para o dia 25/08 
14/08- Cronograma mantido 
12/08 - Equipe em local hoje. 
11/08 - Integração da MNS concluida hoje. Aberturas de obra confirmada para amanhã.
06/08 - Formalizado acionamento via e-mail.
04/08 - Enviado  documentação para MNS iniciar compra, corte, dobra e definição de equipe via Whatsapp.
03ago - Liberar</t>
  </si>
  <si>
    <t>MSNVL007_A</t>
  </si>
  <si>
    <t>MSNVL007</t>
  </si>
  <si>
    <t>SN-NAADI5</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</si>
  <si>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TUBULÃO.20/08- Cronograma mantido 
18/08 - Concretagem agendada para o dia 25/08 
14/08- Cronograma mantido 
12/08 - Equipe em local hoje. 
11/08 - Integração da MNS concluida hoje. Aberturas de obra confirmada para amanhã.
06/08 - Formalizado acionamento via e-mail.
04/08 - Enviado  documentação para MNS iniciar compra, corte, dobra e definição de equipe via Whatsapp.
03ago - Liberar</t>
  </si>
  <si>
    <t>MSNVL008_B</t>
  </si>
  <si>
    <t>MSNVL008</t>
  </si>
  <si>
    <t>SN-NAADI6</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</si>
  <si>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Cronograma mantido 
18/08 - Concretagem agendada para o dia 25/08 
14/08- Cronograma mantido 
12/08 - Equipe em local, necessário limpeza. Limpeza sera sexta e abertura em 15/08.
11/08 - Integração da MNS concluida hoje. Aberturas de obra confirmada para amanhã.
06/08 - Formalizado acionamento via e-mail.
04/08 - Enviado  documentação para MNS iniciar compra, corte, dobra e definição de equipe via Whatsapp.
03ago - Liberar</t>
  </si>
  <si>
    <t>MSNVN004_A</t>
  </si>
  <si>
    <t>MSNVN004</t>
  </si>
  <si>
    <t>SN-NDISH3</t>
  </si>
  <si>
    <t>27/08 - Houve atraso na entrega da EV sendo necessário a reprogramação da data de montagem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25/08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Formalizado acionamento via e-mail
APC PROBLEM - MSNVN004_A - Engenharia - PPI não compatibilizado com fundação 
04/08 - Enviado  documentação para MNS iniciar compra, corte, dobra e definição de equipe via Whatsapp.
03ago - Liberar</t>
  </si>
  <si>
    <t>Nova Andradina</t>
  </si>
  <si>
    <t>MSNVN005_A</t>
  </si>
  <si>
    <t>MSNVN005</t>
  </si>
  <si>
    <t>SN-NDISH4</t>
  </si>
  <si>
    <t>27/08 - Por conta da chuva foi necessário reprogramar as datas de inicio de montagem.
Se não houver interferencia climatica a equipe incia dia 30/08 e termina dia 31/08. 
24/06 - Cronograma mantido na FUP.
22/08 - Concretagem confirmada para dia 25/08 na FUP
20/08 - Concretagem reagendada para o dia 25/08 
18/08 - Concretagem agendada para o dia 24/08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Formalizado acionamento via e-mail
04/08 - Enviado  documentação para MNS iniciar compra, corte, dobra e definição de equipe via Whatsapp.
03ago - Liberar</t>
  </si>
  <si>
    <t>MSNVN006_A</t>
  </si>
  <si>
    <t>MSNVN006</t>
  </si>
  <si>
    <t>SN-NDISH5</t>
  </si>
  <si>
    <t>24/06 - Cronograma mantido na FUP.
22/08 - Concretagem confirmada para dia 25/08 na FUP.
20/08 - Concretagem reagendada para o dia 25/08 
18/08 - Concretagem agendada para o dia 24/08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Formalização de acionamento via e-mail.
APC PROBLEM - MSNVN006_A - Engenharia - PPI não compatibilizado com fundação 
04/08 - Enviado  documentação para MNS iniciar compra, corte, dobra e definição de equipe via Whatsapp.
03ago - Liberar</t>
  </si>
  <si>
    <t>MSNVN007_A</t>
  </si>
  <si>
    <t>MSNVN007</t>
  </si>
  <si>
    <t>SN-NDISH6</t>
  </si>
  <si>
    <t>24/06 - Concretagem em andamento, atualizado na FUP
22/08 - Concretagem confirmada para dia 24/08 na FUP
21/08 - Escavação realizada hoje.
20/08- Cronograma mantido 
18/08 - Concretagem agendada para o dia 24/08  
12/08 - Equipe em local, necessário limpeza. Limpeza agendada para 134/08 e abertura em 15/08.
Perfuratriz que esta em sorriso vira para caminhos da celulose abrir os tubulões com as saias. 
11/08 - Integração da MNS concluida hoje. Aberturas de obra confirmada para amanhã.
06/08 - Formalização de acionamento via e-mail.
APC PROBLEM - MSNVN007_A - Engenharia - PPI diverge da alocação
APC PROBLEM - MSNVN007_A - Engenharia - PPI não compatibilizado com fundação 
04/08 - Enviado  documentação para MNS iniciar compra, corte, dobra e definição de equipe via Whatsapp.
03ago - Liberar</t>
  </si>
  <si>
    <t>CW: MNS Engenharia | EV: MNS Engenharia | FIS: Fornecedor 1</t>
  </si>
  <si>
    <t>MSNVN008_A</t>
  </si>
  <si>
    <t>MSNVN008</t>
  </si>
  <si>
    <t>SN-NDISH7</t>
  </si>
  <si>
    <t>27/08 - Por conta da chuva foi necessário reprogramar as datas de inicio de montagem.
Se não houver interferencia climatica a equipe incia dia 30/08 e termina dia 31/08. 
22/08 - Concretagem confirmada para dia 24/08 na FUP
20/8- Cronograma mantido 
18/08 - Concretagem agendada para o dia 24/08  
12/08 - Equipe em local, necessário limpeza. Limpeza agendada para 134/08 e abertura em 15/08.
Perfuratriz que esta em sorriso vira para caminhos da celulose abrir os tubulões com as saias. 
11/08 - Integração da MNS concluida hoje. Aberturas de obra confirmada para amanhã.
06/08 - Formalização de acionamento via e-mail.
APC PROBLEM - MSNVN008_A - Engenharia - PPI diverge da alocação
04/08 - Enviado  documentação para MNS iniciar compra, corte, dobra e definição de equipe via Whatsapp.
03ago - Liberar</t>
  </si>
  <si>
    <t>BASRR004_A</t>
  </si>
  <si>
    <t>BASRR004</t>
  </si>
  <si>
    <t>BASER12</t>
  </si>
  <si>
    <t>31ago - Relatório em aprovação com O &amp; M.
26ago - Paralisada a execução de infra em paralelo a montagem, Moksa entendeu que deveriam fazer pelo exigido do Renan.
25ago - Moksa fará um operacional consegue equipe extra no momento para dia 26
24ago - Concretagem hoje, cancelamentos de concretagem, sem opção de operacional no mês. FORÇA TAREFA PARA O MÊS
19ago YH. Falta de material atrasou a concretagem. Reprogramada para sabado 22ago, RFI 30ago
14ago - Concreteira cancelou a agenda por bomba, n0ova janela para dia 19ago.
10ago - Montagem de ferragens.
07ago - Escavada.
04ago - Não liberado por EHS, cobrado. A equipe liberada mudou
22jul - Equipe de infra vai mudar, será apresentado nova equipe com documentação dia 24jul.
21jul - Nova data de início dia 27jul, aguarda a aprovaçãode EHS de infra e montagem.
20jul - Nova data de início dia 27jul, aguarda a aprovaçãode EHS de infra e montagem.
17/07 - Moksa, vai enviar documentação da equipe dpara EHS hoje.
Cronograma estimado, considerando uma aprovação até segunda.
Dirceu esta informando que não passou nomes para EHS aprovar, e no status de EHS aparece equipe de infra aprovada. Estou verificando junto ao Rodrigo o que pode er acontecido.
Se EHS liberar a equipe que o Dirceu esta informando, seguiremos com abertura de obras amanhã.
Cronograma estimado, considerando liberação de EHS hoje.
16/07 - Aprovação de EHS. Vou alinhar com a Moksa nova data de abertura. 
14/07 - Abertura de obras não realizada por mobilização de equipes. Ag. liberação de EHS. 
10jul - Cobrado Aquisição de retirada de árvore. Cronograma finalizado, aguardando confirmação de embarque para 15jul
07jul - Acionamento realizado para Moksa, Cobrado Aquisição de retirada de árvore.</t>
  </si>
  <si>
    <t>SERRINHA</t>
  </si>
  <si>
    <t>DEFINITIVA
07ago - Energia definitiva ligada. MONOFÁSICA</t>
  </si>
  <si>
    <t>PAPRG001_COLLO1</t>
  </si>
  <si>
    <t>PAPRG001</t>
  </si>
  <si>
    <t>SN-PARGM3</t>
  </si>
  <si>
    <t>31/08/2026 - Devido horario 01/09/2026 00:55 e equipe de O&amp;M não conseguir analisar relatório RFI enviado sem analise
28/08/2026 -  Batimento realizado RFI mantido para dentro do mes
24/08/2026 -  Batimento realizado RFI mantido para dentro do mes risco de energia definitiva
20/08/2026 - Obra liberada por EHS
17/08/2026 - Permanece aguardando liberação de EHS para iniciar atividades
14/08/2026 - Aguarda Liberação EHS pendente Doc s da equipe
11/08/2026 - Batimento realizado planejamento mantido, cobrado envio de Docs para EHS
07/08/2026 - APC Liberado, Acionameto enviado, aguarda liberação EHS
24/07/2026 - Fornecedor adjudicado hoje por Suprimentos
22/07/2026 - Obra sem fornecedor adjudicado por suprimentos e sem APC
16/07/2026 - Fornecedor de obra civil não adjudicado por suprimentos</t>
  </si>
  <si>
    <t>PARAGOMINAS</t>
  </si>
  <si>
    <t>26/08/2026 - Risco Alto energia definitiva denro do mês
20/08/2026 - Liberado por EHS
07/08/2026 - Aguarda Liberação EHS</t>
  </si>
  <si>
    <t>21/08 - Protocolo 8055372419</t>
  </si>
  <si>
    <t>SPPRN004_B</t>
  </si>
  <si>
    <t>SPPRN004</t>
  </si>
  <si>
    <t>SN-NMRPI1</t>
  </si>
  <si>
    <t>BANTN002_B</t>
  </si>
  <si>
    <t>BANTN002</t>
  </si>
  <si>
    <t>BASAP</t>
  </si>
  <si>
    <t>Retirada infra Proprietário</t>
  </si>
  <si>
    <t>SANTO ANTONIO DE JESUS</t>
  </si>
  <si>
    <t xml:space="preserve">20Ago - Regularização da demolição do muro ocorrida apenas nesta data. </t>
  </si>
  <si>
    <t>16-ago</t>
  </si>
  <si>
    <t>Protocolo programado 07-ago (Militão)</t>
  </si>
  <si>
    <t>MAPND001_A</t>
  </si>
  <si>
    <t>MAPND001</t>
  </si>
  <si>
    <t>KM 223 - MAV81</t>
  </si>
  <si>
    <t>Requer Visita</t>
  </si>
  <si>
    <t>PINDARÉ MIRIM</t>
  </si>
  <si>
    <t>19 - Mobilização 7</t>
  </si>
  <si>
    <t>MGBRB011_A</t>
  </si>
  <si>
    <t>MGBRB011</t>
  </si>
  <si>
    <t>SN-URDU01</t>
  </si>
  <si>
    <t>SAR sendo revisado</t>
  </si>
  <si>
    <t>07Ago_ Obra liberada. Reagendando mobilização para 10/08. Site com alto risco de não entregar na meta P08.
23/07 - paralisou mobilização por pedido do cliente / TIM / Aquisições</t>
  </si>
  <si>
    <t>USINA UBERABA</t>
  </si>
  <si>
    <t>UBERABA</t>
  </si>
  <si>
    <t>07Ago_ Obra liberada. Reagendando mobilização para 10/08. Site com alto risco de não entregar na meta P08.
28Jul - Não houve liberação de retomada do site. TIM avaliando com cliente.
23Jul - paralisou mobilização por pedido do cliente / TIM / Aquisições</t>
  </si>
  <si>
    <t>Energia Definitiva Cliente - Repasse por ND a terceiro</t>
  </si>
  <si>
    <t>EV 5·FOR-INT</t>
  </si>
  <si>
    <t>CW: Abrito | EV: Abrito</t>
  </si>
  <si>
    <t>ESMRD003_A</t>
  </si>
  <si>
    <t>ESMRD003</t>
  </si>
  <si>
    <t>ESJET</t>
  </si>
  <si>
    <t>Santa Maria de Jetibá</t>
  </si>
  <si>
    <t>MSNVN009_A</t>
  </si>
  <si>
    <t>MSNVN009</t>
  </si>
  <si>
    <t>SN-NDISH8</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</si>
  <si>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necessário limpeza. Limpeza sera sabado e abertura em 17/08.
11/08 - Integração da MNS concluida hoje. Aberturas de obra confirmada para amanhã.
11/08 - Acionamento de obra formalizado via e-mail, após correção de endereços errados no SAR e Kit de engenharia. Concluido somente hoje, por isso a formalização se deu somente hoje.
04/08 - Enviado  documentação para MNS iniciar compra, corte, dobra e definição de equipe via Whatsapp.
03ago - Liberar</t>
  </si>
  <si>
    <t>MSNVN010_A</t>
  </si>
  <si>
    <t>MSNVN010</t>
  </si>
  <si>
    <t>SN-NDISH9</t>
  </si>
  <si>
    <t>24/06 - Concretagem realizada. 
22/08 - Concretagem confirmada para dia 24/08
21/08 - Concretagem trocada pelo MSBTG005  por questões logisticas e aproveitamento de bomba.
20/08- Croncretagem antecipada para amanhã 
18/08 - Concretagem agendada para o dia 22/08 
12/08 - Equipe em local, necessário limpeza. Limpeza agendada para 134/08 e abertura em 15/08.
Perfuratriz que esta em sorriso vira para caminhos da celulose abrir os tubulões com as saias. 
11/08 - Integração da MNS concluida hoje. Aberturas de obra confirmada para amanhã.
06/08 - Formalização de acionamento via e-mail.
04/08 - Enviado  documentação para MNS iniciar compra, corte, dobra e definição de equipe via Whatsapp.
03ago - Liberar</t>
  </si>
  <si>
    <t>BAMSC001_A</t>
  </si>
  <si>
    <t>BAMSC001</t>
  </si>
  <si>
    <t>BAMAE02</t>
  </si>
  <si>
    <t>SAR diferente do Contrato</t>
  </si>
  <si>
    <t>08/06 - Consultado Erika, passou para Viviane/ Cesar PMO  - Aguarda definição do local para iniciar (21 dias para final do mês)</t>
  </si>
  <si>
    <t>MASCOTE</t>
  </si>
  <si>
    <t>07Ago_ Previsão da Extensão da Energia para 15/11/26.</t>
  </si>
  <si>
    <t>RFI sem energia - Caiu em extensçao de rede</t>
  </si>
  <si>
    <t>CW: Estruture Engenharia | EV: Estruture Engenharia</t>
  </si>
  <si>
    <t>ESVRG001_A</t>
  </si>
  <si>
    <t>ESVRG001</t>
  </si>
  <si>
    <t>ESASA</t>
  </si>
  <si>
    <t>REVISÃO DE PROJETO</t>
  </si>
  <si>
    <t xml:space="preserve">26/08 - (P.R)  Cronograma mantido. Atualizado na FUP.
25/08 - Embarca dia 11/09
24/08 - Site em revisão de projeto, notificado por e-mail. 
21/08 - Acionamento formalizado via e-mail. </t>
  </si>
  <si>
    <t>Vargem Alta</t>
  </si>
  <si>
    <t>SPSPL057_A</t>
  </si>
  <si>
    <t>SPSPL057</t>
  </si>
  <si>
    <t>Fase 02</t>
  </si>
  <si>
    <t>SR-SPRN04</t>
  </si>
  <si>
    <t>SEM APC</t>
  </si>
  <si>
    <t>19jun. Enviado SAR A revisado, com deslocamento de 3,56m.
13jun. Após análise Appia e TIM, será mantido o candidato A, apenas revisão de croqui.
08mai. Cand. A qualificado operadora, 40m.
02Abr. SAR enviado cand A
31mar. Recebido SAR A.
13mar. Recebido acionamento.</t>
  </si>
  <si>
    <t>VIA APPIA</t>
  </si>
  <si>
    <t>Pré 29nov</t>
  </si>
  <si>
    <t>FALTA AP</t>
  </si>
  <si>
    <t>ROJRX002_A</t>
  </si>
  <si>
    <t>RO43B</t>
  </si>
  <si>
    <t>Sem Energia</t>
  </si>
  <si>
    <t>08/07/26_ Vivo liberou RFI sem energia</t>
  </si>
  <si>
    <t>16ABR26_ 2 Furos da perfurtriz deram água a 3 metros. Fundação deverá ser alterada pra Radier aflorado, sem tempo para produzir nova ferragem e transporte para RO para site no mês.</t>
  </si>
  <si>
    <t>RFI sem energia. Sem previsão. Liberado Vivo em 08/07</t>
  </si>
  <si>
    <t>RORQM006_B</t>
  </si>
  <si>
    <t>RORQM006</t>
  </si>
  <si>
    <t>ROB32</t>
  </si>
  <si>
    <t>MGDVN013_A</t>
  </si>
  <si>
    <t>MGDVN013</t>
  </si>
  <si>
    <t>MGDCH</t>
  </si>
  <si>
    <t>RFI ok + Sem energia + gabinete ok</t>
  </si>
  <si>
    <t>Divinópolis</t>
  </si>
  <si>
    <t>Provisória ligada em 29/06. Dívidas das Operadoras impedem Definitiva. 2x CNPJ Winity + Vivo</t>
  </si>
  <si>
    <t>SPSPL122_A</t>
  </si>
  <si>
    <t>SPSPL122</t>
  </si>
  <si>
    <t>SMCVE18_001</t>
  </si>
  <si>
    <t>SEM FISCAL PARA ACOMPANHAR</t>
  </si>
  <si>
    <t>17Abr - Metroconnex informou apesar das confirmações do RFI no dia que fez incorretamente: Posição do Gabinete, Quadro de energia, Fibra rompida e demais fatores que não são possíveis para envio do RFI.
08abr - Cancelada janela de via de acesso, faltam 2 janelas para finalizar na via de acesso e 1 de infra
02abr- Janela será confirmada até as 17:30.
09mar Obra de infra com 95% completa Falta lançar cabo de fibra (80m), Ouve parada técnica foi reprogramado (Necessário readequar 3 metros de tubulação, será feito na janela 3m de hoje. instalar gabinete e lançar o cabo de RF do gabinete até a antenas cerca de 20m, mas é necessário o fiscal da metrotelworks para acompanhar, temos homologada 1 equipe que que está trabalhando, mas o Metrô está cancelando os acesso por falta de fiscais da Metrotelworks, precisamos de mais 6 janelas contando os dias úteis 13mar terminamos.
06mar Obra de infra com 95% completa Falta lançar cabo de fibra (80m), (Necessário readequar 10 metros de tubulação, será feito na janela 6m de hoje. instalar gabinete e lançar o cabo de RF do gabinete até a antenas cerca de 20m, mas é necessário o fiscal da metrotelworks para acompanhar, temos homologada 1 equipe que que está trabalhando, mas o Metrô está cancelando os acesso por falta de fiscais da Metrotelworks, precisamos de mais 7 janelas contando os dias úteis 13mar terminamos.
05mar Obra de infra com 95% completa Falta lançar cabo de fibra (80m), (Necessário readequar 12 metros de tubulação, que será feito na janela de hoje. instalar gabinete e lançar o cabo de RF do gabinete até a antenas cerca de 20m, mas é necessário o fiscal da metrotelworks para acompanhar, temos homologada 1 equipe que que está trabalhando, mas o Metrô está cancelando os acesso por falta de fiscais da Metrotelworks, precisamos de mais 8 janelas contando os dias úteis 13mar terminamos.
04mar Obra de infra com 95% completa Falta lançar cabo de fibra (80m), instalar gabinete e lançar o cabo de RF do gabinete até a antenas cerca de 20m, mas é necessário o fiscal da metrotelworks para acompanhar, temos homologada 1 equipe que que está trabalhando, mas o Metrô está cancelando os acesso por falta de fiscais da Metrotelworks, precisamos de mais 6 janelas contando os diasúteis 13mar terminamos.
27/02 - Instalação do rack fora da via), foi necessário adaptação d suporte para não recisarmos da interdição de via. Estão em fabricaçãod o suporte daptado, o mesmo fica pronto até 13/03. Por isso não teremos o RFI em fev.
1° Encaminhamento EL em andamento, com 80% concluido. Falta 20%. RFI postergado para 18/03 devido readequação de suporte e finalização de encaminhamento.
21/02 - Foi instalado uma infra de 3 metros de tubo PVC no shaft.
Foi feito a instalação do tubo de 2 polegadas até a caixa de passagem no bloqueio. Foi feito a instalação do tubo de 1 polegada até a caixa de passagem no bloqueio.
Faltando apenas o corte da tampa da caixa de passagem.
Foi finalizado toda infraestrutura de 2" na estação, assim podendo no próximo acesso iniciar a passagem dos cabos, vai ser dado continuidade na infraestrutura da via simultaneamente com a passagem dos cabos.
19/02 - Início da atividade, feito instalação de 70 metros de eletroduto 2" em PVC abaixo da plataforma via 02, com abraçadeira "U" em perfilado existente.
Pendente a finalização da infra na cabeceira da plataforma, construir infraestrutura de subida da via, para o local do cabinete.
Faltando realizar o corte na tampa da caixa de passagem do metrô.
18/02 - Não teremos fiscalização disponivel pela equipe de wi-fi.Sem atividades.
14/02 - Não teremos atividades dias 14, 15, 16 e 17 devido ao carnaval.
16jan - Materiais entregues no werehouse da Metroconnex, falta 2° equipe para assumir o término da obra, alinhar com Guilherme Winity. (Execução utiliza 3 horas apartir das 00:00).
12jan - Gabinete será 14.01 amnhã.
08jan - Gabinete disponível para retirada dia 09jan, Retificador e Bateria comprada da Alpha enersys tipo outdoor, Aurelio informa que não tem equipe e vai contratar e integrar, estamos sem uma data específica. As janelas de madrugada são de 3 horas
02dez - Aguardando retorno da Contratação de Fiscalização, temos que fazer a energia para fora do metro, será feito pelo Nonato (New Engenharia) o encaminhamento dda ENEL até o padrão de entrada, do padrão de entrada até o gabinete SLS será a Metroconnex , No projeto não foi contemplado o encaminhamento correto, foi feito um esboço ate a porta do metrô.EM APROVAÇÃO DE VALORES COM SUPRIMENTOS DO ENCAMINHAMENTO DE ENERGIA
30dez - Apc feito pelo Cesar</t>
  </si>
  <si>
    <t>SLS - Carandiru</t>
  </si>
  <si>
    <t>São Paulo</t>
  </si>
  <si>
    <t>Aprovação de trabalho via de acesso
26mar - janela possível dia 28.03 e 30.03, aguardando aprovação da janela dia 29.03.
NÃO CONSEGUIMOS EQUIPE WI-FI</t>
  </si>
  <si>
    <t>METROCONNEX</t>
  </si>
  <si>
    <t>METROTELWORKS</t>
  </si>
  <si>
    <t>Tipo - SLS PAREDE</t>
  </si>
  <si>
    <t>MACDL006_A</t>
  </si>
  <si>
    <t>MACDL006</t>
  </si>
  <si>
    <t>MAW93</t>
  </si>
  <si>
    <t>SEM FLUXO DE OBRAS PPI E DEMAIS DOCS PARA Pré acionamento</t>
  </si>
  <si>
    <t>Vale Conecta</t>
  </si>
  <si>
    <t>CIDELÂNCIA</t>
  </si>
  <si>
    <t>MARCOMIX</t>
  </si>
  <si>
    <t>5 - Não analisado</t>
  </si>
  <si>
    <t>CW: Marcomix Infraestrutura | EV: Marcomix Infraestrutura | FIS: Remopt | GAB: -</t>
  </si>
  <si>
    <t>PAMRB023_A</t>
  </si>
  <si>
    <t>PAMRB023</t>
  </si>
  <si>
    <t>PAW54</t>
  </si>
  <si>
    <t>MARABÁ</t>
  </si>
  <si>
    <t>PAMRB020_A</t>
  </si>
  <si>
    <t>PAMRB020</t>
  </si>
  <si>
    <t>PAW48</t>
  </si>
  <si>
    <t>SEM FLUXO OBRAS</t>
  </si>
  <si>
    <t>Pré 13ago</t>
  </si>
  <si>
    <t>SPSPL130_B</t>
  </si>
  <si>
    <t>SPSPL130</t>
  </si>
  <si>
    <t>SMSAM76_001</t>
  </si>
  <si>
    <t>SEM REDE DE BAIXA TENSÃO</t>
  </si>
  <si>
    <t>SLS - Metrô</t>
  </si>
  <si>
    <t>SLS COMBA</t>
  </si>
  <si>
    <t>Necessário estensão 150m DEFINITIVA</t>
  </si>
  <si>
    <t>SPSPL131_C</t>
  </si>
  <si>
    <t>SPSPL131</t>
  </si>
  <si>
    <t>SMSAM94_001</t>
  </si>
  <si>
    <t>Necessário estensão 100m DEFINITIVA</t>
  </si>
  <si>
    <t>MATSS001_A</t>
  </si>
  <si>
    <t>MATSS001</t>
  </si>
  <si>
    <t>ERNMI01</t>
  </si>
  <si>
    <t xml:space="preserve">02set - Gerador quebrado foi substituido reiniciaram a montagem, finalia hoje suportes faltantes, relatório dia 03set.
26ago - Aguardando liberação de EHS, montador na região  parado.
24ago - Falta montador para dia 29ago14ago - Peças agendadas para entrega dia 19ago. Site pronto.
11ago - Falta codigo das peças faltantes para hoje a tarde.
10ago obra civil finalizada Falta códigos das peças.
05ago, faltou peças, descobrimos que foi entregue em um site da Telsite, ja alinhado com o Jean e André para retirarmos.
04ago - integração realizada hoje para montagem amanhã.
30jul - Ventura perdeu a data da integração. Nova integração para dia 04ago.
28jul - Gabinete sendo instalado, Energia definitiva previsto para hoje. Montagem será dia 29jul
 23jul - Concreteira somente com Agenda para dia 27jul, necessário bomba estacionária.
20jul - Escavação com pedra dia 18jul, 19jul feita escavação maior que o necessário para retirada das pedras. Hoje está executando o magro para inívio da cai
10jul - Aguardando aprovação de EHS de infra, docs de montagem em definição de equipe para executar. PARALISADA ENTREGA DE TORRE COM FÁBIO
08jul - Aguardando aprovação de EHS de infra, docs de montagem em definição de equipe para executar. SEGURAR TORRE COM FÁBIO
07jul - Aguardando aprovação de EHS.
06jul - Foi enviada dia 03jul, aguardando análise 
03jul - Integração faltante, Docs retroescavadeira e infra civil tambem.
02jul - Contrato recebido, energia responsabilidade Cliente . Solicitado documentista nas FUP's.
01jul -  Será necessário integração por EHS / FAZENDA. Reunião entre EHS e Ernest Milla já aconteceu e recebemos "de acordo" para seguir as obras.
30jun - Será necessário integração por EHS / FAZENDA
25jun - Acionamento hoje, falta contrato, aprovação de energia, aguardando cronograma.
</t>
  </si>
  <si>
    <t>ERNEST MILLA</t>
  </si>
  <si>
    <t>Tasso Fragoso</t>
  </si>
  <si>
    <t>31jul - Resolvido -  INTEGRAÇÂO
02jul - Resolvido  NÃO LOCALIZADA ENERGIA A MENOS DE 226 mts</t>
  </si>
  <si>
    <t>MAGRP002_A</t>
  </si>
  <si>
    <t>MAGRP002</t>
  </si>
  <si>
    <t>KM 184 - Site_68</t>
  </si>
  <si>
    <t>Talude 3m</t>
  </si>
  <si>
    <t>01set - Analise de 07Ago - Aguardando execução de Talude previsto para iniciar dia 24ago.</t>
  </si>
  <si>
    <t>07 - Mobilização 3</t>
  </si>
  <si>
    <t>MSRBS004_A</t>
  </si>
  <si>
    <t>MSRBS004</t>
  </si>
  <si>
    <t>SN-RRRSI2</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</si>
  <si>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necessário limpeza. Limpeza sera amanhã e abertura em 14/08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</si>
  <si>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Ribas do Rio Pardo</t>
  </si>
  <si>
    <t>MSRBS005_A</t>
  </si>
  <si>
    <t>MSRBS005</t>
  </si>
  <si>
    <t>SN-RRRSI3</t>
  </si>
  <si>
    <t>27/08 - Concretagem mantida.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necessário limpeza. Limpeza sera amanhã e abertura em 15/08
11/08 - Integração da MNS concluida hoje. Aberturas de obra confirmada para amanhã.
06/08 - Formalizado acionamento via e-mail.
Conferência realizada pela Priscilla.
04/08 - Enviado  documentação para MNS iniciar compra, corte, dobra e definição de equipe via Whatsapp.
03ago - Liberar</t>
  </si>
  <si>
    <t>MSRBS006_A</t>
  </si>
  <si>
    <t>MSRBS006</t>
  </si>
  <si>
    <t>SN-RRRSI4</t>
  </si>
  <si>
    <t>21/08 - Concreteira desmarcou a concretagem e informou as 7h que não conseguiria atender devido atendimento em outra obra com grande volume. Concretagem postergada para amanhã.
20/08- Cronograma mantido 
18/08 - Concretagem agendada para o dia 21/08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Formalização de acionamento via e-mail.
04/08 - Enviado  documentação para MNS iniciar compra, corte, dobra e definição de equipe via Whatsapp.
03ago - Liberar</t>
  </si>
  <si>
    <t>MAVTX001_A</t>
  </si>
  <si>
    <t>MAVTX001</t>
  </si>
  <si>
    <t>KM 152 - MAV84</t>
  </si>
  <si>
    <t>REDE PROX. DA TORRE</t>
  </si>
  <si>
    <t>11ago - Vale vai aprovar continuar até 14ago.
07ago - Montagem paralisada com 6m, Vale informa ter risco com rede próxima, enviado email com a norma e tabela de distanciamento, EHS deve dar o parecer e aguardo retorno para informar a Vale.
06ago - Montagem liberada pela Vale.
30jul - Reunião para 31jul de proceso de montagem, infra do QTM em andamento, infra civil em andamento</t>
  </si>
  <si>
    <t>VITÓRIA DO MEARIM</t>
  </si>
  <si>
    <t>01 - Mobilização 1</t>
  </si>
  <si>
    <t>MGPTR002_F</t>
  </si>
  <si>
    <t>MGPTR002</t>
  </si>
  <si>
    <t>PTC-SERRA DO CRUZEIRO</t>
  </si>
  <si>
    <t>19jul Algar vai formalizar cancelamento hoje, mudança de estratégia comercial. (Rafaela Soares)
23Mai. Cand F qualificado pela Algar.
08mai. Reunião com Algar: MGPTR002 F reprovado pela Algar. Enlaces de MW não passaram no LOS, remanejamento inviável, sem solução técnica. Site em RC.
08Mai. Contrato assinado, documentação aprovada pelo juridico. Aguardando qualificação da operadora.
20Abr. Cand F enviado para qualificação da Algar.
03Abr. Recebido SAR cand F.</t>
  </si>
  <si>
    <t>Patrocinio</t>
  </si>
  <si>
    <t>BACLD001_COLLO1</t>
  </si>
  <si>
    <t>BAECU04</t>
  </si>
  <si>
    <t>27abr - Falta, quadro, skid, gradil, suportes, aterramento e cabos para finalizar, dentro do cronograma.
23Abr - Energia definitiva ligada.
17Abr. Executando quebra do alambrado.</t>
  </si>
  <si>
    <t>EUCLIDES DA CUNHA</t>
  </si>
  <si>
    <t>APC com RFI no limite no mês</t>
  </si>
  <si>
    <t>BACMC005_A</t>
  </si>
  <si>
    <t>BACMC005</t>
  </si>
  <si>
    <t>BACAR85</t>
  </si>
  <si>
    <t>19mar. Reprovado pelo valor : 20k
07Jan. Cand aprovado.
30Dez. Enviado SAR
20Dez; Recebido nova orientação para busca
20dez. Recebido SAR A.
19nov. Recebido acionamento.</t>
  </si>
  <si>
    <t>CAMAÇARI</t>
  </si>
  <si>
    <t>BACMX001_B</t>
  </si>
  <si>
    <t>BACMX001</t>
  </si>
  <si>
    <t>BACAC06</t>
  </si>
  <si>
    <t>23jul - Previsão dia 24jul retirada de pendências.
21jul - Enviado RPA da fiscalizadora, Moksa prevista para retirada dia 24jul, enviado pendências da operadora.
20jul - Enviado RPA da fiscalizadora, Moksa prevista para retirada dia 24jul, enviado pendências da operadora.
21jul - Falta RPA da fiscalizadora, aguardando data.
17jul - Recebido "de acordo" da Vivo.
16/07 - RFI enviado.
13/07 - Energia definitiva ligada sabado.
10jul - Aguardando energia definitiva para envio, postergado a data de RFI. possivel ligação dia 11jul.
06jul - Infra finaliza dia 07jul, RFI será enviado no dia 08jul.
03jul - Continua chovendo a 3 dias, mas a montagem foi finalizada ontem. falta finalização quadro, aterramento e acabamentos, 06jul, energia prevista com a concessionária dia 08, alterada a data de RFI.
02jul - Continua chovendo a 3 dias montagem sendo feita em janelas.
01jul - Continua chovendo a 3 dias montagem sendo feita em janelas.
30jun - Retomada montagem, atraso de 1 dia. EHS Informa que devemos aguardar formalização por email e devem parar até fazerem, sem explicações do que falta de docs
29jun - Montagem iniciada, parado por chuva
25jun - Não vai atender a montagem com as exigências de EHS, montagem postergada, só existe 2 equipes que podem montar. Executando aterramento, elétrica e base.
24jun - Não vai atender a montagem com as exigências de EHS, montagem postergada, só existe 2 equipes que podem montar. Infra emm andamento mureta OK.
vai atender a montagem com as exigências de EHS, montagem postergada, só existe 2 equipes que podem montar.
19jun Concretagem em risco pela concreteira, bomba está com problemas e estão tentando arrumar outra, possivel postergação para dia 20jun.
, tentando 18jun - Concretagem mantida.
17jun - Agenda com a concreteira somente dia 19jun.
15jun - Mantida concretagem.
12jun - Escavação realizda executando ferragens, concreteira só tem data para dia 18jun.
08jun - Obra iniciada.
05jun - Moksa não conseguu encaminhar equipe só dia 08jun.
02jun - Problemas com a equipe, trocaram e vai iniciar dia 08jun.</t>
  </si>
  <si>
    <t>CAMACAN</t>
  </si>
  <si>
    <t>08/07/26_ RFI falta Energia
26jun - Resolvido - DOCS MONTAGEM</t>
  </si>
  <si>
    <t>DEFINITIVA
11jul - Ligada definitiva
10jul aguardando ligação.
06jul Coelba sem sistema para nos passar o novo prazo.
03jul - Não ligaram por estar chovendo, aguardando baixa no sistema para nova data.
24jun - Prot: 4507072918, ligação para dia 03jul.
23jun - Prot: 30.06.26, solicitado por email, para ligação mais rápida tera de ser Mono 220v, solicitar aprovação para operadora, aguardando retorno da Vivo com débito.</t>
  </si>
  <si>
    <t>MGJPN003_A</t>
  </si>
  <si>
    <t>MGJPN003</t>
  </si>
  <si>
    <t>MGPBG</t>
  </si>
  <si>
    <t>26ago - Montagem ate dia 28ago.
4ago - Aguardando liberação para dia 19ago.
11ago - Material montado para reunião as 16:00 para liberação.
10ago - Ventura enviou o relatório e plano de ação das pendências de EHS, obra parada aBionergetica paralisou a obra.
05ago - Concretado dia 04ago, reaterro para dia 08ago, montagem para dia 11ago.
04ago - Devido a falecimento familiar do montador, mobilização cancelada, nova equipe para 10ago. Concretagem finalizada.
30jul concretagem prevista para dia 04go tentando adiantar.
28jul concretagem prevista para dia 04go tentando adiantar.
27jul - Escavação realizada.
23jul - Integração marcada reagendada para dia 24jul as 05:00am, equipe estárá no local.
20jul - Ventura informa que dia 17jul foi comunicado e alinhado emtre Antonio e Eduardo Born a mudança da equipe. Hoje até as 16:30 será enviado o documento faltante.
14jul - Aguardando aprovação de EHS (Erick) de infra, docs de montagem em definição de equipe para executar. PARALISADA ENTREGA DE TORRE COM FÁBIO
10jul - Aguardando aprovação de EHS de infra, docs de montagem em definição de equipe para executar. PARALISADA ENTREGA DE TORRE COM FÁBIO
08jul - Aguardando aprovação de EHS de infra, docs de montagem em definição de equipe para executar. SEGURAR TORRE COM FÁBIO
07jul - Aguardando aprovação de EHS.
06jul - Docs enviados para EHS, aguardando aprovação.
03jul - Integração faltante, Docs retroescavadeiro enviada e infra civil tambem.
02jul - Solicitado documentista nas FUP's.
01jul - Docs serão apresentados até dia 01jul.
26jun - Docs serão apresentados até dia 30jun.
25jun - Docs serão apresentados até dia 30jun.
24jun - Cobrado docs do Renan e EHS.
22jun - Pendente envio de equipes para integração
18jun - Acionado site, entender a necessidade de integração</t>
  </si>
  <si>
    <t>Bionergética Vale do Paracatu</t>
  </si>
  <si>
    <t>JOÃO PINHEIRO</t>
  </si>
  <si>
    <t>18jul - Integração.
14/07- Sem previsão de liberação. EHS informa que está aguardando resposta do cliente. Não foi solicitado coleta de CH pois não temos previsão de ter pessoal em campo para receber, com isso</t>
  </si>
  <si>
    <t>BALRD001_COLLO2</t>
  </si>
  <si>
    <t>BALRD001</t>
  </si>
  <si>
    <t>BALFS57</t>
  </si>
  <si>
    <t>LAURO DE FREITAS</t>
  </si>
  <si>
    <t>CW 1·SUP-FOR | EV 1·SUP-FOR</t>
  </si>
  <si>
    <t>SUPRIMENTOS</t>
  </si>
  <si>
    <t>BALRD006_A</t>
  </si>
  <si>
    <t>BALRD006</t>
  </si>
  <si>
    <t>BALFS60</t>
  </si>
  <si>
    <t>CW: Medracom | EV: Medracom</t>
  </si>
  <si>
    <t>BAMRZ003_C</t>
  </si>
  <si>
    <t>BAMRZ003</t>
  </si>
  <si>
    <t>BAMRU08</t>
  </si>
  <si>
    <t>MARAÚ</t>
  </si>
  <si>
    <t>2026-P02</t>
  </si>
  <si>
    <t>Prov com extensão de rede aprov - Cedente ausente até 16/01/26</t>
  </si>
  <si>
    <t>BAPLF006_A</t>
  </si>
  <si>
    <t>BAPLF006</t>
  </si>
  <si>
    <t>BAPAF21</t>
  </si>
  <si>
    <t>31jul - Daniela verificando aprovação do RFI, a Medracon vai assumir capex e Opex.
17jul  - Protocolo em acompanhamento, aguarda NeoEnergia.
10jul - Equipe da Medracom informa que vai cobrar energia presencialmente hoje.
08jul aguardando definitiva para envio do RFI.
30jun - Sem energia definitiva ou provisória
19jun - 18jun reaterro iniciado.
14jun concretagem ok.
05jun - Executando ferragens.
02jun divergência de esquadro no terreno, ajustado e liberado seguir.
29mai - Árvores retiradas, 
20mai - Liberado APC</t>
  </si>
  <si>
    <t>DEFINITIVA
 - Debitos da Winity, é preciso do login que a Medracom não tem liberação.</t>
  </si>
  <si>
    <t>BARFL001_A</t>
  </si>
  <si>
    <t>BARFL001</t>
  </si>
  <si>
    <t>BARLO03</t>
  </si>
  <si>
    <t>10jul - Encaminhado email para retirada de pendências, Aguardando data de retirada
31mai - Torre na altura, está chovendo no local.
28mai - Montagem iniciada. fazendo mourão, caixas, portão e acabamentos.
26mai - Hoje será feito Base, finalizando alambrado + QTM.
25mai - Viga baldrame, portão en andamento. Energia definitiva ligada.
22mai - Concretagem concluída.
21mai - Rede monofásica 220, concretagem cancelada, concreteira sem energia, caminhão derrubou o poste.
19mai - Ferragens roubadas 3 vergalhões, 15mai - Somente Mono 220v. Executando montagem das ferrgens. 2 dias de chuva na região atrasando a obra. Energia falta protocolo.
14mai - Agua na fundação, retirando com bomba, vão fazer farofa para ter firmeza.
08mai - Data alterada pela entrega tardia de chumbador.</t>
  </si>
  <si>
    <t>Moksa</t>
  </si>
  <si>
    <t>BATDR003_A</t>
  </si>
  <si>
    <t>BATDR003</t>
  </si>
  <si>
    <t>BATOP05</t>
  </si>
  <si>
    <t>23jul - Blocos chegaram, execução até dia 31jul. Alambrado tem que ficar pronto para darmos RFI. risco alto de execução no prazo.
22jul - Blocos chegam amanha, execução até dia 31jul.
21jul - Muro de arrimo, em execução para dia 31jul. RFI , aguardando data de finalização do muro antecipada, pois existe RISCO de perder o site por fechamento.
20jul - Aprovado adicional de muro de arrimo, em execução para dia 31jul. RFI , aguardando data de finalização do muro antecipada, pois existe RISCO de perder o site por fechamento. Ligada energia Definitiva.
17/07 - Finalização da montagem parada por chuvas.
Equipe de infra liberada.
16/07 - Montgem em andamento. Chegaram na altura.
Prazo de finalização do muro de contenção: 30/07. RFI atualizado.
PO emitida por suprimentos e adicional formalizado aprovação para Moksa via suprimentos. Agora a Moksa irá iniciar a compra dos itens necessários para passar cronograma atualizado. 
15/07 - Montagem de EV paralisada por chuvas. 
Adicional aprovado via e-mail pela diretoria, com glosa para ACQ. Moksa so irá mobilizar após recebimento da PO.
14/07 - Email solicitando aprovação do adicional direcionado para Yuzo e envolvidos: ADICIONAL 2026_Anderson/Aline: BATDR003_A - [MOKSA] - Referente a revisão do projeto de fundação
Orçamento adicional recebido da Moksa.
Montagem da EV reiniciada. 
13/07 - Recebi projeto de muro de arrimo do Rodrigo Stark via Whatsapp e envei para Moksa no sabado solicitando orçamento do adicional. Ag. orçamento.
Equipe de montagem chegara para montar a EV em 14/07 e não 13/07 como estava lançado.
11/07 - entrega da peça faltante. 
10jul - Defindo pela engenharia a necessidade de muro de arrimo lateral, aguardando projeto para dia 11jul, falta s peças serem fornecidas pelo Fabio Junior dia 11jul.
06jul Falta peças da EV, informado ao fábio junior. Aguardando orçamento.
03jul - Equipe de montagem hoje no site. Infra finaliza dia 09jul temos um tema de reaterro lateral, pois o baldrame deve ser maior, aguardando email da moksa, em análise da engenharia, , energia prevista para hoje. 
30jun - Reaterro não aconteceu a máquina abandonou a Obra.
29jun - Reaterro hoje, Montagem somente dia 07jul inicia.
25jun - Não vai atender a montagem com as exigências de EHS, montagem postergada, só existe 2 equipes que podem montar. Concreteira não atendeu a data de hoje e não vai atender antes da data do dia 26jun.
24jun - Não vai atender a montagem com as exigências de EHS, montagem postergada, só existe 2 equipes que podem montar. Concreteira não atendeu a data de hoje e não vai atender antes da data do dia 26jun.
23jun - Não vai atender a montagem com as exigências de EHS, montagem postergada, só existe 2 equipes que podem montar. Concreteira não atendeu a data de hoje e não vai atender antes da data do dia 26jun.
19jun - Escavação realizada.
18jun - Concretagem postergada, não chegou chumbador. Definitiva para 24jun.
15jun - Concretagem para dia 22jun, equipe reforçada para dia 16jun por não ter velocidade de execução. Chumbador teve de ser embarcado com a EV dia 13jun
12jun - Atraso com a equipe na mobilização, Moksa garante que não terá impacto no RFI.
05jun - Obra postergada início devido ao chumbador entregar dia 13jun</t>
  </si>
  <si>
    <t>DEFINITIVA
20jul - Ligada definitiva.
06jul Coelba sem sistema paa nos passar o novo prazo.
25jun - Prot: 8194893845
23jun - Prev 26jun
18jun - Prot: 4507072258
Prot: 15.06 devido a falta do padrão.</t>
  </si>
  <si>
    <t>CEFTR010_F</t>
  </si>
  <si>
    <t>CEFTR010</t>
  </si>
  <si>
    <t>CEPAC02_001</t>
  </si>
  <si>
    <t>21Mai. Retorno do Djur. Aguadando nova AGE
29Abr. Não passou no CR. Não enviado para Operadora. Revisão de licenciamento na pasta.
24Abr. Rejeitado por licenciamento.
•	Candidato F
Área privada, bem próxima ao poligno.</t>
  </si>
  <si>
    <t>CETTR001_A</t>
  </si>
  <si>
    <t>CETTR001</t>
  </si>
  <si>
    <t>CEITK05</t>
  </si>
  <si>
    <t>22fev. Proj aprovado 21fev, falta licenciamento processo iniciado dia 15fev. (Media de 30 dias)
22Jan. Contrato assinado.
18Jan. Pendencias enviadas ao DEJUR.
12Jan. Documentação pendente: CND e Certidão de ônus.
12Jan. FDDI e documentação enviada ao Dejur.
10Jan. Formulario de aprovação de valor enviado para Claro.
10Jan. Candidato A qualificado conforme abaixo. ANÁLISE DE RF: Candidato aprovado. Altura das antenas 40m e azimutes 0,140,210. | ANÁLISE DE INFRA: Candidato A - Aprovado por Infra, com a instalação de 03 gabinetes e sem necessidade de extensão de rede, conforme o SAR. OBS: Conforme SAR tem energia trifásica disponível no site. | ANÁLISE DE TX: Aprovado por TX Altura 40m (CRITICIO, CONFIRMAR COM L.O.S.) Azimute 120 Antena A7WD24MS-3NX Diâmetro 2,4 m
05Jan. Enviamos Candidato A e RC para Claro.
05Jan. CAP RATE: 8.9%= Aprovado.
18dez. Acionados em 18/12</t>
  </si>
  <si>
    <t>Itatira</t>
  </si>
  <si>
    <t>ESGRP003_C</t>
  </si>
  <si>
    <t>ESGRP003</t>
  </si>
  <si>
    <t>ESGUP34</t>
  </si>
  <si>
    <t>23Mai. Recebido Candidato C onde tem COW instalada</t>
  </si>
  <si>
    <t>GUARAPARI</t>
  </si>
  <si>
    <t>ESVLV005_B</t>
  </si>
  <si>
    <t>ESVLV005</t>
  </si>
  <si>
    <t>ESVVE98</t>
  </si>
  <si>
    <t>02Out. Enviado Pré-Work
18mar. Valor aprovado
30Jan. Candidato aprovado
10/01: Recebido candidato B</t>
  </si>
  <si>
    <t>75</t>
  </si>
  <si>
    <t>GOBRR002_A</t>
  </si>
  <si>
    <t>GOBRR002</t>
  </si>
  <si>
    <t>GOBAL03</t>
  </si>
  <si>
    <t>03Mai. Candidato Aprovado. Recebido QRM
05Abr. SAR recebido
27mAR. Valor de 10k . Nacaxe pediu para não enviar
25Mar. SAR recebido. Aguardando matricula para solicitar CUOS
11mar. Site retornou para base. Informado sobre estar num PN dificil na companhia brasileira de aluminio e ter uma torrre da SBA no local</t>
  </si>
  <si>
    <t>BARRO ALTO</t>
  </si>
  <si>
    <t>GOCCL011_A</t>
  </si>
  <si>
    <t>GOCCL011</t>
  </si>
  <si>
    <t>GOCCO08</t>
  </si>
  <si>
    <t>GOCLD003_F</t>
  </si>
  <si>
    <t>GOCLD003</t>
  </si>
  <si>
    <t>GOCLV33</t>
  </si>
  <si>
    <t>12/05 - concretagem finalizada;
05/05 - Escavação da antecipada de 07/05 para 05/05.
04/05 - abertura de obras relizaa.
27/04 - Docusign não recebido;
PPI não compatibilizado com fundação.
Yuzo informou no grupo Implantação, que tivemos esse APC durante o final de semana. Pediu para seguir com acionamento de obra.
16Abr. SAR cand A, B, C recebidos
10ABR. Novo SARF</t>
  </si>
  <si>
    <t>CALDAS NOVAS</t>
  </si>
  <si>
    <t>GOGNX004_RC</t>
  </si>
  <si>
    <t>GOGNX004</t>
  </si>
  <si>
    <t>GOGNA3W</t>
  </si>
  <si>
    <t>20mar. Enviado RC. Existem 3 possibilidade , ainda em negociação
08Mar. Cand A . Enviado novo PRDF para busca</t>
  </si>
  <si>
    <t>GOIANIA</t>
  </si>
  <si>
    <t>GOGNX014_D</t>
  </si>
  <si>
    <t>GOGNX014</t>
  </si>
  <si>
    <t>GOGNAK9</t>
  </si>
  <si>
    <t>23/01 - Suprimentos liberou a Telsite.
22/01 - Suprimentos negociando.
21/01 - Suprimentos negociando.
20/01 - Telsite iniciou a obra mesmo tendo a solicitção de não iniciar atividades. Suprimentos negociando custos para decidir com qual fornecedor seguiremos.
19/01 - Foi verificado que acionamos o fornecedor errado. Seguramos as atividades.
16jan - Iniciada a Fabricação, prev, 10 a 15 dias.
15jan - Acionado, iniciar fabricação dos metálicos.
12jan. APC recebido correto.
10jan - Recebido apc dia 09jan, porém incompleto, revogado
06Jun; Cand c aprovado.
04Jun. SAR enviado para qualificação da Claro
02jun. Recebido SAR C, D e E.
20mai. Acionado novo fornecedor.</t>
  </si>
  <si>
    <t>GOIÂNIA</t>
  </si>
  <si>
    <t>Energia Definitiva nome Winity no RFI (Claro suja)</t>
  </si>
  <si>
    <t>GOGNX019_E</t>
  </si>
  <si>
    <t>GOGNX019</t>
  </si>
  <si>
    <t>GOGNAK6</t>
  </si>
  <si>
    <t>29/01 - Previsto ligação de energia para 02/02. Se não ligar, MNS absorvera custos de provisoria.
Montagem finalizada.
Faltou uma peça: D1003. Tratativas no e-mail: GOGNX019_E | ID CLARO: GOGNAK6 - PEÇA FALTANTE
26/01 - Equipe concretando viga baldrame e mouroes para alambrado.
24/01 - concretagem concluida.
15/01 - escavação postergada de 15/01 para 16/01, pois o colaborador teve problemas com o veiculo. Concretagem postergada de 21/01 para 22/01 devido data de entrega do CH.
12/01 - Acionamento de fornecedor executado.
09/01 - APC dado pelo Cesar no grupo Força tarefa, após horario de expediente.
11fev. Recebdio SAR C com área locada reduzida de 420m² para 150m² por solicitação de locador por conta do valor de locação.
05Fev. Valor aprovado
30Jan. candidato aprovado
21Jan. SAR enviado
15jan. SAR C mantendo a letra do candidato qualificado pela Claro, GF / Área locada 14 x 30m / Valor de locação R$ 3k / Terreno plano, com vegetação e fechamento frontal com arame, os laterais são os muros das prorpriedades vizinhas)
19dez. Recebido acionamento</t>
  </si>
  <si>
    <t>DATA DE ACIONAMENTO X DATA DE ENTREGA DO CH X CONCRETAGEM</t>
  </si>
  <si>
    <t>2026-P01</t>
  </si>
  <si>
    <t>MNS - equipe propria</t>
  </si>
  <si>
    <t>MSRBS007_A</t>
  </si>
  <si>
    <t>MSRBS007</t>
  </si>
  <si>
    <t>SN-RRRSI5</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</si>
  <si>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 Concretagem reagendada para o dia 25/08 
18/08 - Concretagem agendada para o dia 25/08   
12/08 - Equipe em local, necessário limpeza. Limpeza sera amanhã e abertura em 15/08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</si>
  <si>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GOQRN001_</t>
  </si>
  <si>
    <t>GOQRN001</t>
  </si>
  <si>
    <t>GOQNP07</t>
  </si>
  <si>
    <t>30mai. CUOS do cand. A revogada conforme ACP (Ação civil pública) que solicita oafastamento de 50m de residências, hospitais, clínicas, escolas, creches e asilos. Candidatos A e D não atendem, necessário novas buscas.</t>
  </si>
  <si>
    <t>QUIRINÓPOLIS</t>
  </si>
  <si>
    <t>GOTRX001_A</t>
  </si>
  <si>
    <t>GOTRX001</t>
  </si>
  <si>
    <t>GOTRG01</t>
  </si>
  <si>
    <t>16mai. Recebido SAR A.
08mai. Recebido acionamento.</t>
  </si>
  <si>
    <t>Goianápolis</t>
  </si>
  <si>
    <t>GOVLX008_A</t>
  </si>
  <si>
    <t>GOVLX008</t>
  </si>
  <si>
    <t>09mai. [CLARO] Maurício Pedro: APC liberado hoje(03/05). Favor enviarem cronograma.
03mai. [CLARO] Maurício Pedro: APC liberado hoje(03/05). Favor enviarem cronograma.
16Jan. candidato rejeitado. Claro acionou o local errado
10Jan. RC revertido. SAR recebido Cand A. enviado para qualificação . Não foi para tree. Sistema não aceita candidato depois da inserção do RC.
02 Jan. RC recebido. Aguardando noticias do Pt 03,04,05,07,08. Enviado RC para qualificação
12dez. Acionados em 12/12. SAR previsto para 27/12</t>
  </si>
  <si>
    <t>MABCB002_B</t>
  </si>
  <si>
    <t>MABCB002</t>
  </si>
  <si>
    <t>MABBL08</t>
  </si>
  <si>
    <t>04Jun. Cand B enviado para qualificação da CLaro
26mai. Com o declinio do candidato indicado pela claro feito pela LS Office, retomando com os candidatos recebidos pela CTM.
16jan. Recebido SAR A e B.
30dez. Recebido acionamento</t>
  </si>
  <si>
    <t>Bacabal</t>
  </si>
  <si>
    <t>Cancelada</t>
  </si>
  <si>
    <t>MABRT002_A</t>
  </si>
  <si>
    <t>MABRT002</t>
  </si>
  <si>
    <t>MABTP06</t>
  </si>
  <si>
    <t>30jun - Suporte será instalado hoje as 12:30.
29jun - Equipe chega amanhã e monta os 3 suportes errados
25jun - Torre finalizada, porém suportes estão errados, deveriam ser duplo, Claro pediu azimute do MW para hoje.
23jun - Montagem da torre em andamento, prev term 25jun.
19jun - Aguardando chegada das peças.
18jun a entrega não vai ocorrer de manha, falta 400km para entrega, equipe da moksa no site próximo.
17jun - Peças estão a 600km.
15jun - Peças agendadas para dia 16jun. Montagem para mesma data.
12jun - Peças chegam dia 16jun, temos apenas 12mts montados 3° módulo iniciado. Equipe alinhada para chegada no mesmo dia.
05jun - Fabio vendo o embarque das peças.
04jun - Verificar valores para comprar peças e terminar de montar, Fabio vendo o embarque das peças.
31mai - Aguadando peças para dia 06jun.
29mai - Montagem faltou as peças e parou 3° rodada.
26mai - Feito malha de aterramento, Base de equipamento iniciada termina 28mai.
25mai - Reaterro hoje, não temos informação do que está feito ainda, RFI operacional
22mai - Concretado.
21mai - Postergada a concretagem para dia 22mai erro de transpasse de ferragem.
19mai - Concreteira não foi possível, devido a isso foi remarcada concretagem para dia 21mai.
18mai - Aguardando nova agenda com a concreteira
15mai - Definitiva ligada, executando montagem das ferragens, foi entregue somente o chumbador, o caminhão quebrou e a torre vai chegar dia 18mai.
12mai - Aprovado valores maquina liberada para execução da limpeza
11mai - Local foi visto e não existe expansão suficiente para seguir sem retirada da fundação, aguardando orçamento hoje da Moksa.
09mai - Solucutado solução para engenharia da fundação existente no local do site.</t>
  </si>
  <si>
    <t>BURITI CUPÚ</t>
  </si>
  <si>
    <t>Fundação no local da escavação</t>
  </si>
  <si>
    <t>MALSX001_COLLO1</t>
  </si>
  <si>
    <t>MALSX001</t>
  </si>
  <si>
    <t>MASLSH7</t>
  </si>
  <si>
    <t>16/07/2026 - RFI Enviado
10/07/2026 - RFI em revisão para Envio com Marco, energia ligada dia 09jul.
08/07/2026 - Energia definitiva plan 14/07
07/07/2026 - Energia definitiva plan 14/07
06/07/2026 - Energia definitiva plan 14/07
03/07/2026 - Realizado Fup com a Ventura e data de energia definitiva se manteve plan 14/07
02jul - Finalizado acabamentos, nova data para obra de rede dia 14jul.
01jul - Finalizando acabamentos.nova data para obra de rede dia 14jul.
30jun - Equipe instalando os suportes, Energia foi postergada segundo vistoria da EQUATORIAL, nova data para obra de rede dia 14jul.
26jun - NR's enviadas em aprovação de EHS. Definitiva para dia 30jun facilitador.
25jun - NR's Não foram enviadas vai ser hoje até 16:00.
24jun - Docs em análise de EHS de montagem, tem que regularizar as NR's prazo dia 24jun até o final do dia.
19jun -  Data mantida para início.
18jun - realizado ajustes do projeto.
15jun - Disparado acionamnto, temos ajustes:
- Não existe largura + Cumprimento das costelas.
- Esteiramento horizontal sem largura.
- Skid está com descritivo para 3 posições e no desenho só tem 2.
- Padrão de energia não está como agrupado.</t>
  </si>
  <si>
    <t>SÃO LUÍS</t>
  </si>
  <si>
    <t>08/07/26 - Resolvido - RFI falta energia</t>
  </si>
  <si>
    <t>DEFINITIVA - prevista para 14/07
23jun - Sem confirmação da Claro.
22jun - Sem confirmação da Claro.
19jun - Enviado carta.
Debitos da Winity</t>
  </si>
  <si>
    <t>MALSX012_A</t>
  </si>
  <si>
    <t>MALSX012</t>
  </si>
  <si>
    <t>MASLSG4</t>
  </si>
  <si>
    <t>MALZX001_COLLO1</t>
  </si>
  <si>
    <t>MALZX001</t>
  </si>
  <si>
    <t>MASUA11</t>
  </si>
  <si>
    <t>22jun - Alterada data de RFI, regional só aceitou com definitiva dia 12.05</t>
  </si>
  <si>
    <t>SANTA LUZIA</t>
  </si>
  <si>
    <t>MEDRACON</t>
  </si>
  <si>
    <t>MAPCD001_A</t>
  </si>
  <si>
    <t>MAPCD001</t>
  </si>
  <si>
    <t>MAPDL18</t>
  </si>
  <si>
    <t>11fEV. Sar ENVIADO
06fev. Recebido SAR A com PDRF revisado de 40m. Cand. A validado claro.
30dez. Recebido acionamento</t>
  </si>
  <si>
    <t>Paço do lumiar</t>
  </si>
  <si>
    <t>PERCR001_A</t>
  </si>
  <si>
    <t>PERCR001</t>
  </si>
  <si>
    <t>PEOUI09</t>
  </si>
  <si>
    <t>26ago - Torre adiantada a conclusão para hoje.
25ago colocar datas alternativas e horarios para terminar infra em paralelo.
24ago - Aguardando fiscal para iniciar, atrasou equipe de montagem. Energia para dia 31ago porem teremos de aprovar reembolso de provisória.
14ago - Concretagem foi atrasada em um dia, equipe perdeu por atraso no material.
11ago - executando o magro. Aço chega dia 12ago.
10ago site escavado.
05ago - Documentação enviada dia 04ago para EHS, aguardando liberação.
04ago - Equipe mandando docs para liberação EHS
27jul - Alterado para Ventura pelo suprimentos.
23jul - Equipe vai ser utilizada as integradas, porem somente dia 04go podem iniciar, questionado o Renan.
22jul - Liberado obra para campo.</t>
  </si>
  <si>
    <t>ORICORI</t>
  </si>
  <si>
    <t xml:space="preserve">DEFINITIVA
27agDeitia igada.
 - 24ago - Previsão de ligação dia 31ago, tem provisória aprovar em paralelo reembolso.
 - 14ago - </t>
  </si>
  <si>
    <t>MAVRG001_COLLO1</t>
  </si>
  <si>
    <t>MAVRG001</t>
  </si>
  <si>
    <t>MAVGE07</t>
  </si>
  <si>
    <t>04mai - Enviado RFI atualizado 04.05</t>
  </si>
  <si>
    <t>VARGEM GRANDE</t>
  </si>
  <si>
    <t>MGCRT003_COLLO1</t>
  </si>
  <si>
    <t>MGCRT003</t>
  </si>
  <si>
    <t>MGCRT12</t>
  </si>
  <si>
    <t>CARATINGA</t>
  </si>
  <si>
    <t>MGLFN006_F</t>
  </si>
  <si>
    <t>MGLFN006</t>
  </si>
  <si>
    <t>MGALF14</t>
  </si>
  <si>
    <t>21FEV. VALOR APROVADO 7K
18fev. valor reprovado 10.5k
10fev. cand aprovado
15jan. Recebido SAR G.
13jan. Recebido SAR F.
26dez. Cand A apresentado foi rejeitado. Os outros candidatos próximos do PN 1 ainda não possuem justificativa técnica da torre da ATC. No PN2 não houve candidatos. Os candidatos D e E já foram reprovados previamente hoje em reunião pelo Sofal. Solicitado novas buscas no PN3 : -21.345974° -45.981255°.
de preferencia no ponto mais alto onde esta a coordenada.</t>
  </si>
  <si>
    <t>ALFENAS</t>
  </si>
  <si>
    <t>CW: - | EV: - | FIS: -</t>
  </si>
  <si>
    <t>MGMXN001_COLLO1</t>
  </si>
  <si>
    <t>MGMXN001</t>
  </si>
  <si>
    <t>MGMON03</t>
  </si>
  <si>
    <t>MONTEZUMA</t>
  </si>
  <si>
    <t>MGNVL001_</t>
  </si>
  <si>
    <t>MGNVL001</t>
  </si>
  <si>
    <t>MGNKS</t>
  </si>
  <si>
    <t>13Ago. Aguarda protocolo de TPU</t>
  </si>
  <si>
    <t>NOVA LIMA</t>
  </si>
  <si>
    <t>MGPSS001_E</t>
  </si>
  <si>
    <t>MGPSS001</t>
  </si>
  <si>
    <t>MGPAS10</t>
  </si>
  <si>
    <t>10Jan. Valor de 4.200,00 aprovado
30Dez. Cand E aprovado
17Dez. Sar enviado
12dez. Recebido SAR D e E.
10dez. Recebido SAR C.</t>
  </si>
  <si>
    <t>PASSOS</t>
  </si>
  <si>
    <t>MGXMZ001_COLLO1</t>
  </si>
  <si>
    <t>MGXMZ001</t>
  </si>
  <si>
    <t>MGCBQ03</t>
  </si>
  <si>
    <t>23/03 - Embarque de metalicos é após abertura de obras, não era 20/03 e sim 25/03. Cronograma ficticio lançado pelo Anderson e Isabela.
Detalhamento de cronograma:
25/03 Concretagem da base e dos baldrames; 26/03 entrega de todos os metalicos, montagem dos suporte e skid dias 26 e 27, dia 28 execução de alvenaria do QTM e caixas de passagens; 29/03 Instalação do QTM; 30/03 fechamento do site; acabamentos padrão Claro até 02/04, dia 03/04 envio de formularios.
17mar montado cronograma.15mar - liberado aguardando cronograma</t>
  </si>
  <si>
    <t>CAMBUQUIRA</t>
  </si>
  <si>
    <t>2026-P03</t>
  </si>
  <si>
    <t>Provisória: SCI
24/03 - Claro quitou os debitos hoje, protocolo saiu hoje. Esta em rota de atendimento. Solicitar em nome da Winity, claro com débitos PROT:</t>
  </si>
  <si>
    <t>MTCMX001_C</t>
  </si>
  <si>
    <t>MTCMX001</t>
  </si>
  <si>
    <t>MTCZN13</t>
  </si>
  <si>
    <t>31/07 - RFI enviado.
29jul - Não recebemos o template, será 30jul para envio do RFI. Autorizado envio do relatório pelo maurício
28/07 - Ag. template de energia para envio do RFI.
27/07 - Ag. ligação de energia para envio do RFI. 
21/07 - Infra finalizada.
17/07 - RFI postergado para 24/07 devido previsão de ligação de energia.
Equipe de infra atuando na infra hoje, com previsão de finalização de infra em 20/07.
16/07 - Montagem finalizada. Sobrou peças, provavelmente da EV de Querência. Avisei o Jean no grupo da Transtower.
15/07 - Montagem iniciada.
06/07 - concretagem concluida.
19/06 - ABERTURA DE OBRAS CONCLUIDA.</t>
  </si>
  <si>
    <t>Campo novo do Parecis</t>
  </si>
  <si>
    <t>DATA DE RFI - RISCO DE EMBARGO</t>
  </si>
  <si>
    <t>Definitiva - Tetra
24jul - Medidor cedido pelo proprietário, trocade titularidade</t>
  </si>
  <si>
    <t>MTRND001_E</t>
  </si>
  <si>
    <t>MTRND001</t>
  </si>
  <si>
    <t>MTROI32</t>
  </si>
  <si>
    <t>14Abr. Cand aprovado
16jan. SAR enviado
26Mar. Cand D e E enviados para qualificação
14jan.Recebido C, D e E. Cand. Cand C é o indicado claro, como eles já possuem A, B e C, seguimos com os demais como D e E. (Cand. A recebido é o C indicado claro, renomeado como C e B renomeado como D e C renomeado como E).
19dez. Recebido acionamento</t>
  </si>
  <si>
    <t>Rondonópolis</t>
  </si>
  <si>
    <t>MTRND002_B</t>
  </si>
  <si>
    <t>MTRND002</t>
  </si>
  <si>
    <t>MTROI34</t>
  </si>
  <si>
    <t>18fev. valor aprovado 4k
30jan.Candidato B aprovado
24jan.25 SAR B (GF / Área locada 15 x 30m / Valor negociado R$ 4,5k / Documentação do imóvel regular com RGI + IPTU / Terreno vazio, plano, com fechamento em muro nas laterais e fundos / Região residencial de classe média alta, possíveis problemas com manifestação popular)</t>
  </si>
  <si>
    <t>RONDONÓPOLIS</t>
  </si>
  <si>
    <t>MTVRZ001_C</t>
  </si>
  <si>
    <t>MTVRZ001</t>
  </si>
  <si>
    <t>MTVAZ60</t>
  </si>
  <si>
    <t>14Abr. Valor aprovado
15jan. SAR C (antigo B) GF / Área locada 9,69 x 23,02m / Valor de locação R$ 4k /
19dez. Recebido acionamento</t>
  </si>
  <si>
    <t>Várzea Grande</t>
  </si>
  <si>
    <t>MTVRZ002_A</t>
  </si>
  <si>
    <t>MTVRZ002</t>
  </si>
  <si>
    <t>MTVAZ63</t>
  </si>
  <si>
    <t>28Jan. valor aprovado 4 k.
22Jan. Enviado formulario de aprovação
20Jan.SAR enviado A,B,C.
15jan. Recebido SAR A, B e C. Cand. A é o A solicitado claro.
19dez. Recebido acionamento</t>
  </si>
  <si>
    <t>PABLM015_A</t>
  </si>
  <si>
    <t>PABLM015</t>
  </si>
  <si>
    <t>PABLM37_001</t>
  </si>
  <si>
    <t>11mar. Recebido SAR A.
27fev. Recebido acionamento do comercial com mudança de modalidade para SLS, com mais 2 sites PABLM016 e PABLM017.
18fev. Retorno Claro: para esse site PABLMAM, reforço que agora o objetivo é conseguirmos espaço na avenida que permita instalarmos 3 postes de 12m para SLS: Coordenadas -1.396125, -48.489014; -1.392442, -48.484814 e -1.387880,-48.489022.
14fev. Enviado RC a claro: A região de busca está localizada em uma área militar sob jurisdição da Marinha do Brasil e da Força Aérea Brasileira. Estamos avaliando a possibilidade de negociação por meio de TPU. Além disso, identificamos uma restrição de altura de 24 metros, conforme indicado pelo PRE-COMAR, o que inviabiliza a implementação do projeto para uma torre de 40 metros. Vale ressaltar que o PN está na cabeceira da pista do aeroporto.
06fev. Recebido acionamento.</t>
  </si>
  <si>
    <t>BELEM</t>
  </si>
  <si>
    <t>PABLM016_B</t>
  </si>
  <si>
    <t>PABLM016</t>
  </si>
  <si>
    <t>PABLM37_002</t>
  </si>
  <si>
    <t>10aBR. Cand B ,poste de energia, Recebido.
8Abr. Acionamento</t>
  </si>
  <si>
    <t>PABLM019_</t>
  </si>
  <si>
    <t>PABLM019</t>
  </si>
  <si>
    <t>PABLMAW</t>
  </si>
  <si>
    <t>17abr. Recebido acionamento.</t>
  </si>
  <si>
    <t>BELÉM</t>
  </si>
  <si>
    <t>PADMX001_A</t>
  </si>
  <si>
    <t>PADMX001</t>
  </si>
  <si>
    <t>PASDA06</t>
  </si>
  <si>
    <t>02jun. Recebido SAR B.
02Jun. SAR enviado Cand A
15mai. Recebido SAR A.
06mai. Recebido acionamento. Recebida justificativa ténica informando o motivo do não compartilhamento no site existente no PN Claro.</t>
  </si>
  <si>
    <t>SÃO DOMINGOS DO ARAGUAIA</t>
  </si>
  <si>
    <t>PBDMW001_COLLO1</t>
  </si>
  <si>
    <t>PBDMW001</t>
  </si>
  <si>
    <t>PBSDW01</t>
  </si>
  <si>
    <t>SÃO DOMINGOS DO CARIRI</t>
  </si>
  <si>
    <t>PERCF014_RC</t>
  </si>
  <si>
    <t>PERCF014</t>
  </si>
  <si>
    <t>PEEPH48</t>
  </si>
  <si>
    <t>13 Mar. Janeide Claro analisando colo SBA
05Mar . RC c/ esgotamento da area de buscas enviado para Claro.
05Fev. RC enviado para Janeide. Os pontos indicados fora do poligono de buscas foram reprovados por RF, único ponto viavel é o ponto 15 do Rc com valor de locação em 6k, valor reprovado pela Claro.
03Jan. - Acionamento recebido pelo comercial. Claro solicitou que os candidatos sejam apresentados a partir da letra E.</t>
  </si>
  <si>
    <t>RECIFE</t>
  </si>
  <si>
    <t>PERCF015_G</t>
  </si>
  <si>
    <t>PERCF015</t>
  </si>
  <si>
    <t>G</t>
  </si>
  <si>
    <t>10dez Chumb entregue para LVS
04Set. Site enviado para qualificação Claro
03Set. Em qualificação</t>
  </si>
  <si>
    <t>MABRX001_RC1</t>
  </si>
  <si>
    <t>MABRX001</t>
  </si>
  <si>
    <t>RC1</t>
  </si>
  <si>
    <t>4G-BIHSJ9</t>
  </si>
  <si>
    <t>04ago. Retornado a TIM que as coordenadas da nova SARF está dentro da área do ponto 09 do RC. Site permanece em RC.
03ago. Recebida nova SARF: “Mediante as negativas dos pontos 1 e 9, desloquei o que era possível do PN para continuar atendendo o Resort.”</t>
  </si>
  <si>
    <t>Resort</t>
  </si>
  <si>
    <t>Barreirinhas</t>
  </si>
  <si>
    <t>PRCMB001_RC</t>
  </si>
  <si>
    <t>PRCMB001</t>
  </si>
  <si>
    <t>PRCAB10</t>
  </si>
  <si>
    <t>17Jun. Enviado email para Claro solicitando reanalise.
03Mai. Claro solicita revisita a preefitura para indentifca rpontos possiveis no RV que atendme ao zoneamento, mas não atende aos recuos. Segundo a claro a lei está em revisão.
23Mar. Enviado RC</t>
  </si>
  <si>
    <t>CAMBÉ</t>
  </si>
  <si>
    <t>PRCMB002_</t>
  </si>
  <si>
    <t>PRCMB002</t>
  </si>
  <si>
    <t>PRCAB11</t>
  </si>
  <si>
    <t>10jan. Recebido acionamento.</t>
  </si>
  <si>
    <t>PRCMB003_</t>
  </si>
  <si>
    <t>PRCMB003</t>
  </si>
  <si>
    <t>PRCAB12</t>
  </si>
  <si>
    <t>PRCMB004_</t>
  </si>
  <si>
    <t>PRCMB004</t>
  </si>
  <si>
    <t>PRCAB13</t>
  </si>
  <si>
    <t>PRCMB005_A</t>
  </si>
  <si>
    <t>PRCMB005</t>
  </si>
  <si>
    <t>PRCAB14</t>
  </si>
  <si>
    <t>22.jan.25. SAR A (GF / Área locada 30 x 30m / Valor negociado R$ 3,5k / No mesmo imóvel, a 80 metros, existe uma estação da Vivo (Greenfield). O proprietário não tinha o contrato disponível para verificar se há cláusula de exclusividade, mas mencionou que tem interesse na proposta, desde que seja mantido o valor mínimo mencionado. / O imóvel está localizado na única zona permitida do município, e no local há uma plantação de soja que precisará ser removida da área locada.
10jan. Recebido acionamento.</t>
  </si>
  <si>
    <t>PRCMB006_</t>
  </si>
  <si>
    <t>PRCMB006</t>
  </si>
  <si>
    <t>PRCAB16</t>
  </si>
  <si>
    <t>PRCMB007_</t>
  </si>
  <si>
    <t>PRCMB007</t>
  </si>
  <si>
    <t>PRCAB15</t>
  </si>
  <si>
    <t>PRCMB008_A</t>
  </si>
  <si>
    <t>PRCMB008</t>
  </si>
  <si>
    <t>PRCABR2</t>
  </si>
  <si>
    <t>29mai. Recebido SAR A, verificando as informações sobre a faixa de domínio edificante, entretanto este candidato encontra-se a 50,00 metros do eixo da rodovia federal Rod. Melo Peixoto (BR369). Pré comar 35m. Torre da Claro a 454m.
08mai. Recebido acionamento.</t>
  </si>
  <si>
    <t>50 (35m comar)</t>
  </si>
  <si>
    <t>PRFZD004_A</t>
  </si>
  <si>
    <t>PRFZD004</t>
  </si>
  <si>
    <t>PRFOZ76</t>
  </si>
  <si>
    <t>14Mai. Autorizado envio do SAR</t>
  </si>
  <si>
    <t>FOZ DO IGUAÇU</t>
  </si>
  <si>
    <t>PRPNT005_D</t>
  </si>
  <si>
    <t>PRPNT005</t>
  </si>
  <si>
    <t>PRPGO63</t>
  </si>
  <si>
    <t>26mai. Recebido SAR C e D.
15mai. Recebido novo polígono de busvas para biosite de 20m. Orientação: Considerando as dificuldades apresentadas, incluindo as com o COMAR, favor avaliar a opção Cell-Poste de 20m , mas nesse caso precisará concentrar as buscas na região abaixo e localizado bem na região do PN, apenas com um leve deslocamento.</t>
  </si>
  <si>
    <t>PONTA GROSSA</t>
  </si>
  <si>
    <t>PRSSS001_E</t>
  </si>
  <si>
    <t>PRSSS001</t>
  </si>
  <si>
    <t>PRASD04</t>
  </si>
  <si>
    <t>02Out. Candidato C, D e E - Aprovados RF =35m.
25Set. Recebemos os Candidato Novo C, D e E.</t>
  </si>
  <si>
    <t>Assis Chateaubriand</t>
  </si>
  <si>
    <t>30 a 40</t>
  </si>
  <si>
    <t>PRZRW001_A</t>
  </si>
  <si>
    <t>PRZRW001</t>
  </si>
  <si>
    <t>PRPRY02</t>
  </si>
  <si>
    <t>20Fev. Apenas o candidato C foi aprovado em comitê para envio da Claro, com isso o candidato C vira Candidato A.
31Jan. Recebemos os Candidatos A, B e C.
19Jan. Acionamento recebido do comercial.</t>
  </si>
  <si>
    <t>Porto Rico</t>
  </si>
  <si>
    <t>RJDQD001_COLLO2</t>
  </si>
  <si>
    <t>RJDQD001</t>
  </si>
  <si>
    <t>RJDQCL9</t>
  </si>
  <si>
    <t>30/03 - RFI enviado.
23/03 - Trabalhando no fechamento do site e acabamentos para entrega do RFI amanhã.
12mar - Caixas prontas.
05mar - Não conseguimos acesso, observado que temos um desnível de 1m, solicitado para
27/02 - Acionei a obra para Rei Sol. Em 02/03 Rei Sol formaliza o cronograma.
26/02 - Fabi disparou acionamento no grupo força tarefa a noite.</t>
  </si>
  <si>
    <t>Definitiva
PROT: NS 1653848251 - LIGADA DEFINITIVA</t>
  </si>
  <si>
    <t>RJNGR013_A</t>
  </si>
  <si>
    <t>RJNGR013</t>
  </si>
  <si>
    <t>RJANG47</t>
  </si>
  <si>
    <t>9dez. Recebido SAR A (GF / Área locada 8,3 x 9,70m + 9,6 x 10m (88,15m²) / Local de zona turística / Locador exige EV camuflada e pouco fechamento do site para não criar poluição visual / Local de alta movimentação turística / Não tem rede elétrica de nenhuma concessionária, necessário projetar linha particular ou paineis solares + geradores igual aos residentes da ilha)
05dez. Recebido relatório de busca. Local de difícil acesso e estadia e realizado contato com os responsáveis pela segurança dos poucos imóveis privados da região. Trata-se da região da “lagoa azul” ponto turístico ecológico que fica entre ilhas que compõem a região do arquipélago da Ilha grande em Angra dos Reis. Deixado propostas nos 5 pontos identificados. Em nenhum deles foi liberada a autorização para fazer levantamento de SAR.
22nov. Recebido acionamento.</t>
  </si>
  <si>
    <t>ANGRA DOS REIS</t>
  </si>
  <si>
    <t>RJNGR014_A</t>
  </si>
  <si>
    <t>RJNGR014</t>
  </si>
  <si>
    <t>RJANG58</t>
  </si>
  <si>
    <t>16Jan. Valor aprovado 6k
09Jan. SAR recebido
02dez. Recebido SAR A. Árvores existentes na área locada e ou qualquer outra remoção deverá ser feita por parte da Winity.
22nov. Recebido acionamento.</t>
  </si>
  <si>
    <t>RJNGR015_A</t>
  </si>
  <si>
    <t>RJNGR015</t>
  </si>
  <si>
    <t>RJANG61</t>
  </si>
  <si>
    <t>16Jan. Valor aprovado 5k
27Dez. Cand A aprovado. Aguard verificação de necessidade de troca de local, por causa da vegetação
19Dez. SAr enviado. autorizado pelo comite
02dez. Recebido SAR A. Há algumas árvores frutíferas que o proprietário ficou de remover, porém há arvores não identificadas que o mesmo ficou de ver se consegue remover também, estamos negociando para que entregue o terreno limpo.
22nov. Recebido acionamento.</t>
  </si>
  <si>
    <t>RJNGR016_A</t>
  </si>
  <si>
    <t>RJNGR016</t>
  </si>
  <si>
    <t>RJANG73</t>
  </si>
  <si>
    <t>27mai. Recebido SAR A.
08mai. Recebido acionamento.</t>
  </si>
  <si>
    <t>RJRDJ013_A</t>
  </si>
  <si>
    <t>RJRDJ013</t>
  </si>
  <si>
    <t>RJRDB73</t>
  </si>
  <si>
    <t>19/05 - Cand desistiu da locação
17fev. SAR enviado. Recebido nesta data novo PDRF com ampliação de área para buscas, buscas em paralelo a qualificação.
13fev. Recebido SAR A.
18dez. Recebido acionamento.</t>
  </si>
  <si>
    <t>RJRDJ014_</t>
  </si>
  <si>
    <t>RJRDJ014</t>
  </si>
  <si>
    <t>RJJACH4</t>
  </si>
  <si>
    <t>19mai. Recebido acionamento.</t>
  </si>
  <si>
    <t>Rio De Janeiro</t>
  </si>
  <si>
    <t>RNLGY001_COLLO1</t>
  </si>
  <si>
    <t>RNLGY001</t>
  </si>
  <si>
    <t>RNLEL02</t>
  </si>
  <si>
    <t>LAGOA DE VELHOS</t>
  </si>
  <si>
    <t>RNNTL002_G</t>
  </si>
  <si>
    <t>RNNTL002</t>
  </si>
  <si>
    <t>RNPTB17</t>
  </si>
  <si>
    <t>20Jan. 3 Candidatos aprovados :ANÁLISE RF:
CANDIDATO G: Aprovado ~40m 110/190/290
CANDIDATO H: Aprovado ~40m 320/80/220
CANDIDATO F: Aprovado ~40m 300/130/220 ANÁLISE INFRA: Candidatos aprovados por Infra, com a instalação de 03 gabinetes e com energia trifásica.
07Jan. SAR enviado
28dez. Recebido SAR A, B e C.
17dez. Recebido acionamento.</t>
  </si>
  <si>
    <t>NATAL</t>
  </si>
  <si>
    <t>ROCST001_B</t>
  </si>
  <si>
    <t>ROCST001</t>
  </si>
  <si>
    <t>ROCMR03</t>
  </si>
  <si>
    <t>24Fev. Valor aprovado
21fev. Recebido SAR com área deslocada 52M para atendimento de satélite.
23jan. Cand aprovado. Solicitado afastamento de árvores para aprovaçãode de satélite.
12Dez. Sar enviado. Autorizado em comite hoje
10nov. Recebido SAR B. Área quilombola.
27nov. Acionado outro fornecedor para novas buscas.</t>
  </si>
  <si>
    <t>Solução Simplificada - Poste</t>
  </si>
  <si>
    <t>COSTA MARQUES</t>
  </si>
  <si>
    <t>ROFRN001_A</t>
  </si>
  <si>
    <t>ROFRN001</t>
  </si>
  <si>
    <t>ROSFG02</t>
  </si>
  <si>
    <t>08Out. Valor aprovado 1.5 k
26Set. Candidato Qualificado
19Ago. SAR enviado.
09Ago. SAR recebido
24Jul. Site acionado Claro</t>
  </si>
  <si>
    <t>SÃO FRANCISCO DO GUAPORÉ</t>
  </si>
  <si>
    <t>ROGJR001_A</t>
  </si>
  <si>
    <t>ROGJR001</t>
  </si>
  <si>
    <t>ROGUM04</t>
  </si>
  <si>
    <t>08Out. Valor aprovado 1k
27Set. Qualificado. Enviado valor de aprovação
19Ago. Enviado SAR . CR 7.4% - Previe 8.3%. Comite em paralelo
09Ago. SAR recebido
24Jul. Site acionado Claro</t>
  </si>
  <si>
    <t>GUAJARÁ-MIRIM</t>
  </si>
  <si>
    <t>ROMCH001_A</t>
  </si>
  <si>
    <t>ROMCH001</t>
  </si>
  <si>
    <t>ROMAC08</t>
  </si>
  <si>
    <t>05Nov. Valor aprovado
28Out.Cand A aprovado
19Ago. SAR enviado para Claro
09Ago. SAR recebido
24Jul. Site acionado Claro</t>
  </si>
  <si>
    <t>MACHADINHO D'OESTE</t>
  </si>
  <si>
    <t>ROPRS001_B</t>
  </si>
  <si>
    <t>ROPRS001</t>
  </si>
  <si>
    <t>ROPYM04</t>
  </si>
  <si>
    <t>26mai. Recebido SAR B, um dos indicados Claro. (opções levantadas pela TBSA – C,B,A nesta ordem de prioridade).</t>
  </si>
  <si>
    <t>PRESIDENTE MÉDICI</t>
  </si>
  <si>
    <t>RFI com Definitiva ligada em 17/06</t>
  </si>
  <si>
    <t>ROPRT002_A</t>
  </si>
  <si>
    <t>ROPRT002</t>
  </si>
  <si>
    <t>ROPVOC4</t>
  </si>
  <si>
    <t>08Out. Valor aprovado
26Set. Cand A qualificado. Envaido formulario de aprovação de valor
19Ago. SAR enviado Claro
13Ago.SAR recebido
24Jul. Site acionado Claro</t>
  </si>
  <si>
    <t>PORTO VELHO</t>
  </si>
  <si>
    <t>RORLM001_B</t>
  </si>
  <si>
    <t>RORLM001</t>
  </si>
  <si>
    <t>RORMM08</t>
  </si>
  <si>
    <t>09Jan. SAR enviado ( possui justificativa tecnica)
06jan. Recebidos SARs A (área locada de 12 x 30m / R$ 3k / terreno sem obstruções, somente vegetação / Terreno sem fechamento frontal, laterais e fundos / Terreno plano sem necessidade de nivelamento), B (área locada de 12 x 30m / R$ 3,3k / terreno sem obstruções, sem vegetação / Terreno com portão frontal e muros lateriais /Terreno plano sem necessidade de nivelamento)e C (área locada de 12 x 30m / R$ 4k / terreno sem obstruções, somente entulho e lixo / Terreno sem fechamento frontal e fundos, somente muros laterais / Terreno plano sem necessidade de nivelamento).
12dez. Recebido acionamento.</t>
  </si>
  <si>
    <t>ROLIM DE MOURA</t>
  </si>
  <si>
    <t>ROSPG001_D</t>
  </si>
  <si>
    <t>ROSPG001</t>
  </si>
  <si>
    <t>ROEOE04</t>
  </si>
  <si>
    <t>24Mar. Cand D aprovado
14jan. Candidato renomeado B como D. Cand A recebido é o indicado claro, solicitado renomear B como D.
02jan. Recebido SAR A e B.
17dez. Recebido acionamento.</t>
  </si>
  <si>
    <t>ESPIGÃO D'OESTE</t>
  </si>
  <si>
    <t>ROVLH001_C</t>
  </si>
  <si>
    <t>ROVLH001</t>
  </si>
  <si>
    <t>ROVHA23</t>
  </si>
  <si>
    <t>18/06 - Energia ligada a noite, dessa forma RFI postergado para amanhã.
16/06 - Infra em finalização.
15/06 - Equipe finalizando o site.
12/06 - Equipe realizando fechamento do site, colocando brita. RFI mantido para 15/06.
08/06 - Termino de montagem de EV.
06/06 - Montagem iniciada.
02/06 - verificando necessidade de plataforma de topo.
19/05 - Após receber todas as documentações na Sytex, formalizado e-mail do acionamento para MNS.
18/05 - Solicitando documentações faltantes do fluxo de engenharia na Sytex no grupo Força Tarefa.
14/05 - Acionamento disparado via Whatsapp.
24Mar. Sar aprovado Cand C
28fev. Enviado SAR B e C qualificação operadora.
25fev. Recebido SAR B e C.
12fev. Recebido PDRF com novo PN para novas buscas.</t>
  </si>
  <si>
    <t>ROVLH002_D</t>
  </si>
  <si>
    <t>ROVLH002</t>
  </si>
  <si>
    <t>ROVHA22</t>
  </si>
  <si>
    <t>24/04 - Iniciado apenas o modulo 1, pois faltou tala de emenda para junção do modulo 2.
Infra concluida em 22/04.
21/04 - Faltou peças da EV, não temos como seguir com a montagem. Enviado para Brametal / Fabio.
20/04 - Iniciado separação de peças hoje. Começou a chover.
13/04 - Motorista ainda não liberado da Brametal.
11/04 - Motorista aguardando liberação NF na Brametal.
10/04 - Concretagem antecipada de 17/04 para 15/04.
Embarque postergado para hoje na Brametal. Aguardando NF.
06/04 - Iniciaram a mobilização hoje, abertura para amanhã. Concretagem postergada devido data de entrega CH.
01/04 - EV Brametal
29/03 - Formalização do disparo pré work.
PPI não compatibilizado com FD;
Sem fluxo de obra na Sytex.
27/03 - Pre-work disparado via Whatsapp.
27/02 - Sem formulario de ACP e sem APC no força tarefa ou Sytex.
06Jun. Cand D aprovado
20Jan. SAR enviado Cand B,D,E
15jan. Recebido SAR B, D e E. Cand. B, é o B solicitado claro.
19dez. Recebido acionamento</t>
  </si>
  <si>
    <t>Vilhena</t>
  </si>
  <si>
    <t>PEÇAS FALTANTES EV - BRAMETAL</t>
  </si>
  <si>
    <t>ROVLX001_A</t>
  </si>
  <si>
    <t>ROVLX001</t>
  </si>
  <si>
    <t>ROVLP02</t>
  </si>
  <si>
    <t>12 Fev. valor aprovado
03fev. Cand A aprovado
23jan. Enviado SAR A qualificação operadora, com sugestão de poste com 9m, pois 18m não foi aprovado em comitê.
30dez. Recebido SAR A.
17dez. Recebido acionamento.</t>
  </si>
  <si>
    <t>VALE DO PARAÍSO</t>
  </si>
  <si>
    <t>RRCRC001_A</t>
  </si>
  <si>
    <t>RRCRC001</t>
  </si>
  <si>
    <t>RRCKR03</t>
  </si>
  <si>
    <t>08mai. Recebido SAR A. Pré comar 17m.
28abr. Recebido acionamento. PN a 600m do aeroporto regional de Cacacarai.</t>
  </si>
  <si>
    <t>Caracaraí</t>
  </si>
  <si>
    <t>RR</t>
  </si>
  <si>
    <t>RSCNL001_B</t>
  </si>
  <si>
    <t>RSCNL001</t>
  </si>
  <si>
    <t>RSCEN12</t>
  </si>
  <si>
    <t>11mar. Recebido SAR B.
28fev. Recebido acionamento comercial:Ddisparar o SAR com visada de drone para a coordenada -29.378506° -50.830241°. No local, procurar o Márcio para confirmar a disponibilidade do ponto ou uma alternativa próxima. Condomínio Lajes de Pedra (área pública).</t>
  </si>
  <si>
    <t>CANELA</t>
  </si>
  <si>
    <t>RSCNL003_C</t>
  </si>
  <si>
    <t>RSCNL003</t>
  </si>
  <si>
    <t>RSCEN11</t>
  </si>
  <si>
    <t>14Abr SAR enviado
28Jan.25 SAR C, trabalhando anteriormente por outra empresa, teve os candidatos A e B cancelados pois estão localizados no mesmo imóvel, o Candidato C é o que vale seguir pois tem as negociações avançadas com o proprietário, o locador previamente assinou com a Highline, que reincidiu o contrato. GF / Área negociada 6 x 8m / Valor negociado de R$ 3k / O locador não abre mão de majoração de 100% por cada novo compartilhamento, igual ao que vigorava no contrato com a Highline)
23dez. Recebido acionamento</t>
  </si>
  <si>
    <t>RSCNS003_B</t>
  </si>
  <si>
    <t>RSCNS003</t>
  </si>
  <si>
    <t>RSCAN68</t>
  </si>
  <si>
    <t>27mai. Recebido SAR B.</t>
  </si>
  <si>
    <t>Canoas</t>
  </si>
  <si>
    <t>RSCNS004_B</t>
  </si>
  <si>
    <t>RSCNS004</t>
  </si>
  <si>
    <t>RSCAN69</t>
  </si>
  <si>
    <t>09.02.26 -Cobrado Fornecedor</t>
  </si>
  <si>
    <t>CANOAS</t>
  </si>
  <si>
    <t>SEM FORNECEDOR</t>
  </si>
  <si>
    <t>RSCRY002_C</t>
  </si>
  <si>
    <t>RSCRY002</t>
  </si>
  <si>
    <t>RSCIO15</t>
  </si>
  <si>
    <t>29/01 - Definitiva mono 220V.
26/01 - EV concluida, Parte civil concluida: base dos equipamentos, tubulações, caixas de passagens e QTM.
Equipe atuou nas caixas de passagem e concretagem da base.
Atividades pendentes: aterramento, fechamento do site, calçada e escadaria.
Amanhã equipe trabalhara no fechamento do site e no aterramento.
23/01 - Equipe trabalhando na parte de infra: base de equipamentos e tubulações.
21/01 - Montagem de EV finalizada.
20/01 - S2S antecipou a montagem da EV de 20/01 para 18/01. Executado apenas fundação e EV. Falta toda parte de infra a ser construida. A energia sera definitiva com base de titularidade.
16jan - Ev confirmado início para dia 21jan. (Yuzo solicitou obra para RFI 25jan, feito plano com a S2S vamos tenter atender, mas temos muitas chuvas no decorrer da obra de previsão.
13jan - Obra retomada.
16dez Em contato a Erika de ACQ para liberação de concretagem do site09dez Chuva na parte da manhã, previsão o dia todo, equipe no local
08dez - Equipe da S2S está com problemas na mobilização, não chegará a tempo de iniciar hoje, alterada abertura para dia 09.12.
03dez - Trocado fornecedor para S2s, disparado novo acionamento.
20Jun. Cand aprovado
06Jun. SAR aprovado Cand B e C
23mai. Recebido SAR B e C.
14mai. Acionado novo fornecedor.</t>
  </si>
  <si>
    <t>CARAZINHO</t>
  </si>
  <si>
    <t>DEFINITIVA COM TRANSFERÊNCIA DE TITULARIDADE</t>
  </si>
  <si>
    <t>CW: Rei Sol | EV: Jhota Montagens</t>
  </si>
  <si>
    <t>RSCXS006_B</t>
  </si>
  <si>
    <t>RSCXS006</t>
  </si>
  <si>
    <t>RSCSL93</t>
  </si>
  <si>
    <t>26/02 - Escalonamos para o Fabricio da Codenge. O mesmo se comprometeu em fabricar o trecho faltante hoje, embarcar entre 3h e 4h da manhã, enviar um encarregado junto para instalação e possivel readequação, caso seja necessário. Dessa forma, RFI postergado para até 28/02.
25/02 - Recebemos o RFI com um trecho de plataforma faltante. Com base nos novos criterios para envio de RFI, não podemos enviar esse RFI.
23/02 - Finalizamos a montagem dos metalicos ontem (plataforma, escada marinehiro (ficou 1m curta, sera corrigido), aterramento instalado, encaminhamento EL/FO 85% finalizado. Faltando ligação de provisoria. Falta a bengala da fibra para hoje também.
Devido a pendência da escada, a existente não foi retirada até a Codenge instalar o complemento.
pré agendado aceitação do site amanhã.
19/02 - RFI era 11/02 postergado para 20/02 devido condições climaticas da região.
Estou desde 12/02 pedindo atualização de obra, envio de evidências fotograficas. E para minha surpresa, acabei de receber a noticia que tivemos abandono de equipe de obra. A Codenge esta mobilizando nova equipe para chegar as 18h no site, seguir com trabalho amanhã, sábado e segunda, para TENTAR finalizar segunda dia 23/02.
RFI postergado para 23/02 com risco de nova postergação.
Tema escalonado para suprimentos
13/02 - Mauro postergou termino de montagem de 12/02 para 17/02 sem explicação.
10/02 - Problema com barras roscadas (passarela e suporte Y), foram para campo bitolas erradas. Será enviado as bitolas corretas até 11/02. Termino de montagem postergado de 10/02 para 12/02.
Atividades pendentes: Montagem dos suportes Y, plataforma, encaminhamento EL/FO, energia provisoria (vai ter LPU complementar) ainda não recebido.
09/02 - Condições climaticas desfavoraveis para essa semana + carnaval na proxima semana, sendo postergado RFI de 13/02 para 20/02.
03/02 - Iniciado montagem dos metalicos
31/01 - Devido as chuvas, concretagem postergada de 30/01 para 02/02.
30/01 - Devido as chuvas, concretagem postergada de 31/01 para 31/01.
29/01 - Devido as chuvas, concretagem postergada de 30/01 para 31/01.
20/01 - Abertura confirmada para 23/01.
14/01 - Cronograma atualizado. Site não fica em P01, devido data de acionamento + necessidade de retirada de paineis solares, sendo responsabilidade do condominio.
Prevista para iniciar a retirada dos paineis hoje pelo condominio.
13/01 - fabricação prevista para concluir em 26/1, embarque 27/1, entrega 28/1. 12/01 - Acionamento de fornecedor executado.
09/01 - APC dado pelo Cesar no grupo Força tarefa, após horario de expediente.
25/11 - fornecedor adjucado hoje por suprimentos;
18jun. Acionado novo fornecedor após declínio do candidato A e recebimento de RC.</t>
  </si>
  <si>
    <t>Caxias do Sul</t>
  </si>
  <si>
    <t>DATA DE ACIONAMENTO + RETIRADA DE PLACAS SOLARES PELO CONDOMINIO.</t>
  </si>
  <si>
    <t>CODENGE</t>
  </si>
  <si>
    <t>PROVISORIA</t>
  </si>
  <si>
    <t>CW: Codenge | EV: -</t>
  </si>
  <si>
    <t>RSLPL001_A (EX A)</t>
  </si>
  <si>
    <t>RSLPL001</t>
  </si>
  <si>
    <t>A (EX A)</t>
  </si>
  <si>
    <t>RSSLE47</t>
  </si>
  <si>
    <t>17Fev. SAR enviado
08jan. Recebido SAR A e B.
18dez. Recebido acionamento.</t>
  </si>
  <si>
    <t>São Leopoldo</t>
  </si>
  <si>
    <t>RSLPL003_A</t>
  </si>
  <si>
    <t>RSLPL003</t>
  </si>
  <si>
    <t>RSSLE46</t>
  </si>
  <si>
    <t>07/05 - Retirado a data de abertura anterior (07/04) e atualizado cronograma.
15/04 - Recebemos o orçamento do portão para seguir com substitução.
07/04 - Iniciado a limpeza. Necessário negociar com locador sobre espaço para execução da obra.
01/04 - Base de concreto ciclopico, devido matação existente, por isso necessário 10 dias após a abertura para concretagem.Necessário mureta aflorada com duração de 2 dias, mais 1 dia de cura para seguir com reaterro.
28/03 - Acionamento realizado.
23/03 - Pré Work disparado.
20/03 - projeto de fundação revisado para fundação aflorada. Verificar documentação se temos o projeto revisado.
27/02 - Sem formulario de ACP e sem APC no força tarefa ou Sytex
07Abr. Sar Rev 05 recebido para nova qualificação
26nov. Recebido SAR A revisado, considerando área de 3x3 já com os recuos e poste de 30m.
06nov. Após reprovação do candidato A, recebido área para novas buscas. Segurar buscas, tema com o comercial.</t>
  </si>
  <si>
    <t>ATRASO DE INFRA</t>
  </si>
  <si>
    <t>KGM</t>
  </si>
  <si>
    <t>RSMRX004_B</t>
  </si>
  <si>
    <t>RSMRX004</t>
  </si>
  <si>
    <t>RSSMA51</t>
  </si>
  <si>
    <t>20/01 - Obra não finalizada por falta de material da prumada de fachada. Equipe percebeu a falta apenas as 18h de ontem, não finalizando a obra. Hoje foi comprado material faltante e amanhã teremos as atividades finalizadas para RFI.
19/01 - RFi confirmado pelo Massa para hoje. RFI não recebido.
16/01 - equipe atuando na fachada, RFI confirmado para 19/01.
14/01 - Equipe atuando na montagem final dos metalicos e prumada vertical.
13/01 - prumada vertical dentro do shaft com furo tecnico resolvido, montagem de mastro 1 iniciada, guarda corpo esta montado. Passarela montada. Skid 90% montado.
29/12 - Equipe ainda em deslocamento com chuvas e acidente no caminho. Não teremos atividade hoje, apenas amanhã. Equipe para 31 após 12h, e retorna dia 02.Temos liberação do predio para trabalhar dia 03/01 até 12h. Necessário destelhamento (com chuvas não conseguimos evoluir). RFI estimado para 12/01/26.
26/12 - equipe não esta trabalhando hoje por conta do feriado;
Blocos todos concretados; falta prumadas.
RFI com risco alto para 30/12.
Atividades pendentes: montagem dos mastros, montagem do QDE, montagem da plataforma de acesso entre predios, plataforma da porta, realização da prumada externa, na fachada.
Teremos time reforçado com 5 pessoas (geralmente são 2 pessoas) na segunda e terça feira.
23/12 - montagem dos metalicos iniciada.
22/12 - chuvas não permitiu iniciar a montagem.
20/12 - Montagem de metalicos iniciara segunda feira (RT).
17/12 - energia:necessário provisoria Em analise de ligação até 02/01/26. Previsão de ligação: 31/01/26.
16/12 - Devido atraso na entrega pela galvanizadora, embarque e entrega de metalicos sofreram atrasos. Entregas postergadas de 16/12 para 18/12.
15/12 - devido condições climaticas desfavoraveis, concretagem postergada de 15/12 para 16/12 por ser RT.
12/12 - devido condições climaticas desfavoraveis, concretagem postergada de 12/12 para 15/12 por ser RT.
05/12 - cronograma atualizado RT.
01/12 inicio de fabricação metalicos, finaliza dia 14/12, embarca dia 15/12 e entrega dia 16/12, equipe mobiliza dia 08/12, inicio de obra dia 09/12. Sera necessário reforma do centro de medição, não previsto em projeto. Encaminhamento de FO/EL 15/12 ao dia 22/12. Montagem dos metalicos: 17/12 ao 30/12 devido instlação da plataforma.
10/11 - RT com problemas de segurança, galvanização, ancoragem, fissuras, etc. Marcamos uma reunião com a Support para amanhã as 9h.
02mai. Enviado SAR B qualificação operadora.
17abr. Recebido SAR B.
04abr. Acionamento Lucapri para o inicio das buscas.
27mar. Candidato A - Reprovado. Motivo: Não atende área com deficiência de cobertura, conforme predição abaixo.
28Jan. Aprovado em comite.Enviado como Cand A.
24Jan.25 SAR A (GF / Área locada 10 x 15m / Valor negociado R$ 3k / Terreno de esquina, plano e sem interferências / Municipio crítico pela legislação complexa e alto custo para o licenciamento (35k para compensações municipais)
10jan. Recebido acionamento.</t>
  </si>
  <si>
    <t>SANTA MARIA</t>
  </si>
  <si>
    <t>RFI JAN = SEM RISCO
RFI DEZ = RISCO POR TEMPO HABIL PARA FABRICAÇÃO E MONTAGEM (SLA DIFERENCIADO) + CHUVAS</t>
  </si>
  <si>
    <t>CODENGE - equipe propria</t>
  </si>
  <si>
    <t>RSPRT007_C</t>
  </si>
  <si>
    <t>RSPRT007</t>
  </si>
  <si>
    <t>RSPSU67</t>
  </si>
  <si>
    <t>28fev. Cand. C enviado para qualificação operadora.
24fev. Recebido novo candidato C.</t>
  </si>
  <si>
    <t>PORTO ALEGRE</t>
  </si>
  <si>
    <t>RSPRT011_B (ANTIGO C)</t>
  </si>
  <si>
    <t>RSPRT011</t>
  </si>
  <si>
    <t>B (ANTIGO C)</t>
  </si>
  <si>
    <t>RSPNOC4</t>
  </si>
  <si>
    <t>26Mai. O candidato B foi solicitado nova qualificação da Claro, pois o prédio tem 17 metros de altura, e o pré-Comar indica 23 metros
12MAR. CAND A APROVADO. CAND B REJEITADO
20Jan. Foi enviado apenas com Cand A e Cand B ( antigo Cand C). O Cand B original não foi enviado.
16jan. SAR A (RT Residencial 7 andares + Térreo + Caixa d'água ~30m de altura / Área locada 10,48 x 11,56m no topo do edificio, abaixo da casa de máquinas / Valor de locação pleiteado para convocar a AGE R$ 3k)
30dez. Recebido acionamento</t>
  </si>
  <si>
    <t>COMPETITIVIDADE</t>
  </si>
  <si>
    <t>RSPRT013_A</t>
  </si>
  <si>
    <t>RSPRT013</t>
  </si>
  <si>
    <t>RSPLE96</t>
  </si>
  <si>
    <t>11Fev. SAR enviado Cand A e Cand B
07fev. Recebido SAR A e B. (RT"s)
10jan. Recebido acionamento.</t>
  </si>
  <si>
    <t>RSPSS001_B</t>
  </si>
  <si>
    <t>RSPSS001</t>
  </si>
  <si>
    <t>RSPAS43</t>
  </si>
  <si>
    <t>21mai25. Cand. B retomado, alterado apenas o valor para aprovação. 7,5k.
19Ago.SAR enviado
18Jul. Site acionado Claro</t>
  </si>
  <si>
    <t>PASSO FUNDO</t>
  </si>
  <si>
    <t>RSRGR001_A</t>
  </si>
  <si>
    <t>RSRGR001</t>
  </si>
  <si>
    <t>RSRGR44</t>
  </si>
  <si>
    <t>29mai - Juliano vai retornar com a equipe para tirar pendências e as fotos do RFI.
31-07 / CW - TORRE FINALIZADA 30-07
30-07 / CW - ENVIADO AUTO DE EMBARGO PELA MAS GRUPO DE OBRAS
30jul Embargado
29jul COm RFI Operacional. Temos 2 Vizinhos 1 é irregular o outro é contra a Torre.
28jul Início da pre montagem, começou a chover.
24-07 / CW - CONCRETAGEM 24-07 / Mureta 25-07 e reaterro / operacional
25-07 / montagem 28-07 à 29-07 RFI operacional 31-07 / KGM CESAR montagem.
16jul. EV alterada de 15/07 para 18/07
15/07 - ENERGIA - Carta reenviada para Claro com correções solicitadas.
12-07 / ENERGIA - Carta enviada 12-07 / Kit solicitação Enviado 12-07
12-07 / CW - RSRGR001 / 11-07 - coleta reagendada para 14/07/2025 na Brametal
10-07 / CW - Inicio 11-07, material aço londrina 13-07, escavação 11-07 / mureta 1,20m com forma do radier / reaterro, modelo de envelopamento e tampa do esteiramentos se será vertical/horizontal, RFI 31-07 / necessário solicitar documentação para entrada de energia com Alípio e Flávio
07-07. CH 11-07 e EV 13-07 / RFI 31-07 / qtm Adquirido e entrega 25-07
07jul. CW - Material para 08-07, posteragdo inicio para 09-07
27/12 - valor aprovado 4 k
17Dez. Valor reprovado.
16Dez. Cand aprovado. Enviado valor de 5k
12Dez. Autorizado em Comite apenas envio do cand B. Enviado como cand A
29nov. Recebido SAR A e B.
19nov. Recebido acionamento.</t>
  </si>
  <si>
    <t>RIO GRANDE</t>
  </si>
  <si>
    <t>SCBGC002_A</t>
  </si>
  <si>
    <t>SCBGC002</t>
  </si>
  <si>
    <t>SCBGC02_001</t>
  </si>
  <si>
    <t>23/08 - TPU não onerosa assinada e aprovada pelo Djur
17/07 - SAR qualificado
12/07 - sar enviado</t>
  </si>
  <si>
    <t>SCBGC003_A</t>
  </si>
  <si>
    <t>SCBGC003</t>
  </si>
  <si>
    <t>SCBGC02_002</t>
  </si>
  <si>
    <t>SCBGC004_A</t>
  </si>
  <si>
    <t>SCBGC004</t>
  </si>
  <si>
    <t>SCBGC06_001</t>
  </si>
  <si>
    <t>SCBGC005_A</t>
  </si>
  <si>
    <t>SCBGC005</t>
  </si>
  <si>
    <t>SCBGC06_002</t>
  </si>
  <si>
    <t>SCBRS001_A</t>
  </si>
  <si>
    <t>SCBRS001</t>
  </si>
  <si>
    <t>SCBQE18</t>
  </si>
  <si>
    <t>21mai. Recebido SAR A, B, C e D.
12mai. Acionado novo fornecedor.
30dez. Recebido acionamento</t>
  </si>
  <si>
    <t>BRUSQUE</t>
  </si>
  <si>
    <t>SCFDS001_A</t>
  </si>
  <si>
    <t>SCFDS001</t>
  </si>
  <si>
    <t>SCSFS11</t>
  </si>
  <si>
    <t>13MAR26_ Obra concretada. Chuvas atrasam o civil works de entorno.
25Fev26_ Site acionado.
08-08 / CW / APARENTEMENTE ENERGIA BT FRENTE PROXIMO AO SITE, CONFORME SAR, MAS SEM VISUALIZAÇÃO 3D, CONTRATO NÃO LOCALIZADO
19Fev. Valor aprovado 3k
25Jan.25 SAR A (GF / Área negociada 14 x 15m / Valor em negociação / Terreno plano, tem fechamento com arame e tem vegetação que deverá ser limpa pela Winity, não tem infererências como árvores)
30dez. Recebido acionamento</t>
  </si>
  <si>
    <t>SÃO FRANCISCO DO SUL</t>
  </si>
  <si>
    <t>30MAR26_ Celesc não ativou definitiva dentro de P3 (prev + 15 dias) tem provisória porém OPEX não foi aprovado. Com Yuzo para definição de Carry Over para P04.
13MAR26_ Obra concretada. Chuvas atrasam o civil works de entorno.</t>
  </si>
  <si>
    <t>Provisória não aprovada - Definitiva prot 10/03/26 previsão de ligar até 15/4.</t>
  </si>
  <si>
    <t>SCFLR002_A</t>
  </si>
  <si>
    <t>SCFLR002</t>
  </si>
  <si>
    <t>Ipiranga – Praia do Campeche</t>
  </si>
  <si>
    <t>14Mar. Recebido SAR cand A.
13Mar. Acionada buscas, elaboração de SAR. (negociações via Time Comercial).</t>
  </si>
  <si>
    <t>IPIRANGA</t>
  </si>
  <si>
    <t>Florianópolis</t>
  </si>
  <si>
    <t>SCFLR007_F</t>
  </si>
  <si>
    <t>SCFLR007</t>
  </si>
  <si>
    <t>SCFNSK8</t>
  </si>
  <si>
    <t>23jul - Poste iniciada 1° e 2° módulo, ultimo módulo não foi possível devido a ventania, portergado para amanhã.
, 16/07 - Ag. liberação de equipe por EHS. 
14/07 - Carizon enviou documentação de equipe de montagem para EHS. 
10jul - Aguardando envio dos docs para EHS da montagem da CARIZON.
07jul - Alterada a montagem para a Carizon. 
06jul - Conctretagem marcada para dia 07jul.Aguardando Milena adjudicar novo fornecedor de montagem, Simione não pode fazer.
03jul - Alinhando chumbador para concretagem. Aguardando Milena adjudicar novo fornecedor de montagem, Simione não pode fazer.
23jun - Aguardando negociação da árera locada.
22jun - Aguardando negociação da árera locada.
20jun - Obra iniciada, aguardando confirmação de área locada.
10jun - Em tratativa para liberação de APC, Yuzo / Paquisy no tema se será um BTS, não temos FCU e nem nova adjudicação.
11jun - Em tratativa para liberação de APC, Yuzo / Paquisy no tema se será um BTS, não temos FCU e nem nova adjudicação.</t>
  </si>
  <si>
    <t>07jul - ALTERAÇÃO DE FORN.  MONTAGEM / ENERGIA.
16jun - Resolvido - MODALIDADE DE APC
11jun - Resolvido - ÁREA LOCADA DIVERGENTE</t>
  </si>
  <si>
    <t>PROVISÓRIA
17jul - Ligada energia provisória de dois medidores, reembolso fechado com a CLARO PR/SC.
DEFINITIVA - Prot: Aguardando concessionária, precisa de licença</t>
  </si>
  <si>
    <t>SCFLR008_E</t>
  </si>
  <si>
    <t>SCFLR008</t>
  </si>
  <si>
    <t>SCFNSL4</t>
  </si>
  <si>
    <t>10jul - acordo de 5k adiantado com o Born, Yuzo / Militão tratando o Tema para fecharmos 10jul com a MAS pagando o valor.
09jul - Energia restabelecida, acordo de 5k adiantado com o Born, Yuzo / Militão tratando o Tema para fecharmos 10jul com a MAS pagando o valor.
28mai - Torre OK, infra falta acabamentos finais. Energia provisória aprovada para reembolso.
27mai - Enviado solcitação de aprovação energia provisória.23mai - Reaterro não terminou mas acabará hoje.
22mai - Reterro não foi possível devido a chuva, postergado a montagem em 1 dia.
19mai - Protocolo para dia 22mai, definitiva para 30mai.
18mai - Concretagem realizada.
15mai - Ferragens sendo executada.
04mai - Acionado, falta PPI aprovado</t>
  </si>
  <si>
    <t>PROVISÓRIA LIGADA - CEDENTE PROPRIETÁRIO - APROVAÇÃO DE REEMBOLSO FEITA COM DIOGO</t>
  </si>
  <si>
    <t>SCJQM001_A</t>
  </si>
  <si>
    <t>SCJQM001</t>
  </si>
  <si>
    <t>SCSJQ04</t>
  </si>
  <si>
    <t>29Jan. SAR reprovado
17jan. SAR A GF / Área locada 15 x 30m / Valor negociado R$ 2k / Terreno sem fechamento perimetral, com declive acentuado para o fundo do imóvel)
30dez. Recebido acionamento</t>
  </si>
  <si>
    <t>São Joaquim</t>
  </si>
  <si>
    <t>SCJRG002_A</t>
  </si>
  <si>
    <t>SCJRG002</t>
  </si>
  <si>
    <t>SCJGS40</t>
  </si>
  <si>
    <t>14fev. Recebido SAR A. RT
30dez. Recebido acionamento</t>
  </si>
  <si>
    <t>SCJRG002_E</t>
  </si>
  <si>
    <t>CW: S2S do Brasil | EV: S2S do Brasil</t>
  </si>
  <si>
    <t>SCLRN001_D</t>
  </si>
  <si>
    <t>SCLRN001</t>
  </si>
  <si>
    <t>SCSNX07</t>
  </si>
  <si>
    <t>25abr. Recebido SAR D.
30Jan. SAR Cand A, B e C rejeitados.
17jan. Recebido SAR A, B e C.
30dez. Recebido acionamento</t>
  </si>
  <si>
    <t>São Lourenço do Oeste</t>
  </si>
  <si>
    <t>SCPNH002_A</t>
  </si>
  <si>
    <t>SCPNH002</t>
  </si>
  <si>
    <t>SCPEN06</t>
  </si>
  <si>
    <t>20mai. Recebido SAR A e B.
12mai. Acionado novo fornecedor.
11fev. Recebido RC da clemar.
30dez. Recebido acionamento</t>
  </si>
  <si>
    <t>Penha</t>
  </si>
  <si>
    <t>SCPRX002_E</t>
  </si>
  <si>
    <t>SCPRX002</t>
  </si>
  <si>
    <t>SCPEL06</t>
  </si>
  <si>
    <t>27abr - Montantes trocados, CAW Enviou as peças dia 26.04</t>
  </si>
  <si>
    <t>Porto Belo</t>
  </si>
  <si>
    <t>Entrega da EV</t>
  </si>
  <si>
    <t>SEBRJ001_A</t>
  </si>
  <si>
    <t>SEBRJ001</t>
  </si>
  <si>
    <t>SEBEJ01</t>
  </si>
  <si>
    <t>09Ago. Site acionado Claro</t>
  </si>
  <si>
    <t>Toaming cidades 30k</t>
  </si>
  <si>
    <t>BREJO GRANDE</t>
  </si>
  <si>
    <t>SE</t>
  </si>
  <si>
    <t>SPBRN010_A</t>
  </si>
  <si>
    <t>SPBRN010</t>
  </si>
  <si>
    <t>SMSOBH3</t>
  </si>
  <si>
    <t>SPBRR003_A</t>
  </si>
  <si>
    <t>SMBRE72</t>
  </si>
  <si>
    <t>27/02 - Estão preenchendo relatorios.
23/02 - RFI não validado:
- Faltando tampa xadrez no skid que ficará vago;
- Faltando espumas expansivas nos eletrodutos;
- Faltando gradil no QM;
- Faltando execução do corredor de acesso;
Cobrando finalização dos itens. RFI sera postergado de hoje para 27//02.
21/02 - RFI recebido. Vamo seguir com conferência segunda feira.
20/02 - RFI não recebido.
09/02 - termino de montagem de EV ontem;
06/02 - inicio de montagem de EV;
03/02 - concretagem realizada;
29/01 - recebemos projeto revisado as 12h. Enviado para fornecedor.
28/01 - concretagem postergada de 29/01 para 02/02 por erro em projeto de fundação. 27/01 - Concretagem alterada de 28/01 para 29/01.
26/01 - Escavação em andamento.
24/01 - Escavação iniciada.Concretagem confirmada para 28/01 as 8h.
20/01 - lote ja possui poste. Necessário novo encaminhamento de eletrica. Verificar com engenharia sobre o posicionamento do encaminhamento e tipo (aereo e subterraneo).
19/01 - Equipe não levantou informações durante o final de semana. Estão levantando informações para croquis hoje. Levantando novas possibilidades além das 2 opções de croqui. A opção 1 não é possivel seguir.
16/01 - Durante a abertura de obras, foi constatado que não é possivel seguir conforme PPI, devido fundação cair em area de plato (talude). Rodrigo verificando se temos como solucionar com reposicionamento de area e seguir com abertura. Rodrigo pediu levantamento de informações extra a equipes de campo. Previsão de levantamento em 17/01.
15/01 - TUV CANCELOU a abertura de obras, por mau tempo, o que não procede. Com isso, postergado abertura de obra de hoje para 16/01, e reprogramaão de todo o cronograma.
escavação postergada para 19/01, pois é necessário realizar um acesso antes de iniciar a escavação.
12/01 - Acionamento de fornecedor executado.
09/01 - APC dado pelo Cesar no grupo Força tarefa, após horario de expediente.</t>
  </si>
  <si>
    <t>Barueri</t>
  </si>
  <si>
    <t>RFI JAN = DIV. PPI X FUNDAÇÃO E OBRA</t>
  </si>
  <si>
    <t>SPBTB013_B</t>
  </si>
  <si>
    <t>SPBTB013</t>
  </si>
  <si>
    <t>SIUTB45</t>
  </si>
  <si>
    <t>20Mai. Valor enviado 10 k
16Mai. Aprovado pela Claro
14Mai. SAR enviado para qualificação.
14fev. Recebido SAR B. UMA TORRE DA TIM A APROXIMADAMENTE 250M DO CANDIDATO, NECESSÁRIO JUSTIFICATIVA TÉCNICA, SOLICITADO AO COMERCIAL.
13dez. Recebido RC, não há candidatos.Única opção 06 que não foi localizada na região.
03Dez. Proprietario desistiu da locação por não aceitar redução do valor de locação.
25Nov. Valor reprovado
19nov. Enviado valor de aprovação
13Nov. Qualificado
07Nov. CR 8.2% de 8.0%. SAR enviado.
31out. Recebido SAR A.
23out. Recebido acionamento comercial. Acionado fornecedor.</t>
  </si>
  <si>
    <t>UBATUBA</t>
  </si>
  <si>
    <t>SPBTB019_C</t>
  </si>
  <si>
    <t>SPBTB019</t>
  </si>
  <si>
    <t>SIUTB43</t>
  </si>
  <si>
    <t>27/02 - Sem formulario de ACP e sem APC no força tarefa ou Sytex</t>
  </si>
  <si>
    <t>SPBYX001_A</t>
  </si>
  <si>
    <t>SPBYX001</t>
  </si>
  <si>
    <t>SIBRA01</t>
  </si>
  <si>
    <t>10Fev. Cand A aprovado a 6m.
16Jan. SAR enviado
10jan. Recebido SAR A e B.
30dez. Recebido acionamento</t>
  </si>
  <si>
    <t>LOW COST</t>
  </si>
  <si>
    <t>Brejo Alegre</t>
  </si>
  <si>
    <t>SPCBT007_C</t>
  </si>
  <si>
    <t>SPCBT007</t>
  </si>
  <si>
    <t>SICAO38</t>
  </si>
  <si>
    <t>18Jun. Cand reprovado pela Claro
11 Jun. Aprovado em comite hoje. Enviado para qualificação da Claro
05jun. Recebido SAR C revisado para nova qualificação da engenharia.
30mai . Cand B reprovado. CANDIDATO B REPROVADO - PRÓXIMO DO SITE JÁ EXISTENTE SICAO02.
23mai. Enviado SAR B.
25abr. Cand. C reprovado pela engenharia pois não é possível seguir com a área locada.
23abr. Recebido SAR C.
14abr. Recebido SAR B.
12mar. Cand. A caiu por documentação.
31Jan. Valor aprovado 7.5 k
23jan. Sar aprovado.
09dez. Recebido SAR A.
25 Nov. novo acionamento para busca.
18nov. Enviado RC.
23out. Recebido acionamento comercial. Acionado fornecedor.</t>
  </si>
  <si>
    <t>CUBATAO</t>
  </si>
  <si>
    <t>SPCCP004_D (ANTIGO E)</t>
  </si>
  <si>
    <t>SPCCP004</t>
  </si>
  <si>
    <t>D (ANTIGO E)</t>
  </si>
  <si>
    <t>SICPV14</t>
  </si>
  <si>
    <t>21Fev. aprovado
19fev. Aprovado Cand E. Enviado como Cand D ( cand original não foi enviado pela altura)
13fev. Recebido SAR E</t>
  </si>
  <si>
    <t>CACAPAVA</t>
  </si>
  <si>
    <t>SPCMP004_C</t>
  </si>
  <si>
    <t>SPCMP004</t>
  </si>
  <si>
    <t>SICASAK</t>
  </si>
  <si>
    <t>20Jun. Cand A aprovado
16Jun. Sar enviado Cand C.
09jun. Recebido SAR C.</t>
  </si>
  <si>
    <t>SPCMP006_</t>
  </si>
  <si>
    <t>SPCMP006</t>
  </si>
  <si>
    <t>SICASBD</t>
  </si>
  <si>
    <t>SPCMX002_C</t>
  </si>
  <si>
    <t>SPCMX002</t>
  </si>
  <si>
    <t>SMCMX18</t>
  </si>
  <si>
    <t>SPCMY003_B</t>
  </si>
  <si>
    <t>SPCMY003</t>
  </si>
  <si>
    <t>Ipiranga – Campos do Jordão</t>
  </si>
  <si>
    <t>08Mar. Recebido SAR cand A e B.
01Mar. Acionada buscas.</t>
  </si>
  <si>
    <t>Campos do Jordão</t>
  </si>
  <si>
    <t>SPCMY004_A</t>
  </si>
  <si>
    <t>SPCMY004</t>
  </si>
  <si>
    <t>SICPJ10</t>
  </si>
  <si>
    <t>25out. Recebido SAR A.O PN é uma torre existente, não foram encontrados candidatos acima de 500m de distância da torre existente.
21out. Retomada as buscas.
14Out. Site on hold Existência de outras estruturas dentro do raio de 500m
11Out. Sarf recebida. Fornecedor acionado</t>
  </si>
  <si>
    <t>SPCPL001_B</t>
  </si>
  <si>
    <t>SPCPL001</t>
  </si>
  <si>
    <t>SICLT04</t>
  </si>
  <si>
    <t>29/06 - RFI postergado para amanhã para finalização da obra, devido as chuvas da semana passada. 
18/06 - EV entregue hoje a tarde, dessa forma inicio de montagem postergado para amanhã.
16/06 - Em frente ao local de instalação do portão, temos uma arvore, foi autorizado o reposicionamento do portão, desde que não tenhamos impacto na instalação do padrão de energia e ligação da mesma. 
15/06 - Concretagem concluida.
11/06 -  estamos com chuva no local e não conseguiram conciliar horário entre Usina e laboratório para concretagem em 12/06. Dessa forma, concretagem postergada para 15/06.
Desta forma, *CONCRETAGEM AGENDADA PARA SEGUNDA  AS 13:00 HRS
09/06 - Escavação iniciada ontem.
03/06 - PPI revisado em 01/06.
Escavação sera manual.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</si>
  <si>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Capela do Alto</t>
  </si>
  <si>
    <t>CAW - 40</t>
  </si>
  <si>
    <t>SPCRS001_A (ANTIGO B)</t>
  </si>
  <si>
    <t>SPCRS001</t>
  </si>
  <si>
    <t>A (ANTIGO B)</t>
  </si>
  <si>
    <t>SMCER16</t>
  </si>
  <si>
    <t>11Jun. Sar enviado. Cand B enviado como Cand A. Único aprovado em comite do dia 10/06
27mai. Recebido SAR A e B. Candidatos dentro da mesma propriedade (Haras Mandala)
19mai. Recebido acionamento.</t>
  </si>
  <si>
    <t>Caieiras</t>
  </si>
  <si>
    <t>SPGRL020_D</t>
  </si>
  <si>
    <t>SPGRL020</t>
  </si>
  <si>
    <t>SMGRSP8</t>
  </si>
  <si>
    <t>25Jun. Contrato assinado enviado
07Jun. Valor aprovado
05Jun. Valor de aprovação enviado : 5k
31Mai. Site aprovado pela Claro
14Mai.Acionado por email.</t>
  </si>
  <si>
    <t>SPGRL039_A</t>
  </si>
  <si>
    <t>SPGRL039</t>
  </si>
  <si>
    <t>SMGRSU8</t>
  </si>
  <si>
    <t>20jun. Recebido SAR A e B.
12jun. Recebido acionamento.</t>
  </si>
  <si>
    <t>Guarulhos</t>
  </si>
  <si>
    <t>SPJBT004_A</t>
  </si>
  <si>
    <t>SPJBT004</t>
  </si>
  <si>
    <t>SIJAL15</t>
  </si>
  <si>
    <t>10fev. Cand Reprovado : Candidato fora do polígono Anatel.
30Jan. Sar enviado. Aprovado em comite
16jan. Recebido SAR A.
30dez. Recebido acionamento</t>
  </si>
  <si>
    <t>Jaboticabal</t>
  </si>
  <si>
    <t>SPJMB001_C(ANTIGO B)</t>
  </si>
  <si>
    <t>SPJMB001</t>
  </si>
  <si>
    <t>C(ANTIGO B)</t>
  </si>
  <si>
    <t>SIJMB05</t>
  </si>
  <si>
    <t>18Jun. Cand reprovado por RF . CAND OBSTRUÍDO POR MORRO NA DIREÇÃO DA RODOVIA/SENTIDO PEDÁGIO
Aguardamos SAR ou RC.
11mar. Recebido SAR B e C.
07mar. Recebido SAR A.
17fev25. Site reacionado.
14Out. Site on hold Existência de outras estruturas dentro do raio de 500m.
11Out. Sarf recebida. Fornecedor acionado</t>
  </si>
  <si>
    <t>JAMBEIRO</t>
  </si>
  <si>
    <t>SPJND002_</t>
  </si>
  <si>
    <t>SPJND002</t>
  </si>
  <si>
    <t>SMJAI99</t>
  </si>
  <si>
    <t>12jun. Recebido acionamento.</t>
  </si>
  <si>
    <t>Jundiaí</t>
  </si>
  <si>
    <t>SPJSD005_A</t>
  </si>
  <si>
    <t>SPJSD005</t>
  </si>
  <si>
    <t>SISJCF4</t>
  </si>
  <si>
    <t>22Jul. Site acionado Claro</t>
  </si>
  <si>
    <t>SÃO JOSÉ DOS CAMPOS</t>
  </si>
  <si>
    <t>SPJSD006_A</t>
  </si>
  <si>
    <t>SPJSD006</t>
  </si>
  <si>
    <t>SISJC94</t>
  </si>
  <si>
    <t>SPLMP005_A</t>
  </si>
  <si>
    <t>SPLMP005</t>
  </si>
  <si>
    <t>SIOLA18</t>
  </si>
  <si>
    <t>23/06 - padrão instalado. Ligação de energia prevista para 30/06. Tentaremos adiantar via facilitador.
22/06 - montagem finalizada no final de semana.
19/06 - Data de inicio de montagem postergada até termos aprovação de EHS para seguir com atividades de montagem.
18/06 - concretagem realizada.
16/06 - Concretagem postergada devido condições climaticas, de 15/06 para 16/06, sem impacto no cronograma.
05/06 - Abertura de obra realizada.
03/06 - Escavação postergada de 06/05 para 08/06 por disponibilidade de maquinário. Antecipação seria possivel, mas não teriamos acompanhamento da fiscalização. 
Necessário fabricação de padrão de concreto. Prazo maximo de instalação é até 15/06.
29/05 - Acionamento formalizado para fornecedor.
PPI e Fundação não compatibilizado: APC PROBLEM - SPLMP005_A - Engenharia - PPI não compatibilizado com fundação
Divergência de coordenadas em sondagem: APC PROBLEM - SPLMP005_A - Engenharia - Endereço de sondagem divergente.
Sem documentos de licencciamento - Liberado em comite</t>
  </si>
  <si>
    <t>Olimpia</t>
  </si>
  <si>
    <t>SPMGD006_E</t>
  </si>
  <si>
    <t>SPMGD006</t>
  </si>
  <si>
    <t>SMMCZ66</t>
  </si>
  <si>
    <t>24Jun. Cand E -&gt; CR 9.7 de 9.5 - enviado como Cand C
13jun. Recebido SAR C, D e E.
02jun. Recebido acionamento. Apresentar SAR a partir da letra “C”; O collo, existentes nas proximidades do PN (cerca de 800 metros), tecnicamente foi rejeitado pela Claro por não ser licenciável; Recebida justificativa Técnica Claro sobre o não compartilhamento em site existente;</t>
  </si>
  <si>
    <t>Mogi Das Cruzes</t>
  </si>
  <si>
    <t>SPNDP001_D</t>
  </si>
  <si>
    <t>SPNDP001</t>
  </si>
  <si>
    <t>SMSPB36</t>
  </si>
  <si>
    <t>13mai. Recebido SAR D.</t>
  </si>
  <si>
    <t>SANTANA DE PARNAÍBA</t>
  </si>
  <si>
    <t>SPNDP002_</t>
  </si>
  <si>
    <t>SPNDP002</t>
  </si>
  <si>
    <t>SMSPB38</t>
  </si>
  <si>
    <t>06mai. Recebido acionamento.</t>
  </si>
  <si>
    <t>SANTANA DO PARNAÍBA</t>
  </si>
  <si>
    <t>SPNDP004_A</t>
  </si>
  <si>
    <t>SPNDP004</t>
  </si>
  <si>
    <t>SMSPB40</t>
  </si>
  <si>
    <t>RFI com Definitiva ligado em 17/06</t>
  </si>
  <si>
    <t>SPPRC002_</t>
  </si>
  <si>
    <t>SPPRC002</t>
  </si>
  <si>
    <t>SIPAA72</t>
  </si>
  <si>
    <t>SPRCM001_</t>
  </si>
  <si>
    <t>SPRCM001</t>
  </si>
  <si>
    <t>SIIPS04</t>
  </si>
  <si>
    <t>02jun. Recebido acionamento.</t>
  </si>
  <si>
    <t>IRACEMÁPOLIS</t>
  </si>
  <si>
    <t>SPSBS005_B (Antigo A)</t>
  </si>
  <si>
    <t>SPSBS005</t>
  </si>
  <si>
    <t>B (Antigo A)</t>
  </si>
  <si>
    <t>SISST47</t>
  </si>
  <si>
    <t>21Nov. SAR não enviado. CR 7.7% de 8%
14nov. Recebido SAR A e B.
04Nov. Recebido justificativa tecnica, para retomada das buscas a partir desta data.
17Out. Acionado. On hold pela lei federal dos 500m</t>
  </si>
  <si>
    <t>SÃO SEBASTIÃO</t>
  </si>
  <si>
    <t>SPSBS009_</t>
  </si>
  <si>
    <t>SPSBS009</t>
  </si>
  <si>
    <t>SISST46</t>
  </si>
  <si>
    <t>05dez. Recebido nova SARF com deslocamento de PN.
18nov. Enviado RC a claro para análise.
18nov. Recebido RC, sem opções.
01nov.Recebido novo acionamento do comercial para o site, cancelando automaticamente o anterior com outro PN. Enviado a Dinar para buscas, prezo: 12/11.
01nov. Candidato A inviabilizado por não atender o afastamento de 500m de outra ERB, a receber novo SAR A para substituição em 04/11.
30out. Recebido SAR A.
23out. Recebido acionamento comercial. Acionado fornecedor.</t>
  </si>
  <si>
    <t>SAO SEBASTIAO</t>
  </si>
  <si>
    <t>SPSPL017_RC</t>
  </si>
  <si>
    <t>SPSPL017</t>
  </si>
  <si>
    <t>SMCBE97</t>
  </si>
  <si>
    <t>20mar. Enviado RC atualizado. Sem candidatos</t>
  </si>
  <si>
    <t>SPSPL032_A</t>
  </si>
  <si>
    <t>SPSPL032</t>
  </si>
  <si>
    <t>SMPIRE6</t>
  </si>
  <si>
    <t>01Jul. Recebido SAR na tree
28Jun. Recebido SAR por email
20Jun. Acionado na tree
18Jun. Acionado.</t>
  </si>
  <si>
    <t>SPSPL041_D</t>
  </si>
  <si>
    <t>SPSPL041</t>
  </si>
  <si>
    <t>SMMRBG5</t>
  </si>
  <si>
    <t>28Fev. Candidato C reprovado por RF / Candidato D aprovado por RF à 25m.
31jan. Recebido SAR D em área pública para TPU. Pré aprovado claro Cellposte 25m.</t>
  </si>
  <si>
    <t>SPSPL042_COLLO1</t>
  </si>
  <si>
    <t>SPSPL042</t>
  </si>
  <si>
    <t>SMSMTH8</t>
  </si>
  <si>
    <t>23/03 - Maquina que iça o suporte quebrou hoje, suporte não finalizado dia 18/03 conforme informado na planilha. Esta sendo necessário desmontar o suporte ja montado e remontar na altura, por isso RFI postergado de 23/03 para 24/03.
19mar - Procurar LH sobre o quadro e o encapsulamento.
17mar - Iniciada a montagem dos suportes.
05mar - Não conseguimos acesso.
27/02 - Acionei a obra para Rei Sol sem SAR, pois na rede não tinha SAR. Cobrei Rodrigo e Fabi no grupo Força tarefa. Em 02/03 Rei Sol formaliza o cronograma.
Fabi disparou acionameento no grupo força tarefa</t>
  </si>
  <si>
    <t>Provisória: SCI
24/03 - Transformador da rua não comporta, foi para analise de rede, prazo de retorno 30 dias.
PROT: 389716698 Prazo de 30 dias de prazo.SOLICITAR SPCMP</t>
  </si>
  <si>
    <t>SPSPL045_D (ANTIGO E)</t>
  </si>
  <si>
    <t>SPSPL045</t>
  </si>
  <si>
    <t>SMMOO97</t>
  </si>
  <si>
    <t>15Jun. SAR enviado como Cand D.
13Jun. SPSPL045_E: CR preview 11.3% e target 10.0%03jun. Recebido SAR E.</t>
  </si>
  <si>
    <t>SPSPL047_C</t>
  </si>
  <si>
    <t>SPSPL047</t>
  </si>
  <si>
    <t>SMSAMJ4</t>
  </si>
  <si>
    <t>21/05 - Cronograma atualizado.
11/05 - Metalicos não embarcados por atraso de galvanização.
29/04 - RT - Obra 90% metalica. Cronograma previsto com base no prazo de fabricação dos metálicos.
27/04 - Yuzo informou no grupo Implantação, que tivemos esse APC durante o final de semana. Pediu para seguir com acionamento de obra.
30/03 - Yuzo pediu para cancelar a liberação do pré-work.
Pré work disparado, formulário assinado.
Yuzo pediu para analisar e disparar pré acionamento. Tirado carimbro P04 - vai hoje.</t>
  </si>
  <si>
    <t>SPSPL068_C (ANTIGO D)</t>
  </si>
  <si>
    <t>SPSPL068</t>
  </si>
  <si>
    <t>C (ANTIGO D)</t>
  </si>
  <si>
    <t>SMCBEC1</t>
  </si>
  <si>
    <t>20Mai. SAR aprovado. Solicitado trocar de cand D para C pela claro.
19Mai. Sar enviado
14mai. Ainda não recebida as informações da claro.
09mai. Recebido SAR D
01mai. Recebido acionamento. Iniciar as buscas e nomear os candidatos a partir da letra “D”. Já solicitado a Claro o envio dos SARs anteriores.</t>
  </si>
  <si>
    <t>SPSPL069_E</t>
  </si>
  <si>
    <t>SPSPL069</t>
  </si>
  <si>
    <t>SMCBE76</t>
  </si>
  <si>
    <t>02Jun. SAR enviado e qualificado.
29mai. Recebido SAR E e F.
21/05 Recebidas da claro coordenadas indicadas para prospecção.</t>
  </si>
  <si>
    <t>SPSPL123_A</t>
  </si>
  <si>
    <t>SPSPL123</t>
  </si>
  <si>
    <t>SMIPI31_001</t>
  </si>
  <si>
    <t>POSTE ENEL</t>
  </si>
  <si>
    <t>SPSPL125_A</t>
  </si>
  <si>
    <t>SPSPL125</t>
  </si>
  <si>
    <t>SMREP38_002</t>
  </si>
  <si>
    <t>25mai - Metroconnex vai conseguir enviar até dia 26mai.
22mai - Marco analisou RFi e está aprovado com esta resalva.
21mai - Relatório do RFi com posição errada de azimute, solicitada correção para dia 25mai, falta VSWR.
18mai - término de suporte.
09mar - Alinhar com suprimentos o fiscal pago.
06mar Sem aprovação dos funcionários, foi feita pelo Marinaldo da Gerenciadora Metrotelworks em 23jan26, houve devolutiva de carimbo divergente PCSMO em 05mar, dia 06mar, , sem evolução.
05mar Sem aprovação dos funcionários, foi feita pelo Marinaldo da Gerenciadora Metrotelworks, sem evolução.
04mar Sem aprovação dos funcionários, foi feita pelo Marinaldo da Gerenciadora Metrotelworks, cobrar ele.
16jan - Materiais entregues no werehouse da Metroconnex, falta 2° equipe para assumir o término da obra, alinhar com Guilherme Winity.(Execução utiliza 3 horas apartir das 00:00)
12jan - Gabinete será 14.01 amnhã.
08jan - Gabinete disponível para retirada dia 09jan, Retificador e Bateria comprada da Alpha enersys tipo outdoor. Gabinete está com a Dio
02dez - Aguardando retorno da Contratação de Fiscalização, temos que fazer a energia para fora do metro, será feito pelo Nonato (New Engenharia) o encaminhamento dda ENEL até o padrão de entrada, do padrão de entrada até o gabinete SLS será a Metroconnex , No projeto não foi contemplado o encaminhamento correto, foi feito um esboço ate a porta do metrô. EM APROVAÇÃO DE VALORES COM SUPRIMENTOS DO ENCAMINHAMENTO DE ENERGIA
30dez - Apc feito pelo Cesar</t>
  </si>
  <si>
    <t>SLS - Armênia</t>
  </si>
  <si>
    <t>EQUIPE SENDO HOMOLOGADO NO METRÔ - SEM FISCALIZAÇÃO DISPONIVEL</t>
  </si>
  <si>
    <t>SPSPL126_C</t>
  </si>
  <si>
    <t>SPSPL126</t>
  </si>
  <si>
    <t>SMSAM0P_002</t>
  </si>
  <si>
    <t>SPSPL127_A</t>
  </si>
  <si>
    <t>SPSPL127</t>
  </si>
  <si>
    <t>SMSAMA3_002</t>
  </si>
  <si>
    <t>SPSPL128_D</t>
  </si>
  <si>
    <t>SPSPL128</t>
  </si>
  <si>
    <t>SMIPI26_001</t>
  </si>
  <si>
    <t>31mai - Relatório enviado para aprovação, site adiantado de P06.
28mar - APC RECUSADO SEM PROJETO</t>
  </si>
  <si>
    <t>ACIONADO
APC RECUSADO 28.03</t>
  </si>
  <si>
    <t>SPSPL129_A</t>
  </si>
  <si>
    <t>SPSPL129</t>
  </si>
  <si>
    <t>SMPIR49_001</t>
  </si>
  <si>
    <t>SPSPL168_A</t>
  </si>
  <si>
    <t>SPSPL168</t>
  </si>
  <si>
    <t>SMSMTN5</t>
  </si>
  <si>
    <t>22/07 - RFI enviado. 
21/07 - RFI aprovado com ressalvas, fotos primordiais para Claro faltante. Vou solicitar correção para envio do RFI. 
Montagem do poste finalizada. 16/07 - Falta montagem do ultimo modulo do poste. Ag. data da equipe. 
13/07 - EHS liberou 3 montadores as 14:45h. Esses montadores estão realizando montagem do site MGLZY005. Ao finalizarem, vem para SP concluir essa montagem.  
10/07 - Ag. liberação de EHS de equipe de montagem e de infra para retomada da obra.
23/06 - Pendentes: finalização do poste e laje.
mureta do qtm, caixa de passagem, base de equipamento finalizados.
19/06 - Data de montagem e RFI postergada por falta de aprovação de EHS para inicio de montagem. 
18/06 - EHS paralisou montagem do poste por documentações.
Até o fim do dia, atividade paralisada, sendo necessário postergar RFI.
15/6 - Poste entregue.
03/06 - Concretagem de tubulão concluida em 02/06. 
Estacas previstas para:
Laje prevista para: 
21/05 - Concretagem manual.
Tubulão 27/05, Estacas 30/05, Laje 05/06 (7 dias de cura), base 12/06. RFI 15/06.
20/05 - Lucas informou que esse site não fica no mês devido dificuldade de execução (laje concretada).
3 concreteiras declinaram a concretagem usinada, sendo elas:
Concrelago, Supermix e Polimix.
Militão pediu para Formatto supor um numero, porque não temos numero para seguir com protocolo. Corremos o risco de não termos ligação concluida por falta de numero definitivo.
Formatto aguardando carta assinada pelo Militão para iniciar o processo de pedido de ligação de energia.
11/05 - Proprietário ainda não demoliu o telhado, impacto no andamento da obra.
Não temos espaço para receber o poste antes de 22/05. Solicitei alteração na data de entrega.
06/05 - escavação postergada de hoje para 08/05 devido necessidade de limpeza que não estava prevista no cronograma.
04/05 - Equipe em deslocamento. Abertura de obras postergada para amanhã.
29/04 - cronograma atualizado em FUP.</t>
  </si>
  <si>
    <t>SECCIONAL - 20m</t>
  </si>
  <si>
    <t>SPSPL169_A</t>
  </si>
  <si>
    <t>SPSPL169</t>
  </si>
  <si>
    <t>SMPIR62_001</t>
  </si>
  <si>
    <t>SPSPL170_B</t>
  </si>
  <si>
    <t>SPSPL170</t>
  </si>
  <si>
    <t>SMPIR62_002</t>
  </si>
  <si>
    <t>SPSPL175_D</t>
  </si>
  <si>
    <t>SPSPL175</t>
  </si>
  <si>
    <t>SMSROB9</t>
  </si>
  <si>
    <t>11/06 - Montagem finalizada. Fotos de montagem recebidas. 
09/06 - Inicio de montagem antecipado de 11/06 para hoje.
05/05 - concretagem concluida.
29/05 - abertura de obra realizada juntamente com inicio de escavação.
20/05 - Acionamento disparado.
19/05 - APC recebido.
27/02 - Sem APC via formulario, via força tarefa e via Sytex.</t>
  </si>
  <si>
    <t xml:space="preserve">São Paulo </t>
  </si>
  <si>
    <t>SPSPL177_D</t>
  </si>
  <si>
    <t>SPSPL177</t>
  </si>
  <si>
    <t>Tatuapé</t>
  </si>
  <si>
    <t>SMMOOI1_004</t>
  </si>
  <si>
    <t xml:space="preserve">23jun - Equipe do Vila matilde vai se juntar.
22jun - Previsão de término até dia 24jun, na sequência vamos lançar os cabos EL / FO até dia 28jun
11jun - Abertura hoje.
05jun - A empresa Metroconnex não tem equipe antes da data de 22jun.
</t>
  </si>
  <si>
    <t>Metroconex</t>
  </si>
  <si>
    <t>SPSPL179_C</t>
  </si>
  <si>
    <t>SPSPL179</t>
  </si>
  <si>
    <t>Vial Matilde</t>
  </si>
  <si>
    <t>SMPEN12_001</t>
  </si>
  <si>
    <t xml:space="preserve">11jun - Lançado 27m de tubulação EL de 173m.
9jun - Obra iniciada dia 09jun, material já armazenado ao lado e uma parte na obra.
05jun - A empresa Metroconnex não tem equipe antes da data de 08jun.
</t>
  </si>
  <si>
    <t>SPSRC006_C</t>
  </si>
  <si>
    <t>SPSRC006</t>
  </si>
  <si>
    <t>SISOCG1</t>
  </si>
  <si>
    <t>09Out. SAr recebido</t>
  </si>
  <si>
    <t>SPSSC020_A</t>
  </si>
  <si>
    <t>SPSSC020</t>
  </si>
  <si>
    <t>SMOCOD2</t>
  </si>
  <si>
    <t>SPSSC021_A</t>
  </si>
  <si>
    <t>SPSSC021</t>
  </si>
  <si>
    <t>SMOCOD1</t>
  </si>
  <si>
    <t>SPSSC022_E (ANTIGO B)</t>
  </si>
  <si>
    <t>SPSSC022</t>
  </si>
  <si>
    <t>E (ANTIGO B)</t>
  </si>
  <si>
    <t>SMOCOD3</t>
  </si>
  <si>
    <t>05mai. Quationado a Dinar se a área locada para poste do cand. B atende os recuos.
25abr. Recebido SAR C (alterado como A uma vez que o A anterior declinou antes da qualificação)
24abr. Recebido SAR A (inviabilizado pois declinou antes do envio para qualificação.
17abr. Recebido acionamento.</t>
  </si>
  <si>
    <t>SPSSC023_RC</t>
  </si>
  <si>
    <t>SPSSC023</t>
  </si>
  <si>
    <t>SMFRV21</t>
  </si>
  <si>
    <t>11Jun. RC enviado para operadora
25abr. Recebido RC.
17abr. Recebido acionamento.</t>
  </si>
  <si>
    <t>Ferraz de Vasconcelos</t>
  </si>
  <si>
    <t>SPSXX001_C</t>
  </si>
  <si>
    <t>SPSXX001</t>
  </si>
  <si>
    <t>SISTSH7</t>
  </si>
  <si>
    <t>03Jun. Enviado Cand C para qualificação
28mai. Recebido SAR C.</t>
  </si>
  <si>
    <t>SANTOS</t>
  </si>
  <si>
    <t>SPSXX002_B</t>
  </si>
  <si>
    <t>SPSXX002</t>
  </si>
  <si>
    <t>SISTSH6</t>
  </si>
  <si>
    <t>20jun. Recebido SAR B.</t>
  </si>
  <si>
    <t>SPTBX005_B</t>
  </si>
  <si>
    <t>SPTBX005</t>
  </si>
  <si>
    <t>SMAIA50</t>
  </si>
  <si>
    <t>24Mar. Valor aprovado 7 k
14fev. Enviada aprovação de valor cand. B, 6k.
14fev. Candidato A reprovado e B aprovado, 40m.
11fev. Cand B - Aprovado em comitê. Enviado para qualificação da Operadora como Cand B
07fev. Recebido SAR A e B revisado.
23jan. Recebido SAR A, B e C. Não enviados para qualificação interna pois estão em revisão como fornecedor, má qualidade de SAR.
10jan. Recebido acionamento.</t>
  </si>
  <si>
    <t>ATIBAIA</t>
  </si>
  <si>
    <t>SPPTX003_B</t>
  </si>
  <si>
    <t>SPPTX003</t>
  </si>
  <si>
    <t>SP0T3</t>
  </si>
  <si>
    <t>06/07/26_ Peças faltantes da EV chegaram no sábado 03/07, montagem retomada.
30/06/26_ Verificado falta de peças da EV.
26/06/26_ Site caiu de P06 pois cliente não liberou montagens aos fins de semana (mudou a regra no fim do mês por limites de HE de sua equipe de acompanhamento) e também por jogo do Brasil. [a essa altura não tinhamos ciência de falta de peças]</t>
  </si>
  <si>
    <t>PATROCÍNIO</t>
  </si>
  <si>
    <t>Compartilhado com cliente. Ligada em 12/07</t>
  </si>
  <si>
    <t>SPTPW009_A</t>
  </si>
  <si>
    <t>SPTPW009</t>
  </si>
  <si>
    <t>SMITV13</t>
  </si>
  <si>
    <t>31/03 - RFI sem ampliação de base e suporte de antena satelite alinhado previamente com o Fredy. Esses 2 item deverão ser concluidos em 01/04/25. Energia provisoria absorvida pela Formatto.
'30/03 - So teremos o suporte da antena satelite dia 01/04.
'27/03 - RFI para 30/03 devido necessidade de aprovação de adicional do suporte para antena satelite.
'25/03 - Data de CH e EV confirmada pelo Fabio.
Cronograma mantido.
24/03 - Data de CH e batida com Fabio.
'20/03 - Integração rota agro acontecerá 24/03 - terça feira - online. Após a mobilização, seguiremos com rota de equipes. Cronograma atualizado.
Podemos receber CH e EV a partir de 03/04 (data ideal devido as datas de concretagens).
'16/03 - Docusign recebido e não assinado devido os motivos abaixo:
•Sem contrato e sem Cuos na Sytex.
•Sem licenças na Sytex.
•Suportes comprados diverge do PPI atual.</t>
  </si>
  <si>
    <t>ITUPEVA</t>
  </si>
  <si>
    <t>Provisoria - Formatto absorver Opex e CAPEX.
Formatto protocolou dia 10/03, mas perdeu o protocolo dia 19/03 por falta de construção do padrão. Novo prazo: 31/03.
06mar - Solictado docs para solicitação de energia</t>
  </si>
  <si>
    <t>SPTPW023_COLLO1</t>
  </si>
  <si>
    <t>SPTPW023</t>
  </si>
  <si>
    <t>SMITV26_001</t>
  </si>
  <si>
    <t>SPTRM001_A</t>
  </si>
  <si>
    <t>SPTRM001</t>
  </si>
  <si>
    <t>SITMB09</t>
  </si>
  <si>
    <t>29/01 - Pessin e Cordeiro não aceitaram acordo com o Cesar. Foi necessário revisar RFI com data de hoje e reenviar para o Cordeiro aceitar.
23/01 - Cesar conseguiu um acordo com o Pessin, para RFI seme nergia, atrelando que se não ligar a definitiva em 28/01, a Telsite vai ter que ligar a provisoria imediatamente.
21/01 - Previsão de ligação da energia atualizada para 28/01 devido reprova por gradil. Temos PO de provisoria, mas estamos segurando o acionamento da provisoria devido as chances de ligação da definitiva. Se não ligarmos até 28/01, Andre vai realizar a provisoria 20mts dias 29 e 30.
16jan - - Energia será ligada até dia 19jan provisória.
13jan - Energia será ligada até dia 19jan provisória.
Execução e - 06jan - Energia provisória para dia 16jan, cedente não está em casa, só retorna dia 16jan.
28 Nov - Acionamento Obras
3jan (YH). Cronograma preliminar feito pelo Yuzo
02/jan Alexandre informa chumbador e EV disponiveis para retirada. Implantção irá confirmar a data de necessidade da EV em campo.
25Nov. Valor aprovado
19Nov. Enviado valor :2.5k
18Nov. Qualificado a 40 m
12Nov. Sar enviado .
01nov. Recebido SAR A.
23out. Recebido acionamento comercial. Acionado fornecedor.</t>
  </si>
  <si>
    <t>TREMEMBE</t>
  </si>
  <si>
    <t>Aguarda Energia Definitiva - problema de numeração no protocolo</t>
  </si>
  <si>
    <t>Energia Definitiva - Probl numeração - Prov com Opex aprovado</t>
  </si>
  <si>
    <t>CW: Telsite | EV: Telsite | FIS: TUV</t>
  </si>
  <si>
    <t>SPTXX004_SLS06_A</t>
  </si>
  <si>
    <t>SPTXX004_SLS06</t>
  </si>
  <si>
    <t>02Fev. SAR recebido.
31Jan. Aguardando SAR</t>
  </si>
  <si>
    <t>SPVCN001_A</t>
  </si>
  <si>
    <t>SPVCN001</t>
  </si>
  <si>
    <t>SISVE82</t>
  </si>
  <si>
    <t>29Jan.25 SAR A recebido (GF / Área locada 7,9 x 5 x 10m (48m²) / Área projetada em área de dominio da ECOVIAS / Para ocupações da faixa de domínio da rodovia deve-se submeter a área sugerida à análise da conessionária e posteriormente protocolar um pedido de uso, credenciamento e lavratura para emissão do Termo de Autorização de Uso. A faixa de domínio deste trecho, por sua vez, é compreendida pelo leito corraçável da rodovia)
10jan. Recebido acionamento.</t>
  </si>
  <si>
    <t>SAO VICENTE</t>
  </si>
  <si>
    <t>SPVRX002_A ( EX C)</t>
  </si>
  <si>
    <t>SPVRX002</t>
  </si>
  <si>
    <t>A ( EX C)</t>
  </si>
  <si>
    <t>SIAVR24</t>
  </si>
  <si>
    <t>14fev. Recebido SAR B e C, estão localizados na mesma propriedade que o Candidato A, o valor é o mesmo, o que muda é a infra e a questão a respeito de extensão de energia. Obs.: Cand A: Recalcular preview após TSSR - Cap Rate foi de 7,1% para 5.9%.- ACQ verificando possibilidade de deslocamento da área locada (Candidatos B e C na mesma área locada inseridos para qualificação interna – 19/02)
29Jan. Cand Aprovado.
22Jan. Cand Aprovado em comite 21/01. Enviado
14jan. Recebido SAR A.
30dez. Recebido acionamento</t>
  </si>
  <si>
    <t>AVARÉ</t>
  </si>
  <si>
    <t>TOPLM006_G</t>
  </si>
  <si>
    <t>TOPLM006</t>
  </si>
  <si>
    <t>TOPMJ57</t>
  </si>
  <si>
    <t>23mai. Recebido SAR F e G.
08mai. Acionado novo fornecedor.</t>
  </si>
  <si>
    <t>PALMAS</t>
  </si>
  <si>
    <t>TOPLM007_B</t>
  </si>
  <si>
    <t>TOPLM007</t>
  </si>
  <si>
    <t>TOPMJ58</t>
  </si>
  <si>
    <t>26Jan. Site paralisado pela Claro
08Jan. Enviado para qualificação
03Jan. SAR para qualificação.
07Dez. Nacaxe enviou novo poligono de buscas (-10.232975° / -48.320479°) . Acionamos a Clemar. Retorno buscas 14/07.</t>
  </si>
  <si>
    <t>Palmas</t>
  </si>
  <si>
    <t>TOPLM009_A</t>
  </si>
  <si>
    <t>TOPLM009</t>
  </si>
  <si>
    <t>TOPMJ63</t>
  </si>
  <si>
    <t>25/04 - montagem finalizada.
24/04 - montagem de Ev em andamento.
23/04 - montagem de Ev iniciada.
17/04 - Padrão postergado de 16/04 para 20/04 por motivos de logistica de fornecedor do padrão.
09/04 - Equipe chegou no local, precisa de limpeza. Abertura sera amanhã após a limpeza.
08/04 - Obra não aberta em 07/04 por falta de pagamento para mobilização de obra. Pagamento programado para hoje, para abertura amanhã.
06/04 - Cronograma atualizado / mantido.
01/04 - Acionamento disparado sem Docusign assinado a pedido do Yuzo.
29/03 - Formalizado pré-work.
PPI não compatibilizado com FD.
27/03 - Disparado pré-work via WhatsApp.
Cesar informou que a Claro deu APC.
26/03 - Sem APC da Claro. Docusign não assinado.
06fev. Recebido SAR A.
24jan. Recebido acionamento.</t>
  </si>
  <si>
    <t>DEMARCAÇÃO TARDIA POR FALTA DE AMARRAÇÃO / PODA DE ARVORE</t>
  </si>
  <si>
    <t>GOFRM002_I</t>
  </si>
  <si>
    <t>GOFRM002</t>
  </si>
  <si>
    <t>I</t>
  </si>
  <si>
    <t>GOFRM23</t>
  </si>
  <si>
    <t xml:space="preserve">21/08 - Acionamento formalizado via e-mail. </t>
  </si>
  <si>
    <t>FORMOSA</t>
  </si>
  <si>
    <t>N/A CLARO</t>
  </si>
  <si>
    <t>CW: Formatto | EV: Jhota Montagens</t>
  </si>
  <si>
    <t>AMPRS400_B</t>
  </si>
  <si>
    <t>AMPRS400</t>
  </si>
  <si>
    <t>22fev. Com relação a natureza do imóvel, entendemos que é urbana, por conta da documentação obtida. Quanto a finalidade, ele é utilizado como moradia do locador.
Estamos checando sobre o documento de imissão de posse do antigo posseiro e assim que tratamos, atualizamos a FDDI.
16Fev. Recebido FDDI com pendencias. enviado ao Djur
14Fev. Enviado para qualificação novamente com area revisada. Solicitado reavaliçao da documentação do candidato B.
09Fev. Aguardamos revisão do SAR com area deslocada sem a arvore. Recebido SAr revisado com nova área.
30Jan. cand B caiu por licenciamento. Cupuaçu dentro da área.
16Jan. Recebido pendencia Djur e encaminhado ao fornecedor. Ainda aguardando cap rate
03Jan. Aguardando Cap rate. Documentação recebida e enviada para Djur.
19Dez. Candidato prioritario por RF
15dez. SAR recebido em 15/12. Enviado para qualificação
04dez. Acionamento ao fornecedor</t>
  </si>
  <si>
    <t>PRESIDENTE FIGUEIREDO</t>
  </si>
  <si>
    <t>BACSN400_C</t>
  </si>
  <si>
    <t>BACSN400</t>
  </si>
  <si>
    <t>28Fev . CR 10.6%. - Preview 9.7%. Candidato prioritario. Aguardando documentos
27Fev. Enviado para qualificação
26Fev. SAR recebido
09Fev. Busca acionada. Prazo 19/02
08Fev. SARF disponibilizadas</t>
  </si>
  <si>
    <t>CASA NOVA</t>
  </si>
  <si>
    <t>36</t>
  </si>
  <si>
    <t>BATXR400_A</t>
  </si>
  <si>
    <t>BATXR400</t>
  </si>
  <si>
    <t>26Fev. Recebido SAR.
09Fev. Busca acionada. Prazo 19/02
08Fev. SARF disponibilizadas</t>
  </si>
  <si>
    <t>TEIXEIRA DE FREITAS</t>
  </si>
  <si>
    <t>MSVCN400_A</t>
  </si>
  <si>
    <t>MSVCN400</t>
  </si>
  <si>
    <t>26Jan. Recebido certidão. CONTRATO ASSINADO. R$400.00 mensais
16Jan. Enviado contrato assinado + documentos + FFDI.Aguardando cap rate.
16Jan. Recebido documentação + FDDi + contrato assinado. Enviado para analise do Djur
03Jan. Aguardando cap rate.
19 Dez. Site aprovado por RF
18dez. Sar recebido em 15/12. A, B e C são privados, possuem matrícula e aceitaram o teto de R$400,00.
12dez. previsão 4 candidatos p/ 18
04dez. Acionamento ao fornecedor</t>
  </si>
  <si>
    <t>VICENTINA</t>
  </si>
  <si>
    <t>MSVCN401_D</t>
  </si>
  <si>
    <t>MSVCN401</t>
  </si>
  <si>
    <t>HUGHES</t>
  </si>
  <si>
    <t>10Mai. SAR para 13/05 ( 4 candidatos)
02Mai. Acionamento</t>
  </si>
  <si>
    <t>POC EXPANSÃO</t>
  </si>
  <si>
    <t>RONVM400_E</t>
  </si>
  <si>
    <t>RONVM400</t>
  </si>
  <si>
    <t>17Jun.Aguardando contrato assinado para 21/06.
10Mai. estimativa para 22/07!
São 75 dias de tramitação a partir do dia 06/05, sendo 30 dias da empresa + 45 dias do cartório.
03mai. Tivemos atualizações quanto ao andamento das regularizações no município. No dia 06/05 irão iniciar os processos, a servidora nos informou que essa atual prestadora de serviços solicitou 30 dias para iniciar a emissão do CRF (certidão de regularização fundiária) e que essa certidão será enviada diretamente ao cartório. Ressaltou que espera que a empresa contratada cumpra os prazos.
O cartório tem o prazo de 45 dias para realizar essa demanda, solicitei ao proprietário que conversasse com o prefeito para que seu processo seja um dos primeiros.
Caso a empresa cumpra com os prazos estipulados, seria possível aguardar a regularização para a compra do imóvel?
09Abr. Aguardando documentação de retgularização junto a Prefeitura e cartorio.
21Mar. cap rate 161.99 - capex : 156.909. Aguardando documentos
15mar. Conforme conversamos, realizamos a vistoria conjunta no dia 12/03/24, e levantamos três opções de terrenos apresentados pelo administrador Clemilson. A princípio, recebemos a informação de que os terrenos seriam públicos, ou seja, terrenos administrados pela Municipalidade, com a possiblidade de assinatura através da TPU.
Inclusive, nosso entendimento é que o Prefeito estava ciente que só poderiam ser disponibilizados terrenos públicos, considerando a questão documental que envolve o Distrito. Contudo, recebemos ontem uma ligação do Prefeito, informando que as áreas são particulares, que não “existe” no Distrito de Nova Dimensão, terrenos públicos.
Mas se propôs a agilizar todo o tramite necessário para a realização do contrato, conforme conversa via WhatsApp, foi informado que quando os candidatos forem qualificados, ele vai conseguir toda a documentação para efetivação do contrato. Quanto ao CUOS dos candidatos, não conseguimos realizar o protocolo devido a falta de dados necessários, tendo em vista que o prefeito irá disponibilizar a documentação após qualificação.
12Mar. Vistoria com prefeito</t>
  </si>
  <si>
    <t>NOVA MAMORÉ</t>
  </si>
  <si>
    <t>ROPRT400_B</t>
  </si>
  <si>
    <t>ROPRT400</t>
  </si>
  <si>
    <t>09Abr. Recebido documentação e contrato assinado. Falta Aditivo
08Abr. SAR revisado na pasta. Matricula apresentada em área da prefeitura.
26Mar. Contrato assinado.
29Fev. SAR recebido
09Fev. Busca acionada. Prazo 19/02
08Fev. SARF disponibilizadas</t>
  </si>
  <si>
    <t>RSGRM005INCOLLO1_A</t>
  </si>
  <si>
    <t>RSGRM005INCOLLO1</t>
  </si>
  <si>
    <t>RSGDO10</t>
  </si>
  <si>
    <t>INDOOR</t>
  </si>
  <si>
    <t>17Out. E-mail enviado pelo comercial formalizando o acionamento para COLLO - Vila da Monica.</t>
  </si>
  <si>
    <t>NA</t>
  </si>
  <si>
    <t>CEJJC001_A</t>
  </si>
  <si>
    <t>CEJJC001</t>
  </si>
  <si>
    <t>SLS1</t>
  </si>
  <si>
    <t>ALCHYMIST CLUB</t>
  </si>
  <si>
    <t>OPORTUNIDADE</t>
  </si>
  <si>
    <t>09Jun. Recebido SAR cand A, B e C SLS1.
05jun. ID Winity criado.
31mai. Reunião com fornecedor.
25mai. Reunião com o time comercial.</t>
  </si>
  <si>
    <t>Jijoca de Jericoacoara</t>
  </si>
  <si>
    <t>ALDLM00OK_RC</t>
  </si>
  <si>
    <t>ALDLM00OK</t>
  </si>
  <si>
    <t>ALDGA_00OK0</t>
  </si>
  <si>
    <t>SR-DGDGJ5</t>
  </si>
  <si>
    <t>26Mai. Recebido RC atualizado.
OK7mai. Enviado RC a operadora.
05Mai. Recebido RC. PN em área de proteção ambiental. É a maior área de preservação ambiental da Caatinga do estado de Alagoas. Fica dentro da Monumento Natural do Rio São Francisco (MONA do Rio São Francisco) instituído pelo Decreto de 5 de Junho de 2009 (FICA CRIADO O MONUMENTO NATURAL DO RIO SÃO FRANCISCO (MONA DO RIO SÃO FRANCISCO), LOCALIZADO NOS MUNICÍPIOS DE PIRANHAS, OLHO D’ÁGUA DO CASADO E DELMIRO GOUVEIA, NO ESTADO DE ALAGOAS, PAULO AFONSO, NO ESTADO DA BAHIA, E CANINDÉ DE SÃO FRANCISCO, NO ESTADO DE SERGIPE, COM O OBJETIVO DE PRESERVAR ECOSSISTEMAS NATURAIS DE GRANDE RELEVÂNCIA ECOLÓGICA E BELEZA CÊNICA, POSSIBILITANDO A REALIZAÇÃO DE PESQUISAS CIENTÍFICAS E O DESENVOLVIMENTO DE ATIVIDADES DE EDUCAÇÃO AMBIENTAL, DE RECREAÇÃO EM CONTATO COM A NATUREZA E DE TURISMO ECOLÓGICO). Único proprietário na região que não tem interesse em ERB.
20abr. Acionada buscas.</t>
  </si>
  <si>
    <t>Distritos</t>
  </si>
  <si>
    <t>Delmiro Gouveia</t>
  </si>
  <si>
    <t>ALMGX00OK_RC</t>
  </si>
  <si>
    <t>ALMGX00OK</t>
  </si>
  <si>
    <t>ALSYM_0006</t>
  </si>
  <si>
    <t>SR-LLLLJOK</t>
  </si>
  <si>
    <t>26Mai. Recebido RC atualizado.
OK7mai. Enviado RC a operadora.
29Abr. Recebido RC. Região turística, a maioria dos proprietário de lotes, só se interessa pela venda dos terrenos a valores em torno de OK00k, 200k, 250k, 2 opções de locação no valor de R$ 2k e OK0k.
20abr. Acionada buscas.</t>
  </si>
  <si>
    <t>Sao Miguel dos Milagres</t>
  </si>
  <si>
    <t>ALMRG002_RC</t>
  </si>
  <si>
    <t>ALMRG002</t>
  </si>
  <si>
    <t>ALMGI_0007</t>
  </si>
  <si>
    <t>SR-MGMGJ4</t>
  </si>
  <si>
    <t>13Set. Recebido RC.</t>
  </si>
  <si>
    <t>ALPRY002_RC</t>
  </si>
  <si>
    <t>ALPRY002</t>
  </si>
  <si>
    <t>ALPOP_0005</t>
  </si>
  <si>
    <t>SR-DRDRJ1</t>
  </si>
  <si>
    <t>26Mai. Recebido RC atualizado.
17mai. Enviado RC a operadora.
04Mai. Recebido RC. Região litorânea/turística, a maioria dos proprietário de lotes, só se interessa pela venda dos terrenos a valores em torno de 90k, 170k, 270k, 1 opção de locação no valor de 5k.
20abr. Acionada buscas.</t>
  </si>
  <si>
    <t>Porto de Pedras</t>
  </si>
  <si>
    <t>AMMNS001_B</t>
  </si>
  <si>
    <t>AMMNS001</t>
  </si>
  <si>
    <t>4G-MNSOD8</t>
  </si>
  <si>
    <t>18Out. Recebido SAR cand B.</t>
  </si>
  <si>
    <t>BACCS002_A</t>
  </si>
  <si>
    <t>BACCS002</t>
  </si>
  <si>
    <t>4G-CCVC06</t>
  </si>
  <si>
    <t>26mar - Aguardando confirmação de integração.
25mar - Equipe necessitou de reunião com suprimentos, não foi considerado hospedagem, veículo 4 x4, a Jhota montagens assumiu os custos mas cobra dias de equipe parada.
20mar Equipe do Popó vai montar no dia 24 a 28mar.
18mar - Site finaliza até dia 20nmar, Jhota16mar - Alinhar com a Equipe do Simione.
13mar - Concreteira adiantou para hoje, site concretado.
12mar Conseguimos agenda para dia 14mar concretagem.
09mar - Concretagem não tem agendamento, tentando contato com a Concreteira pelo número enviado pela Ventura, manual não tem pessoal para fazer que tenha integração. A Concreteira informa que não consegue passar com a lama que está no acesso de 30km.
06mar - Concretagem não tem agendamento, tentando contato com a Concreteira pelo número enviado pela Ventura, manual não tem pessoal para fazer que tenha integração. A Concreteira informa que não consegue passar com a lama que está no acesso de 30km.
05mar - Concretagem não tem agendamento, tentando contato com a Concreteira pelo número enviado pela Ventura, manual não tem pessoal para fazer que tenha integração. A Concreteira informa que não consegue passar com a lama que está no acesso de 30km.
04mar - Concretagem não tem agendamento, tentando contato com a Concreteira pelo número enviado pela Ventura, manual não tem pessoal para fazer que tenha integração. A Concreteira informa que não consegue passar com a lama que está no acesso de 30km.
03mar - Chumbador com medida errada no gabarito, recebido do Alan (AM) nova orientação de adequação, aguardando data de concretagem.
27/02 - RFI de 10/03 para 13/03 devido problemas com carro, conserto e muitas chuvas na região. Adriano da Tim informado.
18/02 - Abertura de obra executada e escavação iniciada.
17/02 - integração da Ventura executada.
12/02 - Devido carnaval, Usina não vai ter expediente 16/02, sendo assim, integração confirmada para 17/02.
11/02 - Integração não realizada devido as condições climaticas locais. O acesso é de terra, cerca de 50km e com as chuvas viram um percusso de lama. Veiculo da Ventura e Radu precisaram ser socorridos pois ficaram atolados. O acesso a usina so é possivel com veiculo 4x4.
Seguimos com contratação de Amarok junto a Ventura. O Veiculo saira de fortaleza, num percurso de cerca de 1800km. Previsão de chegada amanhã a noite na região. Usina dispoe de agendas de integração as segundas, quartas e sextas pela manhã. Dessa forma a integração passou para 16/02 (a confirmar disponibilidade da usina devido carnaval).
10/02 - Integração não realizada, porque a Usina alegou desconhecer os nomes da lista. Reprogramada para 11/02 - amanhã.
06/02 - Integração confirmada para 10/02. Não iniciamos em 09/02 porque não tinhamos tempo habil para deslocamento de equipe.
02/02 - Waldery pediu liberação de equipe dia 25/02 para ativação do site dentro do mês.
30/01 - Ag. data de integração na usina.
APC recebido em 29/01 as 20:55h pelo grupo força tarefa, acionamento formalizado em 30/01.
Falta PO na Sytex.
Energia responsabilidade do cliente.
29/01 - Devido data de corte dos APC's, site é P03, porém devido compromisso firmado com Tim, foi acionado o fornecedor com meta P02. Alinhado previamente entre Aline e Igor Dudek.</t>
  </si>
  <si>
    <t>SANTA COLOMBA</t>
  </si>
  <si>
    <t>Cocos</t>
  </si>
  <si>
    <t>INTEGRAÇÃO TARDIA</t>
  </si>
  <si>
    <t>CO P02</t>
  </si>
  <si>
    <t>Energia: Resp: Cliente</t>
  </si>
  <si>
    <t>BACCS003_A</t>
  </si>
  <si>
    <t>BACCS003</t>
  </si>
  <si>
    <t>4G-CCVC03</t>
  </si>
  <si>
    <t>30jul - Relatorio de pendência enviado a RADU, aguardando protocolo.
28jul - Relatorio de pendência enviado a RADU, aguardando protocolo.
20jul - RFI enviado dia 16jul, 
10jul - Equipe arrumando carro, pois quebrou para finalizar os acabamentos da EV, aguardo até o final do dia as fotos da montagem. RFI previsto para Hoje.
08jul - Torre pronta, finalizando o esteiramento, relatório amanhã.
07jul - Corro quebrado e foi consertado hoje, equipe vai chegar a tarde no site e concluir até dia 08jul.
06jul - Montagem com 78m as 08:00, aguardando torre na altura e suportes até amanhã. Carro quebrado não chegaram na obra.
03jul - Abonado utilização do banheiro, cadeira, tenda, vão chegar 04jul as 08:00.
02jul - Paralisado por EHS, Ventura não possui itens de EHS. (TENDA, AGUA, BANHEIRO etc...) Previsto para?
01jul - Solicitado fotos da montagem, aguardando retorno. Regiaão sem sinal
30jun - Iniciada a montagem, aguardando fotos, montagem termina dia 02jul. Aguardando acordo com HArlano TIM
 26jun - Liberada integração para dia 29.06 as 09:00.
25jun - Falta documentação de um montador, que vai ser enviado hoje, necessário aprovação de EHS.
24jun - Simeoni não vai mandar equipe, está com pagamento bloqueado e não vai montar mais. nova equipe para acessar dia 01.07 e termina dia 05.07. Falta corrigir as NR's.
23jun - Simeoni não vai mandar equipe, está com pagamento bloqueado e não vai montar mais. nova equipe para acessar dia 01.07 e termina dia 05.07.
22jun - Aguardando documentação para equipe do Simeoni integrar.
19jun - obra civil finalizada hoje, falta montagem, docs enviados hoje para integração, aguardando a Ventura mandar as documentações sobre a nova diretriz.
16jun - Equipe integrada do POPÓ não vai poder atender, Ventura integrando equipe do Simeone.
15jun - Finalizado padrão, QTM e uma parte do alambrado.
13jun - Concretagem realizada, montagem mandando docs para integração.
12jun - Docs aprovados, mas a Santa colomba quer marcar para segunda a integração, dia 15jun não teremos mais esses profissionais disponíveis e teremos de integrar outros. - Int
11jun - Conseguimos as documentações e estamos com as NRs para terminarem hoje da equipe extra da concretagem.
09jun - Vamos conseguir 5 pessoas integradas para fazer a concretagem.
05jun Ventura vai mandar docs até dia 08jun. Não tem equipe com documentação.
03jun Chumbador chegou na obra e tem 2.29m dsendo 0.79m maior.
02jun - Ferragem pronta falta inttegração para equipe,
01jun - Executando ferragens. Concretagem será manual, pq a única concreteira que existia proximo fechou, não recebemos ainda documentação da Ventura para esta concretagem manual, caso não ocorra vamos perder a data.
29mai - Executando ferragens. Concretagem será manual, pq a única concreteira que existia proximo fechou.
27mai - Terreno demarcado, escavação para dia 28mai.
22mai - Abertura para dia 28mai.
21mai - Abertura para dia 28mai.
20mai - Acionado site</t>
  </si>
  <si>
    <t>COCOS</t>
  </si>
  <si>
    <t>08/07/26_ RFI 08/07
04jul - Resolvido PARALISADO POR ITENS DE CANTEIRO (EHS)
26jun - Resolvido INTEGRAÇÃO EQUIPE DE MONTAGEM</t>
  </si>
  <si>
    <t>Resp. CLIENTE</t>
  </si>
  <si>
    <t>BAFRD016_COLLO1</t>
  </si>
  <si>
    <t>BAFRD016</t>
  </si>
  <si>
    <t>SN-FSCNO2</t>
  </si>
  <si>
    <t>DOCS DE MONTAGEM</t>
  </si>
  <si>
    <t>31/08/2026 - Enviado acionamento | Aguarda Liberação EHS</t>
  </si>
  <si>
    <t xml:space="preserve">FEIRA DE SANTANA </t>
  </si>
  <si>
    <t>01/09/2026 - Aguarda Liberação de EHS</t>
  </si>
  <si>
    <t>BANTR002_COLLO2</t>
  </si>
  <si>
    <t>BANTR002</t>
  </si>
  <si>
    <t>BASUP</t>
  </si>
  <si>
    <t>02/09/2026 - Ventura verificando energia definitiva
31/08/2026 - Energia definitiva não liga dentro do mes SCI não aprovado
28/08/2026 - Risco alto para energia definitiva dentro do mes
24/08/2026 -  Batimento realizado RFI mantido para dentro do mes risco de energia definitiva
18/08/2026 -  Alinhado data com a NILKO para Gabinete
17/08/2026 - Batimento realizado RFI mantido para dentro do mes
14/08/2026 - Batimento reralizado planejamento mantido
11/08/2026 - Obra iniciada, mantido planejamento 
05/08/2026 - Informado APC via email pela Leticia acionamento enviado
24/07/2026 - Fornecedor adjudicado hoje por Suprimentos
22/07/2026 - Obra sem fornecedor adjudicado por suprimentos e sem APC
16/07/2026 - Fornecedor de obra civil não adjudicado por suprimentos</t>
  </si>
  <si>
    <t>ENTRE RIOS</t>
  </si>
  <si>
    <t>02/09/2026 - Ventura verificando ligação da definitiva
24/08/2026 - Protocolo 2154103070</t>
  </si>
  <si>
    <t>BAPRT006_RC</t>
  </si>
  <si>
    <t>BAPRT006</t>
  </si>
  <si>
    <t>BAPGU_0153</t>
  </si>
  <si>
    <t>4G-PSIT43</t>
  </si>
  <si>
    <t>26Mai. Recebido RC atualizado.
17mai. Enviado RC a operadora.
04Mai. Recebido RC. PN e raio de busca turístico englobam somente um único hotel, Estrela D'águia, que não tem interesse em receber ERB por fugir da proposta do hotel. Região remanecsente abrangendo PN, proprietários não tem interesse em ERB. Opção 13 5k
20abr. Acionada buscas.</t>
  </si>
  <si>
    <t>BAPRT007_RC</t>
  </si>
  <si>
    <t>BAPRT007</t>
  </si>
  <si>
    <t>BAPGU_0149</t>
  </si>
  <si>
    <t>4G-PSIT41</t>
  </si>
  <si>
    <t>26Mai. Recebido RC atualizado.
17mai. Enviado RC a operadora.
04Mai. Recebido RC. PN e raio de busca turístico com muitos hotéis/pousadas com diárias com alto valor, o que faz com que os imóveis sejam valorizados e locação do terreno por valores do target não sejam atrativos. PN abrange condomínio Beira Mar da praia do Espelho, sem interesse, e 3 opções fizeram contraproposta de R$ 2.5k e 3k.
20abr. Acionada buscas.</t>
  </si>
  <si>
    <t>MACHP001_COLLO2</t>
  </si>
  <si>
    <t>MACHP001</t>
  </si>
  <si>
    <t>SN-CHIAK6</t>
  </si>
  <si>
    <t>31/08/2026 - Energia definitiva OK RFI enviado
24/08/2026 - Relatório de RFI enviado pela Estrture aguardando energia definitiva
21/08/2026 - Obra em andamento mantido previsão para dentro do mes
12/08/2026 - Realizado batimento com Estruture planejamento de RFI mantido para P08
07/08/2026 - APC liberado, acionamento enviado
22/07/2026 - Solicitado ao fornecedor envio das documentações de EHS para liberação de execução site sem APC</t>
  </si>
  <si>
    <t xml:space="preserve">CHAPADINHA </t>
  </si>
  <si>
    <t>31/08/2026 - Energia definitiva OK
28/08/2026 - Protocolo 8041619823
12/08/2026 - Sera iniciado o processo de definitiva na mobilização</t>
  </si>
  <si>
    <t>BARCZ001_A</t>
  </si>
  <si>
    <t>BARCZ001</t>
  </si>
  <si>
    <t>4G-RVCT05</t>
  </si>
  <si>
    <t>15jan enviado RFI para aprovação.
07jan Simeoni confirmou equipe para dia 09jan e termino dia 12jan.
06jan - Vai enviar os nomes da nova equipe, em paralelo a equipe integrada vai retornar somente no domingo e iniciar dia 11jan a torre.
05jan Equipe de montagem precisa ser confirmado o deslocamento, sidnei não respondeu.
02jan - Equipe de infra finaliza dia 03jan. Montagem permanece de 06jan a 10jan.
23dez - Provisória ligada.
22dez - Equipe do Jonas pelo Simione vai integrar amnhã e iniciar a montagem.
18dez - Montagem Confirmada pelo Simione até dia 27dez, aguardando data exata.
17dez - Concretagem concluída. Siminone não confirmou a Mntagem.
16dez 15dez concretagem mantida para dia 17dez. Finalizando as armações e alinhamento dos chumbadores.
15dez concretagem mantida para dia 17dez. Finalizando as armações e alinhamento dos chumbadores.
12dez - 11dez Postergada a cconcretagem em um dia, equipe da Abrito em Atraso.
08dez - Obra iniciada e escavação
02dez Igor confirmou iniciar com licenciamento pendente.</t>
  </si>
  <si>
    <t>CNHI - Agro</t>
  </si>
  <si>
    <t>,</t>
  </si>
  <si>
    <t>SIMEONI</t>
  </si>
  <si>
    <t>CNHI</t>
  </si>
  <si>
    <t>BARLX001_RC2</t>
  </si>
  <si>
    <t>BARLX001</t>
  </si>
  <si>
    <t>RC2</t>
  </si>
  <si>
    <t>4G-BAS404</t>
  </si>
  <si>
    <t>07jul. Enviado RC.
06jul. Receber RC atualizado em 07/07, área remanejada já prospectada.
28jun. Recebido remanejamento de PN</t>
  </si>
  <si>
    <t>Prio 6</t>
  </si>
  <si>
    <t>Aurelino Leal</t>
  </si>
  <si>
    <t>RJPRT010_B</t>
  </si>
  <si>
    <t>RJPRT010</t>
  </si>
  <si>
    <t>SN-PRTI38</t>
  </si>
  <si>
    <t>06/07/26_ Não foi enviado a tinta para pintura do poste pelo fabricante. Previsão de chegar em 11/06/26.
30/06/26_ Sem condições de dar RFI Operacional após apenas 12 dias de obras efetivas.
18/06/26_ Site com APC em 03/06 com carimbo P07 porém Integração só concluiu em 18/06. Direção mudou carimbo para P06.
01abr. Cand. B validado concessionária.
21mar. Cand. B revisado conforme solicitação da concessionária enviado revisão.
17fev. Candidato qualificado, TIM solicita renomar como B pois já possuem o A.
14fev. Enviado SAR A qualificação operadora. Preview: 10,7% de 8%.
05fev. Recebido SAR A.
30jan. Recebido acionamento.</t>
  </si>
  <si>
    <t>Projeto CCR</t>
  </si>
  <si>
    <t>PARATY</t>
  </si>
  <si>
    <t>Risco Renovado para P07</t>
  </si>
  <si>
    <t>RFI sem Energia. Concessionária executa.</t>
  </si>
  <si>
    <t>BAGND001_COLLO1</t>
  </si>
  <si>
    <t>BAGND001</t>
  </si>
  <si>
    <t>SZ-GUITK2</t>
  </si>
  <si>
    <t>GANDU</t>
  </si>
  <si>
    <t>02/09/2026 - Energia definitiva ok
26/08/2026 - Risco Alto energia definitiva denro do mês</t>
  </si>
  <si>
    <t>02/09/2026 - Enegia definitiva ok
28/08/2026 - Previsão da Concessionaria definitiva inicio de Setembro
24/08/2026 - Protocolo 2152846362
11/08/2026 - Fornecedor informa que iniciara processo de definitiva ate 14/08</t>
  </si>
  <si>
    <t>BAZRZ001_A</t>
  </si>
  <si>
    <t>BAZRZ001</t>
  </si>
  <si>
    <t>4G-CRFS06</t>
  </si>
  <si>
    <t>ROTEIRO BLACK</t>
  </si>
  <si>
    <t>CAIRU</t>
  </si>
  <si>
    <t>CEFRT011_COLLO1</t>
  </si>
  <si>
    <t>CEFRT011</t>
  </si>
  <si>
    <t>SR-FLJGJ2</t>
  </si>
  <si>
    <t>27mai - Enviado solcitação de aprovação energia provisória.
25mai - Não temos os docs assinados para pedido de energia.
23mai - Suportes instalados.
22mai - Suportes programados para dia 23mai, caso consigam adiantar informam.
20mai - Colocado skid e encaminhamento de FO / EL.
18mai - Realizado base de equipamento e quadro.</t>
  </si>
  <si>
    <t>FORTALEZA</t>
  </si>
  <si>
    <t>PROVISÓRIA - CEDENTE OPERADORA CLARO - Waldey respondeu que aguarda o RFI, questionei se está aprovado, ele respondeu para enviar o RFI.</t>
  </si>
  <si>
    <t>CEMLG001_A</t>
  </si>
  <si>
    <t>CEMLG001</t>
  </si>
  <si>
    <t>SR-CES135</t>
  </si>
  <si>
    <t>12dez. Enviado SAR A e B para qualificação operadora.
25Out. Recebido SAR cand A, B e RC.</t>
  </si>
  <si>
    <t>Milagres</t>
  </si>
  <si>
    <t>CESBR001_C</t>
  </si>
  <si>
    <t>CESBR001</t>
  </si>
  <si>
    <t>CESOL_0036</t>
  </si>
  <si>
    <t>SR-CES215</t>
  </si>
  <si>
    <t>20Out. PPI REV02 Aprovado pela TIM
18Out. Equipes de acquisition, licenciamento e suprimentos validam que, por recuos, EV permanecerá de 20m.
11out. Kadú remove informações da planilha sobre projeto de fundação com EV de 20m (a revisar para 40m).
11out. Kadú solicita recálculo de VK por engenharia. Após recebimento deve-se providenciar novo projeto de fundação.
11out. Projeto executivo reprovado. Tim solicita hEV=40m.
19set. Proj. fundação recebido CAW hEV=20m.
23Ago. Qualificação CW verificada pela Implantação
17ago. Solicitado proj. fundação.
12ago. prev liberação jur 20-08 pend. declaratória de posse
10ago. Sondagem recebida
05ago. Candidato C aprovao operadora.
03ago. Enviado SAR C qualificação operadora, após declónio do A. Região crítica em região do DNOCS.
02Ago. Disparado sondagem
28Jul. Recebido SAR cand C.
21Jul. Recebido RC atualizado.
20mai. Candidato A aprovado e B rejeitado.
17mai. Enviado SAR A e B qualificação operadora.
10Mai. OK para envio em exceção.
28Abr. Recebido SAR cand A, B e RC.
20abr. Acionada buscas.</t>
  </si>
  <si>
    <t>SOBRAL</t>
  </si>
  <si>
    <t>DFBRS008_B</t>
  </si>
  <si>
    <t>DFBRS008</t>
  </si>
  <si>
    <t>5G-GURX20</t>
  </si>
  <si>
    <t>04Dez. QUALIFICADOS
06Set. SAR enviado
03set. Recebido SAR A e B.
14ago. Acionamento do fornecedor com coordenadas recebidas pela TIM. Pendente acionamento formal da operadora juntamente altura da EV.</t>
  </si>
  <si>
    <t>BRASILIA</t>
  </si>
  <si>
    <t>25m</t>
  </si>
  <si>
    <t>ESBRR002_A</t>
  </si>
  <si>
    <t>ESBRR002</t>
  </si>
  <si>
    <t>SR-ESS058</t>
  </si>
  <si>
    <t>14mAR. Cand A aprovado por RF
Obrigação 2300. Distrito 320090415000001. Viável, fora do polígono da obrigação, mas atendendo o mesmo em sua totalidade. Necessária comprovação de cobertura via predição. Torre de 30m. AZT 210/270/325.
13Fev. SAR enviado
08fev. Recebido SAR A.
16jan. Recebido RC.
30dez. Recebido acionamento.</t>
  </si>
  <si>
    <t>Barra De Sao Francisco</t>
  </si>
  <si>
    <t>CW: - | EV: Telsite</t>
  </si>
  <si>
    <t>CW | FIS</t>
  </si>
  <si>
    <t>ESCLT002_D</t>
  </si>
  <si>
    <t>ESCLT002</t>
  </si>
  <si>
    <t>SR-ESS072</t>
  </si>
  <si>
    <t>23abr. Recebido SAR D.</t>
  </si>
  <si>
    <t>Colatina</t>
  </si>
  <si>
    <t>ESCLT003_B</t>
  </si>
  <si>
    <t>ESCLT003</t>
  </si>
  <si>
    <t>SR-ESS101</t>
  </si>
  <si>
    <t>25abr.Recebido SAR B.
16jan. Recebido SAR A.
30dez. Recebido acionamento.</t>
  </si>
  <si>
    <t>ESCLT004_A</t>
  </si>
  <si>
    <t>ESCLT004</t>
  </si>
  <si>
    <t>SR-ESS064</t>
  </si>
  <si>
    <t>09/10 - Vamos enviar projeto revisado para ter orçamento referente a base sateite para construção para Tim;
02Out. Enviado Pré-Work
27FEV. SAR APROVADO
11Fev. SAR enviado
22jan. SAR A (GF / Área locada 8 x 10m / Valor negociado R$ 700,00 foi oferecido o valor de R$ 500,00 mensais, protamente recusado pela Sra Dulce / Ponto somente foi viabilizado graças ao trabalho de convencimento da Prefeitura / Terreno irregular, sendo necessária terraplanagem da área, o proprietário ficou de conversar para ver a possibilidade de ter ajuda do município com o trator, mas não deu garantias / O terreno tem energia monofásica que fica próximo à área locada, tem também ponto 2 de energia bifásica que fica na porteira de acesso à área próximo à escola.
/ A proprietária informou que a cópia da chave do cadeado (porteira) será entregue à empresa.
/ O transformador, mais próximo, fica na rua principal frente à igreja e na próxima à rua de acesso à área rural locada)
30dez. Recebido acionamento.</t>
  </si>
  <si>
    <t>Regulatório 3,5GHz</t>
  </si>
  <si>
    <t>Pré-work 01out</t>
  </si>
  <si>
    <t>ESDMN004_RC</t>
  </si>
  <si>
    <t>ESDMN004</t>
  </si>
  <si>
    <t>ES5300</t>
  </si>
  <si>
    <t>03jan. Recebido RC.
12dez. Recebido acionamento.</t>
  </si>
  <si>
    <t>DOMINGOS MARTINS</t>
  </si>
  <si>
    <t>ESFNS001_D</t>
  </si>
  <si>
    <t>ESFNS001</t>
  </si>
  <si>
    <t>ESAFC_0041</t>
  </si>
  <si>
    <t>SR-ESS048</t>
  </si>
  <si>
    <t>25Out. Recebido SAR cand D e RC atualizado.
13out. Acionado novo fornecedor após análise de RC e verificar possibilidade de conseguir candidato viável.</t>
  </si>
  <si>
    <t>Afonso Claudio</t>
  </si>
  <si>
    <t>ESLTR001_C</t>
  </si>
  <si>
    <t>ESLTR001</t>
  </si>
  <si>
    <t>SR-ESS084</t>
  </si>
  <si>
    <t>07jan Equipe do Simione só chega hoje no site.
06jan - Simione tentando contato com a equipe que deveria estar iniciando o site.
05jan equipe do Sidnei não chegou ao local, aguardando conformação para dia 06jan.
02jan - Montagem será feita pelo Simeoni dia 05jan á 08jan.
29dez - Instalar portão hoje e esticar tela de alambrado. Equipe do Simione em deslocamento
23dez Equipe de montagem somente vai para o site dia 26dez.
22dez - Equipe de montagem para amanhã. Medidor prev 29.12 (Solicitado plano B)
18dez Simione confirmou que vai montar até dia 27dez, aguardando a data exata da montagem.
17dez - Siminone não confirmou a Mntagem.
16dez Concretagem as 11:00, aguardando para fixar a data.
15dez - Concretagem atrasou para dia 16dez, executando os mourões.
11dez concretagem postergada, não conseguem concreteira para manter a previsão.
09dez - Atraso na montagem da ferragem, Abrito, está vendo plano de ação e não muda o RFI.
13Fev. Enviado Cand A e Cand B para qualificação
10fev. Recebido SAR B. Será necessário supressão de vegetação. Será necessário anuência do INCRA para o licenciamento.
07fev. O candidato A está irredutível quanto ao valor de locação, solicitando um salário mínimo. Com isso, estamos paralelamente revertendo um ponto do relatório crítico, possível candidato B.
17JAN. Sar a (gf / Área locada 10 x 15m / Valor negociado R$ 700,00 / Terreno com declive acentuado desde a rua para o fundo do imóvel)
30dez. Recebido acionamento.</t>
  </si>
  <si>
    <t>Carry Over 2</t>
  </si>
  <si>
    <t>ESNVV003_E</t>
  </si>
  <si>
    <t>ESNVV003</t>
  </si>
  <si>
    <t>SR-ESS063</t>
  </si>
  <si>
    <t>27/02 - Sem APC via formulario, via força tarefa e via Sytex.
002Jun. Cand Enviado para qualificação
09mai. Recebido SAR D.
24fev. Candidato C declinado nesta data, aceita prosseguir apenas com o valor de 1.1k. Estávamos trabalhando com o candidato C, porém na data de hoje o mesmo declinou. Estamos trabalhando com os candidatos B e A.
22Jan. Sar enviado Cand B/ C
20Jan. Sar enviado Cand A.
15jan. SAR A (GF / Área locada de 12 x 15m / Valor de locação R$ 500,00 / Área locada com interferências que serão retiradas pelo locador)
30dez. Recebido acionamento.</t>
  </si>
  <si>
    <t>Nova Venecia</t>
  </si>
  <si>
    <t>ESPNC001_A</t>
  </si>
  <si>
    <t>ESPNC001</t>
  </si>
  <si>
    <t>SR-PANC00</t>
  </si>
  <si>
    <t>17jan, SAR A (GF / Área locada 10 x 15m / Valor negociado R$ 700,00 / Tem um córrego atrás do imóvel que pode chegar a 1m de altura em periodos de muita chuva, necessário elevar o site / Terreno com declive de app 2m desde a rua até o fundo do imóvel)
30dez. Recebido acionamento.</t>
  </si>
  <si>
    <t>Pancas</t>
  </si>
  <si>
    <t>GOGNX005_A</t>
  </si>
  <si>
    <t>GOGNX005</t>
  </si>
  <si>
    <t>4G-GNA090</t>
  </si>
  <si>
    <t>10oUT. CAND REJEITADO POR RF
29Ago. SAR enviado
19ago. Recebido SAR A. Candidato único, perde 37m de elevação em relação ao PN. Pré comar de 18m, podendo ser feito um processo especial de 65m.
14ago. Acionamento do fornecedor.
13ago. Recebido acionamento do comercial.</t>
  </si>
  <si>
    <t>Goiânia</t>
  </si>
  <si>
    <t>BASRR003_COLLO1</t>
  </si>
  <si>
    <t>BASRR003</t>
  </si>
  <si>
    <t>BAVLL</t>
  </si>
  <si>
    <t>31/08/2026 - Devido horario 01/09/2026 00:55 e equipe de O&amp;M não conseguir analisar relatório RFI enviado sem analise
28/08/2026 -  Batimento realizado RFI mantido para dentro do mes
24/08/2026 -  Batimento realizado RFI mantido para dentro do mes risco de energia definitiva
18/08/2026 -  Alinhado data com a NILKO para Gabinete
17/08/2026 - Batimento realizado RFI mantido para dentro do mes
14/08/2026 - Atividade liberada por EHS
11/08/2026 - Batimento realizado planejamento mantido, cobrado envio de Docs para EHS
07/08/2026 - APC liberado, acionamento enviado, aguarda liberação EHS
24/07/2026 - Fornecedor adjudicado hoje por Suprimentos
22/07/2026 - Obra sem fornecedor adjudicado por suprimentos e sem APC
16/07/2026 - Fornecedor de obra civil não adjudicado por suprimentos</t>
  </si>
  <si>
    <t>27/08/2026 - Energia definitva OK
26/08/2026 - Risco Alto energia definitiva denro do mês
14/08/2026 - Atividade liberada por EHS
07/08/2026 - Aguarda Liberação EHS</t>
  </si>
  <si>
    <t>27/08/2026 - Energia definitiva OK
18/08/2026 - Protocolo 2152072127</t>
  </si>
  <si>
    <t>GOGTB001_C</t>
  </si>
  <si>
    <t>GOGTB001</t>
  </si>
  <si>
    <t>11/05 - Relatorio recebido hoje.
06/05 - Atraso no reaterro devido chuvas na região. Montagem postergada.
29/04 - finalização do muro de contenção para 05/05.
23/04 - EV coletada na CAW e armazenada devido alto risco de furto e falta de espaço para armazenamento.
Concretagem postergada de 24/04 para 27/04 devido problemas na entrega do CH (divergência de bitolas).
22/04 - Caminhão aguardando liberação na CAW.
16/04 - Concretagem postergada de 22/04 para 23/04 devido água na fundação. Teremos uma retro amanhã para rebaixamento do radier para execução de poço para desvio de água.
14/04 - não foi aceito pelo PUK a ideia do muro de contenção sobre a rocha frontal, necessario voltar para área antiga (com água). Sera necessário a contratação de um limpa fossa.
06/04 - moilização de equipe para recebimento de materiais de infra em 10/04. Abertura de obra oficial com itens de EHS confirmada para 13/04.
Site sem Docusign.
24jan. Recebido acionamento.</t>
  </si>
  <si>
    <t>ENTREGA EV 02/05</t>
  </si>
  <si>
    <t>Provisoria aprovada - revertida para definitiva (Inicio 23/04 e termino 25/04) - finalizada em 25/04.</t>
  </si>
  <si>
    <t>CW: MNS Engenharia | EV: JR Montagens</t>
  </si>
  <si>
    <t>GOHDR002_A</t>
  </si>
  <si>
    <t>GOHDR002</t>
  </si>
  <si>
    <t>4G-HDDG90</t>
  </si>
  <si>
    <t>25/04 - Montagem finalizada, mas as fotos serão tiradas amanhã, pois escureceu.
Eder TCO comunicado via WhatsApp.
24/04 - Ag. conclusão da montagem. Termino postergado para amanhã.
23/04 - Iniciada o agrupamento de montagem.
22/04 - Equipe chegou ontem, mas iniciou a montagem hoje.
20/04 - Hoje finaliza infra. Provisoria finalizada hoje.
18/04 - entrega de EV postergada de 18/04 para 20/04.
27/03 - Abertura de obra não realizada hoje por atraso na entrega dos itens de EHS (logistica). Postergado para amanhã.
25/03 - Reaterro não realizado hoje por conta das chuvas.Reaterro programado para 26/03. Montagem da EV 27/03 a 29/03, base, quadro, EV com suportes. Não teremos fechamento, mais fica dentro do terreno murado. RFI Definitivo até 06/04.
24/03 - Energia: Debitos em nome da Claro e da Winity. necessário seguir com provisoria. EV descarregada ontem no terreno vizinho (do proprio proprietário).
20/03 - Medidor no local, Maria Eduarda foi 13/03 presencialmente não conseguiram abriram protocol porm exigência documental. Abriram protocolo de fila online. Tentando facilitador para ligação.
Concretagem prevista para as 14h.
17mar - Estamos com um evento moto GP de velocidade, vão fechar a rua apartir de amanhã, concelando nossa concretagem o evento está para dia 20, 21.22 de março, a concretagem foi alinhada para dia 20mar e não poderá ocorrer. Torre de 60m
, não estava previsto no cronograma.
11mar - Concretagem adiantada.
09mar - Existe tubulação de esgoto passando embaixo do Radier, necessário desviar, verificar com proprietário e orçamento adicional para Winity, temos hidrômetro no local do portão será feito após o hidr^metro o portão
06mar Torre fica pronta dia 20.03</t>
  </si>
  <si>
    <t>Provisoria aprovada (Inicio 17/04 e termino 18/04) - finalizada em 20/04.</t>
  </si>
  <si>
    <t>GOHDR003_C</t>
  </si>
  <si>
    <t>GOHDR003</t>
  </si>
  <si>
    <t>SN-HDDG91</t>
  </si>
  <si>
    <t>30/04 - RFI com energia - Provisória aprovada - em andamento - Sem cedente de provisória.
Energia: Auto Construção da definitiva em andamento, aguardando aprovação da Tim para conclusão.
29/04 - Infra: pendente alambrado, brita e acabamentos finais (atrasou devido montagem de EV). Energia provisória/definitiva sera iniciada 30/04 e finalizada 01/05).
27/04 - Termino de montagem postergado para 28/04, não tinha energia na obra, Simeoni teve problema no guincho.
24/04 - Padrão postergado para 27/04 para priorização de fixação dos mouroões.
23/04 - Reaterro concluido.
22/04 - JR postergou o iniciou da montagem devido tempo de reaterro da fundação. Inicio postergado de 22/04 para 25/04.
15/04 - concretagem postergada de 15/04 para 16/04.
09/04 - Houve atraso na chegada da engenheira responsavel, postergado para hoje.
06/04 - Abertura com itens EHS confirmado para 08/04</t>
  </si>
  <si>
    <t>Provisoria aprovada - revertida para definitiva. (Inicio 30/04 e termino 01/05)</t>
  </si>
  <si>
    <t>GOJTX001_A</t>
  </si>
  <si>
    <t>GOJTX001</t>
  </si>
  <si>
    <t>4G-JTIG91</t>
  </si>
  <si>
    <t>08mai - Equipe vai finalizar até sabado.
07mai - Equipe vai finalizar até sabado.
04mai - Relatório será enviado hoje atualizado.
13abr - Concreteira só tem agenda dia 17abr.
09abr - Mantida as datas.</t>
  </si>
  <si>
    <t>INFRA COM BAIXA PERFORMANCE</t>
  </si>
  <si>
    <t>16abr - SEM CEDENTE</t>
  </si>
  <si>
    <t>GOJTX002_B</t>
  </si>
  <si>
    <t>GOJTX002</t>
  </si>
  <si>
    <t>4G-JTIG92</t>
  </si>
  <si>
    <t>04mai - Procurando cedente.
20abr - RFI enviado sem energia.
15abr - Relatório virá hoje, falta energia
14abr - Site finalizado, falta energia.
09abr - Montida as datas.
08abr - Base pronta, quadro pronto, aterramento pronto, alambrado pronto, falta padrão de energia31mar executando ferragens.
24mar Integração realizada.
23mar - Mantido início.
16/03 - Docusign recebido assinado.
•Sem contrato e sem Cuos na Sytex.
•Sem licenças na Sytex.</t>
  </si>
  <si>
    <t>Infra</t>
  </si>
  <si>
    <t>07mai - SEM CEDENTE - Nova busca 08mai na região pela ventura
16abr - SEM CEDENTE</t>
  </si>
  <si>
    <t>GOJTX003_C</t>
  </si>
  <si>
    <t>GOJTX003</t>
  </si>
  <si>
    <t>4G-JTIG93</t>
  </si>
  <si>
    <t>04mai - Procurando cedente
13abr - Infra do site finalizada, falta EV + ENERGIA.
08abr - Tubulão faltante concretado dia 07abr.
06abr - Retirando agua do tubulão faltante, na concretagem faltou 1 devido a chuva forte.
24mar Integração realizada.
23mar - Mantido início.
16/03 - Docusign recebido assinado.
•Sem contrato e sem Cuos na Sytex.
•Sem licenças na Sytex.</t>
  </si>
  <si>
    <t>GOJTX004_A</t>
  </si>
  <si>
    <t>GOJTX004</t>
  </si>
  <si>
    <t>4G-JTIG94</t>
  </si>
  <si>
    <t>06mai - Extensão de rede finalizada.
'04mai - Energia para hoje até as 18:00.
'22abr - Alterada data de RFI devid a execução de energia.
13abr - Montando muro de contenção para reaterro dia 14abr.
'09abr - Mantida as datas.
'08abr - Pedra rachão colocada hoje 0.30m de pedra rachão.'06abr - Aguardando aprovação de valor de radier aflorado'30mar - Água no radier, foi escavado na cota de escavação, dos 1.85m e a agua subiu 0.20m, vamos utilizar bomba + Pód e brita para fazer o magro.
'24mar Integração realizada.
'23mar - Mantido início.
'16/03 - Docusign recebido assinado.
•Sem contrato e sem Cuos na Sytex.
•Sem licenças na Sytex.
•PPI não compatibilizado com fundação.</t>
  </si>
  <si>
    <t>GOJTX005_B</t>
  </si>
  <si>
    <t>GOJTX005</t>
  </si>
  <si>
    <t>4G-JTIG95</t>
  </si>
  <si>
    <t>0mai - Extensão de rede será finalizada amanhã.
'04mai - Energia para hoje até as 18:00.
'13abr - Realizando acabamentos para finalizar a infra.
'09abr - Base executada, alambrado finalizando amanhã.
'24mar Integração realizada.
'23mar - Mantido início.
'16/03 - Docusign recebido assinado.
•Sem contrato e sem Cuos na Sytex.
•Sem licenças na Sytex.
•PPI com nomenclatura do candidato A invés do B. PPI correto, apenas a nomenclatura errada.</t>
  </si>
  <si>
    <t>16abr - Temos RC, falta PO R$ 300.825,00 Extensão inicia dia 25.04 - term. dia 30.04</t>
  </si>
  <si>
    <t>GOJTX006_D</t>
  </si>
  <si>
    <t>GOJTX006</t>
  </si>
  <si>
    <t>4G-JTIG96</t>
  </si>
  <si>
    <t>04mai - Procurando cedente.
'22abr - Alterada data de RFI devid a execução de energia.
'13abr - Realizando acabamentos para finalizar a infra.
'09abr - Base executada, alambrado finalizando amanhã.
'24mar Integração realizada.
'23mar - Mantido início.
'16/03 - Docusign recebido assinado.
•Sem contrato e sem Cuos na Sytex.
•Sem licenças na Sytex.</t>
  </si>
  <si>
    <t>GOJTX007_A</t>
  </si>
  <si>
    <t>GOJTX007</t>
  </si>
  <si>
    <t>4G-JTIG97</t>
  </si>
  <si>
    <t>04mai - Procurando cedente.
'27abr - Relatório previsto para hoje final do dia.
'13abr - Realizando acabamentos para finalizar a infra.
'09abr - Base executada, alambrado finalizando amanhã.
'24mar Integração realizada.
'23mar - Mantido início.
'16/03 - Docusign recebido assinado.
•Sem contrato e sem Cuos na Sytex.
•Sem licenças na Sytex.</t>
  </si>
  <si>
    <t>GOJTX008_C</t>
  </si>
  <si>
    <t>GOJTX008</t>
  </si>
  <si>
    <t>4G-JTIG98</t>
  </si>
  <si>
    <t>04mai - Procurando cedente.
'27abr - Relatório previsto para amanhã final do dia.
'14abri - Concretagem alterada para dia 15abr.
'10abr - Concretagem postergada 16abr, motivo concreteira não vai atender mais dia 13.04
'09abr - Concretagem postergada 13abr, motivo AÇO chegou atrasado.
, '24mar Integração realizada.
'23mar - Mantido início.
'16/03 - Docusign recebido assinado.
•Sem contrato e sem Cuos na Sytex.
•Sem licenças na Sytex.</t>
  </si>
  <si>
    <t>GOJTX009_A</t>
  </si>
  <si>
    <t>GOJTX009</t>
  </si>
  <si>
    <t>4G-JTIG99</t>
  </si>
  <si>
    <t>05mai - 'Extensão de rede finalizada.
'04mai - Equipe vai ligar hoje até as 18:00, alinhado com o CEDENTE, aguardando orçamento do medidor de parâmetro.
'22abr - Alterada data de RFI devid a execução de energia.
'13abr - Obra pronta falta energia.
'09abr - Mantida as datas.
'31mar - '24mar Integração realizada.
'16/03 - Docusign recebido assinado.
•Sem contrato e sem Cuos na Sytex.
•Sem licenças na Sytex.</t>
  </si>
  <si>
    <t>Temos RC, falta PO R$ 163.427,00 Extensão inicia dia 25.04 - term. dia 30.04</t>
  </si>
  <si>
    <t>GOMNR001_B</t>
  </si>
  <si>
    <t>GOMNR001</t>
  </si>
  <si>
    <t>4G-MNIG91</t>
  </si>
  <si>
    <t>GOMNR008_B</t>
  </si>
  <si>
    <t>GOMNR008</t>
  </si>
  <si>
    <t>4G-MNIG98</t>
  </si>
  <si>
    <t>Data Proposta 24-4 / PO ?? / Data Ligação | Data Protoc 01/04 - 11 postes</t>
  </si>
  <si>
    <t>GOMNR009_C</t>
  </si>
  <si>
    <t>GOMNR009</t>
  </si>
  <si>
    <t>4G-MNIG99</t>
  </si>
  <si>
    <t>RFI sem energia. Ativado auto-construção defitniva pela MNS em 15/05 sem relógio, prazo do relógio até 18/05 (sugiro cautela pra divulgar isso)</t>
  </si>
  <si>
    <t>GOMRR001_B</t>
  </si>
  <si>
    <t>GOMRR001</t>
  </si>
  <si>
    <t>4G-MIHG90</t>
  </si>
  <si>
    <t>30/04 - RFI sem energia - Energia em aprovação da Tim. Sem cedente de provisória.
Energia: Auto Construção da definitiva em andamento, aguardando aprovação da Tim para conclusão.
29/04 - Energia provisória/definitiva sera iniciada 27/04 e finalizada 30/04).
24/04 - Montagem de EV finalizada.
23/04 - Finalização de montagem postergada para amanhã.
22/04 - inicio de montagem de EV.
06/04 - Data de inicio de montagem postergado devido data de entrega da EV.
01/04 - Equipe iniciara a marcação em 08/04 mas os itens de EHS chegaram no site em 09/04.</t>
  </si>
  <si>
    <t>RFI sem energia - Energia em aprovação da Tim / Provisoria - revertida para definitiva. (Inicio 27/04 e termino 30/04)</t>
  </si>
  <si>
    <t>GOMRR002_A</t>
  </si>
  <si>
    <t>GOMRR002</t>
  </si>
  <si>
    <t>4G-MIHG91</t>
  </si>
  <si>
    <t>24/04 - Recebi RFI hoje, enviei hoje.
23/04 - termino de montagem antecipado para ontem.
21/04 - inicio de montagem de EV.
20/04 - energia ligada.
18/04 - entrega de EV postergada de 18/04 para 20/04.
16/04 - Infra finalizada ontem, aguardando apenas entrega e instalação da EV.
06/04 - reaterrado dia 02/04. Equipe trabalhando na base de equipamentos.
01/04 - Concretagem antecipada de 02/04 para 01/04. Infra sera concluida em 15/04.
13/03 - Docusign assinado com exceções por implantação.
Docusign recebido e não assinado pelos motivos abaixo:
•Sem APC Sytex.
•Sem contrato e sem Cuos na Sytex.
•PPI não compatibilizado com fundação.
•Sem licenças e protocolos na Sytex. Icaro confirmou que não temos, pois o site foi liberado pelo risco.
•Sem PO na Sytex.</t>
  </si>
  <si>
    <t>Provisoria aprovada - revertida para definitiva. (Inicio 16/04 e termino 20/04) - finalizada em 20/04.</t>
  </si>
  <si>
    <t>GOMRR003_A</t>
  </si>
  <si>
    <t>GOMRR003</t>
  </si>
  <si>
    <t>4G-MHG92</t>
  </si>
  <si>
    <t>22/04 - Termino de montagem de EV.
21/04 - Inicio de montagem de EV.
18/04 - entrega de EV postergada de 18/04 para 20/04.
16/04 - Infra concluida hoje sem EV. Aguardando entrega.
06/04 - Data de instalação do padrão postergada para 07/04 devido problemas logisticos.
01/04 - Infra sera finalizada até 15/04, RFI em 23/04 devido data de entrega da EV.
16mar - Sem tarefa APC, Docusign liberar pré-work</t>
  </si>
  <si>
    <t>Provisoria aprovada (Inicio 11/04 e termino 13/04) - finalizada em 20/04.</t>
  </si>
  <si>
    <t>GOMRR004_A</t>
  </si>
  <si>
    <t>GOMRR004</t>
  </si>
  <si>
    <t>4G-MIHG93</t>
  </si>
  <si>
    <t>16/04 - equipe rebocando mureta do padrão e executando caixarias para portão.
10/04 - Concretagem postergada 13/04 para 15/04 devido agenda da polimix.
06/04 - Abertura confirmada para amanhã. Infra sera finalizada até 20/04, RFI em 27/04 devido data de entrega da EV.
01/04 - equipe demarcando site hoje. Abertura de obra com itens EHS para 07/04.Escavação iniciada antes da abertura oficial por necessidade de utilização da perfuratriz que executa base na escavação.
24/03 - Pré Work disparado.
PPI divergente do SAR, FD e sondagem. PPI sendo revisado em paralelo. Docusign assinado em acordo entre AC + FB + YH.</t>
  </si>
  <si>
    <t>Provisoria aprovada - revertida para definitiva.(Inicio 22/04 e termino 24/04) - Finalizada 24/04</t>
  </si>
  <si>
    <t>GOMRR005_B</t>
  </si>
  <si>
    <t>GOMRR005</t>
  </si>
  <si>
    <t>4G-MIHG94</t>
  </si>
  <si>
    <t>30/04 - RFI sem energia - Energia em aprovação da Tim . Provisória aprovada, cedente declinou.
Energia: Auto Construção da definitiva em andamento, aguardando aprovação da Tim para conclusão.
29/04 - Energia provisória/definitiva sera iniciada 02/05 e finalizada 05/05).
20/04 - montagem finalizada.
06/04 - Abertura de obras antecipadda de 09/04 para 08/04.Data de inicio de montagem postergado devido data de entrega da EV.
01/04 - Autorizado pelo Yuzo, retomada dos 21 sites on hold.
20/03 - Yuzo mandou paralisar a obra, por ser parte da lista de 21 sites on hold (a ser negociado com a Tim). Leonardo paralisou atividades.
18/03 - Acionamento da obra.</t>
  </si>
  <si>
    <t>Rota sertaneja</t>
  </si>
  <si>
    <t>RFI sem energia - Energia em aprovação da Tim / O cedente da provisória declinou - Definitiva. (Inicio 30/04 e termino 01/05)</t>
  </si>
  <si>
    <t>GOPRC001_A</t>
  </si>
  <si>
    <t>GOPRC001</t>
  </si>
  <si>
    <t>4G-ACG132</t>
  </si>
  <si>
    <t>10Out.qualificado
29Ago. SAr enviado
25ago. Recebido SAR A, B e C. Região crítica, para uma EV com 50m (cinquenta metros) de altura, os recuos internos do imóvel devem ser: Frontal: 5,00m, Laterais: 6,00m e Fundos: 6,00m.
Cand. A necessário remembramento de 2 lotes para atendimento de lei razão do pleito de 3.5k, Cand. B lote atende os recuos para torre, 4.5k e Cand. C área disponível apenas para poste, 3k.
14ago. Acionamento do fornecedor.
13ago. Recebido acionamento do comercial.</t>
  </si>
  <si>
    <t>APARECIDA DE GOIANIA</t>
  </si>
  <si>
    <t>GOPRF002_C</t>
  </si>
  <si>
    <t>GOPRF002</t>
  </si>
  <si>
    <t>4G-PRJG90</t>
  </si>
  <si>
    <t>30/04 - RFI sem energia - Energia em aprovação da Tim . Provisória não aprovada.
Energia: Cedente com valor auto. Auto Construção da definitiva em andamento, aguardando aprovação da Tim para conclusão. OBS: Custo par auto construção menor o que o valor de provisória apresentado.
29/04 - RFI com gerador. Provisoria sera concluida até 06/05.
Infra: Execução da mureta do QTM e reboco, fixando alambrado e acabamentos;
24/04 - Devido logistica, instalação de padrão postergado para 27/04.
22/04 - Devido logistica de equipes, inicio de montagem postergado de 22/04 para 26/04.
10/04 - atraso nos materiais basicos para realização do magro. Concretagem postergada 15/04 para 16/04.
06/04 - Abertura de obras antecipadda de 09/04 para 08/04.Data de inicio de montagem postergado devido data de entrega da EV.</t>
  </si>
  <si>
    <t>RFI sem energia - Energia em aprovação da Tim / Provisoria - revertida para definitiva.. (Inicio 25/04 e termino 30/04)</t>
  </si>
  <si>
    <t>GOPRT003_A</t>
  </si>
  <si>
    <t>GOPRT003</t>
  </si>
  <si>
    <t>4G-PEXG91</t>
  </si>
  <si>
    <t>RFI sem energia. Definitiva prevista ?</t>
  </si>
  <si>
    <t>GOPRY001_B</t>
  </si>
  <si>
    <t>GOPRY001</t>
  </si>
  <si>
    <t>4G-PJBG90</t>
  </si>
  <si>
    <t>23/04 - RFI postergado de hoje para amanhã, por problemas com colaborador.
06/04 - Concretagem confirmada para amanhã.
25/03 - Abertura de obra para 26/03 devido entrega de itens EHS.
20/03 - Entrega de itens EHS para 24/03, abertura postergada de 23/03 para 24/03.
13/03 - Sem fornecedor adjudicado</t>
  </si>
  <si>
    <t>Provisoria aprovada (Inicio 13/04 e termino 14/04) - finalizada em 15/04.</t>
  </si>
  <si>
    <t>GOPRY002_B</t>
  </si>
  <si>
    <t>GOPRY002</t>
  </si>
  <si>
    <t>4G-PJBG91</t>
  </si>
  <si>
    <t>12/05 - Data de RFI postergada para 15/05 devido termino de energia. Autorizado envio de relatorio de RFI em 14/05 com testes realizados com gerador.
04/05 - concretagem concluida.
29/04 - Concretagem postergada de 30/04 para 04/05 para concretagem de fundação, baldrames e bloco da satelite).
24/04 - Escavação postergada para 25/04 para conferência de fiscalização.
Temos interferência de visada de satelite. Perguntei para engenharia como podemos proceder.
16/04 - cronograma atualização.
08/04 - Acionei o site a pedido do Yuzo. As 19h, o Fabio informou que não podemos colocar em obra por falta de definição de EV. Cancelado o acionamento a MSN.</t>
  </si>
  <si>
    <t>Provisoria revertida para definitiva aprovada (Inicio 11/05 e termino 15/05)</t>
  </si>
  <si>
    <t>GOPRY003_A</t>
  </si>
  <si>
    <t>GOPRY003</t>
  </si>
  <si>
    <t>4G-PJBG92</t>
  </si>
  <si>
    <t>30/04 - RFI sem energia - Energia em aprovação da Tim. Sem cedente de provisória.
Energia: Auto Construção da definitiva em andamento, aguardando aprovação da Tim para conclusão.
29/04 - Site em acabamentos.
25/04 - montagem finalizada.
24/04 - Montagem de EV iniciada.
22/04 - Devido logistica de equipes, inicio de montagem postergado de 21/04 para 24/04.
15/04 - concretagem postergada de 16/04 para 17/04 devido agenda da concreteira.
06/04 - Abertura confirmada para amanhã.
01/04 - Equipe já executou limpeza e demarcação hoje, Abertura de obra com itens EHS para 07/04. Escavação antecipada para 02/04 para reaproveitamento da retroescavadeira.
24/03 - Pré Work disparado.</t>
  </si>
  <si>
    <t>RFI sem energia - Energia em aprovação da Tim / Provisoria - revertida para definitiva (Inicio 22/04 e termino 24/04) - finalizada em 24/04.</t>
  </si>
  <si>
    <t>GOPRY004_A</t>
  </si>
  <si>
    <t>GOPRY004</t>
  </si>
  <si>
    <t>4G-PJBG93</t>
  </si>
  <si>
    <t>24/04 - Recebimento de template de energia para envio do RFI.
23/04 - provisoria finalizada.
17/04 - RFI enviado sem energia.
16/04 - Site sera finalizado sem energia dia 17/04. A provisoria sera ligada até 23/04.
06/04 - Infra sera finalizada até 17/04, RFI em 23/04 devido data de entrega da EV.
25/03 - Equipe trabalhando nos acabamentos do site.
20/03 - Padrão prevista para instalar amanhã. Montagem antecipada de 23/03 para 19/03.
17-3Concretagem postergada para amnhã por agenda na concreteira.
12mar - Não recebida a fotos do site escavado, Welder confirma que escavou porem está no avião se deslocando para mandar postergada a data já que n tenho foto
11mar - mantida as datas.
09mar - Inicio OK / Esc. 12mar / Conc.17mar /Mont. Início 20mar / Mont. Térm. 23mar / Tubulações e caixas de passagens 22mar / Padrão 15mar / Concretagem base 21mar / Montagem QTM 22mar a 24mar / Energia 28mar / RFI 28mar.
06mar - Inicio 09mar / Esc. 12mar / Conc.17mar /Mont. Início 20mar / Mont. Térm. 23mar / Tubulações e caixas de passagens 22mar / Padrão 15mar / Concretagem base 21mar / Montagem QTM 22mar a 24mar / Energia 28mar / RFI 28mar.
05mar - Mob. OK / Inicio 09mar / Esc. 12mar / Conc.17mar /Mont. Início 20mar / Mont. Térm. 23mar / Tubulações e caixas de passagens 22mar / Padrão 15mar / Concretagem base 21mar / Montagem QTM 22mar a 24mar / Energia 28mar / RFI 28mar.
04mar - Mob. 05mar / Inicio 09mar / Esc. 12mar / Conc.17mar /Mont. Início 20mar / Mont. Térm. 23mar / Tubulações e caixas de passagens 22mar / Padrão 15mar / Concretagem base 21mar / Montagem QTM 22mar a 24mar / Energia 28mar / RFI 28mar.</t>
  </si>
  <si>
    <t>Provisoria aprovada - revertida para definitiva. (Inicio 20/04 e termino 23/04) - finalizada em 23/04.</t>
  </si>
  <si>
    <t>GOPRY005_A</t>
  </si>
  <si>
    <t>GOPRY005</t>
  </si>
  <si>
    <t>4G-PJBG94</t>
  </si>
  <si>
    <t>16/04 - provisoria sera realizada dia 17/04.
06/04 - concretagem concluida.
13/03 - Docusign recebido assinado errado, pois temos problemas com os suportes comprados.
•Sem contrato e sem Cuos na Sytex.
•Sem licenças e protocolos na Sytex.
•Suportes comprados divergente do PPI.</t>
  </si>
  <si>
    <t>Provisoria aprovada - revertida para definitiva. (Inicio 17/04 e termino 17/04) - finalizada em 17/04.</t>
  </si>
  <si>
    <t>MANSX001_COLLO1</t>
  </si>
  <si>
    <t>MANSX001</t>
  </si>
  <si>
    <t>SN-STNSL2</t>
  </si>
  <si>
    <t>31/08/2026 - RFI enviado
28/08/2026 -  Batimento realizado RFI mantido para dentro do mes
24/08/2026 -  Batimento realizado RFI mantido para dentro do mes risco de energia definitiva17/08/2026 - Batimento realizado RFI mantido para dentro do mes
14/08/2026 - Batimento reralizado planejamento mantido
11/08/2026 - Batimento realizado planejamento mantido
07/08/2026 - APC libertado, acionamento enviado
24/07/2026 - Fornecedor adjudicado hoje por suprimentos
22/07/2026 - Obra sem fornecedor adjudicado por suprimentos e sem APC</t>
  </si>
  <si>
    <t>SANTA INÊS</t>
  </si>
  <si>
    <t>19/08 - Energia definitiva
18/08/2026 - Protocolo 8041092616</t>
  </si>
  <si>
    <t>GORLM007_B</t>
  </si>
  <si>
    <t>GORLM007</t>
  </si>
  <si>
    <t>SN-RAAG92</t>
  </si>
  <si>
    <t>24/02 - Risco grande de RFI Operacional (sem conclusão de acabamentos) devido a chuvas e sem previsão de tempo bom até final de fevereiro.
Site em risco em razão da demora entre Início de Escavação e Concretagem em razão da necessidade de construção de acesso com manilhamento para canaleta de pluvial grande, não prevista no SAR.
23/01 - SE A AURACÁRIA ACEITAR A PASSAGEM QUE tELSITE JA APRESENTOU, INICIAMOS AS ATIVIDADES EM 28/01. dEVEMOS TER ESSA CONFIRMAÇÃO NA SEGUNDA, DIA 26/01.
22/01 - não temos PPI na Sytex. Corrigido em 22/1.
24fev. Cand. B validado pela concessionária.
18fev. Candidato B qualificado operadora.
05fev. Enviado SAR B qualificação operadora. Preview: 9,7% de 9,4%.
30jan. Recebido SAR B com a opção recebida para análise interna, única área disponível e com necessidade de supressão.
24jan. Retorno da análise vante: análise as sugestões 1 e 2, ambas estão localizadas em terreno com muitas curvas de nível e necessidade de supressão. Na região das sugestões, temos a opção da coordenada -15.244782, -49.557648, a qual possui uma menor variação nas curvas de nível, porém também há a necessidade de supressão.
20jan. Recebido retorno TIM de que as coordenadas enviadas como opção não atende. Resposta: Na Lat/Long indicada abaixo temos um poste de monitoramento da Ecovias. Podem avaliar se é viável? Segue também mais um ponto como sugestão: Sugestão 1: -15.244563° / -49.557391°
Sugestão 2: -15.243712° / -49.557099°, enviando 2 novas opções para análise.
15jan. Enviado a tim: Na parte inferior ao PN, conforme solicitado só temos área com relevo acidentado e com necessidade de supressão, além da possibilidade de estar em APP. Indicada coordenadas coordenada -15.252086, -49.554765, para análise de local aparentemente viável para análise.
14jan. Candidato A reprovado, solicitado novas buscas por candidatos do ponto indicado no estudo ( RDATA 09-3) para baixo.
03Jan. SAR enviado
19dez. Recebido SAR A.
13dez. Recebido acionamento.</t>
  </si>
  <si>
    <t>ECORODOVIAS - ECOVIAS DO ARAGUAIA</t>
  </si>
  <si>
    <t>25Fev26_ Chuvas não permitem chegar caminhão de brita. Obras de civil estão a 4 dias de finalizar e previsão do tempo para o resto de Fevereiro não mostra estiagem.
24Fev26_ Chuvas continuam, obras paralizadas pela manhã de hoje.
23Fev26_ Chuvas em dias intercalados persistem. Atrasou entrega da EV e montagem , somando já 3 dias. Site ficando com APC para último dia de Fevereiro.
12Fev26_ Clima prejudicando andamento das obras</t>
  </si>
  <si>
    <t>Sem aprovação de Provisória. Protocolo de Definitiva rede da CHESF está do outro lado da pista e rodovia em duplicação. Não tem prazo.</t>
  </si>
  <si>
    <t>GORTD001_A</t>
  </si>
  <si>
    <t>GORTD001</t>
  </si>
  <si>
    <t>4G-SRDA90</t>
  </si>
  <si>
    <t>SANTA RITA DO ARAGUAIA</t>
  </si>
  <si>
    <t>GORTD002_B</t>
  </si>
  <si>
    <t>GORTD002</t>
  </si>
  <si>
    <t>4G-SRDA91</t>
  </si>
  <si>
    <t>GORVR007_B</t>
  </si>
  <si>
    <t>GORVR007</t>
  </si>
  <si>
    <t>GORVD_0679</t>
  </si>
  <si>
    <t>4G-RVDG45</t>
  </si>
  <si>
    <t>28 Nov - Yuzo pediu verficação de APC</t>
  </si>
  <si>
    <t>Rota Verde</t>
  </si>
  <si>
    <t>GORVR011_C</t>
  </si>
  <si>
    <t>GORVR011</t>
  </si>
  <si>
    <t>4G-RVDG95</t>
  </si>
  <si>
    <t>RFI sem energia. Provisória não aprovada pela TIM.</t>
  </si>
  <si>
    <t>GORVR013_A</t>
  </si>
  <si>
    <t>GORVR013</t>
  </si>
  <si>
    <t>4G-RVDG97</t>
  </si>
  <si>
    <t>Provisória ok em 17/04/26 | Data Protoc N/A débitos</t>
  </si>
  <si>
    <t>GOTMB005_A</t>
  </si>
  <si>
    <t>GOTMB005</t>
  </si>
  <si>
    <t>4G-IUBG94</t>
  </si>
  <si>
    <t>24/04 - Teremos um RFI definitivo amanhã. Afim de mantermos a qualidade, RFI postergado.
23/04 - Obra com acabamentos crus, recebimento de relatorio postergado para amanhã.
09/04 - Concretagem postergada de 10/04 para 13/04 sem agenda. Trocamos da Udimix para Alfamix.
06/04 - Equipe de campo abriu menos a escavação, necessário retornar com a maquina. Alterado data de concretagem de 08/04 para 10/04.
01/04 - Devido a FO exposta, precisamos postergar a data de concretagem.
25/03 - Site pronto aguardando definição de energia.
23/03 - Finalização da montagem de EV antecipada de 23/03 paara 22/03.
20/03 - Padrão instalado hoje.
17mar Chumbador chegou nesta manhã, atraso de 1 dia na concretagem.
12mar - Site escavado.
11mar - Mantida as datas.
09mar - Inicio OK / Esc. 12mar / Conc.17mar /Mont. Início 20mar / Mont. Térm. 23mar / Tubulações e caixas de passagens 22mar / Padrão 15mar / Concretagem base 21mar / Montagem QTM 22mar a 24mar / Energia 28mar / RFI 28mar.
05mar - Mob. OK / Inicio 09mar / Esc. 12mar / Conc.17mar /Mont. Início 20mar / Mont. Térm. 23mar / Tubulações e caixas de passagens 22mar / Padrão 15mar / Concretagem base 21mar / Montagem QTM 22mar a 24mar / Energia 28mar / RFI 28mar.
04mar - Mob. 05mar / Inicio 09mar / Esc. 12mar / Conc.17mar /Mont. Início 20mar / Mont. Térm. 23mar / Tubulações e caixas de passagens 22mar / Padrão 15mar / Concretagem base 21mar / Montagem QTM 22mar a 24mar / Energia 28mar / RFI 28mar.</t>
  </si>
  <si>
    <t>Provisoria aprovada (Inicio 20/04 e termino 23/04) - Praça de pedagio - finalizada em 23/04.</t>
  </si>
  <si>
    <t>MABCB001_COLLO2</t>
  </si>
  <si>
    <t>MABCB001</t>
  </si>
  <si>
    <t>SN-BACAL3</t>
  </si>
  <si>
    <t xml:space="preserve">29/07/2026 - Relatório aprovado RFI enviado porem TIM cobra RCU assinado para seguir com aprovação.
28/07/2026 - Relatório corrigido enviado aguarda analise O&amp;M
27/07/2026 - Estruture não cumpriu com envio em 24/07 nova previsão 27/07
22/07/2026 - Estruture informa envio de correções do relatorio ate 24/07
20/07/2026 - Relatório de RFI aprovado com Ressalvas, solicitado correções
17/07/2026 - Batimento realizado com Estruture para retomada das atividades 
16/07/2026 - EHS liberou para continuidade da atividde
10jul - Enviada as documentações da nova equipe, são 48hrs para EHS analisar, após isso será mobilizada.
08jul - Equipe fazendo pré montagem, Estruture deste site vai ser alterada, dia 08jul vão enviar as documentações da nova equipe, são 48hrs para EHS analisar, após isso será mobilizada. Definitiva ligada
07/07/2026 - Tentando contato com Villar para atualização referente envio de Docs EHS
06/07/2026 - Aguardando retorno do Villar, referente envio de Docs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</si>
  <si>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BACABAL</t>
  </si>
  <si>
    <t xml:space="preserve">16/07/2026 - Resolvido, EHS Liberou execução das atividades </t>
  </si>
  <si>
    <t>DEFINITIVA
 - Prot: Sistema OK falta numero</t>
  </si>
  <si>
    <t>MABRX004_A</t>
  </si>
  <si>
    <t>MABRX004</t>
  </si>
  <si>
    <t>MABIH12</t>
  </si>
  <si>
    <t>BARREIRINHAS</t>
  </si>
  <si>
    <t>MACDX002_COLLO2</t>
  </si>
  <si>
    <t>MACDX002</t>
  </si>
  <si>
    <t>SN-CODOL1</t>
  </si>
  <si>
    <t xml:space="preserve">29/07/2026 - Relatorio revisado aprovado RFI enviado porem TIM cobra RCU assinado para seguir com aprovação.
27/07/2026 - Estruture não cumpriu com envio em 24/07 nova previsão 27/07
22/07/2026 - Estruture informa envio de correções do relatorio ate 24/07
20/07/2026 - Relatório de RFI aprovado com Ressalvas, solicitado correções
17/07/2026 - Batimento realizado com Estruture para retomada das atividades 
16/07/2026 - EHS liberou para continuidade da atividde
10jul - Enviada as documentações da nova equipe, são 48hrs para EHS analisar, após isso será mobilizada.Definitiva ligada.
08jul - Equipe fazendo pré montagem, Estruture deste site vai ser alterada, dia 08jul vão enviar as documentações da nova equipe, são 48hrs para EHS analisar, após isso será mobilizada.
07/07/2026 - Tentando contato com Villar para atualização referente envio de Docs EHS
06/07/2026 - Aguardando retorno do Villar, referente envio de Docs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</si>
  <si>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CODÓ</t>
  </si>
  <si>
    <t>DEFINITIVA - Prot: Prev dia 20jun
Cartas enviadas</t>
  </si>
  <si>
    <t>MATMN005_COLLO1</t>
  </si>
  <si>
    <t>MATMN005</t>
  </si>
  <si>
    <t>MAT13</t>
  </si>
  <si>
    <t>02/09/2026 - Obra finalizada pendente energia definitiva
31/08/2026 - Energia definitiva não liga dentro do mes SCI não aprovado
28/08/2026 - Risco alto para energia definitiva dentro do mes
24/08/2026 -  Batimento realizado RFI mantido para dentro do mes risco de energia definitiva | Gabinete NILKO
20/08 - Nilko afirma que entregara gabinete em 02/09. 
18/08/2026 - Obra liberada por EHS Aguarda planejamento MNS
17/08/2026 - MNS informa que continua sem PO, suprimentos cobrado novamente para dar um retorno | Pendente liberação por EHS
11/08/2026 - MNS informa que ainda não recebeu PO enviado questionamento para suprimentos
07/08/2026 -APC liberado enviado acionamentop, aguarda liberação EHS
05/08/2026 - Fornecedor adjudicado por Suprimentos
22/07/2026 - Obra sem fornecedor adjudicado por suprimentos e sem APC
16/07/2026 - Fornecedor de obra civil não adjudicado por suprimentos</t>
  </si>
  <si>
    <t>TIMON</t>
  </si>
  <si>
    <t>26/08/2026 - Risco Alto energia definitiva denro do mês
18/08/2026 - Liberado por EHS
07/08/2026 - Aguarda liberação EHS</t>
  </si>
  <si>
    <t>02/09/2026 - Ventura verificando ligação da definitiva
19/08/2026 - Protocolo 8055372419</t>
  </si>
  <si>
    <t>MACXS001_COLLO1</t>
  </si>
  <si>
    <t>MACXS001</t>
  </si>
  <si>
    <t>SN-CAXIM4</t>
  </si>
  <si>
    <t>29/07/2026 - Relatório aprovado RFI enviado porem TIM cobra RCU assinado para seguir com aprovação.
28/07/2026 - Relatório corrigido enviado aguarda analise O&amp;M
27/07/2026 - Estruture não cumpriu com envio em 24/07 nova previsão 27/07
22/07/2026 - Estruture informa envio de correções do relatorio ate 24/07
20/07/2026 - Relatorio de RFI com pendencias impeditivas, solicitado correção
17/07/2026 - Batimento realizado com Estruture para retomada das atividades 
16/07/2026 - EHS liberou para continuidade da atividde
10jul - Aguardando liberação de EHS, cobrado Rodrigo. Ligação definitiva  hoje.
08jul - Falta energia, Equipe fazendo pré montagem, Estruture deste site vai ser alterada, dia 08jul vão enviar as documentações da nova equipe, são 48hrs para EHS analisar, após isso será mobilizada. 
07/07/2026 - Tentando contato com Villar para atualização referente envio de Docs EHS
03/07/2026 - Enviado Docs para EHS porem necesario alguns ajustes que serão enviados hoje
02jul - Docs de EHS para montagem até hoje será enviado.
22jun - Acionado site hoje, aguardando cronograma.</t>
  </si>
  <si>
    <t>CAXIAS</t>
  </si>
  <si>
    <t>DEFINITIVA - 08jul - Previsão 10jul
Prot: Feito por sistema sem numero ainda.</t>
  </si>
  <si>
    <t>PRTLD001_A</t>
  </si>
  <si>
    <t>PRTLD001</t>
  </si>
  <si>
    <t>PRTG2</t>
  </si>
  <si>
    <t>PREFEITURA PAROU</t>
  </si>
  <si>
    <t>24ago - Foi liberado dia 20ago com Alvará emitido, retomado dia 22agoe concreta dia 25ago.
21/08 - Ontem a noite a S2S recebeu o alvará, vamos retomar a obra.
17ago - A pediddo da prefeitura fomos paralisados, caso continue teremos problemas em retirar o Alvará.</t>
  </si>
  <si>
    <t>CW: S2S do Brasil | EV: S2S do Brasil | GAB: -</t>
  </si>
  <si>
    <t>SELGR001_COLLO1</t>
  </si>
  <si>
    <t>SELGR001</t>
  </si>
  <si>
    <t>SZ-LGARK6</t>
  </si>
  <si>
    <t>02/09/2026 - Obra finalizada pendente energia definitiva
31/08/2026 - Energia definitiva não liga dentro do mes SCI não aprovado
28/08/2026 - Risco alto para energia definitiva dentro do mes
24/08/2026 -  Batimento realizado RFI mantido para dentro do mes risco de energia definitiva
20/08/2026 - Atividade liberada por EHS
17/08/2026 - Permanece aguardando liberação de EHS para iniciar atividades
14/08/2026 - Aguarda Liberação EHS pendente Doc s da equipe
11/08/2026 - Batimento realizado planejamento mantido, cobrado envio de Docs para EHS
07/08/2026 - APC Liberado, Acionameto enviado, aguarda liberação EHS
24/07/2026 - Fornecedor adjudicado hoje por Suprimentos
22/07/2026 - Obra sem fornecedor adjudicado por suprimentos e sem APC</t>
  </si>
  <si>
    <t>LAGARTO</t>
  </si>
  <si>
    <t>02/09/2026 - Ventura verificando ligação da definitiva
25/08/2026 - TIM não retorna cartas assinadas, dando andamento na solicitação em nome da Winity</t>
  </si>
  <si>
    <t>MARPS001_COLLO1</t>
  </si>
  <si>
    <t>MARPS001</t>
  </si>
  <si>
    <t>SN-RAPOK4</t>
  </si>
  <si>
    <t xml:space="preserve">30/07/2026 - Relatório revisado aprovado por O&amp;M energia definitiva, RFI enviado pendente RCU assinada. 
28/07/2026 - Relatório corrigido enviado aguarda analise O&amp;M
27/07/2026 - Estruture não cumpriu com envio em 24/07 nova previsão 27/07
22/07/2026 - Estruture informa envio de correções do relatorio ate 24/07
21/07/2026 - Relatorio de RFI com pendencias impeditivas, solicitado correção
17/07/2026 - Batimento realizado com Estruture para retomada das atividades  - Risco de energia definitiva 
16/07/2026 - EHS liberou para continuidade da atividde
10jul - Aguardando liberação de EHS, cobrado Rodrigo, energia 10jul.
08jul - Equipe fazendo pré montagem, Estruture deste site vai ser alterada, dia 08jul vão enviar as documentações da nova equipe, são 48hrs para EHS analisar, após isso será mobilizada.
07/07/2026 - Tentando contato com Villar para atualização referente envio de Docs EHS
07/07/2026 - Tentando contato com Villar para atualização referente envio de Docs EHS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</si>
  <si>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RAPOSA</t>
  </si>
  <si>
    <t xml:space="preserve">30/07/2026 - Energia definitiva ligada
29/07/2026 - Pendente energia definitiva
16/07/2026 - Resolvido, EHS Liberou execução das atividades </t>
  </si>
  <si>
    <t>30/07/2026 - Definitiva Ligada
20/07 - Não possuem posições vagas nas caixas nos postes. (A rua não fornece medidor, são medições remotas)</t>
  </si>
  <si>
    <t>MATMN002_COLLO1</t>
  </si>
  <si>
    <t>MATMN002</t>
  </si>
  <si>
    <t>SN-TIMOM9</t>
  </si>
  <si>
    <t xml:space="preserve">29/07/2026 - Relatório aprovado RFI enviado porem TIM cobra RCU assinado para seguir com aprovação.
28/07/2026 - Relatório corrigido enviado aguarda analise O&amp;M
27/07/2026 - Estruture não cumpriu com envio em 24/07 nova previsão 27/07
22/07/2026 - Estruture informa envio de correções do relatorio ate 24/07
20/07/2026 - Relatorio de RFI com pendencias impeditivas, solicitado correção
17/07/2026 - Batimento realizado com Estruture para retomada das atividades 
16/07/2026 - EHS liberou para continuidade da atividde
10jul - Aguardando liberação de EHS, cobrado Rodrigo, energia 10jul.
08jul - Equipe fazendo pré montagem, Estruture deste site vai ser alterada, dia 08jul vão enviar as documentações da nova equipe, são 48hrs para EHS analisar, após isso será mobilizada.
07/07/2026 - Tentando contato com Villar para atualização referente envio de Docs EHS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</si>
  <si>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 xml:space="preserve"> </t>
  </si>
  <si>
    <t>DEFINITIVA - Prot: Sistema OK falta numero</t>
  </si>
  <si>
    <t>BATPT001_COLLO1</t>
  </si>
  <si>
    <t>BATPT001</t>
  </si>
  <si>
    <t>SZ-IGVCK5</t>
  </si>
  <si>
    <t xml:space="preserve">28/08/2026 - Mantido termino de obra para agosto | Risco alto para energia definitiva
11/08/2026 - Fornecedor informa risco de entrega de metalicos para fim do mês, RFI plan para P09 solicitado revisão do planejamento para entrega do RFI em P08
08/08/2026 - APC liberado acionamento enviado
22/07/2026 - Site sem APC e sem liberação EHS </t>
  </si>
  <si>
    <t>ITAPETINGA</t>
  </si>
  <si>
    <t>28/08/2026 - Previsão da Concessionaria definitiva inicio de Setembro
24/08/2026 - Protocolo 2152851308
11/08/2026 - Fornecedor informa que iniciara processo de definitiva ate 14/08</t>
  </si>
  <si>
    <t>MATMN005_COLLO2</t>
  </si>
  <si>
    <t>SN-TIMOM8</t>
  </si>
  <si>
    <t xml:space="preserve">28/07/2026 - Relatório corrigido RFI enviado porem TIM cobra RCU assinado para seguir com aprovação.
27/07/2026 - Estruture não cumpriu com envio em 24/07 nova previsão 27/07
22/07/2026 - Estruture informa envio de correções do relatorio ate 24/07
20/07/2026 - Relatorio de RFI com pendencias impeditivas, solicitado correção
17/07/2026 - Batimento realizado com Estruture para retomada das atividades 
16/07/2026 - EHS liberou para continuidade da atividde
10jul - Aguardando liberação de EHS, cobrado Rodrigo, energia 10jul.
08jul - Equipe fazendo pré montagem, Estruture deste site vai ser alterada, dia 08jul vão enviar as documentações da nova equipe, são 48hrs para EHS analisar, após isso será mobilizada.
07/07/2026 - Tentando contato com Villar para atualização referente envio de Docs EHS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</si>
  <si>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DEFINITIVA
 - Prot: OK
Cartas enviadas</t>
  </si>
  <si>
    <t>MAVRG001_COLLO2</t>
  </si>
  <si>
    <t>SN-VGGDK2</t>
  </si>
  <si>
    <t xml:space="preserve">29/07/2026 - Relatório aprovado RFI enviado porem TIM cobra RCU assinado para seguir com aprovação.
28/07/2026 - Relatório corrigido enviado aguarda analise O&amp;M
27/07/2026 - Estruture não cumpriu com envio em 24/07 nova previsão 27/07
22/07/2026 - Estruture informa envio de correções do relatorio ate 24/07
20/07/2026 - Relatório de RFI aprovado com Ressalvas, solicitado correções
17/07/2026 - Batimento realizado com Estruture para retomada das atividades 
16/07/2026 - EHS liberou para continuidade da atividde
10jul - Aguardando liberação de EHS, cobrado Rodrigo.
08jul - Equipe fazendo pré montagem, Estruture deste site vai ser alterada, dia 08jul vão enviar as documentações da nova equipe, são 48hrs para EHS analisar, após isso será mobilizada. Ligada energia definitiva
07/07/2026 - Tentando contato com Villar para atualização referente envio de Docs EHS
03/07/2026 - Enviado Docs para EHS porem necesario alguns ajustes que serão enviados hoje
02jul - Docs de EHS para montagem até hoje será enviado.
30jun - Não libera as montagens dos collos, foram reprovadas as NR's
11jun - Liberado para obra, risco de energia dfinitiva no mês
</t>
  </si>
  <si>
    <t>DEFINITIVA
 - Prot: Feito
Cartas enviadas</t>
  </si>
  <si>
    <t>BACLD002_COLLO1</t>
  </si>
  <si>
    <t>BACLD002</t>
  </si>
  <si>
    <t>SZ-ECFSK4</t>
  </si>
  <si>
    <t xml:space="preserve">28/08/2026 - Metalicos enviadas para obra foram com pendencias equipe retorna em 29/08 término de obra para inicio de setembro
24/08/2026 - Abertura de obra
 11/08/2026 - Fornecedor informa risco de entrega de metalicos para fim do mês, iremos acompanhar nas FUP s
08/08/2026 - APC liberado acionamento enviado
22/07/2026 - Site sem APC e sem liberação EHS </t>
  </si>
  <si>
    <t>24/08/2026 - Protocolo 2152840709
11/08/2026 - Fornecedor informa que iniciara processo de definitiva ate 14/08</t>
  </si>
  <si>
    <t>MGBMY001_D</t>
  </si>
  <si>
    <t>MGBMY001</t>
  </si>
  <si>
    <t>4G-BJFE92</t>
  </si>
  <si>
    <t>09Jun.SAr enviado para qualificação
7mai. Cand. A declinado, recebido SAR D nesta data.
25mai. Candidato A, área privada. O B pertente a um time de futebol que não retm interesse (não área pública).
06fev. Candidato B qualificado como única opção, 40m.
22Jan. Cand B não enviado (CR 7.2 de 8.0) ||Cand A enviado || Cand C enviado, como cand B
21jan. SAR A (GF / Área locada 10 x 15m / Valor negociado R$ 500,00 / A proprietária possui apenas documento particular de compra e venda, e o distrito não paga IPTU / A locação será referente a parte do imóvel, que trata-se de uma área grande / A locação está sendo disponibilizada na parte que cabe à proprietária.
30dez. Recebido acionamento.</t>
  </si>
  <si>
    <t>Bom Jesus Do Amparo</t>
  </si>
  <si>
    <t>MGBRB009_A</t>
  </si>
  <si>
    <t>MGBRB009</t>
  </si>
  <si>
    <t>SN-UBUR84</t>
  </si>
  <si>
    <t>NEW</t>
  </si>
  <si>
    <t>Compartilhado com a Usina. Ligado 29/06</t>
  </si>
  <si>
    <t>MGBRB010_B</t>
  </si>
  <si>
    <t>MGBRB010</t>
  </si>
  <si>
    <t>SN-UBUR85</t>
  </si>
  <si>
    <t>15jan enviado RFI para aprovação.
13jan autorizada a pintura das peças.
02jan - Montagem prevista para dia 05jan á 08jan
30dez equipe no local aguarda29dez - Infra finaliza hoje. Equipe da Carizon ainda não chegou 23dez Temos equipe de montagem para 29.12, Igor vendo se consegue integrar. Docs enviados ao Wilson.
22dez - Infra finaliza dia 23dez, aguardando a montagem hoje, caso complicado de integração em cima da hora.
19dez vendo equipe de montagem, não temos data.
18dez - Montagem confirmada com Simione. site em finalização de AT, EL/FO
17dez - Equipe do Simione confirmou para Abrito dia 22.12 inicia a montagae,16dez concreteira chega as 10:30 para descarregar concreto, finalizada concretagem
15dez Escavações de tubulão realizada, 2 aias prontas executando a 3° saia, não está sendo feito, Energia provisória OK negociando o Custo, concretagem puxada para dia 16dez.
10dez Maquina quebrou durante a escavação do segundo furo.
09dez Abrito confirmou inicicio da equipe, mas não enviou foto, hoje disse que a equipe não compareceu por atraso, retirada a data.
08dez - Escavação cancelada, por falta de documentação da Abrito, solicitado apresentar docs.
02nov - 24nov - Aguardando integração + Chumbador e EV para liberar obra.
18nov Igor autorizou a pintura da EV 14nov , devido a pintura estamos sem data de Chumbador e EV até o final do dia.
14nov Integração remarcada mas não passaram data, cobrar Wilson, Chumb para 22nov em campo.
10nov Aguardando a definição, pintura se há ou não
07nov Falta integração, Abrito vai apresentar os docs para EHS até dia 10nov.
06nov. Não da para fazer Acionamento de obras, sem torre fabricada</t>
  </si>
  <si>
    <t>MGBRB017_A</t>
  </si>
  <si>
    <t>MGBRB017</t>
  </si>
  <si>
    <t>4G-UBRD50</t>
  </si>
  <si>
    <t>08 mai - Site pronto com revisão, relatório de pendência enviado04mai - Recebido relatório da retirada de pendências, analisar e enviar.
27abr - Meta do dia: Finalizar abrigo do padrão, uma parte do alambrado,
24abr - Concretagem pra dia 25abr as 09:00. 16abr - Sem material de EHS, Ventura não sabe quando vai chegar. TUV está liberada.
13abr - Sem material de EHS, prazo de entrega sera enviado hoje até as 17:00.
08abr - Abertura para dia 14abr</t>
  </si>
  <si>
    <t>Entrega da EV / Infra</t>
  </si>
  <si>
    <t>16abr - Execução Leonardo extensão até 20.04 (FINALIZADA)</t>
  </si>
  <si>
    <t>MGBRB018_A</t>
  </si>
  <si>
    <t>MGBRB018</t>
  </si>
  <si>
    <t>4G-UBRD51</t>
  </si>
  <si>
    <t>10/04 - RFI enviado.
06/04 - Equipe trabalhando na energia provisoria.
25/03 - Devido data de entrega da EV, RFI postergado. Concretagem para 02/04 devido data de entrega do CH e feriado.
13/03 - Docusign assinado com exceções por implantação.
Docusign recebido e não assinado pelos motivos abaixo:
•Sem APC Sytex.
•Sem contrato e sem Cuos na Sytex.
•PPI não compatibilizado com fundação.
•Sem licenças e protocolos na Sytex. Icaro confirmou que não temos, pois o site foi liberado pelo risco.
•Sem PO na Sytex.</t>
  </si>
  <si>
    <t>Provisória aprovada - Orçamento enviado (Inicio 06/04 e termino 09/04) Cedente vizinho / RC 4137 / PO 66629</t>
  </si>
  <si>
    <t>MGBRX001_D</t>
  </si>
  <si>
    <t>MGBRX001</t>
  </si>
  <si>
    <t>MGSBB_0119</t>
  </si>
  <si>
    <t>4G-SNBH92</t>
  </si>
  <si>
    <t>02mai. Recebido SAR D.</t>
  </si>
  <si>
    <t>Santa Barbara</t>
  </si>
  <si>
    <t>MGBSP001_A</t>
  </si>
  <si>
    <t>MGBSP001</t>
  </si>
  <si>
    <t>SN-BERD01</t>
  </si>
  <si>
    <t>11jun. Candidato A validado pela concessionária.
09mai. Candidato A qualificado operadora, 50m.
03mai. Enviado SAR A para qualificação operadora.
30/04: Recebido candidato A. 'ÁREA NEGOCIADA: 250m² (25,00X10,00)
ENERGIA: BT/MT, ESTANDO DISTANTE 60m.
O SITE PODERÁ SER ABASTECIDO ATRAVÉS DE PAINÉIS SOLARES.
O SITE SE ENCONTRA EM UMA ALÇA DE ACESSO, PRÓXIMO A UM POSTO DE GASOLINA, ÁREA COM BAIXO POVOAMENTO E SEM CERCAMENTO, PODENDO O ACESSO AO SITE SER REALIZADO ATRAVÉS DAS MARGENS DA RODOVIA.
NÃO HÁ NECESSIDADE DE SUPRESSÃO DE VEGETAÇÃO.19abr. Recebido acionamento.</t>
  </si>
  <si>
    <t>VIAS DO CAFÉ</t>
  </si>
  <si>
    <t>Boa Esperança</t>
  </si>
  <si>
    <t>MGBSP002_B</t>
  </si>
  <si>
    <t>MGBSP002</t>
  </si>
  <si>
    <t>SN-BERD02</t>
  </si>
  <si>
    <t>06jul. Candidato B qualificado operadora, 50m.
01jun. Enviado SAR B qualificação operadora.
24jun. Recebido SAR B.
07jun. Reunião Winity, Vante, Concessionária e TIM, candidato invalidado, nova sugestão de candidato aprovado por todos: -21.062118,-45.600839. Em busca.
13mai. Candidato A qualificado operadora, 50m.
08mai. Enviado Sar A qualificação operadora.
02/05: Recebido candidato A.
19abr. Recebido acionamento.</t>
  </si>
  <si>
    <t>MGBSP003_B</t>
  </si>
  <si>
    <t>MGBSP003</t>
  </si>
  <si>
    <t>SN-BERD03</t>
  </si>
  <si>
    <t>11jun. Candidato B validado pela concessionária.
14mai. Candidato B qualificado 70m, cand A reprovado pela operadora.
10mai. Enviado SAR B qualificação operadora.
03/05: Recebido candidato B . 'ÁREA NEGOCIADA: 250m² (25,00X10,00)
ENERGIA: BT/MT, ESTANDO DISTANTE 70m.
O SITE SE ENCONTRA ÀS MARGENS DA RODOVIA, PODENDO SEU ACESSO SER ATRAVÉS DESTA MARGEM.
SERÁ NECESSÁRIA APENAS LIMPEZA DE CAMADA DE VEGETAÇÃO (mato).
ÁREA COM BAIXO POVOAMENTO, COM ALGUMAS RESIDÊNCIAS ATRÁS.
NÃO HÁ CERCAMENTO ENTRE A RODOVIA E O SITE.</t>
  </si>
  <si>
    <t>MGCMX001_A</t>
  </si>
  <si>
    <t>MGCMX001</t>
  </si>
  <si>
    <t>SN-CGRD01</t>
  </si>
  <si>
    <t>11jun. Candidato A validado pela concessionária.
14mai. Candidato A qualificado 50m.
10mai. Enviado SAR A qualificação operadora.
02/04: Recebido candidato A: 'ÁREA NEGOCIADA: 250,00 m² (25,00X10,00)
ENERGIA: MT E BT, ESTANDO DISTANTE 46m.
O SITE SE ENCONTRA ÀS MARGENS DA RODOVIA, PODENDO SEU ACESSO SER ATRAVÉS DESTA MARGEM.
VEGETAÇÃO: A OCUPAÇÃO ESTÁ LOCALIZADA EM UMA PLANTAÇÃO DE MILHO, SENDO NECESSÁRIO REALIZAR A SUPRESSÃO VEGETAL.
UM ASPECTO A SER OBSERVADO É QUE A OCUPAÇÃO ESTÁ SITUADA ENTRE UM CERCAMENTO EXISTENTE E A RODOVIA.
LARGURA DA FAIXA DE DOMÍNIO: LD 30m E LE 30m. 19abr. Recebido acionamento.</t>
  </si>
  <si>
    <t>Campos Gerais</t>
  </si>
  <si>
    <t>MGCMX002_A</t>
  </si>
  <si>
    <t>MGCMX002</t>
  </si>
  <si>
    <t>SN-CGRD03</t>
  </si>
  <si>
    <t>21jun. Enviado a TIM revisão de SAR, devido a aproximação de 2m do site a FD e a redução do seu dimensionament de 25x10m para 20x10m.
11jun. Candidato A validado pela concessionária.
13mai. Candidato A qualificado operadora, 50m
08mai. Enviado SAr A para qualificação operadora.
02/05: Recebido candidato A.'ÁREA NEGOCIADA: 250,00 m² (25,00X10,00)
ENERGIA: BT E MT, ESTANDO DISTANTE 35m.
O SITE SE ENCONTRA ÀS MARGENS DA RODOVIA, PODENDO SEU ACESSO SER ATRAVÉS DESTA MARGEM.
VEGETAÇÃO: PASTO, DEVERÁ SER REALIZADO A LIMPEZA DA CAMADA DE VEGETAÇÃO E SEM NECESSIDADE DE SUPRESSÃO VEGETAL.
ÁREA COM BAIXO POVOAMENTO, SEM POSSIVEIS COMPLICAÇÕES. NÃO HÁ CERCAMENTO ENTRE A RODOVIA E O SITE, NO ENTANTO HÁ UMA CERCA AO LADO DO SITE, A APROX. 8m.
LARGURA DA FAIXA DE DOMÍNIO: LD 30m E LE 30m. 19abr. Recebido acionamento.</t>
  </si>
  <si>
    <t>MGCMX003_B</t>
  </si>
  <si>
    <t>MGCMX003</t>
  </si>
  <si>
    <t>SN-CGRD04</t>
  </si>
  <si>
    <t>02jul. Candidato B qualificado operadora, 50m.
27jun. Enviado SAR B qualificação operadora.
24jun. Recebido SAR B.
27mai. Recebida SARF revisada.
15mai. Questionado a tim distância do novo PN enviado.
13mai. Candidato “A” REPROVADO por MW. Indicada nova coordenada para busca que está afastado 16km do PN original e 2,15km de distância da rodovia.
09mai. Enviado SAr A para qualificação operadora.
02/05: Recebido candidato A. 'ÁREA NEGOCIADA: 250,00 m² (25,00X10,00)
ENERGIA: MT, ESTANDO DISTANTE 55m.
O SITE SE ENCONTRA ÀS MARGENS DA RODOVIA, PODENDO SEU ACESSO SER ATRAVÉS DESTA MARGEM.
VEGETAÇÃO: A OCUPAÇÃO SE ENCONTRA EM UMA PLANTAÇÃO DE MILHO, SENDO NECESSÁRIO REALIZAR A SUPRESSÃO VEGETAL.
ÁREA COM BAIXO POVOAMENTO, SEM POSSIVEIS COMPLICAÇÕES.
UM ASPECTO A SER OBSERVADO É QUE A OCUPAÇÃO ESTÁ SITUADA ENTRE UM CERCAMENTO EXISTENTE E A RODOVIA.
LARGURA DA FAIXA DE DOMÍNIO: LD 30m E LE 30m. 19abr. Recebido acionamento.</t>
  </si>
  <si>
    <t>MGCMX004_A</t>
  </si>
  <si>
    <t>MGCMX004</t>
  </si>
  <si>
    <t>SN-CGRD05</t>
  </si>
  <si>
    <t>11jun. Candidato A validado pela concessionária.
13mai. Candidato A qualificado operadora, 50m.
09mai. Enviado SAr A qualificação operadora.
06/05: Recebido candidato A. 'ÁREA NEGOCIADA: 25,00 m² (25,00X10,00)
ENERGIA: BT, ESTANDO DISTANTE 30m.
O SITE SE ENCONTRA ÀS MARGENS DA RODOVIA, PODENDO SEU ACESSO SER ATRAVÉS DESTA MARGEM.
VEGETAÇÃO: DEVERÁ SER REALIZADO A SEUPRESSÃO VEGETAL DE APROXIMADAMENTE 50 PÉS DE CAFÉ.
ÁREA COM BAIXO POVOAMENTO, SEM POSSIVEIS COMPLICAÇÕES.
NÃO HÁ CERCAMENTO ENTRE A RODOVIA E O SITE.
LARGURA DA FAIXA DE DOMÍNIO: LD 30m E LE 30m. 19abr. Recebido acionamento.</t>
  </si>
  <si>
    <t>MGCNC002_B</t>
  </si>
  <si>
    <t>MGCNC002</t>
  </si>
  <si>
    <t>4G-CNRD50</t>
  </si>
  <si>
    <t>12MAR26_ Obra iniciada. Chuvas já causou perda de 2 dias do cronograma.</t>
  </si>
  <si>
    <t>CONCEICAO DAS LAGOAS</t>
  </si>
  <si>
    <t>P04 -&gt; P03</t>
  </si>
  <si>
    <t>Cedente recebeu minuta em 15/05. Se assinado em 18/5 a conclusão em 22/05.</t>
  </si>
  <si>
    <t>MGCNP002_A</t>
  </si>
  <si>
    <t>MGCNP002</t>
  </si>
  <si>
    <t>4G-HZRD50</t>
  </si>
  <si>
    <t>02abr - Finalizada extensão provisória.
'30mar - Material chega dia 31-03 inicia a execução que dia 31-03, termina dia 31-03, será disponibilizado gerador para instalação e caso necessitar 24hrs. 40m.
'23mar - Furtado matriais de civil e torre, levantamento apontam cabo tra-quedas, balizamento, parafusos.
'18mar concretagem confirmada para 19mar falta horario.
'17mar concretagem confirmada.
'16mar - Ferragem pronta dia 19mar, tentando adiantar a concretagem.
'09mar atraso por falta de maquina para escavar.
'03mar - Equipe fazendo integração, liberação para início previsto dia 06.03. '27.02 - Aguardando Cronograma da ventura, alinhado embarques com Fabio, ele vai retornar com as datas da CAW para dia 06.03.</t>
  </si>
  <si>
    <t>PROVISÓRIA LIGADA</t>
  </si>
  <si>
    <t>MGCNP003_A</t>
  </si>
  <si>
    <t>MGCNP003</t>
  </si>
  <si>
    <t>4G-HZRD51</t>
  </si>
  <si>
    <t>02abr- Falta Minuta com o acordo solicitado pelo cedente e quer 2.5 salários mínimos e excedente de consumo de R$$ 700,00, Militão mandou a minuta padrão
'30mar - (Problemas com cedente, militão verificando) Material chega dia 31-03 inicia a execução que dia 01-04, termina dia 04-04, será disponibilizado gerador para instalação e caso necessitar 24hrs. 450m
'24mar RFI mantido, energia dia 30mar.
'23mar torre finalizando hoje.
'18mar concretagem confirmada para 19mar as 13:00.
'17mar concretagem confirmada.
'16mar Ferragem pronta amanhã concreteira vai confirmar. o Site vai ser adiantado no solo.
'09mar atraso por falta de maquina para escavar.
'03mar - Equipe fazendo integração, liberação para início previsto dia 06.03. '27.02 - Aguardando Cronograma da ventura, alinhado embarques com Fabio, ele vai retornar com as datas da CAW para dia 06.03.</t>
  </si>
  <si>
    <t>MGCQR001_A</t>
  </si>
  <si>
    <t>MGCQR001</t>
  </si>
  <si>
    <t>SN-HQRD02</t>
  </si>
  <si>
    <t>11jun. Candidato A validado pela concessionária.
14mai. Candidato qualificado operadora, 70m.
10mai. Enviado SAR A qualificação operadora.
30/04: Recebido SAR A. 'ÁREA NEGOCIADA: 210m² (30,00X7,00)
ENERGIA PRÓXIMA AO SITE NÃO IDENTIFICADA. O SITE PODERÁ SER ABASTECIDO ATRAVÉS DE PAINÉIS SOLARES.
DEVIDO À PROXIMIDADE COM A RODOVIA, E À ESTAR DENTRO DA ZONA LIVRE, SERÁ NECESSÁRIA A INSTALAÇÃO DE DEFENSA METÁLICA.
O SITE SE ENCONTRA ÀS MARGENS DA RODOVIA, PODENDO SEU ACESSO SER ATRAVÉS DESTA MARGEM.
SERÁ NECESSÁRIA LIMPEZA DE CAMADA DE VEGETAÇÃO.
HÁ UM BARRANCO ATRÁS DO SITE.
ÁREA COM BAIXO POVOAMENTO.
NÃO HÁ CERCAMENTO ENTRE A RODOVIA E O SITE.
19abr. Recebido acionamento.</t>
  </si>
  <si>
    <t>Coqueiral</t>
  </si>
  <si>
    <t>MGDRY002_B ( ANTIGO D)</t>
  </si>
  <si>
    <t>MGDRY002</t>
  </si>
  <si>
    <t>B ( ANTIGO D)</t>
  </si>
  <si>
    <t>4G-DOES93</t>
  </si>
  <si>
    <t>18Jun. Cand D aprovado em comite ontem, Enviado como Cand B para TIM.
30abr. Recebido SAR D.</t>
  </si>
  <si>
    <t>Dores De Guanhaes</t>
  </si>
  <si>
    <t>MGFMX001_B</t>
  </si>
  <si>
    <t>MGFMX001</t>
  </si>
  <si>
    <t>SN-FARD01</t>
  </si>
  <si>
    <t>04jul. Candidato B qualificado operadora, 50m.
28jun. Enviado SAR B qualificação operadora.
24jun. Recebido SAR B.
07jun. Reunião Winity, Vante, Concessionária e TIM, candidato A invalidado, nova sugestão de candidato aprovado por todos: -21.491019,-45.839701. Em busca.
13mai. Candidato A qualificado operadora, 50m.
10mai. Enviado SAR A qualificação operadora.
03/05: recebido candidato A.'ÁREA NEGOCIADA: 180m² (30,00X6,00)
ENERGIA: BT/MT, ESTANDO DISTANTE 40,14m.
O SITE SE ENCONTRA ÀS MARGENS DA RODOVIA, PODENDO SEU ACESSO SER ATRAVÉS DESTA MARGEM.
SERÁ NECESSÁRIA LIMPEZA DE CAMADA DE VEGETAÇÃO (mato alto).
ÁREA COM BAIXO POVOAMENTO.
NÃO HÁ CERCAMENTO ENTRE A RODOVIA E O SITE. 19abr. Recebido acionamento.</t>
  </si>
  <si>
    <t>Fama</t>
  </si>
  <si>
    <t>MGFRN003_A</t>
  </si>
  <si>
    <t>MGFRN003</t>
  </si>
  <si>
    <t>4G-FTRD50</t>
  </si>
  <si>
    <t>02abr - Cedente quer renegociar, passei para o meonardo da MNS.
'30mar - Material chega dia 31-03 inicia a execução que dia 01-04, termina dia 04-04, será disponibilizado gerador para instalação e caso necessitar 24hrs. 600m.
'24mar - Equipe terminando do outro site pra iniciar esse.
'23mar - Montagem postergada a data '18mar concretagem confirmada para 20mar.
'17mar concretagem confirmada.
'16mar - Ferragem pronta dia 17mar, tentando adiantar a concretagem.
'09mar Equipe da Ventura falta máquina para limpeza do terreno, abertura dia 11.07 '06mar equipe fará abertura amanhã dia 07mar.
'03mar - Equipe fazendo integração, liberação para início previsto dia 06.03. '27.02 - Aguardando Cronograma da ventura, alinhado embarques com Fabio, ele vai retornar com as datas da CAW para dia 06.03.</t>
  </si>
  <si>
    <t>MGFRN004_A</t>
  </si>
  <si>
    <t>MGFRN004</t>
  </si>
  <si>
    <t>4G-FTRD51</t>
  </si>
  <si>
    <t>30mar - Material chega dia 31-03 inicia a execução que dia 31-03, termina dia 31-03, será disponibilizado gerador para instalação e caso necessitar 24hrs. 150m.
'23mar - Concretagem finalizada hoje.
'17mar concretagem confirmada.
'16mar - Ferragem pronta dia 17mar, tentando adiantar a concretagem.
'12mar - Recebida a foto do site escavado.
'03mar - Equipe fazendo integração, liberação para início previsto dia 06.03. '27.02 - Aguardando Cronograma da ventura, alinhado embarques com Fabio, ele vai retornar com as datas da CAW para dia 06.03.</t>
  </si>
  <si>
    <t>MGFRT008_B</t>
  </si>
  <si>
    <t>MGFRT008</t>
  </si>
  <si>
    <t>4G-FRRD50</t>
  </si>
  <si>
    <t>FRUTAL</t>
  </si>
  <si>
    <t>Provisória ok em 31/3 no RFI</t>
  </si>
  <si>
    <t>MGFRT009_A</t>
  </si>
  <si>
    <t>MGFRT009</t>
  </si>
  <si>
    <t>4G-FRRD51</t>
  </si>
  <si>
    <t>02abr - Cedente quer que pague a última conta de R$ 1780,00, ele quer que a gente pague a conta.'30mar - Energia em execução termina 31.03. 130m
'24mar Montagem será inicada a pré montagem.
'23mar Montagem postergada para dia 24.03, equipe só chega no final do dia.
'20mar concretagem.
'17mar - Data mantida para 20mar as 14:00.
'16mar - Montagem de ferragem em andamento, concretagem alterada para dia 20mar, concreteira
'13mar escavação realizada.
'12mar - Aguardando entrrega do Rachão para acesso da perfuratriz.
'11mar - Em aprovação de valores de rachão.
'10mar Caminhão da perfuratriz atolou, solicitado orçamento para rachão.
'06mar - Peças embarcam hoje, acompanhar com a Brametal.
'03mar - Equipe fazendo integração, liberação para início previsto dia 06.03. '27.02 - Aguardando Cronograma da ventura, alinhado embarques com Fabio, ele vai retornar com as datas da CAW para dia 06.03.</t>
  </si>
  <si>
    <t>MGFRT010_C</t>
  </si>
  <si>
    <t>MGFRT010</t>
  </si>
  <si>
    <t>4G-FRRD52</t>
  </si>
  <si>
    <t>12MAR26_ Fazendo marcação de área, terreno irregular vai exigir movimentação de solo gerando aditivo. (sendo quantificado para aprovação).
Mobilização NÃO INICIADA a pedido do PMO devido a divergência comercial com a TIM.</t>
  </si>
  <si>
    <t>MGGRL001_D</t>
  </si>
  <si>
    <t>MGGRL001</t>
  </si>
  <si>
    <t>MGSGR_0064</t>
  </si>
  <si>
    <t>4G-ZDCE91</t>
  </si>
  <si>
    <t>13Out. PPI Rev02 Aprovado pela TIM
03out. SOLICITADO AO TIME DE ENGENHARIA A ANÁLISE E DISPONIBILIZAÇÃO DO PPI COMPATIBILIZADO PARA QUE DISPAREMOS O PROJ. DE ARRIMO/CORTE DE TALUDE.
03out. planialtimétrico recebido ARGON.
09set. Proj. fundação recebido.
29Ago. Disparado sondagem.
29ago. Candidato D aprovado operadora.
25ago. Enviado SAR D qualificação operadora, após muitas negociações, o locador (C) ter colocado advogado para negociar e muitas tratativas, o mesmo orientou ao seu cliente a não seguir com a assinatura do contrato, o mesmo é dono de uma grande área onde estão os candidatos A, B e C.
04Ago. Recebido SAR cand F.
03Ago. Recebido SAR cand E.
29Jul. Recebido SAR cand D.
20jul. RC com buscas não efetivas, áreas do polígono não abordadas, fornecedor em campo novamente, prazo: 27/07.</t>
  </si>
  <si>
    <t>Sao Geraldo</t>
  </si>
  <si>
    <t>MGGXP001_B</t>
  </si>
  <si>
    <t>MGGXP001</t>
  </si>
  <si>
    <t>SN-GXRD01</t>
  </si>
  <si>
    <t>02jul. Candidato B qualificado operadora, 70m.
27jun. Enviado SAR B qualificação operadora.
24jun. Recebido SAR B.
07jun. Reunião Winity, Vante, Concessionária e TIM, candidato invalidado, nova sugestão de candidato aprovado por todos: -21.305501,-46.622563. Em busca.
14mai. Candidato A qualificado operadora, 70m.
09mai. Enviado SAR A qualificação operadora.
06/05: Recebido candidato A. 'ÁREA NEGOCIADA:250,00 m² (25,00X10,00)
ENERGIA: N/A
O SITE SE ENCONTRA ÀS MARGENS DA RODOVIA, PODENDO SEU ACESSO SER ATRAVÉS DESTA MARGEM.
VEGETAÇÃO: SERÁ NECESSÁRIO REALIZAR A SUPRESSÃO VEGETAL DE APROXIMADAMENTE 45 PÉS DE CAFÉ.
ÁREA COM BAIXO POVOAMENTO, SEM POSSIVEIS COMPLICAÇÕES.
NÃO HÁ CERCAMENTO ENTRE A RODOVIA E O SITE.
LARGURA DA FAIXA DE DOMÍNIO: LD 30m E LE 50m. 19abr. Recebido acionamento.</t>
  </si>
  <si>
    <t>Guaxupé</t>
  </si>
  <si>
    <t>MGJBX001_B</t>
  </si>
  <si>
    <t>MGJBX001</t>
  </si>
  <si>
    <t>4G-JASA01</t>
  </si>
  <si>
    <t>02jun - Aceitação para dia 06jun.
27mai - Relatório enviado para operadora.
26mai - Relatório será enviado hoje para análise.
25mai - Término de montagem da EV, aguardando relatório de RFI para hoje.
22mai - Hoje finalizou a infra civil, as peças faltantes chegam no site dia 23mai, alinhado com o Simeone.
21mai - Peças faltantes vão chegar dia 22mai, montagem iniciada.
20mai - Concretagem mantida.
18mai - Peças faltantes atrasaram, chegam dia 20mai, montagem postergada. Continuaremos a infra até iniciar a montagem.
15mai - Reaterro para dia 16mai.
11mai - Realizando ferragens.
07mai - Fundação sendo escavada, aguardando medidas da torre para o linhão.
04mai - Ventura não vai mobilizar até que pague valores adicionais</t>
  </si>
  <si>
    <t>CUSTOS ADICIONAIS</t>
  </si>
  <si>
    <t>PROVISORIA - RESP. CLIENTE SADA</t>
  </si>
  <si>
    <t>MGJBX003_A</t>
  </si>
  <si>
    <t>MGJBX003</t>
  </si>
  <si>
    <t>4G-JASA05</t>
  </si>
  <si>
    <t>28mar - Enviado relatório para aprovação.
18mar - Concretado hoje.
17mar - Aguardando aproximado
16mar - Concretagem alterada para dia 20mar. necessário aprovação de valores do projeto de fundação adicional
13mar - Concretagem remarcada para dia 16.03
11mar - Entrega alterada para dia 14mar Chumb + EV, reprogramada fundação.
09mar - Chumbador embarcando, prev final do dia.
27/02 - Cancelei o embarque de hoje por falta de data de integração. Fabio informou que não temos agenda disponivel para embarque na proxima semanna, sendo possivel apenas embarcar dia 09/03. Devido não termos data de integração confirmada ainda, autorizei embarque em 09/03.
Equipe parte da paraiba hoje, so chega a noite na segunda, portanto não conseguem chegar para integrar segunda no primeiro horario. Proxima agenda disponivel é 04/03.
20/02 - Cronograma estimado, pois o Igor precisa de datas, porém NÃO temos confirmação de data de integração disponivel. Para o cronograma estimado ser atendido, precisamos de confirmação de data até 25/02.
12/02 - Assinatura do Docusign e liberação de obra;
Energia responsabilidade do cliente.
11/02 - Docusign recebido a noite.
10/02 - APC força tarefa em 09/02, sem Docusign;</t>
  </si>
  <si>
    <t>JAIBA</t>
  </si>
  <si>
    <t>INTEGRAÇÃO EM 04/03</t>
  </si>
  <si>
    <t>CW: Ventura | EV: JR Montagens</t>
  </si>
  <si>
    <t>MGJBX004_A</t>
  </si>
  <si>
    <t>MGJBX004</t>
  </si>
  <si>
    <t>4G-JASA06</t>
  </si>
  <si>
    <t>28mar - Enviado relatório para aprovação.
18mar - JR inicia a montagem 19.03.
17mar - JR inicia a montagem 19.03.
14mar - Concretagem OK, Montagem agendada para dia 19mar.
13mar - Fundação pronta, concretagem mantida.
12mar - Chumbador chegou hoje, não dá tempo de alinhar até a concretagem agendada, postergado em 1 dia.
09mar - Chumbador embarcando, prev final do dia.
27/02 - Cancelei o embarque de hoje por falta de data de integração. Fabio informou que não temos agenda disponivel para embarque na proxima semanna, sendo possivel apenas embarcar dia 09/03. Devido não termos data de integração confirmada ainda, autorizei embarque em 09/03.
Equipe parte da paraiba hoje, so chega a noite na segunda, portanto não conseguem chegar para integrar segunda no primeiro horario. Proxima agenda disponivel é 04/03.
20/02 - Cronograma estimado, pois o Igor precisa de datas, porém NÃO temos confirmação de data de integração disponivel. Para o cronograma estimado ser atendido, precisamos de confirmação de data até 25/02.
12/02 - Assinatura do Docusign e liberação de obra;
Energia responsabilidade do cliente.
11/02 - Docusign recebido a noite.
10/02 - APC força tarefa em 09/02, sem Docusign;</t>
  </si>
  <si>
    <t>MGJSD001_A</t>
  </si>
  <si>
    <t>MGJSD001</t>
  </si>
  <si>
    <t>MGSJLP0128</t>
  </si>
  <si>
    <t>4G-SJLP92</t>
  </si>
  <si>
    <t>02Set. PPI enviado para TIM pela Engenharia
23Ago. Qualificação CW verificada pela Implantação
29jul.Sondagem recebida
25mai. Candidato A aprovado operadora.
10Mai. Recebido SAR cand A com aluguel revisado e RC.
22abr. Enviado SAR A qualificação operadora.
13Abr. Recebido SAR cand A.
01abr. Acionada buscas.</t>
  </si>
  <si>
    <t>Sao Jose Da Lapa</t>
  </si>
  <si>
    <t>MGJSD002_</t>
  </si>
  <si>
    <t>MGJSD002</t>
  </si>
  <si>
    <t>MGSJLP0032</t>
  </si>
  <si>
    <t>4G-SJLP91</t>
  </si>
  <si>
    <t>13out. Em busca, em tratativas com a Mitra (op. 21/22) para apresentação de candidatos (recebemos a informação de que a Sra. Elaine do Setor de Patrimônio, fez a solicitação de uma Matrícula Atualizada junto ao CRI e assim que for emitida, poderemos conferir se nessa teremos a Igreja como proprietária do imóvel).
22set. Em negociações com o Proprietário da Opção 19 do RC, o Sr. Ricardo. Oferecemos como nova proposta o valor de R$700,00 e ele disse que levaria o assunto para tratar com seu pai e seu irmão que chegaria de viagem ontem. A nossa nova proposta não foi aceita e ofertamos os R$800,00. No entanto, o Sr. Ricardo disse que seu pai, que é o real dono do imóvel, informou que por menos de R$1.200,00 não discutirá a locação do contrato. Insistimos sobre o as características do nosso projeto ser diferenciado (cobertura de celular mais específica do distrito pois não será uma torre que cobrirá toda a cidade de São José da Lapa), mas mesmo assim ele disse que não tem interesse.</t>
  </si>
  <si>
    <t>São José da Lapa</t>
  </si>
  <si>
    <t>MGJTB001_D</t>
  </si>
  <si>
    <t>MGJTB001</t>
  </si>
  <si>
    <t>4G-JUBA91</t>
  </si>
  <si>
    <t>12MAR26_ Obra em armação. Chuvas já causou perda de 2 dias do cronograma.</t>
  </si>
  <si>
    <t>Regulatório 3,5Ghz</t>
  </si>
  <si>
    <t>Juatuba</t>
  </si>
  <si>
    <t>30MAR26_ Tem provisória porém CAPEX / OPEX não foi aprovado. Com Yuzo para definição de Carry Over para P04.
12MAR26_ Obra em armação. Chuvas já causou perda de 2 dias do cronograma.</t>
  </si>
  <si>
    <t>Energia Definitiva ok em 13/04/26</t>
  </si>
  <si>
    <t>MGLFN001_B</t>
  </si>
  <si>
    <t>MGLFN001</t>
  </si>
  <si>
    <t>MGAFN_0023</t>
  </si>
  <si>
    <t>4G-AFVH91</t>
  </si>
  <si>
    <t>17Nov. Não poderá ter corredor de acesso independente porque o site está a 60m das divisas. Existe uma passagem de acesso já utilizada pelo locador, indicada no croqui do SAR.
27Out. Validado VK vs Lat&amp;long com Fabíola.
26Out. Proj. fundação recebido.
25Out. Disparado proj. fundação Brametal.
10Out. Sondagem recebida
03out. Sondagem disparada Geosolos.
03out. PPI disparado por implantação à Engenharia.
03Out. Cand B qualificado pela Tim.
28set. Enviado SAR B qualificação operadora.
28set. Solicitado renomear o cand. C para B. Tratava-se de site crítico com RC, onde trabalhamos em uma das opções e conseguimos assinar contrato. Ponto informalmente aprovado pela tim.
15Ago. Recebido SAR cand C, D e E.</t>
  </si>
  <si>
    <t>Alfenas</t>
  </si>
  <si>
    <t>MGLFN002_B</t>
  </si>
  <si>
    <t>MGLFN002</t>
  </si>
  <si>
    <t>SN-AFRD01</t>
  </si>
  <si>
    <t>02jul. Candidato B qualificado operadora, 70m.
27jun. Enviado SAR B qualificação operadora.
25jun. Recebido SAR C, D e E.
24jun. Recebido SAR B.
07jun. Reunião Winity, Vante, Concessionária e TIM, candidato A invalidado, nova sugestão de candidato aprovado por todos: -21.364941,-45.934590 (risco de problemas com lindeiro). Em busca.
09mai. Candidato A qualificado operadora 70m.
03mai. Enviado Sar A qualificação operadora.
29/04: Recebido candidato A. 'ÁREA NEGOCIADA: 250m² (25,00x10,00) ENERGIA: BT/MT, ESTANDO DISTANTE 20m.
O SITE SE ENCONTRA ÀS MARGENS DA RODOVIA, PODENDO SEU ACESSO SER ATRAVÉS DESTA MARGEM.
NÃO SERÁ NECESSÁRIA SUPRESSÃO VEGETAL.
NÃO HÁ CERCAMENTO ENTRE A RODOVIA E O SITE. 19/04: Recebido acionamento.</t>
  </si>
  <si>
    <t>MGLFN003_A</t>
  </si>
  <si>
    <t>MGLFN003</t>
  </si>
  <si>
    <t>SN-AFRD02</t>
  </si>
  <si>
    <t>21jun. Enviado A TIM SAR revisado: Distanciamento de 2m do limite da faixa de domínio.
11jun. Candidato A validado pela concessionária.
13mai. Candidato qualificado operadora, 50m
07mai. Enviado SAR A qualificação operadora.
30/04: Recebido candidato A_Rev.01. 'ÁREA NEGOCIADA: 250m² (25,00X10,00)
ENERGIA PRÓXIMA AO SITE NÃO IDENTIFICADA.
O SITE PODERÁ SER ABASTECIDO ATRAVÉS DE PAINÉIS SOLARES.
O SITE SE ENCONTRA EM ÁREA CERCADA.
O SITE ESTÁ EM ÁREA DE PLANTIO DE MILHO, SENDO NECESSÁRIA A SUPRESSÃO DE CULTURA. 19abr. Recebido acionamento.</t>
  </si>
  <si>
    <t>MGLFN004_B</t>
  </si>
  <si>
    <t>MGLFN004</t>
  </si>
  <si>
    <t>SN-AFRD05</t>
  </si>
  <si>
    <t>21jun. Enviado revisão do SAR B a tim, devido redução de seu dimensionamento de redução da área de 25x10 para 10x9m.
11jun. Candidato B validado pela concessionária.
11jun. Após reunião com concessionária e RF, seguir com o B.
10mai. Candidato A qualificado operadora como primeira opção, 50m. B como segunda opção.
07mai. Enviado SAR A e B para qualificação operadora
29/04: Recebido candidato A e B. 'ÁREA NEGOCIADA: 250m² (25,00X10,00)
ENERGIA: BT/MT, ESTANDO DISTANTE 9m.
O SITE PODERÁ SER ABASTECIDO POR PAINÉIS SOLARES.
O SITE ESTÁ EM ÁREA DE IMPLANTAÇÃO DE PEDÁGIO, COM DEFENSA METÁLICA EXISTENTE. DEVE SER VERIFICADO COM A CONCESSIONÁRIA SOBRE A POSSIBILIDADE DE NOVAS OBRAS.
O SITE SE ENCONTRA ÀS MARGENS DA RODOVIA, PODENDO SEU ACESSO SER FEITO ATRAVÉS DESTA MARGEM.
NÃO SERÁ NECESSÁRIA SUPRESSÃO VEGETAL.
HÁ UMA TORRE A APROX. 482M DO SITE.19abr. Recebido acionamento.</t>
  </si>
  <si>
    <t>MGLFN005_B</t>
  </si>
  <si>
    <t>MGLFN005</t>
  </si>
  <si>
    <t>SN-AFRD04</t>
  </si>
  <si>
    <t>06jul. Candidato B qualificado operadora, 50m.
02jul. Enviado SAR B qualificação operadora.
24jun. Recebido SAR B e C.
28mai. Recebido SAR B (rejeitado em reunião com concessionária) Novo PN -21.469106 -45.917280. Desconsiderar este B, formalizar a todos pois foi qualificado pela engenharia.
16mai. Solicitado a TIM nova SARF com deslocamento de PN. Em busca.
13mai. Candidato A rejeitado por RF, pois perde 16m de elevação em relação ao PN. Recebida 2 sugestões (2,75km e 1,10km de distância do PN) de RF para apresentação de candidato.</t>
  </si>
  <si>
    <t>MGLMD001_E</t>
  </si>
  <si>
    <t>MGLMD001</t>
  </si>
  <si>
    <t>MGLAD_0021</t>
  </si>
  <si>
    <t>4G-LMJF91</t>
  </si>
  <si>
    <t>26out. Enviado SAR E qualificação operadora. Trata-se de site crítico está em contratação, matrícula em condomínio necessitando de muitas anuências (demanda morosa). Outro ponto é que o candidato não atende a lei municipal que pede afastamento de 500m entre ERBs, porém como o site existente é de fixa, com 10m e sem RF, falamos com a prefeitura e seria possível ser aceito pelos mesmos por meio de recurso.
13out. Candidato em qualificação interna.
28Set. Recebido SAR cand E.</t>
  </si>
  <si>
    <t>Lima Duarte</t>
  </si>
  <si>
    <t>MGLMX001_B</t>
  </si>
  <si>
    <t>MGLMX001</t>
  </si>
  <si>
    <t>SN-EMRD01</t>
  </si>
  <si>
    <t>04jul. Candidato B qualificado operadora, 50m.
21jun. Enviado a tim revisão de SAR revisado devido o distanciamento de 2m site da FD e a redução do seu dimensionamento de 25x10m para 25x8m.
10jun. Enviado SAR B qualificação operadora.
27mai. Recebido SAR B.
15mai. Busca de novos candidatos.
14mai. Candidato reprovado por RF, por perder 10m de altitude em relação ao PN, enviada coordenada como sugestão de novo candidato.</t>
  </si>
  <si>
    <t>Elói Mendes</t>
  </si>
  <si>
    <t>MGMBR001_C (ANTIGO A)</t>
  </si>
  <si>
    <t>MGMBR001</t>
  </si>
  <si>
    <t>C (ANTIGO A)</t>
  </si>
  <si>
    <t>4G-UMBA92</t>
  </si>
  <si>
    <t>10fev. Cand C aprovado, 30m.
30jan. Enviado SAR C para qualificação.
28jan. Candidatos A e B reprovados (fora do vetor).
20jan. Sar enviado Cand A (antigo C) e cand B .
17Jan. Cap rate 8.0% : Cand A -7.4%, cand B - 8.4% , Cand C - 8.4%15jan. SAR A (GF / Área locada 10 x 15m para o site + corredor de acesso de 2 x 16m / Terreno plano, cercado com muro / Tem um pé de manga na área locada que será removida pelo locador)
30dez. Recebido acionamento.</t>
  </si>
  <si>
    <t>Umburatiba</t>
  </si>
  <si>
    <t>MGMNH001_D</t>
  </si>
  <si>
    <t>MGMNH001</t>
  </si>
  <si>
    <t>MGMNC_0131</t>
  </si>
  <si>
    <t>4G-MHGV99</t>
  </si>
  <si>
    <t>02Set. PPI enviado para a TIM pela Engenharia
01Set. CUOS Reprovado por licenciamento por não atendimento aos 600m de tudo (residencias, escolas, Comercios, ETC).
29ago. Acionado projeto de fundação à AGA (Puk) em paralelo. Para comparação de custo com o projeto de fundação recebido Brametal.
26ago. Recebido proj. de fundação BRAMETAL em estaca raiz.
23ago. Enviado para Walter PUK validar solução com Estaca Raiz.
23ago. Recebido sinalização da SUPPORT_BRAMETAL que ideal seguir com estaca raiz.
03Jul.Sondagem recebida
27jul. PPI disparado de implantação para engenharia.
27Jul. Dispararado Sondagem Geosolos Infra
13Jul. Cand D aprovado pela Operadora.
19mai. Enviado SAR B, C e D qualificação operadora. Candidatos dentro e fora do vetor para trabalho com institucional na prefeitura.
12Mai. Recebido SAR cand B, C e D.
02mai. Acionada 2ª busca de candidato dentro do vetor.
29abr. Operadora solicita buscar candidatos dentro do vetor e em paralelo, iniciar um trabalho junto com o município. Assinar contrato com os 2 candidatos fora (licenciável) e dentro do vetor não licenciável.
29abr. Retornado RC atualizado com infrmações da lei Nº 3.842, DE 18 DE MAIO DE 2018.
“Altera a Lei nº 2.649, de 13 de abril de 2.007, que dispõe sobre instalação de antenas de telefonia móvel no município de Manhuaçu/MG e dá outras providências.”
Art. 2º. O “caput” e parágrafo 1º do art. 3º da Lei No. 2.649, de 13 de abril de 2.007, passa à seguinte redação:
Art. 3º. Fica estabelecida a distância mínima de 600(seiscentos metros) como parâmetro ao
afastamento de torres de telefonia móvel das residências e edificações.”
“§ 1º. Fica estabelecida a distância mínima de 600(seiscentos metros) de escolas, hospitais,
asilos, creches, praças públicas, clínicas médicas e residências, bem como nos terraços de
edifícios, áreas de preservação ambiental, RPPN-Reserva Particular do Patrimônio Natural, áreas
de grande circulação de pessoas e ainda área de importância natural, cultural e arquitetônica ou
tombados pelo Instituto do Patrimônio Histórico e Artístico Nacional.
25abr. TIM retorna que candidato está fora do vetor. Porém o mesmo precisa atender afastamento de 600m de residêmcias conforme lei.
22abr. Enviado SAR A qualificação operadora.
08abr. Recebido SAR cand A.</t>
  </si>
  <si>
    <t>Manhuacu</t>
  </si>
  <si>
    <t>ESTACA RAIZ</t>
  </si>
  <si>
    <t>MGMNH002_A</t>
  </si>
  <si>
    <t>MGMNH002</t>
  </si>
  <si>
    <t>MGMNC_0133</t>
  </si>
  <si>
    <t>4G-MHGV94</t>
  </si>
  <si>
    <t>01/09: CUOS Reprovado por licenciamento por não atendimento aos 600m de tudo (residencias, escolas, Comercios, ETC).
23Ago. Qualificação CW Atualizada pela Implantação (Extensão de energia Def/Prov. Aprox. 117m )
04jul.Sondagem recebido
27mai. Candidato A aprovado operadora.
27Mai. Recebido RC atualizado.
17mai. Enviado SAR A qualificação operadora.
10Mai. OK para envio em exceção.
04Mai. Recebido SAR cand A e RC.
20abr. Acionada buscas.</t>
  </si>
  <si>
    <t>Manhuaçu</t>
  </si>
  <si>
    <t>MGMRN003_B</t>
  </si>
  <si>
    <t>MGMRN003</t>
  </si>
  <si>
    <t>MGMRN_0096</t>
  </si>
  <si>
    <t>4G-MABH95</t>
  </si>
  <si>
    <t>03nov. Não liberar por licenciamento até entendimento da lei pelo município
18Out. PPI Rev02 aprovado pela TIM
04out. Implantação disponibiliza proj. arrimo e solicita que engenharia compatibilize.
04out. Projeto de arrimo recebido AGA.
29set. Disparado proj. arrimo AGA.
20set. Planialtimétrico recebido.
15set. Disparado planialtimétrico.
23Ago. Qualificação CW atualizada pela Implantação
23Ago. Sondagem recebida
16Ago. Disparado sondagem
12Ago. Candidato aprovado pela Operadora.
04ago. Enviado cand. B qualificação operadora, após o declínio do candidato A. (B já com contrato assinado)
26Jul. Recebido SAR cand B e C (fornecedor informou que ambos já possui a maior parte dos documentos, porém pela localização, elevada, área disponível, e documentação, o B está mais propenso a virar contrato).</t>
  </si>
  <si>
    <t>MGMRW001_A</t>
  </si>
  <si>
    <t>MGMRW001</t>
  </si>
  <si>
    <t>MGMII_0011</t>
  </si>
  <si>
    <t>4G-MIJF91</t>
  </si>
  <si>
    <t>10Mar. Kadu solicita por Teams apoio ao André Cássio com posicionamento sobre seguir ou não com off-grid.
07Fev. Kadu solicita ao André Cassio validação de CapRate com a opção off-grid.
07Fev. Alessandra informa que há pendência documental (falta topografia para confrontar área locada).
14Dez. Enersys valida o PPI e disponibiliza o dimensionamento off-grid conforme REV.
13Dez. Kadú cobra Enersys validação do PPI REV4.
31Out. Dimensionamento recebido, porém faltando disponibilidade de carga. Solicitado correção.
28Out. Kadú envia para a Enersys o PPI para validação. Aguardando estudo de autonomia para enviar para TIM.
28Out. PPI rev3 recebido TANZ.
26Out. Kadú alinha com Braga de seguir revisão com a Tanz.
21Out. Disparado para execução da engenharia.
21Out. Suprimentos definiu junto com Braga que revisão será in-house. Por engenharia.
18Out. Proj. corte taludes recebido AGA.
18Out. Kadú solicita novo proj. de corte de taludes para AGA.
18Out. Kadú envia para a TANZ croqui para adequação do PPI com solução off-grid da Micropower.
06out. Kadú cobra nádia definição de fornecedor off-grid.
03out. Kadú cobra nádia definição de fornecedor off-grid.
23set. Kadú envia para Nádia croqui com solução OFF-GRID para apoio na cotação. Aguardando definição de fornecedor.
30ago. Kadu pede pro Time Infra validar questão de custo entre off-grid vs arrimo.
30ago. Kadu direciona para suprimentos informar qual fornecedor off-grid.
18ago. Kadu solicita apoio do ONODA para verificar questão de off-grid.
09ago. Bruno TIM devolveu projeto PPI devido inconsistências do SAR. Aguardando Flávia Guimarães sanar pendências.
05ago. PPI enviado.
04ago. Embarque CH+EV 16ago / Inicio 15ago / Abertura 16ago / Escavação 16ago / Entrega CH+EV 20ago / Concretagem 23ago / Montagem EVI 26ago / EVT 29ago / RFI 02set / Vistoria e Relatório 02set
26jul. Pre acionamento de obra para LVS, nesta data.
25mai. Candidato A aprovado operadora.
22abr. Enviado SAR A qualificação operadora.
14Abr. Recebido SAR cand A.
01abr. Acionada buscas.</t>
  </si>
  <si>
    <t>Mirai</t>
  </si>
  <si>
    <t>MGMRY001_D</t>
  </si>
  <si>
    <t>MGMRY001</t>
  </si>
  <si>
    <t>MGMFE_0027</t>
  </si>
  <si>
    <t>4G-MFVG92</t>
  </si>
  <si>
    <t>28set. Problemas com a doc do cand. D, viabilizando cand junto a prefeitura.
03Ago. Candidato D qualificado pela Operadora.
26jul. Enviado SAR D qualificação operadora, após declíno dos candidatos A, B e C. (Candidato C declinado, após diversas negociações proprietário optou por declinar da proposta, alegando que irá prosseguir com antigo projeto de construção no local, para atividade no setor de eventos. A e B também declinados, influenciados pelos filhos, que alegaram utilizar o imóvel futuramente para atividades agrícolas com maior rentabilidade do que o aluguel proposto)
15Jul. Recebido SAR cand D e E.
14jul. Solicitado buscas em todo polígono, retorno: 18/07.
07Jul. Todos candidatos caíram, retornaram as buscas com o vetor censitário. Recebido RC.</t>
  </si>
  <si>
    <t>REFLAY</t>
  </si>
  <si>
    <t>MGMTV001_A</t>
  </si>
  <si>
    <t>MGMTV001</t>
  </si>
  <si>
    <t>4G-WFCT01</t>
  </si>
  <si>
    <t>20/02 - Template de energia recebido. Analisar relatorios e enviar RFI.
23/10 - extensão de rede - pagamos boleto 17/10 (12k), ligação definitiva estimada para fev/2026
06/08 &gt;&gt;FELIPE&gt;&gt; ESTUDO DE REDE ATÉ 24/08 (CARTA ORÇAMENTO);
31/07 - obra civil concluida - sem energia
28-07 &gt;Alipio&gt; Cedente OK , aguardando Fatura para Opex - Capex R$12.950,00 + 1.000 Luva + Opex Fatura mais consumo
28/07 &gt;&gt;FELIPE&gt;&gt; Ligação foi para estudo de rede até 24-08;
24/07 Necessário melhoria de rede, previsão de atendimento de protocolo para 25/07. sem possibilidade de provisoria.
24/07 -ENERGIA- PREVISÃO DE ATÉ 25/07, RISCO DE EXTENSÃO DE REDE NÃO TEM PROVISORIA;
23jul.cronograma atualizado
16jul. Concretagem reprogramada de 19/07 para 23/07, por problema de execução - maquina quebrada.
15jul. cronograma atualizado.
13jul. obra não iniciada devido deslocamento de equipe.
12jul. Aguardando chegada de equipe.
10jul. abertura alterada por problema de equipe. 08/07 - ENERGIA - KIT DOCUMENTAÇÃO ENVIADO 08/07 - T. WINITY - PRAZO PROTOCOLO - 10/07
07-07 / Entrega ch 17-07 / bramental torre 18-07 / chumbador codenge 17-07/ suporte AM 17-07
10fev. Cand. A qualificado operadora, 40m.
21jan. SAR A enviado.
17jan. SAR A (GF / Área locada 10 x 25m / Valor negociado R$ 500,00 / Terreno com pequeno declive da rua para o fundo do terreno, sem interferências e o locador limpará o terreno)
30dez. Recebido acionamento.</t>
  </si>
  <si>
    <t>Mato Verde</t>
  </si>
  <si>
    <t>Ligação de energia (FEV/26)</t>
  </si>
  <si>
    <t>Bruno Consegue aprovar OPEX, mas não consegue CAPEX, desde que seja 220v</t>
  </si>
  <si>
    <t>CW: Formatto | EV: Formatto | FIS: Remopt</t>
  </si>
  <si>
    <t>MGMTY001_A</t>
  </si>
  <si>
    <t>MGMTY001</t>
  </si>
  <si>
    <t>4G-MISA02</t>
  </si>
  <si>
    <t>23/01 - concretagem confirmada para 29/01.
21/01 - Usina tinha decidido que não reaproveitaria a cana, e hoje voltou atrás. Temos uma retro desde manhã na obra, iniciando a atividade após o almoço devido mudança de decisão da Usina.
16jan - Confirmada a integração para 19jan (Queda de P02)
15jan Confirmar integração para dia 19jan,
13jan - Rodrigo está analiisando os docs para liberar a integração urgente.
09jan - Liberado APC pela Andressa Força tarefa</t>
  </si>
  <si>
    <t>USINA SADA</t>
  </si>
  <si>
    <t>MATIAS CARDOSO</t>
  </si>
  <si>
    <t>12Fev26_ Site Carry Over para Fevereiro - Risco renovado
19 Jan - Integração liberada somente em 19/01/26</t>
  </si>
  <si>
    <t>Energia Cliente - Usina</t>
  </si>
  <si>
    <t>MGMZM001_A</t>
  </si>
  <si>
    <t>MGMZM001</t>
  </si>
  <si>
    <t>SN-MZRD01</t>
  </si>
  <si>
    <t>11jun. Candidato A validado pela concessionária.
14mai. Candidato A qualificado operadora, 70m.
10mai. Enviado SAR A qualificação operadora.
02/05: Recebido candidato A. 'ÁREA NEGOCIADA: 250,00 m² (25,00X10,00)
ENERGIA: MT, ESTANDO DISTANTE 94,97m.
O SITE SE ENCONTRA ÀS MARGENS DA RODOVIA, SERÁ NECESSÁRIO REALIZAR A RECUPERAÇÃO DO ACESSO DE APROX. 30m.
VEGETAÇÃO: PASTO, DEVERÁ SER REALIZADO A LIMPEZA DA CAMADA DE VEGETAÇÃO E SEM NECESSIDADE DE SUPRESSÃO VEGETAL.
ÁREA COM BAIXO POVOAMENTO, SEM POSSIVEIS COMPLICAÇÕES.
NÃO HÁ CERCAMENTO ENTRE A RODOVIA E O SITE.
LARGURA DA FAIXA DE DOMÍNIO: LD 30m E LE 30m.
A OCUPAÇÃO ESTÁ SITUADA EM UM TERRENO ELEVADO EM COMPARAÇÃO A RODOVIA, RESULTANDO EM UMA BARREIRA NATURAL QUE POR SI SÓ PROPORCIONA UMA PROTEÇÃO PARA O USUÁRIO DA RODOVIA COMO PARA A TORRE. 19abr. Recebido acionamento.</t>
  </si>
  <si>
    <t>Muzambinho</t>
  </si>
  <si>
    <t>MGNPM001_C</t>
  </si>
  <si>
    <t>MGNPM001</t>
  </si>
  <si>
    <t>SN-NMRD01</t>
  </si>
  <si>
    <t>25jun. Candidato C qualificado operadora, 50m.
21jun. Enviado revisão do SAR C a tim, devido o distanciamento de 2m do site a FD e a redução do seu dimensionamento de 25x10n para 25x8m.
10jun. Enviado SAR C qualificação operadora.
21mai. Recebido SAR C.
15mai. Busca de novos candidatos.
14mai. Candidatos A e B rejeitados por RF pois perdem 16m de elevação em relação ao PN, recebida coordenadas como sugestãopara apresentação de candidato.
10mai. Enviado SAR A e B qualificação operadora.
03/05: Recebido candidato B. 'ÁREA NEGOCIADA: 250m² (25,00X10,00)
ENERGIA PRÓXIMA AO SITE NÃO IDENTIFICADA.
O SITE PODERÁ SER ABASTECIDO ATRAVÉS DE PAINÉIS SOLARES.
O SITE SE ENCONTRA ÀS MARGENS DA RODOVIA, PODENDO SEU ACESSO SER ATRAVÉS DESTA MARGEM.
O SITE SE ENCONTRA EM LOCAL ONDE SERÁ NECESSÁRIA SUPRESSÃO DE CULTURA DE PÉS DE CAFÉS QUE ESTÃO PARA CRESCER.
ÁREA COM BAIXO POVOAMENTO.
NÃO HÁ CERCAMENTO ENTRE A RODOVIA E O SITE.19abr. Recebido acionamento.</t>
  </si>
  <si>
    <t>Nepomuceno</t>
  </si>
  <si>
    <t>MGNQX001_A</t>
  </si>
  <si>
    <t>MGNQX001</t>
  </si>
  <si>
    <t>SN-NARD01</t>
  </si>
  <si>
    <t>SABARA</t>
  </si>
  <si>
    <t>SPJSD009_COLLO2</t>
  </si>
  <si>
    <t>SPJSD009</t>
  </si>
  <si>
    <t>SP9SC</t>
  </si>
  <si>
    <t xml:space="preserve">02/09/2026 - Obra finalizada aguarda energia definitiva
31/08/2026 - Obra finalizada energia definitiva não liga dentro do mes SCI não aprovado
28/08/2026 - Energia definitiva não liga dentro do mes sem SCI aprovado
19/08/2026 -  Batimento realizado planejamento mantido| Alinhado data com a NILKO para Gabinete
17/08/2026 - Batimento realizado planejamento mantido
14/08/2026 - Batimento realizado planejamento mantido
11/08/2026 - Realizado alinhamento com a NILKO
03/08/2026 - APC enviado pela Leticia, acionamento enviado
22/07/2026 - Site sem APC e sem liberação EHS </t>
  </si>
  <si>
    <t>24/08/2026 - Aguarda Nota de Serviço para definitiva
19/08/2026 - Reenviado documentação de acordo com solicitação EDP aguarda OS Protocolo 238694327
17/08/2026 - Protocolo PRO0324396 aberto
13/08/2026 - Enviado para Vivo solicitação de SCI
12/08/2026 - Documentação enviada para concessionaria aguardando protocolo</t>
  </si>
  <si>
    <t>MGPBX001_C</t>
  </si>
  <si>
    <t>MGPBX001</t>
  </si>
  <si>
    <t>MGIPBA0013</t>
  </si>
  <si>
    <t>4G-IBGV91</t>
  </si>
  <si>
    <t>22nov. Enviado SAR revisado para areanálise de TX.
20Out. PPI Emitido pela Eng devido a pedido de Aquisição e enviado para a TM
07out. TIM solicita encaminhar o projeto para validação de INFRA/SAT.
04ago. Retorno engenharia: É possível a solicitação da TIM. Aguardando contratação para retornar a tim de que solicitação foi aprovada.
26jul. Retorno TIM: Para esta solução seguindo com este candidato, deverá ser construída a plataforma de manutenção, pois o padrão é h=1,00m de base e o mastro padrão é h=1,27m totalizando h=2,27m.
14jul. Enviado a TIM solução de base elevada de 1,5m para atendimento de satélite, em análise para tentativa de reversão de reprovação.
12Jul. Cand C (indicado por RF) reprovado por satélite. Tim solicitou novos candidatos.
25mai. Enviado SAR C dentro da área indicada por RF.
20Mai. Recebido SAR cand C.</t>
  </si>
  <si>
    <t>Ipaba</t>
  </si>
  <si>
    <t>TIM Reprovado</t>
  </si>
  <si>
    <t>MGPCR001_D</t>
  </si>
  <si>
    <t>MGPCR001</t>
  </si>
  <si>
    <t>4G-PONE92</t>
  </si>
  <si>
    <t>Pocrane</t>
  </si>
  <si>
    <t>MGPCS003_C</t>
  </si>
  <si>
    <t>MGPCS003</t>
  </si>
  <si>
    <t>10jul. Formalizado acionamento de fornecedor para tratativas de TPU junto a prefeitura quanto a área apresentada. Vale resaltar que ainda não temos acionamento de nenhuma operadora para este site.
04jul. Recebido pelo comercial pedido para prosseguimento de tratativa de TPU de área pública junto a prefeitura de Poços de Caldas.
19Abr. Recebido SAR cand A, B , C, D, E, F, G e H.
12Abr. Acionada buscas.
12abr. Buscas acionadas pelo comercial pedidas pela tim informalmente para prospecção. Target: 1,5k.</t>
  </si>
  <si>
    <t>Poços de Caldas</t>
  </si>
  <si>
    <t>50 ou 60m</t>
  </si>
  <si>
    <t>MGPDR002_RC</t>
  </si>
  <si>
    <t>MGPDR002</t>
  </si>
  <si>
    <t>MGPLO_0025</t>
  </si>
  <si>
    <t>4G-SJLP93</t>
  </si>
  <si>
    <t>09Jan23. Cand B declinou na negociação pois não aceitou a proposta. Recebido RC atualizado, a enviar para Tim.
22Dez. Recebido RC atualizado.
23Nov. Recebido SAR cand B e RC.
11nov. Acionado novo fornecedor para buscas. Prazo: 18/11.
04nov. Recebido da TIM: A TIM conseguiu a liminar que afasta aplicação da lei 1964/2002 e DEC.1532/2015 de ERB do município não podendo exigir o seu cumprimento. Diante desta situação peço que inicie a atividade de aquisição para atendimento ao vetor dentro do PN.</t>
  </si>
  <si>
    <t>MGPRG001_B</t>
  </si>
  <si>
    <t>MGPRG001</t>
  </si>
  <si>
    <t>SN-PGRD01</t>
  </si>
  <si>
    <t>06jul. Candidato B qualificado operadora, 50m.
01jul. Enviado SAR B qualificação operadora.
24jun. Recebido SAR B.
27mai. Recebida nova SARF, para apresentar cand em ponto sugerido -21.580136,-45.686178.Remanejamento de PN a 560m.
08mai. Recebido SAR B (PN antigo desconsiderar recebimento).
07mai. Candidato A reprovado por RF, ponto fica obstruido para a rodovia, azimute 290º. Apresentar novo candidato.</t>
  </si>
  <si>
    <t>Paraguaçu</t>
  </si>
  <si>
    <t>MGPRG002_A</t>
  </si>
  <si>
    <t>MGPRG002</t>
  </si>
  <si>
    <t>SN-PGRD04</t>
  </si>
  <si>
    <t>11jun. Candidato A validado pela concessionária.
09mai. Candidato A aprovado operadora.
03mai.. Enviado SAr A qualificação operadora.
30/04: 'ÁREA NEGOCIADA: 250,00 m² (25,00X10,00) ENERGIA: N/A O SITE SE ENCONTRA NA DIVISA DA FAIXA DE DOMÍNIO COM A EMPRESA GRUPO RT ARMAZÉNS GERAIS, PODENDO SEU ACESSO SER ATRAVÉS DAS MAGENS DE DOMINIO.
VEGETAÇÃO: SEM NECESSIDADE DE SUPRESSÃO VEGETAL. ÁREA COM BAIXO POVOAMENTO, SEM POSSIVEIS COMPLICAÇÕES. NÃO HÁ CERCAMENTO ENTRE A RODOVIA E O SITE. LARGURA DA FAIXA DE DOMÍNIO: LD 25m E LE 25m.
19abr. Recebido acionamento.</t>
  </si>
  <si>
    <t>MGPRT001_B</t>
  </si>
  <si>
    <t>MGPRT001</t>
  </si>
  <si>
    <t>4G-PHCN99</t>
  </si>
  <si>
    <t>27/02 - RFI entregue na provisoria. MNS se compromete a ligar a definitiva antes de 05/03. Custo de CAPEX e OPEX zerado. Ag. autorização do Yuzo e Estevam para envio.
26/02 - Energia não ligada pois houve reprova por existência de padrão desativado mono. Pedimos troca de titularidade do padrão existente e solicitamos aumento de carga (bifásico).
MNS conseguiu provisória mono sem custo. Estão tentando ligar até amanhã com facilitador.
12/02 - AM autorizou retrabalho de peça do gabarito em campo hoje. Concretagem confirmada para 13/02 as 8h.
11/02 - Devido problema de furação no gabarito da AM, concretagem postergada de 12/02 para 13/02.
10/02 - Entrega de EV e CH. Concretagem antecipada de 13/02 para 12/02;
09/02 - padrão instalado; Equipe tera folga em 16 e 17, por isso da data de montagem (mobilização 18/02, inicio 19/02).
04/02 - inicio de escavação;
03/02 - abertura de obra realizada.
30/01 - Andressa liberou APC hoje.
Rodrigo enviou formulario de APC, explicou sobre em 26/01. Ninguém formalizou a liberação desse APC. Acionei junto com o Yuzo na data de hoje.
03/12 - Sem APC. Previsão de APC para 05/12.</t>
  </si>
  <si>
    <t>Porteirinha</t>
  </si>
  <si>
    <t>MGPRX002_A</t>
  </si>
  <si>
    <t>MGPRX002</t>
  </si>
  <si>
    <t>4G-PARD50</t>
  </si>
  <si>
    <t>27/03 - RFI Enviado!
26/03 - Finalizando a ligação provisoria. Conferir RFI e Template de energia. RFI postergado para amanhã.
25/03 - Devido data de entrega da EV, RFI postergado. Concretagem para 06/04 devido data de entrega do CH e feriado.
16mar - Sem tarefa APC, Docusign liberar pré-work</t>
  </si>
  <si>
    <t>Prata</t>
  </si>
  <si>
    <t>Provisória
Energia Provisória no RFI - Orçamento enviado</t>
  </si>
  <si>
    <t>MGPRX003_A</t>
  </si>
  <si>
    <t>MGPRX003</t>
  </si>
  <si>
    <t>4G-PARD51</t>
  </si>
  <si>
    <t>27/03 - Durante conferÊncia do RFI contatamos a falta de 1 suporte de MW, devido falta de compra da Winity pós revisão de PPI. Obra acionada com PPI R00 e durante o andamento da obra, houve revisão do PPI e não foi comunicado a implantação.
MNS fornecera o suporte. RFI postergado de hoje para 31/03.
26/03 - Finalizando a ligação provisoria. Conferir RFI e Template de energia. RFI postergado para amanhã.
25/03 - Abertura de obra postergada devido entrega dos itens de EHS terem ficado para amanhã.
20/03 - Entrega de itens EHS para 24/03, abertura postergada de 23/03 para 24/03.
13/03 - Sem fornecedor adjudicado</t>
  </si>
  <si>
    <t>MGPSL001_C</t>
  </si>
  <si>
    <t>MGPSL001</t>
  </si>
  <si>
    <t>MGPSA_0042</t>
  </si>
  <si>
    <t>4G-PAVH91</t>
  </si>
  <si>
    <t>25Out. Brametal envia orientações sobre execução da fundação após avaliar o planialtimétrico. Escavar pelo menos até cota de 2m.
"Recomendamos a escavação indicada de 2m na parte mais baixa da região onde será alocada a estrutura, o que resultaria em uma escavação maior nas partes mais altas visando o nivelamento da base do radier.
Há necessidade de garantir a camada de 1.35m sobre toda a área do radier.
21Out. Brametal disponibiliza proj. fundação REV0 sem levar em consideração planialtimétrico. Solicitado revisão.
20Out. Planialtimétrico recebido só em PDF e com escala a corrigir. Solicitado correção à SAITES.
20Out. PPI Aprovado pela TIM, porém possivel adequação após chegada do planialtimétrico
19Out. Disparado proj. fundação Brametal.
14Out. Alocado EV Brametal. Aguardando recebimento do planialtimétrico (19/10) para disparo do projeto de fundação.
10Out. Recebido sondagem.
07Out.Disparado Sondagem Geosolos
27jul. Analisando proposta do cand. C para aprovação.
26Jul. Recebido RC atualizado.
22jul. Após declínio do cand. A, B e C solicitado varredura na região para apresentação de candidatos ou RC que justifique criticidade, áreas remanescentes e bordas da cidade não abordadas. Prazo 28/07.
27mai. Candidato C aprovado operadora.
17mai. Enviado SAR A, B e C qualificação operadora.
10Mai. OK para envio em exceção.
04Mai. Recebido SAR cand A, B e C.
20abr. Acionada buscas.</t>
  </si>
  <si>
    <t>Pouso Alegre</t>
  </si>
  <si>
    <t>MGPSW001_D</t>
  </si>
  <si>
    <t>MGPSW001</t>
  </si>
  <si>
    <t>MGPOU_0027</t>
  </si>
  <si>
    <t>4G-PLVG91</t>
  </si>
  <si>
    <t>22nov. Enviado SAR D para qualificação operadora.
11Jul. Recebido SAR cand D, E e F. Todos candidatos pedindo valores de 1,2k de aluguel.
25mai. Candidato A aprovado operadora. B e C em qualificação.
19abr. Enviado SAR A, B e C qualificação operadora.
05abr. Recebido Sar A, B e C.
30mar. Acionado fornecedor.
29mar. Recebido acionamento.</t>
  </si>
  <si>
    <t>Pouso Alto</t>
  </si>
  <si>
    <t>MGRCB001_B</t>
  </si>
  <si>
    <t>MGRCB001</t>
  </si>
  <si>
    <t>SN-GWRD01</t>
  </si>
  <si>
    <t>20jun. Candidato B qualificado operadora, 60m.
10jun. Enviado SAR B qualificação operadora.
27mai. Recebido SAR B
14mai. Candidato reprovado, 18m de desnível. Apresentar candidato próximo ao PN.
03/05: Recebido candidato A. ÁREA NEGOCIADA: 250m² (25,00X10,00)
ENERGIA BEM PRÓXIMA AO SITE NÃO IDENTIFICADA.
O SITE SE ENCONTRA ÀS MARGENS DA RODOVIA, PODENDO SEU ACESSO SER ATRAVÉS DESTA MARGEM.
NÃO SERÁ NECESSÁRIA SUPRESSÃO DE VEGETAÇÃO.
ÁREA COM BAIXO POVOAMENTO.
NÃO HÁ CERCAMENTO ENTRE A RODOVIA E O SITE. 19abr. Recebido acionamento.</t>
  </si>
  <si>
    <t>Arceburgo</t>
  </si>
  <si>
    <t>MGRDX001_A</t>
  </si>
  <si>
    <t>MGRDX001</t>
  </si>
  <si>
    <t>SN-AERD01</t>
  </si>
  <si>
    <t>02jul. Recebido aprovação da tim mudança de altura de 50m para 70m.
11jun. Candidato A validado pela concessionária.
03jun. Novo preview com 70m, 6,9% de target 8,0%.
29mai. Recebido SAR rev02 com aumento de área, enviado para novo preview.
20mai. Solicitado novo preview a engenharia e financeiro. Na mesma data a engenharia solicita aumento de área para EV de 70m, área atua de 30x7, solicitado 30x10 ou 25x10. Vante acionada.
14mai. Recebida qualificação operadora, 70m.Necessário novo preview.
10mai. Enviado SAR A qualificação operadora.
02/05: Recebido candidato A. 'ÁREA NEGOCIADA: 210m² (30,00X7,00)
ENERGIA: BT/MT, ESTANDO DISTANTE 92m.
O SITE PODERÁ SER ABASTECIDO ATRAVÉS DE PAINÉIS SOLARES.
JÁ HÁ UM ACESSO EM DIREÇÃO AO SITE, MAS ESTE DEVE SER RECUPERADO.
SERÁ NECESSÁRIA LIMPEZA DE CAMADA DE VEGETAÇÃO.
ÁREA COM BAIXO POVOAMENTO.
NÃO HÁ CERCAMENTO ENTRE A RODOVIA E O SITE. 19abr. Recebido acionamento.</t>
  </si>
  <si>
    <t>Areado</t>
  </si>
  <si>
    <t>70m</t>
  </si>
  <si>
    <t>MGRDX002_A</t>
  </si>
  <si>
    <t>MGRDX002</t>
  </si>
  <si>
    <t>SN-AERD02</t>
  </si>
  <si>
    <t>11jun. Candidato A validado pela concessionária.
14mai. Candidato A qualificado operadora.
10mai. Enviado SAR A qualifiação operadora.
03/05: Recebido candidato A. 'ÁREA NEGOCIADA: 250 m² (25,00X10,00) NÃO FOI IDENTIFICADO POSTE PRÓXIMO. TRAFO E MEDIDOR A 420M. O SITE PODERÁ SER ABASTECIDO ATRAVÉS DE PAINÉIS SOLARES. O SITE SE ENCONTRA ÀS MARGENS DA RODOVIA, PODENDO SEU ACESSO SER ATRAVÉS DESTA MARGEM. SERÁ NECESSÁRIO REALIZAR REMANEJAMENTO DE MATERIAL FRESANTE (ASFALTO). NÃO SERÁ NECESSÁRIA SUPRESSÃO DE VEGETAÇÃO. ÁREA COM BAIXO POVOAMENTO. NÃO HÁ CERCAMENTO ENTRE A RODOVIA E O SITE.
19abr. Recebido acionamento.</t>
  </si>
  <si>
    <t>MGRFN004_A</t>
  </si>
  <si>
    <t>MGRFN004</t>
  </si>
  <si>
    <t>4G-OFVG93</t>
  </si>
  <si>
    <t>27mar. cand A aprovado
14Mar. SAR enviado
22jan. SAR A (GF | Área locada 9 x 10m | Valor negociado R$ 700,00 | Todos os imóveis do Povoado não possuem matrícula própria
| Terreno de posse, adquirido por meio de contrato de compra e venda | Possui IPTU regular e contas de consumo para atestar a posse | Prefeitura poderá exigir a regularização prévia do imóvel antes do licenciamento do site | Valores e condições poderão ser alterados após leitura da minuta | Terreno plano | O Atual Plano Diretor apresenta classificação para Atividade e as restrições quanto ao zoneamento)
30dez. Recebido acionamento.</t>
  </si>
  <si>
    <t>Ouro Fino</t>
  </si>
  <si>
    <t>MGRLS001_B</t>
  </si>
  <si>
    <t>MGRLS001</t>
  </si>
  <si>
    <t>MGRSS_0104</t>
  </si>
  <si>
    <t>4G-RSGV93</t>
  </si>
  <si>
    <t>27Out. Recebido proj. de fundação. Repassado para engenharia compatibilizar PPI.
24Out. Disparado proj. muro de arrimo.
05Out. Removida Data de Aprovação de PPI devido a necessidade de alteração para OffGrid
04out. PPI aprovado TIM.
22Set. PPI Enviado pela Engenharia c/ corte de talude elaborado in house.
20set. Thiago albuquerque inicia PPI considerando perfil natural do terreeno (sem arrimo).
08set. Kadú pede ajuda pra Alessandra para confirmação da área locada.
01set. Planialtimétrico recebido da ARGON. Kadú solicita revisão de planialtimétrico para vértices corretas e indicação de árvores. Após receber revisado, submeter à AGA.
01set. Telefones de contato repassados para ARGON e arquivados no sitebook.
01set. Kadu solicita telefones de contato do proprietário ao Breno da BUSCASITE.
31ago. Planialtimétrico disparado ARGON.
23Ago. Qualificação CW Atualizada pela Implantação (No SAR é necessário extensão de rede 463m estaudar Off Grid// Necessário planialtimétrico)
03Ago. Sondagem recebida
20Jul.Disparado para sondagem Geosolos Infra
07Jul. Cand B voltou atrás na desistência, solicitou 600 reais e está com a minuta para assinatura. Recebido RC atualizado.
21Jun. Recebido RC.
20jun. Não conseguimos disparar Sondagem devido a informação de ACQ (não temos candidatos. C rejeitado, B desistiu e A nunca mais atendeu)
24mai. Candidato B aprovado, A e C rejeitados.
22abr. Enviado SAR A, B e C qualificação operadora.
12Abr. Recebido SAR cand A, B e C.</t>
  </si>
  <si>
    <t>Raul Soares</t>
  </si>
  <si>
    <t>MGRPX001_A</t>
  </si>
  <si>
    <t>MGRPX001</t>
  </si>
  <si>
    <t>4G-RMNA99</t>
  </si>
  <si>
    <t>31Jan. Cand A aprovado, 40m.
22jan. SAR A enviado
20jan. SAR A (GF / Área locada 10 x 25m / Valor negociado R$ 650,00 / Terreno plano e sem interferências)
30dez. Recebido acionamento.</t>
  </si>
  <si>
    <t>Rio Pardo De Minas</t>
  </si>
  <si>
    <t>MGRPZ001_C</t>
  </si>
  <si>
    <t>MGRPZ001</t>
  </si>
  <si>
    <t>4G-ARRD50</t>
  </si>
  <si>
    <t>04mai - Sem pendências apontadas
28abr - Relatório de RFI Hoje. Instaladas as diagonais e Suporte de face.
27abr - Peças chegaram, Simeone vai montar dia 28.04, temos um problema na ligação de energia, MNS fala que o padrão não estava pronto quando executou, a Ventura fala que deixou pronto e cobra 1.400,00 para ligar o cabo no disjuntor, Renan vendo o tema
23abr - Aguardando diagonais e suporte de Face finalizar a obra.
19abr - Suporte de face faltando, e diagonais, solicitado a troca do suporte MW de canto para Face ao Fábio.
09abr - Concretagem para dia 14abr.
08abr - Foi roubado os materias de EHS, material derá reposto até dia 09.04.
01abr - Postergado inicio.30mar - Chumbador foi entregue no MGWMP002, mantido início para 01-04
24mar Mantida data de início
23mar Mantida data de início</t>
  </si>
  <si>
    <t>20abr - Extensão finalizada.
16abr - Execução Leonardo extensão até 20.04</t>
  </si>
  <si>
    <t>MGRPZ002_C</t>
  </si>
  <si>
    <t>MGRPZ002</t>
  </si>
  <si>
    <t>4G-ARRD51</t>
  </si>
  <si>
    <t>ARAPORÃ</t>
  </si>
  <si>
    <t>Provisória Ligada 30/04 | Data Protoc 01/04</t>
  </si>
  <si>
    <t>MGSBR001_C</t>
  </si>
  <si>
    <t>MGSBR001</t>
  </si>
  <si>
    <t>MGSBA_0172</t>
  </si>
  <si>
    <t>4G-SBRA91</t>
  </si>
  <si>
    <t>06Out. Recebido Cand C (parte alta do morro, prém COMAR de 19m), após declínio do cand. A.</t>
  </si>
  <si>
    <t>Sabará</t>
  </si>
  <si>
    <t>MGSBR002_B</t>
  </si>
  <si>
    <t>MGSBR002</t>
  </si>
  <si>
    <t>MGSBA_0082</t>
  </si>
  <si>
    <t>4G-SBRG91</t>
  </si>
  <si>
    <t>18nov. Apresentar comprovante de destinação de resíduos após finalização da obra para atender condicionante da licença ambiental
30set. Solicitado à ARGON melhorias no Planialtimétrico.
30set. Engenharia valida que não há necessidade de arrimo e solicita melhorias no planialtimétrico (indicação de vegetação existente e cotas em áreas anexas ao site).
28set. Planialtimétrico recebido ARGON. Não aparenta declividade. Enviado para engenharia validar.
15set. Disparado planialtimétrico.
23Ago. Qualificação CW verificada pela Implantação
10ago. Recebido sondagem
04ago. Disparado PPI para engenharia.
02Ago. Disparado sondagem
27jun. Enviado SAR B qualificação peradora.
20Jun. Recebido SAR cand B.
09jun. Novas buscas, prazo 16/06.
26mai. Acionada 2ª buscas dentro do polígono. Prazo: 06/06.</t>
  </si>
  <si>
    <t>MGSBR006_A</t>
  </si>
  <si>
    <t>MGSBR006</t>
  </si>
  <si>
    <t>SN-SBRD05</t>
  </si>
  <si>
    <t>28 Nov - Acionamento Obras</t>
  </si>
  <si>
    <t>MGSBS001_B</t>
  </si>
  <si>
    <t>MGSBS001</t>
  </si>
  <si>
    <t>SN-SERD02</t>
  </si>
  <si>
    <t>06jul. Candidato B qualificado operadora, 50m.
02jul. Enviado SAR B qualificação operadora.
27jun. Recebido SAR B e C.
19jun. Candidato A reprovado por RF, recebida nova SARF. Porém questionamos a tim pois candidato está a frente do PN e foi validado em reunião por concessionária, RF e TX. Recebido retorno tim na mesma data para seguir com novo PN.
10jun. Enviado Sar A qualificação operadora.
20mai. Recebido SAR A.
19abr. Recebido acionamento.</t>
  </si>
  <si>
    <t>São Sebastião do Paraíso</t>
  </si>
  <si>
    <t>MGSLN001_A</t>
  </si>
  <si>
    <t>MGSLN001</t>
  </si>
  <si>
    <t>4G-SIFS92</t>
  </si>
  <si>
    <t>27mAR. Cand A aprovado
13mar. Recebido SAR A.
28fev. Recebido acionamento.</t>
  </si>
  <si>
    <t>Obrigação 2300</t>
  </si>
  <si>
    <t>SALINAS</t>
  </si>
  <si>
    <t>MGSMN001_E</t>
  </si>
  <si>
    <t>MGSMN001</t>
  </si>
  <si>
    <t>MGSME_0090</t>
  </si>
  <si>
    <t>4G-SIES92</t>
  </si>
  <si>
    <t>22Nov. Enviado SAR E qualificação operadora. Candidato atende lei, licenciável.
16nov. Recebido SAR E revisado com nova área devido obstruções e problemas de acesso.
26out. Seguiremos com o cand. D. Reduziu o valor de locação para R$ 600,00. Aguardando envio de nova ei para análise, será necessário trabalho institucional junto a prefeitura.
17Out. Recebido SAR cand E, F e G. Nova lei de afastamentos, será necessário trabalho junto a prfeitura
05out. Acionado novo fornecedor.
04out. Após reanálise do candidato D, o mesmo permanece reprovado pois não atende o percentual de cobertura. Acionar novo fornecedor para nova tentativa.</t>
  </si>
  <si>
    <t>Simonésia</t>
  </si>
  <si>
    <t>MGTBR002_B</t>
  </si>
  <si>
    <t>MGTBR002</t>
  </si>
  <si>
    <t>MGIBA_0055</t>
  </si>
  <si>
    <t>4G-IRBH92</t>
  </si>
  <si>
    <t>27out. Houve mudança de secretário de desenvolvimento econômico em 20/10 assumindo a pasta, que está analisando o processo. Interlocutor Vinícuis dets secretaria está articulando esta para com o novo secretários, prefeitura tem títudo aquisitivo, declaração da proprietária autorizando a prefeitura implantar o serviço de água e esgoto (SAE), prefeitura precisará realizar processo de desapropriação com anuência da doadora, tema que o novo secretário levará para o jurídico e câmara, uma vez que o imóvel já foi doado a prefeitura.
11ago. Enviado ofício recebido da prefeitura informando para uso de 20m e a mesma é inviável, prefeitura agendará reunião para tratar questão e indicar novo ponto.
28jul. Candidato B aprovado operadora.
20jul. Enviado SAR B (TPU) após declínio do A (majorou valor).
14Jul. Recebido SAR cand B (TPU).
13Jul. Vistoria de SAR em conjunto com a Prefeitura acontecendo nesta data.
08jul. Agendando vistoria em conjunto a prefeitura para elaboração de SAR pois querem acompanhar, tentando agenda da prefeitura. Prazo: 15/07.
06Jul. Prefeitura indicou um local (-19.507900° -43.459420°) para negociar TPU, irá providenciar a documentação. Trata-se de um imóvel que hoje encontra-se uma instação da SAAE.
05Jul. Retornaram hoje do Setor da Fazenda. Resta indicarem onde estão localizados estes imóveis. Porém os imóveis não possuem matrícula, deverão encaminhar a Certidão de Inexistência de Matrícula e Escritra Pública Declaratória de Posse.
30Jun. Região precária em relação a documentação, estão em contato com a Prefeitura (que já demonstrou interesse) em firmar TPU, está dependendo do setor de Georreferenciamento localizar documentação de algum imóvel público para agendar a vistoria para o SAR.
21jun. Solicitado a AVEC candidatos viáveis, pois há decorrência de apresentação de candidato único e declina. Prazo: 01/07. Candidato A declinado, contrapoposta de 2.5k de locação. Ele disse que o imóvel pertence à família dele e que a proposta de R$500,00 está muito abaixo do esperado. No prédio que ele é síndico aqui em Belo Horizonte (Rua Santos, 2015 – Bairro Jardim América) estão instaladas ERB’s VIVO e CLARO (MGBRT28). Proprietário informou que recebe das Teles a importância de R$6.000,00 apenas pela locação das faces da caixa d’água e que, o imóvel de cobertura ainda possui um contrato de locação para abrigar os gabinetes que ficam na área do apartamento (esse valor de locação ele desconhece).
26mai. Candidato A aprovado operadora.
17mai. Enviado SAR A qualificação operadora.
10Mai. OK para envio em exceção.
03Mai. Recebido SAR cand A e RC.
20abr. Acionada buscas.</t>
  </si>
  <si>
    <t>Itabira</t>
  </si>
  <si>
    <t>MGTFL001_A</t>
  </si>
  <si>
    <t>MGTFL001</t>
  </si>
  <si>
    <t>MGTOT_0114</t>
  </si>
  <si>
    <t>4G-TOGV95</t>
  </si>
  <si>
    <t>01Nov. Projeto Aprovado pela TIM REV0
08Ago. Disparado Sondagem
12jul. Solicitado à LVS documentação de apoio para licenciamento.
27mai. Candidato A aprovado operadora.
17mai. Enviado SAR A qualificação operadora.
10Mai. OK para envio em exceção.
04Mai. Recebido SAR cand A e RC.
20abr. Acionada buscas.</t>
  </si>
  <si>
    <t>Teófilo Otoni</t>
  </si>
  <si>
    <t>Pipe</t>
  </si>
  <si>
    <t>MGTJB001_A</t>
  </si>
  <si>
    <t>MGTJB001</t>
  </si>
  <si>
    <t>MGIJA_0016</t>
  </si>
  <si>
    <t>4G-IJVG91</t>
  </si>
  <si>
    <t>27Mar. Cand A aprovado
07Jul. Recebido SAR cand B, C e D, após declínio do cand A declinou após pressão dos vizinhos. Inicialmente que houve movimentação popular na área de buscas, região problemática. Chegamos a apresentar um candidato único (A), mas que acabou declinando durante as negociações de contrato por pressão dos vizinhos.
25mai. Candidato A aprovado operadora.
09Mai. Recebido RC.
22abr. Enviado SAR A qualificação operadora.
12Abr. Recebido SAR cand A.</t>
  </si>
  <si>
    <t>Itajubá</t>
  </si>
  <si>
    <t>MGTLX001_A (ANTIGO C)</t>
  </si>
  <si>
    <t>MGTLX001</t>
  </si>
  <si>
    <t>A (ANTIGO C)</t>
  </si>
  <si>
    <t>4G-ATIA99</t>
  </si>
  <si>
    <t>30Jan. SAR aprovado Cand A
21Jan. SAR enviado como Cand A. Único autorizado para envio
15/01:NECESSÁRIO REMOÇÃO DE BANANEIRAS, O PROPRIETÁRIO SERÁ RESPONSÁVEL PELA LIMPEZA DE TODO O IMÓVEL.
13/01: Recebido candidatos A,B e C
30dez. Recebido acionamento.</t>
  </si>
  <si>
    <t>Ataleia</t>
  </si>
  <si>
    <t>MGTMG001_A</t>
  </si>
  <si>
    <t>MGTMG001</t>
  </si>
  <si>
    <t>SN-UWRD01</t>
  </si>
  <si>
    <t>11jun. Candidato A validado pela concessionária.
13mai. Candidato A qualificado operadora.
07mai. Enviado SAR A qualifiação operadora.
29/04: Recebido candidato A. 'ÁREA NEGOCIADA: 250m² (25,00X10,00) ENERGIA: BT/MT, ESTANDO DISTANTE 61m. O SITE PODERÁ SER ABASTECIDO ATRAVÉS DE PAINÉIS SOLARES. O SITE SE ENCONTRA ÀS MARGENS DA RODOVIA, PODENDO SEU ACESSO SER ATRAVÉS DESTA MARGEM. SERÁ NECESSÁRIA APENAS LIMPEZA DE CAMADA DE VEGETAÇÃO (mato, grama). ÁREA COM BAIXO POVOAMENTO. HÁ CERCAMENTO ATRÁS DO SITE. 'ÁREA NEGOCIADA: 250m² (25,00X10,00) 19abr. Recebido acionamento.</t>
  </si>
  <si>
    <t>Itamogi</t>
  </si>
  <si>
    <t>MGTMG002_B</t>
  </si>
  <si>
    <t>MGTMG002</t>
  </si>
  <si>
    <t>SN-UWRD02</t>
  </si>
  <si>
    <t>04nov. LOS PRÁTICO: SN-UWRD02 – LOS acionado (TLP). (LOSS viável).
14mai. Candidato B qualificado operadora. Pendente LOS.
10mai. Enviado SAR A e B qualificação operadora.
30/04: Recebido candidato B.
19abr. Recebido acionamento.</t>
  </si>
  <si>
    <t>MGTNX002_(ex B) A</t>
  </si>
  <si>
    <t>MGTNX002</t>
  </si>
  <si>
    <t>(ex B) A</t>
  </si>
  <si>
    <t>4G-INDV91</t>
  </si>
  <si>
    <t>29fev. Enviado SAR A qualificação operadora.
29fev.Candidatos A e B invertidos para envio de A ex B.
29jan. Recebido SAR A. O fato de o distrito se encontrar em franco desenvolvimento tendo em vista as muitas fábricas de cerâmicas, tijolos e artefatos de alumínio faz com que não haja interesse pelo Target. A Contrarpoposta mais baixa que obtivemos foi a de 1,5 Salário Mínimo.
30dez. Recebido acionamento.</t>
  </si>
  <si>
    <t>Itauna</t>
  </si>
  <si>
    <t>MGTRX001_A</t>
  </si>
  <si>
    <t>MGTRX001</t>
  </si>
  <si>
    <t>SN-TPRD01</t>
  </si>
  <si>
    <t>11jun. Candidato A validado pela concessionária.
14mai. Candidato A qualificado operadora, 50m.
10mai. Enviado SAR A qualificação operadora.
25/04: Recebido candidato A. 'ÁREA NEGOCIADA: 250m² (25,00X10,00)
ENERGIA PRÓXIMA AO SITE NÃO IDENTIFICADA. O SITE PODERÁ SER ABASTECIDO ATRAVÉS DE PAINÉIS SOLARES.
O SITE SE ENCONTRA BEM NA PLANTAÇÃO DE PÉ DE CAFÉ DE UM LINDEIRO, PODENDO HAVER COMPLICAÇÕES.
SERÁ NECESSÁRIA SUPRESSÃO DE CULTURA DA PLANTAÇÃO DE PÉ DE CAFÉ. (QUANTIDADE PREVISTA: 60 PÉS).
HÁ UM ACESSO EXISTENTE ATÉ O SITE, QUE PODERIA SER UTILIZADO, MAS DEVE SER DO LINDEIRO, PODENDO HAVER COMPLICAÇÕES.19abr. Recebido acionamento.</t>
  </si>
  <si>
    <t>Três Pontas</t>
  </si>
  <si>
    <t>MGTRX002_A</t>
  </si>
  <si>
    <t>MGTRX002</t>
  </si>
  <si>
    <t>SN-TPRD02</t>
  </si>
  <si>
    <t>11jun. Candidato A validado pela concessionária.
09mai. Candidato A qualificado operadora, 50m, B rejeitado.
03mai. Enviado SAR A e B qualificação operadora.
25abr. Recebido SAR A e B.
19abr. Recebido acionamento.</t>
  </si>
  <si>
    <t>MGWDR001_A</t>
  </si>
  <si>
    <t>MGWDR001</t>
  </si>
  <si>
    <t>4G-PAHO99</t>
  </si>
  <si>
    <t>21fev. SAR APROVADO, 40m.
14fev. Enviado SAR A.
23jan.25 SAR A (GF / Área locada 15 x 15m / Valor negociado R$ 650,00 / Terreno plano, sem interferências mas com vegetação que será retirada pelo locador)
30dez. Recebido acionamento.</t>
  </si>
  <si>
    <t>Padre Carvalho</t>
  </si>
  <si>
    <t>MGWMP001_A</t>
  </si>
  <si>
    <t>MGWMP001</t>
  </si>
  <si>
    <t>4G-CFRD50</t>
  </si>
  <si>
    <t>30/03 - Obra concluida, mas fotos ruins por estarem escuras. Amanhã receberemos RFI com fotos de dia.
25/03 - Abertura de obra postergada devido entrega dos itens de EHS terem ficado para amanhã.
Concretagem postergada devido data de entrega dos CH.
23/03 - Necessário diminuir 0,58cm de recuo frente a rodovia. So conseguimos autorização da Tim e da Rodovia 17h, por esse motivo a escavação foi postergada de hoje para amanhã.
20/03 - ESCAVAÇÃO SERA ANTECIPADA A ABERTURA DA OBRA, DEVIDO REAPROVEITAMENTO DE PERFURATRIZ QUE ESTA EM ROTA.
13/03 - Docusign recebido assinado.
•Sem contrato e sem Cuos na Sytex.
•Sem licenças e protocolos na Sytex.</t>
  </si>
  <si>
    <t>Campo Florido</t>
  </si>
  <si>
    <t>13MAR26_ Obra em armação. Chuvas atrasaram 2 dias do cronograma.</t>
  </si>
  <si>
    <t>MGWMP002_C</t>
  </si>
  <si>
    <t>MGWMP002</t>
  </si>
  <si>
    <t>4G-CFRD51</t>
  </si>
  <si>
    <t>08mai Fotos serão inseridas para novo enviou com MW.
'07mai - dia 08mai vai ter equipe do Simeone para tirar fotos da MW que faltou
'06mai - Recebido orçamento 119k, aguardando novas opções de valores do suprimentos, Ronaldo peda que envie amanhã.
'04mai - Relatório do site pronto para hoje até as 18:00.
'22abr - 'Concreteira não foi no site, reagendado para amanha.
'13abr - Chumbador no local, gabarito que foi furtado, entrega dia 20
'11abr - Chumbador furtado no site, aguardando B.O., informado a Logística, concretagem cancelada.
'09abr - Fiscal paralisou a obra por falta de banheiro quimico, concretagem dia 13abr, Ventura entrega banheiro até amanhã .
'08abr'Fazendo ferragem positiva.
'06abr - '01Abr - '30mar - Entregue chumbador e foi escavado.
'16/03 - Docusign recebido e não assinado devido os motivos abaixo:
•Sem contrato e sem Cuos na Sytex.
•Sem licenças na Sytex.
•PPI não compatibilizado com fundação.
•Suportes comprados diverge do PPI atual.</t>
  </si>
  <si>
    <t>FURTO CHUMB</t>
  </si>
  <si>
    <t>16abr - SEM CEDENTE - A Ventura vai dia 18.04 tentar localizar cedente, existe uma fazenda que não atendem</t>
  </si>
  <si>
    <t>MGWMZ002_B</t>
  </si>
  <si>
    <t>MGWMZ002</t>
  </si>
  <si>
    <t>MGIMD_0004</t>
  </si>
  <si>
    <t>4G-ITRO92</t>
  </si>
  <si>
    <t>06dez. Enviado SAR B para qualificação da operadora após declínio do candidato A. Trata-se de TPU
16Nov. Recebido SAR cand B e RC atualizado.
27mai. Candidato A aprovado operadora.
10Mai. OK para envio em exceção.
02Mai. Recebido SAR cand A e RC.
20abr. Acionada buscas.</t>
  </si>
  <si>
    <t>Itambé do Mato Dentro</t>
  </si>
  <si>
    <t>40M</t>
  </si>
  <si>
    <t>MGWRW001_A</t>
  </si>
  <si>
    <t>MGWRW001</t>
  </si>
  <si>
    <t>4G-SKCN91</t>
  </si>
  <si>
    <t>28fev. Solicitado renomar candidato A deslocado como B pois são 69m de deslocamento.
27fev. Recebido SAR A com deslocamento de 69m dentro da propriedade para puxá-lo para dentro do vetor.
20jan. Retorno tim: Candidato fora do vetor.
20jan. Enviado SAR A qualiicação operadora.
10/01: Recebido candidato A e RC
30dez. Recebido acionamento.</t>
  </si>
  <si>
    <t>Santa Maria De Itabira</t>
  </si>
  <si>
    <t>MGWZR001_B</t>
  </si>
  <si>
    <t>MGWZR001</t>
  </si>
  <si>
    <t>4G-VERD50</t>
  </si>
  <si>
    <t>13MAR26_ Obra em armação. Chuvas atrasaram 2 dias do cronograma.
27/02 - Formulario de APC assinado em 25/02 a noite. Acionando obra hoje.
APC liberado no grupo força tarefa em 26/02.
24/02 - EHS subindo documentação hoje. Aguardando confirmação integração para 02/03. EHS confirma essa data até 27/02.
Integração online
23/02 - Envio de site para MNS conforme planilha de APC P03 - Rodrigo. Sem docsing recebido</t>
  </si>
  <si>
    <t>VERISSIMO</t>
  </si>
  <si>
    <t>20MAR26_ Projeto de Fundação diferente do chumbador enviado. Engenharia trocou projeto de fundação a 5 dias do APC e não subiu no Sytex. Concretagem cancelada pela 2a vez pra ajustes.
16MAR26_ Concretagem cancelada em razão de parede cedendo do tubulão. Adicional aprovado.
13MAR26_ Obra em armação. Chuvas atrasaram 2 dias do cronograma.</t>
  </si>
  <si>
    <t>Provisória ligada em 23/04</t>
  </si>
  <si>
    <t>MGXMW002_A</t>
  </si>
  <si>
    <t>MGXMW002</t>
  </si>
  <si>
    <t>4G-CORD50</t>
  </si>
  <si>
    <t>24mar Não localizado cedente legalizado, Ventura buscando no local outras opçoes, até 15 KM não localizado. Montagem Finalizou hoje
'18mar tentamos adiantar, mas choveu, mantido dia 19mar as 07:00.
'17mar concretagem confirmada.
'16mar - Concretagem mantida, ferragem andamento.
'12mar atraso no aço, não chegou na obra, Ventura confirma finalizar a fundação até dia 15mar.
.'11mar - Verificar nivel se terá adicional.'09mar - Realizada a limpeza do terreno, material de EHS chegou e foi feita a aberttura e escavação dia 08mar. '03mar - Equipe fazendo integração, liberação para início previsto dia 06.03. '27.02 - Aguardando Cronograma da ventura, alinhado embarques com Fabio, ele vai retornar com as datas da CAW para dia 06.03.</t>
  </si>
  <si>
    <t>MGXMW003_A</t>
  </si>
  <si>
    <t>MGXMW003</t>
  </si>
  <si>
    <t>4G-CORD51</t>
  </si>
  <si>
    <t>30mar - Material chega dia 01-04 inicia a execução que dia 01-04, termina dia 03-04, será disponibilizado gerador para instalação e caso necessitar 24hrs. 100m
'24mar obra civil terminada, aguardando extensão de rede 30mar.
'20mar montagem amnhã mantid.
'16mar - Montagem de ferragem em andamento, concretagem mantida. '12mar - Aguardando foto da escvação para fechar a data.
'11mar -Escavação postergada, atraso na equipe dia 19 '09mar - Realizada a limpeza do terreno, material de EHS.
'03mar - Equipe fazendo integração, liberação para início previsto dia 06.03. '27.02 - Aguardando Cronograma da ventura, alinhado embarques com Fabio, ele vai retornar com as datas da CAW para dia 06.03.</t>
  </si>
  <si>
    <t>MGXMW004_A</t>
  </si>
  <si>
    <t>MGXMW004</t>
  </si>
  <si>
    <t>4G-CORD52</t>
  </si>
  <si>
    <t>30mar - Material chega dia 31-03 inicia a execução que dia 01-04, termina dia 04-04, será disponibilizado gerador para instalação e caso necessitar 24hrs. 350m.
'24mar - Faltou 2 talas de emenda, acertado com Simione devolver para ele. '23mar Montagem postergada para dia 24.03, equipe só chega no final do dia.
'18mar concretagem confirmada para 19mar as 13:00.
'17mar concretagem confirmada.
'16mar concretagem dia 19mar pela agenda da concreteira, vamos adiantar o site por ser tubulão.
, '12mar Em call com Stark o nivel do terrano é mais baixo entre acesso trazeiro e rodovia, terá que ser feito uma fdrenagem, aguardando email. Escavação completa hoje.
10mar - Realizada a limpeza do terreno, material de EHS.
'03mar - Equipe fazendo integração, liberação para início previsto dia 06.03. '27.02 - Aguardando Cronograma da ventura, alinhado embarques com Fabio, ele vai retornar com as datas da CAW para dia 06.03.</t>
  </si>
  <si>
    <t>MGXMW005_B</t>
  </si>
  <si>
    <t>MGXMW005</t>
  </si>
  <si>
    <t>4G-CORD53</t>
  </si>
  <si>
    <t>08mai Fotos serão inseridas para novo enviou com MW. '04mai - Falta fotos da MW completa, aguardando para retirar a pendência.
'07mai - Falta fotos da MW completa, aguardando para retirar a pendênci para dia 08.05
'28abr - RFI postergado para 29abr falta pendencias para retirar. '17Abr - Concretagem dia 20.04 as 14:00.
'16abr - Material atrasou e vai entregar ate o final do dia. Concretagem foi alterada para dia 20.04.
'13abr - Sem material de EHS, prazo de entrega sera enviado hoje até as 17:00.
'09abr - Devido a maquinário (Perfuratriz só chega dia 10.04 final do dia.
'08abr - houve atraso com a equipe e foi postergado para dia 10.04.
'17mar concretagem confirmada.
'11março '09mar- muita chuva, precisãpo, material de EHS.
'03mar - Equipe fazendo integração, liberação para início previsto dia 06.03. '27.02 - Aguardando Cronograma da ventura, alinhado embarques com Fabio, ele vai retornar com as datas da CAW para dia 06.03.</t>
  </si>
  <si>
    <t>16abr - Execução Ventura extensão até 23.04 (FINALIZADA)</t>
  </si>
  <si>
    <t>MGXNC002_F</t>
  </si>
  <si>
    <t>MGXNC002</t>
  </si>
  <si>
    <t>4G-CODV92</t>
  </si>
  <si>
    <t>Conceicao Do Para</t>
  </si>
  <si>
    <t>Energia Definitiva ok 17/04</t>
  </si>
  <si>
    <t>MGXNT001_A</t>
  </si>
  <si>
    <t>MGXNT001</t>
  </si>
  <si>
    <t>SN-MMRD01</t>
  </si>
  <si>
    <t>11jun. Candidato A validado pela concessionária.
14mai. Candidato A qualificado operadora, 50m.
09mai. Enviado SAR A qualificação operadora.
06/05: Recebido candidato A.'ÁREA NEGOCIADA: 250,00 m² (25,00X10,00)
ENERGIA: MT, ESTANDO DISTANTE 10m.
O SITE SE ENCONTRA ÀS MARGENS DA RODOVIA, PODENDO SEU ACESSO SER ATRAVÉS DESTA MARGEM.
ÁREA COM DEFENSA METÁLICA EXISTENTE.
VEGETAÇÃO: SEM NECESSIDADE DE SUPRESSÃO VEGETAL.
ÁREA COM BAIXO POVOAMENTO, SEM POSSIVEIS COMPLICAÇÕES.
NÃO HÁ CERCAMENTO ENTRE A RODOVIA E O SITE.
LARGURA DA FAIXA DE DOMÍNIO: LD 25m E LE 25m.
DEVERÁ SER VERIFICADO COM A CONCESSIONÁRIA SE HÁ ALGUM PROJETO DE OBRAS NO LOCAL DO SITE, VISTO QUE A PRAÇA DE PEDÁGIO ESTÁ EM CONSTRUÇÃO. 19abr. Recebido acionamento.</t>
  </si>
  <si>
    <t>Monte Santo de Minas</t>
  </si>
  <si>
    <t>MGXRD002_D</t>
  </si>
  <si>
    <t>MGXRD002</t>
  </si>
  <si>
    <t>MGPAD_0012</t>
  </si>
  <si>
    <t>4G-PROS92</t>
  </si>
  <si>
    <t>13Out. PPI Aprovado pela TIM
10out. - Solicitado à engenharia que realize o detalhamento de corte de talude simples.
10out. -PPI eng com site locado de forma que não necessita de arrimo.
03set. Solicitado ao Thiago Engenharia a revisão do PPI pra que sirva de base par projeto de arrimo.
02set. Planialtimétrico recebido.
22Set. PPI Enviado pela Eng
23Ago. Qualificação CW atualizada pela Implantação
01Ago. Candidato aprovado pela Operadora.
27jul. Enviado SAR D qualificação operadora após declínio do cand. A.
12Jul. Recebido SAR cand D, E e F.</t>
  </si>
  <si>
    <t>Prados</t>
  </si>
  <si>
    <t>MGXTN001_A</t>
  </si>
  <si>
    <t>MGXTN001</t>
  </si>
  <si>
    <t>4G-SATI99</t>
  </si>
  <si>
    <t>24.02 - Formatto informa não ter equipe em tempo hábil para executar padrão de energia, verificando outros fornecedores, site possível queda por infra e risco alto de energia, atualizado data de energia PLAN errada de 05fev
23/02 - OBS Handover: Obra finalizada em P08, aguardando extensão de rede. RFI planejado para 28/02, devido prazo de protocolo da Cemig. Semana passada, houve rejeição do protocolo pela Cemig, sob alegação de posicionamento de padrão inadequado. Analisando o PPI, a Formatto executou conforme projeto, sem levantar o questionamento para uma possível rejeição junto a Cemig. Dito isso, se fez necessário um adicional no valor de R$10000,00 aprovado pelo Yuzo e Born na sexta feira para correção ainda dentro do mês. Foi solicitado também, o reativação do protocolo junto a Cemig na sexta, para que a previsão de ligação fosse mantida até 27/02/26. Favor acompanhar execução da correção do padrão instalado e ligação da energia definitiva.(Adicional vide e-mail: ADICIONAL 2026_Aline: MGXTN001_A - [FORMATTO] - Adicional adequação de padrão de entrada de energia)
20/02 - Aprovação do adicional de R$10k para seguir com reposicionamento do padrão.
23/10 - extensão de rede - pagamos boleto 17/10 (6k), ligação definitiva estimada para fev/2026
06/08 &gt;&gt;FELIPE&gt;&gt; ESTUDO DE REDE ATÉ 28/08 (CARTA ORÇAMENTO);
01/08 - obra civil concluida - sem energia
16jul. Claro com debitos e em nome da Winity negado.
14-07 - ENERGIA - Pendencia de debito em nome da claro, solicitado regularizaçao 09-07 - 15-07 continuar em nome winity
10jun. Radier aflorado, após a concretagem, necessário reaterro dia 14/07, concretagem p/ 15/07. Não possivel pedir energia em nome da Winity pois precisa de CNPJ no RS.
08jun. devido alinhamento do chumbador precisou reprogramar a concretagem.
24jun Hoje parou a chuva que está constante desde o dia 15jun, Cidade em alerta máximo devido as chuvas, bomba está conseguindo drenar desde ontem e está baixando, autorizado para cama de brita em vez de concreto magro, o site é Radier aflorado
23jun KGM não consegue energia provisória cobrar energia na concessionaria e verificar com o André
17junChuvas constantes, KGM demorando para envido da nova data de concretagem. 05jun. localizado cota de água a 0.60m, sondagem mostra 0.88, Rafael Marçal solicitou revisão do projeto.
09Jan.Não foi aprovado em comite
08Jan. CR 7.2 de 8.0
03dez. Recebidos SAR A (GF / Área locada 11 x 30m / Sem fechamentos frontal e fundos, fechamentos laterais de alvenaria "muros" / Terrenos sem interferências ou desníveis), SAR B (GF / Área locada 11 x 30m / Sem fechamentos frontal e fundos, fechamentos laterais de alvenaria "muros" / Terrenos sem interferências ou desníveis, somente vegetação), SAR C ((GF / Área locada 11 x 30m / Com fechamentos fronta "gradil", fundos e laterais de alvenaria "muros" / Terrenos sem interferências ou desníveis)
18dez. Recebido acionamento.</t>
  </si>
  <si>
    <t>Santo Antonio Do Retiro</t>
  </si>
  <si>
    <t>Ligação de energia (FEV/28)</t>
  </si>
  <si>
    <t>Bruno Consegue aprovar OPEX, mas não consegue CAPEX, desde que seja 220v (PROVISÓRIA EXECUTADA)</t>
  </si>
  <si>
    <t>MGXVZ002_A (ANTIGO B)</t>
  </si>
  <si>
    <t>MGXVZ002</t>
  </si>
  <si>
    <t>4G-DIIR92</t>
  </si>
  <si>
    <t>17Mar. Enviado como Cand A
07mar. Recebido SAR B após tratativas com a prefeitura, área publica para TPU.</t>
  </si>
  <si>
    <t>Divino Das Laranjeiras</t>
  </si>
  <si>
    <t>MGXXR001_E</t>
  </si>
  <si>
    <t>MGXXR001</t>
  </si>
  <si>
    <t>MGVRG_0004</t>
  </si>
  <si>
    <t>4G-VIIN92</t>
  </si>
  <si>
    <t>26mar.Cand E qualificado
19Mar. SAR enviado para qualifcação
28fev25. Solicitado a engenharia nova qualificação do candidato E, qualificado em 2022. Após análise de preview tentaremos retomar o candidato, renegociar e atualizar SAR para nova análise.
28Jun. Recebido SAR cand D e E.
14Jun. Após reprovação do cand. C, acionada 2ª busca. Prazo: 30/06.
14Jun. Candidato C reprovado pela Operadora.
13jun. Solicitado aprovação do cand. C. Na mesma data tim informa que nota de RF é 1, e satélite precisa ser revista. (Solicitato so fornecedor: Candidato C não tem visada de satélite, necessário remanejar a área dentro do imóvel, revisar as fotos de 360º (sem obstruções em 60° e 330°) para aprovação de satélite).</t>
  </si>
  <si>
    <t>Virginia</t>
  </si>
  <si>
    <t>MGYNT002_C</t>
  </si>
  <si>
    <t>MGYNT002</t>
  </si>
  <si>
    <t>4G-MMRD50</t>
  </si>
  <si>
    <t>04mai - Queda de energia relatada pelo cedente, não retornou nosssa energia mandamos equipe para hoje resolver.
'28abr - equipe TIM vai 29abr entregar o MOS
'24abr - Concretagem finalizada.
'23abr - Será utilizada iluminação para noite e trabalhos nas horas vagas da EV.
'17Abr - Concretagem dia 22.04 as 14:00.
16abr - Sem material de EHS, Ventura não sabe quando vai chegar. TUV está liberada.
13abr - Sem material de EHS, prazo de entrega sera enviado hoje até as 17:00.
09abr - Equipe foi trocada pq foram furtados e não querem mais ficar, nova equipe chegou hoje mesmo e vai iniciar a escavação 11abr.
08abr Escavação não ocorrerá pq o ferramental do empreiteiro foi roubado no MGCNP004, postergando a data, será enviado hoje</t>
  </si>
  <si>
    <t>16abr - Execução Leonardo extensão até 22.04 (FINALIZADA)</t>
  </si>
  <si>
    <t>MGYNT003_A</t>
  </si>
  <si>
    <t>MGYNT003</t>
  </si>
  <si>
    <t>4G-MMRD51</t>
  </si>
  <si>
    <t>27/03 - Falta template da provisoria. Provisoria executada. RFI eenviado sem template.
25/03 - Abertura de obra postergada devido entrega dos itens de EHS terem ficado para amanhã.
Concretagem postergada devido data de entrega dos CH.
13/03 - Docusign recebido assinado errado, pois temos problemas com os suportes comprados.
•Sem contrato e sem Cuos na Sytex.
•Sem licenças e protocolos na Sytex.
•Suportes comprados divergente do PPI.</t>
  </si>
  <si>
    <t>Monte Alegre</t>
  </si>
  <si>
    <t>MGYNT004_A</t>
  </si>
  <si>
    <t>MGYNT004</t>
  </si>
  <si>
    <t>4G-MMRD52</t>
  </si>
  <si>
    <t>MONTE ALEGRE DE MINAS</t>
  </si>
  <si>
    <t>Provisória até 03/04.</t>
  </si>
  <si>
    <t>MGYNZ002_B</t>
  </si>
  <si>
    <t>MGYNZ002</t>
  </si>
  <si>
    <t>4G-NGRD50</t>
  </si>
  <si>
    <t>25/03 - Devido data de entrega da EV, RFI postergado para
20/03 - Entrega de itens EHS para 27/03, abertura postergada de 26/03 para 27/03.
13/03 - Docusign recebido assinado.
•Sem contrato e sem Cuos na Sytex.
•Sem licenças e protocolos na Sytex.
•PPI não compatibilizado com fundação.</t>
  </si>
  <si>
    <t>Centralina</t>
  </si>
  <si>
    <t>MGYRX002_A</t>
  </si>
  <si>
    <t>MGYRX002</t>
  </si>
  <si>
    <t>4G-BELO92</t>
  </si>
  <si>
    <t>14fev. cand aprovado A primeira opção, 30m.
04fev.Enviado SAR A e B qualificação operadora.
28Jan.25 SAR A (GF / Área negociada 10 x 10m / Valor pleiteado pelo locador R$ 650,00 / Área projetada na esquina de uma área maior, local com interferência e outras vegetações que serão retiradas e limpas pelo locador)
30dez. Recebido acionamento.</t>
  </si>
  <si>
    <t>Berilo</t>
  </si>
  <si>
    <t>MGYYN001_B</t>
  </si>
  <si>
    <t>MGYYN001</t>
  </si>
  <si>
    <t>4G-SERD03</t>
  </si>
  <si>
    <t>15jan enviado RFI para aprovação.
13jan - Enviar relatório de RFI recebido.
06jan Montagem mantida para 08jan.
05Dez Integrando 2a equipe de EV pois a original está em RO. (equipe Orlando)
18Nov. Site acionado obras em 14/11. Programação seguindo agenda do Chumbador [20/11] e EV [08/12]
25jun. Enviado SAR B qualificação operadora.
24jun. Liberado o envio do cand. B no comitê.
11jun. Seguir com cand. B pois a aárea do A não comporta uma EV de 70m. Passar no comitê.
16mai. Enviado a engenharia winity SAR rev02 contemplando a execução de acesso simples ao site, sem a necessidade de implantação de faixa de desaceleração e aceleração, além de sinalização vertical e horizontal, para nova qualificação e preview.
08mai. Cand. A validado pela concessionária, porém sendo necessário novo acesso tendo em vista que o acesso do lindeiro não está regularizado.
28mar. Cand A qualificado operadora, 70m.
25mar. Enviado SAR A qualificação operadora.
25mar. Liberado em comitê o envio do SAR A.
20jan. Recebido SAR A e B.Preview: A 5,1% e B 5,1% de 8,5%, necessário comitê.
20jan. Recebido acionamento.</t>
  </si>
  <si>
    <t>Rodovias EPR Sul de Minas</t>
  </si>
  <si>
    <t>SENADOR JOSÉ BENTO</t>
  </si>
  <si>
    <t>MGZNT001_B</t>
  </si>
  <si>
    <t>MGZNT001</t>
  </si>
  <si>
    <t>SN-MBRD01</t>
  </si>
  <si>
    <t>25jun. Candidato B qualificado operadora, 50m.
21jun. Enviado SAR B qualificação operadora.
28mai. Recebido SAR B.
17mai. Recebida SARF revisada.
16mai. Solicitado a TIM SARF revisada. REMANEJAMENTO DE PN DE 1.870M.
13mai. Candidato A reprovado por RF, enviada coordenadas solicitando revisão de SARF.</t>
  </si>
  <si>
    <t>MSRBS008_A</t>
  </si>
  <si>
    <t>MSRBS008</t>
  </si>
  <si>
    <t>SN-RRRSI6</t>
  </si>
  <si>
    <t>24/08 - Concretagem confirmada para hoje.
22/08 - Concretagem confirmada para dia 24/08 na FUP.
20/08- Cronograma reagendada para dia 24/08
18/08 - Concretagem agendada para o dia 21/08
12/08 - Equipe em local, necessário limpeza. Limpeza agendada para 13/08 e abertura em 14/08.
Perfuratriz que esta em sorriso vira para caminhos da celulose abrir os tubulões com as saias. 
11/08 - Integração da MNS concluida hoje. Aberturas de obra confirmada para amanhã.
06/08 - Formalização de acionamento via e-mail.
04/08 - Enviado  documentação para MNS iniciar compra, corte, dobra e definição de equipe via Whatsapp.
03ago - Liberar</t>
  </si>
  <si>
    <t>MSRBS011_B</t>
  </si>
  <si>
    <t>MSRBS011</t>
  </si>
  <si>
    <t>SN-RRRSI9</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</si>
  <si>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 Houve revisão de proj. de fundação.
18/08 - Concretagem agendada para o dia 25/08 
18/08 - Radier esta no projeto com 7,50m x 7,50m e a N1 a parte reta é de 7,79m.
Stark esta verificando revisão de projeto.
14/08 - Abertura de obras realizada na data de hoje
 12/08 - Equipe em local, necessário limpeza. Limpeza realizada hoje e abertura em 13/08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</si>
  <si>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MSDDP003_A</t>
  </si>
  <si>
    <t>MSDDP003</t>
  </si>
  <si>
    <t>4G-DPSSJ2</t>
  </si>
  <si>
    <t>31/03 - RFI enviado com provisoria no cabo PP. Yuzo ciente.
30/03 - Infra concluida, aguardando energia.
25/03 - Concretagem postergada de 26/03 para 30/03 devido as chuvas. Segunda conseguiremos concretar FD + VG baldrame + base.
20/03 - Muita chuva, virou lamaçal, maquina não consegue chegar, caminhoes atolando, não sendo possivel iniciar a escavação hoje. Postergada para 21/03. Concretagem dia 24/03 não sera possivel, alterada para 26/03.
12MAR26_ Obra em mobilização.
27/02 - Sem formulario de ACP e sem APC no força tarefa ou Sytex</t>
  </si>
  <si>
    <t>Provisoria - Absorvida pela Formatto
23/04 - Debitos em nome da Tim e Winity
Foi verificdo que a Tim tinha debitos em 07/03.
06mar - Solictado docs para solicitação de energia</t>
  </si>
  <si>
    <t>MSDRD003_A</t>
  </si>
  <si>
    <t>MSDRD003</t>
  </si>
  <si>
    <t>4G-DOSSD0</t>
  </si>
  <si>
    <t>31/03 - RFI enviado sem suporte de face. Energia provisoria com cabo PP. Yuzo ciente.
30/03 - RFI não enviado devido falta de suporte MW de face. Acordado com o Eder da Tim, envio do RFI, sob aprovação com ressalvas até data de instalação do suporte faltante. Prometido instalação até 02/04. 27/03 - Provisoria no cabo PP.
25/03 - Infra concluida, trabalhando na provisoria até amanhã.
20/03 - Termino de montagem mantido para 21/03.
12MAR26_ Obra em armação. Chuvas já causou perda de 2 dias do cronograma.
24/02 - Docusign não assinado pois falta contrato/Cuos e APC na Sytex. Sem APC no Força tarefa.
Formalizado acionamento do pré-work.
EHS subindo documentação hoje. Aguardando confirmação integração para 02/03. EHS confirma essa data até 27/02.
Integração online
23/02 - Envio de site para MNS conforme planilha de APC P03 - Rodrigo. Sem docsing recebido</t>
  </si>
  <si>
    <t>Dourados</t>
  </si>
  <si>
    <t>MSDRD004_A</t>
  </si>
  <si>
    <t>MSDRD004</t>
  </si>
  <si>
    <t>4G-DOSSC7</t>
  </si>
  <si>
    <t>30/03 - RFI não enviado devido falta de suporte MW de canto. Acordado com o Eder da Tim, envio do RFI, sob aprovação com ressalvas até data de instalação do suporte faltante. Prometido instalação até 02/04.
27/03 - Provisoria no cabo PP.
25/03 - Infra concluida ontem, trabalhando na provisoria até amanhã.
20/03 - Montagem finalizada ontem, atuando no nivelamento do terreno para receber a brita e alvenaria da mureta do QDE.
12MAR26_ Obra em armação. Chuvas já causou perda de 2 dias do cronograma.
27/02 - Formulario de APC assinado ontem a noite. Acionando obra hoje.
APC liberado no grupo força tarefa em 26/02.
24/02 - Docusign não assinado pois falta contrato/Cuos e APC na Sytex. Sem APC no Força tarefa.
Formalizado acionamento do pré-work.
EHS subindo documentação hoje. Aguardando confirmação integração para 02/03. EHS confirma essa data até 27/02.
Integração online
23/02 - Envio de site para MNS conforme planilha de APC P03 - Rodrigo. Sem docsing recebido</t>
  </si>
  <si>
    <t>Provisoria - Buscar aprovação
23/04 - Debitos em nome da Tim e Winity
Foi verificdo que a Tim tinha debitos em 07/03.
06mar - Solictado docs para solicitação de energia</t>
  </si>
  <si>
    <t>MSRBS012_A</t>
  </si>
  <si>
    <t>MSRBS012</t>
  </si>
  <si>
    <t>SN-RRRSH0</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</si>
  <si>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20/08- Cronograma mantido 
18/08 - Concretagem agendada para o dia 25/08 
14/08 - Abertura de obras realizada na data de hoje
12/08 - Equipe em local, necessário limpeza. Limpeza realizada hoje e abertura em 13/08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</si>
  <si>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165/8</t>
  </si>
  <si>
    <t>MSRBS014_A</t>
  </si>
  <si>
    <t>MSRBS014</t>
  </si>
  <si>
    <t>SN-RRRSH2</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</si>
  <si>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25/08 
12/08 - Equipe em local, necessário limpeza. Limpeza sera amanhã e abertura em 15/08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</si>
  <si>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MSSDR001_A</t>
  </si>
  <si>
    <t>MSSDR001</t>
  </si>
  <si>
    <t>MSINP</t>
  </si>
  <si>
    <t>INTEGRAÇÃO INPASA</t>
  </si>
  <si>
    <t>24/08 - Falta integração. Cronograma ficticio lançado.
18/08 - Falta integração. Cronograma ficticio lançado.
12/08 - Falta integração. Cronograma ficticio lançado. 
06/08 - Ag. data de integração na Inpasa. Sem previsão por EHS.
04/08 -  Ag. data de integração na Inpasa. Sem previsão por EHS.
29jul - Aguardando integração, documentação enviada completa dia 22jul, em análise de EHS. Cobrado Rodrido do retorno, prazo estourado.
21/07 - CH. Na trnstower.
17/07 - Ag. Integração.
Cronograma estimado dependendo de integração.
14/07 - Formalizado acionamento. Falta integração de equipe na Inspasa</t>
  </si>
  <si>
    <t xml:space="preserve">Inpasa Agroindustrial </t>
  </si>
  <si>
    <t>Sidrolândia</t>
  </si>
  <si>
    <t>N/A - Huawei</t>
  </si>
  <si>
    <t>SECCIONAL - 50m</t>
  </si>
  <si>
    <t xml:space="preserve">Energia - Resp. Cliente </t>
  </si>
  <si>
    <t>CW 6·CLI-AGD | EV 6·CLI-AGD</t>
  </si>
  <si>
    <t>CLIENTE</t>
  </si>
  <si>
    <t>MSNGL001_A</t>
  </si>
  <si>
    <t>MSNGL001</t>
  </si>
  <si>
    <t>4G-AECSJ2</t>
  </si>
  <si>
    <t>30/03 - RFI não enviado devido falta de suporte MW de canto. Acordado com o Eder da Tim, envio do RFI, sob aprovação com ressalvas até data de instalação do suporte faltante. Prometido instalação até 02/04.
27/03 - Energia ligada ontem e equipe finalizando o site para envio do RFI.
20/03 - Data de RFI alterada de 23/03 para 28/03 devido prazo de ligação de energia.
17mar - Torre finalizada.
12mar - Liberada a concretagem sem bomba, alinhado com Stark / puk.
11mar - Concretagem adiantada para 12mar. 12:00.
09mar - Escavada fundação dia 07mar, iniciado magro e ferragens.
04mar - Terreno limpo e realizado a abertura.
24.02 - Mob. 02mar / Inicio 04mar / Esc. 04mar / Conc.13mar /Mont. Início 16mar / Mont. Térm. 19mar / Tubulações e caixas de passagens 18mar / Padrão 12mar / Concretagem base 18mar / Montagem QTM 18mar a 20mar / Energia 20mar / RFI 23mar.
23/02 - Fabio verificando data de coleta e entrega CH e EV. Confirma ainda hoje. Datas de coleta e entrega de CH e EV confirmadas pelo Fabio para Aline e lançadas na planilha.
Embarques 04/03 entregas 08/03.
Cronograma: Lucas e Welder formalizaram ainda hoje.
22/02 - site liberado para obra.
20/02 - verificamos que o formulario teve as assinaturas concluidas em 12/02.
12/02 - Assinatura do Docusign em andamento e liberação de pre work
11/02 - Docusign recebido a noite.
10/02 - APC força tarefa em 09/02, sem Docusign;</t>
  </si>
  <si>
    <t>Angelica</t>
  </si>
  <si>
    <t>MSTRS004_A</t>
  </si>
  <si>
    <t>MSTRS004</t>
  </si>
  <si>
    <t>SN-TLSSI1</t>
  </si>
  <si>
    <t>24/09 - Cronograma sofreu alteração no inicio da montagem devido o caminhão de transporte quebrar.
21/08 - concretagem concluida.
20/08- Cronograma mantido 
18/08 - Concretagem agendada para o dia 21/08
12/08 - Equipe em local, necessário limpeza. Limpeza agendada para 13/08 e abertura em 14/08.
Perfuratriz que esta em sorriso vira para caminhos da celulose abrir os tubulões com as saias.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</si>
  <si>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Três Lagoas</t>
  </si>
  <si>
    <t>MSTRS005_A</t>
  </si>
  <si>
    <t>MSTRS005</t>
  </si>
  <si>
    <t>SN-TLSSI2</t>
  </si>
  <si>
    <t>24/09 - Cronograma sofreu alteração no inicio da montagem devido o caminhão de transporte quebrar.
22/08 - concretagem concluida.
20/08- Cronograma mantido 
18/08 - Concretagem agendada para o dia 22/08
12/08 - Equipe em local, necessário limpeza. Limpeza realizada hoje, abertura em 13/08.
Perfuratriz que esta em sorriso vira para caminhos da celulose abrir os tubulões com as saias. 
11/08 - Integração da MNS concluida hoje. Aberturas de obra confirmada para amanhã.
07/08 - Formalizado acionamento via e-12/08 - Equipe em local hoje. 
11/08 - Integração da MNS concluida hoje. Aberturas de obra confirmada para amanhã.
mail.
Conferência realizada pela Priscilla.
04/08 - Enviado  documentação para MNS iniciar compra, corte, dobra e definição de equipe via Whatsapp.
03ago - Liberar</t>
  </si>
  <si>
    <t>MSTRS006_A</t>
  </si>
  <si>
    <t>MSTRS006</t>
  </si>
  <si>
    <t>SN-TLSSI3</t>
  </si>
  <si>
    <t>27/08 - Concretagem reprogramada conforme disponibilidade da concreteira.
24/08 - Cronograma mantido na FUP. 
22/08 - Após registrar não conformidades de EHS pela ausência de banheiros químicos nas obras de RADIER, a MNS reteve a entrega de aço para evitar sanções jurídicas. Essa retenção gerou um efeito cascata, obrigando a reprogramação da concretagem e das fases seguintes. Devido à baixa disponibilidade de estoque do fornecedor de banheiros, foi acordado dar prioridade aos canteiros com fundação tipo TUBULÃO.
18/08 - Concretagem agendada para o dia 26/08 
12/08 - Equipe em local, necessário limpeza. Limpeza sera amanhã e abertura em 14/08
11/08 - Integração da MNS concluida hoje. Aberturas de obra confirmada para amanhã.
07/08 - Formalizado acionamento via e-mail.
Conferência realizada pela Priscilla.
04/08 - Enviado  documentação para MNS iniciar compra, corte, dobra e definição de equipe via Whatsapp.
03ago - Liberar</t>
  </si>
  <si>
    <t>MTCCR001_B</t>
  </si>
  <si>
    <t>MTCCR001</t>
  </si>
  <si>
    <t>4G-CCSMJ6</t>
  </si>
  <si>
    <t>25/08 - Equipe de montagem declinou a montagem. Site sem energia, a Formatto informar que a TIM e Winity estão com débitos.
A Formatto ficou de verificar a possibilidade de provisória.
24/08  Equipe de montagem em deslocamento
17/08 - Concretagem reagenda para quarta-feira dia 19/08
11/08 -  Houve atraso na entrega da ferragem que impactou a realização da concretagem no dia de hoje.
10/08 - Cronograma mantido. 
07/08 - Cronograma mantido.
06/08 - Escavação iniciada.
05/08 - Retro quebrou no site, não foi possivel iniciar escavação. Postergado para amanhã.
04/08 - Conforme alinhado em FUP, retomada da obra confirmada para amanhã, com inicio de escavação para 05/08 (caso consigam antecipar a retro, anteciparam). 
Concretagem prevista para 12/08
Inicio de montagem previsto para 15/08
30jul - Escavação postergada por maquina dia 01ago, Alterada as datas sequenciais.
22/07 - Ag. liberação de EHS, Formatto esta pendente envio de documento de equipe. 
Cronograma estimado lançado.
21/07 - CH. Na trnstower.
16/07 -  Ag. liberação das equipes por EHS. Cronograma estimado.</t>
  </si>
  <si>
    <t>Caceres</t>
  </si>
  <si>
    <t>CAW - 30m</t>
  </si>
  <si>
    <t>MTDMN003_A</t>
  </si>
  <si>
    <t>MTDMN003</t>
  </si>
  <si>
    <t>MTW20</t>
  </si>
  <si>
    <t>31/08 - Falta energia
13/07 - RFI enviado  sem energia, autorizado pelo Dudek, com base em alinhamento prévio entre Dudek e Vivo. 
17/06 - Devido previsão de ligação de energia, RFI postergado para 30/06.
11/06 - Site sem energia definitiva.
05/06 - Aceitação realizada. Site sem energia.
31/05 - Sem energia. Envio não autorizado divulgação RFI.
19/05 - Concretagem postergada para 22/05.
12/05 - cronograma atualizado;
07/05 - Escavação realizada.
06/05 - abertura de obra realizada.
27/04 - Yuzo informou no grupo Implantação, que tivemos esse APC durante o final de semana. Pediu para seguir com acionamento de obra.
25/03 - Pré-work disparado. PPI não compatibilizado com fundação.</t>
  </si>
  <si>
    <t>Diamantino</t>
  </si>
  <si>
    <t>ENERGIA
Montagem - EHS
Ligação de energia pela Luiz NSE.</t>
  </si>
  <si>
    <t>SECCIONAL - 80m</t>
  </si>
  <si>
    <t>Apenas instalação do padrão, sem ligação de energia
Energia definitiva nâo sera pela MNS. Sera pela Luiz NSE.
MNS responsavel: Apenas instalação do padrão, sem ligação de energia</t>
  </si>
  <si>
    <t>MTDMN005_A</t>
  </si>
  <si>
    <t>MTDMN005</t>
  </si>
  <si>
    <t>MTW22</t>
  </si>
  <si>
    <t>31/08 - EV em montagem 
27/08 - A equie de montagem foi para o site MTNVM005, a equipe retornar no para o site dia 29/08
25/08 - Concretagem concluída.
24/08 - Croncretagem confirmada para amanhã - Atualizado na FUP.
22/08 - A concreteira informou não ter disponibilidade para o dia 24/08, agendando o serviço para o dia 25/08. Ressalto que a fundação já se encontra pronta.
20/08 - Cronograma mantido
18/08 - Concretagem reagendada para dia 24/08 
12/08 - Realizando limpeza hoje
11/08 - Equipe chegou no local, site muito sujo, necessário limpeza para demarcação amanhã.
07/08 - Abertura agendada para 11/08</t>
  </si>
  <si>
    <t>MTDMN006_A</t>
  </si>
  <si>
    <t>MTDMN006</t>
  </si>
  <si>
    <t>MTW23</t>
  </si>
  <si>
    <t>11/08 - Autorizado pelo Yuzo, envio de RFI sem nova avaliação do Picon, pois ele ja havia aprovado/reprovado RFI via Teams e Sytex.
10/08 - Finalização de instalação dos travaquedas epal Telsite. 
30jul - Telsite / MNS não conseguu equipe para voltar a tempo homologada, nova data dia 08ago.
29jul - RFI não aprovado pelo Picon, por falta de itens impeditivos. Falta de peças, evidênciadas pela Telsite no e-mail: MTDMN006 - PEÇAS FALTANTES desde dia 10jul, aguardando prazo do Fabio.
28/07 - RFI não aprovado pelo Picon, por falta de itens impeditivos. Falta de peças, evidênciadas pela Telsite no e-mail: MTDMN006 - PEÇAS FALTANTES
24jul - Aprovar com o Igor mandar RFi sem energia.
23/07 - RFI reprovado por EHS por falta de escada e trava quedas inferior. Peças faltantes da EV. Telsite sinalizou. Estamos aguardando posicionamento do Fabio sobre prazo para entrega das peças faltantes.
17/07 - Devido vandalismo do site ocorrido duante a paralisação da obra por conta do acidene, perdemos parte das ferragens da obra. MNS realizou novas aquisoções, sem custos adicionais, estão trabalhando para entregar o RFI em 23/07.
15/07 - Dudek pediu antecipação de RFI para 20/07 para MNS. Vamos acompanhar para ver se será possivel.
12/07 - montagem finalizada.
08/07 - Inicio de montagem. 
02/07 - Ag. aprovação da documentação dos TST e colaboradores na rota do Oeste e EHS.
Após liberação, precisaremos de 10 dias para concluir a infra e 4 dias para concluir a EV.
Falta: 60% de montagem de EV e toda infra.
22/06 - RFI postergado para fim do mês, pois estamos com obra paralisada. 
16/06 - EV paralisada em 40mts.
09/06 - Cocnretagem finalizada.
05/06 - Furto de 36 barras de N1 (16mm), demos falta em 03/06. Compramos em 04/06. 
Concretagem postergada de hoje para 09/06. 
150km de distancia de Cuiba - Local onde foi comprado mais ferragens.
21/05 - Durante escavação, rompemos a fibra. Rota do Oeste foi no local para solucionar.
18/08 - Formalização do acionamento de 11/05 via e-mail.
* APC PROBLEM - MTDMN006_A - Engenharia - PPI não compatibilizado com fundação
08/05 - Disparei pré-work para MNS via WhatsApp.</t>
  </si>
  <si>
    <t>PEÇA FALTANTE
Montagem - EHS
Ligação de energia pela Luiz NSE.</t>
  </si>
  <si>
    <t>Apenas instalação do padrão, sem ligação de energia - Tetra</t>
  </si>
  <si>
    <t>MSTPR001_A</t>
  </si>
  <si>
    <t>MSTPR001</t>
  </si>
  <si>
    <t>4G-ITPSJ2</t>
  </si>
  <si>
    <t>27/03 - Energia definitiva ligada em 25/03 - RFI recebido ontem.Ag. template de energia.
20/03 - Montagem em andamento, previsto para concluir hoje até o final do dia.
17mar montagem iniciada.
12mar - Concretagem para as 08:00 do dia 13mar.
11mar - Concretagem foi puxada para dia 13mar.09mar - Esc. OK / Conc.14mar /Mont. Início 17mar / Mont. Térm. 20mar / Tubulações e caixas de passagens 20mar / Padrão 12mar / Concretagem base 20mar / Montagem QTM 18mar a 21mar / Energia 22mar / RFI 23mar.
05mar - Mob. OK / Inicio OK / Esc. 08mar / Conc.14mar /Mont. Início 17mar / Mont. Térm. 20mar / Tubulações e caixas de passagens 20mar / Padrão 12mar / Concretagem base 20mar / Montagem QTM 18mar a 21mar / Energia 22mar / RFI 23mar.
04mar - Mob. 05mar / Inicio 05mar / Esc. 08mar / Conc.14mar /Mont. Início 17mar / Mont. Térm. 20mar / Tubulações e caixas de passagens 20mar / Padrão 12mar / Concretagem base 20mar / Montagem QTM 18mar a 21mar / Energia 22mar / RFI 23mar.
02mar - Mob. 05mar / Inicio 05mar / Esc. 08mar / Conc.14mar /Mont. Início 17mar / Mont. Térm. 20mar / Tubulações e caixas de passagens 20mar / Padrão 12mar / Concretagem base 20mar / Montagem QTM 18mar a 21mar / Energia 22mar / RFI 23mar.
25fev - Mob. 05mar / Inicio 03mar / Esc. 05mar / Conc.14mar /Mont. Início 17mar / Mont. Térm. 20mar / Tubulações e caixas de passagens 20mar / Padrão 12mar / Concretagem base 20mar / Montagem QTM 18mar a 21mar / Energia 22mar / RFI 23mar.
24.02 - Mob. 02mar / Inicio 03mar / Esc. 04mar / Conc.13mar /Mont. Início 16mar / Mont. Térm. 19mar / Tubulações e caixas de passagens 18mar / Padrão 12mar / Concretagem base 18mar / Montagem QTM 18mar a 20mar / Energia 20mar / RFI 23mar.
05jul/24. [CLARO] VENTURA - Mobilização 05jul / Integração 11jul / Inicio 12jul / Escavações valas 13jul / Tubulações e caixas de passagens 15jul / Padrão 16jul / Concretagem base 18jul / Montagem Metálicos 20jul a 21jul / Energia 26jul / RFI 28jul
23/02 - Resposta do Militão sobre fim de linha: é só construir o padrão favoravel ao fim de linha que liga
20/02 - Andressa liberou APC. Estou confirmando a questão de energia com o Militão para disparar acionamento.
13/02 - Formulario assinado.
12/02 - Energia: fim de linha</t>
  </si>
  <si>
    <t>MTJCR003_B</t>
  </si>
  <si>
    <t>MTJCR003</t>
  </si>
  <si>
    <t>MTW40</t>
  </si>
  <si>
    <t>31/08 - Infra finalizada 
24/08 - Concretagem em andamento.
20/08 Croncretagem reagendada para dia 24/08 
18/08 - Croncretagem mantida para o dia 20/8
14/08 - Cronograma mantido 
12/08 - Escavação realizada.
11/08 - Abertura realizada.
07/08 - Abertura agendada para 10/08</t>
  </si>
  <si>
    <t>Jaciara</t>
  </si>
  <si>
    <t>MTLCS004_A</t>
  </si>
  <si>
    <t>MTLCS004</t>
  </si>
  <si>
    <t>MTW10</t>
  </si>
  <si>
    <t>30/08 - Faltando modulo da EV 
27/08 - Concretagem foi reprogramada para hoje para concretar fundação, baldrame e base de equi.
24/08 - Concretagem reprogramda para o dia 26/08.
20/08 Cronograma mantido 
14/08 - Escavação realizada na data de hoje
12/08 - Demarcação realizada, sera verificada pelo fiscal amanhã.
07/08 - Abertura agendada para dia 12/08
04/08 - Enviado  documentação para MNS iniciar compra, corte, dobra e definição de equipe via Whatsapp.
03ago - Liberar</t>
  </si>
  <si>
    <t>Lucas do Rio Verde</t>
  </si>
  <si>
    <t>AM - 16m</t>
  </si>
  <si>
    <t>MTNBR001_A</t>
  </si>
  <si>
    <t>MTNBR001</t>
  </si>
  <si>
    <t>MTW24</t>
  </si>
  <si>
    <t>20/08 - RFI validado pelo Joly. Site sem energia. Prazo de ligação até 31/08. RFI postergado para 31/08 devido essa questão.
19/08 - RFI postergado de 17/08 para 20/08 ag. analise do Joly.
18/08 - RFI enviado no SYTEX dia 17/08 
12/08 - Montagem iniciada.
11/08 - Equipe de montagem chegou no campo para organização de canteiro e peças. Atividade em altura iniciando amanhã.
07/08 - Por questões de logística da equipe e dia dos PAIS houve alteração na data de inicio e finalização da montagem
29jul - Escavação dia 20jul, concretagem dia 24jul. Incício de montagem para dia 05ago. Term. 09ago, torre para entrega somente dia 04ago, RFI 11ago energia Cliente.
21/07 - escavação iniciada, concretagem mantida. 
17/07 - Abertura concluida.
16/07 - Aertura postergada para amanhã, devido entrega de itens EHS.
13/07 - cronograma confirmado.</t>
  </si>
  <si>
    <t>Nobres</t>
  </si>
  <si>
    <t xml:space="preserve">MNS </t>
  </si>
  <si>
    <t>Tetra</t>
  </si>
  <si>
    <t>MTBRR002_A</t>
  </si>
  <si>
    <t>MTBRR002</t>
  </si>
  <si>
    <t>4G-BAGM93</t>
  </si>
  <si>
    <t>Chuvas atrasam as obras e montagem da EV</t>
  </si>
  <si>
    <t>Indianópolis</t>
  </si>
  <si>
    <t>Protocolo de Definitiva recebido em 20/01</t>
  </si>
  <si>
    <t>MTNTN001_A</t>
  </si>
  <si>
    <t>MTNTN001</t>
  </si>
  <si>
    <t>SMITV20_001</t>
  </si>
  <si>
    <t>MTW33</t>
  </si>
  <si>
    <t>31/08 - Falta energia.
24/08 - Site sem energia, RFI na Sytex. 
21/08 - Montagem finalizada.
20/08 Cronograma mantido
18/08 - Inicio da montagem previsto para o dia 17/08 
 14/08 - Inicio postegado para amanhã
07/08 - Por questões de logística da equipe e dia dos PAIS houve alteração na data de inicio e finalização da montagem
04/08 - Ev entregue
29jul - Escavação dia 25jul, concretagem dia 03ago, atraso na ferragem. Incício de montagem para dia 06ago. Term. 12ago, torre para entrega somente dia 05ago, RFI 17ago energia Tetra
20/07 - Na abertura de obras paralisada devido proximidade com rede de MT de 3,60mts. Ag. Posicionamento da RO.
17/07 - Ag. Fiscal para abertura de obra.
16/07 - Abertura postergada para amanhã, devido entrega de itens EHS.
13/07 - cronograma confirmado.</t>
  </si>
  <si>
    <t>Santo Antônio de Leverger</t>
  </si>
  <si>
    <t>MTJSC002_B</t>
  </si>
  <si>
    <t>MTJSC002</t>
  </si>
  <si>
    <t>4G-JIAMJ5</t>
  </si>
  <si>
    <t>23/06 - Ligação de energia prevista para 25/06. Ag. ligação de energia para envio de RFI. 
12/06 - Em 10/06 a concessionária respondeu para Formatto que não localizou endereço. 
09/06 - RFI enviado sem ligação de enetgia definitiva. Ag. ligação.
03/06 - protocolo rejeitado em 02/06 por não localizar o endereço (energiza). 
Novo protocolo aberto. Nova previsão: 10/06.
25/05 - Concretagem postergada para sabado (30/05) devido atraso do CH. Cronograma atualizado.
23/05 - tivemos problemas com embarque do CH, sera entregue até quarta (27/05).
21/05 - Philipe enviou a carta para assinatura para o Militão hoje. Formatto esta aguardando a devolução da carta assinada para protocolar o pedido de ligação de energia.
14/05 - Yuzo autorizou retomada da obra ontem. Sinalizei a Formatto e pedi cronograma atualizado, da melhor forma possivel, para mantermos o site em P05.
07/05 - Andressa pediu para segurar a abertura dessa obra.
07/05 - Abertura de obra iniciada. Proprietário solicitando licenças para remoção de árvores. Autoriza também movimentação de área locada em até 50mts para fugir das arvores.</t>
  </si>
  <si>
    <t>MTLTG001_A</t>
  </si>
  <si>
    <t>MTLTG001</t>
  </si>
  <si>
    <t>4G-ALTMI0</t>
  </si>
  <si>
    <t>MTLTG002_C</t>
  </si>
  <si>
    <t>MTLTG002</t>
  </si>
  <si>
    <t>4G-ALTMI1</t>
  </si>
  <si>
    <t>MTLTG003_C</t>
  </si>
  <si>
    <t>MTLTG003</t>
  </si>
  <si>
    <t>4G-ALTMI2</t>
  </si>
  <si>
    <t>MTLTG004_A</t>
  </si>
  <si>
    <t>MTLTG004</t>
  </si>
  <si>
    <t>4G-ALTMI3</t>
  </si>
  <si>
    <t>16mar - Sem tarefa APC, Docusign liberar pré-work SEM TORRE ALOCADA Site tem 2 suportes de face e 2 de canto</t>
  </si>
  <si>
    <t>MTLTG005_C</t>
  </si>
  <si>
    <t>MTLTG005</t>
  </si>
  <si>
    <t>4G-ALTMI4</t>
  </si>
  <si>
    <t>MTLTG006_D</t>
  </si>
  <si>
    <t>MTLTG006</t>
  </si>
  <si>
    <t>4G-ALTMI5</t>
  </si>
  <si>
    <t>Provisória ligada - Template enviado em 14/05</t>
  </si>
  <si>
    <t>MTLTR001_A</t>
  </si>
  <si>
    <t>MTLTR001</t>
  </si>
  <si>
    <t>4G-ALUMI0</t>
  </si>
  <si>
    <t>Sem cedente - RFI sem energia</t>
  </si>
  <si>
    <t>MTLTR003_A</t>
  </si>
  <si>
    <t>MTLTR003</t>
  </si>
  <si>
    <t>4G-ALUM92</t>
  </si>
  <si>
    <t>ALTO ARAGUAIA</t>
  </si>
  <si>
    <t>MTNDS001_A</t>
  </si>
  <si>
    <t>MTNDS001</t>
  </si>
  <si>
    <t>4G-UNSM90</t>
  </si>
  <si>
    <t>24.02 - Montagem iniciada, cronograma atualizado, modulo 8 está faltando e recebemos 2 modulos 10, alinhando com o Luis da AM refuração.
23/02 - Falta montar EV e finalizar acabamentos. Cronograma atualizado.
22/02 - Concretagem manual concluida.
21/02 - Não concretado, pois não tivemos tempo habil para deslocamento de fiscalização, além da Formatto não ter o material necessário para medição do Slamp em campo. As 8:47h Welder disse que estava com equipe em campo, aguardando entrega dos materiais. Postergamos para amanhã.
Carta traço enviada aprovada pelo Puk.
20/02 - Lucas confirmou que seguiremos com a concretagem até domingo. Welder atrelou a concretagem para amanhã (no final do dia de hoje) a entrega dos materiais em campo.
19/02 - Welder informou que so temos agenda para concretagem usinada em 28/02. Yuzo solicitou que seguissemos com concretagem manual para não perdermos o RFI do mês. A concretagem precisa acontecer até 21/02. Lucas vai confirmar se consegue os materiais até amanhã.
16/02 - Puk esta avaliando possibilidade de seguir com tubulão helicoidal. Yuzo pediu para verificar possibilidade de alteração de tubulão para radier.
14/02 - Concretagem cancelada por erro de execução da Formatto. Formatto executou fundação com base no PPI, Radu sinalizou e cancelamos a concretagem. Passei para o Puk verificar como podemos proceder.
13/02 - Concretagem confirmada para amanhã as 8h.
12/02 - Chuvas impactou no avanço das atividades (video de chuvas recebido via grupo de obra).
10/02 - Concluido baldrames, mouro~es, base, skid instalado, fundação com chumbador instalado, padrão instalado, mureta do QTM pronta.
Pendentes: concretagem, montagem EV, fechamento do alambrado, passagem de cabos, brita e acabamentos.
05/02 - Entrega de CH solicitada para 05/02, foi alinhada que seria entregue dia 06/02 no primeiro horário para garantia de concretagem em 07/02.
Hoje as 11:30h, fomos informados que o caminhão estava retido no posto fiscal e que não seria atendido horário de entrega programada, inviabilizando a concretagem do dia 07/02.
As 16:40h, fomos informados que o caminhão seguia retido no posto, sem previsão para liberação.
Concretagem cancelada. Nova data de concretagem: 14/02 (acréscimo de 7 dias de SLA devido agenda da concreteira disponível na região).
28/01 - escavação iniciada e concluida.
26/01 - Equipe chegou no site mas não demarcou a area pois o proprietário vai acompanha-los amanhã para demarcação da area em campo. Foi solciitado nome da equipe junto com dados do veiculo para comunicação a fazenda.
22/01 - cronograma atualizado. Não sera iniciada a obra dia 23/01 por falta de materiais na região. So teremos materiais segunda, dia 26/01, por isso a equipe chegara no site apenas dia 26/01.
19/01 - Formalização do acionamento.
Rodrigo de EHS disse que inicialmente,não é necessário integração.
16/01 - APC no grupo Força Taref. Cominucação para Formatto via Whats.</t>
  </si>
  <si>
    <t>CNHI (AGENOR PELISSA)</t>
  </si>
  <si>
    <t>União do Sul</t>
  </si>
  <si>
    <t>FUNDAÇÃO EXECUTADA ERRADA</t>
  </si>
  <si>
    <t>Energia: Resp: Cliente (usina)</t>
  </si>
  <si>
    <t>MTPDR005_B</t>
  </si>
  <si>
    <t>MTPDR005</t>
  </si>
  <si>
    <t>4G-PXPMI4</t>
  </si>
  <si>
    <t>30/04 - RFI sem energia - Sem cedente.
Sem cedente de provisória.
29/04 - equipe finalizando infra. RFI confirmado para hoje.
28/04 - RFI reprogramado para conclusão de acabamentos de 28/04 para 29/04.
24/04 - Temos cedente viavel, mas não temos aprovação de provisoria da Tim. No momento, autorizado envio de RFI sem energia.
22/04 - Montagem finalizada ontem.
20/04 - montagem iniciada.
17/04 - Ag. Mapeamento de provisoria. Procurando cedente. 2°F A Formatto passara Capex e Opex para aprovação.
15/04 - Concretagem em andamento.
Padrão postergado de 14/04 para 17/04.
13/04 - Concretagem postergada de 14/04 para 15/04 as 14h por disponibilidade de concreteira. Amanhã so conseguem fazer 3, e tinhamos programado 4.
08/04 - escavação não iniciada ontem porque o carro da equipe quebrou e foi para oficina. Postergado para 09/04.
06/04 - Data de padrão postergada por logistica de fornecedor local. Alterado para 10/04. Data de escavação do tubulão alterada de 03/04 para 07/04 devido feriado santo. Escavação sera manual.
01/04 - Apareceu uma pessoa dizendo ser dono da faixa de dominio. Cercamento dele esta 2,00m afastado do site.
equipe em campo para limpeza e demarcação. Itens de EHS e do canteiro de obra chegam amanhã.
27/03 - Abertura postergada de 30/03 para 01/04 devido entrega dos itens necessários por EHS.Solicitado alteração da data de entrega ds CH de 31/03 para 02/04 devido postergação da abertura de obras.
25/03 - Finalizando o muro de contenção para reaterrar amanhã.
23/03 - Devido muro de contenção do radier aflorado, Simeoni seguiu para outra montagem e inicia essa dia 26/03. RFI postergado de 28/03 para 30/03 devido termino de montagem da EV e finnalização do muro de contenção da fundação.
20/03 - Energia definitiva ligada, site proximo a rede.
16MAR26_ Obra precisou ser paralisada por 3 dias em razão de retirada da linha aérea de energia (que estava programada pra ocorrer antes do início da obra) que atrasou o início e demorou mais que o estimado para concluir.
12MAR26_ Obra em armação. Chuvas já causou perda de 2 dias do cronograma.
27/02 - Formaulario de APC assinado ontem a noite. Acionamento disparado hoje.
Integração de hoje cancelada. Nova litoral autorizou inicio das atividades sem integração hoje, atrelando a execução da integração segunda.
Integração foi cancelada hoje por motivos de auditoria na nova litoral.
24/02 - Ag. Data de integração.
Docsing assinado pela Aline.
Documentação licenciamento flntando na Sytex, por isso classificação 2 (amarela).
Possivelmente vamos integrar as equipes para iniciar 3 obras da nova litoral dia 27/02.
Dessa forma, temos + 2 nova litoral prevista para dar APC em 27/02. Estou antecipando processo de integração, são esses sites:
SPBRW006_B - pré-work formalizado em 24/02;
SPBRW007_B - prev APC 27/02
SPMGD003_A - pré-work formalizado em 24/02;
SPMRW002_B - pré-work formalizado em 24/02;
SPSXX005_B - prev APC 27/02
23/02 - Envio de site para MNS conforme planilha de APC P03 - Rodrigo. Sem docsing assinado.
APC dado pela Andressa no grupo força tarefa em 19/02.</t>
  </si>
  <si>
    <t>RFI SEM ENERGIA / DATA DE RFI</t>
  </si>
  <si>
    <t>RFI sem Energia - Tem Cedente viável - Ag. Aprovação da Tim</t>
  </si>
  <si>
    <t>MTPDR006_A</t>
  </si>
  <si>
    <t>MTPDR006</t>
  </si>
  <si>
    <t>4G-PXPMI5</t>
  </si>
  <si>
    <t>30/04 - RFI sem energia - Sem cedente.
Sem cedente de provisória.
29/04 - RFI em revisão (fotos de montagem).
28/04 - RFI recebido ontem.
24/04 - Temos cedente viavel, mas não temos aprovação de provisoria da Tim. No momento, autorizado envio de RFI sem energia.
17/04 - Montagem iniciada hoje. Ag. Mapeamento de provisoria. Procurando cedente. 2°F A Formatto passara Capex e Opex para aprovação.
15/04 - padrão postergado de 14/04 para 17/04.
06/04 - Data de padrão postergada por logistica de fornecedor local. Alterado para 10/04. Data de escavação do tubulão alterada de 03/04 para 06/04 devido liberação de documentação de maquinário por EHS.
01/04 - equipe em campo para limpeza e demarcação. Itens de EHS e do canteiro de obra chegam amanhã.
27/03 - Abertura postergada de 30/03 para 01/04 devido entrega dos itens necessários por EHS.Solicitado alteração da data de entrega ds CH de 31/03 para 02/04 devido postergação da abertura de obras.
25/03 - Inicio de montagem antecipada de 27/03 para 25/03 devido muro de contenção do SPBRW006. Obra do canteiro central. *Iniciada dia 16/03*
CNL não autorizou inicio antes, devido necessidade de sinalizações. Hoje so temos a FD concretada. Montagem de EV iniciada hoje, termino previsto para até 27/03.
28/03 - Iniciar viga baldrame, posicionamento dos mourões e caixas de passagem.
29/03 - Execução de base de equipamento, encaminhamento dos kanaflex, mureta do QTM.
30/03 - Concretagem da viga baldrame, base de equipamento.
31/03 - Concretagem do portão, nivelamento do site para lona e brita.
01/04 - Fechamento do site
02/04 - passagem de cabos e RFI
*Site de risco alto!* Tentaremos trazer para 31/03, mas esta muito apertado.
Equipe de 3 pessoas. Outras pessoas estão locadas nas demais obras.
20/03 - Obra no canteiro central, sem espaço, instalação de padrão alterada de 20/03 para 25/03. Tentaremos um RFI, porém devido as complexidades da obra, temos risco de replanejamento.
13MAR26_ Início de obras atrasou 4 dias para atendimento de exigências de EHS (obra em faixa central de rodovia). Chuvas também atrasam o cronograma.
27/02 - Formaulario de APC assinado ontem a noite. Acionamento disparado hoj.
Integração de hoje cancelada. Nova litoral autorizou inicio das atividades sem integração hoje, atrelando a execução da integração segunda.
Integração foi cancelada hoje por motivos de auditoria na nova litoral.
24/02 - Ag. Data de integração.
Docsing assinado pela Aline.
Documentação licenciamento flntando na Sytex, por isso classificação 2 (amarela).
Possivelmente vamos integrar as equipes para iniciar 3 obras da nova litoral dia 27/02.
Dessa forma, temos + 2 nova litoral prevista para dar APC em 27/02. Estou antecipando processo de integração, são esses sites:
SPBRW006_B - pré-work formalizado em 24/02;
SPBRW007_B - prev APC 27/02
SPMGD003_A - pré-work formalizado em 24/02;
SPMRW002_B - pré-work formalizado em 24/02;
SPSXX005_B - prev APC 27/02
23/02 - Envio de site para MNS conforme planilha de APC P03 - Rodrigo. Sem docsing assinado.
APC dado pela Andressa no grupo força tarefa em 19/02.</t>
  </si>
  <si>
    <t>MTQRN001_A</t>
  </si>
  <si>
    <t>MTQRN001</t>
  </si>
  <si>
    <t>4G-QRNMI5</t>
  </si>
  <si>
    <t>28/07 - Site sem energia, relatório de RFI na sytex.
22/07 - instalação de skid e inicio de montagem de EV. 
21/07 - integração realizada durante todo o dia. 
17/07 - Integração confirmada para 21/07. 
15/07 - Integração da equipe de montagem será  21/07. Será 1 equipe para ambos os sites.  O inicio da montagem desse site será dia 21/07, com termino previsto para 25/07.
14/07 - infra concluida, aguardando liberação da integração da equipe de montagem na Amaggi.
07/07 - concretagem concluida.
03/07 - surpimentos fechou a montagem com a MNS.
02/07 - escavação concluida com perfuratriz que faz o alargamento da base mecanizado.
Dia 06/07 - dia de pagamento de salário a AMAGGI não trabalha, logo não temos autorização para trabalhar dia 06/07.
25/06 - abertura de obra concluida.
18/06 - Integração realizada.</t>
  </si>
  <si>
    <t>AMAGGI (Agropecuária Maggi)</t>
  </si>
  <si>
    <t>Querência</t>
  </si>
  <si>
    <t>AM - 50m</t>
  </si>
  <si>
    <t xml:space="preserve">Energia: escopo do cliente </t>
  </si>
  <si>
    <t>MTQRN002_A</t>
  </si>
  <si>
    <t>MTQRN002</t>
  </si>
  <si>
    <t>4G-QRNMI6</t>
  </si>
  <si>
    <t>31/07 - Em 29/07 foi autorizado pela Tim (via WhatsApp) colocarmos o esteiramento até o gabinete de 1 porta, até enviarmos o complemento faltante. Dessa forma, o Erasmo Eder disse que atende a necessidade do RFI, podendo seguirmos com o complemento posteriormente.
29jul - RFI enviado hoje pela MNS, porém analizar se enviaremos para operadora, completado com esteiramento de 200mm.
17/07 - Integração confirmada para 21/07. 
15/07 - Integração da equipe de montagem será  21/07. Será 1 equipe para ambos os sites, sendo a primeira montagem no site 001.  O inicio da montagem desse site será dia 25/07, com termino previsto para 29/07.
14/07 - infra concluida, aguardando liberação da integração da equipe de montagem na Amaggi.
08/07 - concretagem concluida.
03/07 - surpimentos fechou a montagem com a MNS.
02/07 - escavação concluida com perfuratriz que faz o alargamento da base mecanizado.
Dia 06/07 - dia de pagamento de salário a AMAGGI não trabalha, logo não temos autorização para trabalhar dia 06/07.
25/06 - abertura de obra concluida.
23/06 - Integração realizada.</t>
  </si>
  <si>
    <t>MTRGN001_A</t>
  </si>
  <si>
    <t>MTRGN001</t>
  </si>
  <si>
    <t>4G-BAGM94</t>
  </si>
  <si>
    <t>23/01 - concretagem antecipada de 24/01 para 23/01 de forma manual.
21/01 - concretagem manual.
16jan - Telsite mobilizada abertura para dia 20jan, necessário aprovação de capex de energia provisória enviado, tim vai aprovar RFI mesmo sem energia, acordo com o IGOR.
08jan -Telsite Declinou
02jan - Liberado APC</t>
  </si>
  <si>
    <t>MTRGN002_A</t>
  </si>
  <si>
    <t>MTRGN002</t>
  </si>
  <si>
    <t>4G-BAGM95</t>
  </si>
  <si>
    <t>02/02 - Chuvas atrasam as obras e montagem
23/01 - concretagem postergada de 24/01 para 26/01 por falta de brita na região.
21/01 - concretagem manual.
16jan - Telsite mobilizada abertura para dia 20jan, necessário aprovação de capex de energia provisória enviado, tim vai aprovar RFI mesmo sem energia, acordo com o IGOR.
08jan -Telsite Declinou
02jan - Liberado APC</t>
  </si>
  <si>
    <t>MTRND009_A</t>
  </si>
  <si>
    <t>MTRND009</t>
  </si>
  <si>
    <t>4G-ROIM94</t>
  </si>
  <si>
    <t>28/04 - RFI finalizado com energia finalizada.
24/04 - Energia sera iniciada amanhã.
23/04 - energia provisoria sera finalizada em 27/04, por isso RFI postergado de 25/04 para 28/04.
17/04 - Ag. Mapeamento de provisoria. Procurando cedente. 2°F A Formatto passara Capex e Opex para aprovação.
15/04 - padrão postergado de 14/04 para 17/04.
06/04 - Data de padrão postergada por logistica de fornecedor local. Alterado para 10/04. Data de escavação do tubulão alterada de 04/04 para 08/04 devido atraso no subcontratado. Escavação sera manual.
01/04 - equipe em campo para limpeza e demarcação. Itens de EHS e do canteiro de obra chegam amanhã.
27/03 - Abertura postergada de 30/03 para 01/04 devido entrega dos itens necessários por EHS.Solicitado alteração da data de entrega ds CH de 31/03 para 02/04 devido postergação da abertura de obras.
25/03 - Finalizando a mureta. Finalização inicia amanhã.
24/03 - Faltaram 9 diagonais, acionado o Fabio, para verificar com a AM.
23/03 - Devido as chuvas da região, nõ conseguimos finalizar a montagem hoje. Termino postergado para amanhã.
20/03 - Montagem iniciada ontem, hoje estamos com chuvas, não sendo possivel subir a EV. Data de termino mantida para amanhã.
13MAR26_ Obra em armação. Chuvas atrasaram 2 dias do cronograma.
27/02 - Formaulario de APC assinado hoje. Acionamento disparado hoje.
24/02 - E-mail Docusign recebido hoje pelo Rodrigo.Sem APC disparado via Sytex ou grupo Força tarefa.
23/02 - Envio de site para MNS conforme planilha de APC P03 - Rodrigo. Sem docsing recebido</t>
  </si>
  <si>
    <t>Provisória - Extensão de rede para definitiva -Cedente vizinho / RC 4139 / PO ??? - Ligação finaliza até finaliza até 28/04 - finalizada</t>
  </si>
  <si>
    <t>PABLM018_REM</t>
  </si>
  <si>
    <t>PABLM018</t>
  </si>
  <si>
    <t>REM</t>
  </si>
  <si>
    <t>PABLM_0223</t>
  </si>
  <si>
    <t>23jun - Relatório enviado para operadora.
05jun - Equipe da Telebit e formatto fazendo a adequação do suporte 3° setor e finalizar a instalação.
15mai - Aguardando informação de acesso nova equipe.
14mai - Equipe bateu o Carro, motorista no hospital mas passa bem, teve de ser trocada para dia 18mai.
13mai - Equipe da Formato atrasou na desmontagem dos suportes e vai instalar dia 14mai.
05mai - Lucas confirmou montagem dos suportes para 08mai.
30mar - problemas com os suportes, TIM informa que não suporta as antenas, verificando com a engenharia</t>
  </si>
  <si>
    <t>TELEBIT</t>
  </si>
  <si>
    <t>PATMU001_A</t>
  </si>
  <si>
    <t>PATMU001</t>
  </si>
  <si>
    <t>TOMU02</t>
  </si>
  <si>
    <t>18Set. Qualificado.
29Ago. Sar enviado
20ago. Recebido SAR A , B e C.
14ago. Acionamento do fornecedor.
13ago. Recebido acionamento do comercial.</t>
  </si>
  <si>
    <t>TOME-ACU</t>
  </si>
  <si>
    <t>PECBD001_A</t>
  </si>
  <si>
    <t>PECBD001</t>
  </si>
  <si>
    <t>SR-CBCBJ7</t>
  </si>
  <si>
    <t>12dez. Enviado Sar A qualificação operadora.
25Out. Recebido SAR cand A e RC.</t>
  </si>
  <si>
    <t>Cabo de Santo Agostinho</t>
  </si>
  <si>
    <t>PECBD002_B</t>
  </si>
  <si>
    <t>PECBD002</t>
  </si>
  <si>
    <t>SR-CBCBJ8</t>
  </si>
  <si>
    <t>25Out. Recebido SAR cand A, B e RC.</t>
  </si>
  <si>
    <t>PECMR001_C</t>
  </si>
  <si>
    <t>PECMR001</t>
  </si>
  <si>
    <t>4G-CMADJ2</t>
  </si>
  <si>
    <t>02jan. SAR enviado
16dez. Recebido SAR B e C.
06dez. Acionado novo fornecedor após receber RC.</t>
  </si>
  <si>
    <t>CAMARAGIBE</t>
  </si>
  <si>
    <t>PEGRV002_RC</t>
  </si>
  <si>
    <t>PEGRV002</t>
  </si>
  <si>
    <t>PEGVT_0042</t>
  </si>
  <si>
    <t>SR-GVGVJ9</t>
  </si>
  <si>
    <t>07jul. Enviado Rc após declínio dos candidatos B ou C que estavam em negociação de compra, porém os mesmos pleiteiam o valor negociado (70K)já reduzido de IR (95k), o que faz com que o custo da compra fique muito alto. Região de imóveis para compra com valores acima do target do projeto, localizada 2 opções no valor de 2.3k para locação. Ag. retorno P11.
01Jul. Recebido RC atualizado. Pendente retorno no interesse da locação do ponto 11.
27jun. Aguardando novos candidatos, prazo: 30/06.
24jun. Candidatos B e C eram para compra declinados pois pleitia 70k já deduzido IR, região apenas com terrenos a venda.
20mai. Candidatos C e B aprovados nesta sequência e A reprovado.
17mai. Enviado SAR A, B e C qualificação operadora.
10Mai. OK para envio em exceção.
06Mai. Recebido SAR cand A, B e C.
20abr. Acionada buscas.</t>
  </si>
  <si>
    <t>Gravata</t>
  </si>
  <si>
    <t>PERCF009_A</t>
  </si>
  <si>
    <t>PERCF009</t>
  </si>
  <si>
    <t>Mercado de São Jose</t>
  </si>
  <si>
    <t>TRIAL TIM</t>
  </si>
  <si>
    <t>Tim</t>
  </si>
  <si>
    <t>08set. Recebido SAR A.
29ago. Recebida demanda pelo comercial para buscas com formecedor de aquisição. Trata-se de trial para a TIM.</t>
  </si>
  <si>
    <t>4,5m</t>
  </si>
  <si>
    <t>PERCF010_A</t>
  </si>
  <si>
    <t>PERCF010</t>
  </si>
  <si>
    <t>TRIAL - TIM</t>
  </si>
  <si>
    <t>BAPRT023_A</t>
  </si>
  <si>
    <t>BAPRT023</t>
  </si>
  <si>
    <t>BABPG</t>
  </si>
  <si>
    <t>31jul - Negociado com a Vivo RFi com suporte faltando, (IGOR), 14ago tem que regularizar.
15/07 - Data de instalação de gabinete confirmado em FUP presencial com Sue/Aline.
29/06/26_ Especialista informado da transferência de empresa, acionamento em 02/07.
26jun - Alteração de Moksa para Telsite, que assumiu a obra.</t>
  </si>
  <si>
    <t>28Jul - Sem resposta da CPFL para ligação</t>
  </si>
  <si>
    <t>Definitiva no RFI - ligada 22/07</t>
  </si>
  <si>
    <t>PITRS003_A</t>
  </si>
  <si>
    <t>PITRS003</t>
  </si>
  <si>
    <t>NLTSFM02</t>
  </si>
  <si>
    <t>20jul - Relatório incompleto no Sytex, não enviado ao Cliente, aguardando atualização dia 21jul.
14jul - Estruture mandou docs em 13/07 22:00hs. EHS verificando (Rodrigo).
10jul - Aguardando aprovação de EHS.Energia prot: 3006405036 08jul, previsão dia 15jul ligação.
08jul - Equipe fazendo pré montagem, Estruture deste site vai ser alterada, dia 08jul vão enviar as documentações da nova equipe, são 48hrs para EHS analisar, após isso será mobilizada.
30jun - Concretado. torre enviada para campo.
15jun - Finalizada a última árvore, equipe marcou escavação para 16jun.
05jun - Recebida supressão liberada obra
, aguardando cronograma.04mai - Obra paralisada30abr - Não foram retiradas ás arvores, cobrado da nicole na ausencia da Larissa.
22Abr - Arvores a serem retiradas, ACQ deve comunicar o proprietário.</t>
  </si>
  <si>
    <t>Remanejamento - TIM</t>
  </si>
  <si>
    <t>17jul - Resolvido - DOCS MONTAGEM
Árvores no terreno / PPI compatibilizado / Ajuste de Planned</t>
  </si>
  <si>
    <t>DEFINITIVA
16jul - Definitiva ligada pela concessionária.
08jul - Novo protocolo após recusa de não encontrar endereço prot: 3006405036 
29jun Prot: 8011387411
Cartas enviadas</t>
  </si>
  <si>
    <t>PRBPR003_A</t>
  </si>
  <si>
    <t>PRBPR003</t>
  </si>
  <si>
    <t>SR-PRS327</t>
  </si>
  <si>
    <t>17fev. Recebido SAR A e B.
06fev. Recebido acionamento.</t>
  </si>
  <si>
    <t>IBIPORÃ</t>
  </si>
  <si>
    <t>PRCLF001_A</t>
  </si>
  <si>
    <t>PRCLF001</t>
  </si>
  <si>
    <t>SR-PRS415</t>
  </si>
  <si>
    <t>07Mar. Sar Aprovado
24Jan. SAR enviado Cand A.
23jan.25 SAR A (GF / Área locada 12 x 13m / Valor negociado R$ 650,00 / Área projetada com vegetação que será retirada pelo locador)
30dez. Recebido acionamento.</t>
  </si>
  <si>
    <t>California</t>
  </si>
  <si>
    <t>PRFNX001_A</t>
  </si>
  <si>
    <t>PRFNX001</t>
  </si>
  <si>
    <t>SR-PRS403</t>
  </si>
  <si>
    <t>22jan. SAR aprovado
11jan. Recebido no dia 9jan. SAR A (GF / Valor de venda R$ 15k / Área de 20 x 30m / Rede elétrica em frente ao imóvel / Terreno plano com plantação de milho / No fundo do terreno tem um pé de manga que o vendedor não se responsabiliza pela retirada mas não afeta a projeção do site)
30dez. Recebido acionamento.</t>
  </si>
  <si>
    <t>Fenix</t>
  </si>
  <si>
    <t>PRLPX007_C</t>
  </si>
  <si>
    <t>PRLPX007</t>
  </si>
  <si>
    <t>PRLPA_0112</t>
  </si>
  <si>
    <t>SN-PRS451</t>
  </si>
  <si>
    <t>12Fev26_ Acionado obra
11jun. Enviado SAR A a TIM com área ajustada.
29mai. Recebido SAR A com ajuste de área de desapropriação, mantém as mesmas coordenadas.
26mai. Cand. A qualificado operadora, 70m.
16mai. Enviado SAR A qualificação operadora.
15mai. Aprovado em comitê o envio do SAR A.
03abr. Retorno TIM: Infelizmente o ponto não atende ao objetivo de cobertura. O ideal que se fosse mudar, fosse pro lado oposto do sugerido atualmente.
02abr. Enviado a tim coordenadas com sugestão para apresentaçãod e candidato próximo a energia.
31mar. Ag. comercial negociar com TIM reembolso de 170K de energia pelo cliente.
24mar. cand A PRE aprovado RF e TX com 60 m.
05mar. Cand. B tornou-se A, pois foi apenas uma adequação de SAR conforme retorno da operadora. Nesta enviado a engenharia e licenciamento SAR A revisado para nova validação após revisão, posteriormente envio ao cliente.
18fev. Recebido SAR B
14fev. Coordenadas validadas por RF e TX. Receber SAR B.
14fev. Retorno TIM: Fizemos uma reunião com a Via Araucária hoje pela manhã e eles pediram para alocar o site conforme a necessidade, independente da faixa de domínio ser de 25m, pois eles estão com processo de desapropriação devido as obras previstas para o primeiro ano de concessão e irão considerar o espaço da torre neste processo de desapropriação.
07fev. Enviado e-mail a tim nesta data solicitando confirmação de lado de execução de terceira faixa, caso lado oposto, podemos seguir com a área de 6mx25m. Obs. Toda a PR-247 a faixa de domínio é de 25m.
01fev. Candidato reprovado pela engenharia, pois haverá execução de terceira faixa da PR-247 e a área reduzirá de 6mc25m para 2,5mx25m, impossibilitando a implantação de uma EV de 70m.
31jan. Recebido SAR A.
22jan. Recebido acionamento.</t>
  </si>
  <si>
    <t>PROJETO VIA ARAUCÁRIA</t>
  </si>
  <si>
    <t>LAPA</t>
  </si>
  <si>
    <t>Protocolo de Definitiva</t>
  </si>
  <si>
    <t>PRNSX001_B</t>
  </si>
  <si>
    <t>PRNSX001</t>
  </si>
  <si>
    <t>SR-PRS367</t>
  </si>
  <si>
    <t>21/01 - Site em acabamentos e aguardando recebimento de fotos para elaboração de RFI. Região com baixo sinal de internet para envio de fotos.
20/01 - energia ligada.
19/01 - RFI para 21/01 para conclusão de base e instalação de skid e QTM.
15/01 - equipe atuando nos baldrames e base de equipamentos. RFI postergado de 15/01 para 19/01 devido falta de agua e energia.
14/01 - Descarga de materiais, e nova limpeza pois o mato tomou conta novamente. Remobilização de equipe.
10/01 - chegada de material civil.
06/01 - Equipe mobilizada de Goiais hoje, com previsão de chegada entre 07/01 fim do dia ou 08/01 de manhã.
05/01 - Nova Equipe acionada pela Rei Sol.
29/12 - Montagem EV concluida em 28/12. RFI em risco por falta de contato com a equipe.
26/12 - Equipe de montagem em deslocamento hoje, amanhã iniciamos a montagem (Simeoni).
23/12 - Rei Sol esta sem contato com equipe na obra. Vai enviar equipe extra.Verificar equipe de Tapira.
17/12 - concretagem postergada de 18/12 para 20/12 as 7h por condições climaticas.
Ag. confirmação de disponibilidade de equipe para os dias 24 e 25.
Energia: Debitos em nome da Tim.
15/12 - escavação iniciada em 12/12 e concluida em 14/12.Concretagem postergada de 16/12 para 18/12 devido as chuvas dias 10 e 11. Concretagem confirmada pela concreteira Leo Mix as 8h.
13/12 - entrega de EV sera dia 15/12 a pedido da equipe de campo. 10/12 - CH entregue antecipado ontem. Equipe atuando na limpeza, escavação postergada de 10/12 para 11/12. Ainda não esta confirmada concretada junto a usina.
11/12 - chuvas impactando o inicio das escavações;
10/12 - chuvas impactando o inicio das escavações;
09/12 - Devido horario de embarque/liberação de caminhão ter sido a noite, entrega postergada de 09/12 para 10/12.
04/12 - cronograma atualizado.
Escavação do tubulão sera manual, inicia dia 10/12 esta previsto para concluir a escavação em 13/12.
28/11 - APC recebido no Força tarefa. Falta contrato na Sytex. Obra acionada ao fornecedor.
O padrão projetado está a 140 m do site. Com condutor de 16 mm² (cobre ou alumínio) o cálculo de queda de tensão resulta em &gt; 4%, acima do limite aceitável. Recomendo refazer os cálculos adotando condutor de alumínio (considerando risco de furtos e custo), além de avaliar alternativas (aumento de seção, paralelismo ou redistribuição de alimentação).
Não tem rede BT. Foi liberado seguirmos com o acionamento no grupo de implantação via Whats.
13Mar; Cand aprovado
10Mar. SAr enviado para qualificação com EV de 30 m.
21jan. SAR A (GF / Área locada 15 x 15m / Valor negociado R$ 700,00 / Terreno murado, plano, com platação de milho e interferências que serão removidas pelo locador)
30dez. Recebido acionamento.</t>
  </si>
  <si>
    <t>Santa Ines</t>
  </si>
  <si>
    <t>RFI JAN = SEM RISCO
RFI DEZ = ABANDONO DE EQUIPE</t>
  </si>
  <si>
    <t>DEFINITIVA WINITY</t>
  </si>
  <si>
    <t>CW: Telsite | EV: JR Montagens</t>
  </si>
  <si>
    <t>PRRCR002_A</t>
  </si>
  <si>
    <t>PRRCR002</t>
  </si>
  <si>
    <t>PRAUC_0238</t>
  </si>
  <si>
    <t>SN-PRS444</t>
  </si>
  <si>
    <t>20Out Previsão de retomada em 15/11 (avaliar atualização de Integração)
24set. Aquisições (Dudek) informa paralização do site - aparente área de APA. Obras paralizadas na montagem da EV, time desmobilizado. EV recolhida para guarda.
18jun. Recebido SAR com área revisada (reduzida) enviada a tim.
17jun. Recebido da engenharia após análise da sodagem que podemos seguir com área reduzida.
03jun. Solicitado analise da engenharia Winity e sondagem para redução de área locada do candidato A (7,40x15m) no intuito de viabilizar o projeto evitando um longo processo de desapropriação.
14fev. Cand. A qualificado operadora, 70m.
11Fev. Sar cand A enviado para qualificação.
27jan. Recebido SAR A.
22jan. Recebido acionamento.</t>
  </si>
  <si>
    <t>ARAUCARIA</t>
  </si>
  <si>
    <t>23Fev26_ Chuvas em dias intercalados atrasam a montagem de EV e Civil Works de entorno. Site P03 mas com pressão de entrega P02 pela TIM.
11Fev26_ Risco renovado para P03 - Conferindo documentações para acionamento
1Out. Risco renovado para P10
P09. Site paralizado por ser APA</t>
  </si>
  <si>
    <t>PRRSY001_A</t>
  </si>
  <si>
    <t>PRRSY001</t>
  </si>
  <si>
    <t>SR-PRS425</t>
  </si>
  <si>
    <t>05Fev. Cand A aprovado
30Jan. Cand A unico aprovado em comite. Enviado
12jan. SAR A (GF / Área 15 x 15m de uma área maior, o site está projetado na parte da frente do terreno / Valor R$ 750,00 / Terreno com vegetação mas sem interferências, limpeza do imóvel de responsabilidade do locador / Trafo distante 83m e medidor a 18m), SAR B (GF / Área 15 x 15m de uma área maior, o site está projetado no fundo do terreno / Valor R$ 750,00 / Terreno sem vegetação, sem interferências / Trafo distante 75m e medidor a 15m)
30dez. Recebido acionamento.</t>
  </si>
  <si>
    <t>Rosario Do Ivai</t>
  </si>
  <si>
    <t>PRRTX002_E</t>
  </si>
  <si>
    <t>PRRTX002</t>
  </si>
  <si>
    <t>PRIRI_0078</t>
  </si>
  <si>
    <t>SN-PRS450</t>
  </si>
  <si>
    <t>04fev26 - SAR E. Site acionado.
18jun. Recebido SAR C.
06jun. Recebidas coordenadas indicadas validadas por RF, RX e concessionária para elaboração de novo SAR (C). -25,465099, -50,584035. Necessário novo vôo.
01abr. Cand. B qualificado operadora, 70m. Em validação concessionária.
01abr. Enviado SAR B quaificação operadora, após reprovação do A pela concessionária.
14fev. Cand. A qualificado operadora, 70m.
11fev. Enviado SAR A (renomeado) qualificação operadora.
11fev. Comitê: Liberado o envio do candidato B. Renomeados
03jan. Recebido SAR A e B.
22jan. Recebido acionamento.</t>
  </si>
  <si>
    <t>IRATI</t>
  </si>
  <si>
    <t>23Fev26_ Chuvas em dias intercalados atrasam a montagem de EV e Civil Works de entorno. Site P03 mas com pressão de entrega P02 pela TIM.
20Fev26_Chuvas nos dias 17 e 20/2 tiraram a tolerância do cronograma.</t>
  </si>
  <si>
    <t>PRTPJ001_A</t>
  </si>
  <si>
    <t>PRTPJ001</t>
  </si>
  <si>
    <t>SR-PRS429</t>
  </si>
  <si>
    <t>03FEV. SAR CAND A APROVADO
18jan. SAR A (GF / Área locada 12 x 15m / Valor negociado R$ 650,00 / Terreno plano com interferências que serão retiradas pelo locador)
30dez. Recebido acionamento.</t>
  </si>
  <si>
    <t>Tapejara</t>
  </si>
  <si>
    <t>PRTPY001_C</t>
  </si>
  <si>
    <t>PRTPY001</t>
  </si>
  <si>
    <t>SR-PRS428</t>
  </si>
  <si>
    <t>24/01 - montagem finalizada.
22/01 - inicio de montagem concluido.
20/01 - concretagem realizada.
19/01 - concretagem programada para 20/01. Autorizado a TUV a acompanhar com fotos fornecidas pela Rei Sol, ja que pontuaram tudo necessário no sabado (17/01), não sendo necessário vistoria avulsa.
17/01 - Perdemos a concretagem hoje por erro de ferragem no tubulão 2. Concretagem reprogramada para 20/1.
15/01 - concretagem confirmada para 17/01 as 10h. Finalização da fundação. Allan prometeu RFI p/ 25/01.
14/01 - equipe trabalhando na fundação. Caixarias, e remontagem dos chumbadores.
13/01 - finalização da escavação e montagem das vigas. Necessário desmontar o CH.
10/01 - chegada de material civil na obra. Equipe iniciou a montagem das ferragens das vigas de travamento.
06/01 - Equipe mobilizada de Goiais hoje, com previsão de chegada entre 07/01 fim do dia ou 08/01 de manhã. Equipe que executou SPSSC025 - Osasco (Equipe rapida).
05/01 - Nova Equipe acionada pela Rei Sol.
19/12 - escavação dos 3 tubulões concluida hoje;
18/12 - 2° abertura realizada hoje.
17/12 - Enviado projeto de fundação e PPI revisados hoje.
Energia: Tim com debitos junto a Copel 3 meses. Vamos tentar pedir ligação em nome da Winity
12/12 - EV armazenada.
10/12 - CH entregue antecipado ontem.Obra paralisada devido divergência de locação de area - aquisição (SAR e PPI) x orientação do proprietário.
09/12 - Devido horario de embarque/liberação de caminhão ter sido a noite, entrega postergada de 09/12 para 10/12.
08/12 - Abertura de obras reprogramada entre empreeteiro e fiscal sem alinhamento previo ou autorização da Winity. Aguardando esclarecimentos.
04/12 - cronograma atualizado.
Escavação do tubulão sera manual, inicia dia 13/12 esta previsto para concluir a escavação em 14/12. SERA A MESMA EQUIPE DE FUNDAÇÃO DO PRNSX001. Enquanto a equipe escava o PRNSX001, nesse site a infra sera adiantada.
18Jun. SAR enviado para Operadora como Cand B
17Jun. Cand D aprovado em Comite
05jun. Recebido SAR B, C e D.
28mai. Acionado novo fornecedor: Consultec. Prazo SAR: 06/06.</t>
  </si>
  <si>
    <t>Tapira</t>
  </si>
  <si>
    <t>RFI JAN = SEM RISCO
RFI DEZ = REV. PROJETO FUNDAÇÃO E LOCAÇÃO DO SITE</t>
  </si>
  <si>
    <t>PRTXR002_C</t>
  </si>
  <si>
    <t>PRTXR002</t>
  </si>
  <si>
    <t>PRTXR_0050</t>
  </si>
  <si>
    <t>SN-PRS456</t>
  </si>
  <si>
    <t>15jan Energia ligada , enviado relatório.
13jan - Relatório sendo elaborado.
08jan - Linha viva remanejada.
06jan Data de RFI apertada, foi alterado, chovendo muito no local06jan Finalizando EV hoje.
12Nov. Site Desacionado APC. Será reiniciado processo de aquisição para mudança do Candidato de C para A. Solicitado vistoria Telsite para conformação do ponto, gerará aditivo.
07Nov. Hoje haverá reunião para definição do local do site
31Out. Site possui linha viva sobre ele, previsão de remanejamento em 21/11/2025.
30Out. SAR incorreto pois estudo planialtimétrico está incorreto. Acionado VANCE + Engenharia e foi proposto deslocamento do site com diminuiçao do recuo para a rodovia, para aprovação.
17Out Acionamento liberado.
18jun. Recebido SAR C.
06jun. Recebidas coordenadas indicadas validadas por RF, RX e concessionária para elaboração de novo SAR (C). -25.468511, -50.406077. Não é necessárionovo vôo.
09abr. Cand. B qualificado operadora, 70m.
01abr. Cand. B aprovado apenas com 70m, solicitado nova análise a engenharia e financeiro.
28mar. Enviado Sar B qualificação operadora, após A reprovado pela concessionária.
14fev. Cand. A qualificado operadora, 40m.
11fev. Sar Cand A enviado para qualificação.
04fev. Recebido SAR A e B.
22jan. Recebido acionamento.</t>
  </si>
  <si>
    <t>TEIXEIRA SOARES</t>
  </si>
  <si>
    <t>23Dez Copel não executou o remanejamento de rede elétrica sobre o site prometido para 19/12. Nã haverá agenda de montagem em 2025 para o site.
02Dez Risco renovado para P12
10Nov. Site inviável no Ponto do Candidato C. Ocorreu visita em 16/11 para avaliar permanência ou mudança para Ponto /A
31Out. Site com problemas de locação (A) e linha viva sobre o site (B). A_ Croqui de deslocamento do site enviado para Rodovia/Operadora para aprovação [Victor]. B_ Remanejamento da linha viva prevista para 21/11, alto risco de perder para P11.</t>
  </si>
  <si>
    <t>Prov aprovada PO 55318</t>
  </si>
  <si>
    <t>PRVRC001_</t>
  </si>
  <si>
    <t>PRVRC001</t>
  </si>
  <si>
    <t>SR-PRS405</t>
  </si>
  <si>
    <t>06fev. Recebido acionamento.</t>
  </si>
  <si>
    <t>VERA CRUZ DO OESTE</t>
  </si>
  <si>
    <t>RJBMJ001_A</t>
  </si>
  <si>
    <t>RJBMJ001</t>
  </si>
  <si>
    <t>SR-BJIT01</t>
  </si>
  <si>
    <t>23/01 - Enviado relatorio de RFI como avanço de obra, pois não temos validação de aquisição e aprovação de adicionais para Abrito por suprimentos. Obra 90% finalizada, faltando execução de escada de acesso ao radier + acabamentos. Falta ajustar contrato com locador.
Site ATIVO pela TIM.
Vide e-mail: RJBMJ001 I SR-BJIT01 - Site em obra – Ampliação de área sem autorização / Aprovação de Aditivo Pendente / Pendências Contratuais
16jan - Site com a Satélite com pouco espaço, foi realizada uma nova revisão a nosso pedido, porém não foi enviada para Abrito a tempo, mesmo essa nova revisão era necessário acordo de aumento da área do site em 1.3m, nicole falará 19jan com o proprietário, temos que aprovar adicional para 1.30m de aumento do alambrado.
15jan - Relatório rejeitado, não está em RFI.
07jan - realizando a montagem da torre, com 6m montada tem 30m, finalizada hoje.
06jan - realizando a montagem da torre, com 6m montada, finaliza dia 08jan. Chuvendo direto
05jan, montagem da torre iniciada, muita chuva, paramos diversas vezes hoje.
02jan - Equipe de montagem mantida, com termino para dia 09jan, finalização de infra para dia 10jan.
29dez - Equipe de montagem era do Danilo, porem a Abrito diz que eles não vão atender, foram atráz do Simione e não tem equipe, site alerta máximo. Enviado email
26dez - Equipe só vai chegar ao site as 18:12hrs. Dia perdido
22dez - Transbordo da EV para dia 23dez sendo executado o aflorado.- Energia será facilitador, não tem protocolo.
18dez - Concretagem virada para Manual, a concreteira não vai atender concretagem manual caso o material fizer a vistoria subir hoje a tarde,
16dez - Concretagem alterada para dia 17.12, teremos que ter um plano de execução, pois é estrada de terra e temos 19km, a concreteira informou que não da para fazer com o csolo molhado, previsão de chuva ruim para semana, feito a troca para concretagem do RJBMJ002 para não perder o concreto.
15dez alterada concretagem devido ao atraso na entrega chumb + EV
11dez Concretagem postergada, Abrito informa que é pelo chumbador não chegar na segunda Cedo.
08dez Concretagem mantida</t>
  </si>
  <si>
    <t>Bom Jesus do Itabapoana</t>
  </si>
  <si>
    <t>DANILO / ABRITO</t>
  </si>
  <si>
    <t>RJBRR001_RC</t>
  </si>
  <si>
    <t>RJBRR001</t>
  </si>
  <si>
    <t>RJBMA_0246</t>
  </si>
  <si>
    <t>SR-RJS034</t>
  </si>
  <si>
    <t>01jul. Enviado RC atualizado com os 2 pontos: OP14 solicitou proposta por e-mail e OP15 sem interesse.
15jun. TIM solicita buscar nas coordenadas : [11:38] Fernando Pepeu Jardim Braga -22.490023° -44.155599° e -22.491431° -44.158723°
18mai. Enviado RC a operadora.
Recebido RC. Prefeitura exige o afastamento de 30m das divisas. Razão para implantação apenas em grandes imóveis grandes que não aceitam os valores dos targets. Opções com área suficiente para receber o site, que tem interesse na locação não aceitaram valor inferior a 1k.
01abr. Acionada buscas.</t>
  </si>
  <si>
    <t>RJCMP002_A</t>
  </si>
  <si>
    <t>RJCMP002</t>
  </si>
  <si>
    <t>RJCPS_0186</t>
  </si>
  <si>
    <t>SR-RJS028</t>
  </si>
  <si>
    <t>27Set. Projeto aprovado pela TIM REV02
23Ago. Qualificação CW atualizada pela Implantação (Não há necessidade de extensão de rede 225m)
05Ago. Recebido Sondagem
03Jul. Recebido fotos da sondagem
11mai. Candidato A aprovado operadora.
04mai. Enviado A SAR em Excel.
14abr. Enviado SAR A e Rc qualificação operadora.
13abr. OK para envio em exceção. Sem necessidade de remoção de vegetação. Recuos da EV: 3,00m Frente / 1,00m laterais e fundos. Recuos equipamentos e EV não informado. Protocolo de CUOS não OK. Pré Comar OK 105m. Necessário autorização para site em APP, APA ou similar.
12Abr. Recebido SAR cand A./ 12abr. A receber A nesta data e RC.
30mar. Acionado fornecedor.
29mar. Recebido acionamento.</t>
  </si>
  <si>
    <t>Campos Dos Goytacazes</t>
  </si>
  <si>
    <t>RJFDT001_B</t>
  </si>
  <si>
    <t>RJFDT001</t>
  </si>
  <si>
    <t>RJSFIA0053</t>
  </si>
  <si>
    <t>SR-RJS030</t>
  </si>
  <si>
    <t>14out. Proj. fundação recebido GECON. Radier simples, com necessidade de esgotamento de água.
11out. Solicitado apoio ao Ivo da GECON referente a revisar projeto de fundação para radier SEM estaca Strauss.
27Set. PPI REV1 Aprovado pela TIM
24Set. PPI Rev01 enviado para TIM pela Engenharia
06set. Proj. fundação recebido AM. Radier + estaca strauss.
24ago. Qualificação CW atualizada pela Implantação (Energia Provisória e Energia Def)
27jul. PPI disparado de implantação para engenharia.
27Jul. Dispararado Sondagem Geosolos Infra
30jun. Candidato B aprovado operadora.
22jun. Enviado SAR B qualificação operadora, após declinio do A por valor, não quer seguir.
08Jun. Recebido SAR cand B revisado com área locada.
19Mai. Recebido SAR cand B.
11mai. Candidato A aprovado operadora.
04mai. Enviado A SAR em Excel.
18abr.Enviado SAR e RC qualificação operadora.
13abr. OK para envio em exceção. Sem necessidade de remoção de vegetação. Recuos equipamentos e EV não informado. Protocolo de CUOS não OK. Pré Comar OK 105m. Não está em APP ou APA.
12Abr. Recebido SAR cand A./ 12abr. A receber A nesta data e RC.
30mar. Acionado fornecedor.
29mar. Recebido acionamento.</t>
  </si>
  <si>
    <t>Sao Francisco De Itabapoana</t>
  </si>
  <si>
    <t>RJMNG005_E</t>
  </si>
  <si>
    <t>RJMNG005</t>
  </si>
  <si>
    <t>SN-MGTB34</t>
  </si>
  <si>
    <t>13/01 - RFI postergado de 13/1 para 16/1 pois falta concluir alambrado e escada de acesso. Solicitado atualização fotografica para Zopone.
06/01 - Integração realizada. Retomada prevista para
23/12 - A integração com a CCR foi confirmada para 06/01/26 de forma presencial em 19/12/26. Dessa forma, esse site não sera entregue em 2025.
Obra concluiu a montagem da EV.
Atividades pendentes: fechamento, aterramento e acabamentos.
16/12 - Equipe de montagem da EV conferindo o check list para inicio de montagem.
Ricardo Medeiros - gerente de operações da CCR, apareceu na obra, agora 14h, solicitando paralisação imediata, por conta de uma obra futura que a CCR tera no mesmo local.
Caio - fiscal de pista da CCR, apareceu na obra, pela manhã, solicitando a autorização para construção da obra no local, equipe de campo entregou o CPEU e o mesmo levou e ficou de verificar internamente com sua gerencia.
Igor Dudek esta verificando o tema junto a Tim.
No momento, estamos com a obra PARALISADA, para evitar prisão pela POLICIA RODOVIARIA FEDERAL.
15/12 - Devido as chuvas do fim de semana,não foi possivel seguir com a alvenaria estrutural, impactando no cronograma de inicio de montagem da EV.
12/12.Conclusão da fundação com alvenaria estrutural e reaterro.
13/14 e 14/12 - chuvas fortes, impactando no andamento da obra. Periodo de cura do concreto.
12/12 - concretagem do radier finalizada;
11/12 - concretagem antecipada de 17/12 para 12/12.
09/12 - Concretagem antecipada de 19/12 para 17/12.
07/12 - escavação concluida.
06/12 - inicio de escavação
05/12 - abertura de obras concluida.
04/12 - abertura de obras confirmada para amanhã.
03/12 - cronograma atualizado.
02/12 - Suprimentos fechou com Zopone, LPU revisada. PO em elaboração.
01/12 - Zopone exigindo PO para inicio das atividades.25/11 - Radu finalizou o envio dos documentos para nossa engenharia. Engenharia esta realizando alguns ajustes no projeto e envia até amanhã. Zopone precisa receber esse projeto pra retomada de campo.
24/11 - Radu começou a disponibilizar documentação para analise de engenharia.
18/11 - Radu realizou a integração junto a CCR para execuçaõ do levantamento planialtimetrico. Equipe em deslocamento para iniciar o levantamento hoje a tarde.
1° vistoria esta sendo realizada hoje. Devemos receber os documentos até 25/11. Engenharia precisa compatibilizar e reisar o projeto para retornarmos a campo. Após a liberação de equipe em campo para inicio de escavação (com base no projeto revisado), a RADU irá realizar a 2° vistoria, durante a escavação, para garantir cotas de escavação. Após essa segunda vistoria, devemos receber o pacote completo de documentação.
17/11 - Integração confirmada pela RADU e EHS;
13/11 - EHS não conseguiu encaixar integração. Ficou confirmado integração para 18/11 as 9h.
12/11 - Ok comercial para RADU as 17h para seguir com o serviço de topografia. RADU não conseguiu equipe para realizar integração amanhã as 9h. EHS esta tentando integração para amanhã a tarde.
07/11 - CH e EV - Armazenados
21/10 - Solicitado revisão de cap-rate para decisão de inicio de obra;
10/10 - Ontem foi pontuado alguns problemas para abertura de obra conforme abaixo:
1° : no local existe rede de média abaixo da viga baldrame do site.
2° :site se inicia há 1.20 metros do talude no sentido para rodovia.
3°: Existe cerca à ser remanejada na área do site.
Sugestão: avançar o site 5 metros para faixa de domínio. Verificando com aquisição e engenharia se podemos seguir dessa forma.
11jun. Enviado SAR E qualificação operadora. Liberado nesta data em comitê para envio.
09jun Recebido SAR E.
04jun.Retorno engenharia Winity: Conforme reunião executiva realizada em 03/06 e orientação do Ronaldo, não seguiremos com o candidato D devido ao alto custo de movimentação de terra. Seguiremos com a análise para o envio do novo candidato (E) nas coordenadas -22,931271° ; -44,023447°.
20mai. Após alinhamento com a concessionária do candidato D, a engenharia Winity irá análisar a construção do candidato devido a custos. Recebida Opção (22,931271° -44,023447°)para candidato E em caso negativo.
15abr.Cand. D validado pela CCR.
14mar. Enviado SAR C e D qualificação operadora.
27fev. Recebido SAR C e D. Área do cand. D é a solicitada pela tim no novo acionamento.
19fev. Após o não prosseguimento com o candidato B (lindeiro), recebido nova área para buscas nas coordenadas -22.932034 -44.025930.</t>
  </si>
  <si>
    <t>MANGARATIBA</t>
  </si>
  <si>
    <t>RFI JAN = SEM RISCO
RFI DEZ = FALTA DE INTEGRAÇÃO MONTAGEM - PARALISAÇÃO PELA CONCESSIONÁRIA.
RFI NOV = REALIZAÇÃO DE TOPOGRAFIA
RFI OUT = PLANIALTIMETRICO X COMERCIAL</t>
  </si>
  <si>
    <t>ZOPONE - subcontratada</t>
  </si>
  <si>
    <t>RESP. CCR</t>
  </si>
  <si>
    <t>RJMNG008IN_A</t>
  </si>
  <si>
    <t>RJMNG008IN</t>
  </si>
  <si>
    <t>SN-MGTB37</t>
  </si>
  <si>
    <t>13set. Enviado SAR A qualificação operadora.</t>
  </si>
  <si>
    <t>RJMNG009IN_A</t>
  </si>
  <si>
    <t>RJMNG009IN</t>
  </si>
  <si>
    <t>SN-MGTB38</t>
  </si>
  <si>
    <t>RJNVF001_C (ANTIGO A)</t>
  </si>
  <si>
    <t>RJNVF001</t>
  </si>
  <si>
    <t>SR-NFRB41</t>
  </si>
  <si>
    <t>10Mar. cand rejeitado
06Mar. Cand A enviado. Solicitado pela TIM para mudar para Cand C. Modificado.
23dez. Recebido SAR A.
12dez. Recebido acionamento.</t>
  </si>
  <si>
    <t>NOVA FRIBURGO</t>
  </si>
  <si>
    <t>RJPRT004_B</t>
  </si>
  <si>
    <t>RJPRT004</t>
  </si>
  <si>
    <t>SN-PRTI32</t>
  </si>
  <si>
    <t>02jun. Candidatos B e C qualificados por RF, 50m.
29mai. Enviado B e C qualificação operadora.
29mai. Preview B 10,9% (aprovado), C 9,3% (comitê) e D 11,1% (aprovado). Renomeado candidatos: D vira C e C vira D para envio a operadora para qualificação.
27mai. Recebido SAR B, C e D.
28abr. Recebido novo PDRF com remanejamento de PN (mudança de cobertura) a 30 km de distância.
10jul/24. ZOPONE (ABRAHÃO): [CCR] PO INFRA-29518
10mai. ZOPONE: [CCR] PO-29518
02abr. Fornecedor: Zopone | RC 353177 | PO 29518
26jan24. Enviado a operadora SAR revisado considerando 50. Cap rate ok.
22jan24. Candidato revisado com altura de 50m e dimensão de 8,00x8,00 do site enviado para novo preview.
16jan24. Recebida nova SARF com alteração de altura para 50m.
14set. Recebido qualificação do candidato A da operadora.
06set. Enviado SAR A qualificação operadora.
30ago. Recebido SAR A.</t>
  </si>
  <si>
    <t>RJPTR002_B</t>
  </si>
  <si>
    <t>RJPTR002</t>
  </si>
  <si>
    <t>RJPTS_0159</t>
  </si>
  <si>
    <t>SR-RJS011</t>
  </si>
  <si>
    <t>07out. PPI Aprovado pela TIM (Michel) - Rev08.
06out. PPI reenviado para a TIM (Michel).
22set. PPI enviado para TANZ revisar conforme projeto de fundação AM e qualificação TIM.
20set. Kadú solicita para a TIM NOVAMENTE os parâmetros de RF/TX (qualificação).
08set. Kadú envia para Serolli parâmetros de vento, para alocação das EVs.
06set. PPI validado pela UNICOBA. Aguardando parâmetros de RF/TX/MW para enviar à TIM.
|05set. PPI revisado enviado para UNICOBA validar.
|05set. PPI em revisão por apontamentos UNICOBA.
23mar. Em análise pela concessionária (28mar)
10mar. Em análise pela concessionária.
4mar. Em análise pela concessionária.
25fev. Em análise pela concessionária.
18fev. Em análise pela concessionária.
19jul. Cand. C - melhor qualificado por RF e TX-MW. Cand. B – como segunda opção para RF e TX-MW.
15jul. SAR A B enviados para qualificação operadora.
15jul. OK para envio em Exceção. Sem protocolo de CUOS e Com Pré COMAR. Não informado Recuos minimos. No SAR foi informado que o local trata-se de uma area de proteção ambiental (APP, APA, RL, ETC) bem como haverá a necessidade de remoção de vegetação no local.
12jul. Recebido SAR A e B localizado na faixa de domínio da Concer.</t>
  </si>
  <si>
    <t>Prio 1</t>
  </si>
  <si>
    <t>Petrópolis</t>
  </si>
  <si>
    <t>RJRCL001_RC</t>
  </si>
  <si>
    <t>RJRCL001</t>
  </si>
  <si>
    <t>RJRCL_0042</t>
  </si>
  <si>
    <t>SR-RJS037</t>
  </si>
  <si>
    <t>18mai. Enviado RC a operadora.
Recebido RC. PN e a maior parte do raio caiu em um condomínio de casas, que o síndico informou não ter interesse. Os proprietários que tem interesse na locação não aceitaram o valores de target, informando valor mínimo para locação 3k.
01abr. Acionada buscas.</t>
  </si>
  <si>
    <t>RJRDJ008_A</t>
  </si>
  <si>
    <t>RJRDJ008</t>
  </si>
  <si>
    <t>05mai: OK para envio.
Com protocolo de CUOS e Pré Comar.
Recuos da EV: Não Aplicável.
05MAI : SAR Recebido</t>
  </si>
  <si>
    <t>RJRDJ012_RC</t>
  </si>
  <si>
    <t>RJRDJ012</t>
  </si>
  <si>
    <t>SR-RJPH45</t>
  </si>
  <si>
    <t>30dez. Recebido Relatório de busca com op 13 (ag. aprovação e liberação). Área de busca fica no meio de uma região de complexos de galpões industriais às margens da Av. Brasil, No PN há um site TBSA, herdado da Nextel, que é um poste instalado há mais de 25 anos no local. Este contrato possui exclusividade sobre o imóvel. Proprietário tem interesse em nos alugar o topo da edificação existente no imóvel, pequeno prédio de 3 andares, com cerca de 15,00m, par aatendimento de RF, verificar se consegue chegar a 25m (Altura SARF 25m). Verificar com a operadora possibilidade de conseguir anuência que a TBSA quanto a exclusividade.
12dez. Recebido acionamento.</t>
  </si>
  <si>
    <t>RIO DE JANEIRO</t>
  </si>
  <si>
    <t>RJTRS004_RC</t>
  </si>
  <si>
    <t>RJTRS004</t>
  </si>
  <si>
    <t>4S-RJS015</t>
  </si>
  <si>
    <t>01jul. Enviado RC a tim, com informações de proposta inviável área o projeto Sky.
24jun. A receber RC atualizado, pois o pleito do hotel não comporta dentro do projeto Sky.
27mai. Enviado a tim proposta recebida pela gerência do hotel: 6 linhas com pacote de internet com aparelho de celular para o hotel (hoje trabalham com 6 linhas móveis para administração e isso atenderia) e 5 salários mínimos mensais durante o tempo que a torre ficar instalada na propriedade.
27mai. Candidato renomeado como E conforme solicitado pela operadora.
13mai. Enviado SAR A qualificação operadora.
22abr. OK para envio em exceção. Verificar necessidade de remoção de vegetação. Recuos equipamentos + EV: 3,00m Frente/ 1,50m laterais e fundos. Protocolo de CUOS não OK. Pré Comar OK 105m. Não está localizado em APP, APA ou similar.
14abr. Recebido SAR A. Fizemos contato com o hotel, que é dono da área de busca e tudo ao redor, mais de 1milhao de m², hunter não esteve pessoalmente conosco mas autorizou fazer o relatório no PN, que foi o que fizemos. Informaram ter interesse mas ainda não definiram valor que querem e nem enviaram documentos.
23mar. Acionamento realizado, prazo: 01/04.
17mar. Recebido acionamento com as seguintes orientações: Enviar a partir da letra E inclusive. Trata-se de atendimento ao Resort_TRJ_5 - Hotel Rosa dos Ventos. Gostaria de falar com quem cuidará desta aquisição, pois já temos o contato do Gerente do Resort e inclusive já abordamos o mesmo. A TIM já possui presença neste local com um Reforçador que atualmente não atende a demanda. Podemos aproveitar o ponto existente para nova entrada da Winity.</t>
  </si>
  <si>
    <t>Teresópolis</t>
  </si>
  <si>
    <t>20m</t>
  </si>
  <si>
    <t>RJTTX001_RC</t>
  </si>
  <si>
    <t>RJTTX001</t>
  </si>
  <si>
    <t>RJIZA_0033</t>
  </si>
  <si>
    <t>SR-RJS032</t>
  </si>
  <si>
    <t>08jul. Enviado Rc atualizado com área indicada por RF em 23/06: OP17 e OP18, sem interesse.
17mai. Enviado RC a operadora. PN localizado entre Maringá Rio e Maringá Minas, onde toda cidade é turística e com Pousadas. O PN está localizado em uma área de 3 irmãos onde manifestaram a falta de interesse na locação.
Fora do PN opções sem interesse, única opção informa não aceitar menos que 5k de locação.
20abr. Acionada buscas.</t>
  </si>
  <si>
    <t>Itatiaia</t>
  </si>
  <si>
    <t>RJVSS001_RC</t>
  </si>
  <si>
    <t>RJVSS001</t>
  </si>
  <si>
    <t>RJVAS_0091</t>
  </si>
  <si>
    <t>SR-RJS045</t>
  </si>
  <si>
    <t>23Jun. Recebido RC atualizado (P7 solicitou 1,3k de aluguel).
17Jun. Recebido RC atualizado.
18mai. Enviado RC a operadora.
Recebido RC. Trata-se de uma região com vários sítios e fazendas, algumas dessas fazendas já tiveram propostas de locação e foram rejeitadas pelos propritários. Região com candidatos sem interesse nos targets, opçãos com valor mínimo pleiteado de 2k.
01abr. Acionada buscas.</t>
  </si>
  <si>
    <t>Vassouras</t>
  </si>
  <si>
    <t>RJVSS002_RC</t>
  </si>
  <si>
    <t>RJVSS002</t>
  </si>
  <si>
    <t>RJVAS_0043</t>
  </si>
  <si>
    <t>SR-RJS036</t>
  </si>
  <si>
    <t>17nov. Não foi possível reduzir o valor de locação e proprietária declinou, alega não querer mais.
13jul. Acionado outro fornecedor para negociar e reduir valor com candidato A.
07jul. Enviado RC atualizado: Elaboramos o SAR do PN e submetemos a análise de infra e financeira relacionada aos custos do site, considerando o valor de 1k de locação e não foi aprovado, o Cap Rate ficou muito baixo, inviabilizando para o projeto Sky.
23Jun. Recebido SAR cand A. Candidato único de 1k, alinhado em reunião com a tim, para analisarmos internamente a possíbilidade de seguirmos com o mesmo devido a criticidade da região. Passos; Qualificar internamente, envia para aprovação financeira alinhado com a Paquisy no intuito de pleito comercial da tim.
18mai. Enviado RC a operadora.
Recebido RC. Trata-se de uma região onde várias áreas pertencem a uma única família, sem interesse. O raio de busca também é cercado por dois rios onde devemos manter os afastamentos exigidos por lei. Algumas áreas são muito baixa em relação ao PN, cerca de 35 metros abaixo e não atenderia as alturas exigidas por RF. Proprietária do PN tem interesse na locação pelo valor de 1k.
01abr. Acionada buscas.</t>
  </si>
  <si>
    <t>RNNSF001_A</t>
  </si>
  <si>
    <t>RNNSF001</t>
  </si>
  <si>
    <t>RNNSF_0032</t>
  </si>
  <si>
    <t>SR-NFNFJ5</t>
  </si>
  <si>
    <t>13out. Solicitado renegociar com candidato apresentado.
15Jun. Recebido RC após candidato majorar valor de locação, 1k.
20mai. Candidato A aprovado operadora.
17mai. Enviado SAR A qualificação operadora.
29Abr. Recebido SAR cand A.
20abr. Acionada buscas.</t>
  </si>
  <si>
    <t>Nisia Floresta</t>
  </si>
  <si>
    <t>RNNSF002_RC</t>
  </si>
  <si>
    <t>RNNSF002</t>
  </si>
  <si>
    <t>RNNSF_0029</t>
  </si>
  <si>
    <t>SR-NFNFJ4</t>
  </si>
  <si>
    <t>27jul. Enviado RC após declinio dos candidatos A e B ( A: Proprietário no primeiro momento teve interesse na locação, só que foi a procura de valor de mercado e viu que a região está com supervalorização por se torna uma cidade praiana e com arredores de resort de luxo e desistiu na locação do valor de R$ 500,00, e o mesmo só aceita o valor de R$ 1.500,00 por ser uma das praias mais luxuosas e com grande proporção de valor aquisitivo alto. B: Proprietário desistiu da locação por questão de valor, por ter outros projetos aquisitivos com oportunidades de valores de locação bem vantajoso, e propôs o valor de R$ 2.000,00 por conta da supervalorização dos imóveis, e por seu imóvel está a volta de resort de luxo)
27Jul. Recebido RC atualizado, área bem valorizada, candidatos solicitaram valores entre 1,5 e 2k.
10Jun. Recebido RC.
25mai. Solicitado apresentação de candidatos mais próximos do PN. E a TIM enviado justificativa com RC para análise de RF.
23mai. Retorno: São áreas de grande dimensões altamente valorizada e com árvores protegidas, foi abrir o raio de busca para conseguir esses candidatos.
22mai. Solicitado justificativa de candidatos apresentados estarem longe do PN.
19mai. Candidatos A e B repovados operadora, motivo: Distância do PN</t>
  </si>
  <si>
    <t>RNTBD001_RC</t>
  </si>
  <si>
    <t>RNTBD001</t>
  </si>
  <si>
    <t>RNTUL_0027</t>
  </si>
  <si>
    <t>SR-BSBSJ6</t>
  </si>
  <si>
    <t>17mai. Enviado RC a operadora.
06Mai. Recebido RC. Tibau do Sul, é umas das praias mais famosas do Brasil então se tem a valorização de imóvel.
Na questão da legislação precisamos de 20% da altura da torre de afastamento, teríamos que ter um terreno 25x25, nenhum imóvel dentro do polígono aceitava valores do target.
EX.: Lotes pequenos padrões 12x21 em torno de R$ 300 mil.
20abr. Acionada buscas.</t>
  </si>
  <si>
    <t>Tibau do Sul</t>
  </si>
  <si>
    <t>MALSX026_A</t>
  </si>
  <si>
    <t>MALSX026</t>
  </si>
  <si>
    <t>MATN2</t>
  </si>
  <si>
    <t>15/07 - Data de instalação de gabinete confirmado em FUP presencial com Sue/Aline.
29/06/26_ Especialista informado da transferência de empresa, acionamento em 02/07.
26jun - Alteração de Moksa para Telsite, que assumiu a obra.</t>
  </si>
  <si>
    <t>SÃO LUIZ DO MARANHÃO</t>
  </si>
  <si>
    <t>EV entregando em 22/07</t>
  </si>
  <si>
    <t>Definitiva no RFI - ligada 23/07</t>
  </si>
  <si>
    <t>RRBVS004_A</t>
  </si>
  <si>
    <t>RRBVS004</t>
  </si>
  <si>
    <t>SN-BVSAJ1</t>
  </si>
  <si>
    <t>11mar. SAR enviado para qualificação
03mar. Recebido SAR A revisado, negociado com a associação o valor de locação para R$ 500,00 com redução de área locada para os fundos do imóvel.
13fev. Recebido SAR A.
10jan. Recebido acionamento.</t>
  </si>
  <si>
    <t>Combo Sky</t>
  </si>
  <si>
    <t>BOA VISTA</t>
  </si>
  <si>
    <t>RSCXS001_D</t>
  </si>
  <si>
    <t>RSCXS001</t>
  </si>
  <si>
    <t>RSCSL_0168</t>
  </si>
  <si>
    <t>SR-RSS183</t>
  </si>
  <si>
    <t>10out. Projeto de fundação recebido AM.
04out. Sondagem recebida
03out. SOLICITADO AO TIME DE ENGENHARIA A ANÁLISE E DISPONIBILIZAÇÃO DO PPI COMPATIBILIZADO PARA QUE DISPAREMOS O PROJ. DE ARRIMO/CORTE DE TALUDE.
03out. planialtimétrico recebido SAITES.
29set. Disparado Planialtimétrico.
27Set. Disparado Sondagem
23Ago. Qualificação CW atualizada pela Implantação
17ago. Rogério de Acquisition informa que não deve-se disparar sondagem enquanto não houver o contrato assinado.
24jun. Juridico solicitou inclusão de Clausula ao contrato. Advogado analisando
06jun. Candidato D aprovado operadora.
25mai. Enviado SAR D dentro do polígono, qualificação operadora.
20mai. Recebido SAR cand D e RC. Depois de insistentes buscas e com ajuda do vice-prefeito de Caxias do Sul, conseguimos um interessado dentro do polígono. As chuvas na região esta semana atrapalharam mais ainda. Ressalto que a lei de ERB Caxias veda site a menos de 500m de outro. Há no meio do polígono uma EV da OI fixa sem registro na ANATEL.
07mai. Acionada novas buscas, dentrro do polígono. Prazo: 20/05
04mai. Candidatos A,B e C reprovados, fora do polígono.</t>
  </si>
  <si>
    <t>Caxias Do Sul</t>
  </si>
  <si>
    <t>RSCXS003_A</t>
  </si>
  <si>
    <t>RSCXS003</t>
  </si>
  <si>
    <t>NLCSLR25</t>
  </si>
  <si>
    <t>27jan. Recebido SAR A, B e C não atendem ao projeto de remanejamento pois estão distantes demais e relevos ruis, não sendo viável para o projeto (inviabilizados. Cand D próximo ao PN, renomeado SAR D como A. Solicitamos justificativa técnica a operadora.
13jan. Acionado outro fornecedor.</t>
  </si>
  <si>
    <t>CAXIAS DO SUL</t>
  </si>
  <si>
    <t>RSDTR001_B</t>
  </si>
  <si>
    <t>RSDTR001</t>
  </si>
  <si>
    <t>SR-RSS177</t>
  </si>
  <si>
    <t>05Jun. Candidato qualificado B
30Mai. SAR enviado
24abr. Recebido SAR B.</t>
  </si>
  <si>
    <t>Doutor Mauricio Cardoso</t>
  </si>
  <si>
    <t>SPPRY003_B</t>
  </si>
  <si>
    <t>SPPRY003</t>
  </si>
  <si>
    <t>SPFB9</t>
  </si>
  <si>
    <t>24jul - Aprovar RFI sem energia com Igor.
15/07 - Data de instalação de gabinete confirmado em FUP presencial com Sue/Aline.</t>
  </si>
  <si>
    <t>PORTO FELIZ</t>
  </si>
  <si>
    <t>Definitiva no RFI - Ligada (Falta Troca de Titulariedade) sem previsão CPFL</t>
  </si>
  <si>
    <t>RSJBT001_C</t>
  </si>
  <si>
    <t>RSJBT001</t>
  </si>
  <si>
    <t>RSJBT_0080</t>
  </si>
  <si>
    <t>SR-RSS206</t>
  </si>
  <si>
    <t>06out. Solicitado esclarecimentos para a Brametal, referente necessidade de nível plano para o terreno (tubulão).
03out. Brametal informa necessidade de manter nível do terreno plano.
30set. Planialtimétrico recebido SAITES, apresentando pouco declive. Encaminhado para engenharia Winity e Projetista de fundação Brametal para validação/compatibilização se necessário.
06set. Proj. fundação recebido. Tubulão.
30Ago. Eng Enviou Projeto e TIM Aprovou
29ago. Conforme Planilha de APC de Suprimentos, fornecedor MAS
29ago. Alexandre Serolli declina EV CAW e aloca BRAMETAL. Cancelado projeto de fundação CAW e disparado Brametal.
24ago. MAS cancela emissão de ARTs antecipadas. Não aceitou emitir.
23Ago. Qualificação CW Atualizada pela Implantação (Extensão de energia Prov. Aprox. 20m //sem PPI)
12jul. Solicitado à MAS documentação de apoio para licenciamento.
11jul. Relatório de Sondagem recebido
06Jul. Candidato C aprovado operadora.
30jun. Enviado cand. C qualificação operadora.
29jun.Disparado sondagem GEosolos INFRA
22Jun. Recebido SAR cand C. Cand. A e B declinaram por documentação irregular.
15Jun. Fornecedor infornou que não conseguiu evoluir com cand A e B por motivo de documentação.
30mai. Candidato A aprovado operadora.
30mai. Cand. B declinou, solicitado aprovação do A.
22abr. Enviado SAR A e B qualificação operadora.
13Abr. Recebido SAR cand A e B.
01abr. Acionada buscas.</t>
  </si>
  <si>
    <t>Jaboticaba</t>
  </si>
  <si>
    <t>RSNDL001_</t>
  </si>
  <si>
    <t>RSNDL001</t>
  </si>
  <si>
    <t>NLSIVR03</t>
  </si>
  <si>
    <t>08mai. Acionado novo fornecedor.</t>
  </si>
  <si>
    <t>SANTANA DO LIVRAMENTO</t>
  </si>
  <si>
    <t>RSRGN002_C</t>
  </si>
  <si>
    <t>RSRGN002</t>
  </si>
  <si>
    <t>SR-RSS186</t>
  </si>
  <si>
    <t>16/01 - RFI recebido em 14/01 e enviado em 16/01.
13/01 - RFI confirmado para 14/01.
06/01 - Novo empreeteiro acionado, com nova equipe (da região), com previsão de chegada 07/01.
05/01 - Nova Equipe acionada pela Rei Sol.
29/12 - RFI em risco por falta de contato com a equipe.
23/12 - Estamos sem contato com a equipe, para envio do relatorio.
22/12 - Sem atualização para recebimento do RFI.
20/12 - Ag. relatorio de RFI.
17/12 - Ag. chegada da equipe. Equipe não chegou ontem.
Energia ligada em nome do proprietário em 12/12.
15/12 - RFI postergado de 15/12 para 19/12 porque a equipe informou ontem que o empreiteiro principal esta com pneumonia e o restante da equipe saiu da obra. Equipe em deslocamento para retomada da obra em 10/12.Ag. informaçoes das atividades executadas em 11/12, 12/12 e 13/12.
Atividades pendentes: Instalação de fechamento, metalicos e instalação de QTM.
Nova equipe acionada em 14/12, em deslocamento em 15/12 e chega no site em 16/12.
09/12 - Rei Sol não atualizou obra.
04/12 - Foi concretado e reaterrado, falta TODA parte de infra + montagem da EV.
- Durante a montagem, sera adiantado, em paralelo, o baldrame e ferragens do baldrade, do portão e formas da base.
Cronograma prvisto pós montagem de EV:
09/12 - montagem de caixarias, lançamento das ferragens para concretagem no proximo dia
10/12 - concretagem das caixarias, base de equipamento;
11/12 - alvenaria das caixas de passagem e pé do QTM e aterramentos;
12/12 - finalização com reboco dos itens anteriores, instalação dos requadros, inicio de instalação do alambrado.
13/12 - Conclusão do alambrado, instalaão do QTM, e metalicos
14/12 - arremates
15/12 - RFI.
02/12 - concretagem finalizada.
26/11 - equipe trabalhando na armação das ferragens superiores do radier, armação das ferragens do pescoço. Concretagem confirmada apenas para 02/12, pela concreteira JMIX.
25/11 - forma do radier concluida, equipe trabalhando na armação das ferragens.
21/11 - Estão exigindo Ortoga de poço, porém na região, esse documento não existe.
Caminhão pipa mais próximo esta a 50km e não esta disponível. Obra P11, não temos como seguir com Ortoga. Precisamos de uma exceção por EHS.
Exceção concedida pelo Caio - EHS. Rei Sol não devera ser multada. REI SOL não seguira com a concretagem amanhã, devido atraso na autorização de utilização da agua sem OUTORGA.
18/11 - escavação iniciada;
17/11 - padrão reprogramado de 17/11 para 19/11.Inicio de escavação postergado de 15/11 para 18/11 devido chuvas e falta de maquinario. Concretagem postergada p/ 22/11.
A Rei Sol esta atuando nesse site com equipe de infra de 6 pessoas, dessa forma, segue formalização do cronograma alinhado na FUP de hoje:
17/11 - recebimento de armadura de infra, metálicos e conferência. Recebimento de CH e EV;
18/11 - inicio de escavação (devido chuvas no final de semana e disponibilidade de maquinário na região);
19/11 - equipe trabalha na armação de ferragem da fundação e forma;
20/11 - equipe trabalha na armação de ferragem da fundação e forma;
21/11 - equipe trabalha na conclusão da armação de ferragem da fundação e forma e instalação do chumbador;
22/11 - concretar radier;
23/11 - equipe trabalha armação da infra - como baldrame, viga do portão, formas base, formas do baldrame;
24/11 - reaterro da fundação (não consegue reaterrar no domingo, devido indisponibilidade de maquinário e tempo de cura do concreto);
25/11 - montagem de EV - JOTHA;
26/11 - montagem de EV - JOTHA;
27/11 - montagem de EV - JOTHA;
28/11 - alvenaria da caixa de passagem e do QTM, reboco, aterramento, concretagem do baldrame e de base;
29/11 - Instalação do QTM, instalação dos metálicos;
30/11 - Passagem de cabos e relatório RFI W;
15/11 - Reisol pediu entrega de CH e EV apenas para 18/11 devido riscos de furto.
12/11 - Equipe so vai chegar sexta feira 14/11. 27Jan. SAR aprovado Cand C
23Jan. SAR enviado Cand A/B/C
16Jan. SAR recebido A,B,C
30dez. Recebido acionamento.</t>
  </si>
  <si>
    <t>Uruguaiana</t>
  </si>
  <si>
    <t>RSTQR002_A</t>
  </si>
  <si>
    <t>RSTQR002</t>
  </si>
  <si>
    <t>SR-TQRR01</t>
  </si>
  <si>
    <t>19Nov. Autorizado envio pelo comite. Enviado
05nov. Recebido SAR A. Candidato para compra, necessário 2 lotes para atendimento de recuos.
17Out. Acionado nova busca. Recebido nova SARF</t>
  </si>
  <si>
    <t>TAQUARA</t>
  </si>
  <si>
    <t>RSTRN001_A</t>
  </si>
  <si>
    <t>RSTRN001</t>
  </si>
  <si>
    <t>SN-TRFO04</t>
  </si>
  <si>
    <t>02fev. Site na divisa com o município de Montenegro, informamos a TIM que nos enviou nova SARF com o id e município alterado. SN-MGOR04 /RSMNT002.Alterar SAR, projetos e kit com novos Id's e município.
29dez. Candidato qualificado operadora. 50m
20dez. Enviado SAR A para qualificação após tim aprovar redução de EV para 50m para aprovação de cap rate.
04dez. Cap rate 6,4%. Aguardando comite
29nov. Recebido SAR, enviado para qualificação
02nov. Fornecedor acionado.
01nov. Recebido acionamento da operadora.</t>
  </si>
  <si>
    <t>Rodovia Caminhos da Serra Gaúcha</t>
  </si>
  <si>
    <t>TRIUNFO</t>
  </si>
  <si>
    <t>RSTRR002_C</t>
  </si>
  <si>
    <t>RSTRR002</t>
  </si>
  <si>
    <t>18NLTESR01</t>
  </si>
  <si>
    <t>04Dez. Enviado SAR cand C e D
28nov. Recebido SAR C e D (Opções 07 e 08 indicadas por RF)
22nov. Enviado SAR B.
07nov. Operadora retorna solicitando 2 RTs fora do polígono de busca.
30Out. SAR enviado SAR A.
24out. Recebido SAR A e B. A RT B GF.
17Out. Nova SARF.
11Out. Acionado CMT
05Out.Nova SARF recebida</t>
  </si>
  <si>
    <t>TORRES</t>
  </si>
  <si>
    <t>de 35 à 50 (a depender do local)</t>
  </si>
  <si>
    <t>RSVLR002_A</t>
  </si>
  <si>
    <t>RSVLR002</t>
  </si>
  <si>
    <t>RSVLRE0009</t>
  </si>
  <si>
    <t>SR-VLRE01</t>
  </si>
  <si>
    <t>24Ago. Qualificação CW atualizada pela Implantação
01ago. Sondagem recebida apresenta aparente declive. Solicitamos apoio de engenharia para avaliar questões referente a planialtimétrico.
20jul.Disparado Sondagem Geosolos Infra
05mai. Candidato A aprovado operadora,
22abr. Enviado SAR A, B e C qualificação Operadora.
13Abr. Recebida SAR cand A, B e C.
01abr. Acionada buscas.</t>
  </si>
  <si>
    <t>Vale Real</t>
  </si>
  <si>
    <t>SCBGC001_G</t>
  </si>
  <si>
    <t>SCBGC001</t>
  </si>
  <si>
    <t>SCBGC_0145</t>
  </si>
  <si>
    <t>SR-SCS157</t>
  </si>
  <si>
    <t>19set. PPI disparado por implantação à engenharia.
28set. Candidato em aprovação financeira.
27set. Cand. G aprovado operadora.
26set. Enviado a TIM informação de declínio dos candidatos E e F, solicitabdo aprovação do candidato G (em aprovação financeira *em negociação no pacote de 60 sites por suprimento).
22set. Recebido planialtimétrico. Falta PPI inicial para elaboração de projeto de arrimo.
15set. Disparado planialtimétrico.
05set. Proj. fundação recebido.
02Set. Sondagem Recebida
23Ago. Qualificação CW atualizada pela Implantação
08jul. Enviado SAR E, F e G qualificação operadora.
07Jul. Recebido SAR cand F e G.
05Jul. Recebido SAR cand E.
27jun. Acionado novo fornecedor após declínio do A, B e C. Prazo: 07/07.</t>
  </si>
  <si>
    <t>SCGRX001_RC1</t>
  </si>
  <si>
    <t>SCGRX001</t>
  </si>
  <si>
    <t>SCGAV_0011</t>
  </si>
  <si>
    <t>SR-SCS088</t>
  </si>
  <si>
    <t>14abr. Enviado RC.
22mar. Recebido SAR C 1.8k inviável e Relatório Crítico, pois em uma das áreas de busca já existia uma torre da Highline. A energia no local não foi definida ainda pois estou aguardando confirmação do Eng Maxuel da Cooperativa se a rede que chega até a divisa do imóvel é particular ou não, e caso seja da cooperativa a informação do Trafo mais próximo, pois em campo não foi identificado. Verificando se há possibilidade dentro do target.
27dez. Enviado RC para mudança de PN.
14out. Enviar RC.</t>
  </si>
  <si>
    <t>Prio 3</t>
  </si>
  <si>
    <t>Gravatal</t>
  </si>
  <si>
    <t>SCPMR001_COLLO2</t>
  </si>
  <si>
    <t>SCPMR001</t>
  </si>
  <si>
    <t>SR-POCE02</t>
  </si>
  <si>
    <t>29/05 - Formalizado aprovação do envio de RFI com provisória pela Tim.
Estávamos aguardando assinatura Tim na carta de solicitação de energia, recebemos a assinatura hoje. Dessa forma, solicito o seu de acordo, para envio de RFI com energia provisória com SCI.
22/05 - Cronograma atualizado.</t>
  </si>
  <si>
    <t>POMERODE</t>
  </si>
  <si>
    <t>Provisória - SCI autorizado pela Tim Sul</t>
  </si>
  <si>
    <t>SCRSD001_A</t>
  </si>
  <si>
    <t>SCRSD001</t>
  </si>
  <si>
    <t>SR-SCS120</t>
  </si>
  <si>
    <t>24jan. Recebido SAR A e B.
30dez. Recebido acionamento.</t>
  </si>
  <si>
    <t>Santa Rosa Do Sul</t>
  </si>
  <si>
    <t>SEBRR003_RC</t>
  </si>
  <si>
    <t>SEBRR003</t>
  </si>
  <si>
    <t>SEBQS_0024</t>
  </si>
  <si>
    <t>4G-BCAR07</t>
  </si>
  <si>
    <t>10ago. Enviado RC atualizado após o declínio do candidato A.
09ago. Candidato A declinado, pois não há registro em cartório e as transações ocorrem por contrato particular. Prefeitura informa que não é possível realizar o cadastramento do imóvel, pois está inserido em um área de loteamento irregular e que na mesma não tem nenhum processo de regularização em andamento para a localidade. Neste caso, não conseguiremos obter o BCI e CND do imóvel, que também é documento essencial ao licenciamento do site.”.
09Ago. Recebido RC atualizado.
17mai. Enviado RC a operadora.
27Abr. Recebido RC. Região litorânea/turística, a maioria dos proprietário de lotes, só se interessa pela venda dos terrenos a valores em torno de 55k, 100k, 800k
20abr. Acionada buscas.</t>
  </si>
  <si>
    <t>Barra dos Coqueiros</t>
  </si>
  <si>
    <t>SETPR001_A</t>
  </si>
  <si>
    <t>SETPR001</t>
  </si>
  <si>
    <t>SEIJD_0020</t>
  </si>
  <si>
    <t>4G-IAAR02</t>
  </si>
  <si>
    <t>21Set. PPI rev01 aprovado pela TIM
24Ago. Qualificação CW atualizada pela Implantação
10ago. recebido sondagem
27jul. PPI disparado de implantação para engenharia.
21jul. Enviado SAR A qualificação operadora, após trabalho em área remanescentes da região crítica.
20Jul.Disparado para sondagem Geosolos Infra
18Jul. Recebido SAR cand A.
15Jul. Buscasite disponibilizou contrato assinado (700,00) e docs parciais de um ponto já aprovado pelo Mitre. Enviará SAR na sequência.
12Jul. Vistoria com RF acontecendo nesta data.
07jul. Formalizado novas buscas de área remanejada com orientação guiada por RF em campo. Prazo: 14/07.
28jun. Recebido remanejamento de PN.</t>
  </si>
  <si>
    <t>Itaporanga D'Ajuda</t>
  </si>
  <si>
    <t>SPBNX003_</t>
  </si>
  <si>
    <t>SPBNX003</t>
  </si>
  <si>
    <t>4G-IUSC91</t>
  </si>
  <si>
    <t>20jun. Recebido acionamento.</t>
  </si>
  <si>
    <t>ROTA SOROCABANA</t>
  </si>
  <si>
    <t>IBIUNA</t>
  </si>
  <si>
    <t>SPBNX004_</t>
  </si>
  <si>
    <t>SPBNX004</t>
  </si>
  <si>
    <t>4G-IUSC92</t>
  </si>
  <si>
    <t>SPBNX005_</t>
  </si>
  <si>
    <t>SPBNX005</t>
  </si>
  <si>
    <t>4G-IUSC93</t>
  </si>
  <si>
    <t>SPBRD001_A</t>
  </si>
  <si>
    <t>SPBRD001</t>
  </si>
  <si>
    <t>4G-BQPG91</t>
  </si>
  <si>
    <t>13MAR26_ Obras demarcadas em processo de escação. Chuvas adiaram escavação em 3 dias.
26/02 - Milena informou que cancelaram a MNS do projeto: Pedra Agro e Usina Batatais por questões comerciais. Sendo assim, formnalizado o cancelamento do acionamento para MNS.
25/02 - Formulário de APC concluido ontem. Disparado acionamento hoje.
24/02 - Ag. Data de integração.
Possivelmente vamos integrar as equipes para iniciar 1 obra dia 02/03.
Dessa forma, temos + 2 PEDRO AGRO prevista para dar APC em 25/02. Estou antecipando processo de integração, são esses sites:
SPBRD001_A - pré-work formalizado em 24/02, mas autorizado em 23/02;
23/02 - Envio de site para MNS conforme planilha de APC P03 - Rodrigo. Sem docsing assinado.
APC dado pela Andressa no grupo força tarefa em 19/02.
Pré-Work disparado.</t>
  </si>
  <si>
    <t>Brodowski</t>
  </si>
  <si>
    <t>19MAR26_ Site no mês porém muito afetado quando chove. Existe risco.
13MAR26_ Obras demarcadas em processo de escação. Chuvas adiaram escavação em 3 dias.</t>
  </si>
  <si>
    <t>19/3 Aguarda aprovação Provisória / RFI sem energia</t>
  </si>
  <si>
    <t>SPBRT001_C</t>
  </si>
  <si>
    <t>SPBRT001</t>
  </si>
  <si>
    <t>SPBRS_0060</t>
  </si>
  <si>
    <t>4S-SPS722</t>
  </si>
  <si>
    <t>23mar. DER informou que não autorizará as ocupações. Winity está estudando entrar judicialmente.
10mar. Reunião postergada 9mar --&gt; 14mar
4mar. Será discutido na reunião com dretor SP dia 9mar
18fev. Justificativa em análise pelo DER de Barretos
11fev. Justificativa para implantação do site em FD enviada em 10/fev para o DER
04out.PPI enviado para Marcos Bugnaro Unicoba para validação de layout.
29set. PPI já havia sido aprovado em 16/07 pela TSP mas precisamos readequá-lo devido a questões da concessionária/rodovia, iniciando o processo junto à TANZ novamente.
26mai. SAR enviado para qualificação operadora.
26mai. OK para envio em exceção. Sem protocolo de CUOS e Com Pré Analise do COMAR. Recuos da EV + Equipamentos: 5,00m Frente / 2,00m Laterais e Fundos N/A
O site está localizado em faixa de domínio sendo necessário entrar com a solicitação de autorização para implantação e concessão por parte da concessionaria responsável pelo trecho e Artesp.14mai. Recebido SAR D.
30abr. Novas buscas em faixa de domínio disparadas hoje.</t>
  </si>
  <si>
    <t>Barretos</t>
  </si>
  <si>
    <t>SPBRW006_B</t>
  </si>
  <si>
    <t>SPBRW006</t>
  </si>
  <si>
    <t>4G-BTRD08</t>
  </si>
  <si>
    <t>30/03 - Obra concluida, mas fotos ruins por estarem escuras. Amanhã receberemos RFI com fotos de dia.
25/03 - Iniciado os acabamentos. RFI confirmado para 27/03.
20/03 - Data de RFI alterada de 23/03 para 28/03 devido prazo de ligação de energia.
17mar - Torre finalizada.
12mar - Liberada a concretagem sem bomba, alinhado com Stark / puk.
11mar - Concretagem adiantada para 12mar. 12:00.
09mar - Escavada fundação dia 07mar, iniciado magro e ferragens.
04mar - Terreno limpo e realizado a abertura.
24.02 - Mob. 02mar / Inicio 04mar / Esc. 04mar / Conc.13mar /Mont. Início 16mar / Mont. Térm. 19mar / Tubulações e caixas de passagens 18mar / Padrão 12mar / Concretagem base 18mar / Montagem QTM 18mar a 20mar / Energia 20mar / RFI 23mar.
23/02 - Fabio verificando data de coleta e entrega CH e EV. Confirma ainda hoje. Datas de coleta e entrega de CH e EV confirmadas pelo Fabio para Aline e lançadas na planilha.
Embarques 04/03 entregas 08/03.
Cronograma: Lucas e Welder formalizaram ainda hoje.
22/02 - site liberado para obra.
20/02 - verificamos que o formulario teve as assinaturas concluidas em 12/02.
12/02 - Assinatura do Docusign em andamento e liberação de pre work
11/02 - Docusign recebido a noite.
10/02 - APC força tarefa em 09/02, sem Docusign;</t>
  </si>
  <si>
    <t>Nova litoral</t>
  </si>
  <si>
    <t>Bertioga</t>
  </si>
  <si>
    <t>16MAR26_ Obra precisou ser paralisada por 3 dias em razão de retirada da linha aérea de energia (que estava programada pra ocorrer antes do início da obra) que atrasou o início e demorou mais que o estimado para concluir.</t>
  </si>
  <si>
    <t>Definitiva
RFI sem energia (sem cedente)</t>
  </si>
  <si>
    <t>SPBRW007_B</t>
  </si>
  <si>
    <t>SPBRW007</t>
  </si>
  <si>
    <t>4G-BTSR01</t>
  </si>
  <si>
    <t>29/04 - Montagem em 30mts paralisada por neblina e chuva. Equipe empenhada na execução da base.
Para amanhã: passagem de cabos, alambrado e brita no site.
28/04 - MONTAGEM INICIADA E PARALISADA POR CONDIÇÕES CLIMATICAS DESFAVORAVEIS - FISCALIZAÇÃO E EHS.
27/04 - montagem postergada para amanhã, devido chuvas. Equipe chegou ontem, fez conferÊncia e separação de peças.
24/04 - EV entregue. Pedi para MNS guardar caixas e peças pequenas dentro do container para evitar furtos.
23/04 - concretagem concluida.
10/04 - Corte e dobra querendo entregar dia 17/04 Udiaço. Teve abertura de chamado para saber o que a Udiaço fez, pois foi comprado dia 31/03.
06/04 - Marcação iniciada hoje. Itens de EHS atrasaram e serão entregues amanhã no decorrer do dia.
01/04 - cronograma estimado.
24/03 - Pré Work disparado.
19/03 - Docusing assinado.
27/02 - Sem formulario de ACP e sem APC no força tarefa ou Sytex
24/02 - Prev. APC para 27/02 na plan P03. Sem Docusign na data de hoje.</t>
  </si>
  <si>
    <t>Nova Litoral</t>
  </si>
  <si>
    <t>Biritiba Mirim</t>
  </si>
  <si>
    <t>SPBRX002_COLLO1</t>
  </si>
  <si>
    <t>SPBRX002</t>
  </si>
  <si>
    <t>SN-BRRDJ1</t>
  </si>
  <si>
    <t>26/01 - esteiramento adicional em fabricação, previsão para chegada no site 28/01. RFI sem encapsulamento em 30/01.
Encapsulamento ficara armazenado na casa do encarregado da obra, para conjunta com a Tim.
23/01 - Solicitado de acordo para seguimento do adicional para Yuzo, Born e Milena via e-mail: SPBRX002COLLO1 - ID TIM: SN-BRRDJ1 - FALTA DE ESTEIRAMENTO EM BTS
16/01 - Conversei com a implantação da Tim (Fernando Savio) e para esse caso, por se tratar de um site com alto risco de vandalismo (risco citado pela eixo, por isso as concertinas em todo o site e estrutura), a Winity deve instalar 100% do esteiramento de forma enclausurada.
Esse enclausuramento deverá ser realizado com chapa zincada e instalado em uma conjunta com a operadora no dia da ativação do site (data será informada pós entregue do RFI, no ato da aprovação do RFI enviado).
Podemos chegar com o esteiramento horizontal até a posição da escada pré-existente, subir com um esteiramento vertical até o encontro do primeiro lance de escada (3m de altura) e enclausurar esse esteiramento na EV na especié de um "embrulho" para não dar acesso até o primeiro lance da escada. O encapsulamento deve chegar até 6m de altura na EV.
Dessa forma, solicitei o orçamento do adicional para MNS.
Postergação do RFI para 23/01.
12/01 - Site Eixo tem muita proteção anti vandalismo na EV e não temos os 4m iniciais de escada para proteção anti vandalismo. Site de portifolio adquirido. Necessário verificar com engenharia como podemos seguir com o encaminhamento do esteiramento até 4m da EV. Solicitei auxilio de O&amp;M. RFI recebido.
06/01 - abertura de obras realizada;
29/12 - Equipe não integrada ainda. Aguardando data para integração. Equipe retornam de recesso em 05/01 para integração e execução da obra. RFI estimado para até 19/01/26.
26/12 - Receberemos o cronograma atualizado hoje.
22/12 - Integração prevista para após o natal. Aguardando cronograma atualizado.
18/12 - Liberado site pela Eixo, aguadando data de integração.
15/12 - Rodrigo informou que seguimos aguardando liberação da Eixo. Parece que não sera necessário integração, por ser um site da Winity e não da Eixo em si. Estamos aguardando confirmação e liberação.
12/12 - Ag. liberação da eixo para integração e inicio de obras.
09/12 - Documentações no portal. MNS enviara hoje para EHS.
08/12 - EHS solicitou documentação para MNS em 05/12, MNS esta terminando de reunir documentação até amanhã
04/12 - Por estar paralisada pela Eixo, necessário integração previa, por isso, o cronograma lançado é estimado. Atendimento de datas atrelado a liberação da eixo.
03/12 - trocou KGM pela MNS. Acionamos MNS.
25/11 - chegada dos metalicos, iniciando instalação do padrão de energia, escavação das caixas de passagem e para forma da base de equipamentos concluida. PARALISAÇÃO pela ROD. EIXO por falta de comunicação e autorização de atividades na rodovia. O&amp;M acionados.EIXO não autorizou nem descarregar os metalicos recebidos.
24/11 - Abertura de obra concluida;
14/11 - Abertura de obra reprogramada, pois a equipe vai abrir essa obra após concluir o site de Ubatuba. Se chover, o Geovanne se comprometeu em colocar outra equipe para não comprometer essa entrega.
10/11 - metalicos vão terminar de fabricar 12/11, galvanização ai concluir em 20/11, entrega na obra 21/11.
06/11 - acionamos a KGM.</t>
  </si>
  <si>
    <t>BAURU</t>
  </si>
  <si>
    <t>RFI JAN - SEM RISCO
RFI DEZ - INTEGRAÇÃO NA EIXO</t>
  </si>
  <si>
    <t>AGRU. DEFINITIVA</t>
  </si>
  <si>
    <t>SPBXR001_A</t>
  </si>
  <si>
    <t>SPBXR001</t>
  </si>
  <si>
    <t>SPBUN_0002</t>
  </si>
  <si>
    <t>4S-SPS820</t>
  </si>
  <si>
    <t>14Dez. PPI rev8 validado pela UNICOBA. Analisar se prosseguimos com o planialtimétrico/projeto corte de talude ou arrimo.
13Dez. PPI REV8 enviado para UNICOBA validar layout. Após validação, analisar se prosseguimos com o planialtimétrico/projeto corte de talude ou arrimo.
23mar. DER informou que não autorizará as ocupações. Winity está estudando entrar judicialmente.
10mar. Reunião postergada 9mar --&gt; 14mar
4mar. Negado pelo DER/Penapolis. Também será levado para reunião com o diretor dia 9mar.
25fev.
18fev. Em análise com o diretor do DER em Araçatuba
11fev. Instalação negada pelo engenheiro do DER - Justificativa para implantação do site em FD enviada em 07/fev para o DER
19out. PPI havia sido aprovado pela TIM em 16/07, porém precisa readequar questões off-grid.
08jun. Cand.A (winity)Nota 4. Aprovado
Realizar o afastamento conforme demonstrado no cálculo de distância x altura do obstáculo descrito no final do e-mail.
Considerando as fotos inseridas no relatório, segue fotos com o ângulo da visada da antena, 80,2°
Sugerimos a construção de uma base de 1m para melhorar a visada e não se preocupara com uma possível obstrução.
26mai. SAR enviado para qualificação operadora.
30abr. Novas buscas em faixa de domínio disparadas hoje.</t>
  </si>
  <si>
    <t>Braúna</t>
  </si>
  <si>
    <t>SPCBT005_B</t>
  </si>
  <si>
    <t>SPCBT005</t>
  </si>
  <si>
    <t>SPGLA_0002</t>
  </si>
  <si>
    <t>4S-SPS443</t>
  </si>
  <si>
    <t>07Fev. PPI REV8 enviada para TIM.
14Dez. Enersys valida o PPI e disponibiliza o dimensionamento off-grid conforme REV.
13Dez. Kadú cobra Enersys validação do PPI REV8.
27Out. Kadú envia para a Enersys o PPI para validação. Aguardando estudo de autonomia para enviar para TIM.
27Out. PPI rev7 recebido TANZ.
27Out. PPI rev6 recebido TANZ. Faltando prancha do Gradil. Solicitado revisão na mesma data.
26Out. Kadú alinha com Braga de seguir revisão com a Tanz.
21Out. Disparado para execução da engenharia.
21Out. Suprimentos definiu junto com Braga que revisão será in-house. Por engenharia.
18out. Enviado croqui para TANZ e solicitado revisão do PPI para Micropower.
17out. Disparar conversão de PPI de Unicoba para Micropower/Enersys.
17Out. Removida Data de Aprovação de PPI devido a necessidade de alteração para OffGrid
13out. Carlos Lages repassa informação de suprimentos, que site será off-grid Micropower/Enersys.
15ago. PPI rev5 aprovado TIM.
09Ago. Qualificação CW atualizada pela Implantação (Atualizado, sem qualificação ENG)
23mar. Em análise da EIXO e definição da declaração de onerosidade
10mar. Projeto protocolado 9mar. Prev 30 dias
4mar. Aguarda declaração de inexiiligidade do DECEA (Icaro)
25fev.
22fev. PPI enviado para VITOR VANTE.
21FEV RECEBEMOS PROJETO DE FUNDAÇÃO CAW.
18fev. Definido CAW por Suprimentos. CAW acionada.
16fev. PPI disparado a pedido do Vitor da Vantece.
11fev. Topografia realizada em 07/fev e Sondagem em 11/fev - PPI em execução
11jan. Candidato aprovado.
04jan. Enviado SAR B qualificação Operadora.
23dez. Recebeido SAR B.
21dez. Enviado a Mobilize informações e fotos para elaboração de SAR B.
20dez. Recebido fotos, coordenadas e informações para elaboração do SAR B
15dez. Verificando área em faixa de domínio junto a concessionária Triunfo. Vante nos ajudando neste caso.</t>
  </si>
  <si>
    <t>GETULINA</t>
  </si>
  <si>
    <t>SPCBT009_B</t>
  </si>
  <si>
    <t>SPCBT009</t>
  </si>
  <si>
    <t>4G-CBMS01</t>
  </si>
  <si>
    <t>10jun. Recebida nova área para apresentação do candidato B (deslocamento).
28mai. Recebido SAR B.
12mai. Área de deslocamento indicado está localizado a menos de 50 metros do corpo d'água mais próximo, caracterizando-se, portanto, como em área de Preservação Permanente (APP). Enviado a TIM, aguardando envio de indicação de nova área.
25abr. Recebido nova área para deslocamento solicitado pela MRS: 23° 51’ 36.98”S ; 46° 23’ 34.52”W, prazo: 07/05. Adendo: Realizar análise a avaliação da distância mínima em relação ao Rio Perequê, verificando o distanciamento exigido pela legislação ambiental vigente.”
10abr. Cand. A qualificado operadora, 20m. Necessário LOS. Questionado tim se sobre subir de 20m para 40m.
02Abr. Sar enviado Cand A
25mar. Recebido SAR A.
13mar. Recebido acionamento.</t>
  </si>
  <si>
    <t>Ferrovia MRS</t>
  </si>
  <si>
    <t>CUBATÃO</t>
  </si>
  <si>
    <t>SPCJR001_D</t>
  </si>
  <si>
    <t>SPCJR001</t>
  </si>
  <si>
    <t>4G-OIPG92</t>
  </si>
  <si>
    <t>Cajuru</t>
  </si>
  <si>
    <t>19/3 RFI sem energia (sem cedente)</t>
  </si>
  <si>
    <t>SPCJR002_B</t>
  </si>
  <si>
    <t>SPCJR002</t>
  </si>
  <si>
    <t>4G-OIPG91</t>
  </si>
  <si>
    <t>CAJURU</t>
  </si>
  <si>
    <t>SPCLN003_D</t>
  </si>
  <si>
    <t>SPCLN003</t>
  </si>
  <si>
    <t>SN-KOER92</t>
  </si>
  <si>
    <t>28fev. Candidato B validado pela concessionária.
12fev. Candidato B qualificado operadora.
23jan. Enviado SAR B qualificação operadora.
22jan. Preview B: 10,3% de 9,4%.
20jan. Recebido novo SAR B.
16dez. Candidato A reprovado pela concessionária. Cand B não enviado pois preview ficou ruim.
24out. Candidato A qualificado. MW Segue análise teórica para o site em questão: Antena prevista = 0,3m | RF Candidato A Aprovado, nota 5, GF 50m Antena Alto Ganho Az: 340/160/250.
27set. Enviado SAR A para qualificação operadora.(B será enviado caso A seja reprovado)
23set. Recebido SAR A e B. Preview A: Cap Rate 10.5% | Preview B: Cap Rate 8.2% - Target 9.4%.
10set. Recebido acionamento dos 10 sites da Fase 02.
27out. Site prioridade 02. Acionado fornecedor Vante para o seguinte escopo para quando for liberada a fase 02:
•	Elaboração de SAR.
•	Levantamento Planialtimétrico com ART.
•	Elaboração de kit Rodovias.
•	Consultoria especializada na liberação para implementação de torres em rodovias.
27out. Recebido aconamento de 23 sites para o projeto Econoroeste que serão dividitos em 2 fases por prioridade. Prioridade 1 são 12 sites e Prioridade 2 serão 11 sites na segunda fase.</t>
  </si>
  <si>
    <t>ECONOROESTE</t>
  </si>
  <si>
    <t>COLINA</t>
  </si>
  <si>
    <t>SPCRG001_RC</t>
  </si>
  <si>
    <t>SPCRG001</t>
  </si>
  <si>
    <t>SPCGT_0070</t>
  </si>
  <si>
    <t>4S-SPS201</t>
  </si>
  <si>
    <t>25jun. SAR A e B aprovados operadora.
26mai. SAR enviado para qualificação operadora.
14mai. Recebido SAR A e B.
30abr. Novas buscas em faixa de domínio disparadas hoje.</t>
  </si>
  <si>
    <t>CARAGUATATUBA</t>
  </si>
  <si>
    <t>SPCRG004_RC</t>
  </si>
  <si>
    <t>SPCRG004</t>
  </si>
  <si>
    <t>SPCGT_0072</t>
  </si>
  <si>
    <t>4S-SPS204</t>
  </si>
  <si>
    <t>28jun. SAR A aprovado.
26mai. SAR enviado para qualificação operadora.
24mai. OK para envio em exceção. Com protocolo de CUOS e Pré Analise do COMAR. Recuos da EV: 4,30m Frente / 3,00m Laterais e Fundos. Inserido no Parque Estadual Serra do Mar (APP, APA, UC) Decreto 10.251/1977 e Decreto 56.572/2010. A ocupação da faixa de domínio das rodovias concedidas é autorizada pela Agência Reguladora de Serviços Públicos Delegados de Transporte do Estado de São Paulo – ARTESP, nos termos do Regulamento para Autorização de Uso da Faixa de Domínio de Estradas e Rodovias Integrantes da Malha Rodoviária, mediante apresentação de projeto em conformidade com a norma técnica pertinente.30abr. Novas buscas em faixa de domínio disparadas hoje.</t>
  </si>
  <si>
    <t>SPCMP013_C</t>
  </si>
  <si>
    <t>SPCMP013</t>
  </si>
  <si>
    <t>SP0PO</t>
  </si>
  <si>
    <t>02set - Gabinete com previsão de entrega em 14/09. Instalação em 15/9.
31ago - Site com obras concluídas, energia provisória ligada sem custos de CAPEX/OPEX</t>
  </si>
  <si>
    <t>CW: Telsite | EV: Telsite | FIS: Remopt | GAB: -</t>
  </si>
  <si>
    <t>SPDRC002_B</t>
  </si>
  <si>
    <t>SPDRC002</t>
  </si>
  <si>
    <t>4G-DCPG91</t>
  </si>
  <si>
    <t>DRACENA</t>
  </si>
  <si>
    <t>Sem cedente - RFI sem energia (próx em 2km linear)</t>
  </si>
  <si>
    <t>SPDRT001_A</t>
  </si>
  <si>
    <t>SPDRT001</t>
  </si>
  <si>
    <t>SPDNA_0002</t>
  </si>
  <si>
    <t>4S-SPS428</t>
  </si>
  <si>
    <t>11jul. Embarque Chumb OK / Entrega Chumb 15jul / Embarque EV 17jul / Entrega EV 18jul / Inicio 14jul / Abertura 15jul / Escavação 15jul / Concretagem 03ago / Montagem EVI 06ago / EVT 09ago / RFI 18ago / Vistoria e Relatório PROA 19ago.
02jul. Embarque Chumb 10jul / Entrega Chumb 12jul / Embarque EV 10jul / Entrega EV 12jul / Inicio 12jul / Abertura 13jul / Escavação 13jul / Concretagem 17jul / Montagem EVI 20jul / EVT 23jul / RFI 28jul / Vistoria e Relatório PROA 29jul.
24jun Criado grupo aguardando vendor.
22jun. PPI rev8 validado com Unicoba - Enviado para TIM.
15mar. Cand. A com nova área aprovada.
23mar. Em análise da EIXO e definição da declaração de onerosidade
10mar. SAR em Q, 9mar. Em análise da EIXO e definição da declaração de onerosidade
09mar. Enviado SAR A com nova área locada por redução de custo para qualificação operadora.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26nov. Enviado projeto de fundção para corte e dobra do aço, nesta data;
30abr. Recebido projeto/memorial da fundação bem como parâmetros reais e item de venda.
15mar. (CW). OK com ressalvas. Site na fx de domínio rod. Pátria / Necessário off-grid
15Mar. OK em exceção. Sem Protocolo de CUOS e sem Pré Analise do COMAR. Site em Faixa de Dominio. Necessario Aprovação da concessionaria.
FILTRO KADU 16 SITES RODOVIAS</t>
  </si>
  <si>
    <t>Duartina</t>
  </si>
  <si>
    <t>SPDRT002_A</t>
  </si>
  <si>
    <t>SPDRT002</t>
  </si>
  <si>
    <t>SPDNA_0003</t>
  </si>
  <si>
    <t>4S-SPS431</t>
  </si>
  <si>
    <t>11jul. Embarque Chumb OK / Entrega Chumb 15jul / Embarque EV 17jul / Entrega EV 18jul / Inicio 14jul / Abertura 15jul / Escavação 15jul / Concretagem 03ago / Montagem EVI 06ago / EVT 09ago / RFI 18ago / Vistoria e Relatório PROA 19ago.
02jul. Embarque Chumb 13jul / Entrega Chumb 15jul / Embarque EV 13jul / Entrega EV 15jul / Inicio 12jul / Abertura 13jul / Escavação 13jul / Concretagem 17jul / Montagem EVI 20jul / EVT 23jul / RFI 28jul / Vistoria e Relatório PROA 29jul.
24jun Criado grupo aguardando vendor.
03jun. PPI aprovado pela TIM.
01jun. PPI validado pela UNICOBA encaminhado para TIM.
23mar. Em análise da EIXO e definição da declaração de onerosidade
22mar. SAR A nova área aprovada.
10mar. SAR em qualificação TIM. Pendente ART CAW e definição da declaração de onerosidade
4mar. SAR em qualificação TIM. Projeto de fundação CAW + ART até segunda-feira
25fev. Enviado SAR com revisão de área.
25fev. Disparar projeto de fundação CAW (com planialtimetrico, ocupação, sondagem). // Enviar SAR hoje 25fev // Vai para análise EIXO e também falta a declaração de onerosidade
18fev. Protocolo de projeto na EIXO 24fev (fundação CAW 22fev)
11fev. Topografia e Sondagem serão realizados até 15/fev
26nov. Enviado projeto de fundção para corte e dobra do aço, nesta data;
30abr. Recebido projeto/memorial da fundação bem como parâmetros reais e item de venda.
15mar. (CW) OK com ressalvas. Site na fx de domínio rod. Pátria / Necessário off-grid
15Mar. OK para Envio em exceção. Sem Protocolo CUOS e Sem Pré COMAR. Trata-se de um site de Rodovia, onde será necessario autorização junto a concessionaria (Processo Moroso).
FILTRO KADU 16 SITES RODOVIAS</t>
  </si>
  <si>
    <t>SPGRL034_B</t>
  </si>
  <si>
    <t>SPGRL034</t>
  </si>
  <si>
    <t>Fase 01</t>
  </si>
  <si>
    <t>SR-GRNO05</t>
  </si>
  <si>
    <t>23mar recebido RFi atualizado, enviado para operdora.
20mar - Pendências apontadas abrito retorna para retirada 23.03.
17mar - Faltando as canaletas e concertina para RFI completo.
10mar - Chuvas constantes, não podemos trabalhar na rodovia.
11mar - Chuvas constantes, não podemos trabalhar na rodovia.
10mar - Chuvas constantes, não podemos trabalhar na rodovia.
02mar Escada entregue
5.02 - CAW fechando dia data de enetrega das peças da escada faltante, são 12 m, Fabio pegará as datas hoje,
26.02 - CAW fechando dia data de enetrega das peças da escada faltante, são 12 m, obra com base pronta, está chovendo no local o dia todo.
25.02 - CAW fechando dia data de enetrega das peças da escada faltante, são 12 m.
24.02 - Escada faltante verificando data com CAW x Fábio.
23/02 - Reaterro sendo executado. Inicio de Montagem antecipada de 27/02 para 24/02.
Após reaterro, vamos iniciar a montagem dos baldrames para seguir com o feechamento em muro.
Caixas de passagens previstas para 26/02
Mureta do padrão de energia previsto para 27/02.
Concretagem do baldrame previsto 03/03. Base do skid previsto dia 04/03, passagem de cabos previsto para 05/03, Aterramentos previsto para 07/03, acabamento e limpeza do site previsto até 10/03.
20/02 - concretagem concluida a noite. Foi entregue em campo 1m cubico a menos. O complemento chegou a noite e a concretagem foi concluida.
19/02 - Conclusão das caixarias.
18/02 - instalação do gabarito e conferências
17/02 - Inicio da montagem de caixaria.
16/02 - Entrega do CH e EV. Conclusão de montagem das ferragens da fundação.
15/02 - entrega e montagem da tenda.Inicio de montagem da caixaria. Andamento de montagem das ferragens da fundação.
14/02 - Instalação de placas de sinalização e concretagem do concreto magro do radier. Inicio de montagem das ferragens da fundação.
13/02 - Fechamento com cerquite em torno da escavação.
12/02 - escavação executada. Placas de sinalização instaladas na rodovia. Entrega de aço em campo.
10/02 - CH entregue na Abrito em 01/10/25.
EV armazenada em 13/11/25 numa empresa de munck.
09/02 - CH e EV armazenados.
06/02 - Abrito abriu obra sem instalação das placas necessárias por EHS. Paralisamos as atividades após demarcação da obra, até que a Abrito providencie as placas e instale na rodovia para iniciar as atividades conforme necessário por EHS e APPIA.
03/02 - Novo acionamento - sem alteração na letra do candidato. Continuou como candidato B</t>
  </si>
  <si>
    <t>Via Appia</t>
  </si>
  <si>
    <t>FALTA DE PEÇAS DA ESCADA</t>
  </si>
  <si>
    <t>Resp: Appia</t>
  </si>
  <si>
    <t>RSGBR001_COLLO1</t>
  </si>
  <si>
    <t>RSGBR001</t>
  </si>
  <si>
    <t>SR-SGBR06</t>
  </si>
  <si>
    <t xml:space="preserve">02/09/2026 - Obra em finalização aguarda energia definitiva
31/08/2026 - Melhora no tempo previsão de término de obra em 31/08
28/08/2026 - Energia definitiva não liga dentro do mes sem SCI aprovado
19/08/2026 - Batimento realizado planejamento mantido
17/08/2026 - Batimento realizado planejamento mantido
12/08/2026 - Realizado batimento com a Carizon planejamnto mantido
07/08/2026 - APC liberado, acionamento enviado 
22/07/2026 - Site sem APC e sem liberação EHS </t>
  </si>
  <si>
    <t>SÃO GABRIEL</t>
  </si>
  <si>
    <t>28/08/2026 - Protocolo 2205632011
26/08/2026 - Concessionaria cancelou protocolo, necessario nova solicitação
12/08/2026 - Sem evolução, planejamento permanece para fim do mes
07/08/2026 - Feita solicitração agaurda protocolo
31/07/2026 - Sem aprovação de SCI Droop para P08
29/07/2026 - SCI enviado aguarda aprovação de provisória
27/07/2026 - Verificando questão de aprovação do SCI com Militão
24/07/2026 - Devido revisão de PPI necessario projeto para concessionaria SCI enviado hoje 
23/07/2026 - Cartas da Vivo assinadas enviadas para S2S
22/07/2026 - Pendente envio de carta assinada pela Winity previsão de instalação de poste em 24/07
20/07/2026 - S2S com planejamento de enviar formulario de SCI em 20/07</t>
  </si>
  <si>
    <t>SPGRL037IN_</t>
  </si>
  <si>
    <t>SPGRL037IN</t>
  </si>
  <si>
    <t>SR-GRNO12</t>
  </si>
  <si>
    <t>19mar. Recebido acionamento.</t>
  </si>
  <si>
    <t>SPGRL040_A</t>
  </si>
  <si>
    <t>SPGRL040</t>
  </si>
  <si>
    <t>SR-GRNO12_TX</t>
  </si>
  <si>
    <t>25jun. Reunião com TIM e TX:
19jun. Recebido SAR A com pré comar zerado, sendo necessário abertura de processo com estudo de sombra. Solicitado reunião com RF e TX para buscar solucção.</t>
  </si>
  <si>
    <t>Pré-Work 29set</t>
  </si>
  <si>
    <t>SPGRP001_A</t>
  </si>
  <si>
    <t>SPGRP001</t>
  </si>
  <si>
    <t>4G-GPPG91</t>
  </si>
  <si>
    <t>Igarapava</t>
  </si>
  <si>
    <t>SPGRT002_E</t>
  </si>
  <si>
    <t>SPGRT002</t>
  </si>
  <si>
    <t>4G-GTNG04</t>
  </si>
  <si>
    <t>14mar. Cand E aprovado
08jan. Recebido SAR E, F e G.
19dez. Após declinio de candidatos e recebimento de RC de outro vendor, acioado novo fornecedor para buscas.</t>
  </si>
  <si>
    <t>GUARATINGUETA</t>
  </si>
  <si>
    <t>SPGRX001_C</t>
  </si>
  <si>
    <t>SPGRX001</t>
  </si>
  <si>
    <t>SPGIA_0011</t>
  </si>
  <si>
    <t>4S-SPS724</t>
  </si>
  <si>
    <t>10Mar. Cobrado novamente a MAS revisão do projeto executivo.
13Dez. PPI REV3 em revisão pela MAS. Aguardando rev4.
23mar. DER informou que não autorizará as ocupações. Winity está estudando entrar judicialmente.
10mar. Reunião postergada 9mar --&gt; 14mar
4mar. Será discutido na reunião com dretor SP dia 9mar
18fev. Justificativa em análise pelo DER de Barretos.
11fev. Justificativa para implantação do site em FD enviada em 10/fev para o DER
08out. PPI já havia sido aprovado pela regional TIM em 16/07. Mas solicitamos alterações no PPI (M.A.S.) devido site off-grid rodovia.
21jun. SAR C aprovado pela operadora.
15jun. Candidato aprovado pela operadora.
26mai. SAR enviado para qualificação operadora.
26mai. OK para envio em exceção. Sem protocolo de CUOS e Com Pré Analise do COMAR. Recuos da EV + Equipamentos: 10,00m frente, laterais e fundos. O site está localizado em faixa de domínio sendo necessário entrar com a solicitação de autorização para implantação e concessão por parte da concessionaria responsável pelo trecho e Artesp.
14mai. Recebido SAR C.
30abr. Novas buscas em faixa de domínio disparadas hoje.</t>
  </si>
  <si>
    <t>SPHRC001_A</t>
  </si>
  <si>
    <t>SPHRC001</t>
  </si>
  <si>
    <t>SPHED_0002</t>
  </si>
  <si>
    <t>4S-SPS438</t>
  </si>
  <si>
    <t>31ago. Pre acionamento de obra para ZOPONE, nesta data.
08ago. PPI rev10 revisando endereço, enviado para TIM.
05ago. PPI reprovado devido inconsistência no endereço do site.
04ago. PPI rev9, revisado devido declive do local, enviado para TIM.
04ago. PPI rev9, revisado devido declive do local, aprovado pela UNICOBA.
28jul. recebido projeto de formas de arrimo.
21jul - Liberado disparo do Projeto do Arrimo em paralelo ao agendamento da reunião com a Eixo
24jun Criado grupo aguardando vendor.
22jun. PPI revisado cadu enviado para TIM.
22jun. PPI revisado cadu enviado para UNICOBA VALIDAR.
23mar. Em análise da EIXO e definição da declaração de onerosidade
10mar. Ainda em análise EIXO + declaração de onerosidade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26nov. Enviado projeto de fundção para corte e dobra do aço, nesta data;
15mar. (CW) OK com ressalvas. Site na fx de domínio rod. Pátria / Necessário off-grid
15Mar. OK para Envio em exceção. Sem Protocolo CUOS e Sem Pré COMAR. Trata-se de um site de Rodovia, onde será necessario autorização junto a concessionaria (Processo Moroso).
FILTRO KADU 16 SITES RODOVIAS</t>
  </si>
  <si>
    <t>Herculandia</t>
  </si>
  <si>
    <t>SPJQX002_</t>
  </si>
  <si>
    <t>SPJQX002</t>
  </si>
  <si>
    <t>4G-JQSC91</t>
  </si>
  <si>
    <t>JUQUIA</t>
  </si>
  <si>
    <t>SPJQX003_</t>
  </si>
  <si>
    <t>SPJQX003</t>
  </si>
  <si>
    <t>4G-JQSC92</t>
  </si>
  <si>
    <t>SPJQX004_</t>
  </si>
  <si>
    <t>SPJQX004</t>
  </si>
  <si>
    <t>4G-JQSC93</t>
  </si>
  <si>
    <t>SPJQX005_</t>
  </si>
  <si>
    <t>SPJQX005</t>
  </si>
  <si>
    <t>4G-JQSC94</t>
  </si>
  <si>
    <t>SPJQX006_</t>
  </si>
  <si>
    <t>SPJQX006</t>
  </si>
  <si>
    <t>4G-JQSC95</t>
  </si>
  <si>
    <t>SPJQX007_</t>
  </si>
  <si>
    <t>SPJQX007</t>
  </si>
  <si>
    <t>4G-JQSC96</t>
  </si>
  <si>
    <t>SPJQX008_</t>
  </si>
  <si>
    <t>SPJQX008</t>
  </si>
  <si>
    <t>4G-JQSC97</t>
  </si>
  <si>
    <t>SPJQX009_</t>
  </si>
  <si>
    <t>SPJQX009</t>
  </si>
  <si>
    <t>4G-JQSC98</t>
  </si>
  <si>
    <t>SPJSD010_A (ANTIGO B)</t>
  </si>
  <si>
    <t>SPJSD010</t>
  </si>
  <si>
    <t>NLSJJD12</t>
  </si>
  <si>
    <t>24Jun. Cand A ficou em comite.Cand B passou . Cand C ainda não foi qualificado. Enviado Cand B como A
16mai. Recebido SAR A, B e C. 06mai. Recebido acionamento.</t>
  </si>
  <si>
    <t>São Jose dos Campos</t>
  </si>
  <si>
    <t>SPJQM001_COLLO1</t>
  </si>
  <si>
    <t>SPJQM001</t>
  </si>
  <si>
    <t>SN-SQCTK4</t>
  </si>
  <si>
    <t xml:space="preserve">02/09/2026 - Obra em finalização aguarda energia definitiva
31/08/2026 - Energia definitiva não liga dentro do mes sem SCI aprovado
28/08/2026 - Energia definitiva não liga dentro do mes sem SCI aprovado
26/08/2026 - Previsão de relatório de RFI 26/08
24/08/2026 - Relatorio de RFI replanejado para 24/08
19/08/2026 - Relatório de RFI PLan 21/08 | Pendente energia definitiva
17/08/2026 Aguarda relatório de RFI e energia definitiva
12/08/2026 Aguarda relatprio de RFI e energia definitiva
07/08/2026 - Pendente relatório de RFI S2S ira enviar em 10/08
31/07/2026 - Energia Plan Agosto Regional Vivo não aceitara RFI com SCI Leticia ciente
30/07/2026 - Energia definitiva Plan Agosto necessario aprovaçao do SCI para seguirmos com provisória
29/07/2026 - Batimento realizado risco alto de energia definitiva
27/07/2026 - Batimento realizado, impacto devido chuvas no fds planejamento mantido
24/07/2026 - Atividade em andamento risco alto de energia definitiva SCI em tratativa
22/07/2026 - Atraso na obra devido fortes chuvas na região  Gabinete embarque plan dia 27/07 instalação plan dia 29/07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</si>
  <si>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 xml:space="preserve">SÃO JOAQUIM DA BARRA </t>
  </si>
  <si>
    <t>26/08/2026 - Risco Alto energia definitiva denro do mês
17/08/2026 - Liberado por EHS voa Teams (Sabrina)
07/08/2026 - Pendente liberação EHS</t>
  </si>
  <si>
    <t xml:space="preserve">31/08/2026 - Protocolo 2205551443 
26/08/2026 - Necessario ajuste na documentação para realizar nova solicitação
24/08/2026 - Realizado nova solicitação aguardando retorno
17/08/2026 - Necessario refazer solicitação para Bifasico, em andamento
 12/08/2026 - Sem evolução, planejamento permanece para fim do mes
07/08/2026 - Sera necessario novo protocolo para ligação Bifasica
31/07/2026 - Sem aprovação de SCI Droop para P08
29/07/2026 - SCI enviado aguarda aprovação de provisória
27/07/2026 - Template de SCI enviado para Militão aguardando posicionamento sobre Provisória
24/07/2026 - SCI enviado em 23/07
23/07/2026 - Cartas da Vivo assinadas enviadas para S2S
22/07/2026 - S2S replanejou envio do formulario do SCI devido fortes chuvas
20/07/2026 - S2S com planejamento de enviar formulario de SCI em 20/07
17/07/2026 - Necessario projeto para solicitação de Definitiva em andamento </t>
  </si>
  <si>
    <t>SPLHS001_A</t>
  </si>
  <si>
    <t>SPLHS001</t>
  </si>
  <si>
    <t>4S-SPS858</t>
  </si>
  <si>
    <t>23mar. DER informou que não autorizará as ocupações. Winity está estudando entrar judicialmente.
10mar. Negado. Será levado na reunião postergada 9mar --&gt; 14mar
4mar. Sem resposta da justificativa. Será levada para reunião com diretor no dia 9mar.
25fev. Ainda em análise desde 8fev pelo DER Pereira Barreto. Sem previsão de análise.
18fev. Em análise com o diretor do DER em Araçatuba
11fev. Justificativa para implantação do site em FD enviada em 09/fev para o DER
04out.PPI enviado para Marcos Bugnaro Unicoba para validação de layout.
14jul. SAR A aprovado
25jun. SAR A enviado para qualificação operadora.
25jun. OK para envio. CUOS Não Aplicável e com Pré Analise do COMAR. Recuos não informado (Nem mesmo, recuos recomendaveis). ** Site em faixa de dominio** Licenciamento moroso.
23jun. Recebido RC área particular, receber cand. Faixa de domínio em 23/06.
20mai. Nova busca disparada hoje.</t>
  </si>
  <si>
    <t>Ilha Solteira</t>
  </si>
  <si>
    <t>SPLSD007_RC</t>
  </si>
  <si>
    <t>SPLSD007</t>
  </si>
  <si>
    <t>SPSLD_0008</t>
  </si>
  <si>
    <t>4S-SPS214</t>
  </si>
  <si>
    <t>27jul. Retorno Operadora: Infelizmente o objetivo de cobertura é a Fazenda Catuçaba e por se tratar de Sky Resorts não podemos alterar o PN. Fazenda não tem interesse, já foram procurados por outras empresas.
03jun. Enviado RC a opradora, sem opções. Estrada próxima do PN, é a Estrada Municipal Taquaral Catuçaba Cunha, não é uma rodovia, e não há concessionária responsável pela mesma para solicitarmos a concessão da mesma.
O local fica restrito à busca apenas de candidatos particulares. Pontos sem interesse.
27mai. Recebido RC. Sem opções. O anel de busca está localizado na localidade de Catuçaba,pertence ao município de São Luís do Paraitinga , localizado na zona deamortecimento do Parque Estadual Da Serra Do Mar, muito conhecido por serpatrimônio histórico e prática de ecoturismo. Os polígonos delimitam as áreasda fazenda e do sr. Roberto são aproximadas e foi feito com informações dos mesmos.
20mai. Nova busca disparada hoje.</t>
  </si>
  <si>
    <t>SÃO LUIZ DO PARAITINGA</t>
  </si>
  <si>
    <t>(definir)</t>
  </si>
  <si>
    <t>SPLTN003_B</t>
  </si>
  <si>
    <t>SPLTN003</t>
  </si>
  <si>
    <t>4G-RUPG91</t>
  </si>
  <si>
    <t>Provisória Ligada 01/05</t>
  </si>
  <si>
    <t>SPLTN004_A</t>
  </si>
  <si>
    <t>SPLTN004</t>
  </si>
  <si>
    <t>4G-RUPG92</t>
  </si>
  <si>
    <t>Provisória ligada em 24/04</t>
  </si>
  <si>
    <t>SPMGD003_A</t>
  </si>
  <si>
    <t>SPMGD003</t>
  </si>
  <si>
    <t>4G-MCRD05</t>
  </si>
  <si>
    <t>25/03 - Site em acabamento, previsão de finalização até amanhã. Aguardando definição de energia.
20/03 - Montagem em andamento, previsto para concluir hoje até o final do dia.
17mar montagem iniciada.
12mar - Concretagem para as 08:00 do dia 13mar.
11mar - Concretagem foi puxada para dia 13mar.09mar - Esc. OK / Conc.14mar /Mont. Início 17mar / Mont. Térm. 20mar / Tubulações e caixas de passagens 20mar / Padrão 12mar / Concretagem base 20mar / Montagem QTM 18mar a 21mar / Energia 22mar / RFI 23mar.
05mar - Mob. OK / Inicio OK / Esc. 08mar / Conc.14mar /Mont. Início 17mar / Mont. Térm. 20mar / Tubulações e caixas de passagens 20mar / Padrão 12mar / Concretagem base 20mar / Montagem QTM 18mar a 21mar / Energia 22mar / RFI 23mar.
04mar - Mob. 05mar / Inicio 05mar / Esc. 08mar / Conc.14mar /Mont. Início 17mar / Mont. Térm. 20mar / Tubulações e caixas de passagens 20mar / Padrão 12mar / Concretagem base 20mar / Montagem QTM 18mar a 21mar / Energia 22mar / RFI 23mar.
02mar - Mob. 05mar / Inicio 05mar / Esc. 08mar / Conc.14mar /Mont. Início 17mar / Mont. Térm. 20mar / Tubulações e caixas de passagens 20mar / Padrão 12mar / Concretagem base 20mar / Montagem QTM 18mar a 21mar / Energia 22mar / RFI 23mar.
25fev - Mob. 05mar / Inicio 03mar / Esc. 05mar / Conc.14mar /Mont. Início 17mar / Mont. Térm. 20mar / Tubulações e caixas de passagens 20mar / Padrão 12mar / Concretagem base 20mar / Montagem QTM 18mar a 21mar / Energia 22mar / RFI 23mar.
24.02 - Mob. 02mar / Inicio 03mar / Esc. 04mar / Conc.13mar /Mont. Início 16mar / Mont. Térm. 19mar / Tubulações e caixas de passagens 18mar / Padrão 12mar / Concretagem base 18mar / Montagem QTM 18mar a 20mar / Energia 20mar / RFI 23mar.
05jul/24. [CLARO] VENTURA - Mobilização 05jul / Integração 11jul / Inicio 12jul / Escavações valas 13jul / Tubulações e caixas de passagens 15jul / Padrão 16jul / Concretagem base 18jul / Montagem Metálicos 20jul a 21jul / Energia 26jul / RFI 28jul
23/02 - Resposta do Militão sobre fim de linha: é só construir o padrão favoravel ao fim de linha que liga
20/02 - Andressa liberou APC. Estou confirmando a questão de energia com o Militão para disparar acionamento.
13/02 - Formulario assinado.
12/02 - Energia: fim de linha</t>
  </si>
  <si>
    <t>Mogi das Cruzes</t>
  </si>
  <si>
    <t>Nova Litoal - Perdemos 1 semana de obra por exigências da nova litoral.
19MAR26_ Concretagem não foi liberada para finais de semana, pois obra é canteiro central e precisa fechar pista para caminhão. Agendado para segunda 23/3 e com isso perdemos 2 dias importantes em site de difícil execução. Limite para entrega no último dia do mês atingido, chuvas eventuais podem comprometer a entrega para P04.
13MAR26_ Início de obras atrasou 4 dias para atendimento de exigências de EHS (obra em faixa central de rodovia). Chuvas também atrasam o cronograma.</t>
  </si>
  <si>
    <t>RFI sem energia
24/03 - Ag. Aprovação do adicional da Tim. Possivel realocação de CAPEX SPMRW002.
RFI sem energia (sem cedente)</t>
  </si>
  <si>
    <t>SPMGD005_</t>
  </si>
  <si>
    <t>SPMGD005</t>
  </si>
  <si>
    <t>RL_SAU2_TX1</t>
  </si>
  <si>
    <t>24jan. Recebido acionamento.</t>
  </si>
  <si>
    <t>MOGI DAS CRUZES</t>
  </si>
  <si>
    <t>SPMGL002_</t>
  </si>
  <si>
    <t>SPMGL002</t>
  </si>
  <si>
    <t>4G-ULSC92</t>
  </si>
  <si>
    <t>SAO MIGUEL ARCANJO</t>
  </si>
  <si>
    <t>SPMRT001_A</t>
  </si>
  <si>
    <t>SPMRT001</t>
  </si>
  <si>
    <t>SPMIP_0002</t>
  </si>
  <si>
    <t>4S-SPS808</t>
  </si>
  <si>
    <t>09Ago. Qualificação CW atualizada pela Implantação (Atualizado desnivel conforme Planialtimétrico)
28jul. Projeto de arrimo recebido AGA.
21jul - Liberado disparo do Projeto do Arrimo em paralelo ao agendamento da reunião com a Eixo
24jun Criado grupo aguardando vendor.
26mai. PPI APROVADO.
25mai. PPI rev07 enviado para TIM.
23mar. Em análise da EIXO e definição da declaração de onerosidade
10mar. Pendente ART CAW e definição da declaração de onerosidade
4mar. Projeto de fundação CAW + ART até segunda-feira
25fev. Disparar projeto de fundação CAW (com planialtimetrico, ocupação, sondagem). // Enviar SAR hoje 25fev // Vai para análise EIXO e também falta a declaração de onerosidade
18fev. Protocolo de projeto na EIXO 24fev (fundação CAW 22fev)
14fev. Nova aárea aprovada pela operadora.
11fev. Topografia e Sondagem serão realizados até 15/fev
07fev. Enviado a operadora SAR revisado.
31jan. Solicitado revisão de SAR considerando nova área.
26nov. Enviado projeto de fundção para corte e dobra do aço, nesta data;
30set. PPI havia sido aprovado pela regional em 16/07 mas reencaminhado para patricia MAS para adequar ao projeto rodovias/vante/unicoba.
21mai. Candidato aprovado operadora.
13MAI.Cand. aprovado em comitê.
12mai. Enviado SAR A para qualificação da operadora. Enviada aprovação financeira
12mai. OK para Envio em exceção. Sem Protocolo CUOS e Com Pré COMAR. Recuos da EV: 15,00m Frente, Laterais e Fundos. Site de Rodovia (EIXO) Licenciamento moroso.
10mai. (CW) Site sem rede próxima. Necessário Off-grid para viabilizar implantação. Site em faixa de domínio. Resto OK
7mai. SAR recebido hoje
FILTRO KADU 16 SITES RODOVIAS</t>
  </si>
  <si>
    <t>SPMRT003_A</t>
  </si>
  <si>
    <t>SPMRT003</t>
  </si>
  <si>
    <t>SPMPO_0005</t>
  </si>
  <si>
    <t>4S-SPS809</t>
  </si>
  <si>
    <t>23set. PPI aprovado.
08set. PPI revisado e submetido à TIM apenas alterando DJ do QM.
01set. PPI aprovado.
01set. PPI reenviado para TIM com novo azimute RF conforme solicitado.
31ago. Pre acionamento de obra para ZOPONE, nesta data.
09Ago. Qualificação CW atualizada pela Implantação (Atualizado desnivel conforme Planialtimétrico)
21jul - Liberado disparo do Projeto do Talude em paralelo ao agendamento da reunião com a Eixo
11jul. Embarque Chumb OK / Entrega Chumb 15jul / Embarque EV 17jul / Entrega EV 18jul / Inicio 14jul / Abertura 15jul / Escavação 15jul / Concretagem 03ago / Montagem EVI 06ago / EVT 09ago / RFI 18ago / Vistoria e Relatório PROA 19ago.
02jul. Embarque Chumb 10jul / Entrega Chumb 12jul / Embarque EV 10jul / Entrega EV 12jul / Inicio 12jul / Abertura 13jul / Escavação 13jul / Concretagem 17jul / Montagem EVI 20jul / EVT 23jul / RFI 28jul / Vistoria e Relatório PROA 29jul.
24jun Criado grupo aguardando vendor.
27mai. PPI aprovado.
27mai. PPI validado com UNICOBA aprovado pela TIM.
25mai. PPI aprovado pela UNICOBA enviado para TIM (REVX).
23mar. Em análise da EIXO e definição da declaração de onerosidade
10mar. Pendente ART CAW e definição da declaração de onerosidade
4mar. Projeto de fundação CAW + ART até segunda-feira
25fev. Disparar projeto de fundação CAW (com planialtimetrico, ocupação, sondagem). // Enviar SAR hoje 25fev // Vai para análise EIXO e também falta a declaração de onerosidade
18fev. Protocolo de projeto na EIXO 24fev (fundação CAW 22fev)
14fev. Cand. com nova área aprovada pela operadora.
11fev. Topografia e Sondagem serão realizados até 15/fev
07fev. Enviado a operadora SAR revisado.
31jan. Solicitado revisão de SAR com nova área aprovada.
26nov. Enviado projeto de fundção para corte e dobra do aço, nesta data;
30set. PPI havia sido aprovado pela regional em 16/07 mas reencaminhado para patricia MAS para adequar ao projeto rodovias/vante/unicoba.
01jun. Cand. A e B aprovados operadora.
18mai. Operadora informa não ter recebido candidato A anteriormente e informa que alterou candidato C (FD) para A, ou seja, cand A (FD) e B (Part.)
12mai. Enviado SAR B e C para qualificação operadora.
11mai. OK para Envio em exceção. Sem Protocolo CUOS e Com Pré COMAR. Recuos da EV: 15,00m Frente, Laterais e Fundos. Site de Rodovia (EIXO) Licenciamento moroso.
11mai. (CW) Infomações de energia identicas ao candidato B. &gt; Levando em consideração a localização, sugiro 10x15 para off-grid
06mai. Recebido SAR A (part.) e B (FD), solicitado renomear a partir do C, pois considerava ter recebido A anterioremente.
FILTRO KADU 16 SITES RODOVIAS</t>
  </si>
  <si>
    <t>SPMRT004_A</t>
  </si>
  <si>
    <t>SPMRT004</t>
  </si>
  <si>
    <t>SPMPO_0006</t>
  </si>
  <si>
    <t>4S-SPS810</t>
  </si>
  <si>
    <t>31ago. Pre acionamento de obra para ZOPONE, nesta data.
09Ago. Qualificação CW atualizada pela Implantação (Atualizado desnivel conforme Planialtimétrico)
21jul - Liberado disparo do Projeto do Talude em paralelo ao agendamento da reunião com a Eixo
24jun Criado grupo aguardando vendor.
27mai. PPI aprovado.
27mai. PPI validado com UNICOBA aprovado pela TIM.
23mar. Em análise da EIXO e definição da declaração de onerosidade
10mar. Pendente ART CAW e definição da declaração de onerosidade
4mar. Projeto de fundação CAW + ART até segunda-feira
25fev. Disparar projeto de fundação CAW (com planialtimetrico, ocupação, sondagem). // Enviar SAR hoje 25fev // Vai para análise EIXO e também falta a declaração de onerosidade
22fev. SAR com nova área aprovada.
18fev. Protocolo de projeto na EIXO 24fev (fundação CAW 22fev)
14fev. Cand. com nova área aprovada pela operadora.
11fev. Topografia e Sondagem serão realizados até 15/fev
07fev. Enviado a operadora SAR revisado.
22dez. PPI já havia sido aprovado em 08/10 mas foi revisado com alterações UNICOBA OFF-GRID reencaminhado para nova validação TIM.
26nov. Enviado projeto de fundção para corte e dobra do aço, nesta data;
04out.PPI enviado para Marcos Bugnaro Unicoba para validação de layout.
02jul. Cand. aprovado.
26mai. SAR enviado para qualificação operadora.
26mai. OK para envio em exceção. Com protocolo de CUOS e Sem Pré Analise do COMAR. Recuos da EV + Equipamentos: 4,00m Frente / 1,50m Laterais e Fundos N/A
O site está localizado em faixa de domínio sendo necessário entrar com a solicitação de autorização para implantação e concessão por parte da concessionaria responsável pelo trecho e Artesp.
30abr. Novas buscas em faixa de domínio disparadas hoje.
FILTRO KADU 16 SITES RODOVIAS</t>
  </si>
  <si>
    <t>SPMRW002_B</t>
  </si>
  <si>
    <t>SPMRW002</t>
  </si>
  <si>
    <t>4G-MURD24</t>
  </si>
  <si>
    <t>25/03 - Data de CH e EV confirmada pelo Fabio.
Cronograma antido.
24/03 - Data de CH e batida com Fabio.
20/03 - Integração rota agro acontecerá 24/03 - terça feira - online. Após a mobilização, seguiremos com rota de equipes. Cronograma atualizado.
Podemos receber CH e EV a partir de 03/04 (data ideal devido as datas de concretagens).
16/03 - Docusign recebido assinado.
•Sem contrato e sem Cuos na Sytex.
•Sem licenças na Sytex.</t>
  </si>
  <si>
    <t>Miracatu</t>
  </si>
  <si>
    <t>RFI sem energia - Verif. Transferencia
RFI sem energia - orçamento enviado</t>
  </si>
  <si>
    <t>SPPDD001_</t>
  </si>
  <si>
    <t>SPPDD001</t>
  </si>
  <si>
    <t>4G-DASC91</t>
  </si>
  <si>
    <t>PIEDADE</t>
  </si>
  <si>
    <t>SPPDD003_</t>
  </si>
  <si>
    <t>SPPDD003</t>
  </si>
  <si>
    <t>4G-DASC93</t>
  </si>
  <si>
    <t>SPPDD004_</t>
  </si>
  <si>
    <t>SPPDD004</t>
  </si>
  <si>
    <t>4G-DASC94</t>
  </si>
  <si>
    <t>SPPDD005_</t>
  </si>
  <si>
    <t>SPPDD005</t>
  </si>
  <si>
    <t>4G-DASC95</t>
  </si>
  <si>
    <t>SPPDD006_</t>
  </si>
  <si>
    <t>SPPDD006</t>
  </si>
  <si>
    <t>4G-DASC96</t>
  </si>
  <si>
    <t>SPPDD007_</t>
  </si>
  <si>
    <t>SPPDD007</t>
  </si>
  <si>
    <t>4G-DASC97</t>
  </si>
  <si>
    <t>SPPDW001_A</t>
  </si>
  <si>
    <t>SPPDW001</t>
  </si>
  <si>
    <t>4G-EHPG91</t>
  </si>
  <si>
    <t>30/01 - Local do contrato diverge do PPI e SAR.
23/01 - Perfuratriz não conseguiu seguir por conta das chuvas. Vamos aguardar até amanhã para tentar não desmobilizar a perfuratriz. Inicio de escavação postergado para amanhã.
22/01 - chuvas impactando no acesso ao site.
21/01 - Obra iniciada.chuvas impactando no acesso ao site.
16jan Liberado para obra, aguardando cronograma.</t>
  </si>
  <si>
    <t>Pedregulho</t>
  </si>
  <si>
    <t>Protocolo de Definitiva recebido em 29/01 (prev 02/03)</t>
  </si>
  <si>
    <t>SPPDW002_C</t>
  </si>
  <si>
    <t>SPPDW002</t>
  </si>
  <si>
    <t>4G-EHPG92</t>
  </si>
  <si>
    <t>PEDREGULHO</t>
  </si>
  <si>
    <t>Energia Provsória Ligada em 27/05</t>
  </si>
  <si>
    <t>SPPDZ001_</t>
  </si>
  <si>
    <t>SPPDZ001</t>
  </si>
  <si>
    <t>SP055S_PROP7</t>
  </si>
  <si>
    <t>PEDRO DE TOLEDO</t>
  </si>
  <si>
    <t>SPPLR001_</t>
  </si>
  <si>
    <t>SPPLR001</t>
  </si>
  <si>
    <t>4G-DLSC91</t>
  </si>
  <si>
    <t>PILAR DO SUL</t>
  </si>
  <si>
    <t>SPPLR002_</t>
  </si>
  <si>
    <t>SPPLR002</t>
  </si>
  <si>
    <t>4G-DLSC92</t>
  </si>
  <si>
    <t>SPPLR003_</t>
  </si>
  <si>
    <t>SPPLR003</t>
  </si>
  <si>
    <t>4G-DLSC93</t>
  </si>
  <si>
    <t>SPPLR004_</t>
  </si>
  <si>
    <t>SPPLR004</t>
  </si>
  <si>
    <t>4G-DLSC94</t>
  </si>
  <si>
    <t>SPPMP001_A</t>
  </si>
  <si>
    <t>SPPMP001</t>
  </si>
  <si>
    <t>SPPPA_0002</t>
  </si>
  <si>
    <t>4S-SPS437</t>
  </si>
  <si>
    <t>21jul - Liberado disparo do Projeto do Arrimo em paralelo ao agendamento da reunião com a Eixo
24jun Criado grupo aguardando vendor.
07jun. PPI aprovado.
07jun. PPI revisado devido novos azimutes RF enviado para TIM.
02jun. PPI validado UNICOBA enviado para TIM.
23mar. Em análise da EIXO e definição da declaração de onerosidade
10mar. Ainda em análise EIXO + declaração de onerosidade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26nov. Enviado projeto de fundção para corte e dobra do aço, nesta data;
30abr. Recebido projeto/memorial da fundação bem como parâmetros reais e item de venda.
15mar. (CW) OK com ressalvas. Site na fx de domínio rod. Pátria / Necessário off-grid
15Mar. OK para Envio em exceção. Sem Protocolo CUOS e Sem Pré COMAR. Trata-se de um site de Rodovia, onde será necessario autorização junto a concessionaria (Processo Moroso).
FILTRO KADU 16 SITES RODOVIAS</t>
  </si>
  <si>
    <t>Pompeia</t>
  </si>
  <si>
    <t>SPPRM001_A</t>
  </si>
  <si>
    <t>SPPRM001</t>
  </si>
  <si>
    <t>4S-SPS446</t>
  </si>
  <si>
    <t>07Fev. PPI REV8 enviada para TIM.
14Dez. Enersys valida o PPI e disponibiliza o dimensionamento off-grid conforme REV.
13Dez. Kadú cobra Enersys validação do PPI REV8.
31Out. Dimensionamento recebido, porém faltando disponibilidade de carga. Solicitado correção.
28Out. Kadú envia para a Enersys o PPI para validação. Aguardando estudo de autonomia para enviar para TIM.
28Out. PPI rev7 recebido TANZ.
26Out. Kadú alinha com Braga de seguir revisão com a Tanz.
21Out. Disparado para execução da engenharia.
21Out. Suprimentos definiu junto com Braga que revisão será in-house. Por engenharia.
18out. Enviado croqui para TANZ e solicitado revisão do PPI para Micropower.
17out. Disparar conversão de PPI de Unicoba para Micropower/Enersys.
17Out. Removida Data de Aprovação de PPI devido a necessidade de alteração para OffGrid
13out. Carlos Lages repassa informação de suprimentos, que site será off-grid Micropower/Enersys.
28jul. PPI aprovado.
27jul. PPI revisado REV6 enviado para TIM.
25jul. Solicitamos TANZ revisar PPI com novo azimute.
25jul. TIM solicitou novo azimute RF no PPI.
25jul. PPI enviado para TIM.
23mar. Em análise da EIXO e definição da declaração de onerosidade
10mar. Previsão de retorno 21mar.
4mar. Protocolado hoje. Aguardando álisee da concessionaria. previsão de retorno 21mar.
25fev.
11fev. Em análise da engenharia da Transbasiliana - sem data de retorno
14jun. Cand A aprovado.
25jun. Enviado SAR A para qualificação operadora.
25jun. OK para envio. CUOS Não Aplicável e Sem Pré Analise do COMAR. Recuos não informado (Nem mesmo, recuos recomendáveis). ** Site em faixa de domínio**
25jun. Recebido SAR A.
20mai. Nova busca disparada hoje.</t>
  </si>
  <si>
    <t>Promissão</t>
  </si>
  <si>
    <t>SPCMP024_A</t>
  </si>
  <si>
    <t>SPCMP024</t>
  </si>
  <si>
    <t>SP0JE</t>
  </si>
  <si>
    <t>SPQLZ002_A</t>
  </si>
  <si>
    <t>SPQLZ002</t>
  </si>
  <si>
    <t>SPQUZ_0004</t>
  </si>
  <si>
    <t>4S-SPS210</t>
  </si>
  <si>
    <t>23mai. Cadu insere nota referente a necessidade de off-grid para esse candidato.
23mar. SAR A com nova área aprovada.
23mar. Sondagem e planialtimetrico não executados. Falta integração na CCR, prevista para 29/3
11mar. Projetos serão executados pela Vante até dia 25mar
10mar. CCR aprovou implantação do outro lado da rodovia. SAR será enviado até 16mar, em paralelo estudo pela área de Engenharia da Winity.
4mar. Bambuzal. CCR sem retorno ainda.
25fev. Enviado SAR com nova área indicada pela concessionária, qualificação operadora.
25fev. Sem retorno ainda da CCR. Estamos trabalhando em paralelo. Novo SAR será enviado hoje a IM. Topografia e sondagem sujeito ao retorno da CCR
18fev. Bambuzal. CCR sem retorno ainda.
11fev. Aguardando retorno da CCR sobre alteração do local do site
28jun. SAR A aprovado operadora.
26mai. SAR enviado para qualificação operadora.
26mai. OK para envio em exceção. Sem protocolo de CUOS e Com Pré Analise do COMAR. Recuos da EV + Equipamentos: Não informado (Aguardar CUOS). O candidato encontra-se em APP (Área de Preservação Permanente). Necessário solicitar autorização junto a CETESB. NÃO INDICADO INSTALAÇÃO NESTA ÁREA POR LICENCIAMENTO. ÁREA PROTEGIDA POR LEI E A SOLICITAÇÃO DE INTERVENÇÃO PODE SER VEDADA. O site está localizado em faixa de domínio sendo necessário entrar com a solicitação de autorização para implantação e concessão por parte da concessionaria responsável pelo trecho e Artesp.
30abr. Novas buscas em faixa de domínio disparadas hoje.</t>
  </si>
  <si>
    <t>QUELUZ</t>
  </si>
  <si>
    <t>SPQLZ003_A</t>
  </si>
  <si>
    <t>SPQLZ003</t>
  </si>
  <si>
    <t>SPQUZ_0005</t>
  </si>
  <si>
    <t>4S-SPS211</t>
  </si>
  <si>
    <t>06out. PPI aprovado TIM.
06out. PPI reenviado para TIM. Cobrado análise novamente.
27set. PPI que havia sido aprovado em 20/07, revisado e reenviado para TIM devido mudança de formato da EV.
22set. PPI enviado para CAW revisar conforme projeto de fundação AM.
08set. Kadú envia para Serolli parâmetros de vento, para alocação das EVs.
23mar. Protocolado na CCR no dia 17mar. Prazo para análise 30d. Depois vai para ANTT +30d. Após ok da ANTT +15d para emissão do Termo e +15d assinatura
10mar. Hoje recebemos análise da CCR, com observações. Resposta prevista para 16mar. e re-protocolar na CCR.
4mar. Ainda em análise CCR / em qualificação TIM
25fev. Foi protocolado no dia 21fev. Análise prevista para 30mar.
18fev. Análise CCR pediu revisão. A protocolar no dia 21fev
11fev. Aguardando retorno da análise da CCR - sem data
14jun. Candidato aprovado operadora. 40m.
26mai. SAR enviado para qualificação operadora.
26mai. OK para envio em exceção. Sem protocolo de CUOS e Com Pré Analise do COMAR. Recuos da EV + Equipamentos: Não informado (Aguardar CUOS). O candidato encontra-se em APP (Área de Preservação Permanente) . Necessário solicitar autorização junto a CETESB. O site está localizado em faixa de domínio sendo necessário entrar com a solicitação de autorização para implantação e concessão por parte da concessionaria responsável pelo trecho e Artesp.
30abr. Novas buscas em faixa de domínio disparadas hoje.</t>
  </si>
  <si>
    <t>SPRNC002_COLLO1</t>
  </si>
  <si>
    <t>SPRNC002</t>
  </si>
  <si>
    <t>SN-NCRPI1</t>
  </si>
  <si>
    <t>30abr - Provisória ligada.
16abr - Vistoria em conjuto hoje, dia 17abr faz a integração e inicia a obra.
14abr - Aguardando cronograma</t>
  </si>
  <si>
    <t>Privisória na CART sem custo</t>
  </si>
  <si>
    <t>SPZRX004_B</t>
  </si>
  <si>
    <t>SPZRX004</t>
  </si>
  <si>
    <t>SN-UIRPI3</t>
  </si>
  <si>
    <t>Site novo com recuo de 2,5m da pista</t>
  </si>
  <si>
    <t>CW: Telsite | EV: Telsite | FIS: RADU</t>
  </si>
  <si>
    <t>SPRNT001_A</t>
  </si>
  <si>
    <t>SPRNT001</t>
  </si>
  <si>
    <t>SPOIN_0003</t>
  </si>
  <si>
    <t>4S-SPS435</t>
  </si>
  <si>
    <t>18jul. Projeto de arrimo recebido. Compatibilizar PPI.
12jul. Solicitado projeto de arrimo (AGA) - Site rodovias - conforme projeto de ocupação.
24jun Criado grupo aguardando vendor.
07jun. PPI aprovado TIM.
07jun. PPI REV9 contemplando setor adicional de RF, enviado para TIM novamente.
02jun. PPI validado UNICOBA enviado para TIM.
29mar. Cand. A com nova área aprovada
23mar. Em análise da EIXO e definição da declaração de onerosidade
10mar. Ainda em análise EIXO + declaração de onerosidade
09mar. Enviado SAR A com nova área locada por redução de custo para qualificação operadora.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30nov. Enviado projeto de fundção para corte e dobra do aço, nesta data;
18ago. Solicitado P. de Fundação
15mar. (CW) OK com resslavas. Site na fx de domínio rod. Pátria / Necessário off-grid
15Mar. OK para Envio em exceção. Sem Protocolo CUOS e Sem Pré COMAR. Trata-se de um site de Rodovia, onde será necessario autorização junto a concessionaria (Processo Moroso).
FILTRO KADU 16 SITES RODOVIAS</t>
  </si>
  <si>
    <t>Oriente</t>
  </si>
  <si>
    <t>SPRQX004_RC2</t>
  </si>
  <si>
    <t>SPRQX004</t>
  </si>
  <si>
    <t>SPSRE_0013</t>
  </si>
  <si>
    <t>4S-SPS144</t>
  </si>
  <si>
    <t>26Out. Recebido RC atualizado.
21set. Com o declínio do candidato A, enviado RC.</t>
  </si>
  <si>
    <t>SÃO ROQUE</t>
  </si>
  <si>
    <t>SPRQX007_</t>
  </si>
  <si>
    <t>SPRQX007</t>
  </si>
  <si>
    <t>SR-SRSCI1</t>
  </si>
  <si>
    <t>SAO ROQUE</t>
  </si>
  <si>
    <t>SPSLX001_</t>
  </si>
  <si>
    <t>SPSLX001</t>
  </si>
  <si>
    <t>4G-ORSC91</t>
  </si>
  <si>
    <t>SALTO DE PIRAPORA</t>
  </si>
  <si>
    <t>SPSLX002_</t>
  </si>
  <si>
    <t>SPSLX002</t>
  </si>
  <si>
    <t>4G-ORSC92</t>
  </si>
  <si>
    <t>SPSPL010_A</t>
  </si>
  <si>
    <t>SPSPL010</t>
  </si>
  <si>
    <t>4D-SPYB77-1</t>
  </si>
  <si>
    <t>28Nov. Aprovados por predição.
13Nov. Recebido acionamento vendor referente ao TRIAL da faria lima</t>
  </si>
  <si>
    <t>Trial SLS - Faria Lima</t>
  </si>
  <si>
    <t>SPSPL011_A</t>
  </si>
  <si>
    <t>SPSPL011</t>
  </si>
  <si>
    <t>4D-SPYB77-2</t>
  </si>
  <si>
    <t>TRIAL da faria lima</t>
  </si>
  <si>
    <t>SPSPL012_A</t>
  </si>
  <si>
    <t>SPSPL012</t>
  </si>
  <si>
    <t>4D-SPYB77-3</t>
  </si>
  <si>
    <t>SPSPL013_A</t>
  </si>
  <si>
    <t>SPSPL013</t>
  </si>
  <si>
    <t>4D-SPYB78-1</t>
  </si>
  <si>
    <t>SPSPL014_A</t>
  </si>
  <si>
    <t>SPSPL014</t>
  </si>
  <si>
    <t>4D-SPYB78-2</t>
  </si>
  <si>
    <t>SPSPL055_A</t>
  </si>
  <si>
    <t>SPSPL055</t>
  </si>
  <si>
    <t>SR-SPRN01</t>
  </si>
  <si>
    <t>18jun. Enviado SAR revisado a TIM.
13jun. Após análise Appia e TIM, será mantido o candidato A, apenas revisão de croqui.
06jun.SAR A qualificado operadora, 40m.
29mai. Enviado SAR A qualificação operadora.
28mai. Aprovado envio de SAR em comitê.
06mai. Recebido SAR A. (nova visita realizada em 22.abr)
13mar. Recebido acionamento.</t>
  </si>
  <si>
    <t>SPSPL059IN_</t>
  </si>
  <si>
    <t>SPSPL059IN</t>
  </si>
  <si>
    <t>SR-SPRN11</t>
  </si>
  <si>
    <t>SPSPL060IN_</t>
  </si>
  <si>
    <t>SPSPL060IN</t>
  </si>
  <si>
    <t>SR-SPRN10</t>
  </si>
  <si>
    <t>SPSPL061IN_</t>
  </si>
  <si>
    <t>SPSPL061IN</t>
  </si>
  <si>
    <t>SR-SPRN08</t>
  </si>
  <si>
    <t>SPSPL062IN_</t>
  </si>
  <si>
    <t>SPSPL062IN</t>
  </si>
  <si>
    <t>SR-SPRN09</t>
  </si>
  <si>
    <t>SPSPL078_A</t>
  </si>
  <si>
    <t>SPSPL078</t>
  </si>
  <si>
    <t>SR-SPRN09_TX</t>
  </si>
  <si>
    <t>25jun. Enviado SAR A.
19jun. Recebido SAR A.
17jun. Recebido acionamento.</t>
  </si>
  <si>
    <t>SPSPL079_A</t>
  </si>
  <si>
    <t>SPSPL079</t>
  </si>
  <si>
    <t>SR-SPRN08_TX</t>
  </si>
  <si>
    <t>19jun. Recebido SAR A.
17jun. Recebido acionamento.</t>
  </si>
  <si>
    <t>SPSPL080_A</t>
  </si>
  <si>
    <t>SPSPL080</t>
  </si>
  <si>
    <t>SR-SPRN10_TX</t>
  </si>
  <si>
    <t>SPSPL081_A</t>
  </si>
  <si>
    <t>SPSPL081</t>
  </si>
  <si>
    <t>SR-SPRN11_TX</t>
  </si>
  <si>
    <t>SPSRC008_</t>
  </si>
  <si>
    <t>SPSRC008</t>
  </si>
  <si>
    <t>4G-SOSC91</t>
  </si>
  <si>
    <t>SPSSS002_COLLO1</t>
  </si>
  <si>
    <t>SPSSS002</t>
  </si>
  <si>
    <t>SN-ACRPI1</t>
  </si>
  <si>
    <t>16abr - Vistoria em conjuto hoje, dia 17abr faz a integração e inicia a obra.
14abr - Aguardando cronograma</t>
  </si>
  <si>
    <t>SPSXX005_B</t>
  </si>
  <si>
    <t>SPSXX005</t>
  </si>
  <si>
    <t>4G-STRD11</t>
  </si>
  <si>
    <t>12/05 - 1 - Necessário alteração de desvio de forma subterrânea conforme exigido pela Transpetro.
Inicio do desvio:08/05 / Termino do desvio: 09/05
2 - Solo com lama devido as chuvas, foi necessário aplicação de rachão para iniciar as atividades.
Inicio do lançamento do rachão: 11/05 / Termino: 11/05
3 - Furto de parte da armação. Necessário nova aquisição.
Entrega: 13/05.
Vamos iniciar as atividades depois de todos esses problemas, com uma das nossas melhores equipes, amanhã.
07/05 - Cronograma mantido.
04/05 - Escavação realizada em 02/05.</t>
  </si>
  <si>
    <t>Santos</t>
  </si>
  <si>
    <t>PARALISADO - TRANSPETRO</t>
  </si>
  <si>
    <t>Provisória (inicio 20/05 / termino 22/05)</t>
  </si>
  <si>
    <t>SPSXX006_A</t>
  </si>
  <si>
    <t>SPSXX006</t>
  </si>
  <si>
    <t>4G-STMS01</t>
  </si>
  <si>
    <t>23/01 - Termino de montagem de EV antecipado de 24/01 para 23/01.
16jan - Previsão da montagem a princípio é para início na segunda feira se a documentação for aceita, guincho ainda paralisado para uso até troca. (aprovação de adicional de furo na EV. solicitar ao André
13jan - Continua paralizada a obra para 07jan - Torre iniciada.
06jan Equipe mobiliza dia 08jan.
05jan - Falta documentação para liberar a integração, alterado para dia 09jan. obra sendo remobilizada.
01Dez Escavação concluída. Concreto para 02/12. Entrega da EV para 02/12.
27Out. Acionamento Obra
07/10/25 - Após acionamento, inicia em 72h
17abr. Cand. Qualificado pela concessionária.
10abr. Cand. A qualificado operadora, 40m.
02Abr. Sar enviado Cand A
28mar. Enviado SAR A qualificação operadora.
20mar. Recebido SAR A.
13mar. Recebido acionamento.</t>
  </si>
  <si>
    <t>29Jan - RFI confirmado, risco apenas de fotos nos últimos dias do mês, podendo haver chuvas.
16jan - Documentação da equipe sendo aprovada 19.01 iniciaremos com novo guincho.
13jan - Guincho não pode ser usado terá que ser trocado o modelo.
01Dez Risco renovado para P12. Escavação concluída. Concreto para 02/12. Entrega da EV para 02/12.
28 Nov Obra retomada mas com necessidade de sondagem manual para buscar interferências no solo. Prazo pra iniciar escavação somente na primeira semana de dezembro.
21Nov. Site paralizado novamente por questões de EHS. Adequações sendo realizadas e será realizada uma obra por vez em sequência. (ordem 006 / 007 /009)</t>
  </si>
  <si>
    <t>Energia Cliente</t>
  </si>
  <si>
    <t>CW: Abrito | EV: Abrito | FIS: RADU</t>
  </si>
  <si>
    <t>SPSXX007_A</t>
  </si>
  <si>
    <t>SPSXX007</t>
  </si>
  <si>
    <t>4G-STTU02</t>
  </si>
  <si>
    <t>27Out. Acionamento Obra
02Out. Enviado Pré-Work
17abr. Cand. Qualificado pela concessionária.
10abr. Cand. A qualificado operadora, 20m.
09Abr. aprovado
02Abr. SAR enviado
20mar. Recebido SAR A.
13mar. Recebido acionamento.</t>
  </si>
  <si>
    <t>01Dez MRS aponta interferência no local do site. Obra não iniciada, ponto focal no cliente mudou hoje de Otávio para Murilo que estava de férias.</t>
  </si>
  <si>
    <t>SPSXX008_B</t>
  </si>
  <si>
    <t>SPSXX008</t>
  </si>
  <si>
    <t>4G-STTU01</t>
  </si>
  <si>
    <t>27Out. Acionamento Obra
07/10/25 - Após acionamento, inicia em 72h
12jun. Candidato B qualificado operadora, 20m.
10jun. Enviado SAR B qualificação operadora.
10jun.Liberado pela Giovanna o envio do SAR B com 20m.
16mai. Recebido SAR B.
09mai. Recebido solicitação de deslocamento de área (100m) para área fora do Condephaat. (23°52'46.76"S 46°20'43.78"W - Mancha central, atuar dentro dos marcadores, num raio de 20m para norte e sul e 10m para leste e Oeste). Ebaborar SAR B.
17abr. Cand. Qualificado pela concessionária.
10abr. Cand. A qualificado operadora, 20m.
02Abr. Sar Cand A enviado
21mar. Recebido SAR A.
13mar. Recebido acionamento.</t>
  </si>
  <si>
    <t>SPSXX009_B</t>
  </si>
  <si>
    <t>SPSXX009</t>
  </si>
  <si>
    <t>4G-STMS02</t>
  </si>
  <si>
    <t>27Out. Acionamento Obra
07/10/25 - Após acionamento, inicia em 72h
27mai. Cand. B qualificado operadora, 20m. Necessário LOS em campo, corre o risco de mudança de estrutur para 40m após o LOS.
15mai. Enviado SAR B.
07mai. Recebido SAR B.
25abr. Recebido nova área para deslocamento solicitado pela MRS: 23° 54’ 57.46”S ; 46°19’15.65”W, prazo: 07/05.
10abr. Cand. A qualificado operadora, 20m. Necessário LOS. Questionado tim se sobre subir de 20m para 40m.
02Abr. Sar cand A enviado
21mar. Recebido SAR A.
13mar. Recebido acionamento.</t>
  </si>
  <si>
    <t>SPSXX010_A</t>
  </si>
  <si>
    <t>SPSXX010</t>
  </si>
  <si>
    <t>4G-STCP04</t>
  </si>
  <si>
    <t>27Out. Acionamento Obra
02Out. Enviado Pré-Work
30mai. Receber formalização da validação da MRS.
22mai. LOS aprovado com 20m.
30abr. Candidato qualficado pela concessionária.
10abr. Cand. A qualificado operadora, 20m. Necessário LOS. Questionado tim se sobre subir de 20m para 40m.
02Abr. Sar enviado Cand A
25mar. Recebido SAR A.
13mar. Recebido acionamento.</t>
  </si>
  <si>
    <t>SPTPY001_A</t>
  </si>
  <si>
    <t>SPTPY001</t>
  </si>
  <si>
    <t>SPTUP_0005</t>
  </si>
  <si>
    <t>4S-SPS440</t>
  </si>
  <si>
    <t>31ago. Pre acionamento de obra para ZOPONE, nesta data.
24jun Criado grupo aguardando vendor.
07jun. PPI aprovado.
07jun. PPI revisado devido novos azimutes RF enviado para TIM.
02jun. PPI validado UNICOBA enviado para TIM.
29mar. Cand. A com nova área aprovada
23mar. Em análise da EIXO e definição da declaração de onerosidade
10mar. Ainda em análise EIXO + declaração de onerosidade
09mar. Enviado SAR A com nova área locada por redução de custo para qualificação operadora.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26nov. Enviado projeto de fundção para corte e dobra do aço, nesta data;
30abr. Recebido projeto/memorial da fundação bem como parâmetros reais e item de venda.
15mar. OK para Envio em Exceção. Sem protocolo de CUOS e Sem Pré COMAR. Site de Rodovia necessario autorização junto a concessionaria.
15mar. (CW) OK com ressalvas. Site na fx de domínio rod. Pátria / Necessário off-grid
FILTRO KADU 16 SITES RODOVIAS</t>
  </si>
  <si>
    <t>Tupa</t>
  </si>
  <si>
    <t>SPTPY002_A</t>
  </si>
  <si>
    <t>SPTPY002</t>
  </si>
  <si>
    <t>SPTUP_0006</t>
  </si>
  <si>
    <t>4S-SPS441</t>
  </si>
  <si>
    <t>31ago. Pre acionamento de obra para ZOPONE, nesta data.
21jul - Liberado disparo do Projeto do Arrimo em paralelo ao agendamento da reunião com a Eixo
24jun Criado grupo aguardando vendor.
22jun. ppi aprova do TIM.
22jun. PPI rev7 revisado cadu, enviado para TIM.
22jun. PPI rev7 revisado cadu, enviado para UNICOBA validar.
23mar. Em análise da EIXO e definição da declaração de onerosidade
10mar. Ainda em análise EIXO + declaração de onerosidade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26nov. Enviado projeto de fundção para corte e dobra do aço, nesta data;
30abr. Recebido projeto/memorial da fundação bem como parâmetros reais e item de venda.
15mar. (CW) OK com ressalvas. Site na fx de domínio rod. Pátria / Necessário off-grid
15Mar. OK para Envio em exceção.
Sem Protocolo CUOS e Sem Pré COMAR. Trata-se de um site de Rodovia, onde será necessario autorização junto a concessionaria (Processo Moroso).
Obs SAR do Fornecedor "Aba Licenciamento": NÃO HÁ NECESSIDADE DE PROTOCOLO AMBIENTAL. SENDO QUE O MESMO É ANALISADO PELO DEPTO DE ENGENHARIA E CASO ESTEJA EM ÁREA DE APA, APP, RPPN OU SIMILAR O DEPTO ENVIA AO DEPTO DE MEIO AMBIENTE.
5fev. Busca disparada hoje (19h)
FILTRO KADU 16 SITES RODOVIAS</t>
  </si>
  <si>
    <t>SPTRX001_A</t>
  </si>
  <si>
    <t>SPTRX001</t>
  </si>
  <si>
    <t>4G-IWRD04</t>
  </si>
  <si>
    <t>29/04 - Concluindo provisória.
24/04 - Ev finalizada.
22/04 - equipe em campo para inicio de montagem da EV.
20/04 - data de entrega de EV alterada a pedido do Simeoni, por logistica de equipe.
17/04 - concretagem postergada para 18/04.
16/04 - concretagem antecipada de 18/04 para 17/04.
10/04 - Corte e dobra querendo entregar dia 17/04 Udiaço. Teve abertura de chamado para saber o que a Udiaço fez, pois foi comprado dia 31/03.
06/04 - Equipe chegou no local hoje, limpeza e demarcação confirmada para amanhã. Itens de EHS atrasaram e serão entregues amanhã no decorrer do dia.
01/04 - Limpeza e demarcação sera 06/04, abertura oficial com itens de EHS sera 07/04.
26/03 - Pré Work disparado.
06fev. Recebido SAR A.
24jan. Recebido acionamento.</t>
  </si>
  <si>
    <t>Itariri</t>
  </si>
  <si>
    <t>Provisória com poste fibra de vidro. (Iniciada 27/04 - termino 30/04)</t>
  </si>
  <si>
    <t>SPTRX002_B</t>
  </si>
  <si>
    <t>SPTRX002</t>
  </si>
  <si>
    <t>RL_SAU7_PROP1N</t>
  </si>
  <si>
    <t>23/01 - Necessário seguir com a aprovação do adicional da bomba utilizada. Concretagem cocluida hoje.
21/01 - 85mts com cabo de 16mm - R$9980,00.
Devido as chuvas e disponibilidade de concreteira, essa concretagem sera executada em 23/01.
Explicação: Desde o acionamento, iniciamos em 13/01. No dia 13/01 tivemos lindeiro. Não paralisamos por lindeiro. Dia 14/01 - parado.
Dia 15/01 - chuvas-
Dia 16, 17 e 18 - equipe trabalhando na armação da fundação.
19/01 - chuvas, que alagou toda a fundação, sendo necessário bombeamento de agua, e o radier desbarrancou toda a lateral do radier, agora a equipe esta tentando retirar o barro sem desmontar a ferragem.
20 e 21 - equipe trabalhando na limpeza e formas.
Concreteira so tem agenda para 23/01.
Concretando dia 23/01, no dia 24/01 precisa iniciar a contenção em L para reaterro (4 a 5 dias de execução), então reaterro fica para 28/01.
Montagem 29/01 para 01/02, com RFI previsto para 09/02, porém tentaremos um retroativo com a regional para 06/002
20/01 - concretagem postergada de 21/01 para 22/01.
16jan - Muro será iniciado dia 22jan e termina dia 24jan, com cura de 2 dias, montagem inicia dia 26jan, torre inicia dia 26jan termina dia 29jan, poucos dias para finalizar.
15jan - Muro será iniciado dia 22jan e termina dia 24jan, com cura de 2 dias, montagem inicia dia 26jan, torre inicia dia 26jan termina dia 29jan, poucos dias para finalizar.
13jan - Obra iniciando fazendo limpeza.
08jan - Obra de risco no Mês Muro arrimo , mantido início dia 12jan.
06fev. Recebido SAR A e B.
24jan. Recebido acionamento.</t>
  </si>
  <si>
    <t>ITARIRI</t>
  </si>
  <si>
    <t>29Jan - Chuvas comprometeram o avanço do cronograma</t>
  </si>
  <si>
    <t>RADIER + CONTENÇÃO</t>
  </si>
  <si>
    <t>Energia Definitiva Ligada</t>
  </si>
  <si>
    <t>SPTTB002_RC1</t>
  </si>
  <si>
    <t>SPTTB002</t>
  </si>
  <si>
    <t>SPITA_0046</t>
  </si>
  <si>
    <t>4S-SPS122</t>
  </si>
  <si>
    <t>04out. Enviado RC, sem opção.
13set.Recebido RC. Estávamos com dois potenciais candidatos, mas que retornaram com a recusa do valor de locação dentro do target. Tem uma opção que está à venda, mas solicita R$180.000,00.
24ago. Acionada novas buscas.</t>
  </si>
  <si>
    <t>ITATIBA</t>
  </si>
  <si>
    <t>SPTVR002_C</t>
  </si>
  <si>
    <t>SPTVR002</t>
  </si>
  <si>
    <t>4G-IVPG91</t>
  </si>
  <si>
    <t>25/6_ RFI não enviado, aguarda autorização para sem energia. Provisória viável é de 2km (R$ 250K) não aprovada pela TIM.</t>
  </si>
  <si>
    <t>ITUVERAVA</t>
  </si>
  <si>
    <t>RFI sem Energia - Aprovado TIM mediante protocolo</t>
  </si>
  <si>
    <t>SPVXX001_A</t>
  </si>
  <si>
    <t>SPVXX001</t>
  </si>
  <si>
    <t>SPAVI_0004</t>
  </si>
  <si>
    <t>4S-SPS430</t>
  </si>
  <si>
    <t>28nov24. Enviado a TIM coordenadas de ponto para avaliação de RF e TX.</t>
  </si>
  <si>
    <t>Avai</t>
  </si>
  <si>
    <t>SPWRZ002_A</t>
  </si>
  <si>
    <t>SPWRZ002</t>
  </si>
  <si>
    <t>4G-BWRD01</t>
  </si>
  <si>
    <t>29/04 - finalização do muro de contenção para 05/05.
23/04 - EV coletada na CAW e armazenada devido alto risco de furto e falta de espaço para armazenamento.
Concretagem postergada de 24/04 para 27/04 devido problemas na entrega do CH (divergência de bitolas).
22/04 - Caminhão aguardando liberação na CAW.
16/04 - Concretagem postergada de 22/04 para 23/04 devido água na fundação. Teremos uma retro amanhã para rebaixamento do radier para execução de poço para desvio de água.
14/04 - não foi aceito pelo PUK a ideia do muro de contenção sobre a rocha frontal, necessario voltar para área antiga (com água). Sera necessário a contratação de um limpa fossa.
06/04 - moilização de equipe para recebimento de materiais de infra em 10/04. Abertura de obra oficial com itens de EHS confirmada para 13/04.
Site sem Docusign.
24jan. Recebido acionamento.</t>
  </si>
  <si>
    <t>SPWXK001_A</t>
  </si>
  <si>
    <t>SPWXK001</t>
  </si>
  <si>
    <t>4S-SPS813</t>
  </si>
  <si>
    <t>23mar. DER informou que não autorizará as ocupações. Winity está estudando entrar judicialmente.
10mar. Reunião postergada 9mar --&gt; 14mar
4mar. negado por duplicação da faixa. Será levado para reuniiaõ com o diretor no dia 9mar.
18fev. DER regional mostra muita resistencia para instalação e informou que a Diretora está assinando um "oficio".
11fev. Será enviada a justificativa de instalação do site em FD até 15/fev para o DER
16jul. Cand A aprovado.
25jun. Enviado SAR A para qualificação.
25jun. OK para envio. CUOS Não Aplicável e com Pré Análise do COMAR. Recuos não informado (Nem mesmo, recuos recomendáveis). ** Site em faixa de domínio** Licenciamento moroso.
23jun. Recebido RC, receber SAR de faixa de domínio em 24/06.
20mai. Nova busca disparada hoje.</t>
  </si>
  <si>
    <t>Presidente Bernardes</t>
  </si>
  <si>
    <t>SPWXK002_A</t>
  </si>
  <si>
    <t>SPWXK002</t>
  </si>
  <si>
    <t>4S-SPS814</t>
  </si>
  <si>
    <t>23mar. DER informou que não autorizará as ocupações. Winity está estudando entrar judicialmente.
10mar. Reunião postergada 9mar --&gt; 14mar
4mar. negado por duplicação da faixa. Será levado para reuniiaõ com o diretor no dia 9mar.
18fev. DER regional mostra muita resistencia para instalação e informou que a Diretora está assinando um "oficio".
11fev. Será enviada a justificativa de instalação do site em FD até 15/fev para o DER
16jul. Cand A aprovado.
25jun. SAR A enviado para qualificação.
25jun. OK para envio. CUOS Não Aplicável e com Pré Análise do COMAR. Recuos não informado (Nem mesmo, recuos recomendáveis). ** Site em faixa de domínio** Licenciamento moroso.
23jun. Recebido RC, receber SAR de faixa de domínio em 24/06.
20mai. Nova busca disparada hoje.</t>
  </si>
  <si>
    <t>SPXPW001_</t>
  </si>
  <si>
    <t>SPXPW001</t>
  </si>
  <si>
    <t>4G-TZSC91</t>
  </si>
  <si>
    <t>TAPIRAI</t>
  </si>
  <si>
    <t>SPXPW002_</t>
  </si>
  <si>
    <t>SPXPW002</t>
  </si>
  <si>
    <t>4G-TZSC92</t>
  </si>
  <si>
    <t>SPXPW003_</t>
  </si>
  <si>
    <t>SPXPW003</t>
  </si>
  <si>
    <t>4G-TZSC93</t>
  </si>
  <si>
    <t>SPXPW004_</t>
  </si>
  <si>
    <t>SPXPW004</t>
  </si>
  <si>
    <t>4G-TZSC94</t>
  </si>
  <si>
    <t>SPXPW005_</t>
  </si>
  <si>
    <t>SPXPW005</t>
  </si>
  <si>
    <t>4G-TZSC95</t>
  </si>
  <si>
    <t>SPXPW006_</t>
  </si>
  <si>
    <t>SPXPW006</t>
  </si>
  <si>
    <t>4G-TZSC96</t>
  </si>
  <si>
    <t>SPXPW007_</t>
  </si>
  <si>
    <t>SPXPW007</t>
  </si>
  <si>
    <t>4G-TZSC97</t>
  </si>
  <si>
    <t>SPXPW008_</t>
  </si>
  <si>
    <t>SPXPW008</t>
  </si>
  <si>
    <t>4G-TZSC98</t>
  </si>
  <si>
    <t>SPXRT001_A</t>
  </si>
  <si>
    <t>SPXRT001</t>
  </si>
  <si>
    <t>4G-UZPG91</t>
  </si>
  <si>
    <t>21/01 - RFI enviado sem energia. Sera realizado a provisoria pela Telsite, mas por se tratar de site dentro de Usina, EHS precisa liberar integração de equipe para que o fornecedor consiga reingressar na usina e executar a provisoria.
20/01 - autorizado enviar RFI sem energia pelo Yuzo.
16jan - Torre finalizada, aguardando energia provisória..
, energia definitiva (possível estensão) com protocolo, temos possibilidade de provisória.,
06jan Adiantada integração para hoje, 05jan - Falta montagem prevista para dia 07jan a integração e montar a torre, necessário fazer as bases da esteira e escada, previsto para dia 15jan.
05Dez Libração de acesso em regime emergencial em 05/12. Autorizado início para 06/12.
24 Nov Acionamento de Obras</t>
  </si>
  <si>
    <t>04Dez Processo de Integração ainda em andamento. Local da obra Pedra é dentro da Usina Buriti e esta tem Portal Bemholf (mesmo que aeroportos em nível de exigência e tempo de aprovações)</t>
  </si>
  <si>
    <t>PROVISORIA (FAZENDA - COM SUBSTAÇÃO)</t>
  </si>
  <si>
    <t>SPXRW001_COLLO1</t>
  </si>
  <si>
    <t>SPXRW001</t>
  </si>
  <si>
    <t>SN-PVRPI1</t>
  </si>
  <si>
    <t>PRESIDENTE VENCESLAU</t>
  </si>
  <si>
    <t>SPYRY001_A</t>
  </si>
  <si>
    <t>SPYRY001</t>
  </si>
  <si>
    <t>SPPUA_0004</t>
  </si>
  <si>
    <t>4S-SPS822</t>
  </si>
  <si>
    <t>18ago. PPI rev9 enviado para TIM validar.
12ago. ppi aprovado pela operadora em 01jun em revisão com a TANZ devido formas de arrimo.
09Ago. Qualificação CW atualizada pela Implantação (Atualizado desnivel conforme Planialtimétrico)
03go. projeto de formas e muro de arrimo recebido disponível na pasta do site.
21jul - Liberado disparo do Projeto do Arrimo em paralelo ao agendamento da reunião com a Eixo
24jun Criado grupo aguardando vendor.
01jun. PPI aprovado.
23mai. PPI com endereço do site revisado e em conformidade com premissas UNICOBA, enviado para TIM.
23mar. Em análise da EIXO e definição da declaração de onerosidade
10mar. Ainda em análise EIXO + declaração de onerosidade
09mar. Enviado SAR A com nova área locada por inviabilidade para formalização, pois já foi enviado em 08/10/21 (e-mail não localizado) apenas para formalização, pois área está aprovada pela tim.
4mar. Ainda em análise EIXO + declaração de onerosidade
25fev. Ainda em análise EIXO + declaração de onerosidade
18fev. EIXO informa revisão dos projetos até 10mar.
11fev. Aguardando análise e declaração onerosa de utilização pela EIXO até 16/fev para protocolar na ARTESP até 18/fev
22dez. PPI já havia sido aprovado em 14/10 mas foi revisado com alterações UNICOBA OFF-GRID reencaminhado para nova validação TIM.
26nov. Enviado projeto de fundção para corte e dobra do aço, nesta data;
04out.PPI enviado para Marcos Bugnaro Unicoba para validação de layout.
02jul. Candidato A e B aprovados.
13/05 Aprovado em Comitê.
12mai. Enviado SAR A para qualificação operadora e aprovação financeira.
12mai. OK para Envio em exceção. Sem Protocolo CUOS e Com Pré COMAR. Recuos da EV: 46,00m Frente, Laterais e Fundos. Site de Rodovia (EIXO) Licenciamento moroso.
FILTRO KADU 16 SITES RODOVIAS</t>
  </si>
  <si>
    <t>Parapuã</t>
  </si>
  <si>
    <t>SPZZR001_A</t>
  </si>
  <si>
    <t>SPZZR001</t>
  </si>
  <si>
    <t>SPIAK_0002</t>
  </si>
  <si>
    <t>4S-SPS413</t>
  </si>
  <si>
    <t>23mar. DER informou que não autorizará as ocupações. Winity está estudando entrar judicialmente.
10mar. Reunião postergada 9mar --&gt; 14mar
4mar. Negado pelo DER/Penapolis. Também será levado para reunião com o diretor dia 9mar.
18fev. Em análise com o diretor do DER em Araçatuba
11fev. Instalação negada pelo engenheiro do DER - Justificativa para implantação do site em FD enviada em 07/fev para o DER
31ago. Candidato aprovado
13ago. Enviado SAR A para qualificação.
13ago. OK para envio em Exceção. Uso do Solo Não Aplicável / Com Pré COMAR. Recuos da EV + Equipamentos: 9,00m de frente apenas. Trata-se de site em faixa de Domínio do DER, onde o licenciamento pode ser bastante moroso
06ago. Recebido SAR A.
27jul. Buscar faixa de domínio.</t>
  </si>
  <si>
    <t>Iacri</t>
  </si>
  <si>
    <t>TORGN002_A</t>
  </si>
  <si>
    <t>TORGN002</t>
  </si>
  <si>
    <t>4G-ARNTB0</t>
  </si>
  <si>
    <t>31/03 - RFI na provisoria absorvida pela MNS, pois o prazo de ligação da concessionária esta até amanhã.
25/03 - Necessário suporte não considerado em planned.
20/03 - Obra praticamente finalizada, aguardando apenas a instalação do padrão de energia para ligação de energia. O fornecedor da Formatto vem atrasando a instalação acarretando na perda do prazo de ligação da definitiva da concessionária. Esse fornecedor se comprometeu com a Formatto que seguira com instalação dia 23/03 e tentara seguir com ligação da definitiva dia 24/03, se isso não acontecer, seguiremos com apresentação da provisoria, para aprovação, execução e entrega do RFI até 27/03 com energia provisoria.
17mar - montagem adiantada em 1 dia do poste.
11mar - Escavação teve de ser manual, site pequeno. termina dia 12mar. Concretagem
09mar - Inicio OK / Esc. 10mar / Conc. 16mar /Mont. Início 19mar / Mont. Térm. 22mar / Tubulações e caixas de passagens 21mar / Padrão 12mar / Concretagem base 22mar / Montagem QTM 20mar a 22mar / Energia 22mar / RFI 23mar.
05mar - Mob. OK / Inicio 07mar / Esc. 11mar / Conc. 16mar /Mont. Início 19mar / Mont. Térm. 22mar / Tubulações e caixas de passagens 21mar / Padrão 12mar / Concretagem base 22mar / Montagem QTM 20mar a 22mar / Energia 22mar / RFI 23mar.
04mar - Docusign liberado, liberar equipe de campo.
27.02 - Aguardando Docusign, alinhadas datas de início. - 12/02 - Falta compatibilização PPI e fundação. Sem APC na Sytex.</t>
  </si>
  <si>
    <t>Solução Simplificada</t>
  </si>
  <si>
    <t>Araguaína</t>
  </si>
  <si>
    <t>Falta de peças AM</t>
  </si>
  <si>
    <t>Energia Definitiva</t>
  </si>
  <si>
    <t>SPCBT006_RC</t>
  </si>
  <si>
    <t>SPCBT006</t>
  </si>
  <si>
    <t>Cubatão</t>
  </si>
  <si>
    <t>3SLCBPG06</t>
  </si>
  <si>
    <t>TIM - Rellocation</t>
  </si>
  <si>
    <t>30mai. Enviado RC diante da reprovação do candidato A.
18mai. Candidato reprovado operadora.
14abr. Recebido retorno de proposta da Usiminas: Valor para locação da área de 100 m² é de R$ 10.000,00 (dez mil reais).Caso tenha interesse, encaminhar e-mail formalizando a proposta para que possamos levar o tema para aprovação em Reunião de Diretoria.
04abr. Enviado SAr A qualificação operadora.
04abr. Recuos da EV + Equipamentos: Não Aplicavel segundo SAR. Sem protocolo de CUOS e Com Pré Comar para 40,00. Site está a APP por estar em Topo de Morro - Necessario Anuencia da CETESB
30mar. Recebdo SAR A, área disponível é onde existia um site VIVO desinstalado, porém com as bases em concreto e fundação ainda existente no local. Negociação com Usiminas.
25mar. Receber SAR em 28/03.
18mar. Processo de acesso agendado para 24/03. Necessário teste de covid e demais proedimentos (acess burocrático)
15mar. Após orientações, fornecedor em campo, prev retorno: 18/03.
02/03 Acionamento de busca, prazo 11/03.</t>
  </si>
  <si>
    <t>Remanejamento 2022</t>
  </si>
  <si>
    <t>SPSPL004_RC</t>
  </si>
  <si>
    <t>SPSPL004</t>
  </si>
  <si>
    <t>Interlagos</t>
  </si>
  <si>
    <t>SLSPCD47</t>
  </si>
  <si>
    <t>31mai. Enviado RC, sem opções na nova área. E informado que a opção enviada (coordenadas) anteriormente trata-se do ponto 15, que ao realizar a vistoria foi constatada uma quantidade muito grande de árvores nativas na área a ser locada não sendo possível apresentação.
26abr. Recebido RC, sem opções na nova área. Questionado 1 dos pontos (op 5) enviados inivialmente para análise da tim, antes do envio dos SARs pois este estaria aprovado pela operadora.
12abr. Candidatos A e B reprovados, recebido nova área para buscas.</t>
  </si>
  <si>
    <t>MABMX003_A</t>
  </si>
  <si>
    <t>MABMX003</t>
  </si>
  <si>
    <t>KM 397 - MAV69</t>
  </si>
  <si>
    <t>31ago - Aguardando novo local.
07ago - Aguardando liberação</t>
  </si>
  <si>
    <t>17 - Mobilização 6</t>
  </si>
  <si>
    <t>MABMX004_B</t>
  </si>
  <si>
    <t>MABMX004</t>
  </si>
  <si>
    <t>KM 409 - MAV68</t>
  </si>
  <si>
    <t>18 - Mobilização 6</t>
  </si>
  <si>
    <t>MABRT001_A</t>
  </si>
  <si>
    <t>MABRT001</t>
  </si>
  <si>
    <t>KM 354 - MAV72</t>
  </si>
  <si>
    <t>BURITICUPU</t>
  </si>
  <si>
    <t>14 - Mobilização 5</t>
  </si>
  <si>
    <t>MACLN003_A</t>
  </si>
  <si>
    <t>MACLN003</t>
  </si>
  <si>
    <t>KM 447 - MAV65</t>
  </si>
  <si>
    <t>21 - Mobilização 7</t>
  </si>
  <si>
    <t>MACLN004_A</t>
  </si>
  <si>
    <t>MACLN004</t>
  </si>
  <si>
    <t>KM 470 - MAV62</t>
  </si>
  <si>
    <t>22 - Mobilização 8</t>
  </si>
  <si>
    <t>MACLN006_A</t>
  </si>
  <si>
    <t>MACLN006</t>
  </si>
  <si>
    <t>KM 493 - MAV59</t>
  </si>
  <si>
    <t>24 - Mobilização 8</t>
  </si>
  <si>
    <t>MALTL002_A</t>
  </si>
  <si>
    <t>MALTL002</t>
  </si>
  <si>
    <t>KM 265 - MAV78</t>
  </si>
  <si>
    <t>11ago - Reunião da Vale, a área vai ser avaliada com escoamento dia 12ago pela Vale.</t>
  </si>
  <si>
    <t>13 - Mobilização 5</t>
  </si>
  <si>
    <t>MATMN006_C</t>
  </si>
  <si>
    <t>MATMN006</t>
  </si>
  <si>
    <t>MATMN16</t>
  </si>
  <si>
    <t>26ago - RFI pronto faltando portão, somente dia 28ago a tarde chega e vão instalar até 30ago.
25ago - RFI pronto faltando portão, somente dia 28ago a tarde chega e vão instalar até 30ago.
24ago - Montagem concluída dia 20ago, obra civil para finalizar dia 25ago, existe um portão do proprietário que podemos dar o RFi com área fechada, o portão do site atrasou na galvanização e vai chegar dia 28ago, instala até dia 31.08.
19ago. EV iniciou ontem / RFI mantido 25ago
14ago - montagem agendada para dia 18ago. aguardando cura do concreto e depois faram o site até equipe de montagem entrar
10ago - Confirmada a concretagem para dia 11ago com a Concreteira.
04ago - Será iniciada a escavação hoje manual, não encontra maquina.
23jul - Equipe homologada vai sair de São Luis MALSX025, fará a infra dessa obra.
 22jul - Liberado obra para campo.</t>
  </si>
  <si>
    <t>06ago - RESOLVIDO - DOCS INFRA + MONTAGEM</t>
  </si>
  <si>
    <t>DEFINITIVA
17ago - Definitiva ligada.
10ago - protocolo previsto para dia 10ago</t>
  </si>
  <si>
    <t>ALBRX002_COLLO1</t>
  </si>
  <si>
    <t>ALBRX002</t>
  </si>
  <si>
    <t>ALBSA</t>
  </si>
  <si>
    <t>29mai - Equatorial respondeu com cobrança de extensão de rede + transformar, Militão questionou cobrança desses valores por ter rede de média tensão passando na frente.
28mai - 27mai - Equatorial não responde, aberto ouvidoria.
27mai - Equatorial não responde, aberto ouvidoria.
26mai - Ainda sem resposta no email.
25mai - Em contato com Equatorial, a pessoa responsável informou que será respondido hoje, site permanece na provisória.
22mai - Aguardando retorno do formalização do email pela concessionária.
21mai - Ouvidoria retornou que enviará um email que deve ter participação do cliente para ligação trífasica, caso seja Bifásica não terá custo extra.
20mai - Aguardando resposta da Ouvidoria.
OK9mai - Aguardando retorno da ouvidoria para ligação definitiva.
OK5mai - Aguardando retorno da ouvidoria para ligação definitiva.
07mai - Aguardando informação de término.
30abr Drop por gabinete, somente para dia 05mai
27abr - Falta, quadro, skid, gradil, suportes, aterramento e cabos para finalizar, dentro do cronograma. Energia o prazo da concessionária é dia 30.04.
23Abr - Energia provisória em execução
OK7Abr. Iniciada a obra.</t>
  </si>
  <si>
    <t>BARRA DE SÃO MIGUEL</t>
  </si>
  <si>
    <t>INFRA APC APERTADO</t>
  </si>
  <si>
    <t>PROVISÓRIA LIGADA - DEFINITIVA - Equatorial está fazendo extensão de rede pela Equatorial, dia 30.04 o prazo venceu e não temos retorno, ainda sem retorno prev. 28.05</t>
  </si>
  <si>
    <t>ALJNQ00OK_A</t>
  </si>
  <si>
    <t>ALJNQ00OK</t>
  </si>
  <si>
    <t>ALJUB</t>
  </si>
  <si>
    <t>OK0Mar. SAR aprovado
05Mar. SAR inserido na fly
2OKfev. Recebido SAR A.
OK2fev. Recebido acionamento.</t>
  </si>
  <si>
    <t>JUNQUEIRO</t>
  </si>
  <si>
    <t>ALMCX004_A</t>
  </si>
  <si>
    <t>ALMCX004</t>
  </si>
  <si>
    <t>ALEAI</t>
  </si>
  <si>
    <t>30jul - Aguardando relatório atualizado.
28jul - Aguardando relatório atualizado.
20jul - Aprovação da operadora OK. Cobertura previsão, falta retorno da ventura para hoje com o prazo.
10jul - Aprovação da operadora OK. Cobertura previsão 13jul finalizar.
08jul - Aprovação da operadora OK. Cobertura previsão 13jul finalizar.
07jul - Relatório enviado para aprovação da operadora. Cobertura previsão 13jul finalizar.
06jul - Equipe consertou a esteira, relatório em análise do Marco, aguardando para envio.
03jul - terminada a EV, esteiramento com 600mm porem projeto pede 400mm com encapsulamento necessário adequação. Solicitado a Ventura readequar ou tomar a decisão de solicitar uma nova.
02jul - Torre na altura, finaliza EV amanhã.
01jul - Tempo melhorou a tarde, montando nos 42m.
30jun - Aguardando relatório de RFI. Chuva desde cedo, retomada a montagem a tarde. Estamos com 30 de 50.
29jun - Aguardando acabamentos para envio do relatório, gabinete instalado hoje.
26jun - Montagem liberada por EHS.
25jun - Montagem com docs inseridos no Zoho, cobrado EHS da liberação. Gabinete parado no posto fiscal
24jun - Não vai atender a montagem com as exigências de EHS, montagem postergada, só existe 2 equipes que podem montar. Concreteira cancelou e não vai atender,encontramos outra, para dia 27jun
 24jun - Docs em análise de EHS, tem que regularizar as NR's prazo dia 24jun até o final do dia.
23jun - Docs em análise de EHS.
22jun - 19jun - Concretagem mantida para dia 19jun.
18jun - Concreteira cancelou devido a falta de bomba, reprogramado a concretagem.
 16jun - Concretagem agendada para 18jun as 13:00.
15jun - Ferragem em andamento. Concretagem para dia 17jun, padrão de energia terá de ser alterado.
12jun - Aço chegou hoje, iniciando a montagem.
11jun - Aço atrasou e estÁ PARA CHEGAR AMANHÃ, FEITO MAGRO E MURETA.cONCRETEIRA VAI AO LOCAL HOJE FAZER VISTORIA.
5jun acesso com 1.5m precisa de 2m, pois temos padrão de energia que ocupa 0.50m.
03jun - Existe a necessidade do aumento de corredor para 2m, Larissa tratando.
02jun - Aguardando nova equipe, 05jun é a nova data, Antonio fechando nova equipe.
01jun - Abertura da obra dia 02jun foi postergada pois a equipe abandonou e vai ser fechada outra hoje.
29mai - Abertura da obra dia 02jun
27mai - Torre somente dia 17jun embarca e entrega dia 24jun, com isso RFI para dia 30jun.
26mai - Acionamento hoje, gabinete para dia 25jun</t>
  </si>
  <si>
    <t xml:space="preserve">MACEIÓ </t>
  </si>
  <si>
    <t>26jun - Resolvido LIBERAÇÃO MONTAGEM</t>
  </si>
  <si>
    <t>DEFINITIVA
 - Prot: 8008629152, Prazo 24jun
15jun - Pedido da concessionária aprovação da Vivo, Ruan respondeu hoje, Solicitado mais documentações.
15jun - Protocolo Carta assinada 11-6, protocolo pra 15jun. Concessionária ainda não respondeu o email com o protocolo, postergado para dia 17jun</t>
  </si>
  <si>
    <t>ALMGX002_COLLO1</t>
  </si>
  <si>
    <t>ALMGX002</t>
  </si>
  <si>
    <t>ALSPD</t>
  </si>
  <si>
    <t>26mar postergado RFI para hoje, Flay está fora do ar.
24mar - OK6mar - Suporte para dia OK8mar.
OK2mar - 09mar - Obra iniciada hoje, PPI em revisão para hoje.
27/02 - Wilson confirmou que não precisaremos de integração. Ventura vai enviar cronograma, com previsão de inicio para 03/03.
25/02 - Caio informou que precisaria de integração por ser obra em rodovia.
22/0OK - Acionei a obra.
OK8/0OK - Yuzo pediu para colocar os sites em obra via grupo de implantação no Whatsapp, pois segundo ele, os formularios seguiriam em paralelo.</t>
  </si>
  <si>
    <t>OK2/03/2026</t>
  </si>
  <si>
    <t>Tipo OKOK</t>
  </si>
  <si>
    <t>Prot: 8008060784 DEFINITIVA LIGADA</t>
  </si>
  <si>
    <t>OKOK/03/2026</t>
  </si>
  <si>
    <t>MTNVM003_A</t>
  </si>
  <si>
    <t>MTNVM003</t>
  </si>
  <si>
    <t>MTW12</t>
  </si>
  <si>
    <t>31/08 - Falta energia
24/08 - RFI definitivo dia 26/08, falta passar os cabos e o alambrado.
20/08 - Cronograma mantido.
11/08 - EV embarcada.
29jul - Abertura realizada dia 23jul, Escavação dia 25jul, Concretagem dia 04ago.(atraso na ferragem). EV somente chega dia 10ago, Inic Mont dia 11ago e term. dia 17ago
22/07 - Ag. posicionamnto da rota do oeste.
CH ARMAZENADO DEVIDO OBRA NÃO ESTAR INICIADA. ALINHADO COM ARTHUR.
17/07 - Ag.confirmação da regularização do terreno e marcação do topografo pela rota do oeste. 
14/07 - Acionamento realizado via e-mail.
Estavamos aguardando aprovação do adicional referente a limpeza para topografia da concessionária.
Hoje recebemos a devolutiva que a limpeza será realizada pela concessionaria, dessa forma, seguimos com a formalização do acionamento da obra. 
12/05 - Mantive disparo apenas de pré-work
11/05 - Igor pediu para desconsiderar o acionamento, por questõesde energia (Paquisy tratando).
08/05 - Acionei MNS pelo WhatsApp. Segunda eles começaram com as tratativas.
07/05 - Igor pediu para MNS priorizar a limpeza para finalização da topografia da rota do oeste;</t>
  </si>
  <si>
    <t>DATA DE RFI
NEGOCIAÇÃO DE LIMPEZA COM A ROTA
Acionamento tardio</t>
  </si>
  <si>
    <t>AMCRR002_A</t>
  </si>
  <si>
    <t>AMCRR002</t>
  </si>
  <si>
    <t>AMCPR</t>
  </si>
  <si>
    <t>20/07 - RFI enviado.
17/07 - DT sem acesso a Sytex, autorizado recebimento via excel. 
16/07 - RFI recebido em excel. Pedi para colocar na Sytex.
15/07 - DT retomou montagem hoje, após liberação de EHS de ontem.
Prazo de finalização da montagem é 17/07.
Data de instalação de gabinete confirmado em FUP presencial com Sue/Aline.
26/06 - Inicio de montagem de EV autorizada por EHS em FUP. 
25/06 - chuva impactando no andamento da obra. 
infra: reaterrado, caixas, baldrame frente e direita ok, stubs posicionados. 
EHS vai liberar 3 dos 4 montadores, por conta da NR6 estar ok.
Aguardando aprovação de EHS para inicio de montagem.
24/06 - Ag. aprovação de documentação EHS.
Vistoria realizada pela Radu para EHS. 
23/06 - Energia ligada.
18/06 - Concretagem manual iniciada as 8:30h, previsão de termino até 20h.
Estamos com 2 betoneiras, até as 20h conseguimos bater no máximo 260/280 traços.
O total será 360 traços.
Tamanho do saco de cimento AM: 42,5kg
Precisamos de 360 sacos, o que totaliza 48m³.
Consumo de cimento: 320kg de cimento por m³, o que daria 360 traços (1 saco = 1 traço).
Ficaria faltando 80 traços (10m³) para ser realizado amanhã a partir das 6h da manhã. 
Verificando se podemos seguir amanhã. 
Reaterro sera domingo. 
15/06 - Concretagem postergada de 16/06 para 17/06 devido entrega dos materiais para concretagem manual. 
10/06 - Chuvas o dia inteiro. Cronograma atualizado.
08/06 - escavação automatizada concluida ontem. 
Chuvas o dia inteiro.
06/06 - Chuvas, impossibilitando inicio de escavação. Reprogramado para amanhã.
Em campo, encontramos um desnível lateral não previsto em projeto, com relação ao posicionamento do baldrame de cerca de 4m.
Aguardando retorno da engenharia em como seguir.
Seria necessária alguma alteração para posicionamento dos baldrames? 
Esse desnível pode impactar de alguma forma a fundação que será executada? 
05/06 - abertura de obra realizada ontem.
02/06 - Abertura confirmada para 04/06. Aguardando revisão do PPI.
Escavação será mecanizada.
Concretagem manual.(Na região tem material para concretagem).
Reaterro e compactação manual.
01/06 - Necessário revisão de PPI. ACQ vai solicitar via e-mail.
21/05 - Formalizei acionamento por e-mail.
20/05 - Acionei o Deonir via Whatsapp.</t>
  </si>
  <si>
    <t>Careiro</t>
  </si>
  <si>
    <t>AMCRR003_A</t>
  </si>
  <si>
    <t>AMCRR003</t>
  </si>
  <si>
    <t>AMCVT</t>
  </si>
  <si>
    <t>31/07 - RFI enviado som menos foto devido horário, alinhado e autorizado previamente pelo Rodrigo Laranja.
15/07 - Data de instalação de gabinete confirmado em FUP presencial com Sue/Aline.
03/07 - Concretagem em andamento.
RADU: A lancha de 5:00h da manhã teve um problema no motor e com isso, não conseguiu completar o percurso. Diante dessa situacão, o fiscal teve que retornar para o porto para pegar a lancha das 10:00 e agora a previsão de chegada está para as 12:00.
25/06 - Equipe montando malha superior. 
Chuva fina e demorada no local.
22/06 - padrão instalado hoje porque tinha faltado cabo. 
18/06 - Escavação manual iniciada após autorização de retomada.
Cronograma: 
19/06 - Escavação;
20/06 - Escavação e instalação do padrão;
21/06 - Finalização da escavação e lançamento do magro;
22/06 - Armação
23/06 - Armação;
24/06 - Armação;
25/06 - Montagem de caixaria e gabarito;
26/06 - concretagem manual 12m³.
27/06 - Cura da fundação;
28/06 - Cura da fundação;
29/06 - Reaterro;
30/06 - Inicio de montagem;
01/07 - Montagem;
02/07 - Montagem;
03/07 - Montagem;
04/07 - Viga baldrame e base;
05/07 - Viga baldrame e esteiramento;
06/07 - Lona, brita e inicio da tela;
07/07 - Finalização da tela e arame;
08/07 - Acabamentos finais e RFI;
17/06 - Licenciameno autorizou seguirmos conforme abaixo: O Sr. Euclides não possui competência ou poder legal para determinar a paralisação da obra. Caso exista alguma manifestação ou interesse da comunidade nesse sentido, da forma como foi informado, trata-se de uma iniciativa extraoficial e sem efeito sobre as autorizações já concedidas.
Dessa forma, a obra pode prosseguir normalmente, uma vez que contamos com projeto devidamente aprovado, alvará regularmente emitido e licença ambiental válida, atendendo a todas as exigências legais aplicáveis.
Ontem as 20:10h, durante abertura de obras recebemos o seguinte levantamento:
O segmento v1-v4 da área locada está sobreposto a um projeto de ampliação da via, 
que receberá futuramente trânsito de linha de ônibus; segundo o senhor Euclides, telefone 92 9105-1537, 
líder comunitário que sinalizou às equipes o impacto da obra no local, pela forma planejada inicialmente.
Reiterando que para a obra prosseguir a frente do imóvel deverá ser recuada 2m, na direção do centro do imóvel.
Tal readequação impacta no perímetro original do imóvel e no limite determinado para o recuo frontal, afetando a base da EV.
O croqui da situação ilustra a descrição.
Neste cenário, é necessária reavaliação  do candidato pela Winity.
16/06 - Equipe chegara por volta das 14h (horario local) / 15h (horario de Brasilia) na vila. Site ja esta limpo para iniciar a obra. 
15/06 - Abertura postergada para amanhã pois DT havia acertado um barco para hoje mas o responsável pela embarcação não compareceu, conseguiram outro barco para amanhã.
10/06 - Cronograma atualizado. 
02/06 - Não temos saida de barco no domingo e na segunda cedo, apenas 12h. Com isso, o tempo de viagem de barco é estimado em 5 horas. Equipe chegara no local anoitecendo. Abertura de obra programada para 15/06. Deonir ja conversou com o Yuzo sobre passar esse swite para P07 e trazer o AMBRR001 de P07 para P06.
Escavação será manual.
Concretagem manual.(Na região tem material para concretaagem).
Reaterro e Compactação manual.
12/05 - Gabinete vai embarcar dia 08/06 e esta previsto a chegada em 22/06. Instalação até 26/06.
08/05 - Formalização do acionamento via e-mail para acionamento de fiscalização e Nilko.
05/05 - DT apresentou cronograma. Seguramos as atividades devido data de entrega de CH e EV por necessidade de frete especial. Obra sera iniciada mais para o final do mês.
Hoje a data que temos de entrega de CH/EV é 15/06 e não temos como enviar CH separado devido alto custo de frete.
30/04 - Yuzo disparou acionamento.</t>
  </si>
  <si>
    <t>AMMNC002_</t>
  </si>
  <si>
    <t>AMMNC002</t>
  </si>
  <si>
    <t>AMLGU</t>
  </si>
  <si>
    <t>03set. Recebido acionamento de 36 sites.</t>
  </si>
  <si>
    <t>Manacapuru</t>
  </si>
  <si>
    <t>AMMNC003_A</t>
  </si>
  <si>
    <t>AMMNC003</t>
  </si>
  <si>
    <t>AMMMH</t>
  </si>
  <si>
    <t>13set. Recebido SAR A e B. Solicitada revisão do SAR solicitando verificar se há a possibilidade de remanejar a área locada mais central possível entre os 2 rios e incluir informação se há alagamento e a altura para que seja incluído nos custos de infra a base suspensa.
03set. Recebido acionamento de 36 sites.</t>
  </si>
  <si>
    <t>MTNVM004_B</t>
  </si>
  <si>
    <t>MTNVM004</t>
  </si>
  <si>
    <t>MT13W</t>
  </si>
  <si>
    <t>ENRGIA</t>
  </si>
  <si>
    <t>27/08 - Montagem finalizada, equipe atuando na infra.
24/08 - Cronograma mantido. Atualizado na FUP
21/08 - concretagem concluida.
20/08 - Cronograma mantido.
18/08 - Cronograma mantido.
Radier esta no projeto com  6,30m x 6,30m e a N6 a parte reta é de 7,0m. Stark verificando como proceder. 
 14/08 - Concretagem dia 21/08
12/08 - Escavação realizada ontem.
07/08 - Abertura agendada para 08/08</t>
  </si>
  <si>
    <t>AMRCR001_</t>
  </si>
  <si>
    <t>AMRCR001</t>
  </si>
  <si>
    <t>AMIPU</t>
  </si>
  <si>
    <t>Urucurituba</t>
  </si>
  <si>
    <t>MTNVM005_A</t>
  </si>
  <si>
    <t>MTNVM005</t>
  </si>
  <si>
    <t>MTW14</t>
  </si>
  <si>
    <t>26/08 - Montagem reprogramada para amanhã
24/08 - Cronograma mantido. Atualizado na FUP
20/08 - Cronograma mantido.
18/08 - Concretagem reagendada para dia 24/08
 14/08 - Cronograma mantido
12/08 - Escavação realizada ontem.
07/08 - Abertura agendada para 08/08</t>
  </si>
  <si>
    <t>80m</t>
  </si>
  <si>
    <t>APLRN001_COLLO1</t>
  </si>
  <si>
    <t>APLRN001</t>
  </si>
  <si>
    <t>SN-LRJJK2</t>
  </si>
  <si>
    <t xml:space="preserve">25/08/2026 - Formato informa dificuldades no deslocamento para região, nova previsão de inicio 27/08
07/08/2026 - APC liberado, acionamento enviado
22/07/2026 - Site sem APC e sem liberação EHS </t>
  </si>
  <si>
    <t>LARANJAL DO JARI</t>
  </si>
  <si>
    <t>31/09</t>
  </si>
  <si>
    <t>BABRM002_RC</t>
  </si>
  <si>
    <t>BABRM002</t>
  </si>
  <si>
    <t>Brumado - Detran</t>
  </si>
  <si>
    <t>BADET</t>
  </si>
  <si>
    <t>11mar. Inserido RC no fly uma vez que documentação do candidato não atende premissas de contratação.
01mar. Aguardando "RC" do fornecedor para inserir na Fly.</t>
  </si>
  <si>
    <t>BABRR002_C</t>
  </si>
  <si>
    <t>BABRR002</t>
  </si>
  <si>
    <t>BACTI</t>
  </si>
  <si>
    <t>30jun - Quadro instalado, infra OK, relatório de RFI hoje. Falta relatório gabinete para hoje.
29jun - Quadro atrasou a entrega, 29jun as 15:00, obra finalizada. Gabinete dia 30jun. Atraso da nilko.Cobrado Fabio de pagar o adicional das porcas
25jun - Quadro atrasou a entrega, 27jun, obra finalizada. Gabinete dia 30jun. Atraso da nilko.
24jun - Quadro atrasou a entrega, 27jun, obra finalizada.
23jun - Não vai atender a montagem com as exigências de EHS, montagem postergada, só existe 2 equipes que podem montar.
19jun - Miolo do quadro atrasou a entrega, nova previsão dia 23jun.
18jun Entrega das peças para dia 20jun.
15jun - 540 porcas faltantes na EV. Torre paralisada - Extensão a Moksa vai absorver.
12jun - Realizando o reaterro.
05jun - iniciado o Magro.
04jun - Escavado.
26mai - Gabinete para dia 25jun
21mai - Sem aprovação de rede interna. Gabinete para dia 25jun
20mai - Liberado APC</t>
  </si>
  <si>
    <t>29jun - Resolvido - PORCAS FALTANTES EV</t>
  </si>
  <si>
    <t>DEFINITIVA
 - Prot: 8194455348 prazo até dia 15jun.</t>
  </si>
  <si>
    <t>BACHX001_A</t>
  </si>
  <si>
    <t>BACHX001</t>
  </si>
  <si>
    <t>BAVRJ</t>
  </si>
  <si>
    <t>30jun - RFI de Gabinete recebido, enviado ao cliente 29jun.
29jun - RFI de Gabinete recebido, enviaremos ao cliente hoje.
25jun Falta Gabinete previsto para instalar hoje e Esteiramento vertical encapsulado não tem a data.
24jun Falta Gabinete previsto para instalar hoje e Esteiramento vertical encapsulado.
23jun - Energia sendo ligada definitiva hoje, RFI previsto para amnhã.
18jun - Aguardando energia.
17jun - Montado EV, finalizando acabamentos. FALTA ENERGIA dia 17jun protocolo até dia 26jun prazo
15jun - Montagem Adiantada para hoje.
12jun - padrão está realizado, protocolo dia 12jun será realizado.
05jun - ferragem em andamento.
02jun - Escavado.
26mai - Gabinete para dia 26jun
21mai - confirmado cronograma
20mai - Liberado APC</t>
  </si>
  <si>
    <t>DEFINITIVA
23jun - Energia ligada.
17jun recebido prot: 004507071403
Prot: 12.06.26, Vivo com débitos, autorizado em nome da Winity para dia 15jun</t>
  </si>
  <si>
    <t>BALHS001_COLLO1</t>
  </si>
  <si>
    <t>BALHS001</t>
  </si>
  <si>
    <t>SZ-ILITN4</t>
  </si>
  <si>
    <t xml:space="preserve">28/08/2026 - Detectado que PPI diverge da realidade em campo, necessario engenharia dar nova solução de execução
14/08/2026 - Atividadeliberada por EHS
11/08/2026 - Fornecedor informa risco de entrega de metalicos para fim do mês, RFI plan para P09 solicitado revisão do planejamento para entrega do RFI em P08
08/08/2026 - APC liberado acionamento enviado, aguarda liberação de EHS
07/08/2026 - APC liberado, acionamento enviado, aguarda liberação EHS
24jun - Enviado email solicitando ajuda para Paquisy.
12jun - Obra paralisada a pedido da TIM, não vão assinar a FCU.
11jun - Liberado para obra, risco de energia dfinitiva no mês
</t>
  </si>
  <si>
    <t>ILHÉUS</t>
  </si>
  <si>
    <t>14/08/2026 - Atividade liberada por EHS
07/08/2026 - Aguarda liberação EHS</t>
  </si>
  <si>
    <t>24/08/2026 - Protocolo 2152867865
11/08/2026 - Fornecedor informa que iniciara processo de definitiva ate 14/08</t>
  </si>
  <si>
    <t>RORQM001_COLLO1</t>
  </si>
  <si>
    <t>RORQM001</t>
  </si>
  <si>
    <t>ROAQA</t>
  </si>
  <si>
    <t>02/09/2026 - Energia definitiva OK obra em andamento conforme previsto
26/08/2026 - Abertura de Obra OK
18/08/2026 - Liberado por EHS aguarda planejamento MNS
17/08/2026 - MNS informa que continua sem PO, suprimentos cobrado novamente para dar um retorno | Pendente liberação por EHS
11/08/2026 - MNS informa que ainda não recebeu PO enviado questionamento para suprimentos
07/08/2026 -APC liberado enviado acionamentop, aguarda liberação EHS
05/08/2026 - Fornecedor adjudicado por Suprimentos
22/07/2026 - Obra sem fornecedor adjudicado por suprimentos e sem APC
16/07/2026 - Fornecedor de obra civil não adjudicado por suprimentos</t>
  </si>
  <si>
    <t>18/08/2026 - Liberado por EHS
07/08/2026 - Aguarda liberação EHS</t>
  </si>
  <si>
    <t>02/09/2026 - Energia definitiva OK
28/08/2026 - Protocolo 9344821047</t>
  </si>
  <si>
    <t>BACND001_E</t>
  </si>
  <si>
    <t>BACND001</t>
  </si>
  <si>
    <t>Candeias - Jacaranga</t>
  </si>
  <si>
    <t>BACJC</t>
  </si>
  <si>
    <t>28Jul. Recebido SAR cand E.
14Jul. Devido a lei revogada voltamos as buscas. A exigência de distância de 200m para residências, escolas, hospitais, etc, não se aplica. Prazo para retorno das buscas 28/07.</t>
  </si>
  <si>
    <t>Candeias</t>
  </si>
  <si>
    <t>RSVLR001_COLLO1</t>
  </si>
  <si>
    <t>RSVLR001</t>
  </si>
  <si>
    <t>RSVLC</t>
  </si>
  <si>
    <t xml:space="preserve">02/09/2026 - Abertura de obra ok
24/08/2026 - Liberado APC, acionamento enviado
 06/08/2026 - APC revogado devido prblemas de FCU
05/08/2026 - Informado APC via email pela Leticia acionamento enviado
22/07/2026 - Site sem APC e sem liberação EHS </t>
  </si>
  <si>
    <t>VALE REAL</t>
  </si>
  <si>
    <t>24/08/2026 - APC liberado pela Leticia
06/08/2026 - APC revogado devido problemas de FCU</t>
  </si>
  <si>
    <t>MTNVM008_A</t>
  </si>
  <si>
    <t>MTNVM008</t>
  </si>
  <si>
    <t>MTW17</t>
  </si>
  <si>
    <t>24/08 - Site sem energia.
21/08 - RFI postergado pois não tem energia ligada ainda.
Trava quedas entregue em campo menor do que o necessário. Vide e-mail;
MTNVM008_A| ID VIVO: MTW17 - Trava quedas pequeno - Necessário substituição urgente
Joly vai analisar RFI.
12/08 - Infra finalizada em 07/08.
11/08 - Não mobilizado a equipe, pois o encarregado teve uma perda de bebe e precisou acompanhar a esposa no hospital, não sendo possivel mobilizar a equipe sem o encarregado. A equipe vai mobilizar em 14/08.
07/08 -  Por questões de logística da equipe e dia dos Pais houve alteração na data de inicio e finalização da montagem
04/08 - Ev entregue
29jul - Escavação dia 21jul, concretagem dia 28ago (Rocha encontrada na escavação), atraso na ferragem. Incio de montagem para dia 05ago. Term. 11ago, torre para entrega somente dia 04ago, RFI 14ago energia Tetra
21/07 - Escavação iniciada.
17/07 - Abertura de obra realizada.
16/07 - Aertura postergada para amanhã, devido entrega de itens EHS.</t>
  </si>
  <si>
    <t>BANXX001_B</t>
  </si>
  <si>
    <t>BANXX001</t>
  </si>
  <si>
    <t>BASTL</t>
  </si>
  <si>
    <t>23jul - Aprovado RFI pela operadora.
22jul -Enviado o RFI para aprovação.
21jul -  Ag. relatorio Nilko não enviaram e não passaram o prazo até o momento. Energia com problema na tensão 18Ov, aberto chamando na concessionária n°: 71719.
20jul -  Ag. relatorio Nilko hoje. Energia com problema na tensão 18Ov, aberto chamando na concessionária n°: 71719.
17/07 - Energia com problema na tensão.
16/07 - Gabinete instalado, aguardando relatorio. RFI postergado para amanhã para fins de recebimento de relatorio. 
15/07 - Data de instalação de gabinete confirmado em FUP presencial com Sue/Aline.
10jul - Pendente o quadro para dia 10jul até as 12:00, Gabinete sem evidência de instalação cobrado SUE da Nilko, foi alterado para dia 15-07, atraso de fornecimento, energia Ligada. 
09jul - Pendente o quadro para dia 10jul, atraso de fornecimento, energia 10jul. 
08jul - Pendente o quadro para dia 10jul, atraso de fornecimento, energia 10jul. 
06jul - Pendente o quadro para dia 07jul, energia 08jul. Montagem finalizada dia 05jul.
03jul - Aguardando fiscal para iniciar a montagem.
30jun - Definitiva prevista para hoje, montagem mantida para 01jul.
29jun - Montagem iniciada, parado por chuva
25jun - Não vai atender a montagem com as exigências de EHS, montagem postergada, só existe 2 equipes que podem montar. Executando aterramento, elétrica e base.
24jun - Não vai atender a montagem com as exigências de EHS, montagem postergada, só existe 2 equipes que podem montar. Infra emm andamento mureta OK.
vai atender a montagem com as exigências de EHS, montagem postergada, só existe 2 equipes que podem montar.
19jun Concretagem em risco pela concreteira, bomba está com problemas e estão tentando arrumar outra, possivel postergação para dia 20jun.
, tentando 18jun - Concretagem mantida.
17jun - Agenda com a concreteira somente dia 19jun.
15jun - Mantida concretagem.
12jun - Escavação realizda executando ferragens, concreteira só tem data para dia 18jun.
08jun - Obra iniciada.
05jun - Moksa não conseguu encaminhar equipe só dia 08jun.
02jun - Problemas com a equipe, trocaram e vai iniciar dia 08jun.</t>
  </si>
  <si>
    <t>DEFINITIVA
 - 03jul -Prot: 8195057310 nota de serviço 4507098090, e seu código de cliente é 7101182562. prazo dia 08jul.
01jul -Prot: 8195057310 nota de serviço 4507098090, e seu código de cliente é 7101182562. prazo dia 08jul.
30jun protocolo previsto para hoje.
23jun - Protocolo 15.06 solicitado por email, aguardando retorno da Vivo com débito.
19jun - Protocolo 15.06 solicitado por email, aguardando número até dia 20jun</t>
  </si>
  <si>
    <t>BAPRX001_A</t>
  </si>
  <si>
    <t>BAPRX001</t>
  </si>
  <si>
    <t>BAIMH</t>
  </si>
  <si>
    <t>16fev24. Aguarda parecer da VIVO, visto que candidato se encontra fora do perímetro censitário.
05fev24. Visto que o candidato encontra-se fora do perímetro censitário, VIVO estará verificando junto a Anatel, a possibilidade ampliação deste perímetro, onde desta forma conseguiremos atender com nosso candidato. Falta e solicitação de Ata Notarial junto ao Cartório, porém somente será feita, após parecer final da VIVO em virtude dos custos.
31jan24. Conforme informação do fornecedor na presente data locador ainda não deu entrada na Ata Notarial, porém concorda em que se faça e desconte dos alugueis.
26jan24. E-mail da VIVO nesta data: O processo é este mesmo, serão avaliados todos os possíveis candidatos identificados e assim que qualificados o nosso Regulatório irá intervir junto a Anatel, solicitando a aprovação deste ponto. Se aprovado o novo ponto pela Anatel, poderemos prosseguir com a contratação.
17jan24. Reinserido cand. "A" na presente data conforme solicitação da VIVO
17Out. Candidato Rejeitado por "RF"
15Set. Acionado Fornecedor
13set. Recebido acionamento.</t>
  </si>
  <si>
    <t>Ipirá</t>
  </si>
  <si>
    <t>BARTR001_A</t>
  </si>
  <si>
    <t>BARTR001</t>
  </si>
  <si>
    <t>Retirolândia - JITAY</t>
  </si>
  <si>
    <t>BAJTY</t>
  </si>
  <si>
    <t>10abr. Valor aprovado 2 k.
02Abr. Aprovado.
10mar. Recebido SAR A.
24fev. Recebido acionamento.</t>
  </si>
  <si>
    <t>Retirolândia</t>
  </si>
  <si>
    <t>CW: - | EV: - | FIS: - | GAB: -</t>
  </si>
  <si>
    <t>BASBR002_A</t>
  </si>
  <si>
    <t>BASBR002</t>
  </si>
  <si>
    <t>BASVC</t>
  </si>
  <si>
    <t>05mar. Inserido SAR A no fly.
04mar. Candidato inserido na ferramenta, porém não está habilidado para enviar para aquisição, tema com atrebo.
01mar. Solicitado a engenharia e licenciamento para qualificar candidato no planilhão pois site está com problemas na atrebo e precisamos enviar para qualificção para operadora.
26fev24. Solicitado a atrebo nesta data que retire tudo que foi inserido no tree (candidato A errado inserido em outrubro e RC) para que o fornecedor possa inserir o candidato A. Justificativa: Ferramenta em 2023 estava instável.
21fev24. Solicitado SAR e Rc em novo template vivo, tree habilitado para inserção de candidato.
16fev24. Enviado cand. "A" em 15/02. TREE consta como Comercial, sendo que desta forma Candidato não andou na ferramenta para qualificação. candidato não possui ITR / CCIR, visto que tamanho da gleba não atende ao minimo do modulo Rural. Será providenciado, Ata Notarial, Anuência Vizinhos, lote vázio sem conta de consumo, Inexistência de matricula, Certidão da prefeitura de que imóvel se encontra em área Rural. Ele possui somente o CAR.
30jan24. Acionado fornecedor.</t>
  </si>
  <si>
    <t>Seabra</t>
  </si>
  <si>
    <t>MAZDC001_B</t>
  </si>
  <si>
    <t>MAZDC001</t>
  </si>
  <si>
    <t>MAZEN</t>
  </si>
  <si>
    <t>27abr - Reaterro sendo realizado, 24abr - Concretagem alterada para final do dias, caso a concreteira consiga arrumar o dosador hoje, feito plano com a Moksa caso falhe para dia 25.04
20abr - Chuva novamente, executando ferragem positiva.
18abr - Chuva novamente atraplhando execução do solo cimento.
16abr - Chuva no local, em montagem das ferragens.
14mar. SAR não aprovado em comite. Não foi inserido
25fev. Recebido Sar A e B.
12fev. Recebido acionamento.</t>
  </si>
  <si>
    <t>infra / Torre 80m</t>
  </si>
  <si>
    <t>BASNT002_A</t>
  </si>
  <si>
    <t>BASNT002</t>
  </si>
  <si>
    <t>BALCS</t>
  </si>
  <si>
    <t>16fev24.Aguardando VIVO, visto que estamos fora do perímetro Censitário.
05fev24. Para este site aguardamos parecer da VIVO, visto que candidato encontra-se fora do perímetro censitário. Caso Aprovado pela Anatel, conseguiremos seguir com o candidato.
26jan24. E-mail da VIVO nesta data: O processo é este mesmo, serão avaliados todos os possíveis candidatos identificados e assim que qualificados o nosso Regulatório irá intervir junto a Anatel, solicitando a aprovação deste ponto. Se aprovado o novo ponto pela Anatel, poderemos prosseguir com a contratação.
17jan24. Reinserido cand. "A" na presente data conforme solicitação da VIVO.
17Out. Candidato Rejeitado por "RF"
15Set. Acionado Fornecedor
13set. Recebido acionamento.</t>
  </si>
  <si>
    <t>Sento Sé</t>
  </si>
  <si>
    <t>RSVMX004_COLLO1</t>
  </si>
  <si>
    <t>RSVMX004</t>
  </si>
  <si>
    <t>RSVTA</t>
  </si>
  <si>
    <t xml:space="preserve">28/08/2026 - Relatório de RFI enviado para analise de O&amp;M |Energia definitiva não sai dentro do mes, regional não aprova SCI
24/08/2026 - Relatorio de RFI replanejado para 24/08
19/08/2026 - Relatório de RFI PLan 21/08 | Pendente energia definitiva
17/08/2026 Aguarda relatório de RFI e energia definitiva
12/08/2026 Aguarda relatprio de RFI e energia definitiva
07/08/2026 - Pendente relatório de RFI S2S ira enviar em 10/08
31/07/2026 - Energia Plan Agosto Regional Vivo não aceitara RFI com SCI Leticia ciente
30/07/2026 - Energia definitiva Plan Agosto necessario aprovaçao do SCI para seguirmos com provisória
29/07/2026 - Batimento realizado risco alto de energia definitiva
27/07/2026 - Batimento realizado, impacto devido chuvas no fds planejamento mantido
24/07/2026 - Atividade em andamento risco alto de energia definitiva SCI em tratativa
22/07/2026 - Atraso na obra devido fortes chuvas na região  Gabinete embarque plan dia 27/07 instalação plan dia 29/07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</si>
  <si>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VIAMÃO</t>
  </si>
  <si>
    <t>29/07/2026 - Risco Alto para energia definitiva em tratativa de SCI
16/07/2026 - Resolvido - EHS liberou para inicio das atividades
14/07/2026 - Pendente envio de documentações EHS
08/07/2026 - Obra liberada pela Leticia sem assinadura de FCU</t>
  </si>
  <si>
    <t xml:space="preserve">28/08/2026 - Realizado novo protocolo 0107729
24/08/2026 - Realizado nova solicitação aguardando retorno
17/08/2026 - Necessario refazer solicitação para Bifasico, em andamento
 12/08/2026 - Sem evolução, planejamento permanece para fim do mes
07/08/2026 - Sera necessario novo protocolo para ligação Bifasica
31/07/2026 - Sem aprovação de SCI Droop para P08
29/07/2026 - SCI enviado aguarda aprovação de provisória
27/07/2026 - Template de SCI enviado para Militão aguardando posicionamento sobre Provisória
24/07/2026 - SCI enviado em 23/07
23/07/2026 - Cartas da Vivo assinadas enviadas para S2S
22/07/2026 - S2S replanejou envio do formulario do SCI devido fortes chuvas
20/07/2026 - S2S com planejamento de enviar formulario de SCI em 20/07
17/07/2026 - Necessario projeto para solicitação de Definitiva em andamento </t>
  </si>
  <si>
    <t>CECCX004_B</t>
  </si>
  <si>
    <t>CECCX004</t>
  </si>
  <si>
    <t>CECPN</t>
  </si>
  <si>
    <t>26mai concretagem realizada adiantado alambrado.
25mai - Concretagem hoje ás 14:00, já temos uma parte do mourão e baldrame "U", uma parte da elétrica +aterramento, RFI OPERACIONAL dia 31mai, aprovar com a Operadora.
23mai - Atraso na entrega da EV para dia 25mai.
22mai - Concreteira não vai atender, somente dia 25mai e não há tempo da Moksa fazer manual.
21mai - Ferragem pronta aguardando concreteira, talvez vire para manual
19mai - Ligação prevista até dia 21mai. Falta confirmar agenda com a concreteira.
15mai - Atraso na entrega do Aço, executando as ferragens</t>
  </si>
  <si>
    <t>OPERACIONAL</t>
  </si>
  <si>
    <t>CEFRT001_A</t>
  </si>
  <si>
    <t>CEFRT001</t>
  </si>
  <si>
    <t>Alphaville Fortaleza</t>
  </si>
  <si>
    <t>25abr. OK para envio em exceção. Sem necessidade de remoção de vegetação. Recuos equipamentos + EV: 5,00m Frente/ 1,50m laterais e fundos. Protocolo de CUOS não OK. Pré Comar OK (100m). Verificar se está localizado em APP, APA ou similar.
14Abr. Candidato aprovado por RF. Altura 40, Az (0/120/200).
13abr. SAR_A enviado para qualificação interna.
18mar. Recebido acionamento do comercial Sar A para qualificação interna. Projeto TAV para atendimento ao Alphaville Fortaleza já negociado pela Flowers. Comercial trabalhando para conseguirmos este acionamento.</t>
  </si>
  <si>
    <t>Eusébio</t>
  </si>
  <si>
    <t>CEFRT016_A</t>
  </si>
  <si>
    <t>CEFRT016</t>
  </si>
  <si>
    <t>CEDSG</t>
  </si>
  <si>
    <t xml:space="preserve">25jun - Gabinete parado no posto fiscal
24jun - Não vai atender a montagem com as exigências de EHS, montagem postergada, só existe 2 equipes que podem montar. Concreteira cancelou e não vai atender,encontramos outra, para dia 27jun23jun - Suportes errados em projeto, Fabiola da engenharia está vendo aprovação com a VIVO. Foram no projeto duplos errados.
15jun - Concreteira postergou a data devido a falta de bomba.
11jun - Iniciando montagem do stub.
08jun - Área limpa hoje até o final do dia, está em execução.
05jun - Proprietário se comprometeu para retirar Hoje, aguardando fotos.
</t>
  </si>
  <si>
    <t>DEFINITIVA - 23jun - Prot: Falta resposta no email da ENEL CEARÁ
16jun - Prot: Prev dia 20jun
Cartas enviadas</t>
  </si>
  <si>
    <t>CEFRT017_A</t>
  </si>
  <si>
    <t>CEFRT017</t>
  </si>
  <si>
    <t>CECJM</t>
  </si>
  <si>
    <t>23jul - Fornecedora de EV mandou adequação nas peças para fazermos conexão na torre, aguardando retorno da Estruture se podem fazer.
15/07 - Data de instalação de gabinete confirmado em FUP presencial com Sue/Aline.
14/07 - Estruture mandou 13/07 22:00hs. EHS (Rodrigo) avaliando.
10/07 - equipe de montagem em campo para coferência das peças e check list. Atividade em altura irá ocorrer amanhã SENDO LIBERADO POR EHS , com a presença da fiscalização.
07/07 - Data de montagem atualizada considerando equipe autorizada por EHS.
22/06 - infra concluida. Ag. liberação para montagem da EV.
19/06 - montagem não iniciada por falta de autorização EHS. Postergada para segunda para aprovação de EHS;
15/06 - Concretagem concluida.
Caminhão 2 e 3 não atingiram Slamp de projeto. Atingiram Slamp 20 e 21 invés de 12 + - 2. O Caulista, autorizou através do Rodrigo Stark, seguirmos com a concretagem: ''Desde que sejam feitos corpos de prova no local e garantam o fck no local da concretagem, pode ser executado' cnforme slamps apresentados".
FCK de projeto 25Mpa, Compramos FCK de 35Mpa. Autorizado. 
09/06 - Escavação iniciada e concluida ontem.
05/06 - Abertura concluida.
Na área locada para o site a proprietária não havia concluído a retirada da raiz da árvore que foi cortada. Proprietária informou que entregará a área limpa na segunda feira.
Vide e-mail: APC PROBLEM - RJCNC001_A - Aquisição - Retirada de árvores
03/06 - Equipe chegara amanhã, para realizar a abertura em 05/06.
Rei Sol trabalhando para puxar a conretagem de 15/06 para até 11/06.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</si>
  <si>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 xml:space="preserve">CASA NO TERRENO - Finalizado </t>
  </si>
  <si>
    <t>DEFINITIVA
 -  08jul - previsão de ligação dia 10.07.
23jun - Prot: 1006976700
16jun - Prot: Prev dia 20jun
Cartas enviadas</t>
  </si>
  <si>
    <t>CEMDL002_A</t>
  </si>
  <si>
    <t>CEMDL002</t>
  </si>
  <si>
    <t>CEWNM</t>
  </si>
  <si>
    <t>26mai - aguardando instalação do Gabinete e acabamentos do site. energia definitiva ligada.
25mai - aguardando instalação do Gabinete e acabamentos do site. energia definitiva ligada.
23mai - Torre finalizada, aguardando instalação do Gabinete e acabamentos do site. energia definitiva ligada.
18mai - Atraso na entrega da torre, impacto no início de montagem.
15mai - Concretagem cancelada, caminhão quebrado.
06mai - Entrega atrasada para dia 07mai. Site escavado
30abr - Inicio postergado, chumbador atrasou do dia 02.05 para dia 06.05.
02abr - Sem Chumbador e EV para o mês</t>
  </si>
  <si>
    <t>RSPRT012_E</t>
  </si>
  <si>
    <t>RSPRT012</t>
  </si>
  <si>
    <t>RSPCE72</t>
  </si>
  <si>
    <t>EHS ANCORAGEM NÃO APROVADA</t>
  </si>
  <si>
    <t>24ago - Site permanece paralizado por EHS e Engenharia, pois tem que ser feito laudo de ancoragem e guarda corpo. desmobilizar a obra.
 19/08 - Chuva no local, concretagem postergada para 24/08.
17ago - Reportado chuva no local novamente, informado para trabalharmos dentro do condomínio.
14ago - Iniciada a escavação da manta.
12ago - Entrada permitida no condomínio, não foi liberado trabalhos de finais de semana, obra em risco por chuvas previstas nos próximos 15 dias.
06ago - AGUARDANDO LIBERAÇÃO DE EHS.
03ago - Liberar</t>
  </si>
  <si>
    <t>CW: S2S do Brasil | EV: -</t>
  </si>
  <si>
    <t>CERSS002_A</t>
  </si>
  <si>
    <t>CERSS002</t>
  </si>
  <si>
    <t>CERSN</t>
  </si>
  <si>
    <t>19fev. Recebido SAR A.
2fev. Recebido acionamento.</t>
  </si>
  <si>
    <t>RUSSAS - MUNDO NOVO</t>
  </si>
  <si>
    <t>CESBR002_A</t>
  </si>
  <si>
    <t>CESBR002</t>
  </si>
  <si>
    <t>CESOR</t>
  </si>
  <si>
    <t>14Mar. SAR aprovado em comite. Inserido na fly
20fev. Recebido SAR A. Localizado um site da IHS instalado em set/24 não localizado na base da Anatel, solicitado ao comercial justificativa técnica nesta datapara prosseguimento ao candidato.
12fev. Recebido acionamento.</t>
  </si>
  <si>
    <t>CESBR003_A</t>
  </si>
  <si>
    <t>CESBR003</t>
  </si>
  <si>
    <t>CESLA</t>
  </si>
  <si>
    <t>25jun - RPA OK,  retirada de pendências realizada, aguardando relatório.
24jun - RPA OK, Falta retirada de pendências.
15jun - Aceitação feita, porem não chegou relatório, cobrado Fiscaliuzação.
12jun - Aceitação sendo realizada hoje.
08jun - Aterramento faltante, Quadro OK, ALambrado OK.
05jun - Torre ficou com montante torto, desmontamos trecho reto remontamos, relatório enviado hoje atualizado.
31mai - Muito escuro faltou fotos dos suportes.
29mai - Jean não consegue levar pq não tem nota das peças, verificando um Huber.
27mai - Gabinete parado em posto fiscal. Peças faltantes na EV, Fabio tentando entrega rápida ou peças de outra EV.
26mai - Equipe em deslocamento para iniciar a EV hoje. Atraso no inicio. Gabinete alterado para dia 29mai.
25mai - Reaterrado dia 23mai, montagem inicia dia 26mai, 23mai - Atraso na entrega da EV para dia 25mai. Baldrame OK, portão OK, Quadro 29mai.
21mai - Concretado hoje.
19mai - Confirmada a ligação definitiva., aguardando chumbador para concretar.
18mai - transportadora informou que está em atraso e vai chegar o chumbador somente dia 19.05, alterada a concretagem e forçando que ocorra antes a entrega.
15mai - Concreteira não consegue atender dia 19mai, alterado para dia 19mai, concretagem manual fica para dia 21mai comprando material e mão de obra.</t>
  </si>
  <si>
    <t>CESBX001_A</t>
  </si>
  <si>
    <t>CESBX001</t>
  </si>
  <si>
    <t>EUSÉBIO ALPHAVILLE</t>
  </si>
  <si>
    <t>02Mai. SAR_A enviado para qualificação ONE.
04Abr. Recebido SAR cand A.</t>
  </si>
  <si>
    <t>EUSÉBIO</t>
  </si>
  <si>
    <t>40m a 60m</t>
  </si>
  <si>
    <t>CETRR001_A</t>
  </si>
  <si>
    <t>CETRR001</t>
  </si>
  <si>
    <t>Zorah Beach Hotel</t>
  </si>
  <si>
    <t>09Mai. Recebido SAR cand A e B.</t>
  </si>
  <si>
    <t>Trairi</t>
  </si>
  <si>
    <t>CETXX002_A</t>
  </si>
  <si>
    <t>CETXX002</t>
  </si>
  <si>
    <t>CETLU</t>
  </si>
  <si>
    <t>30jun - RFI recebido para análise. Falta gabinete ser instalado hoje.
29jun - Aguardando template de energia, RFI será enviado Hoje. Falta Gabinete
26jun - Lucas analizando os dos faltantes25jun - Docs enviados vão ser rejeitados por algumas faltas de informação, Moksa aguardando para responder o faltante. Equipe foi pra campo sem autorização.
23jun - Montagem realinhada, mantido RFI.
18jun concretagem postergada, por alinhamento de chumbador, concreta dia 20jun.
16jun - Concretagem postergada para dia 19jun, concreteira não vai atender dia 17jun.
15jun - Mantida data de concretagem dia 17jun.12jun - Escavado ferragem em andamento, temos caixa de passagem e padrão pronto
05jun - Moksa não conseguu encaminhar equipe só dia 08jun.
02jun - Problemas com a equipe, trocaram e vai iniciar dia 08jun.</t>
  </si>
  <si>
    <t>RADIER + AFLORADO</t>
  </si>
  <si>
    <t>DEFINITIVA 
Solicitado protocolo em nome da Winity, aguardando retorno do número 17jun
12jun - Prot: 11jun 1° recusa por débitos, enviado novamente no nome da Winity.</t>
  </si>
  <si>
    <t>DFBRS001_A</t>
  </si>
  <si>
    <t>DFBRS001</t>
  </si>
  <si>
    <t>Vila Velutti Hotel de Campo</t>
  </si>
  <si>
    <t>25abr. OK para envio em exceção. Avaliar necessidade de remoção de vegetação. Recuos equipamentos não informados. Recuos da EV: 3,00m Frente/2,00m laterais e fundos. Protocolo de CUOS não OK. Pré Comar OK (100m). Não está localizado em APP, APA ou similar.
20Abr. Documentação enviada para análise do DEJUR.
18abr. SAR_A enviado para qualificação interna.
18mar. Recebido acionamento do comercial Sar A para qualificação interna. Projeto TAV para atendimento ao Vila Velutti Hotel de Campo já negociado pela Flowers. Comercial trabalhando para conseguirmos este acionamento.</t>
  </si>
  <si>
    <t>DFBRS002_A</t>
  </si>
  <si>
    <t>DFBRS002</t>
  </si>
  <si>
    <t>Vila Triacca</t>
  </si>
  <si>
    <t>22Abr.Candidato aprovado. Necessário uma Ev com 40 para podermos ter saída por microondas. Caso a operadora opte por saída de Fibra ou satelital podemos reduzir a altura da EV para 30.
18abr. SAR_A, enviado para qualificação interna.
18mar. Recebido acionamento do comercial Sar A para qualificação interna. Projeto TAV para atendimento ao Vila Triacca já negociado pela Flowers. Comercial trabalhando para conseguirmos este acionamento.</t>
  </si>
  <si>
    <t>BRASÍLIA</t>
  </si>
  <si>
    <t>DFBRS009_A</t>
  </si>
  <si>
    <t>DFBRS009</t>
  </si>
  <si>
    <t>DFQIU</t>
  </si>
  <si>
    <t>04Out. Sar recebido A,B,C
11set. Recebido acionamento.</t>
  </si>
  <si>
    <t>DFBRS010_A</t>
  </si>
  <si>
    <t>DFBRS010</t>
  </si>
  <si>
    <t>DFHSK</t>
  </si>
  <si>
    <t>15Out. SAR para qualificação
11set. Recebido acionamento.</t>
  </si>
  <si>
    <t>DFBRS011_</t>
  </si>
  <si>
    <t>DFBRS011</t>
  </si>
  <si>
    <t>DFNAD</t>
  </si>
  <si>
    <t>11set. Recebido acionamento.</t>
  </si>
  <si>
    <t>DFBRS012_</t>
  </si>
  <si>
    <t>DFBRS012</t>
  </si>
  <si>
    <t>DFPTZ</t>
  </si>
  <si>
    <t>DFBRS014_</t>
  </si>
  <si>
    <t>DFBRS014</t>
  </si>
  <si>
    <t>DFP12</t>
  </si>
  <si>
    <t>DFBRS015_A</t>
  </si>
  <si>
    <t>DFBRS015</t>
  </si>
  <si>
    <t>DFQI4</t>
  </si>
  <si>
    <t>04Out. SAR recebido A, B ,C
11set. Recebido acionamento.</t>
  </si>
  <si>
    <t>DFBRS016_</t>
  </si>
  <si>
    <t>DFBRS016</t>
  </si>
  <si>
    <t>DFST7</t>
  </si>
  <si>
    <t>DFBRS017_</t>
  </si>
  <si>
    <t>DFBRS017</t>
  </si>
  <si>
    <t>DFSVR</t>
  </si>
  <si>
    <t>ESBXG002_B</t>
  </si>
  <si>
    <t>ESBXG002</t>
  </si>
  <si>
    <t>ESGVN</t>
  </si>
  <si>
    <t>20/07 - RFI enviado. Montagem EV finalizada. 
18/07 - montagem EV iniciada.
16/07 - Equipe em deslocamento, devido condições da estrada, chegara no final do dia, devendo iniciar a montagem da EV amanhã. 
13/07 - Equipe aprovada esta realizando montagem em outro site, dessa forma, o inicio dessa montagem fica previsto para 16/07 e termino 18/07, podendo sofrer novas postergações, caso as condições climaticas da montagem em andamento se alterem. 
RFI postergado para 20/07.
10/07 - EHS liberou montadores após as 19h. Ag. confirmação de disponibilidade da equipe para inicio de atividade.
03/07 - Montagem não realizada por falta de aprovação de EHS.
Pendente documentação revisada pela Formatto. 
23/06 - Concretagem concluida.
Padrão de energia instalado hoje. 
4 Protocolos abertos em nome da Vivo e os 4 foram rejeitados (10/06 / 12/06 / 16/06 / 18/06).
Abrimos novo protocolo no cnpj 44, em 18/06, foi reprovado hoje.
12/06 - Concretagem postergada de 15/06 para 23/06 devido motivos abaixo:
povoado a 20km da cidade. Concreteira mais proximo de atendimento em Colatina so tem data para 23/05.
Local de dificil acesso para concretagem manual. Estamos solicitando concretagem manual. 
05/06 - escavação iniciada ontem.
03/06 - Necessário fabricação de padrão de concreto. Prazo maximo de instalação é até 15/06.
27/05 - Acionamento de obra liberado para fornecedor.
TUV declinou da fiscalização. Acionamentos a RADU.</t>
  </si>
  <si>
    <t>Baixo Guandu</t>
  </si>
  <si>
    <t>ESDMN001_A</t>
  </si>
  <si>
    <t>ESDMN001</t>
  </si>
  <si>
    <t>Condomínio Residencial Espelho d´Água</t>
  </si>
  <si>
    <t>30Mai. Recebido SAR cand B.
22Abr.SAR cand A. ( Site Camuflado) enviado para qualificação interna. AGE 26/04 - R$ 8.600,00 ( Aguardando aprovação de valor).
19Abr. Recebido SAR cand A.</t>
  </si>
  <si>
    <t>ESDMN002_A</t>
  </si>
  <si>
    <t>ESDMN002</t>
  </si>
  <si>
    <t>Condominio Cerro Azul</t>
  </si>
  <si>
    <t>30Mai. Recebido SAR cand B.
22Abri. Solicitei a revisão da Aba de licencimaneto do Cand. A. Valor locação aprovado em AGE R$8,000,00 +10% a cada nova entrante (valor inicial solicitado R$10K+2,5K a cada nova entrante ). Aguardando aprovação para seguri com assinatura do contrato.
14abr. OK para envio em exceção. Sem necessidade de remoção de vegetação. Recuos da EV: 4,00m Frente / 1,50m para laterais e fundos. Recuos equipamentos não informado. Protocolo de CUOS não OK. Pré Comar OK 100m. Possibilidade de estar em APP, APA, ou similar
13abr. SAR_A enviado para qualificação interna.
18mar. Recebido acionamento do comercial Sar A para qualificação interna. Projeto TAV para atendimento ao Domingos Martins já negociado pela Flowers. Comercial trabalhando para conseguirmos este acionamento.</t>
  </si>
  <si>
    <t>Domingos Martins</t>
  </si>
  <si>
    <t>ESDMN003_A</t>
  </si>
  <si>
    <t>ESDMN003</t>
  </si>
  <si>
    <t>Condominio Residencial Aldeia da Pedra</t>
  </si>
  <si>
    <t>19Abr. Candidato aprovado por RF. Altura 40m e azimutes (10/130/330). Valor locação aprovado em AGE R$8,250,00. Aguardando aprovação para assinatura do contrato.
13abr. SAR_A enviado para qualificação interna.
18mar. Recebido acionamento do comercial Sar A para qualificação interna. Projeto TAV para atendimento ao Domingos Martins já negociado pela Flowers. Comercial trabalhando para conseguirmos este acionamento.</t>
  </si>
  <si>
    <t>MTNVM009_A</t>
  </si>
  <si>
    <t>MTNVM009</t>
  </si>
  <si>
    <t>MTINP</t>
  </si>
  <si>
    <t>21/08 - Essa EV tem escada externa, e durante a montagem dos suportes, a barra de travamento 103_17 e 103_15 não está chegando no outro montante. Estão curtas.
Luis da AM autorizou via Whats seguir sem a instalação dessas barras na face da escada.
Formalizado via e-mail: MTNVM009_A I ID VIVO: MTINP - INPASA - BARRA DE TRAVAMENTO DE SUPORTE
20/08 - Liberado novamente após recebimento das evidências pela Radu pela EHS.
Paralisado por EHS novamente para averiguação da linha de vida. 
Autorizado por EHS seguir com montagem.
19/08 - Integração concluida, montagem iniciada sem fiscalização e itens de EHS. Montagem paralisada. Prevista para retornar amanhã. 
18/08 - Autorizado integração do Rogerio da Radu amanhã as 8h. Após a integração, iniciaremos a montagem.13/08 - EHS vai levantar morosidade do processo de integração, para ver se justifica o adicional que a Radu esta solicitando para retomada da fiscalização. 
A equipe da Jotha foi integrada ontem, mas não tem liberação para entrar na Inpasa por conflito de documentos no sitema da Inpasa. EHS acompanhando. 
12/08 - Sem fiscal na região devido tempo de morosidade do processo junto a Inpasa. Para termos acompanhamento de fiscal, necessário adicional. 
EV armazenada prooximo a Inpasa, pois não foi autorizado descarga da EV no local, sem previsão de inicio definida. 
11/08 - Equipe chegou no local com promessa de agilidade de integração com ajuda da Vivo junto a Inpasa, pelo Dudek. 
06/08 - Ag. integração da Jotha em Nova Mutum. Sem previsão.
29jul - Inic Mont dia SEM PREVISÃO DE EHS.
17/07 - Equipe de montagem esta montando GORVR010 enquanto aguarda a liberação de integração nesse site. 
16/07 - infra concluida. Ag. montagem de EV, que esta atrelada a liberação de integração da equipe.
03/07 - concretagem concluida.
24/06 - Obra iniciada no novo local.
22/06 - Alteração de área aprovada pela Vivo. Autorizado retomada para MNS.
19/06 - Cronograma ajustado de maneira estimada, pois seguimos no aguardo de aprovação da Vivo. 
18/06 - Aguardando retorno de aprovação da Vivo. 
16/06 - Carlos Alberto da Inpasa esteve na obra, alegando que não podiamos atuar na área. Após algumas ligações que o mesmo realizou, aparentemente liberaram prosseguirmos com a obra.  
15/06 - PT aberta, equipe atuando. 
12/06 - Alberto do Inpasa informou que precisaremos abrir uma PT (permissão de trabalho) todos os dias.
Porém, quem realiza a abertura da PT é o próprio Alberto, e ele não vai conseguir abrir todos os dias.
Hoje mesmo, ele não fez a abertura.
Para nós mesmos, conseguirmos realizar essa abertura, é obrigatório a realização de um curso especifico, e no momento so tem agenda para 25/06.
Não pudemos nem entrar com os materiais na Inpasa hoje.
Hoje foi um dia apenas para conhecimento da usina.
Integração iniciada. Abertura de obras sera após integração. 
10/06 - EHS esta tentando antecipar processo de integração da MNS junto a Inpasa.
05/06 - Considerando integração aé 12/06, cronograma estimado. 
01/06 - Foram entregar os CH e não temos equipes, pois estamos em processo de homologação. CHs armazenados.
19/05 - Data de entrega de CH e Ev estimada, devido necessidade de integração.
CH armazenado na Telsite.
18/05 - MNS foi acionada pelo Yuzo via telefone. Vamos iniciar o processo de integração.
15/05 - Suprimentos tirou a Telsite e colocou a MNS.
Gabinete Operadora</t>
  </si>
  <si>
    <t>INTEGRAÇÃO INPASA FISCAL
Montagem - EHS
INTEGRAÇÃO - IMPASA</t>
  </si>
  <si>
    <t>SPSRC004_COLLO1</t>
  </si>
  <si>
    <t>SPSRC004</t>
  </si>
  <si>
    <t>SP0TP</t>
  </si>
  <si>
    <t>ACESSO</t>
  </si>
  <si>
    <t xml:space="preserve">24/08/2026 - Permanece aguardando liberação de acesso
21/08/2026 - Sindica ainda não liberou acesso sob alegação de estar analisando projeto
19/08/2026 - Pendente Acesso em tratativa com Loca
17/08/2026 - Liberado por EHS | pendente detalhamento da caixa de energia | sem acesso ao local | enviado email para Rafael Barreto formalizando o que conversamos sobre fiscalizadora
12/08/2026 - S2S verificando doc pendente para EHS
11/08/2026 - Realizado alinhamento com a NILKO
07/08/2026 - APC liberado, acionamento enviado,  aguarda liberação EHS
</t>
  </si>
  <si>
    <t xml:space="preserve">SOROCABA </t>
  </si>
  <si>
    <t>21/08/2026 - Acesso não liberado pela Sindica
17/08/2026 - Liberação de EHS OK
07/08/2026 - Aguarda liberação EHS</t>
  </si>
  <si>
    <t>Tipo 2</t>
  </si>
  <si>
    <t>19/08/2026 - Tendo em vista não ser necessario QTM energia Plan 28/08
12/08/2026 - S2S iniciando processo de definitiva | SCI enviado para Vivo</t>
  </si>
  <si>
    <t>ESTRS001_A</t>
  </si>
  <si>
    <t>ESTRS001</t>
  </si>
  <si>
    <t>Vale Dos Pássaros Pousada E Spa</t>
  </si>
  <si>
    <t>19Abr. Candidato aprovado por RF. Podemos utilizar uma EV de 20m caso a operadora disponibilize TX via fibra ou satélite. Se for considerado TX via rádio teremos que projetar uma Ev com 60m.
13abr. SAR_A enviado para qualificação interna.
18mar. Recebido acionamento do comercial Sar A para qualificação interna. Projeto TAV para atendimento ao Santa Teresa já negociado pela Flowers. Comercial trabalhando para conseguirmos este acionamento.</t>
  </si>
  <si>
    <t>Santa Teresa</t>
  </si>
  <si>
    <t>ESVTR005_A</t>
  </si>
  <si>
    <t>ESVTR005</t>
  </si>
  <si>
    <t>ESNAO</t>
  </si>
  <si>
    <t>23/01 - cronograma mantido até abertura de obra.
21/01 - Kick-off marcado para 22/01. Abertura de obra confirmada para 26/01.
20/01 - Engenharia revisou projeto para seguirmos sem interferências. Erick enviou ao aeroporto.
16/01 - Roger enviou croqui com posicionamento da tubulação para desviarmos nossa fundação.
14/01 Aline participou de uma reunião com aeroporto para esclarecimento de posicionamento da fundação x interfe^rencia com tubulação de drenagem do aeroporto. Sugeri alterarmos o local da fundação para que seguissemos com a obra. O Roger Sturg do aeroporto liberou a obra se seguissemos dessa forma.
16jan - Aguardando orçamento do Scanner para verificar tubulação, alinhar cronograma de obra com EHS (Erick Silva) e Aeroporto de Vitória.
25Set. Site liberado por Pichilliani via Grupo APC. Dúvidas sobre se projeto estava aprovado.
24-07 / on hold
21-07/ CW - On hold
17.abr Acesso na plataforma construmanager para postagem de documentação.
16.abr Acesso na plataforma construmanager para postagem de documentação.
09.abr (MM) Kickoff realizado entre a equipe do aeroporto e a WInity, Acesso na plataforma construmanager realizado.
08.abr (MM) [TELSITE] (((PARALISADO))) NECESSÁRIO APROVAR PROJETOS E EQUIPE NA PLATAFORMA DO AEROPORTO E REALIZAR KICKOFF ANTES DO INICIO. MOB 08abr / CWI 09abr / [??] ESC 10abr / PADRÃO ?? / CONC 17abr / [EV ??] EVI 22 EVT 23 / BASE 24 / EL 28 e FO 25 (cabos) / ALAMBRADO 28 / ENERGIA (Aguardando Vistoria) / Acabamentos 29 /RFI 30/ Fisc REMOPT ??.
07.abr (MM) [TELSITE] (((PARALISADO))) NECESSÁRIO APROVAR PROJETOS E EQUIPE NA PLATAFORMA DO AEROPORTO E REALIZAR KICKOFF ANTES DO INICIO. MOB 08abr / CWI 09abr / [??] ESC 10abr / PADRÃO ?? / CONC 17abr / [EV ??] EVI 22 EVT 23 / BASE 24 / EL 28 e FO 25 (cabos) / ALAMBRADO 28 / ENERGIA (Aguardando Vistoria) / Acabamentos 29 /RFI 30/ Fisc REMOPT ??.
04abr. Acionamento para obra realizado para Telsite
08Out; Contrato assinado
Trata-se de Poste no aeroporto de vitória.</t>
  </si>
  <si>
    <t>Vitória</t>
  </si>
  <si>
    <t>23Fev26_ Montagem da AM (suportes e Balizamento) ocorrendo em 26/2. Passagem de cabo elétrico e ativação até a véspera do RFI.
Cliente Aeroporto condiciona a conclusão das obras à entrega do Projeto de FO pela Vivo. Ele reconhece que não é nosso escopo e nem temos gestão sobre, mas insistem. Acionado PMO para providências [29Jan]</t>
  </si>
  <si>
    <t>Compartilhada sai no RFI - 400m cabo</t>
  </si>
  <si>
    <t>GOBMJ005_A</t>
  </si>
  <si>
    <t>GOBMJ005</t>
  </si>
  <si>
    <t>GOBBB</t>
  </si>
  <si>
    <t>29/05 - energia não ligada pela concessionária. Alegaram que o site estava fechado.
21/05 - Infra concluida 18/05. Aguardando ligação definitiva prevista para 27/05.
RFI postergado de 23/05 para 28/05 para aguardar energia definitiva.
Fomatto recebeu documentação em 22/04. Em 24/04 o Phillipe encaminhou para Militão pedindo assinatura das cartas. Em 17/05 o Militão retornou com as cartas assinadas, por esse motivo foi protocolado o pedido de ligação em 18/05.
18/05 - RFI recebido sem energia.
11/05 - Concretado ontem.
Data de padrão postergada por falta de agenda de fornecedor dos padrões.
04/05 - Máquina para escavação está no local aguardando definição do fiscal sobre demarcação da área locada.
29/04 - Abertura de obras confirmada para amanhã.
24/04 - Cronograma atualizado.
22/04 - Formalização do acionamento de obra.
Docusign não recebido, logo não assinado.
Será necessário 2 suportes de RF de canto e compramos apenas 1.</t>
  </si>
  <si>
    <t>BOM JESUS DE GOIAS</t>
  </si>
  <si>
    <t>GOCRM007_A</t>
  </si>
  <si>
    <t>GOCRM007</t>
  </si>
  <si>
    <t>GOCAL</t>
  </si>
  <si>
    <t>17set. Recebido SAR A.
03set. Recebido acionamento de 36 sites.</t>
  </si>
  <si>
    <t>Corumbá de Goiás</t>
  </si>
  <si>
    <t>GOCRZ001_</t>
  </si>
  <si>
    <t>GOCRZ001</t>
  </si>
  <si>
    <t>GOCRC</t>
  </si>
  <si>
    <t>Carmo do Rio Verde</t>
  </si>
  <si>
    <t>GOFNX002_A</t>
  </si>
  <si>
    <t>GOFNX002</t>
  </si>
  <si>
    <t>GOFCC</t>
  </si>
  <si>
    <t>13set. Recebido SAR A, B e C.
03set. Recebido acionamento de 36 sites.</t>
  </si>
  <si>
    <t>Faina</t>
  </si>
  <si>
    <t>GOGML001_A</t>
  </si>
  <si>
    <t>GOGML001</t>
  </si>
  <si>
    <t>GOGMU</t>
  </si>
  <si>
    <t>16set. Recebido SAR A, B e C.
03set. Recebido acionamento de 36 sites.</t>
  </si>
  <si>
    <t>Gameleira de Goiás</t>
  </si>
  <si>
    <t>GOGNX010_COLLO1</t>
  </si>
  <si>
    <t>GOGNX010</t>
  </si>
  <si>
    <t>GOGJT</t>
  </si>
  <si>
    <t xml:space="preserve">30/07/2026 - RFI Enviado aprovado pela Vivo porem não conseguimos subir no Fly devido não estar na etapa Liberar RFI
29/07/2026 - Infa finalizada em elaboração de relatórios
27/07/2026 - Batimento realizado alterado plan de entrega do Gabinete para 29/07
24/07/2026 - Batimento realizado planejamento mantido
22/07/2026 - Batimento realizado planejamento mantido Gabinete previsto embarque dia 24 e instalação dia 27/07
20/07/2026 - Batimento realizado planejamento mantido
17/07/2026 - Liberado atividade por EHS ajustado planejamento, risco de energia definitiva dentro do mes
15/07/2026 - Após consulta com suprimentos detectado necessidade de fornecimento de cadeado Bluethoot pelo fornecedor
15/07 - Data de instalação de gabinete confirmado em FUP presencial com Sue/Aline.
14/07/2026 - Cobrado envio de documentações EHS para liberação de obra
08/07/2026 - Acionamento enviado </t>
  </si>
  <si>
    <t>17/07/2026 - Resolvido - Atividade liberada por EHS 
14/07/2026 - Pendente envio de documentações EHS
08/07/2026 - Obra liberada pela Leticia sem assinadura de FCU</t>
  </si>
  <si>
    <t>22/07/2026 - Energia definitiva OK
20/07/2026 - Protocolo OK aguardando ligação da definitiva</t>
  </si>
  <si>
    <t>GOHDR001_A</t>
  </si>
  <si>
    <t>GOHDR001</t>
  </si>
  <si>
    <t>GOHHO</t>
  </si>
  <si>
    <t>08ago. Recebido SAR A.
03set. Recebido acionamento de 36 sites.</t>
  </si>
  <si>
    <t>Hidrolândia</t>
  </si>
  <si>
    <t>GOLXN002_B</t>
  </si>
  <si>
    <t>GOLXN002</t>
  </si>
  <si>
    <t>Tauá Resort Alexânia</t>
  </si>
  <si>
    <t>03Mai. Candidato A e B enviados para qualificação interna.
02Mai. Recebido SAR cand B.
13Abr. Recebido SAR cand A.</t>
  </si>
  <si>
    <t>ALEXÂNIA</t>
  </si>
  <si>
    <t>GOLXN003_A</t>
  </si>
  <si>
    <t>GOLXN003</t>
  </si>
  <si>
    <t>GOU12</t>
  </si>
  <si>
    <t>16/07 - RFI enviado.
15/07 - RFI recebido. 
10/07 - Durante vistorias de abertura de obras e concretagem, fomos informados da proximidade com eucaliptos do vizinho (desconhecido), e a altura dessas arvores seriam 35mts.
Hoje, durante a montagem da EV, logo no 1° modulo, passamos a ter interferência dos galhos com a nossa EV. 
Proprietário desconhece o dono desses eucaliptos. A equipe em campo se prontificou a seguir com a poda dos galhos que estariam causando a interferência. Licenciamento autorizou seguirmos com a poda dos galhos.
Inicio de montagem realizado. 
09/07 - EHS aprovou 3 montadores para seguir com montagem.
03/07 - Montagem não realizada por falta de aprovação de EHS.
Pendente documentação revisada pela Formatto. 
23/06 - Equipe aguardando maquina do reaterro.
Realizando encaminhamento eletrico.
Acusou debitos em nome da Winity e Vivo, teve reprovas de protocolos. 
20/06 - concretagem realizada.
18/06 - Concreteira acabou de informar que não conseguirão atender a gente amanhã e que tem vaga somente na terça 
Amanhã já não conseguimos outra, porém conseguimos uma que atende sábado na parte da manhã 
Estamos prorrogando a concretagem para sábado sem impacto nas próximas datas
16/06 - concretagem confirmada para 19/06 por disponibilidade de concreteira.
12/06 - Cronograma alinhado. 
Alteração do encaminhamento do padrão. Formatto vai absorver o custo do ramal. 
10/06 - Engenharia revisou PPI ontem a noite. Liberamos inicio de obra para Formatto hoje, juntamente com inicio de escavação. 
09/06 - Formatto esteve em campo para verificação de interferência com poço. Enviaram croqui para aprovação.
29/05 - Acionamento formalizado para fornecedor.
Sem documentos de licenciamento - Liberado em comite.
APC PROBLEM - GOLXN003_A - Aquisição - Retirada de árvores e aterramento de poço
APC PROBLEM - GOLXN003_A - Engenharia - PPI não compatibilizado com fundação</t>
  </si>
  <si>
    <t>Alexania</t>
  </si>
  <si>
    <t>Definitiva
Provisória - SCI</t>
  </si>
  <si>
    <t>GONQL001_A</t>
  </si>
  <si>
    <t>GONQL001</t>
  </si>
  <si>
    <t>GONQL</t>
  </si>
  <si>
    <t>24set. Recebido SAR A.
03set. Recebido acionamento de 36 sites.</t>
  </si>
  <si>
    <t>Niquelândia</t>
  </si>
  <si>
    <t>GOPDR001_A</t>
  </si>
  <si>
    <t>GOPDR001</t>
  </si>
  <si>
    <t>Rancho dos Canários</t>
  </si>
  <si>
    <t>19Abr.Candidato aprovado por RF. Considerar uma EV com 30m. Lembrando que essa é a altura para RF, sendo necessário confirmar se as operadoras conseguem chegar com fibra ao local, ou pode ser usado uma solução satelital. Caso contrário para termos saída para TX teremos que subir mais a altura da torre
18mar. Recebido acionamento do comercial Sar A para qualificação interna. Projeto TAV para atendimento ao Rancho dos Canários já negociado pela Flowers (em assinatura final pelo time Winity). Comercial trabalhando para conseguirmos este acionamento.
30nov. Contrato assinado c/ candidato A. Aluguel R$500,00 Indoor, R$500,00 Outdoor, R$350,00 Small Cell. A documentação foi analisada pelo jurídico e está ok, contrato assinado pela Winity.</t>
  </si>
  <si>
    <t>PADRE BERNARDO</t>
  </si>
  <si>
    <t>GOPRW004_COLLO1</t>
  </si>
  <si>
    <t>GOPRW004</t>
  </si>
  <si>
    <t>GOPVP</t>
  </si>
  <si>
    <t>30/03 - RFI enviado via Fly.
Comunicado ao Dudek.
25/03 - RFI entregue em 18/03 com energia provisoria.
09mar - Base - OK, Quadro - OK, Caixas - Andamento, Encaminhamento FO/EL - Em andamento, Suportes Em andamento, Esteiramento - Em andamento, Aterramento - Em andamento
27/02 - Wilson confirmou que não precisaremos de integração. Cronograma atualizado.
25/02 - Caio informou que precisaria de integração por ser obra em rodovia.
22/01 - Acionei a obra.
18/01 - Yuzo pediu para colocar os sites em obra via grupo de implantação no Whatsapp, pois segundo ele, os formularios seguiriam em paralelo.</t>
  </si>
  <si>
    <t>Provisória: SCI
Devido debitos na Vivo, MNS protocolou em nome deles.</t>
  </si>
  <si>
    <t>GOPRW005_</t>
  </si>
  <si>
    <t>GOPRW005</t>
  </si>
  <si>
    <t>GOPPG</t>
  </si>
  <si>
    <t>Pirenópolis</t>
  </si>
  <si>
    <t>GORQN001_A</t>
  </si>
  <si>
    <t>GORQN001</t>
  </si>
  <si>
    <t>Rio Quente Resorts</t>
  </si>
  <si>
    <t>19Abr.Candidato A aprovado por RF. Altura da EV 40m. Azimutes (30/190/330).
13abr. SAR_A enviado para qualificação interna.
18mar. Recebido acionamento do comercial Sar A para qualificação interna. Projeto TAV para atendimento ao Rio Quente já negociado pela Flowers. Comercial trabalhando para conseguirmos este acionamento.</t>
  </si>
  <si>
    <t>Caldas Novas</t>
  </si>
  <si>
    <t>GORVR001_A</t>
  </si>
  <si>
    <t>GORVR001</t>
  </si>
  <si>
    <t>Silvestre Park Hotel Resort</t>
  </si>
  <si>
    <t>22Abr. Candidato aprovado por RF. Altura de 40m e azimutes (60/180/270). Aprovação de valor em R$6.000,00. Aguardando aprovação.
18abr. SAR_A enviado para qualificação interna.
18mar. Recebido acionamento do comercial Sar A para qualificação interna. Projeto TAV para atendimento ao Silvestre Park Hotel Resort já negociado pela Flowers. Comercial trabalhando para conseguirmos este acionamento.</t>
  </si>
  <si>
    <t>Rio Verde</t>
  </si>
  <si>
    <t>GORVR010_A</t>
  </si>
  <si>
    <t>GORVR010</t>
  </si>
  <si>
    <t>GORIN</t>
  </si>
  <si>
    <t>31/07 - RFI Enviado.
29jul - Monatgem em andamento, data estava errada, alterado para dia 29jul término da EV.
21/07 - Faltaram montantes, prazo de entrega pela AM: 23/07.Paramos perto de 20mts
17/07 -Inicio de montagem realizado. 
16/07 - Liberado equipe de motagem a noite.
07/07 - Data de montagem atualizada considerando equipe autorizada por EHS.
30/06 - Infra concluida sem montagem de EV.
Ag. integração do Jotha.
22/06 - concretagem concluida.
12/06 - Instalação do padrão postergada devido necessidade de confirmação se seria mono ou tri.
Confirmado que é trifásico. 
10/06 - o empreiteiro informou que ainda falta uma vídeo aula para poder trabalhar dentro da empresa onde fica o site. E que será feito na sexta-feira. Então no momento não irá ter gente lá dentro para receber o chumbador. Dessa forma, entrega de CH postergada. Transtower segue em contato direto com empreeiteiro. 
08/06 - Ja realizado limpeza e instalação do cerquite. Equipe realizando locação do site. 
05/06 - Integração realizada e concluida hoje.Necessário uma limpeza pela Impasa (sendo realizada hoje).
Abertura de obras reprogramada para 08/06 devido a necessidade da Impasa.
Por ser tubulão, temos necessidade de selo na perfuratriz (conforme exigências da Impasa).
01/06 - Foram entregar os CH e não temos equipes, pois estamos em processo de homologação. CHs armazenados.
19/05 - Data de entrega de CH e Ev estimada, devido necessidade de integração.
CH armazenado na Telsite.
18/05 - MNS foi acionada pelo Yuzo via telefone. Vamos iniciar o processo de integração.
15/05 - Suprimentos tirou a Telsite e colocou a MNS.
Gabinete Operadora</t>
  </si>
  <si>
    <t>INPASA AGROINDUSTRIAL</t>
  </si>
  <si>
    <t>DATA DE RFI
Montagem - EHS
INTEGRAÇÃO - IMPASA</t>
  </si>
  <si>
    <t>AM - 70m</t>
  </si>
  <si>
    <t>GOTBR001_A</t>
  </si>
  <si>
    <t>GOTBR001</t>
  </si>
  <si>
    <t>GOIEJ</t>
  </si>
  <si>
    <t>17Set. 11:03h Qualificação apenas da Aquisição
12set. Recebido SAR A.
03set. Recebido acionamento de 36 sites.</t>
  </si>
  <si>
    <t>Itaberaí</t>
  </si>
  <si>
    <t>GOTCX001_A</t>
  </si>
  <si>
    <t>GOTCX001</t>
  </si>
  <si>
    <t>GOIUO</t>
  </si>
  <si>
    <t>Itauçu</t>
  </si>
  <si>
    <t>GOTCX002_A</t>
  </si>
  <si>
    <t>GOTCX002</t>
  </si>
  <si>
    <t>GOART</t>
  </si>
  <si>
    <t>22set. Recebido SAR A, B e C.
06set. Recebido acionamento.</t>
  </si>
  <si>
    <t>Jaraguá</t>
  </si>
  <si>
    <t>MACDL005_A</t>
  </si>
  <si>
    <t>MACDL005</t>
  </si>
  <si>
    <t>MAW91</t>
  </si>
  <si>
    <t>MACDX002_COLLO1</t>
  </si>
  <si>
    <t>MACIV</t>
  </si>
  <si>
    <t>26mai - Civil pronta Gabinete Atrasou para dia 27.05 Parou em posto fical com 2 dias de atraso.
21mail - Finalizado quadro e Base. Gabinete Atrasou para dia 27.05</t>
  </si>
  <si>
    <t>PROVISÓRIA - CEDENTE OPERADORA CLARO - Solicitado aprovação ao Rodrigo Machado, ele informou que ia aprovar</t>
  </si>
  <si>
    <t>MACLN008_B</t>
  </si>
  <si>
    <t>MACLN008</t>
  </si>
  <si>
    <t>MAV63</t>
  </si>
  <si>
    <t>11set. Inserido SAR B no SS. Candidato em área do INCRA.
08set. Recebido SAR B revisado na correta.
25go. Acionado fornecedor para buscas. Prazo: 04/09.
22ago. Recebido acionamento da Vivo para buscas fora da faixa da Vale.</t>
  </si>
  <si>
    <t>VALE - TERRA TREM</t>
  </si>
  <si>
    <t>MALSX021_A</t>
  </si>
  <si>
    <t>MALSX021</t>
  </si>
  <si>
    <t>MAPMA</t>
  </si>
  <si>
    <t>29mai - Será gerado o protocolo de aceitação.
26mai - Enviado as fotos, vai ser elaborado o relatório.
25mai - Aguardando fotos para envio do relatório.
22mai - Retirada das pendências hoje, após envio emissão de protocolo.
21mai - Equipe vai tirar as pendências amanhã.
20mai - Aguardando ata de retirada de pendências.
18mai - Proa não fez a vistoria, escalonado o tema.15mai - 07mai - Aguardando as fotos finais e relatório atualizado.
06mai - Energia provisória 30.04, porem definitiva alterada para 12mai. Relatório atualizado de RFI 30.04
04mai - Chuvendo novamente, acabamentos terminam dia 05.05
24abr - Chuva novamente,
22abr - Chuva atrasou concretagem novamente, nova data dia 23abr.
20abr - Concretagem adiada para dia 23abr radier submerço com Lama, será feita a limpeza.
19abr - Chuvas atrapalhando a montagem da ferragem.
18abr - Chuvas atrapalhando a montagem da ferragem.
09abr - Ventura só conseguiu máquina para dia 11abr.
28mar - Problemas de CONTRATO / ARVORES / ACESSO MAQUINAS / COMPATIBILIZAÇÃO PPI + FUND.</t>
  </si>
  <si>
    <t>Entrega da CH +EV + INFRA</t>
  </si>
  <si>
    <t>SPCRL004_A</t>
  </si>
  <si>
    <t>SPCRL004</t>
  </si>
  <si>
    <t>SP0D3</t>
  </si>
  <si>
    <t>08/08 - Obra em Condomínio. Acionado 9 dias após data de corte.</t>
  </si>
  <si>
    <t>SÃO CARLOS</t>
  </si>
  <si>
    <t>Condomínio de Luxo - Obra especial.</t>
  </si>
  <si>
    <t>25</t>
  </si>
  <si>
    <t>CW: MNS Engenharia | EV: MNS Engenharia | FIS: TUV | GAB: -</t>
  </si>
  <si>
    <t>MALSX027_A</t>
  </si>
  <si>
    <t>MALSX027</t>
  </si>
  <si>
    <t>MATNS</t>
  </si>
  <si>
    <t>10jul - RFI aprovado
07jul - Enviado o RFI para aprovação da Operadora.
06jul - Aguardando confirmação da Nilko, cobrado.
03jul - Alterada a data de RFI, faltou instalar o gabinete.
30jun - RFI de infra hoje. Gabinete na barreira fiscal, Fábio vendo pagamento para liberar.
29jun - Gabinete na barreira fiscal, Fábio vendo pagamento para liberar.
25jun - Aguardando aprovação dos docs de montagem com as exigências de EHS, montagem postergada, só existe 2 equipes que podem montar. GAbinete alterado para dia 06jul
23jun - Aguardando aprovação dos docs de montagem com as exigências de EHS, montagem postergada, só existe 2 equipes que podem montar.
18jun - Concretagem mantida.
17jun - Concreteira atrasou para 20jun.
15jun - Concretagem mantida.
12jun - Escavado, montando ferragens, atraso por chuva 1 dia, Concretagem dia 18jun
09jun - Escavada a fundação.
05jun - Moksa não conseguu encaminhar equipe só dia 08jun.
02jun - Problemas com a equipe, trocaram e vai iniciar dia 08jun.</t>
  </si>
  <si>
    <t>SÃO LUIZ</t>
  </si>
  <si>
    <t>03jul - Resolvido. GABINETE POSTO FISCAL</t>
  </si>
  <si>
    <t>DEFINITIVA
15jun - Prot: 804089968 prev. Ligação 22jun
 Prot: Feito por email não tem numero de resposta da concessionária, prazo até dia 17.06</t>
  </si>
  <si>
    <t>MAMTS001_</t>
  </si>
  <si>
    <t>MAMTS001</t>
  </si>
  <si>
    <t>São Mateus do Maranhão - BARRO PRETO</t>
  </si>
  <si>
    <t>MASBE</t>
  </si>
  <si>
    <t>17fev. Recebido acionamento</t>
  </si>
  <si>
    <t>São Mateus do Maranhão</t>
  </si>
  <si>
    <t>MTPRM001_F</t>
  </si>
  <si>
    <t>MTPRM001</t>
  </si>
  <si>
    <t>MTPVT18</t>
  </si>
  <si>
    <t>PRIMAVERA DO LESTE</t>
  </si>
  <si>
    <t>MARBM501_A</t>
  </si>
  <si>
    <t>MARBM501</t>
  </si>
  <si>
    <t>07Dez. Sar recebido e enviado para qualificação</t>
  </si>
  <si>
    <t>RACE PAHTFINDER</t>
  </si>
  <si>
    <t>RIBAMAR FIQUENE</t>
  </si>
  <si>
    <t>60M</t>
  </si>
  <si>
    <t>MATMN007_A</t>
  </si>
  <si>
    <t>MATMN007</t>
  </si>
  <si>
    <t>06Mai. Valor reprovado
01Abr. Valor enviado para aprovação
31Mar. Sar cand A qualificado.
11Mar. SAR inserido na fly
20fev. Recebido SAR A.
12fev. Recebido acionamento.</t>
  </si>
  <si>
    <t>Timon</t>
  </si>
  <si>
    <t>MATTX001_A</t>
  </si>
  <si>
    <t>MATTX001</t>
  </si>
  <si>
    <t>MAOUQ</t>
  </si>
  <si>
    <t>22mar. Recebido Sar A.</t>
  </si>
  <si>
    <t>Tutóia</t>
  </si>
  <si>
    <t>MATTX002_A</t>
  </si>
  <si>
    <t>MATTX002</t>
  </si>
  <si>
    <t>MATFR</t>
  </si>
  <si>
    <t>30jul - Rodrigo Laranja vai aprovar o RFI com energia provisória, pediu para mandar direto o relatório.
28jul - Site previsto para terminar infra dia 29jul, falta ligação de energia prevista para hj.20jul - Retro-escavadeira não atendeu até dia 20.07, aguardando hoje nova data.
15/07 - Data de instalação de gabinete confirmado em FUP presencial com Sue/Aline.
14jul - Obra em andamento
10jul - Aço será entregue dia 11jul, Porém tem que ser aprovado o valor adicional de 107k, Renan no tema.
08jul - Radier escavado, executando o magro. Porém tem que ser aprovado o valor adicional de 107k, Renan no tema.
07jul - eSCAVAÇÇÃO DO rADIER PREVISTO PARA HOJE, NOVOS VALORES DE FERRAGEM RECEBIDO, APROVAR PARA SEGUIR. 
06jul - Aguardando projeto de fundação da engenharia para compra do aço.
04jul - Terreno muito arenoso, será alterado projeto de fundação e enviado dia 06jul.
03jul - Perfuratriz a caminho, chega as 17:30 e inicia a escavação amanhã. Equipe de infra chegou hoje no local, inicia a obra.
02jul - Nova perfuratriz para dia 07jul, energia Equatorial não localizou o site. Nova data dia 10jul.
01jul - Outra perfuratriz para hoje será enviado uma data, energia não foi instalada, não informaram recusa, ligando na concessionária.
30jun - Ventura não passou prazo, aguardando hoje.
 26jun - Perfuratriz não apareceu, Ventura tentando outra até dia 02jul.
26jun - Pefuratriz entrando dia 26jun, equipe de campo não confirmou ainda, não atende.
25jun - Pefuratriz entrando dia 26jun.
24jun - Pefuratriz entrando dia 26jun.
22jun - Aguardando liberação da escavação, Ventura vai mandar plano até dia 24jun.
19jun - Telsite, Zopone, Estratégic, Estruture, Moksa sem perfuratriz para indicar. Aguardando plano manual para aprovação e EHS que não recomenda executar.
18jun - Perfuratriz abandonou a obra, Ventura tentando novo fornecedor.
16jun - Caminhão atolou na areia, não conseguimos retro no local para desatolar não dei para escavar dia 15jun, postergado para dia 17jun.
 11jun - Questionado novamente o corredor, vamos seguir com 1.5m confirme projeto.
08jun - Projeto não está compatibilizado temos divergência no corredor de acesso, Chumbador adiantado para dia 11jun embarque e entrega dia 16jun. Torre para dia 18jun e entrega para dia 23jun
05jun - Liberei iniciar por ser tubulão.
temos uma 35m de acesso não considerado no PLANNED. Arvores recebemos informação de estar limpo , mas não tem fotos , Larissa pedindo.
02jun temos uma 35m de acesso não considerado no PLANNED.</t>
  </si>
  <si>
    <t>AGUA DOCE DO MARANHÃO</t>
  </si>
  <si>
    <t>10jul - MUDANÇA DE FUNDAÇÃO
22jun - Resolvido - trocada para escavação por perfuratriz para dia 26jun. ESC. TUBULÃO MANUAL</t>
  </si>
  <si>
    <t>RADIER (ANTIGO TUBULÂO)</t>
  </si>
  <si>
    <t>PROVISÓRIA - Laranja aceitou o RFI
28jul - Provisória ligada.
DEFINITIVA - 10jul - Houve reprova por falta de conexão dos cabos, normalmente não exigem isso (Por alto risco de furto). será necessario novo protocolo, Jose Maria Ventura vai fazer hoje.
06jul novo protocolo: 8041093193.
02jul - Concessionária não localizou e reprovou, aguardando nova data. 
24jun - Prot: 8040972644, Prazo 29jun
16jun Rodrigo Machado da Vivo ainda não deu "de acordo" para equatorial seguir.
15jun - Pedido da concessionária aprovação da Vivo, Ruan respondeu hoje, Solicitado mais documentações.
12jun - Prot: 16jun 1° recusa por docs, enviado novamente FALTA CARTA</t>
  </si>
  <si>
    <t>MGBCV001_A</t>
  </si>
  <si>
    <t>MGBCV001</t>
  </si>
  <si>
    <t>MGBOI</t>
  </si>
  <si>
    <t>RFI ok + Template ok + falta gabinete</t>
  </si>
  <si>
    <t>BOCAIÚVA</t>
  </si>
  <si>
    <t>RFI Energia Definitiva ligada em 30/5</t>
  </si>
  <si>
    <t>MGBLH017_B</t>
  </si>
  <si>
    <t>MGBLH017</t>
  </si>
  <si>
    <t>MGSUA</t>
  </si>
  <si>
    <t>30/01 - Luciana da Vivo não aceitou o RFI Operacional sem fechamento.
29/01 - montagem finalizada;
28/01 - montagem iniciada;
26/01 - concretagem finalizada. Ligação de energia definitiva.
EV armazenada no terreno do viznho por falta de espaço no site.
24/01 - concretagem não realizada pela concreteira por problema na maquina central que abastece a betoneira. A bomba esteve na obra, mas a concreteira cancelou os carregamentos. Concretagem postergada para 26/01.
Vamos incluir equipe noturna e colocar tenda para equipe trabalhar em caso de chuva fraca, para tentar um operacional dia 31/01.
21/01 - o Stub foi com furação existente para aletas e as aletas (clips) não montam nas furações existentes do Stub, conforme fotos.
A sugestão é realizar em campo novas furações para instalação das aletas. Para isso, preciso de aprovação do fabricante juntamente com croqui de distanciamento de aletas considerando novas furações a serem realizadas em campo.
AM autorizou furações em campo.
15/01 - Data de concretagem alterada de 19/01 para 22/01 devido atraso de entrega de CH.
14/01 - AM teve problema com chumbador e atrasou a entrega de 14/01 para 17/01.
07/01 - Falta FCU e APC liberado na Sytex. APC apenas pelo grupo força tarefa.
02/12 - Falta documentos Sytex. Falta SCI - Não acionar.</t>
  </si>
  <si>
    <t>Belo Horizonte</t>
  </si>
  <si>
    <t>DATA DE ENTREGA DO CH X CONCRETAGEM</t>
  </si>
  <si>
    <t>TIPO 2</t>
  </si>
  <si>
    <t>MGBMJ001_A</t>
  </si>
  <si>
    <t>MGBMJ001</t>
  </si>
  <si>
    <t>MGYDE</t>
  </si>
  <si>
    <t>23set. Recebido SAR A, B e C.
09set. Recebido acionamento.</t>
  </si>
  <si>
    <t>Bom Jesus do Galho</t>
  </si>
  <si>
    <t>MGBRL001_C</t>
  </si>
  <si>
    <t>MGBRL001</t>
  </si>
  <si>
    <t>Uberlândia</t>
  </si>
  <si>
    <t>03Mai. SAR_A,B e C enviados para qualificação ONE.
27Abr. Recebido SAR cand A, B e C.</t>
  </si>
  <si>
    <t>MGBRL018_COLLO1</t>
  </si>
  <si>
    <t>MGBRL018</t>
  </si>
  <si>
    <t>MGUBL</t>
  </si>
  <si>
    <t>04/02 - Instalação de gabinete.
27/01 - concretagem de base;
26/01 - Inicio de escavação para base;
25/01 - termino de instalação dos metálicos;
24/01 - inicio de instalação dos metálicos;
23/01 - Entrega de metalicos na obra;
22/01 - Abertura de obra realizada;
agrupamento</t>
  </si>
  <si>
    <t>RFI FEV - SEM RISCO
RFI DEZ - FALTA DE PEÇAS DE EV</t>
  </si>
  <si>
    <t>MGBRL025_COLLO1</t>
  </si>
  <si>
    <t>MGBRL025</t>
  </si>
  <si>
    <t>MGUOU</t>
  </si>
  <si>
    <t>01/07 - Anderson conseguiu acordo com a Luciana da Vivo-MG para envio de RFI retroativo.
29/06 - Gabinete instalado. 
23/06 - concretagem concluida.</t>
  </si>
  <si>
    <t>Provisória - SCI</t>
  </si>
  <si>
    <t>MGBRX002_A</t>
  </si>
  <si>
    <t>MGBRX002</t>
  </si>
  <si>
    <t>MGXXC</t>
  </si>
  <si>
    <t>Santa Bárbara</t>
  </si>
  <si>
    <t>MGBYR002_A</t>
  </si>
  <si>
    <t>MGBYR002</t>
  </si>
  <si>
    <t>MGYRV</t>
  </si>
  <si>
    <t>12set. Recebido SAR A e B.
03set. Recebido acionamento de 36 sites.</t>
  </si>
  <si>
    <t>Santa Bárbara do Monte Verde</t>
  </si>
  <si>
    <t>MGCCN001_A</t>
  </si>
  <si>
    <t>MGCCN001</t>
  </si>
  <si>
    <t>MGYMM</t>
  </si>
  <si>
    <t>23set. Recebido SAR A.
09set. Recebido acionamento.</t>
  </si>
  <si>
    <t>Açucena</t>
  </si>
  <si>
    <t>MGCHD002_A</t>
  </si>
  <si>
    <t>MGCHD002</t>
  </si>
  <si>
    <t>MGELY</t>
  </si>
  <si>
    <t>13set. Recebido SAR A e RC.
03set. Recebido acionamento de 36 sites.</t>
  </si>
  <si>
    <t>Chiador</t>
  </si>
  <si>
    <t>MGCHD003_A</t>
  </si>
  <si>
    <t>MGCHD003</t>
  </si>
  <si>
    <t>MGHPB</t>
  </si>
  <si>
    <t>MGCNT001_A</t>
  </si>
  <si>
    <t>MGCNT001</t>
  </si>
  <si>
    <t>MGGCF</t>
  </si>
  <si>
    <t>23Nov. Protocolo deu entrada dia 17/11 na CEMIG, prazo de 30 dias. Tentar verificar a possibilidade de adiantar o prazo.
16Nov.Saites aguardando procuração para dar entrada no processo. Vai gerar um contrato para dar entrada nos projetos. Sem prazos
10Nov. aguardando procuração para 14/11
07Nov. Enviado documentos para Saites para elaboração de protocolo junto a CEMIG. Aguardando procuração do Djur winity.
03Nov. Elaboração Contrato Vendor
01Set. Acionamento fornecedor</t>
  </si>
  <si>
    <t>SLS - CRAN</t>
  </si>
  <si>
    <t>Contagem</t>
  </si>
  <si>
    <t>MGCNT002_B</t>
  </si>
  <si>
    <t>MGCNT002</t>
  </si>
  <si>
    <t>MGGE2</t>
  </si>
  <si>
    <t>23Nov. Protocolo deu entrada dia 17/11 na CEMIG, prazo de 30 dias. Tentar verificar a possibilidade de adiantar o prazo.
16Nov.Saites aguardando procuração para dar entrada no processo. Vai gerar um contrato para dar entrada nos projetos. Sem prazos
10Nov. aguardando procuração para 14/11
07Nov. Enviado documentos para Saites para elaboração de protocolo junto a CEMIG. Aguardando procuração do Djur winity.
03Nov. Elaboração Contrato Vendor25/09/2023 - Enviado relatório para análise do henrique - comercial.18/10/2023 - Acionado fornecedor SAITES para que iniciem o processo junto a CEMIG.
18/10/2023 - Inserido Valor de R$ 0,01 na Preente data visto tratarse de CEMIG
25/09/2023 - Enviado relatório para análise do henrique - comercial.
23/09/2023 - Recebido Candidato na presente data.
01/09/2023 - Site acionado dia 01/09, porém somente liberado para campo em 07/09, sendo que deverá ser negociado área da Companhia de energia, ou seja, local do equipamento em Poste de energia conforme mapara enviado pelo Henrique.
01Set. Acionamento fornecedor</t>
  </si>
  <si>
    <t>MGCNT003_A</t>
  </si>
  <si>
    <t>MGCNT003</t>
  </si>
  <si>
    <t>MGGEE</t>
  </si>
  <si>
    <t>23Nov. Protocolo deu entrada dia 17/11 na CEMIG, prazo de 30 dias. Tentar verificar a possibilidade de adiantar o prazo.
16Nov.Saites aguardando procuração para dar entrada no processo. Vai gerar um contrato para dar entrada nos projetos. Sem prazos
10Nov. aguardando procuração para 14/11
07Nov. Enviado documentos para Saites para elaboração de protocolo junto a CEMIG. Aguardando procuração do Djur winity.
03Nov. Elaboração Contrato Vendor25/09/2023 - Enviado relatório para análise do henrique - comercial.25/09/2023 - Enviado relatório para análise do henrique - comercial.
23/09/2023 - Recebido Candidato na presente data.
01/09/2023 - Site acionado dia 01/09, porém somente liberado para campo em 07/09, sendo que deverá ser negociado área da Companhia de energia, ou seja, local do equipamento em Poste de energia conforme mapara enviado pelo Henrique.</t>
  </si>
  <si>
    <t>MGCNT004_B</t>
  </si>
  <si>
    <t>MGCNT004</t>
  </si>
  <si>
    <t>MGGC2</t>
  </si>
  <si>
    <t>23Nov. Protocolo deu entrada dia 17/11 na CEMIG, prazo de 30 dias. Tentar verificar a possibilidade de adiantar o prazo.
16Nov.Saites aguardando procuração para dar entrada no processo. Vai gerar um contrato para dar entrada nos projetos. Sem prazos10/11 - aguardando procuração para 14/11
26Out. Indicação Topologia TX Rádio</t>
  </si>
  <si>
    <t>MGCNW001_A</t>
  </si>
  <si>
    <t>MGCNW001</t>
  </si>
  <si>
    <t>MGRVY</t>
  </si>
  <si>
    <t>20set. Recebido SAR C.
17set. Recebido Sar A e B.
09set. Recebido acionamento.</t>
  </si>
  <si>
    <t>Conceição do Rio Verde</t>
  </si>
  <si>
    <t>MGCNY001_A</t>
  </si>
  <si>
    <t>MGCNY001</t>
  </si>
  <si>
    <t>MGXBR</t>
  </si>
  <si>
    <t>10set. Solicitado revisão: A com informação sobre a limpreza do terreno e B sobre acesso detalhado e limpeza do terreno.
09set. Recebido Sar A e B.
27ago. Recebido acionamento</t>
  </si>
  <si>
    <t>Conceição do Mato Dentro</t>
  </si>
  <si>
    <t>MGCNY002_A</t>
  </si>
  <si>
    <t>MGCNY002</t>
  </si>
  <si>
    <t>MGXDF</t>
  </si>
  <si>
    <t>11set. Recebido SAR C.
06set. Recebido SAR A e B.
27ago. Recebido acionamento</t>
  </si>
  <si>
    <t>MGCNY003_A</t>
  </si>
  <si>
    <t>MGCNY003</t>
  </si>
  <si>
    <t>MGXDT</t>
  </si>
  <si>
    <t>12set. Recebido SAR C.
10set. Solicitado novo croqui visível do cand. A e questionamentos sobre o acesso do B.
05set. Recebido Sar A, B e RC.
27ago. Recebido acionamento</t>
  </si>
  <si>
    <t>MGCNY004_RC</t>
  </si>
  <si>
    <t>MGCNY004</t>
  </si>
  <si>
    <t>MGXDU</t>
  </si>
  <si>
    <t>06set. Recebido RC. Trata-se de uma área da mineradora Anglo American que desocupou os imóveis existentes e transformou a área crítica em rota de fuga em caso de rompimento da barragem de rejeitos da mineradora.
27ago. Recebido acionamento</t>
  </si>
  <si>
    <t>MGCNY005_B</t>
  </si>
  <si>
    <t>MGCNY005</t>
  </si>
  <si>
    <t>MGXDZ</t>
  </si>
  <si>
    <t>11set. Reecebido SAR B
09set. Recebido SAR A.
27ago. Recebido acionamento</t>
  </si>
  <si>
    <t>MGCNY006_A</t>
  </si>
  <si>
    <t>MGCNY006</t>
  </si>
  <si>
    <t>MGXSS</t>
  </si>
  <si>
    <t>16Set. Qualificação aquisição + licenciamento. Falta engenharia. 11:35h
09set. Recebido SAR A.
27ago. Recebido acionamento</t>
  </si>
  <si>
    <t>MGCPL001_</t>
  </si>
  <si>
    <t>MGCPL001</t>
  </si>
  <si>
    <t>MGCNF</t>
  </si>
  <si>
    <t>04abr. Recebido acionamento.</t>
  </si>
  <si>
    <t>CAPELINHA</t>
  </si>
  <si>
    <t>MGCRV003_B</t>
  </si>
  <si>
    <t>MGCRV003</t>
  </si>
  <si>
    <t>MGCQB</t>
  </si>
  <si>
    <t>02jun - Cobrado Fábio do trava-queas, Definitiva para dia 02set.
29mai - Travaquedas faltou 1.80m de altura, faltou 1 diagonal.
28mai Obra finalizada, Montagem finalizada, aguardando relatório de queda de tensão.
27mai Torre em montagem, site com RFI operacional, informado a Luciana, sem relatório de queda de tensão não teremos aprovação da provisória.
26mai infra finaliza dia 29mai e a torre iniciou hoje. Gabinete embarcou com atraso hoje, somente dia 30mai. aguardando 25mai - Enviado orçamento para aprovação de provisória 35m, montagem mantida 26mai. Obra CIVIL pronta
22mai - Civil concluída dia hoje, dia 25mai equipe do Simione vai iniciar a torre. Energia temos um cedente o proprietário provisório, porém a rede será necessário extensão de rede de 44m + 100m de rede interna.
20mai - 19mai - Atraso na entrega, datas de montagem atrasadas. A rede demonstarada no SAR foi constatada como particular e não poderá ser utilizada.
18mai, finalizando o site até dia 20.05. - A Cemig já informou que será necessário extensão de rede de 44m + 100m de rede interna. A rede demonstarada no SAR foi constatada como particular e não poderá ser utilizada.
15mai - Base concretada, pilar do portão, padrão do QTM. Tecnico da Cemig foi ao local a rede para ligação é particular, vamos ter que ver uma nova posição.
12mai - Concretagem 13mai as 13:00.
07mai - Escavada.
04mai - Abertura alterada para dia 06mai devido a data da perfuratriz.</t>
  </si>
  <si>
    <t>PROVISÓRIA - Aguardando aprovação da luciana Vivo. Energia definitiva: Extensão de rede - Carta Orçamentária + 100mts interno</t>
  </si>
  <si>
    <t>MGDLX001_</t>
  </si>
  <si>
    <t>MGDLX001</t>
  </si>
  <si>
    <t>MGDPO</t>
  </si>
  <si>
    <t>DELFINÓPOLIS</t>
  </si>
  <si>
    <t>MGGNL001_A</t>
  </si>
  <si>
    <t>MGGNL001</t>
  </si>
  <si>
    <t>MGRHC</t>
  </si>
  <si>
    <t>22/01 - RFI recebido.
21/01 - Equipe trabalhando nos acabamentos e fotos. RFI postergado para amanhã.
16jan - RFI postergado para 21jan. peças faltantes no assunto: RES: ACIONAMENTO de OBRA: META P12 - MGGNL001 - [TELSITE + PROA] - PEÇAS FALTANTES - correção
13jan - Montagem com 50m de 80m, RFI postergado. peças faltantes no assunto: RES: ACIONAMENTO de OBRA: META P12 - MGGNL001 - [TELSITE + PROA] - PEÇAS FALTANTES - correção
08jan, montagem alinhada equipe nova.
06jan - Montagem para dia 08jan.
18Dez Sem equipe de Montagem (reunião com Simeone em 18/12)
14Nov. Site acionado obra - Site era carimbo P11 mas EV só será entregue em 12/12</t>
  </si>
  <si>
    <t>Regulatório Loc 2300MHz 2027</t>
  </si>
  <si>
    <t>AGUANIL</t>
  </si>
  <si>
    <t>05Dez Sie DROP por entrega da EV ocorrer após 20/12, 80m, AM, sem equipe entre Natal e Ano Novo.
26Nov Data de entrega da EV em 20/12 quase inviabiliza o site para P12. Altíssimo risco</t>
  </si>
  <si>
    <t>Energia Definitiva OK em 30/12/25</t>
  </si>
  <si>
    <t>MGGNP001_A</t>
  </si>
  <si>
    <t>MGGNP001</t>
  </si>
  <si>
    <t>MGEUP</t>
  </si>
  <si>
    <t>17set. Recebido SAR A e B.
03set. Recebido acionamento de 36 sites.</t>
  </si>
  <si>
    <t>Eugenópolis</t>
  </si>
  <si>
    <t>MGGNP002_A</t>
  </si>
  <si>
    <t>MGGNP002</t>
  </si>
  <si>
    <t>MGEUR</t>
  </si>
  <si>
    <t>MGGRM001_A</t>
  </si>
  <si>
    <t>MGGRM001</t>
  </si>
  <si>
    <t>MGSYO</t>
  </si>
  <si>
    <t>09/02 - A previsão para entrega e instalação das peças faltantes esta até 20/02 pela AM.
12/01 - RFI enviado.
09/01 - Engenharia autorizou seguir com RFI com as peças faltantes. Fabio esta verificando data de entrega das peças faltantes e possivel instalação direto pela AM.
08/01 - RFI recebido, porém tem peças faltantes na EV. Aguardando analise de engenharia referente a segurança da EV, para envio do RFI. Dessa forma, envio de RFI postergado de 08/01 para 12/01.
06/01 - Montagem em andamento, tivemos peças curtas. Aguardando relação.
26/12 - Faltaram peças (talas de diagonal) durante a conferencia e inicio de montagem em 24/12. Estamos aguardando finalização do check list para formalizar a falta ao fabricante. Foi solciitado que tentem verificar se conseguem peças junto a alguma serralheria para não perdermos o RFI do mês. Estamos em busca de uma serralheria em montes claro, pois em Grão Mogol não foi localizado.
22/12 - Postergada data de instalação do gaiente de 19/12 para 24/12. Infra praticamente concluida, faltando inicio de montagem de Ev;
17/12 - Embarque da EV atrasou na AM por atraso de galvanização. Embarque postergado de 17/12 para 18/12, entrega postergada de 20/12 para 22/12.
16/12 - concretagem iniciada as 11h. Ag. fotos da conclusão. Começou a chover as 16h, com a concretagem em andamento.
15/12 - concretagem postergada de 15/12 para 16/12 devido entrega do STUB em 14/12.
12/12 - Concretagem confirmada para 15/12 as 13h.
10/12 - Fabio tentando antecipar embarque da EV para 15/12. Se conseguir, a entrega sera 18/12; Entrega de CH atrasada de 13/12 para 14/12.
09/12 - devido inicio de escavação x movimentação de terra, instalação do padrão postergada de 10/12 para 11/12. Montador da EV vai parar dias 24 e 25. Preciso antecipar a entrega dessa EV de 20/12 para 16/12.
08/12 - Hoje estão finalizando a limpeza para as demarcações. Escavação postergada para amanhã.
04/12 - cronograma alinhado. Datas de montagem mais extensas, devido data de entrega da EV + natal.
Base liberada para instalação do gabinete Nilko em 28/12.
02/12 - Falta documentos Sytex.</t>
  </si>
  <si>
    <t>GRÃO MOGOL</t>
  </si>
  <si>
    <t>RFI JAN - SEM RISCO
RFI DEZ - FALTA DE PEÇAS DE EV</t>
  </si>
  <si>
    <t>MGJDL008_B</t>
  </si>
  <si>
    <t>MGJDL008</t>
  </si>
  <si>
    <t>MGYRG</t>
  </si>
  <si>
    <t>23set. Recebido SAR B.
19set. Recebido SAR A.
09set. Recebido acionamento.</t>
  </si>
  <si>
    <t>São João del Rei</t>
  </si>
  <si>
    <t>MGJDP001_D</t>
  </si>
  <si>
    <t>MGJDP001</t>
  </si>
  <si>
    <t>MGXVI</t>
  </si>
  <si>
    <t>06jul - Mantido dia 09jul retirada de pendências.
03jul - Nova data dia 09jul.
02jul - Postergado, aguardando a nova data.
26jun - Retirada de pendência para dia 03jul.
25jun - Retirada de pendência para dia 29jun.
23jun - RPA Recebido.
19jun aguardando RPA.17jun - Feita vistoria.
16jun - vistoria para amanhã.
15jun - aguardando aceitação da RADU
12jun - medidor Ligado definitivo em nome do Militão.
11jun Não Enviado relatório de RFI, a ligação da concessionária esté direta e não retornaram para colocar o medidor, Cobrado Thiago do tema e Antonio
10jun Não Enviado relatório de RFI, a ligação da concessionária esté direta e não retornaram para colocar o medidor, aguardando retorno da ventura
09jun Não Enviado relatório de RFI, a ligação da concessionária esté direta e não retornaram para colocar o medidor
05jun - Sidnei pretende terminar a EV.
02jun - Guincho quebrado, aguardando recuperação.
29mai - Infra prevista para amanhã, montagem inicia a tarde. Energia, CEMIG deu o retorno que vai analisar até 5 dis uties, contando apartir de 27mai.
27mai - Atraso na entrega para final do dia da EV. montagem postergada.
26mai - Reaterro realizado, montagem Gabinete embarcou com atraso hoje, somente dia 29mai.
25mai - Contenção conclui hoje, Ventura diz que esqueceu de cobrar reatrro na LPU.
22mai - Realizando contenção até dia 23mai, máquina21mai - Concretagem realizada. Energia protocolo foi cancelado, será reativado.
19mai - Concretagem mantida.
18mai - Chuva no local, torre em 24m.
15mai - A Concreteira não atende, será manual 20mai, projeto pede trifásico, mas a região atende somente Bifásica, faremos jampeamento. Docs divergentes, Militão atuando.
12mai Ventura manda até as 15:30 o orçamento.
11mai - Necessário retorno da Engenharia se vai aflorar o site, recebido novo projeto solicitado orçamento para ventura.
09mai - Devido ao desnível localizado no site, foi solicitado para engenharia solução.</t>
  </si>
  <si>
    <t>São João da Ponte</t>
  </si>
  <si>
    <t>DEFINITIVA
SEM CEDENTE PROVISÓRIO - CEMIG deu o retorno que vai analisar até 5 dis uties, contando apartir de 27mai. Vizinhos tem tem carga baixa no limite e não é possível conectr nada a mais que desliga disjuntores.</t>
  </si>
  <si>
    <t>MGJNP001_A</t>
  </si>
  <si>
    <t>MGJNP001</t>
  </si>
  <si>
    <t>MGNPY</t>
  </si>
  <si>
    <t>01out. Recebido SAR A.
09set. Recebido acionamento.</t>
  </si>
  <si>
    <t>São João Nepomuceno</t>
  </si>
  <si>
    <t>MGJVN001_A</t>
  </si>
  <si>
    <t>MGJVN001</t>
  </si>
  <si>
    <t>MGSVB</t>
  </si>
  <si>
    <t>22/12/23 - Acionado Site na presente data via e-mail e via TREE</t>
  </si>
  <si>
    <t>São João Evangelista</t>
  </si>
  <si>
    <t>MGLBR001_COLLO1</t>
  </si>
  <si>
    <t>MGLBR001</t>
  </si>
  <si>
    <t>MGLCN</t>
  </si>
  <si>
    <t xml:space="preserve">01/07 - Anderson conseguiu acordo com a Luciana da Vivo-MG para envio de RFI retroativo.
30/06 - RFI entregue com energia provisória. 
29/06 - EHS aprovou equipe da Rei Sol para atividades em altura.
Gabinete instalado. 
25/06 - concretagem da base concluida.
23/06 - raspagem/escavação realizada.
22/06 - abertura de obra concluida.
</t>
  </si>
  <si>
    <t>MGLVN001_A</t>
  </si>
  <si>
    <t>MGLVN001</t>
  </si>
  <si>
    <t>MGAAO</t>
  </si>
  <si>
    <t>04set. Recebido SAR A e RC.
23ago. Recebido acionamento.</t>
  </si>
  <si>
    <t>ALVINÓPOLIS</t>
  </si>
  <si>
    <t>MGLZY005_A</t>
  </si>
  <si>
    <t>MGLZY005</t>
  </si>
  <si>
    <t>MGLPE</t>
  </si>
  <si>
    <t>15/07 - RFI enviado. 
13/07 - Montagem iniciada. 
10/07 - Montagem não iniciada. 
Equipe atrasou na mobilização. Inicio postergado para segunda.
09/07 - EHS liberou equipe de montagem. Previsão de inicio de montagem para amanhã.
03/07 - Montagem não realizada por falta de aprovação de EHS.
Pendente documentação revisada pela Formatto. 
23/06 - Ag. aprovação de EHS para seguir com montagem.
Temos uma EV em frente ao nosso site. 
19/06 - infra finalizado.
Concessionária reprovou por alegar que não localizou o endereço. Foi necessário reabrir protocolo. 
16/06 - Concretagem confirmada para 13h.
12/06  - Concretagem postergada de 15/06 para 16/06 as 13h. devido dsponibilidade da concreteira. Sem alteração no cronograma do site.
Padrão postergado por atraso do instalador de 10/06 para 14/06.
Padrão alterado de posicionamento, para lateralmente, pois na frente a concessionária poderia não ligar.
Novo local não cruza rede, então seria mais facil para concessionária ligar. 
03/06 - Interferências com arvores na locação.
Não conseguiram perfuratriz, seguiremos com escavação manual. Devido as exigências de EHS, equipe iniciara a escavação em 08/06.
Projeto pede trifasico de 63A. Na região é mono ou bifasica. Verificar necessidade de aprovação junto a Vivo. 
26/05 - Acionamento de obra liberado para fornecedor.</t>
  </si>
  <si>
    <t>Luz</t>
  </si>
  <si>
    <t>MGMRS001_A</t>
  </si>
  <si>
    <t>MGMRS001</t>
  </si>
  <si>
    <t>MGYYV</t>
  </si>
  <si>
    <t>27set. Recebido SAR A e B.
09set. Recebido acionamento.</t>
  </si>
  <si>
    <t>Aimorés</t>
  </si>
  <si>
    <t>MGMRZ001_A</t>
  </si>
  <si>
    <t>MGMRZ001</t>
  </si>
  <si>
    <t>MGMEI</t>
  </si>
  <si>
    <t>Mar de Espanha</t>
  </si>
  <si>
    <t>MGNHP002_</t>
  </si>
  <si>
    <t>MGNHP002</t>
  </si>
  <si>
    <t>MGIIU</t>
  </si>
  <si>
    <t>INHAPIM</t>
  </si>
  <si>
    <t>MGPCS001_A</t>
  </si>
  <si>
    <t>MGPCS001</t>
  </si>
  <si>
    <t>Monreale Hotel Resort</t>
  </si>
  <si>
    <t>03Mai. Recebido SAR cand A.</t>
  </si>
  <si>
    <t>POÇOS DE CALDAS</t>
  </si>
  <si>
    <t>MGPCS004_A</t>
  </si>
  <si>
    <t>MGPCS004</t>
  </si>
  <si>
    <t>MGMHR</t>
  </si>
  <si>
    <t>13Out - Comercial está cuidando deste Site</t>
  </si>
  <si>
    <t>MGPCS007_A</t>
  </si>
  <si>
    <t>MGPCS007</t>
  </si>
  <si>
    <t>MGMH1</t>
  </si>
  <si>
    <t>MGPCS008_A</t>
  </si>
  <si>
    <t>MGPCS008</t>
  </si>
  <si>
    <t>MGMH2</t>
  </si>
  <si>
    <t>MGPCS009_A</t>
  </si>
  <si>
    <t>MGPCS009</t>
  </si>
  <si>
    <t>MGMH3</t>
  </si>
  <si>
    <t>MGPCS010_B</t>
  </si>
  <si>
    <t>MGPCS010</t>
  </si>
  <si>
    <t>POÇOS DE CALDAS CONDOMÍNIO SERRAS ALTAS</t>
  </si>
  <si>
    <t>MGPSO</t>
  </si>
  <si>
    <t>11Set. Aguarda RC atualizado para subir para FLY.
05set. Recebido retorno do comercial que o condomíio não aceita proposta de SLS.
18jun. Recebido SAR e está em qualificação interna. Candidato inviabilidado pois não atende lei que permite apenas 9m.
02abr. Acionado fornecedor.</t>
  </si>
  <si>
    <t>MGPRN001_</t>
  </si>
  <si>
    <t>MGPRN001</t>
  </si>
  <si>
    <t>MGPXO</t>
  </si>
  <si>
    <t>Piranga</t>
  </si>
  <si>
    <t>MGPTS006_A</t>
  </si>
  <si>
    <t>MGPTS006</t>
  </si>
  <si>
    <t>MGZIN</t>
  </si>
  <si>
    <t>Patos de Minas</t>
  </si>
  <si>
    <t>30m</t>
  </si>
  <si>
    <t>MGRCR001_A</t>
  </si>
  <si>
    <t>MGRCR001</t>
  </si>
  <si>
    <t>MGXCR</t>
  </si>
  <si>
    <t>16set. Recebido Sar A e B.
03set. Recebido acionamento de 36 sites.</t>
  </si>
  <si>
    <t>Recreio</t>
  </si>
  <si>
    <t>MGRCR002_A</t>
  </si>
  <si>
    <t>MGRCR002</t>
  </si>
  <si>
    <t>MGYAR</t>
  </si>
  <si>
    <t>17set. Recebido SAR B e C.
16Set. 11:16h qualificação aquisição apenas
13set. Recebido SAR A.
03set. Recebido acionamento de 36 sites.</t>
  </si>
  <si>
    <t>MGRCY001_B</t>
  </si>
  <si>
    <t>MGRCY001</t>
  </si>
  <si>
    <t>MGRCS</t>
  </si>
  <si>
    <t>20/03/2024 - Solicitado apoio ao Rodrigo na redução dos custos para atendimento solicitado pela vivo de 50m.
18/03/2024 - Reprovado vivo, motivo: altura insuficiente – necessário altura de no mínimo 50m. Na mesma data Botinha solicitou análise de preview com nova altura: 6,4%.
27/12/2023 - Recebido a SAR nesta data e enviado para qualificação.
23/11/2023 - Recebemos em 22/11/2023 nova SOI da VIVO a qual se encontra a 947,00m do antido acionamento. Acionado a Clemar em 23/11 para iniciar as buscas.</t>
  </si>
  <si>
    <t>Rio Casca</t>
  </si>
  <si>
    <t>MGRDC002_</t>
  </si>
  <si>
    <t>MGRDC002</t>
  </si>
  <si>
    <t>MGRDD</t>
  </si>
  <si>
    <t>Rio Doce</t>
  </si>
  <si>
    <t>MGRSX002_</t>
  </si>
  <si>
    <t>MGRSX002</t>
  </si>
  <si>
    <t>RIO ESPERA - PIRANGUITA</t>
  </si>
  <si>
    <t>MGRER</t>
  </si>
  <si>
    <t>22mar. Acionado fornecedor.
20mar. Recebido acionamento.</t>
  </si>
  <si>
    <t>RIO ESPERA</t>
  </si>
  <si>
    <t>MGRTZ001_A</t>
  </si>
  <si>
    <t>MGRTZ001</t>
  </si>
  <si>
    <t>MGYTA</t>
  </si>
  <si>
    <t>23Set. Cand A declinou
11set. Recebido SAR A e B.
03set. Recebido acionamento de 36 sites.</t>
  </si>
  <si>
    <t>Santa Rita de Jacutinga</t>
  </si>
  <si>
    <t>MGRVR001_COLLO1</t>
  </si>
  <si>
    <t>MGRVR001</t>
  </si>
  <si>
    <t>MGRVC</t>
  </si>
  <si>
    <t xml:space="preserve">01/07 - Anderson conseguiu acordo com a Luciana da Vivo-MG para envio de RFI retroativo.
30/06 - RFI entregue com energia provisória. 
29/06 - EHS aprovou equipe da Rei Sol para atividades em altura.
Gabinete instalado. </t>
  </si>
  <si>
    <t>MGSBR004_D</t>
  </si>
  <si>
    <t>MGSBR004</t>
  </si>
  <si>
    <t>SABARÁ - MESTRE CAETANO</t>
  </si>
  <si>
    <t>MGMEA</t>
  </si>
  <si>
    <t>SABARÁ</t>
  </si>
  <si>
    <t>50M</t>
  </si>
  <si>
    <t>MGSCR002_A</t>
  </si>
  <si>
    <t>MGSCR002</t>
  </si>
  <si>
    <t>MGYDU</t>
  </si>
  <si>
    <t>20set. Recebido SAR A e B.
09set. Recebido acionamento.</t>
  </si>
  <si>
    <t>Sacramento</t>
  </si>
  <si>
    <t>MGTGR001_B</t>
  </si>
  <si>
    <t>MGTGR001</t>
  </si>
  <si>
    <t>MGPVY</t>
  </si>
  <si>
    <t>21/02 - suportes instalados.
20/02 - Leonardo tentara antecipar a entrega para instalação dia 21/02.
19/02 - MNS afirmou que os pipes não chegaram na obra e os montadores não levantaram a bola, instalando apenas os RF sem pipe. Os pipes vão ser entregues dia 23/02 e até 24/02 teremos o relatorio revisado.
18/02 - suportes foram instalados, porém os suportes de RF dos setores 1 e 3 estão sem o pipe extra para RRUs.
16/02 - Aguardando revisão do formulario de RFI.
10/02 - Finalização da infra. RFI sera enviado dia 13/02 com as peças e suportes faltantes montados pela JR.
09/02 - suportes e demais itens faltantes entregues hoje. Equipe de montagem (JR) voltara dia 12/02 para concluir a instalação dos itens faltantes.
03/02 - faltaram em campo 2 suportes de RF simples com Pipe + 1 suporte de canto de MW.
A falta se deu, porque compramos menos suportes do que o PPI pedia.
A MNS consegue fornecer sob autorização da Winity.
Winity aprovou a compra com a MNS.
*Demais materiais faltantes citado ontem serão entregues pela AM dia 06/02 em campo.
02/02 - Durante a conferência do check list para inicio de montagem foi constatado a falta dos itens abaixo:
Esteira horizontal
140pçs - T636_cv
Emenda da escada
34 pçs -T636_EMES
300 parafusos completo
1/2. 1. 1/2
200 parafusos 1/2 1. 3/4 completo
300 arruela e porca de 1/2
200 porca e arruela de 5/8
6pçs -T636-R46
3pçs-T636-R34
3pçs-T636-R34D
29/01 - chuvas impossibilitando inicio de montagem. Equipe de montagem em campo.
26/01 - concretagem iniciada.
Em 27/01 - Reaterrar a fundação.
Em 28/01 - Inicio da montagem da EV;
Em 29/01 - andamento da montagem da EV e concretagem da base de equipamentos;
Em 30/01 - andamento da montagem da EV, execução de mureta de alvenaria do QTM e instalação do QTM;
Em 31/01 - RFI operacional sem fechamento.
Energia rural, previsão de ligação 30 dias após o retorno da concessionária. CEMIG passou prazo de ligação até 11/02. MNS tentando antecipação com o prefeito.
21/01 - Falta de furação em gabaritos. Solicitado para AM autorização para furação em campo. Autorização concedida as 19h.
Compra de material do complemento de fundação executada. Entrega prevista para amanha. Concretagem postergada de 23/01 para 24/01
20/01 - Stub entregue em campo não cabe na fundação executrada. Projeto de fundação errado. Necessário complemento de pilarete para embutimento de stub. Projeto de fundação revisado hoje as 18:30h. Concretagem postergada de 21/01 para 23/01.
15/01 - cronograma atualizado.
14/01 - Escavação iniciada.
13/01 - abertura de obra concluida.
Foi necessário remanejar o site a + 50cm, para fugir do talude e evitar a execução de um muro de arrimo. Autorizado previamente pelo proprietário.
PPI está incompatível com o projeto de fundação, abertura da EV é 8 metros.
Verificando a possibilidade de centralização da fundação e atendimento de recuos, junto a engenharia.
Engenharia revisou PPI, aumentando área do site em 0,70cm para esquerda.
12/1 - equipe chegou e iniciou a limpeza.
07/01 - Falta FCU e APC liberado na Sytex. APC apenas pelo grupo força tarefa.</t>
  </si>
  <si>
    <t>Itaguara</t>
  </si>
  <si>
    <t>PROJ. FUND ERRADO. NECESSÁRIO COMPLEMENTO DE FUNDAÇÃO</t>
  </si>
  <si>
    <t>MGTMB001_A</t>
  </si>
  <si>
    <t>MGTMB001</t>
  </si>
  <si>
    <t>MGYRT</t>
  </si>
  <si>
    <t>26set. Recebido SAR A.
09set. Recebido acionamento.</t>
  </si>
  <si>
    <t>MGTRD001_</t>
  </si>
  <si>
    <t>MGTRD001</t>
  </si>
  <si>
    <t>MGTEV</t>
  </si>
  <si>
    <t>TIRADENTES</t>
  </si>
  <si>
    <t>MGTRZ003_B</t>
  </si>
  <si>
    <t>MGTRZ003</t>
  </si>
  <si>
    <t>MGTSR</t>
  </si>
  <si>
    <t>13MAR26_ Chuvas atrasaram montagem da EV que concluiu hoje. RFI em andamento.
26/02 - Finalizamos a infra em 23/02. Site não concluido devido as peças faltantes. Ag. data de entrega pela AM da peça faltante. Teremos adicional para remobilizar equipe de montagem.
23/02 - Durante montagem da Ev hoje, foi comprovado a falta de 1 montante do 2° modulo. Montagem impactada.
13/02 - Conseguimos uma nova concreteira, o dobro do valor, com agenda em 19/02, seguiremos com essa concreteira. Por se tratar de tubulões, teremos avanços em todas as demais frentes de obra a fim de não impactar a data de entrega da obra.
12/02 - A nova concreteira declinou do serviço. Buscando nova concreteira e verificando disponibilidade de concretagem manual.
10/02 - Concreteira não realizou vistoria. Concretagem postergada.
09/02 - Entrega de CH postergada de 09/02 para 10/02 devido acidente no trajeto.
Padrão instalado.
05/02 - escavação mecanizada impactada devido as chuvas. Perfuratriz não consegue acessar o local.
03/02 - EV muito pesada, a maquina que carrega a EV quebrou, por isso o embarque da EV foi postergado. Stub vai ir separado da EV.
29/01 - Falta APC e FCU na Sytex. APC recebido apenas pelo grupo Força Tarefa.
23/01 - Marcio liberou obra no grupo força tarefa sem informar fornecedor.
02/12 - Falta documentos Sytex. Falta SCI - Não acionar.</t>
  </si>
  <si>
    <t>Tarumirim</t>
  </si>
  <si>
    <t>13MAR26_ Chuvas atrasaram montagem da EV que concluiu hoje. RFI em andamento.</t>
  </si>
  <si>
    <t>MGTRZ005_A</t>
  </si>
  <si>
    <t>MGTRZ005</t>
  </si>
  <si>
    <t>MGBBX</t>
  </si>
  <si>
    <t>20/01 - Diego analisando RFI. RFI sem suporte de MW. Na Sytex o PPI REV0 não contempla suporte de MW. Na rede a REV0 foi revisada sem subir revisão e contempla suporte MW. Não houve comunicação de revisão de projeto para implantação. RFI enviado conforme projeto do acionamento SEM suporte de MW.
16jan - Aguardando instalação do gabinete para 19jan.
13jan gabinete atrasou para dia 19jan. Enviar hoje o relatório de infra. Obra pronta
08jan, montagem alinhada equipe nova.
06jan Chuva constante até amanhã, 44m.
05jan - Torre com 44m, André está vendo de trocar a equipe pois não evolue a montagem.
03Dez Acionamento obra</t>
  </si>
  <si>
    <t>TARUMIRIM</t>
  </si>
  <si>
    <t>26Nov Data de entrega da EV em 20/12 quase inviabiliza o site para P12. Altíssimo risco</t>
  </si>
  <si>
    <t>Energia Definitiva ok em 28/12/25</t>
  </si>
  <si>
    <t>CW: Telsite | EV: Telsite | GAB: Nilko</t>
  </si>
  <si>
    <t>MGVLT001_A</t>
  </si>
  <si>
    <t>MGVLT001</t>
  </si>
  <si>
    <t>MGVIE</t>
  </si>
  <si>
    <t>26set. Recebido SAR A, B e C.
09set. Recebido acionamento.</t>
  </si>
  <si>
    <t>Volta Grande</t>
  </si>
  <si>
    <t>MGVLT002_A</t>
  </si>
  <si>
    <t>MGVLT002</t>
  </si>
  <si>
    <t>MGYGT</t>
  </si>
  <si>
    <t>26set. Recebido SAR A e B.
09set. Recebido acionamento.</t>
  </si>
  <si>
    <t>MGWWR001_A</t>
  </si>
  <si>
    <t>MGWWR001</t>
  </si>
  <si>
    <t>MGXZB</t>
  </si>
  <si>
    <t>17set. Recebido SAR A, B e C.
03set. Recebido acionamento de 36 sites.</t>
  </si>
  <si>
    <t>Santa Cruz do Escalvado</t>
  </si>
  <si>
    <t>MGWXR003_COLLO1</t>
  </si>
  <si>
    <t>MGWXR003</t>
  </si>
  <si>
    <t>MGPZI</t>
  </si>
  <si>
    <t>20/01 - Receberemos o RFI hoje.
15/01 - Montador fazendo integração hoje. Seguiremos com as atividades em altura amanhã, pós integração hoje.
13/01 - Atualizei as datas de BL, pois estavam as datas antigas, antes da liberação de inicio da eixo.Aguardando liberação de integração do montador Cassio pelo time de EHS.
08/01 - concretagem de base e demais itens.
06/01 - abertura de obras realizada;
29/12 - Equipe realizando integração hoje. Retornam de recesso em 05/01. RFI estimado par até 19/01/26.
26/12 - Receberemos o cronograma atualizado hoje.
18/12 - Liberação de retomada de obra por EHS a noite.
Integração agendada para 29/12.
15/12 - Rodrigo informou que seguimos aguardando liberação da EPR. Aguardando retorno da EPR para liberação de sistema para envio de documentação.
12/12 - Ag. liberação da EPR para integração e inicio de obras.
09/12 - esse site é rodovia, MNS precisara de integração.
MNS enviou documentação hoje para EHS. Cronograma estimado, com base numa previsão de realização de integração até 15/12.
04/12 - APC liberado hoje via grupo Força Tarefa;
03/12 - Fabi informou via Teams que esse site esta comp revisão para ser liberado nos proximos dias.</t>
  </si>
  <si>
    <t>Perdizes</t>
  </si>
  <si>
    <t>RFI JAN - SEM RISCO
RFI DEZ - INTEGRAÇÃO NA EPR</t>
  </si>
  <si>
    <t>MGWYK003_A</t>
  </si>
  <si>
    <t>MGWYK003</t>
  </si>
  <si>
    <t>MGGEI</t>
  </si>
  <si>
    <t>02Sset. Recebido SAR A e RC. Proprietário é dono de toda a região e aceita apenas esse ponto do candidato A, não há possibilidade de mais candidatos dentro do perímetro proposto.
23ago. Recebido acionamento.</t>
  </si>
  <si>
    <t>BARRA LONGA</t>
  </si>
  <si>
    <t>MGWYK004_A</t>
  </si>
  <si>
    <t>MGWYK004</t>
  </si>
  <si>
    <t>MGBFP</t>
  </si>
  <si>
    <t>31ago. Recebido SAR A e RC.
23ago. Recebido acionamento.</t>
  </si>
  <si>
    <t>MGWYW001_A</t>
  </si>
  <si>
    <t>MGWYW001</t>
  </si>
  <si>
    <t>MGYTY</t>
  </si>
  <si>
    <t>16Set. Qualificação Aquisição apenas 11:23h
13set. Recebido SAR A e B.
03set. Recebido acionamento de 36 sites.</t>
  </si>
  <si>
    <t>Santa Bárbara do Tugúrio</t>
  </si>
  <si>
    <t>MGXPR001_A</t>
  </si>
  <si>
    <t>MGXPR001</t>
  </si>
  <si>
    <t>MGRLZ</t>
  </si>
  <si>
    <t>16/02 - AM ainda não instalou as peças faltantes devido falta de parafusos. Vão providenciar os parafusos essa semana para seguir com a instalação.
10/02 - RFI infra finalizado em 09/02, faltando apenas a instalação das peças faltantes pela AM. A entrega ocorrera dia 11/02 e finalizara até 12/02.
09/02 - Peças faltantes enviadas, devem ser entregues até 11/02. Por não ter mais equipe em campo, AM seguira com instalação nessa data.
04/02 - Muitas chuvas na região, equipe não esta conseguindo evoluir com as atividades.
Simeoni passou uma relação de peças faltantes ontem:
140pç T636_cv,
34pç T636_EMES,
3pç CT5,
1pç TR26,
2pç TR24,
100 PF 1/2x2.1/4,
40 PF 1/2x2.1/2,
50PF 1/2x1.3/4,
60 PF 1/2x1.1/2,
1 suporte trava quedas superior,
1 suporte trava quedas inferior.
OBS: Faltaram os PF completos.
26/01 - concretagem iniciada.
Em 27/01 - Reaterrar a fundação.
Em 28/01 - Inicio da montagem da EV;
Em 29/01 - andamento da montagem da EV e concretagem da base de equipamentos;
Em 30/01 - andamento da montagem da EV, execução de mureta de alvenaria do QTM e instalação do QTM;
Em 31/01 - RFI operacional sem fechamento.
21/01 - Compra de material do complemento de fundação executada. Entrega prevista para amanha. Concretagem postergada de 23/01 para 24/01
20/01 - Stub entregue em campo não cabe na fundação executrada. Projeto de fundação errado. Necessário complemento de pilarete para embutimento de stub. Projeto de fundação revisado hoje as 18:30h. Concretagem postergada de 21/01 para 23/01.
15/01 - Escavação iniciada.
14/01 - Engenharia enviou PPI revisado. Abertura de obras concluida.
13/01 - Retorno de engenharia: os recuos são sempre da divisa do terreno, como nossa área locada esta mais centralizada pode seguir o PPI. O projeto legal aprovado na prefeitura esta divergente do PPI. Engenharia esta revisando PPI. Equipe aguardando PPI revisado para abertura de obra.
12/01 - equipe em campo para abertura de obras, mas não avançamos pois no PPI não informa sobre recuo lateral. No SAR cita 5m de recuo lateral.
Se trata de um loteamento de fazendas. Confirmando com engenharia se podemos seguir sem recuo lateral.
07/01 - Falta FCU, PO e APC liberado na Sytex. APC apenas pelo grupo força tarefa.
03/12 - Sem APC. Sem previsão de APC no YH detalhe.</t>
  </si>
  <si>
    <t>Rio Preto</t>
  </si>
  <si>
    <t>MGXRY001_A</t>
  </si>
  <si>
    <t>MGXRY001</t>
  </si>
  <si>
    <t>MGYVQ</t>
  </si>
  <si>
    <t>16Set. Qualificação aquisição apenas 11:18h
13set. Recebido SAR A.
03set. Recebido acionamento de 36 sites.</t>
  </si>
  <si>
    <t>Pirapetinga</t>
  </si>
  <si>
    <t>MGXRZ001_A</t>
  </si>
  <si>
    <t>MGXRZ001</t>
  </si>
  <si>
    <t>MGCZH</t>
  </si>
  <si>
    <t>25set. Recebido SAR B.
20set. Recebido SAR A.
09set. Recebido acionamento.</t>
  </si>
  <si>
    <t>Carmo do Rio Claro</t>
  </si>
  <si>
    <t>MGYXR001_A</t>
  </si>
  <si>
    <t>MGYXR001</t>
  </si>
  <si>
    <t>MGVLQ</t>
  </si>
  <si>
    <t>Porto Firme</t>
  </si>
  <si>
    <t>MGZNT002_A</t>
  </si>
  <si>
    <t>MGZNT002</t>
  </si>
  <si>
    <t>MGUMY</t>
  </si>
  <si>
    <t>25set. Recebido SAR B.
23set. Recebido SAR A.
09set. Recebido acionamento.</t>
  </si>
  <si>
    <t>MGZRZ001_A</t>
  </si>
  <si>
    <t>MGZRZ001</t>
  </si>
  <si>
    <t>MGYAS</t>
  </si>
  <si>
    <t>19set. Recebido SAR A, B e C.
09set. Recebido acionamento.</t>
  </si>
  <si>
    <t>Brazópolis</t>
  </si>
  <si>
    <t>MGZTN002_A</t>
  </si>
  <si>
    <t>MGZTN002</t>
  </si>
  <si>
    <t>MGYVT</t>
  </si>
  <si>
    <t>01out. Recebido SAR A e B.
09set. Recebido acionamento.</t>
  </si>
  <si>
    <t>Santo Antônio do Aventureiro</t>
  </si>
  <si>
    <t>MGZYN002_A</t>
  </si>
  <si>
    <t>MGZYN002</t>
  </si>
  <si>
    <t>MGYGS</t>
  </si>
  <si>
    <t>Senador Cortes</t>
  </si>
  <si>
    <t>MTRND003_B</t>
  </si>
  <si>
    <t>MTRND003</t>
  </si>
  <si>
    <t>MTROI35</t>
  </si>
  <si>
    <t xml:space="preserve"> 26/08 - A obra está em fase de acabamento e sem energia. Energia com previsão para ligar hoje se não entrar em débito. 
24/08 - RFI definitivo previsto para amanhã
19/08 - Cronograma mantido 
14/08 - Concretagem confirmanda para amanhã 
10/08 - Site necessita de nivelamento antes da abertura da fundação.
07/08 - Equipe de montagem iniciara após concluir a montagem de MTCCR001.
04/08 - Conforme alinhado em FUP, devido equipe ter sido desmobilizada para Brasília até resolução do problema da abertura, a equipe vai remobilizar sábado e seguira com abertura de obra na segunda, dia 10/08.
Dessa forma, segue cronograma previsto:
Abertura de obra: 10/08
Inicio de escavação: 11/08
Concretagem: 14/08
Inicio de montagem: 17/08
30jul - Necessário 3 m de de recuo para montagem da EV, escavação será manual e nivelar o terreno. ACQ já aprovou seguir com o Alambrado dentro do galpão sem ter que desmontar o teto.
22/07 - Eng. validou que podemos seguir conforme croqui enviado de campo, estão revisando PPI. Aquisição precisa aprovar o novo PPI com o proprietário.
Engenharia revisando PPI.
Cronograma estimado, com base numa possivel liberação de retomada de obra até amanhã pela manhã.
20/07 - Abertura de obras não concluida devido falta de demolição do galpão existente pelo proprietário.Vide e-mail: 
MTRND003_B - Demolição de galpão não executada - IMPACTO ABERTURA DE OBRAS
16/07 -  Equipe de infra parcialmente liberada por EHS (3 de 4 pessoas liberadas).
Documento pendente da pessoa enviado em 16/07, remobilização de equipe prevista para 20/07
13/07 - CH + EV - armazenado na empresa de munck em 12/07/2026 (obra não iniciada).
Obra não iniciada por falta de aprovação de EHS.
10/07 - Obra não iniciada por falta de aprovação de EHS.
08/07 - Obra não iniciada por falta de aprovação de EHS.
30/06 - TUV declinou da fiscalização. Acionado RADU. 
29/06 - acionamento enviado por e-mail.</t>
  </si>
  <si>
    <t xml:space="preserve">Rondonópolis </t>
  </si>
  <si>
    <t>DEMOLIÇÃO DE GALPÃO 
DOCS EHS MONTAGEM</t>
  </si>
  <si>
    <t>Definitiva, Winity e Vivo em debito.
Claro abriu protocolo em 27/07, com previsão de retorno até 31/07 com NS.</t>
  </si>
  <si>
    <t>APC técnico</t>
  </si>
  <si>
    <t>MSCRG002_A ( ANTIGO C)</t>
  </si>
  <si>
    <t>MSCRG002</t>
  </si>
  <si>
    <t>A ( ANTIGO C)</t>
  </si>
  <si>
    <t>MSCGV</t>
  </si>
  <si>
    <t>11Set. Cand aprovado no comite de 10/09. enviado como cand A
03set. Recebido SARs revisados.
02set. Solicitado revisão dos SARs.
30ago. Recebido SAR A, B e C. A: àre alocada no meio do terreno? - B: àre alocada no meio do terreno? Sobre a limpeza da vegetação - C: Confirmar sobre recuo da área locada.
22ago. Fornecedor acionado.</t>
  </si>
  <si>
    <t>CORGUINHO</t>
  </si>
  <si>
    <t>MSQDN001_A</t>
  </si>
  <si>
    <t>MSQDN001</t>
  </si>
  <si>
    <t>MSATA</t>
  </si>
  <si>
    <t>29/05 - Nilko esta reprogramando energização do gabiente para 30/05.
27/05 - Adicional para revisita da Nilko aprovado para energização do gabinete. Uma vez que a instalação do gabiente foi sem energia.
21/05 - Energia ligada hoje.
11/05 - nova solicitação de protocolo. Nova previsão de ligação até 19/05.
07/05 - Escavação iniciada. Cronograma atualizado.
06/05 - Abertura de obra realizada.
27/04 - Yuzo informou no grupo Implantação, que tivemos esse APC durante o final de semana. Pediu para seguir com acionamento de obra.</t>
  </si>
  <si>
    <t>SLA DE INFRA REDUZIDO / CHUVAS IMPACTANDO ANDAMENTO</t>
  </si>
  <si>
    <t>MSRLM001_A</t>
  </si>
  <si>
    <t>MSRLM001</t>
  </si>
  <si>
    <t>MSASL</t>
  </si>
  <si>
    <t>23/06 - RFI enviado sem evidências de energização do gabinete e encaminhamento completo de provisoria. Alinhado previamente com o Igor Dedek e Rodrigo Machado.
17/06 - Faltando apenas foto de medição do gabinete. Welder vai tirar até sexta.
12/06 - Eletricista manteve a data do final de semana, sim confirmar se iniciara no sabado.  
09/06 - Formatto contratou eletricista e o mesmo vai conseguir ligar a provisoria até 14/06. Dessa forma RFI programado para 15/06. 
28/05 - Formalizado aprovação do envio de RFI com provisória pela Vivo, com reembolso de Opex via sistema Data View.
27/05 - Formatto absorveu Capex para provisoria e vai energizar o gabiente para nós. Rodrigo Machado aprovou reembolso do Opex via sistema.
21/05 - Concessionaria pediu localização para fazer analise de dimensionamento de rede. Até o momento não tivemos retorno da vistoria.
Informação inicial, é que o transformador não suportaria essa nova carga.
11/05 - e-mail enviado para concessionária para entender o porque não ligaram.
29/04 - Montagem de EV iniciada. Ag. ligação de energia
24/04 - devido concretagem, a data de inicio de montagem foi replanejada.
23/04 - concretagem concluida.
22/04 - Concreteira teve problema na bomba ontem e remarcou a concretagem de 22/04 para 23/04 devido necessidade de conserto.
17/04 - Obra em risco devido cronograma apertdo.
13/04 - Retomamos a obra hoje. Tentaremos entregar o RFI como P04. Cronograma elaborado considerando P04. Necessário entrega de EV antecipada para puxe.
10/04 - Necessário tratativa dos temas internamente. Obra paralisada. Winity e Vivo em debito
08/04 - Proprietário exigindo refazer cerca para gados; Duvidas sobre execução do acesso, projeto e SAR não preve nenhum detalhe; Teremos extensão de rede? Instalaremos o padrão aonde? proprietário exigindo afastamento lateral de 10mts.
06/04 - Yuzo autorizou iniciarmos a obra por telefone, para aproveitar a equipe em campo. Militão acredita que conseguimos ligar a defiitiva.
25/03 - Pré-work disparado. PPI não compatibilizado com fundação.
Suportes comprados divergentes do PPI aprovado.</t>
  </si>
  <si>
    <t>ENERGIA PROVISÓRIA</t>
  </si>
  <si>
    <t>Provisoria absorvida pela Formatto e aprovada pela Vivo.
100mts - Capex: R$11922,50 Opex: R$ consumo</t>
  </si>
  <si>
    <t>MTCBX007_A</t>
  </si>
  <si>
    <t>MTCBX007</t>
  </si>
  <si>
    <t>MTW31</t>
  </si>
  <si>
    <t>29jul - Datas preenchidas de energia20/07 - RFI enviado com energia definitiva.
17/07 - Prev. finalização de infra  hoje.
02/07 - Ag. aprovação da documentação dos TST e colaboradores na rota do Oeste e EHS.
Após liberação, precisaremos de 1 semana para concluir a infra.
Falta: Alambrado, base, mureta e cabeamentos.
22/06 - RFI postergado para fim do mês, pois estamos com obra paralisada. 
16/06 - Devido acidente, atividades paralisadas.
16/06 - Pre montagem realizada. Munk chegaria amanhã, mas não temos autorização de seguir com a montagem.
12/06 - Concretagem em andamento, prestes a finalizar.
11/06 - Concretagem reagendada pela concretagem. Não impactara cronograma final. 
05/06 - Estamos armando a ferragem e estamos precisando drenar água todos os dias. Bombeamento permanecerá até etap de reaterro. 
29/06 - Concluimos a drenagem.
23/05 - DURANTE A ESCAVAÇÃO FOI LOCALIZADO ÁGUA. ORIENTAMOS A mns BOMBEAR ÁGUA E EXECUTAR CANALETA DE DRENAGEM. 
22/05 - ESCAVAÇÃO CONCLUIDA.
19/05 - Dudek conseguiu que a rede eletrica altere o posicionamento, permitindo assim, permanecermos no local inicial.
18/05 - Necessário reposicionamento do site devido interferência com rede eletrica. Verificando com ACQ.
12/05 - Formalizado acionamento via e-mail;
11/05 - Acionei MNS pelo WhatsApp.
08/05 - Disparei pré-work para MNS via WhatsApp.</t>
  </si>
  <si>
    <t>Cuiabá</t>
  </si>
  <si>
    <t>Montagem - EHS
Ligação de energia pela Luiz NSE.</t>
  </si>
  <si>
    <t>DEFINITIVA
Apenas instalação do padrão, sem ligação de energia</t>
  </si>
  <si>
    <t>MTCBX008_A</t>
  </si>
  <si>
    <t>MTCBX008</t>
  </si>
  <si>
    <t>MTW32</t>
  </si>
  <si>
    <t>16/07 - RFI sem energia enviado, conforme alinhado entre Igor e Vivo. 
08/07 - Montagem de EV finalizada. 
05/07 - Montagem de EV iniciada. 
02/07 - Ag. aprovação da documentação dos TST e colaboradores na rota do Oeste e EHS.
Após liberação, precisaremos de 1 dia para concluir a infra e 2 dias para concluir a EV.
Falta: 20% de montagem de EV e passagem de cabeamento.
22/06 - RFI postergado para fim do mês, pois estamos com obra paralisada. 
16/06 - EV  na altura, instalando escada e esteira. Suportes ja instalados. 
15/06 - garoa forte em campo. Termino de montagem postergado para 17/06.
12/06 - Montagem iniciada.
Inicio de montagem postergada para hoje. 
08/06 - Concretagem iniciada as 8h. 
05/06 - Estamos armando a ferragem. Concretagem confirmada para 08/06 com Concretize as 8h.
29/06 - Concluimos a drenagem.
23/05 - DURANTE A ESCAVAÇÃO FOI LOCALIZADO ÁGUA. ORIENTAMOS A mns BOMBEAR ÁGUA E EXECUTAR CANALETA DE DRENAGEM. 
22/05 - ESCAVAÇÃO CONCLUIDA.
19/05 - Topografia em campo, demarcando o local.
12/05 - Formalizado acionamento via e-mail;
11/05 - Acionei MNS pelo WhatsApp.
08/05 - Disparei pré-work para MNS via WhatsApp.
07/05 - Igor pediu para MNS priorizar a limpeza para finalização da topografia da rota do oeste;</t>
  </si>
  <si>
    <t>MTCBX009_A</t>
  </si>
  <si>
    <t>MTCBX009</t>
  </si>
  <si>
    <t>MTW36</t>
  </si>
  <si>
    <t>25/05 - RFI sem energia recebido.
22/05 - Não conseguimos finalizar montagem devido chuva e neblina. Precisaremos de + 2 dias de montagem.
21/05 - Não conseguimos finalizar montagem devido chuva e neblina.
20/05 - Não conseguimos finalizar montagem devido chuva e neblina.
18/05 - Montagem iniciada ontem.
12/05 - cronograma atualizado;
29/04 - Topografo demarcou local hoje.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</si>
  <si>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Ligação de energia pela Luiz NSE.</t>
  </si>
  <si>
    <t>Energia definitiva nâo sera pela MNS. Sera pela Luiz NSE.
MNS responsavel: Apenas instalação do padrão, sem ligação de energia</t>
  </si>
  <si>
    <t>MTCBX010_A</t>
  </si>
  <si>
    <t>MTCBX010</t>
  </si>
  <si>
    <t>MTW37</t>
  </si>
  <si>
    <t>25/05 - RFI sem energia recebido.
22/05 - Não ocnseguimos concluir a montagem devido neblina, vide fotos no grupo da obra.
21/05 - Não ocnseguimos concluir a montagem devido neblina, vide fotos no grupo da obra.
20/05 - Não ocnseguimos concluir a montagem devido neblina, vide fotos no grupo da obra.
16/05 - montagem iniciada.
12/05 - Concretagem concluida;
04/05 - Escavação não realizada hoje porque a medida que o topógrafo marcou é diferente de onde havíamos feito a limpeza.
Com isso, conseguimos a máquina para retornar para realizar outra limpeza hoje e a escavação será amanhã.
02/05 - A máquina não foi para refazer a limpeza da nova área, estamos tentando contratar outra.
29/04 - Topografo demarcou local hoje.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</si>
  <si>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MTCMP001_A</t>
  </si>
  <si>
    <t>MTCMP001</t>
  </si>
  <si>
    <t>MTW38</t>
  </si>
  <si>
    <t>25/05 - RFI sem energia recebido.
22/05 - Não conseguimos finalizar montagem devido chuva e neblina.
RFI postergado de hoje para 25/05 devido essa situação climatica.
21/05 - Não conseguimos finalizar montagem devido chuva e neblina.
RFI de infra finalizado, aguardando fotos da EV para finalizar relatorio.
20/05 - Não conseguimos finalizar montagem devido chuva e neblina.
18/05 - Montagem iniciada ontem.
12/05 - cronograma atualizado;
02/05 - O poste de energia está no centro da área locada pelo Topógrafo, com isso retornaremos ao local para deslocar o site um pouco para o lado e enviarei a diferença para aceitação.
29/04 - Site em novo local, divergente do PPI. Necessário nova limpeza e demarcação. Topografo demarcou local hoje.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</si>
  <si>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Campo Verde</t>
  </si>
  <si>
    <t>MTDMN001_A</t>
  </si>
  <si>
    <t>MTDMN001</t>
  </si>
  <si>
    <t>MTW18</t>
  </si>
  <si>
    <t>17/06 - Devido previsão de ligação de energia, RFI postergado para 30/06.
15/06 - RFI submetido. Site sem energia.
12/06 - Montagem de EV concluida.
Equipe esta tirando fotos de EV agora pela manhã. 
11/06 - Termino de montagem postergado para amanhã.
05/06 - Infra em fase de acabamentos. Faltando EV e passagem de cabos.
20/05 - Ag. Topografo.
19/05 - Ag. Topografo.
18/05 - Ag. Topografo.
12/05 - Formalizado acionamento via e-mail;
* Temos o SAR com o endereço: BR-163 Km 555+038, todo o pacote de engenharia possui o endereço: BR-163 Km 555+084 (as coordenadas estão conforme o SAR).
08/05 - Acionei MNS pelo WhatsApp. Segunda eles começaram com as tratativas.
07/05 - Igor pediu para MNS priorizar a limpeza para finalização da topografia da rota do oeste;</t>
  </si>
  <si>
    <t>MTDMN002_A</t>
  </si>
  <si>
    <t>MTDMN002</t>
  </si>
  <si>
    <t>MTW19</t>
  </si>
  <si>
    <t>17/06 - Devido previsão de ligação de energia, RFI postergado para 30/06.
15/06 - RFI submetido. Site sem energia.
12/06 - RFI sera enviado hoje sem a cobertura de esteira, devido necessidade de adaptação in loco. Fotos de montagem recebidas.
11/06 - Montagem finalizada.
08/06 - Montagem em andamento. 
05/06 - Infra em fase de acabamentos. Faltando EV e passagem de cabos.
20/05 - Ag. Topografo.
19/05 - Ag. Topografo.
18/05 - Formalizado acionamento por e-mail.
08/05 - Acionei MNS pelo WhatsApp. Segunda eles começaram com as tratativas.
07/05 - Igor pediu para MNS priorizar a limpeza para finalização da topografia da rota do oeste;</t>
  </si>
  <si>
    <t>MTRND005_A</t>
  </si>
  <si>
    <t>MTRND005</t>
  </si>
  <si>
    <t>MTW44</t>
  </si>
  <si>
    <t>27/08 - EV finalizada, aguardando fotos.
24/08 - Equipe confirmar entrega da EV na atualização da FUP.
Entrega da EV houve atraso, caminhão quebrou. Previsão de entrega amanhã. 
20/08 - Cronograma mantido.
19/08 - Concretagem iniciada.
14/08 - Cronograma mantido 
18/08 - Cronograma mantido
12/08 - Escavação hoje.
07/08 - Abertura agendada para 08/08</t>
  </si>
  <si>
    <t>Rondonopólis</t>
  </si>
  <si>
    <t>MTDMN004_A</t>
  </si>
  <si>
    <t>MTDMN004</t>
  </si>
  <si>
    <t>MTW21</t>
  </si>
  <si>
    <t>28/05 - RFI sem energia recebido.
04/05 - escavação iniciada em 02/05. Realizando hoje as mestras para armação das ferragens.
29/04 - Site em novo local, divergente do PPI. Necessário nova limpeza e demarcação. Topografo demarcou local hoje.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</si>
  <si>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MTRND010_A</t>
  </si>
  <si>
    <t>MTRND010</t>
  </si>
  <si>
    <t>MTIPA</t>
  </si>
  <si>
    <t>24/08 - Falta integração. Cronograma ficticio lançado.
12/08 - Falta integração. Cronograma ficticio lançado.
06/08 - Ag. data de integração na Inpasa. Sem previsão por EHS.
04/08 -  Ag. data de integração na Inpasa. Sem previsão por EHS.
29jul - Aguardando integração, documentação enviada completa dia 22jul, em análise de EHS. Cobrado Rodrido do retorno, prazo estourado.]
21/07 - CH. Na trnstower.
17/07 - Ag. Integração.
Cronograma estimado dependendo de integração.
15/07 - Formalizado acionamento. Falta integração de equipe na Inspasa</t>
  </si>
  <si>
    <t xml:space="preserve">Rosário do Oeste </t>
  </si>
  <si>
    <t>CW 3·FOR-DOC | EV 2·FOR-EQP</t>
  </si>
  <si>
    <t>MTRSR001_A</t>
  </si>
  <si>
    <t>MTRSR001</t>
  </si>
  <si>
    <t>MTW25</t>
  </si>
  <si>
    <t>20/08 - RFI validado pelo Joly. Site sem energia. Prazo de ligação até 31/08. RFI postergado para 31/08 devido essa questão.
19/08 - RFI postergado de 18/08 para 20/08 ag. analise do Joly.
18/08 - RFI na SYTEX
  18/08 - RFI será enviado hoje 
14/08 - Cronograma mantido
12/08 - Montagem iniciada hoje.
11/08 - Equipe de montagem chegou no campo para organização de canteiro e peças. Atividade em altura iniciando amanhã.
04/08 - Ev entregue
29jul - Escavação dia 18jul, Concretagem dia 28jul (ATRASO NA FERRAGEM), Inic mont. 10ago (Equipe de montagem dispon.) term dia 16ago, entrega de EV para dia 05ago será adiantada a infra
20/07 - escavação iniciada.
17/07 - Abertura de obras realizada.
16/07 - Abertura postergada para amanhã, devido entrega de itens EHS.
10/07 - SAR analisado de outro candidato segundo aquisição.
Ag. retorno de engenharia.
08/07 - APC não apto para seguir com acionamento.
Endereço SAR: BR-364 Km 553+840
Endereço PPI: BR-163 Km 474+073
Endereço Proj. Fundação: BR-364 Km 554+860
Endereço Sondagem: BR-364 Km 554+860
Croqui do SAR divergente do croqui do PPI
Vide e-mail: APC PROBLEM - MTRSR001A - Aquisição e Engenharia - Divergências de endereços e croquis entre SAR e pacote de engenharia</t>
  </si>
  <si>
    <t>MTJCR002_A</t>
  </si>
  <si>
    <t>MTJCR002</t>
  </si>
  <si>
    <t>MTW39</t>
  </si>
  <si>
    <t>20/05 - RFI sem energia recebido.
12/05 - Polimix cancelou concretagem ontem. Reagendou para hoje. Concretagem concluida;
05/05 - concretagem confirmada para 11/05 as 07:30h pela Polimix.
04/05 - Escavação postergada de 02/05 para 05/05 por conta de demarcação do topografo da rota.
29/04 - Site em novo local, divergente do PPI. Necessário nova limpeza e demarcação. Topografo demarcou local ontem.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</si>
  <si>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MTRSR002_B</t>
  </si>
  <si>
    <t>MTRSR002</t>
  </si>
  <si>
    <t>MTW26</t>
  </si>
  <si>
    <t>31/08 - RFI será enviado RAIZ, sem energia
24/08 - EV finalizada, equipe de infra atuando nos acabamentos. Atualizado na FUP
21/08 - Equpe realizou separação de pças da EV e pré montagem, não iniciando atividade em altura. 
18/08 - Equipe de montagem terminará hoje o site MTRSR001 e deslocará para esse site
12/08 - concretagem postergada para 14/08 devido ferragem de transpasse.
10/08 - Concretagem reagendada para o dia 13/08, aguardando revisão do proj. de fundaçao.
07/08 - Concretagem agendada para dia 10/08 às 9hrs
05/08 - A MNS informar que houve atraso na logística da ferragem
 - 29jul - ROTA DO OESTE liberou dia 23jul, remobilizado e feita abertura dia 28jul, escavação dia 31jul, concreta dia 06ago. montagem 11ago por equipe, termina dia 17ago RFI dia 21ago
20/07 - Ag. posicionamento da rota do oeste sobre como prosseguir. Ab. não realizada.
17/07 - Necessário deslocar 60mts lateralmente para fugir da rede de MT. Necessario ver com a concessionária possibilidade de remanejamento do poste e trafo ja instalado proximo ao ponto original para afastamento da rede de MT em 5mts.
08/07 - APC não apto para seguir com acionamento.
Endereço SAR: BR-163 Km 450+395
Endereço PPI: BR-163 Km 450+395
Endereço Proj. Fundação: BR-364 Km 531+273
Endereço Sondagem: BR-364 Km 531+273
Vide e-mail: APC PROBLEM - MTRSR002_B - Aquisição e Engenharia - Divergências de endereços e croquis entre SAR e pacote de engenharia</t>
  </si>
  <si>
    <t>DATA DE RFI
REDE DE MT - NÃO É POSSIVEL INICIAR OBRA</t>
  </si>
  <si>
    <t>MTJCR004_A</t>
  </si>
  <si>
    <t>MTJCR004</t>
  </si>
  <si>
    <t>MTW41</t>
  </si>
  <si>
    <t>13/07 - RFI enviado  sem energia, autorizado pelo Dudek, com base em alinhamento prévio entre Dudek e Vivo. 
17/06 - Devido previsão de ligação de energia, RFI postergado para 30/06.
11/06 - Site sem energia definitiva.
05/06 - Site sem aceitação. RADU verificando se consegue enviar alguém para ver se tem energia.
31/05 - Sem energia. Envio não autorizado divulgação RFI.
12/05 - Polimix cancelou concretagem hoje. Reagendou para amanhã.
29/04 - Site do posto de gasolina.
Topografo demarcou local hoje. Cronograma atualizado. Lindeiro acompanhou o topografo e concordou, site ao lado da porteira.
27/04 - Teremos acompanhamento de topografo na rota a partir de amanhã.
24/04 - Rota confirmou topografo presencial a partir de segunda. Inicio de obras postergado para 27/04.
Site demarcado, aguardando topografo.
*LINDEIRO - POSTO DE GASOLINA*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</si>
  <si>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JaciaraR500:BG500</t>
  </si>
  <si>
    <t>MTJNG001_A</t>
  </si>
  <si>
    <t>MTJNG001</t>
  </si>
  <si>
    <t>MTW28</t>
  </si>
  <si>
    <t>28/07 - RFI enviado sem energia conforme alinhamento prévio do Igor Dudek com a Vivo. 
Infra concluida.
Comentário do dia 24/07 não se aplica, uma vez que temos aprovação antecipada.
24jul - Aprovar com o Igor mandar RFi sem energia.
17/07 - Envio de RFI não autorizado por falta de comprovação de fixação do trava quedas superior. Ag. retorno do montador para entender se realmente não foi instalado, ou se apenas faltou envio de foto. 
Equipe finalizara hoje e enviara o RFI. 
16/07 - Site em finalização. RFI postergado para amanhã. 
02/07 - Ag. aprovação da documentação dos TST e colaboradores na rota do Oeste e EHS.
Após liberação, precisaremos de 1 semana para concluir a infra.
Falta: Alambrado, base e mureta.
22/06 - RFI postergado para fim do mês, pois estamos com obra paralisada. 
16/06 - Obra Paralisada devido acidente.
15/06 - Montagem concluida. 
13/06 - Montagem iniciada.
12/06 - Confirmado inicio de montagem amanhã.
11/06 - Concretagem concluida.
10/06 - Concretagem postergada para 11/06 pela concreteira. Postergação não impactara no cronograma final. 
05/06 - Equipe trabalhando no andamento da armação.
04/06 - Equipe iniciou armação da fundação.
03/06 - Rota do Oeste liberou retomada da obra. Atividades retomadas nesse dia.
29/05 - Lindeiro informou a Rota do oeste que havia materiais no acesso de sua propriedade (referente a escavação da fundação), e exigiu a retirada dos mesmos.Materias colocados no terreno do lindeiro. Dessa forma Rota do Oeste paralisou as atividades até retirada. 
Até a paralisação haviamos executado: escavação, acabamento da escavação e recebimento de materiais.
18/08 - Formalização do acionamento de 11/05 via e-mail.
* APC PROBLEM - MTJNG001_A - Aquisição e Engenharia - Divergência de endereços
* APC PROBLEM - MTJNG001_A - Engenharia - PPI não compatibilizado com fundação
08/05 - Disparei pré-work para MNS via WhatsApp.</t>
  </si>
  <si>
    <t>Jangada</t>
  </si>
  <si>
    <t>MTJSC001_A</t>
  </si>
  <si>
    <t>MTJSC001</t>
  </si>
  <si>
    <t>MTW42</t>
  </si>
  <si>
    <t>12/05 - Polimix cancelou concretagem de amanhã. Reagendou para 14/05.
29/04 - Topografo demarcou local ontem.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</si>
  <si>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Juscimeira</t>
  </si>
  <si>
    <t>MTLCS002_A</t>
  </si>
  <si>
    <t>MTLCS002</t>
  </si>
  <si>
    <t>MTW08</t>
  </si>
  <si>
    <t>13/07 - RFI enviado com template de energia, mas sem fotos de medição de energia na base, devido a ligação de energia ter sido tardia. 
17/06 - Devido previsão de ligação de energia, RFI postergado para 30/06.
12/06 - Site sem energia definitiva.
09/06 - RFI recebido, mas devido não termos energia ligada, estou postergando o envio do relatorio para 15/06.
08/06 - Obra sera finalizada hoje. 
20/05 - perfuratriz confirmada para 25/05.
18/05 - Formalizado acionamento disparado em 11/05 via e-mail.
* APC PROBLEM - MTLCS002_A - Engenharia - PPI não compatibilizado com fundação
08/05 - Disparei pré-work para MNS via WhatsApp.</t>
  </si>
  <si>
    <t>MTLCS003_A</t>
  </si>
  <si>
    <t>MTLCS003</t>
  </si>
  <si>
    <t>MTW09</t>
  </si>
  <si>
    <t>29jul - RFI não aprovado pelo Picon, por falta de itens impeditivos de esteiramento, a MNS vai fazer a execução até dia 30jul, RFI dia 31jul.
28/07 - RFI não aprovado pelo Picon, por falta de itens impeditivos
22/07 - RFI reprovado por O&amp;M, necessário correção. Reprogramado para 28/07.
Montagem finalizada.
17/07 - Montagem em andamento.
16/07 - Montagem iniciada.
19/06 - Infra concluida sem EV montada. 16/06 - Devido acidente, atividades paralisadas.
15/06 - Equipe finalizara o LCS005 e vira para LCS003.
12/06 - Equipe finalizara o LCS005 e vira para LCS003.
Dia 07/06, equipe realizou conferência do check list em campo e voltou para o LCS005.
18/05 - Formalizado acionamento da obra via e-mail.
08/05 - Acionei MNS pelo WhatsApp. Segunda eles começaram com as tratativas.</t>
  </si>
  <si>
    <t>DATA DE RFI
Montagem - EHS
Ligação de energia pela Luiz NSE.</t>
  </si>
  <si>
    <t>MTRSR003_B</t>
  </si>
  <si>
    <t>MTRSR003</t>
  </si>
  <si>
    <t>MTW27</t>
  </si>
  <si>
    <t>24/08 - Cronograma mantido na FUP.
22/08 - Houve furto da ferragem e a concreteira só tem disponibilidade para o dia 26/08. O RFI foi postergado para o dia 07/09.
14/08 - Cronograma mantido
12/08 - Equipe chegou no site ontem, demos  abertura para aontem com a foto, mas a abertura correta sera amanhã, pois a maquina que estava prevista para hoje, cancelou. 
07/08 - Abertura agendada para 10/08</t>
  </si>
  <si>
    <t>MTLCS005_A</t>
  </si>
  <si>
    <t>MTLCS005</t>
  </si>
  <si>
    <t>MTW11</t>
  </si>
  <si>
    <t>17/07 - RFI enviado sem template de enegia.
RFI recebido. Ag. template de energia.
16/07 - Equipe finalizando a infra.
14/07 - montagem finalizada.
13/07 - montagem retomada em 13/07com previsão de termino para 15/07.
02/07 - Ag. aprovação da documentação dos TST e colaboradores na rota do Oeste e EHS.
Após liberação, precisaremos de 6 dias para concluir a infra e 4 dias para concluir a EV.
Falta: 5% de montagem de EV. Falta alambrado, cabeamentos, esteiramentos, e acabamentos. 
22/06 - RFI postergado para fim do mês, pois estamos com obra paralisada. 
16/06 - Falta apenas 20mts de reaperto (debaixo para cima). 95% concluida.
Acidente com equipe de montagem.
Equipe trabalhando no reaperto hoje.
EV na altura com suportes e acessorios instalados ontem. 
12/06 - Termino de montagem postergado para amanhã. 
18/05 - Formalizado acionamento de 08/05 por e-mail.
08/05 - Acionei MNS pelo WhatsApp. Segunda eles começaram com as tratativas.</t>
  </si>
  <si>
    <t>MTSRR004_A</t>
  </si>
  <si>
    <t>MTSRR004</t>
  </si>
  <si>
    <t>MTW03</t>
  </si>
  <si>
    <t>21/08 - RFI postergado pois não tem energia ligada ainda.
19/08 - RFI na SYTEX 18/08
17/08 - Montagem EV finalizada.
14/08 - Montagem de EV iniciada.
29jul - 22jul escavou, concretou dia 27jul, inicia montagem dia 07ago (Ev entrega só dia 06ago), term. dia 13ago, RFI dia 17ago
22/07 - Escavação iniciada.
18/07 - Abertura de obras realizada.
17/07 - abertura confirmada para amanhã..
16/07 - Abertura postergada para sabado, devido entrega de itens EHS.
08/07 - Suportes de RF comprado a menos.
Vide e-mail: APC PROBLEM - MTSRR004_A - Engenharia - PPI diverge da alocação</t>
  </si>
  <si>
    <t>Sorriso</t>
  </si>
  <si>
    <t>SPBRN015_C</t>
  </si>
  <si>
    <t>SPBRN015</t>
  </si>
  <si>
    <t>SPEZF</t>
  </si>
  <si>
    <t>Remoção Proprietário</t>
  </si>
  <si>
    <t>Pré Work 08/08</t>
  </si>
  <si>
    <t>31/08/2026 liberar</t>
  </si>
  <si>
    <t>MTNTN003_A</t>
  </si>
  <si>
    <t>MTNTN003</t>
  </si>
  <si>
    <t>MTW35</t>
  </si>
  <si>
    <t>27/05 - RFI sem energia recebido.
12/05 - Polimix cancelou concretagem hoje. Reagendou para amanhã.
04/05 - Escavação realizada em 02/05. Hoje estão realizando o concreto magro.
30/04 - Lindeiro não permitindo iniciar escavação. Rota do Oeste acionou PRF. Todas as equipes em campo paradas até resolcução da rota com o lindeiro.
29/04 - Site em novo local, divergente do PPI. Necessário nova limpeza e demarcação. Topografo demarcou local ontem. Cronograma atualizado
27/04 - Temos um lindeiro bem agressivo nesse site.
Esta ameaçando colocar fogo em tudo, chamar policia, etc.
Se recusa a passar os dados de contato.
Teremos acompanhamento de topografo na rota a partir de amanhã.
24/04 - Site demarcado, aguardando topografo.
17/04 - Rota confirmou topografo presencial a partir de segunda. Inicio de obras postergado para 27/04.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</si>
  <si>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Santo Antônio do Leverger</t>
  </si>
  <si>
    <t>MTSRR006_C</t>
  </si>
  <si>
    <t>MTSRR006</t>
  </si>
  <si>
    <t>MTW05</t>
  </si>
  <si>
    <t>24/08 - Croncretagem reagendada para dia 25/08
20/08 - Cronograma mantido.
18/08 - Concretagem reagendada para o dia 24/08, ferragem com divergencia de medidas
 14/08 - Cronograma mantido
12/08 - Abertura e escavação realizada hoje.
07/08 - Abertura agendada para dia 12/08
06/08 - Formalizado acionamento via e-mail.
Conferência realizada pela Priscilla.
04/08 - Enviado  documentação para MNS iniciar compra, corte, dobra e definição de equipe via Whatsapp.
03ago - Liberar</t>
  </si>
  <si>
    <t>MTSRR007_C</t>
  </si>
  <si>
    <t>MTSRR007</t>
  </si>
  <si>
    <t>MTW06</t>
  </si>
  <si>
    <t xml:space="preserve">20/08 - RFI validado pelo Joly. Site sem energia. Prazo de ligação até 31/08. RFI postergado para 31/08 devido essa questão.
19/08 - RFI postergado de 17/08 para 20/08 ag. analise do Joly.
14/08 - RFI recebido 
13/08 - Montagem finalizada.
 12/08 - Montagem iniciada.
11/08 - Equipe de montagem chegou no campo para organização de canteiro e peças. Atividade em altura iniciando amanhã.
30/07 - concretagem realizada.
29jul - Validada pela ROTA DO OESTE a nova localização dia 27jul, escavou dia 28jul concretagem prevista para 30jul.
21/07 - abertura de obra concluida conforme autorizado remanejamento de posição do site pela rota do doeste.
17/07 - Não aprovado pela rota do Oeste por futura duplicação da rodovia.
16/07 - Necessário regularização do terreno ecompactação, pois a terra presente no site não foi compactada.
Seria necessário afastarmos a area locada em 3 metros lateralmente para sair da vala. 
15/07 - Problemas no terreno do site, pedindo reposicionamento de local para Rota do Oeste. </t>
  </si>
  <si>
    <t xml:space="preserve">DATA DE RFI
VALA </t>
  </si>
  <si>
    <t>MTSRR008_B</t>
  </si>
  <si>
    <t>MTSRR008</t>
  </si>
  <si>
    <t>MTW07</t>
  </si>
  <si>
    <t>24/08 - Concretagem em andamento 
20/08 - Cronograma mantido.
18/08 - Concretagem reagendada para o dia  ferragem com divergencia de medidas
14/08 - Cronograma mantido
12/08 - Abertura de obra e escavação hoje.
11/08 - Equipe chegou no local, site muito sujo, necessário limpeza para demarcação amanhã.
07/08 - Abertura agendada para 11/08</t>
  </si>
  <si>
    <t>AM -30m</t>
  </si>
  <si>
    <t>MTNVM006_A</t>
  </si>
  <si>
    <t>MTNVM006</t>
  </si>
  <si>
    <t>MTW15</t>
  </si>
  <si>
    <t>13/07 - RFI enviado  sem energia, autorizado pelo Dudek, com base em alinhamento prévio entre Dudek e Vivo. 
17/06 - Devido previsão de ligação de energia, RFI postergado para 30/06.
11/06 - Site sem energia definitiva.
10/06 - Site sem energia definitiva. RFI postergado para 12/06 para aguardar ligação. 
08/06 - Obra sera finalizada amanhã com acabamentos. Tentando manter para hoje.
Equipe trabalhando na conclusão do Alambrado.  
01/06 - Termino de montagem de EV.
31/05 - Montagem iniciada.
21/05 - Escavação iniciada, fibra rompida. Rota do Oeste vai no local acompanhar.
19/05 - Formalizei o acionamento via e-mail.
*APC PROBLEM - MTNVM006_A - Engenharia - PPI não compatibilizado com fundação
08/05 - Disparei pré-work para MNS via WhatsApp.</t>
  </si>
  <si>
    <t>MTNVM007_A</t>
  </si>
  <si>
    <t>MTNVM007</t>
  </si>
  <si>
    <t>MTW16</t>
  </si>
  <si>
    <t>13/07 - RFI enviado  sem energia, autorizado pelo Dudek, com base em alinhamento prévio entre Dudek e Vivo. 
17/06 - Devido previsão de ligação de energia, RFI postergado para 30/06.
16/06 - Site sem energia.
15/06 - RFI submetido. 
Fotos de EV recebida.
08/06 - Infra concluida em 07/06.
Aguardando montagem de EV para envio de RFI.
20/05 - Rota do Oeste sugeriu concretarmos a fundação com a FO por baixo.
19/05 - Formalizei o acionamento via e-mail. Durante a escavação encontramos fibra. Tivemos que aguardar a verificação da rota do Oeste in loco.
08/05 - Acionei MNS pelo WhatsApp. Segunda eles começaram com as tratativas.</t>
  </si>
  <si>
    <t>CW: - | EV: JR Montagens | GAB: -</t>
  </si>
  <si>
    <t>CW | FIS | GAB</t>
  </si>
  <si>
    <t>MTVRX002_A</t>
  </si>
  <si>
    <t>MTVRX002</t>
  </si>
  <si>
    <t>MTW02</t>
  </si>
  <si>
    <t>25/08 - Relatório recebido na Sytex, site sem energia 
21/08 - RFI postergado pois não tem energia ligada ainda.
14/08 - Inicio de montagem para dia 17/08 
29jul - Escavação dia 24jul, concretagem dia 27jul. Incício de montagem para dia 11ago. Term. 16ago, torre para entrega somente dia 10ago, RFI 17ago energia Cliente.
23/07 - Abertura de obras realizada.
20/07 - Na abertura de obras constatamos que o poste encontra-se dentro da área locada,. Ag. posicionamento da Rota do oeste.No momento não concluimos a abertura de obras.
17/07 - Ag. Nova demarcação da toporafia, pois o site estava sujo e alguém limpou e retirou a demarcação da topografia. 
MNS não realizou a limpeza.</t>
  </si>
  <si>
    <t>Vera</t>
  </si>
  <si>
    <t>MTRND004_A</t>
  </si>
  <si>
    <t>MTRND004</t>
  </si>
  <si>
    <t>MTW43</t>
  </si>
  <si>
    <t>17/06 - Devido previsão de ligação de energia, RFI postergado para 30/06.
12/06 - RFI submetido. Site sem energia.
Sidnei avisou que a infra foi vandalizada. MNS entregou a infra em 05/06. 
A região possui grande indice de furtos. O correto para recomposição é em conjunta.
Fotos EV recebidas.
Equipe esta tirando fotos de EV agora pela manhã. 
11/06 - Termino de montagem postergado para amanhã.
08/06 - Montagem de Ev iniciada hoje.
05/06 - Infra concluida. Equipe desmobilizada.
19/05 - Formalizado acionamento via e-mail.
08/05 - Acionei MNS pelo WhatsApp. Segunda eles começaram com as tratativas.</t>
  </si>
  <si>
    <t>PABRB002_A</t>
  </si>
  <si>
    <t>PABRB002</t>
  </si>
  <si>
    <t>GEMIR01</t>
  </si>
  <si>
    <t xml:space="preserve">TROCA DE EQUIPE MONTAGEM </t>
  </si>
  <si>
    <t xml:space="preserve">02/09(PR) Montagem prevista finalizar hoje. 
26/08 - Fiscal declinou o acompanhamento da obra, equipe fiscalizadora já mobilizando uma novo fiscal.
Formatto orientada a paralisar a montagem. 
24/08 - Equipe de montagem em deslocamento previsão de chegar no período da tarde.
19/08 - Aguardando confirmação da data de inicio de montagem
17/08 - Integração reagenda para amanhã 
12/08 - Confirmado inicio de montagem para o dia 17/08. 
10/08 - Confirmado inicio de montagem para o dia 17/08.
07/08 - Formatto seguiria com montagem com equipe do JR, porém Simeoni desistiu, dessa forma, é necessário apresentar nova equipe de montagem para EHS. Formatto enviara a ultima documentação para EHS em 10/08. 
04/08 - Conforme alinhado na FUP de hoje, equipe de montagem aprovada de EHS vai iniciar a montagem pelo site TOMGL001, ao concluir vem para o PABRB002, segue para o PACMT004 e conclui em PAMJX005.
Diante disso, a previsão do inicio de montagem de EV é 11/08.
30jul - Ferragens atrasaram e chegaram hoje e concreta dia 04ago.
23/07 - Escavação iniciada hoje.
22/07 - Retro deu problema hoje, escavação mantida para amanhã a principio. 
21/07 -Abertura de obras concluida. 
20/07 - Equipe chegou em campo. 
17/07 - Integração realizada.
16/07 - Equipe de infra aprovada e liberada por EHS. Ag. integração na CNHI.
15/07 - Ag. integração na CNHI.
14/07 - Ag. integração na CNHI.
13/07 - EHS ainda não aprovou documentação da equipe para inicio de obra. Cronograma estimado.
06/07 - Andressa e Wilson vendo a questão da documentação.
EHS ainda não aprovou documentação da equipe para inicio de obra.
02/07 - APC liberado ontem a noite, acionamento realizado hoje.
Aguardando confirmação de integração ao time de EHS. </t>
  </si>
  <si>
    <t>INTEGRAÇÃO 
DOC. INFRA EHS
DOC. MONTAGEM EHS</t>
  </si>
  <si>
    <t>CAW- 50m</t>
  </si>
  <si>
    <t>Energia não é de responsabilidade Winity</t>
  </si>
  <si>
    <t>MTRND006_A</t>
  </si>
  <si>
    <t>MTRND006</t>
  </si>
  <si>
    <t>MTW45</t>
  </si>
  <si>
    <t>17/06 - Devido previsão de ligação de energia, RFI postergado para 30/06.
11/06 - Site sem energia definitiva. RFI postergado para 12/06 para aguardar ligação. 
08/06 - Obra sera finalizada hoje. 
05/06 - Equipe atuando nos acabamentos.
19/05 - Formalizado acionamento por e-mail.
08/05 - Acionei MNS pelo WhatsApp. Segunda eles começaram com as tratativas.</t>
  </si>
  <si>
    <t>MTRND007_A</t>
  </si>
  <si>
    <t>MTRND007</t>
  </si>
  <si>
    <t>MTW46</t>
  </si>
  <si>
    <t>15/06 - RFI submetido. Ag template.
08/06 - Montagem finalizada em 06/06. Aguardando envio de fotos. 
03/06 - montagem iniciada.
01/06 - concretagem concluida.
28/05 - concretagem postergada para 01/06 por disponibilidade da concreteira.
19/05 - Formalizado acionamento por e-mail.
08/05 - Acionei MNS pelo WhatsApp. Segunda eles começaram com as tratativas.</t>
  </si>
  <si>
    <t>PACMT004_A</t>
  </si>
  <si>
    <t>PACMT004</t>
  </si>
  <si>
    <t>PACM8</t>
  </si>
  <si>
    <t>26/08 - Infra finalizada, aguardando fotos da EV para o envio do RFI. Atualizado na FUP 
24/08 - RFI previsto para amanhã.
19/08  EV ARMAZ. dia 27/7 
12/08 - Inicio de montagem confirmado para o dia 16/08 
11/08 - Data da montagem e RFI alterada. Houve desistência de equipe aprovada de montagem, sendo necessário nova contratação de montadores. Vai passar por todo processo de EHS novamente.
Informado em 07/08.
07/08 - Cronograma mantido.
06/08 - Concretagem concluida.
04/08 - Conforme alinhado na FUP de hoje, equipe de montagem aprovada de EHS vai iniciar a montagem pelo site TOMGL001, ao concluir vem para o PABRB002, segue para o PACMT004 e conclui em PAMJX005.
Dessa forma, previsão de inicio de montagem para 16/08.
30jul - Ferragens atrasaram e chegaram ontem e concreta dia 03ago.
28/07 - cronograma atualizado com base na data de liberação de EHS.
23/07 - Solicitei antecipação de embarque para Nilko hoje, para tentar instalar o gabinete dia 31/07. A data anterior era 07/08.
22/07 - Concretagem antecipada de 28/07 para 25/07. 
20/07 - Escavação iniciada. 
16/07 - Equipe de infra aprovada e liberada por EHS. Remobilização programada para 20/07. 
15/07 - Data de instalação de gabinete confirmado em FUP presencial com Sue/Aline.
07/07 - Embora o projeto seja Terra Trem, não é necessário integração (confirmado com o Wilson).
14/07 - CH armazenado ao lado do site.
29/06 - Acionamento via e-mail.</t>
  </si>
  <si>
    <t xml:space="preserve">Cametá </t>
  </si>
  <si>
    <t>SPTPW010_A</t>
  </si>
  <si>
    <t>FAZENDA DO GRAMA</t>
  </si>
  <si>
    <t>SP4FG</t>
  </si>
  <si>
    <t>EV</t>
  </si>
  <si>
    <t>14mar. Recebido novo SAR A e B.
04/08 - Fabio informou que a EV só poderá ser entregue a paritir do dia 10/09</t>
  </si>
  <si>
    <t>04-08 EV somente em 12/09. Condomínio de Luxo - Obra especial, alrerar entrega para P09.</t>
  </si>
  <si>
    <t>Energia Subterrânea - Contratar empresa do cliente</t>
  </si>
  <si>
    <t>PAGNS001_A</t>
  </si>
  <si>
    <t>PAGNS001</t>
  </si>
  <si>
    <t>PAGP3</t>
  </si>
  <si>
    <t xml:space="preserve">DOCS EHS / FALTA DE EQUIPE INFRA - SUPRIMENTOS </t>
  </si>
  <si>
    <t>18/08 - Montagem iniciada.
14/08 - Cronograma mantido, equipe de montagem prevista para o dia 18/08.
10/08 - Envio de documentação para cadastramento de nova equipe de montagem até dia 13/08
04/08 - Conforme alinhado na FUP de hoje:
 A equipe aprovada por EHS esta realizando a montagem de EV do site AMMNS017, ao finalizar vão se mobilizar e iniciar a montagem do AMMNQ001, após a AMMNQ001 a equipe vai para PAGNS001.
22/07 - Devido problema da retro, escavação postergada de 24/07 para 28/07. Cronograma atualizado.
21/07 - A maquina apresentou um defeitoem 18/07 e não foi possivel seguir com a escavação. Rprogramada para 22/07.
17/07 - Abertura de obras realizada.
15/07 - Data de instalação de gabinete confirmado em FUP presencial com Sue/Aline.
10/07 - DT segue aguardando liberação de equipes por EHS. Cronograma postergado. 
29/06 - Formalização do acionamento via e-mail. 
25/06 - Acionamento realizado via Whatsapp.</t>
  </si>
  <si>
    <t>Goianésia do Pará</t>
  </si>
  <si>
    <t>MTSNP006_A</t>
  </si>
  <si>
    <t>MTSNP006</t>
  </si>
  <si>
    <t>MTW01</t>
  </si>
  <si>
    <t>13/07 - RFI enviado com template de energia, mas sem fotos de medição de energia na base, devido a ligação de energia ter sido tardia. 
17/06 - Devido previsão de ligação de energia, RFI postergado para 30/06.
12/06 - RFI enviado. 
09/06 - Equipe trabalhando nos acabamentos do site. 
08/06 - Montagem de EV concluida.
05/06 - montagem iniciada.
02/06 - Autorizado utilização de broca de 1m.
24/05 - Devido data da perfuratriz, concretagem postergada para 03/06.
19/05 - Formalizado acionamento via e-mail.
08/05 - Acionei MNS pelo WhatsApp. Segunda eles começaram com as tratativas.</t>
  </si>
  <si>
    <t>Sinop</t>
  </si>
  <si>
    <t>MTSRR005_A</t>
  </si>
  <si>
    <t>MTSRR005</t>
  </si>
  <si>
    <t>MTW04</t>
  </si>
  <si>
    <t xml:space="preserve">27/08 - Equipe em campo, amanhã será realizado a limpeza e a abertura dia 01/09 com os itens de EHS.
21/08 - Acionamento formalizado via e-mail. </t>
  </si>
  <si>
    <t xml:space="preserve">N/A </t>
  </si>
  <si>
    <t>PAMJX005_A</t>
  </si>
  <si>
    <t>PAMJX005</t>
  </si>
  <si>
    <t>PAMJ7</t>
  </si>
  <si>
    <t xml:space="preserve">26/08 - Site sem energia.
Montagem prevista para finalizar amanhã.
24/06 - RFI previsto p/ dia 26/08
12/08 - concretagem realizada.
10/08 - Concretagem reagendada para o dia 12/08.
07/08 - por falta de indisponibilidade da unica concreteira da região, (Magalhães concreto), concretagem alterada de 10/08 para 11/08.
05/08 - CH e EV entregues.
04/08 - Conforme alinhado na FUP de hoje,  equipe de montagem aprovada de EHS vai iniciar a montagem pelo site TOMGL001, ao concluir vem para o PABRB002, segue para o PACMT004 e conclui em PAMJX005.
Dessa forma, segue cronograma previsto:
Concretagem: 10/08
Inicio de montagem: 20/08
30jul - Ferragens atrasaram e chegam dia 03ago e concreta dia 08ago.
23/07 - Solicitei antecipação de instalaçao de gabinete para Nilko de 28/08 para 14/08.
22/07 - EHS liberou equipe de infra e montagem para seguir.
Cronograma atualizado.
16/07 -  Ag. liberação das equipes por EHS. Cronograma estimado.
15/07 - Data de instalação de gabinete confirmado em FUP presencial com Sue/Aline.
13/07 - EHS ainda não aprovou documentação da equipe para inicio de obra.Cronograma estimado.
10/07 - PPI e fundação não compatibilizado.
Vide e-mail: APC PROBLEM - PAMJX005_A - Engenharia - PPI não compatibilizado com fundação </t>
  </si>
  <si>
    <t>Moju</t>
  </si>
  <si>
    <t>PADML001_A</t>
  </si>
  <si>
    <t>PADML001</t>
  </si>
  <si>
    <t>PADE4</t>
  </si>
  <si>
    <t xml:space="preserve">27/08 - Equipe aprovada pelo time de EHS.
25/09 - Embarca dia 11/09
21/08 - Acionamento formalizado via e-mail. </t>
  </si>
  <si>
    <t>Dom Eliseu</t>
  </si>
  <si>
    <t>AM  - 40m</t>
  </si>
  <si>
    <t>CW: - | EV: DT | GAB: -</t>
  </si>
  <si>
    <t>PRLND012_A</t>
  </si>
  <si>
    <t>PRLND012</t>
  </si>
  <si>
    <t>PRLRC</t>
  </si>
  <si>
    <t>REV. PPI - DIVERGÊNCIA COMERCIAL</t>
  </si>
  <si>
    <t xml:space="preserve">27/08 - Equipe programada para está no site dia 31/08
25/08 - Aguardando aprovação por EHS. 
19/08 - Impasse comercial sendo tratado por suprimentos. Renan vai pegar aprovação da diretoria. 
Site atípico. 
18/08 - gabinete embarca dia 28/08
18/08 - Quantitativo não validado, aguardando tratativas internas.
13/08 - Envio de adicional realizado hoje e aguardando aprovação. 
11/08 - Adicional sendo aprovado amanhã equipe retornar no site até segunda-feira 17/08 
10/08 - Necessário aprovação do adicional ref. revisão de projeto para seguir com a obra 06/08 - PPI revisado recebido via e-mail e disponibilizado para Rei Sol via grupo de obra. Rei Sol vai validar os custos adicionais para aprovarmos via suprimentos, para so então retomar a obra.
05/08 - Alinhado com ENG como prosseguir com relação nivelamento do site, e escadas de acessos devido aos desniveis em todo percurso de área locada.
ENG vai revisar PPI amanhã.
04/08 - Em campo, foi verificado que com o deslocamento de área, a fundação ficaria em desnivel, necessitando de avaliação de ENG sobre como executar a fundação. 
03/08 - Recebemos o SAR revisado. 
LIC respondeu que com o deslocamento do site não seria necessário seguir com supressão das arvores. 
01/08 - Proprietário aceitou deslocar o site. Verificando com LIC sobre os recuos.
31jul - Erro de marcação do site no dia 27jul, tem árvores, verificando aumento de área por ACQ, Saites vai fazer o aditivo hoje, de aumento de área, apos confirmação de mudança temos que alinhar com a engenharia o desnivel.
28/07 - Necessário deslocar a área locada em 5mts. ACQ negociando com proprietário.
27/07 - Durante abertura de obras, tivemos interferência com arvores, além de desnivel de terreno. Checando como seguir via ACQ, LIC e ENG.
Vide e-mail: PRLND012_A I ID VIVO: PRLND012 - Interferência com árvores - Sem licenças
23/07 - Solicitei antecipação de instalaçao de gabinete para Nilko de 28/08 para 17/08.
21/07 - Ag. aprovação de equipe de EHS.
Cronograma estimado, considerando aprovação de EHS até amanhã..
17/07 - Ag. aprovação de equipe de EHS.
Cronograma estimado, considerando aprovação de EHS ainda hoje.
16/07 - Rei Sol enviou doc. para EHS.
15/07 - Data de instalação de gabinete confirmado em FUP presencial com Sue/Aline.
14/07 - Formalização de acionamento enviada via e-mail. 
E-mail: APC PROBLEM - PRLND012_A - Engenharia - PPI não compatibilizado com fundação 
Sem nenhum doc. De licenciamento. Licenciamento liberado em comite. </t>
  </si>
  <si>
    <t>REV. PPI - DIVERGÊNCIA COMERCIAL
DESNIVEIS NO TERRENOS
INTERFERÊNCIA COM ÁRVORES
DOCS EHS</t>
  </si>
  <si>
    <t>TUBULÃO  -  manual</t>
  </si>
  <si>
    <t>SECCIONAL - 40m</t>
  </si>
  <si>
    <t>Definitiva - Com débitos na operadora, tentar em nome da Winity</t>
  </si>
  <si>
    <t>MTTQR001_A</t>
  </si>
  <si>
    <t>MTTQR001</t>
  </si>
  <si>
    <t>MTW47</t>
  </si>
  <si>
    <t>20/05 - RFI sem energia recebido.
12/05 - montagem iniciada.
08/05 - Polimix teve problemas com concreto, remarcou concretagem para amanhã.
04/05 - Escavação iniciada. Concretagem confirmada para 08/05 as 7:30h com a Polimix.
29/04 - Topografo demarcou local ontem. Cronograma atualizado.
27/04 - Teremos acompanhamento de topografo na rota a partir de amanhã.
24/04 - Rota confirmou topografo presencial a partir de segunda. Inicio de obras postergado para 27/04.
Site demarcado, aguardando topografo.
17/04 - Liberação do APC hoje, recebido pelo Igor Dudek.Alinhado com Yuzo e RDS. Liberado para obra sem Docusign recebido.
09/04 - EHS não finalizou envio pois falta documentos da MNS (exames que estamos aguardando nvio dos laboratorios).
06/04 - EHS precisa enviar toda a documentação para analise da rota até 08/04.
02/04 - Aguardando liberação de obra.
Disparado pré-work a pedido do Dudek.
Abertura inicialmente esta programada para 13/04 e RFI 13/05 a depender da data de liberação das obras.</t>
  </si>
  <si>
    <t>Itiquira</t>
  </si>
  <si>
    <t>PRPNH001_A</t>
  </si>
  <si>
    <t>PRPNH001</t>
  </si>
  <si>
    <t>PRPEP</t>
  </si>
  <si>
    <t>07/08 - RFI enviado.
06/08 - Energia definitiva ligada em 29/07. 29/06 - RFI postergado para amanhã, por conta de previsão da ligação da energia definitiva.
Gabinete no local, sem energia.
26/06 - gabinete confirmado para 29/06 
24/06 - RFI sem gabinete e energia definitiva.
17/06 - Montagem de EV finalizada.
15/06 - Devido condições climaticas, termino de montagem postergado para 17/06.
13/06 - montagem iniciada.
09/06 - Concretagem 13h realizada.
02/06 - Escavação deu água. Rei Sol esta bombeando a água. 
01/06 - abertura de obras concluida.
27/05 - Acionamento de obra liberado para fornecedor.</t>
  </si>
  <si>
    <t>Pinhais</t>
  </si>
  <si>
    <t>PABLM002_A</t>
  </si>
  <si>
    <t>PABLM002</t>
  </si>
  <si>
    <t>PAAND</t>
  </si>
  <si>
    <t>08set. Recebido acionamento, Acionado fornecedor.</t>
  </si>
  <si>
    <t>Belém</t>
  </si>
  <si>
    <t>PABRS001_A</t>
  </si>
  <si>
    <t>PABRS001</t>
  </si>
  <si>
    <t>PAOLA</t>
  </si>
  <si>
    <t>INCRA - Só será liberado após concessão do INCRA.
10Abr. Acionamento</t>
  </si>
  <si>
    <t>BRASIL NOVO</t>
  </si>
  <si>
    <t>RJCBF001_A</t>
  </si>
  <si>
    <t>RJCBF001</t>
  </si>
  <si>
    <t>RJBQP</t>
  </si>
  <si>
    <t>26/08 - EV finalizada, faltando fotos para o envio do relatório, Chuva na localidade. 
 25/08 - Gabinete instalado, aguardando relatório.
25/08 - Falta fotos da EV para envio do RFI, está chovendo na localidade.
24/08 -  EV na altura, falta relatório fotografico não realizado por motivo de chuva.
 19/08 - Montagem iniciada.
18/08 - gabinete embarca dia 26/08 
13/08 - Cronogrma mantido 
12/08 - Concretagem realizada. 
06/08 - Escavação iniciada.
05/08 - Durante a abertura foi constatado um desnivel no terreno 1,5 metros em relação ao nivel da rua. Aguardando croqui da Rei Sol para aprovação da ENG. 
Limpeza realizada pelo proprietário em 03/08, desta forma abertura de obra realizada hoje. 
Cronograma atualizado . 
31jul - Caixas d'agua retiradas, porem ficou as bases. ACQ confirmou que iria ser retirado dia 30jul, mas não aconteceu ficou para hoje a tarde.
23/07 - Solicitei instalação de gabinete para Nilko para 17/08.
22/07 - Ag. aprovação de equipe de EHS.
Cronograma estimado, considerando aprovação de EHS até amanhã.
20/07 - Formalização do acionamento via e-mail.
13/07 - Acionamento via Whatsapp.</t>
  </si>
  <si>
    <t xml:space="preserve">Cabo Frio </t>
  </si>
  <si>
    <t>RETIRADA DE CAIXA D'AGUA PELO PROPRIETÁRIO.
LIBERAÇÃO EHS</t>
  </si>
  <si>
    <t>Definitiva Ligada antecipada</t>
  </si>
  <si>
    <t>PACPT002_A</t>
  </si>
  <si>
    <t>PACPT002</t>
  </si>
  <si>
    <t>PAIND</t>
  </si>
  <si>
    <t>25ago. Recebido Sar A e B.
13ago. Recebido acionamento.</t>
  </si>
  <si>
    <t>CAPITÃO POÇO</t>
  </si>
  <si>
    <t>PALDR001_A</t>
  </si>
  <si>
    <t>PALDR001</t>
  </si>
  <si>
    <t>PABET</t>
  </si>
  <si>
    <t>INCRA - necessária anuência do INCRA.
10Abr. Acionamento</t>
  </si>
  <si>
    <t>ELDORADO DO CARAJÁS</t>
  </si>
  <si>
    <t>PALDR002_</t>
  </si>
  <si>
    <t>PALDR002</t>
  </si>
  <si>
    <t>PAEAB</t>
  </si>
  <si>
    <t>31/05: Acionado hunter</t>
  </si>
  <si>
    <t>PALDR003_</t>
  </si>
  <si>
    <t>PALDR003</t>
  </si>
  <si>
    <t>PATAN</t>
  </si>
  <si>
    <t>08Ago. SAR inserido na fly
31/05: Acionado hunter</t>
  </si>
  <si>
    <t>PALMR001_</t>
  </si>
  <si>
    <t>PALMR001</t>
  </si>
  <si>
    <t>PAAMP</t>
  </si>
  <si>
    <t>Almeirim</t>
  </si>
  <si>
    <t>PAMRB001_B</t>
  </si>
  <si>
    <t>PAMRB001</t>
  </si>
  <si>
    <t>PAV26</t>
  </si>
  <si>
    <t>18mar. APC por Licenciamento
19out. Cand. B em área remanejada dentro da propriedade inserido no SS. Necessário alterar SOI para 100m. Valor em aprovação.
22set. SAR B inserido no SS, em qualificação.
21set. Candidato aprovado em comitê.
15set. Recebido SAR B em nova área indicada para buscas.
29ago. Acionada novas buscas no outro morro do PN.</t>
  </si>
  <si>
    <t>MARABA</t>
  </si>
  <si>
    <t>PAMRB002_C</t>
  </si>
  <si>
    <t>PAMRB002</t>
  </si>
  <si>
    <t>PAV30</t>
  </si>
  <si>
    <t>31ago. Candidato qualificado pela vivo via e-mail para startarmos o processo de juntada de itens da normativa ao processo. Necessário torre de 80 m.
11ago. Candidato reinserido no SS.
07ago. Após reunião com a Vivo, a estretégia foi reprovar o candidato por conta do SLA estourado e ainda não ter como qualificá-lo, subir o candidato novamente no SS .
04ago. Recebida reprovação do candidato peala vivo: reprovado por TX Rádio, pois depende da liberação da Rota: PAV26-PAV31-PAV33-PAV34-PAV30-PAV39-PAV29-PAV28-PAV19-PAV20"
31Jul. Info status SS: Indicação Topologia TX Radio.
24Jul. Info status SS: Indicação Topologia TX Radio.
17Jul. Cand C inserido para qualificação da Vivo.
06Jul. Candidato C aprovado no comitê (B reprovado), Vivo precisa derrubar cand A e abrir novo acionamento.
09Jun. Recebido SAR cand B e C.</t>
  </si>
  <si>
    <t>PAMRB003_A</t>
  </si>
  <si>
    <t>PAMRB003</t>
  </si>
  <si>
    <t>PAV31</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</si>
  <si>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04ago. Recebida reprovação do candidato pela vivo: reprovado por TX Rádio, pois depende da liberação da Rota: PAV26-PAV31-PAV33-PAV34-PAV30-PAV39-PAV29-PAV28-PAV19-PAV20"
25Jul. Info status SS: Indicação Topologia TX Rádio.
14Jul. Info status SS: Indicação Topologia TX Rádio.
28Jun. Cand A inserido para qualificação da Vivo.
21Jun. Recebido protocolo INCRA nº 54000.055936/2023-00.
18Mai. Recebido SAR cand A e RC.
10Mai. Acionada novas buscas.</t>
  </si>
  <si>
    <t>PAMRB004_A</t>
  </si>
  <si>
    <t>PAMRB004</t>
  </si>
  <si>
    <t>PAV32</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</si>
  <si>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04ago. Recebida reprovação do candidato pela vivo: reprovado por TX Rádio, pois depende da liberação da Rota: PAV26-PAV31-PAV33-PAV34-PAV30-PAV39-PAV29-PAV28-PAV19-PAV20
25Jul. Info status SS: Indicação Topologia TX Rádio.
18Jul. Info status SS: Indicação Topologia TX Rádio.
14Jul. Info status SS: Indicação Topologia TX Rádio.
10Jul. Info status SS: Indicação Topologia TX Rádio.
28Jun. Cand A inserido para qualificação da Vivo.
21Jun. Recebido protocolo INCRA nº 54000.056056/2023-42.
18Mai. Recebido SAR cand A e RC.
10Mai. Acionada novas buscas.</t>
  </si>
  <si>
    <t>PAMRB005_A</t>
  </si>
  <si>
    <t>PAMRB005</t>
  </si>
  <si>
    <t>PAV33</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</si>
  <si>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Reinserir candidato A.
04ago. Recebida reprovação do candidato pela vivo: reprovado por TX Rádio, pois depende da liberação da Rota:PAV32-PAV33-PAV34-PAV30-PAV39-PAV29-PAV28-PAV19-PAV20-PAV20"
14Jul. Info status SS: Indicação Topologia TX Rádio.
10Jul. Info status SS: Qualificação RF.
28Jun. Cand A e B inseridos para qualificação da Vivo.
21Jun. Recebido protocolo INCRA nº 54000.055949/2023-71.
18Mai. Recebido SAR cand A, B e RC.
10Mai. Acionada novas buscas.</t>
  </si>
  <si>
    <t>PAMRB006_A</t>
  </si>
  <si>
    <t>PAMRB006</t>
  </si>
  <si>
    <t>PAV34</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</si>
  <si>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04ago. Recebida reprovação do candidato pela vivo: reprovado por TX Rádio, pois depende da liberação da Rota:PAV32-PAV33-PAV34-PAV30-PAV39-PAV29-PAV28-PAV19-PAV20-PAV20"
14Jul. Info status SS: Indicação Topologia TX Rádio.
10Jul. Info status SS: Indicação Topologia TX Rádio.
21Jun. Info status SS: Indicação Topologia TX Rádio.
14Jun. Info status SS: Indicação Topologia TX Rádio.
02Jun. Info status SS: Indicação Topologia TX Rádio.
09Mai. Info status SS: Indicação Topologia TX Rádio.
04Mai. Info status SS: Indicação Topologia TX Rádio.
25Abr. Info status SS: Indicação Topologia TX Rádio.
18Abr. Info status SS: Qualificação RF.
14Abr. Cand A inserido para qualificação da Vivo.
13Abr. Recebido SAR cand A.</t>
  </si>
  <si>
    <t>PAMRB007_A</t>
  </si>
  <si>
    <t>PAMRB007</t>
  </si>
  <si>
    <t>PAV35</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</si>
  <si>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04ago. Recebida reprovação do candidato pela vivo: reprovado por TX Rádio, depende da liberação da Rota:PAV32-PAV33-PAV34-PAV30-PAV39-PAV29-PAV28-PAV19-PAV20-PAV20"
14Jul. Info status SS: Indicação Topologia TX Rádio.
10Jul. Info status SS: Indicação Topologia TX Rádio.
28Jun. Cand A inserido para qualificação da Vivo.
21Jun. Recebido protocolo INCRA nº 54000.056047/2023-51.
18Mai. Recebido SAR cand A e RC.
10Mai. Acionada novas buscas.</t>
  </si>
  <si>
    <t>PAMRB009_C</t>
  </si>
  <si>
    <t>PAMRB009</t>
  </si>
  <si>
    <t>PAV37</t>
  </si>
  <si>
    <t>31ago. Candidato qualificado pela vivo via e-mail para startarmos o processo de juntada de itens da normativa ao processo.
15ago. Candidato reinserido no SS.
07ago. Após reunião com a Vivo, a estretégia foi reprovar o candidato por conta do SLA estourado e ainda não ter como qualificá-lo, subir o candidato novamente no SS .
04ago. Recebida reprovação do candidato pela vivo: reprovado por TX Rádio, depende da liberação da Rota:PAV35-PAV36-PAV37-PAV38-PAV39-PAV29-PAV28-PAV19-PAV20-PAV20"
17Jul. Cand C inserido para qualificação da Vivo.
06Jul. Candidato C aprovado no comitê, Vivo precisa derrubar cand A e abrir novo acionamento.
09jun. Recebido SAR cand C.
25Mai. Recebido RC atualizado (Todo o PN e seu raio de busca se encontra nas terras de uma pessoa que tem título definitivo, como analisado por a Winity não era possível prosseguir. Sendo que para ter uma área da Associação deveremos deslocar o PN).
15Mai. Acionada nova busca.</t>
  </si>
  <si>
    <t>PAMRB010_B</t>
  </si>
  <si>
    <t>PAMRB010</t>
  </si>
  <si>
    <t>PAV38</t>
  </si>
  <si>
    <t>31ago. Candidato qualificado pela vivo via e-mail para startarmos o processo de juntada de itens da normativa ao processo. Necessário torre de 100 m
15ago. Candidato reinserido no SS.
07ago. Após reunião com a Vivo, a estretégia foi reprovar o candidato por conta do SLA estourado e ainda não ter como qualificá-lo, subir o candidato novamente no SS .
04ago. Recebida reprovação do candidato pela vivo: reprovado por TX Rádio, depende da liberação da Rota:PAV35-PAV36-PAV37-PAV38-PAV39-PAV29-PAV28-PAV19-PAV20-PAV20
14Jul. Info status SS: Indicação Topologia TX Rádio.
10Jul. Info status SS: Indicação Topologia TX Rádio.
06Jul. Cand B inserido para qualificação da Vivo.
21Jun. Recebido protocolo INCRA nº 54000.056066/2023-88.
07Jun. Recebido SAR cand B.
25Mai. Recebido RC atualizado (Onde caiu o PN é área de assentado e não possui área disponível, para conseguir uma área disponível da Associação teria que deslocar o PN á 1,40km como solicitado a mesma).
15Mai. Acionada nova busca.</t>
  </si>
  <si>
    <t>RJCNT001_A</t>
  </si>
  <si>
    <t>RJCNT001</t>
  </si>
  <si>
    <t>RJCGT</t>
  </si>
  <si>
    <t>14/08 - RFI enviado aprovado com ressalvas pelo Rogerio Joly.
13/08 - RFII será enviado no dia de hoje 
11/08 - Não foi possivel finalizar a montagem da EV devido a ventania da região. Dessa forma, termino postergado para amanhã.
10/08 - RFI postergado para o dia 14/08. A equipe de INFRA não pode atuar simultaneamente à equipe de montagem.
06/08 - Montagem iniciada.
05/08 - Entrega de EV31jul - Concretagem realizada dia 24jul, dia 27jul ja reaterro finalizado, executando itens de infra, torre só chega dia 03ago. DEFINITIVA LIGADA
23/07 - Concretagem cancelada pela usina, motivo: a concretagem que a usina tinha de manha atrasou e só finalizou agora a pouco.  E pela obra ser distante eles não querem mais atender hoje. 
Concretagem postergada para amanhã.
22/07 - Concretagem antecipada de 24/07 para 23/07.
15/07 - Data de instalação de gabinete confirmado em FUP presencial com Sue/Aline.
13/07 - Obra não iniciada por falta de aprovação de EHS.
10/07 - Obra não iniciada por falta de aprovação de EHS.
08/07 - Obra não iniciada por falta de aprovação de EHS.
02/07 - Formalização do acionamento via e-mail.
APC PROBLEM - RJCNT001_A - Aquisição - Limpeza de vegetação pelo proprietário
30/06 - Acionamento realizado via Whatsapp.</t>
  </si>
  <si>
    <t>Cantagalo</t>
  </si>
  <si>
    <t>DOCS EHS
Data de RFI</t>
  </si>
  <si>
    <t>CAW- 60m</t>
  </si>
  <si>
    <t>PAMRB024_A</t>
  </si>
  <si>
    <t>PAMRB024</t>
  </si>
  <si>
    <t>PAW55</t>
  </si>
  <si>
    <t>PANTN001_</t>
  </si>
  <si>
    <t>PANTN001</t>
  </si>
  <si>
    <t>PAATK</t>
  </si>
  <si>
    <t>PANTN003_</t>
  </si>
  <si>
    <t>PANTN003</t>
  </si>
  <si>
    <t>PAATO</t>
  </si>
  <si>
    <t>BAPLF001_COLLO2</t>
  </si>
  <si>
    <t>BAPLF001</t>
  </si>
  <si>
    <t>BAGTV</t>
  </si>
  <si>
    <t xml:space="preserve">02/09/2026 - Resolvido em conferencia com Engenharia / Leticia abaixa os mastros TIM e instalar Vivo conforme projeto
18/08/2026 - Enviado para engenharia verificaçao de projeto pois localmente temos problemas de espaço para alocação dos Mastros Vivo
14/08/2026 - APC liberado em 13/08 pendente liberação de EHS, acionamento enviado. </t>
  </si>
  <si>
    <t>PAULO AFONSO</t>
  </si>
  <si>
    <t xml:space="preserve">14/08/2026 - Aguarda Liberação de EHS </t>
  </si>
  <si>
    <t>PAPRP002_C</t>
  </si>
  <si>
    <t>PAPRP002</t>
  </si>
  <si>
    <t>PAV19</t>
  </si>
  <si>
    <t>09out. Candidato C qualificado
15ago. Candidato reinserido no SS.
07ago. Após reunião com a Vivo, a estretégia foi reprovar o candidato por conta do SLA estourado e ainda não ter como qualificá-lo, subir o candidato novamente no SS .
04ago. Recebida reprovação do candidato peala vivo: reprovado por TX Rádio, pois depende: PAV39-PAV29-PAV28-PAV19-PAV20-PAV20.
18Jul. Info status SS: Indicação Topologia TX Rádio.
14Jul. Info status SS: Indicação Topologia TX Rádio.
10Jul. Info status SS: Indicação Topologia TX Rádio.
29Jun. Cand C inserido para qualificação da Vivo - aprovado em comitê.
21Jun. Recebido protocolo INCRA nº 54000.056446/2023-12.
09Jun. Recebido SAR cand C.
30Mai. Recebido RC atualizado.
12Mai. Acionada novas buscas.</t>
  </si>
  <si>
    <t>PARAUAPEBAS</t>
  </si>
  <si>
    <t>PAPRP012_A</t>
  </si>
  <si>
    <t>PAPRP012</t>
  </si>
  <si>
    <t>PAW21</t>
  </si>
  <si>
    <t>14ago - Liberado seguir com tubulão pela Leticia, com email da Vivo e Vale autorizando.
12ago - Projeto de fundação será alterado para Radier</t>
  </si>
  <si>
    <t>Pré 14ago</t>
  </si>
  <si>
    <t>PARMX002_A</t>
  </si>
  <si>
    <t>PARMX002</t>
  </si>
  <si>
    <t>PASIR</t>
  </si>
  <si>
    <t>20fev. Recebido SAR A.
12fev25. Site reacionado.
11set. Recebido acionamento. Site cancelado.</t>
  </si>
  <si>
    <t>PARMX003_</t>
  </si>
  <si>
    <t>PARMX003</t>
  </si>
  <si>
    <t>PASSM</t>
  </si>
  <si>
    <t>PATLN002_</t>
  </si>
  <si>
    <t>PATLN002</t>
  </si>
  <si>
    <t>PATBJ</t>
  </si>
  <si>
    <t>Tailândia</t>
  </si>
  <si>
    <t>PATPR001_A</t>
  </si>
  <si>
    <t>PATPR001</t>
  </si>
  <si>
    <t>PASTT</t>
  </si>
  <si>
    <t>INCRA - Área do INCRA-
10Abr. Acionamento</t>
  </si>
  <si>
    <t>VIVO BTS</t>
  </si>
  <si>
    <t>ITUPIRANGA</t>
  </si>
  <si>
    <t>PBJPS002_B</t>
  </si>
  <si>
    <t>PBJPS002</t>
  </si>
  <si>
    <t>PBVFG</t>
  </si>
  <si>
    <t>02jun - Aguardando aceitação.
27mai - Energia definitiva agendada para dia 29mai com conhecido. Site pronto aguardando Gabinete e energia definitiva
26mai - Acionado contatos de João pessoa para ligar 25mai - Aguardando somente energia para dia 29mai. Gabinete falta ser instalado, dia 30mai.
22mai - Concessionária reprovou por sistema de aterramento, Ventura vendo com conhecidos para ligação.
20mai - Prazo da concessionária até 21mai.
19mai - Torre com 44m, amanhã vai terminar reaperto e escada. 18mai - executando alambrado, QTM OK - 08mai - 1° reprova de energia, pedido reativado para atendimento dia 21.05.
15mai - Base equipamento pronta, executando alambrado, QTM 11mai - 08mai - Concretagem amanhã, recebido atualização do projeto. 1° reprova de energia, pedido reativado para atendimento dia 21.05.
07mai - Equipe parada, chumbador é maior que o pescoço do bloco de fundação, tem que aumentar, aguardando Fabiola.
06mai - Entrega atrasada para dia 07mai.
27abr - Proprietário promete para 28.04 a retirada das arvores e bananeiras.</t>
  </si>
  <si>
    <t>PEBRZ001_A</t>
  </si>
  <si>
    <t>PEBRZ001</t>
  </si>
  <si>
    <t>PEBJV</t>
  </si>
  <si>
    <t>falta RFI completo + falta Template de Energia + gabinete ok Prev 02/06/26</t>
  </si>
  <si>
    <t>BREJINHO</t>
  </si>
  <si>
    <t>RFI Energia Definitiva ligada em 27/05</t>
  </si>
  <si>
    <t>PECRZ001_A</t>
  </si>
  <si>
    <t>PECRZ001</t>
  </si>
  <si>
    <t>PESAA</t>
  </si>
  <si>
    <t>31mai - Torre na altura, está chovendo no local. OPERACIONAL ENVIADO
28mai - Reaterro hoje. falta base.
27mai - Atraso na entrega para final do dia 28mai da EV. montagem postergada.
26mai - Executando mureta, base sendo priorizada, não fica na mureta. Gabinete embarcou com atraso , somente dia 28mai.
25mai - Equipe executando o alambrado, reaterro dia 26mai radier aflorado. RFI OPERACIONAL dia 31mai.
23mai - Concretagem realizada.Torre embarcando, será entregue 28mai.
22mai - Torre não embarcou só vai ser entregue no dia 28mai.
21mai - Ferragem em andamento, concretagem confirmada para dia 23mai. Não é possível puxar antes. Radier aflorado vai precisar de mais 3 dias
19mai - Definitiva para dia 22mai.
18mai - Torre com atraso no embarque, 15mai - Rocha na fundação, aprovar valor de 5k para quebra da rocha.
13mai - Chumbador alterado para dia 17mai, concretagem com janela somente dia 21mai.</t>
  </si>
  <si>
    <t>PEFLR001_A</t>
  </si>
  <si>
    <t>PEFLR001</t>
  </si>
  <si>
    <t>PEFLM</t>
  </si>
  <si>
    <t>05Mar. SAR enviado cand A e Cand B
20fev. Recebido SAR A e B.
12fev. Recebido acionamento.</t>
  </si>
  <si>
    <t>Floresta</t>
  </si>
  <si>
    <t>PEFLR002_A</t>
  </si>
  <si>
    <t>PEFLR002</t>
  </si>
  <si>
    <t>PEFRV</t>
  </si>
  <si>
    <t>29mai - Jefferson procurando facilitador ou encontrar provisória.
28mai - Email pronto aguardando energia definitiva.
26mai - Falta Gabinete embarcou com atraso , somente dia 29mai.
18mai - Medracom informa custos de remobilização caso não chegue as peças até dia 19mai.
15mai - Peças Torre atrasou na Galvanização, vai ser entregue dia 20mai.
11mai - Gabinete somente para dia 26mai, atualizado RFI.
22Abr - Arvores a serem retiradas, ACQ deve comunicar o proprietário.</t>
  </si>
  <si>
    <t>Medracom</t>
  </si>
  <si>
    <t>DEFINITIVA - Jefferson no local buscando técnico para instalar, não temos provisória</t>
  </si>
  <si>
    <t>CW: Medracom | EV: Medracom | GAB: -</t>
  </si>
  <si>
    <t>PEGRS001_A</t>
  </si>
  <si>
    <t>PEGRS001</t>
  </si>
  <si>
    <t>PEIGG</t>
  </si>
  <si>
    <t>12jun Aceitação feita pendências serão resolvidaas05jun RFI APROVADO COMO 31.05
31mai - Torre na altura, está chovendo no local.
28mai - Torre iniciada.
26mai - Infra estrutura pronta. montagem inicia apos chegada a torre. Gabinete embarcou com atraso , somente dia 31mai.
25mai Civil finalizada dia 26mai RFI junto com término da EV.
21mai - Energia def para amanhã. inciaremos a montagem.
19mai - Chumbador armado, , com murão em pé, base de concreto para hoje, definitiva prevista para hoje.
]15mai - Torre atrasou na galvanização, nova data de entrega dia 28mai.
05mai Site paralisado no início da escavação.
22Abr - Arvores a serem retiradas, ACQ deve comunicar o proprietário.</t>
  </si>
  <si>
    <t>PEJBT004_RC</t>
  </si>
  <si>
    <t>PEJBT004</t>
  </si>
  <si>
    <t>PEYFJ</t>
  </si>
  <si>
    <t>05set. Acionado fornecedor.
05set. Recebido acionamento pelo comercial.</t>
  </si>
  <si>
    <t>PEPJC002_A</t>
  </si>
  <si>
    <t>PEPJC002</t>
  </si>
  <si>
    <t>Resort Oka Beach Residence</t>
  </si>
  <si>
    <t>14abr. O ponto atende RF. Podemos considerar uma altura de 40m Az (40/150/210).
11abr. SAR_A enviado para qualificação interna. Opção para BIOSITE 20m. Resort não aceita estrutura convencional.
18mar. Recebido acionamento do comercial Sar A para qualificação interna. Projeto TAV para atendimento ao Resort Oka Beach Residence já negociado pela Flowers (em assinatura final pelo time Winity). Comercial trabalhando para conseguirmos este acionamento.</t>
  </si>
  <si>
    <t>IPOJUCA</t>
  </si>
  <si>
    <t>20m BIOSITE</t>
  </si>
  <si>
    <t>PEPJC003_A</t>
  </si>
  <si>
    <t>PEPJC003</t>
  </si>
  <si>
    <t>Enotel Porto De Galinhas</t>
  </si>
  <si>
    <t>PEENO</t>
  </si>
  <si>
    <t>05abr. Previsão de SAR: 31/05.
28abr. Previsão de SAR: 10/05.
13mar. Previsão de SAR: 22/03.
28fev. Negociação de valores com o empreendimento (segunda rodada), hoje foi avaliada a possibilidade de buscarmos possíveis candidatos com a operadora – Mantida a data de contrato em 01/04
28out. Demanda sendo tratada pelo time comercial.</t>
  </si>
  <si>
    <t>SLS Pernambuco</t>
  </si>
  <si>
    <t>Ipojuca</t>
  </si>
  <si>
    <t>PEPJC004_RC</t>
  </si>
  <si>
    <t>PEPJC004</t>
  </si>
  <si>
    <t>Pontal De Maracaípe</t>
  </si>
  <si>
    <t>PEMYP</t>
  </si>
  <si>
    <t>14jul. Possivel candidato "B Haras" não tem interesse na locação por 11k, somente 15k, receberam proprosta de uma outra operadora por 20k.
21Jun. Recebido RC atualizado
15Jun.Valor de locação solicitado pelos proprietários do Haras é de 15k. Levamos a informação para o Veras em reunião, valor inviável. Não apresentamos o SAr para não gerar expectativa ao site, conforme orientado pelo Veras. Valor para região 4k.
31mai. Em contato direto com o Haras para negociação, proprietário informou que está em viagem e solicitou retorno para tratativas após seu retorno dia 10/06. Obs: ùnica opção.
29mai. Opção de candidato que seria apresentada, declinou. Manter RC.
24Mai. Inserido RC ataulizado para análise da Vivo.
05Mai. Inserido RC atualizado no SS. Opção 1 será apresentado como candidato até 08/05, valor de locação 15k.
28abr. Enviar RC em 05/05.
19Abr. Recebido RC atualizado.
06abr. Candidato A declinado pois não possui documentação para licenciar (necessário matrícula e IPTU). Novas buscas com previsão de retorno em 18/04.</t>
  </si>
  <si>
    <t>replan P06</t>
  </si>
  <si>
    <t>PERCF003_A</t>
  </si>
  <si>
    <t>PERCF003</t>
  </si>
  <si>
    <t>PEMWE - Mercado de São Jose</t>
  </si>
  <si>
    <t>24Mar. Contrato Assinado.
13mar. Contrato em assinatura, previsão: 16/03.
03mar. Enviado kit de contrato ao jurídico para análise.
12jan. Enviado candidatos dos 3 nodes via e-mail para qualificação da Vivo.
12Jan23. Minuta nova de locação enviada ao fornecedor, solicitado previsão de documentação. O contrato só poderá ser assinado após análise do Jurídico.
09Jan23. Cand A SLS1 (fachada) informou que só enviará documentação após análise do contrato.
20Dez. Recebido SAR cand A (SLS1, SLS2 e SLS3) e RC.
28nov. Acionado fornecedor para buscas</t>
  </si>
  <si>
    <t>SLS Recife</t>
  </si>
  <si>
    <t>PERCF004_RC</t>
  </si>
  <si>
    <t>PERCF004</t>
  </si>
  <si>
    <t>CEASA II</t>
  </si>
  <si>
    <t>PESEI</t>
  </si>
  <si>
    <t>17Mai. Inserido RC atualizado para qualificação da Vivo. Região industrial com valores de locação muito acima do target.
08Mai. Recebido RC atualizado.
05mai. Previsão de retorno de opção e buscas: 09/05 e envio Vivo 11/05.
27Abr. Hunter fazendo novas buscas.
27/04/2023 - Conforme informação do Ivair via telefone, cand. "A" caiu, visto que a documentação e a matricula é de pessoa juridica, sendo que este já alertou que possui várias dividas e não tem interesse em renegociar as dividas da empresa neste momento, até porque a empresa não funciona mais.
25/04/2023 - Cand. "A" - pessoa juridica, aguardando documentação</t>
  </si>
  <si>
    <t>PICJR001_A</t>
  </si>
  <si>
    <t>PICJR001</t>
  </si>
  <si>
    <t>Cajueiro da Praia</t>
  </si>
  <si>
    <t>27Abr. Recebido SAR cand A.</t>
  </si>
  <si>
    <t>CAJUEIRO DA PRAIA</t>
  </si>
  <si>
    <t>PIMRW001_B</t>
  </si>
  <si>
    <t>PIMRW001</t>
  </si>
  <si>
    <t>PIDJD</t>
  </si>
  <si>
    <t>18Jun cand aprovado pela vivo
06mai. Recebido SAR B.
21fev. Recebido SAR A.
12fev. Recebido acionamento.</t>
  </si>
  <si>
    <t>MORRO CABEÇA NO TEMPO</t>
  </si>
  <si>
    <t>RSCRZ003_COLLO1</t>
  </si>
  <si>
    <t>RSCRZ003</t>
  </si>
  <si>
    <t>RSSBF</t>
  </si>
  <si>
    <t xml:space="preserve">28/08/2026 - Energia definitiva não sai dentro do mes, regional não aprova SCI
24/08/2026 - Relatorio de RFI enviado aguarda energia definitiva
19/08/2026 - Relatório de RFI PLan 20/08 | Pendente energia definitiva
17/08/2026 Aguarda relatório de RFI e energia definitiva
12/08/2026 Aguarda relatório de RFI e energia definitiva
07/08/2026 - S2S ira enviar relatório de RFI hoje
31/07/2026 - Energia Plan Agosto Regional Vivo não aceitara RFI com SCI Leticia ciente
30/07/2026 - Energia definitiva Plan Agosto necessario aprovaçao do SCI para seguirmos com provisória
29/07/2026 - Melhora no tempo em concretagem da base risco de energia definitiva
28/07/2026 - Impacto devido chuva constante na região alterado data de Gabinete
27/07/2026 - Obra iniciada risco alto para energina definitiva
24/07/2026 - Equipe prevista para chegar hoje fim do dia
23/07/2026 - Atraso de equipe inicio postergado para 24/07
22/07/2026 - Inicio de obra postergado devido fortes chuvas na região Gabinete embarque plan dia 27/07 instalação plan dia 29/07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15/07/2026 - Após consulta com suprimentos detectado necessidade de fornecimento de cadeado Bluethoot pelo fornecedor
15/07 - Data de instalação de gabinete confirmado em FUP presencial com Sue/Aline.
14/07/2026 - Cobrado envio de documentações EHS para liberação de obra
13/07/2026 - Batimento realizado, risco de Liberação EHS e energia definitiva
08/07/2026 - Acionamento enviado </t>
  </si>
  <si>
    <t>SANTA CRUZ DO SUL</t>
  </si>
  <si>
    <t>28/08/2026 - Protocolo antigo cancelado, feita nova solicitação
12/08/2026 - Sem evolução, planejamento permanece para fim do mes
07/08/2026 - Feita solicitração agaurda protocolo
31/07/2026 - Sem aprovação de SCI Droop para P08
29/07/2026 - SCI enviado aguarda aprovação de provisória
27/07/2026 - Verificando questão de aprovação do SCI com Militão
24/07/2026 - Devido revisão de PPI necessario projeto para concessionaria SCI enviado hoje 
23/07/2026 - Cartas da Vivo assinadas enviadas para S2S
22/07/2026 - Pendente envio de carta assinada pela Winity previsão de instalação de poste em 24/07
20/07/2026 - S2S com planejamento de enviar formulario de SCI em 20/07</t>
  </si>
  <si>
    <t>PRJRN001_A</t>
  </si>
  <si>
    <t>PRJRN001</t>
  </si>
  <si>
    <t>PRSDP</t>
  </si>
  <si>
    <t>São Jerônimo da Serra</t>
  </si>
  <si>
    <t>PRLMR001_A</t>
  </si>
  <si>
    <t>PRLMR001</t>
  </si>
  <si>
    <t>PRATN</t>
  </si>
  <si>
    <t>ALMIRANTE TAMANDARÉ</t>
  </si>
  <si>
    <t>Definitiva no RFI - Protocolo recusado, reaberto. Tem provisória mono 220v sem custo.</t>
  </si>
  <si>
    <t>RSJXX002_COLLO2</t>
  </si>
  <si>
    <t>RSJXX002</t>
  </si>
  <si>
    <t>SR-IJIR11</t>
  </si>
  <si>
    <t xml:space="preserve">02/09/2026 - Obra em finalização aguarda energia definitiva
31/08/2026 - Energia definitiva não liga dentro do mes sem SCI aprovado
28/08/2026 - Energia definitiva não liga dentro do mes sem SCI aprovado
24/08/2026 - Energia definitiva plan 26/08
19/08/2026 - Permanece mesma previsão anterior
17/08/2026 - Previsão de energia definitiva 21/08
12/08/2026 - S2S acionando concessionaria para verificar se ligaram energia definitiva
31/07/2026 - Energia definitiva para inicio de Agosto Regional não ira aceitar RFI com provisória Leticia ciente
plan 30/07/2026 - Informado pela Leticia que Vivo não ira aceitar RFI com provisória risco alto de Droop
29/07/2026 - Batimento realizado risco de energia definitiva
27/07/2026 - Bzatimento realizado planejamento mantido
24/07/2026 - Atividade em andamento mantido planejamento
23/07/2026 - Atraso na entrega da infra postergado para 24/07
22/07/2026 - Atraso na obra devido fortes chuvas na região Gabinete embarque plan dia 27/07 instalação plan dia 30/07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</si>
  <si>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02/09/2026 - Protocolo do projeto OK
 24/08/2026 - Necessario projeto de agrupamento
17/08/2026 - Previsão de definitiva 21/08
12/08/2026 - S2S acionando concessionaria para confirmação de ligação da energia definitiva
07/08/2026 - S2S Aguarda numero de protocolo 
31/07/2026 - Sem aprovação de SCI Droop para P08
31/07/2026 - Sem aprovação de SCI Droop para P08
29/07/2026 - Solicitado para concessionaria ligação de definitiva enviado SCI
27/07/2026 - Batimento realizado planejamento mantido
24/07/2026 - Instalação do poste plan 27/07 Energia def. plan 31/07
23/07/2026 - Cartas da Vivo assinadas enviadas para S2S
22/07/2026 -S2S replanejoou envio de formulario de SCI em 22/07 devido fortes chuvas na região  previsão de instalação de poste em 24/07
20/07/2026 - S2S com planejamento de enviar formulario de SCI em 20/07</t>
  </si>
  <si>
    <t>RJMSQ004_A</t>
  </si>
  <si>
    <t>RJMSQ004</t>
  </si>
  <si>
    <t>RJMJT</t>
  </si>
  <si>
    <t>FUNDAÇÃO EXECUTADA ERRADA INFRA</t>
  </si>
  <si>
    <t>24/08 - Chuva na localidade, concretagem reprogramada para 29/08.
18/08 - Nova concretagem prevista para sexta ou sábado 
13/08 - Previsão da equipe retornar para o site na segunda-feira 17/08 
 31jul - Projeto novo de de reforço enviado para reisol, foi realizado por desnivel do stub. Definição com o Stark de quebra dos pilares e novo fornecimento de STUB está com a logistica para fornecimento de um novo.
27/07 - DROP formalizado.
22/07 - Stark informou que o projeto de reforço da fundação esta sendo elaborado, e que tem previsão de ser finalizado ainda hoje. Só depois disso, teremos como avaliar o cenario para reavaliar cronograma. 
21/07 - Rei Sol enviou as evidências faltantes, Stark vai avaliar junto ao Puk. 
16/07 - Fundação enterrada e era aflorada.
Montagem paralisada.Possivel necessidade de reforço d e fundação. 
07/07 - Data de montagem atualizada considerando equipe autorizada por EHS.
23/06 - Equipe de infra realizando fechamento.
Previsão de conclusão de infra 29/06.
15/06 - Concretagem concluida.
11/06 - Concretagem postergada de 12/06 para 15/06 as 7:30h.
10/06 - tínhamos concretagem amanhã, porém foi cancelada.
Motivo: Teremos uma nova visita da prefeitura amanhã.
Fiscal solicitou hoje, a licença ambiental e o projeto aprovado.
Acabei de solicitar o projeto para licenciamento.
09/06 - concretagem confirmada.
05/06 - Abertura realizada.Escavação iniciada.
03/06 - Cronograma atualizado.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</si>
  <si>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Mesquita</t>
  </si>
  <si>
    <t>FUNDAÇÃO EXECUTADA ERRADA INFRA
DATA DE RFI</t>
  </si>
  <si>
    <t>PRPRD007_A</t>
  </si>
  <si>
    <t>PRPRD007</t>
  </si>
  <si>
    <t>PRPRN</t>
  </si>
  <si>
    <t>25mar - Obra iniciará dia 26mar, torre sem data</t>
  </si>
  <si>
    <t>RSPRT018_C</t>
  </si>
  <si>
    <t>RSPRT018</t>
  </si>
  <si>
    <t>RSVCP</t>
  </si>
  <si>
    <t>TROCA DE FUNDAÇÃO</t>
  </si>
  <si>
    <t>25ago - Recebido orçamento para aprovação da mudança de fundação.
24ago - Alterado de tubulão para Radier, foi liberado para fabricar o Aço falta orçamento aprovado.
04ago chovendo para escavar, postergado
22jul - Liberado obra para campo.</t>
  </si>
  <si>
    <t>RJCBF003_B</t>
  </si>
  <si>
    <t>RJCBF003</t>
  </si>
  <si>
    <t>RJTBF</t>
  </si>
  <si>
    <t>ok completo</t>
  </si>
  <si>
    <t>CABO FRIO</t>
  </si>
  <si>
    <t>RFI Energia Definitiva ligada em 19/5</t>
  </si>
  <si>
    <t>RJCMP001_A</t>
  </si>
  <si>
    <t>RJCMP001</t>
  </si>
  <si>
    <t>ATHENAS PARK RESIDENCIA</t>
  </si>
  <si>
    <t>03Mai. SAR_A enviado para qualificação ONE.
25abr. Recebido SAR cand A.
18mar. Recebido acionamento do comercial Sar A para qualificação interna. Projeto TAV para atendimento ao Athenas Park Residencia já negociado pela Flowers. Comercial trabalhando para conseguirmos este acionamento.</t>
  </si>
  <si>
    <t>RJCNC001_A</t>
  </si>
  <si>
    <t>RJCNC001</t>
  </si>
  <si>
    <t>RJMZH</t>
  </si>
  <si>
    <t>17/07 - RFI  enviado sem template de energia. No RFI tem fotos comprovando a ligação de energia. Solicitado template para Rei Sol. 
RFI recebido. Ag. analise de O&amp;M.
15/07 - Montagem concluida.
11/07 - Montagem iniciada.
07/07 - Data de montagem atualizada considerando equipe autorizada por EHS.
22/06 - infra concluida. Ag. liberação para montagem da EV.
19/06 - montagem não iniciada por falta de autorização EHS. Postergada para segunda para aprovação de EHS;
15/06 - Concretagem concluida.
Caminhão 2 e 3 não atingiram Slamp de projeto. Atingiram Slamp 20 e 21 invés de 12 + - 2. O Caulista, autorizou através do Rodrigo Stark, seguirmos com a concretagem: ''Desde que sejam feitos corpos de prova no local e garantam o fck no local da concretagem, pode ser executado' cnforme slamps apresentados".
FCK de projeto 25Mpa, Compramos FCK de 35Mpa. Autorizado. 
09/06 - Escavação iniciada e concluida ontem.
05/06 - Abertura concluida.
Na área locada para o site a proprietária não havia concluído a retirada da raiz da árvore que foi cortada. Proprietária informou que entregará a área limpa na segunda feira.
Vide e-mail: APC PROBLEM - RJCNC001_A - Aquisição - Retirada de árvores
03/06 - Equipe chegara amanhã, para realizar a abertura em 05/06.
Rei Sol trabalhando para puxar a conretagem de 15/06 para até 11/06.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</si>
  <si>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Conceição de Macabu</t>
  </si>
  <si>
    <t>RJNGR017_B</t>
  </si>
  <si>
    <t>RJNGR017</t>
  </si>
  <si>
    <t>RJANG49</t>
  </si>
  <si>
    <t>27/08 - (P.R) Concretagem reprogramada, equipe de infra não finalizou a amração.
25/08 - Chuva na localidade, concretagem confirmada para dia 29/08 na FUP 
24/08 - Chuva na localidade, concretagem reprogramada para 29/08.
18/08 - A previsão de concretagem para o dia 22/08
13/08 - Nova concretagem confirmada para dia 22/08 
11/08 - O stub será entregue dia 20/08 em campo
Dessa forma, segue o cronograma:
Concretagem: 22/08
Inicio de montagem: 25/08
Termino de montagem: 28/08
Finalização de acabamento: 29/08
RFI para operadora: 30/08
Data da 1° entrega do CH 02/06/26 apagada da planilha para controle da nova entrega.
Concretagem anterior (errada) em 18/07 apagada da planilha para nova concretagem. 
31jul - Aguardando fornecimento do novo stub, Fabio retorna hoje.
27/07 - DROP por Fundação executada com aberturas erradas e torta, vide e-mail: RJNGR017_B I ID CLARO: RJANG49 - ERRO DE EXECUÇÃO DA FUNDAÇÃO - REI SOL - TUV
23/07 - EV entregue recebida por equipe de montagem. Inicio confirmado para amanhã.
Solicitado correção da posição do Skid para Rei Sol via grupo de obra.
21/07 - Para fins de conferência de material, solicitei entrega da EV 23/07, as 14h.
20/07 - concretagem concluida sabado.
17/07 - Concretagem confirmada para amanhã com controle tecnologico. 
09/06 - Ederaldo informou que realizou o transbordo de materias ontem e que hoje inicou as estacas. Sem evidência fotografica até o momento. 
Como não realizou a abertura dia 08/06 para concluir 11/06, iniciando dia 09/06 consideramos termino em 12/06.
03/06 -  Chumbador ficou em uma residência próxima ao site no dia 02/06. Não tinha iniciado a obra ainda.
A Via campos teria que ter iniciado a estaca dia 01/06, agora estou sendo informada que a Via campos postergou para 08/06. 
Previsão de finalização atual: 11/06. Com isso esse site vira DROP. 
Acabei de falar com o Renan/Suprimentos
30/05 - Abertura de obras concluida. 
Estacas confirmadas para iniciar em 01/06.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</si>
  <si>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ESTACA - VIA CAMPOS / BLOCOS</t>
  </si>
  <si>
    <t>Provisoria / Definitiva
Necessário licença ambiental para solicitar ligação da definitiva. Prazo para emissão da licença é de no minimo 30 dias, segundo o Icaro.</t>
  </si>
  <si>
    <t>RJGNC004COLLO1_A</t>
  </si>
  <si>
    <t>RJGNC004COLLO1</t>
  </si>
  <si>
    <t>RJW02</t>
  </si>
  <si>
    <t>14Abr. SAR recebido
02Abr. Acionamento</t>
  </si>
  <si>
    <t>PROJETO SLS</t>
  </si>
  <si>
    <t>RJGNC005COLLO1_A</t>
  </si>
  <si>
    <t>RJGNC005COLLO1</t>
  </si>
  <si>
    <t>RJW03</t>
  </si>
  <si>
    <t>RJGNC006COLLO1_A</t>
  </si>
  <si>
    <t>RJGNC006COLLO1</t>
  </si>
  <si>
    <t>RJW04</t>
  </si>
  <si>
    <t>RJGNC008COLLO1_A</t>
  </si>
  <si>
    <t>RJGNC008COLLO1</t>
  </si>
  <si>
    <t>RJW06</t>
  </si>
  <si>
    <t>RJJPR001_COLLO1</t>
  </si>
  <si>
    <t>RJJPR001</t>
  </si>
  <si>
    <t>RJJRD</t>
  </si>
  <si>
    <t>28/05 - Vivo aceitou RFI com envio de SCI (provisória).
27/05 - Não temos protocolo. Concessionária não deu retorno.
12/05 - gabinete embarca dia 22/05, chega dia 25/05 e instala dia 26/05.
07/05 - concretagem postergada de 08/05 para 11/05 devido data de entrega do CH.
04/05 - escavação postergada de 02/05 para 04/05. Ja concluida.
23/04 - Formalização do acionamento via e-mail.
22/04 - Acionamento liberado para fornecedor via Whatsapp.
Docusign não recebido, logo não assinado;
Suportes duplos comprados e PPI pede suportes simples (Embora os suportes duplos atendam a demanda da instalação de suportes simples, temos custo superior para compra de suportes duplos de forma desnecessária).
Relatorio de sondagem com coordenadas divergentes. Verificado e validado com a Karen que a sondagem foi executada no local correto e que a Geosolos apenas errou na digitação das coordenadas do relatorio. Local de execução correto.</t>
  </si>
  <si>
    <t>Provisória - SCI autorizado pela Vivo RJ</t>
  </si>
  <si>
    <t>RJMGX001_A</t>
  </si>
  <si>
    <t>RJMGX001</t>
  </si>
  <si>
    <t>RJMPL</t>
  </si>
  <si>
    <t>MAGÉ</t>
  </si>
  <si>
    <t>RFI Energia Definitiva ligada em 13/5</t>
  </si>
  <si>
    <t>RJMNG003_A</t>
  </si>
  <si>
    <t>RJMNG003</t>
  </si>
  <si>
    <t>Mangaratiba</t>
  </si>
  <si>
    <t>19Abr.Candidato aprovado por RF. Altura 40m Azimutes (70/170/340).
13abr. SAR_A enviado para qualificação interna.
18mar. Recebido acionamento do comercial Sar A para qualificação interna. Projeto TAV para atendimento ao Mangaratiba já negociado pela Flowers. Comercial trabalhando para conseguirmos este acionamento.</t>
  </si>
  <si>
    <t>RJMSQ001_COLLO1</t>
  </si>
  <si>
    <t>RJMSQ001</t>
  </si>
  <si>
    <t>RJMBN</t>
  </si>
  <si>
    <t>01/07 - Anderson conseguiu acordo com a Luciana da Vivo-MG para envio de RFI retroativo.</t>
  </si>
  <si>
    <t>RJNGR010_RC</t>
  </si>
  <si>
    <t>RJNGR010</t>
  </si>
  <si>
    <t>Angra dos Reis - ALTO DAS PEDRAS</t>
  </si>
  <si>
    <t>RJDRA</t>
  </si>
  <si>
    <t>28Mar. Inserido novamente RC no SS.
19Jan. RC permanece em análise pela Vivo, sem novos acionamentos.
22Nov. Recebido RC e inserido no sistema para análise da Vivo. Condomínio Porto Galo já trabalhado por outras sharings onde 2 áreas dentro do condomínio possíveis não foram aprovadas pela Vivo. Winity: Em contato com o Sr. Rafael proprietário das terras ao lado do condomínio Porto Galo, onde será instalado um novo empreendimento na tentativa de indicação de uma área nessas terras, junto ao Porto Galo como candidato, mas não houve consenso entre ele e o sócio, não possuem interesse.
19Set. Acionado fornecedor para busca.</t>
  </si>
  <si>
    <t>RJNVG004_COLLO1</t>
  </si>
  <si>
    <t>RJNVG004</t>
  </si>
  <si>
    <t>RJNAZ</t>
  </si>
  <si>
    <t>28/05 - Vivo aceitou RFI com envio de SCI (provisória).
27/05 - Não temos protocolo. Concessionária não deu retorno.
22/05 - Esta chovendo. Se as chuvas cessarem, a montagem dos metalicos iniciam amanhã.</t>
  </si>
  <si>
    <t>Teste</t>
  </si>
  <si>
    <t>RJPRT001_C</t>
  </si>
  <si>
    <t>RJPRT001</t>
  </si>
  <si>
    <t>Pousada Apple House Paraty</t>
  </si>
  <si>
    <t>25Abr.Valor de locação em 7k apovado pelo comercial. Aguardo documentação em 29/04.
22Abr. Candidatos aprovados. Necessário um EV com 40m para saída de TX. Azimutes. (90/230/330)
18Abr. Recebido SAR cand A, B e C. Enviado na mesma data para qualificação interna.</t>
  </si>
  <si>
    <t>RJPRT002_A</t>
  </si>
  <si>
    <t>RJPRT002</t>
  </si>
  <si>
    <t>Pousada Literária de Paraty</t>
  </si>
  <si>
    <t>13Jun. Recebido SAR cand A.
18mar. Recebido acionamento do comercial Sar A para qualificação interna. Projeto TAV para atendimento ao Pousada Literária de Paraty já negociado pela Flowers. Comercial trabalhando para conseguirmos este acionamento.</t>
  </si>
  <si>
    <t>Paraty</t>
  </si>
  <si>
    <t>RJTRS002_A</t>
  </si>
  <si>
    <t>RJTRS002</t>
  </si>
  <si>
    <t>19abr.Candidato aprovado por RF. Altura 40m. Azimutes (0/140/270).
13abr. SAR_A enviado para qualificação interna.
18mar. Recebido acionamento do comercial Sar A para qualificação interna. Projeto TAV para atendimento ao Teresópolis já negociado pela Flowers. Comercial trabalhando para conseguirmos este acionamento.</t>
  </si>
  <si>
    <t>RNGNC001_A</t>
  </si>
  <si>
    <t>RNGNC001</t>
  </si>
  <si>
    <t>RNSGN</t>
  </si>
  <si>
    <t>28mai - Site vai faltar acabamentos. Iniciada
26mai - Concretado equipe da RNMCB vai focar em entregar operacional e na sequencia equipe vai para 25mai - Concretagem para as 15:00, Padrão OK, Caixas escavadas. RFI OPERACIONAL dia 31mai. Energia foi recusada dia 22mai e será novamente atendida dia 28mai. Solicitado custo de Capex e Opex da provisória.Gabinete embarcou com atraso , somente dia 28mai.
21mai - Concreteira não tem antes do dia 25mai. Site é tubulão e será feito em paralelo todo o site.
18mai - Atraso na ferragem que deveria ficar pronta ontem por chuva.
13mai - Chumbador alterado para dia 17mai, concretagem com janela somente dia 20mai.
08mai - Agendada retro-escavadeira para dia 12nai.
07mai - Alterada data para inicio, foi liberado por ACQ a negociação dos valores contrato</t>
  </si>
  <si>
    <t>RNMCB001_B</t>
  </si>
  <si>
    <t>RNMCB001</t>
  </si>
  <si>
    <t>RNMGA</t>
  </si>
  <si>
    <t>31mai - Relatório enviado, Aguardando aprovação GIL.
27mai - Mourão Ok, Base OK, Tela OK.
26mai - Gabinete embarcou com atraso , somente dia 28mai.
25mai - Reaterro finalizado, inciando montagem hoje. RFI OPERACIONAL dia 31mai. Energia foi recusada dia 22mai e será novamente atendida dia 28mai. Solicitado custo de Capex e Opex da provisória.Gabinete embarcou com atraso , somente dia 28mai.
23mai - Concretagem realizada.
22mai - Concreteira postergou para dia 23mai, equipe alinhada.
21mai - Concretagem mantida, porém podemos ter reprogramação da concreteira, pois não quer garantir a data, ferragem em finalização
18mai - Concreteira concelou nova data dia 22mai.
13mai - Chumbador alterado para dia 17mai, concretagem com janela somente dia 20mai.
11mai - Proprietário não tirou as árvores.
08mai - Agendada retro-escavadeira para dia 12nai.
07mai - Alterada data para inicio, foi liberado por ACQ, limpeza até sexta do terreno</t>
  </si>
  <si>
    <t>DEFINITIVA - Não tem provisória, Moksa informa que a previsão é de liga hoje definitiva.</t>
  </si>
  <si>
    <t>RNTPX001_B</t>
  </si>
  <si>
    <t>RNTPX001</t>
  </si>
  <si>
    <t>RNTPU</t>
  </si>
  <si>
    <t>14Mar. SAR aprovado em comite B e C. Inserido na fly
21fev. Recebido SAR A, B e C.
12fev. Recebido acionamento.</t>
  </si>
  <si>
    <t>TAIPU</t>
  </si>
  <si>
    <t>RNWRZ001_A</t>
  </si>
  <si>
    <t>RNWRZ001</t>
  </si>
  <si>
    <t>RNPWA</t>
  </si>
  <si>
    <t>31mai - Relatório enviado, Aguardando aprovação GIL.
28mai - Enviado relatório somente infra, amanhã será V4 + gabinete.
26mai - Gabinete embarcou com atraso , somente dia 28mai.
25mai - Relatório de RFI em análise, falta gabinete atrasou para dia 28mai
21mai - Torre montada Sabado terminamos a infra civil.
18mai - Torre recebida.
12mai - Gabinete somente dia 25mai - Alterada data de RFI
08mai - Definitiva ligada.
28abr - Retiraa as árvores por ACQ, mobilização alterada.
28mar - Sem Chumbador e EV para o mês</t>
  </si>
  <si>
    <t>ROCCX001_A</t>
  </si>
  <si>
    <t>ROCCX001</t>
  </si>
  <si>
    <t>ROB37</t>
  </si>
  <si>
    <t>CACAULANDIA</t>
  </si>
  <si>
    <t>Energia Definitiva ligada em 14/05</t>
  </si>
  <si>
    <t>ROCMP001_A</t>
  </si>
  <si>
    <t>ROCMP001</t>
  </si>
  <si>
    <t>ROCNR</t>
  </si>
  <si>
    <t>19set. Recebido SAR A, B e C.
03set. Recebido acionamento de 36 sites.</t>
  </si>
  <si>
    <t>Campo Novo de Rondônia</t>
  </si>
  <si>
    <t>ROCND001_C</t>
  </si>
  <si>
    <t>ROCND001</t>
  </si>
  <si>
    <t>ROCNS</t>
  </si>
  <si>
    <t>18set. Recebido A, B e C.
03set. Recebido acionamento de 36 sites.</t>
  </si>
  <si>
    <t>Candeias do Jamari</t>
  </si>
  <si>
    <t>ROCND003_A</t>
  </si>
  <si>
    <t>ROCND003</t>
  </si>
  <si>
    <t>ROB02</t>
  </si>
  <si>
    <t>16ABR26_ Necessário colocação de rachão devido água aflorando na fundação. Compra e aplicação atrasam cronograma de 2 a 4 dias.</t>
  </si>
  <si>
    <t>Energia Definitiva ligada em 18/05</t>
  </si>
  <si>
    <t>ROCND004_A</t>
  </si>
  <si>
    <t>ROCND004</t>
  </si>
  <si>
    <t>ROB03</t>
  </si>
  <si>
    <t>ROCND005_A</t>
  </si>
  <si>
    <t>ROCND005</t>
  </si>
  <si>
    <t>ROB04</t>
  </si>
  <si>
    <t>RFI Liberado Email Igor</t>
  </si>
  <si>
    <t>ROCND006_D</t>
  </si>
  <si>
    <t>ROCND006</t>
  </si>
  <si>
    <t>ROB05</t>
  </si>
  <si>
    <t>23/07 - RFI enviado sem energia conforme alinhamento prévio do Igor Dudek com a Vivo. 
22/07 - Infra concluida.
17/07 - Equipe retornando hoje.
16/07 - Final do dia recebemos a liberação da 364 para seguirmos com a obra.
14/07 - Paralisação da 364. 
03/07 -Concretagem postergada para amanhã.
 A concreteira teve um problema com os caminhões, e com isso teríamos que finalizar a noite.
Contudo devido a interjornada da equipe da concretagem cancelaram e assim estaremos realizando amanhã primeiro horário.
02/07 -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23/06 - concretagem postergada devido acidente da rodovia. Concreto venceu, concretagem reprogramada (verificando agenda da concreteira) para 25/06.
19/06 - Seguimos aguardando um retorno da Vivo pela Vante. 
18/06 - Fomos autorizados a seguir conforme croqui sugerido, porém ,após a limpeza constatamos que ficamos a 18,15m da rodovia e não 19,63m conforme sugerido inicialmente.
Só descobrimos agora, porque finalizamos agora a escavação, e tivemos como realizar a medição correta.
Aguardando aprovação da Vivo para seguirmos com essa distancia da rodovia. 
15/06 - Abertura de obra postergada para amanhã, porque ficamos aguardando aprovação da 364, e foi necessário realocarmos a maquina (retro) em outros sites. 
12/06 - Autorizado reposicionamento de área pela 364, para fugirmos da vala de escoamento de água, conforme croqui enviado.
Limpeza e Demarcação será na abertura. Abertura da obra 15/06.
 Equipe liberada ontem.
11/06 - Liberado inicio das equipes.  Limpeza concluida.
10/06 - Integração concluida. Equipes não autorizadas a iniciar.
01/06 - Não estamos integrados ainda. Não podemos iniciar nenhuma atividade em campo.
Equipes em processo de integração ainda na Linkana. Depois tem a Banhoof.</t>
  </si>
  <si>
    <t>ROCND002_B</t>
  </si>
  <si>
    <t>ROCND002</t>
  </si>
  <si>
    <t>ROB01</t>
  </si>
  <si>
    <t>INFRA EXECUTADA PROXIMA DE REDE DE MT  - ENERGIA: 1,10m PROXIMO A REDE MT</t>
  </si>
  <si>
    <t>29jul - Aguardando orçamento da MNS até dia 31jul para remanejar o site. sem previsão da Concessionária de remanejar a rede ou valor disso.
27/07 - Drop formalizado devido proximidade com rede de MT.
21/07 - Infra finalizada.
17/07 - Equipe retornando hoje.
16/07 - Final do dia recebemos a liberação da 364 para seguirmos com a obra.
14/07 - Paralisação da 364. 
13/07 - Infra sera concluida em 20/07, aguardando posicionamento quanto ao remanejamento da rede eletrica de MT para seguimento da montagem e conclusão do RFI. 
02/07 - MNS verificando possibilidade de isolamento de cabos e remanejamento de rede junto a Energiza, sem contratação direta.
01/07 - Ao iniciar a montagem da EV, foi constatado que estamos a 1,10m da rede MT. Dessa forma, NÃO autorizei seguir com atividade de montagem.
MNS verificando questão de isolamento de cabos.
EHS NÃO autorizou contratação direta da MNS de empresa para isolamento de cabos.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Concretagem finalizada.
23/06 - concretagem postergada devido acidente da rodovia. Concreto venceu, concretagem reprogramada para 24/06.
15/06 - abertura de obras concluida.
Escavação concluida.
12/06 - Limpeza e demarcação será amanhã. Abertura da obra 15/06.
 Equipe liberada ontem.
11/06 - Liberado inicio das equipes.
10/06 - Integração concluida. Equipes não autorizadas a iniciar.
09/06 - APC PROBLEM - ROCND002_B - Engenharia - KM do endereço da Sondagem e fundação divergente
05/06 - Considerando liberação de integração até 12/06, cronograma estimado.
01/06 - Não estamos integrados ainda. Não podemos iniciar nenhuma atividade em campo.
Equipes em processo de integração ainda na Linkana. Depois tem a Banhoof.</t>
  </si>
  <si>
    <t>ENERGIA: 1,10m PROXIMO A REDE MT</t>
  </si>
  <si>
    <t>ROCND009_A</t>
  </si>
  <si>
    <t>ROCND009</t>
  </si>
  <si>
    <t>ROB08</t>
  </si>
  <si>
    <t>RFI Definitiva ligada em 13/05</t>
  </si>
  <si>
    <t>ROJPR002_B</t>
  </si>
  <si>
    <t>ROJPR002</t>
  </si>
  <si>
    <t>ROB51</t>
  </si>
  <si>
    <t>ROJRX001_B</t>
  </si>
  <si>
    <t>ROJRX001</t>
  </si>
  <si>
    <t>ROB41</t>
  </si>
  <si>
    <t>JARÚ</t>
  </si>
  <si>
    <t>ROJRX003_A</t>
  </si>
  <si>
    <t>ROJRX003</t>
  </si>
  <si>
    <t>ROB44</t>
  </si>
  <si>
    <t>23/01 - Aguardando recebimento de fotos para montagem do RFI.
22/01 - RFI postergado para amanhã devido as chuvas. Autorizei enviarem o RFI sem concluir os acabamentos.
21/01 - RFI postergado para 22/01 por chuvas.
20/01 - RFI postergado para 21/01 por chuvas.
16jan - Previsão mantida de montagem,06jan Equipe somente dia 12jan de montagem.
05Dez Início de obra previsto para 08/12 atrasado para 10/12 devido as chuvas não permitiram conclusão de obras anteriores.
05Out. Acionamento para obras (APCs foram feitos sem Fluxo de Obra no Sytex, falta de licenciamento e algumas sondagens para os sites RO, por isso tempo maior para liberar e-mail)</t>
  </si>
  <si>
    <t>RODOVIA BR-364</t>
  </si>
  <si>
    <t>01Dez Risco renovado para P12
21 Nov Site fora dos 18 em andamento em primeira instância, considerando liberação de obras em 14/11.</t>
  </si>
  <si>
    <t>ROJRX004_B</t>
  </si>
  <si>
    <t>ROJRX004</t>
  </si>
  <si>
    <t>ROB45</t>
  </si>
  <si>
    <t>Jarú</t>
  </si>
  <si>
    <t>RFI sem energia. Definitiva prevista 28/05. Liberado Email Igor</t>
  </si>
  <si>
    <t>ROLTP006_A</t>
  </si>
  <si>
    <t>ROLTP006</t>
  </si>
  <si>
    <t>ROB25</t>
  </si>
  <si>
    <t>23/01 - Furto de suporte de MW de face recebido. Telsite vai instalar o novo suporte de face fornecido pela Winity, sem custos.
21/01 - Esta faltando suporte de face MW + suporte de canto de MW. Fabio tentando fornecimento imediato da AM.
20/01 - RFI recebido, necessário analisar.
16jan - Site com base de equipamento sendo executada, acabamentos previstos pra dia 20jan.
13jan - Montagem em andamento.
06jan equipe no local para iniciar a montagem.
05Out. Acionamento para obras (APCs foram feitos sem Fluxo de Obra no Sytex, falta de licenciamento e algumas sondagens para os sites RO, por isso tempo maior para liberar e-mail)</t>
  </si>
  <si>
    <t>ALTO PARAISO</t>
  </si>
  <si>
    <t>ROLTP007_A</t>
  </si>
  <si>
    <t>ROLTP007</t>
  </si>
  <si>
    <t>ROB27</t>
  </si>
  <si>
    <t>ALTO PARAÍSO</t>
  </si>
  <si>
    <t>ROPMN002_A</t>
  </si>
  <si>
    <t>ROPMN002</t>
  </si>
  <si>
    <t>ROB66</t>
  </si>
  <si>
    <t>RFI sem energia. Definitiva ligada em 10/6</t>
  </si>
  <si>
    <t>ROPMN004_A</t>
  </si>
  <si>
    <t>ROPMN004</t>
  </si>
  <si>
    <t>ROB69</t>
  </si>
  <si>
    <t>18jan - Relatório enviado para operadora, aguardando aprovação.
05Out. Acionamento para obras (APCs foram feitos sem Fluxo de Obra no Sytex, falta de licenciamento e algumas sondagens para os sites RO, por isso tempo maior para liberar e-mail)</t>
  </si>
  <si>
    <t>ROPMN005_A</t>
  </si>
  <si>
    <t>ROPMN005</t>
  </si>
  <si>
    <t>ROB70</t>
  </si>
  <si>
    <t>15jan - Enviado relatório.
13jan - Relatório em elaboração para hoje.
06jan Montagem em andamento.
05jan montagem adiantada para hoje.
05Out. Acionamento para obras (APCs foram feitos sem Fluxo de Obra no Sytex, falta de licenciamento e algumas sondagens para os sites RO, por isso tempo maior para liberar e-mail)</t>
  </si>
  <si>
    <t>ROPRS002_C</t>
  </si>
  <si>
    <t>ROPRS002</t>
  </si>
  <si>
    <t>ROB53</t>
  </si>
  <si>
    <t>Falta Esteira</t>
  </si>
  <si>
    <t>ROPRS003_B</t>
  </si>
  <si>
    <t>ROPRS003</t>
  </si>
  <si>
    <t>ROB54</t>
  </si>
  <si>
    <t>ROPRS004_A</t>
  </si>
  <si>
    <t>ROPRS004</t>
  </si>
  <si>
    <t>ROB55</t>
  </si>
  <si>
    <t>RFI Definitiva ligada  09/06</t>
  </si>
  <si>
    <t>ROPRS005_C</t>
  </si>
  <si>
    <t>ROPRS005</t>
  </si>
  <si>
    <t>ROB56</t>
  </si>
  <si>
    <t>ROPRS007_A</t>
  </si>
  <si>
    <t>ROPRS007</t>
  </si>
  <si>
    <t>ROB58</t>
  </si>
  <si>
    <t>ROPRS008_A</t>
  </si>
  <si>
    <t>ROPRS008</t>
  </si>
  <si>
    <t>ROB59</t>
  </si>
  <si>
    <t>RFI Definitiva ligada  07/06</t>
  </si>
  <si>
    <t>RORCR001_A</t>
  </si>
  <si>
    <t>RORCR001</t>
  </si>
  <si>
    <t>ROB26</t>
  </si>
  <si>
    <t>15jan - Enviado relatório de RFI, aguardando aprovação.
13jan- Acabamentos sendo finalizado e fotos do RFI final do dia.
06jan Equipe inicando pré montagem da torre.
05Out. Acionamento para obras (APCs foram feitos sem Fluxo de Obra no Sytex, falta de licenciamento e algumas sondagens para os sites RO, por isso tempo maior para liberar e-mail)</t>
  </si>
  <si>
    <t>RIO CRESPO</t>
  </si>
  <si>
    <t>RORPR001_B</t>
  </si>
  <si>
    <t>RORPR001</t>
  </si>
  <si>
    <t>ROB46</t>
  </si>
  <si>
    <t>OURO PRETO DO OESTE</t>
  </si>
  <si>
    <t>RFI Definitiva ligada 12/05</t>
  </si>
  <si>
    <t>RORPR002_B</t>
  </si>
  <si>
    <t>RORPR002</t>
  </si>
  <si>
    <t>ROB47</t>
  </si>
  <si>
    <t>RORPR005_B</t>
  </si>
  <si>
    <t>RORPR005</t>
  </si>
  <si>
    <t>ROB50</t>
  </si>
  <si>
    <t>RFI sem energia. Definitiva prevista 30/05. Liberado Email Igor</t>
  </si>
  <si>
    <t>RORQM003_B</t>
  </si>
  <si>
    <t>RORQM003</t>
  </si>
  <si>
    <t>ROB29</t>
  </si>
  <si>
    <t>15/07 - RFI enviado sem energia conforme alinhamento prévio do Igor Dudek com a Vivo. 
13/07 - RFI entregue. Ag. ligação de energia. 
02/07 - Equipe reduzida, atuando nas que faltam concretagem. Priorização de concretagem por bloqueio de 40% da equipe necessária. 
Equipe retoma amanhã, necessitando de + 10 dias para execução e entrega de infra.
30/06 - Montagem de EV concluida.
29/06 - No final do dia, MNS recebeu os crachás dos TST, liberando assim o retorno das atividades com o pessoal identificado pela 364.
28/06 - montagem de EV iniciada.
25/06 - Obra PARALISADA por falta de crachá de TST e + 21 colaboradores ja integrados na rodovia.
24/06 - Obra PARALISADA por falta de crachá de TST e + 25 colaboradores ja integrados na rodovia.
19/06 - concretagem confirmada para 14h.
17/06 - Concretagem confirmada para 19/06.
12/06 - Demarcação será amanhã. Abertura da obra 13/06.
Entrega de ferragens.
 Equipe liberada ontem.
11/06 - Liberado inicio das equipes.  Limpeza concluida.
10/06 - Integração concluida. Equipes não autorizadas a iniciar.
03/06 - Chumbadores entregues dia 03/06/2026, no alojamentos dos empreiteiros a pedido do yuri +55 31 9535-2542 LVS.
01/06 - Não estamos integrados ainda. Não podemos iniciar nenhuma atividade em campo.
Equipes em processo de integração ainda na Linkana. Depois tem a Banhoof.</t>
  </si>
  <si>
    <t>RORQM008_A</t>
  </si>
  <si>
    <t>RORQM008</t>
  </si>
  <si>
    <t>ROB35</t>
  </si>
  <si>
    <t>RORQM010_B</t>
  </si>
  <si>
    <t>RORQM010</t>
  </si>
  <si>
    <t>ROB38</t>
  </si>
  <si>
    <t>Encapsulamento ok Rev1</t>
  </si>
  <si>
    <t>RFI Definitiva prevista 31/05. Liberado Email Igor. Definitiva ligada em 01/06/26</t>
  </si>
  <si>
    <t>RORQM011_A</t>
  </si>
  <si>
    <t>RORQM011</t>
  </si>
  <si>
    <t>ROB39</t>
  </si>
  <si>
    <t>RFI sem energia. Liberado Email Igor. Definitiva ligada em 29/07/26.</t>
  </si>
  <si>
    <t>ROTPD001_A</t>
  </si>
  <si>
    <t>ROTPD001</t>
  </si>
  <si>
    <t>ROB09</t>
  </si>
  <si>
    <t>ITAPUÃ DO OESTE</t>
  </si>
  <si>
    <t>RFI sem energia. Definitiva prevista 30/05</t>
  </si>
  <si>
    <t>ROTPD002_A</t>
  </si>
  <si>
    <t>ROTPD002</t>
  </si>
  <si>
    <t>ROB10</t>
  </si>
  <si>
    <t>ROTPD003_A</t>
  </si>
  <si>
    <t>ROTPD003</t>
  </si>
  <si>
    <t>ROB11</t>
  </si>
  <si>
    <t>15/07 -  RFI enviado sem energia conforme alinhamento prévio do Igor Dudek com a Vivo. 
13/07 - RFI entregue. Ag. ligação de energia. 
02/07 - Equipe reduzida, atuando nas que faltam concretagem. Priorização de concretagem por bloqueio de 40% da equipe necessária.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Concretagem finalizada.
23/06 - concretagem postergada devido acidente da rodovia. Concreto venceu, concretagem reprogramada para 24/06.
15/06 - abertura de obras concluida.
Escavação iniciada.
12/06 - Limpeza e Demarcação para amanhã. Abertura da obra 15/06.
 Equipe liberada ontem.
11/06 - Liberado inicio das equipes. 
10/06 - Integração concluida. Equipes não autorizadas a iniciar.
09/06 - APC PROBLEM - ROTPD003_A - Engenharia - KM do endereço da Sondagem e fundação divergente
01/06 - Não estamos integrados ainda. Não podemos iniciar nenhuma atividade em campo.
Equipes em processo de integração ainda na Linkana. Depois tem a Banhoof.</t>
  </si>
  <si>
    <t>ROTPD004_A</t>
  </si>
  <si>
    <t>ROTPD004</t>
  </si>
  <si>
    <t>ROB12</t>
  </si>
  <si>
    <t>31/07 - RFI enviado com energia. 
29jul - Não foi finalizado os acabamentos, será apenas dia 31 o envio do relatório.
28/07 - Infra sera concluida amanhã. 
17/07 - Equipe reduzida por falta de crachá  atuando no  ROTPD008 vira para essa dia 20/07, e necessita de 7 dias de atividade para entrega do RFI.
16/07 - Final do dia recebemos a liberação da 364 para seguirmos com a obra.
15/07 - Montagem finalizada. 
14/07 - montagem iniciada.
Paralisação da 364 para MNS.
02/07 - Concretagem concluida hoje.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23/06 - concretagem postergada devido acidente da rodovia. Concreto venceu, concretagem reprogramada (verificando agenda da concreteira) para 25/06.
15/06 - abertura de obras concluida.
12/06 - Limpeza e Demarcaçãona abertura. Abertura da obra 15/06.
 Equipe liberada ontem.
11/06 - Liberado inicio das equipes. 
10/06 - Integração concluida. Equipes não autorizadas a iniciar.
09/06 - APC PROBLEM - ROTPD004_A - Engenharia - KM do endereço da Sondagem e fundação divergente
01/06 - Não estamos integrados ainda. Não podemos iniciar nenhuma atividade em campo.
Equipes em processo de integração ainda na Linkana. Depois tem a Banhoof.</t>
  </si>
  <si>
    <t>ROTPD005_A</t>
  </si>
  <si>
    <t>ROTPD005</t>
  </si>
  <si>
    <t>ROB13</t>
  </si>
  <si>
    <t>15/07 -  RFI enviado sem energia conforme alinhamento prévio do Igor Dudek com a Vivo. 
13/07 - RFI entregue. Ag. ligação de energia.
02/07 - Equipe reduzida, atuando nas que faltam concretagem. Priorização de concretagem por bloqueio de 40% da equipe necessária. 
Equipe retoma amanhã, necessitando de + 10 dias para execução e entrega de infra.
30/06 - Montagem de EV concluida.
29/06 - No final do dia, MNS recebeu os crachás dos TST, liberando assim o retorno das atividades com o pessoal identificado pela 364.
28/06 - montagem de EV iniciada.
25/06 - Obra PARALISADA por falta de crachá de TST e + 21 colaboradores ja integrados na rodovia.
24/06 - Obra PARALISADA por falta de crachá de TST e + 25 colaboradores ja integrados na rodovia.
16/06 - Abertura e escavação concluida.
12/06 - Limpeza e Demarcação na abertura. Abertura da obra 16/06.
 Equipe liberada ontem.
11/06 - Liberado inicio das equipes. 
10/06 - Integração concluida. Equipes não autorizadas a iniciar.
02/06 - Formalizado acionamento por e-mail para fornecedor.
APC PROBLEM - ROTPD005_A - Engenharia - PPI não compatibilizado com fundação
APC PROBLEM - ROTPD005_A - Engenharia - Endereço de sondagem divergente.
01/06 - Não estamos integrados ainda. Não podemos iniciar nenhuma atividade em campo.
Equipes em processo de integração ainda na Linkana. Depois tem a Banhoof.</t>
  </si>
  <si>
    <t>ROTPD006_C</t>
  </si>
  <si>
    <t>ROTPD006</t>
  </si>
  <si>
    <t>ROB14</t>
  </si>
  <si>
    <t>15/07 -  RFI enviado sem energia conforme alinhamento prévio do Igor Dudek com a Vivo. 
14/07 - Infra finalizada, amanhã seguiram com retirada de fotos. 
02/07 - Equipe reduzida, atuando nas que faltam concretagem. Priorização de concretagem por bloqueio de 40% da equipe necessária. 
Equipe retoma amanhã, necessitando de + 10 dias para execução e entrega de infra.
01/07 - Inicio de montagem de EV.
30/06 - Telsite constatou que faltou parafusos, cabo trava quedas e cabo do para-raio. 
Telsite esta verificando se a ROTPD004 tem esse itens. Se tiver, autorizei a pegar da ROTPD004  e a gente corre para repor para a montagem do 004.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19/06 - Concretagem em andamento. 
18/06 - Concretagem confirmada para 19/06.
12/06 - Limpeza e Demarcação concluida. Abertura da obra 13/06.
 Equipe liberada ontem.
11/06 - Liberado inicio das equipes. 
10/06 - Integração concluida. Equipes não autorizadas a iniciar.
01/06 - Não estamos integrados ainda. Não podemos iniciar nenhuma atividade em campo.
Equipes em processo de integração ainda na Linkana. Depois tem a Banhoof.</t>
  </si>
  <si>
    <t>ROTPD007_A</t>
  </si>
  <si>
    <t>ROTPD007</t>
  </si>
  <si>
    <t>ROB15</t>
  </si>
  <si>
    <t>28/07 - RFI enviado sem energia conforme alinhamento prévio do Igor Dudek com a Vivo. 
Infra concluida.
23/07 - Equipe atuando na finalização de infra.
17/07 - Equipe retornando hoje.
16/07 - Final do dia recebemos a liberação da 364 para seguirmos com a obra.
14/07 - Paralisação da 364. 
03/07 - montagem de EV iniciada.
02/07 -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22/06 - concretagem concluida.
15/06 - Escavação concluida.
12/06 - Limpeza e Demarcação concluida. Abertura da obra 13/06.
 Equipe liberada ontem.
11/06 - Liberado inicio das equipes. 
10/06 - Integração concluida. Equipes não autorizadas a iniciar.
02/06 - Formalizado acionamento por e-mail. APC PROBLEM - ROTPD007_A - Engenharia - KM do endereço do PPI divergente / Nomenclatura do arquivo de PPI / Falta MC Sytex
APC PROBLEM - ROTPD007_A - Engenharia - PPI não compatibilizado com fundação
01/06 - Não estamos integrados ainda. Não podemos iniciar nenhuma atividade em campo.
Equipes em processo de integração ainda na Linkana. Depois tem a Banhoof.</t>
  </si>
  <si>
    <t>ROTPD008_A</t>
  </si>
  <si>
    <t>ROTPD008</t>
  </si>
  <si>
    <t>ROB16</t>
  </si>
  <si>
    <t>23/07 - RFI enviado sem energia conforme alinhamento prévio do Igor Dudek com a Vivo. 
17/07 - Equipe retornando hoje.
16/07 - Final do dia recebemos a liberação da 364 para seguirmos com a obra.
14/07 - Paralisação da 364. 
02/07 - Concretagem concluida hoje.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23/06 - concretagem postergada devido acidente da rodovia. Concreto venceu, concretagem reprogramada para 24/06.
15/06 - Escavação concluida ontem.
12/06 - Limpeza e Demarcação concluida. Abertura da obra 13/06.
Retro quebrou. 
 Equipe liberada ontem.
11/06 - Liberado inicio das equipes. 
10/06 - Integração concluida. Equipes não autorizadas a iniciar.
01/06 - Não estamos integrados ainda. Não podemos iniciar nenhuma atividade em campo.
Equipes em processo de integração ainda na Linkana. Depois tem a Banhoof.</t>
  </si>
  <si>
    <t>ROTPD009_A</t>
  </si>
  <si>
    <t>ROTPD009</t>
  </si>
  <si>
    <t>ROB17</t>
  </si>
  <si>
    <t>23/07 - RFI enviado sem energia conforme alinhamento prévio do Igor Dudek com a Vivo. 
22/07 - Infra concluida.
17/07 - Equipe retornando hoje.
16/07 - Final do dia recebemos a liberação da 364 para seguirmos com a obra.
14/07 - Paralisação da 364. 
02/07 - Concretagem concluida hoje, com junta de dilatação aprovada pelo calculista.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24/06 - Com relação a concretagem, a solução será efetuar uma junta fria de concreto, mas precisará colocar uma nata de cimento com Bianco em toda superfície que ocorrerá essa junta fria.
Pode seguir dessa forma, com aval do calculista
23/06 - concretagem iniciada e não concluida devido acidente na rodovia. Validando procedimento de junta fria com o calculista. 
15/06 - abertura de obras concluida.
Escavação concluida.
12/06 - Limpeza e Demarcação para abertura.
Maquina querou no TPD008.
 Abertura da obra 15/06.
 Equipe liberada ontem.
11/06 - Liberado inicio das equipes. 
10/06 - Integração concluida. Equipes não autorizadas a iniciar.
01/06 - Não estamos integrados ainda. Não podemos iniciar nenhuma atividade em campo.
Equipes em processo de integração ainda na Linkana. Depois tem a Banhoof.</t>
  </si>
  <si>
    <t>ROTPD011_B</t>
  </si>
  <si>
    <t>ROTPD011</t>
  </si>
  <si>
    <t>ROB19</t>
  </si>
  <si>
    <t>ROVLH003_A</t>
  </si>
  <si>
    <t>ROVLH003</t>
  </si>
  <si>
    <t>ROB77</t>
  </si>
  <si>
    <t>RFI sem Energia - Energisa - Lote 3 - Definitiva ligada em 08/08/26</t>
  </si>
  <si>
    <t>ROVLH004_B</t>
  </si>
  <si>
    <t>ROVLH004</t>
  </si>
  <si>
    <t>ROB79</t>
  </si>
  <si>
    <t>ROVLH005_A</t>
  </si>
  <si>
    <t>ROVLH005</t>
  </si>
  <si>
    <t>ROB81</t>
  </si>
  <si>
    <t>15jan enviado RFI para aprovação.
13jan - Fotos no relatório hoje.
12jan, Telsite sem contato com a equipe, estão finalizando a obra hoje, caso haja tempo vão enviar o relatório.
06jan Montagem termina dia 08jan.
05Out. Acionamento para obras (APCs foram feitos sem Fluxo de Obra no Sytex, falta de licenciamento e algumas sondagens para os sites RO, por isso tempo maior para liberar e-mail)</t>
  </si>
  <si>
    <t>ROVLH006_A</t>
  </si>
  <si>
    <t>ROVLH006</t>
  </si>
  <si>
    <t>ROB82</t>
  </si>
  <si>
    <t>18jan - Relatório enviado para operadora, aguardando aprovação.
13jan Site finalizando RFI 16jan
06jan Montagem inicia dia 08jan.
05Out. Acionamento para obras (APCs foram feitos sem Fluxo de Obra no Sytex, falta de licenciamento e algumas sondagens para os sites RO, por isso tempo maior para liberar e-mail)</t>
  </si>
  <si>
    <t>ROVLH007_A</t>
  </si>
  <si>
    <t>ROVLH007</t>
  </si>
  <si>
    <t>ROB83</t>
  </si>
  <si>
    <t>23/01 - Equipe trabalhando nos acabamentos com chuva, so teremos o RFI amanhã.
21/01 - Equipe trabalhando em acabamentos e fotos. RFI postergado de 22/01 para 23/01.
16jan - Previsão de torre finalizada dia 17jan.
13jan - Montegem deve ser adiantada para 13jan.
08jan - Concretagem cancelada pela concreteira. 06jan Concretagem mantida para dia 08jan.
05Out. Acionamento para obras (APCs foram feitos sem Fluxo de Obra no Sytex, falta de licenciamento e algumas sondagens para os sites RO, por isso tempo maior para liberar e-mail)</t>
  </si>
  <si>
    <t>ROVLH008_A</t>
  </si>
  <si>
    <t>ROVLH008</t>
  </si>
  <si>
    <t>ROB84</t>
  </si>
  <si>
    <t>22/01 - RFI recebido, com suporte faltante ja instalado. Na volta da equipe, teremos novas fotos.
21/01 - Equipe trabalhando nos acabamentos e fotos hoje. RFI postergado para 22/01.
16jan - Previsão de torre finalizada dia 17jan.
16jan - Base montada, quadro em execução, obra finaliza dia 21jan.
06jan Mantida dia 12jan.
05jan - Concretagem sendo realizada, f
05Out. Acionamento para obras (APCs foram feitos sem Fluxo de Obra no Sytex, falta de licenciamento e algumas sondagens para os sites RO, por isso tempo maior para liberar e-mail)</t>
  </si>
  <si>
    <t>ROVLH009_A</t>
  </si>
  <si>
    <t>ROVLH009</t>
  </si>
  <si>
    <t>ROB85</t>
  </si>
  <si>
    <t>20/01 - RFI recebido, necessário analisar.
16jan - Previsão de torre finalizada dia 17jan.
05Out. Acionamento para obras (APCs foram feitos sem Fluxo de Obra no Sytex, falta de licenciamento e algumas sondagens para os sites RO, por isso tempo maior para liberar e-mail)</t>
  </si>
  <si>
    <t>ROVLH010_A</t>
  </si>
  <si>
    <t>ROVLH010</t>
  </si>
  <si>
    <t>ROB88</t>
  </si>
  <si>
    <t>GORCX003_COLLO1</t>
  </si>
  <si>
    <t>GORCX003</t>
  </si>
  <si>
    <t>GOU45</t>
  </si>
  <si>
    <t>INTEGRAÇÃO ECOVIAS ARAGUAIA</t>
  </si>
  <si>
    <t>18/08/2026 - Realizado alinhamento com a NILKO
11/08/2026 - Realizado alinhamento com a NILKO
30/07/2026 - Aguarda Liberação de EHS para inicio da atividade
28/07/2026 - Site se trata de um B2B necessario integração de acesso junto a Ecovias
22/07/2026 - Cobrado MNS para envio do email formalizando necessidades adicionais para tratativa interna Gabinete previsto para embarque em 10/08 e instalação em 14/08
21/07/2026 - Em consulta com Engenharia necessario remanejar Gabinete para execução do reforço, MNS informa que não foi considerasdo no PLaned, direcionando ações para correção
15/07 - Data de instalação de gabinete confirmado em FUP presencial com Sue/Aline.
14/07/2026 - Finalizado negociação com MNS enviado projeto de reforço para execução da obra
10/06 - Confirmado que se trata de um collo com reforço e não existe projeto detalhado do reforço para fabricação. APC revogado até definição de engenharia e suprimentos sobre fornecedor do projeto detalhado.
09/06 - Acionamento via WhatsApp para MNS para ser formalizado posteriormente.
08/06 - Site colocado na planilha como APC.</t>
  </si>
  <si>
    <t>28/07 - Site se trata de B2B com necessidade de integração na Ecovias Araguaia
14/07/2026 -Resolvido  APC REVOGADO - REFORÇO</t>
  </si>
  <si>
    <t>COLLO + REFORÇO</t>
  </si>
  <si>
    <t>11/08/2026 - PRTOC:489121193</t>
  </si>
  <si>
    <t>SCSMB002_COLLO1</t>
  </si>
  <si>
    <t>SCSMB002</t>
  </si>
  <si>
    <t>SCSJN</t>
  </si>
  <si>
    <t>28/08/2026 - Energia definitiva não sai dentro do mes, regional não aprova SCI
24/08/2026 - Batimento realizado termino de obra mantido para dentro do mes
19/08/2026 - Realizado batimento com S2S mantido planejamento para dentro do mes |NILKO informa melhora na data de entrega do Gabinete 
18/08/2026 -  Alinhado data com a NILKO para Gabinete
17/08/2026 - Atrasos devido a chuva planejamento para finalizar dentro do mes mantido
12/08/2026 - Realizado batimento risco alto para energia definitiva dentro do mes devido necessidade de projeto
11/08/2026 - Realizado alinhamento com a NILKO
05/08/2026 - Informado APC via email pela Leticia acionamento enviado
22/07/2026 - Solicitado ao fornecedor envio das documentações de EHS para liberação de execução site sem APC</t>
  </si>
  <si>
    <t>SOMBRIO</t>
  </si>
  <si>
    <t xml:space="preserve">12/08/2026 - Necessario projeto para energia definitiva </t>
  </si>
  <si>
    <t>28/08/2026 - Protocolo para projeto 2128648048
26/08/2026 - Carta para solicitação de definitiva enviada
12/08/2026 - Sera iniciado o processo de definitiva na mobilização</t>
  </si>
  <si>
    <t>RSGRM004_A</t>
  </si>
  <si>
    <t>RSGRM004</t>
  </si>
  <si>
    <t>Gramado</t>
  </si>
  <si>
    <t>22Abr.22/04 - Candidato A aprovado e Candidato B reprovado devido as obstruções.Para o Bio Site é necessário a que a operadora chegue com fibra até o local.
18abr. Sem protocolo de CUOS. Com Pré Comar para 100m. Verificar a necessidade ou não de remoção de vegetação. Municipio moroso no licenciamento. *Não Informado na aba "Cadastro" Se atende ou não a legislação*
18abr. SAR_A, enviado para qualificação interna.
18mar. Recebido acionamento do comercial Sar A para qualificação interna. Projeto TAV para atendimento ao Gramado já negociado pela Flowers. Comercial trabalhando para conseguirmos este acionamento.</t>
  </si>
  <si>
    <t>GRAMADO</t>
  </si>
  <si>
    <t>RSJXX002_COLLO1</t>
  </si>
  <si>
    <t>RSIUV</t>
  </si>
  <si>
    <t xml:space="preserve">30/07/2026 - Informado pela Leticia que Vivo não ira aceitar RFI com provisória risco alto de Droop
29/07/2026 - Batimento realizado risco de energia definitiva
27/07/2026 - Bzatimento realizado planejamento mantido
24/07/2026 - Atividade em andamento mantido planejamento
23/07/2026 - Inicio de Obras OK mantido planejamento
22/07/2026 - Atraso na obra devido fortes chuvas na região Gabinete embarque plan dia 27/07 instalação plan dia 29/07
21/07/2026 - Chuva permanece na região atrasando execução da obra
20/07/2026 - Atraso no inicio da obra devido chuva, ajustado planejamento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</si>
  <si>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31/07/2026 - Energia definitiva ligada
29/07/2026 - Risco Alto para energia definitiva em tratativa de SCI
16/07/2026 - Resolvido - EHS liberou para inicio das atividades
14/07/2026 - Pendente envio de documentações EHS
08/07/2026 - Obra liberada pela Leticia sem assinadura de FCU</t>
  </si>
  <si>
    <t>31/07/2026 - Definitiva OK
29/07/2026 - Solicitado para concessionaria ligação de definitiva enviado SCI
27/07/2026 - Batimento realizado planejamento mantido
24/07/2026 - Posta planejado para 27/07 energia def. plan 31/07
23/07/2026 - Cartas da Vivo assinadas enviadas para S2S
22/07/2026 -S2S replanejoou envio de formulario de SCI em 22/07 devido fortes chuvas na região  previsão de instalação de poste em 24/07
20/07/2026 - S2S com planejamento de enviar formulario de SCI em 20/07</t>
  </si>
  <si>
    <t>RSBRJ001_COLLO1</t>
  </si>
  <si>
    <t>RSBRJ001</t>
  </si>
  <si>
    <t>RSETP</t>
  </si>
  <si>
    <t xml:space="preserve">28/08/2026 - Energia definitiva não sai dentro do mes, regional não aprova SCI
24/08/2026 - Contiua aguardando energia definitiva
19/08/2026 - Continua aguardando energia definitiva
17/08/2026 - Continua aguardando energia definitiva
12/08/2026 - Continua aguardando energia definitiva
31/07/2026 - Energia Plan Agosto Regional Vivo não aceitara RFI com SCI Leticia ciente
30/07/2026 - Informado pela Leticia que Vivo não ira aceitar RFI com provisória risco alto de Droop
29/07/2026 - Batimento realizado risco alto de energia definitiva
27/07/2026 - Bzatimento realizado planejamento mantido
24/07/2026 - Atividade em andamento mantido planejamento
23/07/2026 - Inicio de Obras OK mantido planejamento
22/07/2026 - Atraso na obra devido fortes chuvas na região Gabinete embarque plan dia 27/07 instalação plan dia 31/07
21/07/2026 - Chuva permanece na região atrasando execução da obra
20/07/2026 - Batimento realizado com S2S panejamento mantido
17/07/2026 - Realizado batimento com S2S e ajustado planejamento
16/07/2026 - Liberação de EHS para inicio das atividades ajustado planejamento risco de energia definitiva
15/07 - Data de instalação de gabinete confirmado em FUP presencial com Sue/Aline.
14/07/2026 - Cobrado envio de documentações EHS para liberação de obra
13/07/2026 - Batimento realizado, risco de Liberação EHS e energia definitiva
08/07/2026 - Acionamento enviado </t>
  </si>
  <si>
    <t>SÃO BORJA</t>
  </si>
  <si>
    <t>28/08/2026 - Necessario novo protocolo para energia definitiva
24/08/2026 - Sem evolução, planejamento permanece para fim do mes
12/08/2026 - Sem evolução, planejamento permanece para fim do mes
07/08/2026 - Aguarda ligação pela concessionaria
31/07/2026 - Sem aprovação de SCI Droop para P08
29/07/2026 - Protocolo para definitiva 2166246222, enviado SCI para aprovação de provisória concessionaria deu 30 dias para ligação. 
27/07/2026 - Instalação do poste replanejado para 29/07
24/07/2026 - Instalação do poste plan 27/07 Energia def. plan 31/07
23/07/2026 - Cartas da Vivo assinadas enviadas para S2S
22/07/2026 -S2S replanejoou envio de formulario de SCI em 23/07 devido fortes chuvas na região  previsão de instalação de poste em 24/07
20/07/2026 - S2S com planejamento de enviar formulario de SCI em 20/07</t>
  </si>
  <si>
    <t>RSLDR001_A</t>
  </si>
  <si>
    <t>RSLDR001</t>
  </si>
  <si>
    <t>Ponta da Figueira Marina</t>
  </si>
  <si>
    <t>19Abr.Candidato aprovado por RF. Altura da EV 40m. azimutes (30/120/240).
19abr. A documentação foi analisada pelo jurídico e está ok, subimos o contrato para assinatura.
18abr. SAR_A enviado para qualificação interna.
18mar. Recebido acionamento do comercial Sar A para qualificação interna. Projeto TAV para atendimento ao Ponta da Figueira Marina já negociado pela Flowers. Comercial trabalhando para conseguirmos este acionamento.
15mar. Contrato assinado c/ Candidato A - Aluguel R$2.500,00.</t>
  </si>
  <si>
    <t>Eldorado do Sul</t>
  </si>
  <si>
    <t>RSLPL003_COLLO1</t>
  </si>
  <si>
    <t>RSLSH</t>
  </si>
  <si>
    <t>22/07/2026 - Obra sem fornecedor adjudicado por suprimentos e sem APC</t>
  </si>
  <si>
    <t>SÃO LEOPOLDO</t>
  </si>
  <si>
    <t>SCFLR010_A</t>
  </si>
  <si>
    <t>SCFLR010</t>
  </si>
  <si>
    <t>SCFR3</t>
  </si>
  <si>
    <t>07ago - Aguardando ligação definitiva, concesionária não responde, Enio da Vivo não aceitou.
16/07 - Ag. ligação de energia.
14/07 - Ag. ligação de energia.
10jul - Aguardando ligação definitiva, Enio da Vivo não aceitou.
06jul - Aguardando ligação definitiva, Enio da Vivo não aceitou.
29jun - Enio devolveu que não é meta e não vai aprovar provisória.
25jun - Gabinete programado para amanhã.
23jun - Alteração de montagem para JHOTA, está em análise a documentação para aprovação e EHS.
20jun - Alteração de montagem para JHOTA, está em análise a documentação para aprovação e EHS.
15jun - Chumbadores com atraso na entrega
10jun - Larissa altorizou a retirada da planta + Coqueiro no local.
09jun - Escavação postergada devido a Planta + Coqueiro plantados.
05jun - Inicio de obra programado.</t>
  </si>
  <si>
    <t>08/07/26_ RFI falta Energia
02jul - Resolvido - DOCS MONTAGAEM</t>
  </si>
  <si>
    <t>DEFINITIVA - Prot: 8079524361, PROVISÓRIA - LIGADA, SEM APROVAÇÃO DA REGIONAL NÃO MANDAR RFI</t>
  </si>
  <si>
    <t>RSRGR001_COLLO1</t>
  </si>
  <si>
    <t>RSBLX</t>
  </si>
  <si>
    <t>PADML002_B</t>
  </si>
  <si>
    <t>PADML002</t>
  </si>
  <si>
    <t>PADE5</t>
  </si>
  <si>
    <t>SCBLN002_B</t>
  </si>
  <si>
    <t>SCBLN002</t>
  </si>
  <si>
    <t>SCBRR</t>
  </si>
  <si>
    <t>Relatório de RFI recebido e enviado a operadora.
16/07 - Ag. ligação de energia.
14/07 - Ag. ligação de energia.
10jul - Aguardando ligação definitiva, Enio da Vivo não aceitou.
06jul - Aguardando ligação definitiva, Enio da Vivo não aceitou.
29jun - Enio devolveu que não é meta e não vai aprovar provisória.
29jun - Enio devolveu que não é meta e não vai aprovar provisória.
25jun - Gabinete programado para amanhã.
23jun - 20jun - Alteração de montagem para JHOTA, está em análise a documentação para aprovação e EHS.
20jun - Alteração de montagem para JHOTA, está em análise a documentação para aprovação e EHS.
15jun - Chumbadores com atraso na entrega
09jun - Problemas de recuo no PPI, 08jun - Larissa em contato com locador para evidências.
05jun proprietário vai limpar a área de telhas e confirmar o Acesso</t>
  </si>
  <si>
    <t>BALNEÁRIO CAMBORIÚ</t>
  </si>
  <si>
    <t>08/07/26_ RFI falta Energia
02jul - Resolvido - DOCS MONTAGAEM
16jun - Resolvido -  RECUOS ERADOS</t>
  </si>
  <si>
    <t>DEFINITIVA
 - Prot: 8079520930, PROVISÓRIA - LIGADA, SEM APROVAÇÃO DA REGIONAL NÃO MANDAR RFI</t>
  </si>
  <si>
    <t>SCCHP002_A</t>
  </si>
  <si>
    <t>SCCHP002</t>
  </si>
  <si>
    <t>Condominio Terra Sol</t>
  </si>
  <si>
    <t>24Mai. Recebido SAR cand A, B e RC.</t>
  </si>
  <si>
    <t>CHAPECÓ</t>
  </si>
  <si>
    <t>SCPLL002_COLLO1</t>
  </si>
  <si>
    <t>SCPLL002</t>
  </si>
  <si>
    <t>SCPUP</t>
  </si>
  <si>
    <t>22/07/2026 - Obra sem fornecedor adjudicado por suprimentos e sem APC
16/07/2026 - Fornecedor de obra civil não adjudicado por suprimentos</t>
  </si>
  <si>
    <t>PAULO LOPES</t>
  </si>
  <si>
    <t>SEBRR001_A</t>
  </si>
  <si>
    <t>SEBRR001</t>
  </si>
  <si>
    <t>19Abr.Candidato aprovado por RF. Altura 40m. Azimutes (30/110/220).
13abr. SAR_A enviado para qualificação interna.
18mar. Recebido acionamento do comercial Sar A para qualificação interna. Projeto TAV para atendimento ao Barra dos Coqueiros já negociado pela Flowers. Comercial trabalhando para conseguirmos este acionamento.</t>
  </si>
  <si>
    <t>PIMNL002_A</t>
  </si>
  <si>
    <t>PIMNL002</t>
  </si>
  <si>
    <t>PIMMI02</t>
  </si>
  <si>
    <t>ENERGIA / EQUIPE DE MONTAGEM</t>
  </si>
  <si>
    <t>26ago -  Moksa trabalhando para entrega dentro do mês operacional, porem não vai trabalhar a noite ou intercalada a EV, mantem as datas de setembro como oficial.
25ago - A Moksa não consegue puxar a data Renan envolvido, não consegue antes a equipe de montagem, a energia será extensão e a concessionária não vai ligar.
24ago - Concretagem postergada para hoje, equipe de montagem estará disponível somente dia 29ago. Energia não vai ser ligada por ser poste de madeira, provisória é de baixa renda e cedente vai perder o benefício se puxarmos.
19ago. Concreto manual para o dia 21ago, Dirceu quer replanejar para 22ago
14ago - Concretagem mantida para dia 21ago executando magro, questionado ter somente um skid no PPI para Fabiola.
10ago - Inicio postergado para dia 11ago, moksa teve que remanejar equipe. Temos falta de concreteira na região, será feito concretagem manual.</t>
  </si>
  <si>
    <t>DEFINITIVA - 04ago - Protocolar</t>
  </si>
  <si>
    <t>SPBRN014_A</t>
  </si>
  <si>
    <t>SPBRN014</t>
  </si>
  <si>
    <t>SPEZH</t>
  </si>
  <si>
    <t>31/03 - RFI postado no Fly.
25/03 - Site em finalização. Aguardando definição de energia.
20/03 - Padrão prevista para instalar amanhã.
17mar Chumbador chegou nesta manhã, atraso de 1 dia na concretagem.
11mar - Escavação adiantada para dia 12mar, vamos manter a data e puxar assim que acontecer.
09mar - Inicio OK / Esc. 12mar / Conc.17mar /Mont. Início 20mar / Mont. Térm. 23mar / Tubulações e caixas de passagens 22mar / Padrão 15mar / Concretagem base 21mar / Montagem QTM 22mar a 24mar / Energia 28mar / RFI 28mar.
05mar - Mob. OK / Inicio 09mar / Esc. 12mar / Conc.17mar /Mont. Início 20mar / Mont. Térm. 23mar / Tubulações e caixas de passagens 22mar / Padrão 15mar / Concretagem base 21mar / Montagem QTM 22mar a 24mar / Energia 28mar / RFI 28mar.
04mar - Mob. 05mar / Inicio 09mar / Esc. 13mar / Conc.17mar /Mont. Início 20mar / Mont. Térm. 23mar / Tubulações e caixas de passagens 22mar / Padrão 15mar / Concretagem base 21mar / Montagem QTM 22mar a 24mar / Energia 28mar / RFI 28mar.</t>
  </si>
  <si>
    <t>Definitiva
PROT: Até dia 26mar a ligação.</t>
  </si>
  <si>
    <t>SPBRN017_A</t>
  </si>
  <si>
    <t>SPBRN017</t>
  </si>
  <si>
    <t>SPEZL</t>
  </si>
  <si>
    <t>28mai - Enviado relatório de infra, após instalação do gabinete vamos enviar .
26mai - Recebido relatório para análise de O &amp; M. Gabinete embarca 28mai com atraso , somente dia 29mai.
25mai - Ligação energia definitiva até dia 26mai, está com provisória. Montagem com chuva postergada para dia 26mai.
23mai - Ligação energia definitiva até dia 26mai, está com provisória. Montagem com chuva postergada para dia 25mai.
19mai - Ligação energia definitiva até dia 22mai, está com provisória.
18mai - Conseguimos reaterrar apesar das chuvas, montagem mantida para dia 20.05.
17mai - Atraso por chuva na compactação, montagem postergada para dia 20.05.
09mai - Torre armazenada
06mai - Chumbador não embarcou, alterado para dia 08mai.</t>
  </si>
  <si>
    <t>MAS + Jhota</t>
  </si>
  <si>
    <t>SPBRR001_A</t>
  </si>
  <si>
    <t>SPBRR001</t>
  </si>
  <si>
    <t>SPBWR</t>
  </si>
  <si>
    <t>SPBRR002_A</t>
  </si>
  <si>
    <t>SPBRR002</t>
  </si>
  <si>
    <t>SP0PS</t>
  </si>
  <si>
    <t>16/01 - RFI enviado em 16/01.
15/01 - completando com brita e arremates finais.
14/01 - limpeza da parte externa do site, pintura das bases e caixas de passagens.
13/01 - chapisco nos blocos da EV, concretagem do baldrame rente ao muro, concretagem das bases da esteira e trava quedas.
12/01 - equipe rebocando a parte externa das caixas de passagem, instalação pingadeira do QTM e aterramentos.
06/01 -Equipe de montagem em deslocamento. Simeoni precisou atualizar/renovar documentação da equipe (ASO e demais documentos), isso impactou no inicio da montagem. Inicio postergado de 06/01 para 07/01.
05/01 - Atividades pendentes de infra: falta acabamentos, limpeza externa, brita. Após a montagem, + 3 dias de infra.
30/12 - Gabinete instalado.
29/12 - Trocaram equipe, nova equipe ja fez caixiras, baldrames, concretou a base, ja realizaram alvenaria do QTM. Gabinete na base hoje, equipe levando os cabos para obra e instalaram os cabos hoje.
26/12 - Concretagem iniciada as 8h.
23/12 - Concretagem postergada de 23/12 para 26/12 as 8h.3° Concreteira: Concreuni.
Encarregado nova equipe:
Quantas pessoa na equipe nova:
22/12 - Sugeri concretagem manual, Rei Sol conseguiu agenda com concreteira para amanhã.
17/12 - Concretagem postergada de 18/12 para 20/12 as 14h com a Concreteira Nova potencia.
Energia: protocolo do dia 15/12 indeferido. Solicitado mais pontos de referencia.
15/12 - Escavação concluida em 12/12. Equipe trabalhando na armação do tubulão. Ag. confirmação da concreteira: FMIX.
10/12 - entrega de CH e EV hoje; Escavação não iniciada em 08/12 e sim em 10/12 pois inverteram a ordem de inicio desse site pelo SPPRC003. A equipe estava mais proximo de piracicaba (São Carlos).
09/12 - Rei Sol não atualizou obra.
04/12 - cronograma atualizado;
Escavação sera mecanizada, após limpeza do terreno.
02/12 - Falta documentos Sytex.</t>
  </si>
  <si>
    <t>RFI JAN = SEM RISCO
RFI DEZ = ATRASO CONCRETAGEM</t>
  </si>
  <si>
    <t>SPBTT001_B</t>
  </si>
  <si>
    <t>SPBTT001</t>
  </si>
  <si>
    <t>SP03B</t>
  </si>
  <si>
    <t>BATATAIS</t>
  </si>
  <si>
    <t>Compartilhado com cliente. PO enviada 08/6 PO 71354</t>
  </si>
  <si>
    <t>SPCHV001_C</t>
  </si>
  <si>
    <t>SPCHV001</t>
  </si>
  <si>
    <t>Chavantes</t>
  </si>
  <si>
    <t>22Abr. Candidato C está reprovado. Ponto muito afastado do objetivo de cobertura.
19Abri. Candidatas A e B aprovados. Altura 40m e azimutes (20/120/340).
13abr. SAR_A, B e C enviado para qualificação interna.
18mar. Recebido acionamento do comercial Sar A para qualificação interna. Projeto TAV para atendimento ao Chavantes já negociado pela Flowers. Comercial trabalhando para conseguirmos este acionamento.</t>
  </si>
  <si>
    <t>SPCMP010_A</t>
  </si>
  <si>
    <t>SPCMP010</t>
  </si>
  <si>
    <t>SP0BA</t>
  </si>
  <si>
    <t>02jan Obra finalizada, falta montador para realizar montagem dia 05jan á 07jan.
19dez - Sem montador
16dez - Concretagem somente data pela concreteira dia 19.12.
15dez em montagem das ferragens + Magro, torre chegou no local, porem MAS quer armazenar, avisei para deixar no site.
09dez Chuva prevista o dia todo, tentando realizar abertura.
02dez - Sem APC no força tarefa</t>
  </si>
  <si>
    <t>CW: MAS | EV: JR Montagens | GAB: -</t>
  </si>
  <si>
    <t>ROCND008_A</t>
  </si>
  <si>
    <t>ROCND008</t>
  </si>
  <si>
    <t>ROB07</t>
  </si>
  <si>
    <t>14/08 - RFI enviado, após analise do Rogerio Joly. 
11/08 - RFI recebido, mas não podemos enviar, pois não temos quem analise por EHS.
Alinhado entre Estevam e Yuzo para não enviarmos até definição de quem seguira com aprovação após saida do Picon. 
29jul - Foi liberado pela 364 17jul, esse site foi sacrificado por falta de colaborador sem crachá, por isso não tinha equipe antes de 27jul.
22/07 - inicio de montagem de EV. 
17/07 - Ag. liberação de crachás do restante da equipe. Equipe reduzida retornando hoje.
Muro de contenção sera concluido em 20/07. Montagem podera ser iniciada dia 21/07. 
16/07 - Final do dia recebemos a liberação da 364 para seguirmos com a obra.
14/07 - Paralisação da 364. 02/07 - Equipe reduzida, atuando nas que faltam concretagem. Priorização de concretagem por bloqueio de 40% da equipe necessária. 
Equipe retoma amanhã, necessitando de + 10 dias para execução e entrega de infra.
29/06 - No final do dia, MNS recebeu os crachás dos TST, liberando assim o retorno das atividades com o pessoal identificado pela 364.
25/06 - Obra PARALISADA por falta de crachá de TST e + 21 colaboradores ja integrados na rodovia.
24/06 - Obra PARALISADA por falta de crachá de TST e + 25 colaboradores ja integrados na rodovia.
18/06 -  Escavação não foi realizada porque a máquina teve um problema e devido aos pare e siga no deslocamento da rodovia não deu tempo da peça chegar pra arrumar , irão finalizar no 006 pra poder subir pro 008
17/06 - Por ser uma fundação aflorada, demandar mais SLA, esse site sera um DROp. Como so temo 1 retro para atender os sites de candeias, esse site foi remanejado para o final. Passando a abertura de 16/06 para 18/06, afim de priorização dos sites: ROCND002, ROCND006 E ROCND007.
16/06 - Escavação postergada para amanhã, pois a retro esta no ROCND007.
15/06 - EV armazenada em 11/06. 
12/06 - Projeto de fundação recebido no orçamento diverge do projeto de adjudicação e de acionamento.
Abertura da obra 16/06 devido disponibilidade de retro que estão realocadas em outros sites da rota.
 Equipe liberada ontem.
11/06 - Liberado inicio das equipes.
10/06 - Integração concluida. Equipes não autorizadas a iniciar.
01/06 - Não estamos integrados ainda. Não podemos iniciar nenhuma atividade em campo.
Equipes em processo de integração ainda na Linkana. Depois tem a Banhoof.</t>
  </si>
  <si>
    <t>EQUIPE REDUZIDA POR FALTA DE CRACHÁS 364
Montagem - EHS
Ligação de energia pela Luiz NSE.</t>
  </si>
  <si>
    <t>SPCMP016_A</t>
  </si>
  <si>
    <t>SPCMP016</t>
  </si>
  <si>
    <t>SP0BJ</t>
  </si>
  <si>
    <t>31/05 - RFI enviado sem V4. Solicitado urgente V4 para Rei Sol.
26/05 - montagem iniciada.
21/05 - Reaterro finalizado.
19/05 - concretagem concluida.
13/05 - Validado por aquisição que podemos seguir no local iniciado em campo (conforme informado pelo proprietário).
12/05 - Cabine embarca dia 27/05 e instala até 29/05;
Rei Sol informou necessidade de execução de um muro de arrimo e escada de acesso, ao questiona-los e solicitar evidência de demarcação, descobrimos que o site esta localizado a 75m do medidor e não 41m conforme previsto em contrato, SAR e PPI. Solicitado para ACQ verificar se podemos seguir dessa forma.
O proprietário que exigiu a obra ser posicionada a 75m.
11/05 - Escavação iniciada.
07/05 - Cronograma atualizado;
05/05 - Formalização do acionamento.
Suportes divergentes, sinalizado ao fabio via e-mail APC Problem.
30/04 - Acionamentto realizado pelo Yuzo.</t>
  </si>
  <si>
    <t>SPCMP017_B</t>
  </si>
  <si>
    <t>SPCMP017</t>
  </si>
  <si>
    <t>SP0CQ</t>
  </si>
  <si>
    <t>31/05 - RFI com Provisória autorizado pelo Dudek - Ligação de definitiva prevista para 02/06;
22/05 - EV na altura, base concretada, alvenaria do QTM concluida.
07/05 - Cronograma atualizado. Escavação iniciada hoje;
27/04 - Yuzo informou no grupo Implantação, que tivemos esse APC durante o final de semana. Pediu para seguir com acionamento de obra.
25/03 - Pré-work disparado. PPI não compatibilizado com fundação.</t>
  </si>
  <si>
    <t>RFI com Provisória - Definitiva (agrupamento 2cx com proprietário)</t>
  </si>
  <si>
    <t>SPCMP020_A</t>
  </si>
  <si>
    <t>SPCMP020</t>
  </si>
  <si>
    <t>SPPV0</t>
  </si>
  <si>
    <t>31/03 - RFI enviado no Fly sem relatorio do gabinete.
25/03 - Material metalico saindo 26/03 e chega dia 28/03 para armar a fundação. Concretagem postergada de 27/03 para 02/04. O embarque foi segurado devido a necessidade de reposicionamento de área do site na area locada.
23/03 - Devido proximidacom rede de MT, estamos confirmando se podemos seguir. Escavação postergada para amanhã.
20/03 - Obra aberta ontem, com site limpo manualmente. Vamos demarcar hoje junto com fiscalização e estamos fechando a retroescavadeira. Alterado de 20/3 para 23/3.
17mar equipe em campo hoje, amnhã fará a abertura.
10mar - Aguardando cronograma 11.03</t>
  </si>
  <si>
    <t>Definitiva
PROT: 2054758648</t>
  </si>
  <si>
    <t>SPCRL001_A</t>
  </si>
  <si>
    <t>SPCRL001</t>
  </si>
  <si>
    <t>Residencial Dahma</t>
  </si>
  <si>
    <t>11abr. SAR_A enviado para qualificação interna.
18mar. Recebido acionamento do comercial Sar A para qualificação interna. Projeto TAV para atendimento ao Residencial Dahma já negociado pela Flowers. Comercial trabalhando para conseguirmos este acionamento.</t>
  </si>
  <si>
    <t>SPDDM001_C (ANTIGO A)</t>
  </si>
  <si>
    <t>SPDDM001</t>
  </si>
  <si>
    <t>SPDP7</t>
  </si>
  <si>
    <t>19fev. Recebido SAR C.
17fev. Recebido SAR A e B.
07fev. Recebido acionamento.</t>
  </si>
  <si>
    <t>DIADEMA</t>
  </si>
  <si>
    <t>SPFRN004_COLLO2</t>
  </si>
  <si>
    <t>SPFRN004</t>
  </si>
  <si>
    <t>SPFPE</t>
  </si>
  <si>
    <t xml:space="preserve">BATISTA FRANCA </t>
  </si>
  <si>
    <t>SPGRL009_A</t>
  </si>
  <si>
    <t>SPGRL009</t>
  </si>
  <si>
    <t>SPRG0</t>
  </si>
  <si>
    <t>11Jan. Retomamos o cand. "A".
27Out. SAR_A + RC inseridos no SS.
20Set. Recebemos o SAR dos Candidato A e B.
06set. Recebido acionamento, Acionado fornecedor.</t>
  </si>
  <si>
    <t>SPGRL010_C</t>
  </si>
  <si>
    <t>SPGRL010</t>
  </si>
  <si>
    <t>SPRG3</t>
  </si>
  <si>
    <t>05Set. Site qualificado CR 7.8%. Refeito 8.6%</t>
  </si>
  <si>
    <t>SPGRL011_RC</t>
  </si>
  <si>
    <t>SPGRL011</t>
  </si>
  <si>
    <t>SPGAZ</t>
  </si>
  <si>
    <t>02Set. RC recebido</t>
  </si>
  <si>
    <t>SPGRL012_RC</t>
  </si>
  <si>
    <t>SPGRL012</t>
  </si>
  <si>
    <t>SPGC5</t>
  </si>
  <si>
    <t>06Set/24. [VIVO]
02Set. Aguarda CCR para fazer vistoria
22Dez. Polígono de buscas compreende região industrial do município de Guarulhos com imóveis de grandes dimensões, aonde a liberação de acesso e confirmação de interesse para posterior execução de relatório dependem da autorização dos diretorias das indústrias.
O PN recaí na antiga fábrica da Yamaha que fechou na época da pandemia e recentemente imóvel foi vendido, o segurança Jean que fica na portaria não sabe informar quem são os atuais donos .
Dentre os pontos levantados, o ponto 11 que é a empresa Securit de móveis de escritório, e o Croma Revestimentos Técnicos ponto 8 , são potenciais possibilidades, ambos com bastante área disponível, e próximos ao PN , estamos em contato com os responsáveis , tentando viabilizar como candidato, mas até o momento não houve confirmação de interesse.
Ampliamos a área de buscas e também abordamos pontos fora do polígono, porém até o momento da apresentação deste relatório não houve candidatos confirmados.
05Out. Cancelamos o acionamento com Ageplan. Na mesma data acionamos a OK projetos. Prazo para retorno de Buscas em 13/10</t>
  </si>
  <si>
    <t>ESMRD001_COLLO1</t>
  </si>
  <si>
    <t>ESMRD001</t>
  </si>
  <si>
    <t>SR-JETI06</t>
  </si>
  <si>
    <t xml:space="preserve">05/08/2026 Enviado email para Caludio e Militão cobrando guia de numeração para seguirmos com processo da definitiva
31/07/2026 - Sem aprovaçao da regional para SCI Droop P08
30/07/2026 - Pendente Guia de numeração energia definitiva não sai em P07 aguarda  autorização de SCI para enviar RFI com energia provisória
24/07/2026 - Batimento realizado, permanece risco de energia definitiva
22/07/2026 - Batimento realizado, permanece risco de energia definitiva
20/07/2026 - Batimento realizado, permanece risco de energia definitiva
17/07/2026 - Batimento realizado, site com risco de energia definitiva, solicitado guia de numeração
07/07 - RFI com provisoria.
03/07 -  termino de montagem dos metálicos.
02/07 - inicio de montagem dos metálicos.
25/06 - concretagem de base concluida.
23/06 - Escavação iniciada.
Abertura concluida em 22/06.
</t>
  </si>
  <si>
    <t>Santa Maria De Jetibá</t>
  </si>
  <si>
    <t>05/08/2026 - Previsão da Guia 20/08 para posterior dar entrada no pedido de definitiva 
31/07/2026 - Sem aprovação de SCI Droop para P08
29/07/2026 - Pendente guia de numeração
24/07/2026 - Continua pendente guia de numeração
17/07/2026 - Pendente guia de numeração
 Provisória</t>
  </si>
  <si>
    <t>SPJCR003_A</t>
  </si>
  <si>
    <t>SPJCR003</t>
  </si>
  <si>
    <t>Condomínio Mirante do Vale</t>
  </si>
  <si>
    <t>19Abr.Candidato aprovado por RF. Altura 40 m. azimutes ( 180/270/340 ) porém a vivo, Tim e Claro possuem site próximo a essa região.
18abr. SAR_A, enviado para qualificação interna.
18mar. Recebido acionamento do comercial Sar A para qualificação interna. Projeto TAV para atendimento ao Condomínio Mirante do Vale já negociado pela Flowers. Comercial trabalhando para conseguirmos este acionamento.</t>
  </si>
  <si>
    <t>SPGRL035_COLLO1</t>
  </si>
  <si>
    <t>SPGRL035</t>
  </si>
  <si>
    <t>DOCS DE MONTAGEM | ENERGIA | APC REVOGADO</t>
  </si>
  <si>
    <t>26/08/2026 - APC revogado
13/08/2026 - Tratativas junto Villa Apia para energia definitiva em andamento
11/08/2026 - Rodoanel Necessario tratativa de energia para posteriormente executar planejamento de Infra| Realizado alinhamento com a Nilko
07/08/2026 - APC liberado, acionamento enviado aguarda liberação de EHS
22/07/2026 - Solicitado ao fornecedor envio das documentações de EHS para liberação de execução site sem APC</t>
  </si>
  <si>
    <t>07/08/2026 - Pendente liberação EHS</t>
  </si>
  <si>
    <t xml:space="preserve">20/08/2026 - Processo em andamento necessario vistoria em 22/08 para medições 
18/08/2026 - Concessionaria EDP documentações recebidas hoje solicitação de protocolo plan 19/08
11/08/2026 - Pendente permissão da concessionaria </t>
  </si>
  <si>
    <t>SPMGD001_COLLO1</t>
  </si>
  <si>
    <t>SPMGD001</t>
  </si>
  <si>
    <t>SPCZU</t>
  </si>
  <si>
    <t>31/03 - RFI enviado sem relatorio do gabinete no Fly. Ja avisado ao Dudek.
Gabinete em instalação, formulário chegara amanhã.
30/03 - RFI infra ok, falta apenas gabinete.
23/03 - Devido o anel de suportes (instalação e fabricação da Rei Sol), so temos como iniciar a montagem dos metalicos, incluindo a o anel, dia 26/03.
10mar - Cronograma recebido</t>
  </si>
  <si>
    <t>Provisória: SCI
24/03 - Não protocolado até hoje, por falta de ART eletrica que não conseguem emitir.
PROT: Solicitação hoje</t>
  </si>
  <si>
    <t>SPMGD002_COLLO1</t>
  </si>
  <si>
    <t>SPMGD002</t>
  </si>
  <si>
    <t>SPMJV</t>
  </si>
  <si>
    <t>21/01 - Devido as chuvas, não conseguimos finalizar a montagem dos suportes dia 21/01, postergando para 22/01.
20/01 - montagem de suportes iniciada hoje. Montagem de metalicos solo iniciada em 19/01.
19/01 - cronograma relançado. Chuvas muito forte.
16/01 - Site reinserido na planilha, pois havia sido deletado.</t>
  </si>
  <si>
    <t>SPMRP003_COLLO1</t>
  </si>
  <si>
    <t>SPMRP003</t>
  </si>
  <si>
    <t>SP4SN</t>
  </si>
  <si>
    <t>31/07/2026 - Relatorio de RFI em andamento energia Provisória aceita pela Vivo. RFI enviado
30/07/2026 - Batimento realizado Abrito realizando Provisória sem custo para WInity devido de atraso na condução do processo de energia definitiva. Felipe Militão conduzindo aprovação junto a Vivo. (OTO VENDO APROVAÇÃO)
27/07/2026 - Batimento realizado planejamento mantido
24/07/2026 - Montagem de EV aguarda Gabinete e energia definitiva
OK 22/07/2026 - Obra em andamento mantido planejamento embarque Gabinete previsto para 27/07 entrega 30/07
21/07/2026 - Obra em andamento mantido planejamento
20/07/2026 - Realizado batimento com Abrito planejamento mantido, risco de energia definitiva
17/07/2026 - Atividade liberada por EHS batimento realizado com Abrito para ajuste de planejamento
16/07/2026 - EHS Liberou atividade de infra, EV ainda bloqueado
15/07/2026 - Após consulta com suprimentos detectado necessidade de fornecimento de cadeado Bluethoot pelo fornecedor
15/07 - Data de instalação de gabinete confirmado em FUP presencial com Sue/Aline.
14/07/2026 - Cobrado envio de documentações EHS para liberação de obra
10/07/2026 - Adjudicação finalizada, acionamento enviado
08/07/2026 - Em contato com Isabelly, RC em criação para gerar PO e confirmar adjudicação.</t>
  </si>
  <si>
    <t>MAIRIPORÃ</t>
  </si>
  <si>
    <t>31/07/2026 - Energia provisória aceita pela Vivo
29/07/2026 - Risco Alto para energia definitiva
17/07/2026 - Atividade Liberada por EHS 
14/07/2026 - Pendente envio de documentações EHS
08/07/2026 - Obra liberada pela Leticia sem assinadura de FCU</t>
  </si>
  <si>
    <t>31/07/2026 - Energia provisória OK custo total Abrito
30/07/2026 - Provisória sendo feita hoje custo Abrito</t>
  </si>
  <si>
    <t>SPNPR001_A</t>
  </si>
  <si>
    <t>SPNPR001</t>
  </si>
  <si>
    <t>SP0T5</t>
  </si>
  <si>
    <t>APC Não OK - Sem Fluxo de Obra - Sem energia</t>
  </si>
  <si>
    <t>Usina Batatais (AGRO B2B)</t>
  </si>
  <si>
    <t>Nuporanga</t>
  </si>
  <si>
    <t>SPPND002_B</t>
  </si>
  <si>
    <t>SPPND002</t>
  </si>
  <si>
    <t>SPPWI</t>
  </si>
  <si>
    <t>31/03 - RFI enviado no Fly sem relatorio do gabinete.
27/03 - RFI mantido para 2°F, devido fechamento do site. Precisa de energia provisoria.
25/03 - Data de CH e EV confirmada pelo Fabio.
Cronograma mantido.
24/03 - Data de CH e batida com Fabio.
20/03 - Integração rota agro acontecerá 24/03 - terça feira - online. Após a mobilização, seguiremos com rota de equipes. Cronograma atualizado.
Podemos receber CH e EV a partir de 03/04 (data ideal devido as datas de concretagens).
16/03 - Docusign recebido assinado.
•Sem contrato e sem Cuos na Sytex.
•Sem licenças na Sytex.</t>
  </si>
  <si>
    <t>Provisória - Buscar aprovação
24/03 - Por falta de guia de numeração, não temos protocolo ainda.
PROT: Falta certidão Numeração prazo de 30dias. Procurar provisória Capex e Opex.</t>
  </si>
  <si>
    <t>SPPRB002_COLLO1</t>
  </si>
  <si>
    <t>SPPRB002</t>
  </si>
  <si>
    <t>SPRUI</t>
  </si>
  <si>
    <t>PERUIBE</t>
  </si>
  <si>
    <t>SPPRC003_COLLO1</t>
  </si>
  <si>
    <t>SPPRC003</t>
  </si>
  <si>
    <t>SP0ET</t>
  </si>
  <si>
    <t>31/07/2026 - Relatorio de RFI em andamento energia Provisória aceita pela Vivo. RFI enviado
30/07/2026 - Batimento realizado Abrito realizando Provisória sem custo para WInity devido de atraso na condução do processo de energia definitiva. Felipe Militão conduzindo aprovação junto a Vivo. (OTO VENDO APROVAÇÃO)
27/07/2026 - Batimento realizado planejamento mantido
24/07/2026 - Impacto devido chuvas porem antecipado entrega do EV
22/07/2026 - Obra em andamento mantido planejamento embarque Gabinete previsto para 27/07 entrega 30/07
21/07/2026 - Obra em andamento mantido planejamento
20/07/2026 - Realizado batimento com Abrito planejamento mantido, risco de energia definitiva
17/07/2026 - Atividade liberada por EHS batimento realizado com Abrito para ajuste de planejamento
16/07/2026 - EHS Liberou atividade de infra, EV ainda bloqueado
15/07/2026 - Após consulta com suprimentos detectado necessidade de fornecimento de cadeado Bluethoot pelo fornecedor
15/07 - Data de instalação de gabinete confirmado em FUP presencial com Sue/Aline.
14/07/2026 - Cobrado envio de documentações EHS para liberação de obra
10/07/2026 - Adjudicação finalizada, acionamento enviado
08/07/2026 - Em contato com Isabelly, RC em criação para gerar PO e confirmar adjudicação.</t>
  </si>
  <si>
    <t xml:space="preserve">05/08/2026 - Enviado Template completo para Vivo
31/07/2026 - Energia provisória OK custo total Abrito
30/07/2026 - Provisória sendo feita hoje
29/07/2026 - Aberto protocolo 2167866088 prazo 5 dias para definitiva </t>
  </si>
  <si>
    <t>SPSPL018_COLLO1</t>
  </si>
  <si>
    <t>SPSPL018</t>
  </si>
  <si>
    <t>SPMMI1</t>
  </si>
  <si>
    <t>APROVAÇÃO DE PROJETO</t>
  </si>
  <si>
    <t>19/08/2026 - Enviado email para Leticia solicitando revogação de APC, proejto não esta autorizado pelo Hospital para execução da obra
17/08/2026 - Pendente contato do responsavel pelo hospital
12/08/2026- Aguarda alinhamento com EHS para inicio da atividade
07/08/2026 - Carizon permanece aguardando autorização de EHS para seguir com obra
30/07/2026 - EHS informa que cliente ainda conferindo docs corrigidos pela Carizon
24/07/2026 - Ajustado planejamento porem aguardazliberação de EHS
23/07/2026 - Local solicitou algumas vacinas para liberação da Obra cobrado prazo da Carizon para concluir essa solicitação
20/07/2026 - Permanece aguardando liberação de EHS
10jul - Aguardando aprovação de EHS, sem retorno até o momento.
07jul - Aguardando aprovação de EHS, sem retorno até o momento.
06jul - Aguardando aprovação de EHS, sem retorno até o momento.
25jun - Enviada as documentações para EHS.
24jun - Aguardando docs da Carizon para integração.
05jun - Aguardando liberação do Hospital, Carizon fornece as documentações até dia 08jun. Hospital tem um proceso rigoroso podendo estender demais a obra dentro do mês, site risco de queda.
18mai - Liberado APC</t>
  </si>
  <si>
    <t>19/08/2026 - Sem aprovação do projeto junto a Hospital para execução da obra | APC REVOGADO</t>
  </si>
  <si>
    <t>SPRCB001_A</t>
  </si>
  <si>
    <t>SPRCB001</t>
  </si>
  <si>
    <t>SP7AC</t>
  </si>
  <si>
    <t>10/06 - Simeoni vai instalar o suporte de face faltante que sera entregue em 27/06 na faixa, pela parceria. Dessa forma, data de RFI atualizada. 
08/06 - RFI postergado conforme abaixo:
27/04 - Recebemos APC com PPI na R00;
27/04 - Obra acionada com PPI na R00 - considerando suporte MW de canto
28/04 - Revisão do PPI - considerando suporte MW de FACE - Não comunicado revisão de projeto para implantação. 
O que foi entregue e instalado: MW de canto conforme R00 que engenharia alocou.
Impacto: Não enviaremos o RFI hoje, pois é necessário aquisição de um suporte MW de FACE para EV Seccional.
Fabio esta buscando esse novo suporte.
05/06 - RFI recebido. Aguardando validaçaõ do Marco. 
04/06 - termino de montagem de EV.
31/05 - Perda de entrega de RFI por atraso de montagem de EV.
30/05 - Inicio de montagem de EV.
Energia ligada.
22/05 - Reaterro concluido ontem.
14/05 - Alterei data de embarque da EV de 14/05 para 18/05 devido falta de espaço no site.
13/05 - concretagem postergada de 14/05 para 15/05 devido necessidade de nivelamento de rocha encontrada na escavação com martelete.
12/05 - Cabine embarca dia 20/05 e instala até 22/05;
07/05 - Cronograma atualizado;
27/04 - Yuzo informou no grupo Implantação, que tivemos esse APC durante o final de semana. Pediu para seguir com acionamento de obra.</t>
  </si>
  <si>
    <t>Araçoiaba da Serra</t>
  </si>
  <si>
    <t>SPSMR003_B</t>
  </si>
  <si>
    <t>SPSMR003</t>
  </si>
  <si>
    <t>SPSU8</t>
  </si>
  <si>
    <t>23/06 - RFI Reenviado agora com energia definitiva.
31/05 - RFI com Provisória autorizado pelo Dudek - Ligação de definitiva prevista para 05/06;
07/05 - Cronograma atualizado;
04/05 - Escavação realizada em 02/05.</t>
  </si>
  <si>
    <t>Definitiva
RFI com Provisória</t>
  </si>
  <si>
    <t>SPSPL003IN_x</t>
  </si>
  <si>
    <t>SPSPL003IN</t>
  </si>
  <si>
    <t>x</t>
  </si>
  <si>
    <t>Cidade Matarazzo</t>
  </si>
  <si>
    <t>SPCM7</t>
  </si>
  <si>
    <t>SPSPL006_COLLO1</t>
  </si>
  <si>
    <t>SPSPL006</t>
  </si>
  <si>
    <t>SPLEI</t>
  </si>
  <si>
    <t>02jun - Oto aprovou o RFI.
26mai - Problemas com a data de guindaste e energia definitiva. Gabinete embarca 28mai com atraso , somente dia 30mai.
25mai - Aguardando formalização do Formulário SDC para compartilhamento de energia, Costanari aceita que enviemos a SDC porem em que aprovar antes com a cedente para aprovar o RFI.
20mai - Base, QTM, aterramento caixas prontos.
19mai - entrega mantida.
18mai - Aguardando os suportes para dia 23mai</t>
  </si>
  <si>
    <t>METAL ALFA</t>
  </si>
  <si>
    <t>PROVISÓRIA 
OPERADORA CLARO - Aguardando aprovação Costanari, Claro vai tramitar a esteira da SCI mas não aprova agora ligar.</t>
  </si>
  <si>
    <t>SPSPL007_COLLO1</t>
  </si>
  <si>
    <t>SPSPL007</t>
  </si>
  <si>
    <t>SPLOH</t>
  </si>
  <si>
    <t>16/07/2026 - RFI Enviado
10/07/2026 - Aguardando a correção da caixa de FO para envio do RFI.
07/07/2026 - Enviado RFI revisado para Anderson e Picon em 06/07
06/07/2026 - Acabamentos finais sendo realizados, relatório sera enviado amanha 07/07
03jul - Calhas sofreram atraso por fixação, nova data 05luj domingo. Verificar com o Fábio Junior a retirada dos suportes simples.
02jul - Execução de calhas a 18mts.
01jul - Instalado RADOME no poste, executando calhas dos cabos,
19jun data de fabricação do Radome para dia 10.07. Programar Içamento
11jun - Cobrado Renan da da negociação.
10jun - Após reunião com o suprimentos recebemos os valores e aguardo negociação para gerar RC.
08jun, estamos no aguardo do cronograma e fechamento da negociação.
07jun - A ALfa se posicionou que não vai fazer o Radome, diz que não tem acordo comercial.
31mai - Sem aprovação de energia.
26mai - Gabinete embarca dia 28mai com atraso , somente dia 30mai.
25mai - Aguardando formalização do Formulário SDC para compartilhamento de energia, Costanari aceita que enviemos a SDC porem em que aprovar antes com a cedente para aprovar o RFI.
20mai - Base, QTM, aterramento caixas prontos.
19mai - entrega mantida.
18mai - Aguardando os suportes para dia 23mai
04abr - Cadeado mult-lock da Claro, Ana O &amp; M Winity verificando para liberar</t>
  </si>
  <si>
    <t>26jun - Resolvido - VALORES DE PO DIVERGÊNTES</t>
  </si>
  <si>
    <t>DEFINITIVA - OPERADORA CLARO - Aguardando aprovação Costanari, Claro vai tramitar a esteira da SCI mas não aprova agora ligar.</t>
  </si>
  <si>
    <t>SPSPL016_B</t>
  </si>
  <si>
    <t>SPSPL016</t>
  </si>
  <si>
    <t>SPKGA</t>
  </si>
  <si>
    <t>16set. Recebido SAR B, (que era P4 do RC) Condomínio Castello di Miramare. Retorno sobre os demais pontos (aguardando retorno dos Pontos 11 e 12): 1. Rua Carmelita, 65 (Ed. Jalisco): 23°33'3.41"S / 46°37'44.57"O: é o ponto P12 do RC, consegui o contato da Sindica Irma, porém aguardando retorno. 2. Rua do Glicério, 78 (Ed Athenas): 23°33'8.88"S / 46°37'39.35"O: é o ponto P13 do RC, já tem uma ERB VIVO da ATC. 3. Avenida Alcântara Machado, 80 (RT): 23°33'7.84"S / 46°37'27.76"O: é um prédio comercial no qual estava fechado no sabádo, dia das buscas.
09set. Retorno Saites: Viabilizado P04 do RC, vistoria agendada para quinta-feira dia 12/09. SAR 16/09.
05set. Após declínio do candidato, Claudio solicitou envio de RC com solicitação de remanejamento de PN e indicações de pontos alinhados com RF para abordagem. 1.Rua Carmelita, 65 (Ed. Jalisco): 23°33'3.41"S / 46°37'44.57"O 2. Rua do Glicério, 78 (Ed Athenas): 23°33'8.88"S / 46°37'39.35"O 3. Avenida Alcantara Machado, 80 (RT): 23°33'7.84"S / 46°37'27.76"O
05set. Após declínio do candidato, Claudio solicitou envio de RC com solicitação de remanejamento de PN e indicações de pontos para abordagem.</t>
  </si>
  <si>
    <t>Gabinete Nilko Tipo 2 30out</t>
  </si>
  <si>
    <t>SPSPL019_COLLO1</t>
  </si>
  <si>
    <t>SPSPL019</t>
  </si>
  <si>
    <t>SPLVU</t>
  </si>
  <si>
    <t>05jun - Oto aprovou o RFI.
26mai - Problemas com a data de guindaste e energia definitiva. Gabinete embarca dia 28mai com atraso , somente dia 30mai.
25mai - Aguardando formalização do Formulário SDC para compartilhamento de energia, Costanari aceita que enviemos a SDC porem em que aprovar antes com a cedente para aprovar o RFI.
20mai - Base, QTM, aterramento caixas prontos.
19mai - entrega mantida.
18mai - Aguardando os suportes para dia 23mai</t>
  </si>
  <si>
    <t>PROVISÓRIA
 - OPERADORA CLARO - Aguardando aprovação Costanari, Claro vai tramitar a esteira da SCI mas não aprova agora ligar.</t>
  </si>
  <si>
    <t>SPSPL052_A (ANTIGO C)</t>
  </si>
  <si>
    <t>SPSPL052</t>
  </si>
  <si>
    <t>SPNL2</t>
  </si>
  <si>
    <t>17fev. Recebido SAR A, B e C. Pré comar: A 34m, B 22m e C (RT 19m) 59m, PDRF 40m.
07fev. Recebido acionamento.</t>
  </si>
  <si>
    <t>SPSPL054_A</t>
  </si>
  <si>
    <t>SPSPL054</t>
  </si>
  <si>
    <t>SP4NB</t>
  </si>
  <si>
    <t>14Mar. SAR aprovado em comite. Inserido na fly
17fev. Recebido SAR A.
07fev. Recebido acionamento.</t>
  </si>
  <si>
    <t>SPSPL119_A</t>
  </si>
  <si>
    <t>SPSPL119</t>
  </si>
  <si>
    <t>SPJRX</t>
  </si>
  <si>
    <t>SPSPL121_A</t>
  </si>
  <si>
    <t>SPSPL121</t>
  </si>
  <si>
    <t>SPEZN</t>
  </si>
  <si>
    <t>27/02 - Sem APC via formulario, via força tarefa e via Sytex.</t>
  </si>
  <si>
    <t>SPSRC001_A</t>
  </si>
  <si>
    <t>SPSRC001</t>
  </si>
  <si>
    <t>Reserva Fazenda Imperial</t>
  </si>
  <si>
    <t>06jul13abr. Aguardando acionamento da VIVO para envio do SAR_A.
12abr. OK para envio em exceção. Sem protocolo de CUOS e Com Pré Analise do COMAR. Recuos da EV + Equipamentos: 5m frente e fundos/1,5+10% laterais. O site não está em área de proteção ambiental. Não será necessário supressão de vegetação.
Candidato atende RF e TX. Utilizar EV com 40m (utilizar azimutes com 40/140/240). Aprovado por INFRA.
11abr. SAR_A enviado para qualificação interna.
18mar. Recebido acionamento do comercial Sar A para qualificação interna. Projeto TAV para atendimento ao t Residencial Dahma já negociado pela Flowers (em assinatura final pelo time Winity). Comercial trabalhando para conseguirmos este acionamento.</t>
  </si>
  <si>
    <t>SPSSC001_A</t>
  </si>
  <si>
    <t>SPSSC001</t>
  </si>
  <si>
    <t>SP2OC</t>
  </si>
  <si>
    <t>27Nov. O sistema não autoriza o protocolo de novos projetos até que o contrato/primeiro projeto seja homologado na ENEL. Aguardamos o despacho do processo 78274 do site SPSSC002
16/11 - enviado ART de execução civil para Dinar iniciar os processos junto a Enel.
08set. Recebido acionamento, Acionado fornecedor.</t>
  </si>
  <si>
    <t>Osasco</t>
  </si>
  <si>
    <t>SPSSC002_A</t>
  </si>
  <si>
    <t>SPSSC002</t>
  </si>
  <si>
    <t>SP2OT</t>
  </si>
  <si>
    <t>27Nov. O sistema não autoriza o protocolo de novos projetos até que o contrato/primeiro projeto seja homologado na ENEL. Aguardamos o despacho do processo 78274 do site SPSSC002
16/11 - enviado ART de execução civil para Dinar iniciar os processos junto a Enel.
08set. Recebido acionamento, Acionado fornecedor.
17Out. Elaboração Contrato Vendor
08set. Recebido acionamento, Acionado fornecedor.</t>
  </si>
  <si>
    <t>SPSSC003_A</t>
  </si>
  <si>
    <t>SPSSC003</t>
  </si>
  <si>
    <t>SP3OC</t>
  </si>
  <si>
    <t>27Nov. O sistema não autoriza o protocolo de novos projetos até que o contrato/primeiro projeto seja homologado na ENEL. Aguardamos o despacho do processo 78274 do site SPSSC002
16/11 - enviado ART de execução civil para Dinar iniciar os processos junto a Enel.
08set. Recebido acionamento, Acionado fornecedor.
08set. Recebido acionamento, Acionado fornecedor.</t>
  </si>
  <si>
    <t>SPSSC004_A</t>
  </si>
  <si>
    <t>SPSSC004</t>
  </si>
  <si>
    <t>SP3OT</t>
  </si>
  <si>
    <t>01Dez. Enviado kit para analise.
24Nov. Aguardando a documentação para hoje.
16Nov. Valor de 500,00 + 2 anos de adiantamento por 10 anos.
09Nov. Banca particular . R$ 500,00 com 2 anos de adiantamento por 10 anos.
31Out. Verificar com o Fornecedor se a banca Aceita os R$ 500,00 antes de inserir valor no "SS".
08set. Recebido acionamento, Acionado fornecedor.</t>
  </si>
  <si>
    <t>SPSSC005_B</t>
  </si>
  <si>
    <t>SPSSC005</t>
  </si>
  <si>
    <t>SP4OC</t>
  </si>
  <si>
    <t>SPSSC006_B</t>
  </si>
  <si>
    <t>SPSSC006</t>
  </si>
  <si>
    <t>SP4OT</t>
  </si>
  <si>
    <t>SPSSC007_B</t>
  </si>
  <si>
    <t>SPSSC007</t>
  </si>
  <si>
    <t>SP5OC</t>
  </si>
  <si>
    <t>SPSSC008_A</t>
  </si>
  <si>
    <t>SPSSC008</t>
  </si>
  <si>
    <t>SP5OT</t>
  </si>
  <si>
    <t>20dez. Site enviado para qualificação
18dez. Rafa informa que somente esse site permaneceu
15dez. Recebido SAR
13dez. Sites paralisados pela VIVO</t>
  </si>
  <si>
    <t>SPSSC010_A</t>
  </si>
  <si>
    <t>SPSSC010</t>
  </si>
  <si>
    <t>SP6OT</t>
  </si>
  <si>
    <t>SPSSC011_E</t>
  </si>
  <si>
    <t>SPSSC011</t>
  </si>
  <si>
    <t>SP7OC</t>
  </si>
  <si>
    <t>28Nov. Recebido ART . Enviado a Dinar.
03Nov. Enviado para qualificação para Vivo.</t>
  </si>
  <si>
    <t>SPSSC012_B</t>
  </si>
  <si>
    <t>SPSSC012</t>
  </si>
  <si>
    <t>SP7OT</t>
  </si>
  <si>
    <t>SPSSC013_D</t>
  </si>
  <si>
    <t>SPSSC013</t>
  </si>
  <si>
    <t>SP8OC</t>
  </si>
  <si>
    <t>28Nov. Recebido ART . Enviado a Dinar.Aguardando o processo do SPSSC002 sair.
09/11/23 - DINAR vai dar entrada no protocolo junto a ENEL. Aguardando ART de execução civil a ser elaborado pelo Antonio Carlos
31/10/2023 - SAR reprovado operadora
26/10/2023 - SAR inserido nesta data no "SS".
23/10/2023 - SAR recebido em 20/10/23 e enviado para qualificação em 23/10/2023.</t>
  </si>
  <si>
    <t>SPSSC014_A</t>
  </si>
  <si>
    <t>SPSSC014</t>
  </si>
  <si>
    <t>SP8OT</t>
  </si>
  <si>
    <t>SPSSC015_A</t>
  </si>
  <si>
    <t>SPSSC015</t>
  </si>
  <si>
    <t>SP9OC</t>
  </si>
  <si>
    <t>SPSSC016_B</t>
  </si>
  <si>
    <t>SPSSC016</t>
  </si>
  <si>
    <t>SP9OT</t>
  </si>
  <si>
    <t>16Nov. POSTE ENEL.
26/10/2023 - Inserido valor no "SS" na presente data.
19/10/2023 - SAR inserido no "SS" na presente data.
17/10/2023 - Rcebido SAR na presente data e enviado para o henrique.
29/09/2033 - Site reacionado nesta sexta-feira no final do dia.
11/09/2023 - Conforme conversa com o Tobias, estamos paralisando as Buscas, até que se tenha a reuniao com o "RF" da VIVO para definição de como seguiremos em campo.
08set. Recebido acionamento, Acionado fornecedor.</t>
  </si>
  <si>
    <t>SPSXX011_A</t>
  </si>
  <si>
    <t>SPSXX011</t>
  </si>
  <si>
    <t>SPFCU</t>
  </si>
  <si>
    <t>13jun. Recebido SAR A.
05jun. Recebido acionamento.</t>
  </si>
  <si>
    <t>SPTPW004_A</t>
  </si>
  <si>
    <t>SPTPW004</t>
  </si>
  <si>
    <t>Itupeva</t>
  </si>
  <si>
    <t>14Abr. Recebido SAR cand A.
18mar. Recebido acionamento do comercial Sar A para qualificação interna. Projeto TAV para atendimento ao Itupeva já negociado pela Flowers. Comercial trabalhando para conseguirmos este acionamento.</t>
  </si>
  <si>
    <t>SPTPW011_A</t>
  </si>
  <si>
    <t>SPTPW011</t>
  </si>
  <si>
    <t>SP5FG</t>
  </si>
  <si>
    <t>14mar. Recebido novo A.
04/08 - Fabio informou que a EV só poderá ser entregue a paritir do dia 10/09
05-08 Site com Radome - Verificar com o Igor</t>
  </si>
  <si>
    <t>SPTQR005_COLLO1</t>
  </si>
  <si>
    <t>SPTQR005</t>
  </si>
  <si>
    <t>SPTQN</t>
  </si>
  <si>
    <t>30/06 - Dudek autorizou reenviarmos o RFI, pois alinhou previamente com a Ana da Vivo. A SCI esta em andamento entre operadoras.
17/06 - Devido previsão de ligação de energia, RFI postergado para 27/06.
16/06 - Aguardando retorno da CPFL. 
12/06 - Rei Sol realizou um novo pedido. Aguardando retorno da CPFL. 
11/06 - No local já existe uma ligação de energia. Equipe da concessionária ligou para o numero e a pessoal para quem ligaram informou que não possue nenhum pedido de ligação com a concessionária. 
12/05 - Cabine embarca dia 27/05 e instala até 29/05;</t>
  </si>
  <si>
    <t>Taquaritinga</t>
  </si>
  <si>
    <t>SPTTB008_A (ex C)</t>
  </si>
  <si>
    <t>SPTTB008</t>
  </si>
  <si>
    <t>A (ex C)</t>
  </si>
  <si>
    <t>CAPELA DE BARREIRO</t>
  </si>
  <si>
    <t>SPIC5</t>
  </si>
  <si>
    <t>25mar. Enviado SAR A (ex C), qualificação operadora.
25mar. Liberado em comitê o envio apenas do cand. C, renomeá-lo como A.
23jan.25. SAR C (GF / Área negociada 10 x 13m / Valor negociado R$ 8k / Terreno com desnível desde a rua até para o fundo do imóvel app 4m / Terreno localizado ao lado da portaria do Condomínio Capela do Barreiro)</t>
  </si>
  <si>
    <t>SPTTX001_A</t>
  </si>
  <si>
    <t>SPTTX001</t>
  </si>
  <si>
    <t>SPTS9</t>
  </si>
  <si>
    <t>22/05 - Infra concluida desde 20/05 sem energia. Tivemos o pedido da definitiva neago. Não temos possivel cedente para provisoria.
12/05 - devido as chuvas, concretagem postergada de 12/05 para 14/05.07/05 - Cronograma atualizado;
04/05 - escavação postergada de 02/05 para 04/05. Ja concluida.
23/04 - Formalização do acionamento via e-mail.
22/04 - Acionamento liberado para fornecedor via Whatsapp.
Docusign não recebido, logo não assinado;
Suportes duplos comprados e PPI pede suportes simples (Embora os suportes duplos atendam a demanda da instalação de suportes simples, temos custo superior para compra de suportes duplos de forma desnecessária).
Relatorio de sondagem com coordenadas divergentes. Verificado e validado com a Karen que a sondagem foi executada no local correto e que a Geosolos apenas errou na digitação das coordenadas do relatorio. Local de execução correto.</t>
  </si>
  <si>
    <t>SPTXX021_A</t>
  </si>
  <si>
    <t>SPTXX021</t>
  </si>
  <si>
    <t>CONDOMÍNIO RANCHO ALEGRE</t>
  </si>
  <si>
    <t>SPRA5</t>
  </si>
  <si>
    <t>29mar. Recebido SAR A.
22mar. Acionado fornecedor.
20mar. Recebido acionamento.</t>
  </si>
  <si>
    <t>SPTXX022_COLLO1</t>
  </si>
  <si>
    <t>SPTXX022</t>
  </si>
  <si>
    <t>SPUT6</t>
  </si>
  <si>
    <t>BAPRT018_D</t>
  </si>
  <si>
    <t>BAPRT018</t>
  </si>
  <si>
    <t>BAR2V</t>
  </si>
  <si>
    <t>22Ago_ Acionado em Pré-Work, site em área de Parque Nacional, aguarda licença ICMbio (mesmo caso do BAPRT013 que estamos parados por Notificação do Órgão)</t>
  </si>
  <si>
    <t>PAMJX004_A</t>
  </si>
  <si>
    <t>PAMJX004</t>
  </si>
  <si>
    <t>PAMJ5</t>
  </si>
  <si>
    <t>02/09 (PR) A equipe que vai realizar a escavação está em deslocamento.
Aguardando carta para solicitar energia 
26/08 - A Formatto vai enviar a documentação da equipe de escavação da fundação para aprovação de EHS até amanhã. Atualizado na FUP 
25/09 - Embarca dia 01/09
24/08 - Equipe regularizando questões de EHS. 
19/08- Cronograma mantido 
18/08 - Alinhado data em FUP com a Sue.  
17/08 - Cronograma mantido
14/08 - Escavação será manual 
13/08 - Acionamento formalizado via e-mail.</t>
  </si>
  <si>
    <t>PAMRB012_A</t>
  </si>
  <si>
    <t>PAMRB012</t>
  </si>
  <si>
    <t>PAMA1</t>
  </si>
  <si>
    <t xml:space="preserve">02/09.(PR). A Formatto está aguardando itens de EHS para realizar abertura de obras.
26/08 - (P.R)  Cronograma mantido. Atualizado na FUP.
25/09 - Embarca dia 11/09
24/09 - Equipe irá informar cronograma até amanhã, atualizado na FUP.
21/08 - Acionamento formalizado via e-mail. </t>
  </si>
  <si>
    <t>TOGST001_A</t>
  </si>
  <si>
    <t>TOGST001</t>
  </si>
  <si>
    <t>TOTIR</t>
  </si>
  <si>
    <t>18set. Recebido SAR A e B.
06set. Recebido acionamento.</t>
  </si>
  <si>
    <t>Augustinópolis</t>
  </si>
  <si>
    <t>TOPLM003_A</t>
  </si>
  <si>
    <t>TOPLM003</t>
  </si>
  <si>
    <t>Residencial Polinésia - Nodes SLS1</t>
  </si>
  <si>
    <t>TORP1</t>
  </si>
  <si>
    <t>09abr. APC por Licenciamento
29Nov. Contrato Assinado inserido na SS
10/10/2023 - Validação do Ponto Indicado
24/08/2023 - Data de AGE alterada. O evento, antes previsto para ocorrer no dia 26/08, foi reprogramado para o dia 16/09.
Motivo: o condomínio passou por sérios problemas de falta de água (por mais de uma semana) e isso acarretou outras prioridades para o período da AGE.
15/08/2023 - 15/08/2023 - AGE prevista para 26/08.
18/07/2023 - Aguardando AGE (PREVISTA para primeira quinzena de agosto) para aprovação de projeto (já aprovado pelo síndico e arquiteta do condomínio)
16/05/2023 - Aberto chamado para inserir SAR no SS que não identifica código do IBGE
05/05/2023 - Alterada modalidade de BTS para SLS. Recebidos nodes.
25/04/2023 - enviado relatório crítico para alteração de modalidade de acionamento de bts para sls
18/04/2023 - Winity aguarda troca de modalidade e criaão de IDs pela VIVO para envio de SAR.
14/04/2023: Predição de Cobertura, referente a implantação de 03 nodes SLS, aprovada pelo time de RF Vivo. Aguardando a troca de modalidade e criação dos IDs para prosseguir com a elaboração/entrega dos SARs
28/02/2023 - Vistoria agenda para 02/03. SAR em 20/03
10/02/2023 - Em tratativa de agenda para vistoria no local. SAR previsto para 28/02 e contrato 01/04
13/12/2022 - Recebida orientação de RF Vivo para análise de nova solução. Prazo de retorno: 20/12
25/11/2022 - Canddato recebido não licenciável (lei de afastamento de 600m do Rio Tocantins). Em negociação nova área.
18/11/2022 - Vistoria realizada 16/11 para elaboação de SAR. Previsão de envio do documento 23/11
08/11/2022 - em busca
08Mai. Em aprovação de AGE.
Comercial conduzindo.</t>
  </si>
  <si>
    <t>TAV - SLS</t>
  </si>
  <si>
    <t>TOPLM004_A</t>
  </si>
  <si>
    <t>TOPLM004</t>
  </si>
  <si>
    <t>Residencial Polinésia - Nodes SLS2</t>
  </si>
  <si>
    <t>TORP2</t>
  </si>
  <si>
    <t>TOPRX001_A</t>
  </si>
  <si>
    <t>TOPRX001</t>
  </si>
  <si>
    <t>TOMOA</t>
  </si>
  <si>
    <t>13set. Recebido SAR A e B. Solicitado revisão de SAR A e B: Croqui de situação ilegível, fotos da área locada são as de visada, inserir fotos da área locada.(tem árvore na área locada? Se sim, o locador limpará a área?).
03set. Recebido acionamento de 36 sites.</t>
  </si>
  <si>
    <t>Praia Norte</t>
  </si>
  <si>
    <t>TORGT001_A</t>
  </si>
  <si>
    <t>TORGT001</t>
  </si>
  <si>
    <t>TOSJU</t>
  </si>
  <si>
    <t>Araguatins</t>
  </si>
  <si>
    <t>PABTT001_A</t>
  </si>
  <si>
    <t>PABTT001</t>
  </si>
  <si>
    <t>PAAB7</t>
  </si>
  <si>
    <t>ABAETETUBA</t>
  </si>
  <si>
    <t>22Ago_ Acionado em Pré-Work, falta proprietário retirar Outdoor. Email para Aquisições.</t>
  </si>
  <si>
    <t>PAVGX001_B</t>
  </si>
  <si>
    <t>PAVGX001</t>
  </si>
  <si>
    <t>PAVGI07</t>
  </si>
  <si>
    <t>VIGIA</t>
  </si>
  <si>
    <t>22Ago_ Acionado em Pré-Work, falta proprietário retirar Arvore. Email para Aquisições.</t>
  </si>
  <si>
    <t>SPPSS002_A</t>
  </si>
  <si>
    <t>SPPSS002</t>
  </si>
  <si>
    <t>SN-YPRPI1</t>
  </si>
  <si>
    <t>Aquisição Bloqueou</t>
  </si>
  <si>
    <t>07/08 - NÃO ESCAVAR SITE. Tem Collo do outro lado da pista, está com B2B da TIM.
Proximidade com a pista menor que 9m</t>
  </si>
  <si>
    <t>IPAUSSU</t>
  </si>
  <si>
    <t>14/08_ Collo da Vivo de um site que ainda não foi construído. Não tem como ser P08.
07Ago_ sites liberados apenas em 07/08  por restrição de EHS relacionado a recuo de pista. Mobilização de equipes ocorrendo de 09 a 11/08 coloca sites em risco para a meta mês.</t>
  </si>
  <si>
    <t>PRPRD006_B</t>
  </si>
  <si>
    <t>PRPRD006</t>
  </si>
  <si>
    <t>PRPRE</t>
  </si>
  <si>
    <t>14agp - Acionado hoje</t>
  </si>
  <si>
    <t>PRUDENTÓPOLIS</t>
  </si>
  <si>
    <t>CW: S2S do Brasil | EV: S2S do Brasil | FIS: TUV | GAB: -</t>
  </si>
  <si>
    <t>SPXRY003_A</t>
  </si>
  <si>
    <t>SPXRY003</t>
  </si>
  <si>
    <t>SN-PTRPI1</t>
  </si>
  <si>
    <t>PIRATINGA</t>
  </si>
  <si>
    <t>BARCH001_A</t>
  </si>
  <si>
    <t>BARCH001</t>
  </si>
  <si>
    <t>BAAAO</t>
  </si>
  <si>
    <t>RIACHÃO DO JACUÍPE</t>
  </si>
  <si>
    <t>CW: Estrategic Engenharia | EV: Estrategic Engenharia | FIS: RADU | GAB: Nilko</t>
  </si>
  <si>
    <t>PEBRL002_A</t>
  </si>
  <si>
    <t>PEBRL002</t>
  </si>
  <si>
    <t>PEABT</t>
  </si>
  <si>
    <t>ABREU E LIMA</t>
  </si>
  <si>
    <t>CW: Ventura | EV: Ventura | FIS: RADU | GAB: -</t>
  </si>
  <si>
    <t>SPNGT001_A</t>
  </si>
  <si>
    <t>SPNGT001</t>
  </si>
  <si>
    <t>SP7RL</t>
  </si>
  <si>
    <t>25/08 - gabinete embarca dia 27/08 
25/08 - Infra finalizada, inicio de montagem para amanhã. 
18/08 - gabinete embarca dia 01/09 
18/08 - Equipe retonou na data de hoje. 
15/06 - Equipe desmobilizada.
13/06 - Concretagem concluida.
12/06 - Obra PARALISADA por necessidade de extensão de rede. Autorizado seguir com concretagem conforme programado para fins de segurança do solo.
11/06 - Concretagem postergada de 12/06 paara 13/06 as 7:30h devido agenda da usina. 
09/06 - Escavação iniciada ontem.
05/06 - Abertura realizada.
Site sem integração, autorizado pelo Caio. 
Projeto previa acesso a construir para área de outro proprietário. Houve revisão do SAR e PPI não foi realizado conforme revisão. 
Vide e-mail: SPNGT001_A - Acesso a construir em área de lindeiro 
18/08 - gabinete embarca dia 08/09  
03/06 - Escavação sera manual.
27/05 - Formalização de acionamento para fornecedor.
Fundação não compatibilizada com PPI: APC PROBLEM - RJCNC001_A - Engenharia - PPI não compatibilizado com fundação
Árvores a serem retiradas pela proprietária: APC PROBLEM - RJCNC001_A - Aquisição - Retirada de árvores</t>
  </si>
  <si>
    <t>Angatuba</t>
  </si>
  <si>
    <t>DATA DE RFI
APC REVOGADO - EXTENSÃO DE REDE</t>
  </si>
  <si>
    <t>SEPDR001_COLLO1</t>
  </si>
  <si>
    <t>SEPDR001</t>
  </si>
  <si>
    <t>SEPEH02</t>
  </si>
  <si>
    <t>REFORÇO + ALTEAMENTO</t>
  </si>
  <si>
    <t>21/08/2026 - Claro informa que Gabinete sera remanejado em 24/08
10/08/2026 - Claro realizou instalação de Gabinete provisório, necessario remanejar Gabinete enviado email para Claro
05/08/2026 - MOKSA informou que não recebeu PO Add realizado cobrança a suprimentos que enviou numero da PO e que MOKSA recebera via sistema
29/07/2026 - Realizado contato com MOKSA questão de execução com Suprimentos resolvida, eles aguardam pedido ADD para iniciar atividade do reforço
10jul - Embarque hoje reforço +Alteamento . Moksa se dirigindo para obra.
30jun - Aguardando reforço +Alteamento .
24jun - Aguardando reforço +Alteamento .
23jun - Aguardando reforço +Alteamento .
15jun - Reforço sendo fabricado na AM, prazo de entrega das peças embarca dia 10jul e entrega dia 17jul. Adiantado padrão de energia para ligação da definitiva.
08jun - Reforço sendo fabricado na AM, prazo de entrega das peças embarca dia 10jul e entrega dia 17jul.
05jun - APC liberado</t>
  </si>
  <si>
    <t>PEDRINHAS</t>
  </si>
  <si>
    <t>COLLO ALTEAMENTO</t>
  </si>
  <si>
    <t>05/08/2026 - Energia definitiva ligada em 29/06
29/07/2026 - Energia definitiva plan 31/07</t>
  </si>
  <si>
    <t>SPSPL054_D</t>
  </si>
  <si>
    <t>CW: Carizon | EV: Carizon | FIS: RADU | GAB: -</t>
  </si>
  <si>
    <t>SPSPL120_A</t>
  </si>
  <si>
    <t>SPSPL120</t>
  </si>
  <si>
    <t>SP5GR</t>
  </si>
  <si>
    <t>02/09(PR). Escavação reagendada para amanhã.
Aguarda carta assinada para solicitar energia.
26/08 - A Formatto vai enviar hoje a documentação para aprovação do time de EHS ainda hoje. Atualizado na FUP
25/08 - gabinete para o dia 15/09 atualizado na FUP
24/08- Equipe aprovada hoje pela EHS 
19/08 - Aberturada de obra reprogramada para dia 22/08 demais data mantida.
18/08 - Alinhado data em FUP com a Sue.  
17/08 - Cronograma mantido
13/08 - Acionamento formalizado via e-mail.</t>
  </si>
  <si>
    <t xml:space="preserve">ACIONADO </t>
  </si>
  <si>
    <t>298/</t>
  </si>
  <si>
    <t>TOPLM010_C</t>
  </si>
  <si>
    <t>TOPLM010</t>
  </si>
  <si>
    <t>TOPMJ59</t>
  </si>
  <si>
    <t xml:space="preserve">02/09 - A proprietário está solicitando alteração de local do site 
26/08 - (P.R)  Cronograma mantido. Atualizado na FUP.
24/09 - Equipe irá informar cronograma até amanhã, atualizado na FUP.
21/08 - Acionamento formalizado via e-mail. </t>
  </si>
  <si>
    <t>CW: Formatto | EV: Formatto | FIS: RADU</t>
  </si>
  <si>
    <t>TOPLM006_J</t>
  </si>
  <si>
    <t>J</t>
  </si>
  <si>
    <t xml:space="preserve">02/09 (PR). A Formatto está aguardando a liberação da fiscalizadora para escavar.
 Aguardando retorno do time de energia para abertura de protocolo. 
25/08 -  Acionamento via SYTEX </t>
  </si>
  <si>
    <t>PIMRW002_B</t>
  </si>
  <si>
    <t>PIMRW002</t>
  </si>
  <si>
    <t>PIMKG</t>
  </si>
  <si>
    <t>ESCST001_B</t>
  </si>
  <si>
    <t>ESCST001</t>
  </si>
  <si>
    <t>ESOVV</t>
  </si>
  <si>
    <t>27/08 (P.R) Acionamento via SYTEX</t>
  </si>
  <si>
    <t xml:space="preserve">Sant Maria De Jetibá </t>
  </si>
  <si>
    <t>SETPR002_A</t>
  </si>
  <si>
    <t>SETPR002</t>
  </si>
  <si>
    <t>SEBOA</t>
  </si>
  <si>
    <t>25ago - Obra iniciada.
14ago - Aguardando cronograma.
06ago - ACIONAR</t>
  </si>
  <si>
    <t>SPNDR020_C</t>
  </si>
  <si>
    <t>SPNDR020</t>
  </si>
  <si>
    <t>SMSNEC4</t>
  </si>
  <si>
    <t>01set - Acionado via sytex.</t>
  </si>
  <si>
    <t>SANTO ANDRÉ</t>
  </si>
  <si>
    <t>CW: Jhota Montagens | EV: MAS | FIS: Remopt</t>
  </si>
  <si>
    <t>SPSPL052_E</t>
  </si>
  <si>
    <t>25/08 - gabinete para o dia 15/09 atualizado na FUP
25/08- Aguardando aprovação do time de EHS
18/08 - Alinhado data em FUP com a Sue.  
18/08 - Acionamento formalizado via e-mail. 
14/08 -PRÉ_WORK formalizado via e-mail.</t>
  </si>
  <si>
    <t>MACDL004_A</t>
  </si>
  <si>
    <t>MACDL004</t>
  </si>
  <si>
    <t>MAW90</t>
  </si>
  <si>
    <t>CW 2·FOR-EQP | EV 2·FOR-EQP</t>
  </si>
  <si>
    <t>SPCMP014_A</t>
  </si>
  <si>
    <t>SPCMP014</t>
  </si>
  <si>
    <t>SP0Q2</t>
  </si>
  <si>
    <t>25/08 - gabinete embarca dia 27/08 
18/08 - gabinete embarca dia 28/08
14/08 - RFI postergado para segunda devido data de instalação do gabinete. 
13/08 - RFI enviado na SYTEX no dia de ontem.
08/08 - EHS aprovou equipe de montagem da Jotha no fim do dia de ontem. Combinado inicio de montagem para amanhã com o Janildo. 
06/08 - EV embarcada.
31jul - Concretagem hoje as 8:00 iniciada. Medidor deve ser alterado para frente da obra, militão vai fazer o remanejamento com a tetra contratada.
23/07 - Abertura de obras realizada.
Solicitei antecipação de instalaçao de gabinete para Nilko de 28/08 para 07/08. 
22/07 - EHS aprovou equipe de infra. 
21/07 - Ag. aprovação de equipe de EHS.
Cronograma estimado, considerando aprovação de EHS até amanhã..
17/07 - Ag. aprovação de equipe de EHS.
Cronograma estimado, considerando aprovação de EHS ainda hoje.
16/07 - Rei Sol enviou doc. para EHS.
15/07 - Data de instalação de gabinete confirmado em FUP presencial com Sue/Aline.
13/07 - Cronograma estimado pois não temos  aprovação das equipes por EHS.
10/07 - Kit de acionamento ok. 
Ag. Confirmação de enegia para disparo de acionamento.
Nesse momento, a energia estaria N.OK / Tetra atuando.
27/02 - Sem APC via formulario, via força tarefa e via Sytex.</t>
  </si>
  <si>
    <t>Campinas</t>
  </si>
  <si>
    <t>DOCS EHS</t>
  </si>
  <si>
    <t>Definitiva - Medidor instalado, porem será remanejado pela Tetra</t>
  </si>
  <si>
    <t>SPCMP023_A</t>
  </si>
  <si>
    <t>SPCMP023</t>
  </si>
  <si>
    <t>SP0JA</t>
  </si>
  <si>
    <t>FUNDAÇÃO AFLORADA - INICIO TARDIO</t>
  </si>
  <si>
    <t>25/08 - Gabinete embarca dia 27/08.
25/08 - Reaterro programado sexta-feira 28/08
18/08 - gabinete embarca dia 28/08 
12/08 - CH entregue na casa do proprietário ao lado do site. 
11/08 - Documentação da equipe foi reprovada e será enviado nova documentação até amanhã dia 12/08.
05/08 - Formalizado acionamento via e-mail.
APC PROBLEM - SPCMP023_A - Aquisição - Limpeza de mato pelo proprietário
APC PROBLEM - SPCMP023_A - Engenharia - PPI diverge da alocação
 APC liberado, porém com energia para P09.
Obra CPFL liberada para Execução, com prazo de conclusão até 10/09/2026. Site precisa ser considerado no pipeline de P09 e não P08.
04/08 - Enviado  documentação para Rei Sol iniciar compra, corte, dobra e definição de equipe via Whatsapp.
31jul - Acionar o site após libeação de EHS. Reisol já mandou docs para EHS, está em análise.
ACIONAR</t>
  </si>
  <si>
    <t xml:space="preserve">Campinas </t>
  </si>
  <si>
    <t>FUNDAÇÃO AFLORADA - INICIO TARDIO
TROCA DE EQUIPE DE INFRA</t>
  </si>
  <si>
    <t>MACLN011_A</t>
  </si>
  <si>
    <t>MACLN011</t>
  </si>
  <si>
    <t>MAW57</t>
  </si>
  <si>
    <t>SPCNN001_B</t>
  </si>
  <si>
    <t>SPCNN001</t>
  </si>
  <si>
    <t>SICEY04</t>
  </si>
  <si>
    <t>13/08 - RFI reenviado 
10/08 - RFI enviado com trecho de esteiramento faltante. 
28/07 - Relatorio de acompanhamento de obra enviado para Claro, e não RFI por falta de esteiramento. Conforme alinhamento com o César. 
Energia ligada em 10/07. Temos RFI reprovado pelo Picon pois falta uma parte do esteirameento relacionado ao radier aflorado, não contabilizado por engenharia.
30/06 - Não temos protocolo de ligação devido débitos da Claro (15/06) e Winity (24/06). É necessário agrupamento com o medidor existente (PPI não previa agrupamento). Provisória considerada do medidor existente. 
André Cordeiro - Claro SP2 não aceita RFI com provisória para reembolso sem o protocolo com prazo definitivo de ligação. 
Todos os protocolos indeferidos. Não temos como entregar esse RFI.
29/06 - Devido a debitos da Claro, não tivemos evolução com o protocolo. 
23/06 - RFI reprovado.
Compramos e instalamos suportes de RF simples, mas o PPI pedia suportes duplos.
Foi entregue e instalado simples.
Falta complemento de esteira.
Ag retorno da engenharia.
12/06 - Chuvas impactando na finalização da montagem. 
11/06 - Termino de montagem postergado para amanhã devido as chuvas. 
EV na altura, falta acessorios e reaperto.
09/06 - Inicio de montagem antecipado para hoje.
Autorizado alteração da execução do encaminhamento subterrâneo pelo áereo, uma vez que o proprietário não permite a execução subterrânea, por ser rota de veiculos pesados. 
03/06 - concretagem finalizada.
PPI revisado em 01/06.
22/05 - Precisamos da confirmação da engenharia referente btola da N7, para comprar o aço e iniciar obra.
Por ser radier aflorado, precisamos de cura do concreto + contrução do muro e concretagem, tempo de curo do muro + reaterro, total de 4 dias após a concretagem para liberação de inicio de montagem.
20/05 - Acionamento disparado.
19/05 - APC recebido.</t>
  </si>
  <si>
    <t>Cananéia</t>
  </si>
  <si>
    <t>Provisoria</t>
  </si>
  <si>
    <t>SPLHB002_A</t>
  </si>
  <si>
    <t>SPLHB002</t>
  </si>
  <si>
    <t>Condomínio Acquaville Ilhabela</t>
  </si>
  <si>
    <t>SIIBL19</t>
  </si>
  <si>
    <t>17/08 - RFI enviado conforme acordado previamento com o Cordeiro.
14/08 - RFI não enviado para operadora por falta de revisão no formulário pela Rei Sol. Solicitado revisão.
13/08- RFI enviado. 
11/08 - Até quinta-feira envia o  RFI revisado.
31jul - PPI considera descida de cabos em posição do poste não existente, falta esteirmento para completar, vendo com logistica uma data hoje.
30jul - Enviado relatório, reprovado por esteiramento posicionado incorretamente.
28/07 - Ag. relatorio preenchido pela Rei Sol.
22/07 - A tarde, fiscalização informou que as condições climaticas de rajadas de ventos melhoraram, e que dessa forma, podiamos seguir com a montagem. Estamos avaliando o ceário, por se tratar de atividade em altura. 
Condições climaticas desfavoraveis para atividade em altura. Pedimos para não iniciar.
17/07 - Entrega de Poste confirmada para 24/07, tentando antecipar para 23/07. Cronograma atualizado.
15/07 - EHS liberou hoje as 11:16h a equipe de montagem.
Alinhando datas entre montadores e transportadora. 
18/06 - 3° etapa confirmada para hoje as 14h.
17/06 - Concreteira Ideal informou que devido condições climaticas da região sofreram atraso nas agendas e remarcaram a concretagem para 25/06. Pedi para Rei Sol considerar concretagem manual.
Sugestão: realizar a mureta com bloco, faremos com madeirite.
11/05 - Concretagem da 1° etapa cocluida.
2°  etapa concretagem ciclopico reagendada para 15/06 por falta de disponilidade.
3°  etapa concretagem ciclopico reagendada para 17/06.
Concretagem da fundação confirmada para 22/06.
09/06 - Cronograma atualizado
1° etapa concretagem ciclopico = 11/06
2°  etapa concretagem ciclopico = 13/06
3° etapa concretagem ciclopico = 15/06
Etapa de fundação
Execução: 16/06 até 19/06.
Concretagem de fundação 19/06.
08/06 - Necessário controle tecnicologico. Dessa forma, datas de concretagem serão postergada devido disponibilidade de acompanhamento do controle tecnicologico.
05/06 - Abertura realizada.Escavação iniciada.
03/06 - Equipe sera mobilizado amanhã. 
Etapas de nivelamento: 3
1° etapa concretagem ciclopico = 08/06
2°  etapa concretagem ciclopico = 10/06
3° etapa concretagem ciclopico = 12/06
Etapa de fundação
Execução: 14/06 até 18/06.
Concretagem de fundação 18/06.
07/05 - Cronograma atualizado. Abertura de obras foi postergada de hoje para segunda devido data de entrega dos materiais;
15/04 - Recebemos o orçamento do portão para seguir com substitução.
07/04 - Iniciado a limpeza. Necessário negociar com locador sobre espaço para execução da obra.
01/04 - Base de concreto ciclopico, devido matação existente, por isso necessário 10 dias após a abertura para concretagem.Necessário mureta aflorada com duração de 2 dias, mais 1 dia de cura para seguir com reaterro.
28/03 - Acionamento realizado.
23/03 - Pré Work disparado.
20/03 - projeto de fundação revisado para fundação aflorada. Verificar documentação se temos o projeto revisado.
27/02 - Sem formulario de ACP e sem APC no força tarefa ou Sytex
07Abr. Sar Rev 05 recebido para nova qualificação
26nov. Recebido SAR A revisado, considerando área de 3x3 já com os recuos e poste de 30m.
06nov. Após reprovação do candidato A, recebido área para novas buscas. Segurar buscas, tema com o comercial.</t>
  </si>
  <si>
    <t>Ilha Bela</t>
  </si>
  <si>
    <t>ERRO PPI, FALTA DE ESTEIRAMENTO
DATA DE RFI</t>
  </si>
  <si>
    <t>SECCIONAL - 30m</t>
  </si>
  <si>
    <t>MAPDY002_A</t>
  </si>
  <si>
    <t>MAPDY002</t>
  </si>
  <si>
    <t>MAW47</t>
  </si>
  <si>
    <t>SÃO PEDRO DA ÁGUA BRANCA</t>
  </si>
  <si>
    <t>SPNDT002_A</t>
  </si>
  <si>
    <t>SPNDT002</t>
  </si>
  <si>
    <t>SP6RB</t>
  </si>
  <si>
    <t>IMPLANTAÇÃO + ENERGIA</t>
  </si>
  <si>
    <t>31/08 - Energia ligada
25/08 - gabinete embarca dia 27/08 
25/08 - Reaterro confirmado na FUP para 27/08
24/08 - Concretagem que estava agendada para acontecer no dia 22/08 foi CANCELADA, por motivo de não ter fiscalização. A Rempot informou que não houve acionamento para esse site(O que não procede) e a Rei Sol informou que a fiscalizadora não estava no site faltando 20 min para o concreto vencer.
Aguardando a confirmação da nova data a Rei Sol informou na data de hoje que a concreteira que iria atender no sábado só tem disponibilidade para sexta, estão verificando com outras 2 concreteiras uma data mais próxima. 
18/08 - gabinete embarca dia 31/08
11/08 - Aguardando aprovação EHS 
05/08 - Formalizado acionamento via e-mail.
APC PROBLEM - SPNDT002_A - Engenharia - PPI não compatibilizado com fundação 
APC PROBLEM - SPNDT002_A - Aquisição - Remoção de arbusto pelo proprietário
APC PROBLEM - SPNDT002_A - Engenharia - PPI não contempla a prancha com detalhe do fornecimento de gabinete
APC PROBLEM - SPNDT002_A - Suprimentos - Fornecedor de montagem sem definição
04/08 - Enviado  documentação para Rei Sol iniciar compra, corte, dobra e definição de equipe via Whatsapp.
31jul - Acionar o site após libeação de EHS. Reisol já mandou docs para EHS, está em análise.
ACIONAR</t>
  </si>
  <si>
    <t>Indaiatuba</t>
  </si>
  <si>
    <t>TROCA DE EQUIPE DE INFRA</t>
  </si>
  <si>
    <t>SPBRW008_COLLO1</t>
  </si>
  <si>
    <t>SPBRW008</t>
  </si>
  <si>
    <t>SPGAW</t>
  </si>
  <si>
    <t>DOC S DE MONTAGEM</t>
  </si>
  <si>
    <t xml:space="preserve">26/08/2026 - APC Revogado
17/08/2026 - Rei Sol levantando Docs solicitados para integração na rodovia
12/08/2026 - Obra B2B necessario integração junto rodovia
11/08/2026 - Realizado alinhamento com a NILKO
07/08/2026 - APC liberado, acionamento enviado, aguarda liberação EHS
</t>
  </si>
  <si>
    <t>BERTIOGA</t>
  </si>
  <si>
    <t>07/08/2026 - Aguarda liberação EHS</t>
  </si>
  <si>
    <t xml:space="preserve">12/08/2026 - Site B2B necessario liberação da rodovia </t>
  </si>
  <si>
    <t>MALSX022_A</t>
  </si>
  <si>
    <t>MALSX022</t>
  </si>
  <si>
    <t>MAQPO</t>
  </si>
  <si>
    <t>RJCSM001_B</t>
  </si>
  <si>
    <t>RJCSM001</t>
  </si>
  <si>
    <t>RJASZ</t>
  </si>
  <si>
    <t>3 - PARCIAL - só Montagem</t>
  </si>
  <si>
    <t>CW 3·FOR-DOC</t>
  </si>
  <si>
    <t>SPPLM002_B</t>
  </si>
  <si>
    <t>SPPLM002</t>
  </si>
  <si>
    <t>SP7PR</t>
  </si>
  <si>
    <t>MAVLN003_A</t>
  </si>
  <si>
    <t>MAVLN003</t>
  </si>
  <si>
    <t>MAW50</t>
  </si>
  <si>
    <t>VILA NOVA DOS MARTÍRIOS</t>
  </si>
  <si>
    <t>MAVLN004_A</t>
  </si>
  <si>
    <t>MAVLN004</t>
  </si>
  <si>
    <t>MAW51</t>
  </si>
  <si>
    <t>PRCZR002_</t>
  </si>
  <si>
    <t>PRCZR002</t>
  </si>
  <si>
    <t>SPBTB004_COLLO1</t>
  </si>
  <si>
    <t>SPBTB004</t>
  </si>
  <si>
    <t>SPVRW003_C</t>
  </si>
  <si>
    <t>SPVRW003</t>
  </si>
  <si>
    <t>PACND004_A</t>
  </si>
  <si>
    <t>PACND004</t>
  </si>
  <si>
    <t>PAW07</t>
  </si>
  <si>
    <t>CANAÃ DOS CARAJÁS</t>
  </si>
  <si>
    <t>PACND005_A</t>
  </si>
  <si>
    <t>PACND005</t>
  </si>
  <si>
    <t>PAW53</t>
  </si>
  <si>
    <t>PAMRB019_A</t>
  </si>
  <si>
    <t>PAMRB019</t>
  </si>
  <si>
    <t>PAW43</t>
  </si>
  <si>
    <t>PAMRB021_A</t>
  </si>
  <si>
    <t>PAMRB021</t>
  </si>
  <si>
    <t>PAW50</t>
  </si>
  <si>
    <t>PAMRB022_A</t>
  </si>
  <si>
    <t>PAMRB022</t>
  </si>
  <si>
    <t>PAW52</t>
  </si>
  <si>
    <t>TOMGL001_A</t>
  </si>
  <si>
    <t>TOMGL001</t>
  </si>
  <si>
    <t>TOSMG03</t>
  </si>
  <si>
    <t xml:space="preserve">26/08 -21/08 - RFI enviado aprovado pelo Joly. 
17/08 - Obra concluída sem energia definitiva
14/06 - Equipe de montagem no local aguardando fiscal para inicio 
 12/08 - A equie da Formatto informar que  a equpe de montagem precisou ser alterada. 
10/08 - Inicio da montagem mantido para o dia 12/08 
07/08 - Formatto seguiria com montagem com equipe do JR, porém Simeoni desistiu, dessa forma, é necessário apresentar nova equipe de montagem para EHS. Formatto enviara a ultima documentação para EHS em 10/08. 
30jul - Ferragens atrasaram e chegaram ontem e concreta dia 03ago.
22/07 - Escavação concluida.
21/07 - Abertura de obras realizada.
16/07 - Equipe de infra aprovada e liberada por EHS. Remobilização programada para 20/07. 
13/07 - Obra não iniciada por falta de aprovação de EHS.
10/07 - Obra não iniciada por falta de aprovação de EHS.
08/07 - Obra não iniciada por falta de aprovação de EHS.
02/07 - APC liberado ontem a noite, acionamento realizado hoje.
Aguardando confirmação de integração ao time de EHS. </t>
  </si>
  <si>
    <t>São Miguel</t>
  </si>
  <si>
    <t>PAMRB025_A</t>
  </si>
  <si>
    <t>PAMRB025</t>
  </si>
  <si>
    <t>PAW56</t>
  </si>
  <si>
    <t>PAPRP010_A</t>
  </si>
  <si>
    <t>PAPRP010</t>
  </si>
  <si>
    <t>PAW15</t>
  </si>
  <si>
    <t>PAPRP011_A</t>
  </si>
  <si>
    <t>PAPRP011</t>
  </si>
  <si>
    <t>PAW20</t>
  </si>
  <si>
    <t>PAPRP013_A</t>
  </si>
  <si>
    <t>PAPRP013</t>
  </si>
  <si>
    <t>PAW22</t>
  </si>
  <si>
    <t>PAPRP014_A</t>
  </si>
  <si>
    <t>PAPRP014</t>
  </si>
  <si>
    <t>PAW23</t>
  </si>
  <si>
    <t>PAPRP015_A</t>
  </si>
  <si>
    <t>PAPRP015</t>
  </si>
  <si>
    <t>PAW28</t>
  </si>
  <si>
    <t>MSBTG004_A</t>
  </si>
  <si>
    <t>MSBTG004</t>
  </si>
  <si>
    <t>SN-BTGSH3</t>
  </si>
  <si>
    <t>27/08 (PR). Acionado via SYTEX.
25ago (YH). Liberado pré-work para compra de materiais. APC interno OK, aguardando liberação por EHS apenas</t>
  </si>
  <si>
    <t>BATAGUSSU</t>
  </si>
  <si>
    <t>N/A TIM</t>
  </si>
  <si>
    <t>CW: MNS Engenharia | EV: MNS Engenharia | FIS: TUV</t>
  </si>
  <si>
    <t>MSBTG006_C</t>
  </si>
  <si>
    <t>MSBTG006</t>
  </si>
  <si>
    <t>SN-BTGSH5</t>
  </si>
  <si>
    <t xml:space="preserve">TUBULÃO </t>
  </si>
  <si>
    <t>MSBTG009_B</t>
  </si>
  <si>
    <t>MSBTG009</t>
  </si>
  <si>
    <t>SN-BTGSH8</t>
  </si>
  <si>
    <t>CAW 40m</t>
  </si>
  <si>
    <t>MSBTG010_A</t>
  </si>
  <si>
    <t>MSBTG010</t>
  </si>
  <si>
    <t>SN-BTGSH9</t>
  </si>
  <si>
    <t>MSCMP004_A</t>
  </si>
  <si>
    <t>MSCMP004</t>
  </si>
  <si>
    <t>SN-CGM9J0</t>
  </si>
  <si>
    <t>CAMPO GRANDE</t>
  </si>
  <si>
    <t>MSCMP006_A</t>
  </si>
  <si>
    <t>MSCMP006</t>
  </si>
  <si>
    <t>SN-CGM9J2</t>
  </si>
  <si>
    <t>MSCMP008_C</t>
  </si>
  <si>
    <t>MSCMP008</t>
  </si>
  <si>
    <t>SN-CGM9J4</t>
  </si>
  <si>
    <t>28ago - Acionado via Sytex</t>
  </si>
  <si>
    <t>CW: Abrito | EV: Abrito | FIS: TUV</t>
  </si>
  <si>
    <t>MSCMP009_B</t>
  </si>
  <si>
    <t>MSCMP009</t>
  </si>
  <si>
    <t>SN-CGM9J5</t>
  </si>
  <si>
    <t>MSCMP013_B</t>
  </si>
  <si>
    <t>MSCMP013</t>
  </si>
  <si>
    <t>SN-CGM9J9</t>
  </si>
  <si>
    <t>MSCMP015_B</t>
  </si>
  <si>
    <t>MSCMP015</t>
  </si>
  <si>
    <t>SN-CGM9A1</t>
  </si>
  <si>
    <t>02set - Acionado via sytex.
31ago - Aguardando liberação de APC</t>
  </si>
  <si>
    <t>MSCMP016_A</t>
  </si>
  <si>
    <t>MSCMP016</t>
  </si>
  <si>
    <t>SN-CGM9A2</t>
  </si>
  <si>
    <t>MSCMP017_B</t>
  </si>
  <si>
    <t>MSCMP017</t>
  </si>
  <si>
    <t>SN-CGM9A3</t>
  </si>
  <si>
    <t>MSCMP018_A</t>
  </si>
  <si>
    <t>MSCMP018</t>
  </si>
  <si>
    <t>SN-CGM9A4</t>
  </si>
  <si>
    <t>MSCMP019_A</t>
  </si>
  <si>
    <t>MSCMP019</t>
  </si>
  <si>
    <t>SN-CGM9A5</t>
  </si>
  <si>
    <t>MSRBS002_C</t>
  </si>
  <si>
    <t>MSRBS002</t>
  </si>
  <si>
    <t>SN-RRRSI0</t>
  </si>
  <si>
    <t>RIBAS DO RIO PARDO</t>
  </si>
  <si>
    <t>MSRBS003_A</t>
  </si>
  <si>
    <t>MSRBS003</t>
  </si>
  <si>
    <t>SN-RRRSI1</t>
  </si>
  <si>
    <t>MSRBS010_B</t>
  </si>
  <si>
    <t>MSRBS010</t>
  </si>
  <si>
    <t>SN-RRRSI8</t>
  </si>
  <si>
    <t>CAW -60m</t>
  </si>
  <si>
    <t>MSRBS013_B</t>
  </si>
  <si>
    <t>MSRBS013</t>
  </si>
  <si>
    <t>SN-RRRSH1</t>
  </si>
  <si>
    <t>CAW-70m</t>
  </si>
  <si>
    <t>MSRBS016_A</t>
  </si>
  <si>
    <t>MSRBS016</t>
  </si>
  <si>
    <t>SN-RRRSH4</t>
  </si>
  <si>
    <t>MSRBS017_B</t>
  </si>
  <si>
    <t>MSRBS017</t>
  </si>
  <si>
    <t>SN-RRRSH5</t>
  </si>
  <si>
    <t>MSRBS018_A</t>
  </si>
  <si>
    <t>MSRBS018</t>
  </si>
  <si>
    <t>SN-RRRSH6</t>
  </si>
  <si>
    <t>MSRBS019_B</t>
  </si>
  <si>
    <t>MSRBS019</t>
  </si>
  <si>
    <t>SN-RRRSH7</t>
  </si>
  <si>
    <t>CAW-60m</t>
  </si>
  <si>
    <t>MSRBS020_A</t>
  </si>
  <si>
    <t>MSRBS020</t>
  </si>
  <si>
    <t>SN-RRRSH8</t>
  </si>
  <si>
    <t>MSRTD001_A</t>
  </si>
  <si>
    <t>MSRTD001</t>
  </si>
  <si>
    <t>SN-SRRSI0</t>
  </si>
  <si>
    <t>MSRTD002_C</t>
  </si>
  <si>
    <t>MSRTD002</t>
  </si>
  <si>
    <t>SN-SRRSI1</t>
  </si>
  <si>
    <t>SANTA RITA DO PARDO</t>
  </si>
  <si>
    <t>MSRTD003_A</t>
  </si>
  <si>
    <t>MSRTD003</t>
  </si>
  <si>
    <t>SN-SRRSI2</t>
  </si>
  <si>
    <t>MSRTD004_A</t>
  </si>
  <si>
    <t>MSRTD004</t>
  </si>
  <si>
    <t>SN-SRRSI3</t>
  </si>
  <si>
    <t>MSRTD005_B</t>
  </si>
  <si>
    <t>MSRTD005</t>
  </si>
  <si>
    <t>SN-SRRSI4</t>
  </si>
  <si>
    <t>27/08 (PR). Site Paralisado a Tim solicita alteração da altura da torre. 
E-mail dia 28/08 15:02hrs.
25ago (YH). Liberado pré-work para compra de materiais. APC interno OK, aguardando liberação por EHS apenas</t>
  </si>
  <si>
    <t>MSRTD006_B</t>
  </si>
  <si>
    <t>MSRTD006</t>
  </si>
  <si>
    <t>SN-SRRSI5</t>
  </si>
  <si>
    <t>MSRTD007_A</t>
  </si>
  <si>
    <t>MSRTD007</t>
  </si>
  <si>
    <t>SN-SRRSI6</t>
  </si>
  <si>
    <t>MSRTD008_A</t>
  </si>
  <si>
    <t>MSRTD008</t>
  </si>
  <si>
    <t>SN-SRRSI7</t>
  </si>
  <si>
    <t>MSRTD009_B</t>
  </si>
  <si>
    <t>MSRTD009</t>
  </si>
  <si>
    <t>SN-SRRSI8</t>
  </si>
  <si>
    <t>MSRTD010_B</t>
  </si>
  <si>
    <t>MSRTD010</t>
  </si>
  <si>
    <t>SN-SRRSI9</t>
  </si>
  <si>
    <t>MSTRS007_A</t>
  </si>
  <si>
    <t>MSTRS007</t>
  </si>
  <si>
    <t>SN-TLSSI4</t>
  </si>
  <si>
    <t>MSTRS008_A</t>
  </si>
  <si>
    <t>MSTRS008</t>
  </si>
  <si>
    <t>SN-TLSSI5</t>
  </si>
  <si>
    <t>MSTRS009_A</t>
  </si>
  <si>
    <t>MSTRS009</t>
  </si>
  <si>
    <t>SN-TLSSI6</t>
  </si>
  <si>
    <t>MSTRS010_A</t>
  </si>
  <si>
    <t>MSTRS010</t>
  </si>
  <si>
    <t>SN-TLSSI7</t>
  </si>
  <si>
    <t>SPRGN002_B</t>
  </si>
  <si>
    <t>SPRGN002</t>
  </si>
  <si>
    <t>SP7FR</t>
  </si>
  <si>
    <t xml:space="preserve">01/09 (PR). Acionamento via SYTEX. </t>
  </si>
  <si>
    <t>Regente Feijó</t>
  </si>
  <si>
    <t>AMMNS009_B</t>
  </si>
  <si>
    <t>AMMNS009</t>
  </si>
  <si>
    <t>AMARO</t>
  </si>
  <si>
    <t>AMMNS005_A</t>
  </si>
  <si>
    <t>AMMNS005</t>
  </si>
  <si>
    <t>AMNCN</t>
  </si>
  <si>
    <t>28/08 - (PR) - Acionamento via Sytex</t>
  </si>
  <si>
    <t>INFRATEL 80m</t>
  </si>
  <si>
    <t>BANPX001_B</t>
  </si>
  <si>
    <t>BANPX001</t>
  </si>
  <si>
    <t>BAJBE</t>
  </si>
  <si>
    <t>BANPX002_B</t>
  </si>
  <si>
    <t>BANPX002</t>
  </si>
  <si>
    <t>BABOS</t>
  </si>
  <si>
    <t>SPCMP011_B</t>
  </si>
  <si>
    <t>SPCMP011</t>
  </si>
  <si>
    <t>SP0VO</t>
  </si>
  <si>
    <t xml:space="preserve">01set - Acionado via sytex.
21/08 - Acionamento formalizado via e-mail. </t>
  </si>
  <si>
    <t>CW: MAS | EV: JR Montagens | FIS: TUV | GAB: -</t>
  </si>
  <si>
    <t>AMMNS013_A</t>
  </si>
  <si>
    <t>AMMNS013</t>
  </si>
  <si>
    <t>AMMDM</t>
  </si>
  <si>
    <t>MANAUS</t>
  </si>
  <si>
    <t>MALSX030_B</t>
  </si>
  <si>
    <t>MALSX030</t>
  </si>
  <si>
    <t>MALBA</t>
  </si>
  <si>
    <t>RNNTL003_B</t>
  </si>
  <si>
    <t>RNNTL003</t>
  </si>
  <si>
    <t>RNRVL</t>
  </si>
  <si>
    <t>SPGRL044_B</t>
  </si>
  <si>
    <t>SPGRL044</t>
  </si>
  <si>
    <t>SPJVK</t>
  </si>
  <si>
    <t>01set - Está em autorização de mobilização, já tem equipe de infra e montagem adjudicada.</t>
  </si>
  <si>
    <t>CW: JR Montagens | EV: MAS | FIS: TUV | GAB: -</t>
  </si>
  <si>
    <t>BAPRT020_C</t>
  </si>
  <si>
    <t>BAPRT020</t>
  </si>
  <si>
    <t>BAP12</t>
  </si>
  <si>
    <t>RSCXS007_COLLO1</t>
  </si>
  <si>
    <t>RSCXS007</t>
  </si>
  <si>
    <t>RSSUI</t>
  </si>
  <si>
    <t xml:space="preserve">31/08/2026 - Enviado acionamento </t>
  </si>
  <si>
    <t>31/08/2026 - Padrão Antecipado tetra energia definitiva OK</t>
  </si>
  <si>
    <t>MGBRB007_COLLO1</t>
  </si>
  <si>
    <t>MGBRB007</t>
  </si>
  <si>
    <t>MGUAB</t>
  </si>
  <si>
    <t>02/09/2026 - Liberado por EHS
31/08/2026 - Enviado acionamento | Aguarda Liberação EHS</t>
  </si>
  <si>
    <t>02/09/2026 - Liberado por EHS
01/09/2026 - Aguarda Liberação de EHS</t>
  </si>
  <si>
    <t>KEY</t>
  </si>
  <si>
    <t>CAT</t>
  </si>
  <si>
    <t>ID WINITY</t>
  </si>
  <si>
    <t>STATUS CANDIDATO</t>
  </si>
  <si>
    <t>ID OPERADORA</t>
  </si>
  <si>
    <t>LAT</t>
  </si>
  <si>
    <t>LONG</t>
  </si>
  <si>
    <t>H FINAL EV</t>
  </si>
  <si>
    <t>RAD CENTER</t>
  </si>
  <si>
    <t>FABRICANTE</t>
  </si>
  <si>
    <t>MODELO</t>
  </si>
  <si>
    <t>QDE</t>
  </si>
  <si>
    <t>Altura / Diâmetro</t>
  </si>
  <si>
    <t>Largura / Elevação</t>
  </si>
  <si>
    <t>Profundide</t>
  </si>
  <si>
    <t>RF SETOR 1 [ ° ]</t>
  </si>
  <si>
    <t>RF SETOR 2 [ ° ]</t>
  </si>
  <si>
    <t>RF SETOR 3 [ ° ]</t>
  </si>
  <si>
    <t>AEV s/CA</t>
  </si>
  <si>
    <t>AEV c/CA</t>
  </si>
  <si>
    <t>Column25</t>
  </si>
  <si>
    <t>MGBRB005_CRF M1</t>
  </si>
  <si>
    <t>RF M1</t>
  </si>
  <si>
    <t>MGBRB005</t>
  </si>
  <si>
    <t>MGBRB005_C</t>
  </si>
  <si>
    <t>AQU4518R23v18</t>
  </si>
  <si>
    <t>MGBRB005_CRRU M1</t>
  </si>
  <si>
    <t>RRU M1</t>
  </si>
  <si>
    <t xml:space="preserve">RRU5309 </t>
  </si>
  <si>
    <t>MGBRL021_BRF M1</t>
  </si>
  <si>
    <t>MGBRL021</t>
  </si>
  <si>
    <t>MGBRL021_B</t>
  </si>
  <si>
    <t>MGBRL021_BRRU M1</t>
  </si>
  <si>
    <t>MGBRL023_ARF M1</t>
  </si>
  <si>
    <t>MGBRL023</t>
  </si>
  <si>
    <t>MGBRL023_A</t>
  </si>
  <si>
    <t>MGBRL023_ARRU M1</t>
  </si>
  <si>
    <t>MGBRL024_ARF M1</t>
  </si>
  <si>
    <t>MGBRL024</t>
  </si>
  <si>
    <t>MGBRL024_A</t>
  </si>
  <si>
    <t>MGBRL024_ARRU M1</t>
  </si>
  <si>
    <t>MGBRL025_CRF M1</t>
  </si>
  <si>
    <t>MGBRL025_C</t>
  </si>
  <si>
    <t>MGBRL025_CRRU M1</t>
  </si>
  <si>
    <t>MGPTS004_ARF M1</t>
  </si>
  <si>
    <t>MGPTS004</t>
  </si>
  <si>
    <t>MGPTS004_A</t>
  </si>
  <si>
    <t>MGPTS004_ARRU M1</t>
  </si>
  <si>
    <t>SPFRN003_ARF M1</t>
  </si>
  <si>
    <t>SPFRN003</t>
  </si>
  <si>
    <t>SPFRN003_A</t>
  </si>
  <si>
    <t>SPFRN003_ARRU M1</t>
  </si>
  <si>
    <t>GOBDN001_ARF M1</t>
  </si>
  <si>
    <t>GOBDN001</t>
  </si>
  <si>
    <t>GOBDN001_A</t>
  </si>
  <si>
    <t>ODI-065R15M18JJ02-GQ V1</t>
  </si>
  <si>
    <t>GOBDN001_ARRU M1</t>
  </si>
  <si>
    <t>FRPA (700)</t>
  </si>
  <si>
    <t>GOBDN001_AMW M1</t>
  </si>
  <si>
    <t>MW M1</t>
  </si>
  <si>
    <t>ANT3 A 0.9 13 HPX</t>
  </si>
  <si>
    <t>MGBRL022_BRF M1</t>
  </si>
  <si>
    <t>MGBRL022_B</t>
  </si>
  <si>
    <t>MGBRL022_BRRU M1</t>
  </si>
  <si>
    <t>GOBDN002_ARF M1</t>
  </si>
  <si>
    <t>GOBDN002</t>
  </si>
  <si>
    <t>GOBDN002_A</t>
  </si>
  <si>
    <t>GOBDN002_ARRU M1</t>
  </si>
  <si>
    <t>GOBDN002_AMW M1</t>
  </si>
  <si>
    <t>GOCCL004_ARF M1</t>
  </si>
  <si>
    <t>GOCCL004</t>
  </si>
  <si>
    <t>GOCCL004_A</t>
  </si>
  <si>
    <t>GOCCL004_ARRU M1</t>
  </si>
  <si>
    <t>GOCCL004_AMW M1</t>
  </si>
  <si>
    <t>GOCMX001_ARF M1</t>
  </si>
  <si>
    <t>GOCMX001</t>
  </si>
  <si>
    <t>GOCMX001_A</t>
  </si>
  <si>
    <t>GOCMX001_ARRU M1</t>
  </si>
  <si>
    <t>GOCMX001_AMW M1</t>
  </si>
  <si>
    <t>GOCRM002_ARF M1</t>
  </si>
  <si>
    <t>GOCRM002</t>
  </si>
  <si>
    <t>GOCRM002_A</t>
  </si>
  <si>
    <t>GOCRM002_ARRU M1</t>
  </si>
  <si>
    <t>GOCRM002_AMW M1</t>
  </si>
  <si>
    <t>ANT3 A 0.6 13 HPX</t>
  </si>
  <si>
    <t>GOHDX001_ARF M1</t>
  </si>
  <si>
    <t>GOHDX001</t>
  </si>
  <si>
    <t>GOHDX001_A</t>
  </si>
  <si>
    <t>GOHDX001_ARRU M1</t>
  </si>
  <si>
    <t>GOHDX001_AMW M1</t>
  </si>
  <si>
    <t>GOJRG001_ARF M1</t>
  </si>
  <si>
    <t>GOJRG001</t>
  </si>
  <si>
    <t>GOJRG001_A</t>
  </si>
  <si>
    <t>ODI-065R15M18JJ02-GQ</t>
  </si>
  <si>
    <t>GOJRG001_ARRU M1</t>
  </si>
  <si>
    <t>GOJRG001_AMW M1</t>
  </si>
  <si>
    <t>GOJRG001_AMW M2</t>
  </si>
  <si>
    <t>MW M2</t>
  </si>
  <si>
    <t>GOMRX002_ARF M1</t>
  </si>
  <si>
    <t>GOMRX002</t>
  </si>
  <si>
    <t>GOMRX002_A</t>
  </si>
  <si>
    <t>GOMRX002_ARRU M1</t>
  </si>
  <si>
    <t>GOMRX002_AMW M1</t>
  </si>
  <si>
    <t>GONPL001_ARF M1</t>
  </si>
  <si>
    <t>GONPL001</t>
  </si>
  <si>
    <t>GONPL001_A</t>
  </si>
  <si>
    <t>GONPL001_ARRU M1</t>
  </si>
  <si>
    <t>GONPL001_AMW M1</t>
  </si>
  <si>
    <t>GONVX002_ARF M1</t>
  </si>
  <si>
    <t>GONVX002</t>
  </si>
  <si>
    <t>GONVX002_A</t>
  </si>
  <si>
    <t xml:space="preserve">ODI-065R15M18JJ02-GQ V1 </t>
  </si>
  <si>
    <t>GONVX002_ARRU M1</t>
  </si>
  <si>
    <t>GONVX002_AMW M1</t>
  </si>
  <si>
    <t>ANT3 A 1.2 13 HPX</t>
  </si>
  <si>
    <t>GOPRN001_ARF M1</t>
  </si>
  <si>
    <t>GOPRN001</t>
  </si>
  <si>
    <t>GOPRN001_A</t>
  </si>
  <si>
    <t>GOPRN001_ARRU M1</t>
  </si>
  <si>
    <t>GOPRN001_AMW M1</t>
  </si>
  <si>
    <t>GOPRN001_AMW M2</t>
  </si>
  <si>
    <t>GOPRN002_ARF M1</t>
  </si>
  <si>
    <t>GOPRN002</t>
  </si>
  <si>
    <t>GOPRN002_A</t>
  </si>
  <si>
    <t>GOPRN002_ARRU M1</t>
  </si>
  <si>
    <t>GOPRN002_AMW M1</t>
  </si>
  <si>
    <t>GOPRN003_ARF M1</t>
  </si>
  <si>
    <t>GOPRN003</t>
  </si>
  <si>
    <t>GOPRN003_A</t>
  </si>
  <si>
    <t>ODI-065R15M18JJ02-GQ-V1</t>
  </si>
  <si>
    <t>GOPRN003_ARRU M1</t>
  </si>
  <si>
    <t>GOPRN003_AMW M1</t>
  </si>
  <si>
    <t>GOPRN004_ARF M1</t>
  </si>
  <si>
    <t>GOPRN004</t>
  </si>
  <si>
    <t>GOPRN004_A</t>
  </si>
  <si>
    <t>GOPRN004_ARRU M1</t>
  </si>
  <si>
    <t>GOPRN004_AMW M1</t>
  </si>
  <si>
    <t>GOPRN004_AMW M2</t>
  </si>
  <si>
    <t>GOPRN005_ARF M1</t>
  </si>
  <si>
    <t>GOPRN005</t>
  </si>
  <si>
    <t>GOPRN005_A</t>
  </si>
  <si>
    <t>GOPRN005_ARRU M1</t>
  </si>
  <si>
    <t>GOPRN005_AMW M1</t>
  </si>
  <si>
    <t>GOPRN006_ARF M1</t>
  </si>
  <si>
    <t>GOPRN006</t>
  </si>
  <si>
    <t>GOPRN006_A</t>
  </si>
  <si>
    <t>GOPRN006_ARRU M1</t>
  </si>
  <si>
    <t>GOPRN006_AMW M1</t>
  </si>
  <si>
    <t>GORCX001_ARF M1</t>
  </si>
  <si>
    <t>GORCX001</t>
  </si>
  <si>
    <t>GORCX001_A</t>
  </si>
  <si>
    <t>ODI-065R15M18JJ02-GQV1</t>
  </si>
  <si>
    <t>GORCX001_ARRU M1</t>
  </si>
  <si>
    <t>GORCX001_AMW M1</t>
  </si>
  <si>
    <t>GORCX002_ARF M1</t>
  </si>
  <si>
    <t>GORCX002_A</t>
  </si>
  <si>
    <t>ODI-065R17M18JJ-CG</t>
  </si>
  <si>
    <t>GORCX002_ARRU M1</t>
  </si>
  <si>
    <t>GORCX002_AMW M1</t>
  </si>
  <si>
    <t>GORCX004_ARF M1</t>
  </si>
  <si>
    <t>GORCX004</t>
  </si>
  <si>
    <t>GORCX004_A</t>
  </si>
  <si>
    <t>GORCX004_ARRU M1</t>
  </si>
  <si>
    <t>GORCX004_AMW M1</t>
  </si>
  <si>
    <t>GORCX005_ARF M1</t>
  </si>
  <si>
    <t>GORCX005</t>
  </si>
  <si>
    <t>GORCX005_A</t>
  </si>
  <si>
    <t>GORCX005_ARRU M1</t>
  </si>
  <si>
    <t>GORCX005_AMW M1</t>
  </si>
  <si>
    <t>GORCX005_AMW M2</t>
  </si>
  <si>
    <t>GORLM004_ARF M1</t>
  </si>
  <si>
    <t>GORLM004</t>
  </si>
  <si>
    <t>GORLM004_A</t>
  </si>
  <si>
    <t>GORLM004_ARRU M1</t>
  </si>
  <si>
    <t>GORLM004_AMW M1</t>
  </si>
  <si>
    <t>GORNP002_ARF M1</t>
  </si>
  <si>
    <t>GORNP002</t>
  </si>
  <si>
    <t>GORNP002_A</t>
  </si>
  <si>
    <t>GORNP002_ARRU M1</t>
  </si>
  <si>
    <t>GORNP002_AMW M1</t>
  </si>
  <si>
    <t>GORNP002_AMW M2</t>
  </si>
  <si>
    <t>GOSTR001_ARF M1</t>
  </si>
  <si>
    <t>GOSTR001</t>
  </si>
  <si>
    <t>GOSTR001_A</t>
  </si>
  <si>
    <t>GOSTR001_ARRU M1</t>
  </si>
  <si>
    <t>GOSTR001_AMW M1</t>
  </si>
  <si>
    <t>GOTRW002_ARF M1</t>
  </si>
  <si>
    <t>GOTRW002</t>
  </si>
  <si>
    <t>GOTRW002_A</t>
  </si>
  <si>
    <t>GOTRW002_ARRU M1</t>
  </si>
  <si>
    <t>GOTRW002_AMW M1</t>
  </si>
  <si>
    <t>GOVLX002_ARF M1</t>
  </si>
  <si>
    <t>GOVLX002</t>
  </si>
  <si>
    <t>GOVLX002_A</t>
  </si>
  <si>
    <t>GOVLX002_ARRU M1</t>
  </si>
  <si>
    <t>GOVLX002_AMW M1</t>
  </si>
  <si>
    <t>GOVLX002_AMW M2</t>
  </si>
  <si>
    <t>MTBRR001_HRF M1</t>
  </si>
  <si>
    <t>MTBRR001</t>
  </si>
  <si>
    <t>MTBRR001_H</t>
  </si>
  <si>
    <t>ASI4518R37v07</t>
  </si>
  <si>
    <t>MTBRR001_HRRU M1</t>
  </si>
  <si>
    <t>RRU5904</t>
  </si>
  <si>
    <t>RSCHP001_ARRU M1</t>
  </si>
  <si>
    <t>RSCHP001</t>
  </si>
  <si>
    <t>RSCHP001_A</t>
  </si>
  <si>
    <t>RRU 2219 B5 (850)</t>
  </si>
  <si>
    <t>RSCHP001_ARF M1</t>
  </si>
  <si>
    <t>OMNI - O2P-2L-B1</t>
  </si>
  <si>
    <t>RSCHP001_AVSAT</t>
  </si>
  <si>
    <t>VSAT</t>
  </si>
  <si>
    <t>84W STAR ONE D1</t>
  </si>
  <si>
    <t>RSCHP003_ARRU M1</t>
  </si>
  <si>
    <t>RSCHP003</t>
  </si>
  <si>
    <t>RSCHP003_A</t>
  </si>
  <si>
    <t>RSCHP003_ARF M1</t>
  </si>
  <si>
    <t>RSCHP003_AVSAT</t>
  </si>
  <si>
    <t>GOVLX003_ARF M1</t>
  </si>
  <si>
    <t>GOVLX003</t>
  </si>
  <si>
    <t>GOVLX003_A</t>
  </si>
  <si>
    <t>GOVLX003_ARRU M1</t>
  </si>
  <si>
    <t>GOVLX003_AMW M1</t>
  </si>
  <si>
    <t>GOVLX004_ARF M1</t>
  </si>
  <si>
    <t>GOVLX004</t>
  </si>
  <si>
    <t>GOVLX004_A</t>
  </si>
  <si>
    <t>GOVLX004_ARRU M1</t>
  </si>
  <si>
    <t>GOVLX004_AMW M1</t>
  </si>
  <si>
    <t>GOVLX004_AMW M2</t>
  </si>
  <si>
    <t>GOVLX005_ARF M1</t>
  </si>
  <si>
    <t>GOVLX005</t>
  </si>
  <si>
    <t>GOVLX005_A</t>
  </si>
  <si>
    <t>GOVLX005_ARRU M1</t>
  </si>
  <si>
    <t>GOVLX005_AMW M1</t>
  </si>
  <si>
    <t>TOCRR001_ARF M1</t>
  </si>
  <si>
    <t>TOCRR001</t>
  </si>
  <si>
    <t>TOCRR001_A</t>
  </si>
  <si>
    <t>TOCRR001_ARRU M1</t>
  </si>
  <si>
    <t>TOCRR001_AMW M1</t>
  </si>
  <si>
    <t>TOCRR001_AMW M2</t>
  </si>
  <si>
    <t>TOCRR002_ARF M1</t>
  </si>
  <si>
    <t>TOCRR002</t>
  </si>
  <si>
    <t>TOCRR002_A</t>
  </si>
  <si>
    <t>TOCRR002_ARRU M1</t>
  </si>
  <si>
    <t>TOCRR002_AMW M1</t>
  </si>
  <si>
    <t>TODRX001_ARF M1</t>
  </si>
  <si>
    <t>TODRX001</t>
  </si>
  <si>
    <t>TODRX001_A</t>
  </si>
  <si>
    <t>TODRX001_ARRU M1</t>
  </si>
  <si>
    <t>TODRX001_AMW M1</t>
  </si>
  <si>
    <t xml:space="preserve">ANT3 A 0.6 13 HPX </t>
  </si>
  <si>
    <t>TOLNC002_ARF M1</t>
  </si>
  <si>
    <t>TOLNC002</t>
  </si>
  <si>
    <t>TOLNC002_A</t>
  </si>
  <si>
    <t>TOLNC002_ARRU M1</t>
  </si>
  <si>
    <t>TOLNC002_AMW M1</t>
  </si>
  <si>
    <t>TOLVR002_ARF M1</t>
  </si>
  <si>
    <t>TOLVR002</t>
  </si>
  <si>
    <t>TOLVR002_A</t>
  </si>
  <si>
    <t>TOLVR002_ARRU M1</t>
  </si>
  <si>
    <t>TOLVR002_AMW M1</t>
  </si>
  <si>
    <t>ANT3 A 0.9 13 HPX DIR:AVOTJ1</t>
  </si>
  <si>
    <t>TOLVR002_AMW M2</t>
  </si>
  <si>
    <t>ANT3 A 0.6 13 HPX DIR:AVOTI0</t>
  </si>
  <si>
    <t>TOLVR003_ARF M1</t>
  </si>
  <si>
    <t>TOLVR003</t>
  </si>
  <si>
    <t>TOLVR003_A</t>
  </si>
  <si>
    <t>ODI-065R15M18JJ-GQ V1</t>
  </si>
  <si>
    <t>TOLVR003_ARRU M1</t>
  </si>
  <si>
    <t>TOLVR003_AMW M1</t>
  </si>
  <si>
    <t>TOLVR003_AMW M2</t>
  </si>
  <si>
    <t>TOTLS001_ARF M1</t>
  </si>
  <si>
    <t>TOTLS001</t>
  </si>
  <si>
    <t>TOTLS001_A</t>
  </si>
  <si>
    <t>TOTLS001_ARRU M1</t>
  </si>
  <si>
    <t>TOTLS001_AMW M1</t>
  </si>
  <si>
    <t>TOTLS002_ARF M1</t>
  </si>
  <si>
    <t>TOTLS002</t>
  </si>
  <si>
    <t>TOTLS002_A</t>
  </si>
  <si>
    <t>TOTLS002_ARRU M1</t>
  </si>
  <si>
    <t>TOTLS002_AMW M1</t>
  </si>
  <si>
    <t>GOCCL003_ARF M1</t>
  </si>
  <si>
    <t>GOCCL003</t>
  </si>
  <si>
    <t>GOCCL003_A</t>
  </si>
  <si>
    <t>GOCCL003_ARRU M1</t>
  </si>
  <si>
    <t>GOCCL003_AMW M1</t>
  </si>
  <si>
    <t>RSCHP002_AVSAT</t>
  </si>
  <si>
    <t>RSCHP002</t>
  </si>
  <si>
    <t>RSCHP002_A</t>
  </si>
  <si>
    <t>RSCHP002_ARRU M1</t>
  </si>
  <si>
    <t>RSCHP002_ARF M1</t>
  </si>
  <si>
    <t>COMBA</t>
  </si>
  <si>
    <t>ODI-065R15M18J-GQ</t>
  </si>
  <si>
    <t>MGPTS003_BRF M1</t>
  </si>
  <si>
    <t>MGPTS003</t>
  </si>
  <si>
    <t>MGPTS003_B</t>
  </si>
  <si>
    <t>MGPTS003_BRRU M1</t>
  </si>
  <si>
    <t>GOBRR001_ARF M1</t>
  </si>
  <si>
    <t>GOBRR001</t>
  </si>
  <si>
    <t>GOBRR001_A</t>
  </si>
  <si>
    <t>GOBRR001_ARRU M1</t>
  </si>
  <si>
    <t>GOBRR001_AMW M1</t>
  </si>
  <si>
    <t>GOBRR001_AMW M2</t>
  </si>
  <si>
    <t>GOCCL002_ARF M1</t>
  </si>
  <si>
    <t>GOCCL002</t>
  </si>
  <si>
    <t>GOCCL002_A</t>
  </si>
  <si>
    <t>GOCCL002_ARRU M1</t>
  </si>
  <si>
    <t>GOCCL002_AMW M1</t>
  </si>
  <si>
    <t>RSNTN002_AVSAT</t>
  </si>
  <si>
    <t>RSNTN002</t>
  </si>
  <si>
    <t>RSNTN002_A</t>
  </si>
  <si>
    <t>RSNTN002_ARF M1</t>
  </si>
  <si>
    <t>RSNTN002_ARRU M1</t>
  </si>
  <si>
    <t>MTNSS001_ARF M1</t>
  </si>
  <si>
    <t>MTNSS001</t>
  </si>
  <si>
    <t>MTNSS001_A</t>
  </si>
  <si>
    <t>ATR4518R13v06</t>
  </si>
  <si>
    <t>MTNSS001_ARRU M1</t>
  </si>
  <si>
    <t>RRU 5903</t>
  </si>
  <si>
    <t>MTNSS001_AVSAT</t>
  </si>
  <si>
    <t>ANT2025 (NEWTEC)</t>
  </si>
  <si>
    <t>MTVLD001_ARF M1</t>
  </si>
  <si>
    <t>MTVLD001</t>
  </si>
  <si>
    <t>MTVLD001_A</t>
  </si>
  <si>
    <t>MTVLD001_ARRU M1</t>
  </si>
  <si>
    <t>MTVLD001_AVSAT</t>
  </si>
  <si>
    <t>GOCMX002_BRF M1</t>
  </si>
  <si>
    <t>GOCMX002</t>
  </si>
  <si>
    <t>GOCMX002_B</t>
  </si>
  <si>
    <t>GOCMX002_BRRU M1</t>
  </si>
  <si>
    <t>GOCMX002_BMW M1</t>
  </si>
  <si>
    <t>GOCRM001_ARF M1</t>
  </si>
  <si>
    <t>GOCRM001</t>
  </si>
  <si>
    <t>GOCRM001_A</t>
  </si>
  <si>
    <t>GOCRM001_ARRU M1</t>
  </si>
  <si>
    <t>GOCRM001_AMW M1</t>
  </si>
  <si>
    <t>GOJRG002_BRF M1</t>
  </si>
  <si>
    <t>GOJRG002</t>
  </si>
  <si>
    <t>GOJRG002_B</t>
  </si>
  <si>
    <t>GOJRG002_BRRU M1</t>
  </si>
  <si>
    <t>GOJRG002_BMW M1</t>
  </si>
  <si>
    <t>GOPRW002_ARF M1</t>
  </si>
  <si>
    <t>GOPRW002</t>
  </si>
  <si>
    <t>GOPRW002_A</t>
  </si>
  <si>
    <t>GOPRW002_ARRU M1</t>
  </si>
  <si>
    <t>GOPRW002_AMW M1</t>
  </si>
  <si>
    <t>GORCX003_BRF M1</t>
  </si>
  <si>
    <t>GORCX003_B</t>
  </si>
  <si>
    <t>ODI-065R17M18JJ02-GQ V1</t>
  </si>
  <si>
    <t>GORCX003_BRRU M1</t>
  </si>
  <si>
    <t>GORCX003_BMW M1</t>
  </si>
  <si>
    <t>GORCX003_BMW M2</t>
  </si>
  <si>
    <t>GORLM003_ARF M1</t>
  </si>
  <si>
    <t>GORLM003</t>
  </si>
  <si>
    <t>GORLM003_A</t>
  </si>
  <si>
    <t>GORLM003_ARRU M1</t>
  </si>
  <si>
    <t>GORLM003_AMW M1</t>
  </si>
  <si>
    <t>GORTX001_ARF M1</t>
  </si>
  <si>
    <t>GORTX001</t>
  </si>
  <si>
    <t>GORTX001_A</t>
  </si>
  <si>
    <t>GORTX001_ARRU M1</t>
  </si>
  <si>
    <t>GORTX001_AMW M1</t>
  </si>
  <si>
    <t>GORTX001_AMW M2</t>
  </si>
  <si>
    <t>GOMRX001_BRF M1</t>
  </si>
  <si>
    <t>GOMRX001</t>
  </si>
  <si>
    <t>GOMRX001_B</t>
  </si>
  <si>
    <t>GOMRX001_BRRU M1</t>
  </si>
  <si>
    <t>GOMRX001_BMW M1</t>
  </si>
  <si>
    <t>TOLNC001_ARF M1</t>
  </si>
  <si>
    <t>TOLNC001</t>
  </si>
  <si>
    <t>TOLNC001_A</t>
  </si>
  <si>
    <t>TOLNC001_ARRU M1</t>
  </si>
  <si>
    <t>TOLNC001_AMW M1</t>
  </si>
  <si>
    <t>TOLVR001_ARF M1</t>
  </si>
  <si>
    <t>TOLVR001</t>
  </si>
  <si>
    <t>TOLVR001_A</t>
  </si>
  <si>
    <t>TOLVR001_ARRU M1</t>
  </si>
  <si>
    <t>TOLVR001_AMW M1</t>
  </si>
  <si>
    <t>MSJRG002_CRF M1</t>
  </si>
  <si>
    <t>MSJRG002</t>
  </si>
  <si>
    <t>MSJRG002_C</t>
  </si>
  <si>
    <t>ASI4518R37v06</t>
  </si>
  <si>
    <t>MSJRG002_CRRU M1</t>
  </si>
  <si>
    <t xml:space="preserve">RRU_5309 </t>
  </si>
  <si>
    <t>MSJRG002_CRRU M2</t>
  </si>
  <si>
    <t>RRU M2</t>
  </si>
  <si>
    <t>RRU5502</t>
  </si>
  <si>
    <t>MSJRG002_CRRU M3</t>
  </si>
  <si>
    <t>RRU M3</t>
  </si>
  <si>
    <t xml:space="preserve">ODU - XMC-5 </t>
  </si>
  <si>
    <t>MSJRG002_CMW M1</t>
  </si>
  <si>
    <t>DEFINIR</t>
  </si>
  <si>
    <t>BASLV004_BRF M1</t>
  </si>
  <si>
    <t>BASLV004</t>
  </si>
  <si>
    <t>BASLV004_B</t>
  </si>
  <si>
    <t>ODI2-065R16MJJ02-
GQ V1</t>
  </si>
  <si>
    <t>BASLV004_BRRU M1</t>
  </si>
  <si>
    <t>RRU_ERICSSON</t>
  </si>
  <si>
    <t>BASLV004_BRRU M2</t>
  </si>
  <si>
    <t>BASLV004_BMW M1</t>
  </si>
  <si>
    <t>BASBR505_BRRU M1</t>
  </si>
  <si>
    <t>BASBR505</t>
  </si>
  <si>
    <t>BASBR505_B</t>
  </si>
  <si>
    <t>RRU2219</t>
  </si>
  <si>
    <t>BASBR505_BMW M1</t>
  </si>
  <si>
    <t>BASBR505_BRF M1</t>
  </si>
  <si>
    <t>80010715</t>
  </si>
  <si>
    <t>BASBR505_BRRU M2</t>
  </si>
  <si>
    <t>MGDVN010_AMW M1</t>
  </si>
  <si>
    <t>MGDVN010</t>
  </si>
  <si>
    <t>MGDVN010_A</t>
  </si>
  <si>
    <t>SCX3-142AB</t>
  </si>
  <si>
    <t>MGDVN010_ARRU M1</t>
  </si>
  <si>
    <t>ODU - TRP-15G-IAG</t>
  </si>
  <si>
    <t>MGDVN010_ARRU M2</t>
  </si>
  <si>
    <t>MGDVN010_ARF M1</t>
  </si>
  <si>
    <t>SPFRN004_CRF M1</t>
  </si>
  <si>
    <t>SPFRN004_C</t>
  </si>
  <si>
    <t>SPFRN004_CRRU M1</t>
  </si>
  <si>
    <t>RRU5304w</t>
  </si>
  <si>
    <t>GOLZD002_ARF M1</t>
  </si>
  <si>
    <t>GOLZD002</t>
  </si>
  <si>
    <t>GOLZD002_A</t>
  </si>
  <si>
    <t>GOLZD002_ARRU M1</t>
  </si>
  <si>
    <t>GOLZD002_AMW M1</t>
  </si>
  <si>
    <t>GOBDN003_BRF M1</t>
  </si>
  <si>
    <t>GOBDN003</t>
  </si>
  <si>
    <t>GOBDN003_B</t>
  </si>
  <si>
    <t>GOBDN003_BRRU M1</t>
  </si>
  <si>
    <t>GOBDN003_BMW M1</t>
  </si>
  <si>
    <t>MGBRL022_DRF M1</t>
  </si>
  <si>
    <t>MGBRL022_D</t>
  </si>
  <si>
    <t>MGBRL022_DRRU M1</t>
  </si>
  <si>
    <t>PIBMJ502_BRRU M1</t>
  </si>
  <si>
    <t>PIBMJ502</t>
  </si>
  <si>
    <t>PIBMJ502_B</t>
  </si>
  <si>
    <t>PIBMJ502_BMW M1</t>
  </si>
  <si>
    <t>PIBMJ502_BRF M1</t>
  </si>
  <si>
    <t>ADU451200v06</t>
  </si>
  <si>
    <t>BATPT001_FRF M1</t>
  </si>
  <si>
    <t>BATPT001_F</t>
  </si>
  <si>
    <t>BATPT001_FRRU M1</t>
  </si>
  <si>
    <t>RSSRY001_ARRU M1</t>
  </si>
  <si>
    <t>RSSRY001</t>
  </si>
  <si>
    <t>RSSRY001_A</t>
  </si>
  <si>
    <t>RSSRY001_ARF M1</t>
  </si>
  <si>
    <t>RSSRY001_AVSAT</t>
  </si>
  <si>
    <t>PIMNT502_ARRU M1</t>
  </si>
  <si>
    <t>PIMNT502</t>
  </si>
  <si>
    <t>PIMNT502_A</t>
  </si>
  <si>
    <t>RRU_HUAWEI</t>
  </si>
  <si>
    <t>PIMNT502_AMW M1</t>
  </si>
  <si>
    <t>PIMNT502_ARRU M2</t>
  </si>
  <si>
    <t>XMC-5</t>
  </si>
  <si>
    <t>PIMNT502_ARF M1</t>
  </si>
  <si>
    <t>SPFRC001_BRRU M1</t>
  </si>
  <si>
    <t>SPFRC001</t>
  </si>
  <si>
    <t>SPFRC001_B</t>
  </si>
  <si>
    <t>SPFRC001_BRF M1</t>
  </si>
  <si>
    <t>SPFRC001_BVSAT</t>
  </si>
  <si>
    <t>SPGRL002_BRF M1</t>
  </si>
  <si>
    <t>SPGRL002</t>
  </si>
  <si>
    <t>SPGRL002_B</t>
  </si>
  <si>
    <t>ERICSSON</t>
  </si>
  <si>
    <t>AIR6419</t>
  </si>
  <si>
    <t>SPGRL002_BRF M2</t>
  </si>
  <si>
    <t>RF M2</t>
  </si>
  <si>
    <t>ODI2-065R15MSJ02-Q V1</t>
  </si>
  <si>
    <t>SPGRL002_BRRU M1</t>
  </si>
  <si>
    <t>4480</t>
  </si>
  <si>
    <t>GOCCL001_ARF M1</t>
  </si>
  <si>
    <t>GOCCL001</t>
  </si>
  <si>
    <t>GOCCL001_A</t>
  </si>
  <si>
    <t>APXVBLL15EX-C-I20</t>
  </si>
  <si>
    <t>GOCCL001_ARRU M1</t>
  </si>
  <si>
    <t>GOCCL001_AMW M1</t>
  </si>
  <si>
    <t>GOCCL001_AMW M2</t>
  </si>
  <si>
    <t>GOCCL001_AMW M3</t>
  </si>
  <si>
    <t>MW M3</t>
  </si>
  <si>
    <t>SPTPW008_ARRU M1</t>
  </si>
  <si>
    <t>SPTPW008</t>
  </si>
  <si>
    <t>SPTPW008_A</t>
  </si>
  <si>
    <t>RRU 4415 B7</t>
  </si>
  <si>
    <t>SPTPW008_AMW M1</t>
  </si>
  <si>
    <t>SPTPW008_ARRU M2</t>
  </si>
  <si>
    <t>RRU 2219 B28</t>
  </si>
  <si>
    <t>SPTPW008_ARF M1</t>
  </si>
  <si>
    <t>ODI2-065R15MSJ02-
Q V1</t>
  </si>
  <si>
    <t>SPTPW008_ARF M3</t>
  </si>
  <si>
    <t>RF M3</t>
  </si>
  <si>
    <t>RRU 2219 B5</t>
  </si>
  <si>
    <t>RJBLF005_BRF M1</t>
  </si>
  <si>
    <t>RJBLF005</t>
  </si>
  <si>
    <t>RJBLF005_B</t>
  </si>
  <si>
    <t>AAU5636_3500</t>
  </si>
  <si>
    <t>RJBLF005_BRF M2</t>
  </si>
  <si>
    <t>ANT-ASI4518R37v07</t>
  </si>
  <si>
    <t>RJBLF005_BRRU M1</t>
  </si>
  <si>
    <t>RRU 5502</t>
  </si>
  <si>
    <t>BAJQX001_ERRU M1</t>
  </si>
  <si>
    <t>BAJQX001</t>
  </si>
  <si>
    <t>BAJQX001_E</t>
  </si>
  <si>
    <t>BAJQX001_ERF M1</t>
  </si>
  <si>
    <t>ODI2-065R16MJJ02-GQ V1</t>
  </si>
  <si>
    <t>BAJQX001_EMW M1</t>
  </si>
  <si>
    <t>MSCMP003_BRRU M1</t>
  </si>
  <si>
    <t>MSCMP003</t>
  </si>
  <si>
    <t>MSCMP003_B</t>
  </si>
  <si>
    <t>MSCMP003_BRF M1</t>
  </si>
  <si>
    <t>MSCMP003_BRF M2</t>
  </si>
  <si>
    <t>CEBRX001_BRF M1</t>
  </si>
  <si>
    <t>DXXXX-690-960/690-960/1710-2690/1710-2690</t>
  </si>
  <si>
    <t>CEBRX001_BRF M2</t>
  </si>
  <si>
    <t>DXX-1710-2690/1710-2690-65/65-18i/18i-M/M-R (ADU4518R6v06)</t>
  </si>
  <si>
    <t>CEBRX001_BRRU M1</t>
  </si>
  <si>
    <t>RRU3281</t>
  </si>
  <si>
    <t>CEBRX001_BRRU M2</t>
  </si>
  <si>
    <t>RRU3804</t>
  </si>
  <si>
    <t>CECRD002_ARF M1</t>
  </si>
  <si>
    <t>CECRD002_ARRU M1</t>
  </si>
  <si>
    <t>RRU5903</t>
  </si>
  <si>
    <t>CECRD002_ARRU M2</t>
  </si>
  <si>
    <t>RRU5901</t>
  </si>
  <si>
    <t>CECRD002_ARRU M3</t>
  </si>
  <si>
    <t>RRU3826</t>
  </si>
  <si>
    <t>CECRD002_AMW M1</t>
  </si>
  <si>
    <t>CX3-W71AB</t>
  </si>
  <si>
    <t>CECRD002_AMW M2</t>
  </si>
  <si>
    <t>VHLPX4-7W</t>
  </si>
  <si>
    <t>ROMNS001_DRF M1</t>
  </si>
  <si>
    <t>ROMNS001</t>
  </si>
  <si>
    <t>ROMNS001_D</t>
  </si>
  <si>
    <t>ASI4517R3v06</t>
  </si>
  <si>
    <t>ROMNS001_DRRU M1</t>
  </si>
  <si>
    <t>RRU'S LTE 2100</t>
  </si>
  <si>
    <t>ROMNS001_DRRU M2</t>
  </si>
  <si>
    <t>RRU'S 3G 850</t>
  </si>
  <si>
    <t>ROMNS001_DRRU M3</t>
  </si>
  <si>
    <t>RRU 3971</t>
  </si>
  <si>
    <t>PABLM006_ARF M1</t>
  </si>
  <si>
    <t>PABLM006</t>
  </si>
  <si>
    <t>PABLM006_A</t>
  </si>
  <si>
    <t>PABLM006_ARF M2</t>
  </si>
  <si>
    <t>PABLM006_ARRU M1</t>
  </si>
  <si>
    <t>RRU 2219</t>
  </si>
  <si>
    <t>PABLM008_ARF M1</t>
  </si>
  <si>
    <t>PABLM008</t>
  </si>
  <si>
    <t>PABLM008_A</t>
  </si>
  <si>
    <t>3219 B78AA (AIR 32T- 3500)</t>
  </si>
  <si>
    <t>PABLM008_ARF M2</t>
  </si>
  <si>
    <t>PABLM008_ARRU M1</t>
  </si>
  <si>
    <t>RRU4480</t>
  </si>
  <si>
    <t>SPGRL007_BRRU M1</t>
  </si>
  <si>
    <t>SPGRL007</t>
  </si>
  <si>
    <t>SPGRL007_B</t>
  </si>
  <si>
    <t>SPGRL007_BRF M1</t>
  </si>
  <si>
    <t>SPGRL007_BRF M2</t>
  </si>
  <si>
    <t>MANJT002_BRF M1</t>
  </si>
  <si>
    <t>MANJT002</t>
  </si>
  <si>
    <t>MANJT002_B</t>
  </si>
  <si>
    <t>1001 1L 0M</t>
  </si>
  <si>
    <t>MANJT002_BMW M1</t>
  </si>
  <si>
    <t>XMC-5 (ODU)</t>
  </si>
  <si>
    <t>MANJT002_BRRU M1</t>
  </si>
  <si>
    <t>MANJT002_BRRU M2</t>
  </si>
  <si>
    <t>RRU_2219</t>
  </si>
  <si>
    <t>MGFRT001_BRF M1</t>
  </si>
  <si>
    <t>MGFRT001</t>
  </si>
  <si>
    <t>MGFRT001_B</t>
  </si>
  <si>
    <t>AQU4518R19v06</t>
  </si>
  <si>
    <t>MGFRT001_BRF M2</t>
  </si>
  <si>
    <t>FXCB</t>
  </si>
  <si>
    <t>MGFRT001_BRRU M3</t>
  </si>
  <si>
    <t>FRGT</t>
  </si>
  <si>
    <t>MGFRT001_BRRU M1</t>
  </si>
  <si>
    <t>MGFRT001_BRRU M2</t>
  </si>
  <si>
    <t>RRU5309</t>
  </si>
  <si>
    <t>RSPXX002_ARF M1</t>
  </si>
  <si>
    <t>RSPXX002</t>
  </si>
  <si>
    <t>RSPXX002_A</t>
  </si>
  <si>
    <t>RSPXX002_ARRU M1</t>
  </si>
  <si>
    <t>RSPXX002_ARRU M2</t>
  </si>
  <si>
    <t>RSPXX002_AMW M1</t>
  </si>
  <si>
    <t>ANT3 C 0.6 18 HPX</t>
  </si>
  <si>
    <t>RSPXX002_ARRU M3</t>
  </si>
  <si>
    <t>RAU 6365 - ODU</t>
  </si>
  <si>
    <t>RSMNT001_ARF M1</t>
  </si>
  <si>
    <t>RSMNT001</t>
  </si>
  <si>
    <t>RSMNT001_A</t>
  </si>
  <si>
    <t>RSMNT001_ARRU M1</t>
  </si>
  <si>
    <t>RSMNT001_ARRU M2</t>
  </si>
  <si>
    <t>RSMNT001_AMW M1</t>
  </si>
  <si>
    <t>RSMNT001_ARRU M3</t>
  </si>
  <si>
    <t>RSPXX001_ARF M1</t>
  </si>
  <si>
    <t>RSPXX001</t>
  </si>
  <si>
    <t>RSPXX001_A</t>
  </si>
  <si>
    <t>RSPXX001_ARRU M1</t>
  </si>
  <si>
    <t>RSPXX001_ARRU M2</t>
  </si>
  <si>
    <t>RSPXX001_AMW M1</t>
  </si>
  <si>
    <t>RSPXX001_ARRU M3</t>
  </si>
  <si>
    <t>SPDLX001_ARF M1</t>
  </si>
  <si>
    <t>SPDLX001</t>
  </si>
  <si>
    <t>SPDLX001_A</t>
  </si>
  <si>
    <t>-21,316151</t>
  </si>
  <si>
    <t>-48,816412</t>
  </si>
  <si>
    <t>SPDLX001_ARRU M1</t>
  </si>
  <si>
    <t>NOKIA FRPA (700)</t>
  </si>
  <si>
    <t>SPDLX001_AMW M1</t>
  </si>
  <si>
    <t>SPFRY001_ARF M1</t>
  </si>
  <si>
    <t>SPFRY001</t>
  </si>
  <si>
    <t>SPFRY001_A</t>
  </si>
  <si>
    <t>SPFRY001_ARRU M1</t>
  </si>
  <si>
    <t>SPFRY001_AMW M1</t>
  </si>
  <si>
    <t>SPJBT001_ARF M1</t>
  </si>
  <si>
    <t>SPJBT001</t>
  </si>
  <si>
    <t>SPJBT001_A</t>
  </si>
  <si>
    <t>SPJBT001_ARRU M1</t>
  </si>
  <si>
    <t>SPJBT001_AMW M1</t>
  </si>
  <si>
    <t>SPRNS001_ARF M1</t>
  </si>
  <si>
    <t>SPRNS001</t>
  </si>
  <si>
    <t>SPRNS001_A</t>
  </si>
  <si>
    <t>SPRNS001_ARRU M1</t>
  </si>
  <si>
    <t>SPRNS001_AMW M1</t>
  </si>
  <si>
    <t>SPTPL001_ARF M1</t>
  </si>
  <si>
    <t>SPTPL001</t>
  </si>
  <si>
    <t>SPTPL001_A</t>
  </si>
  <si>
    <t>SPTPL001_ARRU M1</t>
  </si>
  <si>
    <t>SPTPL001_AMW M1</t>
  </si>
  <si>
    <t>SPNDR002_BRF M1</t>
  </si>
  <si>
    <t>SPNDR002</t>
  </si>
  <si>
    <t>SPNDR002_B</t>
  </si>
  <si>
    <t>-23,643356000000001</t>
  </si>
  <si>
    <t>-46,493740000000003</t>
  </si>
  <si>
    <t>16</t>
  </si>
  <si>
    <t>KRE1012559</t>
  </si>
  <si>
    <t>SPNDR002_BRF M2</t>
  </si>
  <si>
    <t>ODSR-090R16U02-Q</t>
  </si>
  <si>
    <t>SPNDR002_BRRU M1</t>
  </si>
  <si>
    <t>SPNDR002_BRRU M2</t>
  </si>
  <si>
    <t>RRU 8863</t>
  </si>
  <si>
    <t>RSCPL001_ARF M1</t>
  </si>
  <si>
    <t>RSCPL001</t>
  </si>
  <si>
    <t>RSCPL001_A</t>
  </si>
  <si>
    <t>RSCPL001_ARRU M1</t>
  </si>
  <si>
    <t>RSCPL001_ARRU M2</t>
  </si>
  <si>
    <t>RSCPL001_AMW M1</t>
  </si>
  <si>
    <t>RSCPL001_ARRU M3</t>
  </si>
  <si>
    <t>MACLN007_CMW M1</t>
  </si>
  <si>
    <t>MACLN007</t>
  </si>
  <si>
    <t>MACLN007_C</t>
  </si>
  <si>
    <t>MACLN007_CRRU M1</t>
  </si>
  <si>
    <t>MACLN007_CRRU M2</t>
  </si>
  <si>
    <t>MACLN007_CMW M2</t>
  </si>
  <si>
    <t>MACLN007_CRRU M3</t>
  </si>
  <si>
    <t>MACLN007_CRF M1</t>
  </si>
  <si>
    <t>MALSX001_ARF M1</t>
  </si>
  <si>
    <t>MALSX001_A</t>
  </si>
  <si>
    <t>MALSX001_ARF M2</t>
  </si>
  <si>
    <t>MALSX001_ARRU M1</t>
  </si>
  <si>
    <t>RRU_4480</t>
  </si>
  <si>
    <t>PABLM003_ARRU M1</t>
  </si>
  <si>
    <t>PABLM003</t>
  </si>
  <si>
    <t>PABLM003_A</t>
  </si>
  <si>
    <t>PABLM003_ARF M1</t>
  </si>
  <si>
    <t>PABLM003_ARF M2</t>
  </si>
  <si>
    <t>RJTBR001_BRF M1</t>
  </si>
  <si>
    <t>-22,753983000000002</t>
  </si>
  <si>
    <t>-42,892344000000001</t>
  </si>
  <si>
    <t>CVV65BSX-M</t>
  </si>
  <si>
    <t>RJTBR001_BRF M2</t>
  </si>
  <si>
    <t>RHHTT-65A-R4</t>
  </si>
  <si>
    <t>RJTBR001_BRRU M1</t>
  </si>
  <si>
    <t>RRUS 2219 B28 (MR 700)</t>
  </si>
  <si>
    <t>RJTBR001_BRRU M2</t>
  </si>
  <si>
    <t>RRUS 2219 B3 (MR 1800)</t>
  </si>
  <si>
    <t>RJTBR001_BRRU M3</t>
  </si>
  <si>
    <t>RRUS 2217 B3 (MR 850)</t>
  </si>
  <si>
    <t>RJPRT005_BRF M1</t>
  </si>
  <si>
    <t>RJPRT005</t>
  </si>
  <si>
    <t>RJPRT005_B</t>
  </si>
  <si>
    <t>SN-PRTI35</t>
  </si>
  <si>
    <t>CCR</t>
  </si>
  <si>
    <t>-23,153579000000001</t>
  </si>
  <si>
    <t>-44,698794999999997</t>
  </si>
  <si>
    <t>15</t>
  </si>
  <si>
    <t>RJPRT005_BRRU M1</t>
  </si>
  <si>
    <t>RSVCR001_AMW M1</t>
  </si>
  <si>
    <t>RSVCR001</t>
  </si>
  <si>
    <t>RSVCR001_A</t>
  </si>
  <si>
    <t>-28,654498</t>
  </si>
  <si>
    <t>-51,099670000000003</t>
  </si>
  <si>
    <t>70</t>
  </si>
  <si>
    <t>ANT3 C 0.9 18 HPX</t>
  </si>
  <si>
    <t>RSVCR001_ARF M1</t>
  </si>
  <si>
    <t>RSVCR001_ARRU M1</t>
  </si>
  <si>
    <t>RSVCR001_ARRU M2</t>
  </si>
  <si>
    <t>RSVCR001_ARRU M3</t>
  </si>
  <si>
    <t>RSFLR001_AMW M1</t>
  </si>
  <si>
    <t>RSFLR001_A</t>
  </si>
  <si>
    <t>-28,996153</t>
  </si>
  <si>
    <t>-51,181893000000002</t>
  </si>
  <si>
    <t>RSFLR001_ARF M1</t>
  </si>
  <si>
    <t>RSFLR001_ARRU M1</t>
  </si>
  <si>
    <t>RSFLR001_ARRU M2</t>
  </si>
  <si>
    <t>RSFLR001_ARRU M3</t>
  </si>
  <si>
    <t>RSTRN001_AMW M1</t>
  </si>
  <si>
    <t>-29,69218</t>
  </si>
  <si>
    <t>-51,590502000000001</t>
  </si>
  <si>
    <t>RSTRN001_ARF M1</t>
  </si>
  <si>
    <t>RSTRN001_ARRU M1</t>
  </si>
  <si>
    <t>RSTRN001_ARRU M2</t>
  </si>
  <si>
    <t>RSTRN001_ARRU M3</t>
  </si>
  <si>
    <t>RSPXX003_AMW M1</t>
  </si>
  <si>
    <t>RSPXX003</t>
  </si>
  <si>
    <t>RSPXX003_A</t>
  </si>
  <si>
    <t>-28,667168</t>
  </si>
  <si>
    <t>-51,174106000000002</t>
  </si>
  <si>
    <t>ANT3 C 1,2 18 HPX</t>
  </si>
  <si>
    <t>RSPXX003_ARF M1</t>
  </si>
  <si>
    <t>RSPXX003_ARRU M1</t>
  </si>
  <si>
    <t>RSPXX003_ARRU M2</t>
  </si>
  <si>
    <t>RSPXX003_ARRU M3</t>
  </si>
  <si>
    <t>RSNTX002_CMW M1</t>
  </si>
  <si>
    <t>RSNTX002</t>
  </si>
  <si>
    <t>RSNTX002_C</t>
  </si>
  <si>
    <t>-28,873684999999998</t>
  </si>
  <si>
    <t>-51,226571</t>
  </si>
  <si>
    <t>ANT3 C 0,6 18 HPX</t>
  </si>
  <si>
    <t>RSNTX002_CRF M1</t>
  </si>
  <si>
    <t>RSNTX002_CRRU M1</t>
  </si>
  <si>
    <t>RSNTX002_CRRU M2</t>
  </si>
  <si>
    <t>RSNTX002_CRRU M3</t>
  </si>
  <si>
    <t>PABLM001_ARRU M1</t>
  </si>
  <si>
    <t>PABLM001</t>
  </si>
  <si>
    <t>PABLM001_A</t>
  </si>
  <si>
    <t>-1,3322689999999999</t>
  </si>
  <si>
    <t>-48,44885</t>
  </si>
  <si>
    <t>PABLM001_ARF M1</t>
  </si>
  <si>
    <t>ODI2-065R15M18JGQ</t>
  </si>
  <si>
    <t>PABLM001_ARF M2</t>
  </si>
  <si>
    <t>PEJBT003_BRF M1</t>
  </si>
  <si>
    <t>PEJBT003</t>
  </si>
  <si>
    <t>PEJBT003_B</t>
  </si>
  <si>
    <t>-8,2021999999999995</t>
  </si>
  <si>
    <t>-34,922868000000001</t>
  </si>
  <si>
    <t>PEJBT003_BRRU M1</t>
  </si>
  <si>
    <t>PEJBT003_BRF M2</t>
  </si>
  <si>
    <t>BALVR001_ARRU M1</t>
  </si>
  <si>
    <t>BALVR001</t>
  </si>
  <si>
    <t>BALVR001_A</t>
  </si>
  <si>
    <t>-13,682167</t>
  </si>
  <si>
    <t>-41,933692000000001</t>
  </si>
  <si>
    <t>30</t>
  </si>
  <si>
    <t>BALVR001_ARRU M2</t>
  </si>
  <si>
    <t>BALVR001_ARF M1</t>
  </si>
  <si>
    <t>BALVR001_AMW M1</t>
  </si>
  <si>
    <t>SPTQR003_BRF M1</t>
  </si>
  <si>
    <t>SPTQR003</t>
  </si>
  <si>
    <t>SPTQR003_B</t>
  </si>
  <si>
    <t>-21,456882</t>
  </si>
  <si>
    <t>-48,625067000000001</t>
  </si>
  <si>
    <t>SPTQR003_BRRU M1</t>
  </si>
  <si>
    <t>SPTQR003_BMW M1</t>
  </si>
  <si>
    <t>SPCTV001_CRF M1</t>
  </si>
  <si>
    <t>SPCTV001</t>
  </si>
  <si>
    <t>SPCTV001_C</t>
  </si>
  <si>
    <t>-21,130844</t>
  </si>
  <si>
    <t>-49,023750999999997</t>
  </si>
  <si>
    <t>SPCTV001_CRRU M1</t>
  </si>
  <si>
    <t>SPCTV001_CMW M1</t>
  </si>
  <si>
    <t>SPTQR002_ERF M1</t>
  </si>
  <si>
    <t>SPTQR002</t>
  </si>
  <si>
    <t>SPTQR002_E</t>
  </si>
  <si>
    <t>-21,441414000000002</t>
  </si>
  <si>
    <t>-48,533282</t>
  </si>
  <si>
    <t>SPTQR002_ERRU M1</t>
  </si>
  <si>
    <t>SPTQR002_EMW M1</t>
  </si>
  <si>
    <t>SPJBT002_BRF M1</t>
  </si>
  <si>
    <t>SPJBT002</t>
  </si>
  <si>
    <t>SPJBT002_B</t>
  </si>
  <si>
    <t>-21,231463999999999</t>
  </si>
  <si>
    <t>-48,355964</t>
  </si>
  <si>
    <t>SPJBT002_BRRU M1</t>
  </si>
  <si>
    <t>SPJBT002_BMW M1</t>
  </si>
  <si>
    <t>SPBBD001_BRF M1</t>
  </si>
  <si>
    <t>SPBBD001</t>
  </si>
  <si>
    <t>SPBBD001_B</t>
  </si>
  <si>
    <t>-20,991157000000001</t>
  </si>
  <si>
    <t>-48,433973000000002</t>
  </si>
  <si>
    <t>SPBBD001_BRRU M1</t>
  </si>
  <si>
    <t>SPBBD001_BMW M1</t>
  </si>
  <si>
    <t>SPSRP001_BRF M1</t>
  </si>
  <si>
    <t>SPSRP001</t>
  </si>
  <si>
    <t>SPSRP001_B</t>
  </si>
  <si>
    <t>-20,867622000000001</t>
  </si>
  <si>
    <t>-49,329194000000001</t>
  </si>
  <si>
    <t>SPSRP001_BRRU M1</t>
  </si>
  <si>
    <t>SPSRP001_BMW M1</t>
  </si>
  <si>
    <t>SPYXK001_ARF M1</t>
  </si>
  <si>
    <t>SPYXK001</t>
  </si>
  <si>
    <t>SPYXK001_A</t>
  </si>
  <si>
    <t>-21,592573000000002</t>
  </si>
  <si>
    <t>-49,050097999999998</t>
  </si>
  <si>
    <t>SPYXK001_ARRU M1</t>
  </si>
  <si>
    <t>SPYXK001_AMW M1</t>
  </si>
  <si>
    <t>SPTVX001_BRF M1</t>
  </si>
  <si>
    <t>SPTVX001</t>
  </si>
  <si>
    <t>SPTVX001_B</t>
  </si>
  <si>
    <t>-21,127023999999999</t>
  </si>
  <si>
    <t>-48,390248999999997</t>
  </si>
  <si>
    <t>SPTVX001_BRRU M1</t>
  </si>
  <si>
    <t>SPTVX001_BMW M1</t>
  </si>
  <si>
    <t>PEJBT002_ARF M1</t>
  </si>
  <si>
    <t>PEJBT002</t>
  </si>
  <si>
    <t>PEJBT002_A</t>
  </si>
  <si>
    <t>-8,1389180000000003</t>
  </si>
  <si>
    <t>-35,019173000000002</t>
  </si>
  <si>
    <t>PEJBT002_ARRU M1</t>
  </si>
  <si>
    <t>PEJBT002_ARF M2</t>
  </si>
  <si>
    <t>AAU5636</t>
  </si>
  <si>
    <t>RJBLF001_ARF M1</t>
  </si>
  <si>
    <t>RJBLF001</t>
  </si>
  <si>
    <t>RJBLF001_A</t>
  </si>
  <si>
    <t>-22,755497999999999</t>
  </si>
  <si>
    <t>-43,373738000000003</t>
  </si>
  <si>
    <t>RJBLF001_ARF M2</t>
  </si>
  <si>
    <t>RJBLF001_ARRU M1</t>
  </si>
  <si>
    <t>ROPRT001_ARRU M1</t>
  </si>
  <si>
    <t>ROPRT001</t>
  </si>
  <si>
    <t>ROPRT001_A</t>
  </si>
  <si>
    <t>-8,80809</t>
  </si>
  <si>
    <t>-63,808500000000002</t>
  </si>
  <si>
    <t>ROPRT001_ARF M1</t>
  </si>
  <si>
    <t>ROPRT001_ARRU M2</t>
  </si>
  <si>
    <t>ROPRT001_AMW M1</t>
  </si>
  <si>
    <t>VHLPX2-11</t>
  </si>
  <si>
    <t>SPCLD001_ARF M1</t>
  </si>
  <si>
    <t>SPCLD001</t>
  </si>
  <si>
    <t>SPCLD001_A</t>
  </si>
  <si>
    <t>-22,571603</t>
  </si>
  <si>
    <t>-52,474091999999999</t>
  </si>
  <si>
    <t>ANT-ASI4518R39v07</t>
  </si>
  <si>
    <t>SPCLD001_ARRU M1</t>
  </si>
  <si>
    <t>SPCLD001_ARRU M2</t>
  </si>
  <si>
    <t>SPCLD001_AMW M1</t>
  </si>
  <si>
    <t>SBX4-W</t>
  </si>
  <si>
    <t>RSJSZ001_CRF M1</t>
  </si>
  <si>
    <t>RSJSZ001</t>
  </si>
  <si>
    <t>RSJSZ001_C</t>
  </si>
  <si>
    <t>-27,789138888888889</t>
  </si>
  <si>
    <t>-53,125638888888886</t>
  </si>
  <si>
    <t>RSJSZ001_CRRU M1</t>
  </si>
  <si>
    <t>5309 [700]</t>
  </si>
  <si>
    <t>RSJSZ001_CMW M1</t>
  </si>
  <si>
    <t>SBX3</t>
  </si>
  <si>
    <t>RJBLF009_ARF M1</t>
  </si>
  <si>
    <t>RJBLF009</t>
  </si>
  <si>
    <t>RJBLF009_A</t>
  </si>
  <si>
    <t>-22,765750000000001</t>
  </si>
  <si>
    <t>-43,404000000000003</t>
  </si>
  <si>
    <t>12</t>
  </si>
  <si>
    <t>KRE 101 2570/1</t>
  </si>
  <si>
    <t>RJBLF009_ARRU M1</t>
  </si>
  <si>
    <t>RRUS 2219 B3 (MR 700)</t>
  </si>
  <si>
    <t>RJBLF009_ARRU M2</t>
  </si>
  <si>
    <t>RRUS 8863NL (MR 3500)</t>
  </si>
  <si>
    <t>ESVTR004_0</t>
  </si>
  <si>
    <t>ESVTR004</t>
  </si>
  <si>
    <t>-20,257054</t>
  </si>
  <si>
    <t>-40,289710999999997</t>
  </si>
  <si>
    <t>CETTR001_ARF M1</t>
  </si>
  <si>
    <t>-4,6926300000000003</t>
  </si>
  <si>
    <t>-39,61844</t>
  </si>
  <si>
    <t>CETTR001_AMW M1</t>
  </si>
  <si>
    <t>MGPRD002_CRF M1</t>
  </si>
  <si>
    <t>MGPRD002</t>
  </si>
  <si>
    <t>MGPRD002_C</t>
  </si>
  <si>
    <t>-19,861146000000002</t>
  </si>
  <si>
    <t>-44,584256000000003</t>
  </si>
  <si>
    <t>60</t>
  </si>
  <si>
    <t>MGPRD002_CRRU M1</t>
  </si>
  <si>
    <t>FRPA</t>
  </si>
  <si>
    <t>MGPRD002_CRRU M2</t>
  </si>
  <si>
    <t>FXED</t>
  </si>
  <si>
    <t>MGPRD002_CRRU M3</t>
  </si>
  <si>
    <t>AAU5339w</t>
  </si>
  <si>
    <t>RJPTR005_ARF M1</t>
  </si>
  <si>
    <t>RJPTR005</t>
  </si>
  <si>
    <t>RJPTR005_A</t>
  </si>
  <si>
    <t>-22,350605560000002</t>
  </si>
  <si>
    <t>-43,095283330000001</t>
  </si>
  <si>
    <t>KRE 101 2559/1</t>
  </si>
  <si>
    <t>SPFRN002_ERF M1</t>
  </si>
  <si>
    <t>SPFRN002</t>
  </si>
  <si>
    <t>SPFRN002_E</t>
  </si>
  <si>
    <t>-20,532250000000001</t>
  </si>
  <si>
    <t>-47,397582999999997</t>
  </si>
  <si>
    <t>SPFRN002_ERF M2</t>
  </si>
  <si>
    <t>SPFRN002_ERRU M1</t>
  </si>
  <si>
    <t>RJDQD001_ARF M1</t>
  </si>
  <si>
    <t>RJDQD001_A</t>
  </si>
  <si>
    <t>-22,767886000000001</t>
  </si>
  <si>
    <t>-43,304403000000001</t>
  </si>
  <si>
    <t>RJDQD001_ARF M2</t>
  </si>
  <si>
    <t>RJPTR005_ARRU M1</t>
  </si>
  <si>
    <t>RJPTR005_ARRU M2</t>
  </si>
  <si>
    <t>RRUS 2219  (MR 2100)</t>
  </si>
  <si>
    <t>RJPTR005_AMW M1</t>
  </si>
  <si>
    <t>VHLPX2</t>
  </si>
  <si>
    <t>SPCLD001_ARF M2</t>
  </si>
  <si>
    <t>5309</t>
  </si>
  <si>
    <t>PIBRS001_CRF M1</t>
  </si>
  <si>
    <t>PIBRS001</t>
  </si>
  <si>
    <t>PIBRS001_C</t>
  </si>
  <si>
    <t>-4,132422</t>
  </si>
  <si>
    <t>-41,778882000000003</t>
  </si>
  <si>
    <t>PIBRS001_CRRU M1</t>
  </si>
  <si>
    <t>RRU55512</t>
  </si>
  <si>
    <t>PIBRS001_CMW M1</t>
  </si>
  <si>
    <t>A7WD09MDD-3NX</t>
  </si>
  <si>
    <t>PIBRS001_CRRU M2</t>
  </si>
  <si>
    <t>XMC-3E</t>
  </si>
  <si>
    <t>MGPRD002_ERF M1</t>
  </si>
  <si>
    <t>MGPRD002_E</t>
  </si>
  <si>
    <t>-19,860166</t>
  </si>
  <si>
    <t>-44,582357000000002</t>
  </si>
  <si>
    <t>MGPRD002_ERRU M1</t>
  </si>
  <si>
    <t>MGPRD002_ERRU M2</t>
  </si>
  <si>
    <t>MGPRD002_ERRU M3</t>
  </si>
  <si>
    <t>CEFRT006_ARF M1</t>
  </si>
  <si>
    <t>CEFRT006</t>
  </si>
  <si>
    <t>CEFRT006_A</t>
  </si>
  <si>
    <t>-3,7559079999999998</t>
  </si>
  <si>
    <t>-38,456256000000003</t>
  </si>
  <si>
    <t>HUAWEI</t>
  </si>
  <si>
    <t>A104521R03v06</t>
  </si>
  <si>
    <t>CEFRT006_ARRU M1</t>
  </si>
  <si>
    <t>CEFRT006_ARRU M2</t>
  </si>
  <si>
    <t>RRU5818w</t>
  </si>
  <si>
    <t>PEJBT001_ARF M1</t>
  </si>
  <si>
    <t>PEJBT001</t>
  </si>
  <si>
    <t>PEJBT001_A</t>
  </si>
  <si>
    <t>-8,156212</t>
  </si>
  <si>
    <t>-34,976888000000002</t>
  </si>
  <si>
    <t>ANTASI4518R37v07</t>
  </si>
  <si>
    <t>PEJBT001_ARRU M1</t>
  </si>
  <si>
    <t>PEJBT001_ARF M2</t>
  </si>
  <si>
    <t>ALJQD002_ARF M1</t>
  </si>
  <si>
    <t>ALJQD002</t>
  </si>
  <si>
    <t>ALJQD002_A</t>
  </si>
  <si>
    <t>-10,043411000000001</t>
  </si>
  <si>
    <t>-36,032553</t>
  </si>
  <si>
    <t>ALJQD002_ARRU M1</t>
  </si>
  <si>
    <t>RRU 5304W</t>
  </si>
  <si>
    <t>ALJQD002_ARRU M2</t>
  </si>
  <si>
    <t>RRU 5904</t>
  </si>
  <si>
    <t>ALJQD002_AMW M1</t>
  </si>
  <si>
    <t>ALJQD002_ARRU M3</t>
  </si>
  <si>
    <t>CEQRZ002_ARF M1</t>
  </si>
  <si>
    <t>CEQRZ002</t>
  </si>
  <si>
    <t>CEQRZ002_A</t>
  </si>
  <si>
    <t>-3,9466220000000001</t>
  </si>
  <si>
    <t>-38,277033000000003</t>
  </si>
  <si>
    <t>CEQRZ002_ARRU M1</t>
  </si>
  <si>
    <t>CEQRZ002_ARRU M2</t>
  </si>
  <si>
    <t>CEQRZ002_AMW M1</t>
  </si>
  <si>
    <t>A7WD12MDD-3NX</t>
  </si>
  <si>
    <t>CEQRZ002_ARRU M3</t>
  </si>
  <si>
    <t>RJBLF002_ARF M1</t>
  </si>
  <si>
    <t>RJBLF002</t>
  </si>
  <si>
    <t>RJBLF002_A</t>
  </si>
  <si>
    <t>-22,717965</t>
  </si>
  <si>
    <t>-43,367075999999997</t>
  </si>
  <si>
    <t>RJBLF002_ARF M2</t>
  </si>
  <si>
    <t>RJBLF002_ARRU M1</t>
  </si>
  <si>
    <t>BAKWZ001_ARRU M1</t>
  </si>
  <si>
    <t>BAKWZ001</t>
  </si>
  <si>
    <t>BAKWZ001_A</t>
  </si>
  <si>
    <t>-9,7346529999999998</t>
  </si>
  <si>
    <t>-39,631011000000001</t>
  </si>
  <si>
    <t>XMC-5D</t>
  </si>
  <si>
    <t>BAKWZ001_AMW M1</t>
  </si>
  <si>
    <t>BAKWZ001_ARF M1</t>
  </si>
  <si>
    <t>BASBR001_ARRU M1</t>
  </si>
  <si>
    <t>BASBR001</t>
  </si>
  <si>
    <t>BASBR001_A</t>
  </si>
  <si>
    <t>-12,526614</t>
  </si>
  <si>
    <t>-41,726975000000003</t>
  </si>
  <si>
    <t>BASBR001_AMW M1</t>
  </si>
  <si>
    <t>BASBR001_ARF M1</t>
  </si>
  <si>
    <t>MAPRS001_ARRU M1</t>
  </si>
  <si>
    <t>MAPRS001</t>
  </si>
  <si>
    <t>MAPRS001_A</t>
  </si>
  <si>
    <t>-5,1655389999999999</t>
  </si>
  <si>
    <t>-44,457118999999999</t>
  </si>
  <si>
    <t>MAPRS001_AMW M1</t>
  </si>
  <si>
    <t>MAPRS001_ARF M1</t>
  </si>
  <si>
    <t>PAMRB008_AMW M1</t>
  </si>
  <si>
    <t>PAMRB008</t>
  </si>
  <si>
    <t>PAMRB008_A</t>
  </si>
  <si>
    <t>-5,5834919999999997</t>
  </si>
  <si>
    <t>-49,903356000000002</t>
  </si>
  <si>
    <t>PAMRB008_ARF M1</t>
  </si>
  <si>
    <t>KRE1012411/1</t>
  </si>
  <si>
    <t>PAMRB008_ARRU M1</t>
  </si>
  <si>
    <t>PAMRB008_AMW M2</t>
  </si>
  <si>
    <t>PAMRB008_ARRU M2</t>
  </si>
  <si>
    <t>PAMRB008_ARRU M3</t>
  </si>
  <si>
    <t>RJGNC002_ARF M1</t>
  </si>
  <si>
    <t>RJGNC002</t>
  </si>
  <si>
    <t>RJGNC002_A</t>
  </si>
  <si>
    <t>-22,816299999999998</t>
  </si>
  <si>
    <t>-43,070591999999998</t>
  </si>
  <si>
    <t>ODP2-065R07M12J13U-GQ</t>
  </si>
  <si>
    <t>RJGNC002_ARRU M1</t>
  </si>
  <si>
    <t>RJGNC002_ARRU M2</t>
  </si>
  <si>
    <t>Radio 4415 L (MR2600)</t>
  </si>
  <si>
    <t>RJGNC002_ARRU M3</t>
  </si>
  <si>
    <t>SPSSC017_ARF M1</t>
  </si>
  <si>
    <t>SPSSC017</t>
  </si>
  <si>
    <t>SPSSC017_A</t>
  </si>
  <si>
    <t>-23,548269000000001</t>
  </si>
  <si>
    <t>-46,789002000000004</t>
  </si>
  <si>
    <t>KRE012559/1</t>
  </si>
  <si>
    <t>SPSSC017_ARRU M1</t>
  </si>
  <si>
    <t>SPSSC017_ARRU M2</t>
  </si>
  <si>
    <t>GOCBC002_BRF M1</t>
  </si>
  <si>
    <t>GOCBC002</t>
  </si>
  <si>
    <t>GOCBC002_B</t>
  </si>
  <si>
    <t>-15,805259</t>
  </si>
  <si>
    <t>-46,925313000000003</t>
  </si>
  <si>
    <t>GOCBC002_BRRU M1</t>
  </si>
  <si>
    <t>RRU 5512</t>
  </si>
  <si>
    <t>GOCBC002_BVSAT</t>
  </si>
  <si>
    <t>SPGRL004_CRF M1</t>
  </si>
  <si>
    <t>SPGRL004</t>
  </si>
  <si>
    <t>SPGRL004_C</t>
  </si>
  <si>
    <t>-23,422065</t>
  </si>
  <si>
    <t>-46,425491000000001</t>
  </si>
  <si>
    <t>23</t>
  </si>
  <si>
    <t>SPGRL004_CRF M2</t>
  </si>
  <si>
    <t>AIR3219</t>
  </si>
  <si>
    <t>SPGRL004_CRRU M1</t>
  </si>
  <si>
    <t>2219</t>
  </si>
  <si>
    <t>PEJBT005_ARF M1</t>
  </si>
  <si>
    <t>PEJBT005</t>
  </si>
  <si>
    <t>PEJBT005_A</t>
  </si>
  <si>
    <t>-8,1888109999999994</t>
  </si>
  <si>
    <t>-34,937854999999999</t>
  </si>
  <si>
    <t>PEJBT005_ARF M2</t>
  </si>
  <si>
    <t>PEJBT005_ARRU M1</t>
  </si>
  <si>
    <t>PRPLX005_AMW M1</t>
  </si>
  <si>
    <t>PRPLX005</t>
  </si>
  <si>
    <t>PRPLX005_A</t>
  </si>
  <si>
    <t>-25,431083000000001</t>
  </si>
  <si>
    <t>-49,822972</t>
  </si>
  <si>
    <t xml:space="preserve">ANT3 C 0.6 18 HPX </t>
  </si>
  <si>
    <t>PRPLX005_ARRU M1</t>
  </si>
  <si>
    <t>6365</t>
  </si>
  <si>
    <t>PRPLX005_ARF M1</t>
  </si>
  <si>
    <t>PRPLX005_ARRU M2</t>
  </si>
  <si>
    <t>RRU5304W</t>
  </si>
  <si>
    <t>PRPLX005_ARRU M3</t>
  </si>
  <si>
    <t>RJGNC003_ARF M1</t>
  </si>
  <si>
    <t>RJGNC003</t>
  </si>
  <si>
    <t>RJGNC003_A</t>
  </si>
  <si>
    <t>-22,814819</t>
  </si>
  <si>
    <t>-43,064473999999997</t>
  </si>
  <si>
    <t>RJGNC003_ARRU M1</t>
  </si>
  <si>
    <t>RJGNC003_ARRU M2</t>
  </si>
  <si>
    <t>RJGNC003_ARRU M3</t>
  </si>
  <si>
    <t>RJGNC006_BRF M1</t>
  </si>
  <si>
    <t>RJGNC006</t>
  </si>
  <si>
    <t>RJGNC006_B</t>
  </si>
  <si>
    <t>-22,824272000000001</t>
  </si>
  <si>
    <t>-43,044483</t>
  </si>
  <si>
    <t>RJGNC006_BRRU M1</t>
  </si>
  <si>
    <t>RJGNC006_BRRU M2</t>
  </si>
  <si>
    <t>RJGNC006_BRRU M3</t>
  </si>
  <si>
    <t>SCFLR006_ARF M1</t>
  </si>
  <si>
    <t>SCFLR006_A</t>
  </si>
  <si>
    <t>-27,683889000000001</t>
  </si>
  <si>
    <t>-48,513055999999999</t>
  </si>
  <si>
    <t>26</t>
  </si>
  <si>
    <t>SCFLR006_ARRU M1</t>
  </si>
  <si>
    <t>SCFLR006_ARRU M2</t>
  </si>
  <si>
    <t>SPGRL001_ARF M1</t>
  </si>
  <si>
    <t>SPGRL001</t>
  </si>
  <si>
    <t>SPGRL001_A</t>
  </si>
  <si>
    <t>-23,387546</t>
  </si>
  <si>
    <t>-46,413327000000002</t>
  </si>
  <si>
    <t>SPGRL001_ARRU M1</t>
  </si>
  <si>
    <t>SPJSD002_CRF M1</t>
  </si>
  <si>
    <t>SPJSD002</t>
  </si>
  <si>
    <t>SPJSD002_C</t>
  </si>
  <si>
    <t>-23,273661000000001</t>
  </si>
  <si>
    <t>-45,893650000000001</t>
  </si>
  <si>
    <t>SPJSD002_CRF M2</t>
  </si>
  <si>
    <t>SPJSD002_CRRU M1</t>
  </si>
  <si>
    <t>RRU 2219 B28 (700)</t>
  </si>
  <si>
    <t>SPJSD002_CRRU M2</t>
  </si>
  <si>
    <t>RRU 2219 B1 (2100)</t>
  </si>
  <si>
    <t>SPJSD002_CRRU M3</t>
  </si>
  <si>
    <t>RRU 8863 B42 (3500)</t>
  </si>
  <si>
    <t>PRLND003_ARF M1</t>
  </si>
  <si>
    <t>PRLND003_A</t>
  </si>
  <si>
    <t>-23,353971999999999</t>
  </si>
  <si>
    <t>-51,215389000000002</t>
  </si>
  <si>
    <t>PRLND003_ARRU M1</t>
  </si>
  <si>
    <t>PRLND003_ARRU M2</t>
  </si>
  <si>
    <t>GOBDN005_BRF M1</t>
  </si>
  <si>
    <t>GOBDN005</t>
  </si>
  <si>
    <t>GOBDN005_B</t>
  </si>
  <si>
    <t>-16,146460000000001</t>
  </si>
  <si>
    <t>-48,889879999999998</t>
  </si>
  <si>
    <t>A704516R0v06</t>
  </si>
  <si>
    <t>GOBDN005_BRRU M1</t>
  </si>
  <si>
    <t>RRU5512</t>
  </si>
  <si>
    <t>SCGBR001_C</t>
  </si>
  <si>
    <t>SCGBR001</t>
  </si>
  <si>
    <t>-27,110861</t>
  </si>
  <si>
    <t>-49,035677999999997</t>
  </si>
  <si>
    <t>ACPRT002_DRF M1</t>
  </si>
  <si>
    <t>ACPRT002</t>
  </si>
  <si>
    <t>ACPRT002_D</t>
  </si>
  <si>
    <t>AC</t>
  </si>
  <si>
    <t>-9,6788000000000007</t>
  </si>
  <si>
    <t>-67,741781000000003</t>
  </si>
  <si>
    <t>ACPRT002_DRRU M1</t>
  </si>
  <si>
    <t>PEPLS002_ARF M1</t>
  </si>
  <si>
    <t>PEPLS002</t>
  </si>
  <si>
    <t>PEPLS002_A</t>
  </si>
  <si>
    <t>-7,9392659999999999</t>
  </si>
  <si>
    <t>-34,883996000000003</t>
  </si>
  <si>
    <t>ATR4518R13V06</t>
  </si>
  <si>
    <t>PEPLS002_ARF M2</t>
  </si>
  <si>
    <t>AAU5336W (NR3500)</t>
  </si>
  <si>
    <t>PEPLS002_ARRU M1</t>
  </si>
  <si>
    <t>RRU 5309</t>
  </si>
  <si>
    <t>RSRGN001_ARF M1</t>
  </si>
  <si>
    <t>RSRGN001</t>
  </si>
  <si>
    <t>RSRGN001_A</t>
  </si>
  <si>
    <t>-29,774528</t>
  </si>
  <si>
    <t>-57,041888999999998</t>
  </si>
  <si>
    <t>RSRGN001_ARRU M1</t>
  </si>
  <si>
    <t>RSRGN001_ARRU M2</t>
  </si>
  <si>
    <t>SCGBR001_CRF M1</t>
  </si>
  <si>
    <t>SCGBR001_CRRU M1</t>
  </si>
  <si>
    <t>SCGBR001_CRRU M2</t>
  </si>
  <si>
    <t>MAPXX001_ARRU M1</t>
  </si>
  <si>
    <t>MAPXX001</t>
  </si>
  <si>
    <t>MAPXX001_A</t>
  </si>
  <si>
    <t>-3,7504499999999998</t>
  </si>
  <si>
    <t>-45,12191</t>
  </si>
  <si>
    <t>MAPXX001_ARF M1</t>
  </si>
  <si>
    <t>MAPXX001_ARRU M2</t>
  </si>
  <si>
    <t>MAPXX001_AMW M1</t>
  </si>
  <si>
    <t>VHLPX4-11</t>
  </si>
  <si>
    <t>MSCMP002_BRRU M1</t>
  </si>
  <si>
    <t>MSCMP002</t>
  </si>
  <si>
    <t>MSCMP002_B</t>
  </si>
  <si>
    <t>-20,443892999999999</t>
  </si>
  <si>
    <t>-54,621637</t>
  </si>
  <si>
    <t>MSCMP002_BRF M1</t>
  </si>
  <si>
    <t>MSCMP002_BRF M2</t>
  </si>
  <si>
    <t>RJBLF006_ARF M1</t>
  </si>
  <si>
    <t>RJBLF006</t>
  </si>
  <si>
    <t>RJBLF006_A</t>
  </si>
  <si>
    <t>-22,710788000000001</t>
  </si>
  <si>
    <t>-43,352643999999998</t>
  </si>
  <si>
    <t>RJBLF006_ARRU M1</t>
  </si>
  <si>
    <t>GOGFR001_BRF M1</t>
  </si>
  <si>
    <t>GOGFR001</t>
  </si>
  <si>
    <t>GOGFR001_B</t>
  </si>
  <si>
    <t>-14,904920000000001</t>
  </si>
  <si>
    <t>-47,548029999999997</t>
  </si>
  <si>
    <t>GOGFR001_BRRU M1</t>
  </si>
  <si>
    <t>GOTRV002_ARF M1</t>
  </si>
  <si>
    <t>GOTRV002</t>
  </si>
  <si>
    <t>GOTRV002_A</t>
  </si>
  <si>
    <t>-16,609670000000001</t>
  </si>
  <si>
    <t>-50,148860999999997</t>
  </si>
  <si>
    <t>GOTRV002_ARF M2</t>
  </si>
  <si>
    <t>GOTRV002_ARRU M1</t>
  </si>
  <si>
    <t>GOTRV002_ARRU M2</t>
  </si>
  <si>
    <t>GOTRV002_AMW M1</t>
  </si>
  <si>
    <t>RADHUA RTN910A-XMC3E</t>
  </si>
  <si>
    <t>SPMRL002_ARF M1</t>
  </si>
  <si>
    <t>SPMRL002_A</t>
  </si>
  <si>
    <t>-22,239768999999999</t>
  </si>
  <si>
    <t>-49,889330999999999</t>
  </si>
  <si>
    <t>SPMRL002_ARRU M1</t>
  </si>
  <si>
    <t>SPMRL002_AMW M1</t>
  </si>
  <si>
    <t>SCX2-190AH</t>
  </si>
  <si>
    <t>SPJSD004_CRF M1</t>
  </si>
  <si>
    <t>SPJSD004</t>
  </si>
  <si>
    <t>SPJSD004_C</t>
  </si>
  <si>
    <t>-23,269227000000001</t>
  </si>
  <si>
    <t>-45,860993000000001</t>
  </si>
  <si>
    <t>SPJSD004_CRF M2</t>
  </si>
  <si>
    <t>SPJSD004_CRRU M1</t>
  </si>
  <si>
    <t>SPJSD004_CRRU M2</t>
  </si>
  <si>
    <t>SPJSD004_CRRU M3</t>
  </si>
  <si>
    <t>ALMCX001_CRF M1</t>
  </si>
  <si>
    <t>ALMCX001</t>
  </si>
  <si>
    <t>ALMCX001_C</t>
  </si>
  <si>
    <t>-9,661486</t>
  </si>
  <si>
    <t>-35,713920</t>
  </si>
  <si>
    <t>ALMCX001_CRRU M1</t>
  </si>
  <si>
    <t>RRU 5818W</t>
  </si>
  <si>
    <t>ALMCX001_CRRU M2</t>
  </si>
  <si>
    <t>ALMGX002_ARF M1</t>
  </si>
  <si>
    <t>ALMGX002_A</t>
  </si>
  <si>
    <t>-9,2537199999999995</t>
  </si>
  <si>
    <t>-35,359229999999997</t>
  </si>
  <si>
    <t>ALMGX002_ARRU M1</t>
  </si>
  <si>
    <t>ALMGX002_ARRU M2</t>
  </si>
  <si>
    <t>ALMGX002_AMW M1</t>
  </si>
  <si>
    <t>A7WD12MAC-3NX</t>
  </si>
  <si>
    <t>ALMGX002_ARRU M3</t>
  </si>
  <si>
    <t>CEFRT008_DRF M1</t>
  </si>
  <si>
    <t>CEFRT008</t>
  </si>
  <si>
    <t>CEFRT008_D</t>
  </si>
  <si>
    <t>CEFRT008_DRRU M1</t>
  </si>
  <si>
    <t>CEFRT008_DRRU M2</t>
  </si>
  <si>
    <t>RJBLF010_ERF M1</t>
  </si>
  <si>
    <t>RJBLF010</t>
  </si>
  <si>
    <t>RJBLF010_E</t>
  </si>
  <si>
    <t>-22,764872</t>
  </si>
  <si>
    <t>-43,409511000000002</t>
  </si>
  <si>
    <t>RJBLF010_ERRU M1</t>
  </si>
  <si>
    <t>RRUS 2271 (MR 700)</t>
  </si>
  <si>
    <t>RJBLF010_ERRU M2</t>
  </si>
  <si>
    <t>MGTMT001_ARF M1</t>
  </si>
  <si>
    <t>MGTMT001</t>
  </si>
  <si>
    <t>MGTMT001_A</t>
  </si>
  <si>
    <t>-19,536527</t>
  </si>
  <si>
    <t>-42,641832999999998</t>
  </si>
  <si>
    <t>84510991</t>
  </si>
  <si>
    <t>MGTMT001_ARRU M1</t>
  </si>
  <si>
    <t>RRU2219B28A</t>
  </si>
  <si>
    <t>MGTMT001_ARRU M2</t>
  </si>
  <si>
    <t>RRU4480B1/B3</t>
  </si>
  <si>
    <t>RJGNC001_DRF M1</t>
  </si>
  <si>
    <t>RJGNC001</t>
  </si>
  <si>
    <t>RJGNC001_D</t>
  </si>
  <si>
    <t>-22,811893999999999</t>
  </si>
  <si>
    <t>-43,057903000000003</t>
  </si>
  <si>
    <t>RJGNC001_DRRU M1</t>
  </si>
  <si>
    <t>RJGNC001_DRRU M2</t>
  </si>
  <si>
    <t>RJGNC001_DRRU M3</t>
  </si>
  <si>
    <t>PEPJC006_ARF M1</t>
  </si>
  <si>
    <t>PEPJC006</t>
  </si>
  <si>
    <t>PEPJC006_A</t>
  </si>
  <si>
    <t>-8,5530749999999998</t>
  </si>
  <si>
    <t>-35,012993999999999</t>
  </si>
  <si>
    <t>PEPJC006_ARRU M1</t>
  </si>
  <si>
    <t>PEPJC006_AMW M1</t>
  </si>
  <si>
    <t>PEPJC006_ARRU M2</t>
  </si>
  <si>
    <t>GOJRG007_CRF M1</t>
  </si>
  <si>
    <t>GOJRG007</t>
  </si>
  <si>
    <t>GOJRG007_C</t>
  </si>
  <si>
    <t>-15,826715999999999</t>
  </si>
  <si>
    <t>-49,282352000000003</t>
  </si>
  <si>
    <t>GOJRG007_CRRU M1</t>
  </si>
  <si>
    <t>RSCRZ002_ARF M1</t>
  </si>
  <si>
    <t>RSCRZ002</t>
  </si>
  <si>
    <t>RSCRZ002_A</t>
  </si>
  <si>
    <t>-29,407819</t>
  </si>
  <si>
    <t>-52,409004000000003</t>
  </si>
  <si>
    <t>RSCRZ002_ARRU M1</t>
  </si>
  <si>
    <t>RRU5909 [700]</t>
  </si>
  <si>
    <t>RSCRZ002_AMW M1</t>
  </si>
  <si>
    <t xml:space="preserve">SBX2 </t>
  </si>
  <si>
    <t>RJGNC007_BRF M1</t>
  </si>
  <si>
    <t>RJGNC007</t>
  </si>
  <si>
    <t>RJGNC007_B</t>
  </si>
  <si>
    <t>-22,819875</t>
  </si>
  <si>
    <t>-43,39208</t>
  </si>
  <si>
    <t>RJGNC007_BRRU M1</t>
  </si>
  <si>
    <t>RJGNC007_BRRU M2</t>
  </si>
  <si>
    <t>RJBLF003_ARF M1</t>
  </si>
  <si>
    <t>RJBLF003</t>
  </si>
  <si>
    <t>RJBLF003_A</t>
  </si>
  <si>
    <t>-22,724108000000001</t>
  </si>
  <si>
    <t>-43,358767</t>
  </si>
  <si>
    <t>RJBLF003_ARF M2</t>
  </si>
  <si>
    <t>RJBLF003_ARRU M1</t>
  </si>
  <si>
    <t>CEFRT004_CRF M1</t>
  </si>
  <si>
    <t>CEFRT004</t>
  </si>
  <si>
    <t>CEFRT004_C</t>
  </si>
  <si>
    <t>-3,8280829999999999</t>
  </si>
  <si>
    <t>-38,51925</t>
  </si>
  <si>
    <t>CEFRT004_CRRU M1</t>
  </si>
  <si>
    <t>CEFRT004_CRRU M2</t>
  </si>
  <si>
    <t>CEFRT009_BRF M1</t>
  </si>
  <si>
    <t>CEFRT009</t>
  </si>
  <si>
    <t>CEFRT009_B</t>
  </si>
  <si>
    <t>-3,7694529999999999</t>
  </si>
  <si>
    <t>-38,545544</t>
  </si>
  <si>
    <t>CEFRT009_BRRU M1</t>
  </si>
  <si>
    <t>CEFRT009_BRRU M2</t>
  </si>
  <si>
    <t>RJPRX001_CRF M1</t>
  </si>
  <si>
    <t>RJPRX001</t>
  </si>
  <si>
    <t>RJPRX001_C</t>
  </si>
  <si>
    <t>-22,680402000000001</t>
  </si>
  <si>
    <t>-43,836606000000003</t>
  </si>
  <si>
    <t>RJPRX001_CRRU M1</t>
  </si>
  <si>
    <t>CEFRT011_BRF M1</t>
  </si>
  <si>
    <t>CEFRT011_B</t>
  </si>
  <si>
    <t>-3,7228180000000002</t>
  </si>
  <si>
    <t>-38,589787000000001</t>
  </si>
  <si>
    <t>A104521R03V06</t>
  </si>
  <si>
    <t>CEFRT011_BRRU M1</t>
  </si>
  <si>
    <t>RRU 5818w</t>
  </si>
  <si>
    <t>CEFRT011_BRRU M2</t>
  </si>
  <si>
    <t>PRCSC003_BRF M1</t>
  </si>
  <si>
    <t>PRCSC003</t>
  </si>
  <si>
    <t>PRCSC003_B</t>
  </si>
  <si>
    <t>-24,981027999999998</t>
  </si>
  <si>
    <t>-53,496583000000001</t>
  </si>
  <si>
    <t>PRCSC003_BRRU M1</t>
  </si>
  <si>
    <t>RRU 3971/ RRU 5909</t>
  </si>
  <si>
    <t>PRCSC003_BRRU M2</t>
  </si>
  <si>
    <t>PRCSC003_BRRU M3</t>
  </si>
  <si>
    <t>SERCJ001_ARF M1</t>
  </si>
  <si>
    <t>SERCJ001</t>
  </si>
  <si>
    <t>SERCJ001_A</t>
  </si>
  <si>
    <t>-10,909456</t>
  </si>
  <si>
    <t>-37,098781000000002</t>
  </si>
  <si>
    <t>APXVBLL15H_43-C-I20</t>
  </si>
  <si>
    <t>SERCJ001_ARRU M1</t>
  </si>
  <si>
    <t>AHPB</t>
  </si>
  <si>
    <t>SERCJ001_ARRU M2</t>
  </si>
  <si>
    <t>FPFH</t>
  </si>
  <si>
    <t>MGMRZ002_BRF M1</t>
  </si>
  <si>
    <t>MGMRZ002</t>
  </si>
  <si>
    <t>MGMRZ002_B</t>
  </si>
  <si>
    <t>-21,866111</t>
  </si>
  <si>
    <t>-42,992556</t>
  </si>
  <si>
    <t>RRV4-65A-R6N39</t>
  </si>
  <si>
    <t>MGMRZ002_BMW M1</t>
  </si>
  <si>
    <t>A DEFINIR</t>
  </si>
  <si>
    <t>MGMRZ002_BRRU M1</t>
  </si>
  <si>
    <t>MGMRZ002_BRRU M2</t>
  </si>
  <si>
    <t>RRU2271</t>
  </si>
  <si>
    <t>RSPXX001_BRF M1</t>
  </si>
  <si>
    <t>RSPXX001_B</t>
  </si>
  <si>
    <t>-28,697811000000002</t>
  </si>
  <si>
    <t>51,218586999999999</t>
  </si>
  <si>
    <t>RSPXX001_BRRU M1</t>
  </si>
  <si>
    <t>RSPXX001_BRRU M2</t>
  </si>
  <si>
    <t>RSPXX001_BMW M1</t>
  </si>
  <si>
    <t>RSPXX001_BRRU M3</t>
  </si>
  <si>
    <t>RAU 6365</t>
  </si>
  <si>
    <t>RSPXX002_CRF M1</t>
  </si>
  <si>
    <t>RSPXX002_C</t>
  </si>
  <si>
    <t>-28,762944000000001</t>
  </si>
  <si>
    <t>-51,264470000000003</t>
  </si>
  <si>
    <t>RSPXX002_CRRU M1</t>
  </si>
  <si>
    <t>RSPXX002_CRRU M2</t>
  </si>
  <si>
    <t>RSPXX002_CMW M1</t>
  </si>
  <si>
    <t>RSPXX002_CRRU M3</t>
  </si>
  <si>
    <t>RSPXX003_BRF M1</t>
  </si>
  <si>
    <t>RSPXX003_B</t>
  </si>
  <si>
    <t>-28,667176999999999</t>
  </si>
  <si>
    <t>-51,173890999999998</t>
  </si>
  <si>
    <t>RSPXX003_BRRU M1</t>
  </si>
  <si>
    <t>RSPXX003_BRRU M2</t>
  </si>
  <si>
    <t>RSPXX003_BMW M1</t>
  </si>
  <si>
    <t>RSPXX003_BRRU M3</t>
  </si>
  <si>
    <t>RJDQD003_ARF M1</t>
  </si>
  <si>
    <t>RJDQD003</t>
  </si>
  <si>
    <t>RJDQD003_A</t>
  </si>
  <si>
    <t>-22,702217000000001</t>
  </si>
  <si>
    <t>-43,301169000000002</t>
  </si>
  <si>
    <t>RJDQD003_ARF M2</t>
  </si>
  <si>
    <t>RJDQD003_ARRU M1</t>
  </si>
  <si>
    <t>SPTXX005_FRF M1</t>
  </si>
  <si>
    <t>SPTXX005</t>
  </si>
  <si>
    <t>SPTXX005_F</t>
  </si>
  <si>
    <t>-23,371095</t>
  </si>
  <si>
    <t>-47,279012999999999</t>
  </si>
  <si>
    <t>O2P-2L-B1</t>
  </si>
  <si>
    <t>SPTXX005_FRRU M1</t>
  </si>
  <si>
    <t>SPTXX005_FVSAT</t>
  </si>
  <si>
    <t>Satélite</t>
  </si>
  <si>
    <t>MALSX002_ARRU M1</t>
  </si>
  <si>
    <t>MALSX002</t>
  </si>
  <si>
    <t>MALSX002_A</t>
  </si>
  <si>
    <t>-2,492972</t>
  </si>
  <si>
    <t>-44,233193999999997</t>
  </si>
  <si>
    <t>MALSX002_ARF M1</t>
  </si>
  <si>
    <t>RRU3219</t>
  </si>
  <si>
    <t>MALSX002_ARF M2</t>
  </si>
  <si>
    <t>MARTX001_BRRU M1</t>
  </si>
  <si>
    <t>MARTX001</t>
  </si>
  <si>
    <t>MARTX001_B</t>
  </si>
  <si>
    <t>-3,2064400000000002</t>
  </si>
  <si>
    <t>-44,225389999999997</t>
  </si>
  <si>
    <t>MARTX001_BMW M1</t>
  </si>
  <si>
    <t>MARTX001_BRF M1</t>
  </si>
  <si>
    <t>MARTX001_BRRU M2</t>
  </si>
  <si>
    <t>SPGRL018_CRRU M1</t>
  </si>
  <si>
    <t>SPGRL018</t>
  </si>
  <si>
    <t>SPGRL018_C</t>
  </si>
  <si>
    <t>-23,418417000000002</t>
  </si>
  <si>
    <t>-46,464452999999999</t>
  </si>
  <si>
    <t>SPGRL018_CRF M1</t>
  </si>
  <si>
    <t>SPGRL018_CRF M2</t>
  </si>
  <si>
    <t>SPMXX001_ARF M1</t>
  </si>
  <si>
    <t>SPMXX001_A</t>
  </si>
  <si>
    <t>-23,656737</t>
  </si>
  <si>
    <t>-46,461559000000001</t>
  </si>
  <si>
    <t>KRE1012559/1</t>
  </si>
  <si>
    <t>SPMXX001_ARF M2</t>
  </si>
  <si>
    <t>SPMXX001_ARRU M1</t>
  </si>
  <si>
    <t>RRU 2271</t>
  </si>
  <si>
    <t>SPMXX001_ARRU M2</t>
  </si>
  <si>
    <t>SPRDN002_CRF M1</t>
  </si>
  <si>
    <t>SPRDN002</t>
  </si>
  <si>
    <t>SPRDN002_C</t>
  </si>
  <si>
    <t>-23,292722000000001</t>
  </si>
  <si>
    <t>-45,499927999999997</t>
  </si>
  <si>
    <t>SPRDN002_CRRU M1</t>
  </si>
  <si>
    <t>RRU 2271 B28 (700)</t>
  </si>
  <si>
    <t>SPRDN002_CRRU M2</t>
  </si>
  <si>
    <t>SPPRN002_BRF M1</t>
  </si>
  <si>
    <t>SPPRN002</t>
  </si>
  <si>
    <t>SPPRN002_B</t>
  </si>
  <si>
    <t>-23,585833000000001</t>
  </si>
  <si>
    <t>-48,618056000000003</t>
  </si>
  <si>
    <t>9</t>
  </si>
  <si>
    <t>SPPRN002_BRRU M1</t>
  </si>
  <si>
    <t xml:space="preserve">RRU 2219 </t>
  </si>
  <si>
    <t>SPCBR002_CRF M1</t>
  </si>
  <si>
    <t>SPCBR002</t>
  </si>
  <si>
    <t>SPCBR002_C</t>
  </si>
  <si>
    <t>SMCVA11</t>
  </si>
  <si>
    <t>-23,330580999999999</t>
  </si>
  <si>
    <t>-47,113233000000001</t>
  </si>
  <si>
    <t>SPCBR002_CRRU M1</t>
  </si>
  <si>
    <t>SPCBR002_CVSAT</t>
  </si>
  <si>
    <t>SATÉLITE</t>
  </si>
  <si>
    <t>PRPRC001_CRF M1</t>
  </si>
  <si>
    <t>PRPRC001</t>
  </si>
  <si>
    <t>PRPRC001_C</t>
  </si>
  <si>
    <t>-22,752500000000001</t>
  </si>
  <si>
    <t>-51,373193999999998</t>
  </si>
  <si>
    <t>ASI4518R37V07</t>
  </si>
  <si>
    <t>PRPRC001_CRRU M1</t>
  </si>
  <si>
    <t>PRPRC001_CRRU M2</t>
  </si>
  <si>
    <t>RRU3959</t>
  </si>
  <si>
    <t>ALMRG003_ARF M1</t>
  </si>
  <si>
    <t>-9,0692599999999999</t>
  </si>
  <si>
    <t>-35,248190000000001</t>
  </si>
  <si>
    <t>ALMRG003_ARRU M1</t>
  </si>
  <si>
    <t>ALMRG003_ARRU M2</t>
  </si>
  <si>
    <t>ALMRG003_AMW M1</t>
  </si>
  <si>
    <t>A18D06MDD-3NX</t>
  </si>
  <si>
    <t>ALMRG003_ARRU M3</t>
  </si>
  <si>
    <t>SPPRN001_ARRU M1</t>
  </si>
  <si>
    <t>SPPRN001</t>
  </si>
  <si>
    <t>SPPRN001_A</t>
  </si>
  <si>
    <t>-23,344033</t>
  </si>
  <si>
    <t>-48,901935999999999</t>
  </si>
  <si>
    <t>SPPRN001_ARF M1</t>
  </si>
  <si>
    <t>Commscope</t>
  </si>
  <si>
    <t>SPTPL002_BRF M1</t>
  </si>
  <si>
    <t>SPTPL002</t>
  </si>
  <si>
    <t>SPTPL002_B</t>
  </si>
  <si>
    <t>-21,520361000000001</t>
  </si>
  <si>
    <t>-48,771306000000003</t>
  </si>
  <si>
    <t>6</t>
  </si>
  <si>
    <t>SPTPL002_BRRU M1</t>
  </si>
  <si>
    <t>TOPRN001_B</t>
  </si>
  <si>
    <t>TOPRN001</t>
  </si>
  <si>
    <t>-12,624413000000001</t>
  </si>
  <si>
    <t>-47,846440000000001</t>
  </si>
  <si>
    <t>RJNGR011_BRF M1</t>
  </si>
  <si>
    <t>RJNGR011</t>
  </si>
  <si>
    <t>RJNGR011_B</t>
  </si>
  <si>
    <t>-23,020242</t>
  </si>
  <si>
    <t>-44,494826000000003</t>
  </si>
  <si>
    <t>ANTASI4518R39v07</t>
  </si>
  <si>
    <t>RJNGR011_BRRU M1</t>
  </si>
  <si>
    <t>RJNGR011_BRRU M2</t>
  </si>
  <si>
    <t>RRU5309I</t>
  </si>
  <si>
    <t>CETTR002_ARF M1</t>
  </si>
  <si>
    <t>CETTR002</t>
  </si>
  <si>
    <t>CETTR002_A</t>
  </si>
  <si>
    <t>-4,6929309999999997</t>
  </si>
  <si>
    <t>-39,441639000000002</t>
  </si>
  <si>
    <t>A704515S0v06</t>
  </si>
  <si>
    <t>CETTR002_ARRU M1</t>
  </si>
  <si>
    <t>PBCMP001_CRF M1</t>
  </si>
  <si>
    <t>PBCMP001</t>
  </si>
  <si>
    <t>PBCMP001_C</t>
  </si>
  <si>
    <t>-7,2429329999999998</t>
  </si>
  <si>
    <t>-35,881110999999997</t>
  </si>
  <si>
    <t>PBCMP001_CRF M2</t>
  </si>
  <si>
    <t>AAU5336W(NR3500 )</t>
  </si>
  <si>
    <t>PBCMP001_CRRU M1</t>
  </si>
  <si>
    <t>PBCMP001_CRRU M2</t>
  </si>
  <si>
    <t>RJGNC003_CRF M1</t>
  </si>
  <si>
    <t>RJGNC003_C</t>
  </si>
  <si>
    <t>-22,811969000000001</t>
  </si>
  <si>
    <t>-43,069246999999997</t>
  </si>
  <si>
    <t>COMMSCOPE</t>
  </si>
  <si>
    <t>RJGNC003_CRRU M1</t>
  </si>
  <si>
    <t>RJGNC003_CRRU M2</t>
  </si>
  <si>
    <t>RJGNC003_CRRU M3</t>
  </si>
  <si>
    <t>BASLV006_ARRU M1</t>
  </si>
  <si>
    <t>BASLV006</t>
  </si>
  <si>
    <t>BASLV006_A</t>
  </si>
  <si>
    <t>-12,974382</t>
  </si>
  <si>
    <t>-38,474082000000003</t>
  </si>
  <si>
    <t>BASLV006_ARF M1</t>
  </si>
  <si>
    <t>Antenna 4205</t>
  </si>
  <si>
    <t>BASLV006_ARF M2</t>
  </si>
  <si>
    <t>AIR6449_3500</t>
  </si>
  <si>
    <t>RSJXX001_BRRU M1</t>
  </si>
  <si>
    <t>RSJXX001</t>
  </si>
  <si>
    <t>RSJXX001_B</t>
  </si>
  <si>
    <t>-28,313939000000001</t>
  </si>
  <si>
    <t>-53,983877999999997</t>
  </si>
  <si>
    <t>RSJXX001_BRF M1</t>
  </si>
  <si>
    <t>RJBLF011_BRF M1</t>
  </si>
  <si>
    <t>RJBLF011</t>
  </si>
  <si>
    <t>RJBLF011_B</t>
  </si>
  <si>
    <t>-22,765388999999999</t>
  </si>
  <si>
    <t>-43,407916999999998</t>
  </si>
  <si>
    <t>RJBLF011_BRRU M1</t>
  </si>
  <si>
    <t>RJBLF011_BRRU M2</t>
  </si>
  <si>
    <t>BALJY507_CRRU M1</t>
  </si>
  <si>
    <t>BALJY507</t>
  </si>
  <si>
    <t>BALJY507_C</t>
  </si>
  <si>
    <t>-12,503033</t>
  </si>
  <si>
    <t>-41,209015999999998</t>
  </si>
  <si>
    <t>80</t>
  </si>
  <si>
    <t>BALJY507_CRRU M2</t>
  </si>
  <si>
    <t>BALJY507_CMW M1</t>
  </si>
  <si>
    <t>BALJY507_CRF M1</t>
  </si>
  <si>
    <t>SPGRL006_CRRU M1</t>
  </si>
  <si>
    <t>SPGRL006</t>
  </si>
  <si>
    <t>SPGRL006_C</t>
  </si>
  <si>
    <t>-23,403555999999998</t>
  </si>
  <si>
    <t>-46,442360999999998</t>
  </si>
  <si>
    <t>SPGRL006_CRF M1</t>
  </si>
  <si>
    <t>SPGRL006_CRF M2</t>
  </si>
  <si>
    <t>SPTNH001_CRF M1</t>
  </si>
  <si>
    <t>SPTNH001</t>
  </si>
  <si>
    <t>SPTNH001_C</t>
  </si>
  <si>
    <t>-24,163428</t>
  </si>
  <si>
    <t>-46,789268999999997</t>
  </si>
  <si>
    <t>35</t>
  </si>
  <si>
    <t>SPTNH001_CRRU M1</t>
  </si>
  <si>
    <t>SPTNH001_CRRU M2</t>
  </si>
  <si>
    <t>SPGRL005_DRF M2</t>
  </si>
  <si>
    <t>SPGRL005</t>
  </si>
  <si>
    <t>SPGRL005_D</t>
  </si>
  <si>
    <t>-23,40925</t>
  </si>
  <si>
    <t>-46,380521999999999</t>
  </si>
  <si>
    <t>SPGRL005_DRRU M1</t>
  </si>
  <si>
    <t>ALJQD001_CRF M1</t>
  </si>
  <si>
    <t>ALJQD001</t>
  </si>
  <si>
    <t>ALJQD001_C</t>
  </si>
  <si>
    <t>-10,013652</t>
  </si>
  <si>
    <t>-36,024630000000002</t>
  </si>
  <si>
    <t>ALJQD001_CRRU M1</t>
  </si>
  <si>
    <t>ALJQD001_CMW M1</t>
  </si>
  <si>
    <t>ALJQD001_CRRU M2</t>
  </si>
  <si>
    <t>TOPRN001_BRF M1</t>
  </si>
  <si>
    <t>TOPRN001_BRRU M1</t>
  </si>
  <si>
    <t>RSFRX001_ARRU M1</t>
  </si>
  <si>
    <t>RSFRX001</t>
  </si>
  <si>
    <t>RSFRX001_A</t>
  </si>
  <si>
    <t>-29,434002</t>
  </si>
  <si>
    <t>-54,970717</t>
  </si>
  <si>
    <t>RSFRX001_ARF M1</t>
  </si>
  <si>
    <t>RSPDR001_CRRU M1</t>
  </si>
  <si>
    <t>RSPDR001</t>
  </si>
  <si>
    <t>RSPDR001_C</t>
  </si>
  <si>
    <t>-29,505628999999999</t>
  </si>
  <si>
    <t>-54,188833000000002</t>
  </si>
  <si>
    <t>RSPDR001_CRF M1</t>
  </si>
  <si>
    <t>SPBTC002_ARRU M1</t>
  </si>
  <si>
    <t>SPBTC002</t>
  </si>
  <si>
    <t>SPBTC002_A</t>
  </si>
  <si>
    <t>-22,843063999999998</t>
  </si>
  <si>
    <t>-48,283338999999998</t>
  </si>
  <si>
    <t>SPBTC002_ARF M1</t>
  </si>
  <si>
    <t>RJSMD001_CRRU M1</t>
  </si>
  <si>
    <t>RJSMD001</t>
  </si>
  <si>
    <t>RJSMD001_C</t>
  </si>
  <si>
    <t>-22,065653999999999</t>
  </si>
  <si>
    <t>-42,681060000000002</t>
  </si>
  <si>
    <t>RJSMD001_CMW M1</t>
  </si>
  <si>
    <t>RJSMD001_CRF M1</t>
  </si>
  <si>
    <t>RJSMD001_CRRU M2</t>
  </si>
  <si>
    <t>RJNVG001_BRRU M1</t>
  </si>
  <si>
    <t>RJNVG001</t>
  </si>
  <si>
    <t>RJNVG001_B</t>
  </si>
  <si>
    <t>-22,733661000000001</t>
  </si>
  <si>
    <t>-43,446519000000002</t>
  </si>
  <si>
    <t>RJNVG001_BRF M1</t>
  </si>
  <si>
    <t>RJNVG001_BRF M2</t>
  </si>
  <si>
    <t>RJNVG002_CRRU M1</t>
  </si>
  <si>
    <t>RJNVG002</t>
  </si>
  <si>
    <t>RJNVG002_C</t>
  </si>
  <si>
    <t>-22,742878000000001</t>
  </si>
  <si>
    <t>-43,463225000000001</t>
  </si>
  <si>
    <t>RJNVG002_CRF M1</t>
  </si>
  <si>
    <t>RJNVG002_CRF M2</t>
  </si>
  <si>
    <t>MGCPT001_ARRU M1</t>
  </si>
  <si>
    <t>MGCPT001</t>
  </si>
  <si>
    <t>MGCPT001_A</t>
  </si>
  <si>
    <t>-16,196055999999999</t>
  </si>
  <si>
    <t>-43,621471</t>
  </si>
  <si>
    <t>MGCPT001_ARF M1</t>
  </si>
  <si>
    <t>RV-65S-FVB</t>
  </si>
  <si>
    <t>MGCPT001_AMW M1</t>
  </si>
  <si>
    <t>MGCPT001_ARRU M2</t>
  </si>
  <si>
    <t>RRU_2271</t>
  </si>
  <si>
    <t>MGMNS003_ARRU M1</t>
  </si>
  <si>
    <t>MGMNS003</t>
  </si>
  <si>
    <t>MGMNS003_A</t>
  </si>
  <si>
    <t>-17,480263999999998</t>
  </si>
  <si>
    <t>-42,520105999999998</t>
  </si>
  <si>
    <t>MGMNS003_AMW M1</t>
  </si>
  <si>
    <t>MGMNS003_ARRU M2</t>
  </si>
  <si>
    <t>MGMNS003_ARF M1</t>
  </si>
  <si>
    <t>GOCLD001_BRF M1</t>
  </si>
  <si>
    <t>GOCLD001</t>
  </si>
  <si>
    <t>GOCLD001_B</t>
  </si>
  <si>
    <t>-17,717656000000002</t>
  </si>
  <si>
    <t>-48,658735999999998</t>
  </si>
  <si>
    <t>GOCLD001_BRRU M1</t>
  </si>
  <si>
    <t>GOCLD001_BRRU M2</t>
  </si>
  <si>
    <t>MGCMW002_ARF M1</t>
  </si>
  <si>
    <t>MGCMW002</t>
  </si>
  <si>
    <t>MGCMW002_A</t>
  </si>
  <si>
    <t>-19,647369000000001</t>
  </si>
  <si>
    <t>-49,592131000000002</t>
  </si>
  <si>
    <t>MGCMW002_ARRU M1</t>
  </si>
  <si>
    <t>MGCMW002_AMW M1</t>
  </si>
  <si>
    <t>SPGRL016_CRF M1</t>
  </si>
  <si>
    <t>SPGRL016</t>
  </si>
  <si>
    <t>SPGRL016_C</t>
  </si>
  <si>
    <t>-23,416246999999998</t>
  </si>
  <si>
    <t>-46,404442000000003</t>
  </si>
  <si>
    <t>SPGRL016_CRRU M1</t>
  </si>
  <si>
    <t>SPGRL016_CRF M2</t>
  </si>
  <si>
    <t>SPBFT001_BRF M1</t>
  </si>
  <si>
    <t>SPBFT001</t>
  </si>
  <si>
    <t>SPBFT001_B</t>
  </si>
  <si>
    <t>-23,246424999999999</t>
  </si>
  <si>
    <t>-48,307364</t>
  </si>
  <si>
    <t>SPBFT001_BRRU M1</t>
  </si>
  <si>
    <t>SPSRC004_BRF M1</t>
  </si>
  <si>
    <t>SPSRC004_B</t>
  </si>
  <si>
    <t>-23,472913999999999</t>
  </si>
  <si>
    <t>-47,421546999999997</t>
  </si>
  <si>
    <t>SPSRC004_BRF M2</t>
  </si>
  <si>
    <t>SPSRC004_BRRU M1</t>
  </si>
  <si>
    <t>RRU 4490</t>
  </si>
  <si>
    <t>SPSRC004_BRRU M2</t>
  </si>
  <si>
    <t>SPSPL029_ERRU M1</t>
  </si>
  <si>
    <t>SPSPL029</t>
  </si>
  <si>
    <t>SPSPL029_E</t>
  </si>
  <si>
    <t>-23,749448999999998</t>
  </si>
  <si>
    <t>-46,775835000000001</t>
  </si>
  <si>
    <t>RRUS 2271</t>
  </si>
  <si>
    <t>SPSPL029_ERRU M2</t>
  </si>
  <si>
    <t>RRUS 8863</t>
  </si>
  <si>
    <t>SPSPL029_ERRU M3</t>
  </si>
  <si>
    <t>RRUS 2219</t>
  </si>
  <si>
    <t>SPSPL029_ERF M1</t>
  </si>
  <si>
    <t>SPSPL029_ERF M2</t>
  </si>
  <si>
    <t>SPGRL008_BRF M1</t>
  </si>
  <si>
    <t>SPGRL008</t>
  </si>
  <si>
    <t>SPGRL008_B</t>
  </si>
  <si>
    <t>-23,410691</t>
  </si>
  <si>
    <t>-46,442819999999998</t>
  </si>
  <si>
    <t>AIR 3219</t>
  </si>
  <si>
    <t>SPGRL008_BRF M2</t>
  </si>
  <si>
    <t>SPGRL008_BRRU M1</t>
  </si>
  <si>
    <t>SPSPL020_BRF M1</t>
  </si>
  <si>
    <t>SPSPL020</t>
  </si>
  <si>
    <t>SPSPL020_B</t>
  </si>
  <si>
    <t>-23,497581</t>
  </si>
  <si>
    <t>-46,408453000000002</t>
  </si>
  <si>
    <t>SPSPL020_BRF M2</t>
  </si>
  <si>
    <t>SPSPL020_BRRU M1</t>
  </si>
  <si>
    <t>SPSPL020_BRRU M2</t>
  </si>
  <si>
    <t>CEFRT010_FRF M1</t>
  </si>
  <si>
    <t>CEFRT010</t>
  </si>
  <si>
    <t>CEFRT010_F</t>
  </si>
  <si>
    <t>-3,7532040000000002</t>
  </si>
  <si>
    <t>-38,44744</t>
  </si>
  <si>
    <t>CEFRT010_FRRU M1</t>
  </si>
  <si>
    <t>CEFRT010_FRRU M2</t>
  </si>
  <si>
    <t>RSRVX002_ARRU M1</t>
  </si>
  <si>
    <t>RSRVX002</t>
  </si>
  <si>
    <t>RSRVX002_A</t>
  </si>
  <si>
    <t>-27,4660277777778</t>
  </si>
  <si>
    <t>-52,5571388888889</t>
  </si>
  <si>
    <t>RSRVX002_ARF M1</t>
  </si>
  <si>
    <t>MGLMP003_ARF M1</t>
  </si>
  <si>
    <t>MGLMP003</t>
  </si>
  <si>
    <t>MGLMP003_A</t>
  </si>
  <si>
    <t>SN-APRD86</t>
  </si>
  <si>
    <t>Ecoriominas</t>
  </si>
  <si>
    <t>-21,80905</t>
  </si>
  <si>
    <t>-42,700213</t>
  </si>
  <si>
    <t>MGLMP003_AVSAT</t>
  </si>
  <si>
    <t>MGLMP003_ARRU M1</t>
  </si>
  <si>
    <t>MGCRT004_ARF M1</t>
  </si>
  <si>
    <t>MGCRT004</t>
  </si>
  <si>
    <t>MGCRT004_A</t>
  </si>
  <si>
    <t>SN-CNRD01</t>
  </si>
  <si>
    <t>-19,726956000000001</t>
  </si>
  <si>
    <t>-42,133012999999998</t>
  </si>
  <si>
    <t>ODI-065R17M18JJ</t>
  </si>
  <si>
    <t>MGCRT004_ARRU M1</t>
  </si>
  <si>
    <t>MGCRT004_AMW M1</t>
  </si>
  <si>
    <t>MGNGN002_ARF M1</t>
  </si>
  <si>
    <t>MGNGN002</t>
  </si>
  <si>
    <t>MGNGN002_A</t>
  </si>
  <si>
    <t>-19,130794000000002</t>
  </si>
  <si>
    <t>-42,015720999999999</t>
  </si>
  <si>
    <t>ODV-065R15NB18JJ02-G DS</t>
  </si>
  <si>
    <t>MGNGN002_ARRU M1</t>
  </si>
  <si>
    <t>MGNGN002_AMW M1</t>
  </si>
  <si>
    <t>MGLPL002_ARF M1</t>
  </si>
  <si>
    <t>MGLPL002</t>
  </si>
  <si>
    <t>MGLPL002_A</t>
  </si>
  <si>
    <t>-21,480263000000001</t>
  </si>
  <si>
    <t>-42,576886999999999</t>
  </si>
  <si>
    <t>ODI-065R17M18JJ-GQ</t>
  </si>
  <si>
    <t>MGLPL002_ARRU M1</t>
  </si>
  <si>
    <t>MGLPL002_AMW M1</t>
  </si>
  <si>
    <t>MGLPL003_ARF M1</t>
  </si>
  <si>
    <t>MGLPL003</t>
  </si>
  <si>
    <t>MGLPL003_A</t>
  </si>
  <si>
    <t>-21,415642</t>
  </si>
  <si>
    <t>-42,504432</t>
  </si>
  <si>
    <t>MGLPL003_ARRU M1</t>
  </si>
  <si>
    <t>MGLPL003_AMW M1</t>
  </si>
  <si>
    <t>MGNHP004_ARF M1</t>
  </si>
  <si>
    <t>MGNHP004</t>
  </si>
  <si>
    <t>MGNHP004_A</t>
  </si>
  <si>
    <t>-19,587523999999998</t>
  </si>
  <si>
    <t>-42,111544000000002</t>
  </si>
  <si>
    <t>MGNHP004_ARRU M1</t>
  </si>
  <si>
    <t>MGNHP004_AMW M1</t>
  </si>
  <si>
    <t>MGMRX003_ARF M1</t>
  </si>
  <si>
    <t>MGMRX003</t>
  </si>
  <si>
    <t>MGMRX003_A</t>
  </si>
  <si>
    <t>-21,0326</t>
  </si>
  <si>
    <t>-42,366636</t>
  </si>
  <si>
    <t>MGMRX003_ARRU M1</t>
  </si>
  <si>
    <t>MGMRX003_AMW M1</t>
  </si>
  <si>
    <t>MGLPL004_ARF M1</t>
  </si>
  <si>
    <t>MGLPL004</t>
  </si>
  <si>
    <t>MGLPL004_A</t>
  </si>
  <si>
    <t>SN-MURD86</t>
  </si>
  <si>
    <t>-21,640689</t>
  </si>
  <si>
    <t>-42,714905</t>
  </si>
  <si>
    <t>MGLPL004_ARRU M1</t>
  </si>
  <si>
    <t>MGLPL004_AVSAT</t>
  </si>
  <si>
    <t>MGLRX001_ARF M1</t>
  </si>
  <si>
    <t>MGLRX001</t>
  </si>
  <si>
    <t>MGLRX001_A</t>
  </si>
  <si>
    <t>-21,310077</t>
  </si>
  <si>
    <t>-42,436694000000003</t>
  </si>
  <si>
    <t>ODV-065R15NB18JJ02-G</t>
  </si>
  <si>
    <t>MGLRX001_ARRU M1</t>
  </si>
  <si>
    <t>MGLRX001_AMW M1</t>
  </si>
  <si>
    <t>MGRZN003_ARF M1</t>
  </si>
  <si>
    <t>MGRZN003</t>
  </si>
  <si>
    <t>MGRZN003_A</t>
  </si>
  <si>
    <t>-20,495348</t>
  </si>
  <si>
    <t>-42,187217</t>
  </si>
  <si>
    <t>MGRZN003_ARRU M1</t>
  </si>
  <si>
    <t>MGRZN003_AMW M1</t>
  </si>
  <si>
    <t>MGWRN002_ARF M1</t>
  </si>
  <si>
    <t>MGWRN002</t>
  </si>
  <si>
    <t>MGWRN002_A</t>
  </si>
  <si>
    <t>-20,795548</t>
  </si>
  <si>
    <t>-42,306331999999998</t>
  </si>
  <si>
    <t>MGWRN002_ARRU M1</t>
  </si>
  <si>
    <t>MGWRN002_AMW M1</t>
  </si>
  <si>
    <t>MGJDM002_ARF M1</t>
  </si>
  <si>
    <t>MGJDM002</t>
  </si>
  <si>
    <t>MGJDM002_A</t>
  </si>
  <si>
    <t>-20,314421</t>
  </si>
  <si>
    <t>-42,145065</t>
  </si>
  <si>
    <t>MGJDM002_ARRU M1</t>
  </si>
  <si>
    <t>MGJDM002_AMW M1</t>
  </si>
  <si>
    <t>MGFRV001_ARF M1</t>
  </si>
  <si>
    <t>MGFRV001</t>
  </si>
  <si>
    <t>MGFRV001_A</t>
  </si>
  <si>
    <t>-20,673258</t>
  </si>
  <si>
    <t>-42,27021</t>
  </si>
  <si>
    <t>MGFRV001_ARRU M1</t>
  </si>
  <si>
    <t>MGFRV001_AMW M1</t>
  </si>
  <si>
    <t>MGLPL005_ARF M1</t>
  </si>
  <si>
    <t>MGLPL005</t>
  </si>
  <si>
    <t>MGLPL005_A</t>
  </si>
  <si>
    <t>-21,444218</t>
  </si>
  <si>
    <t>-42,539784</t>
  </si>
  <si>
    <t>MGLPL005_ARRU M1</t>
  </si>
  <si>
    <t>MGLPL005_AMW M1</t>
  </si>
  <si>
    <t>RJSPC001_ARF M1</t>
  </si>
  <si>
    <t>RJSPC001</t>
  </si>
  <si>
    <t>RJSPC001_A</t>
  </si>
  <si>
    <t>-21,885274</t>
  </si>
  <si>
    <t>-42,679459</t>
  </si>
  <si>
    <t>RJSPC001_ARRU M1</t>
  </si>
  <si>
    <t>NOKIA</t>
  </si>
  <si>
    <t>MODULO RF NOKIA</t>
  </si>
  <si>
    <t>RJSPC001_AVSAT</t>
  </si>
  <si>
    <t>RJJSD002_ARF M1</t>
  </si>
  <si>
    <t>RJJSD002</t>
  </si>
  <si>
    <t>RJJSD002_A</t>
  </si>
  <si>
    <t>-22,202618</t>
  </si>
  <si>
    <t>-42,895688</t>
  </si>
  <si>
    <t>RJJSD002_ARRU M1</t>
  </si>
  <si>
    <t>RJJSD002_AMW M1</t>
  </si>
  <si>
    <t>RJDQD005_ARF M1</t>
  </si>
  <si>
    <t>RJDQD005</t>
  </si>
  <si>
    <t>RJDQD005_A</t>
  </si>
  <si>
    <t>SN-DQCX79</t>
  </si>
  <si>
    <t>-22,66123</t>
  </si>
  <si>
    <t>-43,348678</t>
  </si>
  <si>
    <t>RJDQD005_ARRU M1</t>
  </si>
  <si>
    <t>RJDQD005_AMW M1</t>
  </si>
  <si>
    <t>RJGPM002_ARF M1</t>
  </si>
  <si>
    <t>-22,488755999999999</t>
  </si>
  <si>
    <t>-42,997867999999997</t>
  </si>
  <si>
    <t>RJGPM002_ARRU M1</t>
  </si>
  <si>
    <t>RJGPM002_AMW M1</t>
  </si>
  <si>
    <t>RJTGX002_ARF M1</t>
  </si>
  <si>
    <t>RJTGX002</t>
  </si>
  <si>
    <t>RJTGX002_A</t>
  </si>
  <si>
    <t>-22,809453000000001</t>
  </si>
  <si>
    <t>-43,797088000000002</t>
  </si>
  <si>
    <t>RJTGX002_ARRU M1</t>
  </si>
  <si>
    <t>RJTGX002_AMW M1</t>
  </si>
  <si>
    <t>PEJBT006_ARF M1</t>
  </si>
  <si>
    <t>PEJBT006</t>
  </si>
  <si>
    <t>PEJBT006_A</t>
  </si>
  <si>
    <t>-8,1616630000000008</t>
  </si>
  <si>
    <t>-34,942892999999998</t>
  </si>
  <si>
    <t>ANT_x0002_ASI4518R37v07</t>
  </si>
  <si>
    <t>PEJBT006_ARF M2</t>
  </si>
  <si>
    <t>PEJBT006_ARRU M1</t>
  </si>
  <si>
    <t>MGFRN002_ARRU M1</t>
  </si>
  <si>
    <t>MGFRN002</t>
  </si>
  <si>
    <t>MGFRN002_A</t>
  </si>
  <si>
    <t>-20,279778</t>
  </si>
  <si>
    <t>-49,151944</t>
  </si>
  <si>
    <t>MGFRN002_AMW M1</t>
  </si>
  <si>
    <t>MGFRN002_ARRU M2</t>
  </si>
  <si>
    <t>MGFRN002_ARF M1</t>
  </si>
  <si>
    <t>SPFDS001_ARRU M1</t>
  </si>
  <si>
    <t>SPFDS001</t>
  </si>
  <si>
    <t>SPFDS001_A</t>
  </si>
  <si>
    <t>-20,255293999999999</t>
  </si>
  <si>
    <t>-50,993008000000003</t>
  </si>
  <si>
    <t>SPFDS001_AMW M1</t>
  </si>
  <si>
    <t>SPFDS001_ARRU M2</t>
  </si>
  <si>
    <t>SPFDS001_ARF M1</t>
  </si>
  <si>
    <t>SPYXK002_ARRU M1</t>
  </si>
  <si>
    <t>SPYXK002</t>
  </si>
  <si>
    <t>SPYXK002_A</t>
  </si>
  <si>
    <t>-21,620964000000001</t>
  </si>
  <si>
    <t>-49,177616</t>
  </si>
  <si>
    <t>SPYXK002_AMW M1</t>
  </si>
  <si>
    <t>RFS</t>
  </si>
  <si>
    <t>SPYXK002_ARF M1</t>
  </si>
  <si>
    <t>SPGRL015_ARF M1</t>
  </si>
  <si>
    <t>SPGRL015</t>
  </si>
  <si>
    <t>SPGRL015_A</t>
  </si>
  <si>
    <t>-23,409438999999999</t>
  </si>
  <si>
    <t>-46,479135999999997</t>
  </si>
  <si>
    <t>10</t>
  </si>
  <si>
    <t>SPGRL015_ARF M2</t>
  </si>
  <si>
    <t>SPGRL015_ARRU M1</t>
  </si>
  <si>
    <t>MGGNX001_ARRU M1</t>
  </si>
  <si>
    <t>MGGNX001</t>
  </si>
  <si>
    <t>MGGNX001_A</t>
  </si>
  <si>
    <t>-20,04610</t>
  </si>
  <si>
    <t>-44,84114</t>
  </si>
  <si>
    <t>MGGNX001_AMW M1</t>
  </si>
  <si>
    <t>MGGNX001_ARRU M2</t>
  </si>
  <si>
    <t>MGGNX001_ARF M1</t>
  </si>
  <si>
    <t>SPYXK003_AMW M1</t>
  </si>
  <si>
    <t>SPYXK003</t>
  </si>
  <si>
    <t>SPYXK003_A</t>
  </si>
  <si>
    <t>-21,621200999999999</t>
  </si>
  <si>
    <t>-49,184038999999999</t>
  </si>
  <si>
    <t>SPYXK003_ARRU M1</t>
  </si>
  <si>
    <t>RRU_5309</t>
  </si>
  <si>
    <t>SPYXK003_ARRU M2</t>
  </si>
  <si>
    <t>SPYXK003_ARF M1</t>
  </si>
  <si>
    <t>SPFDS002_BRRU M1</t>
  </si>
  <si>
    <t>SPFDS002</t>
  </si>
  <si>
    <t>SPFDS002_B</t>
  </si>
  <si>
    <t>-20,246874999999999</t>
  </si>
  <si>
    <t>-50,981279999999998</t>
  </si>
  <si>
    <t>SPFDS002_BMW M1</t>
  </si>
  <si>
    <t>SPFDS002_BRRU M2</t>
  </si>
  <si>
    <t>SPFDS002_BRF M1</t>
  </si>
  <si>
    <t>MGZRY001_B</t>
  </si>
  <si>
    <t>MGZRY001</t>
  </si>
  <si>
    <t>-15,558717</t>
  </si>
  <si>
    <t>-44,092894000000001</t>
  </si>
  <si>
    <t>RJBLF008_ARF M1</t>
  </si>
  <si>
    <t>RJBLF008</t>
  </si>
  <si>
    <t>RJBLF008_A</t>
  </si>
  <si>
    <t>-22,723628000000001</t>
  </si>
  <si>
    <t>-43,345399999999998</t>
  </si>
  <si>
    <t>RJBLF008_ARF M2</t>
  </si>
  <si>
    <t>RJBLF008_ARRU M1</t>
  </si>
  <si>
    <t>5502</t>
  </si>
  <si>
    <t>MGSBN001_ARRU M1</t>
  </si>
  <si>
    <t>MGSBN001</t>
  </si>
  <si>
    <t>MGSBN001_A</t>
  </si>
  <si>
    <t>-18,818681000000002</t>
  </si>
  <si>
    <t>-43,156936000000002</t>
  </si>
  <si>
    <t>20</t>
  </si>
  <si>
    <t>MGSBN001_ARRU M2</t>
  </si>
  <si>
    <t>MGSBN001_AMW M1</t>
  </si>
  <si>
    <t>MGSBN001_ARF M1</t>
  </si>
  <si>
    <t>MGZRY001_BRRU M1</t>
  </si>
  <si>
    <t>MGZRY001_BRRU M2</t>
  </si>
  <si>
    <t>MGZRY001_BMW M1</t>
  </si>
  <si>
    <t>MGZRY001_BRF M1</t>
  </si>
  <si>
    <t>MGPMH001_ARRU M1</t>
  </si>
  <si>
    <t>MGPMH001</t>
  </si>
  <si>
    <t>MGPMH001_A</t>
  </si>
  <si>
    <t>-20,510169999999999</t>
  </si>
  <si>
    <t>-46,087767999999997</t>
  </si>
  <si>
    <t>MGPMH001_AMW M1</t>
  </si>
  <si>
    <t>MGPMH001_ARF M1</t>
  </si>
  <si>
    <t>RV-65S_x0002_FVB</t>
  </si>
  <si>
    <t>MGPMH001_ARRU M2</t>
  </si>
  <si>
    <t xml:space="preserve"> XMC-5D </t>
  </si>
  <si>
    <t>PRFZD002_BRF M1</t>
  </si>
  <si>
    <t>PRFZD002</t>
  </si>
  <si>
    <t>PRFZD002_B</t>
  </si>
  <si>
    <t>-25,585749999999997</t>
  </si>
  <si>
    <t>-54,521666666666668</t>
  </si>
  <si>
    <t>PRFZD002_BRRU M1</t>
  </si>
  <si>
    <t>PRFZD002_BRRU M2</t>
  </si>
  <si>
    <t>MGFLX002_ARRU M1</t>
  </si>
  <si>
    <t>MGFLX002</t>
  </si>
  <si>
    <t>MGFLX002_A</t>
  </si>
  <si>
    <t>-18,694464</t>
  </si>
  <si>
    <t>-44,986612000000001</t>
  </si>
  <si>
    <t>45</t>
  </si>
  <si>
    <t>MGFLX002_ARRU M2</t>
  </si>
  <si>
    <t>MGFLX002_AMW M1</t>
  </si>
  <si>
    <t>MGFLX002_ARF M1</t>
  </si>
  <si>
    <t>RJBLF007_ERF M1</t>
  </si>
  <si>
    <t>RJBLF007</t>
  </si>
  <si>
    <t>RJBLF007_E</t>
  </si>
  <si>
    <t>-22,738719</t>
  </si>
  <si>
    <t>-43,385317000000001</t>
  </si>
  <si>
    <t>RJBLF007_ERF M2</t>
  </si>
  <si>
    <t>RJBLF007_ERRU M1</t>
  </si>
  <si>
    <t>GOPRW004_ARF M1</t>
  </si>
  <si>
    <t>GOPRW004_A</t>
  </si>
  <si>
    <t>-15,859597000000001</t>
  </si>
  <si>
    <t>-48,969271999999997</t>
  </si>
  <si>
    <t>21</t>
  </si>
  <si>
    <t>GOPRW004_ARRU M1</t>
  </si>
  <si>
    <t>MGFRN001_ARRU M1</t>
  </si>
  <si>
    <t>MGFRN001</t>
  </si>
  <si>
    <t>MGFRN001_A</t>
  </si>
  <si>
    <t>-20,272805999999999</t>
  </si>
  <si>
    <t>-49,146388999999999</t>
  </si>
  <si>
    <t>MGFRN001_AMW M1</t>
  </si>
  <si>
    <t>MGFRN001_ARF M1</t>
  </si>
  <si>
    <t>MGFRN001_ARRU M2</t>
  </si>
  <si>
    <t>RSTRY001_BRF M1</t>
  </si>
  <si>
    <t>RSTRY001</t>
  </si>
  <si>
    <t>RSTRY001_B</t>
  </si>
  <si>
    <t>-27,691592</t>
  </si>
  <si>
    <t>-54,228397000000001</t>
  </si>
  <si>
    <t>RSTRY001_BRRU M1</t>
  </si>
  <si>
    <t>SPCCP003_BRF M1</t>
  </si>
  <si>
    <t>SPCCP003</t>
  </si>
  <si>
    <t>SPCCP003_B</t>
  </si>
  <si>
    <t>-23,110315</t>
  </si>
  <si>
    <t>-45,693250999999997</t>
  </si>
  <si>
    <t>HWXX-6516DS-VTM</t>
  </si>
  <si>
    <t>SPCCP003_BRF M2</t>
  </si>
  <si>
    <t>SPCCP003_BRRU M1</t>
  </si>
  <si>
    <t>RRU 2217 B7 (MR 2600)</t>
  </si>
  <si>
    <t>SPCCP003_BRRU M2</t>
  </si>
  <si>
    <t>RRUS 32 B3 (MR 1800)</t>
  </si>
  <si>
    <t>SPCCP003_BRRU M3</t>
  </si>
  <si>
    <t>RRUS 12 B5 (MR 850)</t>
  </si>
  <si>
    <t>SPGRL020_DRF M1</t>
  </si>
  <si>
    <t>-23,36599</t>
  </si>
  <si>
    <t>-46,406288000000004</t>
  </si>
  <si>
    <t>SPGRL020_DRF M2</t>
  </si>
  <si>
    <t>SPGRL020_DRRU M1</t>
  </si>
  <si>
    <t>SPGRL020_DRRU M2</t>
  </si>
  <si>
    <t>RSVCR002_CRF M1</t>
  </si>
  <si>
    <t>RSVCR002</t>
  </si>
  <si>
    <t>RSVCR002_C</t>
  </si>
  <si>
    <t>-28,537167</t>
  </si>
  <si>
    <t>-50,962417000000002</t>
  </si>
  <si>
    <t>RSVCR002_CRRU M1</t>
  </si>
  <si>
    <t>RSBRW002_CRF M1</t>
  </si>
  <si>
    <t>RSBRW002</t>
  </si>
  <si>
    <t>RSBRW002_C</t>
  </si>
  <si>
    <t>-28,350916999999999</t>
  </si>
  <si>
    <t>-51,556722000000001</t>
  </si>
  <si>
    <t>RSBRW002_CRRU M1</t>
  </si>
  <si>
    <t>RJMSQ001_FRF M1</t>
  </si>
  <si>
    <t>RJMSQ001_F</t>
  </si>
  <si>
    <t>-22,780097000000001</t>
  </si>
  <si>
    <t>-43,405031000000001</t>
  </si>
  <si>
    <t>RJMSQ001_FRRU M1</t>
  </si>
  <si>
    <t>RRUS 2219 (1800)</t>
  </si>
  <si>
    <t>RJMSQ001_FRRU M2</t>
  </si>
  <si>
    <t>RRUS 2219 (2100)</t>
  </si>
  <si>
    <t>PRLND004_ARF M1</t>
  </si>
  <si>
    <t>PRLND004</t>
  </si>
  <si>
    <t>PRLND004_A</t>
  </si>
  <si>
    <t>-23,35707</t>
  </si>
  <si>
    <t>-51,18038</t>
  </si>
  <si>
    <t>ASI4518R14v018</t>
  </si>
  <si>
    <t>PRLND004_ARF M2</t>
  </si>
  <si>
    <t>PRLND004_ARRU M1</t>
  </si>
  <si>
    <t>MGJRM001_ARRU M1</t>
  </si>
  <si>
    <t>MGJRM001</t>
  </si>
  <si>
    <t>MGJRM001_A</t>
  </si>
  <si>
    <t>-16,807690000000001</t>
  </si>
  <si>
    <t>-43,660319000000001</t>
  </si>
  <si>
    <t>MGJRM001_AMW M1</t>
  </si>
  <si>
    <t>MGJRM001_ARRU M2</t>
  </si>
  <si>
    <t>MGJRM001_ARF M1</t>
  </si>
  <si>
    <t>MGLDX001_ARF M1</t>
  </si>
  <si>
    <t>MGLDX001</t>
  </si>
  <si>
    <t>MGLDX001_A</t>
  </si>
  <si>
    <t>MGLDX001_ARRU M1</t>
  </si>
  <si>
    <t>MGLDX001_AMW M1</t>
  </si>
  <si>
    <t>MGLDX001_ARRU M2</t>
  </si>
  <si>
    <t>SPTXX020_CRF M1</t>
  </si>
  <si>
    <t>SPTXX020</t>
  </si>
  <si>
    <t>SPTXX020_C</t>
  </si>
  <si>
    <t>-23,385836000000001</t>
  </si>
  <si>
    <t>-47,294724000000002</t>
  </si>
  <si>
    <t>SPTXX020_CRF M2</t>
  </si>
  <si>
    <t>SPTXX020_CRRU M1</t>
  </si>
  <si>
    <t>SPTXX020_CRRU M2</t>
  </si>
  <si>
    <t>RSTNS002_CRF M1</t>
  </si>
  <si>
    <t>RSTNS002</t>
  </si>
  <si>
    <t>RSTNS002_C</t>
  </si>
  <si>
    <t>-29,130721999999999</t>
  </si>
  <si>
    <t>-52,856166999999999</t>
  </si>
  <si>
    <t>RSTNS002_CRRU M1</t>
  </si>
  <si>
    <t>ALBRX001_CRF M1</t>
  </si>
  <si>
    <t>ALBRX001</t>
  </si>
  <si>
    <t>ALBRX001_C</t>
  </si>
  <si>
    <t>-9,8170199999999994</t>
  </si>
  <si>
    <t>-35,877068999999999</t>
  </si>
  <si>
    <t>ALBRX001_CRRU M1</t>
  </si>
  <si>
    <t>ALBRX001_CRRU M2</t>
  </si>
  <si>
    <t>ALBRX001_CRRU M3</t>
  </si>
  <si>
    <t>ALBRX001_CMW M1</t>
  </si>
  <si>
    <t>PAPRP001_CRF M1</t>
  </si>
  <si>
    <t>PAPRP001</t>
  </si>
  <si>
    <t>PAPRP001_C</t>
  </si>
  <si>
    <t>PAV17</t>
  </si>
  <si>
    <t>-6,1825799999999997</t>
  </si>
  <si>
    <t>-49,913018999999998</t>
  </si>
  <si>
    <t>KRE 101 2411/1</t>
  </si>
  <si>
    <t>PAPRP001_CRRU M1</t>
  </si>
  <si>
    <t>PAPRP001_CRRU M2</t>
  </si>
  <si>
    <t>PAPRP001_CMW M1</t>
  </si>
  <si>
    <t>MGDLX001_ARRU M1</t>
  </si>
  <si>
    <t>MGDLX001_A</t>
  </si>
  <si>
    <t>-20,387833000000001</t>
  </si>
  <si>
    <t>-46,901860999999997</t>
  </si>
  <si>
    <t>MGDLX001_AMW M1</t>
  </si>
  <si>
    <t>MGDLX001_ARRU M2</t>
  </si>
  <si>
    <t>MGDLX001_ARF M1</t>
  </si>
  <si>
    <t>PAGST001_ARF M1</t>
  </si>
  <si>
    <t>PAGST001</t>
  </si>
  <si>
    <t>PAGST001_A</t>
  </si>
  <si>
    <t>-1,136274</t>
  </si>
  <si>
    <t>-46,586818000000001</t>
  </si>
  <si>
    <t>PAGST001_ARRU M1</t>
  </si>
  <si>
    <t>PAGST001_ARRU M2</t>
  </si>
  <si>
    <t>PAGST001_AMW M1</t>
  </si>
  <si>
    <t>PACPT001_ARF M1</t>
  </si>
  <si>
    <t>PACPT001</t>
  </si>
  <si>
    <t>PACPT001_A</t>
  </si>
  <si>
    <t>-1,7775339999999999</t>
  </si>
  <si>
    <t>-47,238317000000002</t>
  </si>
  <si>
    <t>KRE 101 2529/1</t>
  </si>
  <si>
    <t>PACPT001_ARRU M1</t>
  </si>
  <si>
    <t>PACPT001_ARRU M2</t>
  </si>
  <si>
    <t>PACPT001_AMW M1</t>
  </si>
  <si>
    <t>SPBFT001_CRF M1</t>
  </si>
  <si>
    <t>SPBFT001_C</t>
  </si>
  <si>
    <t>-23,246803</t>
  </si>
  <si>
    <t>-48,304524999999998</t>
  </si>
  <si>
    <t>SPBFT001_CRRU M1</t>
  </si>
  <si>
    <t>GOFRM001_HRF M1</t>
  </si>
  <si>
    <t>GOFRM001</t>
  </si>
  <si>
    <t>GOFRM001_H</t>
  </si>
  <si>
    <t>-15,490780000000001</t>
  </si>
  <si>
    <t>-47,108519999999999</t>
  </si>
  <si>
    <t>GOFRM001_HRRU M1</t>
  </si>
  <si>
    <t>GOFRM001_HRRU M2</t>
  </si>
  <si>
    <t>RRU 5508</t>
  </si>
  <si>
    <t>RSDMX001_ARF M1</t>
  </si>
  <si>
    <t>RSDMX001</t>
  </si>
  <si>
    <t>RSDMX001_A</t>
  </si>
  <si>
    <t>-29,349858000000001</t>
  </si>
  <si>
    <t>-49,848703</t>
  </si>
  <si>
    <t>RSDMX001_ARRU M1</t>
  </si>
  <si>
    <t>SPGRL021_FRF M1</t>
  </si>
  <si>
    <t>SPGRL021</t>
  </si>
  <si>
    <t>SPGRL021_F</t>
  </si>
  <si>
    <t>-23,427413999999999</t>
  </si>
  <si>
    <t>-46,556856000000003</t>
  </si>
  <si>
    <t>SPGRL021_FRF M2</t>
  </si>
  <si>
    <t>SPGRL021_FRRU M1</t>
  </si>
  <si>
    <t>SPGRL021_FRRU M2</t>
  </si>
  <si>
    <t>MGSBY001_ARF M1</t>
  </si>
  <si>
    <t>MGSBY001</t>
  </si>
  <si>
    <t>MGSBY001_A</t>
  </si>
  <si>
    <t>-20,182169999999999</t>
  </si>
  <si>
    <t>-45,043729999999996</t>
  </si>
  <si>
    <t>MGSBY001_ARRU M1</t>
  </si>
  <si>
    <t>MGSBY001_ARRU M2</t>
  </si>
  <si>
    <t>MGSBY001_AMW M1</t>
  </si>
  <si>
    <t>SCGRX002_DRF M1</t>
  </si>
  <si>
    <t>SCGRX002</t>
  </si>
  <si>
    <t>SCGRX002_D</t>
  </si>
  <si>
    <t>-28,378610999999999</t>
  </si>
  <si>
    <t>-49,02525</t>
  </si>
  <si>
    <t>SCGRX002_DRRU M1</t>
  </si>
  <si>
    <t>RRU5508</t>
  </si>
  <si>
    <t>SPVLN002_BRF M1</t>
  </si>
  <si>
    <t>SPVLN002</t>
  </si>
  <si>
    <t>SPVLN002_B</t>
  </si>
  <si>
    <t>-22,997268999999999</t>
  </si>
  <si>
    <t>-46,946902999999999</t>
  </si>
  <si>
    <t>SPVLN002_BRRU M1</t>
  </si>
  <si>
    <t>GOPRN005COLLO1 RF M1</t>
  </si>
  <si>
    <t xml:space="preserve">GOPRN005COLLO1 </t>
  </si>
  <si>
    <t>ANT-AQU4518R14v07</t>
  </si>
  <si>
    <t>GOPRN005COLLO1 RRU M1</t>
  </si>
  <si>
    <t>GOPRN005COLLO1 RRU M2</t>
  </si>
  <si>
    <t>GOPRN005COLLO1 MW M1</t>
  </si>
  <si>
    <t>ANDREW</t>
  </si>
  <si>
    <t>VHPLX4-11</t>
  </si>
  <si>
    <t>AMMNC001_ARF M1</t>
  </si>
  <si>
    <t>AMMNC001</t>
  </si>
  <si>
    <t>AMMNC001_A</t>
  </si>
  <si>
    <t>-3,2968470000000001</t>
  </si>
  <si>
    <t>-60,438917000000004</t>
  </si>
  <si>
    <t>Antenna 4205 2L 4M 2.0m</t>
  </si>
  <si>
    <t>AMMNC001_ARRU M1</t>
  </si>
  <si>
    <t>AMMNC001_ARRU M2</t>
  </si>
  <si>
    <t>AMMNC001_AMW M1</t>
  </si>
  <si>
    <t>SPJBT001COLLO1RF M1</t>
  </si>
  <si>
    <t>SPJBT001COLLO1</t>
  </si>
  <si>
    <t>A704521R0v06</t>
  </si>
  <si>
    <t>SPJBT001COLLO1RRU M1</t>
  </si>
  <si>
    <t>SPJBT001COLLO1RRU M2</t>
  </si>
  <si>
    <t>SPJBT001COLLO1MW M1</t>
  </si>
  <si>
    <t>SCX2-142AH</t>
  </si>
  <si>
    <t>SPYXK001COLLO1 RF M1</t>
  </si>
  <si>
    <t xml:space="preserve">SPYXK001COLLO1 </t>
  </si>
  <si>
    <t>SPYXK001COLLO1 RRU M1</t>
  </si>
  <si>
    <t>SPYXK001COLLO1 RRU M2</t>
  </si>
  <si>
    <t>SPYXK001COLLO1 MW M1</t>
  </si>
  <si>
    <t>SPTVX001COLLO1 RF M1</t>
  </si>
  <si>
    <t xml:space="preserve">SPTVX001COLLO1 </t>
  </si>
  <si>
    <t>SPTVX001COLLO1 RRU M1</t>
  </si>
  <si>
    <t>SPTVX001COLLO1 RRU M2</t>
  </si>
  <si>
    <t>SPTVX001COLLO1 MW M1</t>
  </si>
  <si>
    <t>SCX3-W71AB</t>
  </si>
  <si>
    <t>SPTQR002COLLO1 RF M1</t>
  </si>
  <si>
    <t xml:space="preserve">SPTQR002COLLO1 </t>
  </si>
  <si>
    <t>SPTQR002COLLO1 RRU M1</t>
  </si>
  <si>
    <t>PEJBT006_BRF M1</t>
  </si>
  <si>
    <t>PEJBT006_B</t>
  </si>
  <si>
    <t>-34,940393999999998</t>
  </si>
  <si>
    <t>PEJBT006_BRF M2</t>
  </si>
  <si>
    <t>PEJBT006_BRRU M1</t>
  </si>
  <si>
    <t>CEFRT006_CRF M1</t>
  </si>
  <si>
    <t>CEFRT006_C</t>
  </si>
  <si>
    <t>-3,75576</t>
  </si>
  <si>
    <t>-38,456218</t>
  </si>
  <si>
    <t>CEFRT006_CRRU M1</t>
  </si>
  <si>
    <t>CEFRT006_CRRU M2</t>
  </si>
  <si>
    <t>SPGRL017_CRRU M1</t>
  </si>
  <si>
    <t>SPGRL017</t>
  </si>
  <si>
    <t>SPGRL017_C</t>
  </si>
  <si>
    <t>SPOGS</t>
  </si>
  <si>
    <t>-23,415596000000001</t>
  </si>
  <si>
    <t>-46,465786000000001</t>
  </si>
  <si>
    <t>SPGRL017_CRF M1</t>
  </si>
  <si>
    <t>SPGRL017_CRF M2</t>
  </si>
  <si>
    <t>BAFRD007_ARF M1</t>
  </si>
  <si>
    <t>BAFRD007</t>
  </si>
  <si>
    <t>BAFRD007_A</t>
  </si>
  <si>
    <t>-12,143980000000001</t>
  </si>
  <si>
    <t>-38,926360000000003</t>
  </si>
  <si>
    <t>BAFRD007_ARF M2</t>
  </si>
  <si>
    <t>AIR 6449_3500</t>
  </si>
  <si>
    <t>BAFRD007_ARRU M1</t>
  </si>
  <si>
    <t>RRU 4480</t>
  </si>
  <si>
    <t>BAFRD007_ARRU M2</t>
  </si>
  <si>
    <t>BAFRD007_AMW M1</t>
  </si>
  <si>
    <t>RJJSD001_ARF M1</t>
  </si>
  <si>
    <t>RJJSD001</t>
  </si>
  <si>
    <t>RJJSD001_A</t>
  </si>
  <si>
    <t>-22,169183</t>
  </si>
  <si>
    <t>-42,952596999999997</t>
  </si>
  <si>
    <t>RJJSD001_ARRU M1</t>
  </si>
  <si>
    <t>RRU 3268</t>
  </si>
  <si>
    <t>RJJSD001_ARRU M2</t>
  </si>
  <si>
    <t>RJJSD001_AMW M1</t>
  </si>
  <si>
    <t>RSTQR001_ARF M1</t>
  </si>
  <si>
    <t>RSTQR001</t>
  </si>
  <si>
    <t>RSTQR001_A</t>
  </si>
  <si>
    <t>-29,701571999999999</t>
  </si>
  <si>
    <t>-50,891322000000002</t>
  </si>
  <si>
    <t>RSTQR001_ARRU M1</t>
  </si>
  <si>
    <t>SPBRN009_ARRU M1</t>
  </si>
  <si>
    <t>SPBRN009</t>
  </si>
  <si>
    <t>SPBRN009_A</t>
  </si>
  <si>
    <t>-23,722792999999999</t>
  </si>
  <si>
    <t>-46,551965000000003</t>
  </si>
  <si>
    <t>SPBRN009_ARF M1</t>
  </si>
  <si>
    <t>SPBRN009_ARF M2</t>
  </si>
  <si>
    <t>MGNXX001_BRRU M1</t>
  </si>
  <si>
    <t>-16,201744000000001</t>
  </si>
  <si>
    <t>-46,421861</t>
  </si>
  <si>
    <t>MGNXX001_BMW M1</t>
  </si>
  <si>
    <t>MGNXX001_BRRU M2</t>
  </si>
  <si>
    <t>MGNXX001_BRF M1</t>
  </si>
  <si>
    <t>MGLMP001_BRF M1</t>
  </si>
  <si>
    <t>MGLMP001</t>
  </si>
  <si>
    <t>MGLMP001_B</t>
  </si>
  <si>
    <t>SN-APRD01</t>
  </si>
  <si>
    <t>-21,744222000000001</t>
  </si>
  <si>
    <t>-42,727980000000002</t>
  </si>
  <si>
    <t>MGLMP001_BVSAT</t>
  </si>
  <si>
    <t>MGLMP001_BRRU M1</t>
  </si>
  <si>
    <t>NOKIA FRPA</t>
  </si>
  <si>
    <t>MGLMP002_BRF M1</t>
  </si>
  <si>
    <t>MGLMP002</t>
  </si>
  <si>
    <t>MGLMP002_B</t>
  </si>
  <si>
    <t>-21,669378999999999</t>
  </si>
  <si>
    <t>-42,732236999999998</t>
  </si>
  <si>
    <t>MGLMP002_BRRU M1</t>
  </si>
  <si>
    <t>MGLMP002_BVSAT</t>
  </si>
  <si>
    <t>ANTENA 18W INTELSAT 37E (IS-37E)</t>
  </si>
  <si>
    <t>MGDVX001_ARF M1</t>
  </si>
  <si>
    <t>MGDVX001</t>
  </si>
  <si>
    <t>MGDVX001_A</t>
  </si>
  <si>
    <t>SN-DIRD01</t>
  </si>
  <si>
    <t>-20,651479999999999</t>
  </si>
  <si>
    <t>-42,246237000000001</t>
  </si>
  <si>
    <t>MGDVX001_ARRU M1</t>
  </si>
  <si>
    <t>MGDVX001_AMW M1</t>
  </si>
  <si>
    <t>MGDVX001_AMW M2</t>
  </si>
  <si>
    <t>MGLPL001_BRF M1</t>
  </si>
  <si>
    <t>MGLPL001</t>
  </si>
  <si>
    <t>MGLPL001_B</t>
  </si>
  <si>
    <t>SN-LERD01</t>
  </si>
  <si>
    <t>-21,587316000000001</t>
  </si>
  <si>
    <t>-42,687600000000003</t>
  </si>
  <si>
    <t>MGLPL001_BRRU M1</t>
  </si>
  <si>
    <t>MGLPL001_BVSAT</t>
  </si>
  <si>
    <t>SAT</t>
  </si>
  <si>
    <t>MGMNH004_BRF M1</t>
  </si>
  <si>
    <t>MGMNH004</t>
  </si>
  <si>
    <t>MGMNH004_B</t>
  </si>
  <si>
    <t>SN-MHRD01</t>
  </si>
  <si>
    <t>-20,13597</t>
  </si>
  <si>
    <t>-42,178863</t>
  </si>
  <si>
    <t>MGMNH004_BRRU M1</t>
  </si>
  <si>
    <t>MGMNH004_BMW M1</t>
  </si>
  <si>
    <t>MGNGN001_BRF M1</t>
  </si>
  <si>
    <t>MGNGN001</t>
  </si>
  <si>
    <t>MGNGN001_B</t>
  </si>
  <si>
    <t>SN-ENRD02</t>
  </si>
  <si>
    <t>-19,050961000000001</t>
  </si>
  <si>
    <t>-41,999822000000002</t>
  </si>
  <si>
    <t>MGNGN001_BRRU M1</t>
  </si>
  <si>
    <t>MGNGN001_BMW M1</t>
  </si>
  <si>
    <t>MGMRX004_CRF M1</t>
  </si>
  <si>
    <t>MGMRX004</t>
  </si>
  <si>
    <t>MGMRX004_C</t>
  </si>
  <si>
    <t>SN-MURD02</t>
  </si>
  <si>
    <t>-21,243925999999998</t>
  </si>
  <si>
    <t>-42,393858000000002</t>
  </si>
  <si>
    <t>MGMRX004_CRRU M1</t>
  </si>
  <si>
    <t>MGMRX004_CMW M1</t>
  </si>
  <si>
    <t>MGFXL001_ARF M1</t>
  </si>
  <si>
    <t>MGFXL001</t>
  </si>
  <si>
    <t>MGFXL001_A</t>
  </si>
  <si>
    <t>MGFXL001_ARRU M1</t>
  </si>
  <si>
    <t>MGFXL001_ARRU M2</t>
  </si>
  <si>
    <t>MGFXL001_AMW M1</t>
  </si>
  <si>
    <t>MGWYK002_ARF M1</t>
  </si>
  <si>
    <t>MGWYK002</t>
  </si>
  <si>
    <t>MGWYK002_A</t>
  </si>
  <si>
    <t>-20,288217</t>
  </si>
  <si>
    <t>-43,055512999999998</t>
  </si>
  <si>
    <t>RRVV-65A-R4VB</t>
  </si>
  <si>
    <t>MGWYK002_ARRU M1</t>
  </si>
  <si>
    <t>MGWYK002_ARRU M2</t>
  </si>
  <si>
    <t>MGWYK002_AMW M1</t>
  </si>
  <si>
    <t>MGRZN002_CRF M1</t>
  </si>
  <si>
    <t>MGRZN002</t>
  </si>
  <si>
    <t>MGRZN002_C</t>
  </si>
  <si>
    <t>-20,591922</t>
  </si>
  <si>
    <t>-42,207970000000003</t>
  </si>
  <si>
    <t>MGRZN002_CRRU M1</t>
  </si>
  <si>
    <t>MGRZN002_CMW M1</t>
  </si>
  <si>
    <t>RJSRP001_ARF M1</t>
  </si>
  <si>
    <t>RJSRP001</t>
  </si>
  <si>
    <t>RJSRP001_A</t>
  </si>
  <si>
    <t>SN-SERO11</t>
  </si>
  <si>
    <t>-22,666173000000001</t>
  </si>
  <si>
    <t>-43,641134000000001</t>
  </si>
  <si>
    <t>RJSRP001_ARRU M1</t>
  </si>
  <si>
    <t>Modulo RF Nokia</t>
  </si>
  <si>
    <t>RJSRP001_AMW M1</t>
  </si>
  <si>
    <t>RJNVG005_BRF M1</t>
  </si>
  <si>
    <t>RJNVG005</t>
  </si>
  <si>
    <t>RJNVG005_B</t>
  </si>
  <si>
    <t>-22,688434999999998</t>
  </si>
  <si>
    <t>-43,494551999999999</t>
  </si>
  <si>
    <t>RJNVG005_BRRU M1</t>
  </si>
  <si>
    <t>RJNVG005_BMW M1</t>
  </si>
  <si>
    <t>RJSRP002_ARF M1</t>
  </si>
  <si>
    <t>RJSRP002</t>
  </si>
  <si>
    <t>RJSRP002_A</t>
  </si>
  <si>
    <t>SR-SERO12</t>
  </si>
  <si>
    <t>-22,687832</t>
  </si>
  <si>
    <t>-43,678941000000002</t>
  </si>
  <si>
    <t>RJSRP002_ARRU M1</t>
  </si>
  <si>
    <t>RJSRP002_AMW M1</t>
  </si>
  <si>
    <t>RJTGX001_ARF M1</t>
  </si>
  <si>
    <t>RJTGX001</t>
  </si>
  <si>
    <t>RJTGX001_A</t>
  </si>
  <si>
    <t>-22,86262</t>
  </si>
  <si>
    <t>-43,889386999999999</t>
  </si>
  <si>
    <t>RJTGX001_ARRU M1</t>
  </si>
  <si>
    <t>-'</t>
  </si>
  <si>
    <t>RJTGX001_AMW M1</t>
  </si>
  <si>
    <t>MGMNH007_BRF M1</t>
  </si>
  <si>
    <t>MGMNH007</t>
  </si>
  <si>
    <t>MGMNH007_B</t>
  </si>
  <si>
    <t>SN-MURD90</t>
  </si>
  <si>
    <t>-20,194464</t>
  </si>
  <si>
    <t>-42,183405</t>
  </si>
  <si>
    <t>MGMNH007_BRRU M1</t>
  </si>
  <si>
    <t>MGMNH007_BMW M1</t>
  </si>
  <si>
    <t>MGMNH007_BMW M2</t>
  </si>
  <si>
    <t>MGJDM003_ARF M1</t>
  </si>
  <si>
    <t>MGJDM003</t>
  </si>
  <si>
    <t>MGJDM003_A</t>
  </si>
  <si>
    <t>SN-SWRD02</t>
  </si>
  <si>
    <t>-20,450219000000001</t>
  </si>
  <si>
    <t>-42,169486999999997</t>
  </si>
  <si>
    <t>MGJDM003_ARRU M1</t>
  </si>
  <si>
    <t>MGJDM003_AMW M1</t>
  </si>
  <si>
    <t>MGMRX005_ARF M1</t>
  </si>
  <si>
    <t>MGMRX005</t>
  </si>
  <si>
    <t>MGMRX005_A</t>
  </si>
  <si>
    <t>SN-MURD03</t>
  </si>
  <si>
    <t>-20,968544000000001</t>
  </si>
  <si>
    <t>-42,353898999999998</t>
  </si>
  <si>
    <t>MGMRX005_ARRU M1</t>
  </si>
  <si>
    <t>MGMRX005_AVSAT</t>
  </si>
  <si>
    <t>SATELITE</t>
  </si>
  <si>
    <t>MGMNH008_ARF M1</t>
  </si>
  <si>
    <t>MGMNH008</t>
  </si>
  <si>
    <t>MGMNH008_A</t>
  </si>
  <si>
    <t>SN-YPRD89</t>
  </si>
  <si>
    <t>-20,016162000000001</t>
  </si>
  <si>
    <t>-42,164453999999999</t>
  </si>
  <si>
    <t>MGMNH008_ARRU M1</t>
  </si>
  <si>
    <t>MGMNH008_AVSAT</t>
  </si>
  <si>
    <t>MGYRY001_ARF M1</t>
  </si>
  <si>
    <t>MGYRY001</t>
  </si>
  <si>
    <t>MGYRY001_A</t>
  </si>
  <si>
    <t>SN-YPRD90</t>
  </si>
  <si>
    <t>-19,932746000000002</t>
  </si>
  <si>
    <t>-42,129918000000004</t>
  </si>
  <si>
    <t>MGYRY001_ARRU M1</t>
  </si>
  <si>
    <t>MGYRY001_AVSAT</t>
  </si>
  <si>
    <t>RJSPC005_BRF M1</t>
  </si>
  <si>
    <t>RJSPC005</t>
  </si>
  <si>
    <t>RJSPC005_B</t>
  </si>
  <si>
    <t>SN-SAPU11</t>
  </si>
  <si>
    <t>-22,014306999999999</t>
  </si>
  <si>
    <t>-42,765549999999998</t>
  </si>
  <si>
    <t>RJSPC005_BRRU M1</t>
  </si>
  <si>
    <t>RJSPC005_BVSAT</t>
  </si>
  <si>
    <t>RJTRS009_ARF M1</t>
  </si>
  <si>
    <t>RJTRS009</t>
  </si>
  <si>
    <t>RJTRS009_A</t>
  </si>
  <si>
    <t>-22,465814000000002</t>
  </si>
  <si>
    <t>-42,994456999999997</t>
  </si>
  <si>
    <t>RJTRS009_ARRU M1</t>
  </si>
  <si>
    <t>RJTRS009_AMW M1</t>
  </si>
  <si>
    <t>SPGRL019_ERF M1</t>
  </si>
  <si>
    <t>SPGRL019</t>
  </si>
  <si>
    <t>SPGRL019_E</t>
  </si>
  <si>
    <t>-23,454847000000001</t>
  </si>
  <si>
    <t>-46,538200000000003</t>
  </si>
  <si>
    <t>SPGRL019_ERF M2</t>
  </si>
  <si>
    <t>SPGRL019_ERRU M1</t>
  </si>
  <si>
    <t>SPGRL019_ERRU M2</t>
  </si>
  <si>
    <t>SPGRL022_DRF M1</t>
  </si>
  <si>
    <t>SPGRL022</t>
  </si>
  <si>
    <t>SPGRL022_D</t>
  </si>
  <si>
    <t>-23,447752000000001</t>
  </si>
  <si>
    <t>-46,438867000000002</t>
  </si>
  <si>
    <t>SPGRL022_DRF M2</t>
  </si>
  <si>
    <t>SPGRL022_DRRU M1</t>
  </si>
  <si>
    <t>SPGRL022_DRRU M2</t>
  </si>
  <si>
    <t>MGFLX001_ARRU M1</t>
  </si>
  <si>
    <t>MGFLX001</t>
  </si>
  <si>
    <t>MGFLX001_A</t>
  </si>
  <si>
    <t>-18,766511999999999</t>
  </si>
  <si>
    <t>-45,070000999999998</t>
  </si>
  <si>
    <t>MGFLX001_AMW M1</t>
  </si>
  <si>
    <t>MGFLX001_ARF M1</t>
  </si>
  <si>
    <t>MGFLX001_ARRU M2</t>
  </si>
  <si>
    <t>RJGNC009_DRF M1</t>
  </si>
  <si>
    <t>RJGNC009</t>
  </si>
  <si>
    <t>RJGNC009_D</t>
  </si>
  <si>
    <t>-22,818874999999998</t>
  </si>
  <si>
    <t>-42,995075</t>
  </si>
  <si>
    <t>RJGNC009_DRRU M1</t>
  </si>
  <si>
    <t>RJGNC009_DRRU M2</t>
  </si>
  <si>
    <t>RJSPC004_ARF M1</t>
  </si>
  <si>
    <t>RJSPC004</t>
  </si>
  <si>
    <t>RJSPC004_A</t>
  </si>
  <si>
    <t>SN-SAPU05</t>
  </si>
  <si>
    <t>-21,988489000000001</t>
  </si>
  <si>
    <t>-42,756844000000001</t>
  </si>
  <si>
    <t>RJSPC004_ARRU M1</t>
  </si>
  <si>
    <t>RJSPC004_AMW M1</t>
  </si>
  <si>
    <t>RSBRW003_CRF M1</t>
  </si>
  <si>
    <t>RSBRW003</t>
  </si>
  <si>
    <t>RSBRW003_C</t>
  </si>
  <si>
    <t>-28,340833</t>
  </si>
  <si>
    <t>-51,689722000000003</t>
  </si>
  <si>
    <t>RSBRW003_CRRU M1</t>
  </si>
  <si>
    <t>MTCBX004_BRF M1</t>
  </si>
  <si>
    <t>MTCBX004</t>
  </si>
  <si>
    <t>MTCBX004_B</t>
  </si>
  <si>
    <t>-15,462992</t>
  </si>
  <si>
    <t>-55,647818000000001</t>
  </si>
  <si>
    <t>MTCBX004_BRRU M1</t>
  </si>
  <si>
    <t>RR5512</t>
  </si>
  <si>
    <t>MGTRZ002_ARF M1</t>
  </si>
  <si>
    <t>MGTRZ002</t>
  </si>
  <si>
    <t>MGTRZ002_A</t>
  </si>
  <si>
    <t>SN-CNBP90</t>
  </si>
  <si>
    <t>-19,304065999999999</t>
  </si>
  <si>
    <t>-42,081062000000003</t>
  </si>
  <si>
    <t>MGTRZ002_AMW M1</t>
  </si>
  <si>
    <t>SPSRC002_BRF M1</t>
  </si>
  <si>
    <t>SPSRC002</t>
  </si>
  <si>
    <t>SPSRC002_B</t>
  </si>
  <si>
    <t>-23,491114</t>
  </si>
  <si>
    <t>-47,412964000000002</t>
  </si>
  <si>
    <t>ANT_x0002_ASI4518R39v07</t>
  </si>
  <si>
    <t>SPSRC002_BRF M2</t>
  </si>
  <si>
    <t xml:space="preserve"> AAU5339w</t>
  </si>
  <si>
    <t>SPSRC002_BRRU M1</t>
  </si>
  <si>
    <t>SPSRC002_BRRU M2</t>
  </si>
  <si>
    <t>SPSRC002_BRRU M3</t>
  </si>
  <si>
    <t>5301</t>
  </si>
  <si>
    <t>MGMNH006_ARF M1</t>
  </si>
  <si>
    <t>MGMNH006</t>
  </si>
  <si>
    <t>MGMNH006_A</t>
  </si>
  <si>
    <t>SN-MURD89</t>
  </si>
  <si>
    <t>-20,090786999999999</t>
  </si>
  <si>
    <t>-42,181297999999998</t>
  </si>
  <si>
    <t>MGMNH006_ARRU M1</t>
  </si>
  <si>
    <t>NokiA FRPA</t>
  </si>
  <si>
    <t>MGMNH006_AVSAT</t>
  </si>
  <si>
    <t>MGMNH005_ARF M1</t>
  </si>
  <si>
    <t>MGMNH005</t>
  </si>
  <si>
    <t>MGMNH005_A</t>
  </si>
  <si>
    <t>SN-MHRD02</t>
  </si>
  <si>
    <t>-20,05865</t>
  </si>
  <si>
    <t>-42,170780000000001</t>
  </si>
  <si>
    <t>MGMNH005_ARRU M1</t>
  </si>
  <si>
    <t>MGMNH005_AVSAT</t>
  </si>
  <si>
    <t>MGLPR001_ARF M1</t>
  </si>
  <si>
    <t>MGLPR001</t>
  </si>
  <si>
    <t>MGLPR001_A</t>
  </si>
  <si>
    <t>SN-GVSW33</t>
  </si>
  <si>
    <t>-18,950465999999999</t>
  </si>
  <si>
    <t>-41,954725000000003</t>
  </si>
  <si>
    <t>MGLPR001_ARRU M1</t>
  </si>
  <si>
    <t>MGLPR001_AMW M1</t>
  </si>
  <si>
    <t>MGNHP003_CRF M1</t>
  </si>
  <si>
    <t>MGNHP003</t>
  </si>
  <si>
    <t>MGNHP003_C</t>
  </si>
  <si>
    <t>SN-CNBP89</t>
  </si>
  <si>
    <t>-19,477291999999998</t>
  </si>
  <si>
    <t>-42,129910000000002</t>
  </si>
  <si>
    <t>MGNHP003_CRRU M1</t>
  </si>
  <si>
    <t>MGNHP003_CMW M1</t>
  </si>
  <si>
    <t>RJSPC002_ARF M1</t>
  </si>
  <si>
    <t>RJSPC002</t>
  </si>
  <si>
    <t>RJSPC002_A</t>
  </si>
  <si>
    <t>SN-SAPU08</t>
  </si>
  <si>
    <t>-21,917033</t>
  </si>
  <si>
    <t>-42,695715</t>
  </si>
  <si>
    <t>RJSPC002_ARRU M1</t>
  </si>
  <si>
    <t>RJSPC006_ARF M1</t>
  </si>
  <si>
    <t>RJSPC006</t>
  </si>
  <si>
    <t>RJSPC006_A</t>
  </si>
  <si>
    <t>SN-SAPU12</t>
  </si>
  <si>
    <t>-22,077594000000001</t>
  </si>
  <si>
    <t>-42,797407999999997</t>
  </si>
  <si>
    <t>RJSPC006_ARRU M1</t>
  </si>
  <si>
    <t>RJSPC007_BRF M1</t>
  </si>
  <si>
    <t>RJSPC007</t>
  </si>
  <si>
    <t>RJSPC007_B</t>
  </si>
  <si>
    <t>SN-SAPU13</t>
  </si>
  <si>
    <t>-22,091850000000001</t>
  </si>
  <si>
    <t>-42,808647000000001</t>
  </si>
  <si>
    <t>RJSPC007_BRRU M1</t>
  </si>
  <si>
    <t>RJTRS005_ARF M1</t>
  </si>
  <si>
    <t>RJTRS005</t>
  </si>
  <si>
    <t>RJTRS005_A</t>
  </si>
  <si>
    <t>SN-TERE44</t>
  </si>
  <si>
    <t>-22,198352</t>
  </si>
  <si>
    <t>-42,866942999999999</t>
  </si>
  <si>
    <t>RJTRS005_ARRU M1</t>
  </si>
  <si>
    <t>RJTRS005_AMW M1</t>
  </si>
  <si>
    <t>RJSPC009_ARF M1</t>
  </si>
  <si>
    <t>RJSPC009</t>
  </si>
  <si>
    <t>RJSPC009_A</t>
  </si>
  <si>
    <t>SN-SAPU10</t>
  </si>
  <si>
    <t>-22,039655</t>
  </si>
  <si>
    <t>-42,782972999999998</t>
  </si>
  <si>
    <t>RJSPC009_ARRU M1</t>
  </si>
  <si>
    <t>RJGPM001_ARF M1</t>
  </si>
  <si>
    <t>RJGPM001</t>
  </si>
  <si>
    <t>RJGPM001_A</t>
  </si>
  <si>
    <t>SN-GUAP00</t>
  </si>
  <si>
    <t>-22,573826</t>
  </si>
  <si>
    <t>-43,009320000000002</t>
  </si>
  <si>
    <t>RJGPM001_ARRU M1</t>
  </si>
  <si>
    <t>RJGPM001_AMW M1</t>
  </si>
  <si>
    <t>RSRRZ001_BRF M1</t>
  </si>
  <si>
    <t>RSRRZ001</t>
  </si>
  <si>
    <t>RSRRZ001_B</t>
  </si>
  <si>
    <t>-31,409110999999999</t>
  </si>
  <si>
    <t>-52,400582999999997</t>
  </si>
  <si>
    <t>RSRRZ001_BRRU M1</t>
  </si>
  <si>
    <t>SPJSW001_ARF M1</t>
  </si>
  <si>
    <t>SPJSW001</t>
  </si>
  <si>
    <t>SPJSW001_A</t>
  </si>
  <si>
    <t>-22,618793</t>
  </si>
  <si>
    <t>-44,637135000000001</t>
  </si>
  <si>
    <t>SPJSW001_ARRU M1</t>
  </si>
  <si>
    <t>CECXX002_CRF M1</t>
  </si>
  <si>
    <t>CECXX002</t>
  </si>
  <si>
    <t>CECXX002_C</t>
  </si>
  <si>
    <t>A164522R01V06</t>
  </si>
  <si>
    <t>CECXX002_CRRU M1</t>
  </si>
  <si>
    <t>CECXX002_CRRU M2</t>
  </si>
  <si>
    <t>CECXX002_CRRU M3</t>
  </si>
  <si>
    <t>PACRC001_ARF M1</t>
  </si>
  <si>
    <t>PACRC001</t>
  </si>
  <si>
    <t>PACRC001_A</t>
  </si>
  <si>
    <t>-0,89038499999999998</t>
  </si>
  <si>
    <t>-47,857384000000003</t>
  </si>
  <si>
    <t>80010415</t>
  </si>
  <si>
    <t>PACRC001_ARRU M1</t>
  </si>
  <si>
    <t>PACRC001_ARRU M2</t>
  </si>
  <si>
    <t>PACRC001_AMW M1</t>
  </si>
  <si>
    <t>PACRC002_ARF M1</t>
  </si>
  <si>
    <t>PACRC002</t>
  </si>
  <si>
    <t>PACRC002_A</t>
  </si>
  <si>
    <t>-0,70913300000000001</t>
  </si>
  <si>
    <t>-47,766517</t>
  </si>
  <si>
    <t>PACRC002_ARRU M1</t>
  </si>
  <si>
    <t>PACRC002_ARRU M2</t>
  </si>
  <si>
    <t>PACRC002_AMW M1</t>
  </si>
  <si>
    <t>SPCTX001_ARF M1</t>
  </si>
  <si>
    <t>SPCTX001</t>
  </si>
  <si>
    <t>SPCTX001_A</t>
  </si>
  <si>
    <t>-23,616589999999999</t>
  </si>
  <si>
    <t>-46,867142000000001</t>
  </si>
  <si>
    <t>KRE 1012559/1</t>
  </si>
  <si>
    <t>SPCTX001_ARRU M1</t>
  </si>
  <si>
    <t>SPCTX001_ARRU M2</t>
  </si>
  <si>
    <t>SPCTX001_ARRU M3</t>
  </si>
  <si>
    <t>RRU 4415 B3</t>
  </si>
  <si>
    <t>CEFRT008_ERF M1</t>
  </si>
  <si>
    <t>CEFRT008_E</t>
  </si>
  <si>
    <t>CEFRT008_ERRU M1</t>
  </si>
  <si>
    <t>CEFRT008_ERRU M2</t>
  </si>
  <si>
    <t>BASLV007_ARF M1</t>
  </si>
  <si>
    <t>BASLV007</t>
  </si>
  <si>
    <t>BASLV007_A</t>
  </si>
  <si>
    <t>BASLV007_ARF M2</t>
  </si>
  <si>
    <t>BASLV007_ARRU M1</t>
  </si>
  <si>
    <t>RRU3938</t>
  </si>
  <si>
    <t>BASLV007_ARRU M2</t>
  </si>
  <si>
    <t>BASLV007_ARRU M3</t>
  </si>
  <si>
    <t>RRU3201</t>
  </si>
  <si>
    <t>PERCF015_FRF M1</t>
  </si>
  <si>
    <t>PERCF015_F</t>
  </si>
  <si>
    <t>-8,1288140000000002</t>
  </si>
  <si>
    <t>-34,938625000000002</t>
  </si>
  <si>
    <t>PERCF015_FRRU M1</t>
  </si>
  <si>
    <t>RRU5818W</t>
  </si>
  <si>
    <t>PERCF015_FRRU M2</t>
  </si>
  <si>
    <t>ESLNH001_BRF M1</t>
  </si>
  <si>
    <t>ESLNH001_B</t>
  </si>
  <si>
    <t>SR-ESS037</t>
  </si>
  <si>
    <t>Sky Coverage</t>
  </si>
  <si>
    <t>AQU4518R14v07</t>
  </si>
  <si>
    <t>ESLNH001_BRRU M1</t>
  </si>
  <si>
    <t>5304</t>
  </si>
  <si>
    <t>ESLNH001_BRRU M2</t>
  </si>
  <si>
    <t>ESLNH001_BMW M1</t>
  </si>
  <si>
    <t>MGCRT003_CRF M1</t>
  </si>
  <si>
    <t>MGCRT003_C</t>
  </si>
  <si>
    <t>-19,771957</t>
  </si>
  <si>
    <t>-42,150775000000003</t>
  </si>
  <si>
    <t>KRE 1012529/1</t>
  </si>
  <si>
    <t>MGCRT003_CRRU M1</t>
  </si>
  <si>
    <t>MGCRT003_CRRU M2</t>
  </si>
  <si>
    <t>RRU 2219 B28A</t>
  </si>
  <si>
    <t>SPNDR004_DRF M1</t>
  </si>
  <si>
    <t>SPNDR004_D</t>
  </si>
  <si>
    <t>SPNDR004_DRF M2</t>
  </si>
  <si>
    <t>SPNDR004_DRRU M1</t>
  </si>
  <si>
    <t>SPNDR004_DRRU M2</t>
  </si>
  <si>
    <t>SPSRC005_ARF M1</t>
  </si>
  <si>
    <t>-23,476861</t>
  </si>
  <si>
    <t>-47,474590999999997</t>
  </si>
  <si>
    <t>SPSRC005_ARF M2</t>
  </si>
  <si>
    <t>SPSRC005_ARRU M1</t>
  </si>
  <si>
    <t>RJDQD004_DRF M1</t>
  </si>
  <si>
    <t>RJDQD004</t>
  </si>
  <si>
    <t>RJDQD004_D</t>
  </si>
  <si>
    <t>-22,566506</t>
  </si>
  <si>
    <t>-43,312474999999999</t>
  </si>
  <si>
    <t>RJDQD004_DRF M2</t>
  </si>
  <si>
    <t>RJDQD004_DRRU M1</t>
  </si>
  <si>
    <t>SPJXX001_ARF M1</t>
  </si>
  <si>
    <t>SPJXX001_A</t>
  </si>
  <si>
    <t>-22,305896000000001</t>
  </si>
  <si>
    <t>-48,593775000000001</t>
  </si>
  <si>
    <t>SPJXX001_ARF M2</t>
  </si>
  <si>
    <t>AIR 3229</t>
  </si>
  <si>
    <t>SPJXX001_ARRU M1</t>
  </si>
  <si>
    <t>MGJBT001_BRF M1</t>
  </si>
  <si>
    <t>MGJBT001</t>
  </si>
  <si>
    <t>MGJBT001_B</t>
  </si>
  <si>
    <t>-19,438475</t>
  </si>
  <si>
    <t>-43,931150000000002</t>
  </si>
  <si>
    <t>MGJBT001_BRRU M1</t>
  </si>
  <si>
    <t>MGJBT001_BRRU M2</t>
  </si>
  <si>
    <t>MGJBT001_BMW M1</t>
  </si>
  <si>
    <t>MGJBT001_BGABINETE</t>
  </si>
  <si>
    <t>GABINETE TIPO 11 SHARING</t>
  </si>
  <si>
    <t>MGFLR001_BRF M1</t>
  </si>
  <si>
    <t>MGFLR001</t>
  </si>
  <si>
    <t>MGFLR001_B</t>
  </si>
  <si>
    <t>-19,868130555555599</t>
  </si>
  <si>
    <t>-44,4902333333333</t>
  </si>
  <si>
    <t>MGFLR002_CRF M1</t>
  </si>
  <si>
    <t>MGFLR002</t>
  </si>
  <si>
    <t>MGFLR002_C</t>
  </si>
  <si>
    <t>-19,853200000000001</t>
  </si>
  <si>
    <t>-44,461011111111098</t>
  </si>
  <si>
    <t>TOPLM008_BRF M1</t>
  </si>
  <si>
    <t>TOPLM008</t>
  </si>
  <si>
    <t>TOPLM008_B</t>
  </si>
  <si>
    <t>-10,135439999999999</t>
  </si>
  <si>
    <t>-48,353349999999999</t>
  </si>
  <si>
    <t>TOPLM008_BRF M2</t>
  </si>
  <si>
    <t>TOPLM008_BRRU M1</t>
  </si>
  <si>
    <t>RRU HUAWEI</t>
  </si>
  <si>
    <t>TOPLM008_BMW M1</t>
  </si>
  <si>
    <t>PABLM004_CRF M1</t>
  </si>
  <si>
    <t>PABLM004</t>
  </si>
  <si>
    <t>PABLM004_C</t>
  </si>
  <si>
    <t>PABLM004_CRF M2</t>
  </si>
  <si>
    <t>PABLM004_CRRU M1</t>
  </si>
  <si>
    <t>BASLV001_FRF M1</t>
  </si>
  <si>
    <t>BASLV001</t>
  </si>
  <si>
    <t>BASLV001_F</t>
  </si>
  <si>
    <t>-12,910071</t>
  </si>
  <si>
    <t>-38,372275000000002</t>
  </si>
  <si>
    <t>BASLV001_FRF M2</t>
  </si>
  <si>
    <t>BASLV001_FRRU M1</t>
  </si>
  <si>
    <t>BASLV001_FRRU M2</t>
  </si>
  <si>
    <t>SPFMR001_BRF M1</t>
  </si>
  <si>
    <t>SPFMR001</t>
  </si>
  <si>
    <t>SPFMR001_B</t>
  </si>
  <si>
    <t>-23,281780000000001</t>
  </si>
  <si>
    <t>-46,743983999999998</t>
  </si>
  <si>
    <t>SPFMR001_BRF M2</t>
  </si>
  <si>
    <t>SPFMR001_BRRU M1</t>
  </si>
  <si>
    <t>SPFMR001_BRRU M2</t>
  </si>
  <si>
    <t>SPFMR001_BRRU M3</t>
  </si>
  <si>
    <t>BASLV006_BRF M1</t>
  </si>
  <si>
    <t>BASLV006_B</t>
  </si>
  <si>
    <t>BASLV006_BRF M2</t>
  </si>
  <si>
    <t>BASLV006_BRRU M1</t>
  </si>
  <si>
    <t>MGJPX002_BRF M1</t>
  </si>
  <si>
    <t>MGJPX002</t>
  </si>
  <si>
    <t>MGJPX002_B</t>
  </si>
  <si>
    <t>-15,892379999999999</t>
  </si>
  <si>
    <t>-44,366210000000002</t>
  </si>
  <si>
    <t>MGJPX002_BRRU M1</t>
  </si>
  <si>
    <t>MGJPX002_BMW M1</t>
  </si>
  <si>
    <t>MGJPX002_BRRU M2</t>
  </si>
  <si>
    <t>PABLM005_BRF M1</t>
  </si>
  <si>
    <t>PABLM005</t>
  </si>
  <si>
    <t>PABLM005_B</t>
  </si>
  <si>
    <t>RRVV-66A-R4VB</t>
  </si>
  <si>
    <t>PABLM005_BRF M2</t>
  </si>
  <si>
    <t>ERCISSON</t>
  </si>
  <si>
    <t>PABLM005_BRRU M1</t>
  </si>
  <si>
    <t>SPWRW001_ARF M1</t>
  </si>
  <si>
    <t>SPWRW001</t>
  </si>
  <si>
    <t>SPWRW001_A</t>
  </si>
  <si>
    <t>-22,313690000000001</t>
  </si>
  <si>
    <t>-48,048720000000003</t>
  </si>
  <si>
    <t>SPWRW001_ARRU M1</t>
  </si>
  <si>
    <t>SPBTB007_ARF M1</t>
  </si>
  <si>
    <t>SPBTB007</t>
  </si>
  <si>
    <t>SPBTB007_A</t>
  </si>
  <si>
    <t>SN-UBCR92</t>
  </si>
  <si>
    <t>SPBTB007_ARRU M1</t>
  </si>
  <si>
    <t>RRU</t>
  </si>
  <si>
    <t>SPBTB007_ARRU M2</t>
  </si>
  <si>
    <t>GPS GLONASS-36-N-GA</t>
  </si>
  <si>
    <t>PEJBT008_ERF M1</t>
  </si>
  <si>
    <t>PEJBT008</t>
  </si>
  <si>
    <t>PEJBT008_E</t>
  </si>
  <si>
    <t>-8,1108100000000007</t>
  </si>
  <si>
    <t>-34,977127000000003</t>
  </si>
  <si>
    <t>PEJBT008_ERRU M1</t>
  </si>
  <si>
    <t>PEJBT008_ERRU M2</t>
  </si>
  <si>
    <t>MGSBR004_DRF M1</t>
  </si>
  <si>
    <t>-19,858173000000001</t>
  </si>
  <si>
    <t>-43,751325999999999</t>
  </si>
  <si>
    <t>MGSBR004_DRRU M1</t>
  </si>
  <si>
    <t>MGSBR004_DRRU M2</t>
  </si>
  <si>
    <t>MGSBR004_DMW M1</t>
  </si>
  <si>
    <t>PAVTR001_ARF M1</t>
  </si>
  <si>
    <t>PAVTR001</t>
  </si>
  <si>
    <t>PAVTR001_A</t>
  </si>
  <si>
    <t>-3,1741700000000002</t>
  </si>
  <si>
    <t>-52,056849999999997</t>
  </si>
  <si>
    <t>PAVTR001_ARRU M1</t>
  </si>
  <si>
    <t>PAVTR001_ARRU M2</t>
  </si>
  <si>
    <t>PAVTR001_AMW M1</t>
  </si>
  <si>
    <t>SPNDR005_ARF M1</t>
  </si>
  <si>
    <t>SPNDR005</t>
  </si>
  <si>
    <t>SPNDR005_A</t>
  </si>
  <si>
    <t>-23,681847000000001</t>
  </si>
  <si>
    <t>-46,508622000000003</t>
  </si>
  <si>
    <t>SPNDR005_ARF M2</t>
  </si>
  <si>
    <t>SPNDR005_ARRU M1</t>
  </si>
  <si>
    <t>SPNDR005_ARRU M2</t>
  </si>
  <si>
    <t>SCBGC004_ARF M1</t>
  </si>
  <si>
    <t>-27,487096999999999</t>
  </si>
  <si>
    <t>-48,668948</t>
  </si>
  <si>
    <t>ODP2-065R12J13U03-GQ</t>
  </si>
  <si>
    <t>SCBGC004_ARRU M1</t>
  </si>
  <si>
    <t>SCBGC004_ARRU M2</t>
  </si>
  <si>
    <t>RRU 5301</t>
  </si>
  <si>
    <t>SCBGC002_ARF M1</t>
  </si>
  <si>
    <t>-27,488942999999999</t>
  </si>
  <si>
    <t>-48,667285</t>
  </si>
  <si>
    <t>SCBGC002_ARRU M1</t>
  </si>
  <si>
    <t>SCBGC002_ARRU M2</t>
  </si>
  <si>
    <t>SPCRX001COLLO01RF M1</t>
  </si>
  <si>
    <t>SPCRX001</t>
  </si>
  <si>
    <t>SPCRX001COLLO01</t>
  </si>
  <si>
    <t>SPCRX001COLLO01RRU M1</t>
  </si>
  <si>
    <t>MABCX002_BRF M1</t>
  </si>
  <si>
    <t>MABCX002</t>
  </si>
  <si>
    <t>MABCX002_B</t>
  </si>
  <si>
    <t>MAV89</t>
  </si>
  <si>
    <t>-2,88306</t>
  </si>
  <si>
    <t>-44,37726</t>
  </si>
  <si>
    <t>ODI-032R20M-Q</t>
  </si>
  <si>
    <t>MABCX002_BRRU M1</t>
  </si>
  <si>
    <t>MABCX002_BMW M1</t>
  </si>
  <si>
    <t>VHLPX3-11W</t>
  </si>
  <si>
    <t>MABCX002_BGABINETE</t>
  </si>
  <si>
    <t>NILKO</t>
  </si>
  <si>
    <t>MABCX002_BRRU M2</t>
  </si>
  <si>
    <t>SPSRC006_BRF M1</t>
  </si>
  <si>
    <t>SPSRC006_B</t>
  </si>
  <si>
    <t>-23,475586</t>
  </si>
  <si>
    <t>-47,483806000000001</t>
  </si>
  <si>
    <t>SPSRC006_BRF M2</t>
  </si>
  <si>
    <t>SPSRC006_BRRU M1</t>
  </si>
  <si>
    <t>MGWRN001_BRF M1</t>
  </si>
  <si>
    <t>MGWRN001</t>
  </si>
  <si>
    <t>MGWRN001_B</t>
  </si>
  <si>
    <t>SN-LERD90</t>
  </si>
  <si>
    <t>-20,842307999999999</t>
  </si>
  <si>
    <t>-42,326676999999997</t>
  </si>
  <si>
    <t>MGWRN001_BRRU M1</t>
  </si>
  <si>
    <t>RJJPR001_BRF M1</t>
  </si>
  <si>
    <t>RJJPR001_B</t>
  </si>
  <si>
    <t>SN-JPRI08</t>
  </si>
  <si>
    <t>-22,667425000000001</t>
  </si>
  <si>
    <t>-43,552169999999997</t>
  </si>
  <si>
    <t>RJJPR001_BRRU M1</t>
  </si>
  <si>
    <t>RJNVG004_BRF M1</t>
  </si>
  <si>
    <t>RJNVG004_B</t>
  </si>
  <si>
    <t>SN-NVIG90</t>
  </si>
  <si>
    <t>-22,675699999999999</t>
  </si>
  <si>
    <t>-43,394117999999999</t>
  </si>
  <si>
    <t>RJNVG004_BRRU M1</t>
  </si>
  <si>
    <t>ALMRG004_ARF M1</t>
  </si>
  <si>
    <t>ALMRG004</t>
  </si>
  <si>
    <t>ALMRG004_A</t>
  </si>
  <si>
    <t>ALMGI07</t>
  </si>
  <si>
    <t>-9,0254499999999993</t>
  </si>
  <si>
    <t>-35,226300000000002</t>
  </si>
  <si>
    <t>ALMRG004_ARRU M1</t>
  </si>
  <si>
    <t>ALMRG004_ARRU M2</t>
  </si>
  <si>
    <t>ALMRG004_ARRU M3</t>
  </si>
  <si>
    <t>ALMRG004_AMW M1</t>
  </si>
  <si>
    <t>A7WD06MAC-3NX</t>
  </si>
  <si>
    <t>SPMRL002_BRF M1</t>
  </si>
  <si>
    <t>-22,242383</t>
  </si>
  <si>
    <t>-49,891876000000003</t>
  </si>
  <si>
    <t>SPMRL002_BRRU M1</t>
  </si>
  <si>
    <t>SPMRL002_BGABINETE</t>
  </si>
  <si>
    <t>PASLN001_ARF M1</t>
  </si>
  <si>
    <t>PASLN001</t>
  </si>
  <si>
    <t>PASLN001_A</t>
  </si>
  <si>
    <t>-0,76532800000000001</t>
  </si>
  <si>
    <t>-47,366044000000002</t>
  </si>
  <si>
    <t>PASLN001_ARRU M1</t>
  </si>
  <si>
    <t>PASLN001_ARRU M2</t>
  </si>
  <si>
    <t>PASLN001_AMW M1</t>
  </si>
  <si>
    <t>PASLN001_AGABINETE</t>
  </si>
  <si>
    <t>RJDQD002_ARF M1</t>
  </si>
  <si>
    <t>RJDQD002</t>
  </si>
  <si>
    <t>RJDQD002_A</t>
  </si>
  <si>
    <t>-22,582692999999999</t>
  </si>
  <si>
    <t>-43,301557000000003</t>
  </si>
  <si>
    <t>RJDQD002_ARF M2</t>
  </si>
  <si>
    <t>RJDQD002_ARRU M1</t>
  </si>
  <si>
    <t>RJDQD002_AGABINETE</t>
  </si>
  <si>
    <t>GABINETE T02 SHARING</t>
  </si>
  <si>
    <t>SPPRY001_ARF M1</t>
  </si>
  <si>
    <t>SPPRY001</t>
  </si>
  <si>
    <t>SPPRY001_A</t>
  </si>
  <si>
    <t>-23,318580999999998</t>
  </si>
  <si>
    <t>-47,571266999999999</t>
  </si>
  <si>
    <t>SPPRY001_ARF M2</t>
  </si>
  <si>
    <t>SPPRY001_ARRU M1</t>
  </si>
  <si>
    <t>SPPRY001_ARRU M2</t>
  </si>
  <si>
    <t>SPPRY001_AGABINETE</t>
  </si>
  <si>
    <t>GABINETE TIPO 2 SHARING</t>
  </si>
  <si>
    <t>SPGRL026_BRF M1</t>
  </si>
  <si>
    <t>SPGRL026_B</t>
  </si>
  <si>
    <t>-23,467333</t>
  </si>
  <si>
    <t>-46,394722000000002</t>
  </si>
  <si>
    <t>SPGRL026_BRF M2</t>
  </si>
  <si>
    <t>SPGRL026_BRRU M1</t>
  </si>
  <si>
    <t>RRUS 4415</t>
  </si>
  <si>
    <t>SPGRL026_BRRU M2</t>
  </si>
  <si>
    <t>SCBGC003_ARF M1</t>
  </si>
  <si>
    <t>-27,486153999999999</t>
  </si>
  <si>
    <t>-48,664333999999997</t>
  </si>
  <si>
    <t>SCBGC003_ARRU M1</t>
  </si>
  <si>
    <t>SCBGC003_ARRU M2</t>
  </si>
  <si>
    <t>SCBGC005_ARF M1</t>
  </si>
  <si>
    <t>-27,487342000000002</t>
  </si>
  <si>
    <t>-48,671950000000002</t>
  </si>
  <si>
    <t>SCBGC005_ARRU M1</t>
  </si>
  <si>
    <t>SCBGC005_ARRU M2</t>
  </si>
  <si>
    <t>SPGRL019_FRF M1</t>
  </si>
  <si>
    <t>SPGRL019_F</t>
  </si>
  <si>
    <t>SMGRSQ6</t>
  </si>
  <si>
    <t>-23,453057</t>
  </si>
  <si>
    <t>-46,533814</t>
  </si>
  <si>
    <t>SPGRL019_FRF M2</t>
  </si>
  <si>
    <t>SPGRL019_FRRU M1</t>
  </si>
  <si>
    <t>SPGRL019_FRRU M2</t>
  </si>
  <si>
    <t>SPGRL019_FGABINETE</t>
  </si>
  <si>
    <t>ELTEK</t>
  </si>
  <si>
    <t>GABINETE ELTEK 16US</t>
  </si>
  <si>
    <t>CECCX002_CRF M1</t>
  </si>
  <si>
    <t>-3,679983</t>
  </si>
  <si>
    <t>-38,860090999999997</t>
  </si>
  <si>
    <t>CECCX002_CRRU M1</t>
  </si>
  <si>
    <t>RRU 5818W / RRU 5512</t>
  </si>
  <si>
    <t>CECCX002_CRRU M2</t>
  </si>
  <si>
    <t>RRU 5904 / RRU 5301 / RRU 5901</t>
  </si>
  <si>
    <t>PICST001_ARF M1</t>
  </si>
  <si>
    <t>PICST001</t>
  </si>
  <si>
    <t>PICST001_A</t>
  </si>
  <si>
    <t>KPKP00</t>
  </si>
  <si>
    <t>-5,32</t>
  </si>
  <si>
    <t>-41,550333000000002</t>
  </si>
  <si>
    <t>PIPCS001_ARF M1</t>
  </si>
  <si>
    <t>PIPCS001</t>
  </si>
  <si>
    <t>PIPCS001_A</t>
  </si>
  <si>
    <t>-7,0801829999999999</t>
  </si>
  <si>
    <t>-41,473556000000002</t>
  </si>
  <si>
    <t>PIPCS001_AMW M1</t>
  </si>
  <si>
    <t>PEPSQ001_ARF M1</t>
  </si>
  <si>
    <t>PEPSQ001</t>
  </si>
  <si>
    <t>PEPSQ001_A</t>
  </si>
  <si>
    <t>-8,3568870000000004</t>
  </si>
  <si>
    <t>-36,681952000000003</t>
  </si>
  <si>
    <t>PEPSQ001_AMW M1</t>
  </si>
  <si>
    <t>SPGRT002_A</t>
  </si>
  <si>
    <t>-22,813703</t>
  </si>
  <si>
    <t>-45,179557000000003</t>
  </si>
  <si>
    <t>PERCF015_GRF M1</t>
  </si>
  <si>
    <t>PEIPS56</t>
  </si>
  <si>
    <t>-8,1319189999999999</t>
  </si>
  <si>
    <t>-34,938561</t>
  </si>
  <si>
    <t>PERCF015_GRF M2</t>
  </si>
  <si>
    <t>PERCF015_GRRU M1</t>
  </si>
  <si>
    <t>PERCF015_GGABINETE</t>
  </si>
  <si>
    <t>SPNDR003_DRF M1</t>
  </si>
  <si>
    <t>SPNDR003</t>
  </si>
  <si>
    <t>SPNDR003_D</t>
  </si>
  <si>
    <t>SMSNED9</t>
  </si>
  <si>
    <t>-23,652612999999999</t>
  </si>
  <si>
    <t>-46,557476999999999</t>
  </si>
  <si>
    <t>SPNDR003_DRF M2</t>
  </si>
  <si>
    <t>SPNDR003_DRRU M1</t>
  </si>
  <si>
    <t>SPNDR003_DRRU M2</t>
  </si>
  <si>
    <t>SPNDR003_DGABINETE</t>
  </si>
  <si>
    <t>ELTEK 16US</t>
  </si>
  <si>
    <t>RJMSQ003_ARF M1</t>
  </si>
  <si>
    <t>RJMSQ003</t>
  </si>
  <si>
    <t>RJMSQ003_A</t>
  </si>
  <si>
    <t>-22,771725</t>
  </si>
  <si>
    <t>-43,419784999999997</t>
  </si>
  <si>
    <t>RJMSQ003_ARF M2</t>
  </si>
  <si>
    <t>RJMSQ003_ARRU M1</t>
  </si>
  <si>
    <t>RJMSQ003_ARRU M2</t>
  </si>
  <si>
    <t>SPGRT002_CRF M1</t>
  </si>
  <si>
    <t>SPGRT002_C</t>
  </si>
  <si>
    <t>-22,814405000000001</t>
  </si>
  <si>
    <t>-45,180672999999999</t>
  </si>
  <si>
    <t>SPGRT002_CMW M1</t>
  </si>
  <si>
    <t>PICST001_AMW M1</t>
  </si>
  <si>
    <t>MGTNX001_ARF M1</t>
  </si>
  <si>
    <t>MGTNX001</t>
  </si>
  <si>
    <t>MGTNX001_A</t>
  </si>
  <si>
    <t>-20,087083333333332</t>
  </si>
  <si>
    <t>-44,588222222222221</t>
  </si>
  <si>
    <t>HBX-6516DS-VTM</t>
  </si>
  <si>
    <t>MGTNX001_ARRU M1</t>
  </si>
  <si>
    <t>KRC 118 75/1</t>
  </si>
  <si>
    <t>RJMSQ002_A</t>
  </si>
  <si>
    <t>RJMSQ002</t>
  </si>
  <si>
    <t>-22,779313999999999</t>
  </si>
  <si>
    <t>-43,414433000000002</t>
  </si>
  <si>
    <t>SPFRR001_ARF M1</t>
  </si>
  <si>
    <t>SPFRR001</t>
  </si>
  <si>
    <t>SPFRR001_A</t>
  </si>
  <si>
    <t>SMFRV14</t>
  </si>
  <si>
    <t>Obrigação 2300MHz</t>
  </si>
  <si>
    <t>-23,529755999999999</t>
  </si>
  <si>
    <t>-46,363869999999999</t>
  </si>
  <si>
    <t>SPFRR001_ARF M2</t>
  </si>
  <si>
    <t>SPFRR001_ARRU M1</t>
  </si>
  <si>
    <t>SPFRR001_ARRU M2</t>
  </si>
  <si>
    <t>RJMSQ002_ARF M1</t>
  </si>
  <si>
    <t>RJMSQ002_ARF M2</t>
  </si>
  <si>
    <t>AIR3919N</t>
  </si>
  <si>
    <t>RJMSQ002_ARRU M1</t>
  </si>
  <si>
    <t>RJMSQ002_ARRU M2</t>
  </si>
  <si>
    <t>RRUS 8863(MR 3500)</t>
  </si>
  <si>
    <t>SPTXX014_BRF M1</t>
  </si>
  <si>
    <t>SPTXX014</t>
  </si>
  <si>
    <t>SPTXX014_B</t>
  </si>
  <si>
    <t>SPTXX014_BRRU M1</t>
  </si>
  <si>
    <t>SPTXX014_BRRU M2</t>
  </si>
  <si>
    <t>RJNVG003_DRF M1</t>
  </si>
  <si>
    <t>RJNVG003</t>
  </si>
  <si>
    <t>RJNVG003_D</t>
  </si>
  <si>
    <t>-22,768628</t>
  </si>
  <si>
    <t>-43,509529000000001</t>
  </si>
  <si>
    <t>ASI4518R39v07</t>
  </si>
  <si>
    <t>RJNVG003_DRF M2</t>
  </si>
  <si>
    <t>AAU5636 3500</t>
  </si>
  <si>
    <t>RJNVG003_DRRU M1</t>
  </si>
  <si>
    <t>RJNVG003_DGABINETE</t>
  </si>
  <si>
    <t>Gabinete T02 Sharing</t>
  </si>
  <si>
    <t>MGNTN001_ARRU M1</t>
  </si>
  <si>
    <t>MGNTN001</t>
  </si>
  <si>
    <t>MGNTN001_A</t>
  </si>
  <si>
    <t>-20,155449999999998</t>
  </si>
  <si>
    <t>-45,235469999999999</t>
  </si>
  <si>
    <t>MGNTN001_AMW M1</t>
  </si>
  <si>
    <t>MGNTN001_ARRU M2</t>
  </si>
  <si>
    <t>MGNTN001_ARF M1</t>
  </si>
  <si>
    <t>RV-65SFVB</t>
  </si>
  <si>
    <t>ALVCS001_BRF M1</t>
  </si>
  <si>
    <t>ALVCS001</t>
  </si>
  <si>
    <t>ALVCS001_B</t>
  </si>
  <si>
    <t>-9,4223160000000004</t>
  </si>
  <si>
    <t>-36,325600000000001</t>
  </si>
  <si>
    <t>ALVCS001_BMW M1</t>
  </si>
  <si>
    <t>PEGRN001_ARF M1</t>
  </si>
  <si>
    <t>PEGRN001</t>
  </si>
  <si>
    <t>PEGRN001_A</t>
  </si>
  <si>
    <t>-8,5841799999999999</t>
  </si>
  <si>
    <t>-35,384929999999997</t>
  </si>
  <si>
    <t>PEGRN001_AMW M1</t>
  </si>
  <si>
    <t>ESVTR005_ARF M1</t>
  </si>
  <si>
    <t>-20,266349999999999</t>
  </si>
  <si>
    <t>-40,284703</t>
  </si>
  <si>
    <t>17</t>
  </si>
  <si>
    <t>ESVTR005_ARF M2</t>
  </si>
  <si>
    <t>ESVTR005_ARRU M1</t>
  </si>
  <si>
    <t>3936</t>
  </si>
  <si>
    <t>ESVTR005_ARRU M2</t>
  </si>
  <si>
    <t>3268</t>
  </si>
  <si>
    <t>ESVTR005_ARRU M3</t>
  </si>
  <si>
    <t>ESVTR005_AGABINETE</t>
  </si>
  <si>
    <t>MTRPN001_ARF M1</t>
  </si>
  <si>
    <t>MTRPN001</t>
  </si>
  <si>
    <t>MTRPN001_A</t>
  </si>
  <si>
    <t>MTNEX</t>
  </si>
  <si>
    <t>NEXA</t>
  </si>
  <si>
    <t>-10,059003000000001</t>
  </si>
  <si>
    <t>-59,505341999999999</t>
  </si>
  <si>
    <t>AQU4518R23v06</t>
  </si>
  <si>
    <t>MTRPN001_ARRU M1</t>
  </si>
  <si>
    <t>MTRPN001_ARRU M2</t>
  </si>
  <si>
    <t>MTRPN001_AMW M1</t>
  </si>
  <si>
    <t>MTRPN001_AGABINETE</t>
  </si>
  <si>
    <t>GABINETE Sharing Tipo 02</t>
  </si>
  <si>
    <t>SPTXX002_ARF M1</t>
  </si>
  <si>
    <t>SPTXX002</t>
  </si>
  <si>
    <t>SPTXX002_A</t>
  </si>
  <si>
    <t>SPTXX002_ARRU M1</t>
  </si>
  <si>
    <t>SPTXX002_ARRU M2</t>
  </si>
  <si>
    <t>RSCNL002_ARF M1</t>
  </si>
  <si>
    <t>RSCNL002</t>
  </si>
  <si>
    <t>RSCNL002_A</t>
  </si>
  <si>
    <t>RSCEN14</t>
  </si>
  <si>
    <t>-29,372304</t>
  </si>
  <si>
    <t>-50,793790000000001</t>
  </si>
  <si>
    <t>RSCNL002_ARF M2</t>
  </si>
  <si>
    <t>RSCNL002_ARRU M1</t>
  </si>
  <si>
    <t>RSCNL002_ARRU M2</t>
  </si>
  <si>
    <t>SPNDR006_ERF M1</t>
  </si>
  <si>
    <t>SPNDR006</t>
  </si>
  <si>
    <t>SPNDR006_E</t>
  </si>
  <si>
    <t>-23,677033000000002</t>
  </si>
  <si>
    <t>-46,515889000000001</t>
  </si>
  <si>
    <t>SPNDR006_ERF M2</t>
  </si>
  <si>
    <t>SPNDR006_ERRU M1</t>
  </si>
  <si>
    <t>MGRFN003_ARF M1</t>
  </si>
  <si>
    <t>MGRFN003</t>
  </si>
  <si>
    <t>MGRFN003_A</t>
  </si>
  <si>
    <t>-22,204836</t>
  </si>
  <si>
    <t>-46,362667999999999</t>
  </si>
  <si>
    <t>MGRFN003_ARRU M1</t>
  </si>
  <si>
    <t>Módulo Nokia FRPA</t>
  </si>
  <si>
    <t>PECHG001_ARF M1</t>
  </si>
  <si>
    <t>PECHG001</t>
  </si>
  <si>
    <t>PECHG001_A</t>
  </si>
  <si>
    <t>-8,2374759999999991</t>
  </si>
  <si>
    <t>-35,463315000000001</t>
  </si>
  <si>
    <t>PECHG001_ARRU M1</t>
  </si>
  <si>
    <t>PECHG001_AMW M1</t>
  </si>
  <si>
    <t>RSPSS001_CRF M1</t>
  </si>
  <si>
    <t>RSPSS001_C</t>
  </si>
  <si>
    <t xml:space="preserve">-28,238028	</t>
  </si>
  <si>
    <t xml:space="preserve">-52,328556	</t>
  </si>
  <si>
    <t>RSPSS001_CRRU M1</t>
  </si>
  <si>
    <t>RSCXS002_ARF M1</t>
  </si>
  <si>
    <t>RSCXS002</t>
  </si>
  <si>
    <t>RSCXS002_A</t>
  </si>
  <si>
    <t>RSCSLA3</t>
  </si>
  <si>
    <t>-29,181725</t>
  </si>
  <si>
    <t>-51,191758</t>
  </si>
  <si>
    <t>RSCXS002_ARF M2</t>
  </si>
  <si>
    <t>RSCXS002_ARRU M1</t>
  </si>
  <si>
    <t>RRU 2271 B28</t>
  </si>
  <si>
    <t>RSBNT003_CRF M1</t>
  </si>
  <si>
    <t>RSBNT003</t>
  </si>
  <si>
    <t>RSBNT003_C</t>
  </si>
  <si>
    <t>RSBGV32</t>
  </si>
  <si>
    <t>-29,185547</t>
  </si>
  <si>
    <t>-51,537410999999999</t>
  </si>
  <si>
    <t>RSBNT003_CRRU M1</t>
  </si>
  <si>
    <t>ALTLX001_ARF M1</t>
  </si>
  <si>
    <t>ALTLX001</t>
  </si>
  <si>
    <t>ALTLX001_A</t>
  </si>
  <si>
    <t>NLAWAW00_REM</t>
  </si>
  <si>
    <t>-9,5132890000000003</t>
  </si>
  <si>
    <t>-36,011403000000001</t>
  </si>
  <si>
    <t>RSLRN001_BRF M1</t>
  </si>
  <si>
    <t>RSLRN001</t>
  </si>
  <si>
    <t>RSLRN001_B</t>
  </si>
  <si>
    <t>18NLSLLR01</t>
  </si>
  <si>
    <t>-31,361170000000001</t>
  </si>
  <si>
    <t>-51,979280000000003</t>
  </si>
  <si>
    <t>RSLRN001_BMW M1</t>
  </si>
  <si>
    <t>RJMSQ002_BRF M1</t>
  </si>
  <si>
    <t>RJMSQ002_B</t>
  </si>
  <si>
    <t>RJMES11</t>
  </si>
  <si>
    <t>-22,781381</t>
  </si>
  <si>
    <t>-43,413428000000003</t>
  </si>
  <si>
    <t>RJMSQ002_BRRU M1</t>
  </si>
  <si>
    <t>GOPRC001_ARF M1</t>
  </si>
  <si>
    <t>-16,761610999999998</t>
  </si>
  <si>
    <t>-49,251778999999999</t>
  </si>
  <si>
    <t>ATR4518R14V06</t>
  </si>
  <si>
    <t>GOPRC001_ARF M2</t>
  </si>
  <si>
    <t>AIR 6419 B42</t>
  </si>
  <si>
    <t>GOPRC001_ARF M3</t>
  </si>
  <si>
    <t>RIU</t>
  </si>
  <si>
    <t>GOPRC001_ARRU M1</t>
  </si>
  <si>
    <t>GOPRC001_ARRU M2</t>
  </si>
  <si>
    <t>2212</t>
  </si>
  <si>
    <t>MGXRM001_ARF M1</t>
  </si>
  <si>
    <t>MGXRM001</t>
  </si>
  <si>
    <t>MGXRM001_A</t>
  </si>
  <si>
    <t>-22,170936999999999</t>
  </si>
  <si>
    <t xml:space="preserve">-45,100914	</t>
  </si>
  <si>
    <t>MGXRM001_AMW M1</t>
  </si>
  <si>
    <t>SPTTB009_ARF M1</t>
  </si>
  <si>
    <t>SPTTB009</t>
  </si>
  <si>
    <t>SPTTB009_A</t>
  </si>
  <si>
    <t xml:space="preserve">-22,940215		</t>
  </si>
  <si>
    <t xml:space="preserve">-46,709677		</t>
  </si>
  <si>
    <t>ODP2- 065 R07M12J1 3U-GQ</t>
  </si>
  <si>
    <t>SPTTB009_ARRU M1</t>
  </si>
  <si>
    <t>SPTTB009_ARRU M2</t>
  </si>
  <si>
    <t>RRU 4490 44B</t>
  </si>
  <si>
    <t>SPTTB009_ARRU M3</t>
  </si>
  <si>
    <t>RRU 8863 B42</t>
  </si>
  <si>
    <t>SPTTB012_ARF M1</t>
  </si>
  <si>
    <t>SPTTB012</t>
  </si>
  <si>
    <t>SPTTB012_A</t>
  </si>
  <si>
    <t xml:space="preserve">-22,932037		</t>
  </si>
  <si>
    <t xml:space="preserve">-46,706492		</t>
  </si>
  <si>
    <t>SPTTB012_ARRU M1</t>
  </si>
  <si>
    <t>SPTTB012_ARRU M2</t>
  </si>
  <si>
    <t>SPTTB012_ARRU M3</t>
  </si>
  <si>
    <t>RRU ERICSSON</t>
  </si>
  <si>
    <t>SPTTB011_ARF M1</t>
  </si>
  <si>
    <t>SPTTB011</t>
  </si>
  <si>
    <t>SPTTB011_A</t>
  </si>
  <si>
    <t xml:space="preserve">-22,93085		</t>
  </si>
  <si>
    <t xml:space="preserve">-46,714875		</t>
  </si>
  <si>
    <t>SPTTB011_ARRU M1</t>
  </si>
  <si>
    <t>SPTTB011_ARRU M2</t>
  </si>
  <si>
    <t>SPTTB011_ARRU M3</t>
  </si>
  <si>
    <t>MTRPN002_ARF M1</t>
  </si>
  <si>
    <t>MTRPN002</t>
  </si>
  <si>
    <t>MTRPN002_A</t>
  </si>
  <si>
    <t>MTAYP02</t>
  </si>
  <si>
    <t>-9,9274129999999996</t>
  </si>
  <si>
    <t>-59,916350999999999</t>
  </si>
  <si>
    <t>MTRPN002_ARRU M1</t>
  </si>
  <si>
    <t>PECMR001_ARF M1</t>
  </si>
  <si>
    <t>PECMR001_A</t>
  </si>
  <si>
    <t>-7,9850190000000003</t>
  </si>
  <si>
    <t>-34,976253</t>
  </si>
  <si>
    <t>PECMR001_ARRU M1</t>
  </si>
  <si>
    <t>MTPXT001_ARF M1</t>
  </si>
  <si>
    <t>MTPXT001</t>
  </si>
  <si>
    <t>MTPXT001_A</t>
  </si>
  <si>
    <t>MTPXZ02</t>
  </si>
  <si>
    <t>-10,43045</t>
  </si>
  <si>
    <t>-54,443268000000003</t>
  </si>
  <si>
    <t>MTPXT001_ARRU M1</t>
  </si>
  <si>
    <t>SPTTB007_ARF M1</t>
  </si>
  <si>
    <t>SPTTB007</t>
  </si>
  <si>
    <t>SPTTB007_A</t>
  </si>
  <si>
    <t xml:space="preserve">-22,943731		</t>
  </si>
  <si>
    <t xml:space="preserve">-46,708553		</t>
  </si>
  <si>
    <t>SPTTB007_ARRU M1</t>
  </si>
  <si>
    <t>SPTTB007_ARRU M2</t>
  </si>
  <si>
    <t>RRU 4490 44B 1 44B3</t>
  </si>
  <si>
    <t>SPTTB007_ARRU M3</t>
  </si>
  <si>
    <t>MTCMD001_ARF M1</t>
  </si>
  <si>
    <t>MTCMD001</t>
  </si>
  <si>
    <t>MTCMD001_A</t>
  </si>
  <si>
    <t>MTCMZ05</t>
  </si>
  <si>
    <t>-13,426543000000001</t>
  </si>
  <si>
    <t>-60,106544999999997</t>
  </si>
  <si>
    <t>MTCMD001_ARRU M1</t>
  </si>
  <si>
    <t>MTCMD001_AVSAT</t>
  </si>
  <si>
    <t>MSDDP002_ARF M1</t>
  </si>
  <si>
    <t>MSDDP002</t>
  </si>
  <si>
    <t>MSDDP002_A</t>
  </si>
  <si>
    <t>-22,111585999999999</t>
  </si>
  <si>
    <t>-54,165199999999999</t>
  </si>
  <si>
    <t>MSDDP002_ARRU M1</t>
  </si>
  <si>
    <t>MSDDP002_ARRU M2</t>
  </si>
  <si>
    <t>MSDDP002_AMW M1</t>
  </si>
  <si>
    <t>MSDDP002_AGABINETE</t>
  </si>
  <si>
    <t>MSDDP001_BRF M1</t>
  </si>
  <si>
    <t>MSDDP001</t>
  </si>
  <si>
    <t>MSDDP001_B</t>
  </si>
  <si>
    <t>-22,174728999999999</t>
  </si>
  <si>
    <t>-54,12397</t>
  </si>
  <si>
    <t>MSDDP001_BRRU M1</t>
  </si>
  <si>
    <t>MSDDP001_BRRU M2</t>
  </si>
  <si>
    <t>MSDDP001_BMW M1</t>
  </si>
  <si>
    <t>SBX4-W71AB</t>
  </si>
  <si>
    <t>MSDDP001_BGABINETE</t>
  </si>
  <si>
    <t>SCBLY001_ARF M1</t>
  </si>
  <si>
    <t>SCBLY001</t>
  </si>
  <si>
    <t>SCBLY001_A</t>
  </si>
  <si>
    <t xml:space="preserve">-29,091506	</t>
  </si>
  <si>
    <t xml:space="preserve">-49,523722	</t>
  </si>
  <si>
    <t>SCBLY001_ARRU M1</t>
  </si>
  <si>
    <t>SCBLY001_ARRU M2</t>
  </si>
  <si>
    <t>SCBLY001_AVSAT</t>
  </si>
  <si>
    <t>MTVRX001_ARF M1</t>
  </si>
  <si>
    <t>MTVRX001</t>
  </si>
  <si>
    <t>MTVRX001_A</t>
  </si>
  <si>
    <t>MTVER02</t>
  </si>
  <si>
    <t xml:space="preserve"> -13.509288</t>
  </si>
  <si>
    <t xml:space="preserve"> -55.147246</t>
  </si>
  <si>
    <t>MTVRX001_ARRU M1</t>
  </si>
  <si>
    <t>SPJQX001_ARF M1</t>
  </si>
  <si>
    <t>SPJQX001</t>
  </si>
  <si>
    <t>SPJQX001_A</t>
  </si>
  <si>
    <t>SIJUQ03</t>
  </si>
  <si>
    <t>-24,34976</t>
  </si>
  <si>
    <t>-47,651609999999998</t>
  </si>
  <si>
    <t>SPJQX001_ARRU M1</t>
  </si>
  <si>
    <t>SPJQX001_ARRU M2</t>
  </si>
  <si>
    <t>SPTNH003_ARF M1</t>
  </si>
  <si>
    <t>SPTNH003</t>
  </si>
  <si>
    <t>SPTNH003_A</t>
  </si>
  <si>
    <t>-24,196005</t>
  </si>
  <si>
    <t>-46,806519999999999</t>
  </si>
  <si>
    <t>SPTNH003_ARRU M1</t>
  </si>
  <si>
    <t>SPCRZ001_DRF M1</t>
  </si>
  <si>
    <t>SPCRZ001</t>
  </si>
  <si>
    <t>SPCRZ001_D</t>
  </si>
  <si>
    <t>-22,545283000000001</t>
  </si>
  <si>
    <t>-45,010544000000003</t>
  </si>
  <si>
    <t>ANTENA Omni 02P-2L-B1</t>
  </si>
  <si>
    <t>SPCRZ001_DRRU M1</t>
  </si>
  <si>
    <t>ZTE</t>
  </si>
  <si>
    <t>R8862A GL</t>
  </si>
  <si>
    <t>ESJRN001_BRF M1</t>
  </si>
  <si>
    <t>ESJRN001</t>
  </si>
  <si>
    <t>ESJRN001_B</t>
  </si>
  <si>
    <t xml:space="preserve">-20,802370	</t>
  </si>
  <si>
    <t>-41,366970000000002</t>
  </si>
  <si>
    <t>ESJRN001_BRRU M1</t>
  </si>
  <si>
    <t>ESJRN001_BMW M1</t>
  </si>
  <si>
    <t>SPPRG001_ARF M1</t>
  </si>
  <si>
    <t>SPPRG001</t>
  </si>
  <si>
    <t>SPPRG001_A</t>
  </si>
  <si>
    <t>SIPGE91</t>
  </si>
  <si>
    <t xml:space="preserve">-24,015573	</t>
  </si>
  <si>
    <t xml:space="preserve">-46,481644	</t>
  </si>
  <si>
    <t>SPPRG001_ARRU M1</t>
  </si>
  <si>
    <t>SPPRG001_ARRU M2</t>
  </si>
  <si>
    <t>AIR 3319 B78AA</t>
  </si>
  <si>
    <t>SPTQR005_ARF M1</t>
  </si>
  <si>
    <t>SPTQR005_A</t>
  </si>
  <si>
    <t>-21,426333</t>
  </si>
  <si>
    <t>-48,520361000000001</t>
  </si>
  <si>
    <t>SPTQR005_ARRU M1</t>
  </si>
  <si>
    <t>RSNDL001_CRF M1</t>
  </si>
  <si>
    <t>RSNDL001_C</t>
  </si>
  <si>
    <t xml:space="preserve">-30,898407	</t>
  </si>
  <si>
    <t xml:space="preserve">-55,517180	</t>
  </si>
  <si>
    <t>RSNDL001_CMW M1</t>
  </si>
  <si>
    <t>SPSRX002_ARF M1</t>
  </si>
  <si>
    <t>SPSRX002</t>
  </si>
  <si>
    <t>SPSRX002_A</t>
  </si>
  <si>
    <t>SISNG12</t>
  </si>
  <si>
    <t xml:space="preserve">-22,609269	</t>
  </si>
  <si>
    <t xml:space="preserve">-46,716411	</t>
  </si>
  <si>
    <t>SPSRX002_ARRU M1</t>
  </si>
  <si>
    <t>SPBRN011_CRF M1</t>
  </si>
  <si>
    <t>SPBRN011</t>
  </si>
  <si>
    <t>SPBRN011_C</t>
  </si>
  <si>
    <t>SMSOBB9</t>
  </si>
  <si>
    <t xml:space="preserve">-23,740206	</t>
  </si>
  <si>
    <t xml:space="preserve">-46,572586	</t>
  </si>
  <si>
    <t>SPBRN011_CRF M2</t>
  </si>
  <si>
    <t>SPBRN011_CRRU M1</t>
  </si>
  <si>
    <t>SPBRN011_CRRU M2</t>
  </si>
  <si>
    <t>RRU 4415</t>
  </si>
  <si>
    <t>SPBRN011_CRRU M3</t>
  </si>
  <si>
    <t>SPLHS003_ARF M1</t>
  </si>
  <si>
    <t>SPLHS003</t>
  </si>
  <si>
    <t>SPLHS003_A</t>
  </si>
  <si>
    <t>SIILS04</t>
  </si>
  <si>
    <t>-20,387149999999998</t>
  </si>
  <si>
    <t>-51,335538999999997</t>
  </si>
  <si>
    <t>SPLHS003_ARRU M1</t>
  </si>
  <si>
    <t>SPLHS003_ARRU M2</t>
  </si>
  <si>
    <t>SPSRP002_BRF M1</t>
  </si>
  <si>
    <t>SPSRP002</t>
  </si>
  <si>
    <t>SPSRP002_B</t>
  </si>
  <si>
    <t>SISRRH2</t>
  </si>
  <si>
    <t xml:space="preserve">-20,860714	</t>
  </si>
  <si>
    <t xml:space="preserve">-49,325750	</t>
  </si>
  <si>
    <t>SPSRP002_BRF M2</t>
  </si>
  <si>
    <t>AIR 3219 B78AA</t>
  </si>
  <si>
    <t>SPSRP002_BRRU M1</t>
  </si>
  <si>
    <t>SPTRM001_ARF M1</t>
  </si>
  <si>
    <t xml:space="preserve">-22,988769	</t>
  </si>
  <si>
    <t xml:space="preserve">-45,537750	</t>
  </si>
  <si>
    <t>SPTRM001_ARRU M1</t>
  </si>
  <si>
    <t>SPNDT001_ARF M1</t>
  </si>
  <si>
    <t>SPNDT001</t>
  </si>
  <si>
    <t>SPNDT001_A</t>
  </si>
  <si>
    <t>SIIDU49</t>
  </si>
  <si>
    <t>-23,1205</t>
  </si>
  <si>
    <t xml:space="preserve">-47,238354	</t>
  </si>
  <si>
    <t>SPNDT001_ARF M2</t>
  </si>
  <si>
    <t>SPNDT001_ARRU M1</t>
  </si>
  <si>
    <t>SPMGD001_ARF M1</t>
  </si>
  <si>
    <t>SPMGD001_A</t>
  </si>
  <si>
    <t>SMMCZ78</t>
  </si>
  <si>
    <t xml:space="preserve">-23,551791	</t>
  </si>
  <si>
    <t xml:space="preserve">-46,229132	</t>
  </si>
  <si>
    <t>SPMGD001_ARF M2</t>
  </si>
  <si>
    <t>SPMGD001_ARRU M1</t>
  </si>
  <si>
    <t>SPMGD001_ARRU M2</t>
  </si>
  <si>
    <t>MGSTL001_ARF M1</t>
  </si>
  <si>
    <t>MGSTL001</t>
  </si>
  <si>
    <t>MGSTL001_A</t>
  </si>
  <si>
    <t>MGSLG53</t>
  </si>
  <si>
    <t xml:space="preserve">-19,590806	</t>
  </si>
  <si>
    <t>-44,232028</t>
  </si>
  <si>
    <t>A104521R03V6</t>
  </si>
  <si>
    <t>MGSTL001_ARRU M1</t>
  </si>
  <si>
    <t>MGSTL001_AMW M1</t>
  </si>
  <si>
    <t>AWHUA A18D80S06CC</t>
  </si>
  <si>
    <t>SPTTB010_ARF M1</t>
  </si>
  <si>
    <t>SPTTB010</t>
  </si>
  <si>
    <t>SPTTB010_A</t>
  </si>
  <si>
    <t xml:space="preserve">-22,94095		</t>
  </si>
  <si>
    <t xml:space="preserve">-46,704304		</t>
  </si>
  <si>
    <t>SPTTB010_ARRU M1</t>
  </si>
  <si>
    <t>SPTTB010_ARRU M2</t>
  </si>
  <si>
    <t>SPTTB010_ARRU M3</t>
  </si>
  <si>
    <t>SPTTB010_AGABINETE</t>
  </si>
  <si>
    <t>GABINETE SMALL CELL</t>
  </si>
  <si>
    <t>RSCRZ003_FRF M1</t>
  </si>
  <si>
    <t>RSCRZ003_F</t>
  </si>
  <si>
    <t>SR-SCRO05 (O35257)</t>
  </si>
  <si>
    <t xml:space="preserve">-29,733306	</t>
  </si>
  <si>
    <t xml:space="preserve">-52,418792	</t>
  </si>
  <si>
    <t>RSCRZ003_FRRU M1</t>
  </si>
  <si>
    <t>RSCRZ003_FRRU M2</t>
  </si>
  <si>
    <t>SPLHB002_ARF M1</t>
  </si>
  <si>
    <t>-23,863433000000001</t>
  </si>
  <si>
    <t>-45,423563999999999</t>
  </si>
  <si>
    <t>SPLHB002_ARF M2</t>
  </si>
  <si>
    <t>SPLHB002_ARRU M1</t>
  </si>
  <si>
    <t>SPLHB002_AMW M1</t>
  </si>
  <si>
    <t>SPRCL001_BRF M1</t>
  </si>
  <si>
    <t>SPRCL001</t>
  </si>
  <si>
    <t>SPRCL001_B</t>
  </si>
  <si>
    <t>SIRCO39</t>
  </si>
  <si>
    <t>-22,357274</t>
  </si>
  <si>
    <t>-47,640130999999997</t>
  </si>
  <si>
    <t>SPRCL001_BRRU M1</t>
  </si>
  <si>
    <t>SPRCL001_BMW M1</t>
  </si>
  <si>
    <t>SPRCL001_BMW M2</t>
  </si>
  <si>
    <t>SPJSD009_BRF M1</t>
  </si>
  <si>
    <t>SPJSD009_B</t>
  </si>
  <si>
    <t>SISJCH1</t>
  </si>
  <si>
    <t xml:space="preserve">-23,192692	</t>
  </si>
  <si>
    <t xml:space="preserve">-45,786546	</t>
  </si>
  <si>
    <t>SPJSD009_BRF M2</t>
  </si>
  <si>
    <t>SPJSD009_BRRU M1</t>
  </si>
  <si>
    <t>RJSPC008_BMW M1</t>
  </si>
  <si>
    <t>RJSPC008</t>
  </si>
  <si>
    <t>RJSPC008_B</t>
  </si>
  <si>
    <t>SN-SAPU14</t>
  </si>
  <si>
    <t>-22,10202</t>
  </si>
  <si>
    <t>-42,795478000000003</t>
  </si>
  <si>
    <t>RJSPC008_BRF M1</t>
  </si>
  <si>
    <t>RJSPC008_BRRU M1</t>
  </si>
  <si>
    <t>RJSPC003_CRF M1</t>
  </si>
  <si>
    <t>RJSPC003</t>
  </si>
  <si>
    <t>RJSPC003_C</t>
  </si>
  <si>
    <t>SN-SAPU09</t>
  </si>
  <si>
    <t>-21,954740999999999</t>
  </si>
  <si>
    <t>-42,735402000000001</t>
  </si>
  <si>
    <t>RJSPC003_CRRU M1</t>
  </si>
  <si>
    <t>MTCLN001_ARF M1</t>
  </si>
  <si>
    <t>MTCLN001</t>
  </si>
  <si>
    <t>MTCLN001_A</t>
  </si>
  <si>
    <t>MTCNI02</t>
  </si>
  <si>
    <t>-9,2513100000000001</t>
  </si>
  <si>
    <t>-60,323490999999997</t>
  </si>
  <si>
    <t>MTCLN001_AGABINETE</t>
  </si>
  <si>
    <t>MTCLN001_ARRU M1</t>
  </si>
  <si>
    <t>PRCSC004_CRF M1</t>
  </si>
  <si>
    <t>PRCSC004</t>
  </si>
  <si>
    <t>PRCSC004_C</t>
  </si>
  <si>
    <t>PRCSC72</t>
  </si>
  <si>
    <t>-24,930087</t>
  </si>
  <si>
    <t>-53,470995000000002</t>
  </si>
  <si>
    <t>A08260PD02v06</t>
  </si>
  <si>
    <t>PRCSC004_CRF M2</t>
  </si>
  <si>
    <t>AAU 5336w</t>
  </si>
  <si>
    <t>PRCSC004_CRRU M1</t>
  </si>
  <si>
    <t>PRCSC004_CRRU M2</t>
  </si>
  <si>
    <t>RRU 5866</t>
  </si>
  <si>
    <t>MTCLN001_AVSAT</t>
  </si>
  <si>
    <t>ANTENA SAT 1,8 BANDA KU</t>
  </si>
  <si>
    <t>MTNVW001_ARF M1</t>
  </si>
  <si>
    <t>MTNVW001</t>
  </si>
  <si>
    <t>MTNVW001_A</t>
  </si>
  <si>
    <t>MTNMV03</t>
  </si>
  <si>
    <t>-9,7748640000000009</t>
  </si>
  <si>
    <t>-57,127420000000001</t>
  </si>
  <si>
    <t>MTNVW001_ARRU M1</t>
  </si>
  <si>
    <t>MTNVW001_AVSAT</t>
  </si>
  <si>
    <t>BANDA KU 1.8</t>
  </si>
  <si>
    <t>SPTNH002_ARF M1</t>
  </si>
  <si>
    <t>SPTNH002</t>
  </si>
  <si>
    <t>SPTNH002_A</t>
  </si>
  <si>
    <t>SIINE35</t>
  </si>
  <si>
    <t>-24,163329999999998</t>
  </si>
  <si>
    <t>-46,751550000000002</t>
  </si>
  <si>
    <t>SPTNH002_ARF M2</t>
  </si>
  <si>
    <t>SPTNH002_ARRU M1</t>
  </si>
  <si>
    <t>SPJSD008_ARF M1</t>
  </si>
  <si>
    <t>SPJSD008</t>
  </si>
  <si>
    <t>SPJSD008_A</t>
  </si>
  <si>
    <t>SISJCG9</t>
  </si>
  <si>
    <t xml:space="preserve">-23,153969	</t>
  </si>
  <si>
    <t xml:space="preserve">-45,901964	</t>
  </si>
  <si>
    <t>SPJSD008_ARF M2</t>
  </si>
  <si>
    <t>SPJSD008_ARRU M1</t>
  </si>
  <si>
    <t>RRU 2271 700</t>
  </si>
  <si>
    <t>SPJSD008_ARRU M2</t>
  </si>
  <si>
    <t>RRU 2271 2100</t>
  </si>
  <si>
    <t>PERCF002_ARF M1</t>
  </si>
  <si>
    <t>PERCF002</t>
  </si>
  <si>
    <t>PERCF002_A</t>
  </si>
  <si>
    <t>-8,1419119999999996</t>
  </si>
  <si>
    <t>-34,904969000000001</t>
  </si>
  <si>
    <t>8</t>
  </si>
  <si>
    <t>PERCF002_ARRU M1</t>
  </si>
  <si>
    <t>RRU 5818</t>
  </si>
  <si>
    <t>PERCF002_AGABINETE</t>
  </si>
  <si>
    <t>GABINETE SLS</t>
  </si>
  <si>
    <t>PERCF002_ARRU M2</t>
  </si>
  <si>
    <t>SPCTX004_ARF M1</t>
  </si>
  <si>
    <t>SPCTX004</t>
  </si>
  <si>
    <t>SPCTX004_A</t>
  </si>
  <si>
    <t>SMCOA66</t>
  </si>
  <si>
    <t xml:space="preserve">-23,591110	</t>
  </si>
  <si>
    <t xml:space="preserve">-46,922840	</t>
  </si>
  <si>
    <t>SPCTX004_ARF M2</t>
  </si>
  <si>
    <t>SPCTX004_ARRU M1</t>
  </si>
  <si>
    <t>BAPLF001_BRF M1</t>
  </si>
  <si>
    <t>BAPLF001_B</t>
  </si>
  <si>
    <t>BAPAF10</t>
  </si>
  <si>
    <t>AAU5336w|32X32</t>
  </si>
  <si>
    <t>BAPLF001_BRF M2</t>
  </si>
  <si>
    <t>BAPLF001_BRRU M1</t>
  </si>
  <si>
    <t>BAPLF001_BRRU M2</t>
  </si>
  <si>
    <t>PECMR001_CRF M1</t>
  </si>
  <si>
    <t>-7,9878640000000001</t>
  </si>
  <si>
    <t>-34,976483000000002</t>
  </si>
  <si>
    <t>PECMR001_CRRU M1</t>
  </si>
  <si>
    <t>RSVMX002_ARF M1</t>
  </si>
  <si>
    <t>RSVMX002</t>
  </si>
  <si>
    <t>RSVMX002_A</t>
  </si>
  <si>
    <t>RSVAO55</t>
  </si>
  <si>
    <t xml:space="preserve">-30,063956	</t>
  </si>
  <si>
    <t xml:space="preserve">-51,049225	</t>
  </si>
  <si>
    <t>RSVMX002_ARF M2</t>
  </si>
  <si>
    <t>RSVMX002_ARRU M1</t>
  </si>
  <si>
    <t>RSVMX002_ARRU M2</t>
  </si>
  <si>
    <t>RONVM002_CRF M1</t>
  </si>
  <si>
    <t>RONVM002</t>
  </si>
  <si>
    <t>RONVM002_C</t>
  </si>
  <si>
    <t>RONVM02</t>
  </si>
  <si>
    <t xml:space="preserve">-10,267660	</t>
  </si>
  <si>
    <t xml:space="preserve">-64,287938	</t>
  </si>
  <si>
    <t>RONVM002_CRRU M1</t>
  </si>
  <si>
    <t>RONVM002_CGABINETE</t>
  </si>
  <si>
    <t>BBU</t>
  </si>
  <si>
    <t>RONVM002_CVSAT</t>
  </si>
  <si>
    <t>ANTENA SAT BANDA KU</t>
  </si>
  <si>
    <t>SPBRN010_A (ANTIGO C)RF M1</t>
  </si>
  <si>
    <t>SPBRN010_A (ANTIGO C)</t>
  </si>
  <si>
    <t xml:space="preserve">-23,756441	</t>
  </si>
  <si>
    <t xml:space="preserve">-46,529472	</t>
  </si>
  <si>
    <t>SPBRN010_A (ANTIGO C)RF M2</t>
  </si>
  <si>
    <t>SPBRN010_A (ANTIGO C)RRU M1</t>
  </si>
  <si>
    <t>RJTRS006_BRF M1</t>
  </si>
  <si>
    <t>RJTRS006</t>
  </si>
  <si>
    <t>RJTRS006_B</t>
  </si>
  <si>
    <t>SN-TERE45</t>
  </si>
  <si>
    <t>-22,336919999999999</t>
  </si>
  <si>
    <t>-42,938571000000003</t>
  </si>
  <si>
    <t>RJTRS006_BMW M1</t>
  </si>
  <si>
    <t>A80S03HAC</t>
  </si>
  <si>
    <t>RJTRS006_BRRU M1</t>
  </si>
  <si>
    <t>SPSPL045_C (ANTIGO A)RF M1</t>
  </si>
  <si>
    <t>SPSPL045_C (ANTIGO A)</t>
  </si>
  <si>
    <t>SPSPL045_C (ANTIGO A)RF M2</t>
  </si>
  <si>
    <t>SPSPL045_C (ANTIGO A)RRU M1</t>
  </si>
  <si>
    <t>SPPRT002_CRF M1</t>
  </si>
  <si>
    <t>SPPRT002</t>
  </si>
  <si>
    <t>SPPRT002_C</t>
  </si>
  <si>
    <t>SIPTF11</t>
  </si>
  <si>
    <t>-21,864003</t>
  </si>
  <si>
    <t>-47,492597000000004</t>
  </si>
  <si>
    <t>SPPRT002_CRF M2</t>
  </si>
  <si>
    <t>SPPRT002_CRRU M1</t>
  </si>
  <si>
    <t>MTJRX001_ARF M1</t>
  </si>
  <si>
    <t>MTJRX001</t>
  </si>
  <si>
    <t>MTJRX001_A</t>
  </si>
  <si>
    <t>MTJXA09</t>
  </si>
  <si>
    <t>-10,395158</t>
  </si>
  <si>
    <t>-57,717235000000002</t>
  </si>
  <si>
    <t>MTJRX001_AGABINETE</t>
  </si>
  <si>
    <t>MTJRX001_ARRU M1</t>
  </si>
  <si>
    <t>MTJRX001_AVSAT</t>
  </si>
  <si>
    <t>DFBRS008_ARF M1</t>
  </si>
  <si>
    <t>DFBRS008_A</t>
  </si>
  <si>
    <t>-15,801389</t>
  </si>
  <si>
    <t>-47,949961000000002</t>
  </si>
  <si>
    <t>DFBRS008_ARRU M1</t>
  </si>
  <si>
    <t xml:space="preserve">MODULO NOKIA </t>
  </si>
  <si>
    <t>SPGRL032_ARF M1</t>
  </si>
  <si>
    <t>SPGRL032</t>
  </si>
  <si>
    <t>SPGRL032_A</t>
  </si>
  <si>
    <t>SMGRSU5</t>
  </si>
  <si>
    <t xml:space="preserve">-23,472689	</t>
  </si>
  <si>
    <t xml:space="preserve">-46,554792	</t>
  </si>
  <si>
    <t>SPGRL032_ARF M2</t>
  </si>
  <si>
    <t>SPGRL032_ARRU M1</t>
  </si>
  <si>
    <t>SPBRW004_BRF M1</t>
  </si>
  <si>
    <t>SPBRW004</t>
  </si>
  <si>
    <t>SPBRW004_B</t>
  </si>
  <si>
    <t>SIBER55</t>
  </si>
  <si>
    <t>-23,801169999999999</t>
  </si>
  <si>
    <t>-46,078270000000003</t>
  </si>
  <si>
    <t>SPBRW004_BRF M2</t>
  </si>
  <si>
    <t>SPBRW004_BRRU M1</t>
  </si>
  <si>
    <t>SPCNX001_ARF M1</t>
  </si>
  <si>
    <t>SPCNX001</t>
  </si>
  <si>
    <t>SPCNX001_A</t>
  </si>
  <si>
    <t>SICNH06</t>
  </si>
  <si>
    <t>-22,830971999999999</t>
  </si>
  <si>
    <t>-48,100363999999999</t>
  </si>
  <si>
    <t>Antena Omni O2P-2L-B1</t>
  </si>
  <si>
    <t>SPCNX001_ARRU M1</t>
  </si>
  <si>
    <t>SPCNX001_AVSAT</t>
  </si>
  <si>
    <t>SPSPL048_BRF M1</t>
  </si>
  <si>
    <t>SPSPL048</t>
  </si>
  <si>
    <t>SPSPL048_B</t>
  </si>
  <si>
    <t>SPSPL048_BRF M2</t>
  </si>
  <si>
    <t>SPSPL048_BRRU M1</t>
  </si>
  <si>
    <t>SPSPL048_BRRU M2</t>
  </si>
  <si>
    <t>SPSPL050_ARF M1</t>
  </si>
  <si>
    <t>SPSPL050</t>
  </si>
  <si>
    <t>SPSPL050_A</t>
  </si>
  <si>
    <t>SMSROG4</t>
  </si>
  <si>
    <t>-23,734719999999999</t>
  </si>
  <si>
    <t>-46,691569999999999</t>
  </si>
  <si>
    <t>SPSPL050_ARF M2</t>
  </si>
  <si>
    <t>SPSPL050_ARRU M1</t>
  </si>
  <si>
    <t>MGXMP001_ARF M1</t>
  </si>
  <si>
    <t>MGXMP001</t>
  </si>
  <si>
    <t>MGXMP001_A</t>
  </si>
  <si>
    <t xml:space="preserve">-19,736654	</t>
  </si>
  <si>
    <t>-46,014904000000001</t>
  </si>
  <si>
    <t>MGXMP001_ARRU M1</t>
  </si>
  <si>
    <t>MGXMP001_AMW M1</t>
  </si>
  <si>
    <t>MGBMD005_ARF M1</t>
  </si>
  <si>
    <t>MGBMD005</t>
  </si>
  <si>
    <t>MGBMD005_A</t>
  </si>
  <si>
    <t>-19,784856999999999</t>
  </si>
  <si>
    <t>-45,414292000000003</t>
  </si>
  <si>
    <t>MGBMD005_ARRU M1</t>
  </si>
  <si>
    <t>MGBMD005_AMW M1</t>
  </si>
  <si>
    <t>SPMRP003_BRF M1</t>
  </si>
  <si>
    <t>SPMRP003_B</t>
  </si>
  <si>
    <t xml:space="preserve">-23,298625	</t>
  </si>
  <si>
    <t xml:space="preserve">-46,567322	</t>
  </si>
  <si>
    <t>SPMRP003_BRF M2</t>
  </si>
  <si>
    <t>SPMRP003_BRRU M1</t>
  </si>
  <si>
    <t>SPMRP003_BMW M1</t>
  </si>
  <si>
    <t>MGXMP003_BRF M1</t>
  </si>
  <si>
    <t>MGXMP003</t>
  </si>
  <si>
    <t>MGXMP003_B</t>
  </si>
  <si>
    <t xml:space="preserve">-19,696693	</t>
  </si>
  <si>
    <t xml:space="preserve">-46,031624	</t>
  </si>
  <si>
    <t>MGXMP003_BRRU M1</t>
  </si>
  <si>
    <t>MGXMP003_BMW M1</t>
  </si>
  <si>
    <t>MGXMP004_ARF M1</t>
  </si>
  <si>
    <t>MGXMP004</t>
  </si>
  <si>
    <t>MGXMP004_A</t>
  </si>
  <si>
    <t>SN-CDRD14</t>
  </si>
  <si>
    <t>Rota do Zebu</t>
  </si>
  <si>
    <t>-19,660553</t>
  </si>
  <si>
    <t>-46,120088000000003</t>
  </si>
  <si>
    <t>MGXMP004_ARRU M1</t>
  </si>
  <si>
    <t>MGXMP004_AMW M1</t>
  </si>
  <si>
    <t>MGXNC003_BRF M1</t>
  </si>
  <si>
    <t>MGXNC003</t>
  </si>
  <si>
    <t>MGXNC003_B</t>
  </si>
  <si>
    <t xml:space="preserve">-19,894455	</t>
  </si>
  <si>
    <t>-44,883963999999999</t>
  </si>
  <si>
    <t>MGXNC003_BRRU M1</t>
  </si>
  <si>
    <t>MGXNC003_BMW M1</t>
  </si>
  <si>
    <t>MGXNC004_ARF M1</t>
  </si>
  <si>
    <t>MGXNC004</t>
  </si>
  <si>
    <t>MGXNC004_A</t>
  </si>
  <si>
    <t>-19,882408000000002</t>
  </si>
  <si>
    <t>-44,757314999999998</t>
  </si>
  <si>
    <t>MGXNC004_ARRU M1</t>
  </si>
  <si>
    <t>MGXNC004_AMW M1</t>
  </si>
  <si>
    <t>MGLZY001_ARF M1</t>
  </si>
  <si>
    <t>MGLZY001</t>
  </si>
  <si>
    <t>MGLZY001_A</t>
  </si>
  <si>
    <t>SN-GLRD06</t>
  </si>
  <si>
    <t>-19,751839</t>
  </si>
  <si>
    <t>-45,820008000000001</t>
  </si>
  <si>
    <t>MGLZY001_ARRU M1</t>
  </si>
  <si>
    <t>MGLZY001_AMW M1</t>
  </si>
  <si>
    <t>MGBXY002_ARF M1</t>
  </si>
  <si>
    <t>MGBXY002</t>
  </si>
  <si>
    <t>MGBXY002_A</t>
  </si>
  <si>
    <t>SN-IIRD08</t>
  </si>
  <si>
    <t>-19,587501</t>
  </si>
  <si>
    <t>-46,383952000000001</t>
  </si>
  <si>
    <t>MGBXY002_ARRU M1</t>
  </si>
  <si>
    <t>MGBXY002_AMW M1</t>
  </si>
  <si>
    <t>MGBXY003_BRF M1</t>
  </si>
  <si>
    <t>MGBXY003</t>
  </si>
  <si>
    <t>MGBXY003_B</t>
  </si>
  <si>
    <t>SN-IIRD11</t>
  </si>
  <si>
    <t>-19,585681999999998</t>
  </si>
  <si>
    <t>-46,629741000000003</t>
  </si>
  <si>
    <t>MGBXY003_BRRU M1</t>
  </si>
  <si>
    <t>MGBXY003_BMW M1</t>
  </si>
  <si>
    <t>MGBXY003_BRF M2</t>
  </si>
  <si>
    <t>MGBXY004_ARF M1</t>
  </si>
  <si>
    <t>MGBXY004_A</t>
  </si>
  <si>
    <t>SN-IIRD10</t>
  </si>
  <si>
    <t xml:space="preserve">-19,570497	</t>
  </si>
  <si>
    <t xml:space="preserve">-46,562116	</t>
  </si>
  <si>
    <t>MGBXY004_ARRU M1</t>
  </si>
  <si>
    <t>MGBXY004_AMW M1</t>
  </si>
  <si>
    <t>MGBXY004_AMW M2</t>
  </si>
  <si>
    <t>MGNVS005_BRF M1</t>
  </si>
  <si>
    <t>MGNVS005</t>
  </si>
  <si>
    <t>MGNVS005_B</t>
  </si>
  <si>
    <t>SN-NSRD10</t>
  </si>
  <si>
    <t>-19,830048000000001</t>
  </si>
  <si>
    <t>-45,067782999999999</t>
  </si>
  <si>
    <t>MGNVS005_BRRU M1</t>
  </si>
  <si>
    <t>MGNVS005_BMW M1</t>
  </si>
  <si>
    <t>MGWXR004_BRF M1</t>
  </si>
  <si>
    <t>MGWXR004</t>
  </si>
  <si>
    <t>MGWXR004_B</t>
  </si>
  <si>
    <t>SN-PZRD10</t>
  </si>
  <si>
    <t>-19,619076</t>
  </si>
  <si>
    <t>-47,230127000000003</t>
  </si>
  <si>
    <t>MGWXR004_BRRU M1</t>
  </si>
  <si>
    <t>MGWXR004_BMW M1</t>
  </si>
  <si>
    <t>MGWXR004_BMW M2</t>
  </si>
  <si>
    <t>MGBRB006_ARF M1</t>
  </si>
  <si>
    <t>MGBRB006</t>
  </si>
  <si>
    <t>MGBRB006_A</t>
  </si>
  <si>
    <t>SN-UBRD12</t>
  </si>
  <si>
    <t>-19,757083999999999</t>
  </si>
  <si>
    <t>-47,788117</t>
  </si>
  <si>
    <t>MGBRB006_ARRU M1</t>
  </si>
  <si>
    <t>MGBRB006_AMW M1</t>
  </si>
  <si>
    <t>SPGRL029_CRF M1</t>
  </si>
  <si>
    <t>SPGRL029_C</t>
  </si>
  <si>
    <t xml:space="preserve">-23,453400	</t>
  </si>
  <si>
    <t xml:space="preserve">-46,396061	</t>
  </si>
  <si>
    <t>SPGRL029_CRF M2</t>
  </si>
  <si>
    <t>SPGRL029_CRRU M1</t>
  </si>
  <si>
    <t>MGPSS001_ERF M1</t>
  </si>
  <si>
    <t xml:space="preserve">-20,730564	</t>
  </si>
  <si>
    <t xml:space="preserve">-46,588722	</t>
  </si>
  <si>
    <t>MGPSS001_ERF M2</t>
  </si>
  <si>
    <t>AAU5336w N</t>
  </si>
  <si>
    <t>MGPSS001_ERRU M1</t>
  </si>
  <si>
    <t>RRU 5919</t>
  </si>
  <si>
    <t>SPTXX011COLLO1_0RF M1</t>
  </si>
  <si>
    <t>SPTXX011</t>
  </si>
  <si>
    <t>SPTXX011COLLO1_0</t>
  </si>
  <si>
    <t>SPTXX011COLLO1_0RRU M1</t>
  </si>
  <si>
    <t>SPTXX011COLLO1_0RRU M2</t>
  </si>
  <si>
    <t>SPTXX015COLLO1_0RF M1</t>
  </si>
  <si>
    <t>SPTXX015</t>
  </si>
  <si>
    <t>SPTXX015COLLO1_0</t>
  </si>
  <si>
    <t>SPTXX015COLLO1_0RRU M1</t>
  </si>
  <si>
    <t>SPTXX015COLLO1_0RRU M2</t>
  </si>
  <si>
    <t>PRCSC004_CMW M1</t>
  </si>
  <si>
    <t>ANT2/2 C 0.6 18/80 H</t>
  </si>
  <si>
    <t>SPBBD002_ARF M1</t>
  </si>
  <si>
    <t>SPBBD002</t>
  </si>
  <si>
    <t>SPBBD002_A</t>
  </si>
  <si>
    <t>SN-BDER92</t>
  </si>
  <si>
    <t>Econoroeste</t>
  </si>
  <si>
    <t>-20,877220999999999</t>
  </si>
  <si>
    <t>-48,470225999999997</t>
  </si>
  <si>
    <t>SPBBD002_ARRU M1</t>
  </si>
  <si>
    <t>NOKIA RFPA</t>
  </si>
  <si>
    <t>SPBBD002_AMW M1</t>
  </si>
  <si>
    <t>MGTBX001_ARF M1</t>
  </si>
  <si>
    <t>-20,200669000000001</t>
  </si>
  <si>
    <t>-43,803534999999997</t>
  </si>
  <si>
    <t>MGTBX001_ARRU M1</t>
  </si>
  <si>
    <t>MGTBX001_AVSAT</t>
  </si>
  <si>
    <t>MGBXY005_BRF M1</t>
  </si>
  <si>
    <t>MGBXY005</t>
  </si>
  <si>
    <t>MGBXY005_B</t>
  </si>
  <si>
    <t>IBYMW01</t>
  </si>
  <si>
    <t>-19,589926999999999</t>
  </si>
  <si>
    <t>-46,310777000000002</t>
  </si>
  <si>
    <t>MGBXY005_BRRU M1</t>
  </si>
  <si>
    <t>MGBXY005_BMW M1</t>
  </si>
  <si>
    <t>MGBXY005_BMW M2</t>
  </si>
  <si>
    <t>SCGSP002_ARF M1</t>
  </si>
  <si>
    <t>SCGSP002</t>
  </si>
  <si>
    <t>SCGSP002_A</t>
  </si>
  <si>
    <t>SCGPR06</t>
  </si>
  <si>
    <t xml:space="preserve">-26,983050	</t>
  </si>
  <si>
    <t xml:space="preserve">-48,927317	</t>
  </si>
  <si>
    <t>SCGSP002_ARRU M1</t>
  </si>
  <si>
    <t>RRU 5901</t>
  </si>
  <si>
    <t>SCGSP002_ARRU M2</t>
  </si>
  <si>
    <t>MGCTJ001_ARF M1</t>
  </si>
  <si>
    <t>MGCTJ001</t>
  </si>
  <si>
    <t>MGCTJ001_A</t>
  </si>
  <si>
    <t>4G-CAJI92</t>
  </si>
  <si>
    <t>-17,366167000000001</t>
  </si>
  <si>
    <t>-41,564278000000002</t>
  </si>
  <si>
    <t>MGCTJ001_ARRU M1</t>
  </si>
  <si>
    <t>MGCTJ001_AVSAT</t>
  </si>
  <si>
    <t>RJNGR014_ARF M1</t>
  </si>
  <si>
    <t>-23,050239000000001</t>
  </si>
  <si>
    <t>-44,349446999999998</t>
  </si>
  <si>
    <t>RJNGR014_ARRU M1</t>
  </si>
  <si>
    <t>RJNGR014_ARRU M2</t>
  </si>
  <si>
    <t>RJNGR014_ARRU M3</t>
  </si>
  <si>
    <t>ODU 6365</t>
  </si>
  <si>
    <t>RJNGR014_AMW M1</t>
  </si>
  <si>
    <t>AMWEDB ANT2/2-C-0.6-18/80-HP</t>
  </si>
  <si>
    <t>SPTXX012COLLO1_0RF M1</t>
  </si>
  <si>
    <t>SPTXX012</t>
  </si>
  <si>
    <t>SPTXX012COLLO1_0</t>
  </si>
  <si>
    <t>SPTXX012COLLO1_0RRU M1</t>
  </si>
  <si>
    <t>SPTXX012COLLO1_0RRU M2</t>
  </si>
  <si>
    <t>SPBTB010COLLO1_0RF M1</t>
  </si>
  <si>
    <t>SPBTB010</t>
  </si>
  <si>
    <t>SPBTB010COLLO1_0</t>
  </si>
  <si>
    <t>SPBTB010COLLO1_0RF M2</t>
  </si>
  <si>
    <t>SPBTB010COLLO1_0RRU M1</t>
  </si>
  <si>
    <t>SPBTB010COLLO1_0RRU M2</t>
  </si>
  <si>
    <t>SPBTB010COLLO1_0RRU M3</t>
  </si>
  <si>
    <t>SPBTB010COLLO1_0MW M1</t>
  </si>
  <si>
    <t>SPBTB004COLLO1_0RF M1</t>
  </si>
  <si>
    <t>SPBTB004COLLO1_0</t>
  </si>
  <si>
    <t>SPBTB004COLLO1_0RRU M1</t>
  </si>
  <si>
    <t>SPBTB004COLLO1_0RRU M2</t>
  </si>
  <si>
    <t>SPBTB004COLLO1_0MW M1</t>
  </si>
  <si>
    <t>SPBTB004COLLO1_0GABINETE</t>
  </si>
  <si>
    <t>TIPO 11 STEP 02 COM GRADIL SHARING</t>
  </si>
  <si>
    <t>RSPRT007_ARF M1</t>
  </si>
  <si>
    <t>RSPRT007_A</t>
  </si>
  <si>
    <t>-30,128499999999999</t>
  </si>
  <si>
    <t>-51,218800000000002</t>
  </si>
  <si>
    <t>RSPRT007_ARF M2</t>
  </si>
  <si>
    <t>RSPRT007_ARRU M1</t>
  </si>
  <si>
    <t>SPSPL044_ARF M1</t>
  </si>
  <si>
    <t>SPSPL044</t>
  </si>
  <si>
    <t>SPSPL044_A</t>
  </si>
  <si>
    <t>SMIPIC2</t>
  </si>
  <si>
    <t>SPSPL044_ARF M2</t>
  </si>
  <si>
    <t>SPSPL044_ARRU M1</t>
  </si>
  <si>
    <t>SPJSD007_BRF M1</t>
  </si>
  <si>
    <t>SPJSD007</t>
  </si>
  <si>
    <t>SPJSD007_B</t>
  </si>
  <si>
    <t>SISJCG2</t>
  </si>
  <si>
    <t>-23,213636000000001</t>
  </si>
  <si>
    <t>-45,808278000000001</t>
  </si>
  <si>
    <t>SPJSD007_BRF M2</t>
  </si>
  <si>
    <t>SPJSD007_BRRU M1</t>
  </si>
  <si>
    <t>SPBTB009COLLO1_0RF M1</t>
  </si>
  <si>
    <t>SPBTB009</t>
  </si>
  <si>
    <t>SPBTB009COLLO1_0</t>
  </si>
  <si>
    <t>SPBTB009COLLO1_0RRU M1</t>
  </si>
  <si>
    <t>SPBTB009COLLO1_0RRU M2</t>
  </si>
  <si>
    <t>SPBTB009COLLO1_0GABINETE</t>
  </si>
  <si>
    <t>GABINETE Sharing Tipo 11</t>
  </si>
  <si>
    <t>SPBTB009COLLO1_0MW M1</t>
  </si>
  <si>
    <t>MTNVM002_ARF M1</t>
  </si>
  <si>
    <t>MTNVM002_A</t>
  </si>
  <si>
    <t>MTNMM16</t>
  </si>
  <si>
    <t>-13,853702999999999</t>
  </si>
  <si>
    <t>-56,091993000000002</t>
  </si>
  <si>
    <t>MTNVM002_ARF M2</t>
  </si>
  <si>
    <t>AAU5336W</t>
  </si>
  <si>
    <t>MTNVM002_ARRU M1</t>
  </si>
  <si>
    <t>MTNVM002_ARRU M2</t>
  </si>
  <si>
    <t>SPTXX014COLLO1_0RF M1</t>
  </si>
  <si>
    <t>SPTXX014COLLO1_0</t>
  </si>
  <si>
    <t>SPTXX014COLLO1_0RRU M1</t>
  </si>
  <si>
    <t>SPTXX014COLLO1_0RRU M2</t>
  </si>
  <si>
    <t>SPTXX016COLLO1_0RF M1</t>
  </si>
  <si>
    <t>SPTXX016</t>
  </si>
  <si>
    <t>SPTXX016COLLO1_0</t>
  </si>
  <si>
    <t>SPTXX016COLLO1_0RRU M1</t>
  </si>
  <si>
    <t>SPTXX016COLLO1_0RRU M2</t>
  </si>
  <si>
    <t>SCCRT001_ARF M1</t>
  </si>
  <si>
    <t>SCCRT001</t>
  </si>
  <si>
    <t>SCCRT001_A</t>
  </si>
  <si>
    <t>SCCBS04</t>
  </si>
  <si>
    <t xml:space="preserve">-27,277797	</t>
  </si>
  <si>
    <t>-50,584232999999998</t>
  </si>
  <si>
    <t>SCCRT001_ARRU M1</t>
  </si>
  <si>
    <t>SCCRT001_ARRU M2</t>
  </si>
  <si>
    <t>MGBRB007_AMW M1</t>
  </si>
  <si>
    <t>MGBRB007_A</t>
  </si>
  <si>
    <t>URAMW03</t>
  </si>
  <si>
    <t>-19,758724000000001</t>
  </si>
  <si>
    <t>-47,831946000000002</t>
  </si>
  <si>
    <t>RJJSD002_DRF M1</t>
  </si>
  <si>
    <t>RJJSD002_D</t>
  </si>
  <si>
    <t>SN-SJDV08</t>
  </si>
  <si>
    <t xml:space="preserve">-22,201422	</t>
  </si>
  <si>
    <t xml:space="preserve">-42,898014	</t>
  </si>
  <si>
    <t>RJJSD002_DRRU M1</t>
  </si>
  <si>
    <t>RJJSD002_DMW M1</t>
  </si>
  <si>
    <t>MGRXX008_ARF M1</t>
  </si>
  <si>
    <t>MGRXX008</t>
  </si>
  <si>
    <t>MGRXX008_A</t>
  </si>
  <si>
    <t>SN-AXRD11</t>
  </si>
  <si>
    <t xml:space="preserve">-19,567325	</t>
  </si>
  <si>
    <t xml:space="preserve">-47,040782	</t>
  </si>
  <si>
    <t>MGRXX008_ARRU M1</t>
  </si>
  <si>
    <t>MGRXX008_AMW M1</t>
  </si>
  <si>
    <t>GOGNX003_CRF M1</t>
  </si>
  <si>
    <t>GOGNX003</t>
  </si>
  <si>
    <t>GOGNX003_C</t>
  </si>
  <si>
    <t>GOGNAH4</t>
  </si>
  <si>
    <t xml:space="preserve"> AQU4518R23v18</t>
  </si>
  <si>
    <t>GOGNX003_CRF M2</t>
  </si>
  <si>
    <t>AAU5636 (64x64)</t>
  </si>
  <si>
    <t>GOGNX003_CRF M3</t>
  </si>
  <si>
    <t>AAU5639 (64x64)</t>
  </si>
  <si>
    <t>GOGNX003_CRRU M1</t>
  </si>
  <si>
    <t>GOGNX003_CRRU M2</t>
  </si>
  <si>
    <t>SPGRL030_B_ANTIGORF M1</t>
  </si>
  <si>
    <t>SPGRL030_B_ANTIGO</t>
  </si>
  <si>
    <t>SPGRL030_B_ANTIGORF M2</t>
  </si>
  <si>
    <t>SPGRL030_B_ANTIGORRU M1</t>
  </si>
  <si>
    <t>SPGRL030_B_ANTIGORRU M2</t>
  </si>
  <si>
    <t>SELGR002_DRF M1</t>
  </si>
  <si>
    <t>SELGR002</t>
  </si>
  <si>
    <t>SELGR002_D</t>
  </si>
  <si>
    <t>SELAG10</t>
  </si>
  <si>
    <t xml:space="preserve">-10,937453	</t>
  </si>
  <si>
    <t xml:space="preserve">-37,666926	</t>
  </si>
  <si>
    <t>SELGR002_DRF M2</t>
  </si>
  <si>
    <t>SELGR002_DRRU M1</t>
  </si>
  <si>
    <t>SELGR002_DRRU M2</t>
  </si>
  <si>
    <t>SELGR002_DRRU M3</t>
  </si>
  <si>
    <t>AKQZ</t>
  </si>
  <si>
    <t>RSPLT001_BRF M1</t>
  </si>
  <si>
    <t>RSPLT001</t>
  </si>
  <si>
    <t>RSPLT001_B</t>
  </si>
  <si>
    <t>RSPLT63</t>
  </si>
  <si>
    <t xml:space="preserve">-31,732466	</t>
  </si>
  <si>
    <t xml:space="preserve">-52,334295	</t>
  </si>
  <si>
    <t>RSPLT001_BRF M2</t>
  </si>
  <si>
    <t>RSPLT001_BRRU M1</t>
  </si>
  <si>
    <t>RSPLT001_BRRU M2</t>
  </si>
  <si>
    <t>SPMGD002_ARF M1</t>
  </si>
  <si>
    <t>SPMGD002_A</t>
  </si>
  <si>
    <t>SMMCZ71</t>
  </si>
  <si>
    <t>-23,49089</t>
  </si>
  <si>
    <t>-46,143369999999997</t>
  </si>
  <si>
    <t>SPMGD002_ARF M2</t>
  </si>
  <si>
    <t>SPMGD002_ARRU M1</t>
  </si>
  <si>
    <t>SPBTB012_BRF M1</t>
  </si>
  <si>
    <t>SPBTB012</t>
  </si>
  <si>
    <t>SPBTB012_B</t>
  </si>
  <si>
    <t>SIUTB44</t>
  </si>
  <si>
    <t xml:space="preserve">-23,548073	</t>
  </si>
  <si>
    <t xml:space="preserve">-45,247660	</t>
  </si>
  <si>
    <t>SPBTB012_BRRU M1</t>
  </si>
  <si>
    <t>SPBTB012_BRRU M2</t>
  </si>
  <si>
    <t>RRU 2271 B1</t>
  </si>
  <si>
    <t>SPRBR003_BRF M1</t>
  </si>
  <si>
    <t>SPRBR003</t>
  </si>
  <si>
    <t>SPRBR003_B</t>
  </si>
  <si>
    <t>SIRIBH2</t>
  </si>
  <si>
    <t>-21,139766666666667</t>
  </si>
  <si>
    <t>-47,731991666666666</t>
  </si>
  <si>
    <t>SPRBR003_BRF M2</t>
  </si>
  <si>
    <t>SPRBR003_BRRU M1</t>
  </si>
  <si>
    <t>SPCTX005_ARF M1</t>
  </si>
  <si>
    <t>SPCTX005</t>
  </si>
  <si>
    <t>SPCTX005_A</t>
  </si>
  <si>
    <t>SMCOA73</t>
  </si>
  <si>
    <t>-23,632273000000001</t>
  </si>
  <si>
    <t>-46,912266000000002</t>
  </si>
  <si>
    <t>SPCTX005_ARRU M1</t>
  </si>
  <si>
    <t>SPTBX005_BRF M1</t>
  </si>
  <si>
    <t>-23,114622000000001</t>
  </si>
  <si>
    <t>-46,559922</t>
  </si>
  <si>
    <t>SPTBX005_BRF M2</t>
  </si>
  <si>
    <t>SPTBX005_BRRU M1</t>
  </si>
  <si>
    <t>SELGR001_CRF M1</t>
  </si>
  <si>
    <t>SELGR001_C</t>
  </si>
  <si>
    <t>SELAG07</t>
  </si>
  <si>
    <t>-10,986606</t>
  </si>
  <si>
    <t>-37,547586000000003</t>
  </si>
  <si>
    <t>SELGR001_CRRU M1</t>
  </si>
  <si>
    <t>SELGR001_CRRU M2</t>
  </si>
  <si>
    <t>SELGR001_CMW M1</t>
  </si>
  <si>
    <t>SCBGC007_BRF M1</t>
  </si>
  <si>
    <t>SCBGC007</t>
  </si>
  <si>
    <t>SCBGC007_B</t>
  </si>
  <si>
    <t>-27,485783000000001</t>
  </si>
  <si>
    <t>-48,669617000000002</t>
  </si>
  <si>
    <t>SCBGC007_BRRU M1</t>
  </si>
  <si>
    <t>SCBGC007_BRRU M2</t>
  </si>
  <si>
    <t>SCSMB002_ARF M1</t>
  </si>
  <si>
    <t>SCSMB002_A</t>
  </si>
  <si>
    <t>SCSMO04</t>
  </si>
  <si>
    <t>-29,100238999999998</t>
  </si>
  <si>
    <t>-49,642333000000001</t>
  </si>
  <si>
    <t>SCSMB002_ARRU M1</t>
  </si>
  <si>
    <t>PABLM006COLLO1_0RF M1</t>
  </si>
  <si>
    <t>PABLM006COLLO1_0</t>
  </si>
  <si>
    <t>PABLM006COLLO1_0RRU M1</t>
  </si>
  <si>
    <t>PABLM006COLLO1_0RRU M2</t>
  </si>
  <si>
    <t>AQQA</t>
  </si>
  <si>
    <t>PABLM006COLLO1_0RRU M3</t>
  </si>
  <si>
    <t>SPCBT007_ARF M1</t>
  </si>
  <si>
    <t>SPCBT007_A</t>
  </si>
  <si>
    <t xml:space="preserve">-23,901131	</t>
  </si>
  <si>
    <t xml:space="preserve">-46,444711	</t>
  </si>
  <si>
    <t>SPCBT007_ARF M2</t>
  </si>
  <si>
    <t>SPCBT007_ARRU M1</t>
  </si>
  <si>
    <t>MGCCX001_ARF M1</t>
  </si>
  <si>
    <t>MGCCX001</t>
  </si>
  <si>
    <t>MGCCX001_A</t>
  </si>
  <si>
    <t>4G-CAEU92</t>
  </si>
  <si>
    <t>-15,867730555555555</t>
  </si>
  <si>
    <t>-41,418041666666667</t>
  </si>
  <si>
    <t>ODI-065R15NB18JJ02-GQ</t>
  </si>
  <si>
    <t>MGCCX001_ARRU M1</t>
  </si>
  <si>
    <t>MGPDX001_ARF M1</t>
  </si>
  <si>
    <t>MGPDX001</t>
  </si>
  <si>
    <t>MGPDX001_A</t>
  </si>
  <si>
    <t>4G-XNPL91</t>
  </si>
  <si>
    <t>-15,846944444444444</t>
  </si>
  <si>
    <t>-41,1</t>
  </si>
  <si>
    <t>MGPDX001_ARRU M1</t>
  </si>
  <si>
    <t>MGTMB002_C(EXA)RF M1</t>
  </si>
  <si>
    <t>MGTMB002_C(EXA)</t>
  </si>
  <si>
    <t>-17,949972222222222</t>
  </si>
  <si>
    <t>-41,759583333333332</t>
  </si>
  <si>
    <t>MGTMB002_C(EXA)RRU M1</t>
  </si>
  <si>
    <t>MGTMB002_C(EXA)VSAT</t>
  </si>
  <si>
    <t>MGXVZ003_BRF M1</t>
  </si>
  <si>
    <t>-18,756889000000001</t>
  </si>
  <si>
    <t>-41,426917000000003</t>
  </si>
  <si>
    <t>MGXVZ003_BRRU M1</t>
  </si>
  <si>
    <t>MGXVZ003_BVSAT</t>
  </si>
  <si>
    <t>RSBRJ001_CRF M1</t>
  </si>
  <si>
    <t>RSBRJ001_C</t>
  </si>
  <si>
    <t>RSSJA09</t>
  </si>
  <si>
    <t xml:space="preserve">-28,651690	</t>
  </si>
  <si>
    <t xml:space="preserve">-56,010410	</t>
  </si>
  <si>
    <t>RSBRJ001_CRRU M1</t>
  </si>
  <si>
    <t>GOGNX012_ARF M1</t>
  </si>
  <si>
    <t>GOGNX012</t>
  </si>
  <si>
    <t>GOGNX012_A</t>
  </si>
  <si>
    <t>GOGNAL9</t>
  </si>
  <si>
    <t xml:space="preserve">-16,641340	</t>
  </si>
  <si>
    <t xml:space="preserve">-49,267800	</t>
  </si>
  <si>
    <t>GOGNX012_ARF M2</t>
  </si>
  <si>
    <t>GOGNX012_ARRU M1</t>
  </si>
  <si>
    <t>ROVLX001_ARF M1</t>
  </si>
  <si>
    <t>-10,200003000000001</t>
  </si>
  <si>
    <t>-62,020211000000003</t>
  </si>
  <si>
    <t>ROVLX001_ARRU M1</t>
  </si>
  <si>
    <t>ROVLX001_AVSAT</t>
  </si>
  <si>
    <t>ESGRP002_BRF M1</t>
  </si>
  <si>
    <t>ESGRP002</t>
  </si>
  <si>
    <t>ESGRP002_B</t>
  </si>
  <si>
    <t>ESGUP28</t>
  </si>
  <si>
    <t xml:space="preserve">-20,745650	</t>
  </si>
  <si>
    <t>-40,559869999999997</t>
  </si>
  <si>
    <t>ESGRP002_BRF M2</t>
  </si>
  <si>
    <t>ESGRP002_BRRU M1</t>
  </si>
  <si>
    <t>SPPRB001_ARF M1</t>
  </si>
  <si>
    <t>SPPRB001</t>
  </si>
  <si>
    <t>SPPRB001_A</t>
  </si>
  <si>
    <t>SIPUE07</t>
  </si>
  <si>
    <t>-24,28218</t>
  </si>
  <si>
    <t>-46,951770000000003</t>
  </si>
  <si>
    <t>SPPRB001_ARRU M1</t>
  </si>
  <si>
    <t>SPSBS008_ARF M1</t>
  </si>
  <si>
    <t>SPSBS008</t>
  </si>
  <si>
    <t>SPSBS008_A</t>
  </si>
  <si>
    <t>SISST28</t>
  </si>
  <si>
    <t>-23,819514999999999</t>
  </si>
  <si>
    <t>-45,407988000000003</t>
  </si>
  <si>
    <t>SPSBS008_ARF M2</t>
  </si>
  <si>
    <t>SPSBS008_ARRU M1</t>
  </si>
  <si>
    <t>SPSBS008_ARRU M2</t>
  </si>
  <si>
    <t>SPBTB018_ARF M1</t>
  </si>
  <si>
    <t>SPBTB018</t>
  </si>
  <si>
    <t>SPBTB018_A</t>
  </si>
  <si>
    <t>-23,455719999999999</t>
  </si>
  <si>
    <t>-45,061149999999998</t>
  </si>
  <si>
    <t>SPBTB018_ARF M2</t>
  </si>
  <si>
    <t>SPBTB018_ARRU M1</t>
  </si>
  <si>
    <t>MGLFN006_FRF M1</t>
  </si>
  <si>
    <t>-21,345984999999999</t>
  </si>
  <si>
    <t>-45,982098999999998</t>
  </si>
  <si>
    <t>MGLFN006_FRRU M1</t>
  </si>
  <si>
    <t>MGLFN006_FRRU M2</t>
  </si>
  <si>
    <t>MGLFN006_FMW M1</t>
  </si>
  <si>
    <t>AWHUA A7WD09MAC-3NX</t>
  </si>
  <si>
    <t>MGLFN006_FGABINETE</t>
  </si>
  <si>
    <t>GABINETE FONTE 12Us</t>
  </si>
  <si>
    <t>SPBTB019_ARF M1</t>
  </si>
  <si>
    <t>SPBTB019_A</t>
  </si>
  <si>
    <t>SPBTB019_ARRU M1</t>
  </si>
  <si>
    <t>SCLBN001_ARF M1</t>
  </si>
  <si>
    <t>SCLBN001</t>
  </si>
  <si>
    <t>SCLBN001_A</t>
  </si>
  <si>
    <t>SR-SCS134</t>
  </si>
  <si>
    <t>-26,859670000000001</t>
  </si>
  <si>
    <t>-50,837389999999999</t>
  </si>
  <si>
    <t>SCLBN001_ARRU M1</t>
  </si>
  <si>
    <t>SCLBN001_AMW M1</t>
  </si>
  <si>
    <t xml:space="preserve"> ANT3 C 0.3 18 HPX</t>
  </si>
  <si>
    <t>SCLBN001_ARRU M2</t>
  </si>
  <si>
    <t>SPCBT008_ARF M1</t>
  </si>
  <si>
    <t>SPCBT008</t>
  </si>
  <si>
    <t>SPCBT008_A</t>
  </si>
  <si>
    <t>SICAO39</t>
  </si>
  <si>
    <t xml:space="preserve">-23,919833	</t>
  </si>
  <si>
    <t xml:space="preserve">-46,428331	</t>
  </si>
  <si>
    <t>SPCBT008_ARF M2</t>
  </si>
  <si>
    <t>SPCBT008_ARRU M1</t>
  </si>
  <si>
    <t>PRNVY001_ARF M1</t>
  </si>
  <si>
    <t>PRNVY001</t>
  </si>
  <si>
    <t>PRNVY001_A</t>
  </si>
  <si>
    <t>SR-PRS358</t>
  </si>
  <si>
    <t>-24,402594000000001</t>
  </si>
  <si>
    <t>-54,045746999999999</t>
  </si>
  <si>
    <t>PRNVY001_AVSAT</t>
  </si>
  <si>
    <t>PRNVY001_ARRU M1</t>
  </si>
  <si>
    <t>PRNVY001_AMW M1</t>
  </si>
  <si>
    <t>PRTPJ001_ARF M1</t>
  </si>
  <si>
    <t>-23,590160000000001</t>
  </si>
  <si>
    <t>-52,939079999999997</t>
  </si>
  <si>
    <t>PRTPJ001_ARRU M1</t>
  </si>
  <si>
    <t>PRTPJ001_AMW M1</t>
  </si>
  <si>
    <t>PRTPJ001_ARRU M2</t>
  </si>
  <si>
    <t>PRTPJ001_AVSAT</t>
  </si>
  <si>
    <t>ESMRL001_CRF M1</t>
  </si>
  <si>
    <t>ESMRL001</t>
  </si>
  <si>
    <t>ESMRL001_C</t>
  </si>
  <si>
    <t>SR-ESS090</t>
  </si>
  <si>
    <t>-19,441761</t>
  </si>
  <si>
    <t>-40,539411000000001</t>
  </si>
  <si>
    <t>ESMRL001_CRRU M1</t>
  </si>
  <si>
    <t>RRU 3826</t>
  </si>
  <si>
    <t>ESMRL001_CMW M1</t>
  </si>
  <si>
    <t>ESMRL001_CRRU M2</t>
  </si>
  <si>
    <t>PRVPR001_AVSAT</t>
  </si>
  <si>
    <t>PRVPR001</t>
  </si>
  <si>
    <t>PRVPR001_A</t>
  </si>
  <si>
    <t>SR-PRS391</t>
  </si>
  <si>
    <t>-24,309781000000001</t>
  </si>
  <si>
    <t>-51,578080999999997</t>
  </si>
  <si>
    <t>PRVPR001_ARF M1</t>
  </si>
  <si>
    <t>PRVPR001_ARRU M1</t>
  </si>
  <si>
    <t>PRVPR001_AMW M1</t>
  </si>
  <si>
    <t>MINI-LINK 600</t>
  </si>
  <si>
    <t>RSRCH004_BRF M1</t>
  </si>
  <si>
    <t>RSRCH004</t>
  </si>
  <si>
    <t>RSRCH004_B</t>
  </si>
  <si>
    <t>RSERE26</t>
  </si>
  <si>
    <t>RSRCH004_BRRU M1</t>
  </si>
  <si>
    <t>RSRCH004_BRRU M2</t>
  </si>
  <si>
    <t>RRU 4490 B3</t>
  </si>
  <si>
    <t>RONVM001_ARF M1</t>
  </si>
  <si>
    <t>RONVM001</t>
  </si>
  <si>
    <t>RONVM001_A</t>
  </si>
  <si>
    <t>RONVM03</t>
  </si>
  <si>
    <t>-10,055946</t>
  </si>
  <si>
    <t>-65,319697000000005</t>
  </si>
  <si>
    <t>RONVM001_ARRU M1</t>
  </si>
  <si>
    <t>RONVM001_AGABINETE</t>
  </si>
  <si>
    <t>RONVM001_AVSAT</t>
  </si>
  <si>
    <t>BASRR001_ARF M1</t>
  </si>
  <si>
    <t>BASRR001</t>
  </si>
  <si>
    <t>BASRR001_A</t>
  </si>
  <si>
    <t>BASER05</t>
  </si>
  <si>
    <t xml:space="preserve">-11,650947	</t>
  </si>
  <si>
    <t xml:space="preserve">-39,011976	</t>
  </si>
  <si>
    <t>BASRR001_ARRU M1</t>
  </si>
  <si>
    <t>BASRR001_ARRU M2</t>
  </si>
  <si>
    <t>GOQRN001_ARF M1</t>
  </si>
  <si>
    <t>GOQRN001_A</t>
  </si>
  <si>
    <t>-18,437363000000001</t>
  </si>
  <si>
    <t>-50,446244999999998</t>
  </si>
  <si>
    <t>GOQRN001_ARF M2</t>
  </si>
  <si>
    <t>GOQRN001_ARRU M1</t>
  </si>
  <si>
    <t>SPSMR002_ARF M1</t>
  </si>
  <si>
    <t>SPSMR002</t>
  </si>
  <si>
    <t>SPSMR002_A</t>
  </si>
  <si>
    <t>SISUM40</t>
  </si>
  <si>
    <t>-22,84553</t>
  </si>
  <si>
    <t>-47,168529999999997</t>
  </si>
  <si>
    <t>SPSMR002_ARF M2</t>
  </si>
  <si>
    <t>SPSMR002_ARRU M2</t>
  </si>
  <si>
    <t>SPSPL047_ARF M1</t>
  </si>
  <si>
    <t>SPSPL047_A</t>
  </si>
  <si>
    <t>SPSPL047_ARF M2</t>
  </si>
  <si>
    <t>SPSPL047_ARRU M1</t>
  </si>
  <si>
    <t>ROPRT001COLLO1_ARF M1</t>
  </si>
  <si>
    <t>ROPRT001COLLO1_A</t>
  </si>
  <si>
    <t>ROPRT001COLLO1_ARF M2</t>
  </si>
  <si>
    <t>AQOA</t>
  </si>
  <si>
    <t>ROPRT001COLLO1_ARRU M1</t>
  </si>
  <si>
    <t>ARPA/B</t>
  </si>
  <si>
    <t>ROPRT001COLLO1_ARRU M2</t>
  </si>
  <si>
    <t>DC BOX 2.0</t>
  </si>
  <si>
    <t>ROPRT001COLLO1_AMW M1</t>
  </si>
  <si>
    <t>ROPRT001COLLO1_ARRU M3</t>
  </si>
  <si>
    <t>GPS</t>
  </si>
  <si>
    <t>ACRBR001_ARF M1</t>
  </si>
  <si>
    <t>ACRBR001</t>
  </si>
  <si>
    <t>ACRBR001_A</t>
  </si>
  <si>
    <t>ACRBO76</t>
  </si>
  <si>
    <t>-9,9418469999999992</t>
  </si>
  <si>
    <t>-67,813132999999993</t>
  </si>
  <si>
    <t>AOC4518R07v07</t>
  </si>
  <si>
    <t>ACRBR001_ARF M2</t>
  </si>
  <si>
    <t>ACRBR001_ARRU M1</t>
  </si>
  <si>
    <t>SPCTX001COLLO1_0RF M1</t>
  </si>
  <si>
    <t>SPCTX001COLLO1_0</t>
  </si>
  <si>
    <t>SPCTX001COLLO1_0RF M2</t>
  </si>
  <si>
    <t>SPCTX001COLLO1_0RRU M1</t>
  </si>
  <si>
    <t>SPCTX001COLLO1_0RRU M2</t>
  </si>
  <si>
    <t>PRPNT005_ARF M1</t>
  </si>
  <si>
    <t>PRPNT005_A</t>
  </si>
  <si>
    <t xml:space="preserve">-25,127591	</t>
  </si>
  <si>
    <t>-50,153084999999997</t>
  </si>
  <si>
    <t>PRPNT005_ARF M2</t>
  </si>
  <si>
    <t>AAU5336w (3500)</t>
  </si>
  <si>
    <t>PRPNT005_ARRU M1</t>
  </si>
  <si>
    <t>RSLPL003_ARF M1</t>
  </si>
  <si>
    <t>-29,731486</t>
  </si>
  <si>
    <t>-51,145268000000002</t>
  </si>
  <si>
    <t>KRE 101 2575/1</t>
  </si>
  <si>
    <t>RSLPL003_ARF M2</t>
  </si>
  <si>
    <t>RSLPL003_ARRU M1</t>
  </si>
  <si>
    <t>RSLPL003_ARRU M2</t>
  </si>
  <si>
    <t>RSBNT004_ARF M1</t>
  </si>
  <si>
    <t>RSBNT004_A</t>
  </si>
  <si>
    <t>-29,148298</t>
  </si>
  <si>
    <t>-51,499850000000002</t>
  </si>
  <si>
    <t>RSBNT004_ARRU M1</t>
  </si>
  <si>
    <t>RSBNT004_ARRU M2</t>
  </si>
  <si>
    <t>SCJSX002_A (Antigo B)RF M1</t>
  </si>
  <si>
    <t>SCJSX002</t>
  </si>
  <si>
    <t>SCJSX002_A (Antigo B)</t>
  </si>
  <si>
    <t>SCJSX002_A (Antigo B)RF M2</t>
  </si>
  <si>
    <t>SCJSX002_A (Antigo B)RRU M1</t>
  </si>
  <si>
    <t>SCJSX002_A (Antigo B)RRU M2</t>
  </si>
  <si>
    <t>RRU 5827</t>
  </si>
  <si>
    <t>RSRGR001_ARF M1</t>
  </si>
  <si>
    <t>-32,166198999999999</t>
  </si>
  <si>
    <t>-52,183731999999999</t>
  </si>
  <si>
    <t>RSRGR001_ARRU M1</t>
  </si>
  <si>
    <t>RSCRY002_ARF M1</t>
  </si>
  <si>
    <t>RSCRY002_A</t>
  </si>
  <si>
    <t>-28,28463</t>
  </si>
  <si>
    <t>-52,77467</t>
  </si>
  <si>
    <t>RSCRY002_ARRU M1</t>
  </si>
  <si>
    <t>RSPRT010_CRF M1</t>
  </si>
  <si>
    <t>RSPRT010</t>
  </si>
  <si>
    <t>RSPRT010_C</t>
  </si>
  <si>
    <t>RSPCE49</t>
  </si>
  <si>
    <t>RSPRT010_CRF M2</t>
  </si>
  <si>
    <t>AIR 6419</t>
  </si>
  <si>
    <t>RSPRT010_CRRU M1</t>
  </si>
  <si>
    <t>RSPRT010_CRRU M2</t>
  </si>
  <si>
    <t>GOCMX007_ARF M1</t>
  </si>
  <si>
    <t>GOCMX007</t>
  </si>
  <si>
    <t>GOCMX007_A</t>
  </si>
  <si>
    <t>SN-CNOG92</t>
  </si>
  <si>
    <t xml:space="preserve">-14,374566	</t>
  </si>
  <si>
    <t xml:space="preserve">-49,157850	</t>
  </si>
  <si>
    <t>GOCMX007_ARRU M1</t>
  </si>
  <si>
    <t>FRPA/B (700)</t>
  </si>
  <si>
    <t>GOCMX007_AMW M1</t>
  </si>
  <si>
    <t>GOPRN008_ARF M1</t>
  </si>
  <si>
    <t>GOPRN008</t>
  </si>
  <si>
    <t>GOPRN008_A</t>
  </si>
  <si>
    <t>SN-PGTG96</t>
  </si>
  <si>
    <t xml:space="preserve">-13,256061	</t>
  </si>
  <si>
    <t xml:space="preserve">-49,136356	</t>
  </si>
  <si>
    <t>GOPRN008_ARRU M1</t>
  </si>
  <si>
    <t>MODULO NOKIA</t>
  </si>
  <si>
    <t>GOPRN008_AMW M1</t>
  </si>
  <si>
    <t>MINI-LINK 600mm</t>
  </si>
  <si>
    <t>GOPRW006_ARF M1</t>
  </si>
  <si>
    <t>GOPRW006</t>
  </si>
  <si>
    <t>GOPRW006_A</t>
  </si>
  <si>
    <t>SN-PPSG92</t>
  </si>
  <si>
    <t>-16,123434</t>
  </si>
  <si>
    <t>-49,040925999999999</t>
  </si>
  <si>
    <t>GOPRW006_ARRU M1</t>
  </si>
  <si>
    <t>GOTRW003_ARF M1</t>
  </si>
  <si>
    <t>GOTRW003</t>
  </si>
  <si>
    <t>GOTRW003_A</t>
  </si>
  <si>
    <t>SN-STGG91</t>
  </si>
  <si>
    <t>-13,637682</t>
  </si>
  <si>
    <t xml:space="preserve">-49,040705	</t>
  </si>
  <si>
    <t>GOTRW003_ARRU M1</t>
  </si>
  <si>
    <t>GOTRW003_AMW M1</t>
  </si>
  <si>
    <t>MINI-LINK 900mm</t>
  </si>
  <si>
    <t>MGCRT002_DRF M1</t>
  </si>
  <si>
    <t>MGCRT002</t>
  </si>
  <si>
    <t>MGCRT002_D</t>
  </si>
  <si>
    <t>4G-CNGV93</t>
  </si>
  <si>
    <t>-19,7425</t>
  </si>
  <si>
    <t>-42,169690000000003</t>
  </si>
  <si>
    <t>MGCRT002_DRRU M1</t>
  </si>
  <si>
    <t>MGCRT002_DVSAT</t>
  </si>
  <si>
    <t>SCGSP002COLLO_0RF M1</t>
  </si>
  <si>
    <t>SCGSP002COLLO_0</t>
  </si>
  <si>
    <t>SCGSP002COLLO_0RRU M1</t>
  </si>
  <si>
    <t>RRU5304</t>
  </si>
  <si>
    <t>SCGSP002COLLO_0RRU M2</t>
  </si>
  <si>
    <t>SCGSP002COLLO_0MW M1</t>
  </si>
  <si>
    <t>MGBRM001COLLO1_0RF M1</t>
  </si>
  <si>
    <t>MGBRM001</t>
  </si>
  <si>
    <t>MGBRM001COLLO1_0</t>
  </si>
  <si>
    <t>MGBRM001COLLO1_0RRU M1</t>
  </si>
  <si>
    <t>MGBRM001COLLO1_0RRU M2</t>
  </si>
  <si>
    <t>MGBRM001COLLO1_0RRU M3</t>
  </si>
  <si>
    <t>MGBRM001COLLO1_0GABINETE</t>
  </si>
  <si>
    <t>MGBRM001COLLO1_0MW M1</t>
  </si>
  <si>
    <t>A80D06MAC-3NX</t>
  </si>
  <si>
    <t>MTBRX001_ARF M1</t>
  </si>
  <si>
    <t>MTBRX001</t>
  </si>
  <si>
    <t>MTBRX001_A</t>
  </si>
  <si>
    <t>MTBBG03</t>
  </si>
  <si>
    <t>-15,063615</t>
  </si>
  <si>
    <t>-57,192436999999998</t>
  </si>
  <si>
    <t>MTBRX001_ARRU M1</t>
  </si>
  <si>
    <t>SPSPL049_DRF M1</t>
  </si>
  <si>
    <t>SPSPL049</t>
  </si>
  <si>
    <t>SPSPL049_D</t>
  </si>
  <si>
    <t>SMVMRA8</t>
  </si>
  <si>
    <t>SPSPL049_DRF M2</t>
  </si>
  <si>
    <t>SPSPL049_DRRU M1</t>
  </si>
  <si>
    <t>GORLM008_BRF M1</t>
  </si>
  <si>
    <t>GORLM008</t>
  </si>
  <si>
    <t>GORLM008_B</t>
  </si>
  <si>
    <t>GORAA04</t>
  </si>
  <si>
    <t>-15,358140000000001</t>
  </si>
  <si>
    <t>-49,503830000000001</t>
  </si>
  <si>
    <t>GORLM008_BRRU M1</t>
  </si>
  <si>
    <t>GORLM008_BVSAT</t>
  </si>
  <si>
    <t>AZURE</t>
  </si>
  <si>
    <t>SHINE VSAT 90/100/120</t>
  </si>
  <si>
    <t>RORLM001_BRF M1</t>
  </si>
  <si>
    <t>-11,718386</t>
  </si>
  <si>
    <t>-61,798286</t>
  </si>
  <si>
    <t>RORLM001_BRRU M1</t>
  </si>
  <si>
    <t>RORLM001_BRRU M2</t>
  </si>
  <si>
    <t>GOGNX011_ARF M1</t>
  </si>
  <si>
    <t>GOGNX011</t>
  </si>
  <si>
    <t>GOGNX011_A</t>
  </si>
  <si>
    <t>GOGNAM7</t>
  </si>
  <si>
    <t>-16,660810999999999</t>
  </si>
  <si>
    <t>-49,340618999999997</t>
  </si>
  <si>
    <t>GOGNX011_ARF M2</t>
  </si>
  <si>
    <t>GOGNX011_ARRU M1</t>
  </si>
  <si>
    <t>GOGNX017_DRF M1</t>
  </si>
  <si>
    <t>GOGNX017</t>
  </si>
  <si>
    <t>GOGNX017_D</t>
  </si>
  <si>
    <t>GOGNAK5</t>
  </si>
  <si>
    <t>-16,640964</t>
  </si>
  <si>
    <t>-49,190685999999999</t>
  </si>
  <si>
    <t>GOGNX017_DRF M2</t>
  </si>
  <si>
    <t>GOGNX017_DRRU M1</t>
  </si>
  <si>
    <t>ROPRT001COLLO1_0RF M1</t>
  </si>
  <si>
    <t>ROPRT001COLLO1_0</t>
  </si>
  <si>
    <t>ROPRT001COLLO1_0RF M2</t>
  </si>
  <si>
    <t>ROPRT001COLLO1_0RF M3</t>
  </si>
  <si>
    <t>ROPRT001COLLO1_0RRU M1</t>
  </si>
  <si>
    <t>ROPRT001COLLO1_0MW M1</t>
  </si>
  <si>
    <t>BASRR002_BRF M1</t>
  </si>
  <si>
    <t>BASRR002</t>
  </si>
  <si>
    <t>BASRR002_B</t>
  </si>
  <si>
    <t>BASER06</t>
  </si>
  <si>
    <t xml:space="preserve">-11,668944	</t>
  </si>
  <si>
    <t>-38,993364</t>
  </si>
  <si>
    <t>BASRR002_BRRU M1</t>
  </si>
  <si>
    <t>SPCCP004_DRF M1</t>
  </si>
  <si>
    <t>SPCCP004_D</t>
  </si>
  <si>
    <t>-23,071017000000001</t>
  </si>
  <si>
    <t>-45,655203</t>
  </si>
  <si>
    <t>SPCCP004_DRRU M1</t>
  </si>
  <si>
    <t>SPCCP004_DMW M1</t>
  </si>
  <si>
    <t>ANT3 C 0,6 13 HPX</t>
  </si>
  <si>
    <t>SPCCP004_DRRU M2</t>
  </si>
  <si>
    <t>RJNGR015_ARF M1</t>
  </si>
  <si>
    <t>-23,153344000000001</t>
  </si>
  <si>
    <t>-44,323331000000003</t>
  </si>
  <si>
    <t>RJNGR015_ARRU M1</t>
  </si>
  <si>
    <t>RJNGR015_ARRU M2</t>
  </si>
  <si>
    <t>RRU 4471</t>
  </si>
  <si>
    <t>RJNGR015_ARRU M3</t>
  </si>
  <si>
    <t>RJNGR015_AMW M1</t>
  </si>
  <si>
    <t>AMWEDB ANT3-C-1.2-8-HPX</t>
  </si>
  <si>
    <t>RJNGR015_AMW M2</t>
  </si>
  <si>
    <t>AMWEDB ANT3-C-0,9-8-HPX</t>
  </si>
  <si>
    <t>RRBVS002COLLO1_0RF M1</t>
  </si>
  <si>
    <t>RRBVS002</t>
  </si>
  <si>
    <t>RRBVS002COLLO1_0</t>
  </si>
  <si>
    <t>RRBVS002COLLO1_0RRU M1</t>
  </si>
  <si>
    <t>RRBVS002COLLO1_0RRU M2</t>
  </si>
  <si>
    <t>RRBVS002COLLO1_0RRU M3</t>
  </si>
  <si>
    <t>FPFH + CASE EMHH</t>
  </si>
  <si>
    <t>BASRR003_BRF M1</t>
  </si>
  <si>
    <t>BASRR003_B</t>
  </si>
  <si>
    <t>BASER07</t>
  </si>
  <si>
    <t>-11,68167</t>
  </si>
  <si>
    <t xml:space="preserve">-38,994370	</t>
  </si>
  <si>
    <t>BASRR003_BRRU M1</t>
  </si>
  <si>
    <t>GOGNX007_ARF M1</t>
  </si>
  <si>
    <t>GOGNX007_A</t>
  </si>
  <si>
    <t>GOGNAK4</t>
  </si>
  <si>
    <t xml:space="preserve">-16,591930	</t>
  </si>
  <si>
    <t xml:space="preserve">-49,268684	</t>
  </si>
  <si>
    <t>GOGNX007_ARF M2</t>
  </si>
  <si>
    <t>GOGNX007_ARRU M1</t>
  </si>
  <si>
    <t>SPNDP001_CRF M1</t>
  </si>
  <si>
    <t>SPNDP001_C</t>
  </si>
  <si>
    <t>SPNDP001_CRF M2</t>
  </si>
  <si>
    <t>SPNDP001_CRRU M1</t>
  </si>
  <si>
    <t>MGNDN003_ARF M1</t>
  </si>
  <si>
    <t>MGNDN003</t>
  </si>
  <si>
    <t>MGNDN003_A</t>
  </si>
  <si>
    <t>SN-TYRD05</t>
  </si>
  <si>
    <t>EPR Triângulo</t>
  </si>
  <si>
    <t>-18,866893999999998</t>
  </si>
  <si>
    <t>-48,014338000000002</t>
  </si>
  <si>
    <t>MGNDN003_ARRU M1</t>
  </si>
  <si>
    <t>MGNDN003_AMW M1</t>
  </si>
  <si>
    <t>RNMGX001COLLO1_0RF M1</t>
  </si>
  <si>
    <t>RNMGX001</t>
  </si>
  <si>
    <t>RNMGX001COLLO1_0</t>
  </si>
  <si>
    <t>RNMGX001COLLO1_0RRU M1</t>
  </si>
  <si>
    <t>RNMGX001COLLO1_0RRU M2</t>
  </si>
  <si>
    <t>RNMGX001COLLO1_0RRU M3</t>
  </si>
  <si>
    <t>RNMGX001COLLO1_0MW M1</t>
  </si>
  <si>
    <t>A7WD09MAC-3NX</t>
  </si>
  <si>
    <t>RSCXS007_ARF M1</t>
  </si>
  <si>
    <t>RSCXS007_A</t>
  </si>
  <si>
    <t>RSCSLA4</t>
  </si>
  <si>
    <t>-29,152158</t>
  </si>
  <si>
    <t>-51,225988000000001</t>
  </si>
  <si>
    <t>RSCXS007_ARF M2</t>
  </si>
  <si>
    <t>RSCXS007_ARRU M1</t>
  </si>
  <si>
    <t>RSCXS007_ARRU M2</t>
  </si>
  <si>
    <t>RSFRR001_CRF M1</t>
  </si>
  <si>
    <t>-29,216287000000001</t>
  </si>
  <si>
    <t>-51,384633999999998</t>
  </si>
  <si>
    <t>RSFRR001_CRRU M1</t>
  </si>
  <si>
    <t>SPCMP004_ARF M1</t>
  </si>
  <si>
    <t>SPCMP004_A</t>
  </si>
  <si>
    <t>-22,899778000000001</t>
  </si>
  <si>
    <t>-47,038873000000002</t>
  </si>
  <si>
    <t>SPCMP004_ARF M2</t>
  </si>
  <si>
    <t>SPCMP004_ARRU M1</t>
  </si>
  <si>
    <t>RSRCH003_ERF M1</t>
  </si>
  <si>
    <t>RSRCH003</t>
  </si>
  <si>
    <t>RSRCH003_E</t>
  </si>
  <si>
    <t>RSRCH003_ERF M2</t>
  </si>
  <si>
    <t>RSRCH003_ERRU M1</t>
  </si>
  <si>
    <t>RSRCH003_ERRU M2</t>
  </si>
  <si>
    <t>RSCRY001_ARF M1</t>
  </si>
  <si>
    <t>RSCRY001</t>
  </si>
  <si>
    <t>RSCRY001_A</t>
  </si>
  <si>
    <t>RSCIO14</t>
  </si>
  <si>
    <t>-28,293721999999999</t>
  </si>
  <si>
    <t>-52,808732999999997</t>
  </si>
  <si>
    <t>RSCRY001_ARRU M1</t>
  </si>
  <si>
    <t>GOGNX010_ARF M1</t>
  </si>
  <si>
    <t>GOGNX010_A</t>
  </si>
  <si>
    <t>GOGNAM1</t>
  </si>
  <si>
    <t xml:space="preserve">-16,667889	</t>
  </si>
  <si>
    <t xml:space="preserve">-49,219881	</t>
  </si>
  <si>
    <t>GOGNX010_ARF M2</t>
  </si>
  <si>
    <t>GOGNX010_ARRU M1</t>
  </si>
  <si>
    <t>ESCPR002_ARF M1</t>
  </si>
  <si>
    <t>ESCPR002</t>
  </si>
  <si>
    <t>ESCPR002_A</t>
  </si>
  <si>
    <t>SR-ESS068</t>
  </si>
  <si>
    <t>-18,33775</t>
  </si>
  <si>
    <t>-41,003666666666668</t>
  </si>
  <si>
    <t>ESCPR002_AMW M1</t>
  </si>
  <si>
    <t>ESCPR002_ARRU M1</t>
  </si>
  <si>
    <t>SPBRT003_ARF M1</t>
  </si>
  <si>
    <t>SPBRT003</t>
  </si>
  <si>
    <t>SPBRT003_A</t>
  </si>
  <si>
    <t>SN-BSER91</t>
  </si>
  <si>
    <t>-20,596363</t>
  </si>
  <si>
    <t>-48,574672999999997</t>
  </si>
  <si>
    <t>SPBRT003_ARRU M1</t>
  </si>
  <si>
    <t>SPBRT003_AMW M1</t>
  </si>
  <si>
    <t>MINI-LINK 300</t>
  </si>
  <si>
    <t>SPCLN002_ARF M1</t>
  </si>
  <si>
    <t>SPCLN002</t>
  </si>
  <si>
    <t>SPCLN002_A</t>
  </si>
  <si>
    <t>SN-KOER91</t>
  </si>
  <si>
    <t>-20,774661999999999</t>
  </si>
  <si>
    <t>-48,505032999999997</t>
  </si>
  <si>
    <t>SPCLN002_ARRU M1</t>
  </si>
  <si>
    <t>SPCLN002_AMW M1</t>
  </si>
  <si>
    <t>SPMNX002_ARF M1</t>
  </si>
  <si>
    <t>SPMNX002</t>
  </si>
  <si>
    <t>SPMNX002_A</t>
  </si>
  <si>
    <t>SPMNX002_ARRU M1</t>
  </si>
  <si>
    <t>SPMNX002_AMW M1</t>
  </si>
  <si>
    <t>SPMNX003_ARF M1</t>
  </si>
  <si>
    <t>SPMNX003</t>
  </si>
  <si>
    <t>SPMNX003_A</t>
  </si>
  <si>
    <t>SN-MNER93</t>
  </si>
  <si>
    <t>-21,223808999999999</t>
  </si>
  <si>
    <t>-48,587977000000002</t>
  </si>
  <si>
    <t>SPMNX003_ARRU M1</t>
  </si>
  <si>
    <t>SPMNX003_AMW M1</t>
  </si>
  <si>
    <t>MGNVS006_AMW M1</t>
  </si>
  <si>
    <t>MGNVS006</t>
  </si>
  <si>
    <t>MGNVS006_A</t>
  </si>
  <si>
    <t>Rep_02</t>
  </si>
  <si>
    <t>-19,860689000000001</t>
  </si>
  <si>
    <t>-45,068167000000003</t>
  </si>
  <si>
    <t>MGYRD001_BRF M1</t>
  </si>
  <si>
    <t>MGYRD001</t>
  </si>
  <si>
    <t>MGYRD001_B</t>
  </si>
  <si>
    <t>4G-MOAS92</t>
  </si>
  <si>
    <t>-18,858083000000001</t>
  </si>
  <si>
    <t>-45,317222000000001</t>
  </si>
  <si>
    <t>MGYRD001_BRRU M1</t>
  </si>
  <si>
    <t>RSVCR003_ARF M1</t>
  </si>
  <si>
    <t>RSVCR003</t>
  </si>
  <si>
    <t>RSVCR003_A</t>
  </si>
  <si>
    <t>RSVAA12</t>
  </si>
  <si>
    <t>-28,482827</t>
  </si>
  <si>
    <t>-50,966490999999998</t>
  </si>
  <si>
    <t>RSVCR003_ARRU M1</t>
  </si>
  <si>
    <t>RSVCR003_ARRU M2</t>
  </si>
  <si>
    <t>RSGLR001_ARF M1</t>
  </si>
  <si>
    <t>RSGLR001</t>
  </si>
  <si>
    <t>RSGLR001_A</t>
  </si>
  <si>
    <t>RSGLI03</t>
  </si>
  <si>
    <t>-29,904478000000001</t>
  </si>
  <si>
    <t>-50,778773999999999</t>
  </si>
  <si>
    <t>RSGLR001_ARRU M1</t>
  </si>
  <si>
    <t>RSGLR001_ARRU M2</t>
  </si>
  <si>
    <t>RSLPL002_CRF M1</t>
  </si>
  <si>
    <t>RSLPL002</t>
  </si>
  <si>
    <t>RSLPL002_C</t>
  </si>
  <si>
    <t>RSSLE45</t>
  </si>
  <si>
    <t>-29,737136</t>
  </si>
  <si>
    <t>-51,159170000000003</t>
  </si>
  <si>
    <t>RSLPL002_CRF M2</t>
  </si>
  <si>
    <t>RSLPL002_CRRU M1</t>
  </si>
  <si>
    <t>RSLPL002_CRRU M2</t>
  </si>
  <si>
    <t>SPNDR008_BRF M1</t>
  </si>
  <si>
    <t>SPNDR008</t>
  </si>
  <si>
    <t>SPNDR008_B</t>
  </si>
  <si>
    <t>SMSNEA5</t>
  </si>
  <si>
    <t>-23,680340000000001</t>
  </si>
  <si>
    <t>-46,551020000000001</t>
  </si>
  <si>
    <t>SPNDR008_BRF M2</t>
  </si>
  <si>
    <t>SPNDR008_BRRU M1</t>
  </si>
  <si>
    <t>SPNDR008_BRRU M2</t>
  </si>
  <si>
    <t>SPBTB018_BRF M1</t>
  </si>
  <si>
    <t>SPBTB018_B</t>
  </si>
  <si>
    <t>SIUTB48</t>
  </si>
  <si>
    <t>SPBTB018_BRF M2</t>
  </si>
  <si>
    <t>SPBTB018_BRRU M1</t>
  </si>
  <si>
    <t>RSRSR001_ARF M1</t>
  </si>
  <si>
    <t>RSRSR001</t>
  </si>
  <si>
    <t>RSRSR001_A</t>
  </si>
  <si>
    <t>RSRRS10</t>
  </si>
  <si>
    <t>-30,257798000000001</t>
  </si>
  <si>
    <t xml:space="preserve">-54,906034	</t>
  </si>
  <si>
    <t>RSRSR001_ARRU M1</t>
  </si>
  <si>
    <t>RSPSS002_BRF M1</t>
  </si>
  <si>
    <t>RSPSS002</t>
  </si>
  <si>
    <t>RSPSS002_B</t>
  </si>
  <si>
    <t>RSPAS38</t>
  </si>
  <si>
    <t>-28,267296999999999</t>
  </si>
  <si>
    <t>-52,416986000000001</t>
  </si>
  <si>
    <t>RSPSS002_BRF M2</t>
  </si>
  <si>
    <t>RSPSS002_BRRU M1</t>
  </si>
  <si>
    <t>RSPSS002_BRRU M2</t>
  </si>
  <si>
    <t>SPMNX002_BRF M1</t>
  </si>
  <si>
    <t>SPMNX002_B</t>
  </si>
  <si>
    <t>-21,273229000000001</t>
  </si>
  <si>
    <t>-48,519731</t>
  </si>
  <si>
    <t>SPMNX002_BRRU M1</t>
  </si>
  <si>
    <t>SPMNX002_BMW M1</t>
  </si>
  <si>
    <t>SPMNX002_BMW M2</t>
  </si>
  <si>
    <t>RSJXX003_BRF M1</t>
  </si>
  <si>
    <t>RSJXX003_B</t>
  </si>
  <si>
    <t>RSIJI19</t>
  </si>
  <si>
    <t>-28,379194</t>
  </si>
  <si>
    <t>-53,935036</t>
  </si>
  <si>
    <t>RSJXX003_BRRU M1</t>
  </si>
  <si>
    <t>RSGBR001_DRF M1</t>
  </si>
  <si>
    <t>RSGBR001_D</t>
  </si>
  <si>
    <t>RSSGB11</t>
  </si>
  <si>
    <t>-30,338259999999998</t>
  </si>
  <si>
    <t>-54,338720000000002</t>
  </si>
  <si>
    <t>RSGBR001_DRRU M1</t>
  </si>
  <si>
    <t>SERCJ002_ARF M1</t>
  </si>
  <si>
    <t>SERCJ002</t>
  </si>
  <si>
    <t>SERCJ002_A</t>
  </si>
  <si>
    <t>SEAJUG5</t>
  </si>
  <si>
    <t xml:space="preserve">-11,089239	</t>
  </si>
  <si>
    <t xml:space="preserve">-37,120378	</t>
  </si>
  <si>
    <t>AMPHENOL</t>
  </si>
  <si>
    <t>SERCJ002_ARRU M1</t>
  </si>
  <si>
    <t>SERCJ002_ARRU M2</t>
  </si>
  <si>
    <t>RRBVS003COLLO2_0RF M1</t>
  </si>
  <si>
    <t>RRBVS003</t>
  </si>
  <si>
    <t>RRBVS003COLLO2_0</t>
  </si>
  <si>
    <t>ODV-065R15NB18HH02-G</t>
  </si>
  <si>
    <t>RRBVS003COLLO2_0RF M2</t>
  </si>
  <si>
    <t>RRBVS003COLLO2_0RRU M1</t>
  </si>
  <si>
    <t>FRHA</t>
  </si>
  <si>
    <t>SPTXX022_ARF M1</t>
  </si>
  <si>
    <t>SPTXX022_A</t>
  </si>
  <si>
    <t>SMITU44</t>
  </si>
  <si>
    <t>-23,283238999999998</t>
  </si>
  <si>
    <t>-47,308897000000002</t>
  </si>
  <si>
    <t>SPTXX022_ARF M2</t>
  </si>
  <si>
    <t>SPTXX022_ARRU M1</t>
  </si>
  <si>
    <t>RJDQD001COLLO1_0RF M1</t>
  </si>
  <si>
    <t>RJDQD001COLLO1_0</t>
  </si>
  <si>
    <t>RJDQD001COLLO1_0RF M2</t>
  </si>
  <si>
    <t>AAU 5339W</t>
  </si>
  <si>
    <t>RJDQD001COLLO1_0RRU M1</t>
  </si>
  <si>
    <t>RJDQD001COLLO1_0MW M1</t>
  </si>
  <si>
    <t>RJDQD001COLLO1_0RRU M2</t>
  </si>
  <si>
    <t>ODU A DEFINIR</t>
  </si>
  <si>
    <t>SPSPL041_DRF M1</t>
  </si>
  <si>
    <t>-23,580178</t>
  </si>
  <si>
    <t>-46,702058000000001</t>
  </si>
  <si>
    <t>SPSPL041_DRF M2</t>
  </si>
  <si>
    <t>SPSPL041_DRRU M1</t>
  </si>
  <si>
    <t>GOCRM008_ARF M1</t>
  </si>
  <si>
    <t>GOCRM008</t>
  </si>
  <si>
    <t>GOCRM008_A</t>
  </si>
  <si>
    <t>SN-CMGG93</t>
  </si>
  <si>
    <t xml:space="preserve">-15,941646	</t>
  </si>
  <si>
    <t xml:space="preserve">-48,806033	</t>
  </si>
  <si>
    <t>GOCRM008_ARRU M1</t>
  </si>
  <si>
    <t>GOCRM008_AMW M1</t>
  </si>
  <si>
    <t>GOCRM009_BRF M1</t>
  </si>
  <si>
    <t>GOCRM009</t>
  </si>
  <si>
    <t>GOCRM009_B</t>
  </si>
  <si>
    <t>SN-CMGG92</t>
  </si>
  <si>
    <t xml:space="preserve">-15,841076	</t>
  </si>
  <si>
    <t xml:space="preserve">-48,771181	</t>
  </si>
  <si>
    <t>GOCRM009_BRRU M1</t>
  </si>
  <si>
    <t>GOCRM009_BMW M1</t>
  </si>
  <si>
    <t>PRJQM001_BRF M1</t>
  </si>
  <si>
    <t>PRJQM001</t>
  </si>
  <si>
    <t>PRJQM001_B</t>
  </si>
  <si>
    <t>SR-PRS418</t>
  </si>
  <si>
    <t>-23,409863999999999</t>
  </si>
  <si>
    <t>-49,863508000000003</t>
  </si>
  <si>
    <t>PRJQM001_BRRU M1</t>
  </si>
  <si>
    <t>PRJQM001_BRRU M2</t>
  </si>
  <si>
    <t>PRJQM001_BMW M1</t>
  </si>
  <si>
    <t>ANT3 C 0,9 18 HPX</t>
  </si>
  <si>
    <t>PRNVL001_ARF M1</t>
  </si>
  <si>
    <t>PRNVL001</t>
  </si>
  <si>
    <t>PRNVL001_A</t>
  </si>
  <si>
    <t>SR-PRS424</t>
  </si>
  <si>
    <t>-22,845369999999999</t>
  </si>
  <si>
    <t>-52,913150000000002</t>
  </si>
  <si>
    <t>PRNVL001_ARRU M1</t>
  </si>
  <si>
    <t>RRU FXED</t>
  </si>
  <si>
    <t>PRNVL001_ARRU M2</t>
  </si>
  <si>
    <t>PRNVL001_AMW M1</t>
  </si>
  <si>
    <t>ANT3 C 0,3 18 HPX</t>
  </si>
  <si>
    <t>RJTRS008_ARF M1</t>
  </si>
  <si>
    <t>RJTRS008</t>
  </si>
  <si>
    <t>RJTRS008_A</t>
  </si>
  <si>
    <t>SR-TERE47</t>
  </si>
  <si>
    <t>-22,447697000000002</t>
  </si>
  <si>
    <t>-42,951847999999998</t>
  </si>
  <si>
    <t>RJTRS008_ARRU M1</t>
  </si>
  <si>
    <t>RJTRS008_AVSAT</t>
  </si>
  <si>
    <t>SPMNX001_ARF M1</t>
  </si>
  <si>
    <t>SPMNX001</t>
  </si>
  <si>
    <t>SPMNX001_A</t>
  </si>
  <si>
    <t>SN-MNER91</t>
  </si>
  <si>
    <t>-21,325537000000001</t>
  </si>
  <si>
    <t>-48,493124000000002</t>
  </si>
  <si>
    <t>SPMNX001_ARRU M1</t>
  </si>
  <si>
    <t>SPMNX001_AMW M1</t>
  </si>
  <si>
    <t>PABLM012_ARF M1</t>
  </si>
  <si>
    <t>PABLM012</t>
  </si>
  <si>
    <t>PABLM012_A</t>
  </si>
  <si>
    <t>PABLMAO</t>
  </si>
  <si>
    <t>PABLM012_ARRU M1</t>
  </si>
  <si>
    <t>AQQN</t>
  </si>
  <si>
    <t>PABLM012_ARRU M3</t>
  </si>
  <si>
    <t>AENB</t>
  </si>
  <si>
    <t>PABLM012_ARRU M2</t>
  </si>
  <si>
    <t>AREA + Case EMHH</t>
  </si>
  <si>
    <t>BAFRD016_BRF M1</t>
  </si>
  <si>
    <t>BAFRD016_B</t>
  </si>
  <si>
    <t>BAFSA87</t>
  </si>
  <si>
    <t xml:space="preserve">-12,253700	</t>
  </si>
  <si>
    <t>-38,892811000000002</t>
  </si>
  <si>
    <t>BAFRD016_BRRU M1</t>
  </si>
  <si>
    <t>BAFRD016_BRRU M2</t>
  </si>
  <si>
    <t>BAFRD016_BMW M1</t>
  </si>
  <si>
    <t>ANTENA MW 0,6</t>
  </si>
  <si>
    <t>SPMRP003_CRF M1</t>
  </si>
  <si>
    <t>SPMRP003_C</t>
  </si>
  <si>
    <t>-23,298922000000001</t>
  </si>
  <si>
    <t>-46,566867000000002</t>
  </si>
  <si>
    <t>SPMRP003_CRF M2</t>
  </si>
  <si>
    <t>SPMRP003_CRRU M1</t>
  </si>
  <si>
    <t>SPMRP003_CMW M1</t>
  </si>
  <si>
    <t>SPCTX003_BRF M1</t>
  </si>
  <si>
    <t>SPCTX003</t>
  </si>
  <si>
    <t>SPCTX003_B</t>
  </si>
  <si>
    <t>SMCOA68</t>
  </si>
  <si>
    <t>SPCTX003_BRF M2</t>
  </si>
  <si>
    <t>SPCTX003_BRRU M1</t>
  </si>
  <si>
    <t>ESBRR003_ARF M1</t>
  </si>
  <si>
    <t>ESBRR003</t>
  </si>
  <si>
    <t>ESBRR003_A</t>
  </si>
  <si>
    <t>SR-ESS078</t>
  </si>
  <si>
    <t>-18,804777777777801</t>
  </si>
  <si>
    <t>-40,849805555555598</t>
  </si>
  <si>
    <t>ESBRR003_ARRU M1</t>
  </si>
  <si>
    <t>MGNMT002_BRF M1</t>
  </si>
  <si>
    <t>MGNMT002</t>
  </si>
  <si>
    <t>MGNMT002_B</t>
  </si>
  <si>
    <t>4G-INBA92</t>
  </si>
  <si>
    <t>-18,613475000000001</t>
  </si>
  <si>
    <t>-44,28747222222222</t>
  </si>
  <si>
    <t>MGNMT002_BRRU M1</t>
  </si>
  <si>
    <t>PRPRX002_ARF M1</t>
  </si>
  <si>
    <t>PRPRX002</t>
  </si>
  <si>
    <t>PRPRX002_A</t>
  </si>
  <si>
    <t>SR-PRS407</t>
  </si>
  <si>
    <t>-23,073681000000001</t>
  </si>
  <si>
    <t>-52,599941999999999</t>
  </si>
  <si>
    <t>PRPRX002_ARRU M1</t>
  </si>
  <si>
    <t>PRPRX002_ARRU M2</t>
  </si>
  <si>
    <t>PRPRX002_AMW M1</t>
  </si>
  <si>
    <t>ANT3 C 0.3 18 HPX</t>
  </si>
  <si>
    <t>SCRDC001_ARF M1</t>
  </si>
  <si>
    <t>SCRDC001</t>
  </si>
  <si>
    <t>SCRDC001_A</t>
  </si>
  <si>
    <t>SR-SCS147</t>
  </si>
  <si>
    <t>-26,889410000000002</t>
  </si>
  <si>
    <t>-50,088200000000001</t>
  </si>
  <si>
    <t>SCRDC001_ARRU M1</t>
  </si>
  <si>
    <t>SCRDC001_ARRU M2</t>
  </si>
  <si>
    <t>SCRDC001_AMW M1</t>
  </si>
  <si>
    <t>MACXS001_CRF M1</t>
  </si>
  <si>
    <t>MACXS001_C</t>
  </si>
  <si>
    <t>MACXS21</t>
  </si>
  <si>
    <t>-4,8592320000000004</t>
  </si>
  <si>
    <t>-43,374789</t>
  </si>
  <si>
    <t>MACXS001_CRF M2</t>
  </si>
  <si>
    <t>MACXS001_CRRU M1</t>
  </si>
  <si>
    <t>MACXS001_CRRU M2</t>
  </si>
  <si>
    <t>MACXS001_CRRU M3</t>
  </si>
  <si>
    <t>ARHA + CASE EMHH</t>
  </si>
  <si>
    <t>MAPCD001_ARF M1</t>
  </si>
  <si>
    <t>MAPCD001_ARF M2</t>
  </si>
  <si>
    <t>MAPCD001_ARRU M1</t>
  </si>
  <si>
    <t>MAPCD001_ARRU M2</t>
  </si>
  <si>
    <t>MAPCD001_ARRU M3</t>
  </si>
  <si>
    <t>MABCB002_ARF M1</t>
  </si>
  <si>
    <t>MABCB002_A</t>
  </si>
  <si>
    <t>-4,2100309999999999</t>
  </si>
  <si>
    <t>-44,806131000000001</t>
  </si>
  <si>
    <t>MABCB002_ARF M2</t>
  </si>
  <si>
    <t>MABCB002_ARRU M1</t>
  </si>
  <si>
    <t>MABCB002_ARRU M2</t>
  </si>
  <si>
    <t>AKQA</t>
  </si>
  <si>
    <t>MABCB002_ARRU M3</t>
  </si>
  <si>
    <t>PRNVS001_BRF M1</t>
  </si>
  <si>
    <t>PRNVS001</t>
  </si>
  <si>
    <t>PRNVS001_B</t>
  </si>
  <si>
    <t>SR-PRS390</t>
  </si>
  <si>
    <t>-23,223410999999999</t>
  </si>
  <si>
    <t>-52,354444000000001</t>
  </si>
  <si>
    <t>PRNVS001_BRRU M1</t>
  </si>
  <si>
    <t>PRNVS001_BRRU M2</t>
  </si>
  <si>
    <t>PRNVS001_BMW M1</t>
  </si>
  <si>
    <t>PRNVS001_BVSAT</t>
  </si>
  <si>
    <t>PRPDY001_ARF M1</t>
  </si>
  <si>
    <t>PRPDY001</t>
  </si>
  <si>
    <t>PRPDY001_A</t>
  </si>
  <si>
    <t>SR-SRPR03</t>
  </si>
  <si>
    <t>-22,763490000000001</t>
  </si>
  <si>
    <t>-53,233809999999998</t>
  </si>
  <si>
    <t>PRPDY001_ARRU M1</t>
  </si>
  <si>
    <t>PRPDY001_AMW M1</t>
  </si>
  <si>
    <t>PRRSY002_ARF M1</t>
  </si>
  <si>
    <t>PRRSY002</t>
  </si>
  <si>
    <t>PRRSY002_A</t>
  </si>
  <si>
    <t>SR-PRS375</t>
  </si>
  <si>
    <t>-24,32723</t>
  </si>
  <si>
    <t>-51,15173</t>
  </si>
  <si>
    <t>PRRSY002_ARRU M1</t>
  </si>
  <si>
    <t>PRRSY002_AMW M1</t>
  </si>
  <si>
    <t>SCTXX001_ARF M1</t>
  </si>
  <si>
    <t>SCTXX001</t>
  </si>
  <si>
    <t>SCTXX001_A</t>
  </si>
  <si>
    <t>SR-SCS159</t>
  </si>
  <si>
    <t>-27,049620000000001</t>
  </si>
  <si>
    <t>-50,113320000000002</t>
  </si>
  <si>
    <t>SCTXX001_ARRU M1</t>
  </si>
  <si>
    <t>SCTXX001_AMW M1</t>
  </si>
  <si>
    <t>MGBMD006_BMW M1</t>
  </si>
  <si>
    <t>MGBMD006</t>
  </si>
  <si>
    <t>MGBMD006_B</t>
  </si>
  <si>
    <t>Rep_03</t>
  </si>
  <si>
    <t>-19,752561</t>
  </si>
  <si>
    <t>-45,448416999999999</t>
  </si>
  <si>
    <t>MINI-LINK 1200mm</t>
  </si>
  <si>
    <t>RSPNM001_CRF M1</t>
  </si>
  <si>
    <t>RSPNM001</t>
  </si>
  <si>
    <t>RSPNM001_C</t>
  </si>
  <si>
    <t>RSPMB06</t>
  </si>
  <si>
    <t>-28,286466999999998</t>
  </si>
  <si>
    <t>-53,504683</t>
  </si>
  <si>
    <t>RSPNM001_CRRU M1</t>
  </si>
  <si>
    <t>RSMRY001_BRF M1</t>
  </si>
  <si>
    <t>RSMRY001</t>
  </si>
  <si>
    <t>RSMRY001_B</t>
  </si>
  <si>
    <t>RSMRA07</t>
  </si>
  <si>
    <t>-28,394957999999999</t>
  </si>
  <si>
    <t>-52,232522000000003</t>
  </si>
  <si>
    <t>RSMRY001_BRRU M1</t>
  </si>
  <si>
    <t>RSMRY001_BRRU M2</t>
  </si>
  <si>
    <t>RJTRS007_DRF M1</t>
  </si>
  <si>
    <t>RJTRS007</t>
  </si>
  <si>
    <t>RJTRS007_D</t>
  </si>
  <si>
    <t>SN-TERE46</t>
  </si>
  <si>
    <t>-22,349547999999999</t>
  </si>
  <si>
    <t>-42,940297000000001</t>
  </si>
  <si>
    <t>RJTRS007_DRRU M1</t>
  </si>
  <si>
    <t>RJTRS007_DMW M1</t>
  </si>
  <si>
    <t>MTVRZ002_ARF M1</t>
  </si>
  <si>
    <t>-15,625583000000001</t>
  </si>
  <si>
    <t>-56,163527999999999</t>
  </si>
  <si>
    <t>MTVRZ002_ARF M2</t>
  </si>
  <si>
    <t>MTVRZ002_ARRU M1</t>
  </si>
  <si>
    <t>ROVLH002_ERF M1</t>
  </si>
  <si>
    <t>ROVLH002_E</t>
  </si>
  <si>
    <t>-12,739178000000001</t>
  </si>
  <si>
    <t>-60,156438999999999</t>
  </si>
  <si>
    <t>ROVLH002_ERRU M1</t>
  </si>
  <si>
    <t>RRUR 5919</t>
  </si>
  <si>
    <t>RSPRT007_CRF M1</t>
  </si>
  <si>
    <t>-30,131066000000001</t>
  </si>
  <si>
    <t>-51,217834000000003</t>
  </si>
  <si>
    <t>RSPRT007_CRRU M1</t>
  </si>
  <si>
    <t>RSPRT007_CRRU M2</t>
  </si>
  <si>
    <t>RSCXS005_CRF M1</t>
  </si>
  <si>
    <t>RSCXS005</t>
  </si>
  <si>
    <t>RSCXS005_C</t>
  </si>
  <si>
    <t>RSCSL92</t>
  </si>
  <si>
    <t>RSCXS005_CRF M2</t>
  </si>
  <si>
    <t>RSCXS005_CRRU M1</t>
  </si>
  <si>
    <t>MTCRZ001_ERF M1</t>
  </si>
  <si>
    <t>MTCRZ001</t>
  </si>
  <si>
    <t>MTCRZ001_E</t>
  </si>
  <si>
    <t>MTAZL02</t>
  </si>
  <si>
    <t>-15,233222</t>
  </si>
  <si>
    <t>-56,295889000000003</t>
  </si>
  <si>
    <t>MTCRZ001_EVSAT</t>
  </si>
  <si>
    <t>MTCRZ001_ERRU M1</t>
  </si>
  <si>
    <t>MTCRZ001_EGABINETE</t>
  </si>
  <si>
    <t>GOGNX015_BRF M1</t>
  </si>
  <si>
    <t>GOGNX015</t>
  </si>
  <si>
    <t>GOGNX015_B</t>
  </si>
  <si>
    <t>GOGNAL1</t>
  </si>
  <si>
    <t>GOGNX015_BRF M2</t>
  </si>
  <si>
    <t>GOGNX015_BRRU M1</t>
  </si>
  <si>
    <t>BALRD003_ARF M1</t>
  </si>
  <si>
    <t>BALRD003</t>
  </si>
  <si>
    <t>BALRD003_A</t>
  </si>
  <si>
    <t>BALFS55</t>
  </si>
  <si>
    <t>-12,885539</t>
  </si>
  <si>
    <t>-38,298070000000003</t>
  </si>
  <si>
    <t>BALRD003_ARRU M1</t>
  </si>
  <si>
    <t>BALRD003_ARRU M2</t>
  </si>
  <si>
    <t>RRU 3260</t>
  </si>
  <si>
    <t>BALRD003_ARRU M3</t>
  </si>
  <si>
    <t>RRU 3281</t>
  </si>
  <si>
    <t>BANTN001_CRF M1</t>
  </si>
  <si>
    <t>BANTN001</t>
  </si>
  <si>
    <t>BANTN001_C</t>
  </si>
  <si>
    <t>BASAJ14</t>
  </si>
  <si>
    <t>-12,97345</t>
  </si>
  <si>
    <t>-39,217489999999998</t>
  </si>
  <si>
    <t>BANTN001_CRRU M1</t>
  </si>
  <si>
    <t>BANTN001_CRRU M2</t>
  </si>
  <si>
    <t>PABLM011_ARF M1</t>
  </si>
  <si>
    <t>PABLM011</t>
  </si>
  <si>
    <t>PABLM011_A</t>
  </si>
  <si>
    <t>PABLMAV</t>
  </si>
  <si>
    <t>-1,4768330000000001</t>
  </si>
  <si>
    <t>-48,460056000000002</t>
  </si>
  <si>
    <t>PABLM011_ARRU M1</t>
  </si>
  <si>
    <t>PABLM011_ARRU M2</t>
  </si>
  <si>
    <t>AREA+ Case EMHH</t>
  </si>
  <si>
    <t>PABLM011_ARRU M3</t>
  </si>
  <si>
    <t>GOGNX016_BRF M1</t>
  </si>
  <si>
    <t>GOGNX016</t>
  </si>
  <si>
    <t>GOGNX016_B</t>
  </si>
  <si>
    <t>GOGNAL6</t>
  </si>
  <si>
    <t>-16,678747000000001</t>
  </si>
  <si>
    <t>-49,30808416</t>
  </si>
  <si>
    <t>GOGNX016_BRF M2</t>
  </si>
  <si>
    <t>AAU5368md</t>
  </si>
  <si>
    <t>GOGNX016_BRRU M1</t>
  </si>
  <si>
    <t>SCGRC001_ARF M1</t>
  </si>
  <si>
    <t>SCGRC001</t>
  </si>
  <si>
    <t>SCGRC001_A</t>
  </si>
  <si>
    <t>SCGAB02</t>
  </si>
  <si>
    <t xml:space="preserve">-26,539956	</t>
  </si>
  <si>
    <t xml:space="preserve">-53,519975	</t>
  </si>
  <si>
    <t>SCGRC001_ARRU M1</t>
  </si>
  <si>
    <t>SCGRC001_AVSAT</t>
  </si>
  <si>
    <t>ANT2035</t>
  </si>
  <si>
    <t>SCFDS001_ARF M1</t>
  </si>
  <si>
    <t>-26,391220000000001</t>
  </si>
  <si>
    <t>-48,591630000000002</t>
  </si>
  <si>
    <t>SCFDS001_ARRU M1</t>
  </si>
  <si>
    <t>SCFDS001_ARRU M2</t>
  </si>
  <si>
    <t>SCRDC002_BRF M1</t>
  </si>
  <si>
    <t>SCRDC002</t>
  </si>
  <si>
    <t>SCRDC002_B</t>
  </si>
  <si>
    <t>-50,08822</t>
  </si>
  <si>
    <t>SCRDC002_BRRU M1</t>
  </si>
  <si>
    <t>SCRDC002_BMW M1</t>
  </si>
  <si>
    <t>MGXRW001_BRF M1</t>
  </si>
  <si>
    <t>MGXRW001</t>
  </si>
  <si>
    <t>MGXRW001_B</t>
  </si>
  <si>
    <t>4G-YYCN99</t>
  </si>
  <si>
    <t>-17,0977777777778</t>
  </si>
  <si>
    <t>-41,380888888888897</t>
  </si>
  <si>
    <t>MGXRW001_BRRU M1</t>
  </si>
  <si>
    <t>MGXRW001_BVSAT</t>
  </si>
  <si>
    <t>MGPLM002_ARF M1</t>
  </si>
  <si>
    <t>MGPLM002</t>
  </si>
  <si>
    <t>MGPLM002_A</t>
  </si>
  <si>
    <t>4G-PAOL92</t>
  </si>
  <si>
    <t>-16,844083333333334</t>
  </si>
  <si>
    <t>-40,398083333333332</t>
  </si>
  <si>
    <t>MGPLM002_ARRU M1</t>
  </si>
  <si>
    <t>MGPLM002_AVSAT</t>
  </si>
  <si>
    <t>ESCLT001_ARF M1</t>
  </si>
  <si>
    <t>ESCLT001</t>
  </si>
  <si>
    <t>ESCLT001_A</t>
  </si>
  <si>
    <t>SR-ESS075</t>
  </si>
  <si>
    <t>-19,424579999999999</t>
  </si>
  <si>
    <t>-40,688830000000003</t>
  </si>
  <si>
    <t>ESCLT001_ARRU M1</t>
  </si>
  <si>
    <t>ESCLT001_AVSAT</t>
  </si>
  <si>
    <t>MGSRY003_ARF M1</t>
  </si>
  <si>
    <t>MGSRY003</t>
  </si>
  <si>
    <t>MGSRY003_A</t>
  </si>
  <si>
    <t>4G-SYOR92</t>
  </si>
  <si>
    <t>-17,845694000000002</t>
  </si>
  <si>
    <t>-40,179583000000001</t>
  </si>
  <si>
    <t>MGSRY003_ARRU M1</t>
  </si>
  <si>
    <t>MGSRY003_AVSAT</t>
  </si>
  <si>
    <t>MGWRW001_BRF M1</t>
  </si>
  <si>
    <t>MGWRW001_B</t>
  </si>
  <si>
    <t>-19,455559000000001</t>
  </si>
  <si>
    <t>-43,081888999999997</t>
  </si>
  <si>
    <t>MGWRW001_BRRU M1</t>
  </si>
  <si>
    <t>MGWRW001_BVSAT</t>
  </si>
  <si>
    <t>MGTJB001_CRF M1</t>
  </si>
  <si>
    <t>MGTJB001_C</t>
  </si>
  <si>
    <t>MGTJB001_CRRU M1</t>
  </si>
  <si>
    <t>MGTJB001_CVSAT</t>
  </si>
  <si>
    <t>PRJRD001_ARF M1</t>
  </si>
  <si>
    <t>PRJRD001</t>
  </si>
  <si>
    <t>PRJRD001_A</t>
  </si>
  <si>
    <t>SR-PRS417</t>
  </si>
  <si>
    <t>-24,167069999999999</t>
  </si>
  <si>
    <t>-51,80048</t>
  </si>
  <si>
    <t>PRJRD001_ARRU M1</t>
  </si>
  <si>
    <t>PRJRD001_AMW M1</t>
  </si>
  <si>
    <t>PRJRD001_AVSAT</t>
  </si>
  <si>
    <t>SPBTB010_ARF M1</t>
  </si>
  <si>
    <t>SPBTB010_A</t>
  </si>
  <si>
    <t>SPBTB010_ARRU M1</t>
  </si>
  <si>
    <t>AIRSCALE</t>
  </si>
  <si>
    <t>RRBVS002COLLO2_0RF M1</t>
  </si>
  <si>
    <t>RRBVS002COLLO2_0</t>
  </si>
  <si>
    <t>ODI-065R15M18JJJ02-GQ V1</t>
  </si>
  <si>
    <t>RRBVS002COLLO2_0RRU M1</t>
  </si>
  <si>
    <t>RRBVS002COLLO2_0RRU M2</t>
  </si>
  <si>
    <t>SPBRW004COLLO1_0RF M1</t>
  </si>
  <si>
    <t>SPBRW004COLLO1_0</t>
  </si>
  <si>
    <t>ODV-065R15M18JJJ02-G</t>
  </si>
  <si>
    <t>SPBRW004COLLO1_0RRU M1</t>
  </si>
  <si>
    <t>SPBRW004COLLO1_0RRU M2</t>
  </si>
  <si>
    <t>MINI LINK 6365</t>
  </si>
  <si>
    <t>SPBRW004COLLO1_0MW M1</t>
  </si>
  <si>
    <t>ANT3C 0.6 18 HPX</t>
  </si>
  <si>
    <t>MGNTZ002_ARF M1</t>
  </si>
  <si>
    <t>MGNTZ002</t>
  </si>
  <si>
    <t>MGNTZ002_A</t>
  </si>
  <si>
    <t>4G-ANRD05</t>
  </si>
  <si>
    <t>Rodovia 381</t>
  </si>
  <si>
    <t>-19,618670</t>
  </si>
  <si>
    <t>-42,789695000000002</t>
  </si>
  <si>
    <t>MGNTZ002_ARF M2</t>
  </si>
  <si>
    <t>MGNTZ002_ARRU M1</t>
  </si>
  <si>
    <t>MODULO FRPA</t>
  </si>
  <si>
    <t>MGNTZ002_AVSAT</t>
  </si>
  <si>
    <t>MGNTZ001_ARF M1</t>
  </si>
  <si>
    <t>MGNTZ001</t>
  </si>
  <si>
    <t>MGNTZ001_A</t>
  </si>
  <si>
    <t>4G-ANRD03</t>
  </si>
  <si>
    <t>-19,649270000000001</t>
  </si>
  <si>
    <t>-42,945399999999999</t>
  </si>
  <si>
    <t>MGNTZ001_ARF M2</t>
  </si>
  <si>
    <t>MGNTZ001_ARRU M1</t>
  </si>
  <si>
    <t>MGNTZ001_AMW M1</t>
  </si>
  <si>
    <t>MW 0.3</t>
  </si>
  <si>
    <t>MGCTX001_ARF M1</t>
  </si>
  <si>
    <t>MGCTX001</t>
  </si>
  <si>
    <t>MGCTX001_A</t>
  </si>
  <si>
    <t>4G-CARD05</t>
  </si>
  <si>
    <t>-19,786708000000001</t>
  </si>
  <si>
    <t>-43,686027000000003</t>
  </si>
  <si>
    <t>MGCTX001_ARRU M1</t>
  </si>
  <si>
    <t>MGCTX001_AMW M1</t>
  </si>
  <si>
    <t>CAET02</t>
  </si>
  <si>
    <t>MGJMN001_ARF M1</t>
  </si>
  <si>
    <t>MGJMN001</t>
  </si>
  <si>
    <t>MGJMN001_A</t>
  </si>
  <si>
    <t>4G-JMRD05</t>
  </si>
  <si>
    <t>-19,849824000000002</t>
  </si>
  <si>
    <t>-43,208615000000002</t>
  </si>
  <si>
    <t>MGJMN001_ARRU M1</t>
  </si>
  <si>
    <t>MGJMN001_AMW M1</t>
  </si>
  <si>
    <t>MGNVR001_ARF M1</t>
  </si>
  <si>
    <t>MGNVR001</t>
  </si>
  <si>
    <t>MGNVR001_A</t>
  </si>
  <si>
    <t>4G-NERD03</t>
  </si>
  <si>
    <t>-19,685880000000001</t>
  </si>
  <si>
    <t>-42,982979999999998</t>
  </si>
  <si>
    <t>MGNVR001_ARRU M1</t>
  </si>
  <si>
    <t>MGNVR001_AMW M1</t>
  </si>
  <si>
    <t>MGPRQ001_ARF M1</t>
  </si>
  <si>
    <t>MGPRQ001</t>
  </si>
  <si>
    <t>MGPRQ001_A</t>
  </si>
  <si>
    <t>4G-PIRD02</t>
  </si>
  <si>
    <t>-19,051293999999999</t>
  </si>
  <si>
    <t>-42,158555999999997</t>
  </si>
  <si>
    <t>MGPRQ001_ARRU M1</t>
  </si>
  <si>
    <t>MGPRQ001_AMW M1</t>
  </si>
  <si>
    <t>MGPRQ001_AVSAT</t>
  </si>
  <si>
    <t>MGGVR003_ARF M1</t>
  </si>
  <si>
    <t>MGGVR003</t>
  </si>
  <si>
    <t>MGGVR003_A</t>
  </si>
  <si>
    <t>4G-GVRD07</t>
  </si>
  <si>
    <t>-18,989049999999999</t>
  </si>
  <si>
    <t>-42,112614999999998</t>
  </si>
  <si>
    <t>MGGVR003_ARRU M1</t>
  </si>
  <si>
    <t>MGGVR003_AMW M1</t>
  </si>
  <si>
    <t>MGPRQ002_ARF M1</t>
  </si>
  <si>
    <t>MGPRQ002</t>
  </si>
  <si>
    <t>MGPRQ002_A</t>
  </si>
  <si>
    <t>4G-PIRD03</t>
  </si>
  <si>
    <t>-19,095860</t>
  </si>
  <si>
    <t>-42,196233</t>
  </si>
  <si>
    <t>MGPRQ002_ARRU M1</t>
  </si>
  <si>
    <t>MGPRQ002_AMW M1</t>
  </si>
  <si>
    <t>MGNTZ004_ARF M1</t>
  </si>
  <si>
    <t>MGNTZ004</t>
  </si>
  <si>
    <t>MGNTZ004_A</t>
  </si>
  <si>
    <t>4G-ANRD07</t>
  </si>
  <si>
    <t>-19,641895999999999</t>
  </si>
  <si>
    <t>-42,904032000000001</t>
  </si>
  <si>
    <t>MGNTZ004_ARRU M1</t>
  </si>
  <si>
    <t>MGNTZ004_AMW M1</t>
  </si>
  <si>
    <t>MGLZX001_ARF M1</t>
  </si>
  <si>
    <t>MGLZX001</t>
  </si>
  <si>
    <t>MGLZX001_A</t>
  </si>
  <si>
    <t>4G-SZRD02</t>
  </si>
  <si>
    <t>-19,815605999999999</t>
  </si>
  <si>
    <t>-43,808964000000003</t>
  </si>
  <si>
    <t>MGLZX001_ARRU M1</t>
  </si>
  <si>
    <t>MGLZX001_AMW M1</t>
  </si>
  <si>
    <t>MW 0.6</t>
  </si>
  <si>
    <t>MGJGR002_ARF M1</t>
  </si>
  <si>
    <t>MGJGR002</t>
  </si>
  <si>
    <t>MGJGR002_A</t>
  </si>
  <si>
    <t>4G-JARD05</t>
  </si>
  <si>
    <t>-19,554531999999998</t>
  </si>
  <si>
    <t>-42,710482</t>
  </si>
  <si>
    <t>MGJGR002_ARRU M1</t>
  </si>
  <si>
    <t>MGJGR002_AVSAT</t>
  </si>
  <si>
    <t>MGNDP004_ARF M1</t>
  </si>
  <si>
    <t>MGNDP004</t>
  </si>
  <si>
    <t>MGNDP004_A</t>
  </si>
  <si>
    <t>4G-SDRD06</t>
  </si>
  <si>
    <t>-19,413543000000001</t>
  </si>
  <si>
    <t>-42,490665</t>
  </si>
  <si>
    <t>MGNDP004_ARRU M1</t>
  </si>
  <si>
    <t>MGNDP004_AVSAT</t>
  </si>
  <si>
    <t>MGBLR001_ARF M1</t>
  </si>
  <si>
    <t>MGBLR001</t>
  </si>
  <si>
    <t>MGBLR001_A</t>
  </si>
  <si>
    <t>4G-BORD02</t>
  </si>
  <si>
    <t>-19,342333</t>
  </si>
  <si>
    <t>-42,431355000000003</t>
  </si>
  <si>
    <t>MGBLR001_ARRU M1</t>
  </si>
  <si>
    <t>MGBLR001_AMW M1</t>
  </si>
  <si>
    <t>MGJMN002_ARF M1</t>
  </si>
  <si>
    <t>MGJMN002</t>
  </si>
  <si>
    <t>MGJMN002_A</t>
  </si>
  <si>
    <t>4G-JMRD06</t>
  </si>
  <si>
    <t>-19,860008</t>
  </si>
  <si>
    <t>-43,1142284</t>
  </si>
  <si>
    <t>MGJMN002_ARRU M1</t>
  </si>
  <si>
    <t>MGJMN002_AVSAT</t>
  </si>
  <si>
    <t>MGNDP002_ARF M1</t>
  </si>
  <si>
    <t>MGNDP002</t>
  </si>
  <si>
    <t>MGNDP002_A</t>
  </si>
  <si>
    <t>4G-SDRD04</t>
  </si>
  <si>
    <t>-19,374639999999999</t>
  </si>
  <si>
    <t>-42,462049</t>
  </si>
  <si>
    <t>MGNDP002_AVSAT</t>
  </si>
  <si>
    <t>MGNTZ003_ARF M1</t>
  </si>
  <si>
    <t>MGNTZ003</t>
  </si>
  <si>
    <t>MGNTZ003_A</t>
  </si>
  <si>
    <t>4G-ANRD06</t>
  </si>
  <si>
    <t>-19,637290</t>
  </si>
  <si>
    <t>-42,896303000000003</t>
  </si>
  <si>
    <t>MGNTZ003_ARF M2</t>
  </si>
  <si>
    <t>MGNTZ003_ARRU M1</t>
  </si>
  <si>
    <t>MGNTZ003_AMW M1</t>
  </si>
  <si>
    <t>MGBRD001_ARF M1</t>
  </si>
  <si>
    <t>MGBRD001</t>
  </si>
  <si>
    <t>MGBRD001_A</t>
  </si>
  <si>
    <t>4G-BCRD01</t>
  </si>
  <si>
    <t>-19,804409</t>
  </si>
  <si>
    <t>-43,405431</t>
  </si>
  <si>
    <t>MGBRD001_ARRU M1</t>
  </si>
  <si>
    <t>MGBRD001_AMW M1</t>
  </si>
  <si>
    <t>MGGVR004_DRF M1</t>
  </si>
  <si>
    <t>MGGVR004</t>
  </si>
  <si>
    <t>MGGVR004_D</t>
  </si>
  <si>
    <t>4G-GVRD08</t>
  </si>
  <si>
    <t>-18,952389</t>
  </si>
  <si>
    <t>-42,072586999999999</t>
  </si>
  <si>
    <t>MGGVR004_DRRU M1</t>
  </si>
  <si>
    <t>MGGVR004_DMW M1</t>
  </si>
  <si>
    <t>RJGNC010COLLO1_0RF M1</t>
  </si>
  <si>
    <t>RJGNC010</t>
  </si>
  <si>
    <t>RJGNC010COLLO1_0</t>
  </si>
  <si>
    <t>RJGNC010COLLO1_0RF M2</t>
  </si>
  <si>
    <t>AAU5339W</t>
  </si>
  <si>
    <t>RJGNC010COLLO1_0RRU M1</t>
  </si>
  <si>
    <t>ESCLT001_AMW M1</t>
  </si>
  <si>
    <t>MGBMY002_DRF M1</t>
  </si>
  <si>
    <t>MGBMY002</t>
  </si>
  <si>
    <t>MGBMY002_D</t>
  </si>
  <si>
    <t>4G-BJRD01</t>
  </si>
  <si>
    <t>-19,753973999999999</t>
  </si>
  <si>
    <t>-43,528132999999997</t>
  </si>
  <si>
    <t>MGBMY002_DRRU M1</t>
  </si>
  <si>
    <t>MGBMY002_DMW M1</t>
  </si>
  <si>
    <t>MW 1.2</t>
  </si>
  <si>
    <t>MGBMY002_DMW M2</t>
  </si>
  <si>
    <t>MGBMY003_CRF M1</t>
  </si>
  <si>
    <t>MGBMY003</t>
  </si>
  <si>
    <t>MGBMY003_C</t>
  </si>
  <si>
    <t>4G-BJRD02</t>
  </si>
  <si>
    <t>-19,7819</t>
  </si>
  <si>
    <t>-43,436577999999997</t>
  </si>
  <si>
    <t>MGBMY003_CRRU M1</t>
  </si>
  <si>
    <t>MGBMY003_CMW M1</t>
  </si>
  <si>
    <t>BJBH27</t>
  </si>
  <si>
    <t>MGJGR003_CRF M1</t>
  </si>
  <si>
    <t>MGJGR003</t>
  </si>
  <si>
    <t>MGJGR003_C</t>
  </si>
  <si>
    <t>4G-JARD07</t>
  </si>
  <si>
    <t>-19,598877000000002</t>
  </si>
  <si>
    <t>-42,749271</t>
  </si>
  <si>
    <t>MGJGR003_CRRU M1</t>
  </si>
  <si>
    <t>MGJGR003_CVSAT</t>
  </si>
  <si>
    <t>MGSBR005_CRF M1</t>
  </si>
  <si>
    <t>MGSBR005</t>
  </si>
  <si>
    <t>MGSBR005_C</t>
  </si>
  <si>
    <t>4G-SBRD04</t>
  </si>
  <si>
    <t>-19,787151000000001</t>
  </si>
  <si>
    <t>-43,717216999999998</t>
  </si>
  <si>
    <t>MGSBR005_CRRU M1</t>
  </si>
  <si>
    <t>MGSBR005_CMW M1</t>
  </si>
  <si>
    <t>MGNVR003_BRF M1</t>
  </si>
  <si>
    <t>MGNVR003</t>
  </si>
  <si>
    <t>MGNVR003_B</t>
  </si>
  <si>
    <t>4G-NERD05</t>
  </si>
  <si>
    <t>-19,725694000000001</t>
  </si>
  <si>
    <t>-43,009086000000003</t>
  </si>
  <si>
    <t>MGNVR003_BRRU M1</t>
  </si>
  <si>
    <t>MGNVR003_BMW M1</t>
  </si>
  <si>
    <t>RJBLF001COLLO1_0RF M1</t>
  </si>
  <si>
    <t>RJBLF001COLLO1_0</t>
  </si>
  <si>
    <t>RJBLF001COLLO1_0RF M2</t>
  </si>
  <si>
    <t>RJBLF001COLLO1_0RRU M1</t>
  </si>
  <si>
    <t>3971</t>
  </si>
  <si>
    <t>RJBLF002COLLO1_0RF M1</t>
  </si>
  <si>
    <t>RJBLF002COLLO1_0</t>
  </si>
  <si>
    <t>RJBLF002COLLO1_0RF M2</t>
  </si>
  <si>
    <t>RJBLF002COLLO1_0RRU M1</t>
  </si>
  <si>
    <t>MGNVN001_CRF M1</t>
  </si>
  <si>
    <t>MGNVN001</t>
  </si>
  <si>
    <t>MGNVN001_C</t>
  </si>
  <si>
    <t>4G-NURD02</t>
  </si>
  <si>
    <t>-19,743708999999999</t>
  </si>
  <si>
    <t>-43,551290000000002</t>
  </si>
  <si>
    <t>MGNVR002_CRF M1</t>
  </si>
  <si>
    <t>-19,808834000000001</t>
  </si>
  <si>
    <t>-43,063561</t>
  </si>
  <si>
    <t>MGNVR002_CRRU M1</t>
  </si>
  <si>
    <t>MGNVR002_CMW M1</t>
  </si>
  <si>
    <t>RJBLF003COLLO1_0RF M1</t>
  </si>
  <si>
    <t>RJBLF003COLLO1_0</t>
  </si>
  <si>
    <t>RJBLF003COLLO1_0RF M2</t>
  </si>
  <si>
    <t>RJBLF003COLLO1_0RRU M1</t>
  </si>
  <si>
    <t>RJBLF005COLLO1_0RF M1</t>
  </si>
  <si>
    <t>RJBLF005COLLO1_0</t>
  </si>
  <si>
    <t>RJBLF005COLLO1_0RF M2</t>
  </si>
  <si>
    <t>RJBLF005COLLO1_0RRU M1</t>
  </si>
  <si>
    <t>RJBLF006COLLO1_0RF M1</t>
  </si>
  <si>
    <t>RJBLF006COLLO1_0</t>
  </si>
  <si>
    <t>RJBLF006COLLO1_0RF M2</t>
  </si>
  <si>
    <t>RJBLF006COLLO1_0RRU M1</t>
  </si>
  <si>
    <t>RJBLF007COLLO1_0RF M1</t>
  </si>
  <si>
    <t>RJBLF007COLLO1_0</t>
  </si>
  <si>
    <t>RJBLF007COLLO1_0RF M2</t>
  </si>
  <si>
    <t>RJBLF007COLLO1_0RRU M1</t>
  </si>
  <si>
    <t>RJBLF008COLLO1_0RF M1</t>
  </si>
  <si>
    <t>RJBLF008COLLO1_0</t>
  </si>
  <si>
    <t>RJBLF008COLLO1_0RF M2</t>
  </si>
  <si>
    <t>RJBLF008COLLO1_0RRU M1</t>
  </si>
  <si>
    <t>MGCZR002_CRF M1</t>
  </si>
  <si>
    <t>MGCZR002</t>
  </si>
  <si>
    <t>MGCZR002_C</t>
  </si>
  <si>
    <t>SN-CDRD12</t>
  </si>
  <si>
    <t>-19,659394</t>
  </si>
  <si>
    <t>-46,068545999999998</t>
  </si>
  <si>
    <t>MGCZR002_CRRU M1</t>
  </si>
  <si>
    <t>MGCZR002_CRRU M2</t>
  </si>
  <si>
    <t>MGCZR002_CMW M1</t>
  </si>
  <si>
    <t>MGLZY002_CRF M1</t>
  </si>
  <si>
    <t>MGLZY002</t>
  </si>
  <si>
    <t>MGLZY002_C</t>
  </si>
  <si>
    <t>SN-LZDV34</t>
  </si>
  <si>
    <t>-19,786522999999999</t>
  </si>
  <si>
    <t>-45,634937999999998</t>
  </si>
  <si>
    <t>MGLZY002_CRRU M1</t>
  </si>
  <si>
    <t>MGLZY002_CRRU M2</t>
  </si>
  <si>
    <t>MGLZY002_CMW M1</t>
  </si>
  <si>
    <t>BANTR002COLLO1_ARF M1</t>
  </si>
  <si>
    <t>BANTR002COLLO1_A</t>
  </si>
  <si>
    <t>BANTR002COLLO1_ARRU M1</t>
  </si>
  <si>
    <t>BANTR002COLLO1_ARRU M2</t>
  </si>
  <si>
    <t>BANTR002COLLO1_AMW M1</t>
  </si>
  <si>
    <t>ANTENA MW 0,9m</t>
  </si>
  <si>
    <t>MGNDP003_BRF M1</t>
  </si>
  <si>
    <t>MGNDP003</t>
  </si>
  <si>
    <t>MGNDP003_B</t>
  </si>
  <si>
    <t>4G-SDRD05</t>
  </si>
  <si>
    <t>-19,446401000000002</t>
  </si>
  <si>
    <t>-42,513959999999997</t>
  </si>
  <si>
    <t>MGNDP003_BRRU M1</t>
  </si>
  <si>
    <t>MGNDP003_BMW M1</t>
  </si>
  <si>
    <t>RSVMX004_CRF M1</t>
  </si>
  <si>
    <t>RSVMX004_C</t>
  </si>
  <si>
    <t>RSVAO56</t>
  </si>
  <si>
    <t>-30,283429999999999</t>
  </si>
  <si>
    <t>-51,019910000000003</t>
  </si>
  <si>
    <t>RSVMX004_CRRU M1</t>
  </si>
  <si>
    <t>RSLDR002_BRF M1</t>
  </si>
  <si>
    <t>RSLDR002</t>
  </si>
  <si>
    <t>RSLDR002_B</t>
  </si>
  <si>
    <t>RSESU09</t>
  </si>
  <si>
    <t>-30,096062</t>
  </si>
  <si>
    <t>-51,649155</t>
  </si>
  <si>
    <t>RSLDR002_BRRU M1</t>
  </si>
  <si>
    <t>RSLDR002_BRRU M2</t>
  </si>
  <si>
    <t>RSLDR002_BRRU M3</t>
  </si>
  <si>
    <t>RSLDR002_BMW M1</t>
  </si>
  <si>
    <t>ANT C 0.3 18 HPX (TR)</t>
  </si>
  <si>
    <t>MTNVM001_ARF M1</t>
  </si>
  <si>
    <t>MTNVM001</t>
  </si>
  <si>
    <t>MTNVM001_A</t>
  </si>
  <si>
    <t>MTNMM15</t>
  </si>
  <si>
    <t>-13,805192999999999</t>
  </si>
  <si>
    <t>-56,077078</t>
  </si>
  <si>
    <t>ASI4518R14v06</t>
  </si>
  <si>
    <t>MTNVM001_ARRU M1</t>
  </si>
  <si>
    <t>MTNVM001_ARRU M2</t>
  </si>
  <si>
    <t>MTSRR002_ARF M1</t>
  </si>
  <si>
    <t>MTSRR002</t>
  </si>
  <si>
    <t>MTSRR002_A</t>
  </si>
  <si>
    <t>MTSSZ27</t>
  </si>
  <si>
    <t xml:space="preserve">-12,539210	</t>
  </si>
  <si>
    <t xml:space="preserve">-55,711479	</t>
  </si>
  <si>
    <t>MTSRR002_ARRU M1</t>
  </si>
  <si>
    <t>MGMBR001_DRF M1</t>
  </si>
  <si>
    <t>MGMBR001_D</t>
  </si>
  <si>
    <t>-17,322424</t>
  </si>
  <si>
    <t>-40,679893</t>
  </si>
  <si>
    <t>MGMBR001_DRRU M1</t>
  </si>
  <si>
    <t>MODULO NOKIA FRPA</t>
  </si>
  <si>
    <t>MGMBR001_DVSAT</t>
  </si>
  <si>
    <t>MATMN001_ARF M1</t>
  </si>
  <si>
    <t>MATMN001</t>
  </si>
  <si>
    <t>MATMN001_A</t>
  </si>
  <si>
    <t>MATMN14</t>
  </si>
  <si>
    <t>-5,1196799999999998</t>
  </si>
  <si>
    <t>-42,897109999999998</t>
  </si>
  <si>
    <t>MATMN001_ARF M2</t>
  </si>
  <si>
    <t>MATMN001_ARRU M1</t>
  </si>
  <si>
    <t>MATMN001_ARRU M2</t>
  </si>
  <si>
    <t>MATMN001_ARRU M3</t>
  </si>
  <si>
    <t>FPFH + Case EMHH</t>
  </si>
  <si>
    <t>SPRBR004COLLO1_0RF M1</t>
  </si>
  <si>
    <t>SPRBR004</t>
  </si>
  <si>
    <t>SPRBR004COLLO1_0</t>
  </si>
  <si>
    <t>ODI-065R15M18JJJ02-G</t>
  </si>
  <si>
    <t>SPRBR004COLLO1_0RF M2</t>
  </si>
  <si>
    <t>SPRBR004COLLO1_0RF M3</t>
  </si>
  <si>
    <t>DC 4G</t>
  </si>
  <si>
    <t>SPRBR004COLLO1_0RRU M1</t>
  </si>
  <si>
    <t>SPRBR004COLLO1_0RRU M2</t>
  </si>
  <si>
    <t>AREA</t>
  </si>
  <si>
    <t>SPRBR004COLLO1_0RRU M3</t>
  </si>
  <si>
    <t>MINI LINK 6365 ODU</t>
  </si>
  <si>
    <t>SPRBR004COLLO1_0MW M1</t>
  </si>
  <si>
    <t>GOJSS001_BRF M1</t>
  </si>
  <si>
    <t>GOJSS001</t>
  </si>
  <si>
    <t>GOJSS001_B</t>
  </si>
  <si>
    <t>GOJUS04</t>
  </si>
  <si>
    <t>-15,9107</t>
  </si>
  <si>
    <t>-51,11439</t>
  </si>
  <si>
    <t>GOJSS001_BRRU M1</t>
  </si>
  <si>
    <t>GOJSS001_BVSAT</t>
  </si>
  <si>
    <t>AZURE SHINE</t>
  </si>
  <si>
    <t>SPCMP007_BRF M1</t>
  </si>
  <si>
    <t>SPCMP007</t>
  </si>
  <si>
    <t>SPCMP007_B</t>
  </si>
  <si>
    <t>SICASBE</t>
  </si>
  <si>
    <t>-22,981086000000001</t>
  </si>
  <si>
    <t>-47,126435000000001</t>
  </si>
  <si>
    <t>SPCMP007_BRF M2</t>
  </si>
  <si>
    <t>SPCMP007_BRRU M1</t>
  </si>
  <si>
    <t>ESBRR004_ARF M1</t>
  </si>
  <si>
    <t>ESBRR004</t>
  </si>
  <si>
    <t>ESBRR004_A</t>
  </si>
  <si>
    <t>SR-ESS083</t>
  </si>
  <si>
    <t>-18,71222222222222</t>
  </si>
  <si>
    <t>-40,733611111111109</t>
  </si>
  <si>
    <t>ESBRR004_ARRU M1</t>
  </si>
  <si>
    <t>ESBRR004_AVSAT</t>
  </si>
  <si>
    <t>ESCPR003_BRF M1</t>
  </si>
  <si>
    <t>ESCPR003</t>
  </si>
  <si>
    <t>ESCPR003_B</t>
  </si>
  <si>
    <t>SR-ESS080</t>
  </si>
  <si>
    <t>-18,204333333333299</t>
  </si>
  <si>
    <t>-40,607250000000001</t>
  </si>
  <si>
    <t>ESCPR003_BRRU M1</t>
  </si>
  <si>
    <t>RRU 3286</t>
  </si>
  <si>
    <t>GOGNX009_ARF M1</t>
  </si>
  <si>
    <t>GOGNX009</t>
  </si>
  <si>
    <t>GOGNX009_A</t>
  </si>
  <si>
    <t>GOGNAL4</t>
  </si>
  <si>
    <t>-16,702220000000001</t>
  </si>
  <si>
    <t>-49,317990000000002</t>
  </si>
  <si>
    <t>GOGNX009_ARF M2</t>
  </si>
  <si>
    <t>GOGNX009_ARRU M1</t>
  </si>
  <si>
    <t>SPCTV003_BRF M1</t>
  </si>
  <si>
    <t>SPCTV003</t>
  </si>
  <si>
    <t>SPCTV003_B</t>
  </si>
  <si>
    <t>SN-CTER93</t>
  </si>
  <si>
    <t>-21,104261999999999</t>
  </si>
  <si>
    <t>-48,943047999999997</t>
  </si>
  <si>
    <t>SPCTV003_BRRU M1</t>
  </si>
  <si>
    <t>SPCTV003_BMW M1</t>
  </si>
  <si>
    <t>SPXRS001_ARF M1</t>
  </si>
  <si>
    <t>SPXRS001</t>
  </si>
  <si>
    <t>SPXRS001_A</t>
  </si>
  <si>
    <t>SN-YZER91</t>
  </si>
  <si>
    <t>-21,068465</t>
  </si>
  <si>
    <t>-48,728014999999999</t>
  </si>
  <si>
    <t>SPXRS001_ARRU M1</t>
  </si>
  <si>
    <t>SPXRS001_AMW M1</t>
  </si>
  <si>
    <t>SPCLN003_BRF M1</t>
  </si>
  <si>
    <t>SPCLN003_B</t>
  </si>
  <si>
    <t>-20,708811000000001</t>
  </si>
  <si>
    <t>-48,528914999999998</t>
  </si>
  <si>
    <t>SPCLN003_BRRU M1</t>
  </si>
  <si>
    <t>SPCLN003_BMW M1</t>
  </si>
  <si>
    <t>SPCTV002_DRF M1</t>
  </si>
  <si>
    <t>SPCTV002</t>
  </si>
  <si>
    <t>SPCTV002_D</t>
  </si>
  <si>
    <t>SN-CTER92</t>
  </si>
  <si>
    <t>-21,095980999999998</t>
  </si>
  <si>
    <t>-48,892389000000001</t>
  </si>
  <si>
    <t>SPCTV002_DRRU M1</t>
  </si>
  <si>
    <t>SPCTV002_DMW M1</t>
  </si>
  <si>
    <t>MGRDT002_BRF M1</t>
  </si>
  <si>
    <t>MGRDT002</t>
  </si>
  <si>
    <t>MGRDT002_B</t>
  </si>
  <si>
    <t>4G-RETO99</t>
  </si>
  <si>
    <t>-20,203952999999998</t>
  </si>
  <si>
    <t>-41,898730999999998</t>
  </si>
  <si>
    <t>MGRDT002_BRRU M1</t>
  </si>
  <si>
    <t>MGRDT002_BVSAT</t>
  </si>
  <si>
    <t>DFBRS008_BRF M1</t>
  </si>
  <si>
    <t>DFBSA_1181</t>
  </si>
  <si>
    <t>-15,800267</t>
  </si>
  <si>
    <t>-47,948869000000002</t>
  </si>
  <si>
    <t>ODV-065R15M18JJ-G</t>
  </si>
  <si>
    <t>DFBRS008_BRF M2</t>
  </si>
  <si>
    <t>AIR 6449 B78W</t>
  </si>
  <si>
    <t>DFBRS008_BRRU M1</t>
  </si>
  <si>
    <t>DFBRS008_BRRU M2</t>
  </si>
  <si>
    <t>ODU</t>
  </si>
  <si>
    <t>DFBRS008_BMW M1</t>
  </si>
  <si>
    <t>CEFRT002_ARF M1</t>
  </si>
  <si>
    <t>CEFRT002</t>
  </si>
  <si>
    <t>CEFRT002_A</t>
  </si>
  <si>
    <t>CEFLA_1032</t>
  </si>
  <si>
    <t>BTS - TIM</t>
  </si>
  <si>
    <t>ODV-065R15M18JJ02-G</t>
  </si>
  <si>
    <t>CEFRT002_ARF M2</t>
  </si>
  <si>
    <t>CEFRT002_ARRU M1</t>
  </si>
  <si>
    <t>CEFRT002_ARRU M2</t>
  </si>
  <si>
    <t>SPSXX007_ARF M1</t>
  </si>
  <si>
    <t>-23,889569444444401</t>
  </si>
  <si>
    <t>-46,338594444444396</t>
  </si>
  <si>
    <t>SPSXX007_ARRU M1</t>
  </si>
  <si>
    <t>ESBRR002_ARF M1</t>
  </si>
  <si>
    <t>-18,877692</t>
  </si>
  <si>
    <t>-40,928249999999998</t>
  </si>
  <si>
    <t>ESBRR002_ARRU M1</t>
  </si>
  <si>
    <t>BALHS003COLLO1_ARF M1</t>
  </si>
  <si>
    <t>BALHS003</t>
  </si>
  <si>
    <t>BALHS003COLLO1_A</t>
  </si>
  <si>
    <t>BALHS003COLLO1_ARRU M1</t>
  </si>
  <si>
    <t>BALHS003COLLO1_ARRU M2</t>
  </si>
  <si>
    <t>SPSPL048_CRF M1</t>
  </si>
  <si>
    <t>SPSPL048_C</t>
  </si>
  <si>
    <t>SMSMTH5</t>
  </si>
  <si>
    <t>-23,535159</t>
  </si>
  <si>
    <t>-46,407474999999998</t>
  </si>
  <si>
    <t>SPSPL048_CRF M2</t>
  </si>
  <si>
    <t>SPSPL048_CRRU M1</t>
  </si>
  <si>
    <t>SPSPL048_CRRU M2</t>
  </si>
  <si>
    <t>RSCNS002_BRF M1</t>
  </si>
  <si>
    <t>RSCNS002</t>
  </si>
  <si>
    <t>RSCNS002_B</t>
  </si>
  <si>
    <t>RSCAN61</t>
  </si>
  <si>
    <t>-29,900366000000002</t>
  </si>
  <si>
    <t>-51,157871</t>
  </si>
  <si>
    <t>RSCNS002_BRF M2</t>
  </si>
  <si>
    <t>RSCNS002_BRRU M1</t>
  </si>
  <si>
    <t>ESCPR001_ARF M1</t>
  </si>
  <si>
    <t>ESCPR001</t>
  </si>
  <si>
    <t>ESCPR001_A</t>
  </si>
  <si>
    <t>SR-ESS057</t>
  </si>
  <si>
    <t>-18,186694444444445</t>
  </si>
  <si>
    <t>-40,714333333333336</t>
  </si>
  <si>
    <t>ODI-065R15NB18JJ05-GQ</t>
  </si>
  <si>
    <t>ESCPR001_AMW M1</t>
  </si>
  <si>
    <t>AMPLIAÇÂO FUTURA</t>
  </si>
  <si>
    <t>ESCPR001_ARRU M1</t>
  </si>
  <si>
    <t>ESLNH002_ARF M1</t>
  </si>
  <si>
    <t>ESLNH002</t>
  </si>
  <si>
    <t>ESLNH002_A</t>
  </si>
  <si>
    <t>SR-ESS082</t>
  </si>
  <si>
    <t>-19,232869999999998</t>
  </si>
  <si>
    <t>-40,146349999999998</t>
  </si>
  <si>
    <t>ESLNH002_AMW M1</t>
  </si>
  <si>
    <t>ESLNH002_ARRU M1</t>
  </si>
  <si>
    <t>MGGSV001_BRF M1</t>
  </si>
  <si>
    <t>MGGSV001</t>
  </si>
  <si>
    <t>MGGSV001_B</t>
  </si>
  <si>
    <t>4G-AGAS92</t>
  </si>
  <si>
    <t>-15,54895</t>
  </si>
  <si>
    <t>-41,540739000000002</t>
  </si>
  <si>
    <t>MGGSV001_BRRU M1</t>
  </si>
  <si>
    <t>FRPA NOKIA</t>
  </si>
  <si>
    <t>MGGSV001_BVSAT</t>
  </si>
  <si>
    <t>ESBXG001_ARF M1</t>
  </si>
  <si>
    <t>ESBXG001</t>
  </si>
  <si>
    <t>ESBXG001_A</t>
  </si>
  <si>
    <t>SR-ESS070</t>
  </si>
  <si>
    <t>-19,69143</t>
  </si>
  <si>
    <t>-41,01925</t>
  </si>
  <si>
    <t>ESBXG001_AMW M1</t>
  </si>
  <si>
    <t>ESBXG001_ARRU M1</t>
  </si>
  <si>
    <t>MATMN002_ARF M1</t>
  </si>
  <si>
    <t>MATMN002_A</t>
  </si>
  <si>
    <t>MATMN19</t>
  </si>
  <si>
    <t>-5,0995799999999996</t>
  </si>
  <si>
    <t>-42,832079999999998</t>
  </si>
  <si>
    <t>MATMN002_ARF M2</t>
  </si>
  <si>
    <t>MATMN002_ARRU M1</t>
  </si>
  <si>
    <t>MATMN002_ARRU M2</t>
  </si>
  <si>
    <t>MATMN002_ARRU M3</t>
  </si>
  <si>
    <t>ARHA+ Case EMHH</t>
  </si>
  <si>
    <t>MATMN002_ARRU M4</t>
  </si>
  <si>
    <t>RRU M4</t>
  </si>
  <si>
    <t>MATMN003_ARF M1</t>
  </si>
  <si>
    <t>MATMN003</t>
  </si>
  <si>
    <t>MATMN003_A</t>
  </si>
  <si>
    <t>MATMN17</t>
  </si>
  <si>
    <t>-5,1020700000000003</t>
  </si>
  <si>
    <t>-42,853270000000002</t>
  </si>
  <si>
    <t>MATMN003_ARF M2</t>
  </si>
  <si>
    <t>MATMN003_ARRU M1</t>
  </si>
  <si>
    <t>MATMN003_ARRU M2</t>
  </si>
  <si>
    <t>MATMN003_ARRU M3</t>
  </si>
  <si>
    <t>MATMN003_ARRU M4</t>
  </si>
  <si>
    <t>ESRPX001_DRF M1</t>
  </si>
  <si>
    <t>ESRPX001</t>
  </si>
  <si>
    <t>ESRPX001_D</t>
  </si>
  <si>
    <t>SR-ESS062</t>
  </si>
  <si>
    <t>-20,314129999999999</t>
  </si>
  <si>
    <t>-41,692189999999997</t>
  </si>
  <si>
    <t>ESRPX001_DRRU M1</t>
  </si>
  <si>
    <t>RSFRN001_CRF M1</t>
  </si>
  <si>
    <t>RSFRN001</t>
  </si>
  <si>
    <t>RSFRN001_C</t>
  </si>
  <si>
    <t>RSSFP06</t>
  </si>
  <si>
    <t>-29,466152999999998</t>
  </si>
  <si>
    <t>-50,660456000000003</t>
  </si>
  <si>
    <t>RSFRN001_CRRU M1</t>
  </si>
  <si>
    <t>SPSXX010_ARF M1</t>
  </si>
  <si>
    <t>-23,930633</t>
  </si>
  <si>
    <t>-46,348775000000003</t>
  </si>
  <si>
    <t>SPSXX010_ARRU M1</t>
  </si>
  <si>
    <t>SPSXX010_AMW M1</t>
  </si>
  <si>
    <t>SPSXX006_ARF M1</t>
  </si>
  <si>
    <t>-23,859911</t>
  </si>
  <si>
    <t>-46,360142000000003</t>
  </si>
  <si>
    <t>SPSXX006_ARRU M1</t>
  </si>
  <si>
    <t>SPSXX006_AMW M1</t>
  </si>
  <si>
    <t>MW 600mm</t>
  </si>
  <si>
    <t>BAMRX001COLLO1_0RF M1</t>
  </si>
  <si>
    <t>BAMRX001</t>
  </si>
  <si>
    <t>BAMRX001COLLO1_0</t>
  </si>
  <si>
    <t>BAMRX001COLLO1_0RRU M1</t>
  </si>
  <si>
    <t>BAMRX001COLLO1_0RRU M2</t>
  </si>
  <si>
    <t>BAMRX001COLLO1_0MW M1</t>
  </si>
  <si>
    <t>MW 900mm</t>
  </si>
  <si>
    <t>RJGNC006_BGABINETE</t>
  </si>
  <si>
    <t>SPJQT003COLLO1_0RF M1</t>
  </si>
  <si>
    <t>SPJQT003</t>
  </si>
  <si>
    <t>SPJQT003COLLO1_0</t>
  </si>
  <si>
    <t>SPJQT003COLLO1_0RRU M1</t>
  </si>
  <si>
    <t>SPJQT003COLLO1_0RRU M2</t>
  </si>
  <si>
    <t>SPJQT003COLLO1_0MW M1</t>
  </si>
  <si>
    <t>MGXTN001_ARF M1</t>
  </si>
  <si>
    <t>-15,40977</t>
  </si>
  <si>
    <t>-42,59995</t>
  </si>
  <si>
    <t>MGXTN001_ARRU M1</t>
  </si>
  <si>
    <t>MODULO NOKIA AHPB</t>
  </si>
  <si>
    <t>MGXTN001_AVSAT</t>
  </si>
  <si>
    <t>ROVLH001_CRF M1</t>
  </si>
  <si>
    <t>-12,753244</t>
  </si>
  <si>
    <t>-60,106906000000002</t>
  </si>
  <si>
    <t>ROVLH001_CRRU M1</t>
  </si>
  <si>
    <t>PRXTN001_ARF M1</t>
  </si>
  <si>
    <t>PRXTN001</t>
  </si>
  <si>
    <t>PRXTN001_A</t>
  </si>
  <si>
    <t>SR-PRS401</t>
  </si>
  <si>
    <t>-23,52093</t>
  </si>
  <si>
    <t>-50,678069999999998</t>
  </si>
  <si>
    <t>PRXTN001_ARRU M1</t>
  </si>
  <si>
    <t>PRXTN001_AMW M1</t>
  </si>
  <si>
    <t>RJPRT010_BRF M1</t>
  </si>
  <si>
    <t>-23,259509999999999</t>
  </si>
  <si>
    <t>-44,698166999999998</t>
  </si>
  <si>
    <t>RJPRT010_BRRU M1</t>
  </si>
  <si>
    <t>SPSRC002COLLO1_0RF M1</t>
  </si>
  <si>
    <t>SPSRC002COLLO1_0</t>
  </si>
  <si>
    <t>SPSRC002COLLO1_0RF M2</t>
  </si>
  <si>
    <t>SPSRC002COLLO1_0RRU M1</t>
  </si>
  <si>
    <t>SPSRC002COLLO1_0RRU M2</t>
  </si>
  <si>
    <t>SPSRC002COLLO1_0RRU M3</t>
  </si>
  <si>
    <t>SPSRC002COLLO1_0MW M1</t>
  </si>
  <si>
    <t>ANT3C 0.3</t>
  </si>
  <si>
    <t>RJGNC002COLLO1_0RF M1</t>
  </si>
  <si>
    <t>RJGNC002COLLO1_0</t>
  </si>
  <si>
    <t>RJGNC002COLLO1_0RRU M1</t>
  </si>
  <si>
    <t>RJGNC002COLLO1_0GABINETE</t>
  </si>
  <si>
    <t>SOLUÇÂO SLS</t>
  </si>
  <si>
    <t>MGCZR001_BRF M1</t>
  </si>
  <si>
    <t>MGCZR001</t>
  </si>
  <si>
    <t>MGCZR001_B</t>
  </si>
  <si>
    <t>SN-CDRD11</t>
  </si>
  <si>
    <t>-19,738187</t>
  </si>
  <si>
    <t>-46,009188000000002</t>
  </si>
  <si>
    <t>MGCZR001_BRRU M1</t>
  </si>
  <si>
    <t>NOKIA FXED</t>
  </si>
  <si>
    <t>MGCZR001_BRRU M2</t>
  </si>
  <si>
    <t>MGCZR001_BMW M1</t>
  </si>
  <si>
    <t>MINI-LINK 300mm</t>
  </si>
  <si>
    <t>MGCZR001_BMW M2</t>
  </si>
  <si>
    <t>PRNVR001_ARF M1</t>
  </si>
  <si>
    <t>PRNVR001</t>
  </si>
  <si>
    <t>PRNVR001_A</t>
  </si>
  <si>
    <t>SR-NAGO03</t>
  </si>
  <si>
    <t>-24,365449999999999</t>
  </si>
  <si>
    <t>-53,208669999999998</t>
  </si>
  <si>
    <t>PRNVR001_ARRU M1</t>
  </si>
  <si>
    <t>PRNVR001_ARRU M2</t>
  </si>
  <si>
    <t>PRNVR001_AMW M1</t>
  </si>
  <si>
    <t>MGSTR001_CRF M1</t>
  </si>
  <si>
    <t>MGSTR001</t>
  </si>
  <si>
    <t>MGSTR001_C</t>
  </si>
  <si>
    <t>4G-ELRD02</t>
  </si>
  <si>
    <t>-18,930139</t>
  </si>
  <si>
    <t>-47,674866000000002</t>
  </si>
  <si>
    <t>MGSTR001_CRRU M1</t>
  </si>
  <si>
    <t>SPSPL046_FRF M1</t>
  </si>
  <si>
    <t>SPSPL046</t>
  </si>
  <si>
    <t>SPSPL046_F</t>
  </si>
  <si>
    <t>SMMOOC4</t>
  </si>
  <si>
    <t>SPSPL046_FRF M2</t>
  </si>
  <si>
    <t>SPSPL046_FRRU M1</t>
  </si>
  <si>
    <t>GOCLD002_BRF M1</t>
  </si>
  <si>
    <t>GOCLD002</t>
  </si>
  <si>
    <t>GOCLD002_B</t>
  </si>
  <si>
    <t>GOCLV32</t>
  </si>
  <si>
    <t>-17,735154000000001</t>
  </si>
  <si>
    <t>-48,607596999999998</t>
  </si>
  <si>
    <t>GOCLD002_BRRU M1</t>
  </si>
  <si>
    <t>RJGNC004COLLO1_0RF M1</t>
  </si>
  <si>
    <t>RJGNC004</t>
  </si>
  <si>
    <t>RJGNC004COLLO1_0</t>
  </si>
  <si>
    <t>RJGNC004COLLO1_0RRU M1</t>
  </si>
  <si>
    <t>RJGNC004COLLO1_0GABINETE</t>
  </si>
  <si>
    <t>RJGNC005COLLO1_0RF M1</t>
  </si>
  <si>
    <t>RJGNC005</t>
  </si>
  <si>
    <t>RJGNC005COLLO1_0</t>
  </si>
  <si>
    <t>RJGNC005COLLO1_0RRU M1</t>
  </si>
  <si>
    <t>RJGNC005COLLO1_0GABINETE</t>
  </si>
  <si>
    <t>RJGNC006COLLO1_0RF M1</t>
  </si>
  <si>
    <t>RJGNC006COLLO1_0</t>
  </si>
  <si>
    <t>RJGNC006COLLO1_0RRU M1</t>
  </si>
  <si>
    <t>RRU HUAWEI 5502</t>
  </si>
  <si>
    <t>RJGNC006COLLO1_0GABINETE</t>
  </si>
  <si>
    <t>RJGNC007COLLO1_0RF M1</t>
  </si>
  <si>
    <t>RJGNC007COLLO1_0</t>
  </si>
  <si>
    <t>RJGNC007COLLO1_0RRU M1</t>
  </si>
  <si>
    <t>RJGNC007COLLO1_0GABINETE</t>
  </si>
  <si>
    <t>RJGNC008COLLO1_0RF M1</t>
  </si>
  <si>
    <t>RJGNC008</t>
  </si>
  <si>
    <t>RJGNC008COLLO1_0</t>
  </si>
  <si>
    <t>RJGNC008COLLO1_0RRU M1</t>
  </si>
  <si>
    <t>RJGNC008COLLO1_0GABINETE</t>
  </si>
  <si>
    <t>MSCRP001_ARF M1</t>
  </si>
  <si>
    <t>MSCRP001</t>
  </si>
  <si>
    <t>MSCRP001_A</t>
  </si>
  <si>
    <t>MSCRE</t>
  </si>
  <si>
    <t>-22,500221</t>
  </si>
  <si>
    <t>-54,863556000000003</t>
  </si>
  <si>
    <t>MSCRP001_ARRU M1</t>
  </si>
  <si>
    <t>MSCRP001_ARRU M2</t>
  </si>
  <si>
    <t>MSCRP001_AMW M1</t>
  </si>
  <si>
    <t>SBX4-W60AH</t>
  </si>
  <si>
    <t>MSCRP001_AGABINETE</t>
  </si>
  <si>
    <t>GABINETE TIPO 11</t>
  </si>
  <si>
    <t>SPPRG002_BRF M1</t>
  </si>
  <si>
    <t>SPPRG002</t>
  </si>
  <si>
    <t>SPPRG002_B</t>
  </si>
  <si>
    <t>SIPGE88</t>
  </si>
  <si>
    <t>SPPRG002_BRF M2</t>
  </si>
  <si>
    <t>SPPRG002_BRRU M2</t>
  </si>
  <si>
    <t>SPPRG002_BRRU M1</t>
  </si>
  <si>
    <t>MACHP001COLLO1_0RF M1</t>
  </si>
  <si>
    <t>MACHP001COLLO1_0</t>
  </si>
  <si>
    <t>MACHP001COLLO1_0RRU M1</t>
  </si>
  <si>
    <t>MACHP001COLLO1_0RRU M2</t>
  </si>
  <si>
    <t>ARGA</t>
  </si>
  <si>
    <t>MACHP001COLLO1_0RRU M3</t>
  </si>
  <si>
    <t>MACDX002_ARF M1</t>
  </si>
  <si>
    <t>MACDX002_A</t>
  </si>
  <si>
    <t>MACDO13</t>
  </si>
  <si>
    <t>-4,4574999999999996</t>
  </si>
  <si>
    <t>-43,902500000000003</t>
  </si>
  <si>
    <t>APXVBLL15H-43-C-I20</t>
  </si>
  <si>
    <t>MACDX002_ARF M2</t>
  </si>
  <si>
    <t>MACDX002_ARRU M1</t>
  </si>
  <si>
    <t>MACDX002_ARRU M2</t>
  </si>
  <si>
    <t>MACDX002_ARRU M3</t>
  </si>
  <si>
    <t>ARGA + Case EMHH</t>
  </si>
  <si>
    <t>MATMN004_ARF M1</t>
  </si>
  <si>
    <t>MATMN004</t>
  </si>
  <si>
    <t>MATMN004_A</t>
  </si>
  <si>
    <t>MATMN11</t>
  </si>
  <si>
    <t>-5,1510499999999997</t>
  </si>
  <si>
    <t>-42,839579999999998</t>
  </si>
  <si>
    <t>MATMN004_ARF M2</t>
  </si>
  <si>
    <t>MATMN004_ARRU M1</t>
  </si>
  <si>
    <t>MATMN004_ARRU M2</t>
  </si>
  <si>
    <t>MATMN004_ARRU M3</t>
  </si>
  <si>
    <t>MSRCH001COLLO1_ARF M1</t>
  </si>
  <si>
    <t>MSRCH001</t>
  </si>
  <si>
    <t>MSRCH001COLLO1_A</t>
  </si>
  <si>
    <t>MSRCH001COLLO1_ARRU M1</t>
  </si>
  <si>
    <t>MSRCH001COLLO1_ARRU M2</t>
  </si>
  <si>
    <t>PRMPX001_BRF M1</t>
  </si>
  <si>
    <t>PRMPX001</t>
  </si>
  <si>
    <t>PRMPX001_B</t>
  </si>
  <si>
    <t>SR-PRS414</t>
  </si>
  <si>
    <t>-23,189250000000001</t>
  </si>
  <si>
    <t>-52,860660000000003</t>
  </si>
  <si>
    <t>PRMPX001_BRRU M1</t>
  </si>
  <si>
    <t>PRMPX001_BMW M1</t>
  </si>
  <si>
    <t>GOBDN007_CRF M1</t>
  </si>
  <si>
    <t>-16,12895</t>
  </si>
  <si>
    <t>-48,895311999999997</t>
  </si>
  <si>
    <t>GOBDN007_CRRU M1</t>
  </si>
  <si>
    <t>GOBDN007_CMW M1</t>
  </si>
  <si>
    <t>GORLM007_BRF M1</t>
  </si>
  <si>
    <t>-15,244782000000001</t>
  </si>
  <si>
    <t>-49,557648</t>
  </si>
  <si>
    <t>GORLM007_BRRU M1</t>
  </si>
  <si>
    <t>GORLM007_BMW M1</t>
  </si>
  <si>
    <t>600mm</t>
  </si>
  <si>
    <t>RSCNL003_CRF M1</t>
  </si>
  <si>
    <t>-29,270806</t>
  </si>
  <si>
    <t>-50,845441999999998</t>
  </si>
  <si>
    <t>RSCNL003_CRRU M1</t>
  </si>
  <si>
    <t>SCPNX001_ARF M1</t>
  </si>
  <si>
    <t>SCPNX001</t>
  </si>
  <si>
    <t>SCPNX001_A</t>
  </si>
  <si>
    <t>SCPZO03</t>
  </si>
  <si>
    <t>-26,863930555555555</t>
  </si>
  <si>
    <t>-52,969586111111113</t>
  </si>
  <si>
    <t>SCPNX001_ARRU M1</t>
  </si>
  <si>
    <t>MTJCR001_ARF M1</t>
  </si>
  <si>
    <t>MTJCR001</t>
  </si>
  <si>
    <t>MTJCR001_A</t>
  </si>
  <si>
    <t>MTPXO06</t>
  </si>
  <si>
    <t>-16,192698</t>
  </si>
  <si>
    <t xml:space="preserve">-54,296379	</t>
  </si>
  <si>
    <t>MTJCR001_ARRU M1</t>
  </si>
  <si>
    <t>MTJCR001_AGABINETE</t>
  </si>
  <si>
    <t>BBU 5900C</t>
  </si>
  <si>
    <t>MTJCR001_AVSAT</t>
  </si>
  <si>
    <t>RSRCH005_ARF M1</t>
  </si>
  <si>
    <t>RSRCH005</t>
  </si>
  <si>
    <t>RSRCH005_A</t>
  </si>
  <si>
    <t>RSERE30</t>
  </si>
  <si>
    <t>-27,640153000000002</t>
  </si>
  <si>
    <t>-52,316892000000003</t>
  </si>
  <si>
    <t>RSRCH005_ARRU M1</t>
  </si>
  <si>
    <t>RSRCH005_ARRU M2</t>
  </si>
  <si>
    <t>RJPRT006_ERF M1</t>
  </si>
  <si>
    <t>RJPRT006</t>
  </si>
  <si>
    <t>RJPRT006_E</t>
  </si>
  <si>
    <t>SN-PRTI36</t>
  </si>
  <si>
    <t>-23,145952000000001</t>
  </si>
  <si>
    <t>-44,697190999999997</t>
  </si>
  <si>
    <t>RJPRT006_ERRU M1</t>
  </si>
  <si>
    <t>RSMRX002_ARF M1</t>
  </si>
  <si>
    <t>RSMRX002</t>
  </si>
  <si>
    <t>RSMRX002_A</t>
  </si>
  <si>
    <t>RSSMA50</t>
  </si>
  <si>
    <t xml:space="preserve">-29,709144	</t>
  </si>
  <si>
    <t xml:space="preserve">-53,735976	</t>
  </si>
  <si>
    <t>RSMRX002_ARF M2</t>
  </si>
  <si>
    <t>RSMRX002_ARRU M1</t>
  </si>
  <si>
    <t>MGPSL004_CRF M1</t>
  </si>
  <si>
    <t>MGPSL004</t>
  </si>
  <si>
    <t>MGPSL004_C</t>
  </si>
  <si>
    <t>4G-PARD10</t>
  </si>
  <si>
    <t>EPR Sul Minas</t>
  </si>
  <si>
    <t>-22,196035999999999</t>
  </si>
  <si>
    <t>-45,978434999999998</t>
  </si>
  <si>
    <t>MGPSL004_CRRU M1</t>
  </si>
  <si>
    <t>MGPSL004_CMW M1</t>
  </si>
  <si>
    <t>PBRTN001_ARF M1</t>
  </si>
  <si>
    <t>PBRTN001</t>
  </si>
  <si>
    <t>PBRTN001_A</t>
  </si>
  <si>
    <t>PBRTT02</t>
  </si>
  <si>
    <t>-6,8138139999999998</t>
  </si>
  <si>
    <t>-34,916114</t>
  </si>
  <si>
    <t>PBRTN001_ARRU M1</t>
  </si>
  <si>
    <t>ESLNH004_ARF M1</t>
  </si>
  <si>
    <t>ESLNH004</t>
  </si>
  <si>
    <t>ESLNH004_A</t>
  </si>
  <si>
    <t>ESLIN23</t>
  </si>
  <si>
    <t>-19,376709999999999</t>
  </si>
  <si>
    <t>-40,062809999999999</t>
  </si>
  <si>
    <t>ESLNH004_ARF M2</t>
  </si>
  <si>
    <t>AAU5336w</t>
  </si>
  <si>
    <t>ESLNH004_ARRU M1</t>
  </si>
  <si>
    <t>ESLNH004_ARRU M2</t>
  </si>
  <si>
    <t>SPSRT001_ARF M1</t>
  </si>
  <si>
    <t>SPSRT001</t>
  </si>
  <si>
    <t>SPSRT001_A</t>
  </si>
  <si>
    <t>SISTZ25</t>
  </si>
  <si>
    <t>-21,037842000000001</t>
  </si>
  <si>
    <t>-47,967131000000002</t>
  </si>
  <si>
    <t>Omni TQJ-609011DEIT2</t>
  </si>
  <si>
    <t>SPSRT001_AGABINETE</t>
  </si>
  <si>
    <t>SPSRT001_AVSAT</t>
  </si>
  <si>
    <t>SPSRT001_ARRU M1</t>
  </si>
  <si>
    <t>BAXRR002_ARF M1</t>
  </si>
  <si>
    <t>BAXRR002</t>
  </si>
  <si>
    <t>BAXRR002_A</t>
  </si>
  <si>
    <t>BABCU</t>
  </si>
  <si>
    <t>-11,60815</t>
  </si>
  <si>
    <t>-39,143531000000003</t>
  </si>
  <si>
    <t xml:space="preserve">Antenna 4805 2L 4M </t>
  </si>
  <si>
    <t>BAXRR002_ARRU M1</t>
  </si>
  <si>
    <t>BAXRR002_ARRU M2</t>
  </si>
  <si>
    <t>BAXRR002_AMW M1</t>
  </si>
  <si>
    <t>SCX3-W60AH</t>
  </si>
  <si>
    <t>BAXRR002_AGABINETE</t>
  </si>
  <si>
    <t xml:space="preserve">GABINETE TIPO 11 STEP 1 </t>
  </si>
  <si>
    <t>MGFRY001_BRF M1</t>
  </si>
  <si>
    <t>MGFRY001</t>
  </si>
  <si>
    <t>MGFRY001_B</t>
  </si>
  <si>
    <t>4G-FIRD91</t>
  </si>
  <si>
    <t>-18,572718999999999</t>
  </si>
  <si>
    <t>-41,749464000000003</t>
  </si>
  <si>
    <t>MGFRY001_BRRU M1</t>
  </si>
  <si>
    <t>AHPB NOKIA</t>
  </si>
  <si>
    <t>MGFRY001_BVSAT</t>
  </si>
  <si>
    <t>RJGPM003_ARF M1</t>
  </si>
  <si>
    <t>RJGPM003_ARRU M1</t>
  </si>
  <si>
    <t>RJGPM003_AVSAT</t>
  </si>
  <si>
    <t>MGBNY001_ARF M1</t>
  </si>
  <si>
    <t>MGBNY001</t>
  </si>
  <si>
    <t>MGBNY001_A</t>
  </si>
  <si>
    <t>4G-BARA92</t>
  </si>
  <si>
    <t>-15,93695</t>
  </si>
  <si>
    <t>-40,5062</t>
  </si>
  <si>
    <t>MGBNY001_ARRU M1</t>
  </si>
  <si>
    <t>MGBNY001_AVSAT</t>
  </si>
  <si>
    <t>SCGRY001_ARF M1</t>
  </si>
  <si>
    <t>SCGRY001</t>
  </si>
  <si>
    <t>SCGRY001_A</t>
  </si>
  <si>
    <t>SR-SCS174</t>
  </si>
  <si>
    <t>-28,21781</t>
  </si>
  <si>
    <t>-49,336300000000001</t>
  </si>
  <si>
    <t>SCGRY001_ARRU M1</t>
  </si>
  <si>
    <t>SCGRY001_ARRU M2</t>
  </si>
  <si>
    <t>SCGRY001_AMW M1</t>
  </si>
  <si>
    <t>RJPRT006_EMW M1</t>
  </si>
  <si>
    <t>RJPRT005_BMW M1</t>
  </si>
  <si>
    <t>RSVMX003_ARF M1</t>
  </si>
  <si>
    <t>RSVMX003</t>
  </si>
  <si>
    <t>RSVMX003_A</t>
  </si>
  <si>
    <t>RSVAO_1011</t>
  </si>
  <si>
    <t>-30,078855999999998</t>
  </si>
  <si>
    <t>-51,099319000000001</t>
  </si>
  <si>
    <t>RSVMX003_ARRU M1</t>
  </si>
  <si>
    <t>MTBRS001COLLO1_0RF M1</t>
  </si>
  <si>
    <t>MTBRS001</t>
  </si>
  <si>
    <t>MTBRS001COLLO1_0</t>
  </si>
  <si>
    <t>MTBRS001COLLO1_0RRU M1</t>
  </si>
  <si>
    <t>MGCTS001COLLO1_0RF M1</t>
  </si>
  <si>
    <t>MGCTS001</t>
  </si>
  <si>
    <t>MGCTS001COLLO1_0</t>
  </si>
  <si>
    <t>MGCTS001COLLO1_0RRU M1</t>
  </si>
  <si>
    <t>MGCTS001COLLO1_0RRU M2</t>
  </si>
  <si>
    <t>MGCTS001COLLO1_0RRU M3</t>
  </si>
  <si>
    <t>MGCTS001COLLO1_0MW M1</t>
  </si>
  <si>
    <t>MGCTS001COLLO1_0GABINETE</t>
  </si>
  <si>
    <t>GABINETE NILKO</t>
  </si>
  <si>
    <t>ESVLV002_DRF M1</t>
  </si>
  <si>
    <t>ESVLV002</t>
  </si>
  <si>
    <t>ESVLV002_D</t>
  </si>
  <si>
    <t>ESVLV002_DRRU M1</t>
  </si>
  <si>
    <t>ESVLV002_DRRU M2</t>
  </si>
  <si>
    <t>ESVLV002_DGABINETE</t>
  </si>
  <si>
    <t>MSANB 19" 10U</t>
  </si>
  <si>
    <t>SPCMP005_DRF M1</t>
  </si>
  <si>
    <t>SPCMP005</t>
  </si>
  <si>
    <t>SPCMP005_D</t>
  </si>
  <si>
    <t>SICASAY</t>
  </si>
  <si>
    <t>-22,811627999999999</t>
  </si>
  <si>
    <t>-47,075073000000003</t>
  </si>
  <si>
    <t>SPCMP005_DRF M2</t>
  </si>
  <si>
    <t>SPCMP005_DRRU M1</t>
  </si>
  <si>
    <t>MGMTV001_ARF M1</t>
  </si>
  <si>
    <t>-15,326355</t>
  </si>
  <si>
    <t>-42,831620000000001</t>
  </si>
  <si>
    <t>MGMTV001_ARRU M1</t>
  </si>
  <si>
    <t>MGMTV001_AVSAT</t>
  </si>
  <si>
    <t>MGNVY002_BRF M1</t>
  </si>
  <si>
    <t>MGNVY002</t>
  </si>
  <si>
    <t>MGNVY002_B</t>
  </si>
  <si>
    <t>4G-NOAS99</t>
  </si>
  <si>
    <t>-17,11826388888889</t>
  </si>
  <si>
    <t>-41,188694444444444</t>
  </si>
  <si>
    <t xml:space="preserve">ODI-065R15M18JJ02-GQ </t>
  </si>
  <si>
    <t>MGNVY002_BRRU M1</t>
  </si>
  <si>
    <t>MGNVY002_BVSAT</t>
  </si>
  <si>
    <t>MGNNH002_ARF M1</t>
  </si>
  <si>
    <t>MGNNH002</t>
  </si>
  <si>
    <t>MGNNH002_A</t>
  </si>
  <si>
    <t>4G-LNIR92</t>
  </si>
  <si>
    <t>-15,490531000000001</t>
  </si>
  <si>
    <t>-41,455638999999998</t>
  </si>
  <si>
    <t>MGNNH002_ARRU M1</t>
  </si>
  <si>
    <t>MGNNH002_AVSAT</t>
  </si>
  <si>
    <t>CEFRT006COLLO1_0RRU M1</t>
  </si>
  <si>
    <t>CEFRT006COLLO1_0</t>
  </si>
  <si>
    <t>Book RRU 5836E</t>
  </si>
  <si>
    <t>CEFRT006COLLO1_0GABINETE</t>
  </si>
  <si>
    <t>CEFRT008COLLO1_0RRU M1</t>
  </si>
  <si>
    <t>CEFRT008COLLO1_0</t>
  </si>
  <si>
    <t>CEFRT008COLLO1_0GABINETE</t>
  </si>
  <si>
    <t>RJPRX002COLLO1_0RF M1</t>
  </si>
  <si>
    <t>RJPRX002</t>
  </si>
  <si>
    <t>RJPRX002COLLO1_0</t>
  </si>
  <si>
    <t>RJPRX002COLLO1_0RRU M1</t>
  </si>
  <si>
    <t>RJPRX002COLLO1_0GABINETE</t>
  </si>
  <si>
    <t>GABINETE TIPO 11 SHARING STEP 1</t>
  </si>
  <si>
    <t>PBNVL001_BRF M1</t>
  </si>
  <si>
    <t>PBNVL001</t>
  </si>
  <si>
    <t>PBNVL001_B</t>
  </si>
  <si>
    <t>PBNOL</t>
  </si>
  <si>
    <t>-7,4772360000000004</t>
  </si>
  <si>
    <t>-38,037588999999997</t>
  </si>
  <si>
    <t>PBNVL001_BRRU M1</t>
  </si>
  <si>
    <t>PBNVL001_BRRU M2</t>
  </si>
  <si>
    <t>PBNVL001_BMW M1</t>
  </si>
  <si>
    <t>PBNVL001_BGABINETE</t>
  </si>
  <si>
    <t>MGRPR001_BRF M1</t>
  </si>
  <si>
    <t>MGRPR001</t>
  </si>
  <si>
    <t>MGRPR001_B</t>
  </si>
  <si>
    <t>4G-OPVR01</t>
  </si>
  <si>
    <t>-20,373497</t>
  </si>
  <si>
    <t>-43,475338999999998</t>
  </si>
  <si>
    <t>MGRPR001_BMW M1</t>
  </si>
  <si>
    <t>MINI-LINK</t>
  </si>
  <si>
    <t>SPSPL051_ARF M1</t>
  </si>
  <si>
    <t>SPSPL051</t>
  </si>
  <si>
    <t>SPSPL051_A</t>
  </si>
  <si>
    <t>SPVOU</t>
  </si>
  <si>
    <t>SPSPL051_ARF M2</t>
  </si>
  <si>
    <t>SPSPL051_ARRU M1</t>
  </si>
  <si>
    <t>SPSPL051_AGABINETE</t>
  </si>
  <si>
    <t>GABINETE SHARING TIPO 11</t>
  </si>
  <si>
    <t>CEMRD001_ARF M1</t>
  </si>
  <si>
    <t>CEMLC</t>
  </si>
  <si>
    <t>-5,0780430000000001</t>
  </si>
  <si>
    <t>-38,584780000000002</t>
  </si>
  <si>
    <t>CEMRD001_ARRU M1</t>
  </si>
  <si>
    <t>CEMRD001_ARRU M2</t>
  </si>
  <si>
    <t>CEMRD001_AMW M1</t>
  </si>
  <si>
    <t>SBX6-W60AH</t>
  </si>
  <si>
    <t>CEMRD001_AGABINETE</t>
  </si>
  <si>
    <t>RSRRG001_ARF M1</t>
  </si>
  <si>
    <t>RSRRG001</t>
  </si>
  <si>
    <t>RSRRG001_A</t>
  </si>
  <si>
    <t>SR-RSS184</t>
  </si>
  <si>
    <t>-32,116999999999997</t>
  </si>
  <si>
    <t>-52,599469999999997</t>
  </si>
  <si>
    <t>RSRRG001_ARRU M1</t>
  </si>
  <si>
    <t>RSRRG001_AMW M1</t>
  </si>
  <si>
    <t>RSRRG001_AVSAT</t>
  </si>
  <si>
    <t>SPBTB013_BRF M1</t>
  </si>
  <si>
    <t>-23,392440000000001</t>
  </si>
  <si>
    <t>-44,975183999999999</t>
  </si>
  <si>
    <t>SPBTB013_BRRU M1</t>
  </si>
  <si>
    <t>SPBTB013_BRRU M2</t>
  </si>
  <si>
    <t>SPBTB013_BMW M1</t>
  </si>
  <si>
    <t>ANT3 C 0.9 6U HPX</t>
  </si>
  <si>
    <t>SPBTB013_BMW M2</t>
  </si>
  <si>
    <t>CESBX002_ARF M1</t>
  </si>
  <si>
    <t>CESBX002</t>
  </si>
  <si>
    <t>CESBX002_A</t>
  </si>
  <si>
    <t>CEESB18</t>
  </si>
  <si>
    <t>-3,881894</t>
  </si>
  <si>
    <t>-38,485083000000003</t>
  </si>
  <si>
    <t>CESBX002_ARF M2</t>
  </si>
  <si>
    <t>CESBX002_ARRU M1</t>
  </si>
  <si>
    <t>CESBX002_ARRU M2</t>
  </si>
  <si>
    <t>CESBX002COLLO1_0RF M1</t>
  </si>
  <si>
    <t>CESBX002COLLO1_0</t>
  </si>
  <si>
    <t>CESBX002COLLO1_0RRU M1</t>
  </si>
  <si>
    <t>CESBX002COLLO1_0RRU M2</t>
  </si>
  <si>
    <t>RRU5909</t>
  </si>
  <si>
    <t>MTSNP003_BRF M1</t>
  </si>
  <si>
    <t>MTSNP003</t>
  </si>
  <si>
    <t>MTSNP003_B</t>
  </si>
  <si>
    <t>MTSNO33</t>
  </si>
  <si>
    <t xml:space="preserve">-11,825070	</t>
  </si>
  <si>
    <t xml:space="preserve">-55,490430	</t>
  </si>
  <si>
    <t>MTSNP003_BRRU M1</t>
  </si>
  <si>
    <t>MGPDX002_ARF M1</t>
  </si>
  <si>
    <t>MGPDX002</t>
  </si>
  <si>
    <t>MGPDX002_A</t>
  </si>
  <si>
    <t>4G-XNPL92</t>
  </si>
  <si>
    <t>-15,78473611111111</t>
  </si>
  <si>
    <t>-41,21702777777778</t>
  </si>
  <si>
    <t>MGPDX002_ARRU M1</t>
  </si>
  <si>
    <t>MGPDX002_AVSAT</t>
  </si>
  <si>
    <t>PRLPX006_BRF M1</t>
  </si>
  <si>
    <t>PRLPX006</t>
  </si>
  <si>
    <t>PRLPX006_B</t>
  </si>
  <si>
    <t>SN-PRS446</t>
  </si>
  <si>
    <t>Via Araucária</t>
  </si>
  <si>
    <t>-25,501653000000001</t>
  </si>
  <si>
    <t>-49,551822999999999</t>
  </si>
  <si>
    <t>PRLPX006_BRRU M1</t>
  </si>
  <si>
    <t>PRLPX006_BMW M1</t>
  </si>
  <si>
    <t>RSPSS001_BRF M1</t>
  </si>
  <si>
    <t>-28,235966999999999</t>
  </si>
  <si>
    <t>-52,332360000000001</t>
  </si>
  <si>
    <t>RSPSS001_BRRU M1</t>
  </si>
  <si>
    <t>RSPSS001_BRRU M2</t>
  </si>
  <si>
    <t>SPPRC004_BRF M1</t>
  </si>
  <si>
    <t>SPPRC004_B</t>
  </si>
  <si>
    <t>SIPAA83</t>
  </si>
  <si>
    <t>-22,731489</t>
  </si>
  <si>
    <t>-47,626497</t>
  </si>
  <si>
    <t>SPPRC004_BRF M2</t>
  </si>
  <si>
    <t>SPPRC004_BRRU M1</t>
  </si>
  <si>
    <t>SPSPL070_BRF M1</t>
  </si>
  <si>
    <t>SPSPL070</t>
  </si>
  <si>
    <t>SPSPL070_B</t>
  </si>
  <si>
    <t>SMMRBE9</t>
  </si>
  <si>
    <t>-23,588069000000001</t>
  </si>
  <si>
    <t>-46,749544</t>
  </si>
  <si>
    <t>SPSPL070_BRF M2</t>
  </si>
  <si>
    <t>SPSPL070_BRF M3</t>
  </si>
  <si>
    <t>SPSPL070_BRRU M1</t>
  </si>
  <si>
    <t>PABLM010_BRF M1</t>
  </si>
  <si>
    <t>PABLM010</t>
  </si>
  <si>
    <t>PABLM010_B</t>
  </si>
  <si>
    <t>PABLMAN</t>
  </si>
  <si>
    <t>PABLM010_BRRU M1</t>
  </si>
  <si>
    <t>PABLM010_BRRU M2</t>
  </si>
  <si>
    <t>PABLM010_BRRU M3</t>
  </si>
  <si>
    <t>MATMN005_ARF M1</t>
  </si>
  <si>
    <t>MATMN005_A</t>
  </si>
  <si>
    <t>MATMN18</t>
  </si>
  <si>
    <t>-5,1200900000000003</t>
  </si>
  <si>
    <t>-42,829160000000002</t>
  </si>
  <si>
    <t>MATMN005_ARF M2</t>
  </si>
  <si>
    <t>MATMN005_ARRU M1</t>
  </si>
  <si>
    <t>MATMN005_ARRU M2</t>
  </si>
  <si>
    <t>MATMN005_ARRU M3</t>
  </si>
  <si>
    <t>BAMRZ003_CRF M1</t>
  </si>
  <si>
    <t>-13,93097</t>
  </si>
  <si>
    <t>-38,936839999999997</t>
  </si>
  <si>
    <t>BAMRZ003_CRRU M1</t>
  </si>
  <si>
    <t>BAMRZ003_CRRU M2</t>
  </si>
  <si>
    <t>BAMRZ003_CMW M1</t>
  </si>
  <si>
    <t>ANT3-C-0.9-6U HPX</t>
  </si>
  <si>
    <t>RNTMX001_CRF M1</t>
  </si>
  <si>
    <t>RNTMX001</t>
  </si>
  <si>
    <t>RNTMX001_C</t>
  </si>
  <si>
    <t>RNTHF</t>
  </si>
  <si>
    <t>-5,97431</t>
  </si>
  <si>
    <t>-36,071249999999999</t>
  </si>
  <si>
    <t>RNTMX001_CRRU M1</t>
  </si>
  <si>
    <t>RNTMX001_CRRU M2</t>
  </si>
  <si>
    <t>SIAE</t>
  </si>
  <si>
    <t>ALFOplus 2</t>
  </si>
  <si>
    <t>RNTMX001_CMW M1</t>
  </si>
  <si>
    <t>RNTMX001_CGABINETE</t>
  </si>
  <si>
    <t>ESMNT001_ARF M1</t>
  </si>
  <si>
    <t>ESMNT001</t>
  </si>
  <si>
    <t>ESMNT001_A</t>
  </si>
  <si>
    <t>SR-ESS059</t>
  </si>
  <si>
    <t>-18,104500000000002</t>
  </si>
  <si>
    <t>-40,172972222222221</t>
  </si>
  <si>
    <t>ESMNT001_AMW M1</t>
  </si>
  <si>
    <t>AMPLIAÇÃO FUTURA</t>
  </si>
  <si>
    <t>ESMNT001_ARRU M1</t>
  </si>
  <si>
    <t>GONPL002_DRF M1</t>
  </si>
  <si>
    <t>GONPL002</t>
  </si>
  <si>
    <t>GONPL002_D</t>
  </si>
  <si>
    <t>GOANS91</t>
  </si>
  <si>
    <t>-16,294928</t>
  </si>
  <si>
    <t>-48,962187</t>
  </si>
  <si>
    <t>GONPL002_DRF M2</t>
  </si>
  <si>
    <t>AAU 5336W</t>
  </si>
  <si>
    <t>GONPL002_DRRU M1</t>
  </si>
  <si>
    <t>RJMNG005_ERF M1</t>
  </si>
  <si>
    <t>-22,931280000000001</t>
  </si>
  <si>
    <t>-44,023453000000003</t>
  </si>
  <si>
    <t>RJMNG005_ERRU M1</t>
  </si>
  <si>
    <t>SPSPL053_ARF M1</t>
  </si>
  <si>
    <t>SPSPL053</t>
  </si>
  <si>
    <t>SPSPL053_A</t>
  </si>
  <si>
    <t>SPDQ2</t>
  </si>
  <si>
    <t>-23,573157999999999</t>
  </si>
  <si>
    <t>-46,534944000000003</t>
  </si>
  <si>
    <t>SPSPL053_ARF M2</t>
  </si>
  <si>
    <t>SPSPL053_ARRU M1</t>
  </si>
  <si>
    <t>SPSPL053_AGABINETE</t>
  </si>
  <si>
    <t>PABLM017_ARF M1</t>
  </si>
  <si>
    <t>PABLM017</t>
  </si>
  <si>
    <t>PABLM017_A</t>
  </si>
  <si>
    <t>ODR-065R13MJJJJU02-M</t>
  </si>
  <si>
    <t>PABLM017_ARRU M1</t>
  </si>
  <si>
    <t>AHEGC</t>
  </si>
  <si>
    <t>PABLM017_ARRU M2</t>
  </si>
  <si>
    <t>MGJQX001_ARF M1</t>
  </si>
  <si>
    <t>MGJQX001</t>
  </si>
  <si>
    <t>MGJQX001_A</t>
  </si>
  <si>
    <t>4G-JQCT91</t>
  </si>
  <si>
    <t>-17,183758333333333</t>
  </si>
  <si>
    <t>-44,310194444444441</t>
  </si>
  <si>
    <t>MGJQX001_ARRU M1</t>
  </si>
  <si>
    <t>MGJQX001_AVSAT</t>
  </si>
  <si>
    <t>MTCBX005_CRF M1</t>
  </si>
  <si>
    <t>MTCBX005</t>
  </si>
  <si>
    <t>MTCBX005_C</t>
  </si>
  <si>
    <t>MTCBAE1</t>
  </si>
  <si>
    <t>-15,598984</t>
  </si>
  <si>
    <t>-56,063301000000003</t>
  </si>
  <si>
    <t>ASI4518R13v06</t>
  </si>
  <si>
    <t>MTCBX005_CRF M2</t>
  </si>
  <si>
    <t>MTCBX005_CRRU M1</t>
  </si>
  <si>
    <t>MTCBX005_CRRU M2</t>
  </si>
  <si>
    <t>RRU 3938</t>
  </si>
  <si>
    <t>MTSNP004_ARF M1</t>
  </si>
  <si>
    <t>MTSNP004</t>
  </si>
  <si>
    <t>MTSNP004_A</t>
  </si>
  <si>
    <t>MTSNO34</t>
  </si>
  <si>
    <t xml:space="preserve">-11,842580	</t>
  </si>
  <si>
    <t xml:space="preserve">-55,519720	</t>
  </si>
  <si>
    <t>MTSNP004_ARF M2</t>
  </si>
  <si>
    <t>MTSNP004_ARRU M1</t>
  </si>
  <si>
    <t>PABLM013_ARF M1</t>
  </si>
  <si>
    <t>PABLM013</t>
  </si>
  <si>
    <t>PABLM013_A</t>
  </si>
  <si>
    <t>PABLMAP</t>
  </si>
  <si>
    <t>-1,408439</t>
  </si>
  <si>
    <t>-48,476486999999999</t>
  </si>
  <si>
    <t>PABLM013_ARF M2</t>
  </si>
  <si>
    <t>PABLM013_ARRU M1</t>
  </si>
  <si>
    <t>PABLM013_ARRU M2</t>
  </si>
  <si>
    <t>PABLM013_ARRU M3</t>
  </si>
  <si>
    <t>RORQM001_BRF M1</t>
  </si>
  <si>
    <t>RORQM001_B</t>
  </si>
  <si>
    <t>ROAQS22</t>
  </si>
  <si>
    <t>-9,9260940000000009</t>
  </si>
  <si>
    <t>-63,030616000000002</t>
  </si>
  <si>
    <t>RORQM001_BRRU M1</t>
  </si>
  <si>
    <t>RSJXX002_CRF M1</t>
  </si>
  <si>
    <t>RSJXX002_C</t>
  </si>
  <si>
    <t>RSIJI20</t>
  </si>
  <si>
    <t>-28,388242000000002</t>
  </si>
  <si>
    <t>-53,942501999999998</t>
  </si>
  <si>
    <t>RSJXX002_CRRU M1</t>
  </si>
  <si>
    <t>SPBTX005_BRF M1</t>
  </si>
  <si>
    <t>SPBTX005</t>
  </si>
  <si>
    <t>SPBTX005_B</t>
  </si>
  <si>
    <t>SPBTX005_BRF M2</t>
  </si>
  <si>
    <t>SPBTX005_BRRU M1</t>
  </si>
  <si>
    <t>BAJCB001_DRF M1</t>
  </si>
  <si>
    <t>-11,15615</t>
  </si>
  <si>
    <t>-40,56465</t>
  </si>
  <si>
    <t>BAJCB001_DRRU M1</t>
  </si>
  <si>
    <t>BAJCB001_DRRU M2</t>
  </si>
  <si>
    <t>BAJDR001_ARF M1</t>
  </si>
  <si>
    <t>BAJDR001</t>
  </si>
  <si>
    <t>BAJDR001_A</t>
  </si>
  <si>
    <t>BADPR</t>
  </si>
  <si>
    <t>-11,213839999999999</t>
  </si>
  <si>
    <t>-41,654003000000003</t>
  </si>
  <si>
    <t>BAJDR001_ARRU M1</t>
  </si>
  <si>
    <t>BAJDR001_ARRU M2</t>
  </si>
  <si>
    <t>BAJDR001_AMW M1</t>
  </si>
  <si>
    <t>BAJDR001_AGABINETE</t>
  </si>
  <si>
    <t>SPPRB002_ARF M1</t>
  </si>
  <si>
    <t>SPPRB002_A</t>
  </si>
  <si>
    <t>SIPUE20</t>
  </si>
  <si>
    <t>-24,302530000000001</t>
  </si>
  <si>
    <t>-46,971229999999998</t>
  </si>
  <si>
    <t>SPPRB002_ARRU M1</t>
  </si>
  <si>
    <t>MTVLB002_CRF M1</t>
  </si>
  <si>
    <t>MTVLB002</t>
  </si>
  <si>
    <t>MTVLB002_C</t>
  </si>
  <si>
    <t>MTVBS04</t>
  </si>
  <si>
    <t>-15,0227</t>
  </si>
  <si>
    <t>-59,884922000000003</t>
  </si>
  <si>
    <t>MTVLB002_CRRU M1</t>
  </si>
  <si>
    <t>MTVLB002_CVSAT</t>
  </si>
  <si>
    <t>BANDA KA</t>
  </si>
  <si>
    <t>PABLM014_ARF M1</t>
  </si>
  <si>
    <t>PABLM014</t>
  </si>
  <si>
    <t>PABLM014_A</t>
  </si>
  <si>
    <t>PABLMAU</t>
  </si>
  <si>
    <t>-1,4713799999999999</t>
  </si>
  <si>
    <t>-48,485582999999998</t>
  </si>
  <si>
    <t>PABLM014_ARRU M1</t>
  </si>
  <si>
    <t>PABLM014_ARRU M2</t>
  </si>
  <si>
    <t>ESTGC001_BRF M1</t>
  </si>
  <si>
    <t>ESTGC001</t>
  </si>
  <si>
    <t>ESTGC001_B</t>
  </si>
  <si>
    <t>SR-ESS074</t>
  </si>
  <si>
    <t>-19,663969999999999</t>
  </si>
  <si>
    <t>-40,837119999999999</t>
  </si>
  <si>
    <t>ESTGC001_BMW M1</t>
  </si>
  <si>
    <t>ANTENA 0.6</t>
  </si>
  <si>
    <t>ESTGC001_BRRU M1</t>
  </si>
  <si>
    <t>ROVLH002_DRF M1</t>
  </si>
  <si>
    <t>-12,739386</t>
  </si>
  <si>
    <t>-60,156191999999997</t>
  </si>
  <si>
    <t>ROVLH002_DRRU M1</t>
  </si>
  <si>
    <t>MGWDR001_ARF M1</t>
  </si>
  <si>
    <t>-16,228670000000001</t>
  </si>
  <si>
    <t>-42,615609999999997</t>
  </si>
  <si>
    <t>MGWDR001_ARRU M1</t>
  </si>
  <si>
    <t>MGWDR001_AVSAT</t>
  </si>
  <si>
    <t>DFBRS007_ARF M1</t>
  </si>
  <si>
    <t>DFBRS007</t>
  </si>
  <si>
    <t>DFBRS007_A</t>
  </si>
  <si>
    <t>DFBSA_0791</t>
  </si>
  <si>
    <t>DFBRS007_ARF M2</t>
  </si>
  <si>
    <t>AIR 6449</t>
  </si>
  <si>
    <t>DFBRS007_ARRU M1</t>
  </si>
  <si>
    <t>DFBRS007_ARRU M2</t>
  </si>
  <si>
    <t>2217</t>
  </si>
  <si>
    <t>DFBRS007_ARRU M3</t>
  </si>
  <si>
    <t>MPT-XP-HQAM</t>
  </si>
  <si>
    <t>DFBRS007_AMW M1</t>
  </si>
  <si>
    <t>MINI LINK 300</t>
  </si>
  <si>
    <t>RJPRT004_BRF M1</t>
  </si>
  <si>
    <t>RJPRT004_BRRU M1</t>
  </si>
  <si>
    <t>RJPRT004_CRF M1</t>
  </si>
  <si>
    <t>RJPRT004_C</t>
  </si>
  <si>
    <t>-23,332348</t>
  </si>
  <si>
    <t>-44,736122000000002</t>
  </si>
  <si>
    <t>RJPRT004_CRRU M1</t>
  </si>
  <si>
    <t>ESPNH001_ARF M1</t>
  </si>
  <si>
    <t>ESPNH001</t>
  </si>
  <si>
    <t>ESPNH001_A</t>
  </si>
  <si>
    <t>SR-ESS091</t>
  </si>
  <si>
    <t>-18,443611000000001</t>
  </si>
  <si>
    <t>-40,141806000000003</t>
  </si>
  <si>
    <t>ESPNH001_ARRU M1</t>
  </si>
  <si>
    <t>MGPCR001_BRF M1</t>
  </si>
  <si>
    <t>MGPCR001_B</t>
  </si>
  <si>
    <t>-19,599882999999998</t>
  </si>
  <si>
    <t>-41,561788</t>
  </si>
  <si>
    <t>MGPCR001_BRRU M1</t>
  </si>
  <si>
    <t>MGPCR001_BVSAT</t>
  </si>
  <si>
    <t>SPSSC025_HRF M1</t>
  </si>
  <si>
    <t>SPSSC025</t>
  </si>
  <si>
    <t>SPSSC025_H</t>
  </si>
  <si>
    <t>SMOCO74</t>
  </si>
  <si>
    <t>-23,534352999999999</t>
  </si>
  <si>
    <t>-46,782193999999997</t>
  </si>
  <si>
    <t>SPSSC025_HRF M2</t>
  </si>
  <si>
    <t>SPSSC025_HRRU M1</t>
  </si>
  <si>
    <t>PRGRP001_BRF M1</t>
  </si>
  <si>
    <t>PRGRP001</t>
  </si>
  <si>
    <t>PRGRP001_B</t>
  </si>
  <si>
    <t>PRGRP30</t>
  </si>
  <si>
    <t>-25,370405999999999</t>
  </si>
  <si>
    <t>-51,463106000000003</t>
  </si>
  <si>
    <t>PRGRP001_BRF M2</t>
  </si>
  <si>
    <t>PRGRP001_BRRU M1</t>
  </si>
  <si>
    <t>RRU5919</t>
  </si>
  <si>
    <t>PRGRP001_BRRU M2</t>
  </si>
  <si>
    <t>RRU5827</t>
  </si>
  <si>
    <t>MGCRN001_HRF M1</t>
  </si>
  <si>
    <t>MGCRN001</t>
  </si>
  <si>
    <t>MGCRN001_H</t>
  </si>
  <si>
    <t>4G-CRBH99</t>
  </si>
  <si>
    <t>MGCRN001_HRRU M1</t>
  </si>
  <si>
    <t>MGCRN001_HRRU M2</t>
  </si>
  <si>
    <t>RRU 2217</t>
  </si>
  <si>
    <t>MGCRN001_HRRU M3</t>
  </si>
  <si>
    <t>RRU 2212</t>
  </si>
  <si>
    <t>MGCRN001_HMW M1</t>
  </si>
  <si>
    <t>SPMRP003_FRF M1</t>
  </si>
  <si>
    <t>SPMRP003_F</t>
  </si>
  <si>
    <t>SMMAR45</t>
  </si>
  <si>
    <t>-23,297794</t>
  </si>
  <si>
    <t>-46,560425000000002</t>
  </si>
  <si>
    <t>SPMRP003_FRF M2</t>
  </si>
  <si>
    <t>SPMRP003_FRRU M1</t>
  </si>
  <si>
    <t>MGXNC002_ERF M1</t>
  </si>
  <si>
    <t>MGXNC002_E</t>
  </si>
  <si>
    <t>-19,831575999999998</t>
  </si>
  <si>
    <t>-44,844628</t>
  </si>
  <si>
    <t>MGXNC002_ERRU M1</t>
  </si>
  <si>
    <t>MGXNC002_EVSAT</t>
  </si>
  <si>
    <t>MGLMD003_ARF M1</t>
  </si>
  <si>
    <t>MGLMD003</t>
  </si>
  <si>
    <t>MGLMD003_A</t>
  </si>
  <si>
    <t>SN-LMJF91</t>
  </si>
  <si>
    <t>-21,810095</t>
  </si>
  <si>
    <t>-43,734248000000001</t>
  </si>
  <si>
    <t>MGLMD003_ARRU M1</t>
  </si>
  <si>
    <t>MGLMD003_AVSAT</t>
  </si>
  <si>
    <t>MGDVN012_CRF M1</t>
  </si>
  <si>
    <t>MGDVN012</t>
  </si>
  <si>
    <t>MGDVN012_C</t>
  </si>
  <si>
    <t>4G-DVSL92</t>
  </si>
  <si>
    <t>-20,053916999999998</t>
  </si>
  <si>
    <t>-44,922998</t>
  </si>
  <si>
    <t>MGDVN012_CRRU M1</t>
  </si>
  <si>
    <t>MGDVN012_CVSAT</t>
  </si>
  <si>
    <t>MGRFN004_ARF M1</t>
  </si>
  <si>
    <t>-22,275870000000001</t>
  </si>
  <si>
    <t>-46,503019999999999</t>
  </si>
  <si>
    <t>MGRFN004_ARRU M1</t>
  </si>
  <si>
    <t>ESLTR001_BRF M1</t>
  </si>
  <si>
    <t>ESLTR001_B</t>
  </si>
  <si>
    <t>-19,066761</t>
  </si>
  <si>
    <t>-40,968639000000003</t>
  </si>
  <si>
    <t>ESLTR001_BRRU M1</t>
  </si>
  <si>
    <t>MGBMY001_DRF M1</t>
  </si>
  <si>
    <t>4G-DOSSC8</t>
  </si>
  <si>
    <t>-19,761481</t>
  </si>
  <si>
    <t>-43,516736000000002</t>
  </si>
  <si>
    <t>MGBMY001_DRRU M1</t>
  </si>
  <si>
    <t>MGBMY001_DVSAT</t>
  </si>
  <si>
    <t>MGYRX002_ARF M1</t>
  </si>
  <si>
    <t>-16,992940000000001</t>
  </si>
  <si>
    <t>-42,494889999999998</t>
  </si>
  <si>
    <t>MGYRX002_ARRU M1</t>
  </si>
  <si>
    <t>MGYRX002_AVSAT</t>
  </si>
  <si>
    <t>PRRPX001_DRF M1</t>
  </si>
  <si>
    <t>PRRPX001</t>
  </si>
  <si>
    <t>PRRPX001_D</t>
  </si>
  <si>
    <t>SR-PRS396</t>
  </si>
  <si>
    <t>-24,24145</t>
  </si>
  <si>
    <t>-51,803109999999997</t>
  </si>
  <si>
    <t>PRRPX001_DRRU M1</t>
  </si>
  <si>
    <t>PRRPX001_DRRU M2</t>
  </si>
  <si>
    <t>PRRPX001_DMW M1</t>
  </si>
  <si>
    <t>RSCRY002_CRF M1</t>
  </si>
  <si>
    <t>-28,28539</t>
  </si>
  <si>
    <t>-52,776090000000003</t>
  </si>
  <si>
    <t>RSCRY002_CRRU M1</t>
  </si>
  <si>
    <t>RSDTR001_BRF M1</t>
  </si>
  <si>
    <t>-27,413804</t>
  </si>
  <si>
    <t>-54,417381</t>
  </si>
  <si>
    <t>RSDTR001_BRRU M1</t>
  </si>
  <si>
    <t>RSDTR001_BRRU M2</t>
  </si>
  <si>
    <t>RSDTR001_BMW M1</t>
  </si>
  <si>
    <t>RSDTR001_BVSAT</t>
  </si>
  <si>
    <t>RSRGN002_CRF M1</t>
  </si>
  <si>
    <t>-29,764592</t>
  </si>
  <si>
    <t>-56,523231000000003</t>
  </si>
  <si>
    <t>RSRGN002_CRRU M1</t>
  </si>
  <si>
    <t>RSRGN002_CRRU M2</t>
  </si>
  <si>
    <t>RSRGN002_CMW M1</t>
  </si>
  <si>
    <t>PRSRX003_BRF M1</t>
  </si>
  <si>
    <t>PRSRX003</t>
  </si>
  <si>
    <t>PRSRX003_B</t>
  </si>
  <si>
    <t>SR-PRS431</t>
  </si>
  <si>
    <t>-22,861346999999999</t>
  </si>
  <si>
    <t>-50,850850000000001</t>
  </si>
  <si>
    <t>PRSRX003_BRRU M1</t>
  </si>
  <si>
    <t>PRSRX003_BRRU M2</t>
  </si>
  <si>
    <t>PRSRX003_BMW M1</t>
  </si>
  <si>
    <t>PRSRX003_BVSAT</t>
  </si>
  <si>
    <t>PRRSY001_ARF M1</t>
  </si>
  <si>
    <t>-24,292288</t>
  </si>
  <si>
    <t>-51,192983</t>
  </si>
  <si>
    <t>PRRSY001_ARRU M1</t>
  </si>
  <si>
    <t>PRRSY001_ARRU M2</t>
  </si>
  <si>
    <t>PRRSY001_AMW M1</t>
  </si>
  <si>
    <t>SPGRL036_ARF M1</t>
  </si>
  <si>
    <t>SPGRL036</t>
  </si>
  <si>
    <t>SPGRL036_A</t>
  </si>
  <si>
    <t>SR-GRNO07</t>
  </si>
  <si>
    <t>-23,391335000000002</t>
  </si>
  <si>
    <t>-46,406516000000003</t>
  </si>
  <si>
    <t>SPGRL036_ARRU M1</t>
  </si>
  <si>
    <t>SPGRL036_AMW M1</t>
  </si>
  <si>
    <t>PRCMP002_ARF M1</t>
  </si>
  <si>
    <t>PRCMP002</t>
  </si>
  <si>
    <t>PRCMP002_A</t>
  </si>
  <si>
    <t>SN-PRS443</t>
  </si>
  <si>
    <t>-25,497505</t>
  </si>
  <si>
    <t>-49,555971999999997</t>
  </si>
  <si>
    <t>PRCMP002_ARRU M1</t>
  </si>
  <si>
    <t>PRCMP002_ARRU M2</t>
  </si>
  <si>
    <t>PRCMP002_AMW M1</t>
  </si>
  <si>
    <t>SPGRL029_DRF M1</t>
  </si>
  <si>
    <t>SPGRL029_DRF M2</t>
  </si>
  <si>
    <t>SPGRL029_DRRU M1</t>
  </si>
  <si>
    <t>PRPRD002_BRF M1</t>
  </si>
  <si>
    <t>PRPRD002</t>
  </si>
  <si>
    <t>PRPRD002_B</t>
  </si>
  <si>
    <t>SN-PRS447</t>
  </si>
  <si>
    <t>-25,369071999999999</t>
  </si>
  <si>
    <t>-50,904747</t>
  </si>
  <si>
    <t>PRPRD002_BRRU M1</t>
  </si>
  <si>
    <t>PRPRD002_BRRU M2</t>
  </si>
  <si>
    <t>PRPRD002_BMW M1</t>
  </si>
  <si>
    <t>PRPRZ002_BRF M1</t>
  </si>
  <si>
    <t>PRPRZ002</t>
  </si>
  <si>
    <t>PRPRZ002_B</t>
  </si>
  <si>
    <t>SN-PRS449</t>
  </si>
  <si>
    <t>-25,124091</t>
  </si>
  <si>
    <t>-50,438651999999998</t>
  </si>
  <si>
    <t>PRPRZ002_BRRU M1</t>
  </si>
  <si>
    <t>PRPRZ002_BRRU M2</t>
  </si>
  <si>
    <t>PRPRZ002_BMW M1</t>
  </si>
  <si>
    <t>PRPRT003_CRF M1</t>
  </si>
  <si>
    <t>PRPRT003</t>
  </si>
  <si>
    <t>PRPRT003_C</t>
  </si>
  <si>
    <t>SN-PRS445</t>
  </si>
  <si>
    <t>-25,474519000000001</t>
  </si>
  <si>
    <t>-49,837738999999999</t>
  </si>
  <si>
    <t>PRPRT003_CRRU M1</t>
  </si>
  <si>
    <t>PRPRT003_CRRU M2</t>
  </si>
  <si>
    <t>PRPRT003_CMW M1</t>
  </si>
  <si>
    <t>PRRCR002_ARF M1</t>
  </si>
  <si>
    <t>-25,549510999999999</t>
  </si>
  <si>
    <t>-49,504849999999998</t>
  </si>
  <si>
    <t>PRRCR002_ARRU M1</t>
  </si>
  <si>
    <t>PRRCR002_ARRU M2</t>
  </si>
  <si>
    <t>PRRCR002_AMW M1</t>
  </si>
  <si>
    <t>ANT3 C 1.2 18 HPX</t>
  </si>
  <si>
    <t>PRPLX006_CRF M1</t>
  </si>
  <si>
    <t>PRPLX006</t>
  </si>
  <si>
    <t>PRPLX006_C</t>
  </si>
  <si>
    <t>SN-PRS448</t>
  </si>
  <si>
    <t>-25,464922999999999</t>
  </si>
  <si>
    <t>-50,230556999999997</t>
  </si>
  <si>
    <t>PRPLX006_CRRU M1</t>
  </si>
  <si>
    <t>PRPLX006_CRRU M2</t>
  </si>
  <si>
    <t>PRPLX006_CMW M1</t>
  </si>
  <si>
    <t>PRPLX006_CMW M2</t>
  </si>
  <si>
    <t>SCCRX002_ERF M1</t>
  </si>
  <si>
    <t>SCCRX002</t>
  </si>
  <si>
    <t>SCCRX002_E</t>
  </si>
  <si>
    <t>SCYCA13</t>
  </si>
  <si>
    <t>-28,706529</t>
  </si>
  <si>
    <t>-49,185327000000001</t>
  </si>
  <si>
    <t>SCCRX002_ERRU M1</t>
  </si>
  <si>
    <t>SPBYX001_ARF M1</t>
  </si>
  <si>
    <t>-21,121586000000001</t>
  </si>
  <si>
    <t>-50,250559000000003</t>
  </si>
  <si>
    <t>TQJ-609011DEIT2</t>
  </si>
  <si>
    <t>SPBYX001_ARRU M1</t>
  </si>
  <si>
    <t>R8862A S8500</t>
  </si>
  <si>
    <t>RSVCR005_ARF M1</t>
  </si>
  <si>
    <t>RSVCR005</t>
  </si>
  <si>
    <t>RSVCR005_A</t>
  </si>
  <si>
    <t>SR-RSS175</t>
  </si>
  <si>
    <t>-28,360703999999998</t>
  </si>
  <si>
    <t>-51,015374000000001</t>
  </si>
  <si>
    <t>RSVCR005_ARRU M1</t>
  </si>
  <si>
    <t>RSVCR005_ARRU M2</t>
  </si>
  <si>
    <t>RSVCR005_AVSAT</t>
  </si>
  <si>
    <t>RSVCR005_AMW M1</t>
  </si>
  <si>
    <t>SPCTX005_BRF M1</t>
  </si>
  <si>
    <t>SPCTX005_B</t>
  </si>
  <si>
    <t>SPCTX005_BRRU M1</t>
  </si>
  <si>
    <t>ESVLV005_BRF M1</t>
  </si>
  <si>
    <t>ESVLV005_BRF M2</t>
  </si>
  <si>
    <t>ESVLV005_BRRU M1</t>
  </si>
  <si>
    <t>RRU 5508 (MR 700- 900) LTE</t>
  </si>
  <si>
    <t>SPMNX002_DRF M1</t>
  </si>
  <si>
    <t>SPMNX002_D</t>
  </si>
  <si>
    <t>SN-MNER92</t>
  </si>
  <si>
    <t>-21,272019</t>
  </si>
  <si>
    <t>-48,520358000000002</t>
  </si>
  <si>
    <t>SPMNX002_DRRU M1</t>
  </si>
  <si>
    <t>SPMNX002_DMW M1</t>
  </si>
  <si>
    <t>SPMNX002_DMW M2</t>
  </si>
  <si>
    <t>GOTMB003_BRF M1</t>
  </si>
  <si>
    <t>GOTMB003</t>
  </si>
  <si>
    <t>GOTMB003_B</t>
  </si>
  <si>
    <t>4G-IUBG92</t>
  </si>
  <si>
    <t>Rodovia Rota verde</t>
  </si>
  <si>
    <t>-18,345725000000002</t>
  </si>
  <si>
    <t>-49,404387999999997</t>
  </si>
  <si>
    <t>GOTMB003_BRRU M1</t>
  </si>
  <si>
    <t>FRPA/B</t>
  </si>
  <si>
    <t>GOTMB003_BMW M1</t>
  </si>
  <si>
    <t>GOGPX001_BRF M1</t>
  </si>
  <si>
    <t>GOGPX001</t>
  </si>
  <si>
    <t>GOGPX001_B</t>
  </si>
  <si>
    <t>4G-GPOG90</t>
  </si>
  <si>
    <t>-16,900876</t>
  </si>
  <si>
    <t>-49,641888000000002</t>
  </si>
  <si>
    <t>GOGPX001_BRRU M1</t>
  </si>
  <si>
    <t>GOGPX001_BMW M1</t>
  </si>
  <si>
    <t>GOGPX002_CRF M1</t>
  </si>
  <si>
    <t>GOGPX002</t>
  </si>
  <si>
    <t>GOGPX002_C</t>
  </si>
  <si>
    <t>4G-GPOG91</t>
  </si>
  <si>
    <t>-16,851261999999998</t>
  </si>
  <si>
    <t>-49,567678000000001</t>
  </si>
  <si>
    <t>GOGPX002_CRRU M1</t>
  </si>
  <si>
    <t>ZXMW SRU2S</t>
  </si>
  <si>
    <t>GOGPX002_CRRU M2</t>
  </si>
  <si>
    <t>AHPB (700)</t>
  </si>
  <si>
    <t>GOGPX002_CMW M1</t>
  </si>
  <si>
    <t>MAO6U13</t>
  </si>
  <si>
    <t>GOGPX002_CMW M2</t>
  </si>
  <si>
    <t>MAO3U13</t>
  </si>
  <si>
    <t>GONTY001_BRF M1</t>
  </si>
  <si>
    <t>GONTY001</t>
  </si>
  <si>
    <t>GONTY001_B</t>
  </si>
  <si>
    <t>4G-SAAB90</t>
  </si>
  <si>
    <t>-17,539750000000002</t>
  </si>
  <si>
    <t>-50,574738000000004</t>
  </si>
  <si>
    <t>GONTY001_BRRU M1</t>
  </si>
  <si>
    <t>GONTY001_BRRU M2</t>
  </si>
  <si>
    <t>GONTY001_BMW M1</t>
  </si>
  <si>
    <t>GONTY001_BMW M2</t>
  </si>
  <si>
    <t>MAO6U7W</t>
  </si>
  <si>
    <t>GONDR001_ARF M1</t>
  </si>
  <si>
    <t>GONDR001</t>
  </si>
  <si>
    <t>GONDR001_A</t>
  </si>
  <si>
    <t>4G-IDRG90</t>
  </si>
  <si>
    <t>-17,173074</t>
  </si>
  <si>
    <t>-50,057481000000003</t>
  </si>
  <si>
    <t>GONDR001_ARRU M1</t>
  </si>
  <si>
    <t>GONDR001_AMW M1</t>
  </si>
  <si>
    <t>GOBMJ003_BRF M1</t>
  </si>
  <si>
    <t>GOBMJ003</t>
  </si>
  <si>
    <t>GOBMJ003_B</t>
  </si>
  <si>
    <t>4G-BJEG92</t>
  </si>
  <si>
    <t>-18,198412000000001</t>
  </si>
  <si>
    <t>-49,861297</t>
  </si>
  <si>
    <t>GOBMJ003_BRRU M1</t>
  </si>
  <si>
    <t>GOBMJ003_BRRU M2</t>
  </si>
  <si>
    <t>ZXMW SR2S</t>
  </si>
  <si>
    <t>GOBMJ003_BMW M1</t>
  </si>
  <si>
    <t>GOBMJ002_CRF M1</t>
  </si>
  <si>
    <t>GOBMJ002</t>
  </si>
  <si>
    <t>GOBMJ002_C</t>
  </si>
  <si>
    <t>4G-BJEG91</t>
  </si>
  <si>
    <t>-18,143747999999999</t>
  </si>
  <si>
    <t>-49,962291999999998</t>
  </si>
  <si>
    <t>GOBMJ002_CRRU M1</t>
  </si>
  <si>
    <t>GOBMJ002_CRRU M2</t>
  </si>
  <si>
    <t>GOBMJ002_CMW M1</t>
  </si>
  <si>
    <t>GOBMJ001_BRF M1</t>
  </si>
  <si>
    <t>GOBMJ001</t>
  </si>
  <si>
    <t>GOBMJ001_B</t>
  </si>
  <si>
    <t>4G-BJEG90</t>
  </si>
  <si>
    <t>-18,110182999999999</t>
  </si>
  <si>
    <t>-50,049844999999998</t>
  </si>
  <si>
    <t>GOBMJ001_BRRU M1</t>
  </si>
  <si>
    <t>GOBMJ001_BMW M1</t>
  </si>
  <si>
    <t>GOBDD001_BRF M1</t>
  </si>
  <si>
    <t>GOBDD001</t>
  </si>
  <si>
    <t>GOBDD001_B</t>
  </si>
  <si>
    <t>4G-ABGG90</t>
  </si>
  <si>
    <t>-16,793216000000001</t>
  </si>
  <si>
    <t>-49,506776000000002</t>
  </si>
  <si>
    <t>GOBDD001_BRRU M1</t>
  </si>
  <si>
    <t>GOBDD001_BMW M1</t>
  </si>
  <si>
    <t>GOTMB002_BRF M1</t>
  </si>
  <si>
    <t>GOTMB002</t>
  </si>
  <si>
    <t>GOTMB002_B</t>
  </si>
  <si>
    <t>4G-IUBG91</t>
  </si>
  <si>
    <t>-18,312982999999999</t>
  </si>
  <si>
    <t>-49,498175000000003</t>
  </si>
  <si>
    <t>GOTMB002_BRRU M1</t>
  </si>
  <si>
    <t>GOTMB002_BMW M1</t>
  </si>
  <si>
    <t>GORVR005_BRF M1</t>
  </si>
  <si>
    <t>GORVR005</t>
  </si>
  <si>
    <t>GORVR005_B</t>
  </si>
  <si>
    <t>4G-RVDG92</t>
  </si>
  <si>
    <t>-17,858146000000001</t>
  </si>
  <si>
    <t>-50,751385999999997</t>
  </si>
  <si>
    <t>GORVR005_BRRU M1</t>
  </si>
  <si>
    <t>GORVR005_BMW M1</t>
  </si>
  <si>
    <t>GORVR006_ARF M1</t>
  </si>
  <si>
    <t>GORVR006</t>
  </si>
  <si>
    <t>GORVR006_A</t>
  </si>
  <si>
    <t>4G-RVDG93</t>
  </si>
  <si>
    <t>-17,890677</t>
  </si>
  <si>
    <t>-50,667256000000002</t>
  </si>
  <si>
    <t>GORVR006_ARRU M1</t>
  </si>
  <si>
    <t>GORVR006_AMW M1</t>
  </si>
  <si>
    <t>GOTMB004_ARF M1</t>
  </si>
  <si>
    <t>GOTMB004</t>
  </si>
  <si>
    <t>GOTMB004_A</t>
  </si>
  <si>
    <t>4G-IUBG93</t>
  </si>
  <si>
    <t>-18,387498999999998</t>
  </si>
  <si>
    <t>-49,340263999999998</t>
  </si>
  <si>
    <t>GOTMB004_ARRU M1</t>
  </si>
  <si>
    <t>GOTMB004_AMW M1</t>
  </si>
  <si>
    <t>GOCRN002_ARF M1</t>
  </si>
  <si>
    <t>GOCRN002</t>
  </si>
  <si>
    <t>GOCRN002_A</t>
  </si>
  <si>
    <t>4G-AEUG91</t>
  </si>
  <si>
    <t>-17,276734999999999</t>
  </si>
  <si>
    <t>-50,250622999999997</t>
  </si>
  <si>
    <t>GOCRN002_ARRU M1</t>
  </si>
  <si>
    <t>GOCRN002_AMW M1</t>
  </si>
  <si>
    <t>GORVR004_ARF M1</t>
  </si>
  <si>
    <t>GORVR004</t>
  </si>
  <si>
    <t>GORVR004_A</t>
  </si>
  <si>
    <t>4G-RVDG91</t>
  </si>
  <si>
    <t>-17,824376000000001</t>
  </si>
  <si>
    <t>-50,836157</t>
  </si>
  <si>
    <t>GORVR004_ARRU M1</t>
  </si>
  <si>
    <t>GORVR004_AMW M1</t>
  </si>
  <si>
    <t>GOMRL002_ARF M1</t>
  </si>
  <si>
    <t>GOMRL002</t>
  </si>
  <si>
    <t>GOMRL002_A</t>
  </si>
  <si>
    <t>4G-MURG91</t>
  </si>
  <si>
    <t>-18,021069000000001</t>
  </si>
  <si>
    <t>-50,334760000000003</t>
  </si>
  <si>
    <t>GOMRL002_ARRU M1</t>
  </si>
  <si>
    <t>GOMRL002_AMW M1</t>
  </si>
  <si>
    <t>GOHLN001_ARF M1</t>
  </si>
  <si>
    <t>GOHLN001</t>
  </si>
  <si>
    <t>GOHLN001_A</t>
  </si>
  <si>
    <t>4G-SHGG90</t>
  </si>
  <si>
    <t>-17,929397999999999</t>
  </si>
  <si>
    <t>-50,553933000000001</t>
  </si>
  <si>
    <t>GOHLN001_ARRU M1</t>
  </si>
  <si>
    <t>GOHLN001_AMW M1</t>
  </si>
  <si>
    <t>GOMRL001_ARF M1</t>
  </si>
  <si>
    <t>GOMRL001</t>
  </si>
  <si>
    <t>GOMRL001_A</t>
  </si>
  <si>
    <t>4G-MURG90</t>
  </si>
  <si>
    <t>-17,977345</t>
  </si>
  <si>
    <t>-50,447994000000001</t>
  </si>
  <si>
    <t>GOMRL001_ARRU M1</t>
  </si>
  <si>
    <t>GOMRL001_AMW M1</t>
  </si>
  <si>
    <t>GORVR003_BRF M1</t>
  </si>
  <si>
    <t>GORVR003</t>
  </si>
  <si>
    <t>GORVR003_B</t>
  </si>
  <si>
    <t>4G-RVDG90</t>
  </si>
  <si>
    <t>-17,684417</t>
  </si>
  <si>
    <t>-50,833841999999997</t>
  </si>
  <si>
    <t>GORVR003_BRRU M1</t>
  </si>
  <si>
    <t>GORVR003_BMW M1</t>
  </si>
  <si>
    <t>GOBMJ004_ARF M1</t>
  </si>
  <si>
    <t>GOBMJ004</t>
  </si>
  <si>
    <t>GOBMJ004_A</t>
  </si>
  <si>
    <t>4G-BJEG93</t>
  </si>
  <si>
    <t>-18,263524</t>
  </si>
  <si>
    <t>-49,660474000000001</t>
  </si>
  <si>
    <t>GOBMJ004_ARRU M1</t>
  </si>
  <si>
    <t>GOBMJ004_AMW M1</t>
  </si>
  <si>
    <t>PABLM014_BRF M1</t>
  </si>
  <si>
    <t>PABLM014_B</t>
  </si>
  <si>
    <t>PABLM014_BRF M2</t>
  </si>
  <si>
    <t>PABLM014_BRRU M1</t>
  </si>
  <si>
    <t>PABLM014_BRRU M2</t>
  </si>
  <si>
    <t>PABLM014_BRRU M3</t>
  </si>
  <si>
    <t>GOBDD001_BMW M2</t>
  </si>
  <si>
    <t>GOCRN001_ARF M1</t>
  </si>
  <si>
    <t>GOCRN001</t>
  </si>
  <si>
    <t>GOCRN001_A</t>
  </si>
  <si>
    <t>4G-AEUG90</t>
  </si>
  <si>
    <t>-17,448550999999998</t>
  </si>
  <si>
    <t>-50,431320999999997</t>
  </si>
  <si>
    <t>GOCRN001_ARRU M1</t>
  </si>
  <si>
    <t>GOCRN001_ARRU M2</t>
  </si>
  <si>
    <t>GOCRN001_AMW M1</t>
  </si>
  <si>
    <t>GOCRN001_AMW M2</t>
  </si>
  <si>
    <t>GONTY002_ARF M1</t>
  </si>
  <si>
    <t>GONTY002</t>
  </si>
  <si>
    <t>GONTY002_A</t>
  </si>
  <si>
    <t>4G-SAAB91</t>
  </si>
  <si>
    <t>-17,599069</t>
  </si>
  <si>
    <t>-50,726407999999999</t>
  </si>
  <si>
    <t>GONTY002_ARRU M1</t>
  </si>
  <si>
    <t>GONTY002_AMW M1</t>
  </si>
  <si>
    <t>GOXRX002_BRF M1</t>
  </si>
  <si>
    <t>GOXRX002</t>
  </si>
  <si>
    <t>GOXRX002_B</t>
  </si>
  <si>
    <t>4G-PEIG90</t>
  </si>
  <si>
    <t>-18,04899</t>
  </si>
  <si>
    <t>-50,188699</t>
  </si>
  <si>
    <t>GOXRX002_BRRU M1</t>
  </si>
  <si>
    <t>GOXRX002_BMW M1</t>
  </si>
  <si>
    <t>GOXRX002_BMW M2</t>
  </si>
  <si>
    <t>ESGDC001_DRF M1</t>
  </si>
  <si>
    <t>ESGDC001</t>
  </si>
  <si>
    <t>ESGDC001_D</t>
  </si>
  <si>
    <t>SR-ESS065</t>
  </si>
  <si>
    <t>-18,415306000000001</t>
  </si>
  <si>
    <t>-41,121000000000002</t>
  </si>
  <si>
    <t>ESGDC001_DRRU M1</t>
  </si>
  <si>
    <t>ROLVR001_BRF M1</t>
  </si>
  <si>
    <t>ROLVR001</t>
  </si>
  <si>
    <t>ROLVR001_B</t>
  </si>
  <si>
    <t>ROADW04</t>
  </si>
  <si>
    <t>-11,51055</t>
  </si>
  <si>
    <t>-62,457422000000001</t>
  </si>
  <si>
    <t>ROLVR001_BRRU M1</t>
  </si>
  <si>
    <t>ROLVR001_BVSAT</t>
  </si>
  <si>
    <t>ANTENA SAT - BAND KU</t>
  </si>
  <si>
    <t>MGJPN001_ARF M1</t>
  </si>
  <si>
    <t>MGJPN001</t>
  </si>
  <si>
    <t>MGJPN001_A</t>
  </si>
  <si>
    <t>4G-JPMC92</t>
  </si>
  <si>
    <t>-17,695056000000001</t>
  </si>
  <si>
    <t>-46,313499999999998</t>
  </si>
  <si>
    <t>MGJPN001_ARRU M1</t>
  </si>
  <si>
    <t>MGJPN001_AVSAT</t>
  </si>
  <si>
    <t>ESCCH001_CRF M1</t>
  </si>
  <si>
    <t>ESCCH001</t>
  </si>
  <si>
    <t>ESCCH001_C</t>
  </si>
  <si>
    <t>ESCIT36</t>
  </si>
  <si>
    <t>ESCCH001_CRF M2</t>
  </si>
  <si>
    <t>ESCCH001_CRRU M1</t>
  </si>
  <si>
    <t>RRU 5827 (MR 2100)</t>
  </si>
  <si>
    <t>ESCCH001_CRRU M2</t>
  </si>
  <si>
    <t>RRU 5827 (MR 700) LTE</t>
  </si>
  <si>
    <t>RSCNL001_BRF M1</t>
  </si>
  <si>
    <t>-29,378347999999999</t>
  </si>
  <si>
    <t>-50,830286999999998</t>
  </si>
  <si>
    <t>RSCNL001_BRRU M1</t>
  </si>
  <si>
    <t xml:space="preserve">RRU 2271 </t>
  </si>
  <si>
    <t>SCPNX002_CRF M1</t>
  </si>
  <si>
    <t>SCPNX002</t>
  </si>
  <si>
    <t>SCPNX002_C</t>
  </si>
  <si>
    <t>SCPZO04</t>
  </si>
  <si>
    <t>-26,855519999999999</t>
  </si>
  <si>
    <t>-53,000061000000002</t>
  </si>
  <si>
    <t>SCPNX002_CRRU M1</t>
  </si>
  <si>
    <t>SPZRX001_ERF M1</t>
  </si>
  <si>
    <t>SPZRX001</t>
  </si>
  <si>
    <t>SPZRX001_E</t>
  </si>
  <si>
    <t>SIBRI02</t>
  </si>
  <si>
    <t>-23,805906</t>
  </si>
  <si>
    <t>-48,607157999999998</t>
  </si>
  <si>
    <t>SPZRX001_ERRU M1</t>
  </si>
  <si>
    <t>SPZRX001_EMW M1</t>
  </si>
  <si>
    <t>PRCDD001_ARF M1</t>
  </si>
  <si>
    <t>PRCDD001</t>
  </si>
  <si>
    <t>PRCDD001_A</t>
  </si>
  <si>
    <t>SN-CQMO06</t>
  </si>
  <si>
    <t>Usina Santa Teresinha</t>
  </si>
  <si>
    <t>-23,345738999999998</t>
  </si>
  <si>
    <t>-52,966994</t>
  </si>
  <si>
    <t>PRCDD001_ARRU M1</t>
  </si>
  <si>
    <t>PRCDD001_AMW M1</t>
  </si>
  <si>
    <t>PRWRW001_ARF M1</t>
  </si>
  <si>
    <t>PRWRW001</t>
  </si>
  <si>
    <t>PRWRW001_A</t>
  </si>
  <si>
    <t>SN-CUZX02</t>
  </si>
  <si>
    <t>-22,975325000000002</t>
  </si>
  <si>
    <t>-52,132489</t>
  </si>
  <si>
    <t>PRWRW001_ARRU M1</t>
  </si>
  <si>
    <t>PRWRW001_AMW M1</t>
  </si>
  <si>
    <t>PRGPX001_ARF M1</t>
  </si>
  <si>
    <t>PRGPX001</t>
  </si>
  <si>
    <t>PRGPX001_A</t>
  </si>
  <si>
    <t>SN-GAEX02</t>
  </si>
  <si>
    <t>-23,314557000000001</t>
  </si>
  <si>
    <t>-52,834389999999999</t>
  </si>
  <si>
    <t>PRGPX001_ARRU M1</t>
  </si>
  <si>
    <t>PRGPX001_AMW M1</t>
  </si>
  <si>
    <t>PRMNY001_ARF M1</t>
  </si>
  <si>
    <t>PRMNY001</t>
  </si>
  <si>
    <t>PRMNY001_A</t>
  </si>
  <si>
    <t>SN-MCBN03</t>
  </si>
  <si>
    <t>-23,335594</t>
  </si>
  <si>
    <t>-52,158599000000002</t>
  </si>
  <si>
    <t>PRMNY001_ARRU M1</t>
  </si>
  <si>
    <t>PRMNY001_AMW M1</t>
  </si>
  <si>
    <t>PRMNY002_ARF M1</t>
  </si>
  <si>
    <t>PRMNY002</t>
  </si>
  <si>
    <t>PRMNY002_A</t>
  </si>
  <si>
    <t>SN-MCBN04</t>
  </si>
  <si>
    <t>-23,267074999999998</t>
  </si>
  <si>
    <t>-52,018205999999999</t>
  </si>
  <si>
    <t>PRMNY002_ARRU M1</t>
  </si>
  <si>
    <t>PRMNY002_AMW M1</t>
  </si>
  <si>
    <t>PRMNC001_ARF M1</t>
  </si>
  <si>
    <t>PRMNC001</t>
  </si>
  <si>
    <t>PRMNC001_A</t>
  </si>
  <si>
    <t>SN-STAM04</t>
  </si>
  <si>
    <t>-23,068563000000001</t>
  </si>
  <si>
    <t>-53,092663000000002</t>
  </si>
  <si>
    <t>PRMNC001_ARRU M1</t>
  </si>
  <si>
    <t>PRMNC001_AMW M1</t>
  </si>
  <si>
    <t>PRJRW002_ARF M1</t>
  </si>
  <si>
    <t>PRJRW002</t>
  </si>
  <si>
    <t>PRJRW002_A</t>
  </si>
  <si>
    <t>SN-SEDX03</t>
  </si>
  <si>
    <t>-23,354127999999999</t>
  </si>
  <si>
    <t>-52,204461000000002</t>
  </si>
  <si>
    <t>PRJRW002_ARRU M1</t>
  </si>
  <si>
    <t>PRJRW002_AMW M1</t>
  </si>
  <si>
    <t>PRTRY001_ARF M1</t>
  </si>
  <si>
    <t>PRTRY001</t>
  </si>
  <si>
    <t>PRTRY001_A</t>
  </si>
  <si>
    <t>SN-TECE02</t>
  </si>
  <si>
    <t>-22,788342</t>
  </si>
  <si>
    <t>-52,708119000000003</t>
  </si>
  <si>
    <t>PRTRY001_ARRU M1</t>
  </si>
  <si>
    <t>PRTRY001_AMW M1</t>
  </si>
  <si>
    <t>PRTPJ002_ARF M1</t>
  </si>
  <si>
    <t>PRTPJ002</t>
  </si>
  <si>
    <t>PRTPJ002_A</t>
  </si>
  <si>
    <t>SN-TPTN02</t>
  </si>
  <si>
    <t>-23,785018999999998</t>
  </si>
  <si>
    <t>-52,885269999999998</t>
  </si>
  <si>
    <t>PRTPJ002_ARRU M1</t>
  </si>
  <si>
    <t>PRTPJ002_AMW M1</t>
  </si>
  <si>
    <t>MGMRT001_BRF M1</t>
  </si>
  <si>
    <t>MGMRT001</t>
  </si>
  <si>
    <t>MGMRT001_B</t>
  </si>
  <si>
    <t>4G-MTDV91</t>
  </si>
  <si>
    <t>-19,479085000000001</t>
  </si>
  <si>
    <t>-45,318269999999998</t>
  </si>
  <si>
    <t>MGMRT001_BRRU M1</t>
  </si>
  <si>
    <t>MGMRT001_BMW M1</t>
  </si>
  <si>
    <t>GOGNX013_ERF M1</t>
  </si>
  <si>
    <t>GOGNX013</t>
  </si>
  <si>
    <t>GOGNX013_E</t>
  </si>
  <si>
    <t>GOGNAM6</t>
  </si>
  <si>
    <t>-16,635832000000001</t>
  </si>
  <si>
    <t>-49,294004999999999</t>
  </si>
  <si>
    <t>GOGNX013_ERRU M1</t>
  </si>
  <si>
    <t>GOGNX013_ERF M2</t>
  </si>
  <si>
    <t>MTCNQ001_ARF M1</t>
  </si>
  <si>
    <t>MTCNQ001</t>
  </si>
  <si>
    <t>MTCNQ001_A</t>
  </si>
  <si>
    <t>MTCQO02</t>
  </si>
  <si>
    <t>-14,539113</t>
  </si>
  <si>
    <t>-59,544248000000003</t>
  </si>
  <si>
    <t>MTCNQ001_ARRU M1</t>
  </si>
  <si>
    <t>MTCNQ001_ARRU M2</t>
  </si>
  <si>
    <t>SCRDC002_ARF M1</t>
  </si>
  <si>
    <t>SCRDC002_A</t>
  </si>
  <si>
    <t>SR-SCS150</t>
  </si>
  <si>
    <t>-26,894770000000001</t>
  </si>
  <si>
    <t>-50,094340000000003</t>
  </si>
  <si>
    <t>SCRDC002_ARRU M1</t>
  </si>
  <si>
    <t>SCRDC002_AMW M1</t>
  </si>
  <si>
    <t>PRTXR002_CRF M1</t>
  </si>
  <si>
    <t>-25,468423000000001</t>
  </si>
  <si>
    <t>-50,406615000000002</t>
  </si>
  <si>
    <t>PRTXR002_CRRU M1</t>
  </si>
  <si>
    <t>PRTXR002_CRRU M2</t>
  </si>
  <si>
    <t>PRTXR002_CMW M1</t>
  </si>
  <si>
    <t>PRTXR002_CVSAT</t>
  </si>
  <si>
    <t>SPCTN001_BRF M1</t>
  </si>
  <si>
    <t>SPCTN001</t>
  </si>
  <si>
    <t>SPCTN001_B</t>
  </si>
  <si>
    <t>SMSCN26</t>
  </si>
  <si>
    <t>SPCTN001_BRF M2</t>
  </si>
  <si>
    <t>SPCTN001_BRRU M1</t>
  </si>
  <si>
    <t>SPCTN001_BRRU M2</t>
  </si>
  <si>
    <t>SPLNS002_BRF M1</t>
  </si>
  <si>
    <t>SPLNS002</t>
  </si>
  <si>
    <t>SPLNS002_B</t>
  </si>
  <si>
    <t>SILIS11</t>
  </si>
  <si>
    <t xml:space="preserve">-21,688671	</t>
  </si>
  <si>
    <t xml:space="preserve">-49,756565	</t>
  </si>
  <si>
    <t>SPLNS002_BRRU M1</t>
  </si>
  <si>
    <t>RSCXS006_BRF M1</t>
  </si>
  <si>
    <t>RSCXS006_BRF M2</t>
  </si>
  <si>
    <t>RSCXS006_BRRU M1</t>
  </si>
  <si>
    <t>MTCBX006_DRF M1</t>
  </si>
  <si>
    <t>MTCBX006</t>
  </si>
  <si>
    <t>MTCBX006_D</t>
  </si>
  <si>
    <t>MTCBAD8</t>
  </si>
  <si>
    <t>-15,57938</t>
  </si>
  <si>
    <t>-56,11918</t>
  </si>
  <si>
    <t>MTCBX006_DRF M2</t>
  </si>
  <si>
    <t>MTCBX006_DRRU M1</t>
  </si>
  <si>
    <t>SPSSC024_BRF M1</t>
  </si>
  <si>
    <t>SPSSC024</t>
  </si>
  <si>
    <t>SPSSC024_B</t>
  </si>
  <si>
    <t>SMOCOD7</t>
  </si>
  <si>
    <t>SPSSC024_BRF M2</t>
  </si>
  <si>
    <t>SPSSC024_BRRU M1</t>
  </si>
  <si>
    <t>PRDRD003_ARF M1</t>
  </si>
  <si>
    <t>PRDRD003</t>
  </si>
  <si>
    <t>PRDRD003_A</t>
  </si>
  <si>
    <t>SN-DOCE03</t>
  </si>
  <si>
    <t>-23,344874000000001</t>
  </si>
  <si>
    <t>-53,239682000000002</t>
  </si>
  <si>
    <t>PRDRD003_ARRU M1</t>
  </si>
  <si>
    <t>PRDRD003_AMW M1</t>
  </si>
  <si>
    <t>PRDRD003_AMW M2</t>
  </si>
  <si>
    <t>STARLINK</t>
  </si>
  <si>
    <t>RSRCH003_FRF M1</t>
  </si>
  <si>
    <t>RSRCH003_F</t>
  </si>
  <si>
    <t>RSERE31</t>
  </si>
  <si>
    <t>RSRCH003_FRF M2</t>
  </si>
  <si>
    <t>RSRCH003_FRRU M1</t>
  </si>
  <si>
    <t>RSRCH003_FRRU M2</t>
  </si>
  <si>
    <t>RSPRT012_DRF M1</t>
  </si>
  <si>
    <t>RSPRT012_D</t>
  </si>
  <si>
    <t>RSPRT012_DRF M2</t>
  </si>
  <si>
    <t>RSPRT012_DRRU M1</t>
  </si>
  <si>
    <t>PRPRD005_CRF M1</t>
  </si>
  <si>
    <t>PRPRD005</t>
  </si>
  <si>
    <t>PRPRD005_C</t>
  </si>
  <si>
    <t>SN-PRS455</t>
  </si>
  <si>
    <t>-25,226106999999999</t>
  </si>
  <si>
    <t>-51,029505999999998</t>
  </si>
  <si>
    <t>PRPRD005_CRRU M1</t>
  </si>
  <si>
    <t>PRPRD005_CRRU M2</t>
  </si>
  <si>
    <t>PRPRD005_CMW M1</t>
  </si>
  <si>
    <t>RJPRT007_ARF M1</t>
  </si>
  <si>
    <t>RJPRT007</t>
  </si>
  <si>
    <t>RJPRT007_A</t>
  </si>
  <si>
    <t>SN-PRTI37</t>
  </si>
  <si>
    <t>-23,305928999999999</t>
  </si>
  <si>
    <t>-44,702227999999998</t>
  </si>
  <si>
    <t>RJPRT007_ARRU M1</t>
  </si>
  <si>
    <t>RJPRT007_AMW M1</t>
  </si>
  <si>
    <t>PRCRZ002_ARF M1</t>
  </si>
  <si>
    <t>PRCRZ002</t>
  </si>
  <si>
    <t>PRCRZ002_A</t>
  </si>
  <si>
    <t>SN-CUEC09</t>
  </si>
  <si>
    <t>-23,833548</t>
  </si>
  <si>
    <t>-53,037049000000003</t>
  </si>
  <si>
    <t>PRCRZ002_ARRU M1</t>
  </si>
  <si>
    <t>PRCRZ002_AMW M1</t>
  </si>
  <si>
    <t>PRMRZ002_ARF M1</t>
  </si>
  <si>
    <t>PRMRZ002</t>
  </si>
  <si>
    <t>PRMRZ002_A</t>
  </si>
  <si>
    <t>SN-MICE04</t>
  </si>
  <si>
    <t>-23,951986999999999</t>
  </si>
  <si>
    <t>-53,182955</t>
  </si>
  <si>
    <t>PRMRZ002_ARRU M1</t>
  </si>
  <si>
    <t>PRMRZ002_ARRU M2</t>
  </si>
  <si>
    <t>PRMRZ002_AMW M1</t>
  </si>
  <si>
    <t>PRPCN001_ARF M1</t>
  </si>
  <si>
    <t>PRPCN001</t>
  </si>
  <si>
    <t>PRPCN001_A</t>
  </si>
  <si>
    <t>SN-PUOF05</t>
  </si>
  <si>
    <t>-23,436022000000001</t>
  </si>
  <si>
    <t>-52,158729999999998</t>
  </si>
  <si>
    <t>PRPCN001_ARRU M1</t>
  </si>
  <si>
    <t>PRPCN001_AMW M1</t>
  </si>
  <si>
    <t>PRTNR001_ARF M1</t>
  </si>
  <si>
    <t>PRTNR001</t>
  </si>
  <si>
    <t>PRTNR001_A</t>
  </si>
  <si>
    <t>SN-TUOE05</t>
  </si>
  <si>
    <t>-23,826846</t>
  </si>
  <si>
    <t>-52,792529000000002</t>
  </si>
  <si>
    <t>PRTNR001_ARRU M1</t>
  </si>
  <si>
    <t>PRTNR001_AMW M1</t>
  </si>
  <si>
    <t>PRTPJ003_ARF M1</t>
  </si>
  <si>
    <t>PRTPJ003</t>
  </si>
  <si>
    <t>PRTPJ003_A</t>
  </si>
  <si>
    <t>SN-TPTN03</t>
  </si>
  <si>
    <t>-23,738693999999999</t>
  </si>
  <si>
    <t>-52,953893999999998</t>
  </si>
  <si>
    <t>PRTPJ003_ARRU M1</t>
  </si>
  <si>
    <t>PRTPJ003_AMW M1</t>
  </si>
  <si>
    <t>PRTPJ006_ARF M1</t>
  </si>
  <si>
    <t>PRTPJ006</t>
  </si>
  <si>
    <t>PRTPJ006_A</t>
  </si>
  <si>
    <t>SN-TPTN06</t>
  </si>
  <si>
    <t>-23,507543999999999</t>
  </si>
  <si>
    <t>-53,021675999999999</t>
  </si>
  <si>
    <t>PRTPJ006_ARRU M1</t>
  </si>
  <si>
    <t>PRTPJ006_AMW M1</t>
  </si>
  <si>
    <t>MGTPG001_ARF M1</t>
  </si>
  <si>
    <t>MGTPG001</t>
  </si>
  <si>
    <t>MGTPG001_A</t>
  </si>
  <si>
    <t>SN-IEUC01</t>
  </si>
  <si>
    <t>USINA CERRADAO - Agro</t>
  </si>
  <si>
    <t>-19,863804999999999</t>
  </si>
  <si>
    <t>-49,236604999999997</t>
  </si>
  <si>
    <t>MGTPG001_ARRU M1</t>
  </si>
  <si>
    <t>MGTPG001_AMW M1</t>
  </si>
  <si>
    <t>MGTPG001_AMW M2</t>
  </si>
  <si>
    <t>MGFRT007_ARF M1</t>
  </si>
  <si>
    <t>MGFRT007</t>
  </si>
  <si>
    <t>MGFRT007_A</t>
  </si>
  <si>
    <t>SN-FRUC02</t>
  </si>
  <si>
    <t>-19,928705999999998</t>
  </si>
  <si>
    <t>-49,055083000000003</t>
  </si>
  <si>
    <t>MGFRT007_ARRU M1</t>
  </si>
  <si>
    <t>MGFRT007_AMW M1</t>
  </si>
  <si>
    <t>MGFRT007_AMW M2</t>
  </si>
  <si>
    <t>MGFRT006_ARF M1</t>
  </si>
  <si>
    <t>MGFRT006</t>
  </si>
  <si>
    <t>MGFRT006_A</t>
  </si>
  <si>
    <t>SN-FRUC03</t>
  </si>
  <si>
    <t>-19,958020000000001</t>
  </si>
  <si>
    <t>-49,195894000000003</t>
  </si>
  <si>
    <t>MGFRT006_ARRU M1</t>
  </si>
  <si>
    <t>MGFRT006_AMW M1</t>
  </si>
  <si>
    <t>MGFRT005_ARF M1</t>
  </si>
  <si>
    <t>MGFRT005</t>
  </si>
  <si>
    <t>MGFRT005_A</t>
  </si>
  <si>
    <t>SN-FRUC01</t>
  </si>
  <si>
    <t>-19,920660000000002</t>
  </si>
  <si>
    <t>-49,152030000000003</t>
  </si>
  <si>
    <t>MGFRT005_ARF M2</t>
  </si>
  <si>
    <t>MGFRT005_ARRU M1</t>
  </si>
  <si>
    <t>MGFRT005_AMW M1</t>
  </si>
  <si>
    <t>MGFRT005_AMW M2</t>
  </si>
  <si>
    <t>SPSPL055_ARF M1</t>
  </si>
  <si>
    <t>-23,446249000000002</t>
  </si>
  <si>
    <t>-46,62621</t>
  </si>
  <si>
    <t>SPSPL055_ARRU M1</t>
  </si>
  <si>
    <t>SPSPL055_AMW M1</t>
  </si>
  <si>
    <t>SPSPL057_ARF M1</t>
  </si>
  <si>
    <t>-23,446897</t>
  </si>
  <si>
    <t>-46,683494000000003</t>
  </si>
  <si>
    <t>SPSPL057_ARRU M1</t>
  </si>
  <si>
    <t>SPSPL057_AMW M1</t>
  </si>
  <si>
    <t>SPGRL035_BRF M1</t>
  </si>
  <si>
    <t>SPGRL035_B</t>
  </si>
  <si>
    <t>SR-GRNO06</t>
  </si>
  <si>
    <t>-23,387242000000001</t>
  </si>
  <si>
    <t>-46,436557999999998</t>
  </si>
  <si>
    <t>SPGRL035_BRRU M1</t>
  </si>
  <si>
    <t>SPGRL035_BMW M1</t>
  </si>
  <si>
    <t>SPGRL033_BRF M1</t>
  </si>
  <si>
    <t>SPGRL033</t>
  </si>
  <si>
    <t>SPGRL033_B</t>
  </si>
  <si>
    <t>SR-GRNO01</t>
  </si>
  <si>
    <t>-23,411317</t>
  </si>
  <si>
    <t>-46,533548000000003</t>
  </si>
  <si>
    <t>SPGRL033_BRRU M1</t>
  </si>
  <si>
    <t>SPGRL033_BMW M1</t>
  </si>
  <si>
    <t>RSMRX007_ARF M1</t>
  </si>
  <si>
    <t>RSMRX007</t>
  </si>
  <si>
    <t>RSMRX007_A</t>
  </si>
  <si>
    <t>RSSMA47</t>
  </si>
  <si>
    <t>-29,699342999999999</t>
  </si>
  <si>
    <t>-53,728552999999998</t>
  </si>
  <si>
    <t>RSMRX007_ARF M2</t>
  </si>
  <si>
    <t>RSMRX007_ARRU M1</t>
  </si>
  <si>
    <t>RSMRX007_ARRU M2</t>
  </si>
  <si>
    <t>AIR 3219 (3500)</t>
  </si>
  <si>
    <t>SPTRX002_AMW M1</t>
  </si>
  <si>
    <t>SPTRX002_A</t>
  </si>
  <si>
    <t>4G-IWRD05</t>
  </si>
  <si>
    <t>-24,297398000000001</t>
  </si>
  <si>
    <t>-47,069795999999997</t>
  </si>
  <si>
    <t>SPTRX002_ARF M1</t>
  </si>
  <si>
    <t>SPTRX002_ARRU M1</t>
  </si>
  <si>
    <t>SPMGD003_AMW M1</t>
  </si>
  <si>
    <t>-23,494942999999999</t>
  </si>
  <si>
    <t>-46,226585999999998</t>
  </si>
  <si>
    <t>SPMGD003_ARF M1</t>
  </si>
  <si>
    <t>SPMGD003_ARRU M1</t>
  </si>
  <si>
    <t>SPTRX001_AMW M1</t>
  </si>
  <si>
    <t>-24,301797000000001</t>
  </si>
  <si>
    <t>-47,128399000000002</t>
  </si>
  <si>
    <t>SPTRX001_ARF M1</t>
  </si>
  <si>
    <t>SPTRX001_ARRU M1</t>
  </si>
  <si>
    <t>SPMGD004_AMW M1</t>
  </si>
  <si>
    <t>SPMGD004</t>
  </si>
  <si>
    <t>SPMGD004_A</t>
  </si>
  <si>
    <t>4G-MCRD06</t>
  </si>
  <si>
    <t>-23,690270000000002</t>
  </si>
  <si>
    <t>-46,093096000000003</t>
  </si>
  <si>
    <t>SPMGD004_ARF M1</t>
  </si>
  <si>
    <t>SPMGD004_ARRU M1</t>
  </si>
  <si>
    <t>SPBRW006_AMW M1</t>
  </si>
  <si>
    <t>SPBRW006_A</t>
  </si>
  <si>
    <t>-23,846311</t>
  </si>
  <si>
    <t>-46,168778000000003</t>
  </si>
  <si>
    <t>SPBRW006_ARF M1</t>
  </si>
  <si>
    <t>SPBRW006_ARRU M1</t>
  </si>
  <si>
    <t>SPSXX003_AMW M1</t>
  </si>
  <si>
    <t>SPSXX003</t>
  </si>
  <si>
    <t>SPSXX003_A</t>
  </si>
  <si>
    <t>4G-STRD10</t>
  </si>
  <si>
    <t>-23,889803000000001</t>
  </si>
  <si>
    <t>-46,210991999999997</t>
  </si>
  <si>
    <t>SPSXX003_ARF M1</t>
  </si>
  <si>
    <t>SPSXX003_ARRU M1</t>
  </si>
  <si>
    <t>PRRND002_ARF M1</t>
  </si>
  <si>
    <t>PRRND002</t>
  </si>
  <si>
    <t>PRRND002_A</t>
  </si>
  <si>
    <t>SN-RNCR04</t>
  </si>
  <si>
    <t>-23,339238999999999</t>
  </si>
  <si>
    <t>-52,711655999999998</t>
  </si>
  <si>
    <t>PRRND002_ARRU M1</t>
  </si>
  <si>
    <t>PRRND002_AMW M1</t>
  </si>
  <si>
    <t>SPGRL034_BRF M1</t>
  </si>
  <si>
    <t>-23,393691</t>
  </si>
  <si>
    <t>-46,373126999999997</t>
  </si>
  <si>
    <t>SPGRL034_BRRU M1</t>
  </si>
  <si>
    <t>SPGRL034_BMW M1</t>
  </si>
  <si>
    <t>A DEFINIR VAZADA</t>
  </si>
  <si>
    <t>SPGRL040_ARRU M1</t>
  </si>
  <si>
    <t>GRSINDMW01</t>
  </si>
  <si>
    <t>-23,399197000000001</t>
  </si>
  <si>
    <t>-46,488771999999997</t>
  </si>
  <si>
    <t>SPGRL040_AMW M1</t>
  </si>
  <si>
    <t>PRMRH001_ARF M1</t>
  </si>
  <si>
    <t>PRMRH001</t>
  </si>
  <si>
    <t>PRMRH001_A</t>
  </si>
  <si>
    <t>SN-MARH03</t>
  </si>
  <si>
    <t>-23,511243</t>
  </si>
  <si>
    <t>-53,248994000000003</t>
  </si>
  <si>
    <t>PRMRH001_ARRU M1</t>
  </si>
  <si>
    <t>PRMRH001_AMW M1</t>
  </si>
  <si>
    <t>PRMRH001_ARRU M2</t>
  </si>
  <si>
    <t>PRWRW002_ARF M1</t>
  </si>
  <si>
    <t>PRWRW002</t>
  </si>
  <si>
    <t>PRWRW002_A</t>
  </si>
  <si>
    <t>SN-CUZX03</t>
  </si>
  <si>
    <t>-22,942744000000001</t>
  </si>
  <si>
    <t>-52,214303000000001</t>
  </si>
  <si>
    <t>PRWRW002_ARRU M1</t>
  </si>
  <si>
    <t>PRWRW002_AMW M1</t>
  </si>
  <si>
    <t>PRWRW002_ARRU M2</t>
  </si>
  <si>
    <t>MGYYN001_BRF M1</t>
  </si>
  <si>
    <t>-22,130654</t>
  </si>
  <si>
    <t>-46,182744999999997</t>
  </si>
  <si>
    <t>MGYYN001_BRRU M1</t>
  </si>
  <si>
    <t>MGYYN001_BMW M1</t>
  </si>
  <si>
    <t>MGNVL002_DRF M1</t>
  </si>
  <si>
    <t>MGNVL002</t>
  </si>
  <si>
    <t>MGNVL002_D</t>
  </si>
  <si>
    <t>MGNCK</t>
  </si>
  <si>
    <t>RRVV65A-R4VB</t>
  </si>
  <si>
    <t>MGNVL002_DRF M2</t>
  </si>
  <si>
    <t>MGNVL002_DRRU M1</t>
  </si>
  <si>
    <t>MGNVL002_DRRU M2</t>
  </si>
  <si>
    <t>MGFRT004_ARF M1</t>
  </si>
  <si>
    <t>MGFRT004</t>
  </si>
  <si>
    <t>MGFRT004_A</t>
  </si>
  <si>
    <t>SN-FRUC04</t>
  </si>
  <si>
    <t>-19,959806</t>
  </si>
  <si>
    <t>-49,102018999999999</t>
  </si>
  <si>
    <t>MGFRT004_ARRU M1</t>
  </si>
  <si>
    <t>MGFRT004_AMW M1</t>
  </si>
  <si>
    <t>MGFNL001_DRF M1</t>
  </si>
  <si>
    <t>MGFNL001</t>
  </si>
  <si>
    <t>MGFNL001_D</t>
  </si>
  <si>
    <t>4G-FUIA92</t>
  </si>
  <si>
    <t>-19,301646999999999</t>
  </si>
  <si>
    <t>-44,106802999999999</t>
  </si>
  <si>
    <t>MGFNL001_DRRU M1</t>
  </si>
  <si>
    <t>MGFNL001_DVSAT</t>
  </si>
  <si>
    <t>MTVLB001_GRF M1</t>
  </si>
  <si>
    <t>MTVLB001</t>
  </si>
  <si>
    <t>MTVLB001_G</t>
  </si>
  <si>
    <t>MTVBS02</t>
  </si>
  <si>
    <t>-16,10163</t>
  </si>
  <si>
    <t>-59,961951999999997</t>
  </si>
  <si>
    <t>MTVLB001_GRRU M1</t>
  </si>
  <si>
    <t>MTVLB001_GVSAT</t>
  </si>
  <si>
    <t>MTVLB001_GGABINETE</t>
  </si>
  <si>
    <t>DEU04D</t>
  </si>
  <si>
    <t>PRCRW001_ARF M1</t>
  </si>
  <si>
    <t>PRCRW001</t>
  </si>
  <si>
    <t>PRCRW001_A</t>
  </si>
  <si>
    <t>SN-ICCE02</t>
  </si>
  <si>
    <t>-23,458963000000001</t>
  </si>
  <si>
    <t>-53,490954000000002</t>
  </si>
  <si>
    <t>PRCRW001_ARRU M1</t>
  </si>
  <si>
    <t>PRCRW001_AMW M1</t>
  </si>
  <si>
    <t>PRMRZ001_ARF M1</t>
  </si>
  <si>
    <t>PRMRZ001</t>
  </si>
  <si>
    <t>PRMRZ001_A</t>
  </si>
  <si>
    <t>SN-MICE03</t>
  </si>
  <si>
    <t>-24,017716</t>
  </si>
  <si>
    <t>-53,231115000000003</t>
  </si>
  <si>
    <t>PRMRZ001_ARRU M1</t>
  </si>
  <si>
    <t>PRMRZ001_ARRU M2</t>
  </si>
  <si>
    <t>PRMRZ001_AMW M1</t>
  </si>
  <si>
    <t>NT3 C 0.9 18 HPX</t>
  </si>
  <si>
    <t>PRDRD002_ARF M1</t>
  </si>
  <si>
    <t>PRDRD002</t>
  </si>
  <si>
    <t>PRDRD002_A</t>
  </si>
  <si>
    <t>SN-DOCE02</t>
  </si>
  <si>
    <t>-23,483630999999999</t>
  </si>
  <si>
    <t>-53,308039000000001</t>
  </si>
  <si>
    <t>PRDRD002_ARRU M1</t>
  </si>
  <si>
    <t>PRDRD002_ARRU M2</t>
  </si>
  <si>
    <t>PRDRD002_AMW M1</t>
  </si>
  <si>
    <t>PRGRC001_ARF M1</t>
  </si>
  <si>
    <t>PRGRC001</t>
  </si>
  <si>
    <t>PRGRC001_A</t>
  </si>
  <si>
    <t>SN-GUCA02</t>
  </si>
  <si>
    <t>-22,910081999999999</t>
  </si>
  <si>
    <t>-52,663004999999998</t>
  </si>
  <si>
    <t>PRGRC001_ARRU M1</t>
  </si>
  <si>
    <t>PRGRC001_ARRU M2</t>
  </si>
  <si>
    <t>PRGRC001_AMW M1</t>
  </si>
  <si>
    <t>PRPLZ001_ARF M1</t>
  </si>
  <si>
    <t>PRPLZ001</t>
  </si>
  <si>
    <t>PRPLZ001_A</t>
  </si>
  <si>
    <t>SR-PLAP03</t>
  </si>
  <si>
    <t>-22,98723</t>
  </si>
  <si>
    <t>-52,831809999999997</t>
  </si>
  <si>
    <t>PRPLZ001_ARRU M1</t>
  </si>
  <si>
    <t>PRPLZ001_ARRU M2</t>
  </si>
  <si>
    <t>PRPLZ001_AMW M1</t>
  </si>
  <si>
    <t>ESCLT004_ARF M1</t>
  </si>
  <si>
    <t>-19,636019999999998</t>
  </si>
  <si>
    <t>-40,620440000000002</t>
  </si>
  <si>
    <t>ESCLT004_ARRU M1</t>
  </si>
  <si>
    <t>MGWRM001_ARF M1</t>
  </si>
  <si>
    <t>MGWRM001</t>
  </si>
  <si>
    <t>MGWRM001_A</t>
  </si>
  <si>
    <t>4G-CRDV91</t>
  </si>
  <si>
    <t>-20,616993999999998</t>
  </si>
  <si>
    <t>-44,943522000000002</t>
  </si>
  <si>
    <t>MGWRM001_ARRU M1</t>
  </si>
  <si>
    <t>MGWRM001_AVSAT</t>
  </si>
  <si>
    <t>MGGST002_ARF M1</t>
  </si>
  <si>
    <t>MGGST002</t>
  </si>
  <si>
    <t>MGGST002_A</t>
  </si>
  <si>
    <t>4G-GYCE92</t>
  </si>
  <si>
    <t>-17,982082999999999</t>
  </si>
  <si>
    <t>-44,071055999999999</t>
  </si>
  <si>
    <t>MGGST002_ARRU M1</t>
  </si>
  <si>
    <t>MGGST002_AVSAT</t>
  </si>
  <si>
    <t>MGPRT001_BRF M1</t>
  </si>
  <si>
    <t>-15,822476999999999</t>
  </si>
  <si>
    <t>-43,062525999999998</t>
  </si>
  <si>
    <t>MGPRT001_BRRU M1</t>
  </si>
  <si>
    <t>MGPRT001_BVSAT</t>
  </si>
  <si>
    <t>PRMNF001_CRF M1</t>
  </si>
  <si>
    <t>PRMNF001</t>
  </si>
  <si>
    <t>PRMNF001_C</t>
  </si>
  <si>
    <t>SR-PRS420</t>
  </si>
  <si>
    <t>-26,065902999999999</t>
  </si>
  <si>
    <t>-53,351320999999999</t>
  </si>
  <si>
    <t>PRMNF001_CRRU M1</t>
  </si>
  <si>
    <t>PRMNF001_CRRU M2</t>
  </si>
  <si>
    <t>PRMNF001_CMW M1</t>
  </si>
  <si>
    <t>PRMNF001_CVSAT</t>
  </si>
  <si>
    <t>PRPRX003_ARF M1</t>
  </si>
  <si>
    <t>PRPRX003</t>
  </si>
  <si>
    <t>PRPRX003_A</t>
  </si>
  <si>
    <t>SN-PVAE02</t>
  </si>
  <si>
    <t>-22,836949000000001</t>
  </si>
  <si>
    <t>-52,470806000000003</t>
  </si>
  <si>
    <t>PRPRX003_ARRU M1</t>
  </si>
  <si>
    <t>PRPRX003_ARRU M2</t>
  </si>
  <si>
    <t>PRPRX003_AMW M1</t>
  </si>
  <si>
    <t>PRPRX004_ARF M1</t>
  </si>
  <si>
    <t>PRPRX004</t>
  </si>
  <si>
    <t>PRPRX004_A</t>
  </si>
  <si>
    <t>SN-PVAE03</t>
  </si>
  <si>
    <t>-22,960183000000001</t>
  </si>
  <si>
    <t>-52,376181000000003</t>
  </si>
  <si>
    <t>PRPRX004_ARRU M1</t>
  </si>
  <si>
    <t>PRPRX004_ARRU M2</t>
  </si>
  <si>
    <t>PRPRX004_AMW M1</t>
  </si>
  <si>
    <t>PRRND001_ARF M1</t>
  </si>
  <si>
    <t>PRRND001</t>
  </si>
  <si>
    <t>PRRND001_A</t>
  </si>
  <si>
    <t>SN-RNCR03</t>
  </si>
  <si>
    <t>-23,519803</t>
  </si>
  <si>
    <t>-52,919856000000003</t>
  </si>
  <si>
    <t>PRRND001_ARRU M1</t>
  </si>
  <si>
    <t>PRRND001_ARRU M2</t>
  </si>
  <si>
    <t>PRRND001_AMW M1</t>
  </si>
  <si>
    <t>PRXRW001_ARF M1</t>
  </si>
  <si>
    <t>PRXRW001</t>
  </si>
  <si>
    <t>PRXRW001_A</t>
  </si>
  <si>
    <t>SN-PKCE04</t>
  </si>
  <si>
    <t>-22,785236999999999</t>
  </si>
  <si>
    <t>-52,156052000000003</t>
  </si>
  <si>
    <t>PRXRW001_ARRU M1</t>
  </si>
  <si>
    <t>PRXRW001_ARRU M2</t>
  </si>
  <si>
    <t>PRXRW001_AMW M1</t>
  </si>
  <si>
    <t>PRTPJ005_ARF M1</t>
  </si>
  <si>
    <t>PRTPJ005</t>
  </si>
  <si>
    <t>PRTPJ005_A</t>
  </si>
  <si>
    <t>SN-TPTN05</t>
  </si>
  <si>
    <t>-23,671966999999999</t>
  </si>
  <si>
    <t>-52,800947999999998</t>
  </si>
  <si>
    <t>PRTPJ005_ARRU M1</t>
  </si>
  <si>
    <t>PRTPJ005_ARRU M2</t>
  </si>
  <si>
    <t>PRTPJ005_AMW M1</t>
  </si>
  <si>
    <t>PRTPJ004_ARF M1</t>
  </si>
  <si>
    <t>PRTPJ004</t>
  </si>
  <si>
    <t>PRTPJ004_A</t>
  </si>
  <si>
    <t>SN-TPTN04</t>
  </si>
  <si>
    <t>-23,601915000000002</t>
  </si>
  <si>
    <t>-52,994900000000001</t>
  </si>
  <si>
    <t>PRTPJ004_ARRU M1</t>
  </si>
  <si>
    <t>PRTPJ004_ARRU M2</t>
  </si>
  <si>
    <t>PRTPJ004_AMW M1</t>
  </si>
  <si>
    <t>PRRND003_ARF M1</t>
  </si>
  <si>
    <t>PRRND003</t>
  </si>
  <si>
    <t>PRRND003_A</t>
  </si>
  <si>
    <t>SN-RNCR05</t>
  </si>
  <si>
    <t>-23,448335</t>
  </si>
  <si>
    <t>-52,699081999999997</t>
  </si>
  <si>
    <t>PRRND003_ARRU M1</t>
  </si>
  <si>
    <t>PRRND003_ARRU M2</t>
  </si>
  <si>
    <t>PRRND003_AMW M1</t>
  </si>
  <si>
    <t>PRCRZ001_ARF M1</t>
  </si>
  <si>
    <t>PRCRZ001</t>
  </si>
  <si>
    <t>PRCRZ001_A</t>
  </si>
  <si>
    <t>SN-CUEC08</t>
  </si>
  <si>
    <t>-23,806128000000001</t>
  </si>
  <si>
    <t>-52,998443999999999</t>
  </si>
  <si>
    <t>PRCRZ001_ARRU M1</t>
  </si>
  <si>
    <t>PRCRZ001_ARRU M2</t>
  </si>
  <si>
    <t>PRCRZ001_AMW M1</t>
  </si>
  <si>
    <t>SPSXX008_BRF M1</t>
  </si>
  <si>
    <t>-23,879557999999999</t>
  </si>
  <si>
    <t>-46,345852999999998</t>
  </si>
  <si>
    <t>SPSXX008_BRRU M1</t>
  </si>
  <si>
    <t>SPLTN004_ARF M1</t>
  </si>
  <si>
    <t>-21,373290000000001</t>
  </si>
  <si>
    <t>-47,307369999999999</t>
  </si>
  <si>
    <t>SPLTN004_ARRU M1</t>
  </si>
  <si>
    <t>SPLTN004_AMW M1</t>
  </si>
  <si>
    <t>0,6 VAZADA</t>
  </si>
  <si>
    <t>PRVTX001_ARF M1</t>
  </si>
  <si>
    <t>PRVTX001</t>
  </si>
  <si>
    <t>PRVTX001_A</t>
  </si>
  <si>
    <t>SN-IVTE03</t>
  </si>
  <si>
    <t>-23,259352</t>
  </si>
  <si>
    <t>-53,452269000000001</t>
  </si>
  <si>
    <t>PRVTX001_ARRU M1</t>
  </si>
  <si>
    <t>PRVTX001_AMW M1</t>
  </si>
  <si>
    <t>PRVTX001_ARRU M2</t>
  </si>
  <si>
    <t>PRMRM001_ARF M1</t>
  </si>
  <si>
    <t>PRMRM001</t>
  </si>
  <si>
    <t>PRMRM001_A</t>
  </si>
  <si>
    <t>SN-UMRU02</t>
  </si>
  <si>
    <t>-23,678298999999999</t>
  </si>
  <si>
    <t>-53,517496999999999</t>
  </si>
  <si>
    <t>PRMRM001_ARRU M1</t>
  </si>
  <si>
    <t>PRMRM001_AMW M1</t>
  </si>
  <si>
    <t>PRMRM001_ARRU M2</t>
  </si>
  <si>
    <t>MGTBW002_ARF M1</t>
  </si>
  <si>
    <t>MGTBW002</t>
  </si>
  <si>
    <t>MGTBW002_A</t>
  </si>
  <si>
    <t>4G-ITHA99</t>
  </si>
  <si>
    <t>-18,511472000000001</t>
  </si>
  <si>
    <t>-41,221139000000001</t>
  </si>
  <si>
    <t>MGTBW002_ARRU M1</t>
  </si>
  <si>
    <t>PRRPX001_ARF M1</t>
  </si>
  <si>
    <t>PRRPX001_A</t>
  </si>
  <si>
    <t>-24,242148</t>
  </si>
  <si>
    <t>-51,801622999999999</t>
  </si>
  <si>
    <t>PRRPX001_ARRU M1</t>
  </si>
  <si>
    <t>SPVNH003_ARF M1</t>
  </si>
  <si>
    <t>SPVNH003</t>
  </si>
  <si>
    <t>SPVNH003_A</t>
  </si>
  <si>
    <t>SIVIN21</t>
  </si>
  <si>
    <t>-23,020554000000001</t>
  </si>
  <si>
    <t>-46,945796999999999</t>
  </si>
  <si>
    <t>SPVNH003_ARRU M1</t>
  </si>
  <si>
    <t>SPSPL056_ARF M1</t>
  </si>
  <si>
    <t>SPSPL056</t>
  </si>
  <si>
    <t>SPSPL056_A</t>
  </si>
  <si>
    <t>SR-SPRN02</t>
  </si>
  <si>
    <t>-23,435765</t>
  </si>
  <si>
    <t>-46,604374999999997</t>
  </si>
  <si>
    <t>SPSPL056_ARRU M1</t>
  </si>
  <si>
    <t>SPSPL056_AMW M1</t>
  </si>
  <si>
    <t>GOCRN003_ARF M1</t>
  </si>
  <si>
    <t>GOCRN003</t>
  </si>
  <si>
    <t>GOCRN003_A</t>
  </si>
  <si>
    <t>4G-AEUG86</t>
  </si>
  <si>
    <t>Projeto Bunge - Agro</t>
  </si>
  <si>
    <t>-17,507190000000001</t>
  </si>
  <si>
    <t>-50,171460000000003</t>
  </si>
  <si>
    <t>GOCRN003_ARRU M1</t>
  </si>
  <si>
    <t>GOCRN003_AMW M1</t>
  </si>
  <si>
    <t>SPPDD005_ARF M1</t>
  </si>
  <si>
    <t>SPPDD005_A</t>
  </si>
  <si>
    <t>SN-DASC95</t>
  </si>
  <si>
    <t>-23,779522</t>
  </si>
  <si>
    <t>-47,508367</t>
  </si>
  <si>
    <t>SPPDD005_ARRU M1</t>
  </si>
  <si>
    <t>SPPDD005_AMW M1</t>
  </si>
  <si>
    <t>SPPDD002_ARF M1</t>
  </si>
  <si>
    <t>-23,850183999999999</t>
  </si>
  <si>
    <t>-47,455050999999997</t>
  </si>
  <si>
    <t>SPPDD002_ARRU M1</t>
  </si>
  <si>
    <t>SPPDD002_AMW M1</t>
  </si>
  <si>
    <t>MSNVN001_ARF M1</t>
  </si>
  <si>
    <t>MSNVN001</t>
  </si>
  <si>
    <t>MSNVN001_A</t>
  </si>
  <si>
    <t>4G-NDIS81</t>
  </si>
  <si>
    <t>ENERGETICA SANTA HELENA</t>
  </si>
  <si>
    <t>-21,975718000000001</t>
  </si>
  <si>
    <t>-53,319276000000002</t>
  </si>
  <si>
    <t>MSNVN001_ARRU M1</t>
  </si>
  <si>
    <t>MSNVN001_AMW M1</t>
  </si>
  <si>
    <t>MTRGN001_ARF M1</t>
  </si>
  <si>
    <t>-15,045339999999999</t>
  </si>
  <si>
    <t>-52,09619</t>
  </si>
  <si>
    <t>MTRGN001_ARRU M1</t>
  </si>
  <si>
    <t>MTRGN001_AMW M1</t>
  </si>
  <si>
    <t>SPPNR001_ARF M1</t>
  </si>
  <si>
    <t>SPPNR001</t>
  </si>
  <si>
    <t>SPPNR001_A</t>
  </si>
  <si>
    <t>4G-NRPG91</t>
  </si>
  <si>
    <t>-21,479949999999999</t>
  </si>
  <si>
    <t>-51,773673000000002</t>
  </si>
  <si>
    <t>SPPNR001_ARRU M1</t>
  </si>
  <si>
    <t>SPPNR001_AMW M1</t>
  </si>
  <si>
    <t>MGJBX004_ARF M1</t>
  </si>
  <si>
    <t>-15,17998</t>
  </si>
  <si>
    <t>-43,790861999999997</t>
  </si>
  <si>
    <t>MGJBX004_ARRU M1</t>
  </si>
  <si>
    <t>MGJBX004_AMW M1</t>
  </si>
  <si>
    <t>MGBRB011_ARF M1</t>
  </si>
  <si>
    <t>USINA UBERABA - Agro</t>
  </si>
  <si>
    <t>-19,214986</t>
  </si>
  <si>
    <t>-47,947682999999998</t>
  </si>
  <si>
    <t>MGBRB011_ARRU M1</t>
  </si>
  <si>
    <t>MGBRB011_AMW M1</t>
  </si>
  <si>
    <t>MGJBX001_ARF M1</t>
  </si>
  <si>
    <t>MGJBX001_A</t>
  </si>
  <si>
    <t>-15,194495</t>
  </si>
  <si>
    <t>-43,883611999999999</t>
  </si>
  <si>
    <t>MGJBX001_ARRU M1</t>
  </si>
  <si>
    <t>MGJBX001_AMW M1</t>
  </si>
  <si>
    <t>MGJBX001_AMW M2</t>
  </si>
  <si>
    <t>MTRGN002_ARF M1</t>
  </si>
  <si>
    <t>-15,116899999999999</t>
  </si>
  <si>
    <t>-52,123309999999996</t>
  </si>
  <si>
    <t>MTRGN002_ARRU M1</t>
  </si>
  <si>
    <t>MTRGN002_AVSAT</t>
  </si>
  <si>
    <t>MSNVN002_ARF M1</t>
  </si>
  <si>
    <t>MSNVN002</t>
  </si>
  <si>
    <t>MSNVN002_A</t>
  </si>
  <si>
    <t>4G-NDIS82</t>
  </si>
  <si>
    <t>-21,702918</t>
  </si>
  <si>
    <t>-53,291316999999999</t>
  </si>
  <si>
    <t>MSNVN002_ARRU M1</t>
  </si>
  <si>
    <t>MTBRR002_ARF M1</t>
  </si>
  <si>
    <t>-14,95979</t>
  </si>
  <si>
    <t>-52,048850000000002</t>
  </si>
  <si>
    <t>MTBRR002_AMW M1</t>
  </si>
  <si>
    <t>ANTENA MW 600</t>
  </si>
  <si>
    <t>MTBRR002_ARRU M1</t>
  </si>
  <si>
    <t>SPWZR001_ARF M1</t>
  </si>
  <si>
    <t>SPWZR001</t>
  </si>
  <si>
    <t>SPWZR001_A</t>
  </si>
  <si>
    <t>4G-UQPG91</t>
  </si>
  <si>
    <t>-21,103712999999999</t>
  </si>
  <si>
    <t>-51,377518999999999</t>
  </si>
  <si>
    <t>SPWZR001_ARRU M1</t>
  </si>
  <si>
    <t>SPWZR001_AMW M1</t>
  </si>
  <si>
    <t>SPDRC002_ARF M1</t>
  </si>
  <si>
    <t>SPDRC002_A</t>
  </si>
  <si>
    <t>-21,596596999999999</t>
  </si>
  <si>
    <t>-51,588146999999999</t>
  </si>
  <si>
    <t>SPDRC002_ARRU M1</t>
  </si>
  <si>
    <t>SPDRC002_AMW M1</t>
  </si>
  <si>
    <t>SPXPW007_BRF M1</t>
  </si>
  <si>
    <t>SPXPW007_B</t>
  </si>
  <si>
    <t>SN-TZSC97</t>
  </si>
  <si>
    <t>-23,921113999999999</t>
  </si>
  <si>
    <t>-47,514375000000001</t>
  </si>
  <si>
    <t>SPXPW007_BRRU M1</t>
  </si>
  <si>
    <t>SPXPW007_BMW M1</t>
  </si>
  <si>
    <t>SPZXK001_ARF M1</t>
  </si>
  <si>
    <t>SPZXK001</t>
  </si>
  <si>
    <t>SPZXK001_A</t>
  </si>
  <si>
    <t>4G-GKPG91</t>
  </si>
  <si>
    <t>-21,222819999999999</t>
  </si>
  <si>
    <t>-51,359358</t>
  </si>
  <si>
    <t>SPZXK001_ARRU M1</t>
  </si>
  <si>
    <t>SPZXK001_AMW M1</t>
  </si>
  <si>
    <t>SPYNT001_ARF M1</t>
  </si>
  <si>
    <t>SPYNT001</t>
  </si>
  <si>
    <t>SPYNT001_A</t>
  </si>
  <si>
    <t>4G-KEPG91</t>
  </si>
  <si>
    <t>-21,221805</t>
  </si>
  <si>
    <t>-51,571517</t>
  </si>
  <si>
    <t>SPYNT001_ARRU M1</t>
  </si>
  <si>
    <t>SPYNT001_AMW M1</t>
  </si>
  <si>
    <t>SPPDW001_ARF M1</t>
  </si>
  <si>
    <t>-20,310397999999999</t>
  </si>
  <si>
    <t>-47,442078000000002</t>
  </si>
  <si>
    <t>SPPDW001_ARRU M1</t>
  </si>
  <si>
    <t>SPPDW001_AMW M1</t>
  </si>
  <si>
    <t>SPBRD001_ARF M1</t>
  </si>
  <si>
    <t>-21,078239</t>
  </si>
  <si>
    <t>-47,641568999999997</t>
  </si>
  <si>
    <t>SPBRD001_ARRU M1</t>
  </si>
  <si>
    <t>SPBRD001_AMW M1</t>
  </si>
  <si>
    <t>SPSMX001_ARF M1</t>
  </si>
  <si>
    <t>SPSMX001</t>
  </si>
  <si>
    <t>SPSMX001_A</t>
  </si>
  <si>
    <t>4G-IMPG91</t>
  </si>
  <si>
    <t>-21,382750000000001</t>
  </si>
  <si>
    <t>-47,416710999999999</t>
  </si>
  <si>
    <t>SPSMX001_ARRU M1</t>
  </si>
  <si>
    <t>SPSMX001_AMW M1</t>
  </si>
  <si>
    <t>SPLTN003_ARF M1</t>
  </si>
  <si>
    <t>SPLTN003_A</t>
  </si>
  <si>
    <t>-21,22411</t>
  </si>
  <si>
    <t>-47,274760000000001</t>
  </si>
  <si>
    <t>SPLTN003_ARRU M1</t>
  </si>
  <si>
    <t>SPLTN003_AMW M1</t>
  </si>
  <si>
    <t>SPGRP001_ARF M1</t>
  </si>
  <si>
    <t>-20,10821</t>
  </si>
  <si>
    <t>-47,61016</t>
  </si>
  <si>
    <t>SPGRP001_ARRU M1</t>
  </si>
  <si>
    <t>SPGRP001_AMW M1</t>
  </si>
  <si>
    <t>SPCJR002_ARF M1</t>
  </si>
  <si>
    <t>SPCJR002_A</t>
  </si>
  <si>
    <t>-20,99849</t>
  </si>
  <si>
    <t>-47,272329999999997</t>
  </si>
  <si>
    <t>SPCJR002_ARRU M1</t>
  </si>
  <si>
    <t>SPCJR002_AMW M1</t>
  </si>
  <si>
    <t>MGJBX003_ARF M1</t>
  </si>
  <si>
    <t>-15,268302</t>
  </si>
  <si>
    <t>-43,873902999999999</t>
  </si>
  <si>
    <t>MGJBX003_ARRU M1</t>
  </si>
  <si>
    <t>MGJBX003_AMW M1</t>
  </si>
  <si>
    <t>SPMRW002_BRF M1</t>
  </si>
  <si>
    <t>-24,258368999999998</t>
  </si>
  <si>
    <t>-47,341808</t>
  </si>
  <si>
    <t>SPMRW002_BRRU M1</t>
  </si>
  <si>
    <t>SPMRW002_BMW M1</t>
  </si>
  <si>
    <t>SPWRZ002_ARF M1</t>
  </si>
  <si>
    <t>-23,704038000000001</t>
  </si>
  <si>
    <t>-46,082273999999998</t>
  </si>
  <si>
    <t>SPWRZ002_ARRU M1</t>
  </si>
  <si>
    <t>SPSXX004_BRF M1</t>
  </si>
  <si>
    <t>SPSXX004</t>
  </si>
  <si>
    <t>SPSXX004_B</t>
  </si>
  <si>
    <t>4G-STRD09</t>
  </si>
  <si>
    <t>-23,889514999999999</t>
  </si>
  <si>
    <t>-46,233657000000001</t>
  </si>
  <si>
    <t>SPSXX004_BRRU M1</t>
  </si>
  <si>
    <t>SPSXX004_BMW M1</t>
  </si>
  <si>
    <t>SPBRW007_BRF M1</t>
  </si>
  <si>
    <t>-23,708193000000001</t>
  </si>
  <si>
    <t>-46,037315999999997</t>
  </si>
  <si>
    <t>SPBRW007_BRRU M1</t>
  </si>
  <si>
    <t>SPBRW007_BMW M1</t>
  </si>
  <si>
    <t>SPSXX005_BRF M1</t>
  </si>
  <si>
    <t>-23,883357</t>
  </si>
  <si>
    <t>-46,198064000000002</t>
  </si>
  <si>
    <t>SPSXX005_BRRU M1</t>
  </si>
  <si>
    <t>SPSXX005_BMW M1</t>
  </si>
  <si>
    <t>SPTRX002_BRF M1</t>
  </si>
  <si>
    <t>-24,297878999999998</t>
  </si>
  <si>
    <t>-47,067627000000002</t>
  </si>
  <si>
    <t>SPTRX002_BRRU M1</t>
  </si>
  <si>
    <t>SPTRX002_BMW M1</t>
  </si>
  <si>
    <t>SPBRN012_BRF M1</t>
  </si>
  <si>
    <t>SPBRN012</t>
  </si>
  <si>
    <t>SPBRN012_B</t>
  </si>
  <si>
    <t>SMSOBB6</t>
  </si>
  <si>
    <t>SPBRN012_BRF M2</t>
  </si>
  <si>
    <t>SPBRN012_BRRU M1</t>
  </si>
  <si>
    <t>SPPLR001_ARF M1</t>
  </si>
  <si>
    <t>SPPLR001_A</t>
  </si>
  <si>
    <t>SN-DLSC91</t>
  </si>
  <si>
    <t>-23,790686000000001</t>
  </si>
  <si>
    <t>-47,779640000000001</t>
  </si>
  <si>
    <t>SPPLR001_ARRU M1</t>
  </si>
  <si>
    <t>SPPLR001_AMW M1</t>
  </si>
  <si>
    <t>PRWRX001_BRF M1</t>
  </si>
  <si>
    <t>PRWRX001</t>
  </si>
  <si>
    <t>PRWRX001_B</t>
  </si>
  <si>
    <t>SN-PECB02</t>
  </si>
  <si>
    <t>-23,198246999999999</t>
  </si>
  <si>
    <t>-52,121749000000001</t>
  </si>
  <si>
    <t>PRWRX001_BRRU M1</t>
  </si>
  <si>
    <t>PRWRX001_BRRU M2</t>
  </si>
  <si>
    <t>PRWRX001_BMW M1</t>
  </si>
  <si>
    <t>MTCMX001_CRF M1</t>
  </si>
  <si>
    <t>-13,646789</t>
  </si>
  <si>
    <t>-57,910024999999997</t>
  </si>
  <si>
    <t>MTCMX001_CRRU M1</t>
  </si>
  <si>
    <t>SPSPL071_FRF M1</t>
  </si>
  <si>
    <t>SPSPL071</t>
  </si>
  <si>
    <t>SPSPL071_F</t>
  </si>
  <si>
    <t>SMMRBG3</t>
  </si>
  <si>
    <t>SPSPL071_FRF M2</t>
  </si>
  <si>
    <t>SPSPL071_FRRU M1</t>
  </si>
  <si>
    <t>GOGNX014_DRF M1</t>
  </si>
  <si>
    <t>GOGNX014_DRF M2</t>
  </si>
  <si>
    <t>GOGNX014_DRRU M1</t>
  </si>
  <si>
    <t>MGMTY001_ARF M1</t>
  </si>
  <si>
    <t>-15,057556999999999</t>
  </si>
  <si>
    <t>-43,845993</t>
  </si>
  <si>
    <t>MGMTY001_ARRU M1</t>
  </si>
  <si>
    <t>MGMTY001_AMW M1</t>
  </si>
  <si>
    <t>SPBRW008_BRF M1</t>
  </si>
  <si>
    <t>SPBRW008_B</t>
  </si>
  <si>
    <t>4G-BTRD07</t>
  </si>
  <si>
    <t>-23,799433000000001</t>
  </si>
  <si>
    <t>-46,068613999999997</t>
  </si>
  <si>
    <t>SPBRW008_BRRU M1</t>
  </si>
  <si>
    <t>SPBRW008_BMW M1</t>
  </si>
  <si>
    <t>SPBRW006_BRF M1</t>
  </si>
  <si>
    <t>-23,858771000000001</t>
  </si>
  <si>
    <t>-46,166787999999997</t>
  </si>
  <si>
    <t>SPBRW006_BRRU M1</t>
  </si>
  <si>
    <t>SPBRW006_BMW M1</t>
  </si>
  <si>
    <t>MAZDC002_ARF M1</t>
  </si>
  <si>
    <t>MAZDC002</t>
  </si>
  <si>
    <t>MAZDC002_A</t>
  </si>
  <si>
    <t>MAEFT</t>
  </si>
  <si>
    <t>-3,2007810000000001</t>
  </si>
  <si>
    <t>-45,650204000000002</t>
  </si>
  <si>
    <t>MAZDC002_ARRU M1</t>
  </si>
  <si>
    <t>MAZDC002_ARRU M2</t>
  </si>
  <si>
    <t>ALFOplus2</t>
  </si>
  <si>
    <t>MAZDC002_AMW M1</t>
  </si>
  <si>
    <t>Furukawa</t>
  </si>
  <si>
    <t>V-2150-xx-xx-DP</t>
  </si>
  <si>
    <t>MAZDC002_AGABINETE</t>
  </si>
  <si>
    <t>MGGRP001_BRF M1</t>
  </si>
  <si>
    <t>-20,034188</t>
  </si>
  <si>
    <t>-44,311045</t>
  </si>
  <si>
    <t>MGGRP001_BRRU M1</t>
  </si>
  <si>
    <t>MGGRP001_BMW M1</t>
  </si>
  <si>
    <t>MSLDX001_BRF M1</t>
  </si>
  <si>
    <t>MSLDX001</t>
  </si>
  <si>
    <t>MSLDX001_B</t>
  </si>
  <si>
    <t>MSEDD02</t>
  </si>
  <si>
    <t>-23,801007999999999</t>
  </si>
  <si>
    <t>-54,104455000000002</t>
  </si>
  <si>
    <t>MSLDX001_BRRU M1</t>
  </si>
  <si>
    <t>MSLDX001_BVSAT</t>
  </si>
  <si>
    <t>RSCXS004_FRF M1</t>
  </si>
  <si>
    <t>RSCXS004</t>
  </si>
  <si>
    <t>RSCXS004_F</t>
  </si>
  <si>
    <t>RSCSL89</t>
  </si>
  <si>
    <t>-29,152132999999999</t>
  </si>
  <si>
    <t>-51,195349999999998</t>
  </si>
  <si>
    <t>RSCXS004_FRF M2</t>
  </si>
  <si>
    <t>RSCXS004_FRRU M1</t>
  </si>
  <si>
    <t>RSCXS004_FRRU M2</t>
  </si>
  <si>
    <t>ESNVV003_ERF M1</t>
  </si>
  <si>
    <t>-18,807044000000001</t>
  </si>
  <si>
    <t>-40,687638</t>
  </si>
  <si>
    <t>ESNVV003_ERRU M1</t>
  </si>
  <si>
    <t>MGBRB009_ARF M1</t>
  </si>
  <si>
    <t>-19,392944</t>
  </si>
  <si>
    <t>-47,819482999999998</t>
  </si>
  <si>
    <t>MGBRB009_ARRU M1</t>
  </si>
  <si>
    <t>MGBRB009_AMW M1</t>
  </si>
  <si>
    <t>SPPDD007_ARF M1</t>
  </si>
  <si>
    <t>SPPDD007_A</t>
  </si>
  <si>
    <t>SN-DASC97</t>
  </si>
  <si>
    <t>-23,658028000000002</t>
  </si>
  <si>
    <t>-47,452193999999999</t>
  </si>
  <si>
    <t>SPPDD007_ARRU M1</t>
  </si>
  <si>
    <t>SPPDD007_AMW M1</t>
  </si>
  <si>
    <t>SPSLX002_ARF M1</t>
  </si>
  <si>
    <t>SPSLX002_A</t>
  </si>
  <si>
    <t>SN-ORSC92</t>
  </si>
  <si>
    <t>-23,633893</t>
  </si>
  <si>
    <t>-47,511167999999998</t>
  </si>
  <si>
    <t>SPSLX002_ARRU M1</t>
  </si>
  <si>
    <t>SPSLX002_AMW M1</t>
  </si>
  <si>
    <t>SPSRC008_ARF M1</t>
  </si>
  <si>
    <t>SPSRC008_A</t>
  </si>
  <si>
    <t>SN-SOSC91</t>
  </si>
  <si>
    <t>-23,51342</t>
  </si>
  <si>
    <t>-47,328293000000002</t>
  </si>
  <si>
    <t>SPSRC008_ARRU M1</t>
  </si>
  <si>
    <t>SPSRC008_AMW M1</t>
  </si>
  <si>
    <t>SPXPW008_ARF M1</t>
  </si>
  <si>
    <t>SPXPW008_A</t>
  </si>
  <si>
    <t>SN-TZSC98</t>
  </si>
  <si>
    <t>-23,894337</t>
  </si>
  <si>
    <t>-47,509695000000001</t>
  </si>
  <si>
    <t>SPXPW008_ARRU M1</t>
  </si>
  <si>
    <t>SPXPW008_AVSAT</t>
  </si>
  <si>
    <t>STARLINK + Gillat</t>
  </si>
  <si>
    <t>BAZRZ001_ARF M1</t>
  </si>
  <si>
    <t>-13,475429999999999</t>
  </si>
  <si>
    <t>-38,919220000000003</t>
  </si>
  <si>
    <t>BAZRZ001_ARRU M1</t>
  </si>
  <si>
    <t>MGDVN012_DRF M1</t>
  </si>
  <si>
    <t>MGDVN012_D</t>
  </si>
  <si>
    <t>-20,054563999999999</t>
  </si>
  <si>
    <t>-44,930157999999999</t>
  </si>
  <si>
    <t>MGDVN012_DRRU M1</t>
  </si>
  <si>
    <t>MGDVN012_DVSAT</t>
  </si>
  <si>
    <t>MTPRM001_FRF M1</t>
  </si>
  <si>
    <t>-15,559290000000001</t>
  </si>
  <si>
    <t>-54,318933000000001</t>
  </si>
  <si>
    <t>MTPRM001_FRRU M1</t>
  </si>
  <si>
    <t>ROJPR001_ERF M1</t>
  </si>
  <si>
    <t>ROJPR001</t>
  </si>
  <si>
    <t>ROJPR001_E</t>
  </si>
  <si>
    <t>ROJIP25</t>
  </si>
  <si>
    <t>-10,791513</t>
  </si>
  <si>
    <t>-61,692329000000001</t>
  </si>
  <si>
    <t>ROJPR001_ERRU M1</t>
  </si>
  <si>
    <t>ROJPR001_EVSAT</t>
  </si>
  <si>
    <t>SPPRC003_DRF M1</t>
  </si>
  <si>
    <t>SPPRC003_D</t>
  </si>
  <si>
    <t>SIPAA78</t>
  </si>
  <si>
    <t>-22,737110999999999</t>
  </si>
  <si>
    <t>-47,635207999999999</t>
  </si>
  <si>
    <t>SPPRC003_DRF M2</t>
  </si>
  <si>
    <t>SPPRC003_DRRU M1</t>
  </si>
  <si>
    <t>SPPRC003_DRRU M2</t>
  </si>
  <si>
    <t>GOGNX019_ERF M1</t>
  </si>
  <si>
    <t>-16,618369999999999</t>
  </si>
  <si>
    <t>-49,243540000000003</t>
  </si>
  <si>
    <t>GOGNX019_ERF M2</t>
  </si>
  <si>
    <t>GOGNX019_ERRU M1</t>
  </si>
  <si>
    <t>GOCLD003_FRF M1</t>
  </si>
  <si>
    <t>-17,711601000000002</t>
  </si>
  <si>
    <t>-48,643509000000002</t>
  </si>
  <si>
    <t>GOCLD003_FRF M2</t>
  </si>
  <si>
    <t>GOCLD003_FRRU M1</t>
  </si>
  <si>
    <t>SPCJR001_CRF M1</t>
  </si>
  <si>
    <t>SPCJR001_C</t>
  </si>
  <si>
    <t>-21,117685999999999</t>
  </si>
  <si>
    <t>-47,523533</t>
  </si>
  <si>
    <t>SPCJR001_CRRU M1</t>
  </si>
  <si>
    <t>SPCJR001_CMW M1</t>
  </si>
  <si>
    <t>SPCJR001_CMW M2</t>
  </si>
  <si>
    <t>BABRR003_ARF M1</t>
  </si>
  <si>
    <t>BABRR003</t>
  </si>
  <si>
    <t>BABRR003_A</t>
  </si>
  <si>
    <t>4G-BRVC06</t>
  </si>
  <si>
    <t>-11,739514</t>
  </si>
  <si>
    <t>-45,961635999999999</t>
  </si>
  <si>
    <t>BABRR003_ARRU M1</t>
  </si>
  <si>
    <t>SPSXX009_BRF M1</t>
  </si>
  <si>
    <t>-23,915960999999999</t>
  </si>
  <si>
    <t>-46,321013999999998</t>
  </si>
  <si>
    <t>SPSXX009_BRRU M1</t>
  </si>
  <si>
    <t>SPSXX009_BMW M1</t>
  </si>
  <si>
    <t>PRPRD004_BRF M1</t>
  </si>
  <si>
    <t>PRPRD004</t>
  </si>
  <si>
    <t>PRPRD004_B</t>
  </si>
  <si>
    <t>SN-PRS454</t>
  </si>
  <si>
    <t>-25,301670999999999</t>
  </si>
  <si>
    <t>-51,115127999999999</t>
  </si>
  <si>
    <t>PRPRD004_BRRU M1</t>
  </si>
  <si>
    <t>PRPRD004_BRRU M2</t>
  </si>
  <si>
    <t>PRPRD004_BMW M1</t>
  </si>
  <si>
    <t>ROFLP001_CRF M1</t>
  </si>
  <si>
    <t>ROFLP001</t>
  </si>
  <si>
    <t>ROFLP001_C</t>
  </si>
  <si>
    <t>ROSFP02</t>
  </si>
  <si>
    <t>-11,800110999999999</t>
  </si>
  <si>
    <t>-61,476152999999996</t>
  </si>
  <si>
    <t>ROFLP001_CRRU M1</t>
  </si>
  <si>
    <t>ROFLP001_CVSAT</t>
  </si>
  <si>
    <t>BANDA KU</t>
  </si>
  <si>
    <t>ROFLP001_CGABINETE</t>
  </si>
  <si>
    <t>DEU04D (GABINETE)</t>
  </si>
  <si>
    <t>RSCRY001_BRF M1</t>
  </si>
  <si>
    <t>RSCRY001_B</t>
  </si>
  <si>
    <t>-28,292446999999999</t>
  </si>
  <si>
    <t>-52,812260999999999</t>
  </si>
  <si>
    <t>RSCRY001_BRRU M1</t>
  </si>
  <si>
    <t>RSMRX007_CRF M1</t>
  </si>
  <si>
    <t>RSMRX007_C</t>
  </si>
  <si>
    <t>-29,697886</t>
  </si>
  <si>
    <t>-53,727206000000002</t>
  </si>
  <si>
    <t>RSMRX007_CRF M2</t>
  </si>
  <si>
    <t>RSMRX007_CRRU M1</t>
  </si>
  <si>
    <t>SPPDD003_ARF M1</t>
  </si>
  <si>
    <t>SPPDD003_A</t>
  </si>
  <si>
    <t>SN-DASC94</t>
  </si>
  <si>
    <t>-23,805636</t>
  </si>
  <si>
    <t>-47,464632999999999</t>
  </si>
  <si>
    <t>SPPDD003_ARRU M1</t>
  </si>
  <si>
    <t>SPPDD003_AMW M1</t>
  </si>
  <si>
    <t>SPBTB019_CRF M1</t>
  </si>
  <si>
    <t>-23,523081000000001</t>
  </si>
  <si>
    <t>-45,213729999999998</t>
  </si>
  <si>
    <t>SPBTB019_CRRU M1</t>
  </si>
  <si>
    <t>RJRDJ015_BRF M1</t>
  </si>
  <si>
    <t>RJRDJ015</t>
  </si>
  <si>
    <t>RJRDJ015_B</t>
  </si>
  <si>
    <t>RJJACJ6</t>
  </si>
  <si>
    <t>-22,950887000000002</t>
  </si>
  <si>
    <t>-43,381697000000003</t>
  </si>
  <si>
    <t>RJRDJ015_BRF M2</t>
  </si>
  <si>
    <t>RJRDJ015_BRRU M1</t>
  </si>
  <si>
    <t>ROLTP003_AMW M1</t>
  </si>
  <si>
    <t>ROLTP003</t>
  </si>
  <si>
    <t>ROLTP003_A</t>
  </si>
  <si>
    <t>ROB22</t>
  </si>
  <si>
    <t>-9,5561469999999993</t>
  </si>
  <si>
    <t>-63,075322</t>
  </si>
  <si>
    <t>ROLTP003_ARRU M1</t>
  </si>
  <si>
    <t>ROLTP003_ARF M1</t>
  </si>
  <si>
    <t>ROLTP004_AMW M1</t>
  </si>
  <si>
    <t>ROLTP004</t>
  </si>
  <si>
    <t>ROLTP004_A</t>
  </si>
  <si>
    <t>ROB23</t>
  </si>
  <si>
    <t>-9,5970030000000008</t>
  </si>
  <si>
    <t>-63,072732999999999</t>
  </si>
  <si>
    <t>ROLTP004_ARRU M1</t>
  </si>
  <si>
    <t>ROLTP004_ARF M1</t>
  </si>
  <si>
    <t>ROLTP005_AMW M1</t>
  </si>
  <si>
    <t>ROLTP005</t>
  </si>
  <si>
    <t>ROLTP005_A</t>
  </si>
  <si>
    <t>ROB24</t>
  </si>
  <si>
    <t>-9,6473890000000004</t>
  </si>
  <si>
    <t>-63,075217000000002</t>
  </si>
  <si>
    <t>ROLTP005_ARRU M1</t>
  </si>
  <si>
    <t>ROLTP005_ARF M1</t>
  </si>
  <si>
    <t>ROLTP006_AMW M1</t>
  </si>
  <si>
    <t>-9,6723289999999995</t>
  </si>
  <si>
    <t>-63,099842000000002</t>
  </si>
  <si>
    <t>ROLTP006_ARRU M1</t>
  </si>
  <si>
    <t>ROLTP006_ARF M1</t>
  </si>
  <si>
    <t>ROLTP006_AMW M2</t>
  </si>
  <si>
    <t>MGNVR002_DRF M1</t>
  </si>
  <si>
    <t>MGNVR002_D</t>
  </si>
  <si>
    <t>-19,804514000000001</t>
  </si>
  <si>
    <t>-43,061843000000003</t>
  </si>
  <si>
    <t>MGNVR002_DRRU M1</t>
  </si>
  <si>
    <t>MGNVR002_DMW M1</t>
  </si>
  <si>
    <t>RORQM002_ARF M1</t>
  </si>
  <si>
    <t>RORQM002</t>
  </si>
  <si>
    <t>RORQM002_A</t>
  </si>
  <si>
    <t>ROB28</t>
  </si>
  <si>
    <t>-9,8202970000000001</t>
  </si>
  <si>
    <t>-63,073331000000003</t>
  </si>
  <si>
    <t>RORQM002_ARRU M1</t>
  </si>
  <si>
    <t>RORQM002_ARRU M2</t>
  </si>
  <si>
    <t>RORQM002_AMW M1</t>
  </si>
  <si>
    <t>RORQM002_AMW M2</t>
  </si>
  <si>
    <t>RORQM002_AGABINETE</t>
  </si>
  <si>
    <t>APM-30H-E</t>
  </si>
  <si>
    <t>RORQM005_ARF M1</t>
  </si>
  <si>
    <t>RORQM005</t>
  </si>
  <si>
    <t>RORQM005_A</t>
  </si>
  <si>
    <t>ROB31</t>
  </si>
  <si>
    <t>-10,029317000000001</t>
  </si>
  <si>
    <t>-62,982078000000001</t>
  </si>
  <si>
    <t>RORQM005_ARRU M1</t>
  </si>
  <si>
    <t>RORQM005_ARRU M2</t>
  </si>
  <si>
    <t>RORQM005_AMW M1</t>
  </si>
  <si>
    <t>RORQM005_AMW M2</t>
  </si>
  <si>
    <t>RORQM005_AMW M3</t>
  </si>
  <si>
    <t>RORQM005_AGABINETE</t>
  </si>
  <si>
    <t>SPCTX003_ERF M1</t>
  </si>
  <si>
    <t>SPCTX003_E</t>
  </si>
  <si>
    <t>-23,596933</t>
  </si>
  <si>
    <t>-46,848280000000003</t>
  </si>
  <si>
    <t>SPCTX003_ERF M2</t>
  </si>
  <si>
    <t>SPCTX003_ERRU M1</t>
  </si>
  <si>
    <t>SPCTX005_CRF M1</t>
  </si>
  <si>
    <t>SPCTX005_C</t>
  </si>
  <si>
    <t>-23,632411000000001</t>
  </si>
  <si>
    <t>-46,912993999999998</t>
  </si>
  <si>
    <t>SPCTX005_CRRU M1</t>
  </si>
  <si>
    <t>SPPNH001_CRF M1</t>
  </si>
  <si>
    <t>-22,765999999999998</t>
  </si>
  <si>
    <t>-46,560834999999997</t>
  </si>
  <si>
    <t>SPPNH001_CRRU M1</t>
  </si>
  <si>
    <t>SPPNH001_CMW M1</t>
  </si>
  <si>
    <t>MINI LINK 600mm</t>
  </si>
  <si>
    <t>SPSPL050_BRF M1</t>
  </si>
  <si>
    <t>SPSPL050_B</t>
  </si>
  <si>
    <t>-23,735896</t>
  </si>
  <si>
    <t>-46,692701</t>
  </si>
  <si>
    <t>SPSPL050_BRF M2</t>
  </si>
  <si>
    <t>SPSPL050_BRRU M1</t>
  </si>
  <si>
    <t>PRRTX002_DRF M1</t>
  </si>
  <si>
    <t>PRRTX002_D</t>
  </si>
  <si>
    <t>-25,465582000000001</t>
  </si>
  <si>
    <t>-50,583731999999998</t>
  </si>
  <si>
    <t>PRRTX002_DRRU M1</t>
  </si>
  <si>
    <t>PRRTX002_DRRU M2</t>
  </si>
  <si>
    <t>PRRTX002_DMW M1</t>
  </si>
  <si>
    <t>SPPDD001_CRF M1</t>
  </si>
  <si>
    <t>SPPDD001_C</t>
  </si>
  <si>
    <t>SN-DASC91</t>
  </si>
  <si>
    <t>-23,870540999999999</t>
  </si>
  <si>
    <t>-47,482498</t>
  </si>
  <si>
    <t>SPPDD001_CRRU M1</t>
  </si>
  <si>
    <t>SPPDD001_CMW M1</t>
  </si>
  <si>
    <t>PRLPX008_CRF M1</t>
  </si>
  <si>
    <t>PRLPX008</t>
  </si>
  <si>
    <t>PRLPX008_C</t>
  </si>
  <si>
    <t>SN-PRS452</t>
  </si>
  <si>
    <t>-25,692108000000001</t>
  </si>
  <si>
    <t>-49,805838999999999</t>
  </si>
  <si>
    <t>PRLPX008_CRRU M1</t>
  </si>
  <si>
    <t>PRLPX008_CRRU M2</t>
  </si>
  <si>
    <t>PRLPX008_CMW M1</t>
  </si>
  <si>
    <t>ROPMN003_ARF M1</t>
  </si>
  <si>
    <t>ROPMN003</t>
  </si>
  <si>
    <t>ROPMN003_A</t>
  </si>
  <si>
    <t>ROB68</t>
  </si>
  <si>
    <t>-11,733851</t>
  </si>
  <si>
    <t>-61,123325999999999</t>
  </si>
  <si>
    <t>ROPMN003_ARRU M1</t>
  </si>
  <si>
    <t>ROPMN003_ARRU M2</t>
  </si>
  <si>
    <t>ROPMN003_AMW M1</t>
  </si>
  <si>
    <t>ROPMN003_AGABINETE</t>
  </si>
  <si>
    <t>APM-30H</t>
  </si>
  <si>
    <t>SPPDD004_CRF M1</t>
  </si>
  <si>
    <t>SPPDD004_C</t>
  </si>
  <si>
    <t>-23,746565</t>
  </si>
  <si>
    <t>-47,425302000000002</t>
  </si>
  <si>
    <t>SPPDD004_CRRU M1</t>
  </si>
  <si>
    <t>SPPDD004_CMW M1</t>
  </si>
  <si>
    <t>SPPDD005_CRF M1</t>
  </si>
  <si>
    <t>SPPDD005_C</t>
  </si>
  <si>
    <t>-23,779539</t>
  </si>
  <si>
    <t>-47,507846999999998</t>
  </si>
  <si>
    <t>SPPDD005_CRRU M1</t>
  </si>
  <si>
    <t>SPPDD005_CMW M1</t>
  </si>
  <si>
    <t>SPPLR001_BRF M1</t>
  </si>
  <si>
    <t>SPPLR001_B</t>
  </si>
  <si>
    <t>-23,790689</t>
  </si>
  <si>
    <t>-47,778962999999997</t>
  </si>
  <si>
    <t>SPPLR001_BRRU M1</t>
  </si>
  <si>
    <t>SPPLR001_BMW M1</t>
  </si>
  <si>
    <t>SPPLR002_BRF M1</t>
  </si>
  <si>
    <t>SPPLR002_B</t>
  </si>
  <si>
    <t>SN-DLSC92</t>
  </si>
  <si>
    <t>-23,815149000000002</t>
  </si>
  <si>
    <t>-47,606889000000002</t>
  </si>
  <si>
    <t>SPPLR002_BRRU M1</t>
  </si>
  <si>
    <t>SPPLR002_BMW M1</t>
  </si>
  <si>
    <t>SPPLR005_BRF M1</t>
  </si>
  <si>
    <t>-23,836559000000001</t>
  </si>
  <si>
    <t>-47,748100999999998</t>
  </si>
  <si>
    <t>SPPLR005_BRRU M1</t>
  </si>
  <si>
    <t>SPPLR005_BMW M1</t>
  </si>
  <si>
    <t>SPVTR001_BRF M1</t>
  </si>
  <si>
    <t>-23,594906000000002</t>
  </si>
  <si>
    <t>-47,479717999999998</t>
  </si>
  <si>
    <t>SPVTR001_BRRU M1</t>
  </si>
  <si>
    <t>SPVTR001_BMW M1</t>
  </si>
  <si>
    <t>ROJRX003_ARF M1</t>
  </si>
  <si>
    <t>-10,509206000000001</t>
  </si>
  <si>
    <t>-62,407660999999997</t>
  </si>
  <si>
    <t>ROJRX003_ARRU M1</t>
  </si>
  <si>
    <t>ROJRX003_ARRU M2</t>
  </si>
  <si>
    <t>ROJRX003_AMW M1</t>
  </si>
  <si>
    <t>ROJRX003_AGABINETE</t>
  </si>
  <si>
    <t>TP 9514</t>
  </si>
  <si>
    <t>ROPMN004_ARF M1</t>
  </si>
  <si>
    <t>-11,770014</t>
  </si>
  <si>
    <t>-61,079652000000003</t>
  </si>
  <si>
    <t>ROPMN004_ARRU M1</t>
  </si>
  <si>
    <t>ROPMN004_ARRU M2</t>
  </si>
  <si>
    <t>ROPMN004_AMW M1</t>
  </si>
  <si>
    <t>ROPMN004_AMW M2</t>
  </si>
  <si>
    <t>ROPMN004_AGABINETE</t>
  </si>
  <si>
    <t>TP9514</t>
  </si>
  <si>
    <t>ROPMN005_ARF M1</t>
  </si>
  <si>
    <t>-11,841063999999999</t>
  </si>
  <si>
    <t>-61,021155999999998</t>
  </si>
  <si>
    <t>ROPMN005_ARRU M1</t>
  </si>
  <si>
    <t>ROPMN005_ARRU M2</t>
  </si>
  <si>
    <t>ROPMN005_AMW M1</t>
  </si>
  <si>
    <t>ROPMN005_AMW M2</t>
  </si>
  <si>
    <t>ROPMN005_AGABINETE</t>
  </si>
  <si>
    <t>ROPMN006_ARF M1</t>
  </si>
  <si>
    <t>ROPMN006</t>
  </si>
  <si>
    <t>ROPMN006_A</t>
  </si>
  <si>
    <t>ROB71</t>
  </si>
  <si>
    <t>-11,896274999999999</t>
  </si>
  <si>
    <t>-60,979669999999999</t>
  </si>
  <si>
    <t>ROPMN006_ARRU M1</t>
  </si>
  <si>
    <t>ROPMN006_ARRU M2</t>
  </si>
  <si>
    <t>ROPMN006_AMW M1</t>
  </si>
  <si>
    <t>ROPMN006_AMW M2</t>
  </si>
  <si>
    <t>ROPMN006_AGABINETE</t>
  </si>
  <si>
    <t>ROPMN007_ARF M1</t>
  </si>
  <si>
    <t>ROPMN007</t>
  </si>
  <si>
    <t>ROPMN007_A</t>
  </si>
  <si>
    <t>ROB72</t>
  </si>
  <si>
    <t>-11,96851</t>
  </si>
  <si>
    <t>-60,956158000000002</t>
  </si>
  <si>
    <t>ROPMN007_ARRU M1</t>
  </si>
  <si>
    <t>ROPMN007_ARRU M2</t>
  </si>
  <si>
    <t>ROPMN007_AMW M1</t>
  </si>
  <si>
    <t>ROPMN007_AGABINETE</t>
  </si>
  <si>
    <t>ROPMN008_ARF M1</t>
  </si>
  <si>
    <t>ROPMN008</t>
  </si>
  <si>
    <t>ROPMN008_A</t>
  </si>
  <si>
    <t>ROB73</t>
  </si>
  <si>
    <t>-12,010443</t>
  </si>
  <si>
    <t>-60,911645</t>
  </si>
  <si>
    <t>ROPMN008_ARRU M1</t>
  </si>
  <si>
    <t>ROPMN008_ARRU M2</t>
  </si>
  <si>
    <t>ROPMN008_AMW M1</t>
  </si>
  <si>
    <t>ROPMN008_AGABINETE</t>
  </si>
  <si>
    <t>ROCCL003_ARF M1</t>
  </si>
  <si>
    <t>ROCCL003</t>
  </si>
  <si>
    <t>ROCCL003_A</t>
  </si>
  <si>
    <t>ROB62</t>
  </si>
  <si>
    <t>-11,435152</t>
  </si>
  <si>
    <t>-61,622928999999999</t>
  </si>
  <si>
    <t>ROCCL003_ARRU M1</t>
  </si>
  <si>
    <t>ROCCL003_ARRU M2</t>
  </si>
  <si>
    <t>ROCCL003_AMW M1</t>
  </si>
  <si>
    <t>ROCCL003_AGABINETE</t>
  </si>
  <si>
    <t>ROCCL002_ARF M1</t>
  </si>
  <si>
    <t>ROCCL002</t>
  </si>
  <si>
    <t>ROCCL002_A</t>
  </si>
  <si>
    <t>ROB61</t>
  </si>
  <si>
    <t>-11,376775</t>
  </si>
  <si>
    <t>-61,676706000000003</t>
  </si>
  <si>
    <t>ROCCL002_ARRU M1</t>
  </si>
  <si>
    <t>ROCCL002_ARRU M2</t>
  </si>
  <si>
    <t>ROCCL002_AMW M1</t>
  </si>
  <si>
    <t>ROCCL002_AGABINETE</t>
  </si>
  <si>
    <t>ROCCL001_ARF M1</t>
  </si>
  <si>
    <t>ROCCL001</t>
  </si>
  <si>
    <t>ROCCL001_A</t>
  </si>
  <si>
    <t>ROB60</t>
  </si>
  <si>
    <t>-11,385377999999999</t>
  </si>
  <si>
    <t>-61,741591999999997</t>
  </si>
  <si>
    <t>ROCCL001_ARRU M1</t>
  </si>
  <si>
    <t>ROCCL001_ARRU M2</t>
  </si>
  <si>
    <t>ROCCL001_AMW M1</t>
  </si>
  <si>
    <t>ROCCL001_AGABINETE</t>
  </si>
  <si>
    <t>ROVLH006_ARF M1</t>
  </si>
  <si>
    <t>-12,434832</t>
  </si>
  <si>
    <t>-60,572007999999997</t>
  </si>
  <si>
    <t>ROVLH006_ARRU M1</t>
  </si>
  <si>
    <t>ROVLH006_ARRU M2</t>
  </si>
  <si>
    <t>ROVLH006_AMW M1</t>
  </si>
  <si>
    <t>ROVLH006_AGABINETE</t>
  </si>
  <si>
    <t>ROVLH005_ARF M1</t>
  </si>
  <si>
    <t>-12,388432999999999</t>
  </si>
  <si>
    <t>-60,616827000000001</t>
  </si>
  <si>
    <t>ROVLH005_ARRU M1</t>
  </si>
  <si>
    <t>ROVLH005_ARRU M2</t>
  </si>
  <si>
    <t>ROVLH005_AMW M1</t>
  </si>
  <si>
    <t>ROVLH005_AGABINETE</t>
  </si>
  <si>
    <t>ROCHP001_ARF M1</t>
  </si>
  <si>
    <t>ROCHP001</t>
  </si>
  <si>
    <t>ROCHP001_A</t>
  </si>
  <si>
    <t>ROB80</t>
  </si>
  <si>
    <t>-12,323105</t>
  </si>
  <si>
    <t>-60,634796999999999</t>
  </si>
  <si>
    <t>ROCHP001_ARRU M1</t>
  </si>
  <si>
    <t>ROCHP001_ARRU M2</t>
  </si>
  <si>
    <t>ROCHP001_AMW M1</t>
  </si>
  <si>
    <t>ROCHP001_AMW M2</t>
  </si>
  <si>
    <t>ROCHP001_AGABINETE</t>
  </si>
  <si>
    <t>RORCR001_ARF M1</t>
  </si>
  <si>
    <t>-9,7502019999999998</t>
  </si>
  <si>
    <t>-63,112183000000002</t>
  </si>
  <si>
    <t>RORCR001_ARRU M1</t>
  </si>
  <si>
    <t>RORCR001_ARRU M2</t>
  </si>
  <si>
    <t>RORCR001_AMW M1</t>
  </si>
  <si>
    <t>RORCR001_AGABINETE</t>
  </si>
  <si>
    <t>ROPRS006_ARF M1</t>
  </si>
  <si>
    <t>ROPRS006</t>
  </si>
  <si>
    <t>ROPRS006_A</t>
  </si>
  <si>
    <t>ROB57</t>
  </si>
  <si>
    <t>-11,28599</t>
  </si>
  <si>
    <t>-61,900877000000001</t>
  </si>
  <si>
    <t>ROPRS006_ARRU M1</t>
  </si>
  <si>
    <t>ROPRS006_ARRU M2</t>
  </si>
  <si>
    <t>ROPRS006_AMW M1</t>
  </si>
  <si>
    <t>ROPRS006_AGABINETE</t>
  </si>
  <si>
    <t>PRPRD003_CRF M1</t>
  </si>
  <si>
    <t>PRPRD003</t>
  </si>
  <si>
    <t>PRPRD003_C</t>
  </si>
  <si>
    <t>SN-PRS453</t>
  </si>
  <si>
    <t>-25,193045000000001</t>
  </si>
  <si>
    <t>-50,904369000000003</t>
  </si>
  <si>
    <t>PRPRD003_CRRU M1</t>
  </si>
  <si>
    <t>PRPRD003_CRRU M2</t>
  </si>
  <si>
    <t>PRPRD003_CMW M1</t>
  </si>
  <si>
    <t>RSRGN003_CRF M1</t>
  </si>
  <si>
    <t>RSRGN003</t>
  </si>
  <si>
    <t>RSRGN003_C</t>
  </si>
  <si>
    <t>SR-RSS236</t>
  </si>
  <si>
    <t>-29,473141999999999</t>
  </si>
  <si>
    <t>-56,684035999999999</t>
  </si>
  <si>
    <t>RSRGN003_CRRU M1</t>
  </si>
  <si>
    <t>RSRGN003_CRRU M2</t>
  </si>
  <si>
    <t>RSRGN003_CMW M1</t>
  </si>
  <si>
    <t>RORPR004_BRF M1</t>
  </si>
  <si>
    <t>RORPR004</t>
  </si>
  <si>
    <t>RORPR004_B</t>
  </si>
  <si>
    <t>ROB49</t>
  </si>
  <si>
    <t>-10,76163</t>
  </si>
  <si>
    <t>-62,139822000000002</t>
  </si>
  <si>
    <t>RORPR004_BRRU M1</t>
  </si>
  <si>
    <t>RORPR004_BRRU M2</t>
  </si>
  <si>
    <t>RORPR004_BMW M1</t>
  </si>
  <si>
    <t>RORPR004_BMW M2</t>
  </si>
  <si>
    <t>RORPR004_BGABINETE</t>
  </si>
  <si>
    <t>ROJRX002_BRF M1</t>
  </si>
  <si>
    <t>-10,484799000000001</t>
  </si>
  <si>
    <t>-62,439307999999997</t>
  </si>
  <si>
    <t>ROJRX002_BRRU M1</t>
  </si>
  <si>
    <t>ROJRX002_BRRU M2</t>
  </si>
  <si>
    <t>ROJRX002_BMW M1</t>
  </si>
  <si>
    <t>ROJRX002_BGABINETE</t>
  </si>
  <si>
    <t>MGGNL001_ARF M1</t>
  </si>
  <si>
    <t>-20,949611000000001</t>
  </si>
  <si>
    <t>-45,524766</t>
  </si>
  <si>
    <t>MGGNL001_ARRU M1</t>
  </si>
  <si>
    <t>MGGNL001_ARRU M2</t>
  </si>
  <si>
    <t>MGGNL001_AMW M1</t>
  </si>
  <si>
    <t>MGGNL001_AGABINETE</t>
  </si>
  <si>
    <t>GOTRX001_ARF M1</t>
  </si>
  <si>
    <t>-16,449456999999999</t>
  </si>
  <si>
    <t>-49,020459000000002</t>
  </si>
  <si>
    <t>GOTRX001_ARRU M1</t>
  </si>
  <si>
    <t>GOTRX001_ARRU M2</t>
  </si>
  <si>
    <t>SPSPL015_BRF M1</t>
  </si>
  <si>
    <t>SPSPL015</t>
  </si>
  <si>
    <t>SPSPL015_B</t>
  </si>
  <si>
    <t>SPKCH</t>
  </si>
  <si>
    <t>SPSPL015_BRF M2</t>
  </si>
  <si>
    <t>SPSPL015_BRRU M1</t>
  </si>
  <si>
    <t>MGTRZ005_ARF M1</t>
  </si>
  <si>
    <t>-19,353694000000001</t>
  </si>
  <si>
    <t>-41,852249999999998</t>
  </si>
  <si>
    <t>MGTRZ005_ARRU M1</t>
  </si>
  <si>
    <t>MGTRZ005_ARRU M2</t>
  </si>
  <si>
    <t>MGTRZ005_AMW M1</t>
  </si>
  <si>
    <t>MGTRZ005_AGABINETE</t>
  </si>
  <si>
    <t>MTRND003_ARF M1</t>
  </si>
  <si>
    <t>MTRND003_A</t>
  </si>
  <si>
    <t>-16,503751999999999</t>
  </si>
  <si>
    <t>-54,645215</t>
  </si>
  <si>
    <t>MTRND003_ARF M2</t>
  </si>
  <si>
    <t>MTRND003_ARRU M1</t>
  </si>
  <si>
    <t>SPGRL030_BRF M1</t>
  </si>
  <si>
    <t>-23,401683999999999</t>
  </si>
  <si>
    <t>-46,535812</t>
  </si>
  <si>
    <t>SPGRL030_BRF M2</t>
  </si>
  <si>
    <t>SPGRL030_BRRU M1</t>
  </si>
  <si>
    <t>SPGRL030_BRRU M2</t>
  </si>
  <si>
    <t>MGJQX001_BRF M1</t>
  </si>
  <si>
    <t>MGJQX001_B</t>
  </si>
  <si>
    <t>-17,186556</t>
  </si>
  <si>
    <t>-44,311610999999999</t>
  </si>
  <si>
    <t>MGJQX001_BRRU M1</t>
  </si>
  <si>
    <t>MGJQX001_BVSAT</t>
  </si>
  <si>
    <t>SPBRR002_ARF M1</t>
  </si>
  <si>
    <t>-23,474715</t>
  </si>
  <si>
    <t>-46,894164000000004</t>
  </si>
  <si>
    <t>SPBRR002_ARF M2</t>
  </si>
  <si>
    <t>SPBRR002_ARRU M1</t>
  </si>
  <si>
    <t>SPBRR002_ARRU M2</t>
  </si>
  <si>
    <t>SPBRR002_AGABINETE</t>
  </si>
  <si>
    <t>SPSPL120_ARF M1</t>
  </si>
  <si>
    <t>-23,816600000000001</t>
  </si>
  <si>
    <t>-46,663133000000002</t>
  </si>
  <si>
    <t>SPSPL120_ARF M2</t>
  </si>
  <si>
    <t>SPSPL120_ARRU M1</t>
  </si>
  <si>
    <t>RRU 4485</t>
  </si>
  <si>
    <t>SPSPL120_ARRU M2</t>
  </si>
  <si>
    <t>SPSPL120_AMW M1</t>
  </si>
  <si>
    <t>SPSPL120_AGABINETE</t>
  </si>
  <si>
    <t>SPSPL121_ARF M1</t>
  </si>
  <si>
    <t>-23,810917</t>
  </si>
  <si>
    <t>-46,660417000000002</t>
  </si>
  <si>
    <t>SPSPL121_ARF M2</t>
  </si>
  <si>
    <t>SPSPL121_ARRU M1</t>
  </si>
  <si>
    <t>SPSPL121_ARRU M2</t>
  </si>
  <si>
    <t>SPSPL121_AMW M1</t>
  </si>
  <si>
    <t>SPSPL121_AGABINETE</t>
  </si>
  <si>
    <t>MGBRB010_BRF M1</t>
  </si>
  <si>
    <t>MGBRB010_BRRU M1</t>
  </si>
  <si>
    <t>MGBRB010_BMW M1</t>
  </si>
  <si>
    <t>SPBRR001_ARF M1</t>
  </si>
  <si>
    <t>-23,513238999999999</t>
  </si>
  <si>
    <t>-46,823138999999998</t>
  </si>
  <si>
    <t>SPBRR001_ARF M2</t>
  </si>
  <si>
    <t>SPBRR001_ARRU M1</t>
  </si>
  <si>
    <t>SPBRR001_AGABINETE</t>
  </si>
  <si>
    <t>RORPR003_ARF M1</t>
  </si>
  <si>
    <t>RORPR003</t>
  </si>
  <si>
    <t>RORPR003_A</t>
  </si>
  <si>
    <t>ROB48</t>
  </si>
  <si>
    <t>-10,665622000000001</t>
  </si>
  <si>
    <t>-62,29204</t>
  </si>
  <si>
    <t>RORPR003_ARRU M1</t>
  </si>
  <si>
    <t>RORPR003_ARRU M2</t>
  </si>
  <si>
    <t>RORPR003_AMW M1</t>
  </si>
  <si>
    <t>RORPR003_AGABINETE</t>
  </si>
  <si>
    <t>ROLTP001_ARF M1</t>
  </si>
  <si>
    <t>ROLTP001</t>
  </si>
  <si>
    <t>ROLTP001_A</t>
  </si>
  <si>
    <t>ROB20</t>
  </si>
  <si>
    <t>-9,4723600000000001</t>
  </si>
  <si>
    <t>-63,102099000000003</t>
  </si>
  <si>
    <t>ROLTP001_ARRU M1</t>
  </si>
  <si>
    <t>ROLTP001_ARRU M2</t>
  </si>
  <si>
    <t>ROLTP001_AMW M1</t>
  </si>
  <si>
    <t>ROLTP001_AMW M2</t>
  </si>
  <si>
    <t>ROLTP001_AGABINETE</t>
  </si>
  <si>
    <t>ROVLH009_ARF M1</t>
  </si>
  <si>
    <t>-12,517758000000001</t>
  </si>
  <si>
    <t>-60,422018000000001</t>
  </si>
  <si>
    <t>ROVLH009_ARRU M1</t>
  </si>
  <si>
    <t>ROVLH009_ARRU M2</t>
  </si>
  <si>
    <t>ROVLH009_AMW M1</t>
  </si>
  <si>
    <t>ROVLH009_AGABINETE</t>
  </si>
  <si>
    <t>ROVLH008_ARF M1</t>
  </si>
  <si>
    <t>-12,504187999999999</t>
  </si>
  <si>
    <t>-60,485483000000002</t>
  </si>
  <si>
    <t>ROVLH008_ARRU M1</t>
  </si>
  <si>
    <t>ROVLH008_ARRU M2</t>
  </si>
  <si>
    <t>ROVLH008_AMW M1</t>
  </si>
  <si>
    <t>ROVLH008_AGABINETE</t>
  </si>
  <si>
    <t>ROVLH007_ARF M1</t>
  </si>
  <si>
    <t>-12,449012</t>
  </si>
  <si>
    <t>-60,515673</t>
  </si>
  <si>
    <t>ROVLH007_ARRU M1</t>
  </si>
  <si>
    <t>ROVLH007_ARRU M2</t>
  </si>
  <si>
    <t>ROVLH007_AMW M1</t>
  </si>
  <si>
    <t>ROVLH007_AGABINETE</t>
  </si>
  <si>
    <t>RJBMJ001_ARF M1</t>
  </si>
  <si>
    <t>SR-BJIT09</t>
  </si>
  <si>
    <t>-21,003461000000001</t>
  </si>
  <si>
    <t>-41,793168999999999</t>
  </si>
  <si>
    <t>RJBMJ001_ARRU M1</t>
  </si>
  <si>
    <t>RJBMJ001_AVSAT</t>
  </si>
  <si>
    <t>RJBMJ002_ARF M1</t>
  </si>
  <si>
    <t>RJBMJ002</t>
  </si>
  <si>
    <t>RJBMJ002_A</t>
  </si>
  <si>
    <t>SR-BJIT00</t>
  </si>
  <si>
    <t>-21,090271999999999</t>
  </si>
  <si>
    <t>-41,743206000000001</t>
  </si>
  <si>
    <t>RJBMJ002_ARRU M1</t>
  </si>
  <si>
    <t>RJBMJ002_AVSAT</t>
  </si>
  <si>
    <t>RJFDT002_ARF M1</t>
  </si>
  <si>
    <t>RJFDT002</t>
  </si>
  <si>
    <t>RJFDT002_A</t>
  </si>
  <si>
    <t>SR-SFIT09</t>
  </si>
  <si>
    <t>-21,411100000000001</t>
  </si>
  <si>
    <t>-41,137700000000002</t>
  </si>
  <si>
    <t>RJFDT002_ARRU M1</t>
  </si>
  <si>
    <t>RJFDT002_AVSAT</t>
  </si>
  <si>
    <t>SPPND002_ARF M1</t>
  </si>
  <si>
    <t>SPPND002_A</t>
  </si>
  <si>
    <t>-22,925060999999999</t>
  </si>
  <si>
    <t>-45,397511000000002</t>
  </si>
  <si>
    <t>SPPND002_ARF M2</t>
  </si>
  <si>
    <t>META AAU5339m</t>
  </si>
  <si>
    <t>SPPND002_ARRU M1</t>
  </si>
  <si>
    <t>SPPND002_ARRU M2</t>
  </si>
  <si>
    <t>SPPND002_ARRU M3</t>
  </si>
  <si>
    <t>SPPND002_AMW M1</t>
  </si>
  <si>
    <t>A DEFIINIR</t>
  </si>
  <si>
    <t>SPPND002_AGABINETE</t>
  </si>
  <si>
    <t>ROLTP002_ARF M1</t>
  </si>
  <si>
    <t>ROLTP002</t>
  </si>
  <si>
    <t>ROLTP002_A</t>
  </si>
  <si>
    <t>ROB21</t>
  </si>
  <si>
    <t>-9,5103519999999993</t>
  </si>
  <si>
    <t>-63,078611000000002</t>
  </si>
  <si>
    <t>ROLTP002_ARRU M1</t>
  </si>
  <si>
    <t>ROLTP002_ARRU M2</t>
  </si>
  <si>
    <t>ROLTP002_AMW M1</t>
  </si>
  <si>
    <t>ROLTP002_AGABINETE</t>
  </si>
  <si>
    <t>SPBRW008_CRF M1</t>
  </si>
  <si>
    <t>SPBRW008_C</t>
  </si>
  <si>
    <t>-23,799761</t>
  </si>
  <si>
    <t>-46,069558999999998</t>
  </si>
  <si>
    <t>SPBRW008_CRRU M1</t>
  </si>
  <si>
    <t>SPBRW008_CMW M1</t>
  </si>
  <si>
    <t>MGPYD001_CRF M1</t>
  </si>
  <si>
    <t>MGPYD001</t>
  </si>
  <si>
    <t>MGPYD001_C</t>
  </si>
  <si>
    <t>4G-PIDV91</t>
  </si>
  <si>
    <t>-20,344465</t>
  </si>
  <si>
    <t>-45,273156999999998</t>
  </si>
  <si>
    <t>MGPYD001_CRRU M1</t>
  </si>
  <si>
    <t>MGPYD001_CVSAT</t>
  </si>
  <si>
    <t>MGMRW002_IRF M1</t>
  </si>
  <si>
    <t>MGMRW002</t>
  </si>
  <si>
    <t>MGMRW002_I</t>
  </si>
  <si>
    <t>4G-MIJF92</t>
  </si>
  <si>
    <t>-21,105394</t>
  </si>
  <si>
    <t>-42,594611</t>
  </si>
  <si>
    <t>MGMRW002_IRRU M1</t>
  </si>
  <si>
    <t>MGMRW002_IVSAT</t>
  </si>
  <si>
    <t>RSMRX004_BRF M1</t>
  </si>
  <si>
    <t>RSMRX004_BRF M2</t>
  </si>
  <si>
    <t>RSMRX004_BRRU M1</t>
  </si>
  <si>
    <t>RSMRX004_BRRU M2</t>
  </si>
  <si>
    <t>RSPRT009_CRF M1</t>
  </si>
  <si>
    <t>RSPRT009</t>
  </si>
  <si>
    <t>RSPRT009_C</t>
  </si>
  <si>
    <t>RSPCE59</t>
  </si>
  <si>
    <t>RSPRT009_CRF M2</t>
  </si>
  <si>
    <t>RSPRT009_CRRU M1</t>
  </si>
  <si>
    <t>PABLM018_ARF M1</t>
  </si>
  <si>
    <t>PABLM018_A</t>
  </si>
  <si>
    <t>4G-BLMCB7</t>
  </si>
  <si>
    <t>AIR 1641</t>
  </si>
  <si>
    <t>PABLM018_ARF M2</t>
  </si>
  <si>
    <t>APXVBLL15X-C-I20</t>
  </si>
  <si>
    <t>PABLM018_ARF M3</t>
  </si>
  <si>
    <t>PABLM018_ARRU M1</t>
  </si>
  <si>
    <t>PABLM018_ARRU M2</t>
  </si>
  <si>
    <t>PABLM018_ARRU M3</t>
  </si>
  <si>
    <t>RRU NOKIA</t>
  </si>
  <si>
    <t>ROPRS001_BRF M1</t>
  </si>
  <si>
    <t>-11,078222999999999</t>
  </si>
  <si>
    <t>-61,919139999999999</t>
  </si>
  <si>
    <t>ROPRS001_BRRU M1</t>
  </si>
  <si>
    <t>ROPRS001_BVSAT</t>
  </si>
  <si>
    <t>PRPNT004_CRF M1</t>
  </si>
  <si>
    <t>PRPNT004</t>
  </si>
  <si>
    <t>PRPNT004_C</t>
  </si>
  <si>
    <t>PRPGO61</t>
  </si>
  <si>
    <t>-25,05864</t>
  </si>
  <si>
    <t>-50,106810000000003</t>
  </si>
  <si>
    <t>PRPNT004_CRF M2</t>
  </si>
  <si>
    <t>PRPNT004_CRRU M1</t>
  </si>
  <si>
    <t>PRPNT004_CRRU M2</t>
  </si>
  <si>
    <t>PRPNT004_CMW M1</t>
  </si>
  <si>
    <t>ESLTR001_CRF M1</t>
  </si>
  <si>
    <t>-19,067077000000001</t>
  </si>
  <si>
    <t>-40,964575000000004</t>
  </si>
  <si>
    <t>ESLTR001_CRRU M1</t>
  </si>
  <si>
    <t>ESLTR001_CVSAT</t>
  </si>
  <si>
    <t>BAPRT012_ARF M1</t>
  </si>
  <si>
    <t>BAPRT012</t>
  </si>
  <si>
    <t>BAPRT012_A</t>
  </si>
  <si>
    <t>BAR9V</t>
  </si>
  <si>
    <t>-16,417646000000001</t>
  </si>
  <si>
    <t>-39,269139000000003</t>
  </si>
  <si>
    <t>ANTENNA 4805 2L 4M 1,5</t>
  </si>
  <si>
    <t>BAPRT012_ARRU M1</t>
  </si>
  <si>
    <t>BAPRT012_ARRU M2</t>
  </si>
  <si>
    <t>BAPRT012_AMW M1</t>
  </si>
  <si>
    <t>BAPRT012_AGABINETE</t>
  </si>
  <si>
    <t>MGGRM001_ARF M1</t>
  </si>
  <si>
    <t>-16,558194</t>
  </si>
  <si>
    <t>-43,258938999999998</t>
  </si>
  <si>
    <t>MGGRM001_ARRU M1</t>
  </si>
  <si>
    <t>MGGRM001_ARRU M2</t>
  </si>
  <si>
    <t>MGGRM001_AMW M1</t>
  </si>
  <si>
    <t>MGGRM001_AGABINETE</t>
  </si>
  <si>
    <t>PRTPY001_CRF M1</t>
  </si>
  <si>
    <t>-23,370296</t>
  </si>
  <si>
    <t>-53,148327000000002</t>
  </si>
  <si>
    <t>PRTPY001_CRRU M1</t>
  </si>
  <si>
    <t>PRTPY001_CRRU M2</t>
  </si>
  <si>
    <t>PRTPY001_CMW M1</t>
  </si>
  <si>
    <t>PRTPY001_CVSAT</t>
  </si>
  <si>
    <t>GORVR007_ARF M1</t>
  </si>
  <si>
    <t>GORVR007_A</t>
  </si>
  <si>
    <t>-17,963149000000001</t>
  </si>
  <si>
    <t>-50,485266000000003</t>
  </si>
  <si>
    <t>ODI-065R17M18JJJ02-GQ V1</t>
  </si>
  <si>
    <t>GORVR007_ARRU M1</t>
  </si>
  <si>
    <t>GORVR007_ARRU M2</t>
  </si>
  <si>
    <t>FRPA 700</t>
  </si>
  <si>
    <t>GORVR007_ARRU M3</t>
  </si>
  <si>
    <t>FlexiHopper 15</t>
  </si>
  <si>
    <t>GORVR007_AMW M1</t>
  </si>
  <si>
    <t>ANT C 0,6 15 HPX</t>
  </si>
  <si>
    <t>SPTPW009_ARF M1</t>
  </si>
  <si>
    <t>-23,114391999999999</t>
  </si>
  <si>
    <t>-47,124068999999999</t>
  </si>
  <si>
    <t>TDJ-609017DEI65Fv02</t>
  </si>
  <si>
    <t>SPTPW009_ARRU M1</t>
  </si>
  <si>
    <t>SPTPW009_AGABINETE</t>
  </si>
  <si>
    <t>BS8906B</t>
  </si>
  <si>
    <t>SPTPW009_AVSAT</t>
  </si>
  <si>
    <t>MGBTR001_ARF M1</t>
  </si>
  <si>
    <t>MGBTR001</t>
  </si>
  <si>
    <t>MGBTR001_A</t>
  </si>
  <si>
    <t>4G-IBRD04</t>
  </si>
  <si>
    <t>-22,061807000000002</t>
  </si>
  <si>
    <t>-46,382897999999997</t>
  </si>
  <si>
    <t>MGBTR001_ARRU M1</t>
  </si>
  <si>
    <t>MGNVP003_ARF M1</t>
  </si>
  <si>
    <t>MGNVP003</t>
  </si>
  <si>
    <t>MGNVP003_A</t>
  </si>
  <si>
    <t>4G-NPRD16</t>
  </si>
  <si>
    <t>-19,269897</t>
  </si>
  <si>
    <t>-47,708964999999999</t>
  </si>
  <si>
    <t>MGNVP003_ARRU M1</t>
  </si>
  <si>
    <t>MGNVP003_AMW M1</t>
  </si>
  <si>
    <t>SPXPW001_ARF M1</t>
  </si>
  <si>
    <t>SPXPW001_A</t>
  </si>
  <si>
    <t>SN-TZSC91</t>
  </si>
  <si>
    <t>-24,080317000000001</t>
  </si>
  <si>
    <t>-47,606789999999997</t>
  </si>
  <si>
    <t>SPXPW001_ARRU M1</t>
  </si>
  <si>
    <t>SPXPW001_AVSAT</t>
  </si>
  <si>
    <t>SPJQX009_ARF M1</t>
  </si>
  <si>
    <t>SPJQX009_A</t>
  </si>
  <si>
    <t>SN-JQSC98</t>
  </si>
  <si>
    <t>-24,241239</t>
  </si>
  <si>
    <t>-47,618338999999999</t>
  </si>
  <si>
    <t>SPJQX009_ARRU M1</t>
  </si>
  <si>
    <t>SPJQX009_AVSAT</t>
  </si>
  <si>
    <t>PRPRX004_BRF M1</t>
  </si>
  <si>
    <t>PRPRX004_B</t>
  </si>
  <si>
    <t>-22,972992000000001</t>
  </si>
  <si>
    <t>-52,336706</t>
  </si>
  <si>
    <t>PRPRX004_BRRU M1</t>
  </si>
  <si>
    <t>PRPRX004_BRRU M2</t>
  </si>
  <si>
    <t>PRPRX004_BMW M1</t>
  </si>
  <si>
    <t>MGNDR003_ARF M1</t>
  </si>
  <si>
    <t>MGNDR003</t>
  </si>
  <si>
    <t>MGNDR003_A</t>
  </si>
  <si>
    <t>4G-ADRD02</t>
  </si>
  <si>
    <t>-22,064945000000002</t>
  </si>
  <si>
    <t>-46,489452999999997</t>
  </si>
  <si>
    <t>MGNDR003_ARRU M1</t>
  </si>
  <si>
    <t>MGNQX001_ARF M1</t>
  </si>
  <si>
    <t>-19,185817</t>
  </si>
  <si>
    <t>-42,265707999999997</t>
  </si>
  <si>
    <t>MGNQX001_ARRU M1</t>
  </si>
  <si>
    <t>PRGRC001_CRF M1</t>
  </si>
  <si>
    <t>PRGRC001_C</t>
  </si>
  <si>
    <t>PRGRC001_CRRU M1</t>
  </si>
  <si>
    <t>PRGRC001_CRRU M2</t>
  </si>
  <si>
    <t>PRGRC001_CMW M1</t>
  </si>
  <si>
    <t>BARCZ001_ARF M1</t>
  </si>
  <si>
    <t>-11,686642000000001</t>
  </si>
  <si>
    <t>-45,776105999999999</t>
  </si>
  <si>
    <t>BARCZ001_ARRU M1</t>
  </si>
  <si>
    <t>MGBLR002_ARF M1</t>
  </si>
  <si>
    <t>MGBLR002</t>
  </si>
  <si>
    <t>MGBLR002_A</t>
  </si>
  <si>
    <t>SN-BORD03</t>
  </si>
  <si>
    <t>-19,263556000000001</t>
  </si>
  <si>
    <t>-42,34563</t>
  </si>
  <si>
    <t>MGBLR002_ARRU M1</t>
  </si>
  <si>
    <t>MGBLR002_AMW M1</t>
  </si>
  <si>
    <t>GORVR007_BRF M1</t>
  </si>
  <si>
    <t>-17,962268999999999</t>
  </si>
  <si>
    <t>-50,487572999999998</t>
  </si>
  <si>
    <t>GORVR007_BRRU M1</t>
  </si>
  <si>
    <t>GORVR007_BRRU M2</t>
  </si>
  <si>
    <t>GORVR007_BRRU M3</t>
  </si>
  <si>
    <t>GORVR007_BMW M1</t>
  </si>
  <si>
    <t>BAPRT016_ARF M1</t>
  </si>
  <si>
    <t>BAPRT016</t>
  </si>
  <si>
    <t>BAPRT016_A</t>
  </si>
  <si>
    <t>BAR5V</t>
  </si>
  <si>
    <t>-16,397918000000001</t>
  </si>
  <si>
    <t>-39,191701000000002</t>
  </si>
  <si>
    <t>BAPRT016_ARRU M1</t>
  </si>
  <si>
    <t>BAPRT016_ARRU M2</t>
  </si>
  <si>
    <t>BAPRT016_AMW M1</t>
  </si>
  <si>
    <t>BAPRT016_AGABINETE</t>
  </si>
  <si>
    <t>SPTPW008_ARRU M3</t>
  </si>
  <si>
    <t>SPTPW008_AGABINETE</t>
  </si>
  <si>
    <t>SLS-CRAN</t>
  </si>
  <si>
    <t>SPTPW014_ARF M1</t>
  </si>
  <si>
    <t>SPTPW014</t>
  </si>
  <si>
    <t>SPTPW014_A</t>
  </si>
  <si>
    <t>SPTPW014_ARRU M1</t>
  </si>
  <si>
    <t>SPTPW014_ARRU M2</t>
  </si>
  <si>
    <t>SPTPW014_ARRU M3</t>
  </si>
  <si>
    <t>SPTPW014_AGABINETE</t>
  </si>
  <si>
    <t>SPTPW013_ARF M1</t>
  </si>
  <si>
    <t>SPTPW013</t>
  </si>
  <si>
    <t>SPTPW013_A</t>
  </si>
  <si>
    <t>SPTPW013_ARRU M1</t>
  </si>
  <si>
    <t>SPTPW013_ARRU M2</t>
  </si>
  <si>
    <t>SPTPW013_ARRU M3</t>
  </si>
  <si>
    <t>SPTPW013_AGABINETE</t>
  </si>
  <si>
    <t>SPTPW012_ARF M1</t>
  </si>
  <si>
    <t>SPTPW012</t>
  </si>
  <si>
    <t>SPTPW012_A</t>
  </si>
  <si>
    <t>SPTPW012_ARRU M1</t>
  </si>
  <si>
    <t>SPTPW012_ARRU M2</t>
  </si>
  <si>
    <t>SPTPW012_ARRU M3</t>
  </si>
  <si>
    <t>SPTPW012_AGABINETE</t>
  </si>
  <si>
    <t>SPTPW015_ARF M1</t>
  </si>
  <si>
    <t>SPTPW015</t>
  </si>
  <si>
    <t>SPTPW015_A</t>
  </si>
  <si>
    <t>SPTPW015_ARRU M1</t>
  </si>
  <si>
    <t>SPTPW015_ARRU M2</t>
  </si>
  <si>
    <t>SPTPW015_ARRU M3</t>
  </si>
  <si>
    <t>SPTPW015_AGABINETE</t>
  </si>
  <si>
    <t>SPSRY001_ARF M1</t>
  </si>
  <si>
    <t>SPSRY001</t>
  </si>
  <si>
    <t>SPSRY001_A</t>
  </si>
  <si>
    <t>4G-ZUPG91</t>
  </si>
  <si>
    <t>-21,400092000000001</t>
  </si>
  <si>
    <t>-47,548703000000003</t>
  </si>
  <si>
    <t>SPSRY001_ARRU M1</t>
  </si>
  <si>
    <t>SPSRY001_AMW M1</t>
  </si>
  <si>
    <t>SPXRT001_ARF M1</t>
  </si>
  <si>
    <t>-20,219263000000002</t>
  </si>
  <si>
    <t>-47,655180000000001</t>
  </si>
  <si>
    <t>SPXRT001_ARRU M1</t>
  </si>
  <si>
    <t>SPXRT001_AMW M1</t>
  </si>
  <si>
    <t>PRNSX001_BRF M1</t>
  </si>
  <si>
    <t>-22,708697000000001</t>
  </si>
  <si>
    <t>-51,891269000000001</t>
  </si>
  <si>
    <t>PRNSX001_BRRU M1</t>
  </si>
  <si>
    <t>PRNSX001_BRRU M2</t>
  </si>
  <si>
    <t>PRNSX001_BMW M1</t>
  </si>
  <si>
    <t>PRCRZ001_BRF M1</t>
  </si>
  <si>
    <t>PRCRZ001_B</t>
  </si>
  <si>
    <t>-23,806585999999999</t>
  </si>
  <si>
    <t>-52,999101000000003</t>
  </si>
  <si>
    <t>PRCRZ001_BRRU M1</t>
  </si>
  <si>
    <t>PRCRZ001_BRRU M2</t>
  </si>
  <si>
    <t>PRCRZ001_BMW M1</t>
  </si>
  <si>
    <t>SCFLR007_DRF M1</t>
  </si>
  <si>
    <t>SCFLR007_D</t>
  </si>
  <si>
    <t>-27,690570000000001</t>
  </si>
  <si>
    <t>-48,485900000000001</t>
  </si>
  <si>
    <t>SCFLR007_DRF M2</t>
  </si>
  <si>
    <t>SCFLR007_DRRU M1</t>
  </si>
  <si>
    <t>PRPRC001_IRF M1</t>
  </si>
  <si>
    <t>PRPRC001_I</t>
  </si>
  <si>
    <t>PRPRU03</t>
  </si>
  <si>
    <t>-22,753329999999998</t>
  </si>
  <si>
    <t>-51,371313000000001</t>
  </si>
  <si>
    <t>PRPRC001_IRRU M1</t>
  </si>
  <si>
    <t>PRPRC001_IRRU M2</t>
  </si>
  <si>
    <t>RRU 3959</t>
  </si>
  <si>
    <t>BAPRT013_ARF M1</t>
  </si>
  <si>
    <t>-16,401786000000001</t>
  </si>
  <si>
    <t>-39,290644</t>
  </si>
  <si>
    <t>BAPRT013_ARRU M1</t>
  </si>
  <si>
    <t>BAPRT013_ARRU M2</t>
  </si>
  <si>
    <t>BAPRT013_AMW M1</t>
  </si>
  <si>
    <t>BAPRT013_AGABINETE</t>
  </si>
  <si>
    <t>SPCBT009_BRF M1</t>
  </si>
  <si>
    <t>SN-CBMS01</t>
  </si>
  <si>
    <t>-23,861536000000001</t>
  </si>
  <si>
    <t>-46,395614000000002</t>
  </si>
  <si>
    <t>SPCBT009_BRRU M1</t>
  </si>
  <si>
    <t>SPCBT009_BMW M1</t>
  </si>
  <si>
    <t>SPCBT009_BMW M2</t>
  </si>
  <si>
    <t>BAPRT010_ARF M1</t>
  </si>
  <si>
    <t>BAPRT010</t>
  </si>
  <si>
    <t>BAPRT010_A</t>
  </si>
  <si>
    <t>BAP11</t>
  </si>
  <si>
    <t>-16,439022999999999</t>
  </si>
  <si>
    <t>-39,176895000000002</t>
  </si>
  <si>
    <t>BAPRT010_ARRU M1</t>
  </si>
  <si>
    <t>BAPRT010_ARRU M2</t>
  </si>
  <si>
    <t>BAPRT010_AMW M1</t>
  </si>
  <si>
    <t>BAPRT010_AGABINETE</t>
  </si>
  <si>
    <t>PRPRX003_BRF M1</t>
  </si>
  <si>
    <t>PRPRX003_B</t>
  </si>
  <si>
    <t>-22,818187999999999</t>
  </si>
  <si>
    <t>-52,492883999999997</t>
  </si>
  <si>
    <t>PRPRX003_BRRU M1</t>
  </si>
  <si>
    <t>PRPRX003_BRRU M2</t>
  </si>
  <si>
    <t>PRPRX003_BMW M1</t>
  </si>
  <si>
    <t>SPCMP010_ARF M1</t>
  </si>
  <si>
    <t>-22,935552999999999</t>
  </si>
  <si>
    <t>-47,134149999999998</t>
  </si>
  <si>
    <t>SPCMP010_ARF M2</t>
  </si>
  <si>
    <t>AAU5339m</t>
  </si>
  <si>
    <t>SPCMP010_ARRU M1</t>
  </si>
  <si>
    <t>SPCMP010_ARRU M2</t>
  </si>
  <si>
    <t>RRU 5522</t>
  </si>
  <si>
    <t>SPCMP010_AGABINETE</t>
  </si>
  <si>
    <t>SPRRS002_ARF M1</t>
  </si>
  <si>
    <t>SPRRS002</t>
  </si>
  <si>
    <t>SPRRS002_A</t>
  </si>
  <si>
    <t>SP0GF</t>
  </si>
  <si>
    <t>-22,333386000000001</t>
  </si>
  <si>
    <t>-47,348753000000002</t>
  </si>
  <si>
    <t>SPRRS002_ARF M2</t>
  </si>
  <si>
    <t>SPRRS002_ARRU M1</t>
  </si>
  <si>
    <t>SPRRS002_ARRU M2</t>
  </si>
  <si>
    <t>SPRRS002_ARRU M3</t>
  </si>
  <si>
    <t>SPRRS002_AMW M1</t>
  </si>
  <si>
    <t>SPRRS002_AGABINETE</t>
  </si>
  <si>
    <t>MGCRB002_ARF M1</t>
  </si>
  <si>
    <t>-17,585000000000001</t>
  </si>
  <si>
    <t>-42,902999999999999</t>
  </si>
  <si>
    <t>MGCRB002_ARRU M1</t>
  </si>
  <si>
    <t>MGCRB002_ARRU M2</t>
  </si>
  <si>
    <t>MGCRB002_AMW M1</t>
  </si>
  <si>
    <t>MGCRB002_AGABINETE</t>
  </si>
  <si>
    <t>MGXPR001_ARF M1</t>
  </si>
  <si>
    <t>-22,118666999999999</t>
  </si>
  <si>
    <t>-43,904811000000002</t>
  </si>
  <si>
    <t>MGXPR001_ARRU M1</t>
  </si>
  <si>
    <t>MGXPR001_ARRU M2</t>
  </si>
  <si>
    <t>A704515R0v06</t>
  </si>
  <si>
    <t>MGXPR001_AMW M1</t>
  </si>
  <si>
    <t>MGXPR001_AGABINETE</t>
  </si>
  <si>
    <t>MTRND002_BRF M1</t>
  </si>
  <si>
    <t>-16,458020999999999</t>
  </si>
  <si>
    <t>-54,598348999999999</t>
  </si>
  <si>
    <t>MTRND002_BRF M2</t>
  </si>
  <si>
    <t>MTRND002_BRRU M1</t>
  </si>
  <si>
    <t>RJNGR017_BRF M1</t>
  </si>
  <si>
    <t>-23,005690999999999</t>
  </si>
  <si>
    <t>-44,278981999999999</t>
  </si>
  <si>
    <t>RJNGR017_BRF M2</t>
  </si>
  <si>
    <t>RJNGR017_BRRU M1</t>
  </si>
  <si>
    <t>RSBNT004_DRF M1</t>
  </si>
  <si>
    <t>-29,141507000000001</t>
  </si>
  <si>
    <t>-51,495331</t>
  </si>
  <si>
    <t>RSBNT004_DRRU M1</t>
  </si>
  <si>
    <t>RSBNT004_DRRU M2</t>
  </si>
  <si>
    <t>SPMGL001_ARF M1</t>
  </si>
  <si>
    <t>-23,860779000000001</t>
  </si>
  <si>
    <t>-47,84807</t>
  </si>
  <si>
    <t>SPMGL001_ARRU M1</t>
  </si>
  <si>
    <t>SPMGL001_AMW M1</t>
  </si>
  <si>
    <t>SPMGL002_BRF M1</t>
  </si>
  <si>
    <t>SPMGL002_B</t>
  </si>
  <si>
    <t>SN-ULSC92</t>
  </si>
  <si>
    <t>-23,873628</t>
  </si>
  <si>
    <t>-47,888883</t>
  </si>
  <si>
    <t>SPMGL002_BRRU M1</t>
  </si>
  <si>
    <t>SPMGL002_BMW M1</t>
  </si>
  <si>
    <t>SPPLR003_ARF M1</t>
  </si>
  <si>
    <t>SPPLR003_A</t>
  </si>
  <si>
    <t>SN-DLSC93</t>
  </si>
  <si>
    <t>-23,816801000000002</t>
  </si>
  <si>
    <t>-47,648705999999997</t>
  </si>
  <si>
    <t>SPPLR003_ARRU M1</t>
  </si>
  <si>
    <t>SPPLR003_AMW M1</t>
  </si>
  <si>
    <t>SPSLX001_ARF M1</t>
  </si>
  <si>
    <t>SPSLX001_A</t>
  </si>
  <si>
    <t>SN-ORSC91</t>
  </si>
  <si>
    <t>-23,621863000000001</t>
  </si>
  <si>
    <t>-47,558512</t>
  </si>
  <si>
    <t>SPSLX001_ARRU M1</t>
  </si>
  <si>
    <t>SPSLX001_AMW M1</t>
  </si>
  <si>
    <t>SPBNX004_BRF M1</t>
  </si>
  <si>
    <t>SPBNX004_B</t>
  </si>
  <si>
    <t>SN-IUSC92</t>
  </si>
  <si>
    <t>-23,676186000000001</t>
  </si>
  <si>
    <t>-47,305028</t>
  </si>
  <si>
    <t>SPBNX004_BRRU M1</t>
  </si>
  <si>
    <t>SPBNX004_BMW M1</t>
  </si>
  <si>
    <t>SPJQX002_BRF M1</t>
  </si>
  <si>
    <t>SPJQX002_B</t>
  </si>
  <si>
    <t>SN-JQSC91</t>
  </si>
  <si>
    <t>-24,211130000000001</t>
  </si>
  <si>
    <t>-47,609386999999998</t>
  </si>
  <si>
    <t>SPJQX002_BRRU M1</t>
  </si>
  <si>
    <t>SPJQX002_BVSAT</t>
  </si>
  <si>
    <t>STARLINK + GILLAT</t>
  </si>
  <si>
    <t>SPJQX006_ARF M1</t>
  </si>
  <si>
    <t>SPJQX006_A</t>
  </si>
  <si>
    <t>SN-JQSC95</t>
  </si>
  <si>
    <t>-24,148983999999999</t>
  </si>
  <si>
    <t>-47,647250999999997</t>
  </si>
  <si>
    <t>SPJQX006_ARRU M1</t>
  </si>
  <si>
    <t>SPJQX006_AVSAT</t>
  </si>
  <si>
    <t>SPJQX007_ARF M1</t>
  </si>
  <si>
    <t>SPJQX007_A</t>
  </si>
  <si>
    <t>SN-JQSC96</t>
  </si>
  <si>
    <t>-24,196928</t>
  </si>
  <si>
    <t>-47,618071999999998</t>
  </si>
  <si>
    <t>SPJQX007_ARRU M1</t>
  </si>
  <si>
    <t>SPJQX007_AVSAT</t>
  </si>
  <si>
    <t>SPJQX008_ARF M1</t>
  </si>
  <si>
    <t>SPJQX008_A</t>
  </si>
  <si>
    <t>SN-JQSC97</t>
  </si>
  <si>
    <t>-24,29785</t>
  </si>
  <si>
    <t>-47,622413999999999</t>
  </si>
  <si>
    <t>SPJQX008_ARRU M1</t>
  </si>
  <si>
    <t>SPJQX008_AVSAT</t>
  </si>
  <si>
    <t>SPXPW008_BRF M1</t>
  </si>
  <si>
    <t>SPXPW008_B</t>
  </si>
  <si>
    <t>-23,895053000000001</t>
  </si>
  <si>
    <t>-47,510660999999999</t>
  </si>
  <si>
    <t>SPXPW008_BRRU M1</t>
  </si>
  <si>
    <t>SPXPW008_BVSAT</t>
  </si>
  <si>
    <t>SPXPW004_ARF M1</t>
  </si>
  <si>
    <t>SPXPW004_A</t>
  </si>
  <si>
    <t>SN-TZSC94</t>
  </si>
  <si>
    <t>-24,023989</t>
  </si>
  <si>
    <t>-47,537343999999997</t>
  </si>
  <si>
    <t>SPXPW004_ARRU M1</t>
  </si>
  <si>
    <t>SPXPW004_AVSAT</t>
  </si>
  <si>
    <t>SPXPW006_BRF M1</t>
  </si>
  <si>
    <t>SPXPW006_B</t>
  </si>
  <si>
    <t>SN-TZSC96</t>
  </si>
  <si>
    <t>-24,112100999999999</t>
  </si>
  <si>
    <t>-47,625565999999999</t>
  </si>
  <si>
    <t>SPXPW006_BRRU M1</t>
  </si>
  <si>
    <t>SPXPW006_BVSAT</t>
  </si>
  <si>
    <t>BATBL001_ARF M1</t>
  </si>
  <si>
    <t>BATBL001</t>
  </si>
  <si>
    <t>BATBL001_A</t>
  </si>
  <si>
    <t>4G-LAIT05</t>
  </si>
  <si>
    <t>-16,839464</t>
  </si>
  <si>
    <t>-39,490456000000002</t>
  </si>
  <si>
    <t>BATBL001_ARRU M1</t>
  </si>
  <si>
    <t>PRFZD003_ARF M1</t>
  </si>
  <si>
    <t>PRFZD003</t>
  </si>
  <si>
    <t>PRFZD003_A</t>
  </si>
  <si>
    <t>PRFWI</t>
  </si>
  <si>
    <t>AAU 5339m</t>
  </si>
  <si>
    <t>PRFZD003_ARF M2</t>
  </si>
  <si>
    <t>PRFZD003_ARRU M1</t>
  </si>
  <si>
    <t>PRFZD003_ARRU M2</t>
  </si>
  <si>
    <t>PRFZD003_ARRU M3</t>
  </si>
  <si>
    <t>PRFZD003_AMW M1</t>
  </si>
  <si>
    <t>SPSPL117_ARF M1</t>
  </si>
  <si>
    <t>SPSPL117</t>
  </si>
  <si>
    <t>SPSPL117_A</t>
  </si>
  <si>
    <t>SP4CU</t>
  </si>
  <si>
    <t>-23,506833</t>
  </si>
  <si>
    <t>-46,614058</t>
  </si>
  <si>
    <t>SPSPL117_ARF M2</t>
  </si>
  <si>
    <t>SPSPL117_ARRU M1</t>
  </si>
  <si>
    <t>4485</t>
  </si>
  <si>
    <t>SPSPL117_AGABINETE</t>
  </si>
  <si>
    <t>MGMRN001_ARF M1</t>
  </si>
  <si>
    <t>-20,397205</t>
  </si>
  <si>
    <t>-43,281311000000002</t>
  </si>
  <si>
    <t>MGMRN001_ARRU M1</t>
  </si>
  <si>
    <t>MGMRN001_AMW M1</t>
  </si>
  <si>
    <t>SUPORTE PARA MW CANTO</t>
  </si>
  <si>
    <t>BAPRT014_ARF M1</t>
  </si>
  <si>
    <t>BAPRT014</t>
  </si>
  <si>
    <t>BAPRT014_A</t>
  </si>
  <si>
    <t>BAR7V</t>
  </si>
  <si>
    <t>-16,376730999999999</t>
  </si>
  <si>
    <t>-39,318013999999998</t>
  </si>
  <si>
    <t>BAPRT014_ARRU M1</t>
  </si>
  <si>
    <t>BAPRT014_ARRU M2</t>
  </si>
  <si>
    <t>BAPRT014_AMW M1</t>
  </si>
  <si>
    <t>BAPRT014_AGABINETE</t>
  </si>
  <si>
    <t>PRLND007_ARF M1</t>
  </si>
  <si>
    <t>PRLND007</t>
  </si>
  <si>
    <t>PRLND007_A</t>
  </si>
  <si>
    <t>SN-LDBR03</t>
  </si>
  <si>
    <t>Rodovia PR Vias</t>
  </si>
  <si>
    <t>-23,609983</t>
  </si>
  <si>
    <t>-51,114111000000001</t>
  </si>
  <si>
    <t>PRLND007_ARRU M1</t>
  </si>
  <si>
    <t>PRLND007_AVSAT</t>
  </si>
  <si>
    <t>PRXRZ001_ARF M1</t>
  </si>
  <si>
    <t>PRXRZ001</t>
  </si>
  <si>
    <t>PRXRZ001_A</t>
  </si>
  <si>
    <t>SN-MWBR02</t>
  </si>
  <si>
    <t>-23,763158000000001</t>
  </si>
  <si>
    <t>-51,273375000000001</t>
  </si>
  <si>
    <t>PRXRZ001_ARRU M1</t>
  </si>
  <si>
    <t>PRXRZ001_ARRU M2</t>
  </si>
  <si>
    <t>PRXRZ001_AMW M1</t>
  </si>
  <si>
    <t>ANT2 C 0,6 1 HPX</t>
  </si>
  <si>
    <t>PRXRZ002_ARF M1</t>
  </si>
  <si>
    <t>PRXRZ002</t>
  </si>
  <si>
    <t>PRXRZ002_A</t>
  </si>
  <si>
    <t>SN-MWBR01</t>
  </si>
  <si>
    <t>-23,845056</t>
  </si>
  <si>
    <t>-51,256822999999997</t>
  </si>
  <si>
    <t>PRXRZ002_ARRU M1</t>
  </si>
  <si>
    <t>PRXRZ002_ARRU M2</t>
  </si>
  <si>
    <t>PRXRZ002_AMW M1</t>
  </si>
  <si>
    <t>PRTMR001_ARF M1</t>
  </si>
  <si>
    <t>PRTMR001</t>
  </si>
  <si>
    <t>PRTMR001_A</t>
  </si>
  <si>
    <t>SN-TMBR01</t>
  </si>
  <si>
    <t>-23,824999999999999</t>
  </si>
  <si>
    <t>-51,168416999999998</t>
  </si>
  <si>
    <t>PRTMR001_ARRU M1</t>
  </si>
  <si>
    <t>PRTMR001_ARRU M2</t>
  </si>
  <si>
    <t>PRTMR001_AMW M1</t>
  </si>
  <si>
    <t>PABRB002_ARF M1</t>
  </si>
  <si>
    <t>-3,4139020000000002</t>
  </si>
  <si>
    <t>-49,042892999999999</t>
  </si>
  <si>
    <t>84510864</t>
  </si>
  <si>
    <t>PABRB002_ARRU M1</t>
  </si>
  <si>
    <t>PABRB002_ARRU M2</t>
  </si>
  <si>
    <t>PABRB002_AMW M1</t>
  </si>
  <si>
    <t>MTNDS001_ARF M1</t>
  </si>
  <si>
    <t>-11,770910000000001</t>
  </si>
  <si>
    <t>-54,437170000000002</t>
  </si>
  <si>
    <t>MTNDS001_ARRU M1</t>
  </si>
  <si>
    <t>MTNDS001_ARRU M2</t>
  </si>
  <si>
    <t>MTNDS001_ARRU M3</t>
  </si>
  <si>
    <t>MTNDS001_AMW M1</t>
  </si>
  <si>
    <t>RJTRS010_ARF M1</t>
  </si>
  <si>
    <t>RJTRS010</t>
  </si>
  <si>
    <t>RJTRS010_A</t>
  </si>
  <si>
    <t>4G-TERE49</t>
  </si>
  <si>
    <t>-22,457094999999999</t>
  </si>
  <si>
    <t>-42,962376999999996</t>
  </si>
  <si>
    <t>RJTRS010_ARRU M1</t>
  </si>
  <si>
    <t>RJTRS010_AVSAT</t>
  </si>
  <si>
    <t>MGTGR001_BRF M1</t>
  </si>
  <si>
    <t>-20,403167</t>
  </si>
  <si>
    <t>-44,627972</t>
  </si>
  <si>
    <t>MGTGR001_BRRU M1</t>
  </si>
  <si>
    <t>MGTGR001_BRRU M2</t>
  </si>
  <si>
    <t>MGTGR001_BMW M1</t>
  </si>
  <si>
    <t>MGTGR001_BGABINETE</t>
  </si>
  <si>
    <t>SPJQX005_ARF M1</t>
  </si>
  <si>
    <t>SPJQX005_A</t>
  </si>
  <si>
    <t>SN-JQSC94</t>
  </si>
  <si>
    <t>-24,130642000000002</t>
  </si>
  <si>
    <t>-47,629092100000001</t>
  </si>
  <si>
    <t>SPJQX005_ARRU M1</t>
  </si>
  <si>
    <t>SPJQX005_AVSAT</t>
  </si>
  <si>
    <t>ROCCL004_ARF M1</t>
  </si>
  <si>
    <t>ROCCL004</t>
  </si>
  <si>
    <t>ROCCL004_A</t>
  </si>
  <si>
    <t>ROB63</t>
  </si>
  <si>
    <t>-11,438363000000001</t>
  </si>
  <si>
    <t>-61,552076999999997</t>
  </si>
  <si>
    <t>ROCCL004_ARRU M1</t>
  </si>
  <si>
    <t>ROCCL004_ARRU M2</t>
  </si>
  <si>
    <t>ROCCL004_AMW M1</t>
  </si>
  <si>
    <t>ROCCL004_AGABINETE</t>
  </si>
  <si>
    <t>BATBR001_ARF M1</t>
  </si>
  <si>
    <t>-12,519450000000001</t>
  </si>
  <si>
    <t>-40,285350000000001</t>
  </si>
  <si>
    <t>BATBR001_ARF M2</t>
  </si>
  <si>
    <t>BATBR001_ARRU M1</t>
  </si>
  <si>
    <t>BATBR001_AGABINETE</t>
  </si>
  <si>
    <t>SPCMP020_ARF M1</t>
  </si>
  <si>
    <t>-22,994664</t>
  </si>
  <si>
    <t>-47,140749999999997</t>
  </si>
  <si>
    <t>SPCMP020_ARF M2</t>
  </si>
  <si>
    <t>SPCMP020_ARRU M1</t>
  </si>
  <si>
    <t>5919</t>
  </si>
  <si>
    <t>SPCMP020_ARRU M2</t>
  </si>
  <si>
    <t>5522</t>
  </si>
  <si>
    <t>SPCMP020_AGABINETE</t>
  </si>
  <si>
    <t>MGBLH017_BRF M1</t>
  </si>
  <si>
    <t>-19,863448000000002</t>
  </si>
  <si>
    <t>-43,934759999999997</t>
  </si>
  <si>
    <t>MGBLH017_BRF M2</t>
  </si>
  <si>
    <t>MGBLH017_BRRU M1</t>
  </si>
  <si>
    <t>MGBLH017_BRRU M2</t>
  </si>
  <si>
    <t>MGBLH017_BGABINETE</t>
  </si>
  <si>
    <t>GABINETE TIPO 2</t>
  </si>
  <si>
    <t>MGTRZ003_BRF M1</t>
  </si>
  <si>
    <t>-19,266556000000001</t>
  </si>
  <si>
    <t>-41,763472</t>
  </si>
  <si>
    <t>MGTRZ003_BRRU M1</t>
  </si>
  <si>
    <t>MGTRZ003_BRRU M2</t>
  </si>
  <si>
    <t>MGTRZ003_BMW M1</t>
  </si>
  <si>
    <t>MGTRZ003_BGABINETE</t>
  </si>
  <si>
    <t>SPLTN001_ARF M1</t>
  </si>
  <si>
    <t>-20,877538999999999</t>
  </si>
  <si>
    <t>-47,376697</t>
  </si>
  <si>
    <t>SPLTN001_ARRU M1</t>
  </si>
  <si>
    <t>SPLTN001_ARRU M2</t>
  </si>
  <si>
    <t>SPLTN001_ARRU M3</t>
  </si>
  <si>
    <t>SPLTN001_AMW M1</t>
  </si>
  <si>
    <t>SPLTN001_AMW M2</t>
  </si>
  <si>
    <t>SPLTN001_AGABINETE</t>
  </si>
  <si>
    <t>MTS9514</t>
  </si>
  <si>
    <t>MSDDP003_ARF M1</t>
  </si>
  <si>
    <t>-22,077482</t>
  </si>
  <si>
    <t>-54,191721999999999</t>
  </si>
  <si>
    <t>MSDDP003_ARRU M1</t>
  </si>
  <si>
    <t>MSDDP003_ARRU M2</t>
  </si>
  <si>
    <t>ZXMW SRU25</t>
  </si>
  <si>
    <t>MSDDP003_AMW M1</t>
  </si>
  <si>
    <t>MA06U7W</t>
  </si>
  <si>
    <t>MSTPR001_ARF M1</t>
  </si>
  <si>
    <t>-21,976634000000001</t>
  </si>
  <si>
    <t>-54,672688000000001</t>
  </si>
  <si>
    <t>MSTPR001_ARRU M1</t>
  </si>
  <si>
    <t>MSTPR001_AMW M1</t>
  </si>
  <si>
    <t>MSCRM002_ARF M1</t>
  </si>
  <si>
    <t>MSCRM002</t>
  </si>
  <si>
    <t>MSCRM002_A</t>
  </si>
  <si>
    <t>4G-CMASB3</t>
  </si>
  <si>
    <t>-19,403846000000001</t>
  </si>
  <si>
    <t>-57,411630000000002</t>
  </si>
  <si>
    <t>MSCRM002_ARRU M1</t>
  </si>
  <si>
    <t>MSCRM002_ARRU M2</t>
  </si>
  <si>
    <t>SR2D</t>
  </si>
  <si>
    <t>MSCRM002_AMW M1</t>
  </si>
  <si>
    <t>RSCNS004_BRF M1</t>
  </si>
  <si>
    <t>-29,872256</t>
  </si>
  <si>
    <t>-51,179867999999999</t>
  </si>
  <si>
    <t>RSCNS004_BRF M2</t>
  </si>
  <si>
    <t>RSCNS004_BRRU M1</t>
  </si>
  <si>
    <t>MTSNP006_ARF M1</t>
  </si>
  <si>
    <t>-12,072886</t>
  </si>
  <si>
    <t>-55,517404999999997</t>
  </si>
  <si>
    <t>MTSNP006_ARRU M1</t>
  </si>
  <si>
    <t>MTSNP006_ARRU M2</t>
  </si>
  <si>
    <t>MTSNP006_AMW M1</t>
  </si>
  <si>
    <t>MTSNP006_AGABINETE</t>
  </si>
  <si>
    <t>MATMN006_CRF M1</t>
  </si>
  <si>
    <t>-5,0918400000000004</t>
  </si>
  <si>
    <t>-42,837119999999999</t>
  </si>
  <si>
    <t>Nokia</t>
  </si>
  <si>
    <t>MATMN006_CRRU M1</t>
  </si>
  <si>
    <t>MATMN006_CRRU M2</t>
  </si>
  <si>
    <t>MATMN006_CRRU M3</t>
  </si>
  <si>
    <t>SPSPL175_DRF M1</t>
  </si>
  <si>
    <t>-23,788443999999998</t>
  </si>
  <si>
    <t>-46,683286000000003</t>
  </si>
  <si>
    <t>SPSPL175_DRF M2</t>
  </si>
  <si>
    <t>SPSPL175_DRRU M1</t>
  </si>
  <si>
    <t>SPMRT006_ARF M1</t>
  </si>
  <si>
    <t>-22,249025</t>
  </si>
  <si>
    <t>-51,161769</t>
  </si>
  <si>
    <t>SPMRT006_ARRU M1</t>
  </si>
  <si>
    <t>SPMRT006_AMW M1</t>
  </si>
  <si>
    <t>SPMRT006_ARRU M2</t>
  </si>
  <si>
    <t>SPBTT005_ARF M1</t>
  </si>
  <si>
    <t>-20,875381000000001</t>
  </si>
  <si>
    <t>-47,467843999999999</t>
  </si>
  <si>
    <t>SPBTT005_ARRU M1</t>
  </si>
  <si>
    <t>SPBTT005_ARRU M2</t>
  </si>
  <si>
    <t>SPBTT005_ARRU M3</t>
  </si>
  <si>
    <t>SPBTT005_AMW M1</t>
  </si>
  <si>
    <t>SPBTT005_AMW M2</t>
  </si>
  <si>
    <t>SPBTT005_AGABINETE</t>
  </si>
  <si>
    <t>MTS9514A</t>
  </si>
  <si>
    <t>SPVRW003_CRF M1</t>
  </si>
  <si>
    <t>SMVGM04</t>
  </si>
  <si>
    <t>-22,882158</t>
  </si>
  <si>
    <t>-46,397078999999998</t>
  </si>
  <si>
    <t>SPVRW003_CRRU M1</t>
  </si>
  <si>
    <t>SPVRW003_CRRU M2</t>
  </si>
  <si>
    <t>MTSRR004_ARF M1</t>
  </si>
  <si>
    <t>-12,3214849</t>
  </si>
  <si>
    <t>-55,582802000000001</t>
  </si>
  <si>
    <t>MTSRR004_ARRU M1</t>
  </si>
  <si>
    <t>MTSRR004_ARRU M2</t>
  </si>
  <si>
    <t>MTSRR004_AMW M1</t>
  </si>
  <si>
    <t>MTSRR004_AGABINETE</t>
  </si>
  <si>
    <t>GABINETE SHARING</t>
  </si>
  <si>
    <t>MTLCS003_ARF M1</t>
  </si>
  <si>
    <t>-13,263679</t>
  </si>
  <si>
    <t>-56,021456899999997</t>
  </si>
  <si>
    <t>MTLCS003_ARRU M1</t>
  </si>
  <si>
    <t>MTLCS003_ARRU M2</t>
  </si>
  <si>
    <t>MTLCS003_AMW M1</t>
  </si>
  <si>
    <t>MTLCS003_AMW M2</t>
  </si>
  <si>
    <t>MTLCS003_AGABINETE</t>
  </si>
  <si>
    <t>MTLCS005_ARF M1</t>
  </si>
  <si>
    <t>-13,4194999</t>
  </si>
  <si>
    <t>-56,080043000000003</t>
  </si>
  <si>
    <t>MTLCS005_ARRU M1</t>
  </si>
  <si>
    <t>MTLCS005_ARRU M2</t>
  </si>
  <si>
    <t>MTLCS005_AMW M1</t>
  </si>
  <si>
    <t>MTLCS005_AGABINETE</t>
  </si>
  <si>
    <t>MTNVM003_ARF M1</t>
  </si>
  <si>
    <t>-13,490397</t>
  </si>
  <si>
    <t>-56,054327999999998</t>
  </si>
  <si>
    <t>MTNVM003_ARRU M1</t>
  </si>
  <si>
    <t>MTNVM003_ARRU M2</t>
  </si>
  <si>
    <t>MTNVM003_AMW M1</t>
  </si>
  <si>
    <t>MTNVM003_AGABINETE</t>
  </si>
  <si>
    <t>SPBRR003_ARF M1</t>
  </si>
  <si>
    <t>-23,548010999999999</t>
  </si>
  <si>
    <t>-46,885646999999999</t>
  </si>
  <si>
    <t>SPBRR003_ARF M2</t>
  </si>
  <si>
    <t>SPBRR003_ARRU M1</t>
  </si>
  <si>
    <t>PRTBG003_ARF M1</t>
  </si>
  <si>
    <t>PRTBG003</t>
  </si>
  <si>
    <t>PRTBG003_A</t>
  </si>
  <si>
    <t>SN-TGBR03</t>
  </si>
  <si>
    <t>-24,80762</t>
  </si>
  <si>
    <t>-50,490794000000001</t>
  </si>
  <si>
    <t>PRTBG003_ARRU M1</t>
  </si>
  <si>
    <t>PRTBG003_ARRU M2</t>
  </si>
  <si>
    <t>PRTBG003_AMW M1</t>
  </si>
  <si>
    <t>ANT3 0,6 18 HPX</t>
  </si>
  <si>
    <t>BANTR005_ARF M1</t>
  </si>
  <si>
    <t>-11,818680000000001</t>
  </si>
  <si>
    <t>-38,133980000000001</t>
  </si>
  <si>
    <t>ANTENNA 4805 2L 4M 1,5m</t>
  </si>
  <si>
    <t>BANTR005_ARRU M1</t>
  </si>
  <si>
    <t>BANTR005_ARRU M2</t>
  </si>
  <si>
    <t>BANTR005_AMW M1</t>
  </si>
  <si>
    <t>BANTR005_AGABINETE</t>
  </si>
  <si>
    <t>MTNVM004_ARF M1</t>
  </si>
  <si>
    <t>MTNVM004_A</t>
  </si>
  <si>
    <t>-13,5826239</t>
  </si>
  <si>
    <t>-56,029997899999998</t>
  </si>
  <si>
    <t>MTNVM004_ARRU M1</t>
  </si>
  <si>
    <t>MTNVM004_ARRU M2</t>
  </si>
  <si>
    <t>MTNVM004_AMW M1</t>
  </si>
  <si>
    <t>MTNVM004_AGABINETE</t>
  </si>
  <si>
    <t>PRRTG007_ARF M1</t>
  </si>
  <si>
    <t>PRRTG007</t>
  </si>
  <si>
    <t>PRRTG007_A</t>
  </si>
  <si>
    <t>SN-OGBR06</t>
  </si>
  <si>
    <t>-24,054265000000001</t>
  </si>
  <si>
    <t>-51,065201999999999</t>
  </si>
  <si>
    <t>PRRTG007_ARRU M1</t>
  </si>
  <si>
    <t>PRRTG007_ARRU M2</t>
  </si>
  <si>
    <t>PRRTG007_AMW M1</t>
  </si>
  <si>
    <t>MTSPZ001_ARF M1</t>
  </si>
  <si>
    <t>MTSPZ001</t>
  </si>
  <si>
    <t>MTSPZ001_A</t>
  </si>
  <si>
    <t>4G-SPZLH5</t>
  </si>
  <si>
    <t>KLM - FAZENDA MIRAGE SAPEZAL</t>
  </si>
  <si>
    <t>-13,58933</t>
  </si>
  <si>
    <t>-58,496290000000002</t>
  </si>
  <si>
    <t>MTSPZ001_AMW M1</t>
  </si>
  <si>
    <t>MSDRD004_ARF M1</t>
  </si>
  <si>
    <t>-22,217492</t>
  </si>
  <si>
    <t>-54,653056999999997</t>
  </si>
  <si>
    <t>MSDRD004_ARRU M1</t>
  </si>
  <si>
    <t>MSDRD004_AMW M1</t>
  </si>
  <si>
    <t>GORVR009_ARF M1</t>
  </si>
  <si>
    <t>-18,073051</t>
  </si>
  <si>
    <t>-50,505392999999998</t>
  </si>
  <si>
    <t>GORVR009_ARRU M1</t>
  </si>
  <si>
    <t>GORVR009_ARRU M2</t>
  </si>
  <si>
    <t>GORVR009_AMW M1</t>
  </si>
  <si>
    <t>MSDRD003_ARF M1</t>
  </si>
  <si>
    <t>-22,138652</t>
  </si>
  <si>
    <t>-54,487811000000001</t>
  </si>
  <si>
    <t>MSDRD003_ARRU M1</t>
  </si>
  <si>
    <t>MSDRD003_AMW M1</t>
  </si>
  <si>
    <t>MSNGL001_ARF M1</t>
  </si>
  <si>
    <t>-22,050087999999999</t>
  </si>
  <si>
    <t>-54,066974999999999</t>
  </si>
  <si>
    <t>MSNGL001_ARRU M1</t>
  </si>
  <si>
    <t>MSNGL001_ARRU M2</t>
  </si>
  <si>
    <t>MSNGL001_AMW M1</t>
  </si>
  <si>
    <t>PRPRD007_ARF M1</t>
  </si>
  <si>
    <t>-25,204348</t>
  </si>
  <si>
    <t>-50,995876000000003</t>
  </si>
  <si>
    <t>META AAU 5339m</t>
  </si>
  <si>
    <t>PRPRD007_ARF M2</t>
  </si>
  <si>
    <t>PRPRD007_ARRU M1</t>
  </si>
  <si>
    <t>SPTVR002_ARF M1</t>
  </si>
  <si>
    <t>SPTVR002_A</t>
  </si>
  <si>
    <t>-20,335650000000001</t>
  </si>
  <si>
    <t>-47,623868999999999</t>
  </si>
  <si>
    <t>SPTVR002_ARRU M1</t>
  </si>
  <si>
    <t>SPTVR002_AMW M1</t>
  </si>
  <si>
    <t>PRRTG004_BRF M1</t>
  </si>
  <si>
    <t>PRRTG004</t>
  </si>
  <si>
    <t>PRRTG004_B</t>
  </si>
  <si>
    <t>SN-OGBR03</t>
  </si>
  <si>
    <t>-24,276040999999999</t>
  </si>
  <si>
    <t>-50,885877000000001</t>
  </si>
  <si>
    <t>PRRTG004_BRRU M1</t>
  </si>
  <si>
    <t>PRRTG004_BRRU M2</t>
  </si>
  <si>
    <t>PRRTG004_BMW M1</t>
  </si>
  <si>
    <t>PRFZD004_CRF M1</t>
  </si>
  <si>
    <t>PRFZD004_C</t>
  </si>
  <si>
    <t>-25,490417000000001</t>
  </si>
  <si>
    <t>-54,584578</t>
  </si>
  <si>
    <t>PRFZD004_CRF M2</t>
  </si>
  <si>
    <t>PRFZD004_CRRU M1</t>
  </si>
  <si>
    <t>PRFZD004_CRRU M2</t>
  </si>
  <si>
    <t>PRFZD004_CRRU M3</t>
  </si>
  <si>
    <t>6352</t>
  </si>
  <si>
    <t>PRFZD004_CMW M1</t>
  </si>
  <si>
    <t>AMWEDB ANT2/2-C-0.6-15/80-HP</t>
  </si>
  <si>
    <t>MGWMP001_ARF M1</t>
  </si>
  <si>
    <t>-19,734728</t>
  </si>
  <si>
    <t>-48,654722</t>
  </si>
  <si>
    <t>MGWMP001_ARRU M1</t>
  </si>
  <si>
    <t>MGWMP001_AMW M1</t>
  </si>
  <si>
    <t>MGWMP001_AMW M2</t>
  </si>
  <si>
    <t xml:space="preserve"> A DEFINIR</t>
  </si>
  <si>
    <t>PRTBG002_ARF M1</t>
  </si>
  <si>
    <t>PRTBG002</t>
  </si>
  <si>
    <t>PRTBG002_A</t>
  </si>
  <si>
    <t>SN-TGBR01</t>
  </si>
  <si>
    <t>-24,863558000000001</t>
  </si>
  <si>
    <t>-50,447535999999999</t>
  </si>
  <si>
    <t>PRTBG002_ARRU M1</t>
  </si>
  <si>
    <t>PRTBG002_ARRU M2</t>
  </si>
  <si>
    <t>PRTBG002_AMW M1</t>
  </si>
  <si>
    <t>MGXMW005_BRF M1</t>
  </si>
  <si>
    <t>-19,821719999999999</t>
  </si>
  <si>
    <t>-48,967309999999998</t>
  </si>
  <si>
    <t>MGXMW005_BRRU M1</t>
  </si>
  <si>
    <t>MGXMW005_BMW M1</t>
  </si>
  <si>
    <t>MGXMW004_ARF M1</t>
  </si>
  <si>
    <t>-19,726648000000001</t>
  </si>
  <si>
    <t>-48,974916</t>
  </si>
  <si>
    <t>MGXMW004_ARRU M1</t>
  </si>
  <si>
    <t>MGXMW004_AMW M1</t>
  </si>
  <si>
    <t>SPCLN003_DRF M1</t>
  </si>
  <si>
    <t>-20,689881</t>
  </si>
  <si>
    <t>-48,536140000000003</t>
  </si>
  <si>
    <t>SPCLN003_DRRU M1</t>
  </si>
  <si>
    <t>SPCLN003_DMW M1</t>
  </si>
  <si>
    <t>MTPDR006_ARF M1</t>
  </si>
  <si>
    <t>4G-PXPM95</t>
  </si>
  <si>
    <t>-16,595645999999999</t>
  </si>
  <si>
    <t>-54,505372000000001</t>
  </si>
  <si>
    <t>MTPDR006_ARRU M1</t>
  </si>
  <si>
    <t>MTPDR006_ARRU M2</t>
  </si>
  <si>
    <t>MTPDR006_AMW M1</t>
  </si>
  <si>
    <t>MGBRB017_BRF M1</t>
  </si>
  <si>
    <t>MGBRB017_B</t>
  </si>
  <si>
    <t>-19,7592</t>
  </si>
  <si>
    <t>-48,148572000000001</t>
  </si>
  <si>
    <t>MGBRB017_BRRU M1</t>
  </si>
  <si>
    <t>MGBRB017_BMW M1</t>
  </si>
  <si>
    <t>GOMNR007_ARF M1</t>
  </si>
  <si>
    <t>-17,375077999999998</t>
  </si>
  <si>
    <t>-52,937964999999998</t>
  </si>
  <si>
    <t>ODI-065R17M18JJ-GQ V1</t>
  </si>
  <si>
    <t>GOMNR007_ARRU M1</t>
  </si>
  <si>
    <t>GOMNR007_ARRU M2</t>
  </si>
  <si>
    <t>GOMNR007_AMW M1</t>
  </si>
  <si>
    <t>GOMNR007_AMW M2</t>
  </si>
  <si>
    <t>GORVR012_ARF M1</t>
  </si>
  <si>
    <t>-17,819672000000001</t>
  </si>
  <si>
    <t>-51,197254000000001</t>
  </si>
  <si>
    <t>GORVR012_ARRU M1</t>
  </si>
  <si>
    <t>GORVR012_ARRU M2</t>
  </si>
  <si>
    <t>GORVR012_AMW M1</t>
  </si>
  <si>
    <t>MGZXW002_ARF M1</t>
  </si>
  <si>
    <t>MGZXW002</t>
  </si>
  <si>
    <t>MGZXW002_A</t>
  </si>
  <si>
    <t>4G-PRRD04</t>
  </si>
  <si>
    <t>-22,308311</t>
  </si>
  <si>
    <t>-45,621296000000001</t>
  </si>
  <si>
    <t>MGZXW002_ARRU M1</t>
  </si>
  <si>
    <t>MGZXW002_AMW M1</t>
  </si>
  <si>
    <t>MTPDR005_BRF M1</t>
  </si>
  <si>
    <t>4G-PXPM94</t>
  </si>
  <si>
    <t>-16,828914999999999</t>
  </si>
  <si>
    <t>-54,042898000000001</t>
  </si>
  <si>
    <t>MTPDR005_BRRU M1</t>
  </si>
  <si>
    <t>MTPDR005_BRRU M2</t>
  </si>
  <si>
    <t>MTPDR005_BMW M1</t>
  </si>
  <si>
    <t>MTRND008_ARF M1</t>
  </si>
  <si>
    <t>-16,510235999999999</t>
  </si>
  <si>
    <t>-54,616267000000001</t>
  </si>
  <si>
    <t>MTRND008_ARRU M1</t>
  </si>
  <si>
    <t>MTRND008_ARRU M2</t>
  </si>
  <si>
    <t>MTRND008_AMW M1</t>
  </si>
  <si>
    <t>MTRND008_AMW M2</t>
  </si>
  <si>
    <t>MGCNP004_ARF M1</t>
  </si>
  <si>
    <t>-19,759637999999999</t>
  </si>
  <si>
    <t>-48,067309000000002</t>
  </si>
  <si>
    <t>MGCNP004_ARRU M1</t>
  </si>
  <si>
    <t>MGCNP004_AMW M1</t>
  </si>
  <si>
    <t>MGWZR001_BRF M1</t>
  </si>
  <si>
    <t>-19,777179</t>
  </si>
  <si>
    <t>-48,458824999999997</t>
  </si>
  <si>
    <t>MGWZR001_BRRU M1</t>
  </si>
  <si>
    <t>MGWZR001_BMW M1</t>
  </si>
  <si>
    <t>GOJTX004_ARF M1</t>
  </si>
  <si>
    <t>-17,892558999999999</t>
  </si>
  <si>
    <t>-51,839737</t>
  </si>
  <si>
    <t>GOJTX004_ARRU M1</t>
  </si>
  <si>
    <t>GOJTX004_ARRU M2</t>
  </si>
  <si>
    <t>GOJTX004_AMW M1</t>
  </si>
  <si>
    <t>MGXMW003_ARF M1</t>
  </si>
  <si>
    <t>-19,629276000000001</t>
  </si>
  <si>
    <t>-48,960439000000001</t>
  </si>
  <si>
    <t>MGXMW003_ARRU M1</t>
  </si>
  <si>
    <t>MGXMW003_AMW M1</t>
  </si>
  <si>
    <t>GOPRT003_ARF M1</t>
  </si>
  <si>
    <t>-17,388392</t>
  </si>
  <si>
    <t>-52,785359</t>
  </si>
  <si>
    <t>GOPRT003_ARRU M1</t>
  </si>
  <si>
    <t>GOPRT003_ARRU M2</t>
  </si>
  <si>
    <t>GOPRT003_AMW M1</t>
  </si>
  <si>
    <t>BACCS002_ARF M1</t>
  </si>
  <si>
    <t>-14,780639000000001</t>
  </si>
  <si>
    <t>-45,559831000000003</t>
  </si>
  <si>
    <t>BACCS002_ARRU M1</t>
  </si>
  <si>
    <t>MGPRX002_ARF M1</t>
  </si>
  <si>
    <t>-19,495273999999998</t>
  </si>
  <si>
    <t>-48,854818000000002</t>
  </si>
  <si>
    <t>MGPRX002_ARRU M1</t>
  </si>
  <si>
    <t>MGPRX002_AMW M1</t>
  </si>
  <si>
    <t>MGPRX002_AMW M2</t>
  </si>
  <si>
    <t>MGYNT004_ARF M1</t>
  </si>
  <si>
    <t>-18,842872</t>
  </si>
  <si>
    <t>-49,092950000000002</t>
  </si>
  <si>
    <t>MGYNT004_ARRU M1</t>
  </si>
  <si>
    <t>MGYNT004_AMW M1</t>
  </si>
  <si>
    <t>MGYNT004_AMW M2</t>
  </si>
  <si>
    <t>PRPLX007_ARF M1</t>
  </si>
  <si>
    <t>PRPLX007</t>
  </si>
  <si>
    <t>PRPLX007_A</t>
  </si>
  <si>
    <t>SN-PACW02</t>
  </si>
  <si>
    <t>-25,349838999999999</t>
  </si>
  <si>
    <t>-49,839768999999997</t>
  </si>
  <si>
    <t>PRPLX007_ARRU M1</t>
  </si>
  <si>
    <t>PRPLX007_ARRU M2</t>
  </si>
  <si>
    <t>PRPLX007_AMW M1</t>
  </si>
  <si>
    <t>BACNC001_ARF M1</t>
  </si>
  <si>
    <t>BACNC001</t>
  </si>
  <si>
    <t>BACNC001_A</t>
  </si>
  <si>
    <t>4G-CEFS05</t>
  </si>
  <si>
    <t>-11,547071000000001</t>
  </si>
  <si>
    <t>-39,394897</t>
  </si>
  <si>
    <t>BACNC001_ARRU M1</t>
  </si>
  <si>
    <t>MGFRN003_ARF M1</t>
  </si>
  <si>
    <t>-20,236046000000002</t>
  </si>
  <si>
    <t>-49,157696999999999</t>
  </si>
  <si>
    <t>MGFRN003_ARRU M1</t>
  </si>
  <si>
    <t>MGFRN003_AMW M1</t>
  </si>
  <si>
    <t>PRSRT004_ARF M1</t>
  </si>
  <si>
    <t>PRSRT004</t>
  </si>
  <si>
    <t>PRSRT004_A</t>
  </si>
  <si>
    <t>SN-SPBR04</t>
  </si>
  <si>
    <t>-23,004811</t>
  </si>
  <si>
    <t>-50,995848000000002</t>
  </si>
  <si>
    <t>PRSRT004_ARRU M1</t>
  </si>
  <si>
    <t>PRSRT004_ARRU M2</t>
  </si>
  <si>
    <t>PRSRT004_AMW M1</t>
  </si>
  <si>
    <t>PRSRX006_ARF M1</t>
  </si>
  <si>
    <t>PRSRX006</t>
  </si>
  <si>
    <t>PRSRX006_A</t>
  </si>
  <si>
    <t>SN-SRBR03</t>
  </si>
  <si>
    <t>-22,905152000000001</t>
  </si>
  <si>
    <t>-50,807895000000002</t>
  </si>
  <si>
    <t>PRSRX006_ARRU M1</t>
  </si>
  <si>
    <t>PRSRX006_ARRU M2</t>
  </si>
  <si>
    <t>PRSRX006_AMW M1</t>
  </si>
  <si>
    <t>BATJP001_ARF M1</t>
  </si>
  <si>
    <t>BATJP001</t>
  </si>
  <si>
    <t>BATJP001_A</t>
  </si>
  <si>
    <t>4G-IEIT03</t>
  </si>
  <si>
    <t>-14,688408000000001</t>
  </si>
  <si>
    <t>-39,428711</t>
  </si>
  <si>
    <t>BATJP001_ARRU M1</t>
  </si>
  <si>
    <t>GOJTX009_ARF M1</t>
  </si>
  <si>
    <t>-17,668405</t>
  </si>
  <si>
    <t>-52,222935</t>
  </si>
  <si>
    <t>GOJTX009_ARRU M1</t>
  </si>
  <si>
    <t>GOJTX009_ARRU M2</t>
  </si>
  <si>
    <t>GOJTX009_AMW M1</t>
  </si>
  <si>
    <t>MTLTR001_ARF M1</t>
  </si>
  <si>
    <t>4G-ALUM90</t>
  </si>
  <si>
    <t>-17,199741</t>
  </si>
  <si>
    <t>-53,359433000000003</t>
  </si>
  <si>
    <t>MTLTR001_ARRU M1</t>
  </si>
  <si>
    <t>MTLTR001_ARRU M2</t>
  </si>
  <si>
    <t>MTLTR001_AMW M1</t>
  </si>
  <si>
    <t>MTLTR003_ARF M1</t>
  </si>
  <si>
    <t>-17,150151000000001</t>
  </si>
  <si>
    <t>-53,418813</t>
  </si>
  <si>
    <t>MTLTR003_ARRU M1</t>
  </si>
  <si>
    <t>MTLTR003_ARRU M2</t>
  </si>
  <si>
    <t>MTLTR003_AMW M1</t>
  </si>
  <si>
    <t>GOMNR005_ARF M1</t>
  </si>
  <si>
    <t>-17,473390999999999</t>
  </si>
  <si>
    <t>-52,573324999999997</t>
  </si>
  <si>
    <t>GOMNR005_ARRU M1</t>
  </si>
  <si>
    <t>GOMNR005_ARRU M2</t>
  </si>
  <si>
    <t>GOMNR005_AMW M1</t>
  </si>
  <si>
    <t>TORGN002_ARF M1</t>
  </si>
  <si>
    <t>-7,1866820000000002</t>
  </si>
  <si>
    <t>-48,342796999999997</t>
  </si>
  <si>
    <t>TORGN002_ARRU M1</t>
  </si>
  <si>
    <t>TORGN002_AMW M1</t>
  </si>
  <si>
    <t>GOJTX007_ARF M1</t>
  </si>
  <si>
    <t>-17,780926999999998</t>
  </si>
  <si>
    <t>-52,093051000000003</t>
  </si>
  <si>
    <t>GOJTX007_ARRU M1</t>
  </si>
  <si>
    <t>GOJTX007_ARRU M2</t>
  </si>
  <si>
    <t>GOJTX007_AMW M1</t>
  </si>
  <si>
    <t>MGXMW002_ARF M1</t>
  </si>
  <si>
    <t>-19,637785000000001</t>
  </si>
  <si>
    <t>-48,854875</t>
  </si>
  <si>
    <t>MGXMW002_ARRU M1</t>
  </si>
  <si>
    <t>MGXMW002_AMW M1</t>
  </si>
  <si>
    <t>SCPNH002_CRF M1</t>
  </si>
  <si>
    <t>SCPNH002_C</t>
  </si>
  <si>
    <t>-26,784652000000001</t>
  </si>
  <si>
    <t>-48,600459000000001</t>
  </si>
  <si>
    <t>SCPNH002_CRRU M1</t>
  </si>
  <si>
    <t>SCPNH002_CRRU M2</t>
  </si>
  <si>
    <t>SPFRN005_ARF M1</t>
  </si>
  <si>
    <t>SPFRN005</t>
  </si>
  <si>
    <t>SPFRN005_A</t>
  </si>
  <si>
    <t>SP0T4</t>
  </si>
  <si>
    <t>-20,672042000000001</t>
  </si>
  <si>
    <t>-47,411039000000002</t>
  </si>
  <si>
    <t>SPFRN005_ARRU M1</t>
  </si>
  <si>
    <t>SPFRN005_ARRU M2</t>
  </si>
  <si>
    <t>SPFRN005_ARRU M3</t>
  </si>
  <si>
    <t>SPFRN005_AMW M1</t>
  </si>
  <si>
    <t>SPFRN005_AMW M2</t>
  </si>
  <si>
    <t>SPFRN005_AGABINETE</t>
  </si>
  <si>
    <t>MALSX021_ARF M1</t>
  </si>
  <si>
    <t>-2,664291</t>
  </si>
  <si>
    <t>-44,258625000000002</t>
  </si>
  <si>
    <t>MALSX021_ARF M2</t>
  </si>
  <si>
    <t>MALSX021_ARRU M1</t>
  </si>
  <si>
    <t>MALSX021_ARRU M2</t>
  </si>
  <si>
    <t>MALSX021_AMW M1</t>
  </si>
  <si>
    <t>FURUKAWA</t>
  </si>
  <si>
    <t>MALSX021_AGABINETE</t>
  </si>
  <si>
    <t>MAZDC001_BRF M1</t>
  </si>
  <si>
    <t>-3,2474769999999999</t>
  </si>
  <si>
    <t>-45,756506999999999</t>
  </si>
  <si>
    <t>MAZDC001_BRRU M1</t>
  </si>
  <si>
    <t>MAZDC001_BRRU M2</t>
  </si>
  <si>
    <t>MAZDC001_BMW M1</t>
  </si>
  <si>
    <t>MAZDC001_BGABINETE</t>
  </si>
  <si>
    <t>MGXNC002_FRF M1</t>
  </si>
  <si>
    <t>-19,830995999999999</t>
  </si>
  <si>
    <t>-44,846586000000002</t>
  </si>
  <si>
    <t>MGXNC002_FRRU M1</t>
  </si>
  <si>
    <t>MGXNC002_FVSAT</t>
  </si>
  <si>
    <t>MGYNZ002_ARF M1</t>
  </si>
  <si>
    <t>MGYNZ002_A</t>
  </si>
  <si>
    <t>-18,668600000000001</t>
  </si>
  <si>
    <t>-49,161977999999998</t>
  </si>
  <si>
    <t>MGYNZ002_ARRU M1</t>
  </si>
  <si>
    <t>MGYNZ002_AMW M1</t>
  </si>
  <si>
    <t>MGYNT003_ARF M1</t>
  </si>
  <si>
    <t>-19,001339999999999</t>
  </si>
  <si>
    <t>-49,019677000000001</t>
  </si>
  <si>
    <t>MGYNT003_ARRU M1</t>
  </si>
  <si>
    <t>MGYNT003_AMW M1</t>
  </si>
  <si>
    <t>MGFRT009_ARF M1</t>
  </si>
  <si>
    <t>-20,084412</t>
  </si>
  <si>
    <t>-49,079881999999998</t>
  </si>
  <si>
    <t>MGFRT009_ARRU M1</t>
  </si>
  <si>
    <t>MGFRT009_AMW M1</t>
  </si>
  <si>
    <t>MGFRT009_AMW M2</t>
  </si>
  <si>
    <t>MGCNP003_ARF M1</t>
  </si>
  <si>
    <t>-18,71763</t>
  </si>
  <si>
    <t>-49,127439000000003</t>
  </si>
  <si>
    <t>MGCNP003_ARRU M1</t>
  </si>
  <si>
    <t>MGCNP003_AMW M1</t>
  </si>
  <si>
    <t>SPSPL168_ARF M1</t>
  </si>
  <si>
    <t>-23,625753</t>
  </si>
  <si>
    <t>-46,414033000000003</t>
  </si>
  <si>
    <t>SPSPL168_ARF M2</t>
  </si>
  <si>
    <t>SPSPL168_ARRU M1</t>
  </si>
  <si>
    <t>MGBRB018_ARF M1</t>
  </si>
  <si>
    <t>-19,743974999999999</t>
  </si>
  <si>
    <t>-48,225375</t>
  </si>
  <si>
    <t>MGBRB018_ARRU M1</t>
  </si>
  <si>
    <t>MGBRB018_AMW M1</t>
  </si>
  <si>
    <t>MGJTB001_DRF M1</t>
  </si>
  <si>
    <t>-19,921263</t>
  </si>
  <si>
    <t>-44,392423000000001</t>
  </si>
  <si>
    <t>MGJTB001_DRRU M1</t>
  </si>
  <si>
    <t>MGJTB001_DVSAT</t>
  </si>
  <si>
    <t>MGPRX003_ARF M1</t>
  </si>
  <si>
    <t>-19,235928000000001</t>
  </si>
  <si>
    <t>-48,930064000000002</t>
  </si>
  <si>
    <t>MGPRX003_ARRU M1</t>
  </si>
  <si>
    <t>MGPRX003_AVSAT</t>
  </si>
  <si>
    <t>GOPRY005_ARF M1</t>
  </si>
  <si>
    <t>-17,386143000000001</t>
  </si>
  <si>
    <t>-49,232072000000002</t>
  </si>
  <si>
    <t>GOPRY005_ARRU M1</t>
  </si>
  <si>
    <t>GOPRY005_AMW M1</t>
  </si>
  <si>
    <t>MGFRN004_ARF M1</t>
  </si>
  <si>
    <t>-20,159310999999999</t>
  </si>
  <si>
    <t>-49,112456000000002</t>
  </si>
  <si>
    <t>MGFRN004_ARRU M1</t>
  </si>
  <si>
    <t>MGFRN004_AMW M1</t>
  </si>
  <si>
    <t>MGCNP002_ARF M1</t>
  </si>
  <si>
    <t>-18,771051</t>
  </si>
  <si>
    <t>-49,073435000000003</t>
  </si>
  <si>
    <t>MGCNP002_ARRU M1</t>
  </si>
  <si>
    <t>MGCNP002_AMW M1</t>
  </si>
  <si>
    <t>MTCCR001_BRF M1</t>
  </si>
  <si>
    <t>-15,845993999999999</t>
  </si>
  <si>
    <t>-57,860481</t>
  </si>
  <si>
    <t>MTCCR001_BRRU M1</t>
  </si>
  <si>
    <t>AHEGB</t>
  </si>
  <si>
    <t>MTCCR001_BMW M1</t>
  </si>
  <si>
    <t>GOPRT002_ARF M1</t>
  </si>
  <si>
    <t>-17,402464999999999</t>
  </si>
  <si>
    <t>-52,648304000000003</t>
  </si>
  <si>
    <t>GOPRT002_ARRU M1</t>
  </si>
  <si>
    <t>GOPRT002_ARRU M2</t>
  </si>
  <si>
    <t>GOPRT002_AMW M1</t>
  </si>
  <si>
    <t>PRRTX002_ERF M1</t>
  </si>
  <si>
    <t>-25,463301999999999</t>
  </si>
  <si>
    <t>-50,591647999999999</t>
  </si>
  <si>
    <t>PRRTX002_ERRU M1</t>
  </si>
  <si>
    <t>PRRTX002_ERRU M2</t>
  </si>
  <si>
    <t>PRRTX002_EMW M1</t>
  </si>
  <si>
    <t>SPCJR001_DRF M1</t>
  </si>
  <si>
    <t>-21,123431</t>
  </si>
  <si>
    <t>-47,521172</t>
  </si>
  <si>
    <t>SPCJR001_DRRU M1</t>
  </si>
  <si>
    <t>SPCJR001_DMW M1</t>
  </si>
  <si>
    <t>SPCJR001_DMW M2</t>
  </si>
  <si>
    <t>SPJQX003_BRF M1</t>
  </si>
  <si>
    <t>SPJQX003_B</t>
  </si>
  <si>
    <t>SN-JQSC92</t>
  </si>
  <si>
    <t>-24,26896</t>
  </si>
  <si>
    <t>-47,617685999999999</t>
  </si>
  <si>
    <t>SPJQX003_BRRU M1</t>
  </si>
  <si>
    <t>SPJQX003_BVSAT</t>
  </si>
  <si>
    <t>SPBTT006_CRF M1</t>
  </si>
  <si>
    <t>-21,014417000000002</t>
  </si>
  <si>
    <t>-47,541666999999997</t>
  </si>
  <si>
    <t>SPBTT006_CRRU M1</t>
  </si>
  <si>
    <t>SPBTT006_CMW M1</t>
  </si>
  <si>
    <t>GOJTX002_BRF M1</t>
  </si>
  <si>
    <t>-17,870577000000001</t>
  </si>
  <si>
    <t>-51,606203999999998</t>
  </si>
  <si>
    <t>GOJTX002_BRRU M1</t>
  </si>
  <si>
    <t>GOJTX002_BRRU M2</t>
  </si>
  <si>
    <t>GOJTX002_BMW M1</t>
  </si>
  <si>
    <t>MGYNZ002_BRF M1</t>
  </si>
  <si>
    <t>-18,671672999999998</t>
  </si>
  <si>
    <t>-49,160220000000002</t>
  </si>
  <si>
    <t>MGYNZ002_BRRU M1</t>
  </si>
  <si>
    <t>MGYNZ002_BMW M1</t>
  </si>
  <si>
    <t>MTPDR004_BRF M1</t>
  </si>
  <si>
    <t>4G-PXPM93</t>
  </si>
  <si>
    <t>-16,791861000000001</t>
  </si>
  <si>
    <t>-54,135733999999999</t>
  </si>
  <si>
    <t>MTPDR004_BRRU M1</t>
  </si>
  <si>
    <t>MTPDR004_BRRU M2</t>
  </si>
  <si>
    <t>MTPDR004_BMW M1</t>
  </si>
  <si>
    <t>GOMNR006_BRF M1</t>
  </si>
  <si>
    <t>-17,385608999999999</t>
  </si>
  <si>
    <t>-52,885568999999997</t>
  </si>
  <si>
    <t>GOMNR006_BRRU M1</t>
  </si>
  <si>
    <t>GOMNR006_BRRU M2</t>
  </si>
  <si>
    <t>GOMNR006_BMW M1</t>
  </si>
  <si>
    <t>GOMNR006_BMW M2</t>
  </si>
  <si>
    <t>SPSMX001_BRF M1</t>
  </si>
  <si>
    <t>SPSMX001_B</t>
  </si>
  <si>
    <t>-21,384253000000001</t>
  </si>
  <si>
    <t>-47,454535999999997</t>
  </si>
  <si>
    <t>SPSMX001_BRRU M1</t>
  </si>
  <si>
    <t>SPSMX001_BMW M1</t>
  </si>
  <si>
    <t>PRLPX007_CRF M1</t>
  </si>
  <si>
    <t>-25,600724</t>
  </si>
  <si>
    <t>-49,825648999999999</t>
  </si>
  <si>
    <t>PRLPX007_CRRU M1</t>
  </si>
  <si>
    <t>PRLPX007_CRRU M2</t>
  </si>
  <si>
    <t>PRLPX007_CMW M1</t>
  </si>
  <si>
    <t>GORVR014_BRF M1</t>
  </si>
  <si>
    <t>-17,831112000000001</t>
  </si>
  <si>
    <t>-51,368174000000003</t>
  </si>
  <si>
    <t>GORVR014_BRRU M1</t>
  </si>
  <si>
    <t>GORVR014_BRRU M2</t>
  </si>
  <si>
    <t>GORVR014_BMW M1</t>
  </si>
  <si>
    <t>GOPRY004_ARF M1</t>
  </si>
  <si>
    <t>-17,504708999999998</t>
  </si>
  <si>
    <t>-49,214995999999999</t>
  </si>
  <si>
    <t>GOPRY004_ARRU M1</t>
  </si>
  <si>
    <t>GOPRY004_AMW M1</t>
  </si>
  <si>
    <t>GOMRR003_ARF M1</t>
  </si>
  <si>
    <t>4G-MIHG92</t>
  </si>
  <si>
    <t>-17,791588999999998</t>
  </si>
  <si>
    <t>-49,199019</t>
  </si>
  <si>
    <t>GOMRR003_ARRU M1</t>
  </si>
  <si>
    <t>GOMRR003_ARRU M2</t>
  </si>
  <si>
    <t>GOMRR003_AMW M1</t>
  </si>
  <si>
    <t>GOHDR002_ARF M1</t>
  </si>
  <si>
    <t>-16,994481</t>
  </si>
  <si>
    <t>-49,227352000000003</t>
  </si>
  <si>
    <t>GOHDR002_ARRU M1</t>
  </si>
  <si>
    <t>GOHDR002_ARRU M2</t>
  </si>
  <si>
    <t>GOHDR002_AMW M1</t>
  </si>
  <si>
    <t>GOHDR002_AMW M2</t>
  </si>
  <si>
    <t>MTPDR007_BRF M1</t>
  </si>
  <si>
    <t>4G-PXPM96</t>
  </si>
  <si>
    <t>-16,649598999999998</t>
  </si>
  <si>
    <t>-54,391686</t>
  </si>
  <si>
    <t>MTPDR007_BRRU M1</t>
  </si>
  <si>
    <t>MTPDR007_BRRU M2</t>
  </si>
  <si>
    <t>MTPDR007_BMW M1</t>
  </si>
  <si>
    <t>MTPDR002_ARF M1</t>
  </si>
  <si>
    <t>4G-PXPM91</t>
  </si>
  <si>
    <t>-16,718389999999999</t>
  </si>
  <si>
    <t>-54,264200000000002</t>
  </si>
  <si>
    <t>MTPDR002_ARRU M1</t>
  </si>
  <si>
    <t>MTPDR002_ARRU M2</t>
  </si>
  <si>
    <t>MTPDR002_AMW M1</t>
  </si>
  <si>
    <t>GORVR013_ARF M1</t>
  </si>
  <si>
    <t>-17,816331999999999</t>
  </si>
  <si>
    <t>-51,262889999999999</t>
  </si>
  <si>
    <t>GORVR013_ARRU M1</t>
  </si>
  <si>
    <t>GORVR013_ARRU M2</t>
  </si>
  <si>
    <t>GORVR013_AMW M1</t>
  </si>
  <si>
    <t>PRTBG007_ARF M1</t>
  </si>
  <si>
    <t>PRTBG007</t>
  </si>
  <si>
    <t>PRTBG007_A</t>
  </si>
  <si>
    <t>SN-TGBR07</t>
  </si>
  <si>
    <t>-24,685006000000001</t>
  </si>
  <si>
    <t>-50,592193999999999</t>
  </si>
  <si>
    <t>PRTBG007_ARRU M1</t>
  </si>
  <si>
    <t>PRTBG007_ARRU M2</t>
  </si>
  <si>
    <t>PRTBG007_AMW M1</t>
  </si>
  <si>
    <t>MTPDR001_BRF M1</t>
  </si>
  <si>
    <t>4G-PXPM90</t>
  </si>
  <si>
    <t>-16,657795</t>
  </si>
  <si>
    <t>-54,324742999999998</t>
  </si>
  <si>
    <t>MTPDR001_BRRU M1</t>
  </si>
  <si>
    <t>MTPDR001_BRRU M2</t>
  </si>
  <si>
    <t>MTPDR001_BMW M1</t>
  </si>
  <si>
    <t>MGFRT010_CRF M1</t>
  </si>
  <si>
    <t>-20,005572999999998</t>
  </si>
  <si>
    <t>-49,045062999999999</t>
  </si>
  <si>
    <t>MGFRT010_CRRU M1</t>
  </si>
  <si>
    <t>MGFRT010_CMW M1</t>
  </si>
  <si>
    <t>MGCNC002_BRF M1</t>
  </si>
  <si>
    <t>-19,757746999999998</t>
  </si>
  <si>
    <t>-48,319074000000001</t>
  </si>
  <si>
    <t>MGCNC002_BRRU M1</t>
  </si>
  <si>
    <t>MGCNC002_BMW M1</t>
  </si>
  <si>
    <t>SPNPR001_ARF M1</t>
  </si>
  <si>
    <t>-20,700039</t>
  </si>
  <si>
    <t>-47,652450000000002</t>
  </si>
  <si>
    <t>SPNPR001_ARRU M1</t>
  </si>
  <si>
    <t>SPNPR001_ARRU M2</t>
  </si>
  <si>
    <t>SPNPR001_AMW M1</t>
  </si>
  <si>
    <t>SPNPR001_AGABINETE</t>
  </si>
  <si>
    <t>SPJQT005_BRF M1</t>
  </si>
  <si>
    <t>SPJQT005</t>
  </si>
  <si>
    <t>SPJQT005_B</t>
  </si>
  <si>
    <t>SMJQB19</t>
  </si>
  <si>
    <t>-23,941766999999999</t>
  </si>
  <si>
    <t>-47,091596000000003</t>
  </si>
  <si>
    <t>SPJQT005_BRRU M1</t>
  </si>
  <si>
    <t>SPJQT005_BRRU M2</t>
  </si>
  <si>
    <t>PAMJX003_ARF M1</t>
  </si>
  <si>
    <t>Sococo</t>
  </si>
  <si>
    <t>-2,1025200000000002</t>
  </si>
  <si>
    <t>-48,665640000000003</t>
  </si>
  <si>
    <t>PAMJX003_ARRU M1</t>
  </si>
  <si>
    <t>PAMJX003_ARRU M2</t>
  </si>
  <si>
    <t>PAMJX003_ARRU M3</t>
  </si>
  <si>
    <t>PAMJX003_AMW M1</t>
  </si>
  <si>
    <t>PAMJX003_AGABINETE</t>
  </si>
  <si>
    <t>CEFRT016_ARF M1</t>
  </si>
  <si>
    <t>-3,783363</t>
  </si>
  <si>
    <t>-38,430568000000001</t>
  </si>
  <si>
    <t>CEFRT016_ARF M2</t>
  </si>
  <si>
    <t>CEFRT016_ARRU M1</t>
  </si>
  <si>
    <t>RRU 5517</t>
  </si>
  <si>
    <t>CEFRT016_ARRU M2</t>
  </si>
  <si>
    <t>CEFRT016_AMW M1</t>
  </si>
  <si>
    <t>BAPRT023_ARF M1</t>
  </si>
  <si>
    <t>-16,410291999999998</t>
  </si>
  <si>
    <t>-39,078722999999997</t>
  </si>
  <si>
    <t>ANTENNA 4805 2L 4M 1.5m</t>
  </si>
  <si>
    <t>BAPRT023_ARF M2</t>
  </si>
  <si>
    <t>BAPRT023_ARRU M1</t>
  </si>
  <si>
    <t>BAPRT023_ARRU M2</t>
  </si>
  <si>
    <t>BAPRT023_ARRU M3</t>
  </si>
  <si>
    <t>BAPRT023_AMW M1</t>
  </si>
  <si>
    <t>SCX2-W71AH</t>
  </si>
  <si>
    <t>BAPRT023_AGABINETE</t>
  </si>
  <si>
    <t>SPBNX005_BRF M1</t>
  </si>
  <si>
    <t>SPBNX005_B</t>
  </si>
  <si>
    <t>SN-IUSC93</t>
  </si>
  <si>
    <t>-23,657017</t>
  </si>
  <si>
    <t>-47,095469000000001</t>
  </si>
  <si>
    <t>SPBNX005_BRRU M1</t>
  </si>
  <si>
    <t>SPBNX005_BMW M1</t>
  </si>
  <si>
    <t>SPSPL119_ARF M1</t>
  </si>
  <si>
    <t>-23,81015</t>
  </si>
  <si>
    <t>-46,639792</t>
  </si>
  <si>
    <t>SPSPL119_ARF M2</t>
  </si>
  <si>
    <t>SPSPL119_ARRU M1</t>
  </si>
  <si>
    <t>SPSPL119_ARRU M2</t>
  </si>
  <si>
    <t>SPSPL119_AMW M1</t>
  </si>
  <si>
    <t>SBX1-142</t>
  </si>
  <si>
    <t>SPCMP014_ARF M1</t>
  </si>
  <si>
    <t>-22,842883</t>
  </si>
  <si>
    <t>-47,143135999999998</t>
  </si>
  <si>
    <t>SPCMP014_ARF M2</t>
  </si>
  <si>
    <t>SPCMP014_ARRU M1</t>
  </si>
  <si>
    <t>5919-5522</t>
  </si>
  <si>
    <t>MGFRT008_BRF M1</t>
  </si>
  <si>
    <t>-19,861917999999999</t>
  </si>
  <si>
    <t>-48,966110999999998</t>
  </si>
  <si>
    <t>MGFRT008_BRRU M1</t>
  </si>
  <si>
    <t>ARPB</t>
  </si>
  <si>
    <t>MGFRT008_BMW M1</t>
  </si>
  <si>
    <t>MTLTG004_ARF M1</t>
  </si>
  <si>
    <t>4G-ALTM93</t>
  </si>
  <si>
    <t>-16,932736999999999</t>
  </si>
  <si>
    <t>-53,597828999999997</t>
  </si>
  <si>
    <t>MTLTG004_ARRU M1</t>
  </si>
  <si>
    <t>MTLTG004_ARRU M2</t>
  </si>
  <si>
    <t>MTLTG004_AMW M1</t>
  </si>
  <si>
    <t>MTLTG004_AMW M2</t>
  </si>
  <si>
    <t>GOMNR008_BRF M1</t>
  </si>
  <si>
    <t>-17,386313000000001</t>
  </si>
  <si>
    <t>-53,019559999999998</t>
  </si>
  <si>
    <t>GOMNR008_BRRU M1</t>
  </si>
  <si>
    <t>GOMNR008_BRRU M2</t>
  </si>
  <si>
    <t>GOMNR008_BMW M1</t>
  </si>
  <si>
    <t>AMTCT004_ARF M1</t>
  </si>
  <si>
    <t>-3,2557390000000002</t>
  </si>
  <si>
    <t>-58,914499999999997</t>
  </si>
  <si>
    <t>AMTCT004_ARRU M1</t>
  </si>
  <si>
    <t>AMTCT004_ARRU M2</t>
  </si>
  <si>
    <t>AMTCT004_AMW M1</t>
  </si>
  <si>
    <t>PACMT004_ARF M1</t>
  </si>
  <si>
    <t>-2,2559999999999998</t>
  </si>
  <si>
    <t>-49,534602999999997</t>
  </si>
  <si>
    <t>PACMT004_ARF M2</t>
  </si>
  <si>
    <t>PACMT004_ARRU M1</t>
  </si>
  <si>
    <t>PACMT004_ARRU M2</t>
  </si>
  <si>
    <t>PACMT004_ARRU M3</t>
  </si>
  <si>
    <t>PACMT004_AMW M1</t>
  </si>
  <si>
    <t>SPPND002_BRF M1</t>
  </si>
  <si>
    <t>-22,926476000000001</t>
  </si>
  <si>
    <t>-45,399160999999999</t>
  </si>
  <si>
    <t>ANT-ASI4518R14v18</t>
  </si>
  <si>
    <t>SPPND002_BRF M2</t>
  </si>
  <si>
    <t>SPPND002_BRRU M1</t>
  </si>
  <si>
    <t>SPPND002_BRRU M2</t>
  </si>
  <si>
    <t>SPPND002_BMW M1</t>
  </si>
  <si>
    <t>GOJTX006_DRF M1</t>
  </si>
  <si>
    <t>-17,816026999999998</t>
  </si>
  <si>
    <t>-52,007631000000003</t>
  </si>
  <si>
    <t>GOJTX006_DRRU M1</t>
  </si>
  <si>
    <t>GOJTX006_DMW M1</t>
  </si>
  <si>
    <t>GORTD002_BRF M1</t>
  </si>
  <si>
    <t>-17,356182</t>
  </si>
  <si>
    <t>-53,158836999999998</t>
  </si>
  <si>
    <t>GORTD002_BRRU M1</t>
  </si>
  <si>
    <t>GORTD002_BRRU M2</t>
  </si>
  <si>
    <t>GORTD002_BMW M1</t>
  </si>
  <si>
    <t>MTLTG006_DRF M1</t>
  </si>
  <si>
    <t>4G-ALTM95</t>
  </si>
  <si>
    <t>-17,074197999999999</t>
  </si>
  <si>
    <t>-53,466535</t>
  </si>
  <si>
    <t>MTLTG006_DRRU M1</t>
  </si>
  <si>
    <t>MTLTG006_DRRU M2</t>
  </si>
  <si>
    <t>MTLTG006_DMW M1</t>
  </si>
  <si>
    <t>MTLTG003_CRF M1</t>
  </si>
  <si>
    <t>4G-ALTM92</t>
  </si>
  <si>
    <t>-16,860488</t>
  </si>
  <si>
    <t>-53,741644999999998</t>
  </si>
  <si>
    <t>MTLTG003_CRRU M1</t>
  </si>
  <si>
    <t>MTLTG003_CRRU M2</t>
  </si>
  <si>
    <t>MTLTG003_CMW M1</t>
  </si>
  <si>
    <t>BAPRT011_CRF M1</t>
  </si>
  <si>
    <t>-16,425694</t>
  </si>
  <si>
    <t>-39,238182999999999</t>
  </si>
  <si>
    <t>BAPRT011_CRRU M1</t>
  </si>
  <si>
    <t>BAPRT011_CRRU M2</t>
  </si>
  <si>
    <t>BAPRT011_CMW M1</t>
  </si>
  <si>
    <t>GOMRR005_BRF M1</t>
  </si>
  <si>
    <t>-17,947900000000001</t>
  </si>
  <si>
    <t>-49,248758000000002</t>
  </si>
  <si>
    <t>GOMRR005_BRRU M1</t>
  </si>
  <si>
    <t>GOMRR005_BRRU M2</t>
  </si>
  <si>
    <t>GOMRR005_BMW M1</t>
  </si>
  <si>
    <t>GOJTX008_CRF M1</t>
  </si>
  <si>
    <t>-17,716694</t>
  </si>
  <si>
    <t>-52,168965999999998</t>
  </si>
  <si>
    <t>GOJTX008_CRRU M1</t>
  </si>
  <si>
    <t>GOJTX008_CRRU M2</t>
  </si>
  <si>
    <t>GOJTX008_CMW M1</t>
  </si>
  <si>
    <t>MTLTG007_CRF M1</t>
  </si>
  <si>
    <t>4G-ALTM96</t>
  </si>
  <si>
    <t>-16,896341</t>
  </si>
  <si>
    <t>-53,659509</t>
  </si>
  <si>
    <t>MTLTG007_CRRU M1</t>
  </si>
  <si>
    <t>MTLTG007_CRRU M2</t>
  </si>
  <si>
    <t>MTLTG007_CMW M1</t>
  </si>
  <si>
    <t>SPPDD006_CRF M1</t>
  </si>
  <si>
    <t>SPPDD006_C</t>
  </si>
  <si>
    <t>SN-DASC96</t>
  </si>
  <si>
    <t>-23,792290999999999</t>
  </si>
  <si>
    <t>-47,562398000000002</t>
  </si>
  <si>
    <t>SPPDD006_CRRU M1</t>
  </si>
  <si>
    <t>SPPDD006_CMW M1</t>
  </si>
  <si>
    <t>MTLTG002_CRF M1</t>
  </si>
  <si>
    <t>4G-ALTM91</t>
  </si>
  <si>
    <t>-16,856667000000002</t>
  </si>
  <si>
    <t>-53,863956000000002</t>
  </si>
  <si>
    <t>MTLTG002_CRRU M1</t>
  </si>
  <si>
    <t>MTLTG002_CRRU M2</t>
  </si>
  <si>
    <t>MTLTG002_CMW M1</t>
  </si>
  <si>
    <t>MTLTG002_CMW M2</t>
  </si>
  <si>
    <t>MTLTR002_CRF M1</t>
  </si>
  <si>
    <t>4G-ALUM91</t>
  </si>
  <si>
    <t>-17,28032</t>
  </si>
  <si>
    <t>-53,256098999999999</t>
  </si>
  <si>
    <t>MTLTR002_CRRU M1</t>
  </si>
  <si>
    <t>MTLTR002_CRRU M2</t>
  </si>
  <si>
    <t>MTLTR002_CMW M1</t>
  </si>
  <si>
    <t>MTLTR002_CMW M2</t>
  </si>
  <si>
    <t>MTLTG005_CRF M1</t>
  </si>
  <si>
    <t>4G-ALTM94</t>
  </si>
  <si>
    <t>-16,989432999999998</t>
  </si>
  <si>
    <t>-53,507533000000002</t>
  </si>
  <si>
    <t>MTLTG005_CRRU M1</t>
  </si>
  <si>
    <t>MTLTG005_CRRU M2</t>
  </si>
  <si>
    <t>MTLTG005_CMW M1</t>
  </si>
  <si>
    <t>GOMNR004_BRF M1</t>
  </si>
  <si>
    <t>-17,591994</t>
  </si>
  <si>
    <t>-52,485554999999998</t>
  </si>
  <si>
    <t>GOMNR004_BRRU M1</t>
  </si>
  <si>
    <t>GOMNR004_BRRU M2</t>
  </si>
  <si>
    <t>GOMNR004_BMW M1</t>
  </si>
  <si>
    <t>GOPRY003_ARF M1</t>
  </si>
  <si>
    <t>-17,452105</t>
  </si>
  <si>
    <t>-49,226211999999997</t>
  </si>
  <si>
    <t>GOPRY003_ARRU M1</t>
  </si>
  <si>
    <t>GOPRY003_AMW M1</t>
  </si>
  <si>
    <t>GOPRY003_AVSAT</t>
  </si>
  <si>
    <t>SPBTT001_BRF M1</t>
  </si>
  <si>
    <t>-20,756305999999999</t>
  </si>
  <si>
    <t>-47,570383</t>
  </si>
  <si>
    <t>SPBTT001_BRRU M1</t>
  </si>
  <si>
    <t>SPBTT001_BRRU M2</t>
  </si>
  <si>
    <t>SPBTT001_BRRU M3</t>
  </si>
  <si>
    <t>SPBTT001_BMW M1</t>
  </si>
  <si>
    <t>SPBTT001_BGABINETE</t>
  </si>
  <si>
    <t>CEMMB001_ARF M1</t>
  </si>
  <si>
    <t>-5,6492469999999999</t>
  </si>
  <si>
    <t>-39,498283999999998</t>
  </si>
  <si>
    <t>CEMMB001_ARRU M1</t>
  </si>
  <si>
    <t>CEMMB001_ARRU M2</t>
  </si>
  <si>
    <t>CEMMB001_AMW M1</t>
  </si>
  <si>
    <t>MSQDN001_ARF M1</t>
  </si>
  <si>
    <t>-20,296721000000002</t>
  </si>
  <si>
    <t>-56,067483000000003</t>
  </si>
  <si>
    <t>MSQDN001_ARRU M1</t>
  </si>
  <si>
    <t>MSQDN001_ARRU M2</t>
  </si>
  <si>
    <t>MSQDN001_AMW M1</t>
  </si>
  <si>
    <t>SPBRN014_ARF M1</t>
  </si>
  <si>
    <t>-23,812111999999999</t>
  </si>
  <si>
    <t>-46,609473000000001</t>
  </si>
  <si>
    <t>SPBRN014_ARF M2</t>
  </si>
  <si>
    <t>SPBRN014_ARRU M1</t>
  </si>
  <si>
    <t>SPBRN014_ARRU M2</t>
  </si>
  <si>
    <t>SPBRN014_AMW M1</t>
  </si>
  <si>
    <t>SBX1-220C</t>
  </si>
  <si>
    <t>GORTD001_ARF M1</t>
  </si>
  <si>
    <t>-17,380661</t>
  </si>
  <si>
    <t>-53,135573999999998</t>
  </si>
  <si>
    <t>GORTD001_ARRU M1</t>
  </si>
  <si>
    <t>GORTD001_ARRU M2</t>
  </si>
  <si>
    <t>GORTD001_AMW M1</t>
  </si>
  <si>
    <t>MGPRX005_CRF M1</t>
  </si>
  <si>
    <t>-19,564415</t>
  </si>
  <si>
    <t>-48,826042999999999</t>
  </si>
  <si>
    <t>MGPRX005_CRRU M1</t>
  </si>
  <si>
    <t>MGPRX005_CMW M1</t>
  </si>
  <si>
    <t>SPPLR004_ARF M1</t>
  </si>
  <si>
    <t>SPPLR004_A</t>
  </si>
  <si>
    <t>SN-DLSC94</t>
  </si>
  <si>
    <t>-23,737186000000001</t>
  </si>
  <si>
    <t>-47,644300000000001</t>
  </si>
  <si>
    <t>SPPLR004_ARRU M1</t>
  </si>
  <si>
    <t>SPPLR004_AMW M1</t>
  </si>
  <si>
    <t>SPBNX003_BRF M1</t>
  </si>
  <si>
    <t>SPBNX003_B</t>
  </si>
  <si>
    <t>SN-IUSC91</t>
  </si>
  <si>
    <t>-23,683548999999999</t>
  </si>
  <si>
    <t>-47,259928000000002</t>
  </si>
  <si>
    <t>SPBNX003_BRRU M1</t>
  </si>
  <si>
    <t>SPBNX003_BMW M1</t>
  </si>
  <si>
    <t>SPXPW002_BRF M1</t>
  </si>
  <si>
    <t>SPXPW002_B</t>
  </si>
  <si>
    <t>SN-TZSC92</t>
  </si>
  <si>
    <t>-23,987452999999999</t>
  </si>
  <si>
    <t>-47,510888999999999</t>
  </si>
  <si>
    <t>SPXPW002_BRRU M1</t>
  </si>
  <si>
    <t>SPXPW002_BMW M1</t>
  </si>
  <si>
    <t>GOCCL011_ARF M1</t>
  </si>
  <si>
    <t>-15,742800000000001</t>
  </si>
  <si>
    <t>-48,406903999999997</t>
  </si>
  <si>
    <t>GOCCL011_ARRU M1</t>
  </si>
  <si>
    <t>GOCCL011_ARRU M2</t>
  </si>
  <si>
    <t>GOCCL011_AMW M1</t>
  </si>
  <si>
    <t>GOGNX008_CRF M1</t>
  </si>
  <si>
    <t>-16,633997999999998</t>
  </si>
  <si>
    <t>-49,237706000000003</t>
  </si>
  <si>
    <t>GOGNX008_CRF M2</t>
  </si>
  <si>
    <t>GOGNX008_CRRU M1</t>
  </si>
  <si>
    <t>TOPLM009_ARF M1</t>
  </si>
  <si>
    <t>-10,17591</t>
  </si>
  <si>
    <t>-48,30386</t>
  </si>
  <si>
    <t>TOPLM009_ARF M2</t>
  </si>
  <si>
    <t>TOPLM009_ARRU M1</t>
  </si>
  <si>
    <t>MGDVN013_ARF M1</t>
  </si>
  <si>
    <t>-20,076049999999999</t>
  </si>
  <si>
    <t>-44,923450000000003</t>
  </si>
  <si>
    <t>MGDVN013_ARRU M1</t>
  </si>
  <si>
    <t>MGDVN013_ARRU M2</t>
  </si>
  <si>
    <t>MGDVN013_AMW M1</t>
  </si>
  <si>
    <t>MGBRL032_ARF M1</t>
  </si>
  <si>
    <t>-19,099592000000001</t>
  </si>
  <si>
    <t>-47,990662</t>
  </si>
  <si>
    <t>ANT-AQU4518R23v18</t>
  </si>
  <si>
    <t>MGBRL032_ARRU M1</t>
  </si>
  <si>
    <t>MGBRL032_ARRU M2</t>
  </si>
  <si>
    <t>MGBRL032_AMW M1</t>
  </si>
  <si>
    <t>PEFLR002_ARF M1</t>
  </si>
  <si>
    <t>-8,6149249999999995</t>
  </si>
  <si>
    <t>-38,465575999999999</t>
  </si>
  <si>
    <t>PEFLR002_ARRU M1</t>
  </si>
  <si>
    <t>PEFLR002_ARRU M2</t>
  </si>
  <si>
    <t>PEFLR002_AMW M1</t>
  </si>
  <si>
    <t>GOPRY001_BRF M1</t>
  </si>
  <si>
    <t>-17,169592999999999</t>
  </si>
  <si>
    <t>-49,211540999999997</t>
  </si>
  <si>
    <t>GOPRY001_BRRU M1</t>
  </si>
  <si>
    <t>GOPRY001_BMW M1</t>
  </si>
  <si>
    <t>GOJTX001_ARF M1</t>
  </si>
  <si>
    <t>-17,846702000000001</t>
  </si>
  <si>
    <t>-51,481036000000003</t>
  </si>
  <si>
    <t>GOJTX001_ARRU M1</t>
  </si>
  <si>
    <t>GOJTX001_ARRU M2</t>
  </si>
  <si>
    <t>GOJTX001_AMW M1</t>
  </si>
  <si>
    <t>GOJTX001_AMW M2</t>
  </si>
  <si>
    <t>MGBRB014_CRF M1</t>
  </si>
  <si>
    <t>MGBRB014</t>
  </si>
  <si>
    <t>MGBRB014_C</t>
  </si>
  <si>
    <t>4G-UBRD15</t>
  </si>
  <si>
    <t>-19,804815000000001</t>
  </si>
  <si>
    <t>-48,020059000000003</t>
  </si>
  <si>
    <t>MGBRB014_CRRU M1</t>
  </si>
  <si>
    <t>MGBRB014_CMW M1</t>
  </si>
  <si>
    <t>GOJTX005_BRF M1</t>
  </si>
  <si>
    <t>-17,856434</t>
  </si>
  <si>
    <t>-51,900571999999997</t>
  </si>
  <si>
    <t>GOJTX005_BRRU M1</t>
  </si>
  <si>
    <t>GOJTX005_BRRU M2</t>
  </si>
  <si>
    <t>GOJTX005_BMW M1</t>
  </si>
  <si>
    <t>GOJTX005_BMW M2</t>
  </si>
  <si>
    <t>GOMNR009_CRF M1</t>
  </si>
  <si>
    <t>-17,386106999999999</t>
  </si>
  <si>
    <t>-53,059218000000001</t>
  </si>
  <si>
    <t>GOMNR009_CRRU M1</t>
  </si>
  <si>
    <t>GOMNR009_CRRU M2</t>
  </si>
  <si>
    <t>GOMNR009_CMW M1</t>
  </si>
  <si>
    <t>PRSRT001_ARF M1</t>
  </si>
  <si>
    <t>PRSRT001</t>
  </si>
  <si>
    <t>PRSRT001_A</t>
  </si>
  <si>
    <t>SN-SPBR02</t>
  </si>
  <si>
    <t>-23,106189000000001</t>
  </si>
  <si>
    <t>-51,106735999999998</t>
  </si>
  <si>
    <t>PRSRT001_ARRU M1</t>
  </si>
  <si>
    <t>PRSRT001_ARRU M2</t>
  </si>
  <si>
    <t>PRSRT001_AMW M1</t>
  </si>
  <si>
    <t>PRSRX005_BRF M1</t>
  </si>
  <si>
    <t>PRSRX005</t>
  </si>
  <si>
    <t>PRSRX005_B</t>
  </si>
  <si>
    <t>SN-SRBR02</t>
  </si>
  <si>
    <t>-22,928436999999999</t>
  </si>
  <si>
    <t>-50,828673999999999</t>
  </si>
  <si>
    <t>PRSRX005_BRRU M1</t>
  </si>
  <si>
    <t>PRSRX005_BRRU M2</t>
  </si>
  <si>
    <t>PRSRX005_BMW M1</t>
  </si>
  <si>
    <t>ANT2 C 0.6 18 HPX</t>
  </si>
  <si>
    <t>PRSRT002_ARF M1</t>
  </si>
  <si>
    <t>PRSRT002</t>
  </si>
  <si>
    <t>PRSRT002_A</t>
  </si>
  <si>
    <t>SN-SPBR01</t>
  </si>
  <si>
    <t>-23,140813999999999</t>
  </si>
  <si>
    <t>-51,153570999999999</t>
  </si>
  <si>
    <t>PRSRT002_ARRU M1</t>
  </si>
  <si>
    <t>PRSRT002_ARRU M2</t>
  </si>
  <si>
    <t>PRSRT002_AMW M1</t>
  </si>
  <si>
    <t>MALTL002_ARF M1</t>
  </si>
  <si>
    <t>Vale</t>
  </si>
  <si>
    <t>Ferrovia Carajás</t>
  </si>
  <si>
    <t>-3,6727372699999998</t>
  </si>
  <si>
    <t>-45,85387978</t>
  </si>
  <si>
    <t>REDE PRIVADA</t>
  </si>
  <si>
    <t>MALTL002_ARRU M1</t>
  </si>
  <si>
    <t>MAMRX001_ARF M1</t>
  </si>
  <si>
    <t>-3,4998914800000001</t>
  </si>
  <si>
    <t>-44,617675689999999</t>
  </si>
  <si>
    <t>MAMRX001_ARRU M1</t>
  </si>
  <si>
    <t>MACLN001_BRF M1</t>
  </si>
  <si>
    <t>KM 500 - PENDENTE</t>
  </si>
  <si>
    <t>-4,8183103000000003</t>
  </si>
  <si>
    <t>-47,359859999999998</t>
  </si>
  <si>
    <t>MACLN001_BRRU M1</t>
  </si>
  <si>
    <t>MALTL004_ARF M1</t>
  </si>
  <si>
    <t>KM 292 - PENDENTE</t>
  </si>
  <si>
    <t>-3,7222106799999999</t>
  </si>
  <si>
    <t>-46,076897010000003</t>
  </si>
  <si>
    <t>MALTL004_ARRU M1</t>
  </si>
  <si>
    <t>MAGRP002_ARF M1</t>
  </si>
  <si>
    <t>KM 184 - PENDENTE</t>
  </si>
  <si>
    <t>-3,6207368799999999</t>
  </si>
  <si>
    <t>-45,17443952</t>
  </si>
  <si>
    <t>MAGRP002_ARRU M1</t>
  </si>
  <si>
    <t>MANJT001_ARF M1</t>
  </si>
  <si>
    <t>KM 98 - PENDENTE</t>
  </si>
  <si>
    <t>-3,3887523499999999</t>
  </si>
  <si>
    <t>-44,528871840000001</t>
  </si>
  <si>
    <t>MANJT001_ARRU M1</t>
  </si>
  <si>
    <t>MAVTX001_ARF M1</t>
  </si>
  <si>
    <t>-3,5538266200000002</t>
  </si>
  <si>
    <t>-44,908715200000003</t>
  </si>
  <si>
    <t>MAVTX001_ARF M2</t>
  </si>
  <si>
    <t>REDE PÚBLICA</t>
  </si>
  <si>
    <t>MAVTX001_ARRU M1</t>
  </si>
  <si>
    <t>MAVTX001_ARRU M2</t>
  </si>
  <si>
    <t>MAGRP001_ARF M1</t>
  </si>
  <si>
    <t>-3,58324511</t>
  </si>
  <si>
    <t>-45,050480899999997</t>
  </si>
  <si>
    <t>MAGRP001_ARF M2</t>
  </si>
  <si>
    <t>MAGRP001_ARRU M1</t>
  </si>
  <si>
    <t>MAGRP001_ARRU M2</t>
  </si>
  <si>
    <t>MAMNC001_ARF M1</t>
  </si>
  <si>
    <t>-3,6587899300000002</t>
  </si>
  <si>
    <t>-45,256665720000001</t>
  </si>
  <si>
    <t>MAMNC001_ARF M2</t>
  </si>
  <si>
    <t>MAMNC001_ARRU M1</t>
  </si>
  <si>
    <t>MAMNC001_ARRU M2</t>
  </si>
  <si>
    <t>MAPND001_ARF M1</t>
  </si>
  <si>
    <t>-3,7233909299999999</t>
  </si>
  <si>
    <t>-45,509763669999998</t>
  </si>
  <si>
    <t>MAPND001_ARF M2</t>
  </si>
  <si>
    <t>MAPND001_ARRU M1</t>
  </si>
  <si>
    <t>MAPND001_ARRU M2</t>
  </si>
  <si>
    <t>MATFL001_ARF M1</t>
  </si>
  <si>
    <t>-3,6708978000000001</t>
  </si>
  <si>
    <t>-45,64729663</t>
  </si>
  <si>
    <t>MATFL001_ARF M2</t>
  </si>
  <si>
    <t>MATFL001_ARRU M1</t>
  </si>
  <si>
    <t>MATFL001_ARRU M2</t>
  </si>
  <si>
    <t>MARTX002_BRF M1</t>
  </si>
  <si>
    <t>MAV79 - KM61</t>
  </si>
  <si>
    <t>-3,1291600000000002</t>
  </si>
  <si>
    <t>-44,331752999999999</t>
  </si>
  <si>
    <t>MARTX002_BRF M2</t>
  </si>
  <si>
    <t>MARTX002_BRRU M1</t>
  </si>
  <si>
    <t>MARTX002_BRRU M2</t>
  </si>
  <si>
    <t>MABMX003_ARF M1</t>
  </si>
  <si>
    <t>-4,35984281</t>
  </si>
  <si>
    <t>-46,698769730000002</t>
  </si>
  <si>
    <t>MABMX003_ARF M2</t>
  </si>
  <si>
    <t>MABMX003_ARRU M1</t>
  </si>
  <si>
    <t>MABMX003_ARRU M2</t>
  </si>
  <si>
    <t>MACLN003_ARF M1</t>
  </si>
  <si>
    <t>-4,5320665800000004</t>
  </si>
  <si>
    <t>-47,072456340000002</t>
  </si>
  <si>
    <t>MACLN003_ARF M2</t>
  </si>
  <si>
    <t>MACLN003_ARRU M1</t>
  </si>
  <si>
    <t>MACLN003_ARRU M2</t>
  </si>
  <si>
    <t>MACLN004_ARF M1</t>
  </si>
  <si>
    <t>-4,6336530800000002</t>
  </si>
  <si>
    <t>-47,224687520000003</t>
  </si>
  <si>
    <t>MACLN004_ARF M2</t>
  </si>
  <si>
    <t>MACLN004_ARRU M1</t>
  </si>
  <si>
    <t>MACLN004_ARRU M2</t>
  </si>
  <si>
    <t>MACLN005_CRF M1</t>
  </si>
  <si>
    <t>-4,7407000000000004</t>
  </si>
  <si>
    <t>-47,310389999999998</t>
  </si>
  <si>
    <t>MACLN005_CRF M2</t>
  </si>
  <si>
    <t>MACLN005_CRRU M1</t>
  </si>
  <si>
    <t>MACLN005_CRRU M2</t>
  </si>
  <si>
    <t>MABMX001_ARF M1</t>
  </si>
  <si>
    <t>-4,2964130000000003</t>
  </si>
  <si>
    <t>-46,569578999999997</t>
  </si>
  <si>
    <t>MABMX001_ARF M2</t>
  </si>
  <si>
    <t>MABMX001_ARRU M1</t>
  </si>
  <si>
    <t>MABMX001_ARRU M2</t>
  </si>
  <si>
    <t>MALTL005_ARF M1</t>
  </si>
  <si>
    <t>-3,88443</t>
  </si>
  <si>
    <t>-46,200870000000002</t>
  </si>
  <si>
    <t>MALTL005_ARF M2</t>
  </si>
  <si>
    <t>MALTL005_ARRU M1</t>
  </si>
  <si>
    <t>MALTL005_ARRU M2</t>
  </si>
  <si>
    <t>MACLN006_ARF M1</t>
  </si>
  <si>
    <t>-4,799906</t>
  </si>
  <si>
    <t>-47,306980000000003</t>
  </si>
  <si>
    <t>MACLN006_ARF M2</t>
  </si>
  <si>
    <t>MACLN006_ARRU M1</t>
  </si>
  <si>
    <t>MACLN006_ARRU M2</t>
  </si>
  <si>
    <t>MACLN002_ARF M1</t>
  </si>
  <si>
    <t>-4,5020810000000004</t>
  </si>
  <si>
    <t>-47,003869000000002</t>
  </si>
  <si>
    <t>MACLN002_ARF M2</t>
  </si>
  <si>
    <t>MACLN002_ARRU M1</t>
  </si>
  <si>
    <t>MACLN002_ARRU M2</t>
  </si>
  <si>
    <t>MABMX004_BRF M1</t>
  </si>
  <si>
    <t>-4,3876660000000003</t>
  </si>
  <si>
    <t>-46,799100000000003</t>
  </si>
  <si>
    <t>MABMX004_BRF M2</t>
  </si>
  <si>
    <t>MABMX004_BRRU M1</t>
  </si>
  <si>
    <t>MABMX004_BRRU M2</t>
  </si>
  <si>
    <t>MABMX002_ARF M1</t>
  </si>
  <si>
    <t>-4,2077869999999997</t>
  </si>
  <si>
    <t>-46,487934000000003</t>
  </si>
  <si>
    <t>MABMX002_ARF M2</t>
  </si>
  <si>
    <t>MABMX002_ARRU M1</t>
  </si>
  <si>
    <t>MABMX002_ARRU M2</t>
  </si>
  <si>
    <t>MABRT001_ARF M1</t>
  </si>
  <si>
    <t>-4,1266540000000003</t>
  </si>
  <si>
    <t>-46,420428000000001</t>
  </si>
  <si>
    <t>MABRT001_ARF M2</t>
  </si>
  <si>
    <t>MABRT001_ARRU M1</t>
  </si>
  <si>
    <t>MABRT001_ARRU M2</t>
  </si>
  <si>
    <t>MALTL003_BRF M1</t>
  </si>
  <si>
    <t>-3,9493100000000001</t>
  </si>
  <si>
    <t>-46,230020000000003</t>
  </si>
  <si>
    <t>MALTL003_BRF M2</t>
  </si>
  <si>
    <t>MALTL003_BRRU M1</t>
  </si>
  <si>
    <t>MALTL003_BRRU M2</t>
  </si>
  <si>
    <t>MGPRX006_CRF M1</t>
  </si>
  <si>
    <t>-19,075286999999999</t>
  </si>
  <si>
    <t>-49,000397</t>
  </si>
  <si>
    <t>MGPRX006_CRRU M1</t>
  </si>
  <si>
    <t>MGPRX006_CMW M1</t>
  </si>
  <si>
    <t>MGPRX004_BRF M1</t>
  </si>
  <si>
    <t>-19,384149000000001</t>
  </si>
  <si>
    <t>-48,897995000000002</t>
  </si>
  <si>
    <t>MGPRX004_BRRU M1</t>
  </si>
  <si>
    <t>MGPRX004_BMW M1</t>
  </si>
  <si>
    <t>MGPRX004_BMW M2</t>
  </si>
  <si>
    <t>MTLTG001_ARF M1</t>
  </si>
  <si>
    <t>4G-ALTM90</t>
  </si>
  <si>
    <t>-16,843378000000001</t>
  </si>
  <si>
    <t>-53,937148999999998</t>
  </si>
  <si>
    <t>MTLTG001_ARRU M1</t>
  </si>
  <si>
    <t>MTLTG001_ARRU M2</t>
  </si>
  <si>
    <t>MTLTG001_AMW M1</t>
  </si>
  <si>
    <t>PRPNH002_ARF M1</t>
  </si>
  <si>
    <t>-25,427389000000002</t>
  </si>
  <si>
    <t>-49,154027999999997</t>
  </si>
  <si>
    <t>PRPNH002_ARF M2</t>
  </si>
  <si>
    <t>PRPNH002_ARRU M1</t>
  </si>
  <si>
    <t>PRPNH002_ARRU M2</t>
  </si>
  <si>
    <t>PRPNH002_AMW M1</t>
  </si>
  <si>
    <t>GOPRY002_BRF M1</t>
  </si>
  <si>
    <t>-17,411325999999999</t>
  </si>
  <si>
    <t>-49,225015999999997</t>
  </si>
  <si>
    <t>GOPRY002_BRRU M1</t>
  </si>
  <si>
    <t>GOPRY002_BMW M1</t>
  </si>
  <si>
    <t>GOPRY002_BVSAT</t>
  </si>
  <si>
    <t>GOJTX003_CRF M1</t>
  </si>
  <si>
    <t>-17,911583</t>
  </si>
  <si>
    <t>-51,769869999999997</t>
  </si>
  <si>
    <t>GOJTX003_CRRU M1</t>
  </si>
  <si>
    <t>GOJTX003_CRRU M2</t>
  </si>
  <si>
    <t>GOJTX003_CMW M1</t>
  </si>
  <si>
    <t>MTRND009_ARF M1</t>
  </si>
  <si>
    <t>-16,559237</t>
  </si>
  <si>
    <t>-54,556584000000001</t>
  </si>
  <si>
    <t>MTRND009_ARRU M1</t>
  </si>
  <si>
    <t>MTRND009_ARRU M2</t>
  </si>
  <si>
    <t>MTRND009_AMW M1</t>
  </si>
  <si>
    <t>CEFRT017_ARF M1</t>
  </si>
  <si>
    <t>-3,84829</t>
  </si>
  <si>
    <t>-38,526409999999998</t>
  </si>
  <si>
    <t>CEFRT017_ARF M2</t>
  </si>
  <si>
    <t>CEFRT017_ARRU M1</t>
  </si>
  <si>
    <t>RRU 5517t</t>
  </si>
  <si>
    <t>CEFRT017_ARRU M2</t>
  </si>
  <si>
    <t>CEFRT017_AMW M1</t>
  </si>
  <si>
    <t>BAPRT020_CRF M1</t>
  </si>
  <si>
    <t>-16,455278</t>
  </si>
  <si>
    <t>-39,149766999999997</t>
  </si>
  <si>
    <t>BAPRT020_CRRU M1</t>
  </si>
  <si>
    <t>BAPRT020_CRRU M2</t>
  </si>
  <si>
    <t>BAPRT020_CMW M1</t>
  </si>
  <si>
    <t>SPSMR003_BRF M1</t>
  </si>
  <si>
    <t>-22,806191999999999</t>
  </si>
  <si>
    <t>-47,177281000000001</t>
  </si>
  <si>
    <t>SPSMR003_BRF M2</t>
  </si>
  <si>
    <t>SPSMR003_BRRU M1</t>
  </si>
  <si>
    <t>SPSMR003_BRRU M2</t>
  </si>
  <si>
    <t>SPSMR003_BRRU M3</t>
  </si>
  <si>
    <t>SPSMR003_BMW M1</t>
  </si>
  <si>
    <t>SPTTX001_ARF M1</t>
  </si>
  <si>
    <t>-23,402280000000001</t>
  </si>
  <si>
    <t>-47,837826999999997</t>
  </si>
  <si>
    <t>SPTTX001_ARF M2</t>
  </si>
  <si>
    <t>SPTTX001_ARRU M1</t>
  </si>
  <si>
    <t>SPTTX001_ARRU M2</t>
  </si>
  <si>
    <t>SPTTX001_ARRU M3</t>
  </si>
  <si>
    <t>SPTTX001_AMW M1</t>
  </si>
  <si>
    <t>SPPTX003_BRF M1</t>
  </si>
  <si>
    <t>-20,749345000000002</t>
  </si>
  <si>
    <t>-47,432729000000002</t>
  </si>
  <si>
    <t>SPPTX003_BRRU M1</t>
  </si>
  <si>
    <t>SPPTX003_BRRU M2</t>
  </si>
  <si>
    <t>SPPTX003_BRRU M3</t>
  </si>
  <si>
    <t>SPPTX003_BMW M1</t>
  </si>
  <si>
    <t>SCJRG004_ARF M1</t>
  </si>
  <si>
    <t>SCJRG004_ARF M2</t>
  </si>
  <si>
    <t>SCJRG004_ARRU M1</t>
  </si>
  <si>
    <t>GOMNR002_ARF M1</t>
  </si>
  <si>
    <t>-17,661114999999999</t>
  </si>
  <si>
    <t>-52,343176</t>
  </si>
  <si>
    <t>GOMNR002_ARRU M1</t>
  </si>
  <si>
    <t>GOMNR002_ARRU M2</t>
  </si>
  <si>
    <t>GOMNR002_AMW M1</t>
  </si>
  <si>
    <t>GORVR011_CRF M1</t>
  </si>
  <si>
    <t>-17,815536000000002</t>
  </si>
  <si>
    <t>-51,113954</t>
  </si>
  <si>
    <t>GORVR011_CRRU M1</t>
  </si>
  <si>
    <t>GORVR011_CRRU M2</t>
  </si>
  <si>
    <t>GORVR011_CMW M1</t>
  </si>
  <si>
    <t>MTPDR003_BRF M1</t>
  </si>
  <si>
    <t>4G-PXPM92</t>
  </si>
  <si>
    <t>-16,790178000000001</t>
  </si>
  <si>
    <t>-54,205768999999997</t>
  </si>
  <si>
    <t>MTPDR003_BRRU M1</t>
  </si>
  <si>
    <t>MTPDR003_BRRU M2</t>
  </si>
  <si>
    <t>MTPDR003_BMW M1</t>
  </si>
  <si>
    <t>GOBMJ005_ARF M1</t>
  </si>
  <si>
    <t>-18,151160000000001</t>
  </si>
  <si>
    <t>-49,655189999999997</t>
  </si>
  <si>
    <t>GOBMJ005_ARRU M1</t>
  </si>
  <si>
    <t>GOBMJ005_ARRU M2</t>
  </si>
  <si>
    <t>GOBMJ005_AMW M1</t>
  </si>
  <si>
    <t>PADML001_ARF M1</t>
  </si>
  <si>
    <t>-4,2881400000000003</t>
  </si>
  <si>
    <t>-47,547080000000001</t>
  </si>
  <si>
    <t>PADML001_ARF M2</t>
  </si>
  <si>
    <t>PADML001_ARRU M1</t>
  </si>
  <si>
    <t>PADML001_ARRU M2</t>
  </si>
  <si>
    <t>PADML001_AMW M1</t>
  </si>
  <si>
    <t>SPPRC005_ARF M1</t>
  </si>
  <si>
    <t>-22,671921000000001</t>
  </si>
  <si>
    <t>-47,673785000000002</t>
  </si>
  <si>
    <t>SPPRC005_ARF M2</t>
  </si>
  <si>
    <t>SPPRC005_ARRU M1</t>
  </si>
  <si>
    <t>SPPRC005_ARRU M2</t>
  </si>
  <si>
    <t>PRLND009_BRF M1</t>
  </si>
  <si>
    <t>PRLND009</t>
  </si>
  <si>
    <t>PRLND009_B</t>
  </si>
  <si>
    <t>SN-LDWA91</t>
  </si>
  <si>
    <t>-23,180972000000001</t>
  </si>
  <si>
    <t>-51,171957999999997</t>
  </si>
  <si>
    <t>PRLND009_BRRU M1</t>
  </si>
  <si>
    <t>PRLND009_BRRU M2</t>
  </si>
  <si>
    <t>PRLND009_BMW M1</t>
  </si>
  <si>
    <t>PRRTG001_ARF M1</t>
  </si>
  <si>
    <t>PRRTG001</t>
  </si>
  <si>
    <t>PRRTG001_A</t>
  </si>
  <si>
    <t>SN-OGBR08</t>
  </si>
  <si>
    <t>-24,138242000000002</t>
  </si>
  <si>
    <t>-51,004474999999999</t>
  </si>
  <si>
    <t>PRRTG001_ARRU M1</t>
  </si>
  <si>
    <t>PRRTG001_ARRU M2</t>
  </si>
  <si>
    <t>PRRTG001_AMW M1</t>
  </si>
  <si>
    <t>PRRTG005_ARF M1</t>
  </si>
  <si>
    <t>PRRTG005</t>
  </si>
  <si>
    <t>PRRTG005_A</t>
  </si>
  <si>
    <t>SN-OGBR04</t>
  </si>
  <si>
    <t>-23,983127</t>
  </si>
  <si>
    <t>-51,084266999999997</t>
  </si>
  <si>
    <t>PRRTG005_ARRU M1</t>
  </si>
  <si>
    <t>PRRTG005_ARRU M2</t>
  </si>
  <si>
    <t>PRRTG005_AMW M1</t>
  </si>
  <si>
    <t>PRSRT003_ARF M1</t>
  </si>
  <si>
    <t>PRSRT003</t>
  </si>
  <si>
    <t>PRSRT003_A</t>
  </si>
  <si>
    <t>SN-SPBR03</t>
  </si>
  <si>
    <t>-23,105250000000002</t>
  </si>
  <si>
    <t>-51,012042000000001</t>
  </si>
  <si>
    <t>PRSRT003_ARRU M1</t>
  </si>
  <si>
    <t>PRSRT003_ARRU M2</t>
  </si>
  <si>
    <t>PRSRT003_AMW M1</t>
  </si>
  <si>
    <t>PRPNT006_ARF M1</t>
  </si>
  <si>
    <t>PRPNT006</t>
  </si>
  <si>
    <t>PRPNT006_A</t>
  </si>
  <si>
    <t>SN-PGNP02</t>
  </si>
  <si>
    <t>-25,090551000000001</t>
  </si>
  <si>
    <t>-50,073160999999999</t>
  </si>
  <si>
    <t>PRPNT006_ARRU M1</t>
  </si>
  <si>
    <t>PRPNT006_ARRU M2</t>
  </si>
  <si>
    <t>PRPNT006_AMW M1</t>
  </si>
  <si>
    <t>PRTBG001_BRF M1</t>
  </si>
  <si>
    <t>PRTBG001</t>
  </si>
  <si>
    <t>PRTBG001_B</t>
  </si>
  <si>
    <t>SN-TGBR04</t>
  </si>
  <si>
    <t>-24,792392</t>
  </si>
  <si>
    <t>-50,498286</t>
  </si>
  <si>
    <t>PRTBG001_BRRU M1</t>
  </si>
  <si>
    <t>PRTBG001_BRRU M2</t>
  </si>
  <si>
    <t>PRTBG001_BMW M1</t>
  </si>
  <si>
    <t>PRTBG006_BRF M1</t>
  </si>
  <si>
    <t>PRTBG006</t>
  </si>
  <si>
    <t>PRTBG006_B</t>
  </si>
  <si>
    <t>SN-TGBR08</t>
  </si>
  <si>
    <t>-24,605450999999999</t>
  </si>
  <si>
    <t>-50,662194999999997</t>
  </si>
  <si>
    <t>PRTBG006_BRRU M1</t>
  </si>
  <si>
    <t>PRTBG006_BRRU M2</t>
  </si>
  <si>
    <t>PRTBG006_BMW M1</t>
  </si>
  <si>
    <t>PRTBG008_BRF M1</t>
  </si>
  <si>
    <t>PRTBG008</t>
  </si>
  <si>
    <t>PRTBG008_B</t>
  </si>
  <si>
    <t>SN-TGBR05</t>
  </si>
  <si>
    <t>-24,744816</t>
  </si>
  <si>
    <t>-50,537796999999998</t>
  </si>
  <si>
    <t>PRTBG008_BRRU M1</t>
  </si>
  <si>
    <t>PRTBG008_BRRU M2</t>
  </si>
  <si>
    <t>PRTBG008_BMW M1</t>
  </si>
  <si>
    <t>PRSRX004_BRF M1</t>
  </si>
  <si>
    <t>PRSRX004</t>
  </si>
  <si>
    <t>PRSRX004_B</t>
  </si>
  <si>
    <t>SN-SRBR01</t>
  </si>
  <si>
    <t>-22,964483000000001</t>
  </si>
  <si>
    <t>-50,881376000000003</t>
  </si>
  <si>
    <t>PRSRX004_BRRU M1</t>
  </si>
  <si>
    <t>PRSRX004_BRRU M2</t>
  </si>
  <si>
    <t>PRSRX004_BMW M1</t>
  </si>
  <si>
    <t>PRLND008_BRF M1</t>
  </si>
  <si>
    <t>PRLND008</t>
  </si>
  <si>
    <t>PRLND008_B</t>
  </si>
  <si>
    <t>SN-LDBR04</t>
  </si>
  <si>
    <t>-23,522345000000001</t>
  </si>
  <si>
    <t>-51,138798999999999</t>
  </si>
  <si>
    <t>PRLND008_BRRU M1</t>
  </si>
  <si>
    <t>PRLND008_BRRU M2</t>
  </si>
  <si>
    <t>PRLND008_BMW M1</t>
  </si>
  <si>
    <t>PRMDS002_BRF M1</t>
  </si>
  <si>
    <t>PRMDS002</t>
  </si>
  <si>
    <t>PRMDS002_B</t>
  </si>
  <si>
    <t>SN-MXBR01</t>
  </si>
  <si>
    <t>-23,971594</t>
  </si>
  <si>
    <t>-51,110436</t>
  </si>
  <si>
    <t>PRMDS002_BRRU M1</t>
  </si>
  <si>
    <t>PRMDS002_BVSAT</t>
  </si>
  <si>
    <t>SAT STARLINK</t>
  </si>
  <si>
    <t>PRRTG008_BRF M1</t>
  </si>
  <si>
    <t>PRRTG008</t>
  </si>
  <si>
    <t>PRRTG008_B</t>
  </si>
  <si>
    <t>SN-OGBR07</t>
  </si>
  <si>
    <t>-24,160865000000001</t>
  </si>
  <si>
    <t>-50,971412999999998</t>
  </si>
  <si>
    <t>PRRTG008_BRRU M1</t>
  </si>
  <si>
    <t>PRRTG008_BRRU M2</t>
  </si>
  <si>
    <t>PRRTG008_BMW M1</t>
  </si>
  <si>
    <t>SPSPL078_AMW M1</t>
  </si>
  <si>
    <t>SPOINDMW02</t>
  </si>
  <si>
    <t>-23,450206999999999</t>
  </si>
  <si>
    <t>-46,670402000000003</t>
  </si>
  <si>
    <t>SPSPL079_AMW M1</t>
  </si>
  <si>
    <t>SPOINDMW03</t>
  </si>
  <si>
    <t>-23,422830999999999</t>
  </si>
  <si>
    <t>-46,720874999999999</t>
  </si>
  <si>
    <t>SPSPL080_AMW M1</t>
  </si>
  <si>
    <t>SPOINDMW04</t>
  </si>
  <si>
    <t>-23,445564999999998</t>
  </si>
  <si>
    <t>-46,628590000000003</t>
  </si>
  <si>
    <t>MTCBX009_ARF M1</t>
  </si>
  <si>
    <t>-15,809355</t>
  </si>
  <si>
    <t>-55,541862000000002</t>
  </si>
  <si>
    <t>MTCBX009_ARRU M1</t>
  </si>
  <si>
    <t>MTCBX009_ARRU M2</t>
  </si>
  <si>
    <t>MTCBX009_AMW M1</t>
  </si>
  <si>
    <t>MTCBX009_AMW M2</t>
  </si>
  <si>
    <t>MTCBX009_AGABINETE</t>
  </si>
  <si>
    <t>MTCBX010_ARF M1</t>
  </si>
  <si>
    <t>-15,831908</t>
  </si>
  <si>
    <t>-55,438313899999997</t>
  </si>
  <si>
    <t>MTCBX010_ARRU M1</t>
  </si>
  <si>
    <t>MTCBX010_ARRU M2</t>
  </si>
  <si>
    <t>MTCBX010_AMW M1</t>
  </si>
  <si>
    <t>MTCBX010_AGABINETE</t>
  </si>
  <si>
    <t>MTCMP001_ARF M1</t>
  </si>
  <si>
    <t>-15,819209000000001</t>
  </si>
  <si>
    <t>-55,319670000000002</t>
  </si>
  <si>
    <t>MTCMP001_ARRU M1</t>
  </si>
  <si>
    <t>MTCMP001_ARRU M2</t>
  </si>
  <si>
    <t>MTCMP001_AMW M1</t>
  </si>
  <si>
    <t>MTCMP001_AGABINETE</t>
  </si>
  <si>
    <t>MTDMN004_ARF M1</t>
  </si>
  <si>
    <t>-14,3985489</t>
  </si>
  <si>
    <t>-56,109724</t>
  </si>
  <si>
    <t>MTDMN004_ARRU M1</t>
  </si>
  <si>
    <t>MTDMN004_ARRU M2</t>
  </si>
  <si>
    <t>MTDMN004_AMW M1</t>
  </si>
  <si>
    <t>MTDMN004_AGABINETE</t>
  </si>
  <si>
    <t>MTJCR002_ARF M1</t>
  </si>
  <si>
    <t>-15,838452</t>
  </si>
  <si>
    <t>-55,161800900000003</t>
  </si>
  <si>
    <t>MTJCR002_ARRU M1</t>
  </si>
  <si>
    <t>MTJCR002_ARRU M2</t>
  </si>
  <si>
    <t>MTJCR002_AMW M1</t>
  </si>
  <si>
    <t>MTJCR002_AGABINETE</t>
  </si>
  <si>
    <t>MTJCR004_ARF M1</t>
  </si>
  <si>
    <t>-15,928644</t>
  </si>
  <si>
    <t>-55,022692900000003</t>
  </si>
  <si>
    <t>MTJCR004_ARRU M1</t>
  </si>
  <si>
    <t>MTJCR004_ARRU M2</t>
  </si>
  <si>
    <t>MTJCR004_AMW M1</t>
  </si>
  <si>
    <t>MTJCR004_AMW M2</t>
  </si>
  <si>
    <t>MTJCR004_AGABINETE</t>
  </si>
  <si>
    <t>MTJSC001_ARF M1</t>
  </si>
  <si>
    <t>-16,184304900000001</t>
  </si>
  <si>
    <t>-54,787300000000002</t>
  </si>
  <si>
    <t>MTJSC001_ARRU M1</t>
  </si>
  <si>
    <t>MTJSC001_ARRU M2</t>
  </si>
  <si>
    <t>MTJSC001_AMW M1</t>
  </si>
  <si>
    <t>MTJSC001_AGABINETE</t>
  </si>
  <si>
    <t>MTNTN002_ARF M1</t>
  </si>
  <si>
    <t>-15,774164000000001</t>
  </si>
  <si>
    <t>-55,617119000000002</t>
  </si>
  <si>
    <t>MTNTN002_ARRU M1</t>
  </si>
  <si>
    <t>MTNTN002_ARRU M2</t>
  </si>
  <si>
    <t>MTNTN002_AMW M1</t>
  </si>
  <si>
    <t>MTNTN002_AGABINETE</t>
  </si>
  <si>
    <t>APM30HEIBBS</t>
  </si>
  <si>
    <t>MTNTN003_ARF M1</t>
  </si>
  <si>
    <t>-15,796782</t>
  </si>
  <si>
    <t>-55,603532899999998</t>
  </si>
  <si>
    <t>MTNTN003_ARRU M1</t>
  </si>
  <si>
    <t>MTNTN003_ARRU M2</t>
  </si>
  <si>
    <t>MTNTN003_AMW M1</t>
  </si>
  <si>
    <t>MTNTN003_AGABINETE</t>
  </si>
  <si>
    <t>MTRND004_ARF M1</t>
  </si>
  <si>
    <t>-16,271274900000002</t>
  </si>
  <si>
    <t>-54,772205</t>
  </si>
  <si>
    <t>MTRND004_ARRU M1</t>
  </si>
  <si>
    <t>MTRND004_ARRU M2</t>
  </si>
  <si>
    <t>MTRND004_AMW M1</t>
  </si>
  <si>
    <t>MTRND004_AGABINETE</t>
  </si>
  <si>
    <t>MTRND006_ARF M1</t>
  </si>
  <si>
    <t>-16,778751</t>
  </si>
  <si>
    <t>-54,666055</t>
  </si>
  <si>
    <t>MTRND006_ARRU M1</t>
  </si>
  <si>
    <t>MTRND006_ARRU M2</t>
  </si>
  <si>
    <t>MTRND006_AMW M1</t>
  </si>
  <si>
    <t>MTRND006_AGABINETE</t>
  </si>
  <si>
    <t>MTRND007_ARF M1</t>
  </si>
  <si>
    <t>-16,862888000000002</t>
  </si>
  <si>
    <t>-54,708441899999997</t>
  </si>
  <si>
    <t>MTRND007_ARRU M1</t>
  </si>
  <si>
    <t>MTRND007_ARRU M2</t>
  </si>
  <si>
    <t>MTRND007_AMW M1</t>
  </si>
  <si>
    <t>MTRND007_AGABINETE</t>
  </si>
  <si>
    <t>MTTQR001_ARF M1</t>
  </si>
  <si>
    <t>-17,216882900000002</t>
  </si>
  <si>
    <t>-54,758271899999997</t>
  </si>
  <si>
    <t>MTTQR001_ARRU M1</t>
  </si>
  <si>
    <t>MTTQR001_ARRU M2</t>
  </si>
  <si>
    <t>MTTQR001_AMW M1</t>
  </si>
  <si>
    <t>MTTQR001_AGABINETE</t>
  </si>
  <si>
    <t>MGRPZ001_CRF M1</t>
  </si>
  <si>
    <t>-18,504279</t>
  </si>
  <si>
    <t>-49,188710999999998</t>
  </si>
  <si>
    <t>MGRPZ001_CRRU M1</t>
  </si>
  <si>
    <t>MGRPZ001_CMW M1</t>
  </si>
  <si>
    <t>MGRPZ001_CMW M2</t>
  </si>
  <si>
    <t>SPSRC008_BRF M1</t>
  </si>
  <si>
    <t>SPSRC008_B</t>
  </si>
  <si>
    <t>-23,512373</t>
  </si>
  <si>
    <t>-47,328930999999997</t>
  </si>
  <si>
    <t>SPSRC008_BRRU M1</t>
  </si>
  <si>
    <t>SPSRC008_BMW M1</t>
  </si>
  <si>
    <t>SPLTN003_BRF M1</t>
  </si>
  <si>
    <t>-21,218933</t>
  </si>
  <si>
    <t>-47,277082999999998</t>
  </si>
  <si>
    <t>SPLTN003_BRRU M1</t>
  </si>
  <si>
    <t>ARPB/700</t>
  </si>
  <si>
    <t>SPLTN003_BMW M1</t>
  </si>
  <si>
    <t>GOMRR001_BRF M1</t>
  </si>
  <si>
    <t>-17,613852999999999</t>
  </si>
  <si>
    <t>-49,180872999999998</t>
  </si>
  <si>
    <t>GOMRR001_BRRU M1</t>
  </si>
  <si>
    <t>GOMRR001_BRRU M2</t>
  </si>
  <si>
    <t>GOMRR001_BMW M1</t>
  </si>
  <si>
    <t>GOMRR002_ARF M1</t>
  </si>
  <si>
    <t>-17,695751999999999</t>
  </si>
  <si>
    <t>-49,155127</t>
  </si>
  <si>
    <t>GOMRR002_ARRU M1</t>
  </si>
  <si>
    <t>GOMRR002_ARRU M2</t>
  </si>
  <si>
    <t>GOMRR002_AMW M1</t>
  </si>
  <si>
    <t>GOMRR002_AMW M2</t>
  </si>
  <si>
    <t>GOPRF002_CRF M1</t>
  </si>
  <si>
    <t>-17,346824000000002</t>
  </si>
  <si>
    <t>-49,247917000000001</t>
  </si>
  <si>
    <t>GOPRF002_CRRU M1</t>
  </si>
  <si>
    <t>GOPRF002_CRRU M2</t>
  </si>
  <si>
    <t>GOPRF002_CMW M1</t>
  </si>
  <si>
    <t>GOTMB005_ARF M1</t>
  </si>
  <si>
    <t>-18,266528000000001</t>
  </si>
  <si>
    <t>-49,246364</t>
  </si>
  <si>
    <t>GOTMB005_ARRU M1</t>
  </si>
  <si>
    <t>GOTMB005_ARRU M2</t>
  </si>
  <si>
    <t>GOTMB005_AMW M1</t>
  </si>
  <si>
    <t>MGWMP002_CRF M1</t>
  </si>
  <si>
    <t>-19,695671999999998</t>
  </si>
  <si>
    <t>-48,765343000000001</t>
  </si>
  <si>
    <t>MGWMP002_CRRU M1</t>
  </si>
  <si>
    <t>MGWMP002_CMW M1</t>
  </si>
  <si>
    <t>SPBTT003_BRF M1</t>
  </si>
  <si>
    <t>SPBTT003</t>
  </si>
  <si>
    <t>SPBTT003_B</t>
  </si>
  <si>
    <t>SP05B</t>
  </si>
  <si>
    <t>-20,903355999999999</t>
  </si>
  <si>
    <t>-47,705333000000003</t>
  </si>
  <si>
    <t>SPBTT003_BRRU M1</t>
  </si>
  <si>
    <t>SPBTT003_BRRU M2</t>
  </si>
  <si>
    <t>SPBTT003_BRRU M3</t>
  </si>
  <si>
    <t>SPBTT003_BMW M1</t>
  </si>
  <si>
    <t>SPBTT003_BGABINETE</t>
  </si>
  <si>
    <t>PRCMB007_ARF M1</t>
  </si>
  <si>
    <t>PRCMB007_A</t>
  </si>
  <si>
    <t>-23,312889999999999</t>
  </si>
  <si>
    <t>-51,296782</t>
  </si>
  <si>
    <t>PRCMB007_ARF M2</t>
  </si>
  <si>
    <t>AAU5336m</t>
  </si>
  <si>
    <t>PRCMB007_ARRU M1</t>
  </si>
  <si>
    <t>PRCMB007_ARRU M2</t>
  </si>
  <si>
    <t>PRPCR001_ARF M1</t>
  </si>
  <si>
    <t>-23,539269999999998</t>
  </si>
  <si>
    <t>-51,440255999999998</t>
  </si>
  <si>
    <t>PRPCR001_ARF M2</t>
  </si>
  <si>
    <t>PRPCR001_ARRU M1</t>
  </si>
  <si>
    <t>RNWRZ001_ARF M1</t>
  </si>
  <si>
    <t>-5,7769690000000002</t>
  </si>
  <si>
    <t>-37,100689000000003</t>
  </si>
  <si>
    <t>RNWRZ001_ARRU M1</t>
  </si>
  <si>
    <t>RNWRZ001_ARRU M2</t>
  </si>
  <si>
    <t>RNWRZ001_AMW M1</t>
  </si>
  <si>
    <t>CECRX002_ARF M1</t>
  </si>
  <si>
    <t>CECRX002</t>
  </si>
  <si>
    <t>CECRX002_A</t>
  </si>
  <si>
    <t>CEBRV</t>
  </si>
  <si>
    <t>-5,2121750000000002</t>
  </si>
  <si>
    <t>-40,850282999999997</t>
  </si>
  <si>
    <t>CECRX002_ARRU M1</t>
  </si>
  <si>
    <t>CECRX002_ARRU M2</t>
  </si>
  <si>
    <t>CECRX002_AMW M1</t>
  </si>
  <si>
    <t>CEMDL002_ARF M1</t>
  </si>
  <si>
    <t>-4,7634030000000003</t>
  </si>
  <si>
    <t>-39,483558000000002</t>
  </si>
  <si>
    <t>CEMDL002_ARRU M1</t>
  </si>
  <si>
    <t>CEMDL002_ARRU M2</t>
  </si>
  <si>
    <t>CEMDL002_ARRU M3</t>
  </si>
  <si>
    <t>CEMDL002_AMW M1</t>
  </si>
  <si>
    <t>CEMDL002_AMW M2</t>
  </si>
  <si>
    <t>MTNVM007_ARF M1</t>
  </si>
  <si>
    <t>-14,042063000000001</t>
  </si>
  <si>
    <t>-56,096170899999997</t>
  </si>
  <si>
    <t>MTNVM007_ARRU M1</t>
  </si>
  <si>
    <t>MTNVM007_ARRU M2</t>
  </si>
  <si>
    <t>MTNVM007_AMW M1</t>
  </si>
  <si>
    <t>MTDMN001_ARF M1</t>
  </si>
  <si>
    <t>-14,19379</t>
  </si>
  <si>
    <t>-56,087426999999998</t>
  </si>
  <si>
    <t>MTDMN001_ARRU M1</t>
  </si>
  <si>
    <t>MTDMN001_ARRU M2</t>
  </si>
  <si>
    <t>MTDMN001_AMW M1</t>
  </si>
  <si>
    <t>MTDMN002_ARF M1</t>
  </si>
  <si>
    <t>-14,257676999999999</t>
  </si>
  <si>
    <t>-56,144688000000002</t>
  </si>
  <si>
    <t>MTDMN002_ARRU M1</t>
  </si>
  <si>
    <t>MTDMN002_ARRU M2</t>
  </si>
  <si>
    <t>MTDMN002_AMW M1</t>
  </si>
  <si>
    <t>MTDMN002_AMW M2</t>
  </si>
  <si>
    <t>MTDMN003_ARF M1</t>
  </si>
  <si>
    <t>-14,3271979</t>
  </si>
  <si>
    <t>-56,143757899999997</t>
  </si>
  <si>
    <t>MTDMN003_ARRU M1</t>
  </si>
  <si>
    <t>MTDMN003_ARRU M2</t>
  </si>
  <si>
    <t>MTDMN003_AMW M1</t>
  </si>
  <si>
    <t>MTNVM005_ARF M1</t>
  </si>
  <si>
    <t>-13,677071</t>
  </si>
  <si>
    <t>-56,037832999999999</t>
  </si>
  <si>
    <t>MTNVM005_ARRU M1</t>
  </si>
  <si>
    <t>MTNVM005_ARRU M2</t>
  </si>
  <si>
    <t>MTNVM005_AMW M1</t>
  </si>
  <si>
    <t>CEQXR001_ARF M1</t>
  </si>
  <si>
    <t>-5,4456110000000004</t>
  </si>
  <si>
    <t>-39,190582999999997</t>
  </si>
  <si>
    <t>CEQXR001_ARRU M1</t>
  </si>
  <si>
    <t>CEQXR001_ARRU M2</t>
  </si>
  <si>
    <t>CEQXR001_ARRU M3</t>
  </si>
  <si>
    <t>CEQXR001_AMW M1</t>
  </si>
  <si>
    <t>MSRLM001_ARF M1</t>
  </si>
  <si>
    <t>-22,741896000000001</t>
  </si>
  <si>
    <t>-55,484490000000001</t>
  </si>
  <si>
    <t>MSRLM001_ARRU M1</t>
  </si>
  <si>
    <t>MSRLM001_ARRU M2</t>
  </si>
  <si>
    <t>MSRLM001_AMW M1</t>
  </si>
  <si>
    <t>GOCRS008_ARF M1</t>
  </si>
  <si>
    <t>GOCRS008</t>
  </si>
  <si>
    <t>GOCRS008_A</t>
  </si>
  <si>
    <t>GOX11</t>
  </si>
  <si>
    <t>-16,73095</t>
  </si>
  <si>
    <t>-47,624690000000001</t>
  </si>
  <si>
    <t>GOCRS008_ARRU M1</t>
  </si>
  <si>
    <t>GOCRS008_ARRU M2</t>
  </si>
  <si>
    <t>GOCRS008_AMW M1</t>
  </si>
  <si>
    <t>PILTS001_ARF M1</t>
  </si>
  <si>
    <t>-5,0411890000000001</t>
  </si>
  <si>
    <t>-42,479467</t>
  </si>
  <si>
    <t>PILTS001_ARF M2</t>
  </si>
  <si>
    <t>PILTS001_ARRU M1</t>
  </si>
  <si>
    <t>PILTS001_ARRU M2</t>
  </si>
  <si>
    <t>PILTS001_AMW M1</t>
  </si>
  <si>
    <t>MTLMB002_ARF M1</t>
  </si>
  <si>
    <t>-15,35083</t>
  </si>
  <si>
    <t>-57,900640000000003</t>
  </si>
  <si>
    <t>MTLMB002_ARRU M1</t>
  </si>
  <si>
    <t>MTLMB002_ARRU M2</t>
  </si>
  <si>
    <t>MTLMB002_AMW M1</t>
  </si>
  <si>
    <t>SPCMP023_ARF M1</t>
  </si>
  <si>
    <t>-22,998149999999999</t>
  </si>
  <si>
    <t>-47,084617000000001</t>
  </si>
  <si>
    <t>SPCMP023_ARF M2</t>
  </si>
  <si>
    <t>SPCMP023_ARRU M1</t>
  </si>
  <si>
    <t>SPCMP023_ARRU M2</t>
  </si>
  <si>
    <t>SPCMP023_ARRU M3</t>
  </si>
  <si>
    <t>SPCMP023_AMW M1</t>
  </si>
  <si>
    <t>MGGCM001_CRF M1</t>
  </si>
  <si>
    <t>MGGCM001</t>
  </si>
  <si>
    <t>MGGCM001_C</t>
  </si>
  <si>
    <t>4G-LARD15</t>
  </si>
  <si>
    <t>-19,908291999999999</t>
  </si>
  <si>
    <t>-48,127267000000003</t>
  </si>
  <si>
    <t>MGGCM001_CRRU M1</t>
  </si>
  <si>
    <t>MGGCM001_CMW M1</t>
  </si>
  <si>
    <t>GOMNR001_BRF M1</t>
  </si>
  <si>
    <t>-17,669288000000002</t>
  </si>
  <si>
    <t>-52,299582000000001</t>
  </si>
  <si>
    <t>GOMNR001_BRRU M1</t>
  </si>
  <si>
    <t>GOMNR001_BRRU M2</t>
  </si>
  <si>
    <t>GOMNR001_BMW M1</t>
  </si>
  <si>
    <t>GOMNR003_BRF M1</t>
  </si>
  <si>
    <t>-17,615393000000001</t>
  </si>
  <si>
    <t>-52,409877999999999</t>
  </si>
  <si>
    <t>GOMNR003_BRRU M1</t>
  </si>
  <si>
    <t>GOMNR003_BRRU M2</t>
  </si>
  <si>
    <t>GOMNR003_BMW M1</t>
  </si>
  <si>
    <t>MGBRB017_ARF M1</t>
  </si>
  <si>
    <t>-19,758987999999999</t>
  </si>
  <si>
    <t>-48,149996999999999</t>
  </si>
  <si>
    <t>MGBRB017_ARRU M1</t>
  </si>
  <si>
    <t>MGBRB017_AMW M1</t>
  </si>
  <si>
    <t>SCLRN001_ERF M1</t>
  </si>
  <si>
    <t>SCLRN001_E</t>
  </si>
  <si>
    <t>-26,356359999999999</t>
  </si>
  <si>
    <t>-52,833942999999998</t>
  </si>
  <si>
    <t>SCLRN001_ERRU M1</t>
  </si>
  <si>
    <t>SCLRN001_ERRU M2</t>
  </si>
  <si>
    <t>SPCMP017_BRF M1</t>
  </si>
  <si>
    <t>-22,949878999999999</t>
  </si>
  <si>
    <t>-47,102637999999999</t>
  </si>
  <si>
    <t>SPCMP017_BRF M2</t>
  </si>
  <si>
    <t>AQUA4518R14v07</t>
  </si>
  <si>
    <t>SPCMP017_BRRU M1</t>
  </si>
  <si>
    <t>SPCMP017_BRRU M2</t>
  </si>
  <si>
    <t>MGRPZ002_CRF M1</t>
  </si>
  <si>
    <t>-18,436174999999999</t>
  </si>
  <si>
    <t>-49,190438999999998</t>
  </si>
  <si>
    <t>MGRPZ002_CRRU M1</t>
  </si>
  <si>
    <t>MGRPZ002_CMW M1</t>
  </si>
  <si>
    <t>MABMJ001_ARF M1</t>
  </si>
  <si>
    <t>MABOM</t>
  </si>
  <si>
    <t>-3,504178</t>
  </si>
  <si>
    <t>-45,681885999999999</t>
  </si>
  <si>
    <t>MABMJ001_ARRU M1</t>
  </si>
  <si>
    <t>MABMJ001_ARRU M2</t>
  </si>
  <si>
    <t>MABMJ001_AMW M1</t>
  </si>
  <si>
    <t>MABMJ001_AGABINETE</t>
  </si>
  <si>
    <t>MSPRC005_ARF M1</t>
  </si>
  <si>
    <t>4G-ATDS96</t>
  </si>
  <si>
    <t>Way</t>
  </si>
  <si>
    <t>-20,153421000000002</t>
  </si>
  <si>
    <t>-51,203428000000002</t>
  </si>
  <si>
    <t>MSPRC005_ARRU M1</t>
  </si>
  <si>
    <t>MSPRC005_AMW M1</t>
  </si>
  <si>
    <t>BABRR002_CRF M1</t>
  </si>
  <si>
    <t>-11,997942</t>
  </si>
  <si>
    <t>-44,969571999999999</t>
  </si>
  <si>
    <t>BABRR002_CRRU M1</t>
  </si>
  <si>
    <t>BABRR002_CRRU M2</t>
  </si>
  <si>
    <t>BABRR002_CMW M1</t>
  </si>
  <si>
    <t>SPBRN017_ARF M1</t>
  </si>
  <si>
    <t>-23,802122000000001</t>
  </si>
  <si>
    <t>-46,443657999999999</t>
  </si>
  <si>
    <t>SPBRN017_ARF M2</t>
  </si>
  <si>
    <t>SPBRN017_ARRU M1</t>
  </si>
  <si>
    <t>ERICO</t>
  </si>
  <si>
    <t>SPBRN017_ARRU M2</t>
  </si>
  <si>
    <t>SPBRN017_AMW M1</t>
  </si>
  <si>
    <t>SBX3-190AB</t>
  </si>
  <si>
    <t>BANXX001_BRF M1</t>
  </si>
  <si>
    <t>-12,863275</t>
  </si>
  <si>
    <t>-44,065263999999999</t>
  </si>
  <si>
    <t>BANXX001_BRRU M1</t>
  </si>
  <si>
    <t>BANXX001_BRRU M2</t>
  </si>
  <si>
    <t>BANXX001_BMW M1</t>
  </si>
  <si>
    <t>RJCBF001_ARF M1</t>
  </si>
  <si>
    <t>-22,855153000000001</t>
  </si>
  <si>
    <t>-42,011991999999999</t>
  </si>
  <si>
    <t>RJCBF001_ARF M2</t>
  </si>
  <si>
    <t>RJCBF001_ARRU M1</t>
  </si>
  <si>
    <t>RJCBF001_ARRU M2</t>
  </si>
  <si>
    <t>RJCBF001_ARRU M3</t>
  </si>
  <si>
    <t>RJCBF001_AMW M1</t>
  </si>
  <si>
    <t>PBJPS002_BRF M1</t>
  </si>
  <si>
    <t>-7,2185649999999999</t>
  </si>
  <si>
    <t>-34,848013000000002</t>
  </si>
  <si>
    <t>PBJPS002_BRF M2</t>
  </si>
  <si>
    <t>PBJPS002_BRRU M1</t>
  </si>
  <si>
    <t>RRU 5527t</t>
  </si>
  <si>
    <t>PEGRS001_ARF M1</t>
  </si>
  <si>
    <t>-7,8059750000000001</t>
  </si>
  <si>
    <t>-34,905253000000002</t>
  </si>
  <si>
    <t>PEGRS001_ARF M2</t>
  </si>
  <si>
    <t>PEGRS001_ARRU M1</t>
  </si>
  <si>
    <t>PEGRS001_ARRU M2</t>
  </si>
  <si>
    <t>PEGRS001_AMW M1</t>
  </si>
  <si>
    <t>DFBRS022_BRF M1</t>
  </si>
  <si>
    <t>DFBRS022</t>
  </si>
  <si>
    <t>DFBRS022_B</t>
  </si>
  <si>
    <t>DFBDE</t>
  </si>
  <si>
    <t>-15,79876</t>
  </si>
  <si>
    <t>-48,798960000000001</t>
  </si>
  <si>
    <t>DFBRS022_BRF M2</t>
  </si>
  <si>
    <t>DFBRS022_BRRU M1</t>
  </si>
  <si>
    <t>DFBRS022_BRRU M2</t>
  </si>
  <si>
    <t>DFBRS022_BRRU M3</t>
  </si>
  <si>
    <t>DFBRS022_BMW M1</t>
  </si>
  <si>
    <t>PRLMR001_ARF M1</t>
  </si>
  <si>
    <t>-25,377814999999998</t>
  </si>
  <si>
    <t>-49,300947999999998</t>
  </si>
  <si>
    <t>PRLMR001_ARF M2</t>
  </si>
  <si>
    <t>PRLMR001_ARRU M1</t>
  </si>
  <si>
    <t>PRLMR001_ARRU M2</t>
  </si>
  <si>
    <t>PRLMR001_ARRU M3</t>
  </si>
  <si>
    <t>PRLMR001_AMW M1</t>
  </si>
  <si>
    <t>VHLPX1-13-1GR</t>
  </si>
  <si>
    <t>PRCMB013_ARF M1</t>
  </si>
  <si>
    <t>PRCMB013</t>
  </si>
  <si>
    <t>PRCMB013_A</t>
  </si>
  <si>
    <t>PRCVS</t>
  </si>
  <si>
    <t>-23,300360999999999</t>
  </si>
  <si>
    <t>-51,280028000000001</t>
  </si>
  <si>
    <t>PRCMB013_ARF M2</t>
  </si>
  <si>
    <t>PRCMB013_ARRU M1</t>
  </si>
  <si>
    <t>PRCMB013_ARRU M2</t>
  </si>
  <si>
    <t>PRCMB013_ARRU M3</t>
  </si>
  <si>
    <t>PRCMB013_AMW M1</t>
  </si>
  <si>
    <t>GORVR010_ARF M1</t>
  </si>
  <si>
    <t>-17,810359999999999</t>
  </si>
  <si>
    <t>-51,109200000000001</t>
  </si>
  <si>
    <t>GORVR010_ARRU M1</t>
  </si>
  <si>
    <t>GORVR010_ARRU M2</t>
  </si>
  <si>
    <t>GORVR010_ARRU M3</t>
  </si>
  <si>
    <t>GORVR010_AMW M1</t>
  </si>
  <si>
    <t>PAMJX004_ARF M1</t>
  </si>
  <si>
    <t>-1,88527</t>
  </si>
  <si>
    <t>-48,766800000000003</t>
  </si>
  <si>
    <t>PAMJX004_ARF M2</t>
  </si>
  <si>
    <t>PAMJX004_ARRU M1</t>
  </si>
  <si>
    <t>PAMJX004_ARRU M2</t>
  </si>
  <si>
    <t>PAMJX004_AMW M1</t>
  </si>
  <si>
    <t>MGDVN014_ARF M1</t>
  </si>
  <si>
    <t>MGDVN014</t>
  </si>
  <si>
    <t>MGDVN014_A</t>
  </si>
  <si>
    <t>MGSEU</t>
  </si>
  <si>
    <t>-20,012810000000002</t>
  </si>
  <si>
    <t>-44,942259999999997</t>
  </si>
  <si>
    <t>MGDVN014_ARRU M1</t>
  </si>
  <si>
    <t>MGDVN014_ARRU M2</t>
  </si>
  <si>
    <t>MGDVN014_AMW M1</t>
  </si>
  <si>
    <t>ROCND009_ARF M1</t>
  </si>
  <si>
    <t>-9,0648169999999997</t>
  </si>
  <si>
    <t>-63,398553</t>
  </si>
  <si>
    <t>ROCND009_ARRU M1</t>
  </si>
  <si>
    <t>ROCND009_ARRU M2</t>
  </si>
  <si>
    <t>ROCND009_AMW M1</t>
  </si>
  <si>
    <t>ROCND009_AGABINETE</t>
  </si>
  <si>
    <t>ROPRS008_ARF M1</t>
  </si>
  <si>
    <t>-11,375969</t>
  </si>
  <si>
    <t>-61,819321000000002</t>
  </si>
  <si>
    <t>ROPRS008_ARRU M1</t>
  </si>
  <si>
    <t>ROPRS008_ARRU M2</t>
  </si>
  <si>
    <t>ROPRS008_AMW M1</t>
  </si>
  <si>
    <t>ROPRS008_AGABINETE</t>
  </si>
  <si>
    <t>RORQM011_ARF M1</t>
  </si>
  <si>
    <t>-10,273939</t>
  </si>
  <si>
    <t>-62,688282000000001</t>
  </si>
  <si>
    <t>RORQM011_ARRU M1</t>
  </si>
  <si>
    <t>RORQM011_ARRU M2</t>
  </si>
  <si>
    <t>RORQM011_AMW M1</t>
  </si>
  <si>
    <t>RORQM011_AGABINETE</t>
  </si>
  <si>
    <t>ROPRS007_ARF M1</t>
  </si>
  <si>
    <t>-11,336297</t>
  </si>
  <si>
    <t>-61,869047999999999</t>
  </si>
  <si>
    <t>ROPRS007_ARRU M1</t>
  </si>
  <si>
    <t>ROPRS007_ARRU M2</t>
  </si>
  <si>
    <t>ROPRS007_AMW M1</t>
  </si>
  <si>
    <t>ROPRS007_AGABINETE</t>
  </si>
  <si>
    <t>ROCND004_ARF M1</t>
  </si>
  <si>
    <t>-8,7808379999999993</t>
  </si>
  <si>
    <t>-63,545658000000003</t>
  </si>
  <si>
    <t>ROCND004_ARRU M1</t>
  </si>
  <si>
    <t>ROCND004_ARRU M2</t>
  </si>
  <si>
    <t>ROCND004_AMW M1</t>
  </si>
  <si>
    <t>ROCND004_AMW M2</t>
  </si>
  <si>
    <t>ROCND004_AGABINETE</t>
  </si>
  <si>
    <t>RORPR001_BRF M1</t>
  </si>
  <si>
    <t>-10,589727999999999</t>
  </si>
  <si>
    <t>-62,355075999999997</t>
  </si>
  <si>
    <t>RORPR001_BRRU M1</t>
  </si>
  <si>
    <t>RORPR001_BRRU M2</t>
  </si>
  <si>
    <t>RORPR001_BMW M1</t>
  </si>
  <si>
    <t>RORPR001_BGABINETE</t>
  </si>
  <si>
    <t>RORPR002_BRF M1</t>
  </si>
  <si>
    <t>-10,620882999999999</t>
  </si>
  <si>
    <t>-62,328775</t>
  </si>
  <si>
    <t>RORPR002_BRRU M1</t>
  </si>
  <si>
    <t>RORPR002_BRRU M2</t>
  </si>
  <si>
    <t>RORPR002_BMW M1</t>
  </si>
  <si>
    <t>RORPR002_BGABINETE</t>
  </si>
  <si>
    <t>ROPMN001_BRF M1</t>
  </si>
  <si>
    <t>-11,542866999999999</t>
  </si>
  <si>
    <t>-61,303178000000003</t>
  </si>
  <si>
    <t>ROPMN001_BRRU M1</t>
  </si>
  <si>
    <t>ROPMN001_BRRU M2</t>
  </si>
  <si>
    <t>ROPMN001_BMW M1</t>
  </si>
  <si>
    <t>ROPMN001_BGABINETE</t>
  </si>
  <si>
    <t>ROPMN009_BRF M1</t>
  </si>
  <si>
    <t>-12,015852000000001</t>
  </si>
  <si>
    <t>-60,839706999999997</t>
  </si>
  <si>
    <t>ROPMN009_BRRU M1</t>
  </si>
  <si>
    <t>ROPMN009_BRRU M2</t>
  </si>
  <si>
    <t>ROPMN009_BMW M1</t>
  </si>
  <si>
    <t>ROPMN009_BMW M2</t>
  </si>
  <si>
    <t>ROPMN009_BGABINETE</t>
  </si>
  <si>
    <t>ROJPR003_BRF M1</t>
  </si>
  <si>
    <t>-10,938666</t>
  </si>
  <si>
    <t>-61,929884000000001</t>
  </si>
  <si>
    <t>ROJPR003_BRRU M1</t>
  </si>
  <si>
    <t>ROJPR003_BRRU M2</t>
  </si>
  <si>
    <t>ROJPR003_BMW M1</t>
  </si>
  <si>
    <t>ROJPR003_BGABINETE</t>
  </si>
  <si>
    <t>ROPRS003_BRF M1</t>
  </si>
  <si>
    <t>-11,054611</t>
  </si>
  <si>
    <t>-61,930253</t>
  </si>
  <si>
    <t>ROPRS003_BRRU M1</t>
  </si>
  <si>
    <t>ROPRS003_BRRU M2</t>
  </si>
  <si>
    <t>ROPRS003_BMW M1</t>
  </si>
  <si>
    <t>ROPRS003_BGABINETE</t>
  </si>
  <si>
    <t>RORPR005_BRF M1</t>
  </si>
  <si>
    <t>-10,776584</t>
  </si>
  <si>
    <t>-62,078722999999997</t>
  </si>
  <si>
    <t>RORPR005_BRRU M1</t>
  </si>
  <si>
    <t>RORPR005_BRRU M2</t>
  </si>
  <si>
    <t>RORPR005_BMW M1</t>
  </si>
  <si>
    <t>RORPR005_BGABINETE</t>
  </si>
  <si>
    <t>ROTPD001_ARF M1</t>
  </si>
  <si>
    <t>-9,0786770000000008</t>
  </si>
  <si>
    <t>-63,359065000000001</t>
  </si>
  <si>
    <t>ROTPD001_ARRU M1</t>
  </si>
  <si>
    <t>ROTPD001_ARRU M2</t>
  </si>
  <si>
    <t>ROTPD001_AMW M1</t>
  </si>
  <si>
    <t>ROTPD001_AGABINETE</t>
  </si>
  <si>
    <t>ROPRS004_ARF M1</t>
  </si>
  <si>
    <t>-11,111250999999999</t>
  </si>
  <si>
    <t>-61,901902999999997</t>
  </si>
  <si>
    <t>ROPRS004_ARRU M1</t>
  </si>
  <si>
    <t>ROPRS004_ARRU M2</t>
  </si>
  <si>
    <t>ROPRS004_AMW M1</t>
  </si>
  <si>
    <t>ROPRS004_AGABINETE</t>
  </si>
  <si>
    <t>GOHDR003_CRF M1</t>
  </si>
  <si>
    <t>4G-HDDG91</t>
  </si>
  <si>
    <t>-17,067862000000002</t>
  </si>
  <si>
    <t>-49,224246999999998</t>
  </si>
  <si>
    <t>GOHDR003_CRRU M1</t>
  </si>
  <si>
    <t>GOHDR003_CRRU M2</t>
  </si>
  <si>
    <t>GOHDR003_CMW M1</t>
  </si>
  <si>
    <t>GOMRR004_ARF M1</t>
  </si>
  <si>
    <t>-17,842193000000002</t>
  </si>
  <si>
    <t>-49,218521000000003</t>
  </si>
  <si>
    <t>GOMRR004_ARRU M1</t>
  </si>
  <si>
    <t>GOMRR004_ARRU M2</t>
  </si>
  <si>
    <t>GOMRR004_AMW M1</t>
  </si>
  <si>
    <t>MGYNT002_CRF M1</t>
  </si>
  <si>
    <t>-18,910225000000001</t>
  </si>
  <si>
    <t>-49,038027999999997</t>
  </si>
  <si>
    <t>MGYNT002_CRRU M1</t>
  </si>
  <si>
    <t>MGYNT002_CMW M1</t>
  </si>
  <si>
    <t>SCPRX002_ERF M1</t>
  </si>
  <si>
    <t>-27,155000000000001</t>
  </si>
  <si>
    <t>-48,585047000000003</t>
  </si>
  <si>
    <t>SCPRX002_ERRU M1</t>
  </si>
  <si>
    <t>PAGNS001_ARF M1</t>
  </si>
  <si>
    <t>-3,8496899999999998</t>
  </si>
  <si>
    <t>-49,106400000000001</t>
  </si>
  <si>
    <t>PAGNS001_ARF M2</t>
  </si>
  <si>
    <t>PAGNS001_ARRU M1</t>
  </si>
  <si>
    <t>ESCPR004_ARF M1</t>
  </si>
  <si>
    <t>-18,296258000000002</t>
  </si>
  <si>
    <t>-41,140296999999997</t>
  </si>
  <si>
    <t>ESCPR004_ARRU M1</t>
  </si>
  <si>
    <t>RRU GENERICO</t>
  </si>
  <si>
    <t>ESCPR004_ARRU M2</t>
  </si>
  <si>
    <t>ESCPR004_AMW M1</t>
  </si>
  <si>
    <t>ESLFR004_ARF M1</t>
  </si>
  <si>
    <t>-20,578510000000001</t>
  </si>
  <si>
    <t>-40,69905</t>
  </si>
  <si>
    <t>ESLFR004_ARRU M1</t>
  </si>
  <si>
    <t>RRU 5917</t>
  </si>
  <si>
    <t>ESLFR004_ARRU M2</t>
  </si>
  <si>
    <t>ESLFR004_AMW M1</t>
  </si>
  <si>
    <t>ESLFR004_AGABINETE</t>
  </si>
  <si>
    <t>TIPO 11 - STEP1</t>
  </si>
  <si>
    <t>ROPMN002_ARF M1</t>
  </si>
  <si>
    <t>-11,581747999999999</t>
  </si>
  <si>
    <t>-61,264194000000003</t>
  </si>
  <si>
    <t>ROPMN002_ARRU M1</t>
  </si>
  <si>
    <t>ROPMN002_ARRU M2</t>
  </si>
  <si>
    <t>ROPMN002_AMW M1</t>
  </si>
  <si>
    <t>ROPMN002_AGABINETE</t>
  </si>
  <si>
    <t>RORQM010_BRF M1</t>
  </si>
  <si>
    <t>-10,245587</t>
  </si>
  <si>
    <t>-62,741307999999997</t>
  </si>
  <si>
    <t>RORQM010_BRRU M1</t>
  </si>
  <si>
    <t>RORQM010_BRRU M2</t>
  </si>
  <si>
    <t>RORQM010_BMW M1</t>
  </si>
  <si>
    <t>RORQM010_BGABINETE</t>
  </si>
  <si>
    <t>ROPMN010_ARF M1</t>
  </si>
  <si>
    <t>-12,113984</t>
  </si>
  <si>
    <t>-60,744399000000001</t>
  </si>
  <si>
    <t>ROPMN010_ARRU M1</t>
  </si>
  <si>
    <t>ROPMN010_ARRU M2</t>
  </si>
  <si>
    <t>ROPMN010_AMW M1</t>
  </si>
  <si>
    <t>ROPMN010_AGABINETE</t>
  </si>
  <si>
    <t>ROJRX004_BRF M1</t>
  </si>
  <si>
    <t>-10,535845999999999</t>
  </si>
  <si>
    <t>-62,396991999999997</t>
  </si>
  <si>
    <t>ROJRX004_BRRU M1</t>
  </si>
  <si>
    <t>ROJRX004_BRRU M2</t>
  </si>
  <si>
    <t>ROJRX004_BMW M1</t>
  </si>
  <si>
    <t>ROJRX004_BGABINETE</t>
  </si>
  <si>
    <t>RORQM007_ARF M1</t>
  </si>
  <si>
    <t>-10,095492</t>
  </si>
  <si>
    <t>-62,963450000000002</t>
  </si>
  <si>
    <t>RORQM007_ARRU M1</t>
  </si>
  <si>
    <t>RORQM007_ARRU M2</t>
  </si>
  <si>
    <t>RORQM007_AMW M1</t>
  </si>
  <si>
    <t>RORQM007_AGABINETE</t>
  </si>
  <si>
    <t>RORQM008_ARF M1</t>
  </si>
  <si>
    <t>-10,12669</t>
  </si>
  <si>
    <t>-62,886484000000003</t>
  </si>
  <si>
    <t>RORQM008_ARRU M1</t>
  </si>
  <si>
    <t>RORQM008_ARRU M2</t>
  </si>
  <si>
    <t>RORQM008_AMW M1</t>
  </si>
  <si>
    <t>RORQM008_AGABINETE</t>
  </si>
  <si>
    <t>ROCCX001_ARF M1</t>
  </si>
  <si>
    <t>-10,204765999999999</t>
  </si>
  <si>
    <t>-62,785175000000002</t>
  </si>
  <si>
    <t>ROCCX001_ARRU M1</t>
  </si>
  <si>
    <t>ROCCX001_ARRU M2</t>
  </si>
  <si>
    <t>ROCCX001_AMW M1</t>
  </si>
  <si>
    <t>ROCCX001_AGABINETE</t>
  </si>
  <si>
    <t>RORQM006_BRF M1</t>
  </si>
  <si>
    <t>-10,057473</t>
  </si>
  <si>
    <t>-62,973104999999997</t>
  </si>
  <si>
    <t>RORQM006_BRRU M1</t>
  </si>
  <si>
    <t>RORQM006_BRRU M2</t>
  </si>
  <si>
    <t>RORQM006_BMW M1</t>
  </si>
  <si>
    <t>RORQM006_BGABINETE</t>
  </si>
  <si>
    <t>ROTPD002_ARF M1</t>
  </si>
  <si>
    <t>-9,0729989999999994</t>
  </si>
  <si>
    <t>-63,317219000000001</t>
  </si>
  <si>
    <t>ROTPD002_ARRU M1</t>
  </si>
  <si>
    <t>ROTPD002_ARRU M2</t>
  </si>
  <si>
    <t>ROTPD002_AMW M1</t>
  </si>
  <si>
    <t>ROTPD002_AMW M2</t>
  </si>
  <si>
    <t>ROTPD002_AGABINETE</t>
  </si>
  <si>
    <t>ROCND005_ARF M1</t>
  </si>
  <si>
    <t>-8,8877609999999994</t>
  </si>
  <si>
    <t>-63,439704999999996</t>
  </si>
  <si>
    <t>ROCND005_ARRU M1</t>
  </si>
  <si>
    <t>ROCND005_ARRU M2</t>
  </si>
  <si>
    <t>ROCND005_AMW M1</t>
  </si>
  <si>
    <t>ROCND005_AMW M2</t>
  </si>
  <si>
    <t>ROCND005_AGABINETE</t>
  </si>
  <si>
    <t>AMCRR002_ARF M1</t>
  </si>
  <si>
    <t>-3,3831199999999999</t>
  </si>
  <si>
    <t>-59,722650000000002</t>
  </si>
  <si>
    <t>AMCRR002_ARRU M1</t>
  </si>
  <si>
    <t>AMCRR002_ARRU M2</t>
  </si>
  <si>
    <t>AMCRR002_AMW M1</t>
  </si>
  <si>
    <t>AMCRR002_AGABINETE</t>
  </si>
  <si>
    <t>PAMJX005_ARF M1</t>
  </si>
  <si>
    <t>-1,894784</t>
  </si>
  <si>
    <t>-48,774518999999998</t>
  </si>
  <si>
    <t>PAMJX005_ARF M2</t>
  </si>
  <si>
    <t>PAMJX005_ARRU M1</t>
  </si>
  <si>
    <t>PAMJX005_ARRU M2</t>
  </si>
  <si>
    <t>PAMJX005_AMW M1</t>
  </si>
  <si>
    <t>PAMJX005_AGABINETE</t>
  </si>
  <si>
    <t>ROJRX002_ARF M1</t>
  </si>
  <si>
    <t>-10,485179</t>
  </si>
  <si>
    <t>-62,439416999999999</t>
  </si>
  <si>
    <t>ROJRX002_ARRU M1</t>
  </si>
  <si>
    <t>ROJRX002_ARRU M2</t>
  </si>
  <si>
    <t>ROJRX002_AMW M1</t>
  </si>
  <si>
    <t>ROJRX002_AGABINETE</t>
  </si>
  <si>
    <t>GOGTB001_CRF M1</t>
  </si>
  <si>
    <t>4G-GTBG90</t>
  </si>
  <si>
    <t>-18,135572</t>
  </si>
  <si>
    <t>-49,286638000000004</t>
  </si>
  <si>
    <t>GOGTB001_CRRU M1</t>
  </si>
  <si>
    <t>GOGTB001_CRRU M2</t>
  </si>
  <si>
    <t>GOGTB001_CMW M1</t>
  </si>
  <si>
    <t>ROCND003_ARF M1</t>
  </si>
  <si>
    <t>-8,7862170000000006</t>
  </si>
  <si>
    <t>-63,594692000000002</t>
  </si>
  <si>
    <t>ROCND003_ARRU M1</t>
  </si>
  <si>
    <t>ROCND003_ARRU M2</t>
  </si>
  <si>
    <t>ROCND003_AMW M1</t>
  </si>
  <si>
    <t>ROCND003_AGABINETE</t>
  </si>
  <si>
    <t>PRRTG006_ARF M1</t>
  </si>
  <si>
    <t>PRRTG006</t>
  </si>
  <si>
    <t>PRRTG006_A</t>
  </si>
  <si>
    <t>SN-OGBR05</t>
  </si>
  <si>
    <t>-24,017201</t>
  </si>
  <si>
    <t>-51,091861000000002</t>
  </si>
  <si>
    <t>PRRTG006_ARRU M1</t>
  </si>
  <si>
    <t>PRRTG006_ARRU M2</t>
  </si>
  <si>
    <t>PRRTG006_AMW M1</t>
  </si>
  <si>
    <t>RSNCN003_ARF M1</t>
  </si>
  <si>
    <t>RSNCN003</t>
  </si>
  <si>
    <t>RSNCN003_A</t>
  </si>
  <si>
    <t>-29,249801999999999</t>
  </si>
  <si>
    <t>-51,918697999999999</t>
  </si>
  <si>
    <t>RSNCN003_ARRU M1</t>
  </si>
  <si>
    <t>RSNCN003_ARRU M2</t>
  </si>
  <si>
    <t>SPSPL081_AMW M1</t>
  </si>
  <si>
    <t>SPOINDMW01</t>
  </si>
  <si>
    <t>-23,445125999999998</t>
  </si>
  <si>
    <t>-46,622213000000002</t>
  </si>
  <si>
    <t>SPJQX004_BRF M1</t>
  </si>
  <si>
    <t>SPJQX004_B</t>
  </si>
  <si>
    <t>SN-JQSC93</t>
  </si>
  <si>
    <t>-24,174206000000002</t>
  </si>
  <si>
    <t>-47,651195000000001</t>
  </si>
  <si>
    <t>SPJQX004_BRRU M1</t>
  </si>
  <si>
    <t>SPJQX004_BVSAT</t>
  </si>
  <si>
    <t>PRJND001_BRF M1</t>
  </si>
  <si>
    <t>PRJND001</t>
  </si>
  <si>
    <t>PRJND001_B</t>
  </si>
  <si>
    <t>SN-JDBR01</t>
  </si>
  <si>
    <t>-23,574356000000002</t>
  </si>
  <si>
    <t>-51,653078999999998</t>
  </si>
  <si>
    <t>PRJND001_BRRU M1</t>
  </si>
  <si>
    <t>PRJND001_BRRU M3</t>
  </si>
  <si>
    <t>PRJND001_BMW M1</t>
  </si>
  <si>
    <t>SEPDR001COLLO1_0RF M1</t>
  </si>
  <si>
    <t>SEPDR001COLLO1_0</t>
  </si>
  <si>
    <t>APXVBLL15B_43-C-120</t>
  </si>
  <si>
    <t>SEPDR001COLLO1_0RRU M1</t>
  </si>
  <si>
    <t>FXDI</t>
  </si>
  <si>
    <t>SEPDR001COLLO1_0RRU M2</t>
  </si>
  <si>
    <t>PRMDS003_ARF M1</t>
  </si>
  <si>
    <t>PRMDS003</t>
  </si>
  <si>
    <t>PRMDS003_A</t>
  </si>
  <si>
    <t>SN-MXBR02</t>
  </si>
  <si>
    <t>-23,892721999999999</t>
  </si>
  <si>
    <t>-51,186903999999998</t>
  </si>
  <si>
    <t>PRMDS003_ARRU M1</t>
  </si>
  <si>
    <t>PRMDS003_ARRU M2</t>
  </si>
  <si>
    <t>PRMDS003_AMW M1</t>
  </si>
  <si>
    <t>SPCJR002_BRF M1</t>
  </si>
  <si>
    <t>-20,999199999999998</t>
  </si>
  <si>
    <t>-47,272942</t>
  </si>
  <si>
    <t>SPCJR002_BRRU M1</t>
  </si>
  <si>
    <t>SPCJR002_BMW M1</t>
  </si>
  <si>
    <t>SPXRW001COLLO1_0RF M1</t>
  </si>
  <si>
    <t>SPXRW001COLLO1_0</t>
  </si>
  <si>
    <t>SPXRW001COLLO1_0RRU M1</t>
  </si>
  <si>
    <t>SPXRW001COLLO1_0RRU M2</t>
  </si>
  <si>
    <t>SPXRW001COLLO1_0MW M1</t>
  </si>
  <si>
    <t>RJMSQ004_ARF M1</t>
  </si>
  <si>
    <t>-22,772442999999999</t>
  </si>
  <si>
    <t>-43,416832999999997</t>
  </si>
  <si>
    <t>RJMSQ004_ARF M2</t>
  </si>
  <si>
    <t>RJMSQ004_ARRU M1</t>
  </si>
  <si>
    <t>GORCX003COLLO1_0RF M1</t>
  </si>
  <si>
    <t>GORCX003COLLO1_0</t>
  </si>
  <si>
    <t>GORCX003COLLO1_0RRU M1</t>
  </si>
  <si>
    <t>GORCX003COLLO1_0RRU M2</t>
  </si>
  <si>
    <t>GORCX003COLLO1_0MW M1</t>
  </si>
  <si>
    <t>SPPDW002_CRF M1</t>
  </si>
  <si>
    <t>-20,123608000000001</t>
  </si>
  <si>
    <t>-47,468249999999998</t>
  </si>
  <si>
    <t>SPPDW002_CRRU M1</t>
  </si>
  <si>
    <t>SPPDW002_CMW M1</t>
  </si>
  <si>
    <t>MACDX002COLLO1_0RF M1</t>
  </si>
  <si>
    <t>MACDX002COLLO1_0</t>
  </si>
  <si>
    <t>MACDX002COLLO1_0RF M2</t>
  </si>
  <si>
    <t>MACDX002COLLO1_0RRU M1</t>
  </si>
  <si>
    <t>MACDX002COLLO1_0RRU M2</t>
  </si>
  <si>
    <t>SPTQR005COLLO1_0RF M1</t>
  </si>
  <si>
    <t>SPTQR005COLLO1_0</t>
  </si>
  <si>
    <t>SPTQR005COLLO1_0RF M2</t>
  </si>
  <si>
    <t>SPTQR005COLLO1_0RRU M1</t>
  </si>
  <si>
    <t>SPTQR005COLLO1_0RRU M2</t>
  </si>
  <si>
    <t>SPTQR005COLLO1_0RRU M3</t>
  </si>
  <si>
    <t>SPTQR005COLLO1_0MW M1</t>
  </si>
  <si>
    <t>SPJCR009_ARF M1</t>
  </si>
  <si>
    <t>SPJCR009</t>
  </si>
  <si>
    <t>SPJCR009_A</t>
  </si>
  <si>
    <t>SR-JCERI2</t>
  </si>
  <si>
    <t>Ecorodovias</t>
  </si>
  <si>
    <t>-23,344469</t>
  </si>
  <si>
    <t>-45,986127000000003</t>
  </si>
  <si>
    <t>SPJCR009_ARRU M1</t>
  </si>
  <si>
    <t>SPJCR009_AMW M1</t>
  </si>
  <si>
    <t>MTNVB001_CRF M1</t>
  </si>
  <si>
    <t>MTNVB001</t>
  </si>
  <si>
    <t>MTNVB001_C</t>
  </si>
  <si>
    <t>4G-NVBMJ4</t>
  </si>
  <si>
    <t>-9,9660440000000001</t>
  </si>
  <si>
    <t>-58,015227000000003</t>
  </si>
  <si>
    <t>MTNVB001_CRRU M1</t>
  </si>
  <si>
    <t>PRCST001_ARF M1</t>
  </si>
  <si>
    <t>Castrolanda</t>
  </si>
  <si>
    <t>-24,795531</t>
  </si>
  <si>
    <t>-49,961382999999998</t>
  </si>
  <si>
    <t>PRCST001_ARRU M1</t>
  </si>
  <si>
    <t>PRCST001_ARRU M2</t>
  </si>
  <si>
    <t>PRCST001_AMW M1</t>
  </si>
  <si>
    <t>PRMBX001_BRF M1</t>
  </si>
  <si>
    <t>PRMBX001</t>
  </si>
  <si>
    <t>PRMBX001_B</t>
  </si>
  <si>
    <t>SN-IZBR01</t>
  </si>
  <si>
    <t>-24,412631999999999</t>
  </si>
  <si>
    <t>-50,783940999999999</t>
  </si>
  <si>
    <t>PRMBX001_BRRU M1</t>
  </si>
  <si>
    <t>PRMBX001_BRRU M2</t>
  </si>
  <si>
    <t>PRMBX001_BMW M1</t>
  </si>
  <si>
    <t>SPWYX002_ARF M1</t>
  </si>
  <si>
    <t>-22,591911</t>
  </si>
  <si>
    <t>-50,739387999999998</t>
  </si>
  <si>
    <t>SPWYX002_ARRU M1</t>
  </si>
  <si>
    <t>SPWYX002_AMW M1</t>
  </si>
  <si>
    <t>SPRGN003_ARF M1</t>
  </si>
  <si>
    <t>-22,187148000000001</t>
  </si>
  <si>
    <t>-51,360506999999998</t>
  </si>
  <si>
    <t>SPRGN003_ARRU M1</t>
  </si>
  <si>
    <t>SPRGN003_AMW M1</t>
  </si>
  <si>
    <t>MABRX003_ARF M1</t>
  </si>
  <si>
    <t>MABRX003</t>
  </si>
  <si>
    <t>MABRX003_A</t>
  </si>
  <si>
    <t>MABIH11</t>
  </si>
  <si>
    <t>-2,7595689999999999</t>
  </si>
  <si>
    <t>-42,832447000000002</t>
  </si>
  <si>
    <t>MABRX003_ARF M2</t>
  </si>
  <si>
    <t>MABRX003_ARRU M1</t>
  </si>
  <si>
    <t>MABRX003_ARRU M2</t>
  </si>
  <si>
    <t>MABRX003_ARRU M3</t>
  </si>
  <si>
    <t>SPSLW002_ARF M1</t>
  </si>
  <si>
    <t>SPSLW002_A</t>
  </si>
  <si>
    <t>-22,848662999999998</t>
  </si>
  <si>
    <t>-50,00235</t>
  </si>
  <si>
    <t>SPSLW002_ARRU M1</t>
  </si>
  <si>
    <t>SPSLW002_AMW M1</t>
  </si>
  <si>
    <t>SPPLM003_ARF M1</t>
  </si>
  <si>
    <t>-22,769542000000001</t>
  </si>
  <si>
    <t>-50,146597999999997</t>
  </si>
  <si>
    <t>SPPLM003_ARRU M1</t>
  </si>
  <si>
    <t>SPPLM003_AMW M1</t>
  </si>
  <si>
    <t>PRRTG003_ARF M1</t>
  </si>
  <si>
    <t>PRRTG003</t>
  </si>
  <si>
    <t>PRRTG003_A</t>
  </si>
  <si>
    <t>SN-OGBR02</t>
  </si>
  <si>
    <t>-24,236514</t>
  </si>
  <si>
    <t>-50,918953999999999</t>
  </si>
  <si>
    <t>PRRTG003_ARRU M1</t>
  </si>
  <si>
    <t>PRRTG003_ARRU M2</t>
  </si>
  <si>
    <t>PRRTG003_AMW M1</t>
  </si>
  <si>
    <t>PRPLX008_BRF M1</t>
  </si>
  <si>
    <t>PRPLX008</t>
  </si>
  <si>
    <t>PRPLX008_B</t>
  </si>
  <si>
    <t>SN-PACW03</t>
  </si>
  <si>
    <t>-25,423169999999999</t>
  </si>
  <si>
    <t>-49,763720999999997</t>
  </si>
  <si>
    <t>PRPLX008_BRRU M1</t>
  </si>
  <si>
    <t>PRPLX008_BRRU M2</t>
  </si>
  <si>
    <t>PRPLX008_BMW M1</t>
  </si>
  <si>
    <t>AMMNQ001_ARF M1</t>
  </si>
  <si>
    <t>-3,3628900000000002</t>
  </si>
  <si>
    <t>-60,208390000000001</t>
  </si>
  <si>
    <t>AMMNQ001_ARRU M1</t>
  </si>
  <si>
    <t>AMMNQ001_ARRU M2</t>
  </si>
  <si>
    <t>AMMNQ001_AMW M1</t>
  </si>
  <si>
    <t>AMTCT001_ARF M1</t>
  </si>
  <si>
    <t>-3,2719939999999998</t>
  </si>
  <si>
    <t>-58,877600000000001</t>
  </si>
  <si>
    <t>AMTCT001_ARRU M1</t>
  </si>
  <si>
    <t>AMTCT001_ARRU M2</t>
  </si>
  <si>
    <t>AMTCT001_AMW M1</t>
  </si>
  <si>
    <t>AMTZS002_ARF M1</t>
  </si>
  <si>
    <t>-3,8273109999999999</t>
  </si>
  <si>
    <t>-59,176380999999999</t>
  </si>
  <si>
    <t>AMTZS002_ARRU M1</t>
  </si>
  <si>
    <t>AMTZS002_ARRU M2</t>
  </si>
  <si>
    <t>AMTZS002_AMW M1</t>
  </si>
  <si>
    <t>BACHX001_ARF M1</t>
  </si>
  <si>
    <t>-11,674530000000001</t>
  </si>
  <si>
    <t>-39,145760000000003</t>
  </si>
  <si>
    <t>BACHX001_ARRU M1</t>
  </si>
  <si>
    <t>BACHX001_ARRU M2</t>
  </si>
  <si>
    <t>BACHX001_AMW M1</t>
  </si>
  <si>
    <t>BACMC006_ARF M1</t>
  </si>
  <si>
    <t>BACMC006</t>
  </si>
  <si>
    <t>BACMC006_A</t>
  </si>
  <si>
    <t>BALLP</t>
  </si>
  <si>
    <t>-12,821488</t>
  </si>
  <si>
    <t>-38,255248999999999</t>
  </si>
  <si>
    <t>BACMC006_ARF M2</t>
  </si>
  <si>
    <t>BACMC006_ARRU M1</t>
  </si>
  <si>
    <t>BACMC006_ARRU M2</t>
  </si>
  <si>
    <t>BASLV009_ARF M1</t>
  </si>
  <si>
    <t>-12,902619</t>
  </si>
  <si>
    <t>-38,477885999999998</t>
  </si>
  <si>
    <t>BASLV009_ARF M2</t>
  </si>
  <si>
    <t>BASLV009_ARRU M1</t>
  </si>
  <si>
    <t>BASLV016_ARF M1</t>
  </si>
  <si>
    <t>BASLV016</t>
  </si>
  <si>
    <t>BASLV016_A</t>
  </si>
  <si>
    <t>BANJG</t>
  </si>
  <si>
    <t>-12,95065</t>
  </si>
  <si>
    <t>-38,392490000000002</t>
  </si>
  <si>
    <t>BASLV016_ARF M2</t>
  </si>
  <si>
    <t>BASLV016_ARRU M1</t>
  </si>
  <si>
    <t>BASLV016_ARRU M2</t>
  </si>
  <si>
    <t>BASLV016_ARRU M3</t>
  </si>
  <si>
    <t>BATJP001_BRF M1</t>
  </si>
  <si>
    <t>BATJP001_B</t>
  </si>
  <si>
    <t>-14,685067</t>
  </si>
  <si>
    <t>-39,428324000000003</t>
  </si>
  <si>
    <t>BATJP001_BRRU M1</t>
  </si>
  <si>
    <t>CESBR003_ARF M1</t>
  </si>
  <si>
    <t>-3,7626149999999998</t>
  </si>
  <si>
    <t>-40,099459000000003</t>
  </si>
  <si>
    <t>CESBR003_ARRU M1</t>
  </si>
  <si>
    <t>CESBR003_ARRU M2</t>
  </si>
  <si>
    <t>CESBR003_AMW M1</t>
  </si>
  <si>
    <t>MALSX013_ARF M1</t>
  </si>
  <si>
    <t>MALSX013</t>
  </si>
  <si>
    <t>MALSX013_A</t>
  </si>
  <si>
    <t>MASLSQ6</t>
  </si>
  <si>
    <t>-2,6936840000000002</t>
  </si>
  <si>
    <t>-44,217750000000002</t>
  </si>
  <si>
    <t>MALSX013_ARRU M1</t>
  </si>
  <si>
    <t>MALSX013_ARRU M2</t>
  </si>
  <si>
    <t>ARGA + CASE EMHH</t>
  </si>
  <si>
    <t>MALSX013_ARRU M3</t>
  </si>
  <si>
    <t>MALSX013_AMW M1</t>
  </si>
  <si>
    <t xml:space="preserve"> AWHUA A7WD09MDD-3NX / 0,9m</t>
  </si>
  <si>
    <t>MALSX027_ARF M1</t>
  </si>
  <si>
    <t>-2,6558470000000001</t>
  </si>
  <si>
    <t>-44,177771</t>
  </si>
  <si>
    <t>MALSX027_ARF M2</t>
  </si>
  <si>
    <t>MALSX027_ARRU M1</t>
  </si>
  <si>
    <t>MALSX027_ARRU M2</t>
  </si>
  <si>
    <t>MALSX027_AMW M1</t>
  </si>
  <si>
    <t>PBBLM001_DRF M1</t>
  </si>
  <si>
    <t>PBBLM001</t>
  </si>
  <si>
    <t>PBBLM001_D</t>
  </si>
  <si>
    <t>PBBEM02</t>
  </si>
  <si>
    <t>-6,6975809999999996</t>
  </si>
  <si>
    <t>-35,535342</t>
  </si>
  <si>
    <t>PBBLM001_DRRU M1</t>
  </si>
  <si>
    <t>PBBLM001_DRRU M2</t>
  </si>
  <si>
    <t>PBBLM001_DRRU M3</t>
  </si>
  <si>
    <t>XMC3</t>
  </si>
  <si>
    <t>PBBLM001_DMW M1</t>
  </si>
  <si>
    <t>PECRZ001_ARF M1</t>
  </si>
  <si>
    <t>-7,9303990000000004</t>
  </si>
  <si>
    <t>-36,194361999999998</t>
  </si>
  <si>
    <t>PECRZ001_ARF M2</t>
  </si>
  <si>
    <t>PECRZ001_ARRU M1</t>
  </si>
  <si>
    <t>PECRZ001_ARRU M2</t>
  </si>
  <si>
    <t>PECRZ001_ARRU M3</t>
  </si>
  <si>
    <t>PECRZ001_AMW M1</t>
  </si>
  <si>
    <t>MGTNX003_BRF M1</t>
  </si>
  <si>
    <t>MGTNX003</t>
  </si>
  <si>
    <t>MGTNX003_B</t>
  </si>
  <si>
    <t>MGMPH</t>
  </si>
  <si>
    <t>-20,068667000000001</t>
  </si>
  <si>
    <t>-44,685611000000002</t>
  </si>
  <si>
    <t>RRVV-33B-R2</t>
  </si>
  <si>
    <t>MGTNX003_BRRU M1</t>
  </si>
  <si>
    <t>MGTNX003_BRRU M2</t>
  </si>
  <si>
    <t>MGTNX003_BMW M1</t>
  </si>
  <si>
    <t>MTQRN001_ARF M1</t>
  </si>
  <si>
    <t>4G-QRNM95</t>
  </si>
  <si>
    <t>-12,77486</t>
  </si>
  <si>
    <t>-52,453130000000002</t>
  </si>
  <si>
    <t>MTQRN001_ARRU M1</t>
  </si>
  <si>
    <t>ARPA/700</t>
  </si>
  <si>
    <t>MTQRN001_AMW M1</t>
  </si>
  <si>
    <t>MTQRN002_ARF M1</t>
  </si>
  <si>
    <t>4G-QRNM96</t>
  </si>
  <si>
    <t>-12,92881</t>
  </si>
  <si>
    <t>-52,43282</t>
  </si>
  <si>
    <t>MTQRN002_ARRU M1</t>
  </si>
  <si>
    <t>MTQRN002_AMW M1</t>
  </si>
  <si>
    <t>RNMCB001_BRF M1</t>
  </si>
  <si>
    <t>-5,971298</t>
  </si>
  <si>
    <t>-35,389406000000001</t>
  </si>
  <si>
    <t>RNMCB001_BRRU M1</t>
  </si>
  <si>
    <t>RNMCB001_BRRU M2</t>
  </si>
  <si>
    <t>RNMCB001_BMW M1</t>
  </si>
  <si>
    <t>BARFL001_ARF M1</t>
  </si>
  <si>
    <t>-12,575841</t>
  </si>
  <si>
    <t>-39,415146999999997</t>
  </si>
  <si>
    <t>BARFL001_ARRU M1</t>
  </si>
  <si>
    <t>BARFL001_AMW M1</t>
  </si>
  <si>
    <t>PADML002_BRF M1</t>
  </si>
  <si>
    <t>-4,3015100000000004</t>
  </si>
  <si>
    <t>-47,548430000000003</t>
  </si>
  <si>
    <t>PADML002_BRF M2</t>
  </si>
  <si>
    <t>PADML002_BRRU M1</t>
  </si>
  <si>
    <t>PADML002_BRRU M2</t>
  </si>
  <si>
    <t>PADML002_BMW M1</t>
  </si>
  <si>
    <t>SCX2-220AH</t>
  </si>
  <si>
    <t>SETPR002_ARF M1</t>
  </si>
  <si>
    <t>-11,097155000000001</t>
  </si>
  <si>
    <t>-37,263798000000001</t>
  </si>
  <si>
    <t>SETPR002_ARRU M1</t>
  </si>
  <si>
    <t>SETPR002_ARRU M2</t>
  </si>
  <si>
    <t>SETPR002_AMW M1</t>
  </si>
  <si>
    <t>MGBMD008_ARF M1</t>
  </si>
  <si>
    <t>MGBMD008</t>
  </si>
  <si>
    <t>MGBMD008_A</t>
  </si>
  <si>
    <t>MGVIB</t>
  </si>
  <si>
    <t>-19,782869999999999</t>
  </si>
  <si>
    <t>-45,346440000000001</t>
  </si>
  <si>
    <t>MGBMD008_ARRU M1</t>
  </si>
  <si>
    <t>MGBMD008_ARRU M2</t>
  </si>
  <si>
    <t>MGBMD008_AMW M1</t>
  </si>
  <si>
    <t>MGWXR009_ARF M1</t>
  </si>
  <si>
    <t>MGWXR009</t>
  </si>
  <si>
    <t>MGWXR009_A</t>
  </si>
  <si>
    <t>MGPBZ</t>
  </si>
  <si>
    <t>-19,474530000000001</t>
  </si>
  <si>
    <t>-47,155670000000001</t>
  </si>
  <si>
    <t>MGWXR009_ARRU M1</t>
  </si>
  <si>
    <t>MGWXR009_ARRU M2</t>
  </si>
  <si>
    <t>MGWXR009_AMW M1</t>
  </si>
  <si>
    <t>MSNRL001_ARF M1</t>
  </si>
  <si>
    <t>MSNRL001</t>
  </si>
  <si>
    <t>MSNRL001_A</t>
  </si>
  <si>
    <t>MSACR</t>
  </si>
  <si>
    <t>-22,270641000000001</t>
  </si>
  <si>
    <t>-52,791043000000002</t>
  </si>
  <si>
    <t>MSNRL001_ARRU M1</t>
  </si>
  <si>
    <t>MSNRL001_ARRU M2</t>
  </si>
  <si>
    <t>MSNRL001_AMW M1</t>
  </si>
  <si>
    <t>MTRND003_BRF M1</t>
  </si>
  <si>
    <t>-16,506159</t>
  </si>
  <si>
    <t>-54,655867000000001</t>
  </si>
  <si>
    <t>MTRND003_BRF M2</t>
  </si>
  <si>
    <t>MTRND003_BRRU M1</t>
  </si>
  <si>
    <t>SPBRN013_BRF M1</t>
  </si>
  <si>
    <t>-23,811976999999999</t>
  </si>
  <si>
    <t>-46,481907</t>
  </si>
  <si>
    <t>SPBRN013_BRF M2</t>
  </si>
  <si>
    <t>SPBRN013_BRRU M1</t>
  </si>
  <si>
    <t>SPBRN013_BRRU M2</t>
  </si>
  <si>
    <t>SPBRN013_BMW M1</t>
  </si>
  <si>
    <t>SPCMP016_ARF M1</t>
  </si>
  <si>
    <t>-22,92625</t>
  </si>
  <si>
    <t>-47,189328000000003</t>
  </si>
  <si>
    <t>SPCMP016_ARF M2</t>
  </si>
  <si>
    <t>SPCMP016_ARRU M1</t>
  </si>
  <si>
    <t>5922-5919</t>
  </si>
  <si>
    <t>SPCMP016_ARRU M2</t>
  </si>
  <si>
    <t>SPCMP016_AMW M1</t>
  </si>
  <si>
    <t>SPPSS001_ARF M1</t>
  </si>
  <si>
    <t>SPPSS001</t>
  </si>
  <si>
    <t>SPPSS001_A</t>
  </si>
  <si>
    <t>SP4IP</t>
  </si>
  <si>
    <t>-23,07375</t>
  </si>
  <si>
    <t>-49,584457999999998</t>
  </si>
  <si>
    <t>SPPSS001_ARRU M1</t>
  </si>
  <si>
    <t>SPPSS001_ARRU M2</t>
  </si>
  <si>
    <t>SPPSS001_AMW M1</t>
  </si>
  <si>
    <t>SPRCB001_ARF M1</t>
  </si>
  <si>
    <t>-23,547630999999999</t>
  </si>
  <si>
    <t>-47,657311</t>
  </si>
  <si>
    <t>SPRCB001_ARRU M1</t>
  </si>
  <si>
    <t>SPRCB001_ARRU M2</t>
  </si>
  <si>
    <t>SPRCB001_AMW M1</t>
  </si>
  <si>
    <t>SCFLR008_ERF M1</t>
  </si>
  <si>
    <t>-27,468109999999999</t>
  </si>
  <si>
    <t>-48,464970000000001</t>
  </si>
  <si>
    <t>SCFLR008_ERF M2</t>
  </si>
  <si>
    <t>SCFLR008_ERRU M1</t>
  </si>
  <si>
    <t>SCFLR008_ERRU M2</t>
  </si>
  <si>
    <t>MGBCV001_ARF M1</t>
  </si>
  <si>
    <t>-17,02797</t>
  </si>
  <si>
    <t>-43,843470000000003</t>
  </si>
  <si>
    <t>MGBCV001_ARRU M1</t>
  </si>
  <si>
    <t>MGBCV001_ARRU M2</t>
  </si>
  <si>
    <t>MGBCV001_AMW M1</t>
  </si>
  <si>
    <t>MGCRV003_BRF M1</t>
  </si>
  <si>
    <t>-18,856058000000001</t>
  </si>
  <si>
    <t>-44,494771</t>
  </si>
  <si>
    <t>MGCRV003_BRRU M1</t>
  </si>
  <si>
    <t>MGCRV003_BRRU M2</t>
  </si>
  <si>
    <t>MGCRV003_BMW M1</t>
  </si>
  <si>
    <t>MGCZR005_ARF M1</t>
  </si>
  <si>
    <t>MGCZR005</t>
  </si>
  <si>
    <t>MGCZR005_A</t>
  </si>
  <si>
    <t>MGDPR</t>
  </si>
  <si>
    <t>-19,667059999999999</t>
  </si>
  <si>
    <t>-46,054169999999999</t>
  </si>
  <si>
    <t>MGCZR005_ARRU M1</t>
  </si>
  <si>
    <t>MGCZR005_ARRU M2</t>
  </si>
  <si>
    <t>MGCZR005_AMW M1</t>
  </si>
  <si>
    <t>MGRXX012_ARF M1</t>
  </si>
  <si>
    <t>MGRXX012</t>
  </si>
  <si>
    <t>MGRXX012_A</t>
  </si>
  <si>
    <t>MGASX</t>
  </si>
  <si>
    <t>-19,540472999999999</t>
  </si>
  <si>
    <t>-47,030465999999997</t>
  </si>
  <si>
    <t>MGRXX012_ARRU M1</t>
  </si>
  <si>
    <t>MGRXX012_ARRU M2</t>
  </si>
  <si>
    <t>MGRXX012_AMW M1</t>
  </si>
  <si>
    <t>ESVRG002_BRF M1</t>
  </si>
  <si>
    <t>-20,65598</t>
  </si>
  <si>
    <t>-41,020760000000003</t>
  </si>
  <si>
    <t>ESVRG002_BRRU M1</t>
  </si>
  <si>
    <t>ESVRG002_BRRU M2</t>
  </si>
  <si>
    <t>ESVRG002_BMW M1</t>
  </si>
  <si>
    <t>MGJDP001_DRF M1</t>
  </si>
  <si>
    <t>-16,007935</t>
  </si>
  <si>
    <t>-44,013021999999999</t>
  </si>
  <si>
    <t>MGJDP001_DRRU M1</t>
  </si>
  <si>
    <t>MGJDP001_DRRU M2</t>
  </si>
  <si>
    <t>MGJDP001_DMW M1</t>
  </si>
  <si>
    <t>SPBRN016_BRF M1</t>
  </si>
  <si>
    <t>-23,838556000000001</t>
  </si>
  <si>
    <t>-46,625964000000003</t>
  </si>
  <si>
    <t>SPBRN016_BRF M2</t>
  </si>
  <si>
    <t>SPBRN016_BRRU M1</t>
  </si>
  <si>
    <t>SPBRN016_BRRU M2</t>
  </si>
  <si>
    <t>SPBRN016_BMW M1</t>
  </si>
  <si>
    <t>MTSRR007_CRF M1</t>
  </si>
  <si>
    <t>-12,690213</t>
  </si>
  <si>
    <t>-55,803533999999999</t>
  </si>
  <si>
    <t>MTSRR007_CRRU M1</t>
  </si>
  <si>
    <t>MTSRR007_CRRU M2</t>
  </si>
  <si>
    <t>MTSRR007_CMW M1</t>
  </si>
  <si>
    <t>MTSRR007_CGABINETE</t>
  </si>
  <si>
    <t>MTVRZ004_ARF M1</t>
  </si>
  <si>
    <t>MTVRZ004</t>
  </si>
  <si>
    <t>MTVRZ004_A</t>
  </si>
  <si>
    <t>MTW30</t>
  </si>
  <si>
    <t>-15,563075</t>
  </si>
  <si>
    <t>-56,261691900000002</t>
  </si>
  <si>
    <t>MTVRZ004_ARRU M1</t>
  </si>
  <si>
    <t>MTVRZ004_ARRU M2</t>
  </si>
  <si>
    <t>MTVRZ004_AMW M1</t>
  </si>
  <si>
    <t>MTVRZ004_AGABINETE</t>
  </si>
  <si>
    <t>MABRT002_ARF M1</t>
  </si>
  <si>
    <t>-4,3566399999999996</t>
  </si>
  <si>
    <t>-46,409574999999997</t>
  </si>
  <si>
    <t>MABRT002_ARRU M1</t>
  </si>
  <si>
    <t>MABRT002_ARRU M2</t>
  </si>
  <si>
    <t>MABRT002_ARRU M3</t>
  </si>
  <si>
    <t>MABRT002_AMW M1</t>
  </si>
  <si>
    <t>MTVRX002_ARF M1</t>
  </si>
  <si>
    <t>-12,229604</t>
  </si>
  <si>
    <t>-55,544690000000003</t>
  </si>
  <si>
    <t>MTVRX002_ARRU M1</t>
  </si>
  <si>
    <t>MTVRX002_AGABINETE</t>
  </si>
  <si>
    <t>MTNBR001_ARF M1</t>
  </si>
  <si>
    <t>-14,5977999</t>
  </si>
  <si>
    <t>-56,238464</t>
  </si>
  <si>
    <t>MTNBR001_ARRU M1</t>
  </si>
  <si>
    <t>MTNBR001_ARRU M2</t>
  </si>
  <si>
    <t>MTNBR001_AMW M1</t>
  </si>
  <si>
    <t>MTNBR001_AGABINETE</t>
  </si>
  <si>
    <t>MTNVM008_ARF M1</t>
  </si>
  <si>
    <t>-14,1097079</t>
  </si>
  <si>
    <t>-56,118406</t>
  </si>
  <si>
    <t>MTNVM008_ARRU M1</t>
  </si>
  <si>
    <t>MTNVM008_ARRU M2</t>
  </si>
  <si>
    <t>MTNVM008_AMW M1</t>
  </si>
  <si>
    <t>MTNVM008_AGABINETE</t>
  </si>
  <si>
    <t>MTRSR001_ARF M1</t>
  </si>
  <si>
    <t>-14,7686499</t>
  </si>
  <si>
    <t>-56,353546899999998</t>
  </si>
  <si>
    <t>MTRSR001_ARRU M1</t>
  </si>
  <si>
    <t>MTRSR001_ARRU M2</t>
  </si>
  <si>
    <t>MTRSR001_AMW M1</t>
  </si>
  <si>
    <t>MTRSR001_AGABINETE</t>
  </si>
  <si>
    <t>MTNVM006_ARF M1</t>
  </si>
  <si>
    <t>-13,917258</t>
  </si>
  <si>
    <t>-56,092956000000001</t>
  </si>
  <si>
    <t>MTNVM006_ARRU M1</t>
  </si>
  <si>
    <t>MTNVM006_ARRU M2</t>
  </si>
  <si>
    <t>MTNVM006_AMW M1</t>
  </si>
  <si>
    <t>MTNVM006_AGABINETE</t>
  </si>
  <si>
    <t>MTLCS002_ARF M1</t>
  </si>
  <si>
    <t>-13,0937079</t>
  </si>
  <si>
    <t>-55,945270999999998</t>
  </si>
  <si>
    <t>MTLCS002_ARRU M1</t>
  </si>
  <si>
    <t>MTLCS002_ARRU M2</t>
  </si>
  <si>
    <t>MTLCS002_AMW M1</t>
  </si>
  <si>
    <t>MTLCS002_AGABINETE</t>
  </si>
  <si>
    <t>MTDMN006_ARF M1</t>
  </si>
  <si>
    <t>-14,517042</t>
  </si>
  <si>
    <t>-56,212440000000001</t>
  </si>
  <si>
    <t>MTDMN006_ARRU M1</t>
  </si>
  <si>
    <t>MTDMN006_ARRU M2</t>
  </si>
  <si>
    <t>MTDMN006_AMW M1</t>
  </si>
  <si>
    <t>MTDMN006_AGABINETE</t>
  </si>
  <si>
    <t>MTJNG001_ARF M1</t>
  </si>
  <si>
    <t>-15,3505249</t>
  </si>
  <si>
    <t>-56,415151000000002</t>
  </si>
  <si>
    <t>MTJNG001_ARRU M1</t>
  </si>
  <si>
    <t>MTJNG001_ARRU M2</t>
  </si>
  <si>
    <t>MTJNG001_AMW M1</t>
  </si>
  <si>
    <t>MTJNG001_AGABINETE</t>
  </si>
  <si>
    <t>MTCBX007_ARF M1</t>
  </si>
  <si>
    <t>-15,7018179</t>
  </si>
  <si>
    <t>-55,826768000000001</t>
  </si>
  <si>
    <t>MTCBX007_ARRU M1</t>
  </si>
  <si>
    <t>MTCBX007_ARRU M2</t>
  </si>
  <si>
    <t>MTCBX007_AMW M1</t>
  </si>
  <si>
    <t>MTCBX007_AGABINETE</t>
  </si>
  <si>
    <t>MTRND005_ARF M1</t>
  </si>
  <si>
    <t>-16,588180000000001</t>
  </si>
  <si>
    <t>-54,691132000000003</t>
  </si>
  <si>
    <t>MTRND005_ARRU M1</t>
  </si>
  <si>
    <t>MTRND005_ARRU M2</t>
  </si>
  <si>
    <t>MTRND005_AMW M1</t>
  </si>
  <si>
    <t>MTRND005_AGABINETE</t>
  </si>
  <si>
    <t>CECCX004_BRF M1</t>
  </si>
  <si>
    <t>-3,88693</t>
  </si>
  <si>
    <t>-38,889940000000003</t>
  </si>
  <si>
    <t>CECCX004_BRRU M1</t>
  </si>
  <si>
    <t>CECCX004_BRRU M2</t>
  </si>
  <si>
    <t>CECCX004_BMW M1</t>
  </si>
  <si>
    <t>SCFLR006COLLO1_0RF M1</t>
  </si>
  <si>
    <t>SCFLR006COLLO1_0</t>
  </si>
  <si>
    <t>SCFLR006COLLO1_0RRU M1</t>
  </si>
  <si>
    <t>RRU 5304w</t>
  </si>
  <si>
    <t>SCFLR006COLLO1_0RRU M2</t>
  </si>
  <si>
    <t>MALSX023_ARF M1</t>
  </si>
  <si>
    <t>MALSX023</t>
  </si>
  <si>
    <t>MALSX023_A</t>
  </si>
  <si>
    <t>MARMG</t>
  </si>
  <si>
    <t>-2,6800769999999998</t>
  </si>
  <si>
    <t>-44,189241000000003</t>
  </si>
  <si>
    <t>MALSX023_ARF M2</t>
  </si>
  <si>
    <t>MALSX023_ARRU M1</t>
  </si>
  <si>
    <t>MALSX023_ARRU M2</t>
  </si>
  <si>
    <t>MALSX023_AMW M1</t>
  </si>
  <si>
    <t>SCX3-127AH</t>
  </si>
  <si>
    <t>MAPCD002_ARF M1</t>
  </si>
  <si>
    <t>-2,4781749999999998</t>
  </si>
  <si>
    <t>-44,175272</t>
  </si>
  <si>
    <t>MAPCD002_ARF M2</t>
  </si>
  <si>
    <t>MAPCD002_ARRU M1</t>
  </si>
  <si>
    <t>MAPCD002_ARRU M2</t>
  </si>
  <si>
    <t>MAPCD002_ARRU M3</t>
  </si>
  <si>
    <t>MAPCD002_AMW M2</t>
  </si>
  <si>
    <t>MGJZD003_ERF M1</t>
  </si>
  <si>
    <t>MGJZD003</t>
  </si>
  <si>
    <t>MGJZD003_E</t>
  </si>
  <si>
    <t>4G-JFVA99</t>
  </si>
  <si>
    <t>-21,760069999999999</t>
  </si>
  <si>
    <t>-43,604320000000001</t>
  </si>
  <si>
    <t>MGJZD003_ERRU M1</t>
  </si>
  <si>
    <t>MGJZD003_EVSAT</t>
  </si>
  <si>
    <t>AMBRR001_ARF M1</t>
  </si>
  <si>
    <t>-2,7965</t>
  </si>
  <si>
    <t>-57,169511</t>
  </si>
  <si>
    <t>AMBRR001_ARRU M1</t>
  </si>
  <si>
    <t>AMBRR001_ARRU M2</t>
  </si>
  <si>
    <t>AMBRR001_AMW M1</t>
  </si>
  <si>
    <t>MGBXY004COLLO1_0RF M1</t>
  </si>
  <si>
    <t>MGBXY004COLLO1_0</t>
  </si>
  <si>
    <t>MGBXY004COLLO1_0RRU M1</t>
  </si>
  <si>
    <t>MGBXY004COLLO1_0RRU M2</t>
  </si>
  <si>
    <t>MGBXY004COLLO1_0MW M1</t>
  </si>
  <si>
    <t>SCX3-142AH</t>
  </si>
  <si>
    <t>CEFRT011COLLO1_0RF M1</t>
  </si>
  <si>
    <t>CEFRT011COLLO1_0</t>
  </si>
  <si>
    <t>CEFRT011COLLO1_0RF M2</t>
  </si>
  <si>
    <t>CEFRT011COLLO1_0RRU M1</t>
  </si>
  <si>
    <t>RRU 5915</t>
  </si>
  <si>
    <t>CEFRT011COLLO1_0RRU M2</t>
  </si>
  <si>
    <t>RRU 5916</t>
  </si>
  <si>
    <t>CEFRT011COLLO1_0RRU M3</t>
  </si>
  <si>
    <t>SCPMR001COLLO2_0RF M1</t>
  </si>
  <si>
    <t>SCPMR001COLLO2_0</t>
  </si>
  <si>
    <t>SCPMR001COLLO2_0RRU M1</t>
  </si>
  <si>
    <t>SCPMR001COLLO2_0RRU M2</t>
  </si>
  <si>
    <t>RRU 5505</t>
  </si>
  <si>
    <t>RNGNC001_ARF M1</t>
  </si>
  <si>
    <t>-5,7755809999999999</t>
  </si>
  <si>
    <t>-35,300189000000003</t>
  </si>
  <si>
    <t>RNGNC001_ARF M2</t>
  </si>
  <si>
    <t>RNGNC001_ARRU M1</t>
  </si>
  <si>
    <t>RNGNC001_ARRU M2</t>
  </si>
  <si>
    <t>RNGNC001_AMW M1</t>
  </si>
  <si>
    <t>AMCRR003_ARF M1</t>
  </si>
  <si>
    <t>-3,4284400000000002</t>
  </si>
  <si>
    <t>-60,26896</t>
  </si>
  <si>
    <t>AMCRR003_ARRU M1</t>
  </si>
  <si>
    <t>RRU GENÉRICO</t>
  </si>
  <si>
    <t>AMCRR003_ARRU M2</t>
  </si>
  <si>
    <t>AMCRR003_AMW M1</t>
  </si>
  <si>
    <t>ROJPR002_BRF M1</t>
  </si>
  <si>
    <t>-10,800478</t>
  </si>
  <si>
    <t>-62,025424000000001</t>
  </si>
  <si>
    <t>ROJPR002_BRRU M1</t>
  </si>
  <si>
    <t>ROJPR002_BRRU M2</t>
  </si>
  <si>
    <t>ROJPR002_BMW M1</t>
  </si>
  <si>
    <t>ROJPR002_BGABINETE</t>
  </si>
  <si>
    <t>PEBRZ001_ARF M1</t>
  </si>
  <si>
    <t>-7,3685960000000001</t>
  </si>
  <si>
    <t>-37,365592999999997</t>
  </si>
  <si>
    <t>PEBRZ001_ARRU M1</t>
  </si>
  <si>
    <t>PEBRZ001_ARRU M2</t>
  </si>
  <si>
    <t>PEBRZ001_AMW M1</t>
  </si>
  <si>
    <t>SPDRC002_BRF M1</t>
  </si>
  <si>
    <t>-21,637730999999999</t>
  </si>
  <si>
    <t>-51,603586</t>
  </si>
  <si>
    <t>SPDRC002_BRRU M1</t>
  </si>
  <si>
    <t>SPDRC002_BMW M1</t>
  </si>
  <si>
    <t>ROTPD009_ARF M1</t>
  </si>
  <si>
    <t>-9,3374749999999995</t>
  </si>
  <si>
    <t>-63,142116999999999</t>
  </si>
  <si>
    <t>ROTPD009_ARRU M1</t>
  </si>
  <si>
    <t>ROTPD009_ARRU M2</t>
  </si>
  <si>
    <t>ROTPD009_AMW M1</t>
  </si>
  <si>
    <t>ROTPD009_AGABINETE</t>
  </si>
  <si>
    <t>ROVLH004_BRF M1</t>
  </si>
  <si>
    <t>-12,263316</t>
  </si>
  <si>
    <t>-60,646659999999997</t>
  </si>
  <si>
    <t>ROVLH004_BRRU M1</t>
  </si>
  <si>
    <t>ROVLH004_BRRU M2</t>
  </si>
  <si>
    <t>ROVLH004_BMW M1</t>
  </si>
  <si>
    <t>ROVLH004_BGABINETE</t>
  </si>
  <si>
    <t>ROCND008_ARF M1</t>
  </si>
  <si>
    <t>-9,0259180000000008</t>
  </si>
  <si>
    <t>-63,418534999999999</t>
  </si>
  <si>
    <t>ROCND008_ARRU M1</t>
  </si>
  <si>
    <t>ROCND008_ARRU M2</t>
  </si>
  <si>
    <t>ROCND008_AMW M1</t>
  </si>
  <si>
    <t>ROCND008_AGABINETE</t>
  </si>
  <si>
    <t>MADMN002_ARF M1</t>
  </si>
  <si>
    <t>-5,7044259999999998</t>
  </si>
  <si>
    <t>-44,342303000000001</t>
  </si>
  <si>
    <t>MADMN002_ARRU M1</t>
  </si>
  <si>
    <t>ROTPD003_ARF M1</t>
  </si>
  <si>
    <t>-9,1164299999999994</t>
  </si>
  <si>
    <t>-63,264364</t>
  </si>
  <si>
    <t>ROTPD003_ARRU M1</t>
  </si>
  <si>
    <t>ROTPD003_ARRU M2</t>
  </si>
  <si>
    <t>ROTPD003_AMW M1</t>
  </si>
  <si>
    <t>ROTPD003_AMW M2</t>
  </si>
  <si>
    <t>ROTPD003_AGABINETE</t>
  </si>
  <si>
    <t>ROTPD004_ARF M1</t>
  </si>
  <si>
    <t>-9,1397639999999996</t>
  </si>
  <si>
    <t>-63,240507999999998</t>
  </si>
  <si>
    <t>ROTPD004_ARRU M1</t>
  </si>
  <si>
    <t>ROTPD004_ARRU M2</t>
  </si>
  <si>
    <t>ROTPD004_AMW M1</t>
  </si>
  <si>
    <t>ROTPD004_AGABINETE</t>
  </si>
  <si>
    <t>PRPNH001_ARF M1</t>
  </si>
  <si>
    <t>-25,418227999999999</t>
  </si>
  <si>
    <t>-49,192802999999998</t>
  </si>
  <si>
    <t>PRPNH001_ARF M2</t>
  </si>
  <si>
    <t>PRPNH001_ARRU M1</t>
  </si>
  <si>
    <t>PRPNH001_ARRU M2</t>
  </si>
  <si>
    <t>CETXX001_ARF M1</t>
  </si>
  <si>
    <t>CETXX001</t>
  </si>
  <si>
    <t>CETXX001_A</t>
  </si>
  <si>
    <t>CETSJ</t>
  </si>
  <si>
    <t>-6,0024600000000001</t>
  </si>
  <si>
    <t>-40,202269999999999</t>
  </si>
  <si>
    <t>CETXX001_ARRU M1</t>
  </si>
  <si>
    <t>CETXX001_ARRU M2</t>
  </si>
  <si>
    <t>CETXX001_AMW M1</t>
  </si>
  <si>
    <t>RORQM003_BRF M1</t>
  </si>
  <si>
    <t>-9,9480830000000005</t>
  </si>
  <si>
    <t>-63,051974999999999</t>
  </si>
  <si>
    <t>RORQM003_BRRU M1</t>
  </si>
  <si>
    <t>RORQM003_BRRU M2</t>
  </si>
  <si>
    <t>RORQM003_BMW M1</t>
  </si>
  <si>
    <t>RORQM003_BGABINETE</t>
  </si>
  <si>
    <t>RJCBF003_BRF M1</t>
  </si>
  <si>
    <t>-22,597200000000001</t>
  </si>
  <si>
    <t>-41,999099999999999</t>
  </si>
  <si>
    <t>RJCBF003_BRF M2</t>
  </si>
  <si>
    <t>RJCBF003_BRRU M1</t>
  </si>
  <si>
    <t>RJCBF003_BRRU M2</t>
  </si>
  <si>
    <t>MTJSC002_BRF M1</t>
  </si>
  <si>
    <t>-16,316132</t>
  </si>
  <si>
    <t>-54,936767000000003</t>
  </si>
  <si>
    <t>MTJSC002_BRRU M1</t>
  </si>
  <si>
    <t>ARPA</t>
  </si>
  <si>
    <t>MTJSC002_BMW M1</t>
  </si>
  <si>
    <t>SPCNN001_BRF M1</t>
  </si>
  <si>
    <t>-24,935193000000002</t>
  </si>
  <si>
    <t>-47,958506</t>
  </si>
  <si>
    <t>SPCNN001_BRRU M1</t>
  </si>
  <si>
    <t xml:space="preserve"> R8862A S8500 (850)</t>
  </si>
  <si>
    <t>RJMGX001_ARF M1</t>
  </si>
  <si>
    <t>-22,64997</t>
  </si>
  <si>
    <t>-43,023530000000001</t>
  </si>
  <si>
    <t>RJMGX001_ARF M2</t>
  </si>
  <si>
    <t>RJMGX001_ARRU M1</t>
  </si>
  <si>
    <t>ROVLH010_ARF M1</t>
  </si>
  <si>
    <t>-12,653003999999999</t>
  </si>
  <si>
    <t>-60,315401999999999</t>
  </si>
  <si>
    <t>ROVLH010_ARRU M1</t>
  </si>
  <si>
    <t>ROVLH010_ARRU M2</t>
  </si>
  <si>
    <t>ROVLH010_AMW M1</t>
  </si>
  <si>
    <t>ROVLH010_AGABINETE</t>
  </si>
  <si>
    <t>RJTGX003_ARF M1</t>
  </si>
  <si>
    <t>RJTGX003</t>
  </si>
  <si>
    <t>RJTGX003_A</t>
  </si>
  <si>
    <t>RJLEA</t>
  </si>
  <si>
    <t>-22,861149000000001</t>
  </si>
  <si>
    <t>-43,810623</t>
  </si>
  <si>
    <t>RJTGX003_ARF M2</t>
  </si>
  <si>
    <t>RJTGX003_ARRU M1</t>
  </si>
  <si>
    <t>RJTGX003_ARRU M2</t>
  </si>
  <si>
    <t>RJTGX003_AMW M1</t>
  </si>
  <si>
    <t>SPNDP004_ARF M1</t>
  </si>
  <si>
    <t>-23,454362</t>
  </si>
  <si>
    <t>-46,943122000000002</t>
  </si>
  <si>
    <t>KRE 101 2559</t>
  </si>
  <si>
    <t>SPNDP004_ARF M2</t>
  </si>
  <si>
    <t>SPNDP004_ARRU M1</t>
  </si>
  <si>
    <t>SPCMX002_CRF M1</t>
  </si>
  <si>
    <t>-23,193569</t>
  </si>
  <si>
    <t>-46,729753000000002</t>
  </si>
  <si>
    <t>SPCMX002_CRF M2</t>
  </si>
  <si>
    <t>SPCMX002_CRRU M1</t>
  </si>
  <si>
    <t>SPCMX002_CRRU M2</t>
  </si>
  <si>
    <t>MTNVM009_ARF M1</t>
  </si>
  <si>
    <t>-13,774380000000001</t>
  </si>
  <si>
    <t>-56,05791</t>
  </si>
  <si>
    <t>MTNVM009_ARRU M1</t>
  </si>
  <si>
    <t>MTNVM009_ARRU M2</t>
  </si>
  <si>
    <t>MTNVM009_ARRU M3</t>
  </si>
  <si>
    <t>MTNVM009_AMW M1</t>
  </si>
  <si>
    <t>MTNVM009_AGABINETE</t>
  </si>
  <si>
    <t>MGBLR002_CRF M1</t>
  </si>
  <si>
    <t>MGBLR002_C</t>
  </si>
  <si>
    <t>-19,284769000000001</t>
  </si>
  <si>
    <t>-42,356347999999997</t>
  </si>
  <si>
    <t>MGBLR002_CRRU M1</t>
  </si>
  <si>
    <t>MGBLR002_CMW M1</t>
  </si>
  <si>
    <t>SPVCN002_ARF M1</t>
  </si>
  <si>
    <t>SPVCN002</t>
  </si>
  <si>
    <t>SPVCN002_A</t>
  </si>
  <si>
    <t>4G-SVER91</t>
  </si>
  <si>
    <t>-23,921216999999999</t>
  </si>
  <si>
    <t>-46,460017000000001</t>
  </si>
  <si>
    <t>SPVCN002_ARRU M1</t>
  </si>
  <si>
    <t>SPVCN002_AMW M1</t>
  </si>
  <si>
    <t>SPBRR004_ARF M1</t>
  </si>
  <si>
    <t>-23,510829999999999</t>
  </si>
  <si>
    <t>-46,816107000000002</t>
  </si>
  <si>
    <t>SPBRR004_ARRU M1</t>
  </si>
  <si>
    <t>SPBRR004_AMW M1</t>
  </si>
  <si>
    <t>PBJPS003_CRF M1</t>
  </si>
  <si>
    <t>PBJPS003_CRF M2</t>
  </si>
  <si>
    <t>PBJPS003_CRRU M1</t>
  </si>
  <si>
    <t>PBJPS003_CRRU M2</t>
  </si>
  <si>
    <t>PBJPS003_CRRU M3</t>
  </si>
  <si>
    <t>PRCMB012_ARF M1</t>
  </si>
  <si>
    <t>PRCMB012</t>
  </si>
  <si>
    <t>PRCMB012_A</t>
  </si>
  <si>
    <t>PRCGC</t>
  </si>
  <si>
    <t>-23,318943999999998</t>
  </si>
  <si>
    <t>-51,277667000000001</t>
  </si>
  <si>
    <t>PRCMB012_ARF M2</t>
  </si>
  <si>
    <t>PRCMB012_ARRU M1</t>
  </si>
  <si>
    <t>PRCMB012_ARRU M2</t>
  </si>
  <si>
    <t>PRCMB012_ARRU M3</t>
  </si>
  <si>
    <t>PRCMB012_AMW M1</t>
  </si>
  <si>
    <t>MTCBX008_ARF M1</t>
  </si>
  <si>
    <t>-15,703684000000001</t>
  </si>
  <si>
    <t>-55,742936</t>
  </si>
  <si>
    <t>MTCBX008_ARRU M1</t>
  </si>
  <si>
    <t>MTCBX008_ARRU M2</t>
  </si>
  <si>
    <t>MTCBX008_AMW M1</t>
  </si>
  <si>
    <t>MTCBX008_AGABINETE</t>
  </si>
  <si>
    <t>SPNGT001_ARF M1</t>
  </si>
  <si>
    <t>-23,504306</t>
  </si>
  <si>
    <t>-48,519139000000003</t>
  </si>
  <si>
    <t>SPNGT001_ARRU M1</t>
  </si>
  <si>
    <t>SPNGT001_ARRU M2</t>
  </si>
  <si>
    <t>SPNGT001_AMW M1</t>
  </si>
  <si>
    <t>GOCRS002_ARF M1</t>
  </si>
  <si>
    <t>GOCRS002</t>
  </si>
  <si>
    <t>GOCRS002_A</t>
  </si>
  <si>
    <t>GOX05</t>
  </si>
  <si>
    <t>-16,103850000000001</t>
  </si>
  <si>
    <t>-47,635509999999996</t>
  </si>
  <si>
    <t>GOCRS002_ARRU M1</t>
  </si>
  <si>
    <t>GOCRS002_ARRU M2</t>
  </si>
  <si>
    <t>GOCRS002_AMW M1</t>
  </si>
  <si>
    <t>ROPRT004_BRF M1</t>
  </si>
  <si>
    <t>ROPRT004</t>
  </si>
  <si>
    <t>ROPRT004_B</t>
  </si>
  <si>
    <t>SN-PVO1A3</t>
  </si>
  <si>
    <t>-9,6554850000000005</t>
  </si>
  <si>
    <t>-65,738820000000004</t>
  </si>
  <si>
    <t>ROPRT004_BRRU M1</t>
  </si>
  <si>
    <t>ROPRT005_BRF M1</t>
  </si>
  <si>
    <t>ROPRT005</t>
  </si>
  <si>
    <t>ROPRT005_B</t>
  </si>
  <si>
    <t>SN-PVO1A4</t>
  </si>
  <si>
    <t>-9,7585630000000005</t>
  </si>
  <si>
    <t>-66,612645999999998</t>
  </si>
  <si>
    <t>ROPRT005_BRRU M1</t>
  </si>
  <si>
    <t>MTTNG002_ARF M1</t>
  </si>
  <si>
    <t>MTTNG002</t>
  </si>
  <si>
    <t>MTTNG002_A</t>
  </si>
  <si>
    <t>4G-TGSM92</t>
  </si>
  <si>
    <t>ELZA JUNQUEIRA (GRUPO LPCD)</t>
  </si>
  <si>
    <t>-14,653165</t>
  </si>
  <si>
    <t>-57,894621000000001</t>
  </si>
  <si>
    <t>MTTNG002_ARRU M1</t>
  </si>
  <si>
    <t>MTTNG002_AMW M1</t>
  </si>
  <si>
    <t>SPSRC008_CRF M1</t>
  </si>
  <si>
    <t>SPSRC008_C</t>
  </si>
  <si>
    <t>-23,513605999999999</t>
  </si>
  <si>
    <t>-47,327367000000002</t>
  </si>
  <si>
    <t>SPSRC008_CRRU M1</t>
  </si>
  <si>
    <t>SPSRC008_CMW M1</t>
  </si>
  <si>
    <t>SPXPW003_BRF M1</t>
  </si>
  <si>
    <t>SPXPW003_B</t>
  </si>
  <si>
    <t>SN-TZSC93</t>
  </si>
  <si>
    <t>-24,047889000000001</t>
  </si>
  <si>
    <t>-47,570407000000003</t>
  </si>
  <si>
    <t>SPXPW003_BRRU M1</t>
  </si>
  <si>
    <t>SPXPW003_BVSAT</t>
  </si>
  <si>
    <t>ROJRX001_BRF M1</t>
  </si>
  <si>
    <t>-10,342241</t>
  </si>
  <si>
    <t>-62,597752</t>
  </si>
  <si>
    <t>ROJRX001_BRRU M1</t>
  </si>
  <si>
    <t>RRU 5304</t>
  </si>
  <si>
    <t>ROJRX001_BRRU M2</t>
  </si>
  <si>
    <t>ROJRX001_BMW M1</t>
  </si>
  <si>
    <t>ROJRX001_BMW M2</t>
  </si>
  <si>
    <t>ROJRX001_BGABINETE</t>
  </si>
  <si>
    <t>ROLTP007_ARF M1</t>
  </si>
  <si>
    <t>-9,7774040000000007</t>
  </si>
  <si>
    <t>-63,091019000000003</t>
  </si>
  <si>
    <t>ROLTP007_ARRU M1</t>
  </si>
  <si>
    <t>ROLTP007_ARRU M2</t>
  </si>
  <si>
    <t>ROLTP007_AMW M1</t>
  </si>
  <si>
    <t>ROLTP007_AGABINETE</t>
  </si>
  <si>
    <t>ROTPD006_CRF M1</t>
  </si>
  <si>
    <t>-9,1999929999999992</t>
  </si>
  <si>
    <t>-63,180886999999998</t>
  </si>
  <si>
    <t>ROTPD006_CRRU M1</t>
  </si>
  <si>
    <t>ROTPD006_CRRU M2</t>
  </si>
  <si>
    <t>ROTPD006_CMW M1</t>
  </si>
  <si>
    <t>ROTPD006_CGABINETE</t>
  </si>
  <si>
    <t>SPCRG006_ARF M1</t>
  </si>
  <si>
    <t>SPCRG006</t>
  </si>
  <si>
    <t>SPCRG006_A</t>
  </si>
  <si>
    <t>SICGT46</t>
  </si>
  <si>
    <t>-23,603954999999999</t>
  </si>
  <si>
    <t>-45,398240999999999</t>
  </si>
  <si>
    <t>TONGYU</t>
  </si>
  <si>
    <t>TDJ-609017DEI-65Fv02</t>
  </si>
  <si>
    <t>SPCRG006_ARRU M1</t>
  </si>
  <si>
    <t>ROTHB001_ARF M1</t>
  </si>
  <si>
    <t>-10,308531</t>
  </si>
  <si>
    <t>-62,642071999999999</t>
  </si>
  <si>
    <t>ROTHB001_ARRU M1</t>
  </si>
  <si>
    <t>ROTHB001_ARRU M2</t>
  </si>
  <si>
    <t>ROTHB001_AMW M1</t>
  </si>
  <si>
    <t>ROTHB001_AGABINETE</t>
  </si>
  <si>
    <t>RORQM009_BRF M1</t>
  </si>
  <si>
    <t>-10,155792999999999</t>
  </si>
  <si>
    <t>-62,837834999999998</t>
  </si>
  <si>
    <t>RORQM009_BRRU M1</t>
  </si>
  <si>
    <t>RORQM009_BRRU M2</t>
  </si>
  <si>
    <t>RORQM009_BMW M1</t>
  </si>
  <si>
    <t>RORQM009_BGABINETE</t>
  </si>
  <si>
    <t>DFBRS027_ARF M1</t>
  </si>
  <si>
    <t>DFBRS027</t>
  </si>
  <si>
    <t>DFBRS027_A</t>
  </si>
  <si>
    <t>DFU22</t>
  </si>
  <si>
    <t>-15,526083</t>
  </si>
  <si>
    <t>-48,190389000000003</t>
  </si>
  <si>
    <t>DFBRS027_ARRU M1</t>
  </si>
  <si>
    <t>DFBRS027_ARRU M2</t>
  </si>
  <si>
    <t>DFBRS027_AMW M1</t>
  </si>
  <si>
    <t>DFBRS027_AGABINETE</t>
  </si>
  <si>
    <t>AMMNS015_ARF M1</t>
  </si>
  <si>
    <t>-2,9256899999999999</t>
  </si>
  <si>
    <t>-60,079659999999997</t>
  </si>
  <si>
    <t>AMMNS015_ARF M2</t>
  </si>
  <si>
    <t>AMMNS015_ARRU M1</t>
  </si>
  <si>
    <t>AMMNS015_ARRU M2</t>
  </si>
  <si>
    <t>AMMNS015_AMW M1</t>
  </si>
  <si>
    <t>PAMRB012_ARF M1</t>
  </si>
  <si>
    <t>-5,3248389999999999</t>
  </si>
  <si>
    <t>-49,088265999999997</t>
  </si>
  <si>
    <t>PAMRB012_ARF M2</t>
  </si>
  <si>
    <t>PAMRB012_ARRU M1</t>
  </si>
  <si>
    <t>GOLXN003_ARF M1</t>
  </si>
  <si>
    <t>-16,1219036</t>
  </si>
  <si>
    <t>-48,591959000000003</t>
  </si>
  <si>
    <t>GOLXN003_ARRU M1</t>
  </si>
  <si>
    <t>GOLXN003_ARRU M2</t>
  </si>
  <si>
    <t>GOLXN003_AMW M1</t>
  </si>
  <si>
    <t>APMCP003_ARF M1</t>
  </si>
  <si>
    <t>APMCP003</t>
  </si>
  <si>
    <t>APMCP003_A</t>
  </si>
  <si>
    <t>APMPM</t>
  </si>
  <si>
    <t>0,025950000000000001</t>
  </si>
  <si>
    <t>-51,081333000000001</t>
  </si>
  <si>
    <t>APMCP003_ARF M2</t>
  </si>
  <si>
    <t>APMCP003_ARRU M1</t>
  </si>
  <si>
    <t>APMCP003_ARRU M2</t>
  </si>
  <si>
    <t>MABMX005_ARF M1</t>
  </si>
  <si>
    <t>MABMX005</t>
  </si>
  <si>
    <t>MABMX005_A</t>
  </si>
  <si>
    <t>MABKM</t>
  </si>
  <si>
    <t>-4,5728359999999997</t>
  </si>
  <si>
    <t>-46,901632999999997</t>
  </si>
  <si>
    <t>MABMX005_ARRU M1</t>
  </si>
  <si>
    <t>MABMX005_ARRU M2</t>
  </si>
  <si>
    <t>MABMX005_AMW M1</t>
  </si>
  <si>
    <t>CETXX002_ARF M1</t>
  </si>
  <si>
    <t>-5,9515000000000002</t>
  </si>
  <si>
    <t>-40,367429999999999</t>
  </si>
  <si>
    <t>CETXX002_ARRU M1</t>
  </si>
  <si>
    <t>CETXX002_ARRU M2</t>
  </si>
  <si>
    <t>CETXX002_AMW M1</t>
  </si>
  <si>
    <t>DFBRS024_CRF M1</t>
  </si>
  <si>
    <t>DFBRS024</t>
  </si>
  <si>
    <t>DFBRS024_C</t>
  </si>
  <si>
    <t>DFX01</t>
  </si>
  <si>
    <t>-15,578703000000001</t>
  </si>
  <si>
    <t>-47,377310999999999</t>
  </si>
  <si>
    <t>DFBRS024_CRRU M1</t>
  </si>
  <si>
    <t>DFBRS024_CRRU M2</t>
  </si>
  <si>
    <t>DFBRS024_CMW M1</t>
  </si>
  <si>
    <t>SPSXX008_CRF M1</t>
  </si>
  <si>
    <t>SPSXX008_C</t>
  </si>
  <si>
    <t>-23,88</t>
  </si>
  <si>
    <t>-46,345799999999997</t>
  </si>
  <si>
    <t>SPSXX008_CRF M2</t>
  </si>
  <si>
    <t>SPSXX008_CRRU M1</t>
  </si>
  <si>
    <t>SPSXX008_CVSAT</t>
  </si>
  <si>
    <t>RSPRT012_ERF M1</t>
  </si>
  <si>
    <t>RSPRT012_ERF M2</t>
  </si>
  <si>
    <t>RSPRT012_ERRU M1</t>
  </si>
  <si>
    <t>RSPRT012_ERRU M2</t>
  </si>
  <si>
    <t>SPCPL001_BRF M1</t>
  </si>
  <si>
    <t>-23,469223</t>
  </si>
  <si>
    <t>-47,697400999999999</t>
  </si>
  <si>
    <t>SPCPL001_BRRU M1</t>
  </si>
  <si>
    <t>SPCPL001_BVSAT</t>
  </si>
  <si>
    <t>BANVF001_CRF M1</t>
  </si>
  <si>
    <t>-11,631408</t>
  </si>
  <si>
    <t>-39,703955999999998</t>
  </si>
  <si>
    <t>BANVF001_CRRU M1</t>
  </si>
  <si>
    <t>BANVF001_CRRU M2</t>
  </si>
  <si>
    <t>BANVF001_CMW M1</t>
  </si>
  <si>
    <t>BACCS003_ARF M1</t>
  </si>
  <si>
    <t>-14,84576</t>
  </si>
  <si>
    <t>-45,540460000000003</t>
  </si>
  <si>
    <t>ODI-065R17M18JJ-Q-13</t>
  </si>
  <si>
    <t>BACCS003_ARRU M1</t>
  </si>
  <si>
    <t>BACCS003_AMW M1</t>
  </si>
  <si>
    <t>GOVLX011_BRF M1</t>
  </si>
  <si>
    <t>GOVLX011</t>
  </si>
  <si>
    <t>GOVLX011_B</t>
  </si>
  <si>
    <t>GOU33</t>
  </si>
  <si>
    <t>-15,219694</t>
  </si>
  <si>
    <t>-48,645527999999999</t>
  </si>
  <si>
    <t>GOVLX011_BRRU M1</t>
  </si>
  <si>
    <t>GOVLX011_BRRU M2</t>
  </si>
  <si>
    <t>GOVLX011_BMW M1</t>
  </si>
  <si>
    <t>SPLMB001_ARF M1</t>
  </si>
  <si>
    <t>-23,580206</t>
  </si>
  <si>
    <t>-47,929535999999999</t>
  </si>
  <si>
    <t>SPLMB001_ARRU M1</t>
  </si>
  <si>
    <t>SPLMB001_ARRU M2</t>
  </si>
  <si>
    <t>SPLMB001_AMW M1</t>
  </si>
  <si>
    <t>BAPLF006_ARF M1</t>
  </si>
  <si>
    <t>-9,5723000000000003</t>
  </si>
  <si>
    <t>-38,223919000000002</t>
  </si>
  <si>
    <t>BAPLF006_ARRU M1</t>
  </si>
  <si>
    <t>MTNTN001_ARF M1</t>
  </si>
  <si>
    <t>-15,744363</t>
  </si>
  <si>
    <t>-55,661762000000003</t>
  </si>
  <si>
    <t>MTNTN001_ARRU M1</t>
  </si>
  <si>
    <t>MTNTN001_ARRU M2</t>
  </si>
  <si>
    <t>MTNTN001_AMW M1</t>
  </si>
  <si>
    <t>MTNTN001_AGABINETE</t>
  </si>
  <si>
    <t>MGPRD005_ARF M1</t>
  </si>
  <si>
    <t>-19,887561000000002</t>
  </si>
  <si>
    <t>-44,636738999999999</t>
  </si>
  <si>
    <t>MGPRD005_ARRU M1</t>
  </si>
  <si>
    <t>MGPRD005_ARRU M2</t>
  </si>
  <si>
    <t>MGPRD005_AMW M1</t>
  </si>
  <si>
    <t>SCJQM001_BRF M1</t>
  </si>
  <si>
    <t>SCJQM001_B</t>
  </si>
  <si>
    <t>-28,273268999999999</t>
  </si>
  <si>
    <t>-49,918152999999997</t>
  </si>
  <si>
    <t>SCJQM001_BRRU M1</t>
  </si>
  <si>
    <t>BACMC008_ERF M1</t>
  </si>
  <si>
    <t>BACMC008</t>
  </si>
  <si>
    <t>BACMC008_E</t>
  </si>
  <si>
    <t>BACAR96</t>
  </si>
  <si>
    <t>-12,841557</t>
  </si>
  <si>
    <t>-38,284713000000004</t>
  </si>
  <si>
    <t>BACMC008_ERF M2</t>
  </si>
  <si>
    <t>AAU 5336m</t>
  </si>
  <si>
    <t>BACMC008_ERRU M1</t>
  </si>
  <si>
    <t>BACMC008_EMW M1</t>
  </si>
  <si>
    <t>BATDR003_ARF M1</t>
  </si>
  <si>
    <t>-12,274831000000001</t>
  </si>
  <si>
    <t>-38,533019000000003</t>
  </si>
  <si>
    <t>BATDR003_ARRU M1</t>
  </si>
  <si>
    <t>SPTVR002_CRF M1</t>
  </si>
  <si>
    <t>-20,322911000000001</t>
  </si>
  <si>
    <t>-47,630977999999999</t>
  </si>
  <si>
    <t>SPTVR002_CRRU M1</t>
  </si>
  <si>
    <t>SPTVR002_CMW M1</t>
  </si>
  <si>
    <t>PIRBR001_ARF M1</t>
  </si>
  <si>
    <t>-7,7984119999999999</t>
  </si>
  <si>
    <t>-45,054602000000003</t>
  </si>
  <si>
    <t>PIRBR001_ARRU M1</t>
  </si>
  <si>
    <t>PIRBR001_AMW M1</t>
  </si>
  <si>
    <t>TORGN001_ARF M1</t>
  </si>
  <si>
    <t>-7,2178290000000001</t>
  </si>
  <si>
    <t>-48,224538000000003</t>
  </si>
  <si>
    <t>TORGN001_ARF M2</t>
  </si>
  <si>
    <t>TORGN001_ARRU M1</t>
  </si>
  <si>
    <t>TORGN001_ARRU M2</t>
  </si>
  <si>
    <t>ROPRS002_CRF M1</t>
  </si>
  <si>
    <t>-10,996483</t>
  </si>
  <si>
    <t>-61,916679999999999</t>
  </si>
  <si>
    <t>ROPRS002_CRRU M1</t>
  </si>
  <si>
    <t>ROPRS002_CRRU M2</t>
  </si>
  <si>
    <t>ROPRS002_CMW M1</t>
  </si>
  <si>
    <t>ROPRS002_CGABINETE</t>
  </si>
  <si>
    <t>ROVLH003_ARF M1</t>
  </si>
  <si>
    <t>-12,173959999999999</t>
  </si>
  <si>
    <t>-60,711306</t>
  </si>
  <si>
    <t>ROVLH003_ARRU M1</t>
  </si>
  <si>
    <t>ROVLH003_ARRU M2</t>
  </si>
  <si>
    <t>ROVLH003_AMW M1</t>
  </si>
  <si>
    <t>ROVLH003_AGABINETE</t>
  </si>
  <si>
    <t>ROCND007_BRF M1</t>
  </si>
  <si>
    <t>-8,9792670000000001</t>
  </si>
  <si>
    <t>-63,424778000000003</t>
  </si>
  <si>
    <t>ROCND007_BRRU M1</t>
  </si>
  <si>
    <t>ROCND007_BRRU M2</t>
  </si>
  <si>
    <t>ROCND007_BMW M1</t>
  </si>
  <si>
    <t>ROCND007_BMW M2</t>
  </si>
  <si>
    <t>ROCND007_BGABINETE</t>
  </si>
  <si>
    <t>ROTPD010_CRF M1</t>
  </si>
  <si>
    <t>-9,3934049999999996</t>
  </si>
  <si>
    <t>-63,127949999999998</t>
  </si>
  <si>
    <t>ROTPD010_CRRU M1</t>
  </si>
  <si>
    <t>ROTPD010_CRRU M2</t>
  </si>
  <si>
    <t>ROTPD010_CMW M1</t>
  </si>
  <si>
    <t>ROTPD010_CGABINETE</t>
  </si>
  <si>
    <t>SPRJX003_BRF M1</t>
  </si>
  <si>
    <t>SPRJX003</t>
  </si>
  <si>
    <t>SPRJX003_B</t>
  </si>
  <si>
    <t>SMAUJ15</t>
  </si>
  <si>
    <t>-23,403244000000001</t>
  </si>
  <si>
    <t>-46,305833999999997</t>
  </si>
  <si>
    <t>SPRJX003_BRRU M1</t>
  </si>
  <si>
    <t>MGJLN001_ARF M1</t>
  </si>
  <si>
    <t>-19,292179999999998</t>
  </si>
  <si>
    <t>-47,600439999999999</t>
  </si>
  <si>
    <t>MGJLN001_ARRU M1</t>
  </si>
  <si>
    <t>MGJLN001_ARRU M2</t>
  </si>
  <si>
    <t>MGJLN001_AMW M1</t>
  </si>
  <si>
    <t>MGLZY006_BRF M1</t>
  </si>
  <si>
    <t>MGLZY006</t>
  </si>
  <si>
    <t>MGLZY006_B</t>
  </si>
  <si>
    <t>MGLUD</t>
  </si>
  <si>
    <t>-19,736830000000001</t>
  </si>
  <si>
    <t>-45,859789999999997</t>
  </si>
  <si>
    <t>MGLZY006_BRRU M1</t>
  </si>
  <si>
    <t>MGLZY006_BRRU M2</t>
  </si>
  <si>
    <t>MGLZY006_BMW M1</t>
  </si>
  <si>
    <t>RORQM004_ARF M1</t>
  </si>
  <si>
    <t>-9,9901999999999997</t>
  </si>
  <si>
    <t>-63,016916000000002</t>
  </si>
  <si>
    <t>RORQM004_ARRU M1</t>
  </si>
  <si>
    <t>RORQM004_ARRU M2</t>
  </si>
  <si>
    <t>RORQM004_AMW M1</t>
  </si>
  <si>
    <t>RORQM004_AMW M2</t>
  </si>
  <si>
    <t>RORQM004_AGABINETE</t>
  </si>
  <si>
    <t>ROTPD007_ARF M1</t>
  </si>
  <si>
    <t>-9,2438500000000001</t>
  </si>
  <si>
    <t>-63,165613999999998</t>
  </si>
  <si>
    <t>ROTPD007_ARRU M1</t>
  </si>
  <si>
    <t>ROTPD007_ARRU M2</t>
  </si>
  <si>
    <t>ROTPD007_AMW M1</t>
  </si>
  <si>
    <t>ROTPD007_AGABINETE</t>
  </si>
  <si>
    <t>ROTPD008_ARF M1</t>
  </si>
  <si>
    <t>-9,2902920000000009</t>
  </si>
  <si>
    <t>-63,153699000000003</t>
  </si>
  <si>
    <t>ROTPD008_ARRU M1</t>
  </si>
  <si>
    <t>ROTPD008_ARRU M2</t>
  </si>
  <si>
    <t>ROTPD008_AMW M1</t>
  </si>
  <si>
    <t>ROTPD008_AGABINETE</t>
  </si>
  <si>
    <t>ROTPD005_ARF M1</t>
  </si>
  <si>
    <t>-9,1679659999999998</t>
  </si>
  <si>
    <t>-63,212929000000003</t>
  </si>
  <si>
    <t>ROTPD005_ARRU M1</t>
  </si>
  <si>
    <t>ROTPD005_ARRU M2</t>
  </si>
  <si>
    <t>ROTPD005_AMW M1</t>
  </si>
  <si>
    <t>ROTPD005_AGABINETE</t>
  </si>
  <si>
    <t>PRBPR005_ARF M1</t>
  </si>
  <si>
    <t>PRBPR005</t>
  </si>
  <si>
    <t>PRBPR005_A</t>
  </si>
  <si>
    <t>SN-IORD05</t>
  </si>
  <si>
    <t>-23,249603</t>
  </si>
  <si>
    <t>-51,047080999999999</t>
  </si>
  <si>
    <t>PRBPR005_ARRU M1</t>
  </si>
  <si>
    <t>PRBPR005_ARRU M2</t>
  </si>
  <si>
    <t>PRBPR005_AMW M1</t>
  </si>
  <si>
    <t>ANT3 C 0.9 HPX</t>
  </si>
  <si>
    <t>PRCLF002_ARF M1</t>
  </si>
  <si>
    <t>PRCLF002</t>
  </si>
  <si>
    <t>PRCLF002_A</t>
  </si>
  <si>
    <t>SN-KFBR01</t>
  </si>
  <si>
    <t>-23,625457000000001</t>
  </si>
  <si>
    <t>-51,380349000000002</t>
  </si>
  <si>
    <t>PRCLF002_ARRU M1</t>
  </si>
  <si>
    <t>PRCLF002_ARRU M2</t>
  </si>
  <si>
    <t>PRCLF002_AMW M1</t>
  </si>
  <si>
    <t>PRXRZ003_ARF M1</t>
  </si>
  <si>
    <t>PRXRZ003</t>
  </si>
  <si>
    <t>PRXRZ003_A</t>
  </si>
  <si>
    <t>SN-MWBR03</t>
  </si>
  <si>
    <t>-23,717991000000001</t>
  </si>
  <si>
    <t>-51,309148</t>
  </si>
  <si>
    <t>PRXRZ003_ARRU M1</t>
  </si>
  <si>
    <t>PRXRZ003_ARRU M2</t>
  </si>
  <si>
    <t>PRXRZ003_AMW M1</t>
  </si>
  <si>
    <t>SPSSS004_ARF M1</t>
  </si>
  <si>
    <t>-22,663359</t>
  </si>
  <si>
    <t>-50,355578000000001</t>
  </si>
  <si>
    <t>SPSSS004_ARRU M1</t>
  </si>
  <si>
    <t>SPSSS004_AMW M1</t>
  </si>
  <si>
    <t>MABRX004_ARF M1</t>
  </si>
  <si>
    <t>-2,7541359999999999</t>
  </si>
  <si>
    <t>-42,832597</t>
  </si>
  <si>
    <t>MABRX004_ARF M2</t>
  </si>
  <si>
    <t>MABRX004_ARRU M1</t>
  </si>
  <si>
    <t>MABRX004_ARRU M2</t>
  </si>
  <si>
    <t>MABRX004_ARRU M3</t>
  </si>
  <si>
    <t>PRLND006_ARF M1</t>
  </si>
  <si>
    <t>PRLND006</t>
  </si>
  <si>
    <t>PRLND006_A</t>
  </si>
  <si>
    <t>SN-LDBR01</t>
  </si>
  <si>
    <t>-23,730222999999999</t>
  </si>
  <si>
    <t>-51,124690999999999</t>
  </si>
  <si>
    <t>PRLND006_ARRU M1</t>
  </si>
  <si>
    <t>PRLND006_ARRU M2</t>
  </si>
  <si>
    <t>PRLND006_AMW M1</t>
  </si>
  <si>
    <t>SPBRN019_ARF M1</t>
  </si>
  <si>
    <t>SPBRN019</t>
  </si>
  <si>
    <t>SPBRN019_A</t>
  </si>
  <si>
    <t>SR-SBERI2</t>
  </si>
  <si>
    <t>-23,896795999999998</t>
  </si>
  <si>
    <t>-46,564048</t>
  </si>
  <si>
    <t>SPBRN019_ARRU M1</t>
  </si>
  <si>
    <t>SPBRN019_AMW M1</t>
  </si>
  <si>
    <t>SPSXX014_ARF M1</t>
  </si>
  <si>
    <t>SPSXX014</t>
  </si>
  <si>
    <t>SPSXX014_A</t>
  </si>
  <si>
    <t>4G-STER92</t>
  </si>
  <si>
    <t>-23,865853000000001</t>
  </si>
  <si>
    <t>-46,345860999999999</t>
  </si>
  <si>
    <t>SPSXX014_ARRU M1</t>
  </si>
  <si>
    <t>SPSXX014_AMW M1</t>
  </si>
  <si>
    <t>SPSXX013_BRF M1</t>
  </si>
  <si>
    <t>SPSXX013</t>
  </si>
  <si>
    <t>SPSXX013_B</t>
  </si>
  <si>
    <t>4G-STER91</t>
  </si>
  <si>
    <t>-23,882795999999999</t>
  </si>
  <si>
    <t>-46,317506000000002</t>
  </si>
  <si>
    <t>SPSXX013_BRRU M1</t>
  </si>
  <si>
    <t>SPSXX013_BMW M1</t>
  </si>
  <si>
    <t>PRBPR004_BRF M1</t>
  </si>
  <si>
    <t>PRBPR004</t>
  </si>
  <si>
    <t>PRBPR004_B</t>
  </si>
  <si>
    <t>SN-IORD04</t>
  </si>
  <si>
    <t>-23,197578</t>
  </si>
  <si>
    <t>-51,020795</t>
  </si>
  <si>
    <t>PRBPR004_BRRU M1</t>
  </si>
  <si>
    <t>PRBPR004_BRRU M2</t>
  </si>
  <si>
    <t>PRBPR004_BMW M1</t>
  </si>
  <si>
    <t>SPJND004_ARF M1</t>
  </si>
  <si>
    <t>SPJND004</t>
  </si>
  <si>
    <t>SPJND004_A</t>
  </si>
  <si>
    <t>SMJAIA2</t>
  </si>
  <si>
    <t>-23,196076000000001</t>
  </si>
  <si>
    <t>-46,880763999999999</t>
  </si>
  <si>
    <t>SPJND004_ARF M2</t>
  </si>
  <si>
    <t>SPJND004_ARRU M1</t>
  </si>
  <si>
    <t>SPTPV003_CRF M1</t>
  </si>
  <si>
    <t>-23,510131999999999</t>
  </si>
  <si>
    <t>-46,972935999999997</t>
  </si>
  <si>
    <t>SPTPV003_CRRU M1</t>
  </si>
  <si>
    <t>SPTPV003_CMW M1</t>
  </si>
  <si>
    <t>ROPRS005_CRF M1</t>
  </si>
  <si>
    <t>-11,227506999999999</t>
  </si>
  <si>
    <t>-61,901539</t>
  </si>
  <si>
    <t>ROPRS005_CRRU M1</t>
  </si>
  <si>
    <t>ROPRS005_CRRU M2</t>
  </si>
  <si>
    <t>ROPRS005_CMW M1</t>
  </si>
  <si>
    <t>ROPRS005_CGABINETE</t>
  </si>
  <si>
    <t>SPJCR008_BRF M1</t>
  </si>
  <si>
    <t>SPJCR008</t>
  </si>
  <si>
    <t>SPJCR008_B</t>
  </si>
  <si>
    <t>SR-JCERI1</t>
  </si>
  <si>
    <t>-23,345538000000001</t>
  </si>
  <si>
    <t>-45,998528999999998</t>
  </si>
  <si>
    <t>SPJCR008_BRRU M1</t>
  </si>
  <si>
    <t>SPJCR008_BMW M1</t>
  </si>
  <si>
    <t>SPTJP001_ARF M1</t>
  </si>
  <si>
    <t>-23,272936000000001</t>
  </si>
  <si>
    <t>-49,263443000000002</t>
  </si>
  <si>
    <t>SPTJP001_ARRU M1</t>
  </si>
  <si>
    <t>SPTJP001_AMW M1</t>
  </si>
  <si>
    <t>BACMX001_BRF M1</t>
  </si>
  <si>
    <t>-15,45065</t>
  </si>
  <si>
    <t>-39,443888999999999</t>
  </si>
  <si>
    <t>BACMX001_BRRU M1</t>
  </si>
  <si>
    <t>BACMX001_BMW M1</t>
  </si>
  <si>
    <t>BAMSC002_ARF M1</t>
  </si>
  <si>
    <t>-15,683225</t>
  </si>
  <si>
    <t>-39,436205999999999</t>
  </si>
  <si>
    <t>BAMSC002_ARRU M1</t>
  </si>
  <si>
    <t>BAMSC002_AMW M1</t>
  </si>
  <si>
    <t>ROCND002_BRF M1</t>
  </si>
  <si>
    <t>-8,7911000000000001</t>
  </si>
  <si>
    <t>-63,640042999999999</t>
  </si>
  <si>
    <t>ROCND002_BRRU M1</t>
  </si>
  <si>
    <t>ROCND002_BRRU M2</t>
  </si>
  <si>
    <t>ROCND002_BMW M1</t>
  </si>
  <si>
    <t>ROCND002_BGABINETE</t>
  </si>
  <si>
    <t>ROVLH011_ARF M1</t>
  </si>
  <si>
    <t>-12,695921</t>
  </si>
  <si>
    <t>-60,278365000000001</t>
  </si>
  <si>
    <t>ROVLH011_ARRU M1</t>
  </si>
  <si>
    <t>ROVLH011_ARRU M2</t>
  </si>
  <si>
    <t>ROVLH011_AMW M1</t>
  </si>
  <si>
    <t>ROVLH011_AGABINETE</t>
  </si>
  <si>
    <t>ESBXG002_BRF M1</t>
  </si>
  <si>
    <t>-19,687149999999999</t>
  </si>
  <si>
    <t>-41,122759000000002</t>
  </si>
  <si>
    <t>ESBXG002_BRRU M1</t>
  </si>
  <si>
    <t>ESBXG002_BRRU M2</t>
  </si>
  <si>
    <t>ESBXG002_BMW M1</t>
  </si>
  <si>
    <t>SCFLR007_FRF M1</t>
  </si>
  <si>
    <t>-27,68843</t>
  </si>
  <si>
    <t>-48,48845</t>
  </si>
  <si>
    <t>SCFLR007_FRF M2</t>
  </si>
  <si>
    <t>SCFLR007_FRRU M1</t>
  </si>
  <si>
    <t>SPNGT003_ARF M1</t>
  </si>
  <si>
    <t>-23,52647</t>
  </si>
  <si>
    <t>-48,474077000000001</t>
  </si>
  <si>
    <t>SPNGT003_ARRU M1</t>
  </si>
  <si>
    <t>SPNGT003_AMW M1</t>
  </si>
  <si>
    <t>SPPSS002_ARF M1</t>
  </si>
  <si>
    <t>-23,074359999999999</t>
  </si>
  <si>
    <t>-49,584932999999999</t>
  </si>
  <si>
    <t>SPPSS002_ARRU M1</t>
  </si>
  <si>
    <t>SPPSS002_AMW M1</t>
  </si>
  <si>
    <t>SPZRX002_ARF M1</t>
  </si>
  <si>
    <t>SPZRX002</t>
  </si>
  <si>
    <t>SPZRX002_A</t>
  </si>
  <si>
    <t>SN-UIRPI1</t>
  </si>
  <si>
    <t>-23,773598</t>
  </si>
  <si>
    <t>-48,541435999999997</t>
  </si>
  <si>
    <t>SPZRX002_ARRU M1</t>
  </si>
  <si>
    <t>SPZRX002_AMW M1</t>
  </si>
  <si>
    <t>SPPRN006_ARF M1</t>
  </si>
  <si>
    <t>-23,432075999999999</t>
  </si>
  <si>
    <t>-48,762157999999999</t>
  </si>
  <si>
    <t>SPPRN006_ARRU M1</t>
  </si>
  <si>
    <t>SPPRN006_AMW M1</t>
  </si>
  <si>
    <t>SPRNH001_ARF M1</t>
  </si>
  <si>
    <t>-22,994578000000001</t>
  </si>
  <si>
    <t>-49,848292999999998</t>
  </si>
  <si>
    <t>SPRNH001_ARRU M1</t>
  </si>
  <si>
    <t>SPRNH001_AMW M1</t>
  </si>
  <si>
    <t>SPTPT002_ARF M1</t>
  </si>
  <si>
    <t>-23,549334000000002</t>
  </si>
  <si>
    <t>-48,228293000000001</t>
  </si>
  <si>
    <t>SPTPT002_ARRU M1</t>
  </si>
  <si>
    <t>SPTPT002_AMW M1</t>
  </si>
  <si>
    <t>SPNGT002_ARF M1</t>
  </si>
  <si>
    <t>-23,480916000000001</t>
  </si>
  <si>
    <t>-48,608240000000002</t>
  </si>
  <si>
    <t>SPNGT002_ARRU M1</t>
  </si>
  <si>
    <t>SPNGT002_AMW M1</t>
  </si>
  <si>
    <t>SPCRX008_ARF M1</t>
  </si>
  <si>
    <t>-22,862186000000001</t>
  </si>
  <si>
    <t>-49,588543000000001</t>
  </si>
  <si>
    <t>SPCRX008_ARRU M1</t>
  </si>
  <si>
    <t>SPCRX008_AMW M1</t>
  </si>
  <si>
    <t>SPZRX003_ARF M1</t>
  </si>
  <si>
    <t>-23,716639000000001</t>
  </si>
  <si>
    <t>-48,481445000000001</t>
  </si>
  <si>
    <t>SPZRX003_ARRU M1</t>
  </si>
  <si>
    <t>SPZRX003_AMW M1</t>
  </si>
  <si>
    <t>SPPRN005_ARF M1</t>
  </si>
  <si>
    <t>SPPRN005</t>
  </si>
  <si>
    <t>SPPRN005_A</t>
  </si>
  <si>
    <t>SN-NMRPI2</t>
  </si>
  <si>
    <t>-23,473797999999999</t>
  </si>
  <si>
    <t>-48,736702999999999</t>
  </si>
  <si>
    <t>SPPRN005_ARRU M1</t>
  </si>
  <si>
    <t>SPPRN005_AMW M1</t>
  </si>
  <si>
    <t>SPPRJ001_ARF M1</t>
  </si>
  <si>
    <t>-23,187363000000001</t>
  </si>
  <si>
    <t>-49,351391999999997</t>
  </si>
  <si>
    <t>SPPRJ001_ARRU M1</t>
  </si>
  <si>
    <t>SPPRJ001_AMW M1</t>
  </si>
  <si>
    <t>SPTXY002_ARF M1</t>
  </si>
  <si>
    <t>-23,291492000000002</t>
  </si>
  <si>
    <t>-49,155014999999999</t>
  </si>
  <si>
    <t>SPTXY002_ARRU M1</t>
  </si>
  <si>
    <t>SPTXY002_AMW M1</t>
  </si>
  <si>
    <t>MGLZY005_ARF M1</t>
  </si>
  <si>
    <t>-19,788589999999999</t>
  </si>
  <si>
    <t>-45,584040000000002</t>
  </si>
  <si>
    <t>MGLZY005_ARRU M1</t>
  </si>
  <si>
    <t>MGLZY005_ARRU M2</t>
  </si>
  <si>
    <t>MGLZY005_AMW M1</t>
  </si>
  <si>
    <t>AMMNS016_ARF M1</t>
  </si>
  <si>
    <t>-2,84049</t>
  </si>
  <si>
    <t>-59,95872</t>
  </si>
  <si>
    <t>AMMNS016_ARF M2</t>
  </si>
  <si>
    <t>AMMNS016_ARRU M1</t>
  </si>
  <si>
    <t>AMMNS016_ARRU M2</t>
  </si>
  <si>
    <t>AMMNS016_AMW M1</t>
  </si>
  <si>
    <t>MATTX002_ARF M1</t>
  </si>
  <si>
    <t>-2,844811</t>
  </si>
  <si>
    <t>-42,183999999999997</t>
  </si>
  <si>
    <t>MATTX002_ARRU M1</t>
  </si>
  <si>
    <t>MATTX002_ARRU M2</t>
  </si>
  <si>
    <t>MATTX002_AMW M1</t>
  </si>
  <si>
    <t>SPPRZ002_ARF M1</t>
  </si>
  <si>
    <t>-21,806231</t>
  </si>
  <si>
    <t>-52,103766999999998</t>
  </si>
  <si>
    <t>SPPRZ002_ARRU M1</t>
  </si>
  <si>
    <t>SPPRZ002_AMW M1</t>
  </si>
  <si>
    <t>SPCRX007_ARF M1</t>
  </si>
  <si>
    <t>-22,893785000000001</t>
  </si>
  <si>
    <t>-49,724721000000002</t>
  </si>
  <si>
    <t>SPCRX007_ARRU M1</t>
  </si>
  <si>
    <t>SPCRX007_AMW M1</t>
  </si>
  <si>
    <t>SPCTX007_BRF M1</t>
  </si>
  <si>
    <t>-23,598174</t>
  </si>
  <si>
    <t>-46,855913000000001</t>
  </si>
  <si>
    <t>SPCTX007_BRRU M1</t>
  </si>
  <si>
    <t>SPCTX007_BMW M1</t>
  </si>
  <si>
    <t>MSPRC008_ARF M1</t>
  </si>
  <si>
    <t>4N-ATDSI14</t>
  </si>
  <si>
    <t>-20,02936</t>
  </si>
  <si>
    <t>-51,263570000000001</t>
  </si>
  <si>
    <t>MSPRC008_ARRU M1</t>
  </si>
  <si>
    <t>ARHA</t>
  </si>
  <si>
    <t>MSPRC008_AMW M1</t>
  </si>
  <si>
    <t>MSPRC008_AMW M2</t>
  </si>
  <si>
    <t>MSPRC009_ARF M1</t>
  </si>
  <si>
    <t>4N-ATDSI10</t>
  </si>
  <si>
    <t>-20,091360000000002</t>
  </si>
  <si>
    <t>-51,300260000000002</t>
  </si>
  <si>
    <t>MSPRC009_ARRU M1</t>
  </si>
  <si>
    <t>MSPRC009_AMW M1</t>
  </si>
  <si>
    <t>ROCND006_DRF M1</t>
  </si>
  <si>
    <t>-8,915832</t>
  </si>
  <si>
    <t>-63,435026999999998</t>
  </si>
  <si>
    <t>ROCND006_DRRU M1</t>
  </si>
  <si>
    <t>ROCND006_DRRU M2</t>
  </si>
  <si>
    <t>ROCND006_DMW M1</t>
  </si>
  <si>
    <t>ROCND006_DGABINETE</t>
  </si>
  <si>
    <t>MATSS001_ARF M1</t>
  </si>
  <si>
    <t>-7,8480359999999996</t>
  </si>
  <si>
    <t>-45,710490999999998</t>
  </si>
  <si>
    <t>MATSS001_ARRU M1</t>
  </si>
  <si>
    <t>MATSS001_AMW M1</t>
  </si>
  <si>
    <t>PEBLM001_ARF M1</t>
  </si>
  <si>
    <t>PEBLM001</t>
  </si>
  <si>
    <t>PEBLM001_A</t>
  </si>
  <si>
    <t>PEBLF06</t>
  </si>
  <si>
    <t>-8,6313890000000004</t>
  </si>
  <si>
    <t>-38,979550000000003</t>
  </si>
  <si>
    <t>PEBLM001_ARRU M1</t>
  </si>
  <si>
    <t>RRU 5913</t>
  </si>
  <si>
    <t>PEBLM001_AMW M1</t>
  </si>
  <si>
    <t>A7WD18MS-3NX</t>
  </si>
  <si>
    <t>MTLCS004_ARF M1</t>
  </si>
  <si>
    <t>-13,333432</t>
  </si>
  <si>
    <t>-56,052145000000003</t>
  </si>
  <si>
    <t>MTLCS004_ARRU M1</t>
  </si>
  <si>
    <t>MTLCS004_ARRU M2</t>
  </si>
  <si>
    <t>MTLCS004_AMW M1</t>
  </si>
  <si>
    <t>MSCHP003_ARF M1</t>
  </si>
  <si>
    <t>-18,798628000000001</t>
  </si>
  <si>
    <t>-52,601838999999998</t>
  </si>
  <si>
    <t>MSCHP003_ARRU M1</t>
  </si>
  <si>
    <t>MSCHP003_ARRU M2</t>
  </si>
  <si>
    <t>MSCHP003_ARRU M3</t>
  </si>
  <si>
    <t>ALMCX004_ARF M1</t>
  </si>
  <si>
    <t>-9,5650770000000005</t>
  </si>
  <si>
    <t>-35,646034</t>
  </si>
  <si>
    <t>ALMCX004_ARF M2</t>
  </si>
  <si>
    <t>ALMCX004_ARRU M1</t>
  </si>
  <si>
    <t>ALMCX004_ARRU M2</t>
  </si>
  <si>
    <t>ALMCX004_ARRU M3</t>
  </si>
  <si>
    <t>ALMCX004_AMW M1</t>
  </si>
  <si>
    <t>BAMSC001_ARF M1</t>
  </si>
  <si>
    <t>-15,538729999999999</t>
  </si>
  <si>
    <t>-39,415419999999997</t>
  </si>
  <si>
    <t>BAMSC001_ARRU M1</t>
  </si>
  <si>
    <t>BAMSC001_AMW M1</t>
  </si>
  <si>
    <t>MSPRC011_ARF M1</t>
  </si>
  <si>
    <t>4N-ATDSI11</t>
  </si>
  <si>
    <t>-20,24363</t>
  </si>
  <si>
    <t>-51,241439999999997</t>
  </si>
  <si>
    <t>MSPRC011_ARRU M1</t>
  </si>
  <si>
    <t>MSPRC011_AMW M1</t>
  </si>
  <si>
    <t>MSPRC007_ARF M1</t>
  </si>
  <si>
    <t>4N-ATDSI12</t>
  </si>
  <si>
    <t>-20,141216</t>
  </si>
  <si>
    <t>-51,248579999999997</t>
  </si>
  <si>
    <t>MSPRC007_ARRU M1</t>
  </si>
  <si>
    <t>MSPRC007_AMW M1</t>
  </si>
  <si>
    <t>MSPRC007_AMW M2</t>
  </si>
  <si>
    <t>MSPRC006_ARF M1</t>
  </si>
  <si>
    <t>4N-ATDSI13</t>
  </si>
  <si>
    <t>-19,965029999999999</t>
  </si>
  <si>
    <t>-51,245460000000001</t>
  </si>
  <si>
    <t>MSPRC006_ARRU M1</t>
  </si>
  <si>
    <t>MSPRC006_AMW M1</t>
  </si>
  <si>
    <t>MGJPN003_ARF M1</t>
  </si>
  <si>
    <t>-17,536999999999999</t>
  </si>
  <si>
    <t>-46,326700000000002</t>
  </si>
  <si>
    <t>MGJPN003_ARRU M1</t>
  </si>
  <si>
    <t>MGJPN003_ARRU M2</t>
  </si>
  <si>
    <t>MGJPN003_ARRU M3</t>
  </si>
  <si>
    <t>MGJPN003_AMW M1</t>
  </si>
  <si>
    <t>RJCNC001_ARF M1</t>
  </si>
  <si>
    <t>-22,083687999999999</t>
  </si>
  <si>
    <t>-41,735321999999996</t>
  </si>
  <si>
    <t>RJCNC001_ARRU M1</t>
  </si>
  <si>
    <t>RJCNC001_ARRU M2</t>
  </si>
  <si>
    <t>RJCNC001_AMW M1</t>
  </si>
  <si>
    <t>RJBRR002_ARF M1</t>
  </si>
  <si>
    <t>-22,4618</t>
  </si>
  <si>
    <t>-44,286693</t>
  </si>
  <si>
    <t>RJBRR002_ARF M2</t>
  </si>
  <si>
    <t>RJBRR002_ARRU M1</t>
  </si>
  <si>
    <t>RJBRR002_ARRU M2</t>
  </si>
  <si>
    <t>RJBRR002_ARRU M3</t>
  </si>
  <si>
    <t>RJBRR002_AMW M1</t>
  </si>
  <si>
    <t>MTVRZ003_ARF M1</t>
  </si>
  <si>
    <t>MTVRZ003</t>
  </si>
  <si>
    <t>MTVRZ003_A</t>
  </si>
  <si>
    <t>MTW29</t>
  </si>
  <si>
    <t>-15,493213000000001</t>
  </si>
  <si>
    <t>-56,278199000000001</t>
  </si>
  <si>
    <t>MTVRZ003_ARRU M1</t>
  </si>
  <si>
    <t>MTVRZ003_ARRU M2</t>
  </si>
  <si>
    <t>MTVRZ003_AMW M1</t>
  </si>
  <si>
    <t>MTVRZ003_AGABINETE</t>
  </si>
  <si>
    <t>MTJCR003_BRF M1</t>
  </si>
  <si>
    <t>-15,901911</t>
  </si>
  <si>
    <t>-55,096589899999998</t>
  </si>
  <si>
    <t>MTJCR003_BRRU M1</t>
  </si>
  <si>
    <t>MTJCR003_BRRU M2</t>
  </si>
  <si>
    <t>MTJCR003_BMW M1</t>
  </si>
  <si>
    <t>MTJCR003_BGABINETE</t>
  </si>
  <si>
    <t>SPBRN010_CRF M1</t>
  </si>
  <si>
    <t>SPBRN010_C</t>
  </si>
  <si>
    <t>SPBRN010_CRF M2</t>
  </si>
  <si>
    <t>SPBRN010_CRRU M1</t>
  </si>
  <si>
    <t>MTSRR006_CRF M1</t>
  </si>
  <si>
    <t>-12,497028</t>
  </si>
  <si>
    <t>-55,686551000000001</t>
  </si>
  <si>
    <t>MTSRR006_CRRU M1</t>
  </si>
  <si>
    <t>MTSRR006_CRRU M2</t>
  </si>
  <si>
    <t>MTSRR006_CMW M1</t>
  </si>
  <si>
    <t>MTSRR006_CGABINETE</t>
  </si>
  <si>
    <t>SPCTX008_ARF M1</t>
  </si>
  <si>
    <t>-23,588034</t>
  </si>
  <si>
    <t>-46,921194999999997</t>
  </si>
  <si>
    <t>SPCTX008_ARRU M1</t>
  </si>
  <si>
    <t>SPCTX008_AMW M1</t>
  </si>
  <si>
    <t>SCBLN002_BRF M1</t>
  </si>
  <si>
    <t>-27,009803999999999</t>
  </si>
  <si>
    <t>-48,600754999999999</t>
  </si>
  <si>
    <t>SCBLN002_BRF M2</t>
  </si>
  <si>
    <t>SCBLN002_BRRU M1</t>
  </si>
  <si>
    <t>SCBLN002_BRRU M2</t>
  </si>
  <si>
    <t>SCFLR010_ARF M1</t>
  </si>
  <si>
    <t>-27,443556000000001</t>
  </si>
  <si>
    <t>-48,388361000000003</t>
  </si>
  <si>
    <t>SCFLR010_ARF M2</t>
  </si>
  <si>
    <t>SCFLR010_ARRU M1</t>
  </si>
  <si>
    <t>RRU 5527</t>
  </si>
  <si>
    <t>SCFLR010_ARRU M2</t>
  </si>
  <si>
    <t>SCFLR010_AMW M1</t>
  </si>
  <si>
    <t>SPTPW010_ARF M1</t>
  </si>
  <si>
    <t>SP6FG</t>
  </si>
  <si>
    <t>-23,060058000000001</t>
  </si>
  <si>
    <t>-47,083641999999998</t>
  </si>
  <si>
    <t>SPTPW010_ARF M2</t>
  </si>
  <si>
    <t>SPTPW010_ARRU M1</t>
  </si>
  <si>
    <t>SPTPW010_ARRU M2</t>
  </si>
  <si>
    <t>SPTPW011_ARF M1</t>
  </si>
  <si>
    <t>SP7FG</t>
  </si>
  <si>
    <t>-23,062982999999999</t>
  </si>
  <si>
    <t>-47,065857999999999</t>
  </si>
  <si>
    <t>SPTPW011_ARF M2</t>
  </si>
  <si>
    <t>SPTPW011_ARRU M1</t>
  </si>
  <si>
    <t>SPTPW011_ARRU M2</t>
  </si>
  <si>
    <t>PEFLR004_ARF M1</t>
  </si>
  <si>
    <t>-8,7354880000000001</t>
  </si>
  <si>
    <t>-38,428275999999997</t>
  </si>
  <si>
    <t>A704516R0V06</t>
  </si>
  <si>
    <t>PEFLR004_ARRU M1</t>
  </si>
  <si>
    <t>PEFLR004_AMW M1</t>
  </si>
  <si>
    <t>PIMNL002_ARF M1</t>
  </si>
  <si>
    <t>-8,0780440000000002</t>
  </si>
  <si>
    <t>-43,811239</t>
  </si>
  <si>
    <t>PIMNL002_ARRU M1</t>
  </si>
  <si>
    <t>SPPDD005_DRF M1</t>
  </si>
  <si>
    <t>SPPDD005_D</t>
  </si>
  <si>
    <t>-23,780076000000001</t>
  </si>
  <si>
    <t>-47,506475000000002</t>
  </si>
  <si>
    <t>SPPDD005_DRRU M1</t>
  </si>
  <si>
    <t>SPPDD005_DMW M1</t>
  </si>
  <si>
    <t>MTRSR003_BRF M1</t>
  </si>
  <si>
    <t>-15,083959999999999</t>
  </si>
  <si>
    <t>-56,518509999999999</t>
  </si>
  <si>
    <t>MTRSR003_BRRU M1</t>
  </si>
  <si>
    <t>MTRSR003_BRRU M2</t>
  </si>
  <si>
    <t>MTRSR003_BMW M1</t>
  </si>
  <si>
    <t>MTRSR003_BGABINETE</t>
  </si>
  <si>
    <t>SPLMP005_ARF M1</t>
  </si>
  <si>
    <t>-20,692779999999999</t>
  </si>
  <si>
    <t>-48,917783</t>
  </si>
  <si>
    <t>SPLMP005_ARRU M1</t>
  </si>
  <si>
    <t>MGBRB007COLLO1_0RF M1</t>
  </si>
  <si>
    <t>MGBRB007COLLO1_0</t>
  </si>
  <si>
    <t>MGBRB007COLLO1_0RRU M1</t>
  </si>
  <si>
    <t>MGBRB007COLLO1_0RRU M2</t>
  </si>
  <si>
    <t>MGBRB007COLLO1_0MW M1</t>
  </si>
  <si>
    <t>MGNVS005COLLO1_0RF M1</t>
  </si>
  <si>
    <t>MGNVS005COLLO1_0</t>
  </si>
  <si>
    <t>MGNVS005COLLO1_0RRU M1</t>
  </si>
  <si>
    <t>MGNVS005COLLO1_0RRU M2</t>
  </si>
  <si>
    <t>MGNVS005COLLO1_0MW M1</t>
  </si>
  <si>
    <t>SBX4-60AH</t>
  </si>
  <si>
    <t>MGNVS007COLLO1_0RF M1</t>
  </si>
  <si>
    <t>MGNVS007</t>
  </si>
  <si>
    <t>MGNVS007COLLO1_0</t>
  </si>
  <si>
    <t>MGNVS007COLLO1_0RRU M1</t>
  </si>
  <si>
    <t>MGNVS007COLLO1_0RRU M2</t>
  </si>
  <si>
    <t>MGNVS007COLLO1_0MW M1</t>
  </si>
  <si>
    <t>ROTPD011_BRF M1</t>
  </si>
  <si>
    <t>-9,4255619999999993</t>
  </si>
  <si>
    <t>-63,113951</t>
  </si>
  <si>
    <t>ROTPD011_BRRU M1</t>
  </si>
  <si>
    <t>ROTPD011_BRRU M2</t>
  </si>
  <si>
    <t>ROTPD011_BMW M1</t>
  </si>
  <si>
    <t>ROTPD011_BGABINETE</t>
  </si>
  <si>
    <t>MTDMN005_ARF M1</t>
  </si>
  <si>
    <t>-14,4587869</t>
  </si>
  <si>
    <t>-56,143858899999998</t>
  </si>
  <si>
    <t>MTDMN005_ARRU M1</t>
  </si>
  <si>
    <t>MTDMN005_ARRU M2</t>
  </si>
  <si>
    <t>MTDMN005_AMW M1</t>
  </si>
  <si>
    <t>MTDMN005_AGABINETE</t>
  </si>
  <si>
    <t>SPBNX003_CRF M1</t>
  </si>
  <si>
    <t>SPBNX003_C</t>
  </si>
  <si>
    <t>-23,685772</t>
  </si>
  <si>
    <t>-47,267778999999997</t>
  </si>
  <si>
    <t>SPBNX003_CRRU M1</t>
  </si>
  <si>
    <t>SPBNX003_CMW M1</t>
  </si>
  <si>
    <t>MTRSR002_BRF M1</t>
  </si>
  <si>
    <t>-14,926697000000001</t>
  </si>
  <si>
    <t>-56,482599999999998</t>
  </si>
  <si>
    <t>MTRSR002_BRRU M1</t>
  </si>
  <si>
    <t>MTRSR002_BRRU M2</t>
  </si>
  <si>
    <t>MTRSR002_BMW M1</t>
  </si>
  <si>
    <t>MTRSR002_BGABINETE</t>
  </si>
  <si>
    <t>GOPDR007_ARF M1</t>
  </si>
  <si>
    <t>-15,359704000000001</t>
  </si>
  <si>
    <t>-48,228948000000003</t>
  </si>
  <si>
    <t>GOPDR007_ARRU M1</t>
  </si>
  <si>
    <t>GOPDR007_ARRU M2</t>
  </si>
  <si>
    <t>RTN 910A XMC3E</t>
  </si>
  <si>
    <t>GOPDR007_AMW M1</t>
  </si>
  <si>
    <t>AWHUA A6WD18MS-3NX</t>
  </si>
  <si>
    <t>ALBCD001_BRF M1</t>
  </si>
  <si>
    <t>-9,6619580000000003</t>
  </si>
  <si>
    <t>-36,135041999999999</t>
  </si>
  <si>
    <t>ALBCD001_BRRU M1</t>
  </si>
  <si>
    <t>ALBCD001_BRRU M2</t>
  </si>
  <si>
    <t>ALBCD001_BMW M1</t>
  </si>
  <si>
    <t>PEPTR002_BRF M1</t>
  </si>
  <si>
    <t>PEPTR002</t>
  </si>
  <si>
    <t>PEPTR002_B</t>
  </si>
  <si>
    <t>PEPRX</t>
  </si>
  <si>
    <t>-8,7214919999999996</t>
  </si>
  <si>
    <t>-40,848599999999998</t>
  </si>
  <si>
    <t>PEPTR002_BRRU M1</t>
  </si>
  <si>
    <t>PEPTR002_BRRU M2</t>
  </si>
  <si>
    <t>PEPTR002_BMW M1</t>
  </si>
  <si>
    <t>SCJRG002_ERF M1</t>
  </si>
  <si>
    <t>-26,496469999999999</t>
  </si>
  <si>
    <t>-49,082813000000002</t>
  </si>
  <si>
    <t>SCJRG002_ERRU M1</t>
  </si>
  <si>
    <t>SPCCP004_FRF M1</t>
  </si>
  <si>
    <t>SPCCP004_F</t>
  </si>
  <si>
    <t>-23,053820999999999</t>
  </si>
  <si>
    <t>-45,717399999999998</t>
  </si>
  <si>
    <t>SPCCP004_FRRU M1</t>
  </si>
  <si>
    <t>SPCCP004_FRRU M2</t>
  </si>
  <si>
    <t>GOFRM002_IRF M1</t>
  </si>
  <si>
    <t>-15,528767999999999</t>
  </si>
  <si>
    <t>-47,347659999999998</t>
  </si>
  <si>
    <t>GOFRM002_IRF M2</t>
  </si>
  <si>
    <t>GOFRM002_IRRU M1</t>
  </si>
  <si>
    <t>TOMGL001_ARF M1</t>
  </si>
  <si>
    <t>-5,5518640000000001</t>
  </si>
  <si>
    <t>-47,578803999999998</t>
  </si>
  <si>
    <t>TOMGL001_ARRU M1</t>
  </si>
  <si>
    <t>TOMGL001_ARRU M2</t>
  </si>
  <si>
    <t>PABTT001_ARF M1</t>
  </si>
  <si>
    <t>-1,74013</t>
  </si>
  <si>
    <t>-48,855730000000001</t>
  </si>
  <si>
    <t>PABTT001_ARF M2</t>
  </si>
  <si>
    <t>PABTT001_ARRU M1</t>
  </si>
  <si>
    <t>PABTT001_ARRU M2</t>
  </si>
  <si>
    <t>RJNTR001_FRF M1</t>
  </si>
  <si>
    <t>RJNTR001</t>
  </si>
  <si>
    <t>RJNTR001_F</t>
  </si>
  <si>
    <t>RJNITF7</t>
  </si>
  <si>
    <t>RJNTR001_FRRU M1</t>
  </si>
  <si>
    <t>AIR 3219 N</t>
  </si>
  <si>
    <t>RJNTR001_FRRU M2</t>
  </si>
  <si>
    <t>PIRCX001_ARF M1</t>
  </si>
  <si>
    <t>-7,7895469999999998</t>
  </si>
  <si>
    <t>-44,704115999999999</t>
  </si>
  <si>
    <t>PIRCX001_ARRU M1</t>
  </si>
  <si>
    <t>SPRGN004_ARF M1</t>
  </si>
  <si>
    <t>-22,303566</t>
  </si>
  <si>
    <t>-51,254230999999997</t>
  </si>
  <si>
    <t>SPRGN004_ARRU M1</t>
  </si>
  <si>
    <t>SPRGN004_AMW M1</t>
  </si>
  <si>
    <t>SPRGN005_BRF M1</t>
  </si>
  <si>
    <t>-22,257628</t>
  </si>
  <si>
    <t>-51,345838999999998</t>
  </si>
  <si>
    <t>SPRGN005_BRRU M1</t>
  </si>
  <si>
    <t>SPRGN005_BMW M1</t>
  </si>
  <si>
    <t>SPRGN005_BMW M2</t>
  </si>
  <si>
    <t>SPMRT007_ARF M1</t>
  </si>
  <si>
    <t>-22,350912999999998</t>
  </si>
  <si>
    <t>-51,154043000000001</t>
  </si>
  <si>
    <t>SPMRT007_ARRU M1</t>
  </si>
  <si>
    <t>SPMRT007_AMW M1</t>
  </si>
  <si>
    <t>SPPLT001_ARF M1</t>
  </si>
  <si>
    <t>-22,690731</t>
  </si>
  <si>
    <t>-50,230905999999997</t>
  </si>
  <si>
    <t>SPPLT001_ARRU M1</t>
  </si>
  <si>
    <t>SPPLT001_AMW M1</t>
  </si>
  <si>
    <t>SPSLW002_BRF M1</t>
  </si>
  <si>
    <t>-22,848624999999998</t>
  </si>
  <si>
    <t>-50,004942</t>
  </si>
  <si>
    <t>SPSLW002_BRRU M1</t>
  </si>
  <si>
    <t>SPSLW002_BMW M1</t>
  </si>
  <si>
    <t>SPWXK004_BRF M1</t>
  </si>
  <si>
    <t>-22,057053</t>
  </si>
  <si>
    <t>-51,535837000000001</t>
  </si>
  <si>
    <t>SPWXK004_BRRU M1</t>
  </si>
  <si>
    <t>SPWXK004_BMW M1</t>
  </si>
  <si>
    <t>SPRNC003_ARF M1</t>
  </si>
  <si>
    <t>-22,480862999999999</t>
  </si>
  <si>
    <t>-50,929580999999999</t>
  </si>
  <si>
    <t>SPRNC003_ARRU M1</t>
  </si>
  <si>
    <t>SPRNC003_AMW M1</t>
  </si>
  <si>
    <t>SPPRW002_BRF M1</t>
  </si>
  <si>
    <t>-22,525286000000001</t>
  </si>
  <si>
    <t>-50,853991000000001</t>
  </si>
  <si>
    <t>SPPRW002_BRRU M1</t>
  </si>
  <si>
    <t>SPPRW002_BMW M1</t>
  </si>
  <si>
    <t>SPPRW002_BMW M2</t>
  </si>
  <si>
    <t>ESVLV010_BRF M1</t>
  </si>
  <si>
    <t>ESVLV010</t>
  </si>
  <si>
    <t>ESVLV010_B</t>
  </si>
  <si>
    <t>ESDCG</t>
  </si>
  <si>
    <t>-20,469449999999998</t>
  </si>
  <si>
    <t>-40,368360000000003</t>
  </si>
  <si>
    <t>ESVLV010_BRF M2</t>
  </si>
  <si>
    <t>ESVLV010_BRRU M1</t>
  </si>
  <si>
    <t>ESVLV010_BRRU M2</t>
  </si>
  <si>
    <t>ESVLV010_BRRU M3</t>
  </si>
  <si>
    <t>ESVLV010_BMW M1</t>
  </si>
  <si>
    <t>AMTZS001_ARF M1</t>
  </si>
  <si>
    <t>-3,5460690000000001</t>
  </si>
  <si>
    <t>-58,930439</t>
  </si>
  <si>
    <t>AMTZS001_ARRU M1</t>
  </si>
  <si>
    <t>AMTZS001_ARRU M2</t>
  </si>
  <si>
    <t>AMTZS001_AMW M1</t>
  </si>
  <si>
    <t>BASRR004_ARF M1</t>
  </si>
  <si>
    <t>-11,678865999999999</t>
  </si>
  <si>
    <t>-39,087733</t>
  </si>
  <si>
    <t>BASRR004_ARRU M1</t>
  </si>
  <si>
    <t>SPWXW001_ARF M1</t>
  </si>
  <si>
    <t>-21,20928</t>
  </si>
  <si>
    <t>-49,73986</t>
  </si>
  <si>
    <t>SPWXW001_ARRU M1</t>
  </si>
  <si>
    <t>SPWXW001_ARRU M2</t>
  </si>
  <si>
    <t>SPWXW001_ARRU M3</t>
  </si>
  <si>
    <t>SPWXW001_AMW M1</t>
  </si>
  <si>
    <t>SPWXW001_AGABINETE</t>
  </si>
  <si>
    <t>RJCSM001_BRF M1</t>
  </si>
  <si>
    <t>-22,471494</t>
  </si>
  <si>
    <t>-42,084947</t>
  </si>
  <si>
    <t>RJCSM001_BRRU M1</t>
  </si>
  <si>
    <t>RJCSM001_BRRU M2</t>
  </si>
  <si>
    <t>RJCSM001_BMW M1</t>
  </si>
  <si>
    <t>SPXRS002_ARF M1</t>
  </si>
  <si>
    <t>-21,046475999999998</t>
  </si>
  <si>
    <t>-48,723156000000003</t>
  </si>
  <si>
    <t>SPXRS002_ARRU M1</t>
  </si>
  <si>
    <t>SPXRS002_ARRU M2</t>
  </si>
  <si>
    <t>SPXRS002_ARRU M3</t>
  </si>
  <si>
    <t>SPXRS002_AMW M1</t>
  </si>
  <si>
    <t>SPXRS002_AGABINETE</t>
  </si>
  <si>
    <t>MTRND010_ARF M1</t>
  </si>
  <si>
    <t>-16,679625000000001</t>
  </si>
  <si>
    <t>-54,667935999999997</t>
  </si>
  <si>
    <t>MTRND010_ARRU M1</t>
  </si>
  <si>
    <t>MTRND010_ARRU M2</t>
  </si>
  <si>
    <t>MTRND010_ARRU M3</t>
  </si>
  <si>
    <t>MTRND010_AMW M1</t>
  </si>
  <si>
    <t>MTRND010_AGABINETE</t>
  </si>
  <si>
    <t>BAWXR001_ARF M1</t>
  </si>
  <si>
    <t>BAWXR001</t>
  </si>
  <si>
    <t>BAWXR001_A</t>
  </si>
  <si>
    <t>BAPDN03</t>
  </si>
  <si>
    <t>-11,334770000000001</t>
  </si>
  <si>
    <t>-42,02122</t>
  </si>
  <si>
    <t>BAWXR001_ARRU M1</t>
  </si>
  <si>
    <t>BAWXR001_AMW M1</t>
  </si>
  <si>
    <t>BALRD006_ARF M1</t>
  </si>
  <si>
    <t>-12,853230999999999</t>
  </si>
  <si>
    <t>-38,334193999999997</t>
  </si>
  <si>
    <t>BALRD006_ARF M2</t>
  </si>
  <si>
    <t>BALRD006_ARRU M1</t>
  </si>
  <si>
    <t>BALRD006_ARRU M2</t>
  </si>
  <si>
    <t>BALRD006_AMW M1</t>
  </si>
  <si>
    <t>SPXRY003_ARF M1</t>
  </si>
  <si>
    <t>-22,451540999999999</t>
  </si>
  <si>
    <t>-49,17109</t>
  </si>
  <si>
    <t>SPXRY003_ARRU M1</t>
  </si>
  <si>
    <t>SPXRY003_AMW M1</t>
  </si>
  <si>
    <t>PRCMB002_BRF M1</t>
  </si>
  <si>
    <t>PRCMB002_B</t>
  </si>
  <si>
    <t>-23,254911</t>
  </si>
  <si>
    <t>-51,284410999999999</t>
  </si>
  <si>
    <t>PRCMB002_BRF M2</t>
  </si>
  <si>
    <t>AAU 5336M</t>
  </si>
  <si>
    <t>PRCMB002_BRRU M1</t>
  </si>
  <si>
    <t>PRCMB002_BRRU M2</t>
  </si>
  <si>
    <t>APCLC001_ARF M1</t>
  </si>
  <si>
    <t>2,3092290000000002</t>
  </si>
  <si>
    <t>-51,636834999999998</t>
  </si>
  <si>
    <t>APCLC001_ARRU M1</t>
  </si>
  <si>
    <t>ARCA + Case EMHH</t>
  </si>
  <si>
    <t>MSSDR001_ARF M1</t>
  </si>
  <si>
    <t>-20,893160000000002</t>
  </si>
  <si>
    <t>-54,897860000000001</t>
  </si>
  <si>
    <t>MSSDR001_ARRU M1</t>
  </si>
  <si>
    <t>MSSDR001_ARRU M2</t>
  </si>
  <si>
    <t>MSSDR001_ARRU M3</t>
  </si>
  <si>
    <t>MSSDR001_AMW M1</t>
  </si>
  <si>
    <t>MSSDR001_AGABINETE</t>
  </si>
  <si>
    <t>SPCBX001_BRF M1</t>
  </si>
  <si>
    <t>-22,546554</t>
  </si>
  <si>
    <t>-49,356890999999997</t>
  </si>
  <si>
    <t>SPCBX001_BRRU M1</t>
  </si>
  <si>
    <t>SPCBX001_BMW M1</t>
  </si>
  <si>
    <t>BALHS001COLLO1_0RF M1</t>
  </si>
  <si>
    <t>BALHS001COLLO1_0</t>
  </si>
  <si>
    <t>A9652H S35</t>
  </si>
  <si>
    <t>BALHS001COLLO1_0RF M2</t>
  </si>
  <si>
    <t>T2002S6R013</t>
  </si>
  <si>
    <t>BALHS001COLLO1_0RRU M1</t>
  </si>
  <si>
    <t>R9266 M1821</t>
  </si>
  <si>
    <t>MGLBR001COLLO1_0RF M1</t>
  </si>
  <si>
    <t>MGLBR001COLLO1_0</t>
  </si>
  <si>
    <t>MGLBR001COLLO1_0RRU M1</t>
  </si>
  <si>
    <t>MGLBR001COLLO1_0RRU M2</t>
  </si>
  <si>
    <t>MGLBR001COLLO1_0RRU M3</t>
  </si>
  <si>
    <t>MGLBR001COLLO1_0MW M1</t>
  </si>
  <si>
    <t>SCX5-220AH</t>
  </si>
  <si>
    <t>MGRVR001COLLO1_0RF M1</t>
  </si>
  <si>
    <t>MGRVR001COLLO1_0</t>
  </si>
  <si>
    <t>MGRVR001COLLO1_0RRU M1</t>
  </si>
  <si>
    <t>MGRVR001COLLO1_0RRU M2</t>
  </si>
  <si>
    <t>MGRVR001COLLO1_0RRU M3</t>
  </si>
  <si>
    <t>MGRVR001COLLO1_0MW M1</t>
  </si>
  <si>
    <t>MGRVR001COLLO1_0GABINETE</t>
  </si>
  <si>
    <t>MGBRL025COLLO1_0RF M1</t>
  </si>
  <si>
    <t>MGBRL025COLLO1_0</t>
  </si>
  <si>
    <t>MGBRL025COLLO1_0RF M2</t>
  </si>
  <si>
    <t>MGBRL025COLLO1_0RRU M1</t>
  </si>
  <si>
    <t>MGBRL025COLLO1_0RRU M2</t>
  </si>
  <si>
    <t>MGBRL025COLLO1_0GABINETE</t>
  </si>
  <si>
    <t>MGNVR002_ERF M1</t>
  </si>
  <si>
    <t>MGNVR002_E</t>
  </si>
  <si>
    <t>-19,804566000000001</t>
  </si>
  <si>
    <t>-43,061436999999998</t>
  </si>
  <si>
    <t>MGNVR002_ERRU M1</t>
  </si>
  <si>
    <t>MGNVR002_EMW M1</t>
  </si>
  <si>
    <t>SPTXY001_ARF M1</t>
  </si>
  <si>
    <t>-23,330036</t>
  </si>
  <si>
    <t>-49,063370999999997</t>
  </si>
  <si>
    <t>SPTXY001_ARRU M1</t>
  </si>
  <si>
    <t>SPTXY001_AMW M1</t>
  </si>
  <si>
    <t>SPJCR010_BRF M1</t>
  </si>
  <si>
    <t>SPJCR010</t>
  </si>
  <si>
    <t>SPJCR010_B</t>
  </si>
  <si>
    <t>SR-JCERI3</t>
  </si>
  <si>
    <t>-23,339220000000001</t>
  </si>
  <si>
    <t>-45,949798999999999</t>
  </si>
  <si>
    <t>SPJCR010_BRRU M1</t>
  </si>
  <si>
    <t>SPJCR010_BMW M1</t>
  </si>
  <si>
    <t>PRLND010_BRF M1</t>
  </si>
  <si>
    <t>PRLND010</t>
  </si>
  <si>
    <t>PRLND010_B</t>
  </si>
  <si>
    <t>SN-LDBR02</t>
  </si>
  <si>
    <t>-23,636023000000002</t>
  </si>
  <si>
    <t>-51,104132</t>
  </si>
  <si>
    <t>PRLND010_BRRU M1</t>
  </si>
  <si>
    <t>MGNVS002COLLO1_0RF M1</t>
  </si>
  <si>
    <t>MGNVS002COLLO1_0</t>
  </si>
  <si>
    <t>MGNVS002COLLO1_0RF M2</t>
  </si>
  <si>
    <t>MGNVS002COLLO1_0RF M3</t>
  </si>
  <si>
    <t>MGNVS002COLLO1_0MW M1</t>
  </si>
  <si>
    <t>SPJSD009COLLO2_0RF M1</t>
  </si>
  <si>
    <t>SPJSD009COLLO2_0</t>
  </si>
  <si>
    <t>SPJSD009COLLO2_0RF M2</t>
  </si>
  <si>
    <t>SPJSD009COLLO2_0RRU M1</t>
  </si>
  <si>
    <t>SPJSD009COLLO2_0RRU M2</t>
  </si>
  <si>
    <t>PRCZL001COLLO1_0RF M1</t>
  </si>
  <si>
    <t>PRCZL001COLLO1_0</t>
  </si>
  <si>
    <t>PRCZL001COLLO1_0RRU M1</t>
  </si>
  <si>
    <t>PRCZL001COLLO1_0RRU M2</t>
  </si>
  <si>
    <t>PRCZL001COLLO1_0MW M1</t>
  </si>
  <si>
    <t>RJMSQ001COLLO1_0RF M1</t>
  </si>
  <si>
    <t>RJMSQ001COLLO1_0</t>
  </si>
  <si>
    <t>RJMSQ001COLLO1_0RF M2</t>
  </si>
  <si>
    <t>RJMSQ001COLLO1_0RRU M1</t>
  </si>
  <si>
    <t>MGBMD001COLLO2_0RF M1</t>
  </si>
  <si>
    <t>MGBMD001COLLO2_0</t>
  </si>
  <si>
    <t>MGBMD001COLLO2_0RRU M1</t>
  </si>
  <si>
    <t>MGBMD001COLLO2_0RRU M2</t>
  </si>
  <si>
    <t>MGBMD001COLLO2_0RRU M3</t>
  </si>
  <si>
    <t>MGBMD001COLLO2_0MW M1</t>
  </si>
  <si>
    <t>MACXS001COLLO1_0RF M1</t>
  </si>
  <si>
    <t>MACXS001COLLO1_0</t>
  </si>
  <si>
    <t>MACXS001COLLO1_0RRU M1</t>
  </si>
  <si>
    <t>FRHC</t>
  </si>
  <si>
    <t>MATMN002COLLO1_0RF M1</t>
  </si>
  <si>
    <t>MATMN002COLLO1_0</t>
  </si>
  <si>
    <t>MATMN002COLLO1_0RRU M1</t>
  </si>
  <si>
    <t>MACDX002COLLO2_0RF M1</t>
  </si>
  <si>
    <t>MACDX002COLLO2_0</t>
  </si>
  <si>
    <t>MACDX002COLLO2_0RRU M1</t>
  </si>
  <si>
    <t>MATMN005COLLO2_0RF M1</t>
  </si>
  <si>
    <t>MATMN005COLLO2_0</t>
  </si>
  <si>
    <t>MATMN005COLLO2_0RRU M1</t>
  </si>
  <si>
    <t>BAPRM001_BRF M1</t>
  </si>
  <si>
    <t>BAPRM001</t>
  </si>
  <si>
    <t>BAPRM001_B</t>
  </si>
  <si>
    <t>BAPMI03</t>
  </si>
  <si>
    <t>-13,526441</t>
  </si>
  <si>
    <t>-42,172566000000003</t>
  </si>
  <si>
    <t>BAPRM001_BRRU M1</t>
  </si>
  <si>
    <t>CECRX003_ARF M1</t>
  </si>
  <si>
    <t>-5,3166900000000004</t>
  </si>
  <si>
    <t>-40,728499999999997</t>
  </si>
  <si>
    <t>CECRX003_ARRU M1</t>
  </si>
  <si>
    <t>CECRX003_ARRU M2</t>
  </si>
  <si>
    <t>CECRX003_AMW M1</t>
  </si>
  <si>
    <t>MTSRR005_ARF M1</t>
  </si>
  <si>
    <t>-12,439311</t>
  </si>
  <si>
    <t>-55,651775000000001</t>
  </si>
  <si>
    <t>MTSRR005_ARRU M1</t>
  </si>
  <si>
    <t>MTSRR005_ARRU M2</t>
  </si>
  <si>
    <t>MTSRR005_AMW M1</t>
  </si>
  <si>
    <t>MTSRR005_AGABINETE</t>
  </si>
  <si>
    <t>MTSRR005_ARF M2</t>
  </si>
  <si>
    <t>RESERVA AEV</t>
  </si>
  <si>
    <t>BANTN002_BRF M1</t>
  </si>
  <si>
    <t>-12,97308</t>
  </si>
  <si>
    <t>-39,229174999999998</t>
  </si>
  <si>
    <t>BANTN002_BRF M2</t>
  </si>
  <si>
    <t>ANTENNA 4805 2L 4M</t>
  </si>
  <si>
    <t>BANTN002_BRRU M1</t>
  </si>
  <si>
    <t>BANTN002_BRRU M2</t>
  </si>
  <si>
    <t>BANTN002_BMW M1</t>
  </si>
  <si>
    <t>BAMNS001_BRF M1</t>
  </si>
  <si>
    <t>-10,804017</t>
  </si>
  <si>
    <t>-44,091380999999998</t>
  </si>
  <si>
    <t>BAMNS001_BRRU M1</t>
  </si>
  <si>
    <t>BAMNS001_BRRU M2</t>
  </si>
  <si>
    <t>BAMNS001_BMW M1</t>
  </si>
  <si>
    <t>SPBRX006_CRF M1</t>
  </si>
  <si>
    <t>-22,398427000000002</t>
  </si>
  <si>
    <t>-49,087254999999999</t>
  </si>
  <si>
    <t>SPBRX006_CRRU M1</t>
  </si>
  <si>
    <t>SPBRX006_CMW M1</t>
  </si>
  <si>
    <t>SPLVN001_ARF M1</t>
  </si>
  <si>
    <t>SPLVN001</t>
  </si>
  <si>
    <t>SPLVN001_A</t>
  </si>
  <si>
    <t>SPMN3</t>
  </si>
  <si>
    <t>RODOVIA VIA RONDON</t>
  </si>
  <si>
    <t>-21,101341999999999</t>
  </si>
  <si>
    <t>-51,039332000000002</t>
  </si>
  <si>
    <t>SPLVN001_ARRU M1</t>
  </si>
  <si>
    <t>SPLVN001_ARRU M2</t>
  </si>
  <si>
    <t>SPLVN001_AMW M1</t>
  </si>
  <si>
    <t>SPLVN001_AGABINETE</t>
  </si>
  <si>
    <t>APLRN001COLLO1_0RF M1</t>
  </si>
  <si>
    <t>APLRN001COLLO1_0</t>
  </si>
  <si>
    <t>APLRN001COLLO1_0RRU M1</t>
  </si>
  <si>
    <t>MARPS001COLLO1_0RF M1</t>
  </si>
  <si>
    <t>MARPS001COLLO1_0</t>
  </si>
  <si>
    <t>MARPS001COLLO1_0RRU M1</t>
  </si>
  <si>
    <t>PAPRG001COLLO1_0RF M1</t>
  </si>
  <si>
    <t>PAPRG001COLLO1_0</t>
  </si>
  <si>
    <t>PAPRG001COLLO1_0RRU M1</t>
  </si>
  <si>
    <t>ESMRD001COLLO1_0RF M1</t>
  </si>
  <si>
    <t>ESMRD001COLLO1_0</t>
  </si>
  <si>
    <t>ESMRD001COLLO1_0RRU M1</t>
  </si>
  <si>
    <t>ESMRD001COLLO1_0MW M1</t>
  </si>
  <si>
    <t>SB2</t>
  </si>
  <si>
    <t>MABCB001COLLO2_0RF M1</t>
  </si>
  <si>
    <t>MABCB001COLLO2_0</t>
  </si>
  <si>
    <t>MABCB001COLLO2_0RRU M1</t>
  </si>
  <si>
    <t>MACHP001COLLO2_0RF M1</t>
  </si>
  <si>
    <t>MACHP001COLLO2_0</t>
  </si>
  <si>
    <t>MACHP001COLLO2_0RRU M1</t>
  </si>
  <si>
    <t>MAVRG001COLLO2_0RF M1</t>
  </si>
  <si>
    <t>MAVRG001COLLO2_0</t>
  </si>
  <si>
    <t>MAVRG001COLLO2_0RRU M1</t>
  </si>
  <si>
    <t>SPSXX009_CRF M1</t>
  </si>
  <si>
    <t>SPSXX009_C</t>
  </si>
  <si>
    <t>-23,908083000000001</t>
  </si>
  <si>
    <t>-46,325499999999998</t>
  </si>
  <si>
    <t>SPSXX009_CRRU M1</t>
  </si>
  <si>
    <t>SPSXX009_CMW M1</t>
  </si>
  <si>
    <t>PEBLM002_ARF M1</t>
  </si>
  <si>
    <t>-8,6195799999999991</t>
  </si>
  <si>
    <t>-39,082439000000001</t>
  </si>
  <si>
    <t>PEBLM002_ARRU M1</t>
  </si>
  <si>
    <t>PEBLM002_AMW M1</t>
  </si>
  <si>
    <t>A6WD12MS-3NX</t>
  </si>
  <si>
    <t>PERCR001_ARF M1</t>
  </si>
  <si>
    <t>-7,9286919999999999</t>
  </si>
  <si>
    <t>-39,97925</t>
  </si>
  <si>
    <t>PERCR001_ARRU M1</t>
  </si>
  <si>
    <t>PERCR001_AMW M1</t>
  </si>
  <si>
    <t>MTNVM004_BRF M1</t>
  </si>
  <si>
    <t>-13,574213</t>
  </si>
  <si>
    <t>-56,029274899999997</t>
  </si>
  <si>
    <t>MTNVM004_BRRU M1</t>
  </si>
  <si>
    <t>MTNVM004_BRRU M2</t>
  </si>
  <si>
    <t>MTNVM004_BMW M1</t>
  </si>
  <si>
    <t>MTNVM004_BGABINETE</t>
  </si>
  <si>
    <t>SPCRL002_ARF M1</t>
  </si>
  <si>
    <t>SPCRL002</t>
  </si>
  <si>
    <t>SPCRL002_A</t>
  </si>
  <si>
    <t>SP0D1</t>
  </si>
  <si>
    <t>-21,964067</t>
  </si>
  <si>
    <t>-47,9009</t>
  </si>
  <si>
    <t>SPCRL002_ARF M2</t>
  </si>
  <si>
    <t>SPCRL002_ARRU M1</t>
  </si>
  <si>
    <t>SPCRL002_ARRU M2</t>
  </si>
  <si>
    <t>ESVRG001_ARF M1</t>
  </si>
  <si>
    <t>-20,688790000000001</t>
  </si>
  <si>
    <t>-41,044440000000002</t>
  </si>
  <si>
    <t>ESVRG001_ARRU M1</t>
  </si>
  <si>
    <t>ESVRG001_ARRU M2</t>
  </si>
  <si>
    <t>ESVRG001_AMW M1</t>
  </si>
  <si>
    <t>MTSRR008_BRF M1</t>
  </si>
  <si>
    <t>-12,903524000000001</t>
  </si>
  <si>
    <t>-55,848987999999999</t>
  </si>
  <si>
    <t>MTSRR008_BRRU M1</t>
  </si>
  <si>
    <t>MTSRR008_BRRU M2</t>
  </si>
  <si>
    <t>MTSRR008_BMW M1</t>
  </si>
  <si>
    <t>MTSRR008_BGABINETE</t>
  </si>
  <si>
    <t>MTSRR008_BRF M2</t>
  </si>
  <si>
    <t>AEV RESERVADO VIVO</t>
  </si>
  <si>
    <t>ESVLV009_ARF M1</t>
  </si>
  <si>
    <t>ESVLV009</t>
  </si>
  <si>
    <t>ESVLV009_A</t>
  </si>
  <si>
    <t>ESILL</t>
  </si>
  <si>
    <t>-20,506499000000002</t>
  </si>
  <si>
    <t>-40,363062999999997</t>
  </si>
  <si>
    <t>ESVLV009_ARF M2</t>
  </si>
  <si>
    <t>AAU 5636 3500</t>
  </si>
  <si>
    <t>ESVLV009_ARRU M1</t>
  </si>
  <si>
    <t>ESVLV009_ARRU M2</t>
  </si>
  <si>
    <t>MSBTG002_ARF M1</t>
  </si>
  <si>
    <t>MSBTG002</t>
  </si>
  <si>
    <t>MSBTG002_A</t>
  </si>
  <si>
    <t>SN-BTGSH1</t>
  </si>
  <si>
    <t>-21,869340000000001</t>
  </si>
  <si>
    <t>-52,918934999999998</t>
  </si>
  <si>
    <t>MSBTG002_ARRU M1</t>
  </si>
  <si>
    <t>MSBTG002_AMW M1</t>
  </si>
  <si>
    <t>SPPRN004_BRF M1</t>
  </si>
  <si>
    <t>-23,38204</t>
  </si>
  <si>
    <t>-48,951742000000003</t>
  </si>
  <si>
    <t>SPPRN004_BRRU M1</t>
  </si>
  <si>
    <t>SPPRN004_BMW M1</t>
  </si>
  <si>
    <t>GORTX002_ARF M1</t>
  </si>
  <si>
    <t>GORTX002</t>
  </si>
  <si>
    <t>GORTX002_A</t>
  </si>
  <si>
    <t>SN-SNDGI3</t>
  </si>
  <si>
    <t>-14,867238</t>
  </si>
  <si>
    <t>-49,014468000000001</t>
  </si>
  <si>
    <t>GORTX002_ARRU M1</t>
  </si>
  <si>
    <t>GORTX002_AMW M1</t>
  </si>
  <si>
    <t>BAJGR002_CRF M1</t>
  </si>
  <si>
    <t>-10,344950000000001</t>
  </si>
  <si>
    <t>-40,182079999999999</t>
  </si>
  <si>
    <t>BAJGR002_CRRU M1</t>
  </si>
  <si>
    <t>BAJGR002_CMW M1</t>
  </si>
  <si>
    <t>BANLP001_BRF M1</t>
  </si>
  <si>
    <t>BANLP001</t>
  </si>
  <si>
    <t>BANLP001_B</t>
  </si>
  <si>
    <t>BANPH05</t>
  </si>
  <si>
    <t>-13,633175</t>
  </si>
  <si>
    <t>-38,990575</t>
  </si>
  <si>
    <t>BANLP001_BRRU M1</t>
  </si>
  <si>
    <t>BANLP001_BMW M1</t>
  </si>
  <si>
    <t>MSNVN008_ARF M1</t>
  </si>
  <si>
    <t>-21,733694</t>
  </si>
  <si>
    <t>-53,303350000000002</t>
  </si>
  <si>
    <t>MSNVN008_ARRU M1</t>
  </si>
  <si>
    <t>MSNVN008_AMW M2</t>
  </si>
  <si>
    <t>MSNVN008_AMW M1</t>
  </si>
  <si>
    <t>MSBTG003_ARF M1</t>
  </si>
  <si>
    <t>-21,867933000000001</t>
  </si>
  <si>
    <t>-52,811917000000001</t>
  </si>
  <si>
    <t>MSBTG003_ARRU M1</t>
  </si>
  <si>
    <t>MSBTG003_AMW M1</t>
  </si>
  <si>
    <t>MSNVN010_ARF M1</t>
  </si>
  <si>
    <t>-21,819299000000001</t>
  </si>
  <si>
    <t>-53,118938</t>
  </si>
  <si>
    <t>MSNVN010_ARRU M1</t>
  </si>
  <si>
    <t>MSNVN010_AMW M1</t>
  </si>
  <si>
    <t>SPMRY001_ARF M1</t>
  </si>
  <si>
    <t>SPMRY001</t>
  </si>
  <si>
    <t>SPMRY001_A</t>
  </si>
  <si>
    <t>SPMR9</t>
  </si>
  <si>
    <t>-21,052696999999998</t>
  </si>
  <si>
    <t>-51,114964000000001</t>
  </si>
  <si>
    <t>SPMRY001_ARRU M1</t>
  </si>
  <si>
    <t>SPMRY001_ARRU M2</t>
  </si>
  <si>
    <t>SPMRY001_AMW M1</t>
  </si>
  <si>
    <t>SPMRY001_AGABINETE</t>
  </si>
  <si>
    <t>SPCST001_ARF M1</t>
  </si>
  <si>
    <t>SPCST001</t>
  </si>
  <si>
    <t>SPCST001_A</t>
  </si>
  <si>
    <t>SPMR6</t>
  </si>
  <si>
    <t>-20,793265000000002</t>
  </si>
  <si>
    <t>-51,570833</t>
  </si>
  <si>
    <t>SPCST001_ARRU M1</t>
  </si>
  <si>
    <t>SPCST001_ARRU M2</t>
  </si>
  <si>
    <t>SPCST001_AMW M1</t>
  </si>
  <si>
    <t>SPCST001_AGABINETE</t>
  </si>
  <si>
    <t>SPZXK002_ARF M1</t>
  </si>
  <si>
    <t>SPZXK002</t>
  </si>
  <si>
    <t>SPZXK002_A</t>
  </si>
  <si>
    <t>SPMR8</t>
  </si>
  <si>
    <t>-20,983689999999999</t>
  </si>
  <si>
    <t>-51,224561999999999</t>
  </si>
  <si>
    <t>SPZXK002_ARRU M1</t>
  </si>
  <si>
    <t>SPZXK002_ARRU M2</t>
  </si>
  <si>
    <t>SPZXK002_AMW M1</t>
  </si>
  <si>
    <t>SPZXK002_AGABINETE</t>
  </si>
  <si>
    <t>SPVLP001_ARF M1</t>
  </si>
  <si>
    <t>SPVLP001</t>
  </si>
  <si>
    <t>SPVLP001_A</t>
  </si>
  <si>
    <t>SPMN5</t>
  </si>
  <si>
    <t>-21,205445999999998</t>
  </si>
  <si>
    <t>-50,794308000000001</t>
  </si>
  <si>
    <t>SPVLP001_ARRU M1</t>
  </si>
  <si>
    <t>SPVLP001_ARRU M2</t>
  </si>
  <si>
    <t>SPVLP001_AMW M1</t>
  </si>
  <si>
    <t>SPVLP001_AGABINETE</t>
  </si>
  <si>
    <t>SPGRR001_ARF M1</t>
  </si>
  <si>
    <t>SPGRR001</t>
  </si>
  <si>
    <t>SPGRR001_A</t>
  </si>
  <si>
    <t>SPMN6</t>
  </si>
  <si>
    <t>-21,210685999999999</t>
  </si>
  <si>
    <t>-50,730051000000003</t>
  </si>
  <si>
    <t>SPGRR001_ARRU M1</t>
  </si>
  <si>
    <t>SPGRR001_ARRU M2</t>
  </si>
  <si>
    <t>SPGRR001_AMW M1</t>
  </si>
  <si>
    <t>SPGRR001_AGABINETE</t>
  </si>
  <si>
    <t>SPVNX001_ARF M1</t>
  </si>
  <si>
    <t>SPVNX001</t>
  </si>
  <si>
    <t>SPVNX001_A</t>
  </si>
  <si>
    <t>SPMN8</t>
  </si>
  <si>
    <t>-21,549111</t>
  </si>
  <si>
    <t>-49,9589</t>
  </si>
  <si>
    <t>SPVNX001_ARRU M1</t>
  </si>
  <si>
    <t>SPVNX001_ARRU M2</t>
  </si>
  <si>
    <t>SPVNX001_AMW M1</t>
  </si>
  <si>
    <t>SPVNX001_AGABINETE</t>
  </si>
  <si>
    <t>SPNDX001_ARF M1</t>
  </si>
  <si>
    <t>SPNDX001</t>
  </si>
  <si>
    <t>SPNDX001_A</t>
  </si>
  <si>
    <t>SPMR7</t>
  </si>
  <si>
    <t>-20,941464</t>
  </si>
  <si>
    <t>-51,292200999999999</t>
  </si>
  <si>
    <t>SPNDX001_ARRU M1</t>
  </si>
  <si>
    <t>SPNDX001_ARRU M2</t>
  </si>
  <si>
    <t>SPNDX001_AMW M1</t>
  </si>
  <si>
    <t>SPNDX001_AGABINETE</t>
  </si>
  <si>
    <t>BAPNT001_CRF M1</t>
  </si>
  <si>
    <t>BAPNT001</t>
  </si>
  <si>
    <t>BAPNT001_C</t>
  </si>
  <si>
    <t>BAPNF03</t>
  </si>
  <si>
    <t>-11,00413</t>
  </si>
  <si>
    <t>-40,097620999999997</t>
  </si>
  <si>
    <t>BAPNT001_CRRU M1</t>
  </si>
  <si>
    <t>SPBRN020_BRF M1</t>
  </si>
  <si>
    <t>SPBRN020</t>
  </si>
  <si>
    <t>SPBRN020_B</t>
  </si>
  <si>
    <t>SR-SBERI3</t>
  </si>
  <si>
    <t>-23,921918999999999</t>
  </si>
  <si>
    <t>-46,532533000000001</t>
  </si>
  <si>
    <t>SPBRN020_BRRU M1</t>
  </si>
  <si>
    <t>SPBRN020_BMW M1</t>
  </si>
  <si>
    <t>BASLV010_BRF M1</t>
  </si>
  <si>
    <t>-12,871308000000001</t>
  </si>
  <si>
    <t>-38,465361000000001</t>
  </si>
  <si>
    <t>BASLV010_BRF M2</t>
  </si>
  <si>
    <t>BASLV010_BRRU M1</t>
  </si>
  <si>
    <t>SPCMP027_ARF M1</t>
  </si>
  <si>
    <t>-22,897164</t>
  </si>
  <si>
    <t>-47,015746999999998</t>
  </si>
  <si>
    <t>SPCMP027_ARF M2</t>
  </si>
  <si>
    <t>SPCMP027_ARF M3</t>
  </si>
  <si>
    <t>AAU 5639_2300</t>
  </si>
  <si>
    <t>SPCMP027_ARRU M1</t>
  </si>
  <si>
    <t>SPCMP027_ARRU M2</t>
  </si>
  <si>
    <t>SPPLM002_BRF M1</t>
  </si>
  <si>
    <t>-22,782522</t>
  </si>
  <si>
    <t>-50,122216999999999</t>
  </si>
  <si>
    <t>SPPLM002_BRRU M1</t>
  </si>
  <si>
    <t>SPPLM002_BRRU M2</t>
  </si>
  <si>
    <t>SPPLM002_BMW M1</t>
  </si>
  <si>
    <t>MSNVN004_ARF M1</t>
  </si>
  <si>
    <t>-21,618099000000001</t>
  </si>
  <si>
    <t>-53,688074999999998</t>
  </si>
  <si>
    <t>MSNVN004_ARRU M1</t>
  </si>
  <si>
    <t>MSNVN004_AMW M1</t>
  </si>
  <si>
    <t>MSCMP018_ARF M1</t>
  </si>
  <si>
    <t>-20,694220000000001</t>
  </si>
  <si>
    <t>-54,467421999999999</t>
  </si>
  <si>
    <t>MSCMP018_ARRU M1</t>
  </si>
  <si>
    <t>MSCMP018_AMW M1</t>
  </si>
  <si>
    <t>MSBTG005_ARF M1</t>
  </si>
  <si>
    <t>-21,839044999999999</t>
  </si>
  <si>
    <t>-52,665999999999997</t>
  </si>
  <si>
    <t>MSBTG005_ARRU M1</t>
  </si>
  <si>
    <t>MSBTG005_AMW M1</t>
  </si>
  <si>
    <t>MSNVN005_ARF M1</t>
  </si>
  <si>
    <t>-21,633292000000001</t>
  </si>
  <si>
    <t>-53,568845000000003</t>
  </si>
  <si>
    <t>MSNVN005_ARRU M1</t>
  </si>
  <si>
    <t>MSNVN005_AMW M1</t>
  </si>
  <si>
    <t>MSNVL005_ARF M1</t>
  </si>
  <si>
    <t>-21,595534000000001</t>
  </si>
  <si>
    <t>-54,059838999999997</t>
  </si>
  <si>
    <t>MSNVL005_ARRU M1</t>
  </si>
  <si>
    <t>MSNVL005_AMW M1</t>
  </si>
  <si>
    <t>SPSSS003_ARF M1</t>
  </si>
  <si>
    <t>SPSSS003</t>
  </si>
  <si>
    <t>SPSSS003_A</t>
  </si>
  <si>
    <t>SP7IA</t>
  </si>
  <si>
    <t>-22,652695999999999</t>
  </si>
  <si>
    <t>-50,374634</t>
  </si>
  <si>
    <t>SPSSS003_ARRU M1</t>
  </si>
  <si>
    <t>SPSSS003_ARRU M2</t>
  </si>
  <si>
    <t>SPSSS003_ARRU M3</t>
  </si>
  <si>
    <t>SPSSS003_AMW M1</t>
  </si>
  <si>
    <t>PRTLD001_ARF M1</t>
  </si>
  <si>
    <t>-24,715533000000001</t>
  </si>
  <si>
    <t>-53,735593999999999</t>
  </si>
  <si>
    <t>PRTLD001_ARF M2</t>
  </si>
  <si>
    <t>PRTLD001_ARRU M1</t>
  </si>
  <si>
    <t>SPCBT010_BRF M1</t>
  </si>
  <si>
    <t>SPCBT010</t>
  </si>
  <si>
    <t>SPCBT010_B</t>
  </si>
  <si>
    <t>4G-CBER91</t>
  </si>
  <si>
    <t>-23,897760000000002</t>
  </si>
  <si>
    <t>-46,474663</t>
  </si>
  <si>
    <t>SPCBT010_BRRU M1</t>
  </si>
  <si>
    <t>PRLND012_ARF M1</t>
  </si>
  <si>
    <t>-23,373759</t>
  </si>
  <si>
    <t>-51,211981000000002</t>
  </si>
  <si>
    <t>PRLND012_ARF M2</t>
  </si>
  <si>
    <t>PRLND012_ARRU M1</t>
  </si>
  <si>
    <t>PRLND012_ARRU M2</t>
  </si>
  <si>
    <t>PRLND012_ARRU M3</t>
  </si>
  <si>
    <t>PRLND012_AMW M1</t>
  </si>
  <si>
    <t>RORQM001COLLO1_0RF M1</t>
  </si>
  <si>
    <t>RORQM001COLLO1_0</t>
  </si>
  <si>
    <t>RORQM001COLLO1_0RF M2</t>
  </si>
  <si>
    <t>RORQM001COLLO1_0RRU M1</t>
  </si>
  <si>
    <t>RORQM001COLLO1_0RRU M2</t>
  </si>
  <si>
    <t>SPPRC004COLLO1_0RF M1</t>
  </si>
  <si>
    <t>SPPRC004COLLO1_0</t>
  </si>
  <si>
    <t>SPPRC004COLLO1_0RF M2</t>
  </si>
  <si>
    <t>SPPRC004COLLO1_0RRU M1</t>
  </si>
  <si>
    <t>SPPRC004COLLO1_0RRU M2</t>
  </si>
  <si>
    <t>MTNVM002COLLO1_0RF M1</t>
  </si>
  <si>
    <t>MTNVM002COLLO1_0</t>
  </si>
  <si>
    <t>MTNVM002COLLO1_0RF M2</t>
  </si>
  <si>
    <t>MTNVM002COLLO1_0RRU M1</t>
  </si>
  <si>
    <t>MTNVM002COLLO1_0RRU M2</t>
  </si>
  <si>
    <t>AMMNS014_ARF M1</t>
  </si>
  <si>
    <t>AMMNS014</t>
  </si>
  <si>
    <t>AMMNS014_A</t>
  </si>
  <si>
    <t>AMMIP</t>
  </si>
  <si>
    <t>-2,9789219999999998</t>
  </si>
  <si>
    <t>-59,975012999999997</t>
  </si>
  <si>
    <t>AMMNS014_ARF M2</t>
  </si>
  <si>
    <t>AMMNS014_ARRU M1</t>
  </si>
  <si>
    <t>AMMNS014_ARRU M2</t>
  </si>
  <si>
    <t>AMMNS014_AMW M1</t>
  </si>
  <si>
    <t>AMMNS017_BRF M1</t>
  </si>
  <si>
    <t>-3,0112220000000001</t>
  </si>
  <si>
    <t>-59,918055000000003</t>
  </si>
  <si>
    <t>AMMNS017_BRF M2</t>
  </si>
  <si>
    <t>AMMNS017_BRRU M1</t>
  </si>
  <si>
    <t>AMMNS017_BRRU M2</t>
  </si>
  <si>
    <t>AMMNS017_BMW M1</t>
  </si>
  <si>
    <t>MALSX022_ARF M1</t>
  </si>
  <si>
    <t>-2,7107459999999999</t>
  </si>
  <si>
    <t>-44,229379000000002</t>
  </si>
  <si>
    <t>MALSX022_ARF M2</t>
  </si>
  <si>
    <t>MALSX022_ARRU M1</t>
  </si>
  <si>
    <t>MALSX022_ARRU M2</t>
  </si>
  <si>
    <t>MALSX022_AMW M1</t>
  </si>
  <si>
    <t>MALSX025_ARF M1</t>
  </si>
  <si>
    <t>-2,5484</t>
  </si>
  <si>
    <t>-44,290539000000003</t>
  </si>
  <si>
    <t>MALSX025_ARF M2</t>
  </si>
  <si>
    <t>MALSX025_ARRU M1</t>
  </si>
  <si>
    <t>SCSMB002COLLO1_0RF M1</t>
  </si>
  <si>
    <t>SCSMB002COLLO1_0</t>
  </si>
  <si>
    <t>SCSMB002COLLO1_0RF M2</t>
  </si>
  <si>
    <t>SCSMB002COLLO1_0RRU M1</t>
  </si>
  <si>
    <t>SCSMB002COLLO1_0RRU M2</t>
  </si>
  <si>
    <t>SPPRC003COLLO1_0RF M1</t>
  </si>
  <si>
    <t>SPPRC003COLLO1_0</t>
  </si>
  <si>
    <t>SPPRC003COLLO1_0RF M2</t>
  </si>
  <si>
    <t>SPPRC003COLLO1_0RRU M1</t>
  </si>
  <si>
    <t>SPPRC003COLLO1_0RRU M2</t>
  </si>
  <si>
    <t>RSJXX003COLLO1_0RF M1</t>
  </si>
  <si>
    <t>RSJXX003COLLO1_0</t>
  </si>
  <si>
    <t>RSJXX003COLLO1_0RF M2</t>
  </si>
  <si>
    <t>RSJXX003COLLO1_0RRU M1</t>
  </si>
  <si>
    <t>RSJXX003COLLO1_0RRU M2</t>
  </si>
  <si>
    <t>RSBRJ001COLLO1_0RF M1</t>
  </si>
  <si>
    <t>RSBRJ001COLLO1_0</t>
  </si>
  <si>
    <t>RSBRJ001COLLO1_0RF M2</t>
  </si>
  <si>
    <t>RSBRJ001COLLO1_0RRU M1</t>
  </si>
  <si>
    <t>RSBRJ001COLLO1_0RRU M2</t>
  </si>
  <si>
    <t>RSCRZ003COLLO1_0RF M1</t>
  </si>
  <si>
    <t>RSCRZ003COLLO1_0</t>
  </si>
  <si>
    <t>RSCRZ003COLLO1_0RF M2</t>
  </si>
  <si>
    <t>RSCRZ003COLLO1_0RRU M1</t>
  </si>
  <si>
    <t>RSCRZ003COLLO1_0RRU M2</t>
  </si>
  <si>
    <t>RSVMX004COLLO1_0RF M1</t>
  </si>
  <si>
    <t>RSVMX004COLLO1_0</t>
  </si>
  <si>
    <t>RSVMX004COLLO1_0RF M2</t>
  </si>
  <si>
    <t>RSVMX004COLLO1_0RRU M1</t>
  </si>
  <si>
    <t>RSVMX004COLLO1_0RRU M2</t>
  </si>
  <si>
    <t>RSVMX004COLLO1_0RRU M3</t>
  </si>
  <si>
    <t>RSVMX004COLLO1_0MW M1</t>
  </si>
  <si>
    <t>AMRCX001_ARF M1</t>
  </si>
  <si>
    <t>-2,4559690000000001</t>
  </si>
  <si>
    <t>-57,659731000000001</t>
  </si>
  <si>
    <t>AMRCX001_ARRU M1</t>
  </si>
  <si>
    <t>AMRCX001_ARRU M2</t>
  </si>
  <si>
    <t>AMRCX001_AMW M1</t>
  </si>
  <si>
    <t>MSBTG008_ARF M1</t>
  </si>
  <si>
    <t>MSBTG008</t>
  </si>
  <si>
    <t>MSBTG008_A</t>
  </si>
  <si>
    <t>SN-BTGSH7</t>
  </si>
  <si>
    <t>-21,740524000000001</t>
  </si>
  <si>
    <t>-52,465423999999999</t>
  </si>
  <si>
    <t>MSBTG008_ARRU M1</t>
  </si>
  <si>
    <t>MSBTG008_AMW M1</t>
  </si>
  <si>
    <t>MSBTG008_AMW M2</t>
  </si>
  <si>
    <t>ROVLH013_ARF M1</t>
  </si>
  <si>
    <t>ROVLH013</t>
  </si>
  <si>
    <t>ROVLH013_A</t>
  </si>
  <si>
    <t>ROB90</t>
  </si>
  <si>
    <t>-12,724627999999999</t>
  </si>
  <si>
    <t>-60,222444000000003</t>
  </si>
  <si>
    <t>ROVLH013_ARRU M1</t>
  </si>
  <si>
    <t>ROVLH013_ARRU M2</t>
  </si>
  <si>
    <t>ROVLH013_AMW M1</t>
  </si>
  <si>
    <t>ROVLH013_AGABINETE</t>
  </si>
  <si>
    <t>MGNVP004_ARF M1</t>
  </si>
  <si>
    <t>MGNVP004</t>
  </si>
  <si>
    <t>MGNVP004_A</t>
  </si>
  <si>
    <t>4G-NPRD15</t>
  </si>
  <si>
    <t>-19,226109000000001</t>
  </si>
  <si>
    <t>-47,739567000000001</t>
  </si>
  <si>
    <t>MGNVP004_ARRU M1</t>
  </si>
  <si>
    <t>MGNVP004_AMW M1</t>
  </si>
  <si>
    <t>PRCMB004_BRF M1</t>
  </si>
  <si>
    <t>PRCMB004_B</t>
  </si>
  <si>
    <t>-23,293659000000002</t>
  </si>
  <si>
    <t>-51,288221999999998</t>
  </si>
  <si>
    <t>PRCMB004_BRF M2</t>
  </si>
  <si>
    <t>PRCMB004_BRRU M1</t>
  </si>
  <si>
    <t>PRCMB004_BRRU M2</t>
  </si>
  <si>
    <t>SPNDR020_CRF M1</t>
  </si>
  <si>
    <t>-23,647369000000001</t>
  </si>
  <si>
    <t>-46,493335999999999</t>
  </si>
  <si>
    <t>SPNDR020_CRF M2</t>
  </si>
  <si>
    <t>SPNDR020_CRRU M1</t>
  </si>
  <si>
    <t>ESCNH002_ARF M1</t>
  </si>
  <si>
    <t>-20,74832</t>
  </si>
  <si>
    <t>-40,847929999999998</t>
  </si>
  <si>
    <t>ESCNH002_ARRU M1</t>
  </si>
  <si>
    <t>ESCNH002_ARRU M2</t>
  </si>
  <si>
    <t>ESCNH002_AMW M1</t>
  </si>
  <si>
    <t>PRRPT002_ARF M1</t>
  </si>
  <si>
    <t>PRRPT002</t>
  </si>
  <si>
    <t>PRRPT002_A</t>
  </si>
  <si>
    <t>SR-APRO02</t>
  </si>
  <si>
    <t>EPR Litoral Pioneiro</t>
  </si>
  <si>
    <t>-24,196885999999999</t>
  </si>
  <si>
    <t>-49,789720000000003</t>
  </si>
  <si>
    <t>PRRPT002_ARRU M1</t>
  </si>
  <si>
    <t>PRRPT002_ARRU M2</t>
  </si>
  <si>
    <t>PRRPT002_AMW M1</t>
  </si>
  <si>
    <t>MSRBS014_ARF M1</t>
  </si>
  <si>
    <t>-20,438181</t>
  </si>
  <si>
    <t>-53,262698999999998</t>
  </si>
  <si>
    <t>MSRBS014_ARRU M1</t>
  </si>
  <si>
    <t>MSRBS014_AMW M1</t>
  </si>
  <si>
    <t>PRCRM001_ARF M1</t>
  </si>
  <si>
    <t>PRCRM001</t>
  </si>
  <si>
    <t>PRCRM001_A</t>
  </si>
  <si>
    <t>SR-CYPE01</t>
  </si>
  <si>
    <t>-24,910997999999999</t>
  </si>
  <si>
    <t>-50,085766</t>
  </si>
  <si>
    <t>PRCRM001_ARRU M1</t>
  </si>
  <si>
    <t>PRCRM001_ARRU M2</t>
  </si>
  <si>
    <t>PRCRM001_AMW M1</t>
  </si>
  <si>
    <t>PRCMZ002_ARF M1</t>
  </si>
  <si>
    <t>PRCMZ002</t>
  </si>
  <si>
    <t>PRCMZ002_A</t>
  </si>
  <si>
    <t>SR-KARD02</t>
  </si>
  <si>
    <t>-23,001995999999998</t>
  </si>
  <si>
    <t>-49,991810999999998</t>
  </si>
  <si>
    <t>PRCMZ002_ARRU M1</t>
  </si>
  <si>
    <t>PRCMZ002_ARRU M2</t>
  </si>
  <si>
    <t>PRCMZ002_AMW M1</t>
  </si>
  <si>
    <t>PRBND001_ARF M1</t>
  </si>
  <si>
    <t>PRBND001</t>
  </si>
  <si>
    <t>PRBND001_A</t>
  </si>
  <si>
    <t>SR-BDRO01</t>
  </si>
  <si>
    <t>-23,089192000000001</t>
  </si>
  <si>
    <t>-50,286155999999998</t>
  </si>
  <si>
    <t>PRBND001_ARRU M1</t>
  </si>
  <si>
    <t>PRBND001_ARRU M2</t>
  </si>
  <si>
    <t>PRBND001_AMW M1</t>
  </si>
  <si>
    <t>MALSX026_ARF M1</t>
  </si>
  <si>
    <t>-2,6375090000000001</t>
  </si>
  <si>
    <t>-44,185251000000001</t>
  </si>
  <si>
    <t>MALSX026_ARF M2</t>
  </si>
  <si>
    <t>MALSX026_ARRU M1</t>
  </si>
  <si>
    <t>MALSX026_ARRU M2</t>
  </si>
  <si>
    <t>MALSX026_AMW M1</t>
  </si>
  <si>
    <t>RJCNT001_ARF M1</t>
  </si>
  <si>
    <t>-21,753958000000001</t>
  </si>
  <si>
    <t>-42,377488999999997</t>
  </si>
  <si>
    <t>RJCNT001_ARRU M1</t>
  </si>
  <si>
    <t>RJCNT001_ARRU M2</t>
  </si>
  <si>
    <t>RJCNT001_AMW M1</t>
  </si>
  <si>
    <t>MSPRC010_ARF M1</t>
  </si>
  <si>
    <t>4N-ATDSI15</t>
  </si>
  <si>
    <t>-20,070992</t>
  </si>
  <si>
    <t>-51,419221</t>
  </si>
  <si>
    <t>MSPRC010_ARRU M1</t>
  </si>
  <si>
    <t>MSPRC010_AMW M1</t>
  </si>
  <si>
    <t>ESTLV001_BRF M1</t>
  </si>
  <si>
    <t>-21,036049999999999</t>
  </si>
  <si>
    <t>-41,181339999999999</t>
  </si>
  <si>
    <t>ESTLV001_BRRU M1</t>
  </si>
  <si>
    <t>ESTLV001_BRRU M2</t>
  </si>
  <si>
    <t>ESTLV001_BMW M1</t>
  </si>
  <si>
    <t>GOTRZ001_DRF M1</t>
  </si>
  <si>
    <t>GOTRZ001</t>
  </si>
  <si>
    <t>GOTRZ001_D</t>
  </si>
  <si>
    <t>GOLUZ</t>
  </si>
  <si>
    <t>-14,574960000000001</t>
  </si>
  <si>
    <t>-49,58466</t>
  </si>
  <si>
    <t>GOTRZ001_DRRU M1</t>
  </si>
  <si>
    <t>GOTRZ001_DRRU M2</t>
  </si>
  <si>
    <t>GOTRZ001_DMW M1</t>
  </si>
  <si>
    <t>SPJXX001COLLO2_0RF M1</t>
  </si>
  <si>
    <t>SPJXX001COLLO2_0</t>
  </si>
  <si>
    <t>SPJXX001COLLO2_0RF M2</t>
  </si>
  <si>
    <t>SPJXX001COLLO2_0RRU M1</t>
  </si>
  <si>
    <t>RRU GENERICA</t>
  </si>
  <si>
    <t>SPJXX001COLLO2_0RRU M2</t>
  </si>
  <si>
    <t>SPBRW008COLLO1_0RF M1</t>
  </si>
  <si>
    <t>SPBRW008COLLO1_0</t>
  </si>
  <si>
    <t>SPBRW008COLLO1_0RF M2</t>
  </si>
  <si>
    <t>SPBRW008COLLO1_0RRU M1</t>
  </si>
  <si>
    <t>SPBRW008COLLO1_0RRU M2</t>
  </si>
  <si>
    <t>MGMUI001_ARF M1</t>
  </si>
  <si>
    <t>MGMUI001</t>
  </si>
  <si>
    <t>MGMUI001_A</t>
  </si>
  <si>
    <t>SN-MURD06</t>
  </si>
  <si>
    <t>-21,274054</t>
  </si>
  <si>
    <t>-42,406157999999998</t>
  </si>
  <si>
    <t>MGMUI001_ARRU M1</t>
  </si>
  <si>
    <t>MGMUI001_AMW M1</t>
  </si>
  <si>
    <t>MSRBS008_ARF M1</t>
  </si>
  <si>
    <t>-20,454015999999999</t>
  </si>
  <si>
    <t>-53,341538</t>
  </si>
  <si>
    <t>MSRBS008_ARRU M1</t>
  </si>
  <si>
    <t>MSRBS008_ARRU M2</t>
  </si>
  <si>
    <t>MÓDULO AREA</t>
  </si>
  <si>
    <t>MSRBS008_AMW M1</t>
  </si>
  <si>
    <t>MSRBS007_ARF M1</t>
  </si>
  <si>
    <t>-20,467117999999999</t>
  </si>
  <si>
    <t>-53,436877000000003</t>
  </si>
  <si>
    <t>MSRBS007_ARRU M1</t>
  </si>
  <si>
    <t>MSRBS007_ARRU M2</t>
  </si>
  <si>
    <t>MSRBS007_AMW M1</t>
  </si>
  <si>
    <t>MSRBS006_ARF M1</t>
  </si>
  <si>
    <t>-20,465074999999999</t>
  </si>
  <si>
    <t>-53,524284999999999</t>
  </si>
  <si>
    <t>MSRBS006_ARRU M1</t>
  </si>
  <si>
    <t>MSRBS006_ARRU M2</t>
  </si>
  <si>
    <t>MSRBS006_AMW M1</t>
  </si>
  <si>
    <t>BASTD001_ARF M1</t>
  </si>
  <si>
    <t>-10,344747</t>
  </si>
  <si>
    <t>-38,112943999999999</t>
  </si>
  <si>
    <t>BASTD001_ARRU M1</t>
  </si>
  <si>
    <t>BASTD001_AMW M1</t>
  </si>
  <si>
    <t> A7WD24MS-3NX</t>
  </si>
  <si>
    <t>SPBRR003COLLO1_0RF M1</t>
  </si>
  <si>
    <t>SPBRR003COLLO1_0</t>
  </si>
  <si>
    <t>SPBRR003COLLO1_0RF M2</t>
  </si>
  <si>
    <t>SPBRR003COLLO1_0RRU M1</t>
  </si>
  <si>
    <t>SPBRR003COLLO1_0RRU M2</t>
  </si>
  <si>
    <t>GOGNX010COLLO1_0RF M1</t>
  </si>
  <si>
    <t>GOGNX010COLLO1_0</t>
  </si>
  <si>
    <t>GOGNX010COLLO1_0RF M2</t>
  </si>
  <si>
    <t>GOGNX010COLLO1_0RRU M1</t>
  </si>
  <si>
    <t>GOGNX010COLLO1_0RRU M2</t>
  </si>
  <si>
    <t>RSJXX002COLLO1_0RF M1</t>
  </si>
  <si>
    <t>RSJXX002COLLO1_0</t>
  </si>
  <si>
    <t>RSJXX002COLLO1_0RF M2</t>
  </si>
  <si>
    <t>RSJXX002COLLO1_0RRU M1</t>
  </si>
  <si>
    <t>RSJXX002COLLO1_0RRU M2</t>
  </si>
  <si>
    <t>MSRBS004_ARF M1</t>
  </si>
  <si>
    <t>-20,422725</t>
  </si>
  <si>
    <t>-53,950843999999996</t>
  </si>
  <si>
    <t>MSRBS004_ARRU M1</t>
  </si>
  <si>
    <t>MSRBS004_ARRU M2</t>
  </si>
  <si>
    <t>MSRBS004_AMW M1</t>
  </si>
  <si>
    <t>MSRBS005_ARF M1</t>
  </si>
  <si>
    <t>-20,473749999999999</t>
  </si>
  <si>
    <t>-53,641050999999997</t>
  </si>
  <si>
    <t>MSRBS005_ARRU M1</t>
  </si>
  <si>
    <t>MSRBS005_ARRU M2</t>
  </si>
  <si>
    <t>MSRBS005_AMW M1</t>
  </si>
  <si>
    <t>MSCMP005_ARF M1</t>
  </si>
  <si>
    <t>-20,486758999999999</t>
  </si>
  <si>
    <t>-54,332875000000001</t>
  </si>
  <si>
    <t>MSCMP005_ARRU M1</t>
  </si>
  <si>
    <t>MSCMP005_ARRU M2</t>
  </si>
  <si>
    <t>MSCMP005_AMW M1</t>
  </si>
  <si>
    <t>MSNVL008_BRF M1</t>
  </si>
  <si>
    <t>-21,606567999999999</t>
  </si>
  <si>
    <t>-53,783662999999997</t>
  </si>
  <si>
    <t>MSNVL008_BRRU M1</t>
  </si>
  <si>
    <t>MSNVL008_BRRU M2</t>
  </si>
  <si>
    <t>MSNVL008_BMW M1</t>
  </si>
  <si>
    <t>MSTRS004_ARF M1</t>
  </si>
  <si>
    <t>-20,572993</t>
  </si>
  <si>
    <t>-52,477871999999998</t>
  </si>
  <si>
    <t>MSTRS004_ARRU M1</t>
  </si>
  <si>
    <t>MSTRS004_ARRU M2</t>
  </si>
  <si>
    <t>MSTRS004_AMW M1</t>
  </si>
  <si>
    <t>MSTRS004_AMW M2</t>
  </si>
  <si>
    <t>MSTRS005_ARF M1</t>
  </si>
  <si>
    <t>-20,613128</t>
  </si>
  <si>
    <t>-52,387689999999999</t>
  </si>
  <si>
    <t>MSTRS005_ARRU M1</t>
  </si>
  <si>
    <t>MSTRS005_ARRU M2</t>
  </si>
  <si>
    <t>MSTRS005_AMW M1</t>
  </si>
  <si>
    <t>ESMRD003_ARF M1</t>
  </si>
  <si>
    <t>-20,01754</t>
  </si>
  <si>
    <t>-40,68336</t>
  </si>
  <si>
    <t>ESMRD003_ARRU M1</t>
  </si>
  <si>
    <t>ESMRD003_ARRU M2</t>
  </si>
  <si>
    <t>ESMRD003_AMW M1</t>
  </si>
  <si>
    <t>ESMMS002_BRF M1</t>
  </si>
  <si>
    <t>-20,968109999999999</t>
  </si>
  <si>
    <t>-41,505890000000001</t>
  </si>
  <si>
    <t>ESMMS002_BRRU M1</t>
  </si>
  <si>
    <t>ESMMS002_BRRU M2</t>
  </si>
  <si>
    <t>ESMMS002_BMW M1</t>
  </si>
  <si>
    <t>ESCST001_BRF M1</t>
  </si>
  <si>
    <t>-20,659020000000002</t>
  </si>
  <si>
    <t>-41,091540000000002</t>
  </si>
  <si>
    <t>ESCST001_BRRU M1</t>
  </si>
  <si>
    <t>ESCST001_BRRU M2</t>
  </si>
  <si>
    <t>ESCST001_BMW M1</t>
  </si>
  <si>
    <t>ESMMS003_ARF M1</t>
  </si>
  <si>
    <t>-21,161280000000001</t>
  </si>
  <si>
    <t>-41,411149999999999</t>
  </si>
  <si>
    <t>ESMMS003_ARRU M1</t>
  </si>
  <si>
    <t>ESMMS003_ARRU M2</t>
  </si>
  <si>
    <t>ESMMS003_AMW M1</t>
  </si>
  <si>
    <t>MSBTG001_BRF M1</t>
  </si>
  <si>
    <t>-21,856147</t>
  </si>
  <si>
    <t>-52,997138</t>
  </si>
  <si>
    <t>MSBTG001_BRRU M1</t>
  </si>
  <si>
    <t>MSBTG001_BRRU M2</t>
  </si>
  <si>
    <t>MSBTG001_BMW M1</t>
  </si>
  <si>
    <t>MSGCL001_BRF M1</t>
  </si>
  <si>
    <t>-20,479365000000001</t>
  </si>
  <si>
    <t>-52,811048999999997</t>
  </si>
  <si>
    <t>MSGCL001_BRRU M1</t>
  </si>
  <si>
    <t>MSGCL001_BRRU M2</t>
  </si>
  <si>
    <t>MSGCL001_BMW M1</t>
  </si>
  <si>
    <t>MSGCL003_BRF M1</t>
  </si>
  <si>
    <t>-20,495557999999999</t>
  </si>
  <si>
    <t>-52,729819999999997</t>
  </si>
  <si>
    <t>MSGCL003_BRRU M1</t>
  </si>
  <si>
    <t>MSGCL003_BRRU M2</t>
  </si>
  <si>
    <t>MSGCL003_BMW M1</t>
  </si>
  <si>
    <t>MSGCL004_BRF M1</t>
  </si>
  <si>
    <t>-20,552731000000001</t>
  </si>
  <si>
    <t>-52,533861999999999</t>
  </si>
  <si>
    <t>MSGCL004_BRRU M1</t>
  </si>
  <si>
    <t>MSGCL004_BRRU M2</t>
  </si>
  <si>
    <t>MSGCL004_BMW M1</t>
  </si>
  <si>
    <t>MSNVL007_ARF M1</t>
  </si>
  <si>
    <t>-21,600415000000002</t>
  </si>
  <si>
    <t>-53,854308000000003</t>
  </si>
  <si>
    <t>MSNVL007_ARRU M1</t>
  </si>
  <si>
    <t>MSNVL007_ARRU M2</t>
  </si>
  <si>
    <t>MSNVL007_AMW M1</t>
  </si>
  <si>
    <t>MSNVL004_ARF M1</t>
  </si>
  <si>
    <t>-21,544495999999999</t>
  </si>
  <si>
    <t>-54,155316999999997</t>
  </si>
  <si>
    <t>MSNVL004_ARRU M1</t>
  </si>
  <si>
    <t>MSNVL004_ARRU M2</t>
  </si>
  <si>
    <t>MSNVL004_AMW M1</t>
  </si>
  <si>
    <t>MSRBS012_ARF M1</t>
  </si>
  <si>
    <t>-20,463958000000002</t>
  </si>
  <si>
    <t>-52,973424999999999</t>
  </si>
  <si>
    <t>MSRBS012_ARRU M1</t>
  </si>
  <si>
    <t>MSRBS012_ARRU M2</t>
  </si>
  <si>
    <t>MSRBS012_AMW M2</t>
  </si>
  <si>
    <t>MSRBS012_AMW M1</t>
  </si>
  <si>
    <t>MALSX012_ARF M1</t>
  </si>
  <si>
    <t>-2,727697</t>
  </si>
  <si>
    <t>-44,251792000000002</t>
  </si>
  <si>
    <t>MALSX012_ARRU M1</t>
  </si>
  <si>
    <t>MALSX012_ARRU M2</t>
  </si>
  <si>
    <t>MALSX012_ARRU M3</t>
  </si>
  <si>
    <t>ODU 8GHZ</t>
  </si>
  <si>
    <t>MALSX012_AMW M1</t>
  </si>
  <si>
    <t>ANTENA MW 8GHZ</t>
  </si>
  <si>
    <t>ALMRC002_BRF M1</t>
  </si>
  <si>
    <t>-9,7271009999999993</t>
  </si>
  <si>
    <t>-35,827306</t>
  </si>
  <si>
    <t>ALMRC002_BRF M2</t>
  </si>
  <si>
    <t>ALMRC002_BRRU M1</t>
  </si>
  <si>
    <t>ALMRC002_BRRU M2</t>
  </si>
  <si>
    <t>ALMRC002_BRRU M3</t>
  </si>
  <si>
    <t>ALMRC002_BMW M1</t>
  </si>
  <si>
    <t>SPPRY003_BRF M1</t>
  </si>
  <si>
    <t>-23,372564000000001</t>
  </si>
  <si>
    <t>-47,562677999999998</t>
  </si>
  <si>
    <t>SPPRY003_BRF M2</t>
  </si>
  <si>
    <t>SPPRY003_BRRU M1</t>
  </si>
  <si>
    <t>SPPRY003_BRRU M2</t>
  </si>
  <si>
    <t>SPCMP011_BRF M1</t>
  </si>
  <si>
    <t>-22,925650000000001</t>
  </si>
  <si>
    <t>-47,177895999999997</t>
  </si>
  <si>
    <t>SPCMP011_BRF M2</t>
  </si>
  <si>
    <t>SPCMP011_BRRU M1</t>
  </si>
  <si>
    <t>SPCMP011_BRRU M2</t>
  </si>
  <si>
    <t>SPSPL045_ERF M1</t>
  </si>
  <si>
    <t>SPSPL045_E</t>
  </si>
  <si>
    <t>SPSPL045_ERF M2</t>
  </si>
  <si>
    <t>SPSPL045_ERRU M1</t>
  </si>
  <si>
    <t>TOPLM006_JRF M1</t>
  </si>
  <si>
    <t>-10,210673999999999</t>
  </si>
  <si>
    <t>-48,361897999999997</t>
  </si>
  <si>
    <t>TOPLM006_JRF M2</t>
  </si>
  <si>
    <t>TOPLM006_JRRU M1</t>
  </si>
  <si>
    <t>SPJND004_BRF M1</t>
  </si>
  <si>
    <t>SPJND004_B</t>
  </si>
  <si>
    <t>-23,195271999999999</t>
  </si>
  <si>
    <t>-46,883721999999999</t>
  </si>
  <si>
    <t>SPJND004_BRF M2</t>
  </si>
  <si>
    <t>SPJND004_BRRU M1</t>
  </si>
  <si>
    <t>SPSPL052_ERF M1</t>
  </si>
  <si>
    <t>-23,446811</t>
  </si>
  <si>
    <t>-46,614491999999998</t>
  </si>
  <si>
    <t>SPSPL052_ERF M2</t>
  </si>
  <si>
    <t>SPSPL052_ERRU M1</t>
  </si>
  <si>
    <t>4490</t>
  </si>
  <si>
    <t>SPSPL052_EGABINETE</t>
  </si>
  <si>
    <t>PRPNY003_ARF M1</t>
  </si>
  <si>
    <t>PRPNY003</t>
  </si>
  <si>
    <t>PRPNY003_A</t>
  </si>
  <si>
    <t>SR-PPGU01</t>
  </si>
  <si>
    <t>-25,670877000000001</t>
  </si>
  <si>
    <t>-48,514772000000001</t>
  </si>
  <si>
    <t>PRPNY003_ARRU M1</t>
  </si>
  <si>
    <t>PRPNY003_ARRU M2</t>
  </si>
  <si>
    <t>PRPNY003_AMW M1</t>
  </si>
  <si>
    <t>PRJSD002_ARF M1</t>
  </si>
  <si>
    <t>PRJSD002</t>
  </si>
  <si>
    <t>PRJSD002_A</t>
  </si>
  <si>
    <t>SR-SJDR02</t>
  </si>
  <si>
    <t>-25,542372</t>
  </si>
  <si>
    <t>-49,058132000000001</t>
  </si>
  <si>
    <t>PRJSD002_ARRU M1</t>
  </si>
  <si>
    <t>PRJSD002_ARRU M2</t>
  </si>
  <si>
    <t>PRJSD002_AMW M1</t>
  </si>
  <si>
    <t>PRSNG004_ARF M1</t>
  </si>
  <si>
    <t>PRSNG004</t>
  </si>
  <si>
    <t>PRSNG004_A</t>
  </si>
  <si>
    <t>SR-SNRD04</t>
  </si>
  <si>
    <t>-24,116215</t>
  </si>
  <si>
    <t>-49,496940000000002</t>
  </si>
  <si>
    <t>PRSNG004_ARRU M1</t>
  </si>
  <si>
    <t>PRSNG004_ARRU M2</t>
  </si>
  <si>
    <t>PRSNG004_AMW M1</t>
  </si>
  <si>
    <t>PRSNG003_ARF M1</t>
  </si>
  <si>
    <t>PRSNG003</t>
  </si>
  <si>
    <t>PRSNG003_A</t>
  </si>
  <si>
    <t>SR-SNRD03</t>
  </si>
  <si>
    <t>-24,117585999999999</t>
  </si>
  <si>
    <t>-49,381923999999998</t>
  </si>
  <si>
    <t>PRSNG003_ARRU M1</t>
  </si>
  <si>
    <t>PRSNG003_ARRU M2</t>
  </si>
  <si>
    <t>PRSNG003_AMW M1</t>
  </si>
  <si>
    <t>PRMRR006_ARF M1</t>
  </si>
  <si>
    <t>PRMRR006</t>
  </si>
  <si>
    <t>PRMRR006_A</t>
  </si>
  <si>
    <t>SR-MORS01</t>
  </si>
  <si>
    <t>-25,546638000000002</t>
  </si>
  <si>
    <t>-48,791088999999999</t>
  </si>
  <si>
    <t>PRMRR006_ARRU M1</t>
  </si>
  <si>
    <t>PRMRR006_AVSAT</t>
  </si>
  <si>
    <t>STARLINK + GILAT</t>
  </si>
  <si>
    <t>PRMRR005_ARF M1</t>
  </si>
  <si>
    <t>PRMRR005</t>
  </si>
  <si>
    <t>PRMRR005_A</t>
  </si>
  <si>
    <t>SR-MOSE02</t>
  </si>
  <si>
    <t>-25,592696</t>
  </si>
  <si>
    <t>-48,881768000000001</t>
  </si>
  <si>
    <t>PRMRR005_ARRU M1</t>
  </si>
  <si>
    <t>PRMRR005_AVSAT</t>
  </si>
  <si>
    <t>PRMRR002_ARF M1</t>
  </si>
  <si>
    <t>PRMRR002</t>
  </si>
  <si>
    <t>PRMRR002_A</t>
  </si>
  <si>
    <t>SR-MOCO01</t>
  </si>
  <si>
    <t>-25,457857000000001</t>
  </si>
  <si>
    <t>-48,815263000000002</t>
  </si>
  <si>
    <t>PRMRR002_ARRU M1</t>
  </si>
  <si>
    <t>PRMRR002_AVSAT</t>
  </si>
  <si>
    <t>PRPRY001_ARF M1</t>
  </si>
  <si>
    <t>PRPRY001</t>
  </si>
  <si>
    <t>PRPRY001_A</t>
  </si>
  <si>
    <t>SR-PSCE04</t>
  </si>
  <si>
    <t>-24,567098000000001</t>
  </si>
  <si>
    <t>-49,936672999999999</t>
  </si>
  <si>
    <t>PRPRY001_ARRU M1</t>
  </si>
  <si>
    <t>PRPRY001_ARRU M2</t>
  </si>
  <si>
    <t>PRPRY001_AMW M1</t>
  </si>
  <si>
    <t>MANSX001COLLO1_0RF M1</t>
  </si>
  <si>
    <t>MANSX001COLLO1_0</t>
  </si>
  <si>
    <t>MANSX001COLLO1_0RRU M1</t>
  </si>
  <si>
    <t>SPGRL026COLLO1_0RF M1</t>
  </si>
  <si>
    <t>SPGRL026COLLO1_0</t>
  </si>
  <si>
    <t>SPGRL026COLLO1_0RF M2</t>
  </si>
  <si>
    <t>SPGRL026COLLO1_0RRU M1</t>
  </si>
  <si>
    <t>SPGRL026COLLO1_0RRU M2</t>
  </si>
  <si>
    <t>SPMRP003COLLO1_0RF M1</t>
  </si>
  <si>
    <t>SPMRP003COLLO1_0</t>
  </si>
  <si>
    <t>SPMRP003COLLO1_0RF M2</t>
  </si>
  <si>
    <t>SPMRP003COLLO1_0RRU M1</t>
  </si>
  <si>
    <t>SPMRP003COLLO1_0RRU M2</t>
  </si>
  <si>
    <t>SCPLL002COLLO1_0RF M1</t>
  </si>
  <si>
    <t>SCPLL002COLLO1_0</t>
  </si>
  <si>
    <t>SCPLL002COLLO1_0RRU M1</t>
  </si>
  <si>
    <t>SCPLL002COLLO1_0RRU M2</t>
  </si>
  <si>
    <t>SCPLL002COLLO1_0RRU M3</t>
  </si>
  <si>
    <t>SCPLL002COLLO1_0MW M1</t>
  </si>
  <si>
    <t>SPGRL035COLLO1_0RF M1</t>
  </si>
  <si>
    <t>SPGRL035COLLO1_0</t>
  </si>
  <si>
    <t>SPGRL035COLLO1_0RF M2</t>
  </si>
  <si>
    <t>SPGRL035COLLO1_0RRU M1</t>
  </si>
  <si>
    <t>SPGRL035COLLO1_0RRU M2</t>
  </si>
  <si>
    <t>SPGRL035COLLO1_0RRU M3</t>
  </si>
  <si>
    <t>SPGRL035COLLO1_0MW M1</t>
  </si>
  <si>
    <t>RSCXS007COLLO1_0RF M1</t>
  </si>
  <si>
    <t>RSCXS007COLLO1_0</t>
  </si>
  <si>
    <t>RSCXS007COLLO1_0RF M2</t>
  </si>
  <si>
    <t>RSCXS007COLLO1_0RRU M1</t>
  </si>
  <si>
    <t>RSCXS007COLLO1_0RRU M2</t>
  </si>
  <si>
    <t>MATMN005COLLO1_0RF M1</t>
  </si>
  <si>
    <t>MATMN005COLLO1_0</t>
  </si>
  <si>
    <t>MATMN005COLLO1_0RF M2</t>
  </si>
  <si>
    <t>MATMN005COLLO1_0RRU M1</t>
  </si>
  <si>
    <t>PRRPT001_ARF M1</t>
  </si>
  <si>
    <t>PRRPT001</t>
  </si>
  <si>
    <t>PRRPT001_A</t>
  </si>
  <si>
    <t>SR-APRO01</t>
  </si>
  <si>
    <t>-24,036431</t>
  </si>
  <si>
    <t>-49,836813999999997</t>
  </si>
  <si>
    <t>PRRPT001_ARRU M1</t>
  </si>
  <si>
    <t>PRRPT001_ARRU M2</t>
  </si>
  <si>
    <t>PRRPT001_AMW M1</t>
  </si>
  <si>
    <t>PRRPT003_ARF M1</t>
  </si>
  <si>
    <t>PRRPT003</t>
  </si>
  <si>
    <t>PRRPT003_A</t>
  </si>
  <si>
    <t>SR-APRO03</t>
  </si>
  <si>
    <t>-24,069379000000001</t>
  </si>
  <si>
    <t>-49,834854999999997</t>
  </si>
  <si>
    <t>PRRPT003_ARRU M1</t>
  </si>
  <si>
    <t>PRRPT003_ARRU M2</t>
  </si>
  <si>
    <t>PRRPT003_AMW M1</t>
  </si>
  <si>
    <t>PRNTN001_ARF M1</t>
  </si>
  <si>
    <t>PRNTN001</t>
  </si>
  <si>
    <t>PRNTN001_A</t>
  </si>
  <si>
    <t>SR-SARO01</t>
  </si>
  <si>
    <t>-23,226635000000002</t>
  </si>
  <si>
    <t>-50,028364000000003</t>
  </si>
  <si>
    <t>PRNTN001_ARRU M1</t>
  </si>
  <si>
    <t>PRNTN001_ARRU M2</t>
  </si>
  <si>
    <t>PRNTN001_AMW M1</t>
  </si>
  <si>
    <t>PRJGR003_ARF M1</t>
  </si>
  <si>
    <t>PRJGR003</t>
  </si>
  <si>
    <t>PRJGR003_A</t>
  </si>
  <si>
    <t>SR-JIMO04</t>
  </si>
  <si>
    <t>-24,201208999999999</t>
  </si>
  <si>
    <t>-49,629513000000003</t>
  </si>
  <si>
    <t>PRJGR003_ARRU M1</t>
  </si>
  <si>
    <t>PRJGR003_ARRU M2</t>
  </si>
  <si>
    <t>PRJGR003_AMW M1</t>
  </si>
  <si>
    <t>PRNTY004_ARF M1</t>
  </si>
  <si>
    <t>PRNTY004</t>
  </si>
  <si>
    <t>PRNTY004_A</t>
  </si>
  <si>
    <t>SR-AONA08</t>
  </si>
  <si>
    <t>-25,447225</t>
  </si>
  <si>
    <t>-48,771512999999999</t>
  </si>
  <si>
    <t>PRNTY004_ARRU M1</t>
  </si>
  <si>
    <t>PRNTY004_AVSAT</t>
  </si>
  <si>
    <t>PRJGR001_ARF M1</t>
  </si>
  <si>
    <t>PRJGR001</t>
  </si>
  <si>
    <t>PRJGR001_A</t>
  </si>
  <si>
    <t>SR-JIMO02</t>
  </si>
  <si>
    <t>-24,373781999999999</t>
  </si>
  <si>
    <t>-49,843420000000002</t>
  </si>
  <si>
    <t>PRJGR001_ARRU M1</t>
  </si>
  <si>
    <t>PRJGR001_ARRU M2</t>
  </si>
  <si>
    <t>PRJGR001_AMW M1</t>
  </si>
  <si>
    <t>PRSNG001_ARF M1</t>
  </si>
  <si>
    <t>PRSNG001</t>
  </si>
  <si>
    <t>PRSNG001_A</t>
  </si>
  <si>
    <t>SR-SNRD01</t>
  </si>
  <si>
    <t>-24,160537999999999</t>
  </si>
  <si>
    <t>-49,576456</t>
  </si>
  <si>
    <t>PRSNG001_ARRU M1</t>
  </si>
  <si>
    <t>PRSNG001_ARRU M2</t>
  </si>
  <si>
    <t>PRSNG001_AMW M1</t>
  </si>
  <si>
    <t>PRWNC002_ARF M1</t>
  </si>
  <si>
    <t>PRWNC002</t>
  </si>
  <si>
    <t>PRWNC002_A</t>
  </si>
  <si>
    <t>SR-WBRD02</t>
  </si>
  <si>
    <t>-23,756460000000001</t>
  </si>
  <si>
    <t>-49,782249999999998</t>
  </si>
  <si>
    <t>PRWNC002_ARRU M1</t>
  </si>
  <si>
    <t>PRWNC002_ARRU M2</t>
  </si>
  <si>
    <t>PRWNC002_AMW M1</t>
  </si>
  <si>
    <t>RSPRT018_CRF M1</t>
  </si>
  <si>
    <t>-30,046113999999999</t>
  </si>
  <si>
    <t>-51,097166999999999</t>
  </si>
  <si>
    <t>RSPRT018_CRF M2</t>
  </si>
  <si>
    <t>RSPRT018_CRRU M1</t>
  </si>
  <si>
    <t>RSPRT018_CRRU M2</t>
  </si>
  <si>
    <t>RSPRT018_CGABINETE</t>
  </si>
  <si>
    <t>PRCST002_ARF M1</t>
  </si>
  <si>
    <t>PRCST002</t>
  </si>
  <si>
    <t>PRCST002_A</t>
  </si>
  <si>
    <t>SR-KTRD03</t>
  </si>
  <si>
    <t>-24,642075999999999</t>
  </si>
  <si>
    <t>-49,967359999999999</t>
  </si>
  <si>
    <t>PRCST002_ARRU M1</t>
  </si>
  <si>
    <t>PRCST002_ARRU M2</t>
  </si>
  <si>
    <t>PRCST002_AMW M1</t>
  </si>
  <si>
    <t>PRWNC001_ARF M1</t>
  </si>
  <si>
    <t>PRWNC001</t>
  </si>
  <si>
    <t>PRWNC001_A</t>
  </si>
  <si>
    <t>SR-WBRD01</t>
  </si>
  <si>
    <t>-23,960533999999999</t>
  </si>
  <si>
    <t>-49,813232999999997</t>
  </si>
  <si>
    <t>PRWNC001_ARRU M1</t>
  </si>
  <si>
    <t>PRWNC001_ARRU M2</t>
  </si>
  <si>
    <t>PRWNC001_AMW M1</t>
  </si>
  <si>
    <t>PRMRW001_ARF M1</t>
  </si>
  <si>
    <t>PRMRW001</t>
  </si>
  <si>
    <t>PRMRW001_A</t>
  </si>
  <si>
    <t>SR-SMRD01</t>
  </si>
  <si>
    <t>-23,144386999999998</t>
  </si>
  <si>
    <t>-50,588270000000001</t>
  </si>
  <si>
    <t>PRMRW001_ARRU M1</t>
  </si>
  <si>
    <t>PRMRW001_ARRU M2</t>
  </si>
  <si>
    <t>PRMRW001_AMW M1</t>
  </si>
  <si>
    <t>PRSNG002_ARF M1</t>
  </si>
  <si>
    <t>PRSNG002</t>
  </si>
  <si>
    <t>PRSNG002_A</t>
  </si>
  <si>
    <t>SR-SNRD02</t>
  </si>
  <si>
    <t>-24,112103000000001</t>
  </si>
  <si>
    <t>-49,417988999999999</t>
  </si>
  <si>
    <t>PRSNG002_ARRU M1</t>
  </si>
  <si>
    <t>PRSNG002_ARRU M2</t>
  </si>
  <si>
    <t>PRSNG002_AMW M1</t>
  </si>
  <si>
    <t>PRJCR001_ARF M1</t>
  </si>
  <si>
    <t>PRJCR001</t>
  </si>
  <si>
    <t>PRJCR001_A</t>
  </si>
  <si>
    <t>SR-JZRD01</t>
  </si>
  <si>
    <t>-23,081993000000001</t>
  </si>
  <si>
    <t>-49,936154000000002</t>
  </si>
  <si>
    <t>PRJCR001_ARRU M1</t>
  </si>
  <si>
    <t>PRJCR001_ARRU M2</t>
  </si>
  <si>
    <t>PRJCR001_AMW M1</t>
  </si>
  <si>
    <t>PRPRD006_BRF M1</t>
  </si>
  <si>
    <t>-25,200803000000001</t>
  </si>
  <si>
    <t>-50,971642000000003</t>
  </si>
  <si>
    <t>PRPRD006_BRF M2</t>
  </si>
  <si>
    <t>PRPRD006_BRRU M1</t>
  </si>
  <si>
    <t>PRPRD006_BGABINETE</t>
  </si>
  <si>
    <t>PRBND002_ARF M1</t>
  </si>
  <si>
    <t>PRBND002</t>
  </si>
  <si>
    <t>PRBND002_A</t>
  </si>
  <si>
    <t>SR-BDRO02</t>
  </si>
  <si>
    <t>-23,131882999999998</t>
  </si>
  <si>
    <t>-50,435775</t>
  </si>
  <si>
    <t>PRBND002_ARRU M1</t>
  </si>
  <si>
    <t>PRBND002_ARRU M2</t>
  </si>
  <si>
    <t>PRBND002_AMW M1</t>
  </si>
  <si>
    <t>PRJGR002_ARF M1</t>
  </si>
  <si>
    <t>PRJGR002</t>
  </si>
  <si>
    <t>PRJGR002_A</t>
  </si>
  <si>
    <t>SR-JIMO03</t>
  </si>
  <si>
    <t>-24,321812999999999</t>
  </si>
  <si>
    <t>-49,781441000000001</t>
  </si>
  <si>
    <t>PRJGR002_ARRU M1</t>
  </si>
  <si>
    <t>PRJGR002_ARRU M2</t>
  </si>
  <si>
    <t>PRJGR002_AMW M1</t>
  </si>
  <si>
    <t>PRCNT002_ARF M1</t>
  </si>
  <si>
    <t>PRCNT002</t>
  </si>
  <si>
    <t>PRCNT002_A</t>
  </si>
  <si>
    <t>SR-SJPP02</t>
  </si>
  <si>
    <t>-25,574596</t>
  </si>
  <si>
    <t>-48,983234000000003</t>
  </si>
  <si>
    <t>PRCNT002_ARRU M1</t>
  </si>
  <si>
    <t>PRCNT002_ARRU M2</t>
  </si>
  <si>
    <t>PRCNT002_AMW M1</t>
  </si>
  <si>
    <t>PRCST003_ARF M1</t>
  </si>
  <si>
    <t>PRCST003</t>
  </si>
  <si>
    <t>PRCST003_A</t>
  </si>
  <si>
    <t>SR-KTRD02</t>
  </si>
  <si>
    <t>-24,725314999999998</t>
  </si>
  <si>
    <t>-49,986575999999999</t>
  </si>
  <si>
    <t>PRCST003_ARRU M1</t>
  </si>
  <si>
    <t>PRCST003_ARRU M2</t>
  </si>
  <si>
    <t>PRCST003_AMW M1</t>
  </si>
  <si>
    <t>SPRGN002_BRF M1</t>
  </si>
  <si>
    <t>-22,2745</t>
  </si>
  <si>
    <t>-51,291800000000002</t>
  </si>
  <si>
    <t>SPRGN002_BRRU M1</t>
  </si>
  <si>
    <t>SPRGN002_BRRU M2</t>
  </si>
  <si>
    <t>SPRGN002_BMW M1</t>
  </si>
  <si>
    <t>SPRGN002_BGABINETE</t>
  </si>
  <si>
    <t>RSGBR001COLLO1_0RF M1</t>
  </si>
  <si>
    <t>RSGBR001COLLO1_0</t>
  </si>
  <si>
    <t>RSGBR001COLLO1_0RRU M1</t>
  </si>
  <si>
    <t>RSGBR001COLLO1_0RRU M2</t>
  </si>
  <si>
    <t>RSJXX002COLLO2_0RF M1</t>
  </si>
  <si>
    <t>RSJXX002COLLO2_0</t>
  </si>
  <si>
    <t>RSJXX002COLLO2_0RRU M1</t>
  </si>
  <si>
    <t>RSJXX002COLLO2_0RRU M2</t>
  </si>
  <si>
    <t>BASRR003COLLO1_0RF M1</t>
  </si>
  <si>
    <t>BASRR003COLLO1_0</t>
  </si>
  <si>
    <t>BASRR003COLLO1_0RF M2</t>
  </si>
  <si>
    <t>BASRR003COLLO1_0RRU M1</t>
  </si>
  <si>
    <t>BASRR003COLLO1_0RRU M2</t>
  </si>
  <si>
    <t>BASRR003COLLO1_0GABINETE</t>
  </si>
  <si>
    <t>BANTR002COLLO2_0RF M1</t>
  </si>
  <si>
    <t>BANTR002COLLO2_0</t>
  </si>
  <si>
    <t>BANTR002COLLO2_0RF M2</t>
  </si>
  <si>
    <t>BANTR002COLLO2_0RRU M1</t>
  </si>
  <si>
    <t>BANTR002COLLO2_0RRU M2</t>
  </si>
  <si>
    <t>BANTR002COLLO2_0RRU M3</t>
  </si>
  <si>
    <t>BANTR002COLLO2_0MW M1</t>
  </si>
  <si>
    <t>BANTR002COLLO2_0GABINETE</t>
  </si>
  <si>
    <t>RSVLR001COLLO1_0RF M1</t>
  </si>
  <si>
    <t>RSVLR001COLLO1_0</t>
  </si>
  <si>
    <t>RSVLR001COLLO1_0RF M2</t>
  </si>
  <si>
    <t>RSVLR001COLLO1_0RRU M1</t>
  </si>
  <si>
    <t>RSVLR001COLLO1_0RRU M2</t>
  </si>
  <si>
    <t>RSVLR001COLLO1_0RRU M3</t>
  </si>
  <si>
    <t>RSVLR001COLLO1_0MW M1</t>
  </si>
  <si>
    <t>RSVLR001COLLO1_0GABINETE</t>
  </si>
  <si>
    <t>MSNVN009_ARF M1</t>
  </si>
  <si>
    <t>-21,772888999999999</t>
  </si>
  <si>
    <t>-53,202846999999998</t>
  </si>
  <si>
    <t>MSNVN009_ARRU M1</t>
  </si>
  <si>
    <t>MSNVN009_ARRU M2</t>
  </si>
  <si>
    <t>MSNVN009_AMW M1</t>
  </si>
  <si>
    <t>MSNVL006_ARF M1</t>
  </si>
  <si>
    <t>-21,586321000000002</t>
  </si>
  <si>
    <t>-53,94258</t>
  </si>
  <si>
    <t>MSNVL006_ARRU M1</t>
  </si>
  <si>
    <t>MSNVL006_ARRU M2</t>
  </si>
  <si>
    <t>MSNVL006_AMW M1</t>
  </si>
  <si>
    <t>MSNVL003_ARF M1</t>
  </si>
  <si>
    <t>MSNVL003</t>
  </si>
  <si>
    <t>MSNVL003_A</t>
  </si>
  <si>
    <t>SN-NAADI1</t>
  </si>
  <si>
    <t>-21,535934000000001</t>
  </si>
  <si>
    <t>-54,201448999999997</t>
  </si>
  <si>
    <t>MSNVL003_ARRU M1</t>
  </si>
  <si>
    <t>MSNVL003_ARRU M2</t>
  </si>
  <si>
    <t>MSNVL003_AMW M1</t>
  </si>
  <si>
    <t>PRTBG005_ARF M1</t>
  </si>
  <si>
    <t>PRTBG005</t>
  </si>
  <si>
    <t>PRTBG005_A</t>
  </si>
  <si>
    <t>SN-TGBR09</t>
  </si>
  <si>
    <t>-24,559141</t>
  </si>
  <si>
    <t>-50,684932000000003</t>
  </si>
  <si>
    <t>PRTBG005_ARRU M1</t>
  </si>
  <si>
    <t>PRTBG005_ARRU M2</t>
  </si>
  <si>
    <t>PRTBG005_AMW M1</t>
  </si>
  <si>
    <t>PRMDS001_ARF M1</t>
  </si>
  <si>
    <t>PRMDS001</t>
  </si>
  <si>
    <t>PRMDS001_A</t>
  </si>
  <si>
    <t>SN-MXRP01</t>
  </si>
  <si>
    <t>-23,921904000000001</t>
  </si>
  <si>
    <t>-51,175252</t>
  </si>
  <si>
    <t>PRMDS001_ARRU M1</t>
  </si>
  <si>
    <t>PRMDS001_ARRU M2</t>
  </si>
  <si>
    <t>PRMDS001_AMW M1</t>
  </si>
  <si>
    <t>MSTRS006_ARF M1</t>
  </si>
  <si>
    <t>-20,646739</t>
  </si>
  <si>
    <t>-52,308450000000001</t>
  </si>
  <si>
    <t>MSTRS006_ARRU M1</t>
  </si>
  <si>
    <t>MSTRS006_ARRU M2</t>
  </si>
  <si>
    <t>MSTRS006_AMW M1</t>
  </si>
  <si>
    <t>MSBTG007_ARF M1</t>
  </si>
  <si>
    <t>-21,782287</t>
  </si>
  <si>
    <t>-52,510063000000002</t>
  </si>
  <si>
    <t>MSBTG007_ARRU M1</t>
  </si>
  <si>
    <t>MSBTG007_ARRU M2</t>
  </si>
  <si>
    <t>MSBTG007_AMW M1</t>
  </si>
  <si>
    <t>MSNVL002_ARF M1</t>
  </si>
  <si>
    <t>-21,495038999999998</t>
  </si>
  <si>
    <t>-54,269474000000002</t>
  </si>
  <si>
    <t>MSNVL002_ARRU M1</t>
  </si>
  <si>
    <t>MSNVL002_ARRU M2</t>
  </si>
  <si>
    <t>MSNVL002_AMW M1</t>
  </si>
  <si>
    <t>MSNVN006_ARF M1</t>
  </si>
  <si>
    <t>-21,644701999999999</t>
  </si>
  <si>
    <t>-53,473208999999997</t>
  </si>
  <si>
    <t>MSNVN006_ARRU M1</t>
  </si>
  <si>
    <t>MSNVN006_ARRU M2</t>
  </si>
  <si>
    <t>MSNVN006_AMW M1</t>
  </si>
  <si>
    <t>MSNVN006_AMW M2</t>
  </si>
  <si>
    <t>MSNVN007_ARF M1</t>
  </si>
  <si>
    <t>-21,680796999999998</t>
  </si>
  <si>
    <t>-53,400224999999999</t>
  </si>
  <si>
    <t>MSNVN007_ARRU M1</t>
  </si>
  <si>
    <t>MSNVN007_ARRU M2</t>
  </si>
  <si>
    <t>MSNVN007_AMW M1</t>
  </si>
  <si>
    <t>SELGR001COLLO1_0RF M1</t>
  </si>
  <si>
    <t>SELGR001COLLO1_0</t>
  </si>
  <si>
    <t>SELGR001COLLO1_0RF M2</t>
  </si>
  <si>
    <t>T2002 S6R013</t>
  </si>
  <si>
    <t>SELGR001COLLO1_0RRU M1</t>
  </si>
  <si>
    <t>BARBR001COLLO1_0RF M1</t>
  </si>
  <si>
    <t>BARBR001COLLO1_0</t>
  </si>
  <si>
    <t>BARBR001COLLO1_0RF M2</t>
  </si>
  <si>
    <t>BARBR001COLLO1_0RRU M1</t>
  </si>
  <si>
    <t>BACLD002COLLO1_0RF M1</t>
  </si>
  <si>
    <t>BACLD002COLLO1_0</t>
  </si>
  <si>
    <t>BACLD002COLLO1_0RF M2</t>
  </si>
  <si>
    <t>BACLD002COLLO1_0RRU M1</t>
  </si>
  <si>
    <t>BAGND001COLLO1_0RF M1</t>
  </si>
  <si>
    <t>BAGND001COLLO1_0</t>
  </si>
  <si>
    <t>BAGND001COLLO1_0RF M2</t>
  </si>
  <si>
    <t>BAGND001COLLO1_0RRU M1</t>
  </si>
  <si>
    <t>BATPT001COLLO1_0RF M1</t>
  </si>
  <si>
    <t>BATPT001COLLO1_0</t>
  </si>
  <si>
    <t>BATPT001COLLO1_0RF M2</t>
  </si>
  <si>
    <t>BATPT001COLLO1_0RRU M1</t>
  </si>
  <si>
    <t>BANTN001COLLO1 _0RF M1</t>
  </si>
  <si>
    <t>BANTN001COLLO1 _0</t>
  </si>
  <si>
    <t>BANTN001COLLO1 _0RF M2</t>
  </si>
  <si>
    <t>BANTN001COLLO1 _0RRU M1</t>
  </si>
  <si>
    <t>BATBR002_BRF M1</t>
  </si>
  <si>
    <t>BATBR002</t>
  </si>
  <si>
    <t>BATBR002_B</t>
  </si>
  <si>
    <t>BARCG</t>
  </si>
  <si>
    <t>-15,240919999999999</t>
  </si>
  <si>
    <t>-40,240662999999998</t>
  </si>
  <si>
    <t>BATBR002_BRF M2</t>
  </si>
  <si>
    <t>BATBR002_BRRU M1</t>
  </si>
  <si>
    <t>BATBR002_BRRU M2</t>
  </si>
  <si>
    <t>BATBR002_BGABINETE</t>
  </si>
  <si>
    <t>PEBRL002_ARF M1</t>
  </si>
  <si>
    <t>-7,9133190000000004</t>
  </si>
  <si>
    <t>-34,904041999999997</t>
  </si>
  <si>
    <t>PEBRL002_ARF M2</t>
  </si>
  <si>
    <t>PEBRL002_ARRU M1</t>
  </si>
  <si>
    <t>PEBRL002_AGABINETE</t>
  </si>
  <si>
    <t>BASLV011_ARF M1</t>
  </si>
  <si>
    <t>BASLV011</t>
  </si>
  <si>
    <t>BASLV011_A</t>
  </si>
  <si>
    <t>BAIDM</t>
  </si>
  <si>
    <t>-12,775922</t>
  </si>
  <si>
    <t>-38,531078000000001</t>
  </si>
  <si>
    <t>BASLV011_ARF M2</t>
  </si>
  <si>
    <t>BASLV011_ARRU M1</t>
  </si>
  <si>
    <t>BASLV011_AMW M1</t>
  </si>
  <si>
    <t>BASLV011_AGABINETE</t>
  </si>
  <si>
    <t>SPSBS011_ARF M1</t>
  </si>
  <si>
    <t>SPSBS011</t>
  </si>
  <si>
    <t>SPSBS011_A</t>
  </si>
  <si>
    <t>SPKSU</t>
  </si>
  <si>
    <t>-23,731135999999999</t>
  </si>
  <si>
    <t>-45,741300000000003</t>
  </si>
  <si>
    <t>SPSBS011_ARF M2</t>
  </si>
  <si>
    <t>SPSBS011_ARRU M1</t>
  </si>
  <si>
    <t>SPSBS011_AMW M1</t>
  </si>
  <si>
    <t>SPSBS011_AGABINETE</t>
  </si>
  <si>
    <t>PABRV001_BRF M1</t>
  </si>
  <si>
    <t>PABRV001</t>
  </si>
  <si>
    <t>PABRV001_B</t>
  </si>
  <si>
    <t>PABV7</t>
  </si>
  <si>
    <t>-1,6786810000000001</t>
  </si>
  <si>
    <t>-50,491391999999998</t>
  </si>
  <si>
    <t>PABRV001_BRF M2</t>
  </si>
  <si>
    <t>PABRV001_BRRU M1</t>
  </si>
  <si>
    <t>PABRV001_BGABINETE</t>
  </si>
  <si>
    <t>MSGCL002_ARF M1</t>
  </si>
  <si>
    <t>-20,517322</t>
  </si>
  <si>
    <t>-52,614235999999998</t>
  </si>
  <si>
    <t>MSGCL002_ARRU M1</t>
  </si>
  <si>
    <t>MSGCL002_ARRU M2</t>
  </si>
  <si>
    <t>MSGCL002_AMW M1</t>
  </si>
  <si>
    <t>TOPLM010_CRF M1</t>
  </si>
  <si>
    <t>-10,178203</t>
  </si>
  <si>
    <t>-48,344239000000002</t>
  </si>
  <si>
    <t>TOPLM010_CRF M2</t>
  </si>
  <si>
    <t>TOPLM010_CRRU M1</t>
  </si>
  <si>
    <t>SPJSD014_BRF M1</t>
  </si>
  <si>
    <t>SPJSD014</t>
  </si>
  <si>
    <t>SPJSD014_B</t>
  </si>
  <si>
    <t>SISJCK8</t>
  </si>
  <si>
    <t>-23,251262000000001</t>
  </si>
  <si>
    <t>-45,803421999999998</t>
  </si>
  <si>
    <t>SPJSD014_BRF M2</t>
  </si>
  <si>
    <t>SPJSD014_BRRU M1</t>
  </si>
  <si>
    <t>SPJSD014_BRRU M2</t>
  </si>
  <si>
    <t>GOCTL003_ARF M1</t>
  </si>
  <si>
    <t>GOCTL003</t>
  </si>
  <si>
    <t>GOCTL003_A</t>
  </si>
  <si>
    <t>GOC16</t>
  </si>
  <si>
    <t>Ecovias (050)</t>
  </si>
  <si>
    <t>-17,973713</t>
  </si>
  <si>
    <t>-47,796523999999998</t>
  </si>
  <si>
    <t>GOCTL003_ARRU M1</t>
  </si>
  <si>
    <t>GOCTL003_ARRU M2</t>
  </si>
  <si>
    <t>GOCTL003_AMW M1</t>
  </si>
  <si>
    <t>MGGRW005_ARF M1</t>
  </si>
  <si>
    <t>MGGRW005</t>
  </si>
  <si>
    <t>MGGRW005_A</t>
  </si>
  <si>
    <t>MGECQ</t>
  </si>
  <si>
    <t>ECORODOVIAS - ECOVIAS CERRADO</t>
  </si>
  <si>
    <t>-18,956389000000001</t>
  </si>
  <si>
    <t>-49,735819999999997</t>
  </si>
  <si>
    <t>MGGRW005_ARRU M1</t>
  </si>
  <si>
    <t>MGGRW005_ARRU M2</t>
  </si>
  <si>
    <t>MGGRW005_AMW M1</t>
  </si>
  <si>
    <t>GOCMW008_ARF M1</t>
  </si>
  <si>
    <t>GOCMW008</t>
  </si>
  <si>
    <t>GOCMW008_A</t>
  </si>
  <si>
    <t>GOC11</t>
  </si>
  <si>
    <t>-17,554829000000002</t>
  </si>
  <si>
    <t>-47,830050999999997</t>
  </si>
  <si>
    <t>GOCMW008_ARRU M1</t>
  </si>
  <si>
    <t>GOCMW008_ARRU M2</t>
  </si>
  <si>
    <t>GOCMW008_AMW M1</t>
  </si>
  <si>
    <t>GOJTX011_ARF M1</t>
  </si>
  <si>
    <t>GOJTX011</t>
  </si>
  <si>
    <t>GOJTX011_A</t>
  </si>
  <si>
    <t>GOE05</t>
  </si>
  <si>
    <t>-18,097511000000001</t>
  </si>
  <si>
    <t>-51,494568999999998</t>
  </si>
  <si>
    <t>GOJTX011_ARRU M1</t>
  </si>
  <si>
    <t>GOJTX011_ARRU M2</t>
  </si>
  <si>
    <t>GOJTX011_AMW M1</t>
  </si>
  <si>
    <t>SPBRN015_CRF M1</t>
  </si>
  <si>
    <t>-23,793353</t>
  </si>
  <si>
    <t>-46,547668999999999</t>
  </si>
  <si>
    <t>SPBRN015_CRF M2</t>
  </si>
  <si>
    <t>SPBRN015_CRRU M1</t>
  </si>
  <si>
    <t>SPBRN015_CRRU M2</t>
  </si>
  <si>
    <t>SPBRN015_CMW M1</t>
  </si>
  <si>
    <t>SPBRN015_CGABINETE</t>
  </si>
  <si>
    <t>GOCMW005_ARF M1</t>
  </si>
  <si>
    <t>GOCMW005</t>
  </si>
  <si>
    <t>GOCMW005_A</t>
  </si>
  <si>
    <t>GOC08</t>
  </si>
  <si>
    <t>-17,325230000000001</t>
  </si>
  <si>
    <t>-47,784408999999997</t>
  </si>
  <si>
    <t>GOCMW005_ARRU M1</t>
  </si>
  <si>
    <t>GOCMW005_ARRU M2</t>
  </si>
  <si>
    <t>GOCMW005_AMW M1</t>
  </si>
  <si>
    <t>GOCMW005_AMW M2</t>
  </si>
  <si>
    <t>GOCRS001_ARF M1</t>
  </si>
  <si>
    <t>GOCRS001</t>
  </si>
  <si>
    <t>GOCRS001_A</t>
  </si>
  <si>
    <t>GOC01</t>
  </si>
  <si>
    <t>-16,835750999999998</t>
  </si>
  <si>
    <t>-47,675362999999997</t>
  </si>
  <si>
    <t>GOCRS001_ARRU M1</t>
  </si>
  <si>
    <t>GOCRS001_ARRU M2</t>
  </si>
  <si>
    <t>GOCRS001_AMW M1</t>
  </si>
  <si>
    <t>MGRGR006_ARF M1</t>
  </si>
  <si>
    <t>MGRGR006</t>
  </si>
  <si>
    <t>MGRGR006_A</t>
  </si>
  <si>
    <t>MGECB</t>
  </si>
  <si>
    <t>-18,549530000000001</t>
  </si>
  <si>
    <t>-48,052996999999998</t>
  </si>
  <si>
    <t>MGRGR006_ARRU M1</t>
  </si>
  <si>
    <t>MGRGR006_ARRU M2</t>
  </si>
  <si>
    <t>MGRGR006_AMW M1</t>
  </si>
  <si>
    <t>GOJTX013_ARF M1</t>
  </si>
  <si>
    <t>GOJTX013</t>
  </si>
  <si>
    <t>GOJTX013_A</t>
  </si>
  <si>
    <t>GOE03</t>
  </si>
  <si>
    <t>-18,000413999999999</t>
  </si>
  <si>
    <t>-51,572603999999998</t>
  </si>
  <si>
    <t>GOJTX013_ARRU M1</t>
  </si>
  <si>
    <t>GOJTX013_ARRU M2</t>
  </si>
  <si>
    <t>GOJTX013_AMW M1</t>
  </si>
  <si>
    <t>GOJTX012_ARF M1</t>
  </si>
  <si>
    <t>GOJTX012</t>
  </si>
  <si>
    <t>GOJTX012_A</t>
  </si>
  <si>
    <t>GOE04</t>
  </si>
  <si>
    <t>-18,058547000000001</t>
  </si>
  <si>
    <t>-51,541789999999999</t>
  </si>
  <si>
    <t>GOJTX012_ARRU M1</t>
  </si>
  <si>
    <t>GOJTX012_ARRU M2</t>
  </si>
  <si>
    <t>GOJTX012_AMW M1</t>
  </si>
  <si>
    <t>BACLD001COLLO2_0RF M1</t>
  </si>
  <si>
    <t>BACLD001COLLO2_0</t>
  </si>
  <si>
    <t>BACLD001COLLO2_0RF M2</t>
  </si>
  <si>
    <t>BACLD001COLLO2_0RRU M1</t>
  </si>
  <si>
    <t>SPLNS002COLLO1_0RF M1</t>
  </si>
  <si>
    <t>SPLNS002COLLO1_0</t>
  </si>
  <si>
    <t>SPLNS002COLLO1_0RRU M1</t>
  </si>
  <si>
    <t>SPLNS002COLLO1_0MW M1</t>
  </si>
  <si>
    <t>SPLNS002COLLO1_0RRU M2</t>
  </si>
  <si>
    <t>SPLNS002COLLO1_0RRU M3</t>
  </si>
  <si>
    <t>DC distribuition box  4G</t>
  </si>
  <si>
    <t>SPJQM001COLLO1_0RF M1</t>
  </si>
  <si>
    <t>SPJQM001COLLO1_0</t>
  </si>
  <si>
    <t>SPJQM001COLLO1_0RRU M1</t>
  </si>
  <si>
    <t>SPJQM001COLLO1_0RRU M2</t>
  </si>
  <si>
    <t>SPJQM001COLLO1_0RRU M3</t>
  </si>
  <si>
    <t>SPJQM001COLLO1_0MW M1</t>
  </si>
  <si>
    <t>MSTRS008_ARF M1</t>
  </si>
  <si>
    <t>-20,729136</t>
  </si>
  <si>
    <t>-52,123672999999997</t>
  </si>
  <si>
    <t>MSTRS008_ARRU M1</t>
  </si>
  <si>
    <t>MSTRS008_ARRU M2</t>
  </si>
  <si>
    <t>MSTRS008_AMW M1</t>
  </si>
  <si>
    <t>MSTRS012_ARF M1</t>
  </si>
  <si>
    <t>MSTRS012</t>
  </si>
  <si>
    <t>MSTRS012_A</t>
  </si>
  <si>
    <t>SN-TLSSI9</t>
  </si>
  <si>
    <t>-20,814373</t>
  </si>
  <si>
    <t>-51,753101000000001</t>
  </si>
  <si>
    <t>MSTRS012_ARRU M1</t>
  </si>
  <si>
    <t>MSTRS012_ARRU M2</t>
  </si>
  <si>
    <t>MSTRS012_AMW M1</t>
  </si>
  <si>
    <t>MSTRS009_ARF M1</t>
  </si>
  <si>
    <t>-20,754490000000001</t>
  </si>
  <si>
    <t>-52,048912000000001</t>
  </si>
  <si>
    <t>MSTRS009_ARRU M1</t>
  </si>
  <si>
    <t>MSTRS009_ARRU M2</t>
  </si>
  <si>
    <t>MSTRS009_AMW M1</t>
  </si>
  <si>
    <t>MSBTG004_ARF M1</t>
  </si>
  <si>
    <t>-21,85183</t>
  </si>
  <si>
    <t>-52,729519000000003</t>
  </si>
  <si>
    <t>MSBTG004_ARRU M1</t>
  </si>
  <si>
    <t>MSBTG004_ARRU M2</t>
  </si>
  <si>
    <t>MSBTG004_AMW M1</t>
  </si>
  <si>
    <t>MSCMP014_ARF M1</t>
  </si>
  <si>
    <t>MSCMP014</t>
  </si>
  <si>
    <t>MSCMP014_A</t>
  </si>
  <si>
    <t>SN-CGM9A0</t>
  </si>
  <si>
    <t>-20,967019000000001</t>
  </si>
  <si>
    <t>-54,084653000000003</t>
  </si>
  <si>
    <t>MSCMP014_ARRU M1</t>
  </si>
  <si>
    <t>MSCMP014_ARRU M2</t>
  </si>
  <si>
    <t>MSCMP014_AMW M1</t>
  </si>
  <si>
    <t>RNNTL003_BRF M1</t>
  </si>
  <si>
    <t>-5,739649</t>
  </si>
  <si>
    <t>-35,212567999999997</t>
  </si>
  <si>
    <t>RNNTL003_BRF M2</t>
  </si>
  <si>
    <t>RNNTL003_BRRU M1</t>
  </si>
  <si>
    <t>RNNTL003_BGABINETE</t>
  </si>
  <si>
    <t>GOCRN003_CRF M1</t>
  </si>
  <si>
    <t>GOCRN003_C</t>
  </si>
  <si>
    <t>-17,541537999999999</t>
  </si>
  <si>
    <t>-50,183393000000002</t>
  </si>
  <si>
    <t>GOCRN003_CRRU M1</t>
  </si>
  <si>
    <t>GOCRN003_CRRU M2</t>
  </si>
  <si>
    <t>GOCRN003_CMW M1</t>
  </si>
  <si>
    <t>SPSPL054_DRF M1</t>
  </si>
  <si>
    <t>SPSPL054_DRF M2</t>
  </si>
  <si>
    <t>SPSPL054_DRRU M1</t>
  </si>
  <si>
    <t>SPSPL054_DRRU M2</t>
  </si>
  <si>
    <t>SPMGL002_CRF M1</t>
  </si>
  <si>
    <t>SPMGL002_C</t>
  </si>
  <si>
    <t>-23,873595999999999</t>
  </si>
  <si>
    <t>-47,888657000000002</t>
  </si>
  <si>
    <t>SPMGL002_CRRU M1</t>
  </si>
  <si>
    <t>SPMGL002_CMW M1</t>
  </si>
  <si>
    <t>RJCBF002_DRF M1</t>
  </si>
  <si>
    <t>RJCBF002</t>
  </si>
  <si>
    <t>RJCBF002_D</t>
  </si>
  <si>
    <t>RJTGV</t>
  </si>
  <si>
    <t>-22,634824999999999</t>
  </si>
  <si>
    <t>-42,025191999999997</t>
  </si>
  <si>
    <t>RJCBF002_DRF M2</t>
  </si>
  <si>
    <t>RJCBF002_DRRU M1</t>
  </si>
  <si>
    <t>RJCBF002_DRRU M2</t>
  </si>
  <si>
    <t>RJCBF002_DRRU M3</t>
  </si>
  <si>
    <t>RJCBF002_DMW M1</t>
  </si>
  <si>
    <t>RJCBF002_DGABINETE</t>
  </si>
  <si>
    <t>MSRTD003_ARF M1</t>
  </si>
  <si>
    <t>-21,264009000000001</t>
  </si>
  <si>
    <t>-52,902858999999999</t>
  </si>
  <si>
    <t>MSRTD003_ARRU M1</t>
  </si>
  <si>
    <t>MSRTD003_ARRU M2</t>
  </si>
  <si>
    <t>MSRTD003_AMW M1</t>
  </si>
  <si>
    <t>MSRTD003_AMW M2</t>
  </si>
  <si>
    <t>MSRTD003_AMW M3</t>
  </si>
  <si>
    <t>MSRTD001_ARF M1</t>
  </si>
  <si>
    <t>-21,150932999999998</t>
  </si>
  <si>
    <t>-53,089489999999998</t>
  </si>
  <si>
    <t>MSRTD001_ARRU M1</t>
  </si>
  <si>
    <t>MSRTD001_ARRU M2</t>
  </si>
  <si>
    <t>MSRTD001_AMW M1</t>
  </si>
  <si>
    <t>MSRBS003_ARF M1</t>
  </si>
  <si>
    <t>-20,460766</t>
  </si>
  <si>
    <t>-54,032760000000003</t>
  </si>
  <si>
    <t>MSRBS003_ARRU M1</t>
  </si>
  <si>
    <t>MSRBS003_ARRU M2</t>
  </si>
  <si>
    <t>MSRBS003_AMW M1</t>
  </si>
  <si>
    <t>MSRBS018_ARF M1</t>
  </si>
  <si>
    <t>-21,157782999999998</t>
  </si>
  <si>
    <t>-53,401364000000001</t>
  </si>
  <si>
    <t>MSRBS018_ARRU M1</t>
  </si>
  <si>
    <t>MSRBS018_ARRU M2</t>
  </si>
  <si>
    <t>MSRBS018_AMW M1</t>
  </si>
  <si>
    <t>MSTRS010_ARF M1</t>
  </si>
  <si>
    <t>-20,781523</t>
  </si>
  <si>
    <t>-51,946044000000001</t>
  </si>
  <si>
    <t>MSTRS010_ARRU M1</t>
  </si>
  <si>
    <t>MSTRS010_ARRU M2</t>
  </si>
  <si>
    <t>MSTRS010_AMW M1</t>
  </si>
  <si>
    <t>-21,130203000000002</t>
  </si>
  <si>
    <t>-53,561807000000002</t>
  </si>
  <si>
    <t>MSRBS016_AMW M2</t>
  </si>
  <si>
    <t>BARCH001_ARF M1</t>
  </si>
  <si>
    <t>-11,812179</t>
  </si>
  <si>
    <t>-39,382427999999997</t>
  </si>
  <si>
    <t>BARCH001_ARF M2</t>
  </si>
  <si>
    <t>BARCH001_ARRU M1</t>
  </si>
  <si>
    <t>BARCH001_AGABINETE</t>
  </si>
  <si>
    <t>ESLFR002_BRF M1</t>
  </si>
  <si>
    <t>-20,639866999999999</t>
  </si>
  <si>
    <t>-40,864826999999998</t>
  </si>
  <si>
    <t>ESLFR002_BRRU M1</t>
  </si>
  <si>
    <t>ESLFR002_BRRU M2</t>
  </si>
  <si>
    <t>ESLFR002_BMW M1</t>
  </si>
  <si>
    <t>ESLFR002_BGABINETE</t>
  </si>
  <si>
    <t>MSRTD004_ARF M1</t>
  </si>
  <si>
    <t>-21,183785</t>
  </si>
  <si>
    <t>-53,014622000000003</t>
  </si>
  <si>
    <t>MSRTD004_ARRU M1</t>
  </si>
  <si>
    <t>MSRTD004_ARRU M2</t>
  </si>
  <si>
    <t>MSRTD004_AMW M1</t>
  </si>
  <si>
    <t>MGBLH022_CRF M1</t>
  </si>
  <si>
    <t>MGBLH022</t>
  </si>
  <si>
    <t>MGBLH022_C</t>
  </si>
  <si>
    <t>MGEFC</t>
  </si>
  <si>
    <t>-19,837617000000002</t>
  </si>
  <si>
    <t>-44,000531000000002</t>
  </si>
  <si>
    <t>MGBLH022_CRF M2</t>
  </si>
  <si>
    <t>MGBLH022_CRRU M1</t>
  </si>
  <si>
    <t>MGBLH022_CGABINETE</t>
  </si>
  <si>
    <t>GABINETE TIPO 02</t>
  </si>
  <si>
    <t>PRSQR001_ARF M1</t>
  </si>
  <si>
    <t>PRSQR001</t>
  </si>
  <si>
    <t>PRSQR001_A</t>
  </si>
  <si>
    <t>SR-SKRO01</t>
  </si>
  <si>
    <t>-23,604903</t>
  </si>
  <si>
    <t>-49,861550000000001</t>
  </si>
  <si>
    <t>PRSQR001_ARRU M1</t>
  </si>
  <si>
    <t>PRSQR001_ARRU M2</t>
  </si>
  <si>
    <t>PRSQR001_AMW M1</t>
  </si>
  <si>
    <t>GOCTL005_ARF M1</t>
  </si>
  <si>
    <t>GOCTL005</t>
  </si>
  <si>
    <t>GOCTL005_A</t>
  </si>
  <si>
    <t>GOC18</t>
  </si>
  <si>
    <t>-18,104234000000002</t>
  </si>
  <si>
    <t>-47,884438000000003</t>
  </si>
  <si>
    <t>GOCTL005_ARRU M1</t>
  </si>
  <si>
    <t>GOCTL005_ARRU M2</t>
  </si>
  <si>
    <t>GOCTL005_AMW M1</t>
  </si>
  <si>
    <t>GOXRZ002_ARF M1</t>
  </si>
  <si>
    <t>GOXRZ002</t>
  </si>
  <si>
    <t>GOXRZ002_A</t>
  </si>
  <si>
    <t>GOE19</t>
  </si>
  <si>
    <t>-18,88129</t>
  </si>
  <si>
    <t>-50,757958000000002</t>
  </si>
  <si>
    <t>GOXRZ002_ARRU M1</t>
  </si>
  <si>
    <t>GOXRZ002_ARRU M2</t>
  </si>
  <si>
    <t>GOXRZ002_AMW M1</t>
  </si>
  <si>
    <t>MGTTB014_ARF M1</t>
  </si>
  <si>
    <t>MGTTB014</t>
  </si>
  <si>
    <t>MGTTB014_A</t>
  </si>
  <si>
    <t>MGECR</t>
  </si>
  <si>
    <t>-18,962149</t>
  </si>
  <si>
    <t>-49,589998000000001</t>
  </si>
  <si>
    <t>MGTTB014_ARRU M1</t>
  </si>
  <si>
    <t>MGTTB014_ARRU M2</t>
  </si>
  <si>
    <t>MGTTB014_AMW M1</t>
  </si>
  <si>
    <t>MSTRS007_ARF M1</t>
  </si>
  <si>
    <t>-20,685770999999999</t>
  </si>
  <si>
    <t>-52,216659999999997</t>
  </si>
  <si>
    <t>MSTRS007_ARRU M1</t>
  </si>
  <si>
    <t>MSTRS007_ARRU M2</t>
  </si>
  <si>
    <t>MSTRS007_AMW M1</t>
  </si>
  <si>
    <t>GOGNX007COLLO1_0RF M1</t>
  </si>
  <si>
    <t>GOGNX007COLLO1_0</t>
  </si>
  <si>
    <t>GOGNX007COLLO1_0RF M2</t>
  </si>
  <si>
    <t>GOGNX007COLLO1_0RRU M1</t>
  </si>
  <si>
    <t>GOGNX007COLLO1_0RRU M2</t>
  </si>
  <si>
    <t>GOGNX007COLLO1_0RRU M3</t>
  </si>
  <si>
    <t>GOGNX007COLLO1_0MW M1</t>
  </si>
  <si>
    <t>GOGNX007COLLO1_0GABINETE</t>
  </si>
  <si>
    <t>RSLPL003COLLO1_0RF M1</t>
  </si>
  <si>
    <t>RSLPL003COLLO1_0</t>
  </si>
  <si>
    <t>RSLPL003COLLO1_0RF M2</t>
  </si>
  <si>
    <t>RSLPL003COLLO1_0RRU M1</t>
  </si>
  <si>
    <t>RSLPL003COLLO1_0RRU M2</t>
  </si>
  <si>
    <t>RSLPL003COLLO1_0GABINETE</t>
  </si>
  <si>
    <t>RSRGR001COLLO1_0RRU M1</t>
  </si>
  <si>
    <t>RSRGR001COLLO1_0</t>
  </si>
  <si>
    <t>RSRGR001COLLO1_0RF M1</t>
  </si>
  <si>
    <t>RSRGR001COLLO1_0RF M2</t>
  </si>
  <si>
    <t>RSRGR001COLLO1_0GABINETE</t>
  </si>
  <si>
    <t>MGLMP004_ARF M1</t>
  </si>
  <si>
    <t>MGLMP004</t>
  </si>
  <si>
    <t>MGLMP004_A</t>
  </si>
  <si>
    <t>SN-APRD99</t>
  </si>
  <si>
    <t>-21,846074999999999</t>
  </si>
  <si>
    <t>-42,670296</t>
  </si>
  <si>
    <t>MGLMP004_ARRU M1</t>
  </si>
  <si>
    <t>MGLMP004_AMW M1</t>
  </si>
  <si>
    <t>MSRTD005_BRF M1</t>
  </si>
  <si>
    <t>-20,949597000000001</t>
  </si>
  <si>
    <t>-54,113801000000002</t>
  </si>
  <si>
    <t>MSRTD005_BRRU M1</t>
  </si>
  <si>
    <t>MSRTD005_BRRU M2</t>
  </si>
  <si>
    <t>MSRTD005_BMW M1</t>
  </si>
  <si>
    <t>MSRBS019_BRF M1</t>
  </si>
  <si>
    <t>-21,191106000000001</t>
  </si>
  <si>
    <t>-53,326898</t>
  </si>
  <si>
    <t>MSRBS019_BRRU M1</t>
  </si>
  <si>
    <t>MSRBS019_BRRU M2</t>
  </si>
  <si>
    <t>MSRBS019_BMW M1</t>
  </si>
  <si>
    <t>MSCMP015_BRF M1</t>
  </si>
  <si>
    <t>-21,02524</t>
  </si>
  <si>
    <t>-53,987727999999997</t>
  </si>
  <si>
    <t>MSCMP015_BRRU M1</t>
  </si>
  <si>
    <t>MSCMP015_BRRU M2</t>
  </si>
  <si>
    <t>MSCMP015_BMW M1</t>
  </si>
  <si>
    <t>SPNDT002_ARF M1</t>
  </si>
  <si>
    <t>-23,063092000000001</t>
  </si>
  <si>
    <t>-47,220092000000001</t>
  </si>
  <si>
    <t>SPNDT002_ARF M2</t>
  </si>
  <si>
    <t>SPNDT002_ARRU M1</t>
  </si>
  <si>
    <t>SPNDT002_ARRU M2</t>
  </si>
  <si>
    <t>SPNDT002_AGABINETE</t>
  </si>
  <si>
    <t>MSBTG009_BRF M1</t>
  </si>
  <si>
    <t>-21,726711000000002</t>
  </si>
  <si>
    <t>-52,343136000000001</t>
  </si>
  <si>
    <t>MSBTG009_BRRU M1</t>
  </si>
  <si>
    <t>MSBTG009_BRRU M2</t>
  </si>
  <si>
    <t>MSBTG009_BMW M1</t>
  </si>
  <si>
    <t>MA06U13</t>
  </si>
  <si>
    <t>MSBTG009_BRRU M3</t>
  </si>
  <si>
    <t>MSRTD002_CRF M1</t>
  </si>
  <si>
    <t>-21,232512</t>
  </si>
  <si>
    <t>-52,950581</t>
  </si>
  <si>
    <t>MSRTD002_CRRU M1</t>
  </si>
  <si>
    <t>MSRTD002_CRRU M2</t>
  </si>
  <si>
    <t>MSRTD002_CMW M1</t>
  </si>
  <si>
    <t>MSRTD002_CRRU M3</t>
  </si>
  <si>
    <t>MSCMP017_BRF M1</t>
  </si>
  <si>
    <t>-21,108346000000001</t>
  </si>
  <si>
    <t>-53,807777999999999</t>
  </si>
  <si>
    <t>MSCMP017_BRRU M1</t>
  </si>
  <si>
    <t>MSCMP017_BRRU M2</t>
  </si>
  <si>
    <t>MSCMP017_BMW M1</t>
  </si>
  <si>
    <t>MSCMP017_BRRU M3</t>
  </si>
  <si>
    <t>MSRTD007_ARF M1</t>
  </si>
  <si>
    <t>-21,53501</t>
  </si>
  <si>
    <t>-52,542507999999998</t>
  </si>
  <si>
    <t>MSRTD007_ARRU M1</t>
  </si>
  <si>
    <t>MSRTD007_ARRU M2</t>
  </si>
  <si>
    <t>MSRTD007_AMW M1</t>
  </si>
  <si>
    <t>MSCMP019_ARF M1</t>
  </si>
  <si>
    <t>-20,901554000000001</t>
  </si>
  <si>
    <t>-54,134721999999996</t>
  </si>
  <si>
    <t>MSCMP019_ARRU M1</t>
  </si>
  <si>
    <t>MSCMP019_ARRU M2</t>
  </si>
  <si>
    <t>MSCMP019_AMW M1</t>
  </si>
  <si>
    <t>SPPLR003_CRF M1</t>
  </si>
  <si>
    <t>SPPLR003_C</t>
  </si>
  <si>
    <t>-23,816513</t>
  </si>
  <si>
    <t>-47,648622000000003</t>
  </si>
  <si>
    <t>SPPLR003_CRRU M1</t>
  </si>
  <si>
    <t>SPPLR003_CMW M1</t>
  </si>
  <si>
    <t>SPPLR002_CRF M1</t>
  </si>
  <si>
    <t>SPPLR002_C</t>
  </si>
  <si>
    <t>-23,814954</t>
  </si>
  <si>
    <t>-47,606659000000001</t>
  </si>
  <si>
    <t>SPPLR002_CRRU M1</t>
  </si>
  <si>
    <t>SPPLR002_CMW M1</t>
  </si>
  <si>
    <t>MGBRL018COLLO2_0RF M1</t>
  </si>
  <si>
    <t>MGBRL018COLLO2_0</t>
  </si>
  <si>
    <t>ODI-065R15NB18JJ02-GQ V1</t>
  </si>
  <si>
    <t>MGBRL018COLLO2_0RRU M1</t>
  </si>
  <si>
    <t>MGBRL018COLLO2_0RRU M2</t>
  </si>
  <si>
    <t>MGBRL018COLLO2_0RRU M3</t>
  </si>
  <si>
    <t>AVQA</t>
  </si>
  <si>
    <t>MGBRL018COLLO2_0MW M1</t>
  </si>
  <si>
    <t>MINILINK 0.6M</t>
  </si>
  <si>
    <t>MAPDY002_ARF M1</t>
  </si>
  <si>
    <t>-5,2209719999999997</t>
  </si>
  <si>
    <t>-48,571333000000003</t>
  </si>
  <si>
    <t>MAPDY002_ARF M2</t>
  </si>
  <si>
    <t>MAPDY002_ARRU M2</t>
  </si>
  <si>
    <t>PAPRP015_ARF M1</t>
  </si>
  <si>
    <t>-5,9083420000000002</t>
  </si>
  <si>
    <t>-49,839405999999997</t>
  </si>
  <si>
    <t>PAPRP015_ARF M2</t>
  </si>
  <si>
    <t>PAPRP015_ARRU M2</t>
  </si>
  <si>
    <t>MAVLN003_ARF M1</t>
  </si>
  <si>
    <t>-5,1653599999999997</t>
  </si>
  <si>
    <t>-48,120489999999997</t>
  </si>
  <si>
    <t>MAVLN003_ARF M2</t>
  </si>
  <si>
    <t>MAVLN003_ARRU M2</t>
  </si>
  <si>
    <t>PAPRP014_ARF M1</t>
  </si>
  <si>
    <t>-6,0092220000000003</t>
  </si>
  <si>
    <t>-50,117443999999999</t>
  </si>
  <si>
    <t>PAPRP014_ARF M2</t>
  </si>
  <si>
    <t>PAPRP014_ARRU M2</t>
  </si>
  <si>
    <t>PAPRP010_ARF M1</t>
  </si>
  <si>
    <t>-6,2350700000000003</t>
  </si>
  <si>
    <t>-49,952669999999998</t>
  </si>
  <si>
    <t>PAPRP010_ARF M2</t>
  </si>
  <si>
    <t>PAPRP010_ARRU M1</t>
  </si>
  <si>
    <t>AHPB 474119A</t>
  </si>
  <si>
    <t>PAPRP010_ARRU M2</t>
  </si>
  <si>
    <t>PAPRP011_ARF M1</t>
  </si>
  <si>
    <t>-5,9739719999999998</t>
  </si>
  <si>
    <t>-49,881028000000001</t>
  </si>
  <si>
    <t>PAPRP011_ARF M2</t>
  </si>
  <si>
    <t>PAPRP011_ARRU M1</t>
  </si>
  <si>
    <t>PAPRP011_ARRU M2</t>
  </si>
  <si>
    <t>PAPRP012_ARF M1</t>
  </si>
  <si>
    <t>-6,0006399999999998</t>
  </si>
  <si>
    <t>-49,929639999999999</t>
  </si>
  <si>
    <t>PAPRP012_ARF M2</t>
  </si>
  <si>
    <t>PAPRP012_ARRU M2</t>
  </si>
  <si>
    <t>MAVLN004_ARF M1</t>
  </si>
  <si>
    <t>-5,1721110000000001</t>
  </si>
  <si>
    <t>-47,957138999999998</t>
  </si>
  <si>
    <t>MAVLN004_ARF M2</t>
  </si>
  <si>
    <t>MAVLN004_ARRU M2</t>
  </si>
  <si>
    <t>MACLN011_ARF M1</t>
  </si>
  <si>
    <t>-5,018605</t>
  </si>
  <si>
    <t>-47,494503999999999</t>
  </si>
  <si>
    <t>MACLN011_ARF M2</t>
  </si>
  <si>
    <t>MACLN011_ARRU M2</t>
  </si>
  <si>
    <t>PAPRP013_ARF M1</t>
  </si>
  <si>
    <t>-5,994389</t>
  </si>
  <si>
    <t>-49,999194000000003</t>
  </si>
  <si>
    <t>PAPRP013_ARF M2</t>
  </si>
  <si>
    <t>PAPRP013_ARRU M2</t>
  </si>
  <si>
    <t>PACND004_ARF M1</t>
  </si>
  <si>
    <t>-6,4605300000000003</t>
  </si>
  <si>
    <t>-50,175240000000002</t>
  </si>
  <si>
    <t>PACND004_ARF M2</t>
  </si>
  <si>
    <t>PACND004_ARRU M2</t>
  </si>
  <si>
    <t>PACND005_ARF M1</t>
  </si>
  <si>
    <t>-6,4053329999999997</t>
  </si>
  <si>
    <t>-50,065800000000003</t>
  </si>
  <si>
    <t>PACND005_ARRU M1</t>
  </si>
  <si>
    <t>PAMRB022_ARF M1</t>
  </si>
  <si>
    <t>-6,0672300000000003</t>
  </si>
  <si>
    <t>-49,835030000000003</t>
  </si>
  <si>
    <t>PAMRB022_ARRU M1</t>
  </si>
  <si>
    <t>PAMRB021_ARF M1</t>
  </si>
  <si>
    <t>-5,6326150000000004</t>
  </si>
  <si>
    <t>-49,299131000000003</t>
  </si>
  <si>
    <t>PAMRB021_ARRU M1</t>
  </si>
  <si>
    <t>MACDL004_ARF M1</t>
  </si>
  <si>
    <t>-5,1503889999999997</t>
  </si>
  <si>
    <t>-47,896138999999998</t>
  </si>
  <si>
    <t>MACDL004_ARRU M1</t>
  </si>
  <si>
    <t>PAMRB023_ARF M1</t>
  </si>
  <si>
    <t>-5,4807899999999998</t>
  </si>
  <si>
    <t>-49,198819999999998</t>
  </si>
  <si>
    <t>PAMRB023_ARRU M1</t>
  </si>
  <si>
    <t>PAMRB024_ARF M1</t>
  </si>
  <si>
    <t>-5,643783</t>
  </si>
  <si>
    <t>-49,472299999999997</t>
  </si>
  <si>
    <t>PAMRB024_ARRU M1</t>
  </si>
  <si>
    <t>PAMRB025_ARF M1</t>
  </si>
  <si>
    <t>-5,7260099999999996</t>
  </si>
  <si>
    <t>-49,614049999999999</t>
  </si>
  <si>
    <t>PAMRB025_ARF M2</t>
  </si>
  <si>
    <t>PAMRB025_ARRU M2</t>
  </si>
  <si>
    <t>SPBTT002_DRF M1</t>
  </si>
  <si>
    <t>SPBTT002</t>
  </si>
  <si>
    <t>SPBTT002_D</t>
  </si>
  <si>
    <t>SP04B</t>
  </si>
  <si>
    <t>-20,819662999999998</t>
  </si>
  <si>
    <t>-47,658746000000001</t>
  </si>
  <si>
    <t>SPBTT002_DRRU M1</t>
  </si>
  <si>
    <t>SPBTT002_DRRU M2</t>
  </si>
  <si>
    <t>SPBTT002_DRRU M3</t>
  </si>
  <si>
    <t>SPBTT002_DMW M1</t>
  </si>
  <si>
    <t>SPBTT002_DMW M2</t>
  </si>
  <si>
    <t>SPRRS001_CRF M1</t>
  </si>
  <si>
    <t>SPRRS001</t>
  </si>
  <si>
    <t>SPRRS001_C</t>
  </si>
  <si>
    <t>SP0CH</t>
  </si>
  <si>
    <t>-22,403980000000001</t>
  </si>
  <si>
    <t>-47,398049999999998</t>
  </si>
  <si>
    <t>SPRRS001_CRF M2</t>
  </si>
  <si>
    <t>SPRRS001_CRRU M1</t>
  </si>
  <si>
    <t>SPRRS001_CRRU M2</t>
  </si>
  <si>
    <t>SPRRS001_CRRU M3</t>
  </si>
  <si>
    <t>SPRRS001_CMW M1</t>
  </si>
  <si>
    <t>SPRRS001_CGABINETE</t>
  </si>
  <si>
    <t>SPCMP013_CRF M1</t>
  </si>
  <si>
    <t>-22,890684</t>
  </si>
  <si>
    <t>-47,145288999999998</t>
  </si>
  <si>
    <t>SPCMP013_CRF M2</t>
  </si>
  <si>
    <t>SPCMP013_CRRU M1</t>
  </si>
  <si>
    <t>SPCMP013_CRRU M2</t>
  </si>
  <si>
    <t>SPCMP013_CGABINETE</t>
  </si>
  <si>
    <t>SPCMP024_ARF M1</t>
  </si>
  <si>
    <t>-22,886327999999999</t>
  </si>
  <si>
    <t>-46,919432999999998</t>
  </si>
  <si>
    <t>SPCMP024_ARF M2</t>
  </si>
  <si>
    <t>SPCMP024_ARRU M1</t>
  </si>
  <si>
    <t>SPCMP024_ARRU M2</t>
  </si>
  <si>
    <t>SPCMP024_AMW M1</t>
  </si>
  <si>
    <t>SPCMP024_AGABINETE</t>
  </si>
  <si>
    <t>MSCMP013_BRF M1</t>
  </si>
  <si>
    <t>-20,838473</t>
  </si>
  <si>
    <t>-54,151014000000004</t>
  </si>
  <si>
    <t>MSCMP013_BRRU M1</t>
  </si>
  <si>
    <t>MSCMP013_BRRU M2</t>
  </si>
  <si>
    <t>MSCMP013_BMW M1</t>
  </si>
  <si>
    <t>BASLV014_ARF M1</t>
  </si>
  <si>
    <t>BASLV014</t>
  </si>
  <si>
    <t>BASLV014_A</t>
  </si>
  <si>
    <t>BAIMF</t>
  </si>
  <si>
    <t>-12,782753</t>
  </si>
  <si>
    <t>-38,517228000000003</t>
  </si>
  <si>
    <t>BASLV014_ARF M2</t>
  </si>
  <si>
    <t>BASLV014_ARRU M1</t>
  </si>
  <si>
    <t>BASLV014_ARRU M2</t>
  </si>
  <si>
    <t>BASLV014_AMW M1</t>
  </si>
  <si>
    <t>BASLV014_AGABINETE</t>
  </si>
  <si>
    <t>SPJQX008_CRF M1</t>
  </si>
  <si>
    <t>SPJQX008_C</t>
  </si>
  <si>
    <t>-24,300424</t>
  </si>
  <si>
    <t>-47,623353999999999</t>
  </si>
  <si>
    <t>SPJQX008_CRRU M1</t>
  </si>
  <si>
    <t>SPJQX008_CVSAT</t>
  </si>
  <si>
    <t>MALSX030_BRF M1</t>
  </si>
  <si>
    <t>-2,5994459999999999</t>
  </si>
  <si>
    <t>-44,307167</t>
  </si>
  <si>
    <t>MALSX030_BRF M2</t>
  </si>
  <si>
    <t>MALSX030_BRRU M1</t>
  </si>
  <si>
    <t>MALSX030_BRRU M2</t>
  </si>
  <si>
    <t>MALSX030_BMW M1</t>
  </si>
  <si>
    <t>MALSX030_BGABINETE</t>
  </si>
  <si>
    <t>MSRBS011_BRF M1</t>
  </si>
  <si>
    <t>-20,445649</t>
  </si>
  <si>
    <t>-53,05538</t>
  </si>
  <si>
    <t>MSRBS011_BRRU M1</t>
  </si>
  <si>
    <t>MSRBS011_BRRU M2</t>
  </si>
  <si>
    <t>MSRBS011_BMW M1</t>
  </si>
  <si>
    <t>PACMT003_ARF M1</t>
  </si>
  <si>
    <t>-2,2480899999999999</t>
  </si>
  <si>
    <t>-49,518476</t>
  </si>
  <si>
    <t>PACMT003_ARF M2</t>
  </si>
  <si>
    <t>PACMT003_ARRU M1</t>
  </si>
  <si>
    <t>PACMT003_ARRU M2</t>
  </si>
  <si>
    <t>PACMT003_ARRU M3</t>
  </si>
  <si>
    <t>PACMT003_AMW M1</t>
  </si>
  <si>
    <t>PACMT003_AGABINETE</t>
  </si>
  <si>
    <t>SPCRL004_ARF M1</t>
  </si>
  <si>
    <t>-21,972002</t>
  </si>
  <si>
    <t>-47,901300999999997</t>
  </si>
  <si>
    <t>SPCRL004_ARF M2</t>
  </si>
  <si>
    <t>SPCRL004_ARRU M1</t>
  </si>
  <si>
    <t>SPCRL004_ARRU M2</t>
  </si>
  <si>
    <t>SPCRL004_AGABINETE</t>
  </si>
  <si>
    <t>SPRQX007_CRF M1</t>
  </si>
  <si>
    <t>SPRQX007_C</t>
  </si>
  <si>
    <t>-23,481584999999999</t>
  </si>
  <si>
    <t>-47,135010999999999</t>
  </si>
  <si>
    <t>SPRQX007_CRRU M1</t>
  </si>
  <si>
    <t>SPRQX007_CVSAT</t>
  </si>
  <si>
    <t>GOPMR002_ARF M1</t>
  </si>
  <si>
    <t>GOPMR002</t>
  </si>
  <si>
    <t>GOPMR002_A</t>
  </si>
  <si>
    <t>GOC03</t>
  </si>
  <si>
    <t>-16,994297</t>
  </si>
  <si>
    <t>-47,753214</t>
  </si>
  <si>
    <t>GOPMR002_ARRU M1</t>
  </si>
  <si>
    <t>GOPMR002_ARRU M2</t>
  </si>
  <si>
    <t>GOPMR002_AMW M1</t>
  </si>
  <si>
    <t>MSRBS013_BRF M1</t>
  </si>
  <si>
    <t>-20,427747</t>
  </si>
  <si>
    <t>-53,842244999999998</t>
  </si>
  <si>
    <t>MSRBS013_BRRU M1</t>
  </si>
  <si>
    <t>MSRBS013_BRRU M2</t>
  </si>
  <si>
    <t>MSRBS013_BMW M1</t>
  </si>
  <si>
    <t>MSRBS010_BRF M1</t>
  </si>
  <si>
    <t>-20,419746</t>
  </si>
  <si>
    <t>-53,129055000000001</t>
  </si>
  <si>
    <t>MSRBS010_BRRU M1</t>
  </si>
  <si>
    <t>MSRBS010_BRRU M2</t>
  </si>
  <si>
    <t>MSRBS010_BMW M1</t>
  </si>
  <si>
    <t>MSRBS017_BRF M1</t>
  </si>
  <si>
    <t>-21,135598000000002</t>
  </si>
  <si>
    <t>-53,474688999999998</t>
  </si>
  <si>
    <t>MSRBS017_BRRU M1</t>
  </si>
  <si>
    <t>MSRBS017_BRRU M2</t>
  </si>
  <si>
    <t>MSRBS017_BMW M1</t>
  </si>
  <si>
    <t>MACDL005_ARF M1</t>
  </si>
  <si>
    <t>-5,1412000000000004</t>
  </si>
  <si>
    <t>-47,800780000000003</t>
  </si>
  <si>
    <t>MACDL005_ARF M2</t>
  </si>
  <si>
    <t>MACDL005_ARRU M2</t>
  </si>
  <si>
    <t>PAMRB020_ARF M1</t>
  </si>
  <si>
    <t>-5,2932300000000003</t>
  </si>
  <si>
    <t>-49,061410000000002</t>
  </si>
  <si>
    <t>PAMRB020_ARRU M1</t>
  </si>
  <si>
    <t>MSBTG010_ARF M1</t>
  </si>
  <si>
    <t>-21,725144</t>
  </si>
  <si>
    <t>-52,263286000000001</t>
  </si>
  <si>
    <t>MSBTG010_ARRU M1</t>
  </si>
  <si>
    <t>MSBTG010_ARRU M2</t>
  </si>
  <si>
    <t>MSBTG010_AMW M1</t>
  </si>
  <si>
    <t>MSRTD008_ARF M1</t>
  </si>
  <si>
    <t>-21,474339000000001</t>
  </si>
  <si>
    <t>-51,617852999999997</t>
  </si>
  <si>
    <t>MSRTD008_ARRU M1</t>
  </si>
  <si>
    <t>MSRTD008_ARRU M2</t>
  </si>
  <si>
    <t>MSRTD008_AMW M1</t>
  </si>
  <si>
    <t>MSRTD008_ARRU M3</t>
  </si>
  <si>
    <t>MSRTD010_BRF M1</t>
  </si>
  <si>
    <t>-21,36664</t>
  </si>
  <si>
    <t>-52,787407999999999</t>
  </si>
  <si>
    <t>MSRTD010_BRRU M1</t>
  </si>
  <si>
    <t>MSRTD010_BRRU M2</t>
  </si>
  <si>
    <t>MSRTD010_BMW M1</t>
  </si>
  <si>
    <t>MSRTD009_BRF M1</t>
  </si>
  <si>
    <t>-21,423456000000002</t>
  </si>
  <si>
    <t>-52,704669000000003</t>
  </si>
  <si>
    <t>MSRTD009_BRRU M1</t>
  </si>
  <si>
    <t>MSRTD009_BRRU M2</t>
  </si>
  <si>
    <t>MSRTD009_BMW M1</t>
  </si>
  <si>
    <t>MSRTD009_BRRU M3</t>
  </si>
  <si>
    <t>MSCMP004_ARF M1</t>
  </si>
  <si>
    <t>-20,473803</t>
  </si>
  <si>
    <t>-54,392339</t>
  </si>
  <si>
    <t>MSCMP004_ARRU M1</t>
  </si>
  <si>
    <t>MSCMP004_ARRU M2</t>
  </si>
  <si>
    <t>MSCMP004_AMW M1</t>
  </si>
  <si>
    <t>MSCMP004_ARRU M3</t>
  </si>
  <si>
    <t>MSBTG006_CRF M1</t>
  </si>
  <si>
    <t>-21,820018000000001</t>
  </si>
  <si>
    <t>-52,575443999999997</t>
  </si>
  <si>
    <t>MSBTG006_CRRU M1</t>
  </si>
  <si>
    <t>MSBTG006_CRRU M2</t>
  </si>
  <si>
    <t>MSBTG006_CMW M1</t>
  </si>
  <si>
    <t>MSBTG006_CRRU M3</t>
  </si>
  <si>
    <t>SPZRX004_BRF M1</t>
  </si>
  <si>
    <t>-23,664622999999999</t>
  </si>
  <si>
    <t>-48,490136</t>
  </si>
  <si>
    <t>SPZRX004_BRRU M1</t>
  </si>
  <si>
    <t>MSRTD006_BRF M1</t>
  </si>
  <si>
    <t>-21,613887999999999</t>
  </si>
  <si>
    <t>-52,462946000000002</t>
  </si>
  <si>
    <t>MSRTD006_BRRU M1</t>
  </si>
  <si>
    <t>MSRTD006_BRRU M2</t>
  </si>
  <si>
    <t>MSRTD006_BMW M1</t>
  </si>
  <si>
    <t>MSRBS002_CRF M1</t>
  </si>
  <si>
    <t>-20,479717999999998</t>
  </si>
  <si>
    <t>-54,133518000000002</t>
  </si>
  <si>
    <t>MSRBS002_CRRU M1</t>
  </si>
  <si>
    <t>MSRBS002_CRRU M2</t>
  </si>
  <si>
    <t>MSRBS002_CMW M1</t>
  </si>
  <si>
    <t>MSCMP006_ARF M1</t>
  </si>
  <si>
    <t>-20,492773</t>
  </si>
  <si>
    <t>-54,201061000000003</t>
  </si>
  <si>
    <t>MSCMP006_ARRU M1</t>
  </si>
  <si>
    <t>MSCMP006_ARRU M2</t>
  </si>
  <si>
    <t>MSCMP006_AMW M1</t>
  </si>
  <si>
    <t>MSCMP009_BRF M1</t>
  </si>
  <si>
    <t>-20,681242999999998</t>
  </si>
  <si>
    <t>-54,407826</t>
  </si>
  <si>
    <t>MSCMP009_BRRU M1</t>
  </si>
  <si>
    <t>MSCMP009_BRRU M2</t>
  </si>
  <si>
    <t>MSCMP009_BMW M1</t>
  </si>
  <si>
    <t>RJSPC010_BRF M1</t>
  </si>
  <si>
    <t>RJSPC010</t>
  </si>
  <si>
    <t>RJSPC010_B</t>
  </si>
  <si>
    <t>SN-SAPU15</t>
  </si>
  <si>
    <t>-22,051808000000001</t>
  </si>
  <si>
    <t>-42,790252000000002</t>
  </si>
  <si>
    <t>RJSPC010_BRRU M1</t>
  </si>
  <si>
    <t>RJSPC010_BMW M1</t>
  </si>
  <si>
    <t>MSCMP008_CRF M1</t>
  </si>
  <si>
    <t>-20,654450000000001</t>
  </si>
  <si>
    <t>-54,491776999999999</t>
  </si>
  <si>
    <t>MSCMP008_CRRU M1</t>
  </si>
  <si>
    <t>MSCMP008_CRRU M2</t>
  </si>
  <si>
    <t>MSCMP008_CMW M1</t>
  </si>
  <si>
    <t>MSCMP008_CMW M2</t>
  </si>
  <si>
    <t>ROVLH012_ARF M1</t>
  </si>
  <si>
    <t>ROVLH012</t>
  </si>
  <si>
    <t>ROVLH012_A</t>
  </si>
  <si>
    <t>ROB91</t>
  </si>
  <si>
    <t>-12,813392</t>
  </si>
  <si>
    <t>-60,081068999999999</t>
  </si>
  <si>
    <t>ROVLH012_ARRU M1</t>
  </si>
  <si>
    <t>ROVLH012_ARRU M2</t>
  </si>
  <si>
    <t>ROVLH012_AMW M1</t>
  </si>
  <si>
    <t>PABRG002_CRF M1</t>
  </si>
  <si>
    <t>PABRG002</t>
  </si>
  <si>
    <t>PABRG002_C</t>
  </si>
  <si>
    <t>PASBE</t>
  </si>
  <si>
    <t>-1,0669690000000001</t>
  </si>
  <si>
    <t>-46,798777000000001</t>
  </si>
  <si>
    <t>PABRG002_CRF M2</t>
  </si>
  <si>
    <t>PABRG002_CRRU M1</t>
  </si>
  <si>
    <t>PABRG002_CRRU M2</t>
  </si>
  <si>
    <t>PABRG002_CMW M1</t>
  </si>
  <si>
    <t>PABRG002_CGABINETE</t>
  </si>
  <si>
    <t>BARTR001_ARF M1</t>
  </si>
  <si>
    <t>-11,561299999999999</t>
  </si>
  <si>
    <t>-39,421379999999999</t>
  </si>
  <si>
    <t>BARTR001_ARRU M1</t>
  </si>
  <si>
    <t>BARTR001_ARRU M2</t>
  </si>
  <si>
    <t>BARTR001_AMW M1</t>
  </si>
  <si>
    <t>BARTR001_AGABINETE</t>
  </si>
  <si>
    <t>PAVGX001_BRF M1</t>
  </si>
  <si>
    <t>-0,86895699999999998</t>
  </si>
  <si>
    <t>-48,092018000000003</t>
  </si>
  <si>
    <t>PAVGX001_BRRU M1</t>
  </si>
  <si>
    <t>PAVGX001_BRRU M2</t>
  </si>
  <si>
    <t>PAVGX001_BRRU M3</t>
  </si>
  <si>
    <t>GOCMW003_BRF M1</t>
  </si>
  <si>
    <t>GOCMW003</t>
  </si>
  <si>
    <t>GOCMW003_B</t>
  </si>
  <si>
    <t>GOC06</t>
  </si>
  <si>
    <t>-17,204312000000002</t>
  </si>
  <si>
    <t>-47,743647000000003</t>
  </si>
  <si>
    <t>GOCMW003_BRRU M1</t>
  </si>
  <si>
    <t>GOCMW003_BRRU M2</t>
  </si>
  <si>
    <t>GOCMW003_BMW M1</t>
  </si>
  <si>
    <t>GOCMW010_ARF M1</t>
  </si>
  <si>
    <t>GOCMW010</t>
  </si>
  <si>
    <t>GOCMW010_A</t>
  </si>
  <si>
    <t>GOC13</t>
  </si>
  <si>
    <t>-17,770665000000001</t>
  </si>
  <si>
    <t>-47,749330999999998</t>
  </si>
  <si>
    <t>GOCMW010_ARRU M1</t>
  </si>
  <si>
    <t>GOCMW010_ARRU M2</t>
  </si>
  <si>
    <t>GOCMW010_AMW M1</t>
  </si>
  <si>
    <t>GOCMW010_AMW M2</t>
  </si>
  <si>
    <t>MALSX024_ARF M1</t>
  </si>
  <si>
    <t>MALSX024</t>
  </si>
  <si>
    <t>MALSX024_A</t>
  </si>
  <si>
    <t>MARNO</t>
  </si>
  <si>
    <t>-2,6028669999999998</t>
  </si>
  <si>
    <t>-44,210295000000002</t>
  </si>
  <si>
    <t>MALSX024_ARF M2</t>
  </si>
  <si>
    <t>MALSX024_ARRU M1</t>
  </si>
  <si>
    <t>MALSX024_ARRU M2</t>
  </si>
  <si>
    <t>MALSX024_AMW M1</t>
  </si>
  <si>
    <t>MALSX024_AGABINETE</t>
  </si>
  <si>
    <t>BALHS007_BRF M1</t>
  </si>
  <si>
    <t>BALHS007</t>
  </si>
  <si>
    <t>BALHS007_B</t>
  </si>
  <si>
    <t>BASLM</t>
  </si>
  <si>
    <t>-14,86041</t>
  </si>
  <si>
    <t>-39,049050000000001</t>
  </si>
  <si>
    <t>BALHS007_BRF M2</t>
  </si>
  <si>
    <t>BALHS007_BRRU M1</t>
  </si>
  <si>
    <t>BALHS007_BRRU M2</t>
  </si>
  <si>
    <t>BALHS007_BMW M1</t>
  </si>
  <si>
    <t>BALHS007_BRRU M3</t>
  </si>
  <si>
    <t>BALHS007_BGABINETE</t>
  </si>
  <si>
    <t>SPXPW007_CRF M1</t>
  </si>
  <si>
    <t>SPXPW007_C</t>
  </si>
  <si>
    <t>-23,919726000000001</t>
  </si>
  <si>
    <t>-47,515360000000001</t>
  </si>
  <si>
    <t>SPXPW007_CRRU M1</t>
  </si>
  <si>
    <t>SPXPW007_CVSAT</t>
  </si>
  <si>
    <t>MGCRM001COLLO1_0RF M1</t>
  </si>
  <si>
    <t>MGCRM001</t>
  </si>
  <si>
    <t>MGCRM001COLLO1_0</t>
  </si>
  <si>
    <t>AAU ZTE A9652H S35</t>
  </si>
  <si>
    <t>MGCRM001COLLO1_0RRU M1</t>
  </si>
  <si>
    <t>R8852E S1800</t>
  </si>
  <si>
    <t>MGCRM001COLLO1_0RF M2</t>
  </si>
  <si>
    <t>MGCRM001COLLO1_0MW M1</t>
  </si>
  <si>
    <t>SB2-190SIA2</t>
  </si>
  <si>
    <t>MGCRM001COLLO1_0RRU M2</t>
  </si>
  <si>
    <t>ASNK18</t>
  </si>
  <si>
    <t>MALSX020_BRF M1</t>
  </si>
  <si>
    <t>MALSX020</t>
  </si>
  <si>
    <t>MALSX020_B</t>
  </si>
  <si>
    <t>MAPGR</t>
  </si>
  <si>
    <t>-2,6574200000000001</t>
  </si>
  <si>
    <t>-44,34299</t>
  </si>
  <si>
    <t>MALSX020_BRF M2</t>
  </si>
  <si>
    <t>MALSX020_BRRU M1</t>
  </si>
  <si>
    <t>MALSX020_BRRU M2</t>
  </si>
  <si>
    <t>MALSX020_BMW M1</t>
  </si>
  <si>
    <t>MALSX020_BGABINETE</t>
  </si>
  <si>
    <t>SPXPW009_BRF M1</t>
  </si>
  <si>
    <t>SPXPW009</t>
  </si>
  <si>
    <t>SPXPW009_B</t>
  </si>
  <si>
    <t>4G-TZSC99</t>
  </si>
  <si>
    <t>-24,028082000000001</t>
  </si>
  <si>
    <t>-47,555557</t>
  </si>
  <si>
    <t>SPXPW009_BRRU M1</t>
  </si>
  <si>
    <t>SPXPW009_BVSAT</t>
  </si>
  <si>
    <t>GOCMW009_ARF M1</t>
  </si>
  <si>
    <t>GOCMW009</t>
  </si>
  <si>
    <t>GOCMW009_A</t>
  </si>
  <si>
    <t>GOC12</t>
  </si>
  <si>
    <t>-17,706479999999999</t>
  </si>
  <si>
    <t>-47,721291999999998</t>
  </si>
  <si>
    <t>GOCMW009_ARRU M1</t>
  </si>
  <si>
    <t>GOCMW009_ARRU M2</t>
  </si>
  <si>
    <t>GOCMW009_AMW M1</t>
  </si>
  <si>
    <t>MTSRR002COLLO1_0RF M1</t>
  </si>
  <si>
    <t>MTSRR002COLLO1_0</t>
  </si>
  <si>
    <t>MTSRR002COLLO1_0RRU M1</t>
  </si>
  <si>
    <t>MTSRR002COLLO1_0MW M1</t>
  </si>
  <si>
    <t>MTSRR002COLLO1_0RRU M2</t>
  </si>
  <si>
    <t>MTSRR002COLLO1_0RF M2</t>
  </si>
  <si>
    <t>GPS AYGE</t>
  </si>
  <si>
    <t>MTBRX001COLLO1_0RF M1</t>
  </si>
  <si>
    <t>MTBRX001COLLO1_0</t>
  </si>
  <si>
    <t>MTBRX001COLLO1_0RRU M1</t>
  </si>
  <si>
    <t>MTBRX001COLLO1_0MW M1</t>
  </si>
  <si>
    <t>MTBRX001COLLO1_0RRU M2</t>
  </si>
  <si>
    <t>MTBRX001COLLO1_0RF M2</t>
  </si>
  <si>
    <t>PRCMB014_BRF M1</t>
  </si>
  <si>
    <t>PRCMB014</t>
  </si>
  <si>
    <t>PRCMB014_B</t>
  </si>
  <si>
    <t>PRCJN</t>
  </si>
  <si>
    <t>-23,299306000000001</t>
  </si>
  <si>
    <t>-51,231544</t>
  </si>
  <si>
    <t>PRCMB014_BRF M2</t>
  </si>
  <si>
    <t>PRCMB014_BRRU M1</t>
  </si>
  <si>
    <t>PRCMB014_BRRU M2</t>
  </si>
  <si>
    <t>PRCMB014_BGABINETE</t>
  </si>
  <si>
    <t>SPBNX005_DRF M1</t>
  </si>
  <si>
    <t>SPBNX005_D</t>
  </si>
  <si>
    <t>-23,657830000000001</t>
  </si>
  <si>
    <t>-47,102716000000001</t>
  </si>
  <si>
    <t>SPBNX005_DRRU M1</t>
  </si>
  <si>
    <t>SPBNX005_DMW M1</t>
  </si>
  <si>
    <t>AMMNS019_CRF M1</t>
  </si>
  <si>
    <t>AMMNS019</t>
  </si>
  <si>
    <t>AMMNS019_C</t>
  </si>
  <si>
    <t>AMMNSDK</t>
  </si>
  <si>
    <t>-3,08107</t>
  </si>
  <si>
    <t>-60,012369999999997</t>
  </si>
  <si>
    <t>AMMNS019_CRRU M1</t>
  </si>
  <si>
    <t>AMMNS019_CRRU M2</t>
  </si>
  <si>
    <t>AMMNS019_CRRU M3</t>
  </si>
  <si>
    <t>AMMNS019_CRRU M4</t>
  </si>
  <si>
    <t>BATBN001_6RF M1</t>
  </si>
  <si>
    <t>BATBN001</t>
  </si>
  <si>
    <t>BATBN001_6</t>
  </si>
  <si>
    <t>BATBN001_6RRU M1</t>
  </si>
  <si>
    <t>BATBN001_6VSAT</t>
  </si>
  <si>
    <t>MGRGR007_ARF M1</t>
  </si>
  <si>
    <t>MGRGR007</t>
  </si>
  <si>
    <t>MGRGR007_A</t>
  </si>
  <si>
    <t>MGECD</t>
  </si>
  <si>
    <t>-18,601782</t>
  </si>
  <si>
    <t>-48,051510999999998</t>
  </si>
  <si>
    <t>MGRGR007_ARRU M1</t>
  </si>
  <si>
    <t>MGRGR007_ARRU M2</t>
  </si>
  <si>
    <t>MGRGR007_AMW M1</t>
  </si>
  <si>
    <t>MGRGR007_AMW M2</t>
  </si>
  <si>
    <t>GOCMW007_ARF M1</t>
  </si>
  <si>
    <t>GOCMW007</t>
  </si>
  <si>
    <t>GOCMW007_A</t>
  </si>
  <si>
    <t>GOC10</t>
  </si>
  <si>
    <t>-17,460535</t>
  </si>
  <si>
    <t>-47,808596999999999</t>
  </si>
  <si>
    <t>GOCMW007_ARRU M1</t>
  </si>
  <si>
    <t>GOCMW007_ARRU M2</t>
  </si>
  <si>
    <t>GOCMW007_AMW M1</t>
  </si>
  <si>
    <t>GOCMW007_AMW M2</t>
  </si>
  <si>
    <t>PABTT002_BRF M1</t>
  </si>
  <si>
    <t>-1,7282200000000001</t>
  </si>
  <si>
    <t>-48,890430000000002</t>
  </si>
  <si>
    <t>PABTT002_BRF M2</t>
  </si>
  <si>
    <t>PABTT002_BRRU M1</t>
  </si>
  <si>
    <t>PABTT002_BGABINETE</t>
  </si>
  <si>
    <t>PRJQM002_ARF M1</t>
  </si>
  <si>
    <t>PRJQM002</t>
  </si>
  <si>
    <t>PRJQM002_A</t>
  </si>
  <si>
    <t>SR-JOMO03</t>
  </si>
  <si>
    <t>-23,454014999999998</t>
  </si>
  <si>
    <t>-50,001803000000002</t>
  </si>
  <si>
    <t>PRJQM002_ARRU M1</t>
  </si>
  <si>
    <t>PRJQM002_ARRU M2</t>
  </si>
  <si>
    <t>PRJQM002_AMW M1</t>
  </si>
  <si>
    <t>PRCMZ001_CRF M1</t>
  </si>
  <si>
    <t>PRCMZ001</t>
  </si>
  <si>
    <t>PRCMZ001_C</t>
  </si>
  <si>
    <t>SR-KARD01</t>
  </si>
  <si>
    <t>-23,037917</t>
  </si>
  <si>
    <t>-50,168711000000002</t>
  </si>
  <si>
    <t>PRCMZ001_CRRU M1</t>
  </si>
  <si>
    <t>PRCMZ001_CRRU M2</t>
  </si>
  <si>
    <t>PRCMZ001_CMW M1</t>
  </si>
  <si>
    <t>PRPRY002_BRF M1</t>
  </si>
  <si>
    <t>PRPRY002</t>
  </si>
  <si>
    <t>PRPRY002_B</t>
  </si>
  <si>
    <t>SR-PSCE05</t>
  </si>
  <si>
    <t>-24,493003000000002</t>
  </si>
  <si>
    <t>-49,880543000000003</t>
  </si>
  <si>
    <t>PRPRY002_BRRU M1</t>
  </si>
  <si>
    <t>PRPRY002_BRRU M2</t>
  </si>
  <si>
    <t>PRPRY002_BMW M1</t>
  </si>
  <si>
    <t>PRMRR004_BRF M1</t>
  </si>
  <si>
    <t>PRMRR004</t>
  </si>
  <si>
    <t>PRMRR004_B</t>
  </si>
  <si>
    <t>SR-MOSE01</t>
  </si>
  <si>
    <t>-25,597003000000001</t>
  </si>
  <si>
    <t>-48,901949000000002</t>
  </si>
  <si>
    <t>PRMRR004_BRRU M1</t>
  </si>
  <si>
    <t>PRMRR004_BVSAT</t>
  </si>
  <si>
    <t>PRNTN002_DRF M1</t>
  </si>
  <si>
    <t>PRNTN002</t>
  </si>
  <si>
    <t>PRNTN002_D</t>
  </si>
  <si>
    <t>SR-SATV01</t>
  </si>
  <si>
    <t>-23,385145999999999</t>
  </si>
  <si>
    <t>-50,058630999999998</t>
  </si>
  <si>
    <t>PRNTN002_DRRU M1</t>
  </si>
  <si>
    <t>PRNTN002_DRRU M2</t>
  </si>
  <si>
    <t>PRNTN002_DMW M1</t>
  </si>
  <si>
    <t>SPFRN004COLLO2_0MW M1</t>
  </si>
  <si>
    <t>SPFRN004COLLO2_0</t>
  </si>
  <si>
    <t>SPFRN004COLLO2_0RRU M1</t>
  </si>
  <si>
    <t>SPFRN004COLLO2_0RF M1</t>
  </si>
  <si>
    <t>SPFRN004COLLO2_0RF M2</t>
  </si>
  <si>
    <t>SPFRN004COLLO2_0RRU M2</t>
  </si>
  <si>
    <t>SPFRN004COLLO2_0RRU M3</t>
  </si>
  <si>
    <t>SPFRN004COLLO2_0GABINETE</t>
  </si>
  <si>
    <t>RORQM001COLLO2_0RF M1</t>
  </si>
  <si>
    <t>RORQM001COLLO2_0</t>
  </si>
  <si>
    <t>RORQM001COLLO2_0RRU M1</t>
  </si>
  <si>
    <t>RORQM001COLLO2_0RF M2</t>
  </si>
  <si>
    <t>RORQM001COLLO2_0MW M1</t>
  </si>
  <si>
    <t>RORQM001COLLO2_0RRU M2</t>
  </si>
  <si>
    <t>SPPRN003_BRF M1</t>
  </si>
  <si>
    <t>SPPRN003</t>
  </si>
  <si>
    <t>SPPRN003_B</t>
  </si>
  <si>
    <t>SP3PV</t>
  </si>
  <si>
    <t>-23,477049999999998</t>
  </si>
  <si>
    <t>-48,738</t>
  </si>
  <si>
    <t>SPPRN003_BRRU M1</t>
  </si>
  <si>
    <t>SPPRN003_BRRU M2</t>
  </si>
  <si>
    <t>SPPRN003_BMW M1</t>
  </si>
  <si>
    <t>SPPRN003_BGABINETE</t>
  </si>
  <si>
    <t>SPGRL044_BRF M1</t>
  </si>
  <si>
    <t>-23,369499999999999</t>
  </si>
  <si>
    <t>-46,423789999999997</t>
  </si>
  <si>
    <t>SPGRL044_BRF M2</t>
  </si>
  <si>
    <t>SPGRL044_BRRU M1</t>
  </si>
  <si>
    <t>SPGRL044_BRRU M2</t>
  </si>
  <si>
    <t>SPGRL044_BMW M1</t>
  </si>
  <si>
    <t>SPGRL044_BGABINETE</t>
  </si>
  <si>
    <t>PAMRB019_ARF M1</t>
  </si>
  <si>
    <t>-5,6462070000000004</t>
  </si>
  <si>
    <t>-49,427903999999998</t>
  </si>
  <si>
    <t>PAMRB019_ARF M2</t>
  </si>
  <si>
    <t>PAMRB019_ARRU M1</t>
  </si>
  <si>
    <t>PAMRB019_ARRU M2</t>
  </si>
  <si>
    <t>CEBND002_ARF M1</t>
  </si>
  <si>
    <t>CEBND002</t>
  </si>
  <si>
    <t>CEBND002_A</t>
  </si>
  <si>
    <t>CESBY</t>
  </si>
  <si>
    <t>-4,04575</t>
  </si>
  <si>
    <t>-40,943528000000001</t>
  </si>
  <si>
    <t>CEBND002_ARF M2</t>
  </si>
  <si>
    <t>CEBND002_ARRU M1</t>
  </si>
  <si>
    <t>CEBND002_ARRU M2</t>
  </si>
  <si>
    <t>CEBND002_ARRU M3</t>
  </si>
  <si>
    <t>CEBND002_AMW M1</t>
  </si>
  <si>
    <t>CEBND002_AGABINETE</t>
  </si>
  <si>
    <t>BANPX002_BRF M1</t>
  </si>
  <si>
    <t>-11,933756000000001</t>
  </si>
  <si>
    <t>-38,865242000000002</t>
  </si>
  <si>
    <t>BANPX002_BRRU M1</t>
  </si>
  <si>
    <t>BANPX002_BRRU M2</t>
  </si>
  <si>
    <t>BANPX002_BMW M1</t>
  </si>
  <si>
    <t>BANPX002_BGABINETE</t>
  </si>
  <si>
    <t>SPXPW001_BRF M1</t>
  </si>
  <si>
    <t>SPXPW001_B</t>
  </si>
  <si>
    <t>-24,075531000000002</t>
  </si>
  <si>
    <t>-47,604275000000001</t>
  </si>
  <si>
    <t>SPXPW001_BRRU M1</t>
  </si>
  <si>
    <t>SPXPW001_BVSAT</t>
  </si>
  <si>
    <t>MSCMP012_CRF M1</t>
  </si>
  <si>
    <t>MSCMP012</t>
  </si>
  <si>
    <t>MSCMP012_C</t>
  </si>
  <si>
    <t>SN-CGM9J8</t>
  </si>
  <si>
    <t>-20,790935999999999</t>
  </si>
  <si>
    <t>-54,168554</t>
  </si>
  <si>
    <t>MSCMP012_CRRU M1</t>
  </si>
  <si>
    <t>MSCMP012_CRRU M2</t>
  </si>
  <si>
    <t>MODULO AREA</t>
  </si>
  <si>
    <t>MSCMP012_CMW M1</t>
  </si>
  <si>
    <t>MSTRS012_BRF M1</t>
  </si>
  <si>
    <t>MSTRS012_B</t>
  </si>
  <si>
    <t>-20,815086999999998</t>
  </si>
  <si>
    <t>-51,761099999999999</t>
  </si>
  <si>
    <t>MSTRS012_BRRU M1</t>
  </si>
  <si>
    <t>MSTRS012_BRRU M2</t>
  </si>
  <si>
    <t>MSTRS012_BMW M1</t>
  </si>
  <si>
    <t>MSTRS011_ARF M1</t>
  </si>
  <si>
    <t>MSTRS011</t>
  </si>
  <si>
    <t>MSTRS011_A</t>
  </si>
  <si>
    <t>SN-TLSSI8</t>
  </si>
  <si>
    <t>-20,798603</t>
  </si>
  <si>
    <t>-51,880844000000003</t>
  </si>
  <si>
    <t>MSTRS011_ARRU M1</t>
  </si>
  <si>
    <t>MSTRS011_ARRU M2</t>
  </si>
  <si>
    <t>MSTRS011_AMW M1</t>
  </si>
  <si>
    <t>SCFLR006COLLO2_0RF M1</t>
  </si>
  <si>
    <t>SCFLR006COLLO2_0</t>
  </si>
  <si>
    <t>SCFLR006COLLO2_0RF M2</t>
  </si>
  <si>
    <t>SCFLR006COLLO2_0RRU M1</t>
  </si>
  <si>
    <t>RRU 5919 B7</t>
  </si>
  <si>
    <t>SCFLR006COLLO2_0RRU M2</t>
  </si>
  <si>
    <t>RRU 5827 B1.B3</t>
  </si>
  <si>
    <t>SCFLR006COLLO2_0GABINETE</t>
  </si>
  <si>
    <t>PIMRW002_BRF M1</t>
  </si>
  <si>
    <t>-9,7860329999999998</t>
  </si>
  <si>
    <t>-43,987549999999999</t>
  </si>
  <si>
    <t>PIMRW002_BRRU M1</t>
  </si>
  <si>
    <t>PIMRW002_BRRU M2</t>
  </si>
  <si>
    <t>PIMRW002_BMW M1</t>
  </si>
  <si>
    <t>PIMRW002_BGABINETE</t>
  </si>
  <si>
    <t>AMMNS009_BRF M1</t>
  </si>
  <si>
    <t>-3,0197799999999999</t>
  </si>
  <si>
    <t>-60,04721</t>
  </si>
  <si>
    <t>AMMNS009_BRF M2</t>
  </si>
  <si>
    <t>AMMNS009_BRRU M1</t>
  </si>
  <si>
    <t>AMMNS009_BRRU M2</t>
  </si>
  <si>
    <t>AMMNS009_BMW M1</t>
  </si>
  <si>
    <t>AMMNS009_BGABINETE</t>
  </si>
  <si>
    <t>AMMNS005_ARF M1</t>
  </si>
  <si>
    <t>-2,6195499999999998</t>
  </si>
  <si>
    <t>-60,036749999999998</t>
  </si>
  <si>
    <t>AMMNS005_ARRU M1</t>
  </si>
  <si>
    <t>AMMNS005_ARRU M2</t>
  </si>
  <si>
    <t>AMMNS005_AMW M1</t>
  </si>
  <si>
    <t>AMMNS005_AGABINETE</t>
  </si>
  <si>
    <t>MALSX018_BRF M1</t>
  </si>
  <si>
    <t>MALSX018</t>
  </si>
  <si>
    <t>MALSX018_B</t>
  </si>
  <si>
    <t>MAINT</t>
  </si>
  <si>
    <t>-2,6673209999999998</t>
  </si>
  <si>
    <t>-44,230915000000003</t>
  </si>
  <si>
    <t>MALSX018_BRF M2</t>
  </si>
  <si>
    <t>MALSX018_BRRU M1</t>
  </si>
  <si>
    <t>MALSX018_BRRU M2</t>
  </si>
  <si>
    <t>MALSX018_BMW M1</t>
  </si>
  <si>
    <t>MALSX018_BGABINETE</t>
  </si>
  <si>
    <t>PRJGR004_CRF M1</t>
  </si>
  <si>
    <t>PRJGR004</t>
  </si>
  <si>
    <t>PRJGR004_C</t>
  </si>
  <si>
    <t>SR-JIMO05</t>
  </si>
  <si>
    <t>-24,222632000000001</t>
  </si>
  <si>
    <t>-49,757168</t>
  </si>
  <si>
    <t>PRJGR004_CRRU M1</t>
  </si>
  <si>
    <t>MÓDULO FRPA</t>
  </si>
  <si>
    <t>PRJGR004_CRRU M2</t>
  </si>
  <si>
    <t>PRJGR004_CMW M1</t>
  </si>
  <si>
    <t>SELGR002COLLO1_0RRU M1</t>
  </si>
  <si>
    <t>SELGR002COLLO1_0</t>
  </si>
  <si>
    <t>SELGR002COLLO1_0RRU M2</t>
  </si>
  <si>
    <t>SELGR002COLLO1_0RF M1</t>
  </si>
  <si>
    <t>SELGR002COLLO1_0RF M2</t>
  </si>
  <si>
    <t>BAFRD016COLLO1_0RRU M1</t>
  </si>
  <si>
    <t>BAFRD016COLLO1_0</t>
  </si>
  <si>
    <t>BAFRD016COLLO1_0RRU M2</t>
  </si>
  <si>
    <t>MÓDULO ARGA</t>
  </si>
  <si>
    <t>BAFRD016COLLO1_0RF M1</t>
  </si>
  <si>
    <t>MÓDULO AVQA</t>
  </si>
  <si>
    <t>BAFRD016COLLO1_0RF M2</t>
  </si>
  <si>
    <t>SPBNX004_DRF M1</t>
  </si>
  <si>
    <t>SPBNX004_D</t>
  </si>
  <si>
    <t>-23,677686999999999</t>
  </si>
  <si>
    <t>-47,330167000000003</t>
  </si>
  <si>
    <t>SPBNX004_DRRU M1</t>
  </si>
  <si>
    <t>SPBNX004_DMW M1</t>
  </si>
  <si>
    <t>MSRBS009_ARF M1</t>
  </si>
  <si>
    <t>MSRBS009</t>
  </si>
  <si>
    <t>MSRBS009_A</t>
  </si>
  <si>
    <t>SN-RRRSI7</t>
  </si>
  <si>
    <t>-20,414118999999999</t>
  </si>
  <si>
    <t>-53,229346</t>
  </si>
  <si>
    <t>MSRBS009_ARRU M1</t>
  </si>
  <si>
    <t>MSRBS009_ARRU M2</t>
  </si>
  <si>
    <t>MSRBS009_AMW M1</t>
  </si>
  <si>
    <t>RSBRJ001COLLO2_0RF M1</t>
  </si>
  <si>
    <t>RSBRJ001COLLO2_0</t>
  </si>
  <si>
    <t>RSBRJ001COLLO2_0RRU M1</t>
  </si>
  <si>
    <t>RSBRJ001COLLO2_0RRU M2</t>
  </si>
  <si>
    <t>RRU5505</t>
  </si>
  <si>
    <t>SPPRC006_ARF M1</t>
  </si>
  <si>
    <t>SPPRC006</t>
  </si>
  <si>
    <t>SPPRC006_A</t>
  </si>
  <si>
    <t>SPAT7</t>
  </si>
  <si>
    <t>-22,681151</t>
  </si>
  <si>
    <t>-47,781371</t>
  </si>
  <si>
    <t>SPPRC006_ARF M2</t>
  </si>
  <si>
    <t>SPPRC006_ARRU M1</t>
  </si>
  <si>
    <t>SPPRC006_ARRU M2</t>
  </si>
  <si>
    <t>SPPRC006_ARRU M3</t>
  </si>
  <si>
    <t>SPPRC006_AMW M1</t>
  </si>
  <si>
    <t>SCX1-220C</t>
  </si>
  <si>
    <t>SPPRC006_AGABINETE</t>
  </si>
  <si>
    <t>BANPX001_BRF M1</t>
  </si>
  <si>
    <t>-11,941255999999999</t>
  </si>
  <si>
    <t>-38,870874999999998</t>
  </si>
  <si>
    <t>BANPX001_BRRU M1</t>
  </si>
  <si>
    <t>BANPX001_BRRU M2</t>
  </si>
  <si>
    <t>BANPX001_BMW M1</t>
  </si>
  <si>
    <t>BANPX001_BGABINETE</t>
  </si>
  <si>
    <t>SPJQT005_DRF M1</t>
  </si>
  <si>
    <t>SPJQT005_D</t>
  </si>
  <si>
    <t>-23,935231000000002</t>
  </si>
  <si>
    <t>-47,082731000000003</t>
  </si>
  <si>
    <t>SPJQT005_DRRU M1</t>
  </si>
  <si>
    <t>SPJQT005_DRRU M2</t>
  </si>
  <si>
    <t>SPJQT005_DMW M1</t>
  </si>
  <si>
    <t>MINI-LINK 0,6</t>
  </si>
  <si>
    <t>SPSPL168COLLO1_0RRU M1</t>
  </si>
  <si>
    <t>SPSPL168COLLO1_0</t>
  </si>
  <si>
    <t>SPSPL168COLLO1_0MW M1</t>
  </si>
  <si>
    <t>SPSPL168COLLO1_0RRU M2</t>
  </si>
  <si>
    <t>SPSPL168COLLO1_0RRU M3</t>
  </si>
  <si>
    <t>RRU 4490 B1.B3</t>
  </si>
  <si>
    <t>SPSPL168COLLO1_0RF M1</t>
  </si>
  <si>
    <t>SPSPL168COLLO1_0RF M2</t>
  </si>
  <si>
    <t>SPSPL168COLLO1_0GABINETE</t>
  </si>
  <si>
    <t>MSCMP010_BRF M1</t>
  </si>
  <si>
    <t>MSCMP010</t>
  </si>
  <si>
    <t>MSCMP010_B</t>
  </si>
  <si>
    <t>SN-CGM9J6</t>
  </si>
  <si>
    <t>-20,696791000000001</t>
  </si>
  <si>
    <t>-54,307236000000003</t>
  </si>
  <si>
    <t>MSCMP010_BRRU M1</t>
  </si>
  <si>
    <t>MSCMP010_BRRU M2</t>
  </si>
  <si>
    <t>MSCMP010_BMW M1</t>
  </si>
  <si>
    <t>AMMNS013_ARF M1</t>
  </si>
  <si>
    <t>-2,9545499999999998</t>
  </si>
  <si>
    <t>-60,022649999999999</t>
  </si>
  <si>
    <t>AMMNS013_ARF M2</t>
  </si>
  <si>
    <t>AMMNS013_ARRU M1</t>
  </si>
  <si>
    <t>AMMNS013_AGABINETE</t>
  </si>
  <si>
    <t>AMMNS011_BRF M1</t>
  </si>
  <si>
    <t>-3,0506000000000002</t>
  </si>
  <si>
    <t>-59,960920000000002</t>
  </si>
  <si>
    <t>AMMNS011_BRF M2</t>
  </si>
  <si>
    <t>AMMNS011_BRRU M1</t>
  </si>
  <si>
    <t>AMMNS011_BGABINETE</t>
  </si>
  <si>
    <t>BATBN001_ERF M1</t>
  </si>
  <si>
    <t>BATBN001_E</t>
  </si>
  <si>
    <t>BAIBU25</t>
  </si>
  <si>
    <t>-14,867409</t>
  </si>
  <si>
    <t>-39,279175000000002</t>
  </si>
  <si>
    <t>BATBN001_ERRU M1</t>
  </si>
  <si>
    <t>BATBN001_EVSAT</t>
  </si>
  <si>
    <t>MSRBS020_ARF M1</t>
  </si>
  <si>
    <t>-21,157684</t>
  </si>
  <si>
    <t>-53,232593999999999</t>
  </si>
  <si>
    <t>MSRBS020_ARRU M1</t>
  </si>
  <si>
    <t>MSRBS020_ARRU M2</t>
  </si>
  <si>
    <t>MSRBS020_AMW M1</t>
  </si>
  <si>
    <t>MSRBS020_AMW M2</t>
  </si>
  <si>
    <t>MSCMP016_ARF M1</t>
  </si>
  <si>
    <t>-21,066998999999999</t>
  </si>
  <si>
    <t>-53,918070999999998</t>
  </si>
  <si>
    <t>MSCMP016_ARRU M1</t>
  </si>
  <si>
    <t>MSCMP016_ARRU M2</t>
  </si>
  <si>
    <t>MSCMP016_AMW M1</t>
  </si>
  <si>
    <t>MSCMP016_AMW M2</t>
  </si>
  <si>
    <t>MSCMP007_CRF M1</t>
  </si>
  <si>
    <t>MSCMP007</t>
  </si>
  <si>
    <t>MSCMP007_C</t>
  </si>
  <si>
    <t>SN-CGM9J3</t>
  </si>
  <si>
    <t>-20,599533999999998</t>
  </si>
  <si>
    <t>-54,535226999999999</t>
  </si>
  <si>
    <t>MSCMP007_CRRU M1</t>
  </si>
  <si>
    <t>MSCMP007_CRRU M2</t>
  </si>
  <si>
    <t>MSCMP007_CMW M1</t>
  </si>
  <si>
    <t>SPLTN002_ARF M1</t>
  </si>
  <si>
    <t>SPLTN002</t>
  </si>
  <si>
    <t>SPLTN002_A</t>
  </si>
  <si>
    <t>SP09B</t>
  </si>
  <si>
    <t>-20,947769999999998</t>
  </si>
  <si>
    <t>-47,235703999999998</t>
  </si>
  <si>
    <t>SPLTN002_ARRU M1</t>
  </si>
  <si>
    <t>SPLTN002_ARRU M2</t>
  </si>
  <si>
    <t>SPLTN002_AMW M1</t>
  </si>
  <si>
    <t>PEFLR003_BRF M1</t>
  </si>
  <si>
    <t>PEFLR003</t>
  </si>
  <si>
    <t>PEFLR003_B</t>
  </si>
  <si>
    <t>PEFRT05</t>
  </si>
  <si>
    <t>-8,7196789999999993</t>
  </si>
  <si>
    <t>-38,494929999999997</t>
  </si>
  <si>
    <t>PEFLR003_BRRU M1</t>
  </si>
  <si>
    <t>PEFLR003_BVSAT</t>
  </si>
  <si>
    <t>MTSNP003COLLO1_0RF M1</t>
  </si>
  <si>
    <t>MTSNP003COLLO1_0</t>
  </si>
  <si>
    <t>MTSNP003COLLO1_0RRU M1</t>
  </si>
  <si>
    <t>MTSNP003COLLO1_0RF M2</t>
  </si>
  <si>
    <t>MTSNP003COLLO1_0MW M1</t>
  </si>
  <si>
    <t>MTSNP003COLLO1_0RRU M2</t>
  </si>
  <si>
    <t>CEPRM001_BRF M1</t>
  </si>
  <si>
    <t>CEPRM001</t>
  </si>
  <si>
    <t>CEPRM001_B</t>
  </si>
  <si>
    <t>CEPBF</t>
  </si>
  <si>
    <t>-6,1941699999999997</t>
  </si>
  <si>
    <t>-40,774450000000002</t>
  </si>
  <si>
    <t>CEPRM001_BRRU M1</t>
  </si>
  <si>
    <t>CEPRM001_BRRU M2</t>
  </si>
  <si>
    <t>CEPRM001_BMW M1</t>
  </si>
  <si>
    <t>CEPRM001_BGABINETE</t>
  </si>
  <si>
    <t>PRVRM001_ARF M1</t>
  </si>
  <si>
    <t>PRVRM001</t>
  </si>
  <si>
    <t>PRVRM001_A</t>
  </si>
  <si>
    <t>PRVR1</t>
  </si>
  <si>
    <t>-25,381388999999999</t>
  </si>
  <si>
    <t>-52,182611000000001</t>
  </si>
  <si>
    <t>PRVRM001_ARRU M1</t>
  </si>
  <si>
    <t>PRVRM001_ARRU M2</t>
  </si>
  <si>
    <t>PRVRM001_AMW M1</t>
  </si>
  <si>
    <t>PRVRM001_AGABINETE</t>
  </si>
  <si>
    <t>PRVRM002_ARF M1</t>
  </si>
  <si>
    <t>PRVRM002</t>
  </si>
  <si>
    <t>PRVRM002_A</t>
  </si>
  <si>
    <t>PRVR2</t>
  </si>
  <si>
    <t>-25,373756</t>
  </si>
  <si>
    <t>-52,255442000000002</t>
  </si>
  <si>
    <t>PRVRM002_ARRU M1</t>
  </si>
  <si>
    <t>PRVRM002_ARRU M2</t>
  </si>
  <si>
    <t>PRVRM002_AMW M1</t>
  </si>
  <si>
    <t>PRVRM002_AGABINETE</t>
  </si>
  <si>
    <t>ALJNQ001_ARF M1</t>
  </si>
  <si>
    <t>ALJNQ001</t>
  </si>
  <si>
    <t>ALJNQ001_A</t>
  </si>
  <si>
    <t>-9,8139500000000002</t>
  </si>
  <si>
    <t>-36,446869</t>
  </si>
  <si>
    <t>ALJNQ001_ARRU M1</t>
  </si>
  <si>
    <t>ALJNQ001_ARRU M2</t>
  </si>
  <si>
    <t>ALJNQ001_AMW M1</t>
  </si>
  <si>
    <t>ALJNQ001_AGABINETE</t>
  </si>
  <si>
    <t>PRPRD002COLLO1_0RRU M1</t>
  </si>
  <si>
    <t>PRPRD002COLLO1_0</t>
  </si>
  <si>
    <t>PRPRD002COLLO1_0MW M1</t>
  </si>
  <si>
    <t>SBX4-W60 AH</t>
  </si>
  <si>
    <t>PRPRD002COLLO1_0RRU M2</t>
  </si>
  <si>
    <t>RRU 5304W B28</t>
  </si>
  <si>
    <t>PRPRD002COLLO1_0RF M1</t>
  </si>
  <si>
    <t>A704521R0v06 - DX-690-960-33-20.5i-M-R</t>
  </si>
  <si>
    <t>PRPRD002COLLO1_0GABINETE</t>
  </si>
  <si>
    <t>MACDL006_ARF M1</t>
  </si>
  <si>
    <t>-5,1161289999999999</t>
  </si>
  <si>
    <t>-47,690018000000002</t>
  </si>
  <si>
    <t>MACDL006_ARF M2</t>
  </si>
  <si>
    <t>MACDL006_ARRU M2</t>
  </si>
  <si>
    <t>SPSPL064COLLO1_0RRU M1</t>
  </si>
  <si>
    <t>SPSPL064</t>
  </si>
  <si>
    <t>SPSPL064COLLO1_0</t>
  </si>
  <si>
    <t>SPSPL064COLLO1_0RRU M2</t>
  </si>
  <si>
    <t>SPSPL064COLLO1_0RF M1</t>
  </si>
  <si>
    <t>SPSPL064COLLO1_0RF M2</t>
  </si>
  <si>
    <t>SPSPL064COLLO1_0GABINETE</t>
  </si>
  <si>
    <t>PRCTN001_ARF M1</t>
  </si>
  <si>
    <t>PRCTN001</t>
  </si>
  <si>
    <t>PRCTN001_A</t>
  </si>
  <si>
    <t>PRCV1</t>
  </si>
  <si>
    <t>-25,098222</t>
  </si>
  <si>
    <t>-53,077758000000003</t>
  </si>
  <si>
    <t>PRCTN001_ARRU M1</t>
  </si>
  <si>
    <t>PRCTN001_ARRU M2</t>
  </si>
  <si>
    <t>PRCTN001_AMW M1</t>
  </si>
  <si>
    <t>PRCTN001_AGABINETE</t>
  </si>
  <si>
    <t>PRLRN001_ARF M1</t>
  </si>
  <si>
    <t>PRLRN001</t>
  </si>
  <si>
    <t>PRLRN001_A</t>
  </si>
  <si>
    <t>PRLJ2</t>
  </si>
  <si>
    <t>-25,371282999999998</t>
  </si>
  <si>
    <t>-52,369647000000001</t>
  </si>
  <si>
    <t>PRLRN001_ARRU M1</t>
  </si>
  <si>
    <t>PRLRN001_ARRU M2</t>
  </si>
  <si>
    <t>PRLRN001_AMW M1</t>
  </si>
  <si>
    <t>PRLRN001_AGABINETE</t>
  </si>
  <si>
    <t>PRNVX001_ARF M1</t>
  </si>
  <si>
    <t>PRNVX001</t>
  </si>
  <si>
    <t>PRNVX001_A</t>
  </si>
  <si>
    <t>PRNJ4</t>
  </si>
  <si>
    <t>-25,261340000000001</t>
  </si>
  <si>
    <t>-52,624850000000002</t>
  </si>
  <si>
    <t>PRNVX001_ARRU M1</t>
  </si>
  <si>
    <t>PRNVX001_ARRU M2</t>
  </si>
  <si>
    <t>PRNVX001_AMW M1</t>
  </si>
  <si>
    <t>PRNVX001_AGABINETE</t>
  </si>
  <si>
    <t>ESLFR003_BRF M1</t>
  </si>
  <si>
    <t>ESLFR003</t>
  </si>
  <si>
    <t>ESLFR003_B</t>
  </si>
  <si>
    <t>ESSOO</t>
  </si>
  <si>
    <t>ESLFR003_BRRU M1</t>
  </si>
  <si>
    <t>ESLFR003_BRRU M2</t>
  </si>
  <si>
    <t>ESLFR003_BMW M1</t>
  </si>
  <si>
    <t>ESLFR003_BGABINETE</t>
  </si>
  <si>
    <t>RORQM004_CRF M1</t>
  </si>
  <si>
    <t>RORQM004_C</t>
  </si>
  <si>
    <t>-10,010279000000001</t>
  </si>
  <si>
    <t>-63,001587999999998</t>
  </si>
  <si>
    <t>RORQM004_CRRU M1</t>
  </si>
  <si>
    <t>RORQM004_CRRU M2</t>
  </si>
  <si>
    <t>RORQM004_CMW M1</t>
  </si>
  <si>
    <t>MSRBS015_ERF M1</t>
  </si>
  <si>
    <t>MSRBS015</t>
  </si>
  <si>
    <t>MSRBS015_E</t>
  </si>
  <si>
    <t>SN-RRRSH3</t>
  </si>
  <si>
    <t>-21,099774</t>
  </si>
  <si>
    <t>-53,703161999999999</t>
  </si>
  <si>
    <t>MSRBS015_ERRU M1</t>
  </si>
  <si>
    <t>MSRBS015_ERRU M2</t>
  </si>
  <si>
    <t>MSRBS015_EMW M1</t>
  </si>
  <si>
    <t>PRMRR003_CRF M1</t>
  </si>
  <si>
    <t>PRMRR003</t>
  </si>
  <si>
    <t>PRMRR003_C</t>
  </si>
  <si>
    <t>SR-MOGR01</t>
  </si>
  <si>
    <t>-25,393559</t>
  </si>
  <si>
    <t>-48,862968000000002</t>
  </si>
  <si>
    <t>PRMRR003_CRRU M1</t>
  </si>
  <si>
    <t>PRMRR003_CVSAT</t>
  </si>
  <si>
    <t>SPCMP005COLLO2_0RF M1</t>
  </si>
  <si>
    <t>SPCMP005COLLO2_0</t>
  </si>
  <si>
    <t>SPCMP005COLLO2_0RF M2</t>
  </si>
  <si>
    <t>SPCMP005COLLO2_0RRU M1</t>
  </si>
  <si>
    <t>SPCMP005COLLO2_0RRU M2</t>
  </si>
  <si>
    <t>SPCMP005COLLO2_0RRU M3</t>
  </si>
  <si>
    <t>SPCMP005COLLO2_0MW M1</t>
  </si>
  <si>
    <t>SPSPL180_ARF M1</t>
  </si>
  <si>
    <t>SPSPL180</t>
  </si>
  <si>
    <t>SPSPL180_A</t>
  </si>
  <si>
    <t>SPUG2</t>
  </si>
  <si>
    <t>SPSPL180_ARF M2</t>
  </si>
  <si>
    <t>SPSPL180_ARRU M1</t>
  </si>
  <si>
    <t>SPSPL180_ARRU M2</t>
  </si>
  <si>
    <t>SPSPL180_ARRU M3</t>
  </si>
  <si>
    <t>SPSPL180_AGABINETE</t>
  </si>
  <si>
    <t>SPYYR001_BRF M1</t>
  </si>
  <si>
    <t>SPYYR001</t>
  </si>
  <si>
    <t>SPYYR001_B</t>
  </si>
  <si>
    <t>SP01B</t>
  </si>
  <si>
    <t>-20,377600000000001</t>
  </si>
  <si>
    <t>-47,369439999999997</t>
  </si>
  <si>
    <t>SPYYR001_BRRU M1</t>
  </si>
  <si>
    <t>SPYYR001_BRRU M2</t>
  </si>
  <si>
    <t>SPYYR001_BRRU M3</t>
  </si>
  <si>
    <t>SPYYR001_BMW M1</t>
  </si>
  <si>
    <t>SPLNC001_ARF M1</t>
  </si>
  <si>
    <t>SPLNC001</t>
  </si>
  <si>
    <t>SPLNC001_A</t>
  </si>
  <si>
    <t>SPXQ1</t>
  </si>
  <si>
    <t>QUATÁ</t>
  </si>
  <si>
    <t>-22,779449</t>
  </si>
  <si>
    <t>-48,799767000000003</t>
  </si>
  <si>
    <t>SPLNC001_ARRU M1</t>
  </si>
  <si>
    <t>SPLNC001_ARRU M2</t>
  </si>
  <si>
    <t>SPLNC001_ARRU M3</t>
  </si>
  <si>
    <t>SPLNC001_AMW M1</t>
  </si>
  <si>
    <t>SPLNC002_ARF M1</t>
  </si>
  <si>
    <t>SPLNC002</t>
  </si>
  <si>
    <t>SPLNC002_A</t>
  </si>
  <si>
    <t>SPXQ6</t>
  </si>
  <si>
    <t>-22,625730999999998</t>
  </si>
  <si>
    <t>-48,752591000000002</t>
  </si>
  <si>
    <t>SPLNC002_ARRU M1</t>
  </si>
  <si>
    <t>SPLNC002_ARRU M2</t>
  </si>
  <si>
    <t>SPLNC002_ARRU M3</t>
  </si>
  <si>
    <t>SPLNC002_AMW M1</t>
  </si>
  <si>
    <t>SPFRR001COLLO1_0RF M1</t>
  </si>
  <si>
    <t>SPFRR001COLLO1_0</t>
  </si>
  <si>
    <t>SPFRR001COLLO1_0RRU M1</t>
  </si>
  <si>
    <t>SPFRR001COLLO1_0RRU M2</t>
  </si>
  <si>
    <t>SPFRR001COLLO1_0RRU M3</t>
  </si>
  <si>
    <t>DC BOX 5G</t>
  </si>
  <si>
    <t>SPFRR001COLLO1_0MW M1</t>
  </si>
  <si>
    <t>RJTRS011_BRF M1</t>
  </si>
  <si>
    <t>RJTRS011</t>
  </si>
  <si>
    <t>RJTRS011_B</t>
  </si>
  <si>
    <t>4G-TERE50</t>
  </si>
  <si>
    <t>-22,301645000000001</t>
  </si>
  <si>
    <t>-42,936148000000003</t>
  </si>
  <si>
    <t>RJTRS011_BRRU M1</t>
  </si>
  <si>
    <t>BACMC007_CRF M1</t>
  </si>
  <si>
    <t>BACMC007</t>
  </si>
  <si>
    <t>BACMC007_C</t>
  </si>
  <si>
    <t>BAABD</t>
  </si>
  <si>
    <t>-12,758056</t>
  </si>
  <si>
    <t>-38,176800999999998</t>
  </si>
  <si>
    <t>BACMC007_CRF M2</t>
  </si>
  <si>
    <t>BACMC007_CRRU M1</t>
  </si>
  <si>
    <t>BACMC007_CRRU M2</t>
  </si>
  <si>
    <t>BACMC007_CGABINETE</t>
  </si>
  <si>
    <t>MAPRS003_BRF M1</t>
  </si>
  <si>
    <t>MAPRS003</t>
  </si>
  <si>
    <t>MAPRS003_B</t>
  </si>
  <si>
    <t>MADCM</t>
  </si>
  <si>
    <t>-5,2684360000000003</t>
  </si>
  <si>
    <t>-44,392088000000001</t>
  </si>
  <si>
    <t>MAPRS003_BRRU M1</t>
  </si>
  <si>
    <t>MAPRS003_BRRU M2</t>
  </si>
  <si>
    <t>MAPRS003_BMW M1</t>
  </si>
  <si>
    <t>MAPRS003_BGABINETE</t>
  </si>
  <si>
    <t>SPCMP015_CRF M1</t>
  </si>
  <si>
    <t>SPCMP015</t>
  </si>
  <si>
    <t>SPCMP015_C</t>
  </si>
  <si>
    <t>SP0PP</t>
  </si>
  <si>
    <t>SPCMP015_CRF M2</t>
  </si>
  <si>
    <t>SPCMP015_CRF M3</t>
  </si>
  <si>
    <t>SPCMP015_CRRU M1</t>
  </si>
  <si>
    <t>SPCMP015_CRRU M2</t>
  </si>
  <si>
    <t>SPCMP015_CGABINETE</t>
  </si>
  <si>
    <t>RJMCX002_FRF M1</t>
  </si>
  <si>
    <t>RJMCX002</t>
  </si>
  <si>
    <t>RJMCX002_F</t>
  </si>
  <si>
    <t>RJMCE92</t>
  </si>
  <si>
    <t>RJMCX002_FRF M2</t>
  </si>
  <si>
    <t>RJMCX002_FRRU M1</t>
  </si>
  <si>
    <t>RRU 54471</t>
  </si>
  <si>
    <t>SPPRC011_ARF M1</t>
  </si>
  <si>
    <t>SPPRC011</t>
  </si>
  <si>
    <t>SPPRC011_A</t>
  </si>
  <si>
    <t>SP4AD</t>
  </si>
  <si>
    <t>-22,692675000000001</t>
  </si>
  <si>
    <t>-47,682906000000003</t>
  </si>
  <si>
    <t>SPPRC011_ARF M2</t>
  </si>
  <si>
    <t>SPPRC011_ARRU M1</t>
  </si>
  <si>
    <t>SPPRC011_ARRU M2</t>
  </si>
  <si>
    <t>SPPRC011_ARRU M3</t>
  </si>
  <si>
    <t>SPPRC011_AMW M1</t>
  </si>
  <si>
    <t>SPPRC011_AGABINETE</t>
  </si>
  <si>
    <t>RNMSS001_GRF M1</t>
  </si>
  <si>
    <t>RNMSS001</t>
  </si>
  <si>
    <t>RNMSS001_G</t>
  </si>
  <si>
    <t>RNMRO41</t>
  </si>
  <si>
    <t>-5,2052630000000004</t>
  </si>
  <si>
    <t>-37,361061999999997</t>
  </si>
  <si>
    <t>RNMSS001_GRF M2</t>
  </si>
  <si>
    <t>AAU5336M</t>
  </si>
  <si>
    <t>RNMSS001_GRRU M1</t>
  </si>
  <si>
    <t>BABRY001_ARF M1</t>
  </si>
  <si>
    <t>BABRY001</t>
  </si>
  <si>
    <t>BABRY001_A</t>
  </si>
  <si>
    <t>BABNS</t>
  </si>
  <si>
    <t>-14,869187999999999</t>
  </si>
  <si>
    <t>-40,578544999999998</t>
  </si>
  <si>
    <t>BABRY001_ARRU M1</t>
  </si>
  <si>
    <t>BABRY001_ARRU M2</t>
  </si>
  <si>
    <t>BABRY001_ARRU M3</t>
  </si>
  <si>
    <t>RRU 2271 B5</t>
  </si>
  <si>
    <t>BABRY001_AMW M1</t>
  </si>
  <si>
    <t>BABRY001_AGABINETE</t>
  </si>
  <si>
    <t>APNXX001_CRF M1</t>
  </si>
  <si>
    <t>APNXX001</t>
  </si>
  <si>
    <t>APNXX001_C</t>
  </si>
  <si>
    <t>APSQA19</t>
  </si>
  <si>
    <t>-0,0094909999999999994</t>
  </si>
  <si>
    <t>-51,178407999999997</t>
  </si>
  <si>
    <t>APNXX001_CRF M2</t>
  </si>
  <si>
    <t>APNXX001_CRRU M1</t>
  </si>
  <si>
    <t>APNXX001_CRRU M2</t>
  </si>
  <si>
    <t>APNXX001_CRRU M3</t>
  </si>
  <si>
    <t>AMMNS012_BRF M1</t>
  </si>
  <si>
    <t>AMMNS012</t>
  </si>
  <si>
    <t>AMMNS012_B</t>
  </si>
  <si>
    <t>AMMCO</t>
  </si>
  <si>
    <t>-3,0097399999999999</t>
  </si>
  <si>
    <t>-59,94708</t>
  </si>
  <si>
    <t>AMMNS012_BRF M2</t>
  </si>
  <si>
    <t>AMMNS012_BRRU M1</t>
  </si>
  <si>
    <t>AMMNS012_BGABINETE</t>
  </si>
  <si>
    <t>AMMNS007_CRF M1</t>
  </si>
  <si>
    <t>AMMNS007</t>
  </si>
  <si>
    <t>AMMNS007_C</t>
  </si>
  <si>
    <t>AMMAZ</t>
  </si>
  <si>
    <t>-2,99891</t>
  </si>
  <si>
    <t>-60,063760000000002</t>
  </si>
  <si>
    <t>AMMNS007_CRF M2</t>
  </si>
  <si>
    <t>AMMNS007_CRRU M1</t>
  </si>
  <si>
    <t>AMMNS007_CGABINETE</t>
  </si>
  <si>
    <t>PRRCR002COLLO1_0RRU M1</t>
  </si>
  <si>
    <t>PRRCR002COLLO1_0</t>
  </si>
  <si>
    <t>PRRCR002COLLO1_0RRU M2</t>
  </si>
  <si>
    <t>RRU530 4W B28</t>
  </si>
  <si>
    <t>PRRCR002COLLO1_0MW M1</t>
  </si>
  <si>
    <t>SCX3-W60 AH</t>
  </si>
  <si>
    <t>PRRCR002COLLO1_0RF M1</t>
  </si>
  <si>
    <t>PRRCR002COLLO1_0GABINETE</t>
  </si>
  <si>
    <t>AMMNS010_BRF M1</t>
  </si>
  <si>
    <t>AMMNS010</t>
  </si>
  <si>
    <t>AMMNS010_B</t>
  </si>
  <si>
    <t>AMDIN</t>
  </si>
  <si>
    <t>-2,9998320000000001</t>
  </si>
  <si>
    <t>-59,874093999999999</t>
  </si>
  <si>
    <t>AMMNS010_BRF M2</t>
  </si>
  <si>
    <t>AMMNS010_BRRU M1</t>
  </si>
  <si>
    <t>AMMNS010_BRRU M2</t>
  </si>
  <si>
    <t>AMMNS010_BMW M1</t>
  </si>
  <si>
    <t>AMMNS010_BGABINETE</t>
  </si>
  <si>
    <t>SPTPW023_ARF M1</t>
  </si>
  <si>
    <t>SPTPW023_A</t>
  </si>
  <si>
    <t>SPTPW023_ARF M2</t>
  </si>
  <si>
    <t>SPTPW023_ARF M3</t>
  </si>
  <si>
    <t>SPTPW023_ARF M4</t>
  </si>
  <si>
    <t>RF M4</t>
  </si>
  <si>
    <t>SPTPW023_ARRU M1</t>
  </si>
  <si>
    <t>SPTPW023_ARRU M2</t>
  </si>
  <si>
    <t>SPTPW023_ARRU M3</t>
  </si>
  <si>
    <t>SPTPW023_ARRU M4</t>
  </si>
  <si>
    <t>ESVTR011_ARF M1</t>
  </si>
  <si>
    <t>ESVTR011</t>
  </si>
  <si>
    <t>ESVTR011_A</t>
  </si>
  <si>
    <t>ESVA7</t>
  </si>
  <si>
    <t>Projeto Porto Tubarão</t>
  </si>
  <si>
    <t>-20,249293000000002</t>
  </si>
  <si>
    <t>-40,259059999999998</t>
  </si>
  <si>
    <t>ESVTR011_ARRU M1</t>
  </si>
  <si>
    <t>ESVTR011_ARRU M2</t>
  </si>
  <si>
    <t>SPMRP003COLLO2_0RF M1</t>
  </si>
  <si>
    <t>SPMRP003COLLO2_0</t>
  </si>
  <si>
    <t>SPMRP003COLLO2_0RRU M1</t>
  </si>
  <si>
    <t>SPMRP003COLLO2_0MW M1</t>
  </si>
  <si>
    <t>SPMRP003COLLO2_0RRU M2</t>
  </si>
  <si>
    <t>AMMNS008_CRF M1</t>
  </si>
  <si>
    <t>AMMNS008</t>
  </si>
  <si>
    <t>AMMNS008_C</t>
  </si>
  <si>
    <t>AMADP</t>
  </si>
  <si>
    <t>-2,9667599999999998</t>
  </si>
  <si>
    <t>-60,099490000000003</t>
  </si>
  <si>
    <t>AMMNS008_CRF M2</t>
  </si>
  <si>
    <t>AMMNS008_CRRU M1</t>
  </si>
  <si>
    <t>AMMNS008_CRRU M2</t>
  </si>
  <si>
    <t>AMMNS008_CMW M1</t>
  </si>
  <si>
    <t>AMMNS008_CGABINETE</t>
  </si>
  <si>
    <t>PRRTX002COLLO1_0RRU M1</t>
  </si>
  <si>
    <t>PRRTX002COLLO1_0</t>
  </si>
  <si>
    <t>PRRTX002COLLO1_0RF M1</t>
  </si>
  <si>
    <t>PRRTX002COLLO1_0MW M1</t>
  </si>
  <si>
    <t>PRRTX002COLLO1_0RRU M2</t>
  </si>
  <si>
    <t>PRRTX002COLLO1_0GABINETE</t>
  </si>
  <si>
    <t>PRPRD005COLLO1_0RRU M1</t>
  </si>
  <si>
    <t>PRPRD005COLLO1_0</t>
  </si>
  <si>
    <t>PRPRD005COLLO1_0MW M1</t>
  </si>
  <si>
    <t>PRPRD005COLLO1_0RRU M2</t>
  </si>
  <si>
    <t>PRPRD005COLLO1_0RF M1</t>
  </si>
  <si>
    <t>PRPRD005COLLO1_0GABINETE</t>
  </si>
  <si>
    <t>PRTXR002COLLO1_0RF M1</t>
  </si>
  <si>
    <t>PRTXR002COLLO1_0</t>
  </si>
  <si>
    <t>PRTXR002COLLO1_0MW M1</t>
  </si>
  <si>
    <t>PRTXR002COLLO1_0RRU M1</t>
  </si>
  <si>
    <t>PRTXR002COLLO1_0RRU M2</t>
  </si>
  <si>
    <t>PRTXR002COLLO1_0GABINETE</t>
  </si>
  <si>
    <t>SPTRM001COLLO1_0RF M1</t>
  </si>
  <si>
    <t>SPTRM001COLLO1_0</t>
  </si>
  <si>
    <t>SPTRM001COLLO1_0RRU M1</t>
  </si>
  <si>
    <t>SPTRM001COLLO1_0MW M1</t>
  </si>
  <si>
    <t>SPTRM001COLLO1_0RRU M2</t>
  </si>
  <si>
    <t>SPTRM001COLLO1_0RRU M3</t>
  </si>
  <si>
    <t>SPTXX022COLLO1_0RF M1</t>
  </si>
  <si>
    <t>SPTXX022COLLO1_0</t>
  </si>
  <si>
    <t>SPTXX022COLLO1_0RRU M1</t>
  </si>
  <si>
    <t>RRU2271 B28</t>
  </si>
  <si>
    <t>SPTXX022COLLO1_0RF M2</t>
  </si>
  <si>
    <t>SPTXX022COLLO1_0RRU M2</t>
  </si>
  <si>
    <t>RRU4490 B3/B1</t>
  </si>
  <si>
    <t>SPTXX022COLLO1_0GABINETE</t>
  </si>
  <si>
    <t>MGTRY003_ARF M1</t>
  </si>
  <si>
    <t>MGTRY003</t>
  </si>
  <si>
    <t>MGTRY003_A</t>
  </si>
  <si>
    <t>SN-TMRD40</t>
  </si>
  <si>
    <t>VIA CRISTAIS - Rota dos Cristais</t>
  </si>
  <si>
    <t>-18,481749000000001</t>
  </si>
  <si>
    <t>-45,066580000000002</t>
  </si>
  <si>
    <t>MGTRY003_ARRU M1</t>
  </si>
  <si>
    <t>MGTRY003_AMW M1</t>
  </si>
  <si>
    <t>MGJPN007_ARF M1</t>
  </si>
  <si>
    <t>MGJPN007</t>
  </si>
  <si>
    <t>MGJPN007_A</t>
  </si>
  <si>
    <t>SN-JPRD44</t>
  </si>
  <si>
    <t>-17,945381000000001</t>
  </si>
  <si>
    <t>-46,035345999999997</t>
  </si>
  <si>
    <t>MGJPN007_ARRU M1</t>
  </si>
  <si>
    <t>MGJPN007_AVSAT</t>
  </si>
  <si>
    <t>MGSTL003_ARF M1</t>
  </si>
  <si>
    <t>MGSTL003</t>
  </si>
  <si>
    <t>MGSTL003_A</t>
  </si>
  <si>
    <t>SN-SLRD40</t>
  </si>
  <si>
    <t>MGSTL003_ARRU M1</t>
  </si>
  <si>
    <t>MGSTL003_AMW M1</t>
  </si>
  <si>
    <t>Formulario</t>
  </si>
  <si>
    <t>Plantilla</t>
  </si>
  <si>
    <t>Proyecto</t>
  </si>
  <si>
    <t>Elemento de red</t>
  </si>
  <si>
    <t>Códigos de sitios afectados</t>
  </si>
  <si>
    <t>Nombres de sitios afectados</t>
  </si>
  <si>
    <t>Contratista asignado</t>
  </si>
  <si>
    <t>Asignado a</t>
  </si>
  <si>
    <t>Estado</t>
  </si>
  <si>
    <t>1.1 Tipo do imóvel:</t>
  </si>
  <si>
    <t>1.10 Bairro</t>
  </si>
  <si>
    <t>1.11 Nome do Edifício</t>
  </si>
  <si>
    <t>1.12 Proprietário</t>
  </si>
  <si>
    <t>1.13 Nome do proprietário</t>
  </si>
  <si>
    <t>1.14 Endereço proprietário</t>
  </si>
  <si>
    <t>1.15 Telefone</t>
  </si>
  <si>
    <t>1.16 E-mail</t>
  </si>
  <si>
    <t>1.17 Nome Representante</t>
  </si>
  <si>
    <t>1.18 Endereço representante</t>
  </si>
  <si>
    <t>1.19 telefone representante</t>
  </si>
  <si>
    <t>1.2 Rooftop</t>
  </si>
  <si>
    <t>1.20 Altura</t>
  </si>
  <si>
    <t>1.21 Latitude</t>
  </si>
  <si>
    <t>longitude</t>
  </si>
  <si>
    <t>1.21 Latitude y longitud.3</t>
  </si>
  <si>
    <t>1.22 Source:</t>
  </si>
  <si>
    <t>1.23 Qualificação do candidato</t>
  </si>
  <si>
    <t>1.24 Tipo de contrato</t>
  </si>
  <si>
    <t>1.25 Valor negociado de locação/ compra</t>
  </si>
  <si>
    <t>1.26 Propriedade de uso da concessionária</t>
  </si>
  <si>
    <t>1.3 Compartilhamento</t>
  </si>
  <si>
    <t>1.4 Nome da Estação</t>
  </si>
  <si>
    <t>1.5 Sigla da Estação</t>
  </si>
  <si>
    <t>1.6 Endereço do site</t>
  </si>
  <si>
    <t>1.7 Estado (UF)</t>
  </si>
  <si>
    <t>1.8 Cidade</t>
  </si>
  <si>
    <t>1.9 CEP</t>
  </si>
  <si>
    <t>LATITUDE_P1</t>
  </si>
  <si>
    <t>LATITUDE_P2</t>
  </si>
  <si>
    <t>LATITUDE_P3</t>
  </si>
  <si>
    <t>LATITUDE_P4</t>
  </si>
  <si>
    <t>LATITUDE_P5</t>
  </si>
  <si>
    <t>LATITUDE - P6</t>
  </si>
  <si>
    <t>LATITUDE - P7</t>
  </si>
  <si>
    <t>LONGITUDE_P1</t>
  </si>
  <si>
    <t>LONGITUDE_P2</t>
  </si>
  <si>
    <t>LONGITUDE_P3</t>
  </si>
  <si>
    <t>LONGITUDE_P4</t>
  </si>
  <si>
    <t>LONGITUDE_P5</t>
  </si>
  <si>
    <t>LONGITUDE - P6</t>
  </si>
  <si>
    <t>LONGITUDE - P7</t>
  </si>
  <si>
    <t>FO-26-934344</t>
  </si>
  <si>
    <t>Cadastro Candidato</t>
  </si>
  <si>
    <t>PRPRD010</t>
  </si>
  <si>
    <t>PRPD9</t>
  </si>
  <si>
    <t>Telesite</t>
  </si>
  <si>
    <t>Enviado</t>
  </si>
  <si>
    <t>Residencial</t>
  </si>
  <si>
    <t>zona rural</t>
  </si>
  <si>
    <t>PF</t>
  </si>
  <si>
    <t xml:space="preserve">Sebastião							</t>
  </si>
  <si>
    <t xml:space="preserve">Guarapuava		</t>
  </si>
  <si>
    <t xml:space="preserve"> (42) 99931-1551		</t>
  </si>
  <si>
    <t>N/I</t>
  </si>
  <si>
    <t xml:space="preserve">Axel Melnik							</t>
  </si>
  <si>
    <t xml:space="preserve">(42) 99941-8312		</t>
  </si>
  <si>
    <t>Não</t>
  </si>
  <si>
    <t>WGS84</t>
  </si>
  <si>
    <t>Locação</t>
  </si>
  <si>
    <t xml:space="preserve">BR-277, Km 310 							</t>
  </si>
  <si>
    <t>Paraná</t>
  </si>
  <si>
    <t xml:space="preserve">Prudentópolis			</t>
  </si>
  <si>
    <t>FO-26-931053</t>
  </si>
  <si>
    <t>MTLTF002</t>
  </si>
  <si>
    <t>MTHRL</t>
  </si>
  <si>
    <t>Aprobado</t>
  </si>
  <si>
    <t>Comercial</t>
  </si>
  <si>
    <t>HAMOA</t>
  </si>
  <si>
    <t>PJ</t>
  </si>
  <si>
    <t xml:space="preserve">HAMOA RESORT RESIDENCIAL (GRUPO JMD)							</t>
  </si>
  <si>
    <t xml:space="preserve">AV. MARAGOGI, S/N, HAMOA RESORT RESIDENCIAL							</t>
  </si>
  <si>
    <t xml:space="preserve">31 98891-5039		</t>
  </si>
  <si>
    <t xml:space="preserve">JOÃO VITOR							</t>
  </si>
  <si>
    <t>AV. MARAGOGI, S/N, HAMOA RESORT RESIDENCIAL</t>
  </si>
  <si>
    <t>Mato Grosso</t>
  </si>
  <si>
    <t>ALTA FLORESTA</t>
  </si>
  <si>
    <t>FO-26-928719</t>
  </si>
  <si>
    <t>SPQTX001</t>
  </si>
  <si>
    <t>SPXT0</t>
  </si>
  <si>
    <t>CTM</t>
  </si>
  <si>
    <t>Rural</t>
  </si>
  <si>
    <t>Quatá</t>
  </si>
  <si>
    <t>Anderson Berbone</t>
  </si>
  <si>
    <t>(14) 98143-4948</t>
  </si>
  <si>
    <t>Estrada Particular Sem Nome</t>
  </si>
  <si>
    <t>São Paulo o San Pablo</t>
  </si>
  <si>
    <t>FO-26-928522</t>
  </si>
  <si>
    <t>PECBD003</t>
  </si>
  <si>
    <t>PECBO34</t>
  </si>
  <si>
    <t>EW</t>
  </si>
  <si>
    <t>NATAN</t>
  </si>
  <si>
    <t>ALTO DO CAJUEIRO</t>
  </si>
  <si>
    <t>JOSÉ ADELSON</t>
  </si>
  <si>
    <t>RUA BARÃO DE AMARAJI Nº 39</t>
  </si>
  <si>
    <t>(81) 99255-5537</t>
  </si>
  <si>
    <t>adelsonjuniorsz@gmail.com</t>
  </si>
  <si>
    <t>Rua 36 S/N</t>
  </si>
  <si>
    <t>Pernambuco</t>
  </si>
  <si>
    <t>CABO DE SANTO AGOSTINHO</t>
  </si>
  <si>
    <t>FO-26-927829</t>
  </si>
  <si>
    <t>PANVR001</t>
  </si>
  <si>
    <t>PAVSV</t>
  </si>
  <si>
    <t xml:space="preserve">Vila São Vicente </t>
  </si>
  <si>
    <t xml:space="preserve">Maria Zelia da Silva </t>
  </si>
  <si>
    <t>Chacará São Vicente - KM 25 - Transtuere</t>
  </si>
  <si>
    <t>(94) 9.9284-3267</t>
  </si>
  <si>
    <t>ferreirazelia452@gmail.com</t>
  </si>
  <si>
    <t xml:space="preserve">Chacará São Vicente - KM 25 - Transtuere </t>
  </si>
  <si>
    <t>Pará</t>
  </si>
  <si>
    <t>NOVO REPARTIMENTO</t>
  </si>
  <si>
    <t>FO-26-919276</t>
  </si>
  <si>
    <t>SPJSD026</t>
  </si>
  <si>
    <t>SPZS2</t>
  </si>
  <si>
    <t>Dinar</t>
  </si>
  <si>
    <t>Abel Junior</t>
  </si>
  <si>
    <t>SETOR SOCIOECONOMINO</t>
  </si>
  <si>
    <t>FELIPE MAIA</t>
  </si>
  <si>
    <t>12 99662-2525</t>
  </si>
  <si>
    <t>ESTRADA DO BARREIRA, S/N</t>
  </si>
  <si>
    <t>SÃO JOSE DOS CAMPOS</t>
  </si>
  <si>
    <t>FO-26-916553</t>
  </si>
  <si>
    <t>SN-TZSC95</t>
  </si>
  <si>
    <t>Vante</t>
  </si>
  <si>
    <t>Douglas Luis Vieira de Lima</t>
  </si>
  <si>
    <t>Alecrim</t>
  </si>
  <si>
    <t>510,65</t>
  </si>
  <si>
    <t>SP-079 Km 159+204</t>
  </si>
  <si>
    <t>Tapirai</t>
  </si>
  <si>
    <t>FO-26-916539</t>
  </si>
  <si>
    <t>SPJSD025</t>
  </si>
  <si>
    <t>SPYS0</t>
  </si>
  <si>
    <t>BUQUIRINHA II</t>
  </si>
  <si>
    <t>TAMIR SILVA</t>
  </si>
  <si>
    <t>12 97406-4743</t>
  </si>
  <si>
    <t>RUA TEREZA MACHADO LIMA, S/N</t>
  </si>
  <si>
    <t>FO-26-914675</t>
  </si>
  <si>
    <t>RSVTX001</t>
  </si>
  <si>
    <t>RSIVJ</t>
  </si>
  <si>
    <t xml:space="preserve">JARDIM DO ALTO		</t>
  </si>
  <si>
    <t xml:space="preserve">MARCIA ENZWEILER BORTHOLOTO							</t>
  </si>
  <si>
    <t xml:space="preserve">BERTHOLDO EDGAR ENZWEILER, 53							</t>
  </si>
  <si>
    <t xml:space="preserve">51 98140-9154		</t>
  </si>
  <si>
    <t>n/a</t>
  </si>
  <si>
    <t xml:space="preserve">RUA EDGAR BERTHOLDO ENZWEILER							</t>
  </si>
  <si>
    <t>Río Grande del Sur</t>
  </si>
  <si>
    <t>IVOTI</t>
  </si>
  <si>
    <t>FO-26-912193</t>
  </si>
  <si>
    <t>MABLG002</t>
  </si>
  <si>
    <t>MABRT</t>
  </si>
  <si>
    <t xml:space="preserve">ZONA RURAL			</t>
  </si>
  <si>
    <t xml:space="preserve">JOSÉ RIBAMAR ALVES DOS SANTOS							</t>
  </si>
  <si>
    <t xml:space="preserve">PV OLHO D'ÁGUA, S/N, 							</t>
  </si>
  <si>
    <t xml:space="preserve">98.9.9117-5807		</t>
  </si>
  <si>
    <t>s/i</t>
  </si>
  <si>
    <t xml:space="preserve">RUA SEM DENOMINAÇÃO, VL POVOADO BURITIZINHO, S/N							</t>
  </si>
  <si>
    <t>Maranhão</t>
  </si>
  <si>
    <t>belágua</t>
  </si>
  <si>
    <t>FO-26-911856</t>
  </si>
  <si>
    <t>SPJSD024</t>
  </si>
  <si>
    <t>SPXS2</t>
  </si>
  <si>
    <t>BURQUINHA</t>
  </si>
  <si>
    <t>MARCELO JOSÉ DE OLIVEIRA</t>
  </si>
  <si>
    <t>RUA IRINEU PAIXÃO, 13</t>
  </si>
  <si>
    <t xml:space="preserve"> 12 99646-4437</t>
  </si>
  <si>
    <t xml:space="preserve">RUA IRINEU PAIXÃ0, 13 </t>
  </si>
  <si>
    <t>FO-26-911813</t>
  </si>
  <si>
    <t>SPJSD023</t>
  </si>
  <si>
    <t>SPYS7</t>
  </si>
  <si>
    <t>FAZENDA SÃO JORGE</t>
  </si>
  <si>
    <t>EVA GOMES</t>
  </si>
  <si>
    <t>ESTRADA SERTÃOZINHO, 2890</t>
  </si>
  <si>
    <t>12 99788-0137</t>
  </si>
  <si>
    <t>evag91714@gmail.com</t>
  </si>
  <si>
    <t>FO-26-908687</t>
  </si>
  <si>
    <t>PRPLX016</t>
  </si>
  <si>
    <t>PRPW1</t>
  </si>
  <si>
    <t>ZONA RURAL</t>
  </si>
  <si>
    <t>SOLANGE/LEANDRO</t>
  </si>
  <si>
    <t>BR376 KM548 - WITMARSUM</t>
  </si>
  <si>
    <t>MARGARIDA SANTANA (MÃE)</t>
  </si>
  <si>
    <t>42 99988-8124</t>
  </si>
  <si>
    <t>WGS 84</t>
  </si>
  <si>
    <t>PALMEIRA</t>
  </si>
  <si>
    <t>FO-26-904989</t>
  </si>
  <si>
    <t>SPTXX033</t>
  </si>
  <si>
    <t>SPTA4</t>
  </si>
  <si>
    <t>SAITES</t>
  </si>
  <si>
    <t>Dos Medeiros</t>
  </si>
  <si>
    <t>Prefeitura Municipal de Itupeva</t>
  </si>
  <si>
    <t>(11) 4591-8420</t>
  </si>
  <si>
    <t>Google Earth</t>
  </si>
  <si>
    <t>SPTXX033_SPTA4</t>
  </si>
  <si>
    <t>Rua Claude Monet, S/N</t>
  </si>
  <si>
    <t>FO-26-904700</t>
  </si>
  <si>
    <t>RJPTY004</t>
  </si>
  <si>
    <t>RJYCA</t>
  </si>
  <si>
    <t>ARCOZELO</t>
  </si>
  <si>
    <t xml:space="preserve">PAULO RODRIGUES DE CARVALHO </t>
  </si>
  <si>
    <t>ESTRADA SERTÃO DOS COENTROS, 158</t>
  </si>
  <si>
    <t>JEAN PAULO DA COSTA CARVALHO</t>
  </si>
  <si>
    <t>24 98163-0808</t>
  </si>
  <si>
    <t>Río de Janeiro</t>
  </si>
  <si>
    <t>PATY DO ALFERES</t>
  </si>
  <si>
    <t>FO-26-904254</t>
  </si>
  <si>
    <t>PRTXR004</t>
  </si>
  <si>
    <t>PRTE1</t>
  </si>
  <si>
    <t>GUARAÚNA</t>
  </si>
  <si>
    <t>Izidoro Byczkowski</t>
  </si>
  <si>
    <t>BR277 S/N</t>
  </si>
  <si>
    <t>(42) 99869-1247</t>
  </si>
  <si>
    <t>na</t>
  </si>
  <si>
    <t xml:space="preserve">na </t>
  </si>
  <si>
    <t>BR277, S/N.</t>
  </si>
  <si>
    <t>FO-26-898105</t>
  </si>
  <si>
    <t>EBMAC</t>
  </si>
  <si>
    <t xml:space="preserve">FABIO </t>
  </si>
  <si>
    <t>ROD. DR. JACÍDIO CORREIA, S/N (BR-369) 9304</t>
  </si>
  <si>
    <t>(43) 99932-8149</t>
  </si>
  <si>
    <t>ROD. DR. JACÍDIO CORREIA, S/N (BR-369)</t>
  </si>
  <si>
    <t>FO-26-896886</t>
  </si>
  <si>
    <t>SPSPL213</t>
  </si>
  <si>
    <t>SPOCH</t>
  </si>
  <si>
    <t>Tremembé</t>
  </si>
  <si>
    <t>Clube Plêiades Aquático e Campo</t>
  </si>
  <si>
    <t>Estrada Três Cruzes nº 100</t>
  </si>
  <si>
    <t>11 99940-1401</t>
  </si>
  <si>
    <t>HUMBERTO</t>
  </si>
  <si>
    <t>Estrada Três Cruzes , S/N.</t>
  </si>
  <si>
    <t>FO-26-895803</t>
  </si>
  <si>
    <t>SPJSD022</t>
  </si>
  <si>
    <t>SPYS8</t>
  </si>
  <si>
    <t>Costinha</t>
  </si>
  <si>
    <t>Sr. Rubens Aparecido Pontes Alvarenga</t>
  </si>
  <si>
    <t>Rua Sebastião Alvarenga, nº 19</t>
  </si>
  <si>
    <t>12 99765-5458</t>
  </si>
  <si>
    <t>rapalvarenga@gmail.com</t>
  </si>
  <si>
    <t>586</t>
  </si>
  <si>
    <t>não</t>
  </si>
  <si>
    <t>SPJDS022</t>
  </si>
  <si>
    <t>São José dos Campos</t>
  </si>
  <si>
    <t>FO-26-893255</t>
  </si>
  <si>
    <t>SPSPL214</t>
  </si>
  <si>
    <t>SPNS1</t>
  </si>
  <si>
    <t>BUTANTÃ</t>
  </si>
  <si>
    <t>Emerson da Silva</t>
  </si>
  <si>
    <t>Av. Sílvio Sciumbata, 883</t>
  </si>
  <si>
    <t>Tarciso</t>
  </si>
  <si>
    <t>11 99993-4858</t>
  </si>
  <si>
    <t>766</t>
  </si>
  <si>
    <t>Av. Corifeu de Azevedo Marques, s/n. (vizinho ao 2071)</t>
  </si>
  <si>
    <t>FO-26-892571</t>
  </si>
  <si>
    <t>SPQTX002</t>
  </si>
  <si>
    <t>SPXT1</t>
  </si>
  <si>
    <t>Zona Rural</t>
  </si>
  <si>
    <t>ESTRADA VICINAL - ACESSO SP284 KM490 ( SENTIDO SAPEZAL)</t>
  </si>
  <si>
    <t>NI</t>
  </si>
  <si>
    <t xml:space="preserve">ANDERSON BARBERONE							</t>
  </si>
  <si>
    <t xml:space="preserve">14 98143-4948		</t>
  </si>
  <si>
    <t>Paraguaçu Paulista</t>
  </si>
  <si>
    <t>FO-26-892385</t>
  </si>
  <si>
    <t>BAMRG001</t>
  </si>
  <si>
    <t>BAMGG</t>
  </si>
  <si>
    <t>CENTRO</t>
  </si>
  <si>
    <t xml:space="preserve">Joelson Souza </t>
  </si>
  <si>
    <t>75 999034821</t>
  </si>
  <si>
    <t>230</t>
  </si>
  <si>
    <t>RUA PROJETADA,S/N</t>
  </si>
  <si>
    <t>Bahía</t>
  </si>
  <si>
    <t>MARAGOGIPE</t>
  </si>
  <si>
    <t>FO-26-891619</t>
  </si>
  <si>
    <t>GOPMR003</t>
  </si>
  <si>
    <t>GOC04</t>
  </si>
  <si>
    <t>Ecovias 050</t>
  </si>
  <si>
    <t>BR-050 Km 136+070</t>
  </si>
  <si>
    <t>Goiás</t>
  </si>
  <si>
    <t>Ipameri</t>
  </si>
  <si>
    <t>FO-26-885050</t>
  </si>
  <si>
    <t>RJRDJ068</t>
  </si>
  <si>
    <t>RJRER</t>
  </si>
  <si>
    <t>COPACABANA</t>
  </si>
  <si>
    <t>ED. NANCY</t>
  </si>
  <si>
    <t xml:space="preserve">Condominio do Edificio Nancy							</t>
  </si>
  <si>
    <t xml:space="preserve">Rua Conselheiro Lafaiete, 68 - Copacabana, Rio de Janeiro							</t>
  </si>
  <si>
    <t xml:space="preserve">Condominioednancy@gmail.com							</t>
  </si>
  <si>
    <t xml:space="preserve">Allen 							</t>
  </si>
  <si>
    <t xml:space="preserve">21 99671-6253		</t>
  </si>
  <si>
    <t xml:space="preserve">Rua Conselheiro Lafaiete, 68							</t>
  </si>
  <si>
    <t>FO-26-884555</t>
  </si>
  <si>
    <t>MGGNW002</t>
  </si>
  <si>
    <t>SN-SARD41</t>
  </si>
  <si>
    <t xml:space="preserve">Canoeiros		</t>
  </si>
  <si>
    <t xml:space="preserve">Via Cristais					</t>
  </si>
  <si>
    <t>55,70</t>
  </si>
  <si>
    <t xml:space="preserve">BR-040 Km 255+952					</t>
  </si>
  <si>
    <t>Minas Gerais</t>
  </si>
  <si>
    <t xml:space="preserve">São Gonçalo do Abaeté		</t>
  </si>
  <si>
    <t>FO-26-884535</t>
  </si>
  <si>
    <t>SPJSD021</t>
  </si>
  <si>
    <t>SPZS1</t>
  </si>
  <si>
    <t>Buquirinha</t>
  </si>
  <si>
    <t>João Batista de Morais</t>
  </si>
  <si>
    <t>Rodovia Monteiro Lobato</t>
  </si>
  <si>
    <t>12 997371574</t>
  </si>
  <si>
    <t>Rod. Monteiro Lobato</t>
  </si>
  <si>
    <t>FO-26-884376</t>
  </si>
  <si>
    <t>GOCRS009</t>
  </si>
  <si>
    <t>SN-CRTGI1</t>
  </si>
  <si>
    <t xml:space="preserve">Zona Rural		</t>
  </si>
  <si>
    <t>38,86</t>
  </si>
  <si>
    <t xml:space="preserve">BR-040 Km 104+348					</t>
  </si>
  <si>
    <t xml:space="preserve">Cristalina		</t>
  </si>
  <si>
    <t>FO-26-884011</t>
  </si>
  <si>
    <t>GOCRS010</t>
  </si>
  <si>
    <t>SN-CRTGI3</t>
  </si>
  <si>
    <t>1176,48</t>
  </si>
  <si>
    <t xml:space="preserve">BR-040 Km 145+695					</t>
  </si>
  <si>
    <t>FO-26-883825</t>
  </si>
  <si>
    <t>MGGNW004</t>
  </si>
  <si>
    <t>SN-SARD43</t>
  </si>
  <si>
    <t>Via Cristais</t>
  </si>
  <si>
    <t>BR-040 Km 233+831</t>
  </si>
  <si>
    <t>São Gonçalo do Abaeté</t>
  </si>
  <si>
    <t>FO-26-883663</t>
  </si>
  <si>
    <t>SPJSD016</t>
  </si>
  <si>
    <t>SPYS1</t>
  </si>
  <si>
    <t>Chácara Boa Vista</t>
  </si>
  <si>
    <t>Jose Carlos</t>
  </si>
  <si>
    <t>R. dos Astecas, SN</t>
  </si>
  <si>
    <t>12 98824 6589</t>
  </si>
  <si>
    <t>GE</t>
  </si>
  <si>
    <t>SPJSD016_SPYS1</t>
  </si>
  <si>
    <t>FO-26-883270</t>
  </si>
  <si>
    <t>MGCRV007</t>
  </si>
  <si>
    <t>SN-CURD40</t>
  </si>
  <si>
    <t>Angueretá</t>
  </si>
  <si>
    <t>227,27</t>
  </si>
  <si>
    <t>BR-040 Km 416+255</t>
  </si>
  <si>
    <t>Curvelo</t>
  </si>
  <si>
    <t>FO-26-883076</t>
  </si>
  <si>
    <t>SPJSD020</t>
  </si>
  <si>
    <t>SPYS9</t>
  </si>
  <si>
    <t>VILA SÃO GERALDO</t>
  </si>
  <si>
    <t>GILMARA MIRANDA</t>
  </si>
  <si>
    <t>12 99750-0252</t>
  </si>
  <si>
    <t>Gilmara-miranda@hotmail.com</t>
  </si>
  <si>
    <t>589</t>
  </si>
  <si>
    <t>AVENIDA JUCA CARVALHO, 3998</t>
  </si>
  <si>
    <t>FO-26-880809</t>
  </si>
  <si>
    <t>MGPRC005</t>
  </si>
  <si>
    <t>SN-PRRD40</t>
  </si>
  <si>
    <t xml:space="preserve">Zona Rural </t>
  </si>
  <si>
    <t>273,60</t>
  </si>
  <si>
    <t>BR-040 Km 081+631</t>
  </si>
  <si>
    <t>Paracatu</t>
  </si>
  <si>
    <t>FO-26-880542</t>
  </si>
  <si>
    <t>MGGNW001</t>
  </si>
  <si>
    <t>SN-SARD40</t>
  </si>
  <si>
    <t>56,91</t>
  </si>
  <si>
    <t>BR-040 Km 266+350</t>
  </si>
  <si>
    <t>FO-26-879731</t>
  </si>
  <si>
    <t>SPSSC027</t>
  </si>
  <si>
    <t>SPOJ0</t>
  </si>
  <si>
    <t xml:space="preserve">Vila Campesina			</t>
  </si>
  <si>
    <t xml:space="preserve">Condomínio Edifício Osasco Itália							</t>
  </si>
  <si>
    <t xml:space="preserve">R. Dep. Emílio Carlos, 142							</t>
  </si>
  <si>
    <t xml:space="preserve">06028-015		</t>
  </si>
  <si>
    <t>n/i</t>
  </si>
  <si>
    <t>RENATO</t>
  </si>
  <si>
    <t xml:space="preserve">11 95618-0821		</t>
  </si>
  <si>
    <t>FO-26-879593</t>
  </si>
  <si>
    <t>PRLND014</t>
  </si>
  <si>
    <t>PRLVA</t>
  </si>
  <si>
    <t>Vivendas do Arvoredo</t>
  </si>
  <si>
    <t>Anísio</t>
  </si>
  <si>
    <t>R. Sem nome, s/n</t>
  </si>
  <si>
    <t>(43) 99112-6124</t>
  </si>
  <si>
    <t>FO-26-879555</t>
  </si>
  <si>
    <t>PRMRN003</t>
  </si>
  <si>
    <t>PRMVN</t>
  </si>
  <si>
    <t>JARDIM IPANEMA</t>
  </si>
  <si>
    <t xml:space="preserve">Robson							</t>
  </si>
  <si>
    <t xml:space="preserve">(41) 99819-9996		</t>
  </si>
  <si>
    <t xml:space="preserve">R. Evaldo Braga, 189							</t>
  </si>
  <si>
    <t>maringá</t>
  </si>
  <si>
    <t>FO-26-878867</t>
  </si>
  <si>
    <t>MGPRC004</t>
  </si>
  <si>
    <t>SN-PRRD44</t>
  </si>
  <si>
    <t>230,78</t>
  </si>
  <si>
    <t>BR-040 Km 033+061</t>
  </si>
  <si>
    <t>FO-26-878570</t>
  </si>
  <si>
    <t>MGJPN010</t>
  </si>
  <si>
    <t>SN-JPRD41</t>
  </si>
  <si>
    <t>Luizlândia do Oeste</t>
  </si>
  <si>
    <t>BR-040 Km 211+066</t>
  </si>
  <si>
    <t>João Pinheiro</t>
  </si>
  <si>
    <t>FO-26-878371</t>
  </si>
  <si>
    <t>MGJPN006</t>
  </si>
  <si>
    <t>SN-JPRD42</t>
  </si>
  <si>
    <t>118,69</t>
  </si>
  <si>
    <t>BR-040 Km 200+002</t>
  </si>
  <si>
    <t>FO-26-878088</t>
  </si>
  <si>
    <t>SPJSD019</t>
  </si>
  <si>
    <t>SPYS6</t>
  </si>
  <si>
    <t>FREITAS</t>
  </si>
  <si>
    <t>JOSÉ CARLOS</t>
  </si>
  <si>
    <t>Rua Dos Machados, 431</t>
  </si>
  <si>
    <t>12 99787-1723</t>
  </si>
  <si>
    <t>598</t>
  </si>
  <si>
    <t>SAO JOSE DOS CAMPOS</t>
  </si>
  <si>
    <t>FO-26-878068</t>
  </si>
  <si>
    <t>MGGNW003</t>
  </si>
  <si>
    <t>SN-SARD42</t>
  </si>
  <si>
    <t xml:space="preserve">Canoeiros </t>
  </si>
  <si>
    <t>715,79</t>
  </si>
  <si>
    <t>BR-040 Km 243+067</t>
  </si>
  <si>
    <t>FO-26-873712</t>
  </si>
  <si>
    <t>RJTBR003</t>
  </si>
  <si>
    <t>RJBNZ</t>
  </si>
  <si>
    <t xml:space="preserve">Loteamento Novo Horizonte		</t>
  </si>
  <si>
    <t xml:space="preserve">Deyvid de Olievria Quirino							</t>
  </si>
  <si>
    <t xml:space="preserve">Estrada Do Chalé, nº378, Manilha, Itaboraí					</t>
  </si>
  <si>
    <t xml:space="preserve">deyvidoliveira095@gmail.com							</t>
  </si>
  <si>
    <t>wgs84</t>
  </si>
  <si>
    <t xml:space="preserve">Rua G - Lote 0009 - QD 0003							</t>
  </si>
  <si>
    <t>FO-26-871558</t>
  </si>
  <si>
    <t>MGLGG003</t>
  </si>
  <si>
    <t>SN-LGRD42</t>
  </si>
  <si>
    <t xml:space="preserve">Zona Rural 		</t>
  </si>
  <si>
    <t>16,88</t>
  </si>
  <si>
    <t xml:space="preserve">BR-040 Km 091+267					</t>
  </si>
  <si>
    <t xml:space="preserve">Lagoa Grande		</t>
  </si>
  <si>
    <t>FO-26-869828</t>
  </si>
  <si>
    <t>SPJXX004</t>
  </si>
  <si>
    <t>SP5JR</t>
  </si>
  <si>
    <t xml:space="preserve">HARAS SANTA ANDREA							</t>
  </si>
  <si>
    <t xml:space="preserve">ESTRADA MUNICIPAL S/N.							</t>
  </si>
  <si>
    <t xml:space="preserve">Carlos Megale							</t>
  </si>
  <si>
    <t xml:space="preserve">14 996612827		</t>
  </si>
  <si>
    <t>JAÚ</t>
  </si>
  <si>
    <t>FO-26-868642</t>
  </si>
  <si>
    <t>113,29</t>
  </si>
  <si>
    <t>MS-040 Km 005+800</t>
  </si>
  <si>
    <t>FO-26-863951</t>
  </si>
  <si>
    <t>ESVTR009</t>
  </si>
  <si>
    <t>ESVA2</t>
  </si>
  <si>
    <t>Plus</t>
  </si>
  <si>
    <t xml:space="preserve">Parque Industrial </t>
  </si>
  <si>
    <t xml:space="preserve">Vale </t>
  </si>
  <si>
    <t xml:space="preserve">Vale Portaria Camburi </t>
  </si>
  <si>
    <t>(27)99736-1229</t>
  </si>
  <si>
    <t xml:space="preserve">Marcelo Balarini </t>
  </si>
  <si>
    <t xml:space="preserve">Av. Dante Michelini, n°5500 - Complexo de Tubarão / Portaria de Camburi </t>
  </si>
  <si>
    <t xml:space="preserve">Vale Portaria Camburi (Edifício Mar Azul) </t>
  </si>
  <si>
    <t>Espírito Santo</t>
  </si>
  <si>
    <t>FO-26-859863</t>
  </si>
  <si>
    <t>PRCNX004</t>
  </si>
  <si>
    <t>PRCD7</t>
  </si>
  <si>
    <t>PINHEIROS</t>
  </si>
  <si>
    <t xml:space="preserve">BR373, KM 387 3 - Fazenda Rancho Alegre							</t>
  </si>
  <si>
    <t xml:space="preserve">(42) 99928-1745		</t>
  </si>
  <si>
    <t xml:space="preserve">Fazenda Rancho Alegre, BR373, KM 387+3							</t>
  </si>
  <si>
    <t>CANDÓI</t>
  </si>
  <si>
    <t>FO-26-859857</t>
  </si>
  <si>
    <t>PRMTN001</t>
  </si>
  <si>
    <t>PRMS1</t>
  </si>
  <si>
    <t>Centro Terapêutico Copiosa Redenção</t>
  </si>
  <si>
    <t>Rodovia Elisio Pereira Alves Filho SNº</t>
  </si>
  <si>
    <t>41 99184-6751</t>
  </si>
  <si>
    <t>Padre Emerson</t>
  </si>
  <si>
    <t>41 99185-8621</t>
  </si>
  <si>
    <t>Rodovia Elisio Pereira Alves Filho, s/nº</t>
  </si>
  <si>
    <t>MATINHOS</t>
  </si>
  <si>
    <t>FO-26-859848</t>
  </si>
  <si>
    <t>PRCNX005</t>
  </si>
  <si>
    <t>PRCD6</t>
  </si>
  <si>
    <t>Dirlei</t>
  </si>
  <si>
    <t>BR-277, Km 409</t>
  </si>
  <si>
    <t>(42) 99979-9939</t>
  </si>
  <si>
    <t>CANDOI</t>
  </si>
  <si>
    <t>FO-26-859283</t>
  </si>
  <si>
    <t>SPSRP006</t>
  </si>
  <si>
    <t>SPDH3</t>
  </si>
  <si>
    <t>JARDIM MARAJO</t>
  </si>
  <si>
    <t>MARCELO TOMAZ</t>
  </si>
  <si>
    <t xml:space="preserve">R. JOSÉ PEREZ MARTINS, Q7L19 </t>
  </si>
  <si>
    <t>(17) 99777-2992</t>
  </si>
  <si>
    <t>0</t>
  </si>
  <si>
    <t>SÃO JOSÉ DO RIO PRETO-SP</t>
  </si>
  <si>
    <t>FO-26-858762</t>
  </si>
  <si>
    <t>Comodato</t>
  </si>
  <si>
    <t>Jardim São Paulo</t>
  </si>
  <si>
    <t>Área Pública - Prefeitura Municipal</t>
  </si>
  <si>
    <t>R. Otto Gaertner, 65</t>
  </si>
  <si>
    <t xml:space="preserve">Marcelo e Luigi </t>
  </si>
  <si>
    <t>(43) 3174-2600 / (43) 3174-2629</t>
  </si>
  <si>
    <t>Rua Rio Tietê, S/N</t>
  </si>
  <si>
    <t>Cambé</t>
  </si>
  <si>
    <t>FO-26-857718</t>
  </si>
  <si>
    <t>MSCMP011</t>
  </si>
  <si>
    <t>SN-CGM9J7</t>
  </si>
  <si>
    <t xml:space="preserve">Caminhos da Celulose					</t>
  </si>
  <si>
    <t>93,95</t>
  </si>
  <si>
    <t xml:space="preserve">MS-040 Km 045+553					</t>
  </si>
  <si>
    <t>Mato Grosso del Sur</t>
  </si>
  <si>
    <t xml:space="preserve">Campo Grande		</t>
  </si>
  <si>
    <t>FO-26-856777</t>
  </si>
  <si>
    <t>RSCXS010</t>
  </si>
  <si>
    <t>RSFQR</t>
  </si>
  <si>
    <t>CSG - Concessionária Caminhos da Serra Gaúcha</t>
  </si>
  <si>
    <t>111,64</t>
  </si>
  <si>
    <t>RS-453 Km 067+445</t>
  </si>
  <si>
    <t xml:space="preserve">Caxias do Sul </t>
  </si>
  <si>
    <t>FO-26-856760</t>
  </si>
  <si>
    <t>PRTRW001</t>
  </si>
  <si>
    <t>PRSW1</t>
  </si>
  <si>
    <t>EPR Iguaçu</t>
  </si>
  <si>
    <t>17,15</t>
  </si>
  <si>
    <t>BR-277 Km 604+484</t>
  </si>
  <si>
    <t>Santa Tereza do Oeste</t>
  </si>
  <si>
    <t>FO-26-856750</t>
  </si>
  <si>
    <t>PRCNY001</t>
  </si>
  <si>
    <t>PRCT1</t>
  </si>
  <si>
    <t>222,64</t>
  </si>
  <si>
    <t>BR-277 Km 417+629</t>
  </si>
  <si>
    <t>FO-26-856718</t>
  </si>
  <si>
    <t>MGTBX004</t>
  </si>
  <si>
    <t>MGMYS</t>
  </si>
  <si>
    <t xml:space="preserve">Bação			</t>
  </si>
  <si>
    <t xml:space="preserve">EPR Via Mineira							</t>
  </si>
  <si>
    <t xml:space="preserve">21,66	</t>
  </si>
  <si>
    <t xml:space="preserve">BR-040 Km 583+638							</t>
  </si>
  <si>
    <t xml:space="preserve"> Itabirito			</t>
  </si>
  <si>
    <t>FO-26-856613</t>
  </si>
  <si>
    <t>PRPRD009</t>
  </si>
  <si>
    <t>PRPD8</t>
  </si>
  <si>
    <t>Rio D'Areia</t>
  </si>
  <si>
    <t>248,88</t>
  </si>
  <si>
    <t>BR-277 Km 306+424</t>
  </si>
  <si>
    <t>Prudentópolis</t>
  </si>
  <si>
    <t>FO-26-856532</t>
  </si>
  <si>
    <t>PRCNX003</t>
  </si>
  <si>
    <t>PRCD5</t>
  </si>
  <si>
    <t>39,55</t>
  </si>
  <si>
    <t>BR-277 Km 410+332</t>
  </si>
  <si>
    <t>Candói</t>
  </si>
  <si>
    <t>FO-26-856397</t>
  </si>
  <si>
    <t>MGRBR001</t>
  </si>
  <si>
    <t>SN-RNRD40</t>
  </si>
  <si>
    <t>San Marino</t>
  </si>
  <si>
    <t>285,61</t>
  </si>
  <si>
    <t>BR-040 Km 515+795</t>
  </si>
  <si>
    <t>Ribeirão das Neves</t>
  </si>
  <si>
    <t>FO-26-856383</t>
  </si>
  <si>
    <t>MGSMR001</t>
  </si>
  <si>
    <t>SN-ERRD40</t>
  </si>
  <si>
    <t>Vivendas Barbosa</t>
  </si>
  <si>
    <t>227,11</t>
  </si>
  <si>
    <t>BR-040 Km 499+680</t>
  </si>
  <si>
    <t>Esmeraldas</t>
  </si>
  <si>
    <t>FO-26-856362</t>
  </si>
  <si>
    <t>MGTRY004</t>
  </si>
  <si>
    <t>SN-TMRD44</t>
  </si>
  <si>
    <t>145,45</t>
  </si>
  <si>
    <t>BR-040 Km 246+835</t>
  </si>
  <si>
    <t>Três Marias</t>
  </si>
  <si>
    <t>FO-26-856349</t>
  </si>
  <si>
    <t>Andrequicé</t>
  </si>
  <si>
    <t>533,21</t>
  </si>
  <si>
    <t>BR-040 Km 315+866</t>
  </si>
  <si>
    <t>FO-26-856303</t>
  </si>
  <si>
    <t>MGTRY002</t>
  </si>
  <si>
    <t>SN-TMRD41</t>
  </si>
  <si>
    <t xml:space="preserve">Andrequicé		</t>
  </si>
  <si>
    <t>35,36</t>
  </si>
  <si>
    <t xml:space="preserve">BR-040 Km 304+474					</t>
  </si>
  <si>
    <t>FO-26-856268</t>
  </si>
  <si>
    <t>MGPRC003</t>
  </si>
  <si>
    <t>SN-PRRD47</t>
  </si>
  <si>
    <t>1557,81</t>
  </si>
  <si>
    <t>BR-040 Km 005+654</t>
  </si>
  <si>
    <t>FO-26-856248</t>
  </si>
  <si>
    <t>MGPRC002</t>
  </si>
  <si>
    <t>SN-PRRD46</t>
  </si>
  <si>
    <t>141,17</t>
  </si>
  <si>
    <t>BR-040 Km 017+583</t>
  </si>
  <si>
    <t>FO-26-856239</t>
  </si>
  <si>
    <t>MGLGG002</t>
  </si>
  <si>
    <t>SN-LGRD41</t>
  </si>
  <si>
    <t>2038,68</t>
  </si>
  <si>
    <t xml:space="preserve">BR-040 Km 101+828					</t>
  </si>
  <si>
    <t>FO-26-856157</t>
  </si>
  <si>
    <t>MGJPN008</t>
  </si>
  <si>
    <t>SN-JPRD48</t>
  </si>
  <si>
    <t>289,45</t>
  </si>
  <si>
    <t>BR-040 Km 121+465</t>
  </si>
  <si>
    <t>FO-26-856123</t>
  </si>
  <si>
    <t xml:space="preserve">João Pinheiro		</t>
  </si>
  <si>
    <t>150,47</t>
  </si>
  <si>
    <t xml:space="preserve">BR-040 Km 172+826					</t>
  </si>
  <si>
    <t>FO-26-856116</t>
  </si>
  <si>
    <t>MGJPN005</t>
  </si>
  <si>
    <t>SN-JPRD46</t>
  </si>
  <si>
    <t>115,67</t>
  </si>
  <si>
    <t xml:space="preserve">BR-040 Km 130+738					</t>
  </si>
  <si>
    <t>FO-26-856080</t>
  </si>
  <si>
    <t>MGJPN004</t>
  </si>
  <si>
    <t>SN-JPRD47</t>
  </si>
  <si>
    <t>1.626,83</t>
  </si>
  <si>
    <t>BR-040 Km 168+607</t>
  </si>
  <si>
    <t>FO-26-856062</t>
  </si>
  <si>
    <t>MGSTL004</t>
  </si>
  <si>
    <t>SN-SLRD41</t>
  </si>
  <si>
    <t xml:space="preserve">Barreiro 		</t>
  </si>
  <si>
    <t>482,32</t>
  </si>
  <si>
    <t xml:space="preserve">BR-040 Km 469+120					</t>
  </si>
  <si>
    <t xml:space="preserve">Sete Lagoas		</t>
  </si>
  <si>
    <t>FO-26-856028</t>
  </si>
  <si>
    <t>373,63</t>
  </si>
  <si>
    <t>BR-040 Km 481+281</t>
  </si>
  <si>
    <t>Sete Lagoas</t>
  </si>
  <si>
    <t>FO-26-855961</t>
  </si>
  <si>
    <t>MGCTN001</t>
  </si>
  <si>
    <t>SN-CKRD40</t>
  </si>
  <si>
    <t>508,89</t>
  </si>
  <si>
    <t>BR-040 Km 453+516</t>
  </si>
  <si>
    <t>Caetanópolis</t>
  </si>
  <si>
    <t>FO-26-855755</t>
  </si>
  <si>
    <t>MGJPN009</t>
  </si>
  <si>
    <t>SN-JPRD45</t>
  </si>
  <si>
    <t>Rota dos Cristais</t>
  </si>
  <si>
    <t>56,71</t>
  </si>
  <si>
    <t>BR-040 Km 156+772</t>
  </si>
  <si>
    <t>FO-26-855698</t>
  </si>
  <si>
    <t>MGCRV005</t>
  </si>
  <si>
    <t>SN-CURD44</t>
  </si>
  <si>
    <t>Paiol de Baixo</t>
  </si>
  <si>
    <t>596,04</t>
  </si>
  <si>
    <t xml:space="preserve">Rota dos Cristais </t>
  </si>
  <si>
    <t>BR-040 Km 385+874</t>
  </si>
  <si>
    <t>FO-26-855667</t>
  </si>
  <si>
    <t>MGFLX003</t>
  </si>
  <si>
    <t>SN-FXRD41</t>
  </si>
  <si>
    <t>2001,49</t>
  </si>
  <si>
    <t>BR-040 Km 368+704</t>
  </si>
  <si>
    <t>Felixlândia</t>
  </si>
  <si>
    <t>FO-26-855618</t>
  </si>
  <si>
    <t>MGCRV006</t>
  </si>
  <si>
    <t>SN-CURD45</t>
  </si>
  <si>
    <t>974,84</t>
  </si>
  <si>
    <t>BR-040 Km 377+581</t>
  </si>
  <si>
    <t>FO-26-854220</t>
  </si>
  <si>
    <t>PRPLX017</t>
  </si>
  <si>
    <t>PRPY3</t>
  </si>
  <si>
    <t>KAIQUE GORTE</t>
  </si>
  <si>
    <t>BR277 - KM165</t>
  </si>
  <si>
    <t xml:space="preserve"> (42) 99852 - 0806</t>
  </si>
  <si>
    <t>FO-26-853678</t>
  </si>
  <si>
    <t>AMRND001</t>
  </si>
  <si>
    <t>AMIMA</t>
  </si>
  <si>
    <t>RURAL</t>
  </si>
  <si>
    <t xml:space="preserve">EDSON NUNES DA SILVA							</t>
  </si>
  <si>
    <t xml:space="preserve">RUA MANAIRAO,SN							</t>
  </si>
  <si>
    <t xml:space="preserve">92-98642-4081		</t>
  </si>
  <si>
    <t xml:space="preserve">NUNESEDSON1961@GMAIL.COM							</t>
  </si>
  <si>
    <t>AV. MANAIRAO, SN, COMUNIDADE MANAIRÃO</t>
  </si>
  <si>
    <t>Amazonas</t>
  </si>
  <si>
    <t>MANACAPURU</t>
  </si>
  <si>
    <t>FO-26-853535</t>
  </si>
  <si>
    <t>MGCRV004</t>
  </si>
  <si>
    <t>SN-CURD42</t>
  </si>
  <si>
    <t>124,82</t>
  </si>
  <si>
    <t>BR-040 Km 405+421</t>
  </si>
  <si>
    <t>FO-26-853271</t>
  </si>
  <si>
    <t>MGPRY002</t>
  </si>
  <si>
    <t>SN-PBRD41</t>
  </si>
  <si>
    <t>80,92</t>
  </si>
  <si>
    <t>BR-040 Km 436+900</t>
  </si>
  <si>
    <t>Paraopeba</t>
  </si>
  <si>
    <t>FO-26-850072</t>
  </si>
  <si>
    <t>USINA TERMELETRICA PAMPA SUL</t>
  </si>
  <si>
    <t>RSCNY001</t>
  </si>
  <si>
    <t>RSUPS</t>
  </si>
  <si>
    <t>VILA RESIDENCIAL</t>
  </si>
  <si>
    <t>ROD. MIGUEL ARLINDO CAMARA, 3601</t>
  </si>
  <si>
    <t>JOÃO VITOR HANNA DE SOUZA</t>
  </si>
  <si>
    <t>(51) 98154-0249</t>
  </si>
  <si>
    <t>CANDIOTA</t>
  </si>
  <si>
    <t>FO-26-846756</t>
  </si>
  <si>
    <t>PRPLX014</t>
  </si>
  <si>
    <t>PRPY8</t>
  </si>
  <si>
    <t>Papagaios Novos</t>
  </si>
  <si>
    <t>154,14</t>
  </si>
  <si>
    <t>BR-277 Km 205+516</t>
  </si>
  <si>
    <t>Palmeira</t>
  </si>
  <si>
    <t>FO-26-846156</t>
  </si>
  <si>
    <t>PRPLX013</t>
  </si>
  <si>
    <t>PRPY7</t>
  </si>
  <si>
    <t>45,67</t>
  </si>
  <si>
    <t>BR-277 Km 198+825</t>
  </si>
  <si>
    <t>FO-26-844567</t>
  </si>
  <si>
    <t>RSNTX003</t>
  </si>
  <si>
    <t>RSAON</t>
  </si>
  <si>
    <t>PANORAMICO</t>
  </si>
  <si>
    <t>NÓS IMOBI</t>
  </si>
  <si>
    <t>54 99961-1051</t>
  </si>
  <si>
    <t>RUA DO CENTRO DE EVENTOS</t>
  </si>
  <si>
    <t>ANTONIO PRADO</t>
  </si>
  <si>
    <t>FO-26-842117</t>
  </si>
  <si>
    <t>PRMRN002</t>
  </si>
  <si>
    <t>PRMMP</t>
  </si>
  <si>
    <t xml:space="preserve">Parque Industrial			</t>
  </si>
  <si>
    <t xml:space="preserve">Lucas							</t>
  </si>
  <si>
    <t xml:space="preserve">Av. Marcelo Messias Busiquia, s/n							</t>
  </si>
  <si>
    <t xml:space="preserve">(44) 99926-4529		</t>
  </si>
  <si>
    <t>Av. Marcelo Messias Busiquia, s/n, 87065-006.</t>
  </si>
  <si>
    <t>Maringá</t>
  </si>
  <si>
    <t>FO-26-839735</t>
  </si>
  <si>
    <t>SPFRC003</t>
  </si>
  <si>
    <t>SPTM9</t>
  </si>
  <si>
    <t>Jardim das Colina</t>
  </si>
  <si>
    <t>Tamco Lubrificantes e Derivados</t>
  </si>
  <si>
    <t>Estr. Mun. p/ Parnaíba</t>
  </si>
  <si>
    <t>19 99814 3694</t>
  </si>
  <si>
    <t>Guilherme</t>
  </si>
  <si>
    <t>SPFRC003_SPTM9</t>
  </si>
  <si>
    <t>Franco da Rocha</t>
  </si>
  <si>
    <t>FO-26-839666</t>
  </si>
  <si>
    <t>SPTXX032</t>
  </si>
  <si>
    <t>SPKR1</t>
  </si>
  <si>
    <t>Varejão</t>
  </si>
  <si>
    <t xml:space="preserve"> Sr. Moacir </t>
  </si>
  <si>
    <t>Estr. Mun. Itu-Mairinque, 100</t>
  </si>
  <si>
    <t>(11) 99613-1310</t>
  </si>
  <si>
    <t>SPTXX032_SPKR1</t>
  </si>
  <si>
    <t>Estr. Mun. Itu-Mairinque, snº - Varejão</t>
  </si>
  <si>
    <t>Itu</t>
  </si>
  <si>
    <t>FO-26-839521</t>
  </si>
  <si>
    <t>RSTRS001</t>
  </si>
  <si>
    <t>RSTCS</t>
  </si>
  <si>
    <t>SANDER</t>
  </si>
  <si>
    <t>ANDERSON CLEITON  DE LIMA</t>
  </si>
  <si>
    <t>51 99831-2489</t>
  </si>
  <si>
    <t>RUA HUGO STUMPF</t>
  </si>
  <si>
    <t>TRES COROAS</t>
  </si>
  <si>
    <t>FO-26-839443</t>
  </si>
  <si>
    <t xml:space="preserve">DNIT/PE					</t>
  </si>
  <si>
    <t>1760,74</t>
  </si>
  <si>
    <t xml:space="preserve">BR-316 Km 246+865					</t>
  </si>
  <si>
    <t xml:space="preserve">Belém de São Francisco		</t>
  </si>
  <si>
    <t>FO-26-838422</t>
  </si>
  <si>
    <t>RSGRJ001</t>
  </si>
  <si>
    <t>RSIJF</t>
  </si>
  <si>
    <t>FIGUEIRA</t>
  </si>
  <si>
    <t>SAMUEL LAUK</t>
  </si>
  <si>
    <t>51 98116-5393</t>
  </si>
  <si>
    <t>RUA ERNESTO NANTAL, 601</t>
  </si>
  <si>
    <t>IGREJINHA</t>
  </si>
  <si>
    <t>FO-26-838170</t>
  </si>
  <si>
    <t>PRBLS004</t>
  </si>
  <si>
    <t>PRXPU</t>
  </si>
  <si>
    <t>625,43</t>
  </si>
  <si>
    <t>BR-277 Km 143+813</t>
  </si>
  <si>
    <t>Balsa Nova</t>
  </si>
  <si>
    <t>FO-26-837838</t>
  </si>
  <si>
    <t>PRMRR012</t>
  </si>
  <si>
    <t>PRMQC</t>
  </si>
  <si>
    <t>1.038,70</t>
  </si>
  <si>
    <t>BR-277 Km 049+522</t>
  </si>
  <si>
    <t>Morretes</t>
  </si>
  <si>
    <t>FO-26-837833</t>
  </si>
  <si>
    <t>MSPNT001</t>
  </si>
  <si>
    <t>MSPFT</t>
  </si>
  <si>
    <t>Fazenda Itamarati</t>
  </si>
  <si>
    <t>WISLEY JUNIOR ARGUELHO ALENCAR AMARAL</t>
  </si>
  <si>
    <t>Rua 36, Quadra 11, Lote 28</t>
  </si>
  <si>
    <t>67 99935-4247</t>
  </si>
  <si>
    <t>Ponta Porã</t>
  </si>
  <si>
    <t>FO-26-837800</t>
  </si>
  <si>
    <t>PRMRR013</t>
  </si>
  <si>
    <t>PRMSG</t>
  </si>
  <si>
    <t xml:space="preserve">Zona Rural			</t>
  </si>
  <si>
    <t xml:space="preserve">EPR Litoral Pioneiro							</t>
  </si>
  <si>
    <t xml:space="preserve">170,75	</t>
  </si>
  <si>
    <t xml:space="preserve">BR-277 Km 033+054						</t>
  </si>
  <si>
    <t xml:space="preserve">Morretes			</t>
  </si>
  <si>
    <t>FO-26-837762</t>
  </si>
  <si>
    <t>BATPT002</t>
  </si>
  <si>
    <t>BAIPV</t>
  </si>
  <si>
    <t>Buscasite</t>
  </si>
  <si>
    <t>DEOLINDO</t>
  </si>
  <si>
    <t xml:space="preserve">AVENIDA DAS PALMEIRAS, S/N							</t>
  </si>
  <si>
    <t xml:space="preserve">77 8868-6098		</t>
  </si>
  <si>
    <t>AMAURE</t>
  </si>
  <si>
    <t>FO-26-837306</t>
  </si>
  <si>
    <t>BASLV020</t>
  </si>
  <si>
    <t>BABNA</t>
  </si>
  <si>
    <t>SÃO TOMÉ</t>
  </si>
  <si>
    <t xml:space="preserve">MARINHA DO BRASIL </t>
  </si>
  <si>
    <t xml:space="preserve">Est. da Base Naval de Aratu							</t>
  </si>
  <si>
    <t xml:space="preserve">(71) 3307-3506		</t>
  </si>
  <si>
    <t xml:space="preserve">TENENTE RAMON							</t>
  </si>
  <si>
    <t xml:space="preserve">77 9171-2915		</t>
  </si>
  <si>
    <t xml:space="preserve">BASE NAVAL DE ARATU, BA-528							</t>
  </si>
  <si>
    <t>FO-26-837270</t>
  </si>
  <si>
    <t>PRPLX015</t>
  </si>
  <si>
    <t>PRPY9</t>
  </si>
  <si>
    <t>ALTAMIR SANSÃO</t>
  </si>
  <si>
    <t>BR277 - KM204</t>
  </si>
  <si>
    <t>(42) 99916-4391</t>
  </si>
  <si>
    <t>FO-26-836031</t>
  </si>
  <si>
    <t>SPTPW028</t>
  </si>
  <si>
    <t>SPFEZ</t>
  </si>
  <si>
    <t xml:space="preserve">Parque dos Cafezais </t>
  </si>
  <si>
    <t>Associação melhoramentos Parque dos Cafezais VI</t>
  </si>
  <si>
    <t xml:space="preserve">auxadm@cafezal6.com </t>
  </si>
  <si>
    <t xml:space="preserve">Celio - Presidente da Associação </t>
  </si>
  <si>
    <t xml:space="preserve">Rua Irauma 350 </t>
  </si>
  <si>
    <t xml:space="preserve">11 97462 6940 </t>
  </si>
  <si>
    <t>SPTPW028_SPFEZ</t>
  </si>
  <si>
    <t>Rua Garça, S/N - rua dentro do condominio Cafezais VI</t>
  </si>
  <si>
    <t xml:space="preserve">Itupeva </t>
  </si>
  <si>
    <t>FO-26-835098</t>
  </si>
  <si>
    <t>SPTPW029</t>
  </si>
  <si>
    <t>SPEC1</t>
  </si>
  <si>
    <t>Santa Eliza</t>
  </si>
  <si>
    <t>Fazenda Engenho Novo</t>
  </si>
  <si>
    <t>‎deborah.sacchi@granlote.com.br</t>
  </si>
  <si>
    <t>Débora Sacchi (advogada)</t>
  </si>
  <si>
    <t xml:space="preserve"> 11 98030-6000</t>
  </si>
  <si>
    <t>SPTPW029_SPEC1</t>
  </si>
  <si>
    <t>Alameda Asa Branca, S/N - Fazenda Engenho Novo</t>
  </si>
  <si>
    <t>FO-26-833748</t>
  </si>
  <si>
    <t>SPSRP003</t>
  </si>
  <si>
    <t>SISRRH9</t>
  </si>
  <si>
    <t>RES. JARDINS</t>
  </si>
  <si>
    <t>DELCIR</t>
  </si>
  <si>
    <t xml:space="preserve">R. COMERCIAL, LADO - 105 - </t>
  </si>
  <si>
    <t>17 99608-0162</t>
  </si>
  <si>
    <t>R. COMERCIAL, LADO - 105</t>
  </si>
  <si>
    <t xml:space="preserve">SÃO JOSÉ DO RIO PRETO </t>
  </si>
  <si>
    <t>FO-26-833728</t>
  </si>
  <si>
    <t>SPSRP007</t>
  </si>
  <si>
    <t>SPDM4</t>
  </si>
  <si>
    <t xml:space="preserve">R. COMERCIAL, LADO - 105 </t>
  </si>
  <si>
    <t>FO-26-831865</t>
  </si>
  <si>
    <t>SPTPW027</t>
  </si>
  <si>
    <t>SP3RQ</t>
  </si>
  <si>
    <t xml:space="preserve">Parque Rosedas </t>
  </si>
  <si>
    <t xml:space="preserve">Associação dos moradores do Parque Reseda </t>
  </si>
  <si>
    <t xml:space="preserve">Alameda Flamboyant s/nº </t>
  </si>
  <si>
    <t>11 93766-7375</t>
  </si>
  <si>
    <t>efeniar@gmail.com</t>
  </si>
  <si>
    <t xml:space="preserve">Eliede Fenier </t>
  </si>
  <si>
    <t>SPTPW027_SP3RQ</t>
  </si>
  <si>
    <t xml:space="preserve">Final da Alameda Flamboyant - Condominio Rosedas </t>
  </si>
  <si>
    <t>FO-26-831434</t>
  </si>
  <si>
    <t>MGRCM001</t>
  </si>
  <si>
    <t>MGAID</t>
  </si>
  <si>
    <t>CONDOMINIO GÂNDARA</t>
  </si>
  <si>
    <t>ESTRADA PARA MINGU S/N</t>
  </si>
  <si>
    <t>LUIZ TRINDADE</t>
  </si>
  <si>
    <t>(31)972679222</t>
  </si>
  <si>
    <t>ESTRADA PARA MINGU S/N, CONDOMINIO GÂNDARA</t>
  </si>
  <si>
    <t>RIO ACIMA</t>
  </si>
  <si>
    <t>FO-26-831414</t>
  </si>
  <si>
    <t>GOCLD005</t>
  </si>
  <si>
    <t>GOANR</t>
  </si>
  <si>
    <t xml:space="preserve">SETOR PLANALTO			</t>
  </si>
  <si>
    <t xml:space="preserve">REGINALDO PEREIRA DE SOUZA							</t>
  </si>
  <si>
    <t xml:space="preserve">RUA 01 QD 02 LT R-1 APTO  501-A RES. PRIVE DAS THERMAS							</t>
  </si>
  <si>
    <t xml:space="preserve">(64) 99216-8888		</t>
  </si>
  <si>
    <t xml:space="preserve">RUA SP-01 QUADRA 01 LOTE 32							</t>
  </si>
  <si>
    <t>FO-26-829469</t>
  </si>
  <si>
    <t>SPGRJ008</t>
  </si>
  <si>
    <t>SPGY0</t>
  </si>
  <si>
    <t>Centro</t>
  </si>
  <si>
    <t>Edifício Paquetá</t>
  </si>
  <si>
    <t>Não informado</t>
  </si>
  <si>
    <t>CLEBER LIMA (ZELADOR)</t>
  </si>
  <si>
    <t>13 99781-3297</t>
  </si>
  <si>
    <t>Av. Mal. Deodoro da Fonseca, 752</t>
  </si>
  <si>
    <t>Guarujá</t>
  </si>
  <si>
    <t>FO-26-829306</t>
  </si>
  <si>
    <t xml:space="preserve">Concessionaria de Rodovia Nova 364 S.A.							</t>
  </si>
  <si>
    <t xml:space="preserve">497,65	</t>
  </si>
  <si>
    <t xml:space="preserve">BR-364 Km 030+531							</t>
  </si>
  <si>
    <t>Rondonia</t>
  </si>
  <si>
    <t xml:space="preserve">Vilhena			</t>
  </si>
  <si>
    <t>FO-26-822874</t>
  </si>
  <si>
    <t xml:space="preserve">Maria José Lopes da Silva Januario							</t>
  </si>
  <si>
    <t>Rua São Francisco, CENTRO</t>
  </si>
  <si>
    <t xml:space="preserve">(84) 99441-2341		</t>
  </si>
  <si>
    <t>TRAVESSA SÃO FRANCISCO, N° 39, CENTRO</t>
  </si>
  <si>
    <t>Río Grande del Norte</t>
  </si>
  <si>
    <t>FO-26-822118</t>
  </si>
  <si>
    <t>PRPLX010</t>
  </si>
  <si>
    <t>PRPW2</t>
  </si>
  <si>
    <t xml:space="preserve">PR Vias							</t>
  </si>
  <si>
    <t xml:space="preserve">946,98	</t>
  </si>
  <si>
    <t xml:space="preserve">BR-376 Km 534+286							</t>
  </si>
  <si>
    <t xml:space="preserve">Palmeira			</t>
  </si>
  <si>
    <t>FO-26-818868</t>
  </si>
  <si>
    <t>SPRJX004</t>
  </si>
  <si>
    <t>SPLHI</t>
  </si>
  <si>
    <t xml:space="preserve">CAPUTERA </t>
  </si>
  <si>
    <t>CONDOMINIO ARUJA HILLS 3</t>
  </si>
  <si>
    <t>Rodovia Pedro Eroles (Mogi-Dutra), KM 34, nº 8</t>
  </si>
  <si>
    <t>11 97528 6296</t>
  </si>
  <si>
    <t>administração@arujahills3.com.br</t>
  </si>
  <si>
    <t>JEFFERSON REIS OLIVEIRA</t>
  </si>
  <si>
    <t xml:space="preserve">RODOVIA PEDRO EROLES 34.8 </t>
  </si>
  <si>
    <t>SPRJX004_SPLHI</t>
  </si>
  <si>
    <t>RUA NAPOLI  - CONDOMINIO ARUJA HILLS 3</t>
  </si>
  <si>
    <t>ARUJÁ</t>
  </si>
  <si>
    <t>FO-26-818214</t>
  </si>
  <si>
    <t>SPJSD018</t>
  </si>
  <si>
    <t>SP5JG</t>
  </si>
  <si>
    <t>Urbanova</t>
  </si>
  <si>
    <t>(12) 97403 918</t>
  </si>
  <si>
    <t>fdoliveira@gmail.com</t>
  </si>
  <si>
    <t>SPJSD018_SP5JG</t>
  </si>
  <si>
    <t>Av. Linneu de Moura ao lado 1455</t>
  </si>
  <si>
    <t>FO-26-814259</t>
  </si>
  <si>
    <t xml:space="preserve">Paruru		</t>
  </si>
  <si>
    <t xml:space="preserve">CCR Sorocabana					</t>
  </si>
  <si>
    <t>2534,56</t>
  </si>
  <si>
    <t xml:space="preserve">SP-250 Km 084+582					</t>
  </si>
  <si>
    <t xml:space="preserve">Ibiúna		</t>
  </si>
  <si>
    <t>FO-26-813555</t>
  </si>
  <si>
    <t>SPSBS013</t>
  </si>
  <si>
    <t>SP3SS</t>
  </si>
  <si>
    <t>DER/SP</t>
  </si>
  <si>
    <t>849,21</t>
  </si>
  <si>
    <t>SP-055 Km 174+578</t>
  </si>
  <si>
    <t>São Sebastião</t>
  </si>
  <si>
    <t>FO-26-812973</t>
  </si>
  <si>
    <t>PBPTS002</t>
  </si>
  <si>
    <t>PBPSD</t>
  </si>
  <si>
    <t>MORADA DO SOL</t>
  </si>
  <si>
    <t xml:space="preserve">ALBERTO FRANCO DE CARVALHO							</t>
  </si>
  <si>
    <t xml:space="preserve">RUA SEVERINO SOARES, 70, COND VILAS DO LAGO							</t>
  </si>
  <si>
    <t xml:space="preserve">83 99903-9800		</t>
  </si>
  <si>
    <t xml:space="preserve">franco.beto@hotmail.com							</t>
  </si>
  <si>
    <t>RUA WANTUY DA SILVA MATINS, S/N</t>
  </si>
  <si>
    <t>Paraíba</t>
  </si>
  <si>
    <t>PATOS</t>
  </si>
  <si>
    <t>FO-26-809332</t>
  </si>
  <si>
    <t>EPR Via Mineira</t>
  </si>
  <si>
    <t>MGCRZ002</t>
  </si>
  <si>
    <t>SN-CIJF81</t>
  </si>
  <si>
    <t xml:space="preserve">CONCESSIONÁRIA EPR VIA MINEIRA </t>
  </si>
  <si>
    <t>Av. Niágara, 350 - Jardim Canadá, Nova Lima - MG</t>
  </si>
  <si>
    <t>031 7172 3397</t>
  </si>
  <si>
    <t>FAIXADEDOMINIO@eprviamineira.com.br</t>
  </si>
  <si>
    <t>1140</t>
  </si>
  <si>
    <t>BR-040 KM 650+100</t>
  </si>
  <si>
    <t>CARANDAI</t>
  </si>
  <si>
    <t>FO-26-808715</t>
  </si>
  <si>
    <t>GOCRS005</t>
  </si>
  <si>
    <t>GOX08</t>
  </si>
  <si>
    <t>GOINFRA</t>
  </si>
  <si>
    <t>27,04</t>
  </si>
  <si>
    <t>GO-436 Km 041+946</t>
  </si>
  <si>
    <t>Cristalina</t>
  </si>
  <si>
    <t>FO-26-808648</t>
  </si>
  <si>
    <t>SPCRS002</t>
  </si>
  <si>
    <t>SPCF5</t>
  </si>
  <si>
    <t xml:space="preserve">Calcário			</t>
  </si>
  <si>
    <t>Motiva AutoBan</t>
  </si>
  <si>
    <t xml:space="preserve">158,02	</t>
  </si>
  <si>
    <t xml:space="preserve">SP-348 Km 034+256							</t>
  </si>
  <si>
    <t xml:space="preserve">Caieiras			</t>
  </si>
  <si>
    <t>FO-26-808467</t>
  </si>
  <si>
    <t>PRGRP002</t>
  </si>
  <si>
    <t>PRGV3</t>
  </si>
  <si>
    <t>ANA ROSA</t>
  </si>
  <si>
    <t xml:space="preserve">Estrada da Antena da Globo, s/n </t>
  </si>
  <si>
    <t>(42) 99118-7045</t>
  </si>
  <si>
    <t>JOSÉ</t>
  </si>
  <si>
    <t>1258</t>
  </si>
  <si>
    <t>Estrada da Antena da Globo, s/n</t>
  </si>
  <si>
    <t>GUARAPUAVA</t>
  </si>
  <si>
    <t>FO-26-808339</t>
  </si>
  <si>
    <t>310,46</t>
  </si>
  <si>
    <t>GO-436 Km 042+252</t>
  </si>
  <si>
    <t>FO-26-808232</t>
  </si>
  <si>
    <t>813,76</t>
  </si>
  <si>
    <t>BR-262 Km 17+469</t>
  </si>
  <si>
    <t>FO-26-807982</t>
  </si>
  <si>
    <t>Canta Galo</t>
  </si>
  <si>
    <t>EPR - Litoral Pioneiro</t>
  </si>
  <si>
    <t>51,79</t>
  </si>
  <si>
    <t>BR-277 Km 045+475</t>
  </si>
  <si>
    <t>FO-26-807917</t>
  </si>
  <si>
    <t>MGWBN002</t>
  </si>
  <si>
    <t>SN-ECJF25</t>
  </si>
  <si>
    <t>Concessionária EPR Mineira</t>
  </si>
  <si>
    <t>0800 003 1040</t>
  </si>
  <si>
    <t>ouvidoria@eprviamineira.com.br</t>
  </si>
  <si>
    <t>BR-040 Km 753+900</t>
  </si>
  <si>
    <t>Ewbabank Câmara</t>
  </si>
  <si>
    <t>FO-26-804941</t>
  </si>
  <si>
    <t>MGCNS002</t>
  </si>
  <si>
    <t>SN-CLBH14</t>
  </si>
  <si>
    <t>Concessionária EPR Via Mineira</t>
  </si>
  <si>
    <t>faixadedominio@eprviamineira.com.br</t>
  </si>
  <si>
    <t>BR-040 - KM 625+650</t>
  </si>
  <si>
    <t>Conselheiro Lafaiete</t>
  </si>
  <si>
    <t>FO-26-803776</t>
  </si>
  <si>
    <t>PRBMX001</t>
  </si>
  <si>
    <t>PRIB1</t>
  </si>
  <si>
    <t>SETOR INDUSTRIAL</t>
  </si>
  <si>
    <t>ANDRADE &amp; MARTINS LTDA</t>
  </si>
  <si>
    <t>BR 277, KM 540</t>
  </si>
  <si>
    <t>41 99126-2591 CLEVERSON</t>
  </si>
  <si>
    <t>PRBMX001_PRIB1</t>
  </si>
  <si>
    <t>540, BR-277</t>
  </si>
  <si>
    <t>IBEMA</t>
  </si>
  <si>
    <t>FO-26-803034</t>
  </si>
  <si>
    <t>SPSPL173</t>
  </si>
  <si>
    <t>SMSMTO2</t>
  </si>
  <si>
    <t>Parque Boa Esperança</t>
  </si>
  <si>
    <t>Condomínio Habitacional Chafariz de Pedra Lote C</t>
  </si>
  <si>
    <t>Condomínio Habitacional Chafariz de Pedra</t>
  </si>
  <si>
    <t xml:space="preserve">R. Pedro Leme, 56 </t>
  </si>
  <si>
    <t>Cristina (Síndica) - Camila ( Assistente)</t>
  </si>
  <si>
    <t>(11) 99737 7202</t>
  </si>
  <si>
    <t>R. Pedro Leme, 56</t>
  </si>
  <si>
    <t>FO-26-801738</t>
  </si>
  <si>
    <t>SPNDP003</t>
  </si>
  <si>
    <t>SPGR8</t>
  </si>
  <si>
    <t>Ronicir Costa</t>
  </si>
  <si>
    <t>Alphaville</t>
  </si>
  <si>
    <t>Condomínio GEMINI I</t>
  </si>
  <si>
    <t>CONDOMÍNIO GEMINI I</t>
  </si>
  <si>
    <t>Av. Gêmini, 1670 - Condomínio GEMINI I</t>
  </si>
  <si>
    <t>(11) 93323-8689</t>
  </si>
  <si>
    <t>adm@genesis1.org.br</t>
  </si>
  <si>
    <t>Vanessa Pimenta</t>
  </si>
  <si>
    <t>Av. Gêmini, 1670 - CONDOMÍNIO GEMINI I</t>
  </si>
  <si>
    <t>(11) 4152-1380</t>
  </si>
  <si>
    <t>SPNDP003_SPGR8</t>
  </si>
  <si>
    <t>FO-26-801461</t>
  </si>
  <si>
    <t>285,89</t>
  </si>
  <si>
    <t>MS-040 Km 123+559</t>
  </si>
  <si>
    <t>FO-26-801413</t>
  </si>
  <si>
    <t>PRPRZ003</t>
  </si>
  <si>
    <t>SN-TGBR02</t>
  </si>
  <si>
    <t>PR Vias</t>
  </si>
  <si>
    <t>1133,00</t>
  </si>
  <si>
    <t xml:space="preserve">BR-376 Km 437+960					</t>
  </si>
  <si>
    <t xml:space="preserve">Tibagi		</t>
  </si>
  <si>
    <t>FO-26-800838</t>
  </si>
  <si>
    <t>SPSRP004</t>
  </si>
  <si>
    <t>SP0C2</t>
  </si>
  <si>
    <t xml:space="preserve"> JARDIM DO CEDRO</t>
  </si>
  <si>
    <t xml:space="preserve">ESPORTE CLUBE PALESTRA </t>
  </si>
  <si>
    <t>AV FERNANDO BONVINO, 2184</t>
  </si>
  <si>
    <t>(17) 99733-5005</t>
  </si>
  <si>
    <t xml:space="preserve">gestorenegocios@gmail.com / palestraesporteclube@gmail.com / gestorenegocios@gmail.com </t>
  </si>
  <si>
    <t xml:space="preserve">LAFAETE </t>
  </si>
  <si>
    <t>AV FERNANDO BOVINO, 2184</t>
  </si>
  <si>
    <t>SÃO JOSÉ DO RIO PRETO</t>
  </si>
  <si>
    <t>FO-26-800801</t>
  </si>
  <si>
    <t>MGCNG005</t>
  </si>
  <si>
    <t>SN-CIJF82</t>
  </si>
  <si>
    <t>CONCESSIONÁRIA EPR VIA MINEIRA</t>
  </si>
  <si>
    <t>946</t>
  </si>
  <si>
    <t>BR-040 - KM 605 + 500</t>
  </si>
  <si>
    <t>CONGONHAS</t>
  </si>
  <si>
    <t>FO-26-797577</t>
  </si>
  <si>
    <t>SPSRP005</t>
  </si>
  <si>
    <t>SP0CE</t>
  </si>
  <si>
    <t xml:space="preserve">MINI DISTRITO WALDEMAR DE OLIVEIRA VERDI </t>
  </si>
  <si>
    <t>17-99733-5005</t>
  </si>
  <si>
    <t>palestraesporteclube@gmail.com</t>
  </si>
  <si>
    <t>FO-26-792160</t>
  </si>
  <si>
    <t>SPTPW026</t>
  </si>
  <si>
    <t>SPIHH</t>
  </si>
  <si>
    <t xml:space="preserve">Jardim Alegre			</t>
  </si>
  <si>
    <t xml:space="preserve">Via Paulista							</t>
  </si>
  <si>
    <t xml:space="preserve">196,55	</t>
  </si>
  <si>
    <t xml:space="preserve">SP-348 Km 071+976							</t>
  </si>
  <si>
    <t xml:space="preserve">Itupeva			</t>
  </si>
  <si>
    <t>FO-26-789596</t>
  </si>
  <si>
    <t>Ecovias Leste Paulista</t>
  </si>
  <si>
    <t>76,58</t>
  </si>
  <si>
    <t>SP-070 Km 076+755</t>
  </si>
  <si>
    <t>Jacareí</t>
  </si>
  <si>
    <t>FO-26-788707</t>
  </si>
  <si>
    <t>SPBNX006</t>
  </si>
  <si>
    <t>SP4SL</t>
  </si>
  <si>
    <t>RESSACA</t>
  </si>
  <si>
    <t>luciano@delmassoimoveis.com.br</t>
  </si>
  <si>
    <t xml:space="preserve">LUCIANO KATO </t>
  </si>
  <si>
    <t>RODOVIA BUNGIRO NAKAO KM 65,5</t>
  </si>
  <si>
    <t>15 99619-2353</t>
  </si>
  <si>
    <t>SPBNX006_SP4SL</t>
  </si>
  <si>
    <t>RUA PARÁ - LOTE 02 - QUADRA 03</t>
  </si>
  <si>
    <t xml:space="preserve">IBIUNA </t>
  </si>
  <si>
    <t>FO-26-784125</t>
  </si>
  <si>
    <t>370,74</t>
  </si>
  <si>
    <t>PR-092 Km 327+089</t>
  </si>
  <si>
    <t>Santo Antonio Da Platina</t>
  </si>
  <si>
    <t>FO-26-783634</t>
  </si>
  <si>
    <t>Motiva Sorocabana</t>
  </si>
  <si>
    <t>1210,76</t>
  </si>
  <si>
    <t xml:space="preserve">SP-250 Km 055+648					</t>
  </si>
  <si>
    <t>Ibiuna</t>
  </si>
  <si>
    <t>FO-26-780345</t>
  </si>
  <si>
    <t>SPBRX007</t>
  </si>
  <si>
    <t>SPBUX</t>
  </si>
  <si>
    <t>João Antônio Leão Gonçalves</t>
  </si>
  <si>
    <t>RUA NEDER ISSA, N° 3-51</t>
  </si>
  <si>
    <t>(014) 99808 8911</t>
  </si>
  <si>
    <t>SPBRX007_SPBUX</t>
  </si>
  <si>
    <t>RODOVIA MARECHAL RONDON, KM 332,5</t>
  </si>
  <si>
    <t>AGUDOS</t>
  </si>
  <si>
    <t>FO-26-777371</t>
  </si>
  <si>
    <t>MGWXR010</t>
  </si>
  <si>
    <t>MGPRL</t>
  </si>
  <si>
    <t>EPR Triangulo Mineiro</t>
  </si>
  <si>
    <t>45,78</t>
  </si>
  <si>
    <t>BR-452 Km 260+472</t>
  </si>
  <si>
    <t>FO-26-776599</t>
  </si>
  <si>
    <t>GOCMR002</t>
  </si>
  <si>
    <t>GOC23</t>
  </si>
  <si>
    <t>392,58</t>
  </si>
  <si>
    <t>BR-050 Km 313+518</t>
  </si>
  <si>
    <t>Cumari</t>
  </si>
  <si>
    <t>FO-26-776472</t>
  </si>
  <si>
    <t xml:space="preserve">Cambará		</t>
  </si>
  <si>
    <t xml:space="preserve">EPR - Litoral Pioneiro					</t>
  </si>
  <si>
    <t>35,96</t>
  </si>
  <si>
    <t xml:space="preserve">BR-369 Km 029+098					</t>
  </si>
  <si>
    <t>FO-26-776139</t>
  </si>
  <si>
    <t>GOCMW004</t>
  </si>
  <si>
    <t>GOC07</t>
  </si>
  <si>
    <t>3902,45</t>
  </si>
  <si>
    <t>BR-050 Km 163+310</t>
  </si>
  <si>
    <t>Campo Alegre de Goiás</t>
  </si>
  <si>
    <t>FO-26-771469</t>
  </si>
  <si>
    <t>PRPRN003</t>
  </si>
  <si>
    <t>PRPCL</t>
  </si>
  <si>
    <t>Santa Cruz</t>
  </si>
  <si>
    <t>Aurenizia Coelho Marques Nunes</t>
  </si>
  <si>
    <t>Estrada das Colônias</t>
  </si>
  <si>
    <t>41-99790-8447</t>
  </si>
  <si>
    <t>Robson</t>
  </si>
  <si>
    <t xml:space="preserve">Estrada das Colônias -Colônia São Luiz-Paranaguá- Paraná- CEP:83203-000		</t>
  </si>
  <si>
    <t>41-99662-7326</t>
  </si>
  <si>
    <t>Estrada das Colônias, Colônia São Luiz, Santa Cruz.</t>
  </si>
  <si>
    <t>Colônia São Luiz</t>
  </si>
  <si>
    <t>FO-26-769961</t>
  </si>
  <si>
    <t>PRNTY001</t>
  </si>
  <si>
    <t>PRAM1</t>
  </si>
  <si>
    <t>861,97</t>
  </si>
  <si>
    <t>PR-408 Km 002+147</t>
  </si>
  <si>
    <t>Antonina</t>
  </si>
  <si>
    <t>FO-26-769257</t>
  </si>
  <si>
    <t>PRPNY001</t>
  </si>
  <si>
    <t>PRGGU</t>
  </si>
  <si>
    <t>590,71</t>
  </si>
  <si>
    <t>PR-407 Km 013+971</t>
  </si>
  <si>
    <t>Pontal do Paraná</t>
  </si>
  <si>
    <t>FO-26-764276</t>
  </si>
  <si>
    <t>MAVTR001</t>
  </si>
  <si>
    <t>MAVFC</t>
  </si>
  <si>
    <t>Centro - Zona Rural</t>
  </si>
  <si>
    <t>Juvenal Teixeira da Silva</t>
  </si>
  <si>
    <t xml:space="preserve">Rua Grande N°400 - Centro - Povoado Carambola							</t>
  </si>
  <si>
    <t xml:space="preserve"> 98 9 9155 2059		</t>
  </si>
  <si>
    <t>Rua Grande, 400</t>
  </si>
  <si>
    <t>Vitorino Freire</t>
  </si>
  <si>
    <t>FO-26-764215</t>
  </si>
  <si>
    <t>SPCMY007</t>
  </si>
  <si>
    <t>SPCFW</t>
  </si>
  <si>
    <t xml:space="preserve">Agua Santa </t>
  </si>
  <si>
    <t>LUCILA FURLAN</t>
  </si>
  <si>
    <t xml:space="preserve">Estrada Pedra do Fogo 255 </t>
  </si>
  <si>
    <t>11 99963 9520</t>
  </si>
  <si>
    <t>lufurlan@hotmail.com</t>
  </si>
  <si>
    <t>SPCMY007_SPCFW</t>
  </si>
  <si>
    <t>FO-26-757653</t>
  </si>
  <si>
    <t>PRRTX003</t>
  </si>
  <si>
    <t>PRIR3</t>
  </si>
  <si>
    <t>GONÇALVES JÚNIOR - VILA NOVA</t>
  </si>
  <si>
    <t>VALDIR</t>
  </si>
  <si>
    <t>BR277, PRÓX. AO KM259, VILA NOVA - GONÇALVES JÚNIOR</t>
  </si>
  <si>
    <t xml:space="preserve"> (42) 99918-4479</t>
  </si>
  <si>
    <t>NÃO INFORMADO</t>
  </si>
  <si>
    <t>NÃO POSSUI</t>
  </si>
  <si>
    <t>FO-26-756342</t>
  </si>
  <si>
    <t>SPFRR003</t>
  </si>
  <si>
    <t>SMFRV22</t>
  </si>
  <si>
    <t>JARDIM DO CASTELO</t>
  </si>
  <si>
    <t>CONJUNTO RESIDENCIAL PORTAL DO LESTE</t>
  </si>
  <si>
    <t>MICHELE DIAS (SÍNDICA)</t>
  </si>
  <si>
    <t>ESTR. MIGUEL DIB JORGE, 605</t>
  </si>
  <si>
    <t>11 92578-9882</t>
  </si>
  <si>
    <t>sindica.micheledias@gmail.com</t>
  </si>
  <si>
    <t>FERRAS DE VASCONCELOS</t>
  </si>
  <si>
    <t>FO-26-754943</t>
  </si>
  <si>
    <t>PRMDN002</t>
  </si>
  <si>
    <t>PRMN2</t>
  </si>
  <si>
    <t>COMUNIDADE BOM JESUS</t>
  </si>
  <si>
    <t xml:space="preserve">NÉVIO VALIAT							</t>
  </si>
  <si>
    <t>BR277 - KM681, COMUNIDADE BOM JESUS.</t>
  </si>
  <si>
    <t>(45) 98408 - 6971</t>
  </si>
  <si>
    <t xml:space="preserve">BR277 - KM681, COMUNIDADE BOM JESUS, MEDIANEIRA			</t>
  </si>
  <si>
    <t>MEDIANEIRA</t>
  </si>
  <si>
    <t>FO-26-754722</t>
  </si>
  <si>
    <t>GOSND001</t>
  </si>
  <si>
    <t>GOSCQ34</t>
  </si>
  <si>
    <t>JVM Sites</t>
  </si>
  <si>
    <t>Top do Parque</t>
  </si>
  <si>
    <t>Pedro Henrique de Paula Zardini Rocha</t>
  </si>
  <si>
    <t>(62) 98197-1750</t>
  </si>
  <si>
    <t>Rua da Lua, Quadra 36, Lote 36</t>
  </si>
  <si>
    <t>Senador Canedo</t>
  </si>
  <si>
    <t>FO-26-753643</t>
  </si>
  <si>
    <t>MONTE ALEGRE</t>
  </si>
  <si>
    <t>IPEF INSTITUTO DE PESQUISAS E ESTUDOS FLORESTAIS</t>
  </si>
  <si>
    <t xml:space="preserve">AV. COMENDADOR PEDRO MORGANTI, 3500 </t>
  </si>
  <si>
    <t>(19) 2105-8600</t>
  </si>
  <si>
    <t>abdala@ipef.br</t>
  </si>
  <si>
    <t>ANDRÉ LUIZ ABDALA</t>
  </si>
  <si>
    <t>FO-26-753373</t>
  </si>
  <si>
    <t>ESLRN001</t>
  </si>
  <si>
    <t>ESLUI</t>
  </si>
  <si>
    <t>São Luiz de Miranda</t>
  </si>
  <si>
    <t>ANDERSON GOMES</t>
  </si>
  <si>
    <t>Rua Thais Perozine  S/N/º</t>
  </si>
  <si>
    <t>27 99730-5094</t>
  </si>
  <si>
    <t xml:space="preserve">Estrada Laranja da Terra  S/N/º				</t>
  </si>
  <si>
    <t>Laranja da terra</t>
  </si>
  <si>
    <t>FO-26-747663</t>
  </si>
  <si>
    <t xml:space="preserve">Guarani		</t>
  </si>
  <si>
    <t>151,56</t>
  </si>
  <si>
    <t xml:space="preserve">BR-267 Km 049+016					</t>
  </si>
  <si>
    <t xml:space="preserve">Bataguassu		</t>
  </si>
  <si>
    <t>FO-26-746273</t>
  </si>
  <si>
    <t>MAMTY001</t>
  </si>
  <si>
    <t>MAAII</t>
  </si>
  <si>
    <t xml:space="preserve">ASSOCIAÇÃO DOS TRABALHADORES RURAIS DA GLEBA AGRO-ALEGRE BARRO BRANCO							</t>
  </si>
  <si>
    <t xml:space="preserve">BR 135, KM 150							</t>
  </si>
  <si>
    <t xml:space="preserve">98.99221-6151		</t>
  </si>
  <si>
    <t xml:space="preserve">JOSÉ RIBAMAR LIMA							</t>
  </si>
  <si>
    <t xml:space="preserve">POVOADO AGRO-ALEGRE, S/N, 							</t>
  </si>
  <si>
    <t>POVOADO AGRO ALEGRE II</t>
  </si>
  <si>
    <t>MATÕES DO NORTE</t>
  </si>
  <si>
    <t>FO-26-744793</t>
  </si>
  <si>
    <t xml:space="preserve">ASSOCIAÇÃO COMUNITÁRIA DO POVOADO BURITIZINHO							</t>
  </si>
  <si>
    <t xml:space="preserve">VL BURITIZINHO, S/N							</t>
  </si>
  <si>
    <t xml:space="preserve">98.99117-5807		</t>
  </si>
  <si>
    <t>BELAGUA</t>
  </si>
  <si>
    <t>FO-26-744489</t>
  </si>
  <si>
    <t xml:space="preserve">PR Vias					</t>
  </si>
  <si>
    <t>1969,35</t>
  </si>
  <si>
    <t xml:space="preserve">BR-376 Km 281+221					</t>
  </si>
  <si>
    <t xml:space="preserve">Marilândia do Sul		</t>
  </si>
  <si>
    <t>FO-26-744137</t>
  </si>
  <si>
    <t>Barreiro</t>
  </si>
  <si>
    <t>524,26</t>
  </si>
  <si>
    <t>BR-376 Km 336+009</t>
  </si>
  <si>
    <t>Ortigueira</t>
  </si>
  <si>
    <t>FO-26-744038</t>
  </si>
  <si>
    <t xml:space="preserve">Porto de Cima		</t>
  </si>
  <si>
    <t>669,37</t>
  </si>
  <si>
    <t xml:space="preserve">PR-411 Km 13+475					</t>
  </si>
  <si>
    <t xml:space="preserve">Morretes		</t>
  </si>
  <si>
    <t>FO-26-743998</t>
  </si>
  <si>
    <t>773,88</t>
  </si>
  <si>
    <t xml:space="preserve">BR-376 Km 413+689					</t>
  </si>
  <si>
    <t>Tibagi</t>
  </si>
  <si>
    <t>FO-26-741369</t>
  </si>
  <si>
    <t>PACMT005</t>
  </si>
  <si>
    <t>PACDZ</t>
  </si>
  <si>
    <t xml:space="preserve">Ronaldo Valente							</t>
  </si>
  <si>
    <t xml:space="preserve">RUA SÃO JOÃO BATISTA 							</t>
  </si>
  <si>
    <t xml:space="preserve">91 98233-1820		</t>
  </si>
  <si>
    <t>RUA JEREMIAS RODRIGUES S.N, ENTRE TRAVESSAS JOSÉ BONIFÁCIL E JOÃO AUGUSTO</t>
  </si>
  <si>
    <t>cametá</t>
  </si>
  <si>
    <t>FO-26-739872</t>
  </si>
  <si>
    <t>1.088,94</t>
  </si>
  <si>
    <t>PR-151 Km 250+200</t>
  </si>
  <si>
    <t>Pirai Do Sul</t>
  </si>
  <si>
    <t>FO-26-739022</t>
  </si>
  <si>
    <t>816,70</t>
  </si>
  <si>
    <t>PR-092 Km 206+350</t>
  </si>
  <si>
    <t>Jaguariaiva</t>
  </si>
  <si>
    <t>FO-26-738503</t>
  </si>
  <si>
    <t>SIA</t>
  </si>
  <si>
    <t>GDF</t>
  </si>
  <si>
    <t>SCN QUADRA 1 EDIFICIO NUMBER ONE 9° ANDAR</t>
  </si>
  <si>
    <t>(61) 3214-4136</t>
  </si>
  <si>
    <t>COLINF@SEDUH.DF.GOV.BR</t>
  </si>
  <si>
    <t>área pública próximo SIA Q 6C S/N</t>
  </si>
  <si>
    <t>Distrito Federal</t>
  </si>
  <si>
    <t>FO-26-738290</t>
  </si>
  <si>
    <t>BADSD002</t>
  </si>
  <si>
    <t>BADDE</t>
  </si>
  <si>
    <t>Emboracica</t>
  </si>
  <si>
    <t>Jordao Castilho</t>
  </si>
  <si>
    <t>RUA PROJETADA, S/N</t>
  </si>
  <si>
    <t xml:space="preserve"> 71 98601-1002</t>
  </si>
  <si>
    <t>Dias d'Ávila</t>
  </si>
  <si>
    <t>FO-26-737165</t>
  </si>
  <si>
    <t xml:space="preserve">Bálsamo		</t>
  </si>
  <si>
    <t>332,60</t>
  </si>
  <si>
    <t xml:space="preserve">BR-262 Km 282+454					</t>
  </si>
  <si>
    <t xml:space="preserve">Ribas do Rio Pardo		</t>
  </si>
  <si>
    <t>FO-26-736903</t>
  </si>
  <si>
    <t>DOS CARMOS</t>
  </si>
  <si>
    <t>MARCO ANTONIO</t>
  </si>
  <si>
    <t>R. DR. AÍLTON BERNARDES, 84</t>
  </si>
  <si>
    <t>(11) 97294-2008</t>
  </si>
  <si>
    <t>marcoemenon@yahoo.com.br</t>
  </si>
  <si>
    <t>JUQUITIBA</t>
  </si>
  <si>
    <t>FO-26-735799</t>
  </si>
  <si>
    <t xml:space="preserve">Anhanduí </t>
  </si>
  <si>
    <t>96,25</t>
  </si>
  <si>
    <t>MS-040 Km 090+902</t>
  </si>
  <si>
    <t>FO-26-735311</t>
  </si>
  <si>
    <t>2239,34</t>
  </si>
  <si>
    <t>MS-040 Km 147+793</t>
  </si>
  <si>
    <t>FO-26-732487</t>
  </si>
  <si>
    <t>605,39</t>
  </si>
  <si>
    <t>MS-040 Km 056+603</t>
  </si>
  <si>
    <t>FO-26-732318</t>
  </si>
  <si>
    <t>456,11</t>
  </si>
  <si>
    <t>MS-040 Km 013+952</t>
  </si>
  <si>
    <t>FO-26-731135</t>
  </si>
  <si>
    <t>746,85</t>
  </si>
  <si>
    <t xml:space="preserve">MS-338 Km 294+373					</t>
  </si>
  <si>
    <t xml:space="preserve">Santa Rita do Pardo		</t>
  </si>
  <si>
    <t>FO-26-731104</t>
  </si>
  <si>
    <t xml:space="preserve">Três Barras		</t>
  </si>
  <si>
    <t>1023,47</t>
  </si>
  <si>
    <t xml:space="preserve">MS-338 Km 338+249					</t>
  </si>
  <si>
    <t>FO-26-727497</t>
  </si>
  <si>
    <t>MGTBX002</t>
  </si>
  <si>
    <t>SN-ITSS04</t>
  </si>
  <si>
    <t>Área rural</t>
  </si>
  <si>
    <t>Concessionária EPR - Via Mineira</t>
  </si>
  <si>
    <t>Rodovia BR-040, KM 543, s/n - Bairro Olhos d'Água, Belo Horizonte - MG</t>
  </si>
  <si>
    <t>0800-0031-040</t>
  </si>
  <si>
    <t>1198</t>
  </si>
  <si>
    <t>Rod. Pres. Juscelino Kubitschek  - BR 040 - Km 574</t>
  </si>
  <si>
    <t>Itabitiro</t>
  </si>
  <si>
    <t>FO-26-726693</t>
  </si>
  <si>
    <t>bela vista</t>
  </si>
  <si>
    <t>N.A</t>
  </si>
  <si>
    <t xml:space="preserve">Edcarlos Mota Pereira							</t>
  </si>
  <si>
    <t xml:space="preserve">Av. Progresso nr 263 							</t>
  </si>
  <si>
    <t xml:space="preserve">(77) 9 9943-0505		</t>
  </si>
  <si>
    <t xml:space="preserve">edcarlos.cafe@gmail.com							</t>
  </si>
  <si>
    <t xml:space="preserve">Rua Alexandre Pinheiro							</t>
  </si>
  <si>
    <t>BARRA DO CHOÇA</t>
  </si>
  <si>
    <t>FO-26-726445</t>
  </si>
  <si>
    <t xml:space="preserve">2676,06	</t>
  </si>
  <si>
    <t xml:space="preserve">BR-364 Km 502+900							</t>
  </si>
  <si>
    <t xml:space="preserve">Ariquemes			</t>
  </si>
  <si>
    <t>FO-26-724160</t>
  </si>
  <si>
    <t xml:space="preserve">Anderson Solovi							</t>
  </si>
  <si>
    <t xml:space="preserve">BR277 Km 441							</t>
  </si>
  <si>
    <t>4299826-2373</t>
  </si>
  <si>
    <t>ni</t>
  </si>
  <si>
    <t xml:space="preserve">BR277 Km 441				</t>
  </si>
  <si>
    <t>Virmondes</t>
  </si>
  <si>
    <t>FO-26-724130</t>
  </si>
  <si>
    <t>PRFRX001</t>
  </si>
  <si>
    <t>PRFN1</t>
  </si>
  <si>
    <t>Boa Vista</t>
  </si>
  <si>
    <t>CARLO</t>
  </si>
  <si>
    <t xml:space="preserve">BR277 Km 432							</t>
  </si>
  <si>
    <t xml:space="preserve">41-99226-8080		</t>
  </si>
  <si>
    <t>BR277 Km 232, Zona Rural.</t>
  </si>
  <si>
    <t>Fernandes Pinheiro</t>
  </si>
  <si>
    <t>FO-26-723990</t>
  </si>
  <si>
    <t>SPVLN003</t>
  </si>
  <si>
    <t>SP3OV</t>
  </si>
  <si>
    <t>Joapiranga</t>
  </si>
  <si>
    <t xml:space="preserve">FELIPE MAGALHÃES </t>
  </si>
  <si>
    <t>(19) 99152-1901</t>
  </si>
  <si>
    <t xml:space="preserve"> fe739@hotmail.com</t>
  </si>
  <si>
    <t>SPVLN003_SP3OV</t>
  </si>
  <si>
    <t>Rodovia Visconde de Porto Seguro (SP-332), s/nº., Chácara Joapiranga</t>
  </si>
  <si>
    <t>Valinhos</t>
  </si>
  <si>
    <t>FO-26-723854</t>
  </si>
  <si>
    <t>PRMTL001</t>
  </si>
  <si>
    <t>PRML1</t>
  </si>
  <si>
    <t xml:space="preserve">AGRO CAFEEIRA			</t>
  </si>
  <si>
    <t xml:space="preserve">IVALDINO							</t>
  </si>
  <si>
    <t xml:space="preserve">RUA VIRGÍLIO GASPARIN, N°1000							</t>
  </si>
  <si>
    <t xml:space="preserve">(45) 99961-4985		</t>
  </si>
  <si>
    <t xml:space="preserve">MATELÂNDIA	</t>
  </si>
  <si>
    <t>FO-26-722971</t>
  </si>
  <si>
    <t>SPCMP012</t>
  </si>
  <si>
    <t>SP0CY</t>
  </si>
  <si>
    <t>PARQUE TAQUARAL</t>
  </si>
  <si>
    <t>IMOBILIÁRIA RUMO</t>
  </si>
  <si>
    <t>RUA JOSÉ CASTANHEIRA FILHO</t>
  </si>
  <si>
    <t>19 37941900</t>
  </si>
  <si>
    <t>MATHEUS</t>
  </si>
  <si>
    <t>19 97107-6059</t>
  </si>
  <si>
    <t>RUA JOSÉ CASTANHEIRA FILHO, S/N</t>
  </si>
  <si>
    <t>FO-26-722945</t>
  </si>
  <si>
    <t>MGBBC007</t>
  </si>
  <si>
    <t>SN-BAJF84</t>
  </si>
  <si>
    <t>EPR VIA MINEIRA</t>
  </si>
  <si>
    <t>1082</t>
  </si>
  <si>
    <t>Rod. Pres. Juscelino Kubitschek  - BR 040 - Km 715</t>
  </si>
  <si>
    <t>BARBACENA</t>
  </si>
  <si>
    <t>FO-26-722918</t>
  </si>
  <si>
    <t>Jardim Sao Francisco</t>
  </si>
  <si>
    <t>Rua Francisco de Oliveira Ferraz, ao lado do nº 220</t>
  </si>
  <si>
    <t xml:space="preserve"> (19) 99726-0998</t>
  </si>
  <si>
    <t>SPPRC011_SP4AD</t>
  </si>
  <si>
    <t>Rua Francisco de Oliveira Ferraz, s/n° ao lado n° 220</t>
  </si>
  <si>
    <t>FO-26-719687</t>
  </si>
  <si>
    <t>Capela de São Roque</t>
  </si>
  <si>
    <t>115,04</t>
  </si>
  <si>
    <t xml:space="preserve">SP-250 Km 164+398					</t>
  </si>
  <si>
    <t xml:space="preserve">São Miguel Arcanjo </t>
  </si>
  <si>
    <t>FO-26-718058</t>
  </si>
  <si>
    <t xml:space="preserve">Carlos Bartoszik							</t>
  </si>
  <si>
    <t>BR277 Km 428, Zona Rural, Virmond.</t>
  </si>
  <si>
    <t xml:space="preserve">42988338810		</t>
  </si>
  <si>
    <t>BR277 Km 428, Zona Rural.</t>
  </si>
  <si>
    <t>Virmond</t>
  </si>
  <si>
    <t>FO-26-715449</t>
  </si>
  <si>
    <t>Vila Industrial</t>
  </si>
  <si>
    <t xml:space="preserve">Alexandre da Silveira							</t>
  </si>
  <si>
    <t>Rua Alberto Minski s/n, Vila industrial, Laranjeiras do sul.</t>
  </si>
  <si>
    <t xml:space="preserve">42999670669		</t>
  </si>
  <si>
    <t>BR277 Km 449, Vila industrial.</t>
  </si>
  <si>
    <t>laranjeiras do sul</t>
  </si>
  <si>
    <t>FO-26-710485</t>
  </si>
  <si>
    <t>Projeto Minerva</t>
  </si>
  <si>
    <t>GOPLM002</t>
  </si>
  <si>
    <t>GOMPG</t>
  </si>
  <si>
    <t>3G</t>
  </si>
  <si>
    <t>Minerva SA</t>
  </si>
  <si>
    <t>WGS89</t>
  </si>
  <si>
    <t>Rodovia Go 050, Km 41 - Estrada da Chacara, S/N</t>
  </si>
  <si>
    <t>Palmeiras de Goiás</t>
  </si>
  <si>
    <t>FO-26-708566</t>
  </si>
  <si>
    <t>Turvinho</t>
  </si>
  <si>
    <t>164,60</t>
  </si>
  <si>
    <t>SP-250 Km 128+881</t>
  </si>
  <si>
    <t>Pilar do Sul</t>
  </si>
  <si>
    <t>FO-26-708559</t>
  </si>
  <si>
    <t>102,21</t>
  </si>
  <si>
    <t>SP-250 Km  133+432</t>
  </si>
  <si>
    <t>FO-26-708539</t>
  </si>
  <si>
    <t>CRR Sorocabana</t>
  </si>
  <si>
    <t>460,95</t>
  </si>
  <si>
    <t>SP - 079 Km 147+715</t>
  </si>
  <si>
    <t>FO-26-708526</t>
  </si>
  <si>
    <t>274,68</t>
  </si>
  <si>
    <t>SP - 079 Km 164+200</t>
  </si>
  <si>
    <t>FO-26-708518</t>
  </si>
  <si>
    <t>750,54</t>
  </si>
  <si>
    <t>SP-079 Km 174+552</t>
  </si>
  <si>
    <t>FO-26-708489</t>
  </si>
  <si>
    <t xml:space="preserve">Vila dos Pássaros		</t>
  </si>
  <si>
    <t>263,23</t>
  </si>
  <si>
    <t xml:space="preserve">SP - 079 Km 209+676					</t>
  </si>
  <si>
    <t xml:space="preserve">Juquia		</t>
  </si>
  <si>
    <t>FO-26-708468</t>
  </si>
  <si>
    <t>332,68</t>
  </si>
  <si>
    <t xml:space="preserve">MS-040 Km 210+346					</t>
  </si>
  <si>
    <t>FO-26-708462</t>
  </si>
  <si>
    <t>8,61</t>
  </si>
  <si>
    <t xml:space="preserve">BR-262 Km 171+546					</t>
  </si>
  <si>
    <t>FO-26-708452</t>
  </si>
  <si>
    <t xml:space="preserve">Cidade teleJardim		</t>
  </si>
  <si>
    <t>119,07</t>
  </si>
  <si>
    <t xml:space="preserve">MS-040 Km 36+751					</t>
  </si>
  <si>
    <t>FO-26-708412</t>
  </si>
  <si>
    <t>720,91</t>
  </si>
  <si>
    <t>BR-267 Km 021+201</t>
  </si>
  <si>
    <t>Bataguassu</t>
  </si>
  <si>
    <t>FO-26-708390</t>
  </si>
  <si>
    <t>GOCMR001</t>
  </si>
  <si>
    <t>GOC22</t>
  </si>
  <si>
    <t xml:space="preserve">303,41	</t>
  </si>
  <si>
    <t xml:space="preserve">BR-050 Km 307+855							</t>
  </si>
  <si>
    <t xml:space="preserve">Cumari			</t>
  </si>
  <si>
    <t>FO-26-708379</t>
  </si>
  <si>
    <t>GOCTL004</t>
  </si>
  <si>
    <t>GOC17</t>
  </si>
  <si>
    <t>Ecovias050</t>
  </si>
  <si>
    <t>1075,16</t>
  </si>
  <si>
    <t>BR-050 Km 260+371</t>
  </si>
  <si>
    <t>Catalão</t>
  </si>
  <si>
    <t>FO-26-708370</t>
  </si>
  <si>
    <t>GOCMW006</t>
  </si>
  <si>
    <t>GOC09</t>
  </si>
  <si>
    <t>615,97</t>
  </si>
  <si>
    <t>BR-050 Km 178+199</t>
  </si>
  <si>
    <t>FO-26-707930</t>
  </si>
  <si>
    <t>MGRPR002</t>
  </si>
  <si>
    <t>SN-ITSS05</t>
  </si>
  <si>
    <t>Zona rural</t>
  </si>
  <si>
    <t>1281</t>
  </si>
  <si>
    <t>BR-040, km 576 + 200m - OURO PRETO</t>
  </si>
  <si>
    <t>OURO PRETO</t>
  </si>
  <si>
    <t>FO-26-706206</t>
  </si>
  <si>
    <t>Aparecida</t>
  </si>
  <si>
    <t>Ecovias RioMinas</t>
  </si>
  <si>
    <t>639,97</t>
  </si>
  <si>
    <t>BR-116 Km 027+447</t>
  </si>
  <si>
    <t>Sapucaia</t>
  </si>
  <si>
    <t>FO-26-704982</t>
  </si>
  <si>
    <t>RORLM002</t>
  </si>
  <si>
    <t>ROMRL</t>
  </si>
  <si>
    <t>Minerva S.A</t>
  </si>
  <si>
    <t>RODOVIA RO 010 S/N KM 14,5</t>
  </si>
  <si>
    <t>(69) 999216-4766</t>
  </si>
  <si>
    <t xml:space="preserve"> wagner.santos@minervafoods.com</t>
  </si>
  <si>
    <t>Wagner</t>
  </si>
  <si>
    <t>nao</t>
  </si>
  <si>
    <t>Rolim de Moura</t>
  </si>
  <si>
    <t>FO-26-704793</t>
  </si>
  <si>
    <t>POVOADO CANAFISTOLA</t>
  </si>
  <si>
    <t xml:space="preserve">DELSON BRITO DE SOUSA </t>
  </si>
  <si>
    <t>RODOVIA BR 135, S/N, VIA MUSIC, CENTRO - SÃO DOMINGOS DO MARANHÃO/MA</t>
  </si>
  <si>
    <t>98.99112-5304</t>
  </si>
  <si>
    <t>delbrisa@gmail.com</t>
  </si>
  <si>
    <t>RUA GRANDE, S/N, POVOADO CANAFISTOLA</t>
  </si>
  <si>
    <t>PRESIDENTE DUTRA</t>
  </si>
  <si>
    <t>FO-26-703884</t>
  </si>
  <si>
    <t>Distrito Industrial</t>
  </si>
  <si>
    <t>JOSIEL FERREIRA GONÇALVES</t>
  </si>
  <si>
    <t>Ramal do Cajueiro S/N</t>
  </si>
  <si>
    <t>96 984216962</t>
  </si>
  <si>
    <t>Ramal do Cajueiro 2326</t>
  </si>
  <si>
    <t>Amapá</t>
  </si>
  <si>
    <t>SANTANA</t>
  </si>
  <si>
    <t>FO-26-693519</t>
  </si>
  <si>
    <t>SPNDP005</t>
  </si>
  <si>
    <t>SP4MF</t>
  </si>
  <si>
    <t xml:space="preserve">ALTOS DO INGAI			</t>
  </si>
  <si>
    <t>MAURO</t>
  </si>
  <si>
    <t xml:space="preserve">ESTRADA DA UNIÃO 464							</t>
  </si>
  <si>
    <t xml:space="preserve">(11) 92540-8589		</t>
  </si>
  <si>
    <t xml:space="preserve"> coberturasgarcia@gmail.com							</t>
  </si>
  <si>
    <t>ESTRADA DA UNIÃO 464, SANTANA DE PARNAÍBA</t>
  </si>
  <si>
    <t>Santana de Parnaíba</t>
  </si>
  <si>
    <t>FO-26-692412</t>
  </si>
  <si>
    <t xml:space="preserve">Capão Alto		</t>
  </si>
  <si>
    <t xml:space="preserve">VIA RAPOSO CONCESSIONARIA DE RODOVIAS S.A 					</t>
  </si>
  <si>
    <t>1268,00</t>
  </si>
  <si>
    <t>SP-189 Km 020+961</t>
  </si>
  <si>
    <t xml:space="preserve">Buri		</t>
  </si>
  <si>
    <t>FO-26-692364</t>
  </si>
  <si>
    <t>2209,29</t>
  </si>
  <si>
    <t>BR-050 Km 153+764</t>
  </si>
  <si>
    <t>FO-26-686188</t>
  </si>
  <si>
    <t>GOCBC004</t>
  </si>
  <si>
    <t>GOLAG</t>
  </si>
  <si>
    <t>Antonio Cardoso</t>
  </si>
  <si>
    <t>Fazenda Funil</t>
  </si>
  <si>
    <t>61 99915-5182</t>
  </si>
  <si>
    <t>antoniocardosocalbahia@hotmail.com</t>
  </si>
  <si>
    <t>wgs</t>
  </si>
  <si>
    <t>Lagoa - Centro</t>
  </si>
  <si>
    <t>Cabaceiras</t>
  </si>
  <si>
    <t>FO-26-685065</t>
  </si>
  <si>
    <t>Capelinha</t>
  </si>
  <si>
    <t>Rhenan Morais Cezar</t>
  </si>
  <si>
    <t>Av. Delfinópolis, 221</t>
  </si>
  <si>
    <t>11 99022-9395</t>
  </si>
  <si>
    <t>rhenamorais@hotmail.com</t>
  </si>
  <si>
    <t>Rua E, número 8</t>
  </si>
  <si>
    <t>FO-26-683780</t>
  </si>
  <si>
    <t>PEDRA BRANCA</t>
  </si>
  <si>
    <t>Paulo Azevedo Filho</t>
  </si>
  <si>
    <t xml:space="preserve">RUA H, S/N					</t>
  </si>
  <si>
    <t xml:space="preserve">(74)99919-6419		</t>
  </si>
  <si>
    <t xml:space="preserve">pimcorretor@gmail.com		</t>
  </si>
  <si>
    <t xml:space="preserve">RUA H, S/N, LOTEAMENTO PAULINHO DO MUTIRÃO					</t>
  </si>
  <si>
    <t>FO-26-682985</t>
  </si>
  <si>
    <t>PBJNC001</t>
  </si>
  <si>
    <t>PBJSR</t>
  </si>
  <si>
    <t>CONJ. FRANCISCO CABRAL</t>
  </si>
  <si>
    <t>RONALDO DA NOBREGA FERNANDES</t>
  </si>
  <si>
    <t>RUA JOSÉ DA CUNHA ARAÚJO, 148</t>
  </si>
  <si>
    <t>83 99656-6741</t>
  </si>
  <si>
    <t>P.RONALDONOBRAGA@HOTMAIL.COM</t>
  </si>
  <si>
    <t>RUA LOURIVAL DE MEDEIROS DANTAS</t>
  </si>
  <si>
    <t>JUNCO DO SERIDÓ</t>
  </si>
  <si>
    <t>FO-26-680907</t>
  </si>
  <si>
    <t>ESTÂNCIA SONORA</t>
  </si>
  <si>
    <t>MTTQR002</t>
  </si>
  <si>
    <t>MTES2</t>
  </si>
  <si>
    <t>USINA</t>
  </si>
  <si>
    <t>Rua da Cana, Nº 178, Centro, Sonora - MS.</t>
  </si>
  <si>
    <t>Douglas</t>
  </si>
  <si>
    <t>(67) 99889-2896</t>
  </si>
  <si>
    <t>Fazenda Rio Corrente</t>
  </si>
  <si>
    <t>FO-26-680317</t>
  </si>
  <si>
    <t>MSSNR001</t>
  </si>
  <si>
    <t>MSES1</t>
  </si>
  <si>
    <t>Fazenda Gaúcho</t>
  </si>
  <si>
    <t>Sonora</t>
  </si>
  <si>
    <t>FO-26-679519</t>
  </si>
  <si>
    <t>MSSNR002</t>
  </si>
  <si>
    <t>MSES3</t>
  </si>
  <si>
    <t>Fazenda Sonora, Gleba E, Zona Rural, Sonora - MS.</t>
  </si>
  <si>
    <t>Fazenda Sonora, Gleba E</t>
  </si>
  <si>
    <t>FO-26-670772</t>
  </si>
  <si>
    <t xml:space="preserve">Lagoinha		</t>
  </si>
  <si>
    <t>85,72</t>
  </si>
  <si>
    <t xml:space="preserve">BR-369 Km 081+231					</t>
  </si>
  <si>
    <t xml:space="preserve">Santa Mariana		</t>
  </si>
  <si>
    <t>FO-26-668917</t>
  </si>
  <si>
    <t xml:space="preserve">Caminhos da Celulose	</t>
  </si>
  <si>
    <t>3174,30</t>
  </si>
  <si>
    <t xml:space="preserve">BR-262 Km 030+317					</t>
  </si>
  <si>
    <t xml:space="preserve">Três Lagoas		</t>
  </si>
  <si>
    <t>FO-26-668897</t>
  </si>
  <si>
    <t>363,99</t>
  </si>
  <si>
    <t>MS-040 Km 025+550</t>
  </si>
  <si>
    <t>FO-26-666337</t>
  </si>
  <si>
    <t>1791,85</t>
  </si>
  <si>
    <t>BR-267 Km 235+580</t>
  </si>
  <si>
    <t>FO-26-662795</t>
  </si>
  <si>
    <t>GOJTX010</t>
  </si>
  <si>
    <t>GOE07</t>
  </si>
  <si>
    <t>Ecovias Cerrado</t>
  </si>
  <si>
    <t xml:space="preserve">1576,74	</t>
  </si>
  <si>
    <t xml:space="preserve">BR-364 Km 139+197							</t>
  </si>
  <si>
    <t xml:space="preserve">Jataí			</t>
  </si>
  <si>
    <t>FO-26-657709</t>
  </si>
  <si>
    <t>PARQUE 10 DE NOVEMBRO</t>
  </si>
  <si>
    <t>LUMENNA REGO COELHO</t>
  </si>
  <si>
    <t>RUA CARLOS LECOR,982, CJ CASTELO BRANCO</t>
  </si>
  <si>
    <t>92-99480-1987</t>
  </si>
  <si>
    <t>LUMENNAREGO@GMAIL.COM</t>
  </si>
  <si>
    <t xml:space="preserve">RUA CARLOS LECOR,982, CJ CASTELO BRANCO			</t>
  </si>
  <si>
    <t>manaus</t>
  </si>
  <si>
    <t>FO-26-654804</t>
  </si>
  <si>
    <t>GOCCH001</t>
  </si>
  <si>
    <t>GOE17</t>
  </si>
  <si>
    <t>1108,75</t>
  </si>
  <si>
    <t>BR-364 Km 051+227</t>
  </si>
  <si>
    <t>Cachoeira Alta</t>
  </si>
  <si>
    <t>FO-26-649047</t>
  </si>
  <si>
    <t>MGMNH009</t>
  </si>
  <si>
    <t>SN-MHRD30</t>
  </si>
  <si>
    <t>Realeza</t>
  </si>
  <si>
    <t xml:space="preserve">Ecovias RioMinas					</t>
  </si>
  <si>
    <t>673,18</t>
  </si>
  <si>
    <t>EcoRioMinas</t>
  </si>
  <si>
    <t xml:space="preserve">BR-116 Km 593+105					</t>
  </si>
  <si>
    <t>FO-26-648740</t>
  </si>
  <si>
    <t xml:space="preserve"> Vila Maria</t>
  </si>
  <si>
    <t>39,35</t>
  </si>
  <si>
    <t>BR-262 Km 078+083</t>
  </si>
  <si>
    <t>FO-26-646716</t>
  </si>
  <si>
    <t>418,90</t>
  </si>
  <si>
    <t>BR-262 Km 113+750</t>
  </si>
  <si>
    <t>FO-26-644129</t>
  </si>
  <si>
    <t>SPSPL198</t>
  </si>
  <si>
    <t>SMVMRC1</t>
  </si>
  <si>
    <t>JARDIM BRASIL</t>
  </si>
  <si>
    <t>SEMURB</t>
  </si>
  <si>
    <t>VIADUTO DO CHÁ, 15 CENTRO</t>
  </si>
  <si>
    <t xml:space="preserve">(11) 4934 3330 </t>
  </si>
  <si>
    <t>cgpatri@prefeitura.sp.gov.br</t>
  </si>
  <si>
    <t>RAVENA</t>
  </si>
  <si>
    <t>RODRIGO PIMENTEL PINTO RAVENA</t>
  </si>
  <si>
    <t>(11) 5187-0100</t>
  </si>
  <si>
    <t>Praça Erotildes de Campos	, JARDIM BRASIL</t>
  </si>
  <si>
    <t>SAO PAULO</t>
  </si>
  <si>
    <t>FO-26-640796</t>
  </si>
  <si>
    <t>AMPRS003</t>
  </si>
  <si>
    <t>AMFRS</t>
  </si>
  <si>
    <t>CLOVIS GERALDO AMORIM</t>
  </si>
  <si>
    <t>ESTRADA DE BALBINA AM 240 KM 50 , S/N (COMUNIDADE SÃO MIGUEL)</t>
  </si>
  <si>
    <t>GISELIA DE AZEVEDO ARAUJO</t>
  </si>
  <si>
    <t>(92) 99489-4213</t>
  </si>
  <si>
    <t>AM 240 KM 50 , S/N .</t>
  </si>
  <si>
    <t>FO-26-640475</t>
  </si>
  <si>
    <t>AMPRS002</t>
  </si>
  <si>
    <t>AMPFF</t>
  </si>
  <si>
    <t>BEATRIZ MARTINS DA SILVA</t>
  </si>
  <si>
    <t>ROD.  AM 240 KM 68 , SN COMUNIDADE FÉ EM DEUS</t>
  </si>
  <si>
    <t>92-99390-9590</t>
  </si>
  <si>
    <t>biatrizmartinsdasilva16@gmail.com</t>
  </si>
  <si>
    <t>AM 240 KM 68, S/N</t>
  </si>
  <si>
    <t>FO-26-639719</t>
  </si>
  <si>
    <t>AMPRS001</t>
  </si>
  <si>
    <t>AMRFU</t>
  </si>
  <si>
    <t>GIRLENE DE SÁ LOPES</t>
  </si>
  <si>
    <t>AM 240 KM 15,RAMAL DA MORENA,SN,SITIO UATUMA.</t>
  </si>
  <si>
    <t>92-98849-7459</t>
  </si>
  <si>
    <t>GIRLENOLOPES0@GMAIL.COM</t>
  </si>
  <si>
    <t>RAMAL ACESSO PORTO DA COMUNIDADE, SN</t>
  </si>
  <si>
    <t xml:space="preserve"> Presidente Figueiredo</t>
  </si>
  <si>
    <t>FO-26-639446</t>
  </si>
  <si>
    <t>MGBRL036</t>
  </si>
  <si>
    <t>MGECX</t>
  </si>
  <si>
    <t xml:space="preserve">265,37	</t>
  </si>
  <si>
    <t xml:space="preserve">BR-365 Km 670+536							</t>
  </si>
  <si>
    <t xml:space="preserve">Uberlândia			</t>
  </si>
  <si>
    <t>FO-26-639413</t>
  </si>
  <si>
    <t>MGYNT005</t>
  </si>
  <si>
    <t>MGECU</t>
  </si>
  <si>
    <t xml:space="preserve">2338,6	</t>
  </si>
  <si>
    <t xml:space="preserve">BR-365 Km 719+046							</t>
  </si>
  <si>
    <t xml:space="preserve">Monte Alegre de Minas			</t>
  </si>
  <si>
    <t>FO-26-639402</t>
  </si>
  <si>
    <t>MGGRW004</t>
  </si>
  <si>
    <t>MGECP</t>
  </si>
  <si>
    <t>51,06</t>
  </si>
  <si>
    <t>BR-365 Km 808+438</t>
  </si>
  <si>
    <t>Gurinhatã</t>
  </si>
  <si>
    <t>FO-26-639383</t>
  </si>
  <si>
    <t>MGVTR005</t>
  </si>
  <si>
    <t>MGECN</t>
  </si>
  <si>
    <t>487,12</t>
  </si>
  <si>
    <t>BR-365 Km 831+278</t>
  </si>
  <si>
    <t>Santa Vitória</t>
  </si>
  <si>
    <t>FO-26-639367</t>
  </si>
  <si>
    <t>MGVTR006</t>
  </si>
  <si>
    <t>MGECK</t>
  </si>
  <si>
    <t xml:space="preserve">1376,11	</t>
  </si>
  <si>
    <t xml:space="preserve">BR-365 Km 848+999							</t>
  </si>
  <si>
    <t xml:space="preserve">Santa Vitória			</t>
  </si>
  <si>
    <t>FO-26-639348</t>
  </si>
  <si>
    <t>GOSMX001</t>
  </si>
  <si>
    <t>GOE22</t>
  </si>
  <si>
    <t>255,99</t>
  </si>
  <si>
    <t>BR-364 Km 003+546</t>
  </si>
  <si>
    <t>São Simão</t>
  </si>
  <si>
    <t>FO-26-639330</t>
  </si>
  <si>
    <t>GOXRZ001</t>
  </si>
  <si>
    <t>GOE20</t>
  </si>
  <si>
    <t>98,58</t>
  </si>
  <si>
    <t>BR-364 Km 026+636</t>
  </si>
  <si>
    <t>Paranaiguara</t>
  </si>
  <si>
    <t>FO-26-639318</t>
  </si>
  <si>
    <t>815,02</t>
  </si>
  <si>
    <t>BR-364 Km 032+748</t>
  </si>
  <si>
    <t>FO-26-639312</t>
  </si>
  <si>
    <t>GOCCH008</t>
  </si>
  <si>
    <t>GOE18</t>
  </si>
  <si>
    <t xml:space="preserve">471,64	</t>
  </si>
  <si>
    <t xml:space="preserve">BR-364 Km 040+845							</t>
  </si>
  <si>
    <t xml:space="preserve">Cachoeira Alta			</t>
  </si>
  <si>
    <t>FO-26-639305</t>
  </si>
  <si>
    <t>GOCCH002</t>
  </si>
  <si>
    <t>GOE16</t>
  </si>
  <si>
    <t>519,53</t>
  </si>
  <si>
    <t>BR-364 Km 066+728</t>
  </si>
  <si>
    <t>FO-26-639297</t>
  </si>
  <si>
    <t>GOCCH007</t>
  </si>
  <si>
    <t>GOE15</t>
  </si>
  <si>
    <t>359,46</t>
  </si>
  <si>
    <t>BR-364 Km 75+966</t>
  </si>
  <si>
    <t>FO-26-639291</t>
  </si>
  <si>
    <t>GOCCH003</t>
  </si>
  <si>
    <t>GOE14</t>
  </si>
  <si>
    <t xml:space="preserve">Ecovias Cerrado </t>
  </si>
  <si>
    <t>718,25</t>
  </si>
  <si>
    <t>BR-364 Km 084+978</t>
  </si>
  <si>
    <t>FO-26-639285</t>
  </si>
  <si>
    <t>GOCCH004</t>
  </si>
  <si>
    <t>GOE13</t>
  </si>
  <si>
    <t>551,87</t>
  </si>
  <si>
    <t>BR-364 Km 091+330</t>
  </si>
  <si>
    <t>FO-26-639280</t>
  </si>
  <si>
    <t>GOCCH005</t>
  </si>
  <si>
    <t>GOE12</t>
  </si>
  <si>
    <t>1828,47</t>
  </si>
  <si>
    <t>BR-364 Km 101+594</t>
  </si>
  <si>
    <t>FO-26-639270</t>
  </si>
  <si>
    <t>GOCCH006</t>
  </si>
  <si>
    <t>GOE11</t>
  </si>
  <si>
    <t>443,94</t>
  </si>
  <si>
    <t>BR-364 Km 107+144</t>
  </si>
  <si>
    <t>FO-26-639265</t>
  </si>
  <si>
    <t>GOWYR001</t>
  </si>
  <si>
    <t>GOE10</t>
  </si>
  <si>
    <t>394,36</t>
  </si>
  <si>
    <t>BR-364 Km 116+420</t>
  </si>
  <si>
    <t>Aparecida do Rio Doce</t>
  </si>
  <si>
    <t>FO-26-639257</t>
  </si>
  <si>
    <t>GOWYR003</t>
  </si>
  <si>
    <t>GOE09</t>
  </si>
  <si>
    <t>192,62</t>
  </si>
  <si>
    <t>BR-364 Km 124+658</t>
  </si>
  <si>
    <t>FO-26-639244</t>
  </si>
  <si>
    <t>GOWYR002</t>
  </si>
  <si>
    <t>GOE08</t>
  </si>
  <si>
    <t>732,93</t>
  </si>
  <si>
    <t>BR-364 Km 131+490</t>
  </si>
  <si>
    <t>Aparecido do Rio Doce</t>
  </si>
  <si>
    <t>FO-26-639239</t>
  </si>
  <si>
    <t>GOJTX016</t>
  </si>
  <si>
    <t>GOE06</t>
  </si>
  <si>
    <t>336,22</t>
  </si>
  <si>
    <t>BR-364 Km 150+221</t>
  </si>
  <si>
    <t>Jataí</t>
  </si>
  <si>
    <t>FO-26-639231</t>
  </si>
  <si>
    <t>436</t>
  </si>
  <si>
    <t>BR-364 Km 158+315</t>
  </si>
  <si>
    <t>FO-26-639225</t>
  </si>
  <si>
    <t>652,97</t>
  </si>
  <si>
    <t>BR-364 Km 165+154</t>
  </si>
  <si>
    <t>FO-26-639212</t>
  </si>
  <si>
    <t>266,68</t>
  </si>
  <si>
    <t>BR-364 Km 172+699</t>
  </si>
  <si>
    <t>FO-26-639204</t>
  </si>
  <si>
    <t>GOJTX015</t>
  </si>
  <si>
    <t>GOE02</t>
  </si>
  <si>
    <t>1110,11</t>
  </si>
  <si>
    <t>BR-364 Km 182+564</t>
  </si>
  <si>
    <t>FO-26-639183</t>
  </si>
  <si>
    <t>GOJTX014</t>
  </si>
  <si>
    <t>GOE01</t>
  </si>
  <si>
    <t xml:space="preserve">70,91	</t>
  </si>
  <si>
    <t xml:space="preserve">BR-364 Km 189+447							</t>
  </si>
  <si>
    <t>FO-26-639137</t>
  </si>
  <si>
    <t xml:space="preserve">Ecovias Cerrado	</t>
  </si>
  <si>
    <t xml:space="preserve">761,81	</t>
  </si>
  <si>
    <t xml:space="preserve">BR-365 Km 765+188	</t>
  </si>
  <si>
    <t xml:space="preserve">Ituiutaba			</t>
  </si>
  <si>
    <t>FO-26-639060</t>
  </si>
  <si>
    <t xml:space="preserve">329,63	</t>
  </si>
  <si>
    <t>BR-365 Km 780+557</t>
  </si>
  <si>
    <t>Ituiutaba</t>
  </si>
  <si>
    <t>FO-26-638356</t>
  </si>
  <si>
    <t>Garcias</t>
  </si>
  <si>
    <t>74,89</t>
  </si>
  <si>
    <t>BR-262 Km 098+078</t>
  </si>
  <si>
    <t>FO-26-635075</t>
  </si>
  <si>
    <t>Arapuá</t>
  </si>
  <si>
    <t>16,77</t>
  </si>
  <si>
    <t>BR-262 Km 056+935</t>
  </si>
  <si>
    <t>FO-26-634898</t>
  </si>
  <si>
    <t>MGRGR009</t>
  </si>
  <si>
    <t>MGECF</t>
  </si>
  <si>
    <t>1462,34</t>
  </si>
  <si>
    <t>BR-050 Km 050+250</t>
  </si>
  <si>
    <t xml:space="preserve">Araguari			</t>
  </si>
  <si>
    <t>FO-26-634820</t>
  </si>
  <si>
    <t>30,55</t>
  </si>
  <si>
    <t>BR-262 Km 087+440</t>
  </si>
  <si>
    <t>FO-26-634224</t>
  </si>
  <si>
    <t>486,06</t>
  </si>
  <si>
    <t xml:space="preserve">BR-262 Km 248+943					</t>
  </si>
  <si>
    <t>FO-26-633991</t>
  </si>
  <si>
    <t>24,02</t>
  </si>
  <si>
    <t>BR-262 Km 195+296</t>
  </si>
  <si>
    <t>FO-26-633912</t>
  </si>
  <si>
    <t>1108,55</t>
  </si>
  <si>
    <t>BR-262 Km 182+363</t>
  </si>
  <si>
    <t>FO-26-633753</t>
  </si>
  <si>
    <t>15,49</t>
  </si>
  <si>
    <t>BR-262 KM 163+154</t>
  </si>
  <si>
    <t>FO-26-632144</t>
  </si>
  <si>
    <t>25,51</t>
  </si>
  <si>
    <t>PR-092 Km 228+685</t>
  </si>
  <si>
    <t>Arapoti</t>
  </si>
  <si>
    <t>FO-26-631835</t>
  </si>
  <si>
    <t>633,07</t>
  </si>
  <si>
    <t>BR-262 Km 037 + 367</t>
  </si>
  <si>
    <t>FO-26-631409</t>
  </si>
  <si>
    <t>9,75</t>
  </si>
  <si>
    <t>BR-262 Km 154+365</t>
  </si>
  <si>
    <t>FO-26-631077</t>
  </si>
  <si>
    <t>2739,29</t>
  </si>
  <si>
    <t>BR-262 Km 289+787</t>
  </si>
  <si>
    <t>FO-26-631057</t>
  </si>
  <si>
    <t>Bálsamo</t>
  </si>
  <si>
    <t xml:space="preserve">Caminhos da Celulose </t>
  </si>
  <si>
    <t>105,64</t>
  </si>
  <si>
    <t>BR-262 Km 271+725</t>
  </si>
  <si>
    <t>FO-26-630701</t>
  </si>
  <si>
    <t>São Pedro</t>
  </si>
  <si>
    <t>842,91</t>
  </si>
  <si>
    <t>MS-338 Km 315 + 685</t>
  </si>
  <si>
    <t>Santa Rita do Pardo</t>
  </si>
  <si>
    <t>FO-26-630161</t>
  </si>
  <si>
    <t>117,46</t>
  </si>
  <si>
    <t>BR-262 Km 304+438</t>
  </si>
  <si>
    <t>FO-26-629691</t>
  </si>
  <si>
    <t>592,11</t>
  </si>
  <si>
    <t>BR-262 Km 048+480</t>
  </si>
  <si>
    <t>FO-26-629462</t>
  </si>
  <si>
    <t>22,40</t>
  </si>
  <si>
    <t>BR-262 Km 205+400</t>
  </si>
  <si>
    <t>FO-26-629295</t>
  </si>
  <si>
    <t>17,43</t>
  </si>
  <si>
    <t>BR-262 Km 214+532</t>
  </si>
  <si>
    <t>FO-26-628775</t>
  </si>
  <si>
    <t>95,06</t>
  </si>
  <si>
    <t>BR-267 Km 188+704</t>
  </si>
  <si>
    <t xml:space="preserve">Nova Alvorada do Sul		</t>
  </si>
  <si>
    <t>FO-26-628484</t>
  </si>
  <si>
    <t>Lactalis</t>
  </si>
  <si>
    <t>SCCNC001</t>
  </si>
  <si>
    <t>SCLCT</t>
  </si>
  <si>
    <t>Winity</t>
  </si>
  <si>
    <t xml:space="preserve"> Santo Antônio</t>
  </si>
  <si>
    <t>Rodovia SC-283, s/n, KM 10</t>
  </si>
  <si>
    <t xml:space="preserve"> Concórdia</t>
  </si>
  <si>
    <t>FO-26-628414</t>
  </si>
  <si>
    <t>SPPRC008</t>
  </si>
  <si>
    <t>SPAC8</t>
  </si>
  <si>
    <t>JARDIM PARQUE JUPIA</t>
  </si>
  <si>
    <t>NEUZA BELLOTTO</t>
  </si>
  <si>
    <t>AVENIDA DAS ONDAS, 4441</t>
  </si>
  <si>
    <t>(19) 99578-3003</t>
  </si>
  <si>
    <t>SILVIA A. BELLOTTO</t>
  </si>
  <si>
    <t>(19) 99798-6202</t>
  </si>
  <si>
    <t>R. DOS MANDIS S/N</t>
  </si>
  <si>
    <t>FO-26-628164</t>
  </si>
  <si>
    <t>339,31</t>
  </si>
  <si>
    <t>PR-408 Km 2+147</t>
  </si>
  <si>
    <t>FO-26-628073</t>
  </si>
  <si>
    <t>935,10</t>
  </si>
  <si>
    <t>MS-338 Km 305+067</t>
  </si>
  <si>
    <t>FO-26-625267</t>
  </si>
  <si>
    <t xml:space="preserve"> Vila Maria		</t>
  </si>
  <si>
    <t xml:space="preserve">Caminhos da Celulose 					</t>
  </si>
  <si>
    <t>69,47</t>
  </si>
  <si>
    <t xml:space="preserve">BR-262 Km 67+889					</t>
  </si>
  <si>
    <t>FO-26-624293</t>
  </si>
  <si>
    <t>GOPLM001</t>
  </si>
  <si>
    <t>GOFCP</t>
  </si>
  <si>
    <t xml:space="preserve">JOSE RODRIGUES CRUVINEL	</t>
  </si>
  <si>
    <t xml:space="preserve">FAZENDA CORPO DAS PEDRAS, RODOVIA GO-154 S/N	</t>
  </si>
  <si>
    <t xml:space="preserve">062981723922		</t>
  </si>
  <si>
    <t xml:space="preserve">FAZENDA CORPO DAS PEDRAS, RODOVIA GO-154 S/N			</t>
  </si>
  <si>
    <t>FO-26-623797</t>
  </si>
  <si>
    <t>Jardim Boa Vista</t>
  </si>
  <si>
    <t>Sorocabana</t>
  </si>
  <si>
    <t>1.064,44</t>
  </si>
  <si>
    <t>SPA-053/280 KM 005+453</t>
  </si>
  <si>
    <t xml:space="preserve">São Roque </t>
  </si>
  <si>
    <t>FO-26-622359</t>
  </si>
  <si>
    <t>33,68</t>
  </si>
  <si>
    <t>MS-338 Km 326+162</t>
  </si>
  <si>
    <t>FO-26-620643</t>
  </si>
  <si>
    <t>399,41</t>
  </si>
  <si>
    <t>MS-040 Km 176+445</t>
  </si>
  <si>
    <t>FO-26-618613</t>
  </si>
  <si>
    <t>JD. RINA</t>
  </si>
  <si>
    <t>WILSON FERREIRA PIROLO</t>
  </si>
  <si>
    <t>(11) 98516-3712</t>
  </si>
  <si>
    <t>pfw13@hotmail.com</t>
  </si>
  <si>
    <t>R. OLAVO HANSEN, S/N ESQUINA COM R. JUTLÂNDIA</t>
  </si>
  <si>
    <t>Santo André</t>
  </si>
  <si>
    <t>FO-26-618605</t>
  </si>
  <si>
    <t>Complexo habitacional</t>
  </si>
  <si>
    <t>173,56</t>
  </si>
  <si>
    <t>PR-151 Km 179+635</t>
  </si>
  <si>
    <t>Senges</t>
  </si>
  <si>
    <t>FO-26-618579</t>
  </si>
  <si>
    <t>EPR LITORAL PIONEIRO</t>
  </si>
  <si>
    <t>528,97</t>
  </si>
  <si>
    <t>PR-092 Km 316+851</t>
  </si>
  <si>
    <t>Joaquim Tavora</t>
  </si>
  <si>
    <t>FO-26-618532</t>
  </si>
  <si>
    <t>Bruna</t>
  </si>
  <si>
    <t>349,71</t>
  </si>
  <si>
    <t>BR-369 Km 064+223</t>
  </si>
  <si>
    <t>Bandeirantes</t>
  </si>
  <si>
    <t>FO-26-618048</t>
  </si>
  <si>
    <t>186,26</t>
  </si>
  <si>
    <t>BR-262 Km 126+042</t>
  </si>
  <si>
    <t>FO-26-617215</t>
  </si>
  <si>
    <t>RJRDJ019</t>
  </si>
  <si>
    <t>RJMTD</t>
  </si>
  <si>
    <t>PELLEGRINO EMPREENDIMENTOS</t>
  </si>
  <si>
    <t>ESTRADA DO RIO GRANDE, 3453</t>
  </si>
  <si>
    <t>paulapellegrinotrabalho@gmail.com</t>
  </si>
  <si>
    <t>PAULO</t>
  </si>
  <si>
    <t>(21) 96422-9315</t>
  </si>
  <si>
    <t>FO-26-617007</t>
  </si>
  <si>
    <t>98,69</t>
  </si>
  <si>
    <t xml:space="preserve">BR-262 Km 134+720					</t>
  </si>
  <si>
    <t xml:space="preserve">Água Clara		</t>
  </si>
  <si>
    <t>FO-26-615845</t>
  </si>
  <si>
    <t>CEMDL001</t>
  </si>
  <si>
    <t>CEMLR</t>
  </si>
  <si>
    <t xml:space="preserve">MANOEL MARQUES							</t>
  </si>
  <si>
    <t xml:space="preserve">Povoado de São Gerardo	</t>
  </si>
  <si>
    <t xml:space="preserve">(88) 99430-5247		</t>
  </si>
  <si>
    <t>FELIPE SOUSA</t>
  </si>
  <si>
    <t>POVOADO SÃO GERARDO, SN</t>
  </si>
  <si>
    <t>POVOADO DE SÃO GERARDO, S/N ZONA RURAL</t>
  </si>
  <si>
    <t>Ceará</t>
  </si>
  <si>
    <t>MADALENA</t>
  </si>
  <si>
    <t>FO-26-614821</t>
  </si>
  <si>
    <t>MGSDM003</t>
  </si>
  <si>
    <t>SN-SUJF35</t>
  </si>
  <si>
    <t>834</t>
  </si>
  <si>
    <t>BR-040 Km 751</t>
  </si>
  <si>
    <t>SANTOS DUMONT</t>
  </si>
  <si>
    <t>FO-26-612609</t>
  </si>
  <si>
    <t>MGSDM004</t>
  </si>
  <si>
    <t>SN-SUJF38</t>
  </si>
  <si>
    <t xml:space="preserve">CONCESSIONÁRIA EPR Via Mineira </t>
  </si>
  <si>
    <t>031 7172-3397</t>
  </si>
  <si>
    <t>BR-040 Km 738 + 100</t>
  </si>
  <si>
    <t>FO-26-612582</t>
  </si>
  <si>
    <t>Alvair Costa</t>
  </si>
  <si>
    <t>SERRA DA UNIÃO</t>
  </si>
  <si>
    <t>Orlando Marques dos Santos</t>
  </si>
  <si>
    <t xml:space="preserve"> (42) 98870-9329</t>
  </si>
  <si>
    <t>NOVA LARANJEIRAS</t>
  </si>
  <si>
    <t>FO-26-611524</t>
  </si>
  <si>
    <t>36,03</t>
  </si>
  <si>
    <t>BR-262 Km 226+749</t>
  </si>
  <si>
    <t>FO-26-611457</t>
  </si>
  <si>
    <t>PAV55/PW55</t>
  </si>
  <si>
    <t>VALE SA</t>
  </si>
  <si>
    <t xml:space="preserve">Praia de Botafogo, 186, Salas 701, 1101, 1601, 1701, 1801 e 1901					</t>
  </si>
  <si>
    <t xml:space="preserve">n/a </t>
  </si>
  <si>
    <t>Estrada Ferrovia na Faixa de domínio da Vale S.A, KM 793+700</t>
  </si>
  <si>
    <t>FO-26-611133</t>
  </si>
  <si>
    <t>307,88</t>
  </si>
  <si>
    <t xml:space="preserve">BR-262 Km 262+080					</t>
  </si>
  <si>
    <t>FO-26-611107</t>
  </si>
  <si>
    <t>470,26</t>
  </si>
  <si>
    <t xml:space="preserve">MS-040 Km 062+177					</t>
  </si>
  <si>
    <t>FO-26-611038</t>
  </si>
  <si>
    <t>1897,77</t>
  </si>
  <si>
    <t>BR-262 Km 311+003</t>
  </si>
  <si>
    <t>FO-26-611026</t>
  </si>
  <si>
    <t>54,65</t>
  </si>
  <si>
    <t xml:space="preserve">MS-040 Km 069+373					</t>
  </si>
  <si>
    <t>FO-26-610970</t>
  </si>
  <si>
    <t>115,07</t>
  </si>
  <si>
    <t>BR-262 Km 104+439</t>
  </si>
  <si>
    <t>FO-26-609956</t>
  </si>
  <si>
    <t>68,17</t>
  </si>
  <si>
    <t>MS-040	Km 75+275</t>
  </si>
  <si>
    <t>FO-26-609348</t>
  </si>
  <si>
    <t>PABMJ004</t>
  </si>
  <si>
    <t>PAV57</t>
  </si>
  <si>
    <t>Praia de Botafogo, 186, Salas 701, 1101, 1601, 1701, 1801 e 1901</t>
  </si>
  <si>
    <t>Estrada de Ferro Carajás, Km 772</t>
  </si>
  <si>
    <t>BOM JESUS DO TOCANTINS</t>
  </si>
  <si>
    <t>FO-26-609326</t>
  </si>
  <si>
    <t>PAV56/PAV41</t>
  </si>
  <si>
    <t xml:space="preserve">Praia de Botafogo, 186, Salas 701, 1101, 1601, 1701, 1801 e 1901							</t>
  </si>
  <si>
    <t xml:space="preserve">Estrada Ferrovia na Faixa de domínio da Vale S.A, KM 813							</t>
  </si>
  <si>
    <t>FO-26-609308</t>
  </si>
  <si>
    <t>PAV50</t>
  </si>
  <si>
    <t xml:space="preserve">Estrada Ferrovia na Faixa de domínio da Vale S.A, KM 773							</t>
  </si>
  <si>
    <t>FO-26-609302</t>
  </si>
  <si>
    <t>PAV54/PAV49</t>
  </si>
  <si>
    <t xml:space="preserve">Estrada de Ferro Carajas, km 752							</t>
  </si>
  <si>
    <t>FO-26-609296</t>
  </si>
  <si>
    <t>PAV48</t>
  </si>
  <si>
    <t xml:space="preserve">Estrada de Ferro Carajás, km 723				</t>
  </si>
  <si>
    <t>FO-26-609288</t>
  </si>
  <si>
    <t>PABMJ003</t>
  </si>
  <si>
    <t>PAV47/PAV45</t>
  </si>
  <si>
    <t xml:space="preserve">Estrada Vicinal, s/n  - KM 712+300							</t>
  </si>
  <si>
    <t>FO-26-609282</t>
  </si>
  <si>
    <t>PAV43</t>
  </si>
  <si>
    <t xml:space="preserve">Estrada Ferrovia na Faixa de domínio da Vale S.A, KM 788+700							</t>
  </si>
  <si>
    <t>FO-26-609276</t>
  </si>
  <si>
    <t>PAV28</t>
  </si>
  <si>
    <t xml:space="preserve">Estrada Ferrovia na Faixa de domínio da Vale S.A, KM 849 							</t>
  </si>
  <si>
    <t>FO-26-609270</t>
  </si>
  <si>
    <t>PAV23</t>
  </si>
  <si>
    <t xml:space="preserve">Estrada da Ferrovia, s/n  - KM 889							</t>
  </si>
  <si>
    <t>FO-26-609139</t>
  </si>
  <si>
    <t>PAV22</t>
  </si>
  <si>
    <t>Praia de Botafogo, 186, Salas 701, 1101, 1601, 1701, 1801 e 1901, BOTAFOGO RJ</t>
  </si>
  <si>
    <t xml:space="preserve">Estrada Ferrovia na Faixa de domínio da Vale S.A, KM 874+020							</t>
  </si>
  <si>
    <t>FO-26-609125</t>
  </si>
  <si>
    <t>PAV21</t>
  </si>
  <si>
    <t xml:space="preserve">Estrada Ferrovia na Faixa de domínio da Vale S.A, KM 865+600							</t>
  </si>
  <si>
    <t>FO-26-609038</t>
  </si>
  <si>
    <t>PAV20</t>
  </si>
  <si>
    <t xml:space="preserve">Estrada Ferrovia na Faixa de domínio da Vale S.A, KM 858+700							</t>
  </si>
  <si>
    <t>FO-26-609015</t>
  </si>
  <si>
    <t>PAV15</t>
  </si>
  <si>
    <t xml:space="preserve">Estrada Vicinal, s/n   - R - KM39+150							</t>
  </si>
  <si>
    <t>FO-26-608952</t>
  </si>
  <si>
    <t>MAV90</t>
  </si>
  <si>
    <t xml:space="preserve">Estrada Vicinal, s/n   -  KM 584+970							</t>
  </si>
  <si>
    <t>CIDELANDIA</t>
  </si>
  <si>
    <t>FO-26-608940</t>
  </si>
  <si>
    <t>MAV57</t>
  </si>
  <si>
    <t xml:space="preserve">Estrada Vicinal, s/n  - KM 529							</t>
  </si>
  <si>
    <t>AÇAILANDIA</t>
  </si>
  <si>
    <t>FO-26-608706</t>
  </si>
  <si>
    <t>AMBRX001</t>
  </si>
  <si>
    <t>AMACA</t>
  </si>
  <si>
    <t xml:space="preserve">SERGIO ROBERTO DE FREITAS	</t>
  </si>
  <si>
    <t xml:space="preserve">VILA RICA DE CAVIANA, 195	</t>
  </si>
  <si>
    <t xml:space="preserve">92-99526-1385		</t>
  </si>
  <si>
    <t xml:space="preserve">SERGIOROBERTOFREITAS1@GMAIL.COM							</t>
  </si>
  <si>
    <t>RUA 05 DE JULHO, SN, CENTRO, COMUNIDADE CAVIANA</t>
  </si>
  <si>
    <t>BERURI</t>
  </si>
  <si>
    <t>FO-26-608699</t>
  </si>
  <si>
    <t>Tarumã</t>
  </si>
  <si>
    <t>Laudileni Oliveira da Silva</t>
  </si>
  <si>
    <t>Rua profa. Rosalina Feitosa, s/n°</t>
  </si>
  <si>
    <t>(92) 99505-3565</t>
  </si>
  <si>
    <t>laudilene999@gmail.com</t>
  </si>
  <si>
    <t>Rua Profa. Rosalina Feitosa, s/n°</t>
  </si>
  <si>
    <t>FO-26-608617</t>
  </si>
  <si>
    <t>MGCNS003</t>
  </si>
  <si>
    <t>SN-CLBH15</t>
  </si>
  <si>
    <t>Cidade Satelite</t>
  </si>
  <si>
    <t>919</t>
  </si>
  <si>
    <t>BR-040 - km 638</t>
  </si>
  <si>
    <t>FO-26-608546</t>
  </si>
  <si>
    <t>MGTBX003</t>
  </si>
  <si>
    <t>SN-ITSS06</t>
  </si>
  <si>
    <t>Area Rural</t>
  </si>
  <si>
    <t>EPR - Via Mineira</t>
  </si>
  <si>
    <t>1302</t>
  </si>
  <si>
    <t>BR-040 -(KM 579) KM 585 a KM 588 - Ponto de apoio rodoviário</t>
  </si>
  <si>
    <t>FO-26-608517</t>
  </si>
  <si>
    <t xml:space="preserve">Borda Do Campo		</t>
  </si>
  <si>
    <t>84,54</t>
  </si>
  <si>
    <t>BR-277 Km 62+663</t>
  </si>
  <si>
    <t>São José dos Pinhais</t>
  </si>
  <si>
    <t>FO-26-608334</t>
  </si>
  <si>
    <t>Porto XV de Novembro</t>
  </si>
  <si>
    <t>952,35</t>
  </si>
  <si>
    <t>BR-267 Km 12+939</t>
  </si>
  <si>
    <t>FO-26-608214</t>
  </si>
  <si>
    <t>883,66</t>
  </si>
  <si>
    <t>BR-153 Km 031+541</t>
  </si>
  <si>
    <t xml:space="preserve">Santo Antonio Da Platina		</t>
  </si>
  <si>
    <t>FO-26-607943</t>
  </si>
  <si>
    <t>AREA RURAL</t>
  </si>
  <si>
    <t>CEVASA - CENTRAL ENERGÉTICA VALE DO SAPUCAÍ</t>
  </si>
  <si>
    <t>'(16) 3145-9300</t>
  </si>
  <si>
    <t>contato@cevasa.com.br</t>
  </si>
  <si>
    <t>Cleiton</t>
  </si>
  <si>
    <t>(16) 99632-5856</t>
  </si>
  <si>
    <t>Estrada Cristais Mascarenhas, s/num. - Fazenda CEVASA</t>
  </si>
  <si>
    <t>CRISTAIS PAULISTA</t>
  </si>
  <si>
    <t>FO-26-607908</t>
  </si>
  <si>
    <t>85,37</t>
  </si>
  <si>
    <t>MS-040 Km 165+489</t>
  </si>
  <si>
    <t>FO-26-607719</t>
  </si>
  <si>
    <t>PRTXR003</t>
  </si>
  <si>
    <t>PRTE3</t>
  </si>
  <si>
    <t>Sérgio</t>
  </si>
  <si>
    <t>BR277, S/N</t>
  </si>
  <si>
    <t xml:space="preserve"> (42) 99819-9254 </t>
  </si>
  <si>
    <t>FO-26-606955</t>
  </si>
  <si>
    <t>598,35</t>
  </si>
  <si>
    <t xml:space="preserve">BR-267 Km 34+000				</t>
  </si>
  <si>
    <t>FO-26-606941</t>
  </si>
  <si>
    <t>São Francisco de Assis</t>
  </si>
  <si>
    <t>1970,14</t>
  </si>
  <si>
    <t>BR-316 Km 319+823</t>
  </si>
  <si>
    <t>FO-26-606314</t>
  </si>
  <si>
    <t>PRCSC006</t>
  </si>
  <si>
    <t>PRCE2</t>
  </si>
  <si>
    <t>DISTRITO INDUSTRIAL DOMICIANO THEBALDO BRESOLIN</t>
  </si>
  <si>
    <t xml:space="preserve">Milton Pedro Lagos </t>
  </si>
  <si>
    <t>BR 277</t>
  </si>
  <si>
    <t>(45) 99111-6456</t>
  </si>
  <si>
    <t>BR277 DISTRITO INDUSTRIAL DOMICIANO THEBALDO BRESOLIN</t>
  </si>
  <si>
    <t>CASCAVEL</t>
  </si>
  <si>
    <t>FO-26-606010</t>
  </si>
  <si>
    <t>150,35</t>
  </si>
  <si>
    <t xml:space="preserve">BR-153 Km 010+480					</t>
  </si>
  <si>
    <t xml:space="preserve">Jacarezinho		</t>
  </si>
  <si>
    <t>FO-26-605343</t>
  </si>
  <si>
    <t>PAV52</t>
  </si>
  <si>
    <t>VALE S.A</t>
  </si>
  <si>
    <t xml:space="preserve">Praia de Botafogo, 186, Salas 701, 1101, 1601, 1701, 1801 e 1901			</t>
  </si>
  <si>
    <t>Estrada de Ferro Carajás, RFSP KM 14+800</t>
  </si>
  <si>
    <t>FO-26-604510</t>
  </si>
  <si>
    <t>GOMGL001</t>
  </si>
  <si>
    <t>GOSGG08</t>
  </si>
  <si>
    <t>384,51</t>
  </si>
  <si>
    <t>BR-080 Km 364+576</t>
  </si>
  <si>
    <t>São Miguel do Araguaia</t>
  </si>
  <si>
    <t>FO-26-604341</t>
  </si>
  <si>
    <t>MAV91/MAV52</t>
  </si>
  <si>
    <t>Cicero Coelho da Silva</t>
  </si>
  <si>
    <t>Fazenda União, S/N</t>
  </si>
  <si>
    <t>(99) 99208-7819</t>
  </si>
  <si>
    <t>Avenida Principal, s/n</t>
  </si>
  <si>
    <t>CIDELÂNDIA</t>
  </si>
  <si>
    <t>FO-26-600714</t>
  </si>
  <si>
    <t>JOSE BENTO DA ROCHA</t>
  </si>
  <si>
    <t>BR 277 - FAZENDA AGRO IBEMA</t>
  </si>
  <si>
    <t>45 92001-7701</t>
  </si>
  <si>
    <t>CATANDUVAS</t>
  </si>
  <si>
    <t>FO-26-600556</t>
  </si>
  <si>
    <t>504,41</t>
  </si>
  <si>
    <t>BR-267 Km 040+535</t>
  </si>
  <si>
    <t>FO-26-600543</t>
  </si>
  <si>
    <t>Vila Beraldo</t>
  </si>
  <si>
    <t>Marcele</t>
  </si>
  <si>
    <t>Rua Doze de Julho s/n</t>
  </si>
  <si>
    <t>42-99834-9042</t>
  </si>
  <si>
    <t>Não possui</t>
  </si>
  <si>
    <t>Não se aplica</t>
  </si>
  <si>
    <t>Tv Doze de Julho s/n</t>
  </si>
  <si>
    <t>FO-26-600498</t>
  </si>
  <si>
    <t>73,12</t>
  </si>
  <si>
    <t>BR-262 Km 186+784</t>
  </si>
  <si>
    <t>FO-26-600411</t>
  </si>
  <si>
    <t>260,65</t>
  </si>
  <si>
    <t>PR-151 Km 223+741</t>
  </si>
  <si>
    <t>FO-26-599893</t>
  </si>
  <si>
    <t xml:space="preserve">				</t>
  </si>
  <si>
    <t>32,38</t>
  </si>
  <si>
    <t xml:space="preserve">PR-092 Km 269+909					</t>
  </si>
  <si>
    <t xml:space="preserve">Wenceslau Braz		</t>
  </si>
  <si>
    <t>FO-26-599886</t>
  </si>
  <si>
    <t>44,05</t>
  </si>
  <si>
    <t>PR-092 Km 242+796</t>
  </si>
  <si>
    <t>Wenceslau Braz</t>
  </si>
  <si>
    <t>FO-26-599853</t>
  </si>
  <si>
    <t>421,05</t>
  </si>
  <si>
    <t xml:space="preserve">PR-092 Km 292+440					</t>
  </si>
  <si>
    <t xml:space="preserve">Siqueira Campos		</t>
  </si>
  <si>
    <t>FO-26-599809</t>
  </si>
  <si>
    <t>301,15</t>
  </si>
  <si>
    <t>PR-239 Km 001+407</t>
  </si>
  <si>
    <t>FO-26-599777</t>
  </si>
  <si>
    <t>71,75</t>
  </si>
  <si>
    <t>PR-239 Km 006+474</t>
  </si>
  <si>
    <t xml:space="preserve">Senges		</t>
  </si>
  <si>
    <t>FO-26-599767</t>
  </si>
  <si>
    <t>556,97</t>
  </si>
  <si>
    <t>PR-407 Km 13+971</t>
  </si>
  <si>
    <t>Pontal Do Paraná</t>
  </si>
  <si>
    <t>FO-26-599749</t>
  </si>
  <si>
    <t xml:space="preserve">Anhaia		</t>
  </si>
  <si>
    <t xml:space="preserve">					</t>
  </si>
  <si>
    <t>156,20</t>
  </si>
  <si>
    <t>BR-277  Km 43+020</t>
  </si>
  <si>
    <t>FO-26-599739</t>
  </si>
  <si>
    <t xml:space="preserve">Sapitanduva	</t>
  </si>
  <si>
    <t>74,59</t>
  </si>
  <si>
    <t>PR-408 Km 007+650</t>
  </si>
  <si>
    <t>FO-26-597310</t>
  </si>
  <si>
    <t>MTCBX011</t>
  </si>
  <si>
    <t>MTCBAD2</t>
  </si>
  <si>
    <t>IFMT</t>
  </si>
  <si>
    <t>RUA S/D, IFMT CAMPUS SÃO VICENTE</t>
  </si>
  <si>
    <t>66981171214</t>
  </si>
  <si>
    <t>ALEX SOARES GOMES (VICE DIRETOR)</t>
  </si>
  <si>
    <t>CUIABÁ</t>
  </si>
  <si>
    <t>FO-26-596811</t>
  </si>
  <si>
    <t>149,81</t>
  </si>
  <si>
    <t>PR-151 Km 233+582</t>
  </si>
  <si>
    <t>FO-26-596799</t>
  </si>
  <si>
    <t>111,37</t>
  </si>
  <si>
    <t>PR-151 Km 199+599</t>
  </si>
  <si>
    <t>FO-26-596718</t>
  </si>
  <si>
    <t>Jaguariaíva</t>
  </si>
  <si>
    <t>138,50</t>
  </si>
  <si>
    <t>PR-151 Km 190+467</t>
  </si>
  <si>
    <t>FO-26-596698</t>
  </si>
  <si>
    <t>Bom Sucesso</t>
  </si>
  <si>
    <t>303,57</t>
  </si>
  <si>
    <t>PR-151 Km 280+524</t>
  </si>
  <si>
    <t>Castro</t>
  </si>
  <si>
    <t>FO-26-596676</t>
  </si>
  <si>
    <t>Rio sagrado</t>
  </si>
  <si>
    <t>61,59</t>
  </si>
  <si>
    <t>PR-804 Km 0+094</t>
  </si>
  <si>
    <t>FO-26-596666</t>
  </si>
  <si>
    <t>161,89</t>
  </si>
  <si>
    <t>PR-151 Km 270+957</t>
  </si>
  <si>
    <t>FO-26-596646</t>
  </si>
  <si>
    <t>35,48</t>
  </si>
  <si>
    <t>BR-277 Km 54+296</t>
  </si>
  <si>
    <t>Contenda</t>
  </si>
  <si>
    <t>FO-26-596631</t>
  </si>
  <si>
    <t>323,93</t>
  </si>
  <si>
    <t>PR-151 Km 261+988</t>
  </si>
  <si>
    <t>FO-26-596485</t>
  </si>
  <si>
    <t>Calógeras</t>
  </si>
  <si>
    <t>278,20</t>
  </si>
  <si>
    <t>PR-092 Km 232+751</t>
  </si>
  <si>
    <t>FO-26-596465</t>
  </si>
  <si>
    <t>ERP Litoral Pioneiro</t>
  </si>
  <si>
    <t>6,89</t>
  </si>
  <si>
    <t>BR-369 Km 09+671</t>
  </si>
  <si>
    <t>Cambará</t>
  </si>
  <si>
    <t>FO-26-595775</t>
  </si>
  <si>
    <t>Plano Diretor Norte</t>
  </si>
  <si>
    <t>Kerlen Leandra Alves</t>
  </si>
  <si>
    <t>ARNO 12, Alameda das Aroeiras,   QI-10, Lote 06, Plano Diretor Norte, Palmas - TO, CEP 77001-048.</t>
  </si>
  <si>
    <t>(63) 99203-1608</t>
  </si>
  <si>
    <t>leandra.kerlen@gmail.com</t>
  </si>
  <si>
    <t>ARNO 12, Alameda das Aroeiras, QI-10, Lote 06</t>
  </si>
  <si>
    <t>Tocantins</t>
  </si>
  <si>
    <t>FO-26-595605</t>
  </si>
  <si>
    <t>DISTRITO INDUSTRIAL II</t>
  </si>
  <si>
    <t>Hilderlene Farias da Silva</t>
  </si>
  <si>
    <t xml:space="preserve">Rua Louro Inhamui, 2250. Distrito Industrial II	</t>
  </si>
  <si>
    <t xml:space="preserve">(92) 99296-5488		</t>
  </si>
  <si>
    <t>hhilderlene@gmail.com</t>
  </si>
  <si>
    <t>Rua Louro Inhamui 2250</t>
  </si>
  <si>
    <t>FO-26-594932</t>
  </si>
  <si>
    <t>PLANO DIRETOR SUL</t>
  </si>
  <si>
    <t>Renato</t>
  </si>
  <si>
    <t>RUA 10 QI, 12, LOTE 1</t>
  </si>
  <si>
    <t>63984718355</t>
  </si>
  <si>
    <t>FO-26-593878</t>
  </si>
  <si>
    <t>13,95</t>
  </si>
  <si>
    <t>PR-151 Km 304+882</t>
  </si>
  <si>
    <t>Carambei</t>
  </si>
  <si>
    <t>FO-26-593856</t>
  </si>
  <si>
    <t>Cinzas</t>
  </si>
  <si>
    <t>367,93</t>
  </si>
  <si>
    <t>BR-369 Km 044+363</t>
  </si>
  <si>
    <t>FO-26-593823</t>
  </si>
  <si>
    <t>71,78</t>
  </si>
  <si>
    <t>PR-092 kM 211+026</t>
  </si>
  <si>
    <t>FO-26-593376</t>
  </si>
  <si>
    <t>Anhanduizinho</t>
  </si>
  <si>
    <t>85,08</t>
  </si>
  <si>
    <t>MS-040	Km 112+282</t>
  </si>
  <si>
    <t>FO-26-593137</t>
  </si>
  <si>
    <t>25,01</t>
  </si>
  <si>
    <t>MS-040 Km 192+205</t>
  </si>
  <si>
    <t>FO-26-592648</t>
  </si>
  <si>
    <t>164,93</t>
  </si>
  <si>
    <t>MS-040 Km 138+649</t>
  </si>
  <si>
    <t>FO-26-592289</t>
  </si>
  <si>
    <t>SÃO RAIMUNDO GAPARA</t>
  </si>
  <si>
    <t>ISABELA MATOS BACELAR</t>
  </si>
  <si>
    <t>RUA SITIO JACU, S/N, MARACANÃ</t>
  </si>
  <si>
    <t>(98) 9 8312-1236</t>
  </si>
  <si>
    <t>isabela_bacelar@hotmail.com</t>
  </si>
  <si>
    <t>RUA PROJETADA, N° 24</t>
  </si>
  <si>
    <t>São Luís</t>
  </si>
  <si>
    <t>FO-26-590560</t>
  </si>
  <si>
    <t>1819,57</t>
  </si>
  <si>
    <t>BR-267 Km 222+179</t>
  </si>
  <si>
    <t>FO-26-589413</t>
  </si>
  <si>
    <t>PAV53</t>
  </si>
  <si>
    <t xml:space="preserve">Estrada Ferrovia na Faixa de domínio da Vale S.A, km 67+600							</t>
  </si>
  <si>
    <t>FO-26-589398</t>
  </si>
  <si>
    <t>PAV07</t>
  </si>
  <si>
    <t xml:space="preserve">Av. Weyne Cavalcante, 543							</t>
  </si>
  <si>
    <t xml:space="preserve">Estrada Ferrovia na Faixa de domínio da Vale S.A, KM 81+900							</t>
  </si>
  <si>
    <t>FO-26-589073</t>
  </si>
  <si>
    <t>26,3</t>
  </si>
  <si>
    <t>MS-040 Km 216+507</t>
  </si>
  <si>
    <t>FO-26-588952</t>
  </si>
  <si>
    <t>316,45</t>
  </si>
  <si>
    <t>MS-040 Km 200+961</t>
  </si>
  <si>
    <t>FO-26-588749</t>
  </si>
  <si>
    <t xml:space="preserve"> BP BIONERGY</t>
  </si>
  <si>
    <t>Arantina</t>
  </si>
  <si>
    <t>AEUG86</t>
  </si>
  <si>
    <t>ACREUNA</t>
  </si>
  <si>
    <t>FO-26-587999</t>
  </si>
  <si>
    <t>254,77</t>
  </si>
  <si>
    <t>MS-040 Km 156+478</t>
  </si>
  <si>
    <t>FO-26-587961</t>
  </si>
  <si>
    <t>MAV93/MAV54</t>
  </si>
  <si>
    <t>José Alcerte Silva Araújo</t>
  </si>
  <si>
    <t>Fazenda São José, Avenida Principal, s/n</t>
  </si>
  <si>
    <t>Cidelândia</t>
  </si>
  <si>
    <t>FO-26-587802</t>
  </si>
  <si>
    <t>691,44</t>
  </si>
  <si>
    <t>BR-267 Km 148+914</t>
  </si>
  <si>
    <t>FO-26-587140</t>
  </si>
  <si>
    <t>MAV51</t>
  </si>
  <si>
    <t>JOSÉ RIBAMAR OLIVEIRA PEREIRA</t>
  </si>
  <si>
    <t>FAZENDA SÃO JOSÉ DO RIBAMAR</t>
  </si>
  <si>
    <t>99 99113-0665</t>
  </si>
  <si>
    <t>FO-26-586786</t>
  </si>
  <si>
    <t>MAV50</t>
  </si>
  <si>
    <t>JOÃO MOREIRA PINTO</t>
  </si>
  <si>
    <t>FAZENDA SANTA ROSA</t>
  </si>
  <si>
    <t>99 981488400</t>
  </si>
  <si>
    <t>FO-26-586779</t>
  </si>
  <si>
    <t>243,93</t>
  </si>
  <si>
    <t>BR-267 Km 227 + 074</t>
  </si>
  <si>
    <t>FO-26-586551</t>
  </si>
  <si>
    <t>CEMLN001</t>
  </si>
  <si>
    <t>CEWUG</t>
  </si>
  <si>
    <t>SITIO COUROS</t>
  </si>
  <si>
    <t>TERESINHA DE JESUS PARAYBA DIAS</t>
  </si>
  <si>
    <t>RUA MARIMBA 279, ALPHAVILLE</t>
  </si>
  <si>
    <t>85 99700-1919</t>
  </si>
  <si>
    <t>teresinhajpdias@gmail.com</t>
  </si>
  <si>
    <t>ESTRADA DO SITIO COUROS S/N</t>
  </si>
  <si>
    <t>MULUNGU</t>
  </si>
  <si>
    <t>FO-26-583170</t>
  </si>
  <si>
    <t>Caminhos da celulose</t>
  </si>
  <si>
    <t>171,69</t>
  </si>
  <si>
    <t>BR-267 Km 198+162</t>
  </si>
  <si>
    <t>FO-26-582966</t>
  </si>
  <si>
    <t>Caminho da Celulose</t>
  </si>
  <si>
    <t>45,14</t>
  </si>
  <si>
    <t>BR-267 Km 210+357</t>
  </si>
  <si>
    <t>FO-26-581976</t>
  </si>
  <si>
    <t>173,35</t>
  </si>
  <si>
    <t>MS-040 Km 019+056</t>
  </si>
  <si>
    <t>FO-26-581618</t>
  </si>
  <si>
    <t>336,28</t>
  </si>
  <si>
    <t>BR-267 Km 128+742</t>
  </si>
  <si>
    <t>FO-26-581611</t>
  </si>
  <si>
    <t>35,30</t>
  </si>
  <si>
    <t xml:space="preserve">BR-267 Km 181+352					</t>
  </si>
  <si>
    <t>FO-26-581587</t>
  </si>
  <si>
    <t>Anhanduí</t>
  </si>
  <si>
    <t>98,39</t>
  </si>
  <si>
    <t>MS-040 Km 099+498</t>
  </si>
  <si>
    <t>FO-26-579187</t>
  </si>
  <si>
    <t>47,30</t>
  </si>
  <si>
    <t>BR-267 km 158+901</t>
  </si>
  <si>
    <t>FO-26-578929</t>
  </si>
  <si>
    <t>232,63</t>
  </si>
  <si>
    <t>BR-267 Km 140+336</t>
  </si>
  <si>
    <t>FO-26-578569</t>
  </si>
  <si>
    <t>268,2</t>
  </si>
  <si>
    <t xml:space="preserve">BR-267 Km 117+277					</t>
  </si>
  <si>
    <t>FO-26-578451</t>
  </si>
  <si>
    <t>54,03</t>
  </si>
  <si>
    <t>BR-267 Km 107+181</t>
  </si>
  <si>
    <t>FO-26-578325</t>
  </si>
  <si>
    <t>36,18</t>
  </si>
  <si>
    <t>BR-267 Km 171+367</t>
  </si>
  <si>
    <t>FO-26-578233</t>
  </si>
  <si>
    <t>Jardim São Francisco</t>
  </si>
  <si>
    <t>277,12</t>
  </si>
  <si>
    <t>BR-267 Km 065+329</t>
  </si>
  <si>
    <t>FO-26-577375</t>
  </si>
  <si>
    <t>49,70</t>
  </si>
  <si>
    <t>BR-267 Km 58+611</t>
  </si>
  <si>
    <t>FO-26-577263</t>
  </si>
  <si>
    <t>34,43</t>
  </si>
  <si>
    <t>BR-267 km 85+368</t>
  </si>
  <si>
    <t>FO-26-577097</t>
  </si>
  <si>
    <t>23,18</t>
  </si>
  <si>
    <t>BR-267 km 93+642</t>
  </si>
  <si>
    <t>FO-26-577069</t>
  </si>
  <si>
    <t>73,42</t>
  </si>
  <si>
    <t>BR-267 Km 74+030</t>
  </si>
  <si>
    <t>FO-26-576928</t>
  </si>
  <si>
    <t>Arembepe</t>
  </si>
  <si>
    <t xml:space="preserve">ALEXANDRE	</t>
  </si>
  <si>
    <t>Rua Andréa, s/n</t>
  </si>
  <si>
    <t>71 9316-1275</t>
  </si>
  <si>
    <t xml:space="preserve">Rua Andréa, s/n, Arembepe	</t>
  </si>
  <si>
    <t>Camaçari</t>
  </si>
  <si>
    <t>FO-26-573864</t>
  </si>
  <si>
    <t>GOPRW008</t>
  </si>
  <si>
    <t>4G-PPSG93</t>
  </si>
  <si>
    <t>Jaranápolis</t>
  </si>
  <si>
    <t>EcoVias Araguaia</t>
  </si>
  <si>
    <t>20,2</t>
  </si>
  <si>
    <t>BR-050 Km 398+487</t>
  </si>
  <si>
    <t>FO-26-573833</t>
  </si>
  <si>
    <t>GOFRN002</t>
  </si>
  <si>
    <t>4G-SFGG91</t>
  </si>
  <si>
    <t>41,31</t>
  </si>
  <si>
    <t>BR-153 Km 384+397</t>
  </si>
  <si>
    <t>São Francisco de Goiás</t>
  </si>
  <si>
    <t>FO-26-573807</t>
  </si>
  <si>
    <t>Placa</t>
  </si>
  <si>
    <t>103,34</t>
  </si>
  <si>
    <t>BR-080 Km 148+949</t>
  </si>
  <si>
    <t>Santa Rita do Novo Destino</t>
  </si>
  <si>
    <t>FO-26-571749</t>
  </si>
  <si>
    <t>MGCRV002</t>
  </si>
  <si>
    <t>MGCUE</t>
  </si>
  <si>
    <t>Ecovias Norte Minas</t>
  </si>
  <si>
    <t>733,61</t>
  </si>
  <si>
    <t>BR-135 Km 606+568</t>
  </si>
  <si>
    <t>FO-26-571392</t>
  </si>
  <si>
    <t>GOCRS004</t>
  </si>
  <si>
    <t>GOX07</t>
  </si>
  <si>
    <t>DNIT/GO</t>
  </si>
  <si>
    <t>1383,64</t>
  </si>
  <si>
    <t>GO-436 Km 050+447</t>
  </si>
  <si>
    <t>FO-26-571376</t>
  </si>
  <si>
    <t>405,33</t>
  </si>
  <si>
    <t>BR-050 Km 107+816</t>
  </si>
  <si>
    <t>FO-26-570615</t>
  </si>
  <si>
    <t>747,94</t>
  </si>
  <si>
    <t>BR-050 Km 217+932</t>
  </si>
  <si>
    <t>FO-26-570538</t>
  </si>
  <si>
    <t>2262,15</t>
  </si>
  <si>
    <t>BR-050 km 196+924</t>
  </si>
  <si>
    <t>FO-26-570485</t>
  </si>
  <si>
    <t>GOPMR001</t>
  </si>
  <si>
    <t>GOC02</t>
  </si>
  <si>
    <t>Domiciano Ribeiro</t>
  </si>
  <si>
    <t>593,66</t>
  </si>
  <si>
    <t>BR-050 km 119+671</t>
  </si>
  <si>
    <t>FO-26-570439</t>
  </si>
  <si>
    <t>107,86</t>
  </si>
  <si>
    <t>BR-050 Km 249+263</t>
  </si>
  <si>
    <t>FO-26-570398</t>
  </si>
  <si>
    <t>GOPMR004</t>
  </si>
  <si>
    <t>GOC05</t>
  </si>
  <si>
    <t>315,10</t>
  </si>
  <si>
    <t>BR-050 Km 144+095</t>
  </si>
  <si>
    <t>FO-26-570117</t>
  </si>
  <si>
    <t>1068,20</t>
  </si>
  <si>
    <t>BR-050 Km 169+564</t>
  </si>
  <si>
    <t>FO-26-567336</t>
  </si>
  <si>
    <t>SPCNT001</t>
  </si>
  <si>
    <t>SP4CN</t>
  </si>
  <si>
    <t>Irapé</t>
  </si>
  <si>
    <t>Via Raposo - Concessionária de Rodovias S.A</t>
  </si>
  <si>
    <t>21,76</t>
  </si>
  <si>
    <t>SP-270 Km 362+873</t>
  </si>
  <si>
    <t>Canitar</t>
  </si>
  <si>
    <t>FO-26-567051</t>
  </si>
  <si>
    <t>238,19</t>
  </si>
  <si>
    <t>BR-050 Km 225+890</t>
  </si>
  <si>
    <t>FO-26-567041</t>
  </si>
  <si>
    <t>231,70</t>
  </si>
  <si>
    <t>BR-050 km 186+174</t>
  </si>
  <si>
    <t>FO-26-566597</t>
  </si>
  <si>
    <t>GOCTL001</t>
  </si>
  <si>
    <t>GOC14</t>
  </si>
  <si>
    <t>1061,19</t>
  </si>
  <si>
    <t>BR-050 Km 231+341</t>
  </si>
  <si>
    <t>FO-26-566537</t>
  </si>
  <si>
    <t>432,02</t>
  </si>
  <si>
    <t>BR-050 km 128+397</t>
  </si>
  <si>
    <t>FO-26-566509</t>
  </si>
  <si>
    <t>GOCTL002</t>
  </si>
  <si>
    <t>GOC15</t>
  </si>
  <si>
    <t>141,9</t>
  </si>
  <si>
    <t>BR-050 Km 239+765</t>
  </si>
  <si>
    <t>FO-26-564960</t>
  </si>
  <si>
    <t>MGNGN003</t>
  </si>
  <si>
    <t>SN-ENRD04</t>
  </si>
  <si>
    <t>São José do Acácio</t>
  </si>
  <si>
    <t>165,58</t>
  </si>
  <si>
    <t>BR-116 Km 432+015</t>
  </si>
  <si>
    <t>Engenheiro Caldas</t>
  </si>
  <si>
    <t>FO-26-564770</t>
  </si>
  <si>
    <t>MGNGN004</t>
  </si>
  <si>
    <t>SN-ENRD03</t>
  </si>
  <si>
    <t>75,19</t>
  </si>
  <si>
    <t>BR-116 Km 443+070</t>
  </si>
  <si>
    <t>FO-26-563457</t>
  </si>
  <si>
    <t>261,69</t>
  </si>
  <si>
    <t>SP-250 Km 77+121</t>
  </si>
  <si>
    <t>FO-26-559244</t>
  </si>
  <si>
    <t>LS Office</t>
  </si>
  <si>
    <t>Regivaldo Corre</t>
  </si>
  <si>
    <t>CIDADE DE DEUS</t>
  </si>
  <si>
    <t>YASMIM ABREU DE OLIVEIRA</t>
  </si>
  <si>
    <t>RUA NOSSA SENHORA DA CONCEIÇÃO, Nº 62</t>
  </si>
  <si>
    <t>92 99191-3021</t>
  </si>
  <si>
    <t>S/N</t>
  </si>
  <si>
    <t xml:space="preserve">RUA NOSSA SENHORA DOS NAVEGANTES </t>
  </si>
  <si>
    <t>FO-26-558662</t>
  </si>
  <si>
    <t>Amandaba</t>
  </si>
  <si>
    <t>Via Rondon</t>
  </si>
  <si>
    <t>166,31</t>
  </si>
  <si>
    <t>SP-300 Km 607+707</t>
  </si>
  <si>
    <t>Mirandópolis</t>
  </si>
  <si>
    <t>FO-26-558564</t>
  </si>
  <si>
    <t>PRTJC001</t>
  </si>
  <si>
    <t>PRXM2</t>
  </si>
  <si>
    <t>Matulão</t>
  </si>
  <si>
    <t>Autopista Litoral Sul (Arteris)</t>
  </si>
  <si>
    <t>486,15</t>
  </si>
  <si>
    <t>BR-376 Km 658+530</t>
  </si>
  <si>
    <t>Tijucas do Sul</t>
  </si>
  <si>
    <t>FO-26-558212</t>
  </si>
  <si>
    <t>MGPRC001</t>
  </si>
  <si>
    <t>MGPBP</t>
  </si>
  <si>
    <t xml:space="preserve"> Brejinho</t>
  </si>
  <si>
    <t>BEVAP</t>
  </si>
  <si>
    <t>RODOVIA MG181 KM 85 FAZENDA SÃO GERALDO / FAZENDA LOPES</t>
  </si>
  <si>
    <t>DENIS ARANTES</t>
  </si>
  <si>
    <t>(38)991150688</t>
  </si>
  <si>
    <t>FO-26-553557</t>
  </si>
  <si>
    <t>SPCJM004</t>
  </si>
  <si>
    <t>SPVN3</t>
  </si>
  <si>
    <t>VILA NOVA</t>
  </si>
  <si>
    <t>CD Viveo</t>
  </si>
  <si>
    <t>Av. Ribeirão dos Cristais, 2500</t>
  </si>
  <si>
    <t>'ricardo.matsumoto@hsinvest.com</t>
  </si>
  <si>
    <t>Ricardo Matsumoto</t>
  </si>
  <si>
    <t>(11) 99193-3363</t>
  </si>
  <si>
    <t>CAJAMAR</t>
  </si>
  <si>
    <t>FO-26-552811</t>
  </si>
  <si>
    <t>GOCTL008</t>
  </si>
  <si>
    <t>GOC21</t>
  </si>
  <si>
    <t>135,13</t>
  </si>
  <si>
    <t>BR-050 Km 302+267</t>
  </si>
  <si>
    <t>FO-26-552802</t>
  </si>
  <si>
    <t>GOCTL007</t>
  </si>
  <si>
    <t>GOC20</t>
  </si>
  <si>
    <t>178,04</t>
  </si>
  <si>
    <t>BR-050 Km 295+949</t>
  </si>
  <si>
    <t>FO-26-552763</t>
  </si>
  <si>
    <t>GOCTL006</t>
  </si>
  <si>
    <t>GOC19</t>
  </si>
  <si>
    <t>311,19</t>
  </si>
  <si>
    <t>BR-050 Km 288+907</t>
  </si>
  <si>
    <t>FO-26-552741</t>
  </si>
  <si>
    <t>EcoVias 050</t>
  </si>
  <si>
    <t>184,85</t>
  </si>
  <si>
    <t>BR-050 km 269+346</t>
  </si>
  <si>
    <t>FO-26-552581</t>
  </si>
  <si>
    <t>MGDLT002</t>
  </si>
  <si>
    <t>MGECL</t>
  </si>
  <si>
    <t>Delta</t>
  </si>
  <si>
    <t>1217,92</t>
  </si>
  <si>
    <t>BR-050 Km 201+043</t>
  </si>
  <si>
    <t>FO-26-552551</t>
  </si>
  <si>
    <t>MGBRB013</t>
  </si>
  <si>
    <t>MGECI</t>
  </si>
  <si>
    <t>26,99</t>
  </si>
  <si>
    <t>BR-050 Km 146+173</t>
  </si>
  <si>
    <t>Uberaba</t>
  </si>
  <si>
    <t>FO-26-552511</t>
  </si>
  <si>
    <t>MGRGR008</t>
  </si>
  <si>
    <t>MGECE</t>
  </si>
  <si>
    <t>72,86</t>
  </si>
  <si>
    <t>BR-050 Km 031+899</t>
  </si>
  <si>
    <t>Araguai</t>
  </si>
  <si>
    <t>FO-26-552505</t>
  </si>
  <si>
    <t>37,11</t>
  </si>
  <si>
    <t>BR-050 Km 021+677</t>
  </si>
  <si>
    <t>FO-26-552479</t>
  </si>
  <si>
    <t>1636,32</t>
  </si>
  <si>
    <t>BR-050 Km 015+277</t>
  </si>
  <si>
    <t>FO-26-549913</t>
  </si>
  <si>
    <t>PRTJC003</t>
  </si>
  <si>
    <t>PRXVS</t>
  </si>
  <si>
    <t>Vivo - Paraná Competitivo</t>
  </si>
  <si>
    <t>114</t>
  </si>
  <si>
    <t>BR-376 km 650+010</t>
  </si>
  <si>
    <t>FO-26-547429</t>
  </si>
  <si>
    <t>PRTJC002</t>
  </si>
  <si>
    <t>PRXRN</t>
  </si>
  <si>
    <t>Vivo Paraná Competitivo</t>
  </si>
  <si>
    <t>108,43</t>
  </si>
  <si>
    <t>BR-376 Km 642+353</t>
  </si>
  <si>
    <t>FO-26-547282</t>
  </si>
  <si>
    <t xml:space="preserve">TIMBO			</t>
  </si>
  <si>
    <t xml:space="preserve">LEIDE MARIA DA SILVA							</t>
  </si>
  <si>
    <t xml:space="preserve">RUA QUARENTA E TRES A 146							</t>
  </si>
  <si>
    <t xml:space="preserve">81 9 8993-7611		</t>
  </si>
  <si>
    <t xml:space="preserve">PEABT	</t>
  </si>
  <si>
    <t xml:space="preserve">PEBRL002	</t>
  </si>
  <si>
    <t xml:space="preserve">RUA TRINTA E UM DE MARÇO							</t>
  </si>
  <si>
    <t>abreu e lima</t>
  </si>
  <si>
    <t>FO-26-547122</t>
  </si>
  <si>
    <t>1713,1</t>
  </si>
  <si>
    <t>SP-300 Km 568+447</t>
  </si>
  <si>
    <t>Valparaíso</t>
  </si>
  <si>
    <t>FO-26-542391</t>
  </si>
  <si>
    <t>DAGOMAR MULLER</t>
  </si>
  <si>
    <t>(47) 991876801</t>
  </si>
  <si>
    <t>luciana.dago@gmail.com</t>
  </si>
  <si>
    <t>IM0BILIÁRIA MENEGOTTI (Almir ideney Menegotti Rocha)</t>
  </si>
  <si>
    <t>RUA ÂNGELO SCHIOCHET, 280 - SALA 01, CENTRO, JARAGUÁ DO SUL/SC, CEP 89251-520</t>
  </si>
  <si>
    <t>SCJRG002_SCJGS40</t>
  </si>
  <si>
    <t>RUA OLIVIO DOMINGOS BRUGNAGO, 555</t>
  </si>
  <si>
    <t>Santa Catarina</t>
  </si>
  <si>
    <t>FO-26-540804</t>
  </si>
  <si>
    <t>Bom Jesus da Cachoeira</t>
  </si>
  <si>
    <t>23,72</t>
  </si>
  <si>
    <t>BR-116 km 723+213</t>
  </si>
  <si>
    <t>FO-26-540633</t>
  </si>
  <si>
    <t>2419,62</t>
  </si>
  <si>
    <t>SP-300 Km 598+243</t>
  </si>
  <si>
    <t>Lavínia</t>
  </si>
  <si>
    <t>FO-26-540601</t>
  </si>
  <si>
    <t>MARCELO MACEDO LIMA</t>
  </si>
  <si>
    <t>TV. PADRE PIMENTEL, Nº 375</t>
  </si>
  <si>
    <t>91 98549-5228</t>
  </si>
  <si>
    <t>profmarlima@gmail.com</t>
  </si>
  <si>
    <t>FO-26-540502</t>
  </si>
  <si>
    <t>413,55</t>
  </si>
  <si>
    <t>SP-300 km 663+429</t>
  </si>
  <si>
    <t>Castilho</t>
  </si>
  <si>
    <t>FO-26-537862</t>
  </si>
  <si>
    <t>Edificio Villagio São Bento</t>
  </si>
  <si>
    <t>sindicovillaggiosaobento@gmail.com</t>
  </si>
  <si>
    <t>Domício Rolim de Moura</t>
  </si>
  <si>
    <t>Rua Whashington Luiz, nº 118 apt 13</t>
  </si>
  <si>
    <t>11 94739-0492</t>
  </si>
  <si>
    <t>Rua Whashington Luiz, nº 118</t>
  </si>
  <si>
    <t>Diadema</t>
  </si>
  <si>
    <t>FO-26-537302</t>
  </si>
  <si>
    <t>FAZENDA SANTA ROSA - UNISA CEVASA</t>
  </si>
  <si>
    <t>(16) 3145-9300</t>
  </si>
  <si>
    <t>16 99632-5856</t>
  </si>
  <si>
    <t>RODOVIA ALTINO ARANTES, S/N</t>
  </si>
  <si>
    <t>FO-26-536970</t>
  </si>
  <si>
    <t>PIRATININGA</t>
  </si>
  <si>
    <t>NIRVANA PRAIA BOUTIQUE</t>
  </si>
  <si>
    <t>RUA JORNALISTA PRUDENCIO LUIZ FERREIRA, 49</t>
  </si>
  <si>
    <t>(21) 99889-0539</t>
  </si>
  <si>
    <t>OLIVAN</t>
  </si>
  <si>
    <t>NITERÓI</t>
  </si>
  <si>
    <t>FO-26-536701</t>
  </si>
  <si>
    <t>152,93</t>
  </si>
  <si>
    <t>SP-300 Km 621+452</t>
  </si>
  <si>
    <t>Guaraçaí</t>
  </si>
  <si>
    <t>FO-26-536079</t>
  </si>
  <si>
    <t>Córrego da Abelha</t>
  </si>
  <si>
    <t>120,15</t>
  </si>
  <si>
    <t>SP-300 Km 629+869</t>
  </si>
  <si>
    <t>Andradina</t>
  </si>
  <si>
    <t>FO-26-535668</t>
  </si>
  <si>
    <t>NOVO ALEIXO</t>
  </si>
  <si>
    <t>MARIA DE GUADALUPO GARCIA</t>
  </si>
  <si>
    <t>AV. ANTONIO SERGIO Nº 1, QD K26</t>
  </si>
  <si>
    <t>92 99161-1594</t>
  </si>
  <si>
    <t>lupe_garcia19@hotmail.com</t>
  </si>
  <si>
    <t>Rua Antonio Sergio Vieralves, Lote 25, QD K26</t>
  </si>
  <si>
    <t>FO-26-533372</t>
  </si>
  <si>
    <t>VILA NOVA, RESIDENCIAL PORTAL CAITÉ</t>
  </si>
  <si>
    <t>LIANA DE FÁTIMA MAGALHÃES AMIM</t>
  </si>
  <si>
    <t>RUA JOSÉ AUGUSTO SALES, S/N, LOTE 42, QUADRA 07, VILA NOVA, RESIDENCIAL PORTAL CAITÉ</t>
  </si>
  <si>
    <t>91 98581-4596</t>
  </si>
  <si>
    <t>lianaanmin0301@gmail.com</t>
  </si>
  <si>
    <t>RUA JOSÉ AUGUSTO SALES, S/N, LOTE 39, QUADRA 06</t>
  </si>
  <si>
    <t>BRAGANÇA</t>
  </si>
  <si>
    <t>FO-26-533124</t>
  </si>
  <si>
    <t>SPBTC003</t>
  </si>
  <si>
    <t>SP5HR</t>
  </si>
  <si>
    <t>Hípica Residencial</t>
  </si>
  <si>
    <t>ASSOCIAÇÃO DOS PROPRIETÁRIOS DE LOTES DO LOTEAMENTO FECHADO "SOCIEDADE HÍPICA DE BOTUCATU</t>
  </si>
  <si>
    <t>Rodovia Professor João Hipólito Martins, 5444</t>
  </si>
  <si>
    <t>(14) 99667-3365</t>
  </si>
  <si>
    <t>diretoria@hipicaresidencial.com.br</t>
  </si>
  <si>
    <t>Geremias Bonini</t>
  </si>
  <si>
    <t>SPBTC003_SP5HR</t>
  </si>
  <si>
    <t>Rodovia Professor João Hipólito Martins, nº 5444 (Interna Condominio - Rua Quarto de Milha, s/nº - frente nº 531)</t>
  </si>
  <si>
    <t>BOTUCATU</t>
  </si>
  <si>
    <t>FO-26-532271</t>
  </si>
  <si>
    <t>VL.CCS</t>
  </si>
  <si>
    <t>THAIS MENEGOTTO</t>
  </si>
  <si>
    <t xml:space="preserve">RUA FREI ANGELICO MANENTI, 125  </t>
  </si>
  <si>
    <t>(11) 99851-5391</t>
  </si>
  <si>
    <t>'thamenegotto@gmail.com</t>
  </si>
  <si>
    <t>FO-26-530906</t>
  </si>
  <si>
    <t>RJSRP003</t>
  </si>
  <si>
    <t>SN-SERO13</t>
  </si>
  <si>
    <t>106,88</t>
  </si>
  <si>
    <t xml:space="preserve">BR-116 Km 211+583 </t>
  </si>
  <si>
    <t>Seropedica</t>
  </si>
  <si>
    <t>FO-26-530899</t>
  </si>
  <si>
    <t>8,52</t>
  </si>
  <si>
    <t>BR-116 km 026+777</t>
  </si>
  <si>
    <t>FO-26-530883</t>
  </si>
  <si>
    <t>São Luiz</t>
  </si>
  <si>
    <t>146,79</t>
  </si>
  <si>
    <t>BR-116 Km 812+009</t>
  </si>
  <si>
    <t>Além Paraíba</t>
  </si>
  <si>
    <t>FO-26-530834</t>
  </si>
  <si>
    <t>CONCESSIONÁRIA ECOVIAS DOS IMIGRANTES S.A.</t>
  </si>
  <si>
    <t>1933,19</t>
  </si>
  <si>
    <t>SP-160 km 046+975</t>
  </si>
  <si>
    <t>São Vicente</t>
  </si>
  <si>
    <t>FO-26-530768</t>
  </si>
  <si>
    <t>SPBRN018</t>
  </si>
  <si>
    <t>SR-SBERI1</t>
  </si>
  <si>
    <t xml:space="preserve">Ecovias Imigrantes					</t>
  </si>
  <si>
    <t>1687,71</t>
  </si>
  <si>
    <t xml:space="preserve">SP-150 Km 048+089					</t>
  </si>
  <si>
    <t>FO-26-530679</t>
  </si>
  <si>
    <t>1519,88</t>
  </si>
  <si>
    <t>SP-160 Km 056+184</t>
  </si>
  <si>
    <t>FO-26-528328</t>
  </si>
  <si>
    <t>TARUMÃ</t>
  </si>
  <si>
    <t>ANTONIO BERNADO</t>
  </si>
  <si>
    <t>RUA 5, Nº 7</t>
  </si>
  <si>
    <t>92 99132-6690</t>
  </si>
  <si>
    <t>STCMANAUSGERENCIA@GMAIL.COM</t>
  </si>
  <si>
    <t>AV. BEIJA FLOR VERMELHO, 1254</t>
  </si>
  <si>
    <t>FO-26-527015</t>
  </si>
  <si>
    <t>PRBLS003</t>
  </si>
  <si>
    <t>PRXIT</t>
  </si>
  <si>
    <t>Bugre</t>
  </si>
  <si>
    <t>316,49</t>
  </si>
  <si>
    <t>BR-277 km 133+244</t>
  </si>
  <si>
    <t>FO-26-527001</t>
  </si>
  <si>
    <t>PRGRT001</t>
  </si>
  <si>
    <t>PRRU1</t>
  </si>
  <si>
    <t>Saí Guaçu</t>
  </si>
  <si>
    <t>DER - PR</t>
  </si>
  <si>
    <t>59,18</t>
  </si>
  <si>
    <t xml:space="preserve">PR-412 Km 006+321		</t>
  </si>
  <si>
    <t>Guaratuba</t>
  </si>
  <si>
    <t>FO-26-526995</t>
  </si>
  <si>
    <t>PRBLS002</t>
  </si>
  <si>
    <t>PRPS1</t>
  </si>
  <si>
    <t>São Luiz do Purunã</t>
  </si>
  <si>
    <t>195,61</t>
  </si>
  <si>
    <t>BR-277 km 151+076</t>
  </si>
  <si>
    <t>FO-26-526981</t>
  </si>
  <si>
    <t>PRPNY002</t>
  </si>
  <si>
    <t>PRPLZ</t>
  </si>
  <si>
    <t>301,89</t>
  </si>
  <si>
    <t>PR-508 Km 11+914</t>
  </si>
  <si>
    <t>FO-26-526949</t>
  </si>
  <si>
    <t>PRNTY003</t>
  </si>
  <si>
    <t>PRGAN</t>
  </si>
  <si>
    <t>275,9</t>
  </si>
  <si>
    <t>PR-410 Km 027+242</t>
  </si>
  <si>
    <t>FO-26-526881</t>
  </si>
  <si>
    <t>PRNTY002</t>
  </si>
  <si>
    <t>PRAM2</t>
  </si>
  <si>
    <t>Figueira do Braço</t>
  </si>
  <si>
    <t>599,90</t>
  </si>
  <si>
    <t>PR-408 Km 005+391</t>
  </si>
  <si>
    <t>FO-26-525906</t>
  </si>
  <si>
    <t xml:space="preserve">ASSOCIAÇÃO COOPERATIVISTA NOVO PARAÍSO </t>
  </si>
  <si>
    <t>ASSENTAMENTO MUNDO NOVO, S/N</t>
  </si>
  <si>
    <t>88 99286-3828</t>
  </si>
  <si>
    <t>MARIA ALDENIZA SANTOS DO VALE</t>
  </si>
  <si>
    <t>Russas</t>
  </si>
  <si>
    <t>FO-26-525900</t>
  </si>
  <si>
    <t>Telsite</t>
  </si>
  <si>
    <t>FRANCISCO ADAILDO FREITAS</t>
  </si>
  <si>
    <t>SÍTIO SERRA FECHADA, S/N, ZONA RURAL</t>
  </si>
  <si>
    <t>SÍTIO SERRA FECHADA, S/N</t>
  </si>
  <si>
    <t>Parambu</t>
  </si>
  <si>
    <t>FO-26-525258</t>
  </si>
  <si>
    <t>Jardim Jatoba</t>
  </si>
  <si>
    <t>Francisco Petronio Gonçalves Fernandes</t>
  </si>
  <si>
    <t>Rua Cicera Inácio da Silva, 220 - Pinheirinho dos Palmares II - CEP 12228-031</t>
  </si>
  <si>
    <t>12 98897-5066</t>
  </si>
  <si>
    <t>Rua Arlindo Ignacio esquina com Rua Dois, S/N.</t>
  </si>
  <si>
    <t>FO-26-524407</t>
  </si>
  <si>
    <t>douradinho dos Góes</t>
  </si>
  <si>
    <t>CCR SOROCABANA</t>
  </si>
  <si>
    <t>386,61</t>
  </si>
  <si>
    <t>SP-250 KM 114+642</t>
  </si>
  <si>
    <t>FO-26-521276</t>
  </si>
  <si>
    <t>SPRBR009</t>
  </si>
  <si>
    <t>SP0TF</t>
  </si>
  <si>
    <t>VILA DO GOLF</t>
  </si>
  <si>
    <t xml:space="preserve">EDIFÍCIO HARMONIA </t>
  </si>
  <si>
    <t>RUA CHEN CHUNG HSIN 205</t>
  </si>
  <si>
    <t>edificioharmoniarp@gmail.com</t>
  </si>
  <si>
    <t>ADRIANO/SILVANA</t>
  </si>
  <si>
    <t>(16)9920-1004-ADRIANO - (16) 98181-2792 - SILVANA</t>
  </si>
  <si>
    <t xml:space="preserve">RUA CHEN CHUNG HSIN 205 </t>
  </si>
  <si>
    <t>RIBEIRÃO PRETO</t>
  </si>
  <si>
    <t>FO-26-518834</t>
  </si>
  <si>
    <t>AMTCT003</t>
  </si>
  <si>
    <t>AMIVE</t>
  </si>
  <si>
    <t>CLEIA DOS SANTOS FEITOZA</t>
  </si>
  <si>
    <t>RAMAL DO ENGENHO,359</t>
  </si>
  <si>
    <t>92-99497-3950</t>
  </si>
  <si>
    <t>SADIRFEITOZABEZERRA@GMAIL.COM</t>
  </si>
  <si>
    <t>GAMBINI</t>
  </si>
  <si>
    <t>AV BOA VISTA,SN</t>
  </si>
  <si>
    <t>ITACOATIARA</t>
  </si>
  <si>
    <t>FO-26-518305</t>
  </si>
  <si>
    <t>561,55</t>
  </si>
  <si>
    <t xml:space="preserve">SP 300 Km 561+863 </t>
  </si>
  <si>
    <t>Guararapes</t>
  </si>
  <si>
    <t>FO-26-518247</t>
  </si>
  <si>
    <t>1928,59</t>
  </si>
  <si>
    <t>SP 300 Km 469+246</t>
  </si>
  <si>
    <t>Avanhandava</t>
  </si>
  <si>
    <t>FO-26-518208</t>
  </si>
  <si>
    <t>COUTO</t>
  </si>
  <si>
    <t>CRISTINA DURR</t>
  </si>
  <si>
    <t>RODOVIA ILHEUS BUERAREMA 510 KM 3</t>
  </si>
  <si>
    <t>73 98230-5871</t>
  </si>
  <si>
    <t>cristinadurr1@gmail.com</t>
  </si>
  <si>
    <t>RODOVIA BA 251, 510 KM 03</t>
  </si>
  <si>
    <t xml:space="preserve">ILHEUS </t>
  </si>
  <si>
    <t>FO-26-502000</t>
  </si>
  <si>
    <t>Marquinhos Sousa</t>
  </si>
  <si>
    <t>Rua Principal, s/n</t>
  </si>
  <si>
    <t>82 99647-1772</t>
  </si>
  <si>
    <t>Alagoas</t>
  </si>
  <si>
    <t>FO-26-501005</t>
  </si>
  <si>
    <t>TAQUARIZINHO</t>
  </si>
  <si>
    <t>HB AGROPECUARIA LTDA</t>
  </si>
  <si>
    <t>FAZENDA TAQUARI, GLEBA 01, S/N</t>
  </si>
  <si>
    <t>14 99797-9966</t>
  </si>
  <si>
    <t>claudiobeckers.h2@gmail.com</t>
  </si>
  <si>
    <t>CLAUDIO PETER BECKERS</t>
  </si>
  <si>
    <t>Rua das Dálias, n. 256, Campos de Holambra, Paranapanema/SP</t>
  </si>
  <si>
    <t>FO-26-493099</t>
  </si>
  <si>
    <t xml:space="preserve">CLESIO SILVA ALVES </t>
  </si>
  <si>
    <t>RILDO</t>
  </si>
  <si>
    <t>77 9 8157-5019</t>
  </si>
  <si>
    <t>RUA PROJETADA</t>
  </si>
  <si>
    <t>FO-26-492915</t>
  </si>
  <si>
    <t>Alcoolvalle</t>
  </si>
  <si>
    <t>Zona Rural de Aparecida do Taboado</t>
  </si>
  <si>
    <t>(19) 99905-3050</t>
  </si>
  <si>
    <t>ATDSH4</t>
  </si>
  <si>
    <t>Aparecida do Taboado</t>
  </si>
  <si>
    <t>FO-26-492761</t>
  </si>
  <si>
    <t>Alcoolvale</t>
  </si>
  <si>
    <t>ATDSH1</t>
  </si>
  <si>
    <t>FO-26-492617</t>
  </si>
  <si>
    <t>FO-26-489470</t>
  </si>
  <si>
    <t>BOTELHO</t>
  </si>
  <si>
    <t>MANOEL EDINILSON DE FREITAS</t>
  </si>
  <si>
    <t>71 99131-9841</t>
  </si>
  <si>
    <t>avalanchemaritimos@gmail.com</t>
  </si>
  <si>
    <t>RUA SEM DENOMINAÇÃO OFICIAL S/N</t>
  </si>
  <si>
    <t>FO-26-489190</t>
  </si>
  <si>
    <t>BASLV013</t>
  </si>
  <si>
    <t>BAIMC</t>
  </si>
  <si>
    <t>BANANEIRAS</t>
  </si>
  <si>
    <t>CARLOS JOSE COSTA DE ALENCAR MARINHO</t>
  </si>
  <si>
    <t>RUA JARDIM PARAISO 26</t>
  </si>
  <si>
    <t>71 99206-3378</t>
  </si>
  <si>
    <t>alencar.marinho@hotmail.com</t>
  </si>
  <si>
    <t>RUA DO MARTELO 325</t>
  </si>
  <si>
    <t>FO-26-487783</t>
  </si>
  <si>
    <t>Sada BioEnergia e Agricultura</t>
  </si>
  <si>
    <t>Projeto Jaíba, Zona Rural  s/n</t>
  </si>
  <si>
    <t>(38) 99113-1274</t>
  </si>
  <si>
    <t>Weslley Thiago Gomes</t>
  </si>
  <si>
    <t>G-JASA01</t>
  </si>
  <si>
    <t>Jaíba</t>
  </si>
  <si>
    <t>FO-26-486326</t>
  </si>
  <si>
    <t>Panorama Parque</t>
  </si>
  <si>
    <t>CART - Concessionária Auto Raposo Tavares</t>
  </si>
  <si>
    <t>1012</t>
  </si>
  <si>
    <t>SP-225 km 241+285</t>
  </si>
  <si>
    <t>Bauru</t>
  </si>
  <si>
    <t>FO-26-485530</t>
  </si>
  <si>
    <t>QUATA</t>
  </si>
  <si>
    <t>14 98143-4948</t>
  </si>
  <si>
    <t>ROD. SP-300, Subestação Usina Barra Grande (UBG) - CPFL Paulista.</t>
  </si>
  <si>
    <t>Lençóis Paulista</t>
  </si>
  <si>
    <t>FO-26-482835</t>
  </si>
  <si>
    <t>Chácara Santa Catarina</t>
  </si>
  <si>
    <t>517,83</t>
  </si>
  <si>
    <t>SP-270 Km 583+052</t>
  </si>
  <si>
    <t>FO-26-480336</t>
  </si>
  <si>
    <t>Estr. Lep Quarenta, S/N.</t>
  </si>
  <si>
    <t>FO-26-479890</t>
  </si>
  <si>
    <t>PRAIA DO PECADO</t>
  </si>
  <si>
    <t>CONDOMÍNIO SAN DIEGO</t>
  </si>
  <si>
    <t>RAFAEL MILLER (SÍNDICO)</t>
  </si>
  <si>
    <t>22 99910-7158</t>
  </si>
  <si>
    <t>RUA ITAIPÚ, 251</t>
  </si>
  <si>
    <t>MACAÉ</t>
  </si>
  <si>
    <t>FO-26-473274</t>
  </si>
  <si>
    <t>RSTRY002</t>
  </si>
  <si>
    <t>RSLC3</t>
  </si>
  <si>
    <t>Bairro Industrial</t>
  </si>
  <si>
    <t>Lactalis - Batavo</t>
  </si>
  <si>
    <t>Lactalis do Brasil - Filial Três de Maio</t>
  </si>
  <si>
    <t>Rodovia Br 472, Km 140</t>
  </si>
  <si>
    <t>BR-472 - Quaraim</t>
  </si>
  <si>
    <t>Três de Maio</t>
  </si>
  <si>
    <t>FO-26-472499</t>
  </si>
  <si>
    <t>Pedra Agroindustrial</t>
  </si>
  <si>
    <t>Rodovia Prefeito Fábio Talarico (SP-345), S/N - Estrada de servidão</t>
  </si>
  <si>
    <t>Ituverava</t>
  </si>
  <si>
    <t>FO-26-467213</t>
  </si>
  <si>
    <t>Jardim Santa Lucia</t>
  </si>
  <si>
    <t>Edifício Santarem</t>
  </si>
  <si>
    <t>19 98371-6907</t>
  </si>
  <si>
    <t>brunno.nunes100@gmail.com</t>
  </si>
  <si>
    <t>Bruno Nunes</t>
  </si>
  <si>
    <t>Rua Itapecirica da Serra, 565</t>
  </si>
  <si>
    <t>FO-26-462557</t>
  </si>
  <si>
    <t>BAZRZ003</t>
  </si>
  <si>
    <t>BACIU04</t>
  </si>
  <si>
    <t>Gamboa</t>
  </si>
  <si>
    <t>Adriano Marcos Oliveira Novais</t>
  </si>
  <si>
    <t>'Praça do zimbo, 4ºpraia, nº23 Morro de São Paulo, Gamboa.</t>
  </si>
  <si>
    <t>77-99871-0690</t>
  </si>
  <si>
    <t>-BACIU04</t>
  </si>
  <si>
    <t>'Rua da Paz</t>
  </si>
  <si>
    <t>FO-26-457295</t>
  </si>
  <si>
    <t>1555,95</t>
  </si>
  <si>
    <t>SP-055 Km 252+874</t>
  </si>
  <si>
    <t xml:space="preserve">Santos </t>
  </si>
  <si>
    <t>FO-26-455737</t>
  </si>
  <si>
    <t>SPPLN001</t>
  </si>
  <si>
    <t>SP7PL</t>
  </si>
  <si>
    <t>RECANTO DOS PÁSSAROS</t>
  </si>
  <si>
    <t>RHODIA PAULÍNIA - SOLVAY GROUP</t>
  </si>
  <si>
    <t>AV. DR. ROBERTO MOREIRA, 5005</t>
  </si>
  <si>
    <t>Ricardo.fonseca@solvay.com</t>
  </si>
  <si>
    <t>RICARDO FONSECA</t>
  </si>
  <si>
    <t>(19) 99974-2024</t>
  </si>
  <si>
    <t>PAULÍNEA</t>
  </si>
  <si>
    <t>FO-26-454535</t>
  </si>
  <si>
    <t>Ingahi</t>
  </si>
  <si>
    <t>CONCESSIONÁRIA ECOVIAS RAPOSO-CASTELO S.A.</t>
  </si>
  <si>
    <t>249,28</t>
  </si>
  <si>
    <t>SP-280 Km 037+096</t>
  </si>
  <si>
    <t>Itapevi</t>
  </si>
  <si>
    <t>FO-26-454493</t>
  </si>
  <si>
    <t>Vila Santo Antônio</t>
  </si>
  <si>
    <t>1138,85</t>
  </si>
  <si>
    <t>SP-270 Km KM 027+244</t>
  </si>
  <si>
    <t>Cotia</t>
  </si>
  <si>
    <t>FO-26-454388</t>
  </si>
  <si>
    <t>INPASA</t>
  </si>
  <si>
    <t>MT BR-163, KM 97</t>
  </si>
  <si>
    <t>(66) 99657-1695</t>
  </si>
  <si>
    <t>GEORGE (TI)</t>
  </si>
  <si>
    <t>MT BR-163, KM 97 - INPASA</t>
  </si>
  <si>
    <t>FO-26-452517</t>
  </si>
  <si>
    <t>DO FACÃO</t>
  </si>
  <si>
    <t>KAIZEN FUNDIÇÃO</t>
  </si>
  <si>
    <t>Estrada Municipal ARR-466, número 1120</t>
  </si>
  <si>
    <t>antonio@kaizen.ind.br</t>
  </si>
  <si>
    <t>Antônio Kaizen</t>
  </si>
  <si>
    <t>(19) 99239-2611</t>
  </si>
  <si>
    <t>ARARAS</t>
  </si>
  <si>
    <t>FO-26-442349</t>
  </si>
  <si>
    <t>MGRXX009</t>
  </si>
  <si>
    <t>MGABB</t>
  </si>
  <si>
    <t>Araxa</t>
  </si>
  <si>
    <t>JOÃO BOSCO CARDOSO</t>
  </si>
  <si>
    <t>RODOVIA BR 262 KM 714</t>
  </si>
  <si>
    <t>(34)991415909</t>
  </si>
  <si>
    <t>JBOSCOARAXA@GMAIL.COM</t>
  </si>
  <si>
    <t>DIEGO CARDOSO</t>
  </si>
  <si>
    <t>(34)991062606</t>
  </si>
  <si>
    <t>RODOVIA BR262 KM 714 OESTE</t>
  </si>
  <si>
    <t>FO-26-437872</t>
  </si>
  <si>
    <t>CHÁCARA CRUZEIRO DO SUL</t>
  </si>
  <si>
    <t>CAIO VITOR ANDRADE</t>
  </si>
  <si>
    <t>RUA RUTH HESSE, S/N</t>
  </si>
  <si>
    <t>(19) 99679-8225</t>
  </si>
  <si>
    <t>caio-vitoram@live.com</t>
  </si>
  <si>
    <t>SP0CV</t>
  </si>
  <si>
    <t>RUA RUTH HESSE, S/N (AO LADO ESQUERDO DO N° 704)</t>
  </si>
  <si>
    <t>FO-26-432436</t>
  </si>
  <si>
    <t>Recanto Bela Vista</t>
  </si>
  <si>
    <t>Jose Mauro Borges</t>
  </si>
  <si>
    <t>17 99664-5124</t>
  </si>
  <si>
    <t>SOLMP005</t>
  </si>
  <si>
    <t>Rua Bela Vista, 1895</t>
  </si>
  <si>
    <t>FO-26-431370</t>
  </si>
  <si>
    <t>SPTPT003</t>
  </si>
  <si>
    <t>SPIRL</t>
  </si>
  <si>
    <t>PINHAL</t>
  </si>
  <si>
    <t>LUCAS MARCO BAPTISTA PEREIRA ARAUJO DOS SANTOS</t>
  </si>
  <si>
    <t>RODOVIA SP270 RAPOSO TAVARES KM 175, S/Nº.</t>
  </si>
  <si>
    <t>(15)974018661</t>
  </si>
  <si>
    <t>LUCASMARCOSANTOS@HOTMAIL.COM</t>
  </si>
  <si>
    <t>KALINKA SANTOS</t>
  </si>
  <si>
    <t>(15)974038254</t>
  </si>
  <si>
    <t>SPTPT003_SPIRL</t>
  </si>
  <si>
    <t>FO-26-426744</t>
  </si>
  <si>
    <t>CONCESSIONARIA ROTA DO OESTE S.A.</t>
  </si>
  <si>
    <t>1085,8</t>
  </si>
  <si>
    <t>BR-163 KM 759+640</t>
  </si>
  <si>
    <t>FO-26-426459</t>
  </si>
  <si>
    <t>Venicio Antunes de Sá (TI)</t>
  </si>
  <si>
    <t>16 3851 9313</t>
  </si>
  <si>
    <t>MT 170, Fazenda Netolândia, proximo curral</t>
  </si>
  <si>
    <t>Tangará da Serra</t>
  </si>
  <si>
    <t>FO-26-426398</t>
  </si>
  <si>
    <t>José Batista Xavier Ribeiro</t>
  </si>
  <si>
    <t>Fazenda Faz Tradição VI, S/N, Km 22</t>
  </si>
  <si>
    <t>(77) 99927 0262</t>
  </si>
  <si>
    <t>jose@willms.com.br</t>
  </si>
  <si>
    <t xml:space="preserve">Fazenda Faz Tradição VI, S/N, Km 22 </t>
  </si>
  <si>
    <t>Piauí</t>
  </si>
  <si>
    <t>Ribeiro Gonçalves</t>
  </si>
  <si>
    <t>FO-26-426287</t>
  </si>
  <si>
    <t>BAVTR002</t>
  </si>
  <si>
    <t>BAVCT83</t>
  </si>
  <si>
    <t>Chacáras Agroflores/ Lagoa das Flores</t>
  </si>
  <si>
    <t>Eliomar Souza</t>
  </si>
  <si>
    <t>(77) 98823-0470</t>
  </si>
  <si>
    <t>eliomarmudanças@yahoo.com.br</t>
  </si>
  <si>
    <t>Compra</t>
  </si>
  <si>
    <t>'Rua Cosme e Damião</t>
  </si>
  <si>
    <t>Vitoria da conquista</t>
  </si>
  <si>
    <t>FO-26-423334</t>
  </si>
  <si>
    <t>Barra Nova</t>
  </si>
  <si>
    <t>Adeildo Alves Vieira</t>
  </si>
  <si>
    <t>José Cledson</t>
  </si>
  <si>
    <t>82 8827-5923</t>
  </si>
  <si>
    <t>Rua José Leordino Campos, S/N</t>
  </si>
  <si>
    <t>Marechal Deodoro</t>
  </si>
  <si>
    <t>FO-26-422945</t>
  </si>
  <si>
    <t>FERRAZOPOLIS</t>
  </si>
  <si>
    <t>CONDOMINIO CLUBE VIVA MAIS</t>
  </si>
  <si>
    <t>(11) 2534-8972</t>
  </si>
  <si>
    <t>contato@vivacesmartcondominial.com.br</t>
  </si>
  <si>
    <t>OSEIAS FERREIRA</t>
  </si>
  <si>
    <t>(11) 9-9222-8369</t>
  </si>
  <si>
    <t>R. Particular Flora Bulcão Vertemate, Nº70 - Torre 3</t>
  </si>
  <si>
    <t>FO-26-420399</t>
  </si>
  <si>
    <t>PRRTG002</t>
  </si>
  <si>
    <t>SN-OGBR01</t>
  </si>
  <si>
    <t>Monjolinho</t>
  </si>
  <si>
    <t>Concessionária de Rodovias PR Vias S.A.</t>
  </si>
  <si>
    <t>586,55</t>
  </si>
  <si>
    <t>BR-376 Km KM 368+288</t>
  </si>
  <si>
    <t>FO-26-418554</t>
  </si>
  <si>
    <t>RSCXS008</t>
  </si>
  <si>
    <t>RSCSD</t>
  </si>
  <si>
    <t>Balardim</t>
  </si>
  <si>
    <t>Rua Manoel Pedrotti, s/n</t>
  </si>
  <si>
    <t>54 8114-0538</t>
  </si>
  <si>
    <t>RSCXS008-RSCSD</t>
  </si>
  <si>
    <t>FO-26-415724</t>
  </si>
  <si>
    <t>MGWXR011</t>
  </si>
  <si>
    <t>MGZBB</t>
  </si>
  <si>
    <t xml:space="preserve">Centro </t>
  </si>
  <si>
    <t>2.132,92</t>
  </si>
  <si>
    <t>BR-452 KM 246+835</t>
  </si>
  <si>
    <t>FO-26-415121</t>
  </si>
  <si>
    <t>Quingoma</t>
  </si>
  <si>
    <t>ALOISIO DOS SANTOS</t>
  </si>
  <si>
    <t>Rua Quingoma</t>
  </si>
  <si>
    <t>7192253139</t>
  </si>
  <si>
    <t>Rua Quingoma, S/N.</t>
  </si>
  <si>
    <t>Lauro de Freitas</t>
  </si>
  <si>
    <t>FO-26-410845</t>
  </si>
  <si>
    <t xml:space="preserve">Peri Peri			</t>
  </si>
  <si>
    <t xml:space="preserve">GILBERTO RODRIGUES DA SILVA							</t>
  </si>
  <si>
    <t xml:space="preserve">DT PERIPERI S/N							</t>
  </si>
  <si>
    <t xml:space="preserve">82 9 9167-9497		</t>
  </si>
  <si>
    <t xml:space="preserve">juniorbmal@gmail.com							</t>
  </si>
  <si>
    <t xml:space="preserve">ALBCD001	</t>
  </si>
  <si>
    <t xml:space="preserve">ALBCV	</t>
  </si>
  <si>
    <t xml:space="preserve">RUA 27							</t>
  </si>
  <si>
    <t xml:space="preserve">Boca da Mata			</t>
  </si>
  <si>
    <t>FO-26-408738</t>
  </si>
  <si>
    <t>RAIMUNDO DA SILVA</t>
  </si>
  <si>
    <t>ALAMEDA DAS IMBUIAS</t>
  </si>
  <si>
    <t>11 962540352 (JAIR)</t>
  </si>
  <si>
    <t>MANOEL03@HOTMAIL.COM</t>
  </si>
  <si>
    <t>SPPRY003_SPFB9</t>
  </si>
  <si>
    <t>Alameda das Imbuias, 500</t>
  </si>
  <si>
    <t>Porto Feliz</t>
  </si>
  <si>
    <t>FO-26-407411</t>
  </si>
  <si>
    <t>TABOQUINHA</t>
  </si>
  <si>
    <t>ITALO MOURA TRUIGUEIRO</t>
  </si>
  <si>
    <t>61999532531</t>
  </si>
  <si>
    <t>WSG84</t>
  </si>
  <si>
    <t>RUA V-02 QD 12 LT 03</t>
  </si>
  <si>
    <t>FO-26-407281</t>
  </si>
  <si>
    <t>SPTXX030</t>
  </si>
  <si>
    <t>CAMPOS DE SANTO ANTONIO II</t>
  </si>
  <si>
    <t>CONDOMINIO CAMPOS DE SANTO ANTONIO</t>
  </si>
  <si>
    <t>CONDOMINIO CAMPOS DE SANTO ANTONIO II</t>
  </si>
  <si>
    <t>AVENIDA ITÁLIA S/N</t>
  </si>
  <si>
    <t>RENATA SUNG</t>
  </si>
  <si>
    <t>AVENIDA ITALIA S/N</t>
  </si>
  <si>
    <t>(11)915692622</t>
  </si>
  <si>
    <t>SPTXX030_SP6CP</t>
  </si>
  <si>
    <t>FO-26-404068</t>
  </si>
  <si>
    <t>Distrito de Crubixá</t>
  </si>
  <si>
    <t>José de Anchieta Parteli Breda</t>
  </si>
  <si>
    <t xml:space="preserve">São João de Crubixá , zona rural ,s/n.º </t>
  </si>
  <si>
    <t>(27) 99816-2792</t>
  </si>
  <si>
    <t>Rodovia 164 - Gumercindo Moura Nunes</t>
  </si>
  <si>
    <t>FO-26-402677</t>
  </si>
  <si>
    <t>Condomínio Residencial Amazonas</t>
  </si>
  <si>
    <t>Rua Manolo Florentino, N°1.000</t>
  </si>
  <si>
    <t>11 94018-8755</t>
  </si>
  <si>
    <t xml:space="preserve"> mauricio@fpsindicoprofissional.com.br</t>
  </si>
  <si>
    <t>Sindico: Mauricio</t>
  </si>
  <si>
    <t>FO-26-402169</t>
  </si>
  <si>
    <t>SPXRR001</t>
  </si>
  <si>
    <t>SP4IB</t>
  </si>
  <si>
    <t>CART</t>
  </si>
  <si>
    <t>45,27</t>
  </si>
  <si>
    <t>SP-270 Km 400+936</t>
  </si>
  <si>
    <t>Ibirarema</t>
  </si>
  <si>
    <t>FO-26-401591</t>
  </si>
  <si>
    <t>Lucapri</t>
  </si>
  <si>
    <t>Flavio Augusto</t>
  </si>
  <si>
    <t>Caracol</t>
  </si>
  <si>
    <t>skyglass</t>
  </si>
  <si>
    <t>Rua Constante Félix Orsolin, nº. 9800</t>
  </si>
  <si>
    <t>(54) 3699-9200</t>
  </si>
  <si>
    <t>reservas@skyglasscanela.com.br</t>
  </si>
  <si>
    <t xml:space="preserve"> Bonaretti</t>
  </si>
  <si>
    <t>(47) 9 9141-6473</t>
  </si>
  <si>
    <t>93</t>
  </si>
  <si>
    <t>Canela</t>
  </si>
  <si>
    <t>FO-26-401455</t>
  </si>
  <si>
    <t>SPCND001</t>
  </si>
  <si>
    <t>SP7RO</t>
  </si>
  <si>
    <t>Nova Alexandria</t>
  </si>
  <si>
    <t>76,67</t>
  </si>
  <si>
    <t>SP-270 Km 429+046</t>
  </si>
  <si>
    <t>Cândido Mota</t>
  </si>
  <si>
    <t>FO-26-399160</t>
  </si>
  <si>
    <t>Canabravinha</t>
  </si>
  <si>
    <t>Sr. Salvador (Dozin)</t>
  </si>
  <si>
    <t>RUA DO TANQUE, Nº 179</t>
  </si>
  <si>
    <t>77998570972</t>
  </si>
  <si>
    <t>PARAMIRIM</t>
  </si>
  <si>
    <t>FO-26-394543</t>
  </si>
  <si>
    <t>Garças</t>
  </si>
  <si>
    <t>Arthur Augusto</t>
  </si>
  <si>
    <t>(31) 98582-9628</t>
  </si>
  <si>
    <t>Rua Olga Fratezi, n° 270</t>
  </si>
  <si>
    <t>FO-26-392791</t>
  </si>
  <si>
    <t>SPBTV001</t>
  </si>
  <si>
    <t>SP4FZ</t>
  </si>
  <si>
    <t>SALVADOR JUARES JORGE PEREIRA</t>
  </si>
  <si>
    <t>ESTRADA VICINAL COMUNIDADE SANTA CRUZ, S/N</t>
  </si>
  <si>
    <t>(15)997000015</t>
  </si>
  <si>
    <t>ADRIANALUPEREIRA@HOTMAIL.COM</t>
  </si>
  <si>
    <t>ADRIANA LUCIA PEREIRA</t>
  </si>
  <si>
    <t>(15)997000016</t>
  </si>
  <si>
    <t>SPBTV001_SP4FZ</t>
  </si>
  <si>
    <t>ESTRADA VICINAL COMUNICADA SANTA CRUZ, S/N</t>
  </si>
  <si>
    <t>BOITUVA</t>
  </si>
  <si>
    <t>FO-26-391362</t>
  </si>
  <si>
    <t>SPWYX001</t>
  </si>
  <si>
    <t>SP7MR</t>
  </si>
  <si>
    <t>Recanto do Capivara</t>
  </si>
  <si>
    <t>5,94</t>
  </si>
  <si>
    <t>SP-270 Km 474+847</t>
  </si>
  <si>
    <t>Maracaí</t>
  </si>
  <si>
    <t>FO-26-391342</t>
  </si>
  <si>
    <t xml:space="preserve">Genebra </t>
  </si>
  <si>
    <t>68,35</t>
  </si>
  <si>
    <t xml:space="preserve">SP - 079 Km 084+069 </t>
  </si>
  <si>
    <t xml:space="preserve">Sorocaba </t>
  </si>
  <si>
    <t>FO-26-387779</t>
  </si>
  <si>
    <t>JURANDIR GOMES DE SÁ</t>
  </si>
  <si>
    <t>JULIERME</t>
  </si>
  <si>
    <t>FAZENDA SACO GRANDE, SN</t>
  </si>
  <si>
    <t>87 9168-3884</t>
  </si>
  <si>
    <t>FAZENDA SACO GRANDE, SN - ZONA RURAL</t>
  </si>
  <si>
    <t>FO-26-386820</t>
  </si>
  <si>
    <t>H5 WAREHOUSE HOLDING PARTICIPAÇÕES S/A</t>
  </si>
  <si>
    <t xml:space="preserve">Rua Dra. Ana Barbosa, n. 132, Sala 03, </t>
  </si>
  <si>
    <t>18 99659-9421</t>
  </si>
  <si>
    <t>fazendalagoaseca.nfe@gmail.com</t>
  </si>
  <si>
    <t>João Haddad Neto</t>
  </si>
  <si>
    <t>Rua Ezequiel Correa, n. 100</t>
  </si>
  <si>
    <t>Água Pau D' alho, n. 26</t>
  </si>
  <si>
    <t>Palmital</t>
  </si>
  <si>
    <t>FO-26-386502</t>
  </si>
  <si>
    <t>HUGUE MARQUES</t>
  </si>
  <si>
    <t>74999463923</t>
  </si>
  <si>
    <t>Rua Projetada, s/n</t>
  </si>
  <si>
    <t>FO-26-386161</t>
  </si>
  <si>
    <t>SPCMP021</t>
  </si>
  <si>
    <t>SP0AI</t>
  </si>
  <si>
    <t>CHÁCARAS CAMPOS DOS AMARAIS</t>
  </si>
  <si>
    <t>HIGA ATACADO</t>
  </si>
  <si>
    <t>RUA PEDRO STANCATO, 39</t>
  </si>
  <si>
    <t>(19) 99864-3788 / (19) 3716-8681 / (19) 3716-8680</t>
  </si>
  <si>
    <t>marilza@higa.com.br</t>
  </si>
  <si>
    <t>MARILZA HIGA</t>
  </si>
  <si>
    <t>(19) 99677-6932</t>
  </si>
  <si>
    <t>R. PEDRO STANCATO, S/N</t>
  </si>
  <si>
    <t>FO-26-385816</t>
  </si>
  <si>
    <t>Junior</t>
  </si>
  <si>
    <t>11 97774-0203</t>
  </si>
  <si>
    <t>Rua projetada, s/n - Povoado do Catuni</t>
  </si>
  <si>
    <t>JAGUARARI</t>
  </si>
  <si>
    <t>FO-26-373304</t>
  </si>
  <si>
    <t>Jardim Gisela</t>
  </si>
  <si>
    <t>Pedro Luiz Paradzinski</t>
  </si>
  <si>
    <t>Rua São João, s/nº</t>
  </si>
  <si>
    <t>(45) 9 9954-5490</t>
  </si>
  <si>
    <t>(45) 9 9923-8537 - Santina (Esposa)</t>
  </si>
  <si>
    <t>PRTLD001_PRTG2</t>
  </si>
  <si>
    <t>Toledo</t>
  </si>
  <si>
    <t>FO-26-372115</t>
  </si>
  <si>
    <t>ALAN COUTINHO</t>
  </si>
  <si>
    <t xml:space="preserve"> 71 99252-5095</t>
  </si>
  <si>
    <t>RUA DA FRENTE, S/N</t>
  </si>
  <si>
    <t>NILO PEÇANHA</t>
  </si>
  <si>
    <t>FO-26-371128</t>
  </si>
  <si>
    <t>Povoado Tamboril</t>
  </si>
  <si>
    <t>Edeni Rocha</t>
  </si>
  <si>
    <t>Povoado Tamboril, 30-A</t>
  </si>
  <si>
    <t>(77) 9700-5753</t>
  </si>
  <si>
    <t>Edenirocha4040@gmail.com</t>
  </si>
  <si>
    <t>MANSIDÃO</t>
  </si>
  <si>
    <t>FO-26-370735</t>
  </si>
  <si>
    <t>HH Telecom</t>
  </si>
  <si>
    <t>Ana Patricia Lima Pacheco Abreu</t>
  </si>
  <si>
    <t>Rua Cel Trapia, 160 - Centro</t>
  </si>
  <si>
    <t>87 98113-5259</t>
  </si>
  <si>
    <t>Fazenda Poço da Caatinga</t>
  </si>
  <si>
    <t>Belém de São Francisco</t>
  </si>
  <si>
    <t>FO-26-370030</t>
  </si>
  <si>
    <t>GUAIPABA</t>
  </si>
  <si>
    <t>DANIEL ALVES DE FIGUEIREDO</t>
  </si>
  <si>
    <t>PV DESEJADO</t>
  </si>
  <si>
    <t>89981358518</t>
  </si>
  <si>
    <t>POVOADO GUAIPABA</t>
  </si>
  <si>
    <t>FO-26-369790</t>
  </si>
  <si>
    <t>PEDRO SILVA DOS SANTOS</t>
  </si>
  <si>
    <t>SÍTIO GRAVATÁ, 300, ZONA RURAL</t>
  </si>
  <si>
    <t>87991609451</t>
  </si>
  <si>
    <t>pedrosilva196409@gmail.com</t>
  </si>
  <si>
    <t>RUA SDO, S/Nº, FAZENDA NOVA</t>
  </si>
  <si>
    <t>OURICURI</t>
  </si>
  <si>
    <t>FO-26-368587</t>
  </si>
  <si>
    <t>126,79</t>
  </si>
  <si>
    <t>SP - 270 Km 541+618</t>
  </si>
  <si>
    <t>Regente Feijo</t>
  </si>
  <si>
    <t>FO-26-367766</t>
  </si>
  <si>
    <t>NIVALDO LAVOR DE MIRANDA</t>
  </si>
  <si>
    <t>POVOADO COQUEIRO, S/Nº</t>
  </si>
  <si>
    <t>8999467-1373</t>
  </si>
  <si>
    <t>PIMMI</t>
  </si>
  <si>
    <t>MANOEL EMIDIO</t>
  </si>
  <si>
    <t>FO-26-367426</t>
  </si>
  <si>
    <t>JANIO MARCIO RODRIGUES DE MACEDO</t>
  </si>
  <si>
    <t>SITIO SATISFEITO II N257</t>
  </si>
  <si>
    <t>87 9 8133-8686</t>
  </si>
  <si>
    <t>PETROLINA</t>
  </si>
  <si>
    <t>FO-26-365769</t>
  </si>
  <si>
    <t>NOVA CALIFÓRNIA</t>
  </si>
  <si>
    <t>ASSOCIAÇÃO DE MORADORES DO CONDOMÍNIO BOUGANVILLE</t>
  </si>
  <si>
    <t>AV. DO BOUGANVILLE ROXO, S/N</t>
  </si>
  <si>
    <t>(22) 2643-3488</t>
  </si>
  <si>
    <t>DAVI</t>
  </si>
  <si>
    <t>(22) 98186-2636</t>
  </si>
  <si>
    <t>RUA COBRE, S/N</t>
  </si>
  <si>
    <t>FO-26-363849</t>
  </si>
  <si>
    <t>Concessionaria de Rodovia Nova 364 S.A.</t>
  </si>
  <si>
    <t>2484,69</t>
  </si>
  <si>
    <t>BR-364 Km 651+122</t>
  </si>
  <si>
    <t>FO-26-363542</t>
  </si>
  <si>
    <t>Itapitangui</t>
  </si>
  <si>
    <t>Vanildo Augusto Cabral</t>
  </si>
  <si>
    <t>Rua Antônia Gomes Ferreira 193, Itapitangui, Cananéia-SP</t>
  </si>
  <si>
    <t>13 99676-1548</t>
  </si>
  <si>
    <t>Rua Antônia Gomes Ferreira 193</t>
  </si>
  <si>
    <t>CANANÉIA</t>
  </si>
  <si>
    <t>FO-26-363520</t>
  </si>
  <si>
    <t>Iperozinho</t>
  </si>
  <si>
    <t>Maria Eunice de Fátima Lameu Furtado</t>
  </si>
  <si>
    <t>Rua Fioravante Sachi - SN - 18195-000</t>
  </si>
  <si>
    <t>15998410520</t>
  </si>
  <si>
    <t>Reinaldo Marcelo Furtado</t>
  </si>
  <si>
    <t>Rua Fioravante Sachi</t>
  </si>
  <si>
    <t>FO-26-357191</t>
  </si>
  <si>
    <t>Jose Carlos Mendonça</t>
  </si>
  <si>
    <t>Rua Vitorio Guadanhim, n. 115, Garden Village</t>
  </si>
  <si>
    <t>18 99703-6827</t>
  </si>
  <si>
    <t>enio.wj@hotmail.com</t>
  </si>
  <si>
    <t>Rodovia Raposo Tavares, Km 547, s/n</t>
  </si>
  <si>
    <t>FO-26-349197</t>
  </si>
  <si>
    <t>BALHS008</t>
  </si>
  <si>
    <t>BAILH35</t>
  </si>
  <si>
    <t>SÃO FRANCISCO</t>
  </si>
  <si>
    <t>CONDOMÍNIO VOG</t>
  </si>
  <si>
    <t>R. VER. NEO BASTOS, S/N</t>
  </si>
  <si>
    <t>contaovogacgua@gmail.com</t>
  </si>
  <si>
    <t>EVAY</t>
  </si>
  <si>
    <t>(73) 99127-4278</t>
  </si>
  <si>
    <t>ILHEUS</t>
  </si>
  <si>
    <t>FO-26-343966</t>
  </si>
  <si>
    <t>Concessionária Via Raposo</t>
  </si>
  <si>
    <t>58,97</t>
  </si>
  <si>
    <t>SPA-245/270 Km 004+574</t>
  </si>
  <si>
    <t>Paranapanema</t>
  </si>
  <si>
    <t>FO-26-342693</t>
  </si>
  <si>
    <t>Elízio Silva Oliveira</t>
  </si>
  <si>
    <t>Avenida José Elias Sobrinho nº 300</t>
  </si>
  <si>
    <t>(62) 99668-0394</t>
  </si>
  <si>
    <t>Fazenda Estiva, Distrito Luzelândia</t>
  </si>
  <si>
    <t>Santa Terezinha de Goias</t>
  </si>
  <si>
    <t>FO-26-342362</t>
  </si>
  <si>
    <t>305,46</t>
  </si>
  <si>
    <t>SP-270 Km 290+209</t>
  </si>
  <si>
    <t>Itai</t>
  </si>
  <si>
    <t>FO-26-342257</t>
  </si>
  <si>
    <t>Araras</t>
  </si>
  <si>
    <t>182,83</t>
  </si>
  <si>
    <t>SP-270 Km 279+871</t>
  </si>
  <si>
    <t>FO-26-341940</t>
  </si>
  <si>
    <t>Cristina II</t>
  </si>
  <si>
    <t>86,59</t>
  </si>
  <si>
    <t>SP-270 Km 302+245</t>
  </si>
  <si>
    <t>Tejupa</t>
  </si>
  <si>
    <t>FO-26-341916</t>
  </si>
  <si>
    <t>DFBRS025</t>
  </si>
  <si>
    <t>DFX03</t>
  </si>
  <si>
    <t>135,98</t>
  </si>
  <si>
    <t>DF-130 Km 15+936</t>
  </si>
  <si>
    <t>FO-26-340675</t>
  </si>
  <si>
    <t>Nova Califórnia</t>
  </si>
  <si>
    <t>VANDERLEY</t>
  </si>
  <si>
    <t>Rua Bela Vista - sn - Nova Califórnia - Porto Velho - RO - 76848-000</t>
  </si>
  <si>
    <t>68 999878939</t>
  </si>
  <si>
    <t>Rua Bela Vista</t>
  </si>
  <si>
    <t>Porto Velho</t>
  </si>
  <si>
    <t>FO-26-339860</t>
  </si>
  <si>
    <t>José Inácio</t>
  </si>
  <si>
    <t>Roberto e Vilma</t>
  </si>
  <si>
    <t xml:space="preserve">11 98948-6063 </t>
  </si>
  <si>
    <t>Estrada particular, S/N.</t>
  </si>
  <si>
    <t>Caraguatatuba</t>
  </si>
  <si>
    <t>FO-26-338826</t>
  </si>
  <si>
    <t>MSCRP002</t>
  </si>
  <si>
    <t>MSCAA02</t>
  </si>
  <si>
    <t>ECORPARK</t>
  </si>
  <si>
    <t>JTA Incorporadora</t>
  </si>
  <si>
    <t xml:space="preserve">Av dos Curios, Ecorpark </t>
  </si>
  <si>
    <t>67 99920-0761</t>
  </si>
  <si>
    <t>jta.incorporadoraltda@gmail.com</t>
  </si>
  <si>
    <t xml:space="preserve">Av dos curios, Ecorpark </t>
  </si>
  <si>
    <t xml:space="preserve">RUA DOS INGAS </t>
  </si>
  <si>
    <t>CAARAPO</t>
  </si>
  <si>
    <t>FO-26-338326</t>
  </si>
  <si>
    <t>Vila Bandeira Branca</t>
  </si>
  <si>
    <t>Concessionaria de Rodovia Nova 364 S.A.</t>
  </si>
  <si>
    <t>1.351,64</t>
  </si>
  <si>
    <t>BR-361 km 328+636</t>
  </si>
  <si>
    <t>Presidente Médici</t>
  </si>
  <si>
    <t>FO-26-337675</t>
  </si>
  <si>
    <t>1333,68</t>
  </si>
  <si>
    <t>BR-364 KM 580+388</t>
  </si>
  <si>
    <t>FO-26-337177</t>
  </si>
  <si>
    <t>479,01</t>
  </si>
  <si>
    <t>BR-364 KM 6002-639</t>
  </si>
  <si>
    <t>FO-26-336961</t>
  </si>
  <si>
    <t>119,81</t>
  </si>
  <si>
    <t>BR-364 Km 442+258</t>
  </si>
  <si>
    <t>Jaru</t>
  </si>
  <si>
    <t>FO-26-335155</t>
  </si>
  <si>
    <t>Jardim Vitória</t>
  </si>
  <si>
    <t>Sergio</t>
  </si>
  <si>
    <t>43 998337978</t>
  </si>
  <si>
    <t>Rua Equador, 137</t>
  </si>
  <si>
    <t>FO-26-334562</t>
  </si>
  <si>
    <t>294,45</t>
  </si>
  <si>
    <t>BR-364 Km 515+702</t>
  </si>
  <si>
    <t>Rosário Oeste</t>
  </si>
  <si>
    <t>FO-26-333939</t>
  </si>
  <si>
    <t>Aracaçu</t>
  </si>
  <si>
    <t>7,74</t>
  </si>
  <si>
    <t>SP-270 Km 028+012</t>
  </si>
  <si>
    <t>Buri</t>
  </si>
  <si>
    <t>FO-26-333894</t>
  </si>
  <si>
    <t>Distrito Industrial II</t>
  </si>
  <si>
    <t>282,62</t>
  </si>
  <si>
    <t>SP-278 Km 373+284</t>
  </si>
  <si>
    <t>Ourinhos</t>
  </si>
  <si>
    <t>FO-26-332929</t>
  </si>
  <si>
    <t>448,46</t>
  </si>
  <si>
    <t>SP-189 Km 038+552</t>
  </si>
  <si>
    <t>FO-26-331673</t>
  </si>
  <si>
    <t>Vale Verde</t>
  </si>
  <si>
    <t xml:space="preserve">Yanna Oliveira Marques Conceição </t>
  </si>
  <si>
    <t>73 9920-9645</t>
  </si>
  <si>
    <t>Marcone da Silva Conceição</t>
  </si>
  <si>
    <t xml:space="preserve">73 9920-9645		</t>
  </si>
  <si>
    <t>Av. Taipe, S/N°</t>
  </si>
  <si>
    <t>FO-26-330395</t>
  </si>
  <si>
    <t>JOSE EVANGELISTA</t>
  </si>
  <si>
    <t>74-988318230</t>
  </si>
  <si>
    <t>RUA PROJETADA, S/N - CENTRO - PONTO NOVO</t>
  </si>
  <si>
    <t>PONTO NOVO</t>
  </si>
  <si>
    <t>FO-26-330002</t>
  </si>
  <si>
    <t xml:space="preserve">PEDRA AGROINDUSTRIAL		</t>
  </si>
  <si>
    <t>SN-EHPG92</t>
  </si>
  <si>
    <t xml:space="preserve"> Estrada Municipal Rural (sem nomenclatura oficial), S/N				</t>
  </si>
  <si>
    <t>FO-26-329805</t>
  </si>
  <si>
    <t>260,23</t>
  </si>
  <si>
    <t>SP - 270 Km 316 + 910</t>
  </si>
  <si>
    <t>Piraju</t>
  </si>
  <si>
    <t>FO-26-328969</t>
  </si>
  <si>
    <t>Holambra II</t>
  </si>
  <si>
    <t>269,81</t>
  </si>
  <si>
    <t>SP-270 Km 267+691</t>
  </si>
  <si>
    <t>FO-26-327601</t>
  </si>
  <si>
    <t>Vila Aparecida</t>
  </si>
  <si>
    <t>71,76</t>
  </si>
  <si>
    <t>SP-270 Km 240 + 900</t>
  </si>
  <si>
    <t>FO-26-327211</t>
  </si>
  <si>
    <t xml:space="preserve">BELO HORIZONTE </t>
  </si>
  <si>
    <t>RANIERE ALVES LEANDRO</t>
  </si>
  <si>
    <t>RUA DOM HELDER CAMARA 760</t>
  </si>
  <si>
    <t>84 99941-4867</t>
  </si>
  <si>
    <t>642</t>
  </si>
  <si>
    <t>RUA ANTONIO LUCAS BEZERRA S/N</t>
  </si>
  <si>
    <t>MOSSORÓ</t>
  </si>
  <si>
    <t>FO-26-326939</t>
  </si>
  <si>
    <t>Serraria</t>
  </si>
  <si>
    <t>373,15</t>
  </si>
  <si>
    <t>SP-270 Km 212 + 941</t>
  </si>
  <si>
    <t>FO-26-319572</t>
  </si>
  <si>
    <t>Jardim Panorama</t>
  </si>
  <si>
    <t>91,07</t>
  </si>
  <si>
    <t>SP-225 Km 252 + 019</t>
  </si>
  <si>
    <t>Piratinga</t>
  </si>
  <si>
    <t>FO-26-319307</t>
  </si>
  <si>
    <t xml:space="preserve">NOVO HORIZONTE </t>
  </si>
  <si>
    <t>CLEDSON ALVES DA SILVA</t>
  </si>
  <si>
    <t>RUA SÃO RAFAEL, S/N</t>
  </si>
  <si>
    <t>(63) 98439-5086</t>
  </si>
  <si>
    <t>CLEDSONALVESDASILVA19@GMAIL.COM</t>
  </si>
  <si>
    <t>RUA SÃO JOSÉ, S/N</t>
  </si>
  <si>
    <t xml:space="preserve">SÃO MIGUEL DO TOCANTINS </t>
  </si>
  <si>
    <t>FO-26-318996</t>
  </si>
  <si>
    <t>Balneário</t>
  </si>
  <si>
    <t>393,35</t>
  </si>
  <si>
    <t>SP-270 Km 529 + 788</t>
  </si>
  <si>
    <t>Martinopolis</t>
  </si>
  <si>
    <t>FO-26-312800</t>
  </si>
  <si>
    <t>Agissê</t>
  </si>
  <si>
    <t>381,75</t>
  </si>
  <si>
    <t>SP-270 KM 502+685</t>
  </si>
  <si>
    <t>Rancharia</t>
  </si>
  <si>
    <t>FO-26-312424</t>
  </si>
  <si>
    <t>VILLE SAINT JAMES II</t>
  </si>
  <si>
    <t>ROSA MARIA SAILER IVO</t>
  </si>
  <si>
    <t>RUA EMAS, S/N</t>
  </si>
  <si>
    <t>(11) 98132-6054</t>
  </si>
  <si>
    <t>R. VENERANDO HUMBERTO CERESER, 1044, LOTE 30, QUADRA  C</t>
  </si>
  <si>
    <t>CAMPO LIMPO PAULISTA</t>
  </si>
  <si>
    <t>FO-26-312332</t>
  </si>
  <si>
    <t>18,14</t>
  </si>
  <si>
    <t>SP-270 Km 479 + 529</t>
  </si>
  <si>
    <t>Maracai</t>
  </si>
  <si>
    <t>FO-26-310783</t>
  </si>
  <si>
    <t>5,89</t>
  </si>
  <si>
    <t>SP - 079 Km 167 + 330</t>
  </si>
  <si>
    <t>FO-26-309210</t>
  </si>
  <si>
    <t>Agua do Ayero</t>
  </si>
  <si>
    <t>9,56</t>
  </si>
  <si>
    <t>SP-270 km 436 + 646</t>
  </si>
  <si>
    <t>Assis</t>
  </si>
  <si>
    <t>FO-26-308679</t>
  </si>
  <si>
    <t>Distrito Japuranã</t>
  </si>
  <si>
    <t>Marciano Cezar da Costa Silva</t>
  </si>
  <si>
    <t>Estrada Nova Integração, Linha Canaã, S/N°, Sítio Pingo de Ouro, Distrito Japuranã, município de Nova Bandeirantes, Mato Grosso, CEP: 78565-000.</t>
  </si>
  <si>
    <t>(66) 98444-0945</t>
  </si>
  <si>
    <t>marcianocezarcosta@gmail.com</t>
  </si>
  <si>
    <t>Rua Dona Marivone, Quadra 22, Lote 12</t>
  </si>
  <si>
    <t>Nova Bandeirantes</t>
  </si>
  <si>
    <t>FO-26-308583</t>
  </si>
  <si>
    <t>195,19</t>
  </si>
  <si>
    <t>SP-270 km 396+418</t>
  </si>
  <si>
    <t>Salto Grande</t>
  </si>
  <si>
    <t>FO-26-308575</t>
  </si>
  <si>
    <t>48,65</t>
  </si>
  <si>
    <t>SP -270 km 648 + 610</t>
  </si>
  <si>
    <t>Presidente Epitacio</t>
  </si>
  <si>
    <t>FO-26-308487</t>
  </si>
  <si>
    <t>Conceição de Monte Alegre</t>
  </si>
  <si>
    <t>51,84</t>
  </si>
  <si>
    <t>SP - 270 km 492 + 591</t>
  </si>
  <si>
    <t>FO-26-308441</t>
  </si>
  <si>
    <t>Água da Mumbuca</t>
  </si>
  <si>
    <t>662,39</t>
  </si>
  <si>
    <t>SPA-424/270 km 003+816</t>
  </si>
  <si>
    <t>Platina</t>
  </si>
  <si>
    <t>FO-26-308355</t>
  </si>
  <si>
    <t>164,32</t>
  </si>
  <si>
    <t>SP-270 km 413+539</t>
  </si>
  <si>
    <t>FO-26-305534</t>
  </si>
  <si>
    <t>415,28</t>
  </si>
  <si>
    <t>SPA-553/270 Km 002 + 152</t>
  </si>
  <si>
    <t>FO-26-304470</t>
  </si>
  <si>
    <t>109,05</t>
  </si>
  <si>
    <t>SP-327 Km 014+349</t>
  </si>
  <si>
    <t>Santa Cruz do Rio Pardo</t>
  </si>
  <si>
    <t>FO-26-304265</t>
  </si>
  <si>
    <t>Parque das Nacoes</t>
  </si>
  <si>
    <t>152,20</t>
  </si>
  <si>
    <t>SP-255 Km 317 + 863</t>
  </si>
  <si>
    <t>FO-26-303818</t>
  </si>
  <si>
    <t>Distrito de Espigão</t>
  </si>
  <si>
    <t>38,44</t>
  </si>
  <si>
    <t>SP - 270 km 559 + 104</t>
  </si>
  <si>
    <t>FO-26-301624</t>
  </si>
  <si>
    <t>Restinga</t>
  </si>
  <si>
    <t>322,74</t>
  </si>
  <si>
    <t>SP-225 Km 274 + 224</t>
  </si>
  <si>
    <t>Cabralia Paulista</t>
  </si>
  <si>
    <t>FO-26-299275</t>
  </si>
  <si>
    <t>POVOADO DE BOM SUCESSO</t>
  </si>
  <si>
    <t>GODARTE PEREIRA CERQUEIRA</t>
  </si>
  <si>
    <t>PO BOM SUCESSO 9984</t>
  </si>
  <si>
    <t>75 9 8339-9828</t>
  </si>
  <si>
    <t>ESTRADA LINHA VERDE</t>
  </si>
  <si>
    <t>SANTANOPOLIS</t>
  </si>
  <si>
    <t>FO-26-298148</t>
  </si>
  <si>
    <t>MGJPN002</t>
  </si>
  <si>
    <t>MGPBC</t>
  </si>
  <si>
    <t>Caatinga</t>
  </si>
  <si>
    <t xml:space="preserve"> BEVAP</t>
  </si>
  <si>
    <t>Ivan</t>
  </si>
  <si>
    <t>38 99631368</t>
  </si>
  <si>
    <t>Rodovia LMG 680 km 10 - Fazenda Ponte Alta</t>
  </si>
  <si>
    <t>FO-26-297122</t>
  </si>
  <si>
    <t>JARDIM PEDRO DEMETERCO</t>
  </si>
  <si>
    <t>Oziel</t>
  </si>
  <si>
    <t xml:space="preserve"> (41) 99946-7904</t>
  </si>
  <si>
    <t>RUA NOVA ESPERANÇA, 794.</t>
  </si>
  <si>
    <t>PINHAIS</t>
  </si>
  <si>
    <t>FO-26-293642</t>
  </si>
  <si>
    <t>Colônia Castrolanda</t>
  </si>
  <si>
    <t>Castrolanda Cooperativa Agroindustrial</t>
  </si>
  <si>
    <t>(42) 3234-8000</t>
  </si>
  <si>
    <t>Nicholas</t>
  </si>
  <si>
    <t>(42) 9 9947-4349</t>
  </si>
  <si>
    <t>PRCST001_SN-KTCL03</t>
  </si>
  <si>
    <t xml:space="preserve">Parque de Exposições Dario Macedo - Estrada de Acesso á Colônia Castrolanda, </t>
  </si>
  <si>
    <t>FO-26-290667</t>
  </si>
  <si>
    <t>ALCOOLVALE</t>
  </si>
  <si>
    <t xml:space="preserve">4N-ATDSI15	 	</t>
  </si>
  <si>
    <t xml:space="preserve">MSPRC010	 	</t>
  </si>
  <si>
    <t xml:space="preserve">Aparecida do Taboado		</t>
  </si>
  <si>
    <t>FO-26-290597</t>
  </si>
  <si>
    <t>ATDSI13</t>
  </si>
  <si>
    <t>Aparecida de Taboado</t>
  </si>
  <si>
    <t>FO-26-290525</t>
  </si>
  <si>
    <t xml:space="preserve">Alcoolvale			</t>
  </si>
  <si>
    <t xml:space="preserve">(19) 99905-3050		</t>
  </si>
  <si>
    <t xml:space="preserve">4N-ATDSI10	 	</t>
  </si>
  <si>
    <t xml:space="preserve">MSPRC009	 	</t>
  </si>
  <si>
    <t xml:space="preserve">Zona Rural de Aparecida do Taboado					</t>
  </si>
  <si>
    <t>FO-26-283010</t>
  </si>
  <si>
    <t>Flowers</t>
  </si>
  <si>
    <t>Itaim Mirim</t>
  </si>
  <si>
    <t>José Pinto de Oliveira Filho</t>
  </si>
  <si>
    <t>Est. Ecoturistica do Suru, nº 2901</t>
  </si>
  <si>
    <t>(11) 99669-4927</t>
  </si>
  <si>
    <t>Rua Luis Antônio Rodrigues, s/n ( Futuro lote 05)</t>
  </si>
  <si>
    <t>FO-26-279193</t>
  </si>
  <si>
    <t>Jardim Santa Cecília</t>
  </si>
  <si>
    <t>Grupo COMOLATTI (Grupo Empresarial)</t>
  </si>
  <si>
    <t>11 3155-7058</t>
  </si>
  <si>
    <t>manutencao@comolatti.com.br</t>
  </si>
  <si>
    <t>Gustavo Fernandez</t>
  </si>
  <si>
    <t>Rua Jussara, N°994</t>
  </si>
  <si>
    <t>FO-26-267577</t>
  </si>
  <si>
    <t>GOCRS006</t>
  </si>
  <si>
    <t>GOX09</t>
  </si>
  <si>
    <t>197,71</t>
  </si>
  <si>
    <t>GO-436 Km 022+513</t>
  </si>
  <si>
    <t>FO-26-266957</t>
  </si>
  <si>
    <t>ABRANTES</t>
  </si>
  <si>
    <t xml:space="preserve">JAQUELINE CONCEIÇÃO </t>
  </si>
  <si>
    <t>COLONIA BOA UNIÃO, 15, ABRANTES</t>
  </si>
  <si>
    <t>7199699-1228</t>
  </si>
  <si>
    <t>jaqueline.ina2014@gmail.com</t>
  </si>
  <si>
    <t>RUA DO BOSQUE, S/N</t>
  </si>
  <si>
    <t>FO-26-243937</t>
  </si>
  <si>
    <t>FARM KARITEL - SANTA COLOMBA</t>
  </si>
  <si>
    <t>RUA PROJETADA, FAZENDA FARM KARITEL - SANTA COLOMBA</t>
  </si>
  <si>
    <t xml:space="preserve"> 77 9171-9342</t>
  </si>
  <si>
    <t>KAIQUE</t>
  </si>
  <si>
    <t xml:space="preserve"> (38) 99936-0668</t>
  </si>
  <si>
    <t>FO-26-243559</t>
  </si>
  <si>
    <t>FELIPE FIEL</t>
  </si>
  <si>
    <t>FAZ. SANTA RITA SEQUEIRO GRANDE CENTRO</t>
  </si>
  <si>
    <t>(73) 99103-5700</t>
  </si>
  <si>
    <t>IDALITO.FILHO@HOTMAIL.COM</t>
  </si>
  <si>
    <t>ITAJUIPE</t>
  </si>
  <si>
    <t>FO-26-242013</t>
  </si>
  <si>
    <t>PRATINHA</t>
  </si>
  <si>
    <t xml:space="preserve">GRUPO SERRA BRANCA S/A					</t>
  </si>
  <si>
    <t xml:space="preserve">89-99412-6372		</t>
  </si>
  <si>
    <t xml:space="preserve">BRUNO GREGÓRIO  - GERENTE 					</t>
  </si>
  <si>
    <t xml:space="preserve">BR -330  FAZENDA PLANALTO DO URUÇUI					</t>
  </si>
  <si>
    <t>URUÇUI</t>
  </si>
  <si>
    <t>FO-26-240999</t>
  </si>
  <si>
    <t>Way - Rota Sertaneja</t>
  </si>
  <si>
    <t>1600,80</t>
  </si>
  <si>
    <t>BR-153 Km 002+261</t>
  </si>
  <si>
    <t>Araporã</t>
  </si>
  <si>
    <t>FO-26-239857</t>
  </si>
  <si>
    <t>PEDRA AGROINDUSTRIAL</t>
  </si>
  <si>
    <t xml:space="preserve">Estrada de servidão - Área de cultivo da Usina Dracena (Unidade Rio Preto), Distrito de Jaciporã				</t>
  </si>
  <si>
    <t>FO-26-239700</t>
  </si>
  <si>
    <t>MGMNT004</t>
  </si>
  <si>
    <t>MGCLB</t>
  </si>
  <si>
    <t>33,53</t>
  </si>
  <si>
    <t>BR-135 Km KM 380+087</t>
  </si>
  <si>
    <t xml:space="preserve">Montes Claros </t>
  </si>
  <si>
    <t>FO-26-231429</t>
  </si>
  <si>
    <t>BOM PRINCIPIO</t>
  </si>
  <si>
    <t>RAIMUNDO ASSUNÇÃO TAVARES</t>
  </si>
  <si>
    <t>RUA GALDINO ASSUNÇÃO 155</t>
  </si>
  <si>
    <t>85 99212-5721</t>
  </si>
  <si>
    <t>ceagra@grupotavares.ind.br</t>
  </si>
  <si>
    <t>ESTRADA PARA O CAMPINE S/N</t>
  </si>
  <si>
    <t>CAUCAIA</t>
  </si>
  <si>
    <t>FO-26-230047</t>
  </si>
  <si>
    <t xml:space="preserve">SÃO FRANCISCO </t>
  </si>
  <si>
    <t>ROSE MARY DOS SANTOS</t>
  </si>
  <si>
    <t>RUA MARIA DE LOURDES 40, CENTRO, NOVA FÁTIMA/BA</t>
  </si>
  <si>
    <t>75 9 8143-5434</t>
  </si>
  <si>
    <t>RUA ALBERTINO MAIA DE OLIVEIRA</t>
  </si>
  <si>
    <t>FO-26-230017</t>
  </si>
  <si>
    <t>GENI CERQUEIRA DOS SANTOS</t>
  </si>
  <si>
    <t>FAZENDA JUREMA DE BOA ESPERA</t>
  </si>
  <si>
    <t xml:space="preserve">75 9 8297-2614 </t>
  </si>
  <si>
    <t>SANTANÓPOLIS</t>
  </si>
  <si>
    <t>FO-26-223632</t>
  </si>
  <si>
    <t>MGJQW003</t>
  </si>
  <si>
    <t>MGFEL</t>
  </si>
  <si>
    <t>83,02</t>
  </si>
  <si>
    <t>BR-135 Km KM 484+100</t>
  </si>
  <si>
    <t>Joaquim Felício</t>
  </si>
  <si>
    <t>FO-26-223317</t>
  </si>
  <si>
    <t>GOPDR003</t>
  </si>
  <si>
    <t>GOU25</t>
  </si>
  <si>
    <t>54,82</t>
  </si>
  <si>
    <t>BR-080 KM016+415</t>
  </si>
  <si>
    <t>FO-26-222933</t>
  </si>
  <si>
    <t>GOPDR006</t>
  </si>
  <si>
    <t>GOU30</t>
  </si>
  <si>
    <t>45,79</t>
  </si>
  <si>
    <t>BR-080 Km KM 068+039</t>
  </si>
  <si>
    <t>FO-26-218149</t>
  </si>
  <si>
    <t xml:space="preserve">Empresa Ernest Milla Agrícola					</t>
  </si>
  <si>
    <t xml:space="preserve">Av. Michael Moor, 1350 					</t>
  </si>
  <si>
    <t xml:space="preserve">(42) 3625-1408		</t>
  </si>
  <si>
    <t xml:space="preserve">escritorio.central@ernestmilla.com.br		</t>
  </si>
  <si>
    <t xml:space="preserve">Nelson ( Gerente )					</t>
  </si>
  <si>
    <t xml:space="preserve"> 89 9930-0122		</t>
  </si>
  <si>
    <t>SN-ERNMI01</t>
  </si>
  <si>
    <t xml:space="preserve"> ROD. 006 KM 49 SN°, FAZENDA HORIZONTE LESTE I e II					</t>
  </si>
  <si>
    <t>TASSO FRAGOSO</t>
  </si>
  <si>
    <t>FO-26-218070</t>
  </si>
  <si>
    <t>GOPDR002</t>
  </si>
  <si>
    <t>GOU26</t>
  </si>
  <si>
    <t>183,58</t>
  </si>
  <si>
    <t>BR-080 km 023+674</t>
  </si>
  <si>
    <t>FO-26-217934</t>
  </si>
  <si>
    <t>SPSXX012</t>
  </si>
  <si>
    <t>SPLEW</t>
  </si>
  <si>
    <t>PORTO ALEMOA</t>
  </si>
  <si>
    <t>BRASIL TERMINAL PORTUARIO</t>
  </si>
  <si>
    <t>Av. Engenheiro Augusto Barata, N°969</t>
  </si>
  <si>
    <t>(13) 3295-5000</t>
  </si>
  <si>
    <t>RENAN AUGUSTO</t>
  </si>
  <si>
    <t>(13) 3295-5090</t>
  </si>
  <si>
    <t>FO-26-217142</t>
  </si>
  <si>
    <t>DFBRS028</t>
  </si>
  <si>
    <t>DFU39</t>
  </si>
  <si>
    <t>801,59</t>
  </si>
  <si>
    <t>BR-080 Km 029+1567</t>
  </si>
  <si>
    <t>FO-26-216905</t>
  </si>
  <si>
    <t>MGRXX011</t>
  </si>
  <si>
    <t>MGARE</t>
  </si>
  <si>
    <t>Way 262</t>
  </si>
  <si>
    <t>63,65</t>
  </si>
  <si>
    <t>BR-262 Km KM 668+711</t>
  </si>
  <si>
    <t>Araxá</t>
  </si>
  <si>
    <t>FO-26-215168</t>
  </si>
  <si>
    <t>GOCRS003</t>
  </si>
  <si>
    <t>GOX06</t>
  </si>
  <si>
    <t>GOInfra</t>
  </si>
  <si>
    <t>83,71</t>
  </si>
  <si>
    <t>GO-436 km 060+254</t>
  </si>
  <si>
    <t>FO-26-215038</t>
  </si>
  <si>
    <t>GORCX010</t>
  </si>
  <si>
    <t>GOU47</t>
  </si>
  <si>
    <t>BTS 2025-2026</t>
  </si>
  <si>
    <t>480,09</t>
  </si>
  <si>
    <t>BR-153 km 210+447</t>
  </si>
  <si>
    <t>Uruaçu</t>
  </si>
  <si>
    <t>FO-26-214776</t>
  </si>
  <si>
    <t>GOPDR004</t>
  </si>
  <si>
    <t>GOU32</t>
  </si>
  <si>
    <t>70,92</t>
  </si>
  <si>
    <t>BR-080 km 080+978</t>
  </si>
  <si>
    <t>FO-26-214539</t>
  </si>
  <si>
    <t xml:space="preserve">Fazenda AMAGGI					</t>
  </si>
  <si>
    <t xml:space="preserve">(66) 3529-2169		</t>
  </si>
  <si>
    <t>Rod, MT-109, Querência</t>
  </si>
  <si>
    <t>QUERENCIA</t>
  </si>
  <si>
    <t>FO-26-214474</t>
  </si>
  <si>
    <t>DFBRS026</t>
  </si>
  <si>
    <t>DFU20</t>
  </si>
  <si>
    <t>BTS 2025</t>
  </si>
  <si>
    <t>1178,38</t>
  </si>
  <si>
    <t>BR-080 km 105+937</t>
  </si>
  <si>
    <t>FO-26-214129</t>
  </si>
  <si>
    <t>MGNVP005</t>
  </si>
  <si>
    <t>MGPTV</t>
  </si>
  <si>
    <t>158,04</t>
  </si>
  <si>
    <t>BR-452 km 198+600</t>
  </si>
  <si>
    <t>Nova Ponte</t>
  </si>
  <si>
    <t>FO-26-209611</t>
  </si>
  <si>
    <t>788,97</t>
  </si>
  <si>
    <t>SP-029 Km KM 042+060</t>
  </si>
  <si>
    <t>FO-26-208007</t>
  </si>
  <si>
    <t>RSPRT019</t>
  </si>
  <si>
    <t>RSURG</t>
  </si>
  <si>
    <t>AGRONOMIA</t>
  </si>
  <si>
    <t>FAURGS</t>
  </si>
  <si>
    <t>Av. Bento Gonçalves, 9500, Prédio 43.609</t>
  </si>
  <si>
    <t>51 993620134</t>
  </si>
  <si>
    <t>RODRIGO</t>
  </si>
  <si>
    <t>RSPRT019-RSURG</t>
  </si>
  <si>
    <t>FO-26-190107</t>
  </si>
  <si>
    <t>Vargem Pequena</t>
  </si>
  <si>
    <t>Rodrigo Luis Silva</t>
  </si>
  <si>
    <t>(48) 99963-5556</t>
  </si>
  <si>
    <t>RUA MANOEL LEONCIO DE SOUZA BRITO/SERVIDÃO IRENO TEÓFILO DOS SANTOS</t>
  </si>
  <si>
    <t>FO-26-189733</t>
  </si>
  <si>
    <t>89,96</t>
  </si>
  <si>
    <t>SP-280 KM 019+911</t>
  </si>
  <si>
    <t>FO-26-182363</t>
  </si>
  <si>
    <t>Campeche</t>
  </si>
  <si>
    <t xml:space="preserve">Onofre Lucio Pires </t>
  </si>
  <si>
    <t>Rua Jardim dos Eucaliptos, n° 86</t>
  </si>
  <si>
    <t>(48) 98463-3461</t>
  </si>
  <si>
    <t>Élton Pires</t>
  </si>
  <si>
    <t>(48) 98463-3462</t>
  </si>
  <si>
    <t>FO-26-180980</t>
  </si>
  <si>
    <t>ECOVIAS LESTE PAULISTA</t>
  </si>
  <si>
    <t>91,59</t>
  </si>
  <si>
    <t>SP-070 Km 075+391</t>
  </si>
  <si>
    <t>FO-26-180831</t>
  </si>
  <si>
    <t>738,16</t>
  </si>
  <si>
    <t>SP-070 Km 080+636</t>
  </si>
  <si>
    <t>FO-26-180439</t>
  </si>
  <si>
    <t>BROOKLIN</t>
  </si>
  <si>
    <t xml:space="preserve">CONDOMINIO EDIFICIO CHICAGO		</t>
  </si>
  <si>
    <t xml:space="preserve">Devanir Luiz Bonato							</t>
  </si>
  <si>
    <t xml:space="preserve"> (11) 97334-3746		</t>
  </si>
  <si>
    <t xml:space="preserve">Avenida Portugal, Nº 1629							</t>
  </si>
  <si>
    <t>FO-26-176990</t>
  </si>
  <si>
    <t>192,69</t>
  </si>
  <si>
    <t>SP-055 Km 277+201</t>
  </si>
  <si>
    <t>Sãp Vicente</t>
  </si>
  <si>
    <t>FO-26-175554</t>
  </si>
  <si>
    <t>283,66</t>
  </si>
  <si>
    <t>SP-160 km 040+713</t>
  </si>
  <si>
    <t>São Bernardo do Campo</t>
  </si>
  <si>
    <t>FO-26-175146</t>
  </si>
  <si>
    <t>1547,25</t>
  </si>
  <si>
    <t>BR-153 km 141+046</t>
  </si>
  <si>
    <t>FO-26-174370</t>
  </si>
  <si>
    <t>Way - Rota Agro</t>
  </si>
  <si>
    <t>41,58</t>
  </si>
  <si>
    <t>BR-364 km 042+540</t>
  </si>
  <si>
    <t>Alto Garças</t>
  </si>
  <si>
    <t>FO-26-171491</t>
  </si>
  <si>
    <t>70,07</t>
  </si>
  <si>
    <t>BR-153 Km 577+015</t>
  </si>
  <si>
    <t>Professor Jamil</t>
  </si>
  <si>
    <t>FO-26-168239</t>
  </si>
  <si>
    <t>128,21</t>
  </si>
  <si>
    <t>BR-364 km 006+728</t>
  </si>
  <si>
    <t>Alto Araguaia</t>
  </si>
  <si>
    <t>FO-26-168208</t>
  </si>
  <si>
    <t>Bairro das Palmeiras</t>
  </si>
  <si>
    <t>Alexandre</t>
  </si>
  <si>
    <t>(19) 99640 0505</t>
  </si>
  <si>
    <t>RUA SILVIA SIQUEIRA STEVENSON, SN</t>
  </si>
  <si>
    <t>Campinhas</t>
  </si>
  <si>
    <t>FO-26-168193</t>
  </si>
  <si>
    <t>1058,14</t>
  </si>
  <si>
    <t>BR-364 km 074+304</t>
  </si>
  <si>
    <t>FO-26-168108</t>
  </si>
  <si>
    <t>830</t>
  </si>
  <si>
    <t>BR-364 Km 059+428</t>
  </si>
  <si>
    <t>FO-26-167823</t>
  </si>
  <si>
    <t>210,21</t>
  </si>
  <si>
    <t>BR-364 Km 252+145</t>
  </si>
  <si>
    <t>FO-26-167393</t>
  </si>
  <si>
    <t>249,56</t>
  </si>
  <si>
    <t>BR-364 Km 201+505</t>
  </si>
  <si>
    <t>FO-26-166329</t>
  </si>
  <si>
    <t>198,59</t>
  </si>
  <si>
    <t>BR-153 Km 544+140</t>
  </si>
  <si>
    <t>Hidrolandia</t>
  </si>
  <si>
    <t>FO-26-165999</t>
  </si>
  <si>
    <t>292,96</t>
  </si>
  <si>
    <t>BR-153 km 584+896</t>
  </si>
  <si>
    <t>Piracanjuba</t>
  </si>
  <si>
    <t>FO-26-155065</t>
  </si>
  <si>
    <t>463,01</t>
  </si>
  <si>
    <t>BR-153 Km 670+304</t>
  </si>
  <si>
    <t>Goiatuba</t>
  </si>
  <si>
    <t>FO-26-154185</t>
  </si>
  <si>
    <t>2.925,22</t>
  </si>
  <si>
    <t>BR-262 km 884+221</t>
  </si>
  <si>
    <t>FO-26-152063</t>
  </si>
  <si>
    <t>1406,46</t>
  </si>
  <si>
    <t>BR-364 Km KM 380+243</t>
  </si>
  <si>
    <t>Santa Rita do Araguaia</t>
  </si>
  <si>
    <t>FO-26-148096</t>
  </si>
  <si>
    <t>3267,20</t>
  </si>
  <si>
    <t>BR-153 KM 081+266</t>
  </si>
  <si>
    <t xml:space="preserve">Prata </t>
  </si>
  <si>
    <t>FO-26-147275</t>
  </si>
  <si>
    <t>1952,18</t>
  </si>
  <si>
    <t>BR-153 km 009+791</t>
  </si>
  <si>
    <t>FO-26-145847</t>
  </si>
  <si>
    <t>416,01</t>
  </si>
  <si>
    <t>BR-153 km 208+556</t>
  </si>
  <si>
    <t>Frutal</t>
  </si>
  <si>
    <t>FO-26-144919</t>
  </si>
  <si>
    <t>SPBRW010</t>
  </si>
  <si>
    <t>SP4MO</t>
  </si>
  <si>
    <t>Morada da Praia</t>
  </si>
  <si>
    <t>Cond. Morada da Praia</t>
  </si>
  <si>
    <t>Associação de Moradores do Condomínio Residencial MORADA DA PRAIA</t>
  </si>
  <si>
    <t>Rua Embaré, Quadra 122, Lote 1</t>
  </si>
  <si>
    <t>Sr. Wilson Roberto (Apelido Nei)</t>
  </si>
  <si>
    <t>11 97195-0824</t>
  </si>
  <si>
    <t xml:space="preserve"> Bertioga</t>
  </si>
  <si>
    <t>FO-26-144611</t>
  </si>
  <si>
    <t>SPBRW011</t>
  </si>
  <si>
    <t>SPIOG</t>
  </si>
  <si>
    <t xml:space="preserve"> Sr. Marco Antônio Domingos e Sra. Elaine</t>
  </si>
  <si>
    <t>Rua Boraceia, Nº 54 - Lote 5 da Quadra 28</t>
  </si>
  <si>
    <t>Fabrício - Imobiliária Inove Associados</t>
  </si>
  <si>
    <t>(13) 3312-1566</t>
  </si>
  <si>
    <t>PBRW011</t>
  </si>
  <si>
    <t>FO-26-143693</t>
  </si>
  <si>
    <t>FAZENDA AMAGGI</t>
  </si>
  <si>
    <t>GRUPO AMAGGI</t>
  </si>
  <si>
    <t xml:space="preserve">Rod, MT-109, Querência					</t>
  </si>
  <si>
    <t>FO-26-141554</t>
  </si>
  <si>
    <t>1027,82</t>
  </si>
  <si>
    <t>BR-153 Km KM 188+268</t>
  </si>
  <si>
    <t xml:space="preserve">Frutal </t>
  </si>
  <si>
    <t>FO-26-140553</t>
  </si>
  <si>
    <t>1196,13</t>
  </si>
  <si>
    <t>BR-153 Km 062+073</t>
  </si>
  <si>
    <t>Monte Alegre de Minas</t>
  </si>
  <si>
    <t>FO-26-140025</t>
  </si>
  <si>
    <t>CPO DO MEIO</t>
  </si>
  <si>
    <t>Eugenio Vergennes da Silva</t>
  </si>
  <si>
    <t>Estrada do Cercado, 13 LT</t>
  </si>
  <si>
    <t>15 99105-0222</t>
  </si>
  <si>
    <t>ARAÇOIABA DA SERRA</t>
  </si>
  <si>
    <t>FO-26-139786</t>
  </si>
  <si>
    <t>1052,21</t>
  </si>
  <si>
    <t>BR-153 Km 117+886</t>
  </si>
  <si>
    <t>FO-26-139260</t>
  </si>
  <si>
    <t>651,79</t>
  </si>
  <si>
    <t>BR-262 km 824+825</t>
  </si>
  <si>
    <t>Conceição das Alagoas</t>
  </si>
  <si>
    <t>FO-26-135603</t>
  </si>
  <si>
    <t>2086,19</t>
  </si>
  <si>
    <t>BR-364 Km 363+610</t>
  </si>
  <si>
    <t>Mineiros</t>
  </si>
  <si>
    <t>FO-26-135398</t>
  </si>
  <si>
    <t>1982,01</t>
  </si>
  <si>
    <t>BR-364 Km 098+660</t>
  </si>
  <si>
    <t>FO-26-134827</t>
  </si>
  <si>
    <t>1114,85</t>
  </si>
  <si>
    <t>BR-364 Km 268+657</t>
  </si>
  <si>
    <t>FO-26-134653</t>
  </si>
  <si>
    <t>524,76</t>
  </si>
  <si>
    <t>BR-364 Km 230+535</t>
  </si>
  <si>
    <t xml:space="preserve">Jataí </t>
  </si>
  <si>
    <t>FO-26-131796</t>
  </si>
  <si>
    <t>874,97</t>
  </si>
  <si>
    <t>BR-364 Km 292+005</t>
  </si>
  <si>
    <t>FO-26-131270</t>
  </si>
  <si>
    <t>Maricelia Soares dos Santos Silva</t>
  </si>
  <si>
    <t>Rua Manoel de Sá Barreto, s/n</t>
  </si>
  <si>
    <t>71 98811-5130</t>
  </si>
  <si>
    <t>mariceliasoares573@gmail.com</t>
  </si>
  <si>
    <t>Distrito Buracica</t>
  </si>
  <si>
    <t>Teodoro Sampaio</t>
  </si>
  <si>
    <t>FO-26-131208</t>
  </si>
  <si>
    <t>389,04</t>
  </si>
  <si>
    <t>BR-364 Km KM 367+894</t>
  </si>
  <si>
    <t>FO-26-130888</t>
  </si>
  <si>
    <t>45,53</t>
  </si>
  <si>
    <t>BR-364 Km 403+605</t>
  </si>
  <si>
    <t>FO-26-129281</t>
  </si>
  <si>
    <t>CONSOLAÇÃO</t>
  </si>
  <si>
    <t xml:space="preserve">HOUSI WORK 							</t>
  </si>
  <si>
    <t>CAMILA</t>
  </si>
  <si>
    <t xml:space="preserve">+55 11 93727 0219		</t>
  </si>
  <si>
    <t xml:space="preserve"> Rua Haddock Lobo, 347							</t>
  </si>
  <si>
    <t>FO-26-126900</t>
  </si>
  <si>
    <t>Via Araucaria Concessionaria de Rodovias S.A.</t>
  </si>
  <si>
    <t>921,28</t>
  </si>
  <si>
    <t>PR-427 KM 055+602</t>
  </si>
  <si>
    <t>Lapa</t>
  </si>
  <si>
    <t>FO-26-125145</t>
  </si>
  <si>
    <t>Ingleses do Rio Vermelho</t>
  </si>
  <si>
    <t>48 988035236</t>
  </si>
  <si>
    <t>SCFLR010_SCFR3</t>
  </si>
  <si>
    <t xml:space="preserve"> Servidão Lindomar Álvaro da Silveira, N° 92 </t>
  </si>
  <si>
    <t>FO-26-112274</t>
  </si>
  <si>
    <t>33,54</t>
  </si>
  <si>
    <t>BR-364 km 084+209</t>
  </si>
  <si>
    <t>Alto Garça</t>
  </si>
  <si>
    <t>FO-26-111813</t>
  </si>
  <si>
    <t>JARDIM ANA ELIZA</t>
  </si>
  <si>
    <t>CROP FARM</t>
  </si>
  <si>
    <t>R. JOSÉ CARLOS MUFFATO, S/N</t>
  </si>
  <si>
    <t xml:space="preserve"> (43) 99122 4848</t>
  </si>
  <si>
    <t>HUGO</t>
  </si>
  <si>
    <t>R. LONDRINA, S/N</t>
  </si>
  <si>
    <t>FO-26-102204</t>
  </si>
  <si>
    <t>RJPTR008</t>
  </si>
  <si>
    <t>RJBET</t>
  </si>
  <si>
    <t>EloVIas</t>
  </si>
  <si>
    <t>3,88</t>
  </si>
  <si>
    <t>BR-040 KM 078+788</t>
  </si>
  <si>
    <t>FO-26-101687</t>
  </si>
  <si>
    <t xml:space="preserve">EPR - Triângulo Mineiro </t>
  </si>
  <si>
    <t>1.483,27</t>
  </si>
  <si>
    <t>BR-452 KM 204+880</t>
  </si>
  <si>
    <t>FO-26-97963</t>
  </si>
  <si>
    <t>Povoado Cajueiro</t>
  </si>
  <si>
    <t>ALOISIO LIMA</t>
  </si>
  <si>
    <t>'Rafael Jambeiro, distrito de cajueiro Ba 492, Rua Projetada</t>
  </si>
  <si>
    <t>75-98116-4683</t>
  </si>
  <si>
    <t>aloisiopt@hotmail.com</t>
  </si>
  <si>
    <t>Rafael Jambeiro, distrito de cajueiro KM 492, Rua Projetada</t>
  </si>
  <si>
    <t>Rafael Jambeiro</t>
  </si>
  <si>
    <t>FO-26-97935</t>
  </si>
  <si>
    <t>Jose Ilton Batista Menezes</t>
  </si>
  <si>
    <t>Rua Pedro Batista Menezes, s/n</t>
  </si>
  <si>
    <t xml:space="preserve">75 99914-4227 </t>
  </si>
  <si>
    <t>bismarquematosconcicao@gmail.com</t>
  </si>
  <si>
    <t>Distrito Tingui</t>
  </si>
  <si>
    <t>Sitio do Quinto</t>
  </si>
  <si>
    <t>FO-26-97848</t>
  </si>
  <si>
    <t>Centro ( Zona Rural )</t>
  </si>
  <si>
    <t>Quelson Ricardo Pereira Gomes</t>
  </si>
  <si>
    <t>Rua do Campo I, s/n</t>
  </si>
  <si>
    <t>99 99182-1311</t>
  </si>
  <si>
    <t>quelsonrpg@htmail.com</t>
  </si>
  <si>
    <t>Distrito Riacho</t>
  </si>
  <si>
    <t>FO-26-97657</t>
  </si>
  <si>
    <t>Tanque Grande</t>
  </si>
  <si>
    <t>Ronivaldo de souza</t>
  </si>
  <si>
    <t>'Povoado de Tanque Grande - Serrinha-Ba  233-S/N km 11</t>
  </si>
  <si>
    <t>'ronefaz3@gmail.com</t>
  </si>
  <si>
    <t>'Povoado Tanque Grande - Serrinha-Ba  233-S/N km 11</t>
  </si>
  <si>
    <t>FO-26-95598</t>
  </si>
  <si>
    <t xml:space="preserve">Concessionaria de Rodovias Prvias S.A. </t>
  </si>
  <si>
    <t>581,13</t>
  </si>
  <si>
    <t xml:space="preserve">BR-376 Km 214+182					</t>
  </si>
  <si>
    <t>Mandaguari</t>
  </si>
  <si>
    <t>FO-26-95190</t>
  </si>
  <si>
    <t>Parque Munhoz</t>
  </si>
  <si>
    <t>Condomínio residencial Solar Horto do Ypê</t>
  </si>
  <si>
    <t>(11) 5519-9631</t>
  </si>
  <si>
    <t>Tobias Garcia - Sindico</t>
  </si>
  <si>
    <t>Rua Antônio Ambuba, N°50</t>
  </si>
  <si>
    <t>(11) 94786-4525</t>
  </si>
  <si>
    <t>FO-26-91773</t>
  </si>
  <si>
    <t>CONCESSIONARIA DE RODOVIAS PRVIAS S.A.</t>
  </si>
  <si>
    <t>143,90</t>
  </si>
  <si>
    <t>PR-323 Km 004+813</t>
  </si>
  <si>
    <t>FO-26-90737</t>
  </si>
  <si>
    <t>USINA TIETÊ</t>
  </si>
  <si>
    <t>RODOVIA ANTONIO CELIDONIO RUETTE, KM 03</t>
  </si>
  <si>
    <t xml:space="preserve">(17) 3567-9000		</t>
  </si>
  <si>
    <t xml:space="preserve">jveronez@tieteagro.com.br							</t>
  </si>
  <si>
    <t>JORGE VERONEZ</t>
  </si>
  <si>
    <t xml:space="preserve">RODOVIA ANTÔNIO CELIDONIO RUETTE, KM 03 							</t>
  </si>
  <si>
    <t xml:space="preserve">17-99624-7642		</t>
  </si>
  <si>
    <t xml:space="preserve">ROD ANTÔNIO CELIDONIO RUETTE, KM 03							</t>
  </si>
  <si>
    <t>FO-26-90569</t>
  </si>
  <si>
    <t xml:space="preserve">USINA TIETÊ 			</t>
  </si>
  <si>
    <t xml:space="preserve"> TIETÊ AGROINDUSTRIAL S/A 									</t>
  </si>
  <si>
    <t xml:space="preserve">RODOVIA BR 153 KM 124,5							</t>
  </si>
  <si>
    <t>JOSÉ VERONEZ</t>
  </si>
  <si>
    <t xml:space="preserve">(17) 99624 7642		</t>
  </si>
  <si>
    <t xml:space="preserve">SPGYA	</t>
  </si>
  <si>
    <t xml:space="preserve">ROD BR153 - KM 124,5							</t>
  </si>
  <si>
    <t xml:space="preserve">UBARANA			</t>
  </si>
  <si>
    <t>FO-26-89365</t>
  </si>
  <si>
    <t>MGJQW001</t>
  </si>
  <si>
    <t>MGFWB</t>
  </si>
  <si>
    <t>EcoVias Norte Minas</t>
  </si>
  <si>
    <t>532,12</t>
  </si>
  <si>
    <t>BR-135 Km 476+619</t>
  </si>
  <si>
    <t>FO-26-83452</t>
  </si>
  <si>
    <t xml:space="preserve">Concessionaria de Rodovias Prvias S.a. </t>
  </si>
  <si>
    <t>66,47</t>
  </si>
  <si>
    <t>PR-323 KM 11+782</t>
  </si>
  <si>
    <t>FO-26-83261</t>
  </si>
  <si>
    <t>114,76</t>
  </si>
  <si>
    <t>PR-090 Km KM 385+975</t>
  </si>
  <si>
    <t>Ibipora</t>
  </si>
  <si>
    <t>FO-26-78263</t>
  </si>
  <si>
    <t>Barra do Rio Cerro</t>
  </si>
  <si>
    <t>Sandra Mara Stenger Kannenberg</t>
  </si>
  <si>
    <t>Rua Marcos Valdir Girolla, 202</t>
  </si>
  <si>
    <t>(47) 9 9202-0165</t>
  </si>
  <si>
    <t>imak@terra.com.br</t>
  </si>
  <si>
    <t>SCJRG003_SCJGB</t>
  </si>
  <si>
    <t>Rua Reinaldo Ulrich, S/N, Lote 11, Jardim da Barra</t>
  </si>
  <si>
    <t>FO-26-78245</t>
  </si>
  <si>
    <t>SCFLR011</t>
  </si>
  <si>
    <t>SCFQ3</t>
  </si>
  <si>
    <t>Coqueiros</t>
  </si>
  <si>
    <t>Boulevard Coqueiros</t>
  </si>
  <si>
    <t>Rua General Estilac Leal, 260</t>
  </si>
  <si>
    <t>gpsindicos@gmail.com</t>
  </si>
  <si>
    <t>(48) 9 8403-9381</t>
  </si>
  <si>
    <t>SCFLR011_SCFQ3</t>
  </si>
  <si>
    <t>FO-26-74613</t>
  </si>
  <si>
    <t xml:space="preserve">ESTRADA DE TERRA SEM NOME - SERVIDÃO (ENTRADA SÍTIO BELA VISTA)				</t>
  </si>
  <si>
    <t>FO-26-74406</t>
  </si>
  <si>
    <t xml:space="preserve">ESTRADA DE TERRA SEM NOME - SERVIDÃO - Fazenda Bom Sucesso				</t>
  </si>
  <si>
    <t>FO-26-67718</t>
  </si>
  <si>
    <t>PR Vias S.A</t>
  </si>
  <si>
    <t>1296,66</t>
  </si>
  <si>
    <t>BR-376 KM 340+471</t>
  </si>
  <si>
    <t>FO-26-67492</t>
  </si>
  <si>
    <t>Concessionária de Rodovias PRVIAS S.A</t>
  </si>
  <si>
    <t>288,39</t>
  </si>
  <si>
    <t>BR-376 km 424+977</t>
  </si>
  <si>
    <t>FO-26-67041</t>
  </si>
  <si>
    <t>1147,3</t>
  </si>
  <si>
    <t>BR-376 km 431+862</t>
  </si>
  <si>
    <t>FO-26-65492</t>
  </si>
  <si>
    <t>1783,35</t>
  </si>
  <si>
    <t>BR-376 km 376+464</t>
  </si>
  <si>
    <t>Imbaú</t>
  </si>
  <si>
    <t>FO-26-62042</t>
  </si>
  <si>
    <t>São Francisco</t>
  </si>
  <si>
    <t>Raimilson Paris</t>
  </si>
  <si>
    <t>Rua Juraci Vilani, s/nº.</t>
  </si>
  <si>
    <t>(41) 9 9645-6327</t>
  </si>
  <si>
    <t>SCLRN001_SCSNX07</t>
  </si>
  <si>
    <t>Rua Armando Pagani, s/nº., Lote 6, QD. 2, bairro São Francisco, São Lourenço do Oeste/SC</t>
  </si>
  <si>
    <t>FO-26-59392</t>
  </si>
  <si>
    <t>Concessionaria de Rodovias PRVIAS S.A</t>
  </si>
  <si>
    <t>1267,43</t>
  </si>
  <si>
    <t>BR-376 km 402+652</t>
  </si>
  <si>
    <t>FO-26-59294</t>
  </si>
  <si>
    <t xml:space="preserve">Concessionaria de Rodovias PRVIAS S.A.	</t>
  </si>
  <si>
    <t>583,65</t>
  </si>
  <si>
    <t>BR-376 km 543+511</t>
  </si>
  <si>
    <t>FO-26-57447</t>
  </si>
  <si>
    <t>CTEEP</t>
  </si>
  <si>
    <t>SPCBR005</t>
  </si>
  <si>
    <t>SP3EE</t>
  </si>
  <si>
    <t xml:space="preserve">ISA ENERGIA - SUBESTAÇÃO CABREÚVA							</t>
  </si>
  <si>
    <t xml:space="preserve">ESTR. VER. JOSÉ DE MORAES, S/N							</t>
  </si>
  <si>
    <t xml:space="preserve">JOSÉ ANTÔNIO MACIEL FILHO							</t>
  </si>
  <si>
    <t xml:space="preserve">(11) 97377-9336		</t>
  </si>
  <si>
    <t xml:space="preserve">ESTRADA VEREADOR JOSÉ DE MORAES, S/N							</t>
  </si>
  <si>
    <t>CABREÚVA</t>
  </si>
  <si>
    <t>FO-26-55076</t>
  </si>
  <si>
    <t xml:space="preserve">ALTO DA FAVELA </t>
  </si>
  <si>
    <t>FRANCISCO ORLANDO SOARES DE PINHO</t>
  </si>
  <si>
    <t>ESTRADA DO LUSTAL S/N</t>
  </si>
  <si>
    <t>88 99700-7558</t>
  </si>
  <si>
    <t>ximenesdailson@gmail.com</t>
  </si>
  <si>
    <t>CETXX003</t>
  </si>
  <si>
    <t>ESTRADA DOS PATOS, S/Nº</t>
  </si>
  <si>
    <t>FO-26-53551</t>
  </si>
  <si>
    <t>Polo Empresarial</t>
  </si>
  <si>
    <t>Marcelo</t>
  </si>
  <si>
    <t>67 999060552</t>
  </si>
  <si>
    <t>Rua Sady Arlindo Schimidt, S/N.</t>
  </si>
  <si>
    <t>Chapadão do Sul</t>
  </si>
  <si>
    <t>FO-26-53121</t>
  </si>
  <si>
    <t>CEQTR001</t>
  </si>
  <si>
    <t>CESQD</t>
  </si>
  <si>
    <t>TRAPIA</t>
  </si>
  <si>
    <t>INCRA</t>
  </si>
  <si>
    <t>ASSENTAMENTO RIACHO NOVO</t>
  </si>
  <si>
    <t>88 99313-1527</t>
  </si>
  <si>
    <t xml:space="preserve">WELLINGTON </t>
  </si>
  <si>
    <t>POVOADO RIACHO NOVO</t>
  </si>
  <si>
    <t>SANTA QUITÉRIA</t>
  </si>
  <si>
    <t>FO-26-52205</t>
  </si>
  <si>
    <t>LUSTAL</t>
  </si>
  <si>
    <t xml:space="preserve">JUAREZ RIBEIRO GONÇALVES </t>
  </si>
  <si>
    <t>SITIO LUSTAL S/N</t>
  </si>
  <si>
    <t>88 99835-5498</t>
  </si>
  <si>
    <t>TAUÁ</t>
  </si>
  <si>
    <t>FO-26-50992</t>
  </si>
  <si>
    <t>MARRECA</t>
  </si>
  <si>
    <t>FRANCISCA MARQUES ARAUJO</t>
  </si>
  <si>
    <t>LOCALIDADE SÃO JOSÉ S/N</t>
  </si>
  <si>
    <t>88 99645-0104</t>
  </si>
  <si>
    <t>fnmarques2022@gmail.com</t>
  </si>
  <si>
    <t xml:space="preserve"> CETSJ</t>
  </si>
  <si>
    <t>ESTRADA DO SÃO JOSÉ S/N</t>
  </si>
  <si>
    <t>FO-26-50770</t>
  </si>
  <si>
    <t>ANTONIO LAURINDO TRINDADE LINHARES</t>
  </si>
  <si>
    <t>RODOVIA BR 222, KM 187, S/N</t>
  </si>
  <si>
    <t>88 99335-3620</t>
  </si>
  <si>
    <t>laurindolinhareslaurindo@gmail.com</t>
  </si>
  <si>
    <t>BR 222, KM 187, S/N</t>
  </si>
  <si>
    <t>FO-26-49033</t>
  </si>
  <si>
    <t xml:space="preserve">CONCESSIONARIA DE RODOVIA NOVA 381 S.A.	</t>
  </si>
  <si>
    <t>685,05</t>
  </si>
  <si>
    <t>BR-381 - km 331+488</t>
  </si>
  <si>
    <t>Nova Era</t>
  </si>
  <si>
    <t>FO-26-49032</t>
  </si>
  <si>
    <t>13331-330</t>
  </si>
  <si>
    <t>AGUINALDO LUIZ RADOVANOVOCH</t>
  </si>
  <si>
    <t>RUA JOÃO BERNARDINETTI, 81</t>
  </si>
  <si>
    <t>(19) 99150-0585</t>
  </si>
  <si>
    <t>aguinaldo1750@terra.com.br</t>
  </si>
  <si>
    <t>SP4RB</t>
  </si>
  <si>
    <t>INDAIATUBA</t>
  </si>
  <si>
    <t>FO-26-48346</t>
  </si>
  <si>
    <t>Pousada &amp; Chalé Chácara do Vale</t>
  </si>
  <si>
    <t>Rodovia BA-986, N°520</t>
  </si>
  <si>
    <t>(73) 99820-9592</t>
  </si>
  <si>
    <t>Samuel(proprietario)</t>
  </si>
  <si>
    <t>Rodovia BA-986, N°520, Pousada &amp; Chalé Chácara do Vale(LT.195-B)</t>
  </si>
  <si>
    <t>FO-26-47825</t>
  </si>
  <si>
    <t>SPJRN001</t>
  </si>
  <si>
    <t>SPJI4</t>
  </si>
  <si>
    <t>Bairro Caioçara</t>
  </si>
  <si>
    <t>Jaime Gonçalves</t>
  </si>
  <si>
    <t>11 99807-0922</t>
  </si>
  <si>
    <t>jgconsultimoveis@gmail.com</t>
  </si>
  <si>
    <t>SPJNU</t>
  </si>
  <si>
    <t>Estrada Municipal Atilio Squizato, S/N°</t>
  </si>
  <si>
    <t>JARINU</t>
  </si>
  <si>
    <t>FO-26-47344</t>
  </si>
  <si>
    <t>BARRA</t>
  </si>
  <si>
    <t>Arte e Arte Móveis e Decorações Ltda</t>
  </si>
  <si>
    <t>4ª Avenida, nº. 913</t>
  </si>
  <si>
    <t>(47) 9 8444-7894 - Zulma</t>
  </si>
  <si>
    <t>chapiewsky60@gmail.com</t>
  </si>
  <si>
    <t>Paulo Correa Neto</t>
  </si>
  <si>
    <t>Rua 1061, nº. 356, ap. 704</t>
  </si>
  <si>
    <t>(47) 98461-6214</t>
  </si>
  <si>
    <t>SCBLN002_SCBRR</t>
  </si>
  <si>
    <t>Rua Nagib Correia, s/nº., Lote 05, QD. "A"</t>
  </si>
  <si>
    <t>Balneário Camboriú</t>
  </si>
  <si>
    <t>FO-26-46488</t>
  </si>
  <si>
    <t>MGJQW004</t>
  </si>
  <si>
    <t>MGFEI</t>
  </si>
  <si>
    <t>125,82</t>
  </si>
  <si>
    <t>BR-135 Km KM 501+399</t>
  </si>
  <si>
    <t>FO-26-46442</t>
  </si>
  <si>
    <t>MGJQW002</t>
  </si>
  <si>
    <t>MGFBU</t>
  </si>
  <si>
    <t>74,53</t>
  </si>
  <si>
    <t>BR-135 Km KM 468+934</t>
  </si>
  <si>
    <t>FO-26-46378</t>
  </si>
  <si>
    <t>MGCRW001</t>
  </si>
  <si>
    <t>MGCO1</t>
  </si>
  <si>
    <t>70,27</t>
  </si>
  <si>
    <t>BR-135 KM 591+621</t>
  </si>
  <si>
    <t>Corinto</t>
  </si>
  <si>
    <t>FO-26-46333</t>
  </si>
  <si>
    <t>MGCRV001</t>
  </si>
  <si>
    <t>MGODB</t>
  </si>
  <si>
    <t>148,63</t>
  </si>
  <si>
    <t>BR-135 Km KM 654+911</t>
  </si>
  <si>
    <t>FO-26-46173</t>
  </si>
  <si>
    <t>MGBMD007</t>
  </si>
  <si>
    <t>MGDEC</t>
  </si>
  <si>
    <t>111,38</t>
  </si>
  <si>
    <t>MG-235 Km KM 464+756</t>
  </si>
  <si>
    <t>Bom Despacho</t>
  </si>
  <si>
    <t>FO-26-46149</t>
  </si>
  <si>
    <t xml:space="preserve">RODOVIA ALTINO ARANTES (SP-265)									</t>
  </si>
  <si>
    <t xml:space="preserve">ESTRADA SEM NOME (ENTRADA PARA USINA DO ESMERIL, FAZENDA SANTA FÉ, PESQUEIRO SÃO GERALDO)				</t>
  </si>
  <si>
    <t>FO-26-46132</t>
  </si>
  <si>
    <t xml:space="preserve">ESTRADA SEM NOME (ENTRADA FAZENDA LARANJEIRAS, FAZENDA SANTA MARIANA)				</t>
  </si>
  <si>
    <t>FO-26-38550</t>
  </si>
  <si>
    <t xml:space="preserve">SERRADO		</t>
  </si>
  <si>
    <t xml:space="preserve">CREUZA DE SOUZA MOTA					</t>
  </si>
  <si>
    <t xml:space="preserve">RUA DAS NAÇÕES UNIDAS, 430, CENTRO					</t>
  </si>
  <si>
    <t xml:space="preserve">SINVAL NETO					</t>
  </si>
  <si>
    <t xml:space="preserve">RUA DAS NAÇÕES UNIDAS, 430, CENTRO										</t>
  </si>
  <si>
    <t xml:space="preserve"> 73 99125-0800		</t>
  </si>
  <si>
    <t xml:space="preserve">BATBN001	 	</t>
  </si>
  <si>
    <t xml:space="preserve">BAIBU25	 	</t>
  </si>
  <si>
    <t xml:space="preserve">ROD BR 101, S/N - ANEXO KM 513					</t>
  </si>
  <si>
    <t>ITABUNA</t>
  </si>
  <si>
    <t>FO-26-35622</t>
  </si>
  <si>
    <t>35,92</t>
  </si>
  <si>
    <t>BR-262 km 821+477</t>
  </si>
  <si>
    <t>FO-26-32972</t>
  </si>
  <si>
    <t>697,40</t>
  </si>
  <si>
    <t>BR-153 Km 043+856</t>
  </si>
  <si>
    <t>Canápolis</t>
  </si>
  <si>
    <t>FO-26-32733</t>
  </si>
  <si>
    <t>MGGST003</t>
  </si>
  <si>
    <t>MGLIJ</t>
  </si>
  <si>
    <t>896,33</t>
  </si>
  <si>
    <t>BR-135 Km KM 552+224</t>
  </si>
  <si>
    <t>Augusto de Lima</t>
  </si>
  <si>
    <t>FO-26-32662</t>
  </si>
  <si>
    <t>24,43</t>
  </si>
  <si>
    <t>BR-153 Km 072+561</t>
  </si>
  <si>
    <t>FO-26-30777</t>
  </si>
  <si>
    <t>75,78</t>
  </si>
  <si>
    <t>BR-153 km 536+266</t>
  </si>
  <si>
    <t>FO-26-30523</t>
  </si>
  <si>
    <t>MGBNP001</t>
  </si>
  <si>
    <t>MGBEB</t>
  </si>
  <si>
    <t>699,11</t>
  </si>
  <si>
    <t>BR-135 KM 524+518</t>
  </si>
  <si>
    <t>KM 524+518</t>
  </si>
  <si>
    <t>FO-26-29587</t>
  </si>
  <si>
    <t>353,23</t>
  </si>
  <si>
    <t>BR-153 km 029+018</t>
  </si>
  <si>
    <t>FO-26-29044</t>
  </si>
  <si>
    <t>MGBRL031</t>
  </si>
  <si>
    <t>MGUOD</t>
  </si>
  <si>
    <t xml:space="preserve">Zona Rural  </t>
  </si>
  <si>
    <t>Ecovias Minas Goiás</t>
  </si>
  <si>
    <t>470,19</t>
  </si>
  <si>
    <t>MG-050 KM KM 085+435</t>
  </si>
  <si>
    <t>FO-26-25876</t>
  </si>
  <si>
    <t>MGCZR004</t>
  </si>
  <si>
    <t>MGBVB</t>
  </si>
  <si>
    <t>73,57</t>
  </si>
  <si>
    <t>BR-262 Km KM 575+214</t>
  </si>
  <si>
    <t>Córrego Danta</t>
  </si>
  <si>
    <t>FO-26-24523</t>
  </si>
  <si>
    <t>RSPRT017</t>
  </si>
  <si>
    <t>RSPCS</t>
  </si>
  <si>
    <t>Auxiliadora</t>
  </si>
  <si>
    <t xml:space="preserve">Centro Empresarial Eugênio Gudin </t>
  </si>
  <si>
    <t>Av, Carlos Gomes, nº 281</t>
  </si>
  <si>
    <t>51 981396726</t>
  </si>
  <si>
    <t>mdj.mdjvendas@gmail.com</t>
  </si>
  <si>
    <t>Joaquin Rogério Borges Pires</t>
  </si>
  <si>
    <t>RSPRT017_RSPCS</t>
  </si>
  <si>
    <t>FO-26-24251</t>
  </si>
  <si>
    <t>65,94</t>
  </si>
  <si>
    <t>BR-153 km 618+208</t>
  </si>
  <si>
    <t>Morrinhos</t>
  </si>
  <si>
    <t>FO-26-24022</t>
  </si>
  <si>
    <t>SPRBR008</t>
  </si>
  <si>
    <t>SP0ER</t>
  </si>
  <si>
    <t>BONFIM PAULISTA</t>
  </si>
  <si>
    <t>RESIDENCIAL BELVEDER TOWERS</t>
  </si>
  <si>
    <t>AV HIERACLITO FONTOURA SOBRAL PINTO, 2105</t>
  </si>
  <si>
    <t>residencialbelveder@gmail.com</t>
  </si>
  <si>
    <t xml:space="preserve">CLÁUDIO </t>
  </si>
  <si>
    <t>(16) 98840-0101</t>
  </si>
  <si>
    <t xml:space="preserve">RIBEIRÃO PRETO </t>
  </si>
  <si>
    <t>FO-26-23467</t>
  </si>
  <si>
    <t>2.148,89</t>
  </si>
  <si>
    <t>MG-427 KM 006+171</t>
  </si>
  <si>
    <t>FO-26-23389</t>
  </si>
  <si>
    <t>84,89</t>
  </si>
  <si>
    <t>BR-153  km 218+318</t>
  </si>
  <si>
    <t>FO-26-23288</t>
  </si>
  <si>
    <t>17,74</t>
  </si>
  <si>
    <t>BR-153 Km 227+433</t>
  </si>
  <si>
    <t>Fronteira</t>
  </si>
  <si>
    <t>FO-26-22943</t>
  </si>
  <si>
    <t>958,04</t>
  </si>
  <si>
    <t>MG-427 Km KM 078+941</t>
  </si>
  <si>
    <t xml:space="preserve">Uberaba </t>
  </si>
  <si>
    <t>FO-26-21895</t>
  </si>
  <si>
    <t>944,70</t>
  </si>
  <si>
    <t>BR-153 km 035+248</t>
  </si>
  <si>
    <t>FO-26-20995</t>
  </si>
  <si>
    <t>MGWXR008</t>
  </si>
  <si>
    <t>MGPE2</t>
  </si>
  <si>
    <t>129,57</t>
  </si>
  <si>
    <t>BR-262 KM 714+444</t>
  </si>
  <si>
    <t>FO-26-20554</t>
  </si>
  <si>
    <t>59,84</t>
  </si>
  <si>
    <t>BR-153 Km 608+749</t>
  </si>
  <si>
    <t>FO-26-20156</t>
  </si>
  <si>
    <t>64,05</t>
  </si>
  <si>
    <t>BR-153 Km 554+870</t>
  </si>
  <si>
    <t>FO-26-20121</t>
  </si>
  <si>
    <t>MGBRB016</t>
  </si>
  <si>
    <t>MGUBC</t>
  </si>
  <si>
    <t>Concessionária WAY 262</t>
  </si>
  <si>
    <t>127,43</t>
  </si>
  <si>
    <t>BR-262 KM 760+344</t>
  </si>
  <si>
    <t>FO-26-20008</t>
  </si>
  <si>
    <t>Deborah Valentina Bussadori</t>
  </si>
  <si>
    <t>11 93801-2979</t>
  </si>
  <si>
    <t xml:space="preserve"> Av. Senador José Ermírio de Moraes, N°1016</t>
  </si>
  <si>
    <t>FO-26-19569</t>
  </si>
  <si>
    <t>181,23</t>
  </si>
  <si>
    <t>BR-153 Km 589+615</t>
  </si>
  <si>
    <t>FO-26-17267</t>
  </si>
  <si>
    <t>Capela do Porto</t>
  </si>
  <si>
    <t>106,45</t>
  </si>
  <si>
    <t>SP-079 KM 190+953</t>
  </si>
  <si>
    <t>Juquia</t>
  </si>
  <si>
    <t>FO-26-16840</t>
  </si>
  <si>
    <t>134,54</t>
  </si>
  <si>
    <t>BR-153 Km 052+639</t>
  </si>
  <si>
    <t>FO-26-16459</t>
  </si>
  <si>
    <t xml:space="preserve">Way - Rota Sertaneja </t>
  </si>
  <si>
    <t>51,52</t>
  </si>
  <si>
    <t>BR-153 Km 101+947</t>
  </si>
  <si>
    <t>FO-26-16224</t>
  </si>
  <si>
    <t>842,36</t>
  </si>
  <si>
    <t>BR-153 Km 648+917</t>
  </si>
  <si>
    <t>FO-26-15840</t>
  </si>
  <si>
    <t>55,67</t>
  </si>
  <si>
    <t>BR-153 Km 237+450</t>
  </si>
  <si>
    <t xml:space="preserve">Fronteira </t>
  </si>
  <si>
    <t>FO-26-13738</t>
  </si>
  <si>
    <t>27,65</t>
  </si>
  <si>
    <t>BR-153 Km 581+748</t>
  </si>
  <si>
    <t>FO-26-13617</t>
  </si>
  <si>
    <t>136,49</t>
  </si>
  <si>
    <t>BR-153 Km 597+007</t>
  </si>
  <si>
    <t>FO-26-13149</t>
  </si>
  <si>
    <t>EcoNoroeste</t>
  </si>
  <si>
    <t>155,16</t>
  </si>
  <si>
    <t>SP-326 Km 407+235</t>
  </si>
  <si>
    <t xml:space="preserve">Colina </t>
  </si>
  <si>
    <t>FO-26-10539</t>
  </si>
  <si>
    <t>630</t>
  </si>
  <si>
    <t>BR-262 KM 804+283</t>
  </si>
  <si>
    <t>CANAPOLIS</t>
  </si>
  <si>
    <t>FO-26-09447</t>
  </si>
  <si>
    <t>304,28</t>
  </si>
  <si>
    <t>BR-262 KM 847+803</t>
  </si>
  <si>
    <t>FO-25-2053007</t>
  </si>
  <si>
    <t>364,39</t>
  </si>
  <si>
    <t>BR-153 Km 813+077</t>
  </si>
  <si>
    <t>FO-25-2052727</t>
  </si>
  <si>
    <t>DAMNHA I</t>
  </si>
  <si>
    <t>CONDOMÍNIO VILLAGE DAMHALL</t>
  </si>
  <si>
    <t>RUA RAY WESLEY HERRICK, 1601</t>
  </si>
  <si>
    <t>villagedamha2.adm@gmail.com</t>
  </si>
  <si>
    <t>LEONARDO</t>
  </si>
  <si>
    <t>(16) 98152-5865</t>
  </si>
  <si>
    <t>FO-25-2051275</t>
  </si>
  <si>
    <t>40,92</t>
  </si>
  <si>
    <t>BR-153 Km 182+677</t>
  </si>
  <si>
    <t xml:space="preserve">Comendador Gomes </t>
  </si>
  <si>
    <t>FO-25-2051216</t>
  </si>
  <si>
    <t>117,60</t>
  </si>
  <si>
    <t>BR-153 km 686+064</t>
  </si>
  <si>
    <t>Itumbiara</t>
  </si>
  <si>
    <t>FO-25-2051148</t>
  </si>
  <si>
    <t>194,75</t>
  </si>
  <si>
    <t>BR-153 Km 172+027</t>
  </si>
  <si>
    <t>Comendador Gomes</t>
  </si>
  <si>
    <t>FO-25-2047666</t>
  </si>
  <si>
    <t>659,73</t>
  </si>
  <si>
    <t>BR-153 Km 148+767</t>
  </si>
  <si>
    <t>COMENDADOR GOMES</t>
  </si>
  <si>
    <t>FO-25-2047144</t>
  </si>
  <si>
    <t>333,60</t>
  </si>
  <si>
    <t>BR-153 Km 160+529</t>
  </si>
  <si>
    <t>FO-25-2047016</t>
  </si>
  <si>
    <t>800,03</t>
  </si>
  <si>
    <t>BR-262 km 871+166</t>
  </si>
  <si>
    <t>CAMPO FLORIDO</t>
  </si>
  <si>
    <t>FO-25-2026870</t>
  </si>
  <si>
    <t>Jardim Via Dutra</t>
  </si>
  <si>
    <t>Wagner Tadeu André</t>
  </si>
  <si>
    <t>Francisco (Imobiliária Opção Imóveis)</t>
  </si>
  <si>
    <t>(11) 99337-7731</t>
  </si>
  <si>
    <t>SIRGAS 2000</t>
  </si>
  <si>
    <t>Rua Presidente Venceslau</t>
  </si>
  <si>
    <t>FO-25-2025904</t>
  </si>
  <si>
    <t>VALADARES</t>
  </si>
  <si>
    <t>EDIMAR BERNARDINO RODRIGUES</t>
  </si>
  <si>
    <t>RUA DA ESTAÇÃO, 56</t>
  </si>
  <si>
    <t>(32)988953422</t>
  </si>
  <si>
    <t>EDIMARBERNARDINORODRIGUES@GMAIL.COM</t>
  </si>
  <si>
    <t>JUIZ DE FORA</t>
  </si>
  <si>
    <t>FO-25-2025825</t>
  </si>
  <si>
    <t xml:space="preserve"> Brazlândia, Curralinho</t>
  </si>
  <si>
    <t>Roberto zanutto</t>
  </si>
  <si>
    <t xml:space="preserve">Roberto Almeida </t>
  </si>
  <si>
    <t>(37)998042126</t>
  </si>
  <si>
    <t>Rodovia BR-080 km 37,5 distrito de Curralinho - Brazlândia - Brasília</t>
  </si>
  <si>
    <t>FO-25-2025661</t>
  </si>
  <si>
    <t xml:space="preserve">Assunção de Goiás </t>
  </si>
  <si>
    <t xml:space="preserve">Carlos Alberto da Cruz </t>
  </si>
  <si>
    <t>061 99809-1250</t>
  </si>
  <si>
    <t xml:space="preserve">Rodovia BR 080 km 89 </t>
  </si>
  <si>
    <t xml:space="preserve">Vila Propicio </t>
  </si>
  <si>
    <t>FO-25-2025412</t>
  </si>
  <si>
    <t>MGBCV002</t>
  </si>
  <si>
    <t>MGTLB</t>
  </si>
  <si>
    <t xml:space="preserve">Torquado Leite </t>
  </si>
  <si>
    <t>Antônio Leite Vieira</t>
  </si>
  <si>
    <t>BR-135 Km 423</t>
  </si>
  <si>
    <t>(38)99404-7220</t>
  </si>
  <si>
    <t>wanfableiandrade@gmail.com</t>
  </si>
  <si>
    <t>BR-135 km 423</t>
  </si>
  <si>
    <t>Bocaiuva</t>
  </si>
  <si>
    <t>FO-25-2025369</t>
  </si>
  <si>
    <t xml:space="preserve">DIRCEU SOARES </t>
  </si>
  <si>
    <t>BR494, KM17</t>
  </si>
  <si>
    <t>(37) 9987-4120</t>
  </si>
  <si>
    <t>mercesmariadasilvasoares@gmail.com</t>
  </si>
  <si>
    <t>FO-25-2023727</t>
  </si>
  <si>
    <t>AREA RUAL</t>
  </si>
  <si>
    <t>Lueme Ramos e Santos Soares</t>
  </si>
  <si>
    <t>Rua Cristiano do O N°590</t>
  </si>
  <si>
    <t>(38)99966-0739</t>
  </si>
  <si>
    <t>luamebio@gmail.com</t>
  </si>
  <si>
    <t>BR-135, km 401</t>
  </si>
  <si>
    <t>Bocaiúva</t>
  </si>
  <si>
    <t>FO-25-2023709</t>
  </si>
  <si>
    <t>FO-25-2021733</t>
  </si>
  <si>
    <t>44,68</t>
  </si>
  <si>
    <t>BR-153 Km 638+748</t>
  </si>
  <si>
    <t>FO-25-2021169</t>
  </si>
  <si>
    <t>Damha I</t>
  </si>
  <si>
    <t>Damha I - Complexo de condomínio</t>
  </si>
  <si>
    <t>Av. Miguel Damha, 1000</t>
  </si>
  <si>
    <t>Rogério</t>
  </si>
  <si>
    <t>(16) 99260-1257</t>
  </si>
  <si>
    <t xml:space="preserve"> SPCRL002</t>
  </si>
  <si>
    <t>São Carlos</t>
  </si>
  <si>
    <t>FO-25-2020338</t>
  </si>
  <si>
    <t>90,30</t>
  </si>
  <si>
    <t>BR-153 Km 630+748</t>
  </si>
  <si>
    <t>FO-25-2020206</t>
  </si>
  <si>
    <t>95,84</t>
  </si>
  <si>
    <t>BR-153 km 131+405</t>
  </si>
  <si>
    <t>FO-25-2017930</t>
  </si>
  <si>
    <t>MGLZY004</t>
  </si>
  <si>
    <t>MGAAB</t>
  </si>
  <si>
    <t>BLUE DIAMOND HOLDING LTDA</t>
  </si>
  <si>
    <t>ROD. BR262 KM520</t>
  </si>
  <si>
    <t>JESSICA</t>
  </si>
  <si>
    <t>(37)984111147</t>
  </si>
  <si>
    <t>LUZ</t>
  </si>
  <si>
    <t>FO-25-2014608</t>
  </si>
  <si>
    <t>Concessionária Rota do Oeste</t>
  </si>
  <si>
    <t>1.221,76</t>
  </si>
  <si>
    <t xml:space="preserve">BR-163 KM 734+427 </t>
  </si>
  <si>
    <t xml:space="preserve">Sorriso </t>
  </si>
  <si>
    <t>FO-25-2010635</t>
  </si>
  <si>
    <t>MARCIO NEZI</t>
  </si>
  <si>
    <t>Av. Cel. Antônio Palma SN</t>
  </si>
  <si>
    <t>49 9 9952 9498</t>
  </si>
  <si>
    <t xml:space="preserve">SCJQM001_SCSJQ04 </t>
  </si>
  <si>
    <t>Av. Cel. Antônio Palma, S/N</t>
  </si>
  <si>
    <t>SÃO JOAQUIM</t>
  </si>
  <si>
    <t>FO-25-2007401</t>
  </si>
  <si>
    <t>199,28</t>
  </si>
  <si>
    <t>BR-158 Km 151+015</t>
  </si>
  <si>
    <t>FO-25-2007184</t>
  </si>
  <si>
    <t>Vitor Victor</t>
  </si>
  <si>
    <t>1046,87</t>
  </si>
  <si>
    <t>BR-364 Km 531+273</t>
  </si>
  <si>
    <t>FO-25-2006946</t>
  </si>
  <si>
    <t>MGXMP005</t>
  </si>
  <si>
    <t>MGAEB</t>
  </si>
  <si>
    <t>WAY 262</t>
  </si>
  <si>
    <t>48,41</t>
  </si>
  <si>
    <t>BR-262 Km 458+574</t>
  </si>
  <si>
    <t>Campos Altos</t>
  </si>
  <si>
    <t>FO-25-2006904</t>
  </si>
  <si>
    <t>298,73</t>
  </si>
  <si>
    <t>BR-163 Km 656+340</t>
  </si>
  <si>
    <t>FO-25-1997474</t>
  </si>
  <si>
    <t>Praia do Una</t>
  </si>
  <si>
    <t xml:space="preserve">Leandro Maluf </t>
  </si>
  <si>
    <t>(11) 99991-4469</t>
  </si>
  <si>
    <t>cacomaluf@gmail.com</t>
  </si>
  <si>
    <t>R. Itatiaia, S/N</t>
  </si>
  <si>
    <t>FO-25-1996448</t>
  </si>
  <si>
    <t>VALE DA ESPERANÇA</t>
  </si>
  <si>
    <t>WASHINGTON DIAS LOPES</t>
  </si>
  <si>
    <t>RUA PERICLES COUTINHO, Nº 34</t>
  </si>
  <si>
    <t>(22) 99226-8616</t>
  </si>
  <si>
    <t>RUA VALENTIM SILVA, LOTE 16 QUADRA E</t>
  </si>
  <si>
    <t>CASEMIRO DE ABREU</t>
  </si>
  <si>
    <t>FO-25-1996067</t>
  </si>
  <si>
    <t>Valentina de Figueiredo</t>
  </si>
  <si>
    <t>NATHALIA BRANDÃO</t>
  </si>
  <si>
    <t>Rua Prefeito Rubens V. Leite, 68</t>
  </si>
  <si>
    <t xml:space="preserve"> 22 9.8125-8989</t>
  </si>
  <si>
    <t>nathalia.brandao@me.com</t>
  </si>
  <si>
    <t>Rua José Galdino dos Santos, S/N</t>
  </si>
  <si>
    <t>JOÃO PESSOA</t>
  </si>
  <si>
    <t>FO-25-1984283</t>
  </si>
  <si>
    <t>SÃO CRISTOVÃO</t>
  </si>
  <si>
    <t>CRISTINA HELENA RAIOL DOS SANTOS</t>
  </si>
  <si>
    <t>R. MACEDO N° 107</t>
  </si>
  <si>
    <t>(98) 98638-3994</t>
  </si>
  <si>
    <t>nataliaraiolsousa@gmail.com</t>
  </si>
  <si>
    <t>FO-25-1978948</t>
  </si>
  <si>
    <t>440,82</t>
  </si>
  <si>
    <t>BR-364 Km 167+067</t>
  </si>
  <si>
    <t>Pedra Preta</t>
  </si>
  <si>
    <t>FO-25-1978918</t>
  </si>
  <si>
    <t xml:space="preserve">Way - Rota Agro </t>
  </si>
  <si>
    <t>445,19</t>
  </si>
  <si>
    <t>BR-364 KM 183+348</t>
  </si>
  <si>
    <t>FO-25-1978907</t>
  </si>
  <si>
    <t>52,63</t>
  </si>
  <si>
    <t>BR-364 KM 031+755</t>
  </si>
  <si>
    <t>FO-25-1978612</t>
  </si>
  <si>
    <t>MARCELINO MANOEL DE OLIVEIRA</t>
  </si>
  <si>
    <t>ROD. BR494 KM3</t>
  </si>
  <si>
    <t>(37)998423355</t>
  </si>
  <si>
    <t>KALLYSOLIANE24@GMAIL.COM</t>
  </si>
  <si>
    <t>ROD. BR262 KM486</t>
  </si>
  <si>
    <t>FO-25-1978556</t>
  </si>
  <si>
    <t>Chácara São Judas Tadeu</t>
  </si>
  <si>
    <t>CECILIA</t>
  </si>
  <si>
    <t>(12) 99183-2553</t>
  </si>
  <si>
    <t>Rua José Benedito de Araújo</t>
  </si>
  <si>
    <t>CAÇAPAVA</t>
  </si>
  <si>
    <t>FO-25-1976977</t>
  </si>
  <si>
    <t xml:space="preserve">96,68 </t>
  </si>
  <si>
    <t xml:space="preserve">BR-364 KM 022+792 </t>
  </si>
  <si>
    <t xml:space="preserve">Alto Araguaia </t>
  </si>
  <si>
    <t>FO-25-1976873</t>
  </si>
  <si>
    <t>174,22</t>
  </si>
  <si>
    <t>BR-364 KM 066+347</t>
  </si>
  <si>
    <t>FO-25-1976777</t>
  </si>
  <si>
    <t>22,87</t>
  </si>
  <si>
    <t>BR-364 Km 107+708</t>
  </si>
  <si>
    <t>FO-25-1976771</t>
  </si>
  <si>
    <t>435,18</t>
  </si>
  <si>
    <t>BR-364 Km 119+446</t>
  </si>
  <si>
    <t>FO-25-1976752</t>
  </si>
  <si>
    <t xml:space="preserve">418,8 </t>
  </si>
  <si>
    <t xml:space="preserve"> BR-364 KM 124+848 </t>
  </si>
  <si>
    <t xml:space="preserve">Pedra Preta </t>
  </si>
  <si>
    <t>FO-25-1976712</t>
  </si>
  <si>
    <t>458,34</t>
  </si>
  <si>
    <t xml:space="preserve">BR-364 KM 140+681 </t>
  </si>
  <si>
    <t>FO-25-1976690</t>
  </si>
  <si>
    <t>219</t>
  </si>
  <si>
    <t>BR-364 Km 152+794</t>
  </si>
  <si>
    <t>FO-25-1976671</t>
  </si>
  <si>
    <t>113,85</t>
  </si>
  <si>
    <t>BR-364 Km 160+800</t>
  </si>
  <si>
    <t>FO-25-1976378</t>
  </si>
  <si>
    <t xml:space="preserve">83,75 </t>
  </si>
  <si>
    <t xml:space="preserve">BR-364 KM 190+165 </t>
  </si>
  <si>
    <t>FO-25-1976352</t>
  </si>
  <si>
    <t>92,00</t>
  </si>
  <si>
    <t>BR-364 KM 198+802</t>
  </si>
  <si>
    <t>FO-25-1976324</t>
  </si>
  <si>
    <t>8,29</t>
  </si>
  <si>
    <t>BR-364 Km 376+518</t>
  </si>
  <si>
    <t>FO-25-1976300</t>
  </si>
  <si>
    <t>20,82</t>
  </si>
  <si>
    <t>BR-364 KM 337+089</t>
  </si>
  <si>
    <t xml:space="preserve">Portelândia </t>
  </si>
  <si>
    <t>FO-25-1976247</t>
  </si>
  <si>
    <t xml:space="preserve">53,98 </t>
  </si>
  <si>
    <t xml:space="preserve">BR-364 KM 322+590 </t>
  </si>
  <si>
    <t>FO-25-1976197</t>
  </si>
  <si>
    <t>19,38</t>
  </si>
  <si>
    <t>BR-364 Km 353+802</t>
  </si>
  <si>
    <t>FO-25-1976171</t>
  </si>
  <si>
    <t>1638,67</t>
  </si>
  <si>
    <t xml:space="preserve">BR-364 KM 347+667 </t>
  </si>
  <si>
    <t xml:space="preserve">Mineiros </t>
  </si>
  <si>
    <t>FO-25-1976142</t>
  </si>
  <si>
    <t>312,64</t>
  </si>
  <si>
    <t>BR-364 KM 309+965</t>
  </si>
  <si>
    <t>FO-25-1976080</t>
  </si>
  <si>
    <t>53,55</t>
  </si>
  <si>
    <t>BR-364 Km 259+881</t>
  </si>
  <si>
    <t>FO-25-1976035</t>
  </si>
  <si>
    <t>358,39</t>
  </si>
  <si>
    <t xml:space="preserve">BR-060 KM 241+042 </t>
  </si>
  <si>
    <t>FO-25-1975983</t>
  </si>
  <si>
    <t>14,29</t>
  </si>
  <si>
    <t xml:space="preserve">BR-364 KM 217+644 </t>
  </si>
  <si>
    <t>FO-25-1975964</t>
  </si>
  <si>
    <t>312,63</t>
  </si>
  <si>
    <t>BR-060 KM 209+766</t>
  </si>
  <si>
    <t>FO-25-1975934</t>
  </si>
  <si>
    <t>1237,45</t>
  </si>
  <si>
    <t>BR-060 KM 458+946</t>
  </si>
  <si>
    <t>FO-25-1975896</t>
  </si>
  <si>
    <t>109,92</t>
  </si>
  <si>
    <t>FO-25-1975651</t>
  </si>
  <si>
    <t>541,71</t>
  </si>
  <si>
    <t>BR-060 Km 421+439</t>
  </si>
  <si>
    <t>FO-25-1975526</t>
  </si>
  <si>
    <t>52</t>
  </si>
  <si>
    <t>BR-060 KM 433+101</t>
  </si>
  <si>
    <t>FO-25-1975348</t>
  </si>
  <si>
    <t>Porto Grande</t>
  </si>
  <si>
    <t>Rosa Maria Santos Graça</t>
  </si>
  <si>
    <t>Rua Bom Jardim</t>
  </si>
  <si>
    <t>98 9 9243-4011</t>
  </si>
  <si>
    <t>rosamariasantosgraca@gmail.com</t>
  </si>
  <si>
    <t xml:space="preserve">GPS </t>
  </si>
  <si>
    <t>Rua Principal, Nº 3</t>
  </si>
  <si>
    <t>FO-25-1975241</t>
  </si>
  <si>
    <t>55,08</t>
  </si>
  <si>
    <t>BR-364 KM 282+751</t>
  </si>
  <si>
    <t>FO-25-1974411</t>
  </si>
  <si>
    <t>59,48</t>
  </si>
  <si>
    <t>BR-060 KM 414+306</t>
  </si>
  <si>
    <t>FO-25-1967189</t>
  </si>
  <si>
    <t>MARIA JOSE MENDES DE CARVALHO</t>
  </si>
  <si>
    <t>ROD. BR 262 KM536</t>
  </si>
  <si>
    <t>DANIELA LUDMILA CRUZ CARVALHO</t>
  </si>
  <si>
    <t>(37)999262207</t>
  </si>
  <si>
    <t>FO-25-1966830</t>
  </si>
  <si>
    <t>ELOIZA RESENDE ARAUJO COELHO</t>
  </si>
  <si>
    <t>ROD. BR262 KM513</t>
  </si>
  <si>
    <t>(37)988053333</t>
  </si>
  <si>
    <t>Jonas</t>
  </si>
  <si>
    <t>(37)998238218</t>
  </si>
  <si>
    <t>FO-25-1966241</t>
  </si>
  <si>
    <t xml:space="preserve">Motiva Sorocabana </t>
  </si>
  <si>
    <t>730,75</t>
  </si>
  <si>
    <t>SP-079 KM 205+540</t>
  </si>
  <si>
    <t>FO-25-1961603</t>
  </si>
  <si>
    <t>GOVLX012</t>
  </si>
  <si>
    <t>GOU37</t>
  </si>
  <si>
    <t>Ecovias do Araguaia</t>
  </si>
  <si>
    <t>38,78</t>
  </si>
  <si>
    <t>BR-080 km 115+130</t>
  </si>
  <si>
    <t>Vila Propício</t>
  </si>
  <si>
    <t>FO-25-1959895</t>
  </si>
  <si>
    <t>MALSX017</t>
  </si>
  <si>
    <t>MABFI</t>
  </si>
  <si>
    <t>Vila Nova</t>
  </si>
  <si>
    <t>MARIA RAIMUNDA GONÇALVES</t>
  </si>
  <si>
    <t>R. DAS ORTAS Nº 228</t>
  </si>
  <si>
    <t xml:space="preserve">(98) 98515-8508 </t>
  </si>
  <si>
    <t xml:space="preserve">m.raimunda.101112@gmail.com </t>
  </si>
  <si>
    <t>GPS GOOGLE</t>
  </si>
  <si>
    <t>RUA DAS ORTAS, Nº 228</t>
  </si>
  <si>
    <t>FO-25-1957784</t>
  </si>
  <si>
    <t>Chagas</t>
  </si>
  <si>
    <t>Usina Cevasa</t>
  </si>
  <si>
    <t>Estrada do Marolo, S/N - Km 25</t>
  </si>
  <si>
    <t>Engenheiro Gilberto</t>
  </si>
  <si>
    <t>16 99721-4094</t>
  </si>
  <si>
    <t>722</t>
  </si>
  <si>
    <t>Estrada do Marolo S/N</t>
  </si>
  <si>
    <t>Patrocinio Paulista</t>
  </si>
  <si>
    <t>FO-25-1953028</t>
  </si>
  <si>
    <t>GOPDR005</t>
  </si>
  <si>
    <t>GOU23</t>
  </si>
  <si>
    <t xml:space="preserve">Edson Brás Bitencourt Junior </t>
  </si>
  <si>
    <t xml:space="preserve">Km 45 rodovia BR 080 Fazenda pende serra </t>
  </si>
  <si>
    <t xml:space="preserve"> 61 99642-1347</t>
  </si>
  <si>
    <t>FO-25-1952956</t>
  </si>
  <si>
    <t>TAPUIRAMA</t>
  </si>
  <si>
    <t>NAVES DE MIRANDA</t>
  </si>
  <si>
    <t>WANDERLEIA</t>
  </si>
  <si>
    <t>34996400712‬</t>
  </si>
  <si>
    <t>PRÓXIMO À MGC-452</t>
  </si>
  <si>
    <t>FO-25-1951680</t>
  </si>
  <si>
    <t>Marcelo Julio da Rocha</t>
  </si>
  <si>
    <t>Rodovia MG 050, km99</t>
  </si>
  <si>
    <t>(37) 99964-0861     99823-5690</t>
  </si>
  <si>
    <t>Itaúna</t>
  </si>
  <si>
    <t>FO-25-1951257</t>
  </si>
  <si>
    <t>Alvoradinha</t>
  </si>
  <si>
    <t>Maria Lima da Conceição</t>
  </si>
  <si>
    <t>Avenida José Machado de Lima quadra 01 lote 08 distrito de alvoradinha</t>
  </si>
  <si>
    <t>Joaquim Afonso Pereira</t>
  </si>
  <si>
    <t>62994991672</t>
  </si>
  <si>
    <t xml:space="preserve">Avenida José Machado de Lima quadra 01 lote 08 </t>
  </si>
  <si>
    <t xml:space="preserve">Alexania </t>
  </si>
  <si>
    <t>FO-25-1949549</t>
  </si>
  <si>
    <t xml:space="preserve">Michele e Felipe </t>
  </si>
  <si>
    <t>Praça Padre José Pereira Coelho</t>
  </si>
  <si>
    <t>(37) 99967-0202</t>
  </si>
  <si>
    <t xml:space="preserve">Fazenda do Felipe e Michele </t>
  </si>
  <si>
    <t>Pará de Minas</t>
  </si>
  <si>
    <t>FO-25-1949232</t>
  </si>
  <si>
    <t>35500970</t>
  </si>
  <si>
    <t>Geraldo Claret Faria</t>
  </si>
  <si>
    <t xml:space="preserve">Rua Cel João Notini, 1.431 </t>
  </si>
  <si>
    <t>37 999871800</t>
  </si>
  <si>
    <t>Região Choro de Cima</t>
  </si>
  <si>
    <t>FO-25-1948848</t>
  </si>
  <si>
    <t>USINA CEVASA/FAZENDA ERNESTINA</t>
  </si>
  <si>
    <t>Fazenda Santa Ernestina</t>
  </si>
  <si>
    <t>FO-25-1948796</t>
  </si>
  <si>
    <t>USINA CEVASA</t>
  </si>
  <si>
    <t>RODOVIA ALTINO ARANTES SP-351</t>
  </si>
  <si>
    <t>FO-25-1944532</t>
  </si>
  <si>
    <t>ARAXA</t>
  </si>
  <si>
    <t>PAULINO CORREA CHICRALA</t>
  </si>
  <si>
    <t>RODOVIA MG 452 KM 294</t>
  </si>
  <si>
    <t>(34)991056674</t>
  </si>
  <si>
    <t>CHICRALA@TERRA.COM.BR</t>
  </si>
  <si>
    <t>RODOVIA MG452 KM 294</t>
  </si>
  <si>
    <t>FO-25-1944412</t>
  </si>
  <si>
    <t>FAZENDA CORREGO DO LOBO</t>
  </si>
  <si>
    <t>LUCIANO ALVES AGUIAR</t>
  </si>
  <si>
    <t>RODOVIA MG 452 KM 220</t>
  </si>
  <si>
    <t>(34)999039585</t>
  </si>
  <si>
    <t>LUCIANOAGUIAR1709@GMAIL.COM</t>
  </si>
  <si>
    <t>SANTA JULIANA</t>
  </si>
  <si>
    <t>FO-25-1943748</t>
  </si>
  <si>
    <t>WELLINGTON AMARAL RODRIGUES</t>
  </si>
  <si>
    <t>RODOVIA BR262 KM 581</t>
  </si>
  <si>
    <t>(37)999511069</t>
  </si>
  <si>
    <t>ADMINISTRATIVO@REDEPMG.COM.BR</t>
  </si>
  <si>
    <t>RODOVIA BR 262 KM 581</t>
  </si>
  <si>
    <t>CORREGO DANTA</t>
  </si>
  <si>
    <t>FO-25-1943498</t>
  </si>
  <si>
    <t>222,37</t>
  </si>
  <si>
    <t>BR-364 KM 301+940</t>
  </si>
  <si>
    <t>FO-25-1937087</t>
  </si>
  <si>
    <t>FAZENDA JOÃO DIAS, VILA RURAL</t>
  </si>
  <si>
    <t>LUIZ FERNANDO RIBEIRO</t>
  </si>
  <si>
    <t>RODOVIA MG 452 KM 278</t>
  </si>
  <si>
    <t>(34)988150046</t>
  </si>
  <si>
    <t>FO-25-1934035</t>
  </si>
  <si>
    <t>MGPRY001</t>
  </si>
  <si>
    <t>MGTMB</t>
  </si>
  <si>
    <t>Picada</t>
  </si>
  <si>
    <t>Teotônio Moreira da Silva</t>
  </si>
  <si>
    <t>Fazenda da Picada, s/nº</t>
  </si>
  <si>
    <t>(31) 99852-1205</t>
  </si>
  <si>
    <t>renataparis@yahoo.com.br</t>
  </si>
  <si>
    <t>Renata</t>
  </si>
  <si>
    <t>Rodovia Br 040, Km 434</t>
  </si>
  <si>
    <t>FO-25-1933583</t>
  </si>
  <si>
    <t>Humberto Fernandes Costa</t>
  </si>
  <si>
    <t>Rodovia BR 135, Km 633</t>
  </si>
  <si>
    <t>(38) 99956-5420</t>
  </si>
  <si>
    <t>paradairmaocaminhoneiro@gmail.com</t>
  </si>
  <si>
    <t>Naiara</t>
  </si>
  <si>
    <t>(38) 99725-2908</t>
  </si>
  <si>
    <t>FO-25-1932111</t>
  </si>
  <si>
    <t>Marcio Lima Batista</t>
  </si>
  <si>
    <t>Rodovia BA-001, km 552</t>
  </si>
  <si>
    <t>73 99141-7318</t>
  </si>
  <si>
    <t>Rodovia BA-001, km 552 - Fazenda Vale Verde</t>
  </si>
  <si>
    <t>FO-25-1922317</t>
  </si>
  <si>
    <t>Jardim do Café</t>
  </si>
  <si>
    <t>Edmilson Dalto</t>
  </si>
  <si>
    <t xml:space="preserve">PR536 - Estrada da Prata, km1 </t>
  </si>
  <si>
    <t>(43) 99807-8908</t>
  </si>
  <si>
    <t>FO-25-1917442</t>
  </si>
  <si>
    <t>2345,26</t>
  </si>
  <si>
    <t>BR- 381 KM 222+280</t>
  </si>
  <si>
    <t>Belo Oriente</t>
  </si>
  <si>
    <t>FO-25-1917082</t>
  </si>
  <si>
    <t>241,80</t>
  </si>
  <si>
    <t>BR-277 KM 242+400</t>
  </si>
  <si>
    <t>Irati</t>
  </si>
  <si>
    <t>FO-25-1916643</t>
  </si>
  <si>
    <t xml:space="preserve">INPASA Brasil - Sidrolândia </t>
  </si>
  <si>
    <t>BR-060</t>
  </si>
  <si>
    <t>067 3531-5494</t>
  </si>
  <si>
    <t>Ricardo Jost</t>
  </si>
  <si>
    <t xml:space="preserve"> 67 9934-0703</t>
  </si>
  <si>
    <t>FO-25-1916100</t>
  </si>
  <si>
    <t>DISTRITO DO LOURENÇO</t>
  </si>
  <si>
    <t>KARINE CELIAN ALVES DE SOUZA</t>
  </si>
  <si>
    <t>RUA JOSÉ LOURENÇO, S/N</t>
  </si>
  <si>
    <t xml:space="preserve">(96) 99110-0479 </t>
  </si>
  <si>
    <t>KARINEJJU@GMAIL.COM</t>
  </si>
  <si>
    <t>GLEBA CASSIPORÉ, S/N</t>
  </si>
  <si>
    <t>FO-25-1901207</t>
  </si>
  <si>
    <t>Lago Azul</t>
  </si>
  <si>
    <t>José Eliseu da Silva Pereira</t>
  </si>
  <si>
    <t xml:space="preserve">Av. Doutor Jose dos Santos Rocha, 70 </t>
  </si>
  <si>
    <t>(11) 95275-8500 / (43) 99974-1000</t>
  </si>
  <si>
    <t>FO-25-1900182</t>
  </si>
  <si>
    <t>NOVA MARABÁ FOLHA 07</t>
  </si>
  <si>
    <t>ISMAEL RODRIGUES FERREIRA</t>
  </si>
  <si>
    <t>FOLHA 7 QUADRA 35 S/N LOTE 02</t>
  </si>
  <si>
    <t>94 99300-6406</t>
  </si>
  <si>
    <t>ismaelrodriguesuniao@gmail.com</t>
  </si>
  <si>
    <t>FOLHA 07 QUADRA 35, LOTE 02</t>
  </si>
  <si>
    <t>FO-25-1900132</t>
  </si>
  <si>
    <t>JARDIM SÃO GERÔNIMO</t>
  </si>
  <si>
    <t>GLAUCIE</t>
  </si>
  <si>
    <t>RUA DAS EMAS, S/N</t>
  </si>
  <si>
    <t>(19) 99891-7108</t>
  </si>
  <si>
    <t>FO-25-1899189</t>
  </si>
  <si>
    <t>83 9 9967-9657</t>
  </si>
  <si>
    <t xml:space="preserve"> nharasimoes2009@hotmail.com</t>
  </si>
  <si>
    <t>RUA SEVERINO ISMAEL</t>
  </si>
  <si>
    <t>FO-25-1894865</t>
  </si>
  <si>
    <t xml:space="preserve">Recanto dos Pinheiros </t>
  </si>
  <si>
    <t>Antônio Oliveira</t>
  </si>
  <si>
    <t xml:space="preserve">R. dos Agricultores, s/n </t>
  </si>
  <si>
    <t>(43) 99144-0449</t>
  </si>
  <si>
    <t xml:space="preserve">HF Urbanismo – Sidnei </t>
  </si>
  <si>
    <t xml:space="preserve"> Av. Higienópolis, 70 - Loja 01 Sala E </t>
  </si>
  <si>
    <t>(43) 99173-9524</t>
  </si>
  <si>
    <t>FO-25-1885938</t>
  </si>
  <si>
    <t>BAIXO GRANDE</t>
  </si>
  <si>
    <t>ANTÔNIO DIAS DE ANDRADE</t>
  </si>
  <si>
    <t>VICENZIO SARDELLI ,44 JARDIM AMERICA II - SÃO PAULO</t>
  </si>
  <si>
    <t>(19) 98889-7657</t>
  </si>
  <si>
    <t>antoniodias.andrade@hotmail.com</t>
  </si>
  <si>
    <t>RUA DO CANTO NOVO S/Nº</t>
  </si>
  <si>
    <t>SÃO DOMINGOS DO MARANHÃO</t>
  </si>
  <si>
    <t>FO-25-1884384</t>
  </si>
  <si>
    <t>FO-25-1884372</t>
  </si>
  <si>
    <t>FO-25-1880777</t>
  </si>
  <si>
    <t>PARQUE SANTA BÁRBARA</t>
  </si>
  <si>
    <t>RICARDO</t>
  </si>
  <si>
    <t>R. JOAQUIM TARSO GALLACE ZAMBOM, 52</t>
  </si>
  <si>
    <t>(19) 97409-3305</t>
  </si>
  <si>
    <t>SP0PB</t>
  </si>
  <si>
    <t>FO-25-1877083</t>
  </si>
  <si>
    <t>BOB KENNEDY</t>
  </si>
  <si>
    <t>JOSE WELLINGTON COUTO ROCHA</t>
  </si>
  <si>
    <t>RUA TROMBETAS, 9, QD L</t>
  </si>
  <si>
    <t>98 9880770740</t>
  </si>
  <si>
    <t>RUA SÃO SEBASTIÃO X RUA FLAMENGO, S/Nº</t>
  </si>
  <si>
    <t>FO-25-1873844</t>
  </si>
  <si>
    <t>JARDIM NOVO CAMPOS ELISEOS</t>
  </si>
  <si>
    <t>JUAREZ</t>
  </si>
  <si>
    <t>AV. PAULO DE CAMARGO MORAES, 253</t>
  </si>
  <si>
    <t>(19) 99866-5913</t>
  </si>
  <si>
    <t>FO-25-1870849</t>
  </si>
  <si>
    <t>Curucutu</t>
  </si>
  <si>
    <t>Alexandre de Couto</t>
  </si>
  <si>
    <t>Rua do Alambique, S/N</t>
  </si>
  <si>
    <t>(11) 98895-9305</t>
  </si>
  <si>
    <t>FO-25-1860594</t>
  </si>
  <si>
    <t>Alto da Serra</t>
  </si>
  <si>
    <t xml:space="preserve">Manoel Castilho Freitas </t>
  </si>
  <si>
    <t>Rodovia Caminho do Mar, 7534</t>
  </si>
  <si>
    <t>(11) 97204-9556</t>
  </si>
  <si>
    <t>manoel@pousadadospescadores.com.br</t>
  </si>
  <si>
    <t>FO-25-1859973</t>
  </si>
  <si>
    <t>INPASA Brasil - Nova Mutum</t>
  </si>
  <si>
    <t>65 9276-1547</t>
  </si>
  <si>
    <t>KM 603, ZONA RURAL</t>
  </si>
  <si>
    <t>FO-25-1859749</t>
  </si>
  <si>
    <t xml:space="preserve">NÃO REGISTRADO			</t>
  </si>
  <si>
    <t xml:space="preserve">FELIPE							</t>
  </si>
  <si>
    <t xml:space="preserve">N/I		</t>
  </si>
  <si>
    <t xml:space="preserve">38 99731-0049		</t>
  </si>
  <si>
    <t xml:space="preserve">Estr. p/ São Vicente - São João da Ponte, MG, 39430-000							</t>
  </si>
  <si>
    <t xml:space="preserve">SÃO JOÃO DA PONTE			</t>
  </si>
  <si>
    <t>FO-25-1857105</t>
  </si>
  <si>
    <t>BRENO</t>
  </si>
  <si>
    <t>Centro Histórico</t>
  </si>
  <si>
    <t>Ed. Marambá</t>
  </si>
  <si>
    <t>Sindico - Sr. Lucas</t>
  </si>
  <si>
    <t>(51) 99269-8767</t>
  </si>
  <si>
    <t>RSPRT012_RSPCE72</t>
  </si>
  <si>
    <t xml:space="preserve">R. Duque de Caxias, 638  </t>
  </si>
  <si>
    <t>Porto Alegre</t>
  </si>
  <si>
    <t>FO-25-1849141</t>
  </si>
  <si>
    <t>INPASA BRASIL</t>
  </si>
  <si>
    <t>Manoel de Moraes Rodrigues Araújo junior</t>
  </si>
  <si>
    <t xml:space="preserve"> 65 99603-2952</t>
  </si>
  <si>
    <t>Rodovia BR 060 km 35</t>
  </si>
  <si>
    <t>FO-25-1846981</t>
  </si>
  <si>
    <t>MÁRIO QUINTANA</t>
  </si>
  <si>
    <t>AMR FRIZZO EMPREENDIMENTOS IMOBILIARIOS</t>
  </si>
  <si>
    <t>Rua Tobias da Silva, 137/507</t>
  </si>
  <si>
    <t>(51) 3222-3388</t>
  </si>
  <si>
    <t xml:space="preserve">financeiro@amrfrizzo.com.br </t>
  </si>
  <si>
    <t>Rossano</t>
  </si>
  <si>
    <t>(51) 9 9951-2299</t>
  </si>
  <si>
    <t>RSPRT018-RSVCP</t>
  </si>
  <si>
    <t>Rua Donário Neves da Silveira, Lote 24A</t>
  </si>
  <si>
    <t>FO-25-1837273</t>
  </si>
  <si>
    <t>RJRDJ035</t>
  </si>
  <si>
    <t>RJSAJ</t>
  </si>
  <si>
    <t>Botafogo</t>
  </si>
  <si>
    <t>Katia</t>
  </si>
  <si>
    <t>Rua Paulo Barreto</t>
  </si>
  <si>
    <t>(21) 99325-2333</t>
  </si>
  <si>
    <t>FO-25-1837068</t>
  </si>
  <si>
    <t>Vila dos Remédios</t>
  </si>
  <si>
    <t>BRUNO</t>
  </si>
  <si>
    <t>(24)99974-0771</t>
  </si>
  <si>
    <t>Rua C</t>
  </si>
  <si>
    <t>FO-25-1835896</t>
  </si>
  <si>
    <t>Flavia Guimarães</t>
  </si>
  <si>
    <t xml:space="preserve"> Douradão</t>
  </si>
  <si>
    <t>Vanusa Bicalho Albanesi</t>
  </si>
  <si>
    <t xml:space="preserve"> Raposo Tavares Km344 Mais 604 metros </t>
  </si>
  <si>
    <t>Ipaussu</t>
  </si>
  <si>
    <t>FO-25-1835755</t>
  </si>
  <si>
    <t>escritorio@barbosarodrigues.adv.br</t>
  </si>
  <si>
    <t>Barbosa Rodrigues - Advogados Associados (Dr. Érico)</t>
  </si>
  <si>
    <t>Quadra 406 Norte, Avenida LO-12, Lote 03, município de Palmas - TO.</t>
  </si>
  <si>
    <t>(63) 98111-0000</t>
  </si>
  <si>
    <t>Alameda Central, Quadra 212 Norte, QI-07,  Lote 02</t>
  </si>
  <si>
    <t>FO-25-1820530</t>
  </si>
  <si>
    <t>AGUA DO PAVÃO</t>
  </si>
  <si>
    <t>MOISES DISA DE ALMEIDA</t>
  </si>
  <si>
    <t>Rodovia Raposo Tavares, Km 440</t>
  </si>
  <si>
    <t>18338227078</t>
  </si>
  <si>
    <t>anabarbaradealmeida_b@outjook.com</t>
  </si>
  <si>
    <t>Rodovia Raposo Tavares, KM 440</t>
  </si>
  <si>
    <t>FO-25-1818833</t>
  </si>
  <si>
    <t>FUNDÃO</t>
  </si>
  <si>
    <t>Leandro Mendes de Queiroz</t>
  </si>
  <si>
    <t xml:space="preserve">Rodovia Raposo Tavares, Km 152+400 </t>
  </si>
  <si>
    <t>15 99717-8908</t>
  </si>
  <si>
    <t>ALAMBARI</t>
  </si>
  <si>
    <t>FO-25-1818609</t>
  </si>
  <si>
    <t>Jd. Iracema</t>
  </si>
  <si>
    <t>Mauri Donizeti de Oliveira</t>
  </si>
  <si>
    <t>Rua Rui Barbosa, nº 244</t>
  </si>
  <si>
    <t>41 99678-6841</t>
  </si>
  <si>
    <t>oliveiramauri896@gmail.com</t>
  </si>
  <si>
    <t>Almirante Tamandaré</t>
  </si>
  <si>
    <t>FO-25-1818322</t>
  </si>
  <si>
    <t xml:space="preserve"> Raposo Tavares Km344 Mais 604 metros</t>
  </si>
  <si>
    <t>14 99754-6678</t>
  </si>
  <si>
    <t>vanusaalbanesi@hotmail.com</t>
  </si>
  <si>
    <t>FO-25-1814216</t>
  </si>
  <si>
    <t>Guareí Velho</t>
  </si>
  <si>
    <t xml:space="preserve"> Eloisa Araujo Casagrande Chiulo</t>
  </si>
  <si>
    <t xml:space="preserve"> Rodovia Raposo Tavares, Km 218, Sítio das Palmeiras</t>
  </si>
  <si>
    <t xml:space="preserve"> 15 99772-7827</t>
  </si>
  <si>
    <t>mateuschiulo@outlook.com</t>
  </si>
  <si>
    <t xml:space="preserve"> Rodovia Raposo Tavares, Km 218</t>
  </si>
  <si>
    <t>FO-25-1813946</t>
  </si>
  <si>
    <t>MONTINHO</t>
  </si>
  <si>
    <t>OMAR DA SILVA PEREIRA</t>
  </si>
  <si>
    <t>RUA CARLOS GOMES, N° 08</t>
  </si>
  <si>
    <t>(73) 98887-2182</t>
  </si>
  <si>
    <t>omarxsilva@gmail.com</t>
  </si>
  <si>
    <t>ITABELA</t>
  </si>
  <si>
    <t>FO-25-1809954</t>
  </si>
  <si>
    <t xml:space="preserve">Parque Laje de Pedra </t>
  </si>
  <si>
    <t>Laje de Pedra Mountain Village</t>
  </si>
  <si>
    <t>Rua das Flores, 222</t>
  </si>
  <si>
    <t>(54) 99970-8777</t>
  </si>
  <si>
    <t>FO-25-1809720</t>
  </si>
  <si>
    <t>SPTPT001</t>
  </si>
  <si>
    <t>SP7IR</t>
  </si>
  <si>
    <t xml:space="preserve">Ednelson Corrêa franco </t>
  </si>
  <si>
    <t>Rodovia Raposo Tavares, Km 184, N. 184100</t>
  </si>
  <si>
    <t>15 9.9841-0372</t>
  </si>
  <si>
    <t>ed.c.f@hotmail.com</t>
  </si>
  <si>
    <t>Jéssica Corrêa</t>
  </si>
  <si>
    <t>Rodovia Raposo Tavares, S/N, SP-270, KM 184</t>
  </si>
  <si>
    <t>FO-25-1809700</t>
  </si>
  <si>
    <t xml:space="preserve">Santa Genoveva </t>
  </si>
  <si>
    <t xml:space="preserve">Osvaldo Pereira da Cruz </t>
  </si>
  <si>
    <t xml:space="preserve"> 62 98590-4897</t>
  </si>
  <si>
    <t>Rua Capistabos, quadra 36, lote 106</t>
  </si>
  <si>
    <t>FO-25-1808513</t>
  </si>
  <si>
    <t>Thiago Finco</t>
  </si>
  <si>
    <t>BR-436 Km 73</t>
  </si>
  <si>
    <t>(61) 99631-2552</t>
  </si>
  <si>
    <t>FAZENDA RIACHO FRIO, KM 72, GO-436</t>
  </si>
  <si>
    <t>FO-25-1807842</t>
  </si>
  <si>
    <t>DFBRS023</t>
  </si>
  <si>
    <t>DFX02</t>
  </si>
  <si>
    <t>PLANALTINA</t>
  </si>
  <si>
    <t>ILDA PEREIRA DA COSTA</t>
  </si>
  <si>
    <t>NUCLEO RURAL PIPIRIPAU AREA ISOLADA 5 - CH. ELDORADO</t>
  </si>
  <si>
    <t>(61) 9 9977-8231</t>
  </si>
  <si>
    <t>FO-25-1807521</t>
  </si>
  <si>
    <t>GOCRS007</t>
  </si>
  <si>
    <t>GOX10</t>
  </si>
  <si>
    <t>Gilmar Bedim</t>
  </si>
  <si>
    <t>Rua Paulo Aguiar Quadra 62 Lotes 4/5</t>
  </si>
  <si>
    <t>(61) 99115-5845</t>
  </si>
  <si>
    <t>Fazenda São Roque - GO436 Km 12</t>
  </si>
  <si>
    <t>FO-25-1806926</t>
  </si>
  <si>
    <t>Vitor Ângelo</t>
  </si>
  <si>
    <t>Rua 07 de Setembro 1627</t>
  </si>
  <si>
    <t>(61) 99808-8370</t>
  </si>
  <si>
    <t>vitorpocosartesianos@hotmail.com</t>
  </si>
  <si>
    <t>BR-040 Km 92</t>
  </si>
  <si>
    <t>CRISTALINA</t>
  </si>
  <si>
    <t>FO-25-1806756</t>
  </si>
  <si>
    <t>SANTANA DA PRATA</t>
  </si>
  <si>
    <t>JOÃO</t>
  </si>
  <si>
    <t>RUA OTÁVIO RIBEIRO, S/Nº</t>
  </si>
  <si>
    <t xml:space="preserve"> BRUCE LEE D' ANGELYS SOUSA</t>
  </si>
  <si>
    <t>37 99104-8888</t>
  </si>
  <si>
    <t>RUA PITANGUI, S/Nº</t>
  </si>
  <si>
    <t>CONCEIÇÃO DO PARÁ</t>
  </si>
  <si>
    <t>FO-25-1803030</t>
  </si>
  <si>
    <t>WANTUIL BARBOSA</t>
  </si>
  <si>
    <t xml:space="preserve">CHÁCARA SAGRADA - BR-020 KM 54 Nº 27 </t>
  </si>
  <si>
    <t>(61) 99613-1694</t>
  </si>
  <si>
    <t>FO-25-1797309</t>
  </si>
  <si>
    <t>GOOGLE EARTH</t>
  </si>
  <si>
    <t>RODOVIA ALTINO ARANTES SP-351, ZONA RURAL</t>
  </si>
  <si>
    <t>FO-25-1793598</t>
  </si>
  <si>
    <t>Arrendatário Usina Santa Terezinha</t>
  </si>
  <si>
    <t>PRGRC001_SN-GUCA02</t>
  </si>
  <si>
    <t>Rodovia PR-180, S/N</t>
  </si>
  <si>
    <t>GUAIRAÇÁ</t>
  </si>
  <si>
    <t>FO-25-1783663</t>
  </si>
  <si>
    <t>51,20</t>
  </si>
  <si>
    <t>SP-079 KM 182+350</t>
  </si>
  <si>
    <t>FO-25-1777922</t>
  </si>
  <si>
    <t>Santo Antonio</t>
  </si>
  <si>
    <t>GWM</t>
  </si>
  <si>
    <t>Rodovia Luiz Ometto - SP-306, km 44 - Santo Antônio - Iracemapolis-SP</t>
  </si>
  <si>
    <t>(47)3802-2727</t>
  </si>
  <si>
    <t>atendimento@gwmmotors.com.br</t>
  </si>
  <si>
    <t>Carlos Ferrarez</t>
  </si>
  <si>
    <t>11 98886-5803</t>
  </si>
  <si>
    <t>IRACEMAPOLIS</t>
  </si>
  <si>
    <t>FO-25-1776795</t>
  </si>
  <si>
    <t>BARREIRO</t>
  </si>
  <si>
    <t xml:space="preserve">ROSA FRANCO DA SILVA </t>
  </si>
  <si>
    <t>FAZENDINHA, 00</t>
  </si>
  <si>
    <t>88994007364</t>
  </si>
  <si>
    <t>ESTRADA BARREIROS</t>
  </si>
  <si>
    <t>SÃO BENEDITO</t>
  </si>
  <si>
    <t>FO-25-1774673</t>
  </si>
  <si>
    <t>CONJUNTO PALMEIRAS</t>
  </si>
  <si>
    <t>Antônio Edimilson</t>
  </si>
  <si>
    <t>Rua Saquarema, N° 181</t>
  </si>
  <si>
    <t>85 986433585</t>
  </si>
  <si>
    <t>27</t>
  </si>
  <si>
    <t>Rua Oscarito, N° 459</t>
  </si>
  <si>
    <t>FO-25-1773680</t>
  </si>
  <si>
    <t>Distrito Taunay</t>
  </si>
  <si>
    <t>ARILDO DE ALBUQUERQUE FLORENCIANO</t>
  </si>
  <si>
    <t>Rua Sete de Setembro, Distrito Taunay, Aquidauana - MS.</t>
  </si>
  <si>
    <t>(67) 99987-5825</t>
  </si>
  <si>
    <t>arildoaf40@gmail.com</t>
  </si>
  <si>
    <t>Rua 7 de Setembro, Lote 99</t>
  </si>
  <si>
    <t>Aquidauana</t>
  </si>
  <si>
    <t>FO-25-1773468</t>
  </si>
  <si>
    <t>JARDIM MARILDA</t>
  </si>
  <si>
    <t>JOSE RAIMUNDO DA SILVA FILHO</t>
  </si>
  <si>
    <t xml:space="preserve">RUA BEIRA DO MAR, 11 </t>
  </si>
  <si>
    <t>Ademirmax34@gmail.com</t>
  </si>
  <si>
    <t>ADEMIR (FILHO)</t>
  </si>
  <si>
    <t>(11) 94700-9249</t>
  </si>
  <si>
    <t>FO-25-1772003</t>
  </si>
  <si>
    <t>Distrito Albuquerque</t>
  </si>
  <si>
    <t>João Edvaldo Antunes Chalega</t>
  </si>
  <si>
    <t>Avenida Imaculada Conceição, S/N°, Distrito Albuquerque, município de Corumbá - MS.</t>
  </si>
  <si>
    <t>(67) 99996-1655</t>
  </si>
  <si>
    <t>negosilva.pesca@gmail.com</t>
  </si>
  <si>
    <t>Gleba Rural</t>
  </si>
  <si>
    <t>Corumbá</t>
  </si>
  <si>
    <t>FO-25-1767093</t>
  </si>
  <si>
    <t>Jardim Amélia</t>
  </si>
  <si>
    <t>José João Pedroso</t>
  </si>
  <si>
    <t>R. Aristeu de Castro Fernandes, 823</t>
  </si>
  <si>
    <t>Milton Sérgio Pedroso</t>
  </si>
  <si>
    <t xml:space="preserve"> (41) 99918-0069</t>
  </si>
  <si>
    <t>PRPNH002_PRPJA</t>
  </si>
  <si>
    <t xml:space="preserve">R. Getúlio Vargas, s/n </t>
  </si>
  <si>
    <t>FO-25-1766120</t>
  </si>
  <si>
    <t>ÁREA RURAL</t>
  </si>
  <si>
    <t>RENATO SILVA</t>
  </si>
  <si>
    <t>19 991793151</t>
  </si>
  <si>
    <t>renatosheilapostal@gmail.com</t>
  </si>
  <si>
    <t>SP-073, km 8</t>
  </si>
  <si>
    <t>FO-25-1765162</t>
  </si>
  <si>
    <t>Distrito Espírito Santo</t>
  </si>
  <si>
    <t>FERNANDO MARSAL</t>
  </si>
  <si>
    <t xml:space="preserve">R. São Paulo, 200 </t>
  </si>
  <si>
    <t>(43) 99154-3414</t>
  </si>
  <si>
    <t>PRLND012_PRLRC</t>
  </si>
  <si>
    <t>R. Santo Antônio, s/n, Lote 2, QD. 4</t>
  </si>
  <si>
    <t>FO-25-1765095</t>
  </si>
  <si>
    <t>CRUZEIRO DE SANTA BÁRBARA</t>
  </si>
  <si>
    <t>LN INCORPORAÇÕES IMOBILIÁRIA LTDA</t>
  </si>
  <si>
    <t>RUA CEL. EURÍPEDES BEZERRA, Nº 25</t>
  </si>
  <si>
    <t>(98) 99967-3486</t>
  </si>
  <si>
    <t>INCORPORACAO@CONSTRUTORALUANOVA.COM.BR</t>
  </si>
  <si>
    <t>PABLO BRUZACA DOS SANTOS</t>
  </si>
  <si>
    <t>RUA ITAÚNA – ARAÇAGY</t>
  </si>
  <si>
    <t>22</t>
  </si>
  <si>
    <t xml:space="preserve">RUA 13 - LOTE 05	</t>
  </si>
  <si>
    <t>FO-25-1762628</t>
  </si>
  <si>
    <t>Jardim Ponta Grossa</t>
  </si>
  <si>
    <t>EDGAR MACHADO</t>
  </si>
  <si>
    <t>43 99938-5228</t>
  </si>
  <si>
    <t>edgarmachadosilva@hotmail</t>
  </si>
  <si>
    <t>PRPCR001_PRAJP</t>
  </si>
  <si>
    <t>R. Tókio, S/N</t>
  </si>
  <si>
    <t>APUCARANA</t>
  </si>
  <si>
    <t>FO-25-1759375</t>
  </si>
  <si>
    <t>CASSACO</t>
  </si>
  <si>
    <t>IRISNALVA MORAIS FERREIRA</t>
  </si>
  <si>
    <t>RUA PRINCIPAL, Nº 10, ITAPARI - QUEBRA-POTE</t>
  </si>
  <si>
    <t>(98) 99197-7849</t>
  </si>
  <si>
    <t>lais.morais.fer16@gmail.com</t>
  </si>
  <si>
    <t>LAÍS MORAIS FERREIRA</t>
  </si>
  <si>
    <t>RUA PRINCIPAL, Nº 10, ITAPARI</t>
  </si>
  <si>
    <t>(98) 9222-9996</t>
  </si>
  <si>
    <t>são luis</t>
  </si>
  <si>
    <t>FO-25-1754866</t>
  </si>
  <si>
    <t>JARDIM JULIO</t>
  </si>
  <si>
    <t>SR. JOÃO</t>
  </si>
  <si>
    <t>R. JÚLIO FELTSCHER, S/N</t>
  </si>
  <si>
    <t>(11) 99881-8812</t>
  </si>
  <si>
    <t>FO-25-1754595</t>
  </si>
  <si>
    <t>Antônio Roberto Melão</t>
  </si>
  <si>
    <t xml:space="preserve"> (44) 9 9972-5181 </t>
  </si>
  <si>
    <t>PRCRO001T_SN-CUEC08</t>
  </si>
  <si>
    <t>Estrada sem denominação, s/n</t>
  </si>
  <si>
    <t>CRUZEIRO DO OESTE</t>
  </si>
  <si>
    <t>FO-25-1752630</t>
  </si>
  <si>
    <t>CONCESSIONÁRIA RODOVIAS DO SUL DE MINAS SPE S.A</t>
  </si>
  <si>
    <t>94.46</t>
  </si>
  <si>
    <t>BR-459 KM 142+337</t>
  </si>
  <si>
    <t>Piranguinho</t>
  </si>
  <si>
    <t>FO-25-1752189</t>
  </si>
  <si>
    <t>DISTRITO INDUSTRIAL TINAI</t>
  </si>
  <si>
    <t>HORTÊNCIA DE FÁTIMA DUTRA</t>
  </si>
  <si>
    <t>RUA DA MANGUEIRA, S/N</t>
  </si>
  <si>
    <t>(98) 99142-7003</t>
  </si>
  <si>
    <t>hortenciadefatimadutra@gmail.com</t>
  </si>
  <si>
    <t>MADIT</t>
  </si>
  <si>
    <t>AVENIDA PRINCIPAL, S/N</t>
  </si>
  <si>
    <t>FO-25-1751634</t>
  </si>
  <si>
    <t>1.316,98</t>
  </si>
  <si>
    <t>BR-163 KM 456+630</t>
  </si>
  <si>
    <t>FO-25-1748288</t>
  </si>
  <si>
    <t>Distrito Piraporã</t>
  </si>
  <si>
    <t>Rosângela Rodrigues de Souza</t>
  </si>
  <si>
    <t>Rua Júlio Siqueira Maia, N° 836, Jardim Guanabara, Nova Alvorada do Sul - MS.</t>
  </si>
  <si>
    <t>(67) 99623-2803</t>
  </si>
  <si>
    <t>rosangeladias2662@gmail.com</t>
  </si>
  <si>
    <t>Rua Dom Pedro II, Quadra 22, Lote 10</t>
  </si>
  <si>
    <t>Itaporã</t>
  </si>
  <si>
    <t>FO-25-1746595</t>
  </si>
  <si>
    <t>AREINHA</t>
  </si>
  <si>
    <t>VINICIUS CATANHEDE AQUINO</t>
  </si>
  <si>
    <t>TV BOA ESPERANÇA, 28</t>
  </si>
  <si>
    <t>98984214627</t>
  </si>
  <si>
    <t>vinyaquino@gmail.com</t>
  </si>
  <si>
    <t>3</t>
  </si>
  <si>
    <t>RUA 41, S/N</t>
  </si>
  <si>
    <t>FO-25-1746544</t>
  </si>
  <si>
    <t>TAIJIPURU</t>
  </si>
  <si>
    <t>JOSÉ FERNANDO DINIZ VERAS</t>
  </si>
  <si>
    <t>RUA UNIÃO, 52</t>
  </si>
  <si>
    <t>98991818716</t>
  </si>
  <si>
    <t>24</t>
  </si>
  <si>
    <t>FO-25-1746520</t>
  </si>
  <si>
    <t>SANTA BARBARA</t>
  </si>
  <si>
    <t>JOVINA ALVES MOREIRA PEREIRA</t>
  </si>
  <si>
    <t>RUA NOSSA SENHORA DAS GRAÇAS, 06</t>
  </si>
  <si>
    <t>98982585884</t>
  </si>
  <si>
    <t>santanaargemiro39@gmail.com</t>
  </si>
  <si>
    <t>ARGIMIRO PEREIRA SANTANA NETO</t>
  </si>
  <si>
    <t>98988290834</t>
  </si>
  <si>
    <t>43</t>
  </si>
  <si>
    <t>FO-25-1746391</t>
  </si>
  <si>
    <t xml:space="preserve">COQUILHO II			</t>
  </si>
  <si>
    <t xml:space="preserve">DULCINEIA PEREIRA AGUIAR	</t>
  </si>
  <si>
    <t>RUA SANTA LAURA, 18</t>
  </si>
  <si>
    <t>98982522265</t>
  </si>
  <si>
    <t xml:space="preserve">dulcineiaaguiargpa@gmail.com	</t>
  </si>
  <si>
    <t>AV TRANSRURAL, S/Nº</t>
  </si>
  <si>
    <t xml:space="preserve">SÃO LUIS			</t>
  </si>
  <si>
    <t>FO-25-1746300</t>
  </si>
  <si>
    <t>119,55</t>
  </si>
  <si>
    <t>SP-250 KM 121+710</t>
  </si>
  <si>
    <t>Piedade</t>
  </si>
  <si>
    <t>FO-25-1745586</t>
  </si>
  <si>
    <t>Vista Alegre</t>
  </si>
  <si>
    <t>Rubens Fonseca de Deus</t>
  </si>
  <si>
    <t>61 99947-7360</t>
  </si>
  <si>
    <t>Rua 07, quadra D, lote 08</t>
  </si>
  <si>
    <t>FO-25-1745534</t>
  </si>
  <si>
    <t>Distrito Indápolis</t>
  </si>
  <si>
    <t>Nilza Oliveira de Campos</t>
  </si>
  <si>
    <t>alcimoni.vaz@gmail.com</t>
  </si>
  <si>
    <t>Alcimoni de Campos Oliveira</t>
  </si>
  <si>
    <t>Rua Marcílio Lemos Silva, N° 1290, Centro, município de Dourados - MS.</t>
  </si>
  <si>
    <t>(67) 99602-4513</t>
  </si>
  <si>
    <t>Rua Marcílio Luiz da Silva, Quadra 07, Lote A</t>
  </si>
  <si>
    <t>FO-25-1745481</t>
  </si>
  <si>
    <t xml:space="preserve">ZONA RURAL		</t>
  </si>
  <si>
    <t xml:space="preserve">UBIRATAN FRANCISCO FRANCIOSI					</t>
  </si>
  <si>
    <t xml:space="preserve">(77) 3628-7050		</t>
  </si>
  <si>
    <t xml:space="preserve">Rod. Anel da Soja KM 40+8 a Esquerda, S/N, Riachão das Neves,BA					</t>
  </si>
  <si>
    <t>Barreiras</t>
  </si>
  <si>
    <t>FO-25-1742758</t>
  </si>
  <si>
    <t>FÁTIMA</t>
  </si>
  <si>
    <t xml:space="preserve">LUAUTO IMÓVEIS					</t>
  </si>
  <si>
    <t xml:space="preserve">AV DOM SEVERINO, Nº1180, FÁTIMA, TERESINA/PI					</t>
  </si>
  <si>
    <t xml:space="preserve">(86)99983-0131		</t>
  </si>
  <si>
    <t>luautoimoveis@grupoluauto.com.br</t>
  </si>
  <si>
    <t>67</t>
  </si>
  <si>
    <t xml:space="preserve">RUA LOURIVAL FERREIRA NERY	</t>
  </si>
  <si>
    <t>TERESINA</t>
  </si>
  <si>
    <t>FO-25-1742625</t>
  </si>
  <si>
    <t>JOSÉ DIGENAL DOS SANTOS</t>
  </si>
  <si>
    <t>POVOADO ÁGUA BOA</t>
  </si>
  <si>
    <t>(79) 99815-5434</t>
  </si>
  <si>
    <t>NO</t>
  </si>
  <si>
    <t>Sergipe</t>
  </si>
  <si>
    <t>ITAPORANGA D'AJUDA</t>
  </si>
  <si>
    <t>FO-25-1742310</t>
  </si>
  <si>
    <t>Distrito Vila Macaúba</t>
  </si>
  <si>
    <t xml:space="preserve">Carlos Ishi de Matos </t>
  </si>
  <si>
    <t xml:space="preserve">Sítio Santo Antônio, S/N°, Guassu - Macaúba, Rodovia MS-470, KM 98, Dourados - MS. </t>
  </si>
  <si>
    <t>magdacaettano@gmail.com</t>
  </si>
  <si>
    <t xml:space="preserve">Silvio Marcelo Rocha Matos </t>
  </si>
  <si>
    <t>Sítio Santo Antônio, S/N°, Guassu - Macaúba, Rodovia MS-470, KM 98, Dourados - MS.</t>
  </si>
  <si>
    <t>Rua Adelaide Machado de Matos, Quadra 15, Lote A</t>
  </si>
  <si>
    <t>FO-25-1741565</t>
  </si>
  <si>
    <t>IVONE</t>
  </si>
  <si>
    <t>(11) 94345-1211</t>
  </si>
  <si>
    <t>R. Nicolau Chede, 1674</t>
  </si>
  <si>
    <t>VARGEM</t>
  </si>
  <si>
    <t>FO-25-1739278</t>
  </si>
  <si>
    <t>Distrito Porto Vilma</t>
  </si>
  <si>
    <t>Sandra Aparecida de Jesus Santos Vieira</t>
  </si>
  <si>
    <t>Rua Maria Antônia da Conceição, Quadra 12, Lote 01, Distrito Porto Vilma, município de Deodápolis - MS.</t>
  </si>
  <si>
    <t>(67) 98451-3137</t>
  </si>
  <si>
    <t>sandraelk1@outlook.com</t>
  </si>
  <si>
    <t>Rua Aquidauana, Quadra 12, Lote 05</t>
  </si>
  <si>
    <t>Deodápolis</t>
  </si>
  <si>
    <t>FO-25-1738872</t>
  </si>
  <si>
    <t>Concessionária Rodovias do Triângulo SPE</t>
  </si>
  <si>
    <t>74,11</t>
  </si>
  <si>
    <t>MG-812 KM 003+510</t>
  </si>
  <si>
    <t>FO-25-1737090</t>
  </si>
  <si>
    <t>Concessionária Nova 381</t>
  </si>
  <si>
    <t>311,82</t>
  </si>
  <si>
    <t>BR-381 KM 434+650</t>
  </si>
  <si>
    <t>Sabara</t>
  </si>
  <si>
    <t>FO-25-1736944</t>
  </si>
  <si>
    <t>Distrito Ipezal</t>
  </si>
  <si>
    <t>João Geraldo Sanches</t>
  </si>
  <si>
    <t>Rua da Liberdade, N° 138, Distrito Ipezal, município de Angélica - MS.</t>
  </si>
  <si>
    <t>(67) 99238-8064</t>
  </si>
  <si>
    <t>Rua Brasília, Gleba Rural</t>
  </si>
  <si>
    <t>Angélica</t>
  </si>
  <si>
    <t>FO-25-1736742</t>
  </si>
  <si>
    <t>PRCRT007</t>
  </si>
  <si>
    <t>Maurício Thá</t>
  </si>
  <si>
    <t>jeffersonacmatias@gmail.com</t>
  </si>
  <si>
    <t>Jefferson Matias (síndico)</t>
  </si>
  <si>
    <t xml:space="preserve">R. Conselheiro Laurindo, 25 </t>
  </si>
  <si>
    <t xml:space="preserve">(41) 99811-8448 / 3018-1763 </t>
  </si>
  <si>
    <t>PRCRT007_SR-CTAM02</t>
  </si>
  <si>
    <t>CURITIBA</t>
  </si>
  <si>
    <t>FO-25-1730224</t>
  </si>
  <si>
    <t xml:space="preserve">Motivo Sorocabana </t>
  </si>
  <si>
    <t>31,75</t>
  </si>
  <si>
    <t>SP-079 KM 155+650</t>
  </si>
  <si>
    <t>FO-25-1728504</t>
  </si>
  <si>
    <t>Concessionaria de Rodovia Nova 381 S.A.</t>
  </si>
  <si>
    <t>4670</t>
  </si>
  <si>
    <t>BR-381 KM 206+100</t>
  </si>
  <si>
    <t>Naque</t>
  </si>
  <si>
    <t>FO-25-1727284</t>
  </si>
  <si>
    <t>ARRENDATÁRIO USINA DE ACUCAR SANTA TEREZINHA LTDA</t>
  </si>
  <si>
    <t>PRPRX004_SN-PVAE03</t>
  </si>
  <si>
    <t>Estrada sem denominação, Zona Rural</t>
  </si>
  <si>
    <t>Paranavaí</t>
  </si>
  <si>
    <t>FO-25-1727178</t>
  </si>
  <si>
    <t>42,15</t>
  </si>
  <si>
    <t>MG-455 KM 023+831</t>
  </si>
  <si>
    <t>FO-25-1727173</t>
  </si>
  <si>
    <t>143,05</t>
  </si>
  <si>
    <t>MG-455 KM 010+795</t>
  </si>
  <si>
    <t>Ibitiúra de Minas</t>
  </si>
  <si>
    <t>FO-25-1726577</t>
  </si>
  <si>
    <t>TOXXD001</t>
  </si>
  <si>
    <t>TOABU</t>
  </si>
  <si>
    <t>Antonio Reginaldo Pereira de Sousa</t>
  </si>
  <si>
    <t>Assentamento PA Buriti - Estrada vicinal s/nº Gleba 45</t>
  </si>
  <si>
    <t>(63)99280-1029</t>
  </si>
  <si>
    <t>antonioreginaldopereiradesousa@gmail.com</t>
  </si>
  <si>
    <t>Assentamento PA Buriti</t>
  </si>
  <si>
    <t>Axixa do Tocantins</t>
  </si>
  <si>
    <t>FO-25-1725445</t>
  </si>
  <si>
    <t>PRPRX003_SN-PVAE02</t>
  </si>
  <si>
    <t>Estrada sem denominação, S/N</t>
  </si>
  <si>
    <t>FO-25-1723790</t>
  </si>
  <si>
    <t>Concessionária de Rodovia Nova 364 S.A.</t>
  </si>
  <si>
    <t>332,75</t>
  </si>
  <si>
    <t>BR-364 KM 511+320</t>
  </si>
  <si>
    <t>Ariquimes</t>
  </si>
  <si>
    <t>FO-25-1722004</t>
  </si>
  <si>
    <t xml:space="preserve">Maria Aquino Gondim							</t>
  </si>
  <si>
    <t xml:space="preserve">Rua Moises Sesyon, N° 3582							</t>
  </si>
  <si>
    <t xml:space="preserve">84 999099400		</t>
  </si>
  <si>
    <t xml:space="preserve">mariaaquino@hotmail.com							</t>
  </si>
  <si>
    <t xml:space="preserve">Aquino 							</t>
  </si>
  <si>
    <t xml:space="preserve">Rua Moisés Sesyon, 3582  Natal-RN							</t>
  </si>
  <si>
    <t>N/</t>
  </si>
  <si>
    <t xml:space="preserve">RNWRZ001	</t>
  </si>
  <si>
    <t xml:space="preserve">RNPWA	</t>
  </si>
  <si>
    <t xml:space="preserve">Rua José Vicente, S/N°							</t>
  </si>
  <si>
    <t>PARAÚ</t>
  </si>
  <si>
    <t>FO-25-1721142</t>
  </si>
  <si>
    <t>BAIXÃO DOS PAIVAS</t>
  </si>
  <si>
    <t>STENIO TEOFILO SOARES</t>
  </si>
  <si>
    <t>RUA JOSÉ ALVES DE CARVALHO, 318</t>
  </si>
  <si>
    <t>86995455044</t>
  </si>
  <si>
    <t>184</t>
  </si>
  <si>
    <t>RUA TRÊS, S/Nº</t>
  </si>
  <si>
    <t>ALTOS</t>
  </si>
  <si>
    <t>FO-25-1719432</t>
  </si>
  <si>
    <t xml:space="preserve">QUEBRA POTE </t>
  </si>
  <si>
    <t>MARILENE DA SILVA NASCIMENTO ALVES</t>
  </si>
  <si>
    <t>RUA DA ALEGRIA, Nº 17A</t>
  </si>
  <si>
    <t>(98) 99184-2887</t>
  </si>
  <si>
    <t>MARILENELUPITAALVES@GMAIL.COM</t>
  </si>
  <si>
    <t>FO-25-1718865</t>
  </si>
  <si>
    <t>ARRAIAL</t>
  </si>
  <si>
    <t>WAGNER PEREIRA DA SILVA</t>
  </si>
  <si>
    <t>RUA PRINCIPAL, S/N</t>
  </si>
  <si>
    <t>(98) 99139-7009</t>
  </si>
  <si>
    <t>WAGNERDASILVA649@GMAIL.COM</t>
  </si>
  <si>
    <t>RUA 02, S/N</t>
  </si>
  <si>
    <t>FO-25-1718550</t>
  </si>
  <si>
    <t>Concessionária Novo Litoral</t>
  </si>
  <si>
    <t>138,65</t>
  </si>
  <si>
    <t>SP-055 KM 215+920</t>
  </si>
  <si>
    <t>FO-25-1718270</t>
  </si>
  <si>
    <t>Distrito de Imbiassaba</t>
  </si>
  <si>
    <t>Prefeitura Municipal de Santa Inês</t>
  </si>
  <si>
    <t>Av. Governador Munhoz da Rocha</t>
  </si>
  <si>
    <t>(44) 3313-1375</t>
  </si>
  <si>
    <t>contato@santaines.pr.gov.br</t>
  </si>
  <si>
    <t>Fernando</t>
  </si>
  <si>
    <t>(44) 99884-5129</t>
  </si>
  <si>
    <t>Rua Santa Luzia</t>
  </si>
  <si>
    <t>Santa Inês</t>
  </si>
  <si>
    <t>FO-25-1718105</t>
  </si>
  <si>
    <t>SAGRIMA</t>
  </si>
  <si>
    <t>RAIMUNDA SILVA E SILVA</t>
  </si>
  <si>
    <t>AVENIDA DR. FERNANDO CASTRO, S/N</t>
  </si>
  <si>
    <t>(98) 99621-8063</t>
  </si>
  <si>
    <t>ANTOSIMONECOSTA@GMAIL.COM</t>
  </si>
  <si>
    <t>SIMONE COSTA SILVA</t>
  </si>
  <si>
    <t>187</t>
  </si>
  <si>
    <t>FO-25-1716709</t>
  </si>
  <si>
    <t>PIATÃ</t>
  </si>
  <si>
    <t>Condomínio Villa dos Ipês</t>
  </si>
  <si>
    <t>Alameda das Samambaias, 375,Villa dos Ipês</t>
  </si>
  <si>
    <t>71999186-7217</t>
  </si>
  <si>
    <t xml:space="preserve">villadosipessindico@gmail.com </t>
  </si>
  <si>
    <t>Pablo Filipe Soares Barbosa</t>
  </si>
  <si>
    <t>Alameda das Limeiras S/N Lote 03 Quadra I</t>
  </si>
  <si>
    <t>33</t>
  </si>
  <si>
    <t>Alameda das Samambaias, 375</t>
  </si>
  <si>
    <t>FO-25-1715691</t>
  </si>
  <si>
    <t>APARECIDO ANTONIO DE PAULA</t>
  </si>
  <si>
    <t>RUA PARAMACAXI</t>
  </si>
  <si>
    <t>92 98188-9583</t>
  </si>
  <si>
    <t>contatoceal@hotmail.com</t>
  </si>
  <si>
    <t>101</t>
  </si>
  <si>
    <t>AV PARAMACAXI 890</t>
  </si>
  <si>
    <t>FO-25-1714976</t>
  </si>
  <si>
    <t>BARRO VERMELHO</t>
  </si>
  <si>
    <t>KARE ROBSON MOURÃO CARVALHO</t>
  </si>
  <si>
    <t>BARRO VERMELHO, 0</t>
  </si>
  <si>
    <t>88981157683</t>
  </si>
  <si>
    <t>325</t>
  </si>
  <si>
    <t>RUA SDO</t>
  </si>
  <si>
    <t>FO-25-1714238</t>
  </si>
  <si>
    <t>Loteamento Novo Horizonte</t>
  </si>
  <si>
    <t>João Luiz Neto Cardoso Pêgo</t>
  </si>
  <si>
    <t>Chácara Inharé, S/N°, Zona Rural, município de Araguaína, Estado de Tocantins, CEP 77.800-000.</t>
  </si>
  <si>
    <t>(63) 99242-3535</t>
  </si>
  <si>
    <t>joaoluiznetocardosopego@gmail.com</t>
  </si>
  <si>
    <t>Avenida Goiás, Quadra 16, Lote 08</t>
  </si>
  <si>
    <t>FO-25-1713777</t>
  </si>
  <si>
    <t>Distrito São Lourenço de Fátima</t>
  </si>
  <si>
    <t>Alcimar</t>
  </si>
  <si>
    <t>66 9984-1246</t>
  </si>
  <si>
    <t>Francino (caseiro)</t>
  </si>
  <si>
    <t>66 98463 9282</t>
  </si>
  <si>
    <t>Rua Vasconcelos</t>
  </si>
  <si>
    <t>FO-25-1713625</t>
  </si>
  <si>
    <t>Prata dos Baianos</t>
  </si>
  <si>
    <t>Barcelos</t>
  </si>
  <si>
    <t>(33)98821-1111</t>
  </si>
  <si>
    <t>Rua Clarindo Pereira, s/n</t>
  </si>
  <si>
    <t>FO-25-1713447</t>
  </si>
  <si>
    <t>Distrito Caramujo</t>
  </si>
  <si>
    <t>Marilza Aparecida Luz</t>
  </si>
  <si>
    <t>Rua Antonio Garcia Duarte, S/N</t>
  </si>
  <si>
    <t>(65) 99618-2708</t>
  </si>
  <si>
    <t>Amarildo (irmão)</t>
  </si>
  <si>
    <t>(65) 99989-2502</t>
  </si>
  <si>
    <t>Cacéres</t>
  </si>
  <si>
    <t>FO-25-1713011</t>
  </si>
  <si>
    <t>Concessionária Nova 364</t>
  </si>
  <si>
    <t>743,5</t>
  </si>
  <si>
    <t xml:space="preserve">ROJPR003	</t>
  </si>
  <si>
    <t>BR-364 Km 335+512</t>
  </si>
  <si>
    <t>Ji-Paraná</t>
  </si>
  <si>
    <t>FO-25-1712687</t>
  </si>
  <si>
    <t>COMUNIDADE DO LEÃO</t>
  </si>
  <si>
    <t>ALLAN SANTOS DE SOUZA</t>
  </si>
  <si>
    <t>RUA FLAUTIM MARROM 31</t>
  </si>
  <si>
    <t>allan.neo@hotmail.com</t>
  </si>
  <si>
    <t>105</t>
  </si>
  <si>
    <t>RAMAL DO LEÃO S/N</t>
  </si>
  <si>
    <t>FO-25-1712675</t>
  </si>
  <si>
    <t>630,42</t>
  </si>
  <si>
    <t>BR-364 Km 586+765</t>
  </si>
  <si>
    <t>FO-25-1711484</t>
  </si>
  <si>
    <t>RJRDJ020</t>
  </si>
  <si>
    <t>RJNNS</t>
  </si>
  <si>
    <t>PENHA</t>
  </si>
  <si>
    <t>MARINHA DO BRASIL</t>
  </si>
  <si>
    <t>AV. BRASIL, 10590</t>
  </si>
  <si>
    <t>CAPITÃO DE MAR E GUERRA - SÉRGIO NISHIGUCHI</t>
  </si>
  <si>
    <t>(21) 97297-4627</t>
  </si>
  <si>
    <t>AV. BRASIL 10590</t>
  </si>
  <si>
    <t>FO-25-1711230</t>
  </si>
  <si>
    <t>Loteamento Mansões do Lago</t>
  </si>
  <si>
    <t>Max Douglas de Castro Leal</t>
  </si>
  <si>
    <t>Rua 31, Quadra 09, Lote 16, Sala 02, Loteamento Parque do Lago, município de Araguaína - TO, CEP 77814-410.</t>
  </si>
  <si>
    <t>(63) 99231-5992</t>
  </si>
  <si>
    <t>maxdleal@hotmail.com</t>
  </si>
  <si>
    <t>Rua 01, Quadra 08, Lote 01, Setor Comercial</t>
  </si>
  <si>
    <t>FO-25-1709082</t>
  </si>
  <si>
    <t>Murici</t>
  </si>
  <si>
    <t>Alexsandro do Vale  Gomes</t>
  </si>
  <si>
    <t>Rua Major Galas, 80</t>
  </si>
  <si>
    <t>(98)99909-0680 / (98) 99134-8731</t>
  </si>
  <si>
    <t>alexturimoma@hotmail.com</t>
  </si>
  <si>
    <t>Rua Projetada, 57</t>
  </si>
  <si>
    <t xml:space="preserve">Barreirinhas </t>
  </si>
  <si>
    <t>FO-25-1709070</t>
  </si>
  <si>
    <t>Evenilce Silva Perreira</t>
  </si>
  <si>
    <t>Rua do Alto SNº  ( esquina ) SNº Loteamento Boa Fé</t>
  </si>
  <si>
    <t>(98) 98531-7870 / (98) 98503-1922</t>
  </si>
  <si>
    <t>evenilcesilva3@gmail.com</t>
  </si>
  <si>
    <t>FO-25-1709029</t>
  </si>
  <si>
    <t>MACAOCA</t>
  </si>
  <si>
    <t>SINEZIO BATISTA CARNEIRO</t>
  </si>
  <si>
    <t>RUA ROSA DE ALMEIDA SOUZA</t>
  </si>
  <si>
    <t>88981491171</t>
  </si>
  <si>
    <t>SINEZIOCARNEIRO@HOTMAIL.COM</t>
  </si>
  <si>
    <t>331</t>
  </si>
  <si>
    <t>RUA ROSA DE ALMEIDA SOUZA, S/Nº</t>
  </si>
  <si>
    <t>FO-25-1708907</t>
  </si>
  <si>
    <t>GORVR008</t>
  </si>
  <si>
    <t>4G-RVDG46</t>
  </si>
  <si>
    <t>Distrito de Ouruana</t>
  </si>
  <si>
    <t>Paulo Souza Silva</t>
  </si>
  <si>
    <t>064 999054004</t>
  </si>
  <si>
    <t xml:space="preserve">Jussania Campelo </t>
  </si>
  <si>
    <t xml:space="preserve"> 64 99951-8506</t>
  </si>
  <si>
    <t>Rua 3C, quadra 10, lote 03</t>
  </si>
  <si>
    <t>FO-25-1708876</t>
  </si>
  <si>
    <t>CANGATI</t>
  </si>
  <si>
    <t>FRANCISCO EMILTON DE OLIVEIRA</t>
  </si>
  <si>
    <t>FAZENDA SÃO JOSÉ, 834</t>
  </si>
  <si>
    <t>88981114946</t>
  </si>
  <si>
    <t>207</t>
  </si>
  <si>
    <t>RUA SDO, S/Nº, CANGATI</t>
  </si>
  <si>
    <t>FO-25-1708803</t>
  </si>
  <si>
    <t xml:space="preserve">Jardim Dourado			</t>
  </si>
  <si>
    <t xml:space="preserve">Lucas (Corretor de Imóveis) / lucasloeve1984@gmail.com					</t>
  </si>
  <si>
    <t xml:space="preserve">Rua 231 A, 105, Meia Praia, Itapema, SC, CEP 88220-000 (Juliana Imóveis)										</t>
  </si>
  <si>
    <t xml:space="preserve">(47) 9 9617-7734		</t>
  </si>
  <si>
    <t xml:space="preserve">Rua Guido Lara, 127					</t>
  </si>
  <si>
    <t>PORTO BELO</t>
  </si>
  <si>
    <t>FO-25-1707603</t>
  </si>
  <si>
    <t>RNSGN A</t>
  </si>
  <si>
    <t>SANTO ANTONIO DO POTENGI</t>
  </si>
  <si>
    <t>MARIA DE FÁTIMA</t>
  </si>
  <si>
    <t>AV PRINCIPAL, 68</t>
  </si>
  <si>
    <t>8499200-5197</t>
  </si>
  <si>
    <t>mfrodrigues020558@gmail.com</t>
  </si>
  <si>
    <t>57</t>
  </si>
  <si>
    <t xml:space="preserve">R. Celso André de Oliveira da Silva, SN  </t>
  </si>
  <si>
    <t>São Gonçalo do Amarante</t>
  </si>
  <si>
    <t>FO-25-1707397</t>
  </si>
  <si>
    <t xml:space="preserve">Amélia amaral dos santos </t>
  </si>
  <si>
    <t xml:space="preserve">Elzebio Amaral dos Santos </t>
  </si>
  <si>
    <t>64981253122</t>
  </si>
  <si>
    <t>Rua João pessoa, esquina com rua São Luiz, qd 34, lote 08</t>
  </si>
  <si>
    <t>FO-25-1695723</t>
  </si>
  <si>
    <t>BURITIZAL</t>
  </si>
  <si>
    <t>Cleibson Ferreira dos Reis</t>
  </si>
  <si>
    <t>Tv. Municipalista 699</t>
  </si>
  <si>
    <t>96 999633420</t>
  </si>
  <si>
    <t>reisff1313@gmail.com</t>
  </si>
  <si>
    <t>Travessa Municipalista 699</t>
  </si>
  <si>
    <t>MACAPA</t>
  </si>
  <si>
    <t>FO-25-1688759</t>
  </si>
  <si>
    <t>Jardim America</t>
  </si>
  <si>
    <t>Maria Wilma Luma da Silva</t>
  </si>
  <si>
    <t>Rua Goncalves Dias N; 52</t>
  </si>
  <si>
    <t>94 98424-9950</t>
  </si>
  <si>
    <t>Rua Santos Dumont N:1140</t>
  </si>
  <si>
    <t>DOM ELISEU</t>
  </si>
  <si>
    <t>FO-25-1688743</t>
  </si>
  <si>
    <t xml:space="preserve">Boa Vista </t>
  </si>
  <si>
    <t xml:space="preserve">Antonio da Conceição Ribeiro </t>
  </si>
  <si>
    <t>Rua nossa senhora aparecida 38</t>
  </si>
  <si>
    <t xml:space="preserve">94 9 8449-6660 </t>
  </si>
  <si>
    <t xml:space="preserve">Rua nossa senhora de fatima </t>
  </si>
  <si>
    <t>FO-25-1688460</t>
  </si>
  <si>
    <t>Jardim Limoeiro II</t>
  </si>
  <si>
    <t>Joaci Jose de Oliveira</t>
  </si>
  <si>
    <t>Travessa Francisco Manara, 146</t>
  </si>
  <si>
    <t>(11) 99557-8436</t>
  </si>
  <si>
    <t>Travessa Francisco Manara, S/N</t>
  </si>
  <si>
    <t>FO-25-1688310</t>
  </si>
  <si>
    <t>VALDEIR GUIMARAES BARBOSA</t>
  </si>
  <si>
    <t>RAMAL DA VITORIA 1044 AME 1044</t>
  </si>
  <si>
    <t>92 99361-0502</t>
  </si>
  <si>
    <t>waldeirguima123@gmail.com</t>
  </si>
  <si>
    <t>92</t>
  </si>
  <si>
    <t>RAMAL DA VITORIA S/N</t>
  </si>
  <si>
    <t>FO-25-1688264</t>
  </si>
  <si>
    <t>ROSA ALMEIDA</t>
  </si>
  <si>
    <t>HELIA MORAES DE SOUZA</t>
  </si>
  <si>
    <t>RUA ELESBÃO VELOZO 134 A</t>
  </si>
  <si>
    <t>92 99172-8344</t>
  </si>
  <si>
    <t>heliamoraes76@gmail.com</t>
  </si>
  <si>
    <t>TRAVESSA ACRE 24, QDRA 07</t>
  </si>
  <si>
    <t>FO-25-1688242</t>
  </si>
  <si>
    <t xml:space="preserve">LAGO AZUL </t>
  </si>
  <si>
    <t>REGINA FREITAS DE ARAUJO</t>
  </si>
  <si>
    <t>RUA 1º DE JANEIRO, GIRASOL DO MATO 30</t>
  </si>
  <si>
    <t>reginafreitas069@gmail.com</t>
  </si>
  <si>
    <t>41</t>
  </si>
  <si>
    <t>AMMD6</t>
  </si>
  <si>
    <t>RUA 1º DE JANEIRO 30</t>
  </si>
  <si>
    <t xml:space="preserve">MANAUS </t>
  </si>
  <si>
    <t>FO-25-1687482</t>
  </si>
  <si>
    <t>Clemar</t>
  </si>
  <si>
    <t>FO-25-1686779</t>
  </si>
  <si>
    <t>Ceilândia</t>
  </si>
  <si>
    <t>Sílvio Campos</t>
  </si>
  <si>
    <t>DF 180 Km 10 Gleba 04 Chácara 03, Núcleo Rural Alexandre Gusmão</t>
  </si>
  <si>
    <t>(61) 99652-2781</t>
  </si>
  <si>
    <t>alexandrevieiracampos@gmail.com</t>
  </si>
  <si>
    <t xml:space="preserve"> Núcleo Rural Alexandre Gusmão, Gleba 04, parcela 03</t>
  </si>
  <si>
    <t>FO-25-1686533</t>
  </si>
  <si>
    <t>Concessionária Rota Verde Goiás</t>
  </si>
  <si>
    <t>319,27</t>
  </si>
  <si>
    <t>BR-452 KM 047+640</t>
  </si>
  <si>
    <t>FO-25-1683448</t>
  </si>
  <si>
    <t>ECLESIO CARDOSO BARGES</t>
  </si>
  <si>
    <t>AV. MATO GROSSO , N°87</t>
  </si>
  <si>
    <t>(94) 99235-5258</t>
  </si>
  <si>
    <t>ECLESIOCBORGES@GMAIL.COM</t>
  </si>
  <si>
    <t>AV. MATO GROSSO , N° 79</t>
  </si>
  <si>
    <t>GOIANESIA DO PARÁ</t>
  </si>
  <si>
    <t>FO-25-1683442</t>
  </si>
  <si>
    <t>Nazaré</t>
  </si>
  <si>
    <t>Franciel Maia Correa</t>
  </si>
  <si>
    <t>R. Salomão Cardoso N° 169</t>
  </si>
  <si>
    <t>francielcorreia21@gmail.com</t>
  </si>
  <si>
    <t>R. Miguel Gerra N°2</t>
  </si>
  <si>
    <t>MOCAJUBA</t>
  </si>
  <si>
    <t>FO-25-1683432</t>
  </si>
  <si>
    <t>FRANCIHEIDER QUARESMA PANTOJA</t>
  </si>
  <si>
    <t>R. Benjamin Constant N°507</t>
  </si>
  <si>
    <t>(91) 98105-2532</t>
  </si>
  <si>
    <t>ciheider@hotmail.com</t>
  </si>
  <si>
    <t>ALAMEDA LEÃO XIII S/N</t>
  </si>
  <si>
    <t>FO-25-1677920</t>
  </si>
  <si>
    <t>LUIZ PONTES DE SIQUEIRA</t>
  </si>
  <si>
    <t>RUA RIVCARDO JAFFET 23, QD A, CJ RIO MARACANÃ</t>
  </si>
  <si>
    <t>92 98128-4859</t>
  </si>
  <si>
    <t>lpontessiqueira@gmail.com</t>
  </si>
  <si>
    <t>37</t>
  </si>
  <si>
    <t>AMAAZ</t>
  </si>
  <si>
    <t>RUA OSCAR OKAMOTO, LOTE 9 QUADRA G</t>
  </si>
  <si>
    <t>FO-25-1677913</t>
  </si>
  <si>
    <t xml:space="preserve">MARACUJÁ, 6-32			</t>
  </si>
  <si>
    <t xml:space="preserve"> Maria Auxiliadora Dos Santos Lisboa 							</t>
  </si>
  <si>
    <t xml:space="preserve">PA-252  KM 38 , ACESSO AO DRISTRITO NOVA VIDA 							</t>
  </si>
  <si>
    <t xml:space="preserve"> (98) 99210-6521 		</t>
  </si>
  <si>
    <t xml:space="preserve">auxi.dslisboa@gmail.com 							</t>
  </si>
  <si>
    <t>ge</t>
  </si>
  <si>
    <t>MASLX021</t>
  </si>
  <si>
    <t xml:space="preserve">AV. PRINCIPAL MARACUJÁ							</t>
  </si>
  <si>
    <t>SÃO ÇUIZ</t>
  </si>
  <si>
    <t>FO-25-1677706</t>
  </si>
  <si>
    <t>João Victor</t>
  </si>
  <si>
    <t>Distrito Girassol</t>
  </si>
  <si>
    <t>Itamar Gonçalves Nóbrega</t>
  </si>
  <si>
    <t>SHIS, QL. 08, Conjunto 08, Casa 06, Bairro Lago Sul, município de Brasília - DF, CEP 71620-285.</t>
  </si>
  <si>
    <t>(61) 99215-0001</t>
  </si>
  <si>
    <t>Rua II, Quadra 05, Lote 13, Girassol Residencial</t>
  </si>
  <si>
    <t>Cocalzinho de Goiás</t>
  </si>
  <si>
    <t>FO-25-1677536</t>
  </si>
  <si>
    <t>Jerfeson Mendes Coimbra</t>
  </si>
  <si>
    <t>Rua II, Quadra 04, Casa 31, Residencial Itamar Nóbrega I, Distrito Girassol, município de Cocalzinho de Goiás - GO.</t>
  </si>
  <si>
    <t>(61) 99395-3554</t>
  </si>
  <si>
    <t>jerfesonmendescoimbra@gmail.com</t>
  </si>
  <si>
    <t>Rua IX-A, Quadra 04, Lote 15, Girassol Residencial.</t>
  </si>
  <si>
    <t>FO-25-1677384</t>
  </si>
  <si>
    <t>Sagrada Familia (Zona Rural)</t>
  </si>
  <si>
    <t>Eduardo Bissoli</t>
  </si>
  <si>
    <t xml:space="preserve">Sagrada Familia Zona Rural de Alfredo Chaves </t>
  </si>
  <si>
    <t>(27) 9 9818-3686</t>
  </si>
  <si>
    <t>Limite Arruamento Urbano</t>
  </si>
  <si>
    <t>FO-25-1677381</t>
  </si>
  <si>
    <t>Rua II, Quadra 04, Casa 31, Residencial Itamar Nóbrega I, Distrito Girassol, município de Cocalzinho de Goiás - GO, CEP 72979-000.</t>
  </si>
  <si>
    <t>Rua IX-A, Quadra 04, Lote 15, Girassol Residencial</t>
  </si>
  <si>
    <t>FO-25-1676749</t>
  </si>
  <si>
    <t>BREJO BONITO</t>
  </si>
  <si>
    <t>Nilson Luiz da Costa</t>
  </si>
  <si>
    <t>Rua São Salvador 369</t>
  </si>
  <si>
    <t>(64) 99230-1583</t>
  </si>
  <si>
    <t>aliceaparecida170211986@gmail.com</t>
  </si>
  <si>
    <t>Rua Cornélia Rosa Arantes Quadra 05 Lote 09</t>
  </si>
  <si>
    <t>FO-25-1662091</t>
  </si>
  <si>
    <t>Distrito Vila São Luiz</t>
  </si>
  <si>
    <t>Nair Hartmann</t>
  </si>
  <si>
    <t>Rodovia MS-386, Chácara 2A, Distrito Vila São Luiz, Aral Moreira - MS.</t>
  </si>
  <si>
    <t>(67) 99838-5483</t>
  </si>
  <si>
    <t>Rodovia MS-386, Chácara 2A</t>
  </si>
  <si>
    <t>Aral Moreira</t>
  </si>
  <si>
    <t>FO-25-1649193</t>
  </si>
  <si>
    <t>DFBRS021</t>
  </si>
  <si>
    <t>DFCAJ</t>
  </si>
  <si>
    <t>Paranoá</t>
  </si>
  <si>
    <t>Adão Antonio da Silva</t>
  </si>
  <si>
    <t>Núcleo Rural Jardim 2 Chácara 78</t>
  </si>
  <si>
    <t>(61) 99112-9131</t>
  </si>
  <si>
    <t>weltonantonio30.as@gmail.com</t>
  </si>
  <si>
    <t>FO-25-1648179</t>
  </si>
  <si>
    <t>Santo Antônio</t>
  </si>
  <si>
    <t>NEIDE MARIA PIONELI</t>
  </si>
  <si>
    <t>ESTRADA SANTO ANTÔNIO, S/N</t>
  </si>
  <si>
    <t>(21)97204-6840</t>
  </si>
  <si>
    <t>Estrada Santo Antônio</t>
  </si>
  <si>
    <t>FO-25-1647723</t>
  </si>
  <si>
    <t>Vila Esperança</t>
  </si>
  <si>
    <t>THALISON GOMES RIBEIRO</t>
  </si>
  <si>
    <t>RUA DAS AÇUCENAS, VILA ESPERANÇA</t>
  </si>
  <si>
    <t>(28)999165125</t>
  </si>
  <si>
    <t>THALISONGRIBEIRO@GMAIL.COM</t>
  </si>
  <si>
    <t>ROD. GUMERCINDO MOURA NUNES S/N</t>
  </si>
  <si>
    <t>FO-25-1647375</t>
  </si>
  <si>
    <t>Avec</t>
  </si>
  <si>
    <t>FO-25-1647198</t>
  </si>
  <si>
    <t>363,39</t>
  </si>
  <si>
    <t>SP-079 KM 121+809</t>
  </si>
  <si>
    <t>FO-25-1647080</t>
  </si>
  <si>
    <t>4G-VTSC91</t>
  </si>
  <si>
    <t>210,33</t>
  </si>
  <si>
    <t>SP-079 KM 101+471</t>
  </si>
  <si>
    <t>Votoratim</t>
  </si>
  <si>
    <t>FO-25-1646067</t>
  </si>
  <si>
    <t>WILSON CALABREZ JUNIOR</t>
  </si>
  <si>
    <t>RUA JOÃO CALABREZ, S/N</t>
  </si>
  <si>
    <t>(27)99962-5729</t>
  </si>
  <si>
    <t>RUA JOÃO CALABREZ</t>
  </si>
  <si>
    <t>Castelo</t>
  </si>
  <si>
    <t>FO-25-1645624</t>
  </si>
  <si>
    <t>Vila Nova de Bananal</t>
  </si>
  <si>
    <t>Seni Carlos Cortez</t>
  </si>
  <si>
    <t>(27) 99810-0640</t>
  </si>
  <si>
    <t>marlicortes273@gmail.com</t>
  </si>
  <si>
    <t>Rua Principal S/N</t>
  </si>
  <si>
    <t>FO-25-1644430</t>
  </si>
  <si>
    <t>JARDIM GRAMADO</t>
  </si>
  <si>
    <t>SR ERICK</t>
  </si>
  <si>
    <t>RUA MARIA APARECIDADE DE MELO SÁ, S/N</t>
  </si>
  <si>
    <t>DRIELLY</t>
  </si>
  <si>
    <t>(15) 99813-4885</t>
  </si>
  <si>
    <t>R. MARIA APARECIDA DE MELO SÁ, S/N</t>
  </si>
  <si>
    <t>TATUI</t>
  </si>
  <si>
    <t>FO-25-1644358</t>
  </si>
  <si>
    <t>ITAICABA</t>
  </si>
  <si>
    <t>KARINA</t>
  </si>
  <si>
    <t>(19) 99265-4306</t>
  </si>
  <si>
    <t xml:space="preserve">TATIANA </t>
  </si>
  <si>
    <t>SÍTIO SÃO SEBASTIÃO, S/N</t>
  </si>
  <si>
    <t>(19) 99975-5392</t>
  </si>
  <si>
    <t>JARDIM ITAICABA</t>
  </si>
  <si>
    <t>FO-25-1644278</t>
  </si>
  <si>
    <t>SANTA TEREZINHA</t>
  </si>
  <si>
    <t>SR. JOÃO CARLOS</t>
  </si>
  <si>
    <t xml:space="preserve">R. INOCÊNCIO DE PAULA EDUARDO, 131 </t>
  </si>
  <si>
    <t xml:space="preserve"> (19) 997888481</t>
  </si>
  <si>
    <t xml:space="preserve">PIRACICABA </t>
  </si>
  <si>
    <t>FO-25-1643807</t>
  </si>
  <si>
    <t>ESGBX001</t>
  </si>
  <si>
    <t>ESGIA</t>
  </si>
  <si>
    <t>Águas Claras</t>
  </si>
  <si>
    <t>Erlei Alves</t>
  </si>
  <si>
    <t>(27) 99838-6487</t>
  </si>
  <si>
    <t>lilianeguirra8@gmail.com</t>
  </si>
  <si>
    <t>Rua Jacinto Fonseca, s/n</t>
  </si>
  <si>
    <t>Águia Branca</t>
  </si>
  <si>
    <t>FO-25-1639393</t>
  </si>
  <si>
    <t>São José do Pingadouro</t>
  </si>
  <si>
    <t>Ednei Felisberto de Freitas</t>
  </si>
  <si>
    <t>Avenida Principal, São José do Pingadouro</t>
  </si>
  <si>
    <t>(65) 99987-7632</t>
  </si>
  <si>
    <t>Rua Novo Horizonte</t>
  </si>
  <si>
    <t>Lambaria D'oeste</t>
  </si>
  <si>
    <t>FO-25-1637932</t>
  </si>
  <si>
    <t>BIOENERGETICA PARACATU</t>
  </si>
  <si>
    <t>ESTRADA DE TERRA, S/N° - PARACATU - MINAS GERAIS</t>
  </si>
  <si>
    <t>João Pinheiro, Paracatu - Minas Gerais</t>
  </si>
  <si>
    <t>PARACATU</t>
  </si>
  <si>
    <t>FO-25-1636517</t>
  </si>
  <si>
    <t xml:space="preserve">Zona rural		</t>
  </si>
  <si>
    <t xml:space="preserve">SPA-160/250- 250 KM 011+028					</t>
  </si>
  <si>
    <t xml:space="preserve">Pilar do Sul </t>
  </si>
  <si>
    <t>FO-25-1633499</t>
  </si>
  <si>
    <t>CENDP001</t>
  </si>
  <si>
    <t>CEIIP</t>
  </si>
  <si>
    <t>PALESTINA</t>
  </si>
  <si>
    <t>ASSOCIAÇÃO COMUNITÁRIA DO PROJETO DE ASSENTAMENTO PALESTINA</t>
  </si>
  <si>
    <t xml:space="preserve">DISTRITO EMATUBA </t>
  </si>
  <si>
    <t>88 99681-7882</t>
  </si>
  <si>
    <t>JOSIAN GONÇALVES</t>
  </si>
  <si>
    <t>DISTRITO EMATUBA</t>
  </si>
  <si>
    <t>CECDP001</t>
  </si>
  <si>
    <t>RUA SEM DENOMINAÇÃO, S/Nº</t>
  </si>
  <si>
    <t xml:space="preserve">INDEPENDENCIA </t>
  </si>
  <si>
    <t>FO-25-1632914</t>
  </si>
  <si>
    <t>CECMC001</t>
  </si>
  <si>
    <t>CECMJ</t>
  </si>
  <si>
    <t>Joyce Siqueira</t>
  </si>
  <si>
    <t>ASSENTAMENTO JATOBÁ</t>
  </si>
  <si>
    <t>ASSENTAMENTO INCRA- JATOBA</t>
  </si>
  <si>
    <t>RUA SEM DENOMINAÇÃO, S/N]</t>
  </si>
  <si>
    <t>CAMOCIM</t>
  </si>
  <si>
    <t>FO-25-1632568</t>
  </si>
  <si>
    <t xml:space="preserve">JOSE INACIO DE LIMA </t>
  </si>
  <si>
    <t>(88) 996409607</t>
  </si>
  <si>
    <t xml:space="preserve">DANIEL </t>
  </si>
  <si>
    <t>RUA SEM DENOMINAÇÃO, S/N</t>
  </si>
  <si>
    <t>MOMBAÇA</t>
  </si>
  <si>
    <t>FO-25-1632421</t>
  </si>
  <si>
    <t>CECMC002</t>
  </si>
  <si>
    <t>CEKOA</t>
  </si>
  <si>
    <t>ASSENTAMENTO TORTA</t>
  </si>
  <si>
    <t>ASSENTAMENTO INCRA - TORTA</t>
  </si>
  <si>
    <t>RUA DOS MATIAS</t>
  </si>
  <si>
    <t>RUA DOS MATIAS, S/Nº</t>
  </si>
  <si>
    <t xml:space="preserve">CAMOCIM </t>
  </si>
  <si>
    <t>FO-25-1632211</t>
  </si>
  <si>
    <t>CEMRW001</t>
  </si>
  <si>
    <t>CEMVT</t>
  </si>
  <si>
    <t>FAZENDA NOVA</t>
  </si>
  <si>
    <t>ASSOCIAÇÃO DE MORADORES DO ASSENTAMENTO FAZENDA NOVA</t>
  </si>
  <si>
    <t>MIRAIMA</t>
  </si>
  <si>
    <t>FO-25-1625763</t>
  </si>
  <si>
    <t>251,84</t>
  </si>
  <si>
    <t>SP-079 KM 140+680</t>
  </si>
  <si>
    <t>FO-25-1624652</t>
  </si>
  <si>
    <t>CECRX001</t>
  </si>
  <si>
    <t>CEKAX</t>
  </si>
  <si>
    <t>ASSENTAMENTO XAVIER</t>
  </si>
  <si>
    <t>ASSOCIAÇÃO DE MORADORES ASSENTAMENTO VILA XAVIER</t>
  </si>
  <si>
    <t>RUA SDO, S/Nº, POTI</t>
  </si>
  <si>
    <t>88 98114-2683</t>
  </si>
  <si>
    <t>EUCLIDES</t>
  </si>
  <si>
    <t>FO-25-1623294</t>
  </si>
  <si>
    <t>MGNXX003</t>
  </si>
  <si>
    <t>MGPBT</t>
  </si>
  <si>
    <t>BIOENERGÉTICA PARACATU</t>
  </si>
  <si>
    <t>FAZ DOS TRES RIOS s/n, Zona Rural, Unai/ MG</t>
  </si>
  <si>
    <t>(38) 3672-6050</t>
  </si>
  <si>
    <t>FISCAL@BEVAP.COM.BR</t>
  </si>
  <si>
    <t>534</t>
  </si>
  <si>
    <t xml:space="preserve">Estrada de terra, S/N°  </t>
  </si>
  <si>
    <t>FO-25-1622966</t>
  </si>
  <si>
    <t>Vila de Fátima</t>
  </si>
  <si>
    <t xml:space="preserve">Cleodimar Sotero de Oliveira </t>
  </si>
  <si>
    <t>Rua Projetada, S/N</t>
  </si>
  <si>
    <t>87 9 8831-7178</t>
  </si>
  <si>
    <t>Brejinho</t>
  </si>
  <si>
    <t>FO-25-1621739</t>
  </si>
  <si>
    <t>PEMRN001</t>
  </si>
  <si>
    <t>PEMRK</t>
  </si>
  <si>
    <t>ASSOCIAÇÃO DOS PEQUENOS PRODUTORES DO ENGENHO DO CANZANZA</t>
  </si>
  <si>
    <t>ASSENTAMENTO DO ENGENHO DO CANZANZA</t>
  </si>
  <si>
    <t>Osvaldo Joaquim da Silva Filho</t>
  </si>
  <si>
    <t>81 98347-0277</t>
  </si>
  <si>
    <t>Assentamento do Engenho do Canzanza</t>
  </si>
  <si>
    <t>Moreno</t>
  </si>
  <si>
    <t>FO-25-1621011</t>
  </si>
  <si>
    <t>Ostrinta</t>
  </si>
  <si>
    <t>ASSOCIAÇÃO DOS AGRICULTORES FAMILIARES DO RIACHO DO NAVIO</t>
  </si>
  <si>
    <t>ASSENTAMENTO RIACHO DO NAVIO (OSTRINTA)</t>
  </si>
  <si>
    <t>Suterlande Nascimento Nunes</t>
  </si>
  <si>
    <t>87 99159-9810</t>
  </si>
  <si>
    <t>Assentamento Riacho do Navio, S/N</t>
  </si>
  <si>
    <t>FO-25-1620290</t>
  </si>
  <si>
    <t>Agostinho Batalini</t>
  </si>
  <si>
    <t>Fazenda Santo Antônio</t>
  </si>
  <si>
    <t>(43) 99168-6568</t>
  </si>
  <si>
    <t>agostinhobatalini@hotmail.com</t>
  </si>
  <si>
    <t>Anaurilândia</t>
  </si>
  <si>
    <t>FO-25-1618457</t>
  </si>
  <si>
    <t>Área Distrital</t>
  </si>
  <si>
    <t>Marcos</t>
  </si>
  <si>
    <t>22 99810-7255</t>
  </si>
  <si>
    <t xml:space="preserve">RJ-230, 61 </t>
  </si>
  <si>
    <t>FO-25-1618235</t>
  </si>
  <si>
    <t xml:space="preserve">Arraial Novo </t>
  </si>
  <si>
    <t>Sr. Morete</t>
  </si>
  <si>
    <t>(22) 99261-8169 / (22) 98167-1370</t>
  </si>
  <si>
    <t>Unnamed Road, S/N</t>
  </si>
  <si>
    <t>FO-25-1613990</t>
  </si>
  <si>
    <t xml:space="preserve">Núcleo G1		</t>
  </si>
  <si>
    <t xml:space="preserve">Irene Oliveira de Abreu							</t>
  </si>
  <si>
    <t xml:space="preserve">R. Doutor Murilo N° 338							</t>
  </si>
  <si>
    <t xml:space="preserve">(98) 99129-1943		</t>
  </si>
  <si>
    <t xml:space="preserve">ireneabreu538@gmail.com							</t>
  </si>
  <si>
    <t xml:space="preserve">R. Principal, Lote 16							</t>
  </si>
  <si>
    <t>ZÉ DOCA</t>
  </si>
  <si>
    <t>FO-25-1606991</t>
  </si>
  <si>
    <t>PONTO DE CACIMBA</t>
  </si>
  <si>
    <t>LEONARDO OLIVEIRA</t>
  </si>
  <si>
    <t>RUA JERÔNIMO GESTEIRA PASSOS, S/N</t>
  </si>
  <si>
    <t>(22) 99871-5374</t>
  </si>
  <si>
    <t>FO-25-1606591</t>
  </si>
  <si>
    <t>NOVA VIDA</t>
  </si>
  <si>
    <t xml:space="preserve">SOCOCO S.A AGROINDRUSTRIA DA AMAZÔNIA 							</t>
  </si>
  <si>
    <t xml:space="preserve">PA-252  KM 38 , ACESSO AO DISTRITO NOVA VIDA 							</t>
  </si>
  <si>
    <t xml:space="preserve">(91) 99114-4217		</t>
  </si>
  <si>
    <t xml:space="preserve">ANTONIOM@SOCOCO.COM.BR							</t>
  </si>
  <si>
    <t>FO-25-1600484</t>
  </si>
  <si>
    <t xml:space="preserve">Grupo Econômico Balbo					</t>
  </si>
  <si>
    <t xml:space="preserve">Usina Uberaba - Grupo Econômico Balbo, Zona Rural. Uberaba (MG)										</t>
  </si>
  <si>
    <t xml:space="preserve">Elias Gonçalves e Leonardo (Área Técnica)					</t>
  </si>
  <si>
    <t xml:space="preserve">Elias (34) 9 9423-0076 e Leonardo (16) 9 8205-0034 </t>
  </si>
  <si>
    <t>4G-UBUR85</t>
  </si>
  <si>
    <t xml:space="preserve">Usina Uberaba - Grupo Econômico Balbo					</t>
  </si>
  <si>
    <t>FO-25-1598559</t>
  </si>
  <si>
    <t>POVOADO SÃO JOSÉ DA FREIXEIRAS</t>
  </si>
  <si>
    <t>MARIA DOS SANTOS LINA DA COSTA</t>
  </si>
  <si>
    <t>RUA PRINCIPAL, 324 MA-312</t>
  </si>
  <si>
    <t>98 985448377</t>
  </si>
  <si>
    <t>RUA PRINCIPAL, 324 - MA - 312</t>
  </si>
  <si>
    <t>FO-25-1595918</t>
  </si>
  <si>
    <t>Suzana</t>
  </si>
  <si>
    <t>Iraci</t>
  </si>
  <si>
    <t>Rua Cangerana, 85</t>
  </si>
  <si>
    <t>(31) 99994-8826</t>
  </si>
  <si>
    <t>FO-25-1589887</t>
  </si>
  <si>
    <t>FO-25-1589072</t>
  </si>
  <si>
    <t>CONCESSIONARIA ROTA DO OESTE S.A.</t>
  </si>
  <si>
    <t>193,94</t>
  </si>
  <si>
    <t>BR-163 Km 685+280</t>
  </si>
  <si>
    <t>FO-25-1586034</t>
  </si>
  <si>
    <t>Mineração Conemp</t>
  </si>
  <si>
    <t>MGSRR001</t>
  </si>
  <si>
    <t>MGSCS</t>
  </si>
  <si>
    <t>SERRO CONEMP MINERAÇÃO</t>
  </si>
  <si>
    <t>AVENIDA GETÚLIO VARGAS, N°1290</t>
  </si>
  <si>
    <t>SERRO</t>
  </si>
  <si>
    <t>FO-25-1584084</t>
  </si>
  <si>
    <t>Parque Caiubura</t>
  </si>
  <si>
    <t xml:space="preserve">Companhia de Concessões Rodoviárias do Novo Litoral de São Paulo					</t>
  </si>
  <si>
    <t>14,91</t>
  </si>
  <si>
    <t>SP-055 KM 228+973</t>
  </si>
  <si>
    <t>FO-25-1578464</t>
  </si>
  <si>
    <t>124,9</t>
  </si>
  <si>
    <t>BR-163 Km 782+130</t>
  </si>
  <si>
    <t>FO-25-1578235</t>
  </si>
  <si>
    <t>Riacho Doce</t>
  </si>
  <si>
    <t>Arlan de Souza Dantas</t>
  </si>
  <si>
    <t>Rua Jornalista Augusto Vaz Filho, 1063/202 - Pinheiro - Maceió</t>
  </si>
  <si>
    <t>82 98179-3776</t>
  </si>
  <si>
    <t>Rua Projetada, Lote 18, Qd D</t>
  </si>
  <si>
    <t>Maceió</t>
  </si>
  <si>
    <t>FO-25-1573108</t>
  </si>
  <si>
    <t>Saco</t>
  </si>
  <si>
    <t>Ryan Hill Colen Guedes</t>
  </si>
  <si>
    <t>Rua Dr. Paulo César, 7, ap 1804/2</t>
  </si>
  <si>
    <t>(21) 98863-8842</t>
  </si>
  <si>
    <t>ryan.colen@bol.com.br</t>
  </si>
  <si>
    <t>Laila Machado Carvalho Colen</t>
  </si>
  <si>
    <t>Rua Manoel Freire de Amorim (Ant. Rua 11), 0, Lote 15, Quadra 101.</t>
  </si>
  <si>
    <t>Magé</t>
  </si>
  <si>
    <t>FO-25-1572090</t>
  </si>
  <si>
    <t>CRISTO VIVO</t>
  </si>
  <si>
    <t>VINICIUS CARAFINI</t>
  </si>
  <si>
    <t>VICINAL CAFÉ DO POVO</t>
  </si>
  <si>
    <t>(64) 999897529</t>
  </si>
  <si>
    <t xml:space="preserve">VC CAFÉ DO POVO </t>
  </si>
  <si>
    <t>BREU BRANCO</t>
  </si>
  <si>
    <t>FO-25-1571983</t>
  </si>
  <si>
    <t>Usinas Itamarati</t>
  </si>
  <si>
    <t>MTBRX002</t>
  </si>
  <si>
    <t>MTBBU</t>
  </si>
  <si>
    <t>Usinas Itamarati S/A</t>
  </si>
  <si>
    <t>Fazenda Guanabara, MT-358, KM 12,7</t>
  </si>
  <si>
    <t>(65) 996518575</t>
  </si>
  <si>
    <t>zaquel.gonçalves@uisa.com.br</t>
  </si>
  <si>
    <t>Usinas Itamarati (UISA)</t>
  </si>
  <si>
    <t>BARRA DO BUGRES</t>
  </si>
  <si>
    <t>FO-25-1567740</t>
  </si>
  <si>
    <t>MTNVL002</t>
  </si>
  <si>
    <t>MTNOU</t>
  </si>
  <si>
    <t>NOVA OLÍMPIA</t>
  </si>
  <si>
    <t>FO-25-1567688</t>
  </si>
  <si>
    <t>MTNVL001</t>
  </si>
  <si>
    <t>MTNOI</t>
  </si>
  <si>
    <t>FO-25-1566730</t>
  </si>
  <si>
    <t>Camobi</t>
  </si>
  <si>
    <t>LIA ELIZANE FLORES RAQUELLI</t>
  </si>
  <si>
    <t>AV JOAO MACHADO SOARES, 564 - Santa Maria, RS - 97110-000</t>
  </si>
  <si>
    <t>(55) 3025-2946</t>
  </si>
  <si>
    <t>Paloma - Corretora</t>
  </si>
  <si>
    <t xml:space="preserve">Rua Bolívia, 25 </t>
  </si>
  <si>
    <t>Santa Maria</t>
  </si>
  <si>
    <t>FO-25-1566030</t>
  </si>
  <si>
    <t>AGENOR PELISSA</t>
  </si>
  <si>
    <t xml:space="preserve">Gleba Vale do Rio Carajás, s/n, União do Sul					</t>
  </si>
  <si>
    <t xml:space="preserve">(66) 9965-4554		</t>
  </si>
  <si>
    <t xml:space="preserve">agenorvpjunior@gmail.com		</t>
  </si>
  <si>
    <t>AGENOR PELISSA JUNIOR</t>
  </si>
  <si>
    <t>Gleba Vale do Rio Carajás, s/n, União do Sul</t>
  </si>
  <si>
    <t>(66) 99654554</t>
  </si>
  <si>
    <t>UNIÃO DO SUL</t>
  </si>
  <si>
    <t>FO-25-1565020</t>
  </si>
  <si>
    <t>65,69</t>
  </si>
  <si>
    <t>BR-373 Km 255+453</t>
  </si>
  <si>
    <t>FO-25-1556768</t>
  </si>
  <si>
    <t>Paulo Grasselli</t>
  </si>
  <si>
    <t>(54) 99969-7086</t>
  </si>
  <si>
    <t>Daniel- filho</t>
  </si>
  <si>
    <t>(54) 999140362</t>
  </si>
  <si>
    <t>500m</t>
  </si>
  <si>
    <t>RSBNT004_RSBGV34</t>
  </si>
  <si>
    <t>Rua José Benedetti, S/N, Vila Nova, Bento Gonçalves</t>
  </si>
  <si>
    <t>FO-25-1551170</t>
  </si>
  <si>
    <t>MTDNS003</t>
  </si>
  <si>
    <t>MTDUM</t>
  </si>
  <si>
    <t>Fazenda Guanabara, MT-358, KM 12,7 - Nova Olimpia</t>
  </si>
  <si>
    <t xml:space="preserve">zaquel.gonçalves@uisa.com.br		</t>
  </si>
  <si>
    <t>Zaquel</t>
  </si>
  <si>
    <t>NAO</t>
  </si>
  <si>
    <t>Fazenda Guanabara, MT-358, KM 12,7 - Nova Olímpia</t>
  </si>
  <si>
    <t>Denise</t>
  </si>
  <si>
    <t>FO-25-1545735</t>
  </si>
  <si>
    <t>MTDNS002</t>
  </si>
  <si>
    <t>MTDUT</t>
  </si>
  <si>
    <t>FO-25-1545718</t>
  </si>
  <si>
    <t>40,95</t>
  </si>
  <si>
    <t>BR-163 Km 811+356</t>
  </si>
  <si>
    <t>FO-25-1545711</t>
  </si>
  <si>
    <t>1381,84</t>
  </si>
  <si>
    <t>BR-163 Km 793+211</t>
  </si>
  <si>
    <t>FO-25-1545694</t>
  </si>
  <si>
    <t>33,39</t>
  </si>
  <si>
    <t>BR-163 Km 767+057</t>
  </si>
  <si>
    <t>FO-25-1545672</t>
  </si>
  <si>
    <t>117,97</t>
  </si>
  <si>
    <t>BR-163 Km 709-127</t>
  </si>
  <si>
    <t>FO-25-1545648</t>
  </si>
  <si>
    <t>1.24,72</t>
  </si>
  <si>
    <t>BR - 163 KM 664+755</t>
  </si>
  <si>
    <t>FO-25-1545624</t>
  </si>
  <si>
    <t>MTDNS001</t>
  </si>
  <si>
    <t>MTDUI</t>
  </si>
  <si>
    <t xml:space="preserve">(65) 996518575		</t>
  </si>
  <si>
    <t>Usina Itamrati</t>
  </si>
  <si>
    <t>FO-25-1544802</t>
  </si>
  <si>
    <t>João Antonio Franciosi</t>
  </si>
  <si>
    <t>Estrada do Café KM 13 Via Placas, S/N, Barreiras - BA</t>
  </si>
  <si>
    <t>(77) 3628-7050</t>
  </si>
  <si>
    <t>fatura@irmaosfranciosi.com.br</t>
  </si>
  <si>
    <t>BRVC06</t>
  </si>
  <si>
    <t>Área Rural, Rio Limpo S/Nº</t>
  </si>
  <si>
    <t>FO-25-1544333</t>
  </si>
  <si>
    <t>172,16</t>
  </si>
  <si>
    <t>BR-163 Km 645+120</t>
  </si>
  <si>
    <t>FO-25-1544204</t>
  </si>
  <si>
    <t>90,66</t>
  </si>
  <si>
    <t>BR-163 Km 636+240</t>
  </si>
  <si>
    <t>FO-25-1544151</t>
  </si>
  <si>
    <t>1029,97</t>
  </si>
  <si>
    <t>BR-163 KM 626+000</t>
  </si>
  <si>
    <t xml:space="preserve">Nova Mutum </t>
  </si>
  <si>
    <t>FO-25-1544047</t>
  </si>
  <si>
    <t>16,11</t>
  </si>
  <si>
    <t>BR-163 Km 614+609</t>
  </si>
  <si>
    <t>FO-25-1544023</t>
  </si>
  <si>
    <t>322.34</t>
  </si>
  <si>
    <t>BR-163 Km 587+173</t>
  </si>
  <si>
    <t>FO-25-1543979</t>
  </si>
  <si>
    <t>152,76</t>
  </si>
  <si>
    <t>BR-163 Km 573+232</t>
  </si>
  <si>
    <t>FO-25-1543944</t>
  </si>
  <si>
    <t>185,71</t>
  </si>
  <si>
    <t xml:space="preserve">BR - 163 KM 565+260 </t>
  </si>
  <si>
    <t>FO-25-1543916</t>
  </si>
  <si>
    <t>CONCESSIONÁRIA ROTA DO OESTE</t>
  </si>
  <si>
    <t>743,19</t>
  </si>
  <si>
    <t>BR-163 KM 555+084</t>
  </si>
  <si>
    <t>FO-25-1543880</t>
  </si>
  <si>
    <t>173,77</t>
  </si>
  <si>
    <t>BR-163 KM 545+116</t>
  </si>
  <si>
    <t>FO-25-1543836</t>
  </si>
  <si>
    <t>649,27</t>
  </si>
  <si>
    <t>BR-163 Km 536+660</t>
  </si>
  <si>
    <t>FO-25-1543819</t>
  </si>
  <si>
    <t xml:space="preserve">Aquariús </t>
  </si>
  <si>
    <t xml:space="preserve">Maria Amador Medeiros </t>
  </si>
  <si>
    <t>21 99103-4690</t>
  </si>
  <si>
    <t>Célia</t>
  </si>
  <si>
    <t>RUA BEIJA FLOR, S/N</t>
  </si>
  <si>
    <t>Cabo Frio</t>
  </si>
  <si>
    <t>FO-25-1543802</t>
  </si>
  <si>
    <t>549,71</t>
  </si>
  <si>
    <t>BR-163 Km 526+930</t>
  </si>
  <si>
    <t>FO-25-1543764</t>
  </si>
  <si>
    <t>2059,1</t>
  </si>
  <si>
    <t>BR-163 Km 518+915</t>
  </si>
  <si>
    <t>FO-25-1543729</t>
  </si>
  <si>
    <t>254,89</t>
  </si>
  <si>
    <t>BR-163 Km 509+124</t>
  </si>
  <si>
    <t>FO-25-1543678</t>
  </si>
  <si>
    <t>19,65</t>
  </si>
  <si>
    <t>BR-364 Km 498+432</t>
  </si>
  <si>
    <t>FO-25-1543627</t>
  </si>
  <si>
    <t>1082,39</t>
  </si>
  <si>
    <t>BR-163 km 474+073</t>
  </si>
  <si>
    <t>FO-25-1541977</t>
  </si>
  <si>
    <t>139,05</t>
  </si>
  <si>
    <t>BR-364 Km 397+887</t>
  </si>
  <si>
    <t>FO-25-1541825</t>
  </si>
  <si>
    <t>633,67</t>
  </si>
  <si>
    <t>BR-364 Km 366+990</t>
  </si>
  <si>
    <t>FO-25-1541746</t>
  </si>
  <si>
    <t>929,65</t>
  </si>
  <si>
    <t>BR-364 Km 301+768</t>
  </si>
  <si>
    <t>FO-25-1541727</t>
  </si>
  <si>
    <t>574,23</t>
  </si>
  <si>
    <t>BR-364 KM 373+860</t>
  </si>
  <si>
    <t>FO-25-1541591</t>
  </si>
  <si>
    <t>155,73</t>
  </si>
  <si>
    <t>BR-364 KM 363+270</t>
  </si>
  <si>
    <t>FO-25-1541546</t>
  </si>
  <si>
    <t>121,45</t>
  </si>
  <si>
    <t>BR-364 KM 274+233</t>
  </si>
  <si>
    <t>FO-25-1541348</t>
  </si>
  <si>
    <t>150,24</t>
  </si>
  <si>
    <t>BR-364 Km 352+220</t>
  </si>
  <si>
    <t>FO-25-1541292</t>
  </si>
  <si>
    <t>23,4</t>
  </si>
  <si>
    <t>BR-364 Km 343+820</t>
  </si>
  <si>
    <t>FO-25-1541266</t>
  </si>
  <si>
    <t>89,53</t>
  </si>
  <si>
    <t>BR-364 KM 331+200</t>
  </si>
  <si>
    <t>FO-25-1541172</t>
  </si>
  <si>
    <t>1760,91</t>
  </si>
  <si>
    <t>BR-163 Km 033+880</t>
  </si>
  <si>
    <t>FO-25-1540978</t>
  </si>
  <si>
    <t>125,69</t>
  </si>
  <si>
    <t>BR-364 KM 239+650</t>
  </si>
  <si>
    <t>FO-25-1540917</t>
  </si>
  <si>
    <t>468,95</t>
  </si>
  <si>
    <t xml:space="preserve">BR-364 Km 280+500 </t>
  </si>
  <si>
    <t>FO-25-1540841</t>
  </si>
  <si>
    <t>245,5</t>
  </si>
  <si>
    <t>BR-163 Km 289+920</t>
  </si>
  <si>
    <t>FO-25-1540796</t>
  </si>
  <si>
    <t>328,64</t>
  </si>
  <si>
    <t>BR-163 Km 300+020</t>
  </si>
  <si>
    <t>FO-25-1540753</t>
  </si>
  <si>
    <t>250.16</t>
  </si>
  <si>
    <t>BR-163 Km 317+900</t>
  </si>
  <si>
    <t>FO-25-1540649</t>
  </si>
  <si>
    <t>279,39</t>
  </si>
  <si>
    <t>BR-163 Km 107+820</t>
  </si>
  <si>
    <t>FO-25-1540581</t>
  </si>
  <si>
    <t>141,38</t>
  </si>
  <si>
    <t>BR-163 Km 074+117</t>
  </si>
  <si>
    <t>FO-25-1540520</t>
  </si>
  <si>
    <t>210,39</t>
  </si>
  <si>
    <t>BR-163 Km 229+600</t>
  </si>
  <si>
    <t>FO-25-1540448</t>
  </si>
  <si>
    <t>81,87</t>
  </si>
  <si>
    <t>BR-163 Km 084+560</t>
  </si>
  <si>
    <t>FO-25-1535571</t>
  </si>
  <si>
    <t>Vale do Paquequer</t>
  </si>
  <si>
    <t>CONCESSIONÁRIA ECORIOMINAS</t>
  </si>
  <si>
    <t>270,89</t>
  </si>
  <si>
    <t>BR-116 Km 068+457</t>
  </si>
  <si>
    <t>FO-25-1535328</t>
  </si>
  <si>
    <t>GOGNX018</t>
  </si>
  <si>
    <t>GOGNAM5</t>
  </si>
  <si>
    <t>Brito</t>
  </si>
  <si>
    <t>Ana Paula</t>
  </si>
  <si>
    <t>Setor Criméia Leste</t>
  </si>
  <si>
    <t>Condomínio Residencial Ilhas do Pacífico, Bloco Taiti</t>
  </si>
  <si>
    <t>Condomínio Residencial Ilhas do Pacífico</t>
  </si>
  <si>
    <t>Avenida Senador Pedro Ludovico Teixeira, Quadra 15, Lotes: 18 à 40</t>
  </si>
  <si>
    <t>( 62) 3203-5880</t>
  </si>
  <si>
    <t>edsonjuliodesouza@gmail.com</t>
  </si>
  <si>
    <t xml:space="preserve">Edson Júlio de Souza </t>
  </si>
  <si>
    <t xml:space="preserve">Avenida Senador Pedro Ludovico Teixeira, Quadra 15, Lotes: 18/20/22, Apartamento 502, Bloco Edifício Havaí, Condomínio Residencial Ilhas do Pacífico, CEP: 74.660-300, Município de Goiânia - GO.									</t>
  </si>
  <si>
    <t>(62) 9.9140-2194</t>
  </si>
  <si>
    <t>FO-25-1534880</t>
  </si>
  <si>
    <t>Distrito de Ibituruí</t>
  </si>
  <si>
    <t>Luiz Picoli</t>
  </si>
  <si>
    <t>CRG ÁREA RURAL S/N.º - Rua principal s/n.º</t>
  </si>
  <si>
    <t>(27) 98182-8044</t>
  </si>
  <si>
    <t>FO-25-1534427</t>
  </si>
  <si>
    <t>Paraguai</t>
  </si>
  <si>
    <t xml:space="preserve">Ronilson Souza Santos </t>
  </si>
  <si>
    <t>Rua Castro Alves, 45</t>
  </si>
  <si>
    <t>73 99173-2225</t>
  </si>
  <si>
    <t>ronilson09@hotmail.com</t>
  </si>
  <si>
    <t>Rua da Mata Escura, S/N</t>
  </si>
  <si>
    <t>FO-25-1534312</t>
  </si>
  <si>
    <t>BAPRT022</t>
  </si>
  <si>
    <t>BAMVV</t>
  </si>
  <si>
    <t>Maria Viuva</t>
  </si>
  <si>
    <t>Hialle Lacerda de Assis</t>
  </si>
  <si>
    <t>Rua Carlos Chagas, n.675</t>
  </si>
  <si>
    <t>73 99959-313</t>
  </si>
  <si>
    <t>hiallela@gmail.com</t>
  </si>
  <si>
    <t>Rua São Pedro, S/N</t>
  </si>
  <si>
    <t>FO-25-1533354</t>
  </si>
  <si>
    <t>RETIRO DO CONGO</t>
  </si>
  <si>
    <t>ANDREIA EVANS</t>
  </si>
  <si>
    <t>RUA DEPUTADO NILTON GOMES</t>
  </si>
  <si>
    <t>RODRIGO GOMES</t>
  </si>
  <si>
    <t>(27)999336519</t>
  </si>
  <si>
    <t>RUA DEPUTADO NILTON GOMES S/N</t>
  </si>
  <si>
    <t>FO-25-1522439</t>
  </si>
  <si>
    <t>RODOVIA CANDIDO PORTINARI (SP-334) - ESTRADA ACESSO TERRA SEM NOME</t>
  </si>
  <si>
    <t>FO-25-1517990</t>
  </si>
  <si>
    <t>LEANDRO</t>
  </si>
  <si>
    <t>SANDRO FERREIRA NUNES</t>
  </si>
  <si>
    <t>ESTRADA ENGENHEIRO IVAN MUNDIN, 300</t>
  </si>
  <si>
    <t>21 96419-1746</t>
  </si>
  <si>
    <t>ESTRADA DO MAZOMBA, S/N</t>
  </si>
  <si>
    <t>ITAGUAÍ</t>
  </si>
  <si>
    <t>FO-25-1515310</t>
  </si>
  <si>
    <t>Aprobado con observaciones</t>
  </si>
  <si>
    <t>JACUTINGA</t>
  </si>
  <si>
    <t>SÍLVIO FRAGA DEOLIVEIRA</t>
  </si>
  <si>
    <t>RUA MAURICIA BORGES, 805</t>
  </si>
  <si>
    <t>(21) 99855-3737</t>
  </si>
  <si>
    <t>SILVIO03FRAGA@GMAIL.COM</t>
  </si>
  <si>
    <t>AV. ANTÔNIO BORGES, 100</t>
  </si>
  <si>
    <t>MESQUITA</t>
  </si>
  <si>
    <t>FO-25-1515111</t>
  </si>
  <si>
    <t>CONSULTEC</t>
  </si>
  <si>
    <t>Sara Raquel</t>
  </si>
  <si>
    <t>Distrito Ouro Verde Alto</t>
  </si>
  <si>
    <t>Alexandre Bonacin</t>
  </si>
  <si>
    <t>(44) 9 98814-6015</t>
  </si>
  <si>
    <t>PRTPY001_SR-PRS428</t>
  </si>
  <si>
    <t>Rua Sem Identificação</t>
  </si>
  <si>
    <t>FO-25-1504649</t>
  </si>
  <si>
    <t>Lote Las Palmas</t>
  </si>
  <si>
    <t xml:space="preserve">Armando Palma dos Santos </t>
  </si>
  <si>
    <t>Rua Jardim Eldorado, 5</t>
  </si>
  <si>
    <t>71 9184-4079</t>
  </si>
  <si>
    <t>armandopimenta@hotmail.com</t>
  </si>
  <si>
    <t xml:space="preserve">Rua Jardim Eldorado, 5 </t>
  </si>
  <si>
    <t>FO-25-1503878</t>
  </si>
  <si>
    <t xml:space="preserve">14,68	</t>
  </si>
  <si>
    <t>BR-364 KM 476+588</t>
  </si>
  <si>
    <t>FO-25-1503634</t>
  </si>
  <si>
    <t xml:space="preserve">98,78	</t>
  </si>
  <si>
    <t>BR-364 KM 021+120</t>
  </si>
  <si>
    <t>FO-25-1503546</t>
  </si>
  <si>
    <t xml:space="preserve">Tarcísio Castro Barbosa </t>
  </si>
  <si>
    <t>Estrada das Cabras, S/N</t>
  </si>
  <si>
    <t>(19) 99705-3448</t>
  </si>
  <si>
    <t>FO-25-1503262</t>
  </si>
  <si>
    <t>69,76</t>
  </si>
  <si>
    <t>BR-364 km 532+460</t>
  </si>
  <si>
    <t>Alto Paraíso</t>
  </si>
  <si>
    <t>FO-25-1503229</t>
  </si>
  <si>
    <t>Luiz Antônio Peres</t>
  </si>
  <si>
    <t>Rua Paulo Rogerio Batista, 140</t>
  </si>
  <si>
    <t>(11) 9 8868-9748</t>
  </si>
  <si>
    <t>620</t>
  </si>
  <si>
    <t>FO-25-1499536</t>
  </si>
  <si>
    <t>Jardim Marisol</t>
  </si>
  <si>
    <t>Serramar Flat Ubatub - Pousada</t>
  </si>
  <si>
    <t>Fabrizio Fambriai</t>
  </si>
  <si>
    <t>(11) 99986-8816</t>
  </si>
  <si>
    <t>fabriziofambrini@hotmail.com</t>
  </si>
  <si>
    <t>5</t>
  </si>
  <si>
    <t>Avenida Marginal H, 44</t>
  </si>
  <si>
    <t>Ubatuba</t>
  </si>
  <si>
    <t>FO-25-1499379</t>
  </si>
  <si>
    <t>Projeto Jaíba, Zona Rural</t>
  </si>
  <si>
    <t>FO-25-1499346</t>
  </si>
  <si>
    <t>Matias Cardoso</t>
  </si>
  <si>
    <t>FO-25-1498754</t>
  </si>
  <si>
    <t>Caixa Dágua</t>
  </si>
  <si>
    <t>Marineide de Almeida Coutinho Lima</t>
  </si>
  <si>
    <t>Rua Hermes de Queiroz, 111</t>
  </si>
  <si>
    <t xml:space="preserve"> rose.baby136@gmail.com</t>
  </si>
  <si>
    <t>ROSENEIDE DE ALMEIDA COUTINHO BASTOS</t>
  </si>
  <si>
    <t>Rua Hermes de Queiroz, 174</t>
  </si>
  <si>
    <t>75 99137-3889</t>
  </si>
  <si>
    <t>Riachão do Jacuípe</t>
  </si>
  <si>
    <t>FO-25-1498076</t>
  </si>
  <si>
    <t xml:space="preserve">CONCESSIONARIA DE NOVO LITORAL </t>
  </si>
  <si>
    <t>473,4</t>
  </si>
  <si>
    <t>SP-098 KM 078+616</t>
  </si>
  <si>
    <t xml:space="preserve">Biritiba Mirim </t>
  </si>
  <si>
    <t>FO-25-1496132</t>
  </si>
  <si>
    <t xml:space="preserve">Projeto Jaíba, Zona Rural </t>
  </si>
  <si>
    <t>FO-25-1495594</t>
  </si>
  <si>
    <t>Lourival dos Santos Paes</t>
  </si>
  <si>
    <t xml:space="preserve">R. Projetada B, s/n </t>
  </si>
  <si>
    <t>92 99485-2327</t>
  </si>
  <si>
    <t>queirozadelia23@gmail.com</t>
  </si>
  <si>
    <t>R. Ramal Nova Esperança, S/Nº</t>
  </si>
  <si>
    <t>URUCARÁ</t>
  </si>
  <si>
    <t>FO-25-1495229</t>
  </si>
  <si>
    <t>ELCIA DE PEREIRA DE JESUS</t>
  </si>
  <si>
    <t>RUA TORQUATO JORDÃO, Nº 974</t>
  </si>
  <si>
    <t>(97) 9 99424-4072</t>
  </si>
  <si>
    <t>edvaldojesus426@gmail.com</t>
  </si>
  <si>
    <t>Edvaldo Jesus</t>
  </si>
  <si>
    <t>Rua Torquato Jordão, 974</t>
  </si>
  <si>
    <t>RUA 13 DE MAIO, S/Nº</t>
  </si>
  <si>
    <t>BARREIRINHA</t>
  </si>
  <si>
    <t>FO-25-1487214</t>
  </si>
  <si>
    <t>ESJNV001</t>
  </si>
  <si>
    <t>ESURM</t>
  </si>
  <si>
    <t>Barra do Triunfo</t>
  </si>
  <si>
    <t>Felipe Baptista</t>
  </si>
  <si>
    <t>(27)998936073</t>
  </si>
  <si>
    <t>JOÃO NEIVA TRIUNFO 2</t>
  </si>
  <si>
    <t>ESUNF</t>
  </si>
  <si>
    <t>Estrada sem denominação</t>
  </si>
  <si>
    <t>João Neiva</t>
  </si>
  <si>
    <t>FO-25-1482193</t>
  </si>
  <si>
    <t>Grupo Econômico Balbo</t>
  </si>
  <si>
    <t>Usina Uberaba - Grupo Econômico Balbo</t>
  </si>
  <si>
    <t>Elias (34) 9 9423-0076 e Leonardo (16) 9 8205-0034</t>
  </si>
  <si>
    <t>FO-25-1482054</t>
  </si>
  <si>
    <t>Lucas Raffaelli Locks</t>
  </si>
  <si>
    <t>Estrada Nova Fronteira km 80 + 05km a direita</t>
  </si>
  <si>
    <t>(65) 99651-1613</t>
  </si>
  <si>
    <t>Valdeci</t>
  </si>
  <si>
    <t>Fazenda Mirage Estrada Nova Fronteira</t>
  </si>
  <si>
    <t>SAPEZAL</t>
  </si>
  <si>
    <t>FO-25-1479605</t>
  </si>
  <si>
    <t>USINA SANTA TEREZINHA</t>
  </si>
  <si>
    <t xml:space="preserve">Rodovia PR 280										</t>
  </si>
  <si>
    <t xml:space="preserve">SN-PECB02	 	</t>
  </si>
  <si>
    <t xml:space="preserve">PR 218 - ROD. BENEDITO MANUEL DA SILVA, S/N					</t>
  </si>
  <si>
    <t>PRESIDENTE CASTELO BRANCO</t>
  </si>
  <si>
    <t>FO-25-1475907</t>
  </si>
  <si>
    <t>Rancho Alegre - Curralinho</t>
  </si>
  <si>
    <t>SADA Transportes e Armazenagens Ltda</t>
  </si>
  <si>
    <t>Rua Antônio Sotero Menezes, 133</t>
  </si>
  <si>
    <t>(31) 982858618</t>
  </si>
  <si>
    <t>Igarapé</t>
  </si>
  <si>
    <t>FO-25-1473662</t>
  </si>
  <si>
    <t>Via Araucária Concessionaria de Rodovias S.A.</t>
  </si>
  <si>
    <t>320,63</t>
  </si>
  <si>
    <t>PR-427 KM 044+110</t>
  </si>
  <si>
    <t xml:space="preserve">Lapa </t>
  </si>
  <si>
    <t>FO-25-1473576</t>
  </si>
  <si>
    <t>SITIO DOS MARCOS</t>
  </si>
  <si>
    <t>OSMARIO JOSE DE FREITAS LOPES</t>
  </si>
  <si>
    <t>ESTRADA DOS MARCOS</t>
  </si>
  <si>
    <t>79 9 9139-2802</t>
  </si>
  <si>
    <t>OSMARIOJFLOPES@GMAIL.COM</t>
  </si>
  <si>
    <t>RUA LAJEDO S/N</t>
  </si>
  <si>
    <t>IGARASSU</t>
  </si>
  <si>
    <t>FO-25-1472727</t>
  </si>
  <si>
    <t>João Siqueira Costa</t>
  </si>
  <si>
    <t>ET do Sampaio, 90</t>
  </si>
  <si>
    <t>92 98463-0395</t>
  </si>
  <si>
    <t>joaosiqueira7070@gmail.com</t>
  </si>
  <si>
    <t>Estrada do Sampaio, s/n - Z02</t>
  </si>
  <si>
    <t>AUTAZES</t>
  </si>
  <si>
    <t>FO-25-1472479</t>
  </si>
  <si>
    <t>Joana Darc de Oliveira</t>
  </si>
  <si>
    <t>Rua Feliciano Soares, s/n</t>
  </si>
  <si>
    <t>92 99437-6686</t>
  </si>
  <si>
    <t>jefferssonbonfim2025@outlook.com</t>
  </si>
  <si>
    <t>Jeferson Oliveira Bonfim</t>
  </si>
  <si>
    <t>Rua Wanderlan Sampaio, s/n</t>
  </si>
  <si>
    <t>FO-25-1472284</t>
  </si>
  <si>
    <t>MIRANTE DE PERIPERI</t>
  </si>
  <si>
    <t>MARLI</t>
  </si>
  <si>
    <t>R. ANTONIO TEIXEIRA, 155</t>
  </si>
  <si>
    <t>071 99243-9080</t>
  </si>
  <si>
    <t>R. ANTONIO TEIXEIRA, 151</t>
  </si>
  <si>
    <t>FO-25-1468233</t>
  </si>
  <si>
    <t>JANAUACÁ</t>
  </si>
  <si>
    <t>FELIPE PEREIRA AMORIM</t>
  </si>
  <si>
    <t>RUA DOM GERALDO S/N</t>
  </si>
  <si>
    <t>92 99263-9918</t>
  </si>
  <si>
    <t>felipepereiraamorim133@gmail.com</t>
  </si>
  <si>
    <t>MANAQUIRI</t>
  </si>
  <si>
    <t>FO-25-1467648</t>
  </si>
  <si>
    <t>LUIZ DE SOUZA LIRA</t>
  </si>
  <si>
    <t>RUA JOSE MACEDO S/N</t>
  </si>
  <si>
    <t>92 99369-1245</t>
  </si>
  <si>
    <t>luizlira@gmail.com</t>
  </si>
  <si>
    <t>RUA JOSE MARCEDO S/N</t>
  </si>
  <si>
    <t>CAREIRO</t>
  </si>
  <si>
    <t>FO-25-1466493</t>
  </si>
  <si>
    <t>Parque Industrial</t>
  </si>
  <si>
    <t>Vale portaria Camburi</t>
  </si>
  <si>
    <t>FO-25-1465617</t>
  </si>
  <si>
    <t>MULTIRÃO</t>
  </si>
  <si>
    <t>PURUPURU TRANPORTE DE NAVEGAÇAO LTDA-ME</t>
  </si>
  <si>
    <t>AV NUNES DE MELO, SN</t>
  </si>
  <si>
    <t>92 99106-1000</t>
  </si>
  <si>
    <t>josecarlosam54@gmail.com</t>
  </si>
  <si>
    <t>JOSE CARLOS MORAIS DE SOUZA</t>
  </si>
  <si>
    <t>RUA NUNES DE MELO S/N</t>
  </si>
  <si>
    <t>AMREG220011</t>
  </si>
  <si>
    <t>RUA MANOEL DE SOUZA 13B</t>
  </si>
  <si>
    <t>FO-25-1464816</t>
  </si>
  <si>
    <t>Wanderson Santos Queiroz</t>
  </si>
  <si>
    <t>Urbis I, Caminho L, n.27 - Calabar - Santo Antonio de Jesus</t>
  </si>
  <si>
    <t>75 98851-1515</t>
  </si>
  <si>
    <t>atendimento.tudo@gmail.com</t>
  </si>
  <si>
    <t>Rua Itaigara, LOT07, QD V</t>
  </si>
  <si>
    <t>FO-25-1464526</t>
  </si>
  <si>
    <t>MANASSES NOBRE</t>
  </si>
  <si>
    <t>RUA PROJETADA, S/Nº, DISTRITO DE CANA BRAVA, MACAIBA</t>
  </si>
  <si>
    <t>(84) 991037114</t>
  </si>
  <si>
    <t>RNREG240019</t>
  </si>
  <si>
    <t>RUA PROJETADA, S/Nº</t>
  </si>
  <si>
    <t>MACAIBA</t>
  </si>
  <si>
    <t>FO-25-1462553</t>
  </si>
  <si>
    <t>JAÇANÃ</t>
  </si>
  <si>
    <t>JUCIMAR BEZERRA MONTEIRO JUNIOR</t>
  </si>
  <si>
    <t>RUA JOÃO HERMANO DE SOUZA Nº 106</t>
  </si>
  <si>
    <t>81 9 9686-3121</t>
  </si>
  <si>
    <t>JUCIMARBMJUNIOR@HOTMAIL.COM</t>
  </si>
  <si>
    <t>PEM5G230088</t>
  </si>
  <si>
    <t>RUA LUIZ GONZAGA Nº20</t>
  </si>
  <si>
    <t>SANTA CRUZ DO CAPIBARIBE</t>
  </si>
  <si>
    <t>FO-25-1462440</t>
  </si>
  <si>
    <t>PEPLS003</t>
  </si>
  <si>
    <t>PEIDT</t>
  </si>
  <si>
    <t>PARATIBE</t>
  </si>
  <si>
    <t>MARYNNA MADER GOUVEIA CYSNEIRO SAMPAIO</t>
  </si>
  <si>
    <t xml:space="preserve">AV. DOUTOR RINALDO DE PINHO ALVES, 0 - PE-18 KM LOTE C-12 </t>
  </si>
  <si>
    <t>81 9 9772-0556</t>
  </si>
  <si>
    <t>YURIDOMINGOS@YAHOO.COM.BR</t>
  </si>
  <si>
    <t>YURI FIGUEIRAS</t>
  </si>
  <si>
    <t>PEQLD250005</t>
  </si>
  <si>
    <t>Av. Dr. Rinaldo pinho alves ( antiga Av. Ingo Hering), Nº 2500  </t>
  </si>
  <si>
    <t>PAULISTA</t>
  </si>
  <si>
    <t>FO-25-1461904</t>
  </si>
  <si>
    <t>PERÓ</t>
  </si>
  <si>
    <t>EDISON PEDRO CALHEIROS CARVALHO</t>
  </si>
  <si>
    <t>RUA PROJETADA, QUADRA H LOTE 7H, S/N</t>
  </si>
  <si>
    <t>(21) 99189-4715</t>
  </si>
  <si>
    <t>FO-25-1461851</t>
  </si>
  <si>
    <t xml:space="preserve">USINA UBERABA							</t>
  </si>
  <si>
    <t xml:space="preserve">(34) 3317-8000		</t>
  </si>
  <si>
    <t>ELIAS LUIZ GONÇALVES</t>
  </si>
  <si>
    <t xml:space="preserve">(34) 99243-0076		</t>
  </si>
  <si>
    <t xml:space="preserve">RODOVIA MG-190, S/N						</t>
  </si>
  <si>
    <t xml:space="preserve">Uberlândia 		</t>
  </si>
  <si>
    <t>FO-25-1461844</t>
  </si>
  <si>
    <t xml:space="preserve">CONCESSIONARIA NOVO LITORAL </t>
  </si>
  <si>
    <t>1372,91</t>
  </si>
  <si>
    <t>SP-098 KM 083+660</t>
  </si>
  <si>
    <t>FO-25-1461823</t>
  </si>
  <si>
    <t>Jd Albatroz II</t>
  </si>
  <si>
    <t>55,52</t>
  </si>
  <si>
    <t>SP-055 KM 234+140</t>
  </si>
  <si>
    <t>FO-25-1461781</t>
  </si>
  <si>
    <t>Cabuçu</t>
  </si>
  <si>
    <t>CONCESSIONARIA NOVO LITORAL</t>
  </si>
  <si>
    <t>899,88</t>
  </si>
  <si>
    <t>SP-055 Km 239+790</t>
  </si>
  <si>
    <t>FO-25-1461689</t>
  </si>
  <si>
    <t>Novo Litoral</t>
  </si>
  <si>
    <t>SP-055 KM 386+620</t>
  </si>
  <si>
    <t>MIRACATU</t>
  </si>
  <si>
    <t>FO-25-1461670</t>
  </si>
  <si>
    <t>Raimunda Rodrigues Vieira</t>
  </si>
  <si>
    <t>Comunidade Benjamin Constant, s/n</t>
  </si>
  <si>
    <t>92 99365-3463</t>
  </si>
  <si>
    <t>daniel.manaus.com@gmail.com</t>
  </si>
  <si>
    <t>AMREG220019</t>
  </si>
  <si>
    <t>FO-25-1461570</t>
  </si>
  <si>
    <t>ESVTR007</t>
  </si>
  <si>
    <t>ESVA5</t>
  </si>
  <si>
    <t>Vale (Usina 8 )</t>
  </si>
  <si>
    <t>FO-25-1461556</t>
  </si>
  <si>
    <t>SABIAGUABA</t>
  </si>
  <si>
    <t>LUIZ CARLOS CARDOSO ROSSI</t>
  </si>
  <si>
    <t>R. Gilberto Albuquerque</t>
  </si>
  <si>
    <t>85 986062591</t>
  </si>
  <si>
    <t>lotussolucoesimobiliaria@gmail.com</t>
  </si>
  <si>
    <t>FABRICIO</t>
  </si>
  <si>
    <t>Av. Washington Soares 3663</t>
  </si>
  <si>
    <t>CEM5G250005</t>
  </si>
  <si>
    <t>R. Gilberto Albuquerque, 1580</t>
  </si>
  <si>
    <t>FO-25-1461289</t>
  </si>
  <si>
    <t>REDINHA</t>
  </si>
  <si>
    <t>EMANUEL DE PAIVA ARAUJO</t>
  </si>
  <si>
    <t>R. Gameleira, 50</t>
  </si>
  <si>
    <t>84 99677-1555</t>
  </si>
  <si>
    <t>dinhopaiva83@gmail.com</t>
  </si>
  <si>
    <t>RNQLD250009</t>
  </si>
  <si>
    <t>R. Beberibe S/N</t>
  </si>
  <si>
    <t>FO-25-1458258</t>
  </si>
  <si>
    <t>Carlos Agusto Alves de Lima</t>
  </si>
  <si>
    <t>Rua Terrero Aranha, 510 / CM Amatari</t>
  </si>
  <si>
    <t xml:space="preserve">92 99361-7975 </t>
  </si>
  <si>
    <t>alexandreiolanda775@gmail.com</t>
  </si>
  <si>
    <t>AMREG220016</t>
  </si>
  <si>
    <t>Vila Comunidade São José do Amatari</t>
  </si>
  <si>
    <t>Itacoatiara</t>
  </si>
  <si>
    <t>FO-25-1455953</t>
  </si>
  <si>
    <t>POVOADO VARJOTA</t>
  </si>
  <si>
    <t>ANTONIO EGBERTO MOTA DE OLIVEIRA</t>
  </si>
  <si>
    <t>RUA ELVIRA FREITAS FERREIRA N 12 - CENTRO - ICHU</t>
  </si>
  <si>
    <t>75 98104-6515</t>
  </si>
  <si>
    <t>EGBERTOMOTA84@GMAIL.COM</t>
  </si>
  <si>
    <t>ICHU</t>
  </si>
  <si>
    <t>FO-25-1453633</t>
  </si>
  <si>
    <t>CONCESSIONÁRIA RODOVIAS DO SUL DE MINAS SPE S.A.</t>
  </si>
  <si>
    <t>12.40</t>
  </si>
  <si>
    <t>BR-459 Km 068+352</t>
  </si>
  <si>
    <t xml:space="preserve">Senador José Bento </t>
  </si>
  <si>
    <t>FO-25-1445679</t>
  </si>
  <si>
    <t>BACCS001</t>
  </si>
  <si>
    <t>4G-CCVC02</t>
  </si>
  <si>
    <t>SANTA COLOMBA AGROPECUÁRIA S/A</t>
  </si>
  <si>
    <t>MARCEL SADER</t>
  </si>
  <si>
    <t>FO-25-1445579</t>
  </si>
  <si>
    <t>FAZENDA KARITÉ I</t>
  </si>
  <si>
    <t>ESTRADA COCOS/MAMBAI</t>
  </si>
  <si>
    <t>FO-25-1442378</t>
  </si>
  <si>
    <t>Ponta da Fruta</t>
  </si>
  <si>
    <t xml:space="preserve">Maira </t>
  </si>
  <si>
    <t>Rua Estudante José Julio de Souza, 1372</t>
  </si>
  <si>
    <t xml:space="preserve">(27) 999311115 </t>
  </si>
  <si>
    <t>Av. Wolmar José Médici S/N°</t>
  </si>
  <si>
    <t>Vila Velha</t>
  </si>
  <si>
    <t>FO-25-1440698</t>
  </si>
  <si>
    <t>Jardim Planalto Viracopos</t>
  </si>
  <si>
    <t>José Carlos da Silva Pinheiro</t>
  </si>
  <si>
    <t>Rua 6, n°19</t>
  </si>
  <si>
    <t>(19) 99541-4023</t>
  </si>
  <si>
    <t>josecarlospinheiro42@gmail.com</t>
  </si>
  <si>
    <t>SPPVO</t>
  </si>
  <si>
    <t>Rua Urbano José Brateisch, s/n, vizinho ao n°325</t>
  </si>
  <si>
    <t>FO-25-1440496</t>
  </si>
  <si>
    <t>Parque Valenca II</t>
  </si>
  <si>
    <t>GALIANI</t>
  </si>
  <si>
    <t>Av. Antônio Arten, S/N</t>
  </si>
  <si>
    <t>19 99274-1534</t>
  </si>
  <si>
    <t>MARCOS</t>
  </si>
  <si>
    <t>19 98892-2605</t>
  </si>
  <si>
    <t>FO-25-1436744</t>
  </si>
  <si>
    <t>LOT. NOSSA SENHORA DAS GRAÇAS</t>
  </si>
  <si>
    <t>LUIZ KADLUBITSKI</t>
  </si>
  <si>
    <t>Rua da Torre</t>
  </si>
  <si>
    <t>(42)99965-7240</t>
  </si>
  <si>
    <t>SIRGAS2000</t>
  </si>
  <si>
    <t>PRUDENTÓPOLIS - NOSSA SENHORA DAS GRAÇAS</t>
  </si>
  <si>
    <t>RUA DA TORRE, S/N°</t>
  </si>
  <si>
    <t>FO-25-1436510</t>
  </si>
  <si>
    <t>Dona America</t>
  </si>
  <si>
    <t>REGINA CELIA DIAS DA ROSA</t>
  </si>
  <si>
    <t>(21)997125934</t>
  </si>
  <si>
    <t>DONA AMÉRICA ESTAÇÃO FERROVIÁRIA</t>
  </si>
  <si>
    <t>RUA EDITE VIEIRA T LIMA</t>
  </si>
  <si>
    <t>FO-25-1435302</t>
  </si>
  <si>
    <t>CONCEIÇÃO DO MUQUI</t>
  </si>
  <si>
    <t>LUCIO SANTOLINI PADELA</t>
  </si>
  <si>
    <t>RUA PRINCIPAL</t>
  </si>
  <si>
    <t>(28)999094083</t>
  </si>
  <si>
    <t>DURANCHOPEDIDO@HOTMAIL.COM</t>
  </si>
  <si>
    <t>CONCEIÇÃO DO MUQUI LOCAL</t>
  </si>
  <si>
    <t>RUA DO CEMITÉRIO</t>
  </si>
  <si>
    <t>FO-25-1434277</t>
  </si>
  <si>
    <t>MONTE BELO</t>
  </si>
  <si>
    <t>MARIO VASSOLER</t>
  </si>
  <si>
    <t>SITIO MONTE BELO</t>
  </si>
  <si>
    <t>(28)999026340</t>
  </si>
  <si>
    <t>ICONHA MONTE BELO 2</t>
  </si>
  <si>
    <t>SITIO MONTE BELO, ESTRADA SANTO ANTÔNIO</t>
  </si>
  <si>
    <t>ICONHA</t>
  </si>
  <si>
    <t>FO-25-1433680</t>
  </si>
  <si>
    <t>FLEXEIRAS</t>
  </si>
  <si>
    <t>DIONES ADRIANO SILVA</t>
  </si>
  <si>
    <t>(28)999345094</t>
  </si>
  <si>
    <t>FLECHEIRAS SÃO JOÃO</t>
  </si>
  <si>
    <t>ATÍLIO VIVACQUA</t>
  </si>
  <si>
    <t>FO-25-1432148</t>
  </si>
  <si>
    <t>ELMAR FRANCISCO THOM</t>
  </si>
  <si>
    <t>(27)999893852</t>
  </si>
  <si>
    <t>SANTA MARIA DE JETIBÁ</t>
  </si>
  <si>
    <t>ESTRADA 368</t>
  </si>
  <si>
    <t>FO-25-1430967</t>
  </si>
  <si>
    <t>MACABUZINHO</t>
  </si>
  <si>
    <t>ROBERTO DA SILVA FERNANDES/ANA LUCIA TAVARES BARRETO FERNANDES</t>
  </si>
  <si>
    <t>Rua Poeta Antônio Silva</t>
  </si>
  <si>
    <t>ROBERTA TAVARES</t>
  </si>
  <si>
    <t>(22)98154-9321</t>
  </si>
  <si>
    <t>RJCNC001 - RJMZH</t>
  </si>
  <si>
    <t>1</t>
  </si>
  <si>
    <t>Rua Poeta Antônio Silva S/N</t>
  </si>
  <si>
    <t>CONCEIÇÃO DE MACABU</t>
  </si>
  <si>
    <t>FO-25-1430798</t>
  </si>
  <si>
    <t>PARQUE SÃO GEORGE</t>
  </si>
  <si>
    <t xml:space="preserve">MYCON RODRIGUES </t>
  </si>
  <si>
    <t>Av. Elias Zarzur, n°611 CASA B</t>
  </si>
  <si>
    <t>(11) 94757-0200</t>
  </si>
  <si>
    <t>trans.tornado@hotmail.com</t>
  </si>
  <si>
    <t>809</t>
  </si>
  <si>
    <t>Av. Elias Zarzur, n°611</t>
  </si>
  <si>
    <t>FO-25-1426523</t>
  </si>
  <si>
    <t>ESGVR001</t>
  </si>
  <si>
    <t>ESLLL</t>
  </si>
  <si>
    <t>Morello</t>
  </si>
  <si>
    <t>Marcos Morello</t>
  </si>
  <si>
    <t>Av Andre Morello s/n - Morello</t>
  </si>
  <si>
    <t>(27) 99766-9456</t>
  </si>
  <si>
    <t>morellomarcos90@gmail.com</t>
  </si>
  <si>
    <t>LINDENBERG MORELLO 2</t>
  </si>
  <si>
    <t xml:space="preserve">Rua Elidio Morello, 9  </t>
  </si>
  <si>
    <t>Governador Lindenberg</t>
  </si>
  <si>
    <t>FO-25-1423455</t>
  </si>
  <si>
    <t>Jardim Honoria</t>
  </si>
  <si>
    <t>bonsdomicilios@gmail.com</t>
  </si>
  <si>
    <t>Rodrigues</t>
  </si>
  <si>
    <t>(11) 93750-4548</t>
  </si>
  <si>
    <t>870</t>
  </si>
  <si>
    <t>R. Euclídes de Almeida, s/num (vizinho ao n° 44)</t>
  </si>
  <si>
    <t>FO-25-1422843</t>
  </si>
  <si>
    <t xml:space="preserve"> São Sebastião do Paraíba </t>
  </si>
  <si>
    <t>Walace</t>
  </si>
  <si>
    <t>Rua Joaquim Ferrete da Costa, S/N</t>
  </si>
  <si>
    <t>22 98127-1206</t>
  </si>
  <si>
    <t>FO-25-1422684</t>
  </si>
  <si>
    <t>89251-701</t>
  </si>
  <si>
    <t>Edficio Menegotti</t>
  </si>
  <si>
    <t>SEBAJE</t>
  </si>
  <si>
    <t xml:space="preserve">AV MAL. DEODORO DA FONSECA - COND EDIFICIO MENEGOTTI - CENTRO </t>
  </si>
  <si>
    <t>(47) 9 9958-1524</t>
  </si>
  <si>
    <t>Jaraguá do Sul</t>
  </si>
  <si>
    <t>FO-25-1422645</t>
  </si>
  <si>
    <t>PRAIA GRANDE</t>
  </si>
  <si>
    <t>BIRA</t>
  </si>
  <si>
    <t>R. da Tuíca, 63 - Praia Grande (Ilha de Maré)</t>
  </si>
  <si>
    <t>071 98455-6802</t>
  </si>
  <si>
    <t>FO-25-1421740</t>
  </si>
  <si>
    <t>CANTINHO DO SENHOR DOS AFLITOS</t>
  </si>
  <si>
    <t>GLEIDSON CARVALHO DA CRUZ</t>
  </si>
  <si>
    <t>POVOADO CANTINHO DO SENHOR DOS AFLITOS, N°27</t>
  </si>
  <si>
    <t>(77) 9701-0086</t>
  </si>
  <si>
    <t>Gue135936@gmail.com</t>
  </si>
  <si>
    <t>POVOADO CANTINHO DO SENHOR DOS AFLITOS, N/A</t>
  </si>
  <si>
    <t>BARREIRAS</t>
  </si>
  <si>
    <t>FO-25-1420537</t>
  </si>
  <si>
    <t>UMBURANA</t>
  </si>
  <si>
    <t>VALDEMAR FERREIRA DOS SANTOS</t>
  </si>
  <si>
    <t>FAZENDA LAGOA DO CANTO, S/N° (COMPLEMENTO, CASA)</t>
  </si>
  <si>
    <t>77 9140-4825</t>
  </si>
  <si>
    <t>reynansantanadossantos5@gmail.com</t>
  </si>
  <si>
    <t>FAZENDA LAGOA DO CANTO</t>
  </si>
  <si>
    <t>FO-25-1419543</t>
  </si>
  <si>
    <t>BAVLN001</t>
  </si>
  <si>
    <t>BAGPH</t>
  </si>
  <si>
    <t>ADEMILSON MENEZES BORGES</t>
  </si>
  <si>
    <t>RUA SETE DE SETEMBRO, 356</t>
  </si>
  <si>
    <t>(73) 98125-6200</t>
  </si>
  <si>
    <t>inomenezes@hotmail.com</t>
  </si>
  <si>
    <t>RUA DOS GUAJIRÚS, 64</t>
  </si>
  <si>
    <t>VALENÇA</t>
  </si>
  <si>
    <t>FO-25-1419296</t>
  </si>
  <si>
    <t>AURICÉLIO DA SILVA NUNES</t>
  </si>
  <si>
    <t>RUA RAUL ROCHA, 255</t>
  </si>
  <si>
    <t>(11) 99193-3633</t>
  </si>
  <si>
    <t>RUA 3</t>
  </si>
  <si>
    <t>ITABERABA</t>
  </si>
  <si>
    <t>FO-25-1417344</t>
  </si>
  <si>
    <t>Vila Prudente</t>
  </si>
  <si>
    <t xml:space="preserve">Condomínio Raposo Tavares </t>
  </si>
  <si>
    <t>Rua Capitão Pacheco e Chaves, nº. 368</t>
  </si>
  <si>
    <t>Moradadacolina@gmail.com</t>
  </si>
  <si>
    <t>Ronaldo</t>
  </si>
  <si>
    <t>Rua Capitão Pacheco e Chaves, 368</t>
  </si>
  <si>
    <t>(11) 94713-8004</t>
  </si>
  <si>
    <t>FO-25-1410941</t>
  </si>
  <si>
    <t>VILA SÃO JOSÉ</t>
  </si>
  <si>
    <t>SAULO</t>
  </si>
  <si>
    <t>65981465895</t>
  </si>
  <si>
    <t>saulostcruz@gmail.com</t>
  </si>
  <si>
    <t>BR-174B,KM8, SN</t>
  </si>
  <si>
    <t>VILA BELA DA SANTISSIMA TRINDADE</t>
  </si>
  <si>
    <t>FO-25-1410893</t>
  </si>
  <si>
    <t>CIDADE SATELITE IRIS</t>
  </si>
  <si>
    <t>Reinaldo Reis de Oliveira</t>
  </si>
  <si>
    <t>19 98313-5299</t>
  </si>
  <si>
    <t>Reinaldoreisoliveira2023@gmail.com</t>
  </si>
  <si>
    <t>R. Dr. Dante Erbolato, s/num (vizinho ao n°1825)</t>
  </si>
  <si>
    <t>FO-25-1410366</t>
  </si>
  <si>
    <t>Chácaras Campos dos Amarais</t>
  </si>
  <si>
    <t>Av. Comendador Aladino Selmi SN</t>
  </si>
  <si>
    <t>(19) 99600-5058</t>
  </si>
  <si>
    <t>SPCMP014-SP0Q2</t>
  </si>
  <si>
    <t>FO-25-1410245</t>
  </si>
  <si>
    <t>BRENO SANTOS DA SILVA</t>
  </si>
  <si>
    <t>(75) 99883-1164</t>
  </si>
  <si>
    <t>LOCALIDADE PEDROS</t>
  </si>
  <si>
    <t>FO-25-1409936</t>
  </si>
  <si>
    <t>SÃO JOÃO DO CABRITO</t>
  </si>
  <si>
    <t>MANOEL CARLOS LUZ DA SILVA</t>
  </si>
  <si>
    <t>RUA JAIME VIEIRA LIMA, 124</t>
  </si>
  <si>
    <t>071 98675-0834</t>
  </si>
  <si>
    <t>RUA JAIME VIEIRA LIMA, Nº124</t>
  </si>
  <si>
    <t>FO-25-1404343</t>
  </si>
  <si>
    <t xml:space="preserve">MURITINGA DO SUL </t>
  </si>
  <si>
    <t>ESTRADA MUNICIPAL NOVA INDEPENDENCIA A GUARACAI</t>
  </si>
  <si>
    <t>FO-25-1404130</t>
  </si>
  <si>
    <t xml:space="preserve">Estr. Serra Azul – Rod Cap. José L O Silva </t>
  </si>
  <si>
    <t>SERRA AZUL</t>
  </si>
  <si>
    <t>FO-25-1401714</t>
  </si>
  <si>
    <t xml:space="preserve">Faz. São Luiz da Esplanada S/N </t>
  </si>
  <si>
    <t>FO-25-1401262</t>
  </si>
  <si>
    <t>Rod. Profº Benedito Montenegro</t>
  </si>
  <si>
    <t>FO-25-1400809</t>
  </si>
  <si>
    <t>Santa Rita</t>
  </si>
  <si>
    <t>Ananias de Sousa Silva</t>
  </si>
  <si>
    <t>Rua Antonio Fernandes Vasconcelos, nº01</t>
  </si>
  <si>
    <t>(33) 99995-2972</t>
  </si>
  <si>
    <t>Rua Simão Rodrigues Vasconcelos, s/nº</t>
  </si>
  <si>
    <t>FO-25-1400496</t>
  </si>
  <si>
    <t xml:space="preserve">SPV-016, Ouro Verde </t>
  </si>
  <si>
    <t>PANORAMA</t>
  </si>
  <si>
    <t>FO-25-1400457</t>
  </si>
  <si>
    <t xml:space="preserve">Santa Maria </t>
  </si>
  <si>
    <t xml:space="preserve"> SITIO BOM JESUS, ESTRADA BAIRRO SANTA MARIA - MONTE CASTELO</t>
  </si>
  <si>
    <t>MONTE CASTELO</t>
  </si>
  <si>
    <t>FO-25-1400377</t>
  </si>
  <si>
    <t>Rod. vicinal que faz ligação entre Igarapava e o município de Rafaina entrada para o Alto da Serra.</t>
  </si>
  <si>
    <t>FO-25-1398483</t>
  </si>
  <si>
    <t>FAZENDA SANTANA</t>
  </si>
  <si>
    <t>SPZXX001</t>
  </si>
  <si>
    <t>ESTRADA ESTRADA MUNICIPAL MIRANDOPOLIS-PACAEMBU KM 13 MAIS 19 KM</t>
  </si>
  <si>
    <t>GUARAÇAI</t>
  </si>
  <si>
    <t>FO-25-1389739</t>
  </si>
  <si>
    <t>Pedra Agroindustrial S/A</t>
  </si>
  <si>
    <t>16 99642-7394</t>
  </si>
  <si>
    <t>José Rafael</t>
  </si>
  <si>
    <t>Rod. Cândido Portinari</t>
  </si>
  <si>
    <t>FO-25-1389379</t>
  </si>
  <si>
    <t>Fazenda São Luiz, Rodovia BR-158, KM 706, S/n°, Zona Rural, CEP: 78.607-899.</t>
  </si>
  <si>
    <t>(16) 9.9762-0099</t>
  </si>
  <si>
    <t>Otavio</t>
  </si>
  <si>
    <t>Fazenda São Luiz, Rodovia BR-158, KM 706, S/n°, Zona Rural,</t>
  </si>
  <si>
    <t>Barra do Garças</t>
  </si>
  <si>
    <t>FO-25-1389231</t>
  </si>
  <si>
    <t>Bananal de Baixo</t>
  </si>
  <si>
    <t>José Carlos Ferreia Costa</t>
  </si>
  <si>
    <t>Rua Amador Viana, 114</t>
  </si>
  <si>
    <t>(33) 99802-0676</t>
  </si>
  <si>
    <t>Rua Amador Viana, 255</t>
  </si>
  <si>
    <t>FO-25-1389191</t>
  </si>
  <si>
    <t>JOÃO FILHO- (FILHO DA PROPRIETÁRIA)</t>
  </si>
  <si>
    <t>BR MA 222 KM 88</t>
  </si>
  <si>
    <t>98 9 8479-1471</t>
  </si>
  <si>
    <t>BOM JESUS DA SELVA</t>
  </si>
  <si>
    <t>FO-25-1388853</t>
  </si>
  <si>
    <t>Rodovia BR-158, KM 706, Fazenda São Luiz</t>
  </si>
  <si>
    <t>FO-25-1388722</t>
  </si>
  <si>
    <t>octavio.rosa@pedraagroinsdustrial.com.br</t>
  </si>
  <si>
    <t>Otávio</t>
  </si>
  <si>
    <t>Barra do Garça</t>
  </si>
  <si>
    <t>FO-25-1388548</t>
  </si>
  <si>
    <t>DORES DA VITORIA</t>
  </si>
  <si>
    <t>Sebastião Marani Pereira</t>
  </si>
  <si>
    <t>R. Thereza de lima jorge espanhol - 100</t>
  </si>
  <si>
    <t>32 98442-4483</t>
  </si>
  <si>
    <t>sebastiaomarani@gmail.com</t>
  </si>
  <si>
    <t>685</t>
  </si>
  <si>
    <t>MIRAI</t>
  </si>
  <si>
    <t>FO-25-1388370</t>
  </si>
  <si>
    <t>FERK</t>
  </si>
  <si>
    <t>Leonardo V.B</t>
  </si>
  <si>
    <t>Rua Projetada, S/Nº</t>
  </si>
  <si>
    <t>(31) 9 9976-3479</t>
  </si>
  <si>
    <t>leovbrandao@gmail.com</t>
  </si>
  <si>
    <t>AGUANIL - RANCHOS CAMBUÍ</t>
  </si>
  <si>
    <t>MGGNL001 - MGRHC</t>
  </si>
  <si>
    <t>Aguanil</t>
  </si>
  <si>
    <t>FO-25-1388133</t>
  </si>
  <si>
    <t>Sérgio Mendes Antunes da Silva</t>
  </si>
  <si>
    <t>Rua Custodio Rafael de Carvalho, nº 1115 CS, São Luiz</t>
  </si>
  <si>
    <t>(24) 99914-7604</t>
  </si>
  <si>
    <t>RIO PRETO - SÃO LUIZ</t>
  </si>
  <si>
    <t>MGXPR001 - MGRLZ</t>
  </si>
  <si>
    <t>Rua Custodio Rafael de Carvalho, nº 1115 CS</t>
  </si>
  <si>
    <t>FO-25-1387110</t>
  </si>
  <si>
    <t>Carlos Guinle</t>
  </si>
  <si>
    <t>BR-116 KM 089+647</t>
  </si>
  <si>
    <t>FO-25-1382402</t>
  </si>
  <si>
    <t xml:space="preserve">ZONA RURAL 			</t>
  </si>
  <si>
    <t xml:space="preserve">USINA CERRADÃO 							</t>
  </si>
  <si>
    <t>Rodovia MG 255, Km 30 - s/n - Zona Rural, Frutal - MG, 38200-000</t>
  </si>
  <si>
    <t xml:space="preserve">(34) 99107-3808		</t>
  </si>
  <si>
    <t xml:space="preserve">LUCAS COSTA NUNES DA CRUZ							</t>
  </si>
  <si>
    <t xml:space="preserve">MGFRT007	 	</t>
  </si>
  <si>
    <t>FO-25-1382008</t>
  </si>
  <si>
    <t xml:space="preserve">	USINA CERRADÃO																		</t>
  </si>
  <si>
    <t>3434211800</t>
  </si>
  <si>
    <t>4G-IEUC01</t>
  </si>
  <si>
    <t xml:space="preserve"> MGTPG001</t>
  </si>
  <si>
    <t xml:space="preserve">Estrada Vicinal, s/n (Usina Cerradão)							</t>
  </si>
  <si>
    <t>PEDRO MOTA</t>
  </si>
  <si>
    <t>FO-25-1381573</t>
  </si>
  <si>
    <t xml:space="preserve">ZONA RURAL							</t>
  </si>
  <si>
    <t xml:space="preserve">USINA CERRADÃO																		</t>
  </si>
  <si>
    <t>(34) 3421 1800</t>
  </si>
  <si>
    <t>4G-FRUC04</t>
  </si>
  <si>
    <t xml:space="preserve">Estrada Rural Vicinal s/n							</t>
  </si>
  <si>
    <t>FO-25-1381197</t>
  </si>
  <si>
    <t xml:space="preserve">Zona Rural, próximo ao Distrito de Boa Esperança 							</t>
  </si>
  <si>
    <t xml:space="preserve">Rodovia MG 255, Km 30 - s/n - Zona Rural, Frutal - MG, 38200-000																		</t>
  </si>
  <si>
    <t xml:space="preserve">(34) 3421-1800				</t>
  </si>
  <si>
    <t>4G-FRUC03</t>
  </si>
  <si>
    <t>FO-25-1380935</t>
  </si>
  <si>
    <t>MARIA IVANI DA SILVA ALVES</t>
  </si>
  <si>
    <t>BR 174, KM 41,RUA TRES, S/N</t>
  </si>
  <si>
    <t>(92) 98612-9568</t>
  </si>
  <si>
    <t>MARIAIVANIDASILVAALVES@GMAIL.COM</t>
  </si>
  <si>
    <t>BR 174, KM 41, RUA QUATRO, S/N</t>
  </si>
  <si>
    <t>FO-25-1380790</t>
  </si>
  <si>
    <t>4G-FRUC01</t>
  </si>
  <si>
    <t xml:space="preserve">FAZENDA CERRADÃO - ROD. MG 255, Km 30							</t>
  </si>
  <si>
    <t xml:space="preserve">FRUTAL							</t>
  </si>
  <si>
    <t>FO-25-1380739</t>
  </si>
  <si>
    <t>Zanzala</t>
  </si>
  <si>
    <t>Alexandre Mahler</t>
  </si>
  <si>
    <t>Condomínio Morada da Colina, 4625 -  Estrada José Carlos Pace</t>
  </si>
  <si>
    <t xml:space="preserve"> 11 93420-0602</t>
  </si>
  <si>
    <t>Alexandre@gr5.com.br</t>
  </si>
  <si>
    <t>SPBRN017-SPEZL</t>
  </si>
  <si>
    <t>2</t>
  </si>
  <si>
    <t>Estrada Deputado José Adriano Marrei</t>
  </si>
  <si>
    <t>FO-25-1378015</t>
  </si>
  <si>
    <t xml:space="preserve"> Pará dos Vilelas</t>
  </si>
  <si>
    <t>Alessandro Eustáquio de Andrade</t>
  </si>
  <si>
    <t>Rua Geraldo Gonçalves de Oliveira, 201</t>
  </si>
  <si>
    <t>(37) 99968-6022</t>
  </si>
  <si>
    <t>Alessandroeandrade@hotmail.com</t>
  </si>
  <si>
    <t>Juliana andrade</t>
  </si>
  <si>
    <t>(37) 99105-5815</t>
  </si>
  <si>
    <t>ITAGUARA - PARÁ DOS VILELAS</t>
  </si>
  <si>
    <t>MGTGR001 - MGPVY</t>
  </si>
  <si>
    <t>Rua Pará dos Vilelas, S/N</t>
  </si>
  <si>
    <t>FO-25-1377991</t>
  </si>
  <si>
    <t>CHACARA SANTO AMARO</t>
  </si>
  <si>
    <t>João Alves da Silva</t>
  </si>
  <si>
    <t>Rua: Particular, 3015</t>
  </si>
  <si>
    <t>11 9 8811-3717</t>
  </si>
  <si>
    <t>flaviacavalcantesilva14@gmail.com</t>
  </si>
  <si>
    <t>RUA PARTICULAR, 3015</t>
  </si>
  <si>
    <t>FO-25-1377777</t>
  </si>
  <si>
    <t>JARDIM SÃO PEDRO</t>
  </si>
  <si>
    <t>JARDIM APOLO ARARAS EMPREENDIMENTOS IMOBILIÁRIOS SPE LTDA</t>
  </si>
  <si>
    <t>AVENIDA ANTONIO REMEDIO,172</t>
  </si>
  <si>
    <t>19 99932-2602</t>
  </si>
  <si>
    <t>pastorpaulodavi450@gmail.com</t>
  </si>
  <si>
    <t>PAULO DAVI</t>
  </si>
  <si>
    <t>ENTRE A RUA 4 E RUA 11 (LOTE JARDIM APOLO)</t>
  </si>
  <si>
    <t>FO-25-1377107</t>
  </si>
  <si>
    <t>Taquacetuba</t>
  </si>
  <si>
    <t>José Luiz da Costa</t>
  </si>
  <si>
    <t>Estrada Taquecetuba, S/N</t>
  </si>
  <si>
    <t>(11) 91770-4135</t>
  </si>
  <si>
    <t>luiscostajose507@gmail.com</t>
  </si>
  <si>
    <t>FO-25-1376604</t>
  </si>
  <si>
    <t>CARANDIRU</t>
  </si>
  <si>
    <t>Ricardo Lorenzo</t>
  </si>
  <si>
    <t>R. Marcelo de Menezes, 299</t>
  </si>
  <si>
    <t>(11) 91059-3838</t>
  </si>
  <si>
    <t>rlv.95@gmmail.com</t>
  </si>
  <si>
    <t>R. Marcelo de Menezes, 301</t>
  </si>
  <si>
    <t>FO-25-1375302</t>
  </si>
  <si>
    <t>FEITAL</t>
  </si>
  <si>
    <t>Antonio Pinto  monteiro neto</t>
  </si>
  <si>
    <t>Estrada municipal do Buriti, s/n - Poximo ao n° 410 (Tora Transportes)</t>
  </si>
  <si>
    <t>12 997819586</t>
  </si>
  <si>
    <t>PINDAMONHANGABA</t>
  </si>
  <si>
    <t>FO-25-1374670</t>
  </si>
  <si>
    <t>18,77</t>
  </si>
  <si>
    <t>BR-364 KM 461+600</t>
  </si>
  <si>
    <t>FO-25-1374625</t>
  </si>
  <si>
    <t>64,23</t>
  </si>
  <si>
    <t>BR-364 KM 565+640</t>
  </si>
  <si>
    <t>FO-25-1374466</t>
  </si>
  <si>
    <t>VILA SITIO</t>
  </si>
  <si>
    <t>WANDERSON</t>
  </si>
  <si>
    <t>38999952633</t>
  </si>
  <si>
    <t>RUA DA ESQUERDA S/N</t>
  </si>
  <si>
    <t>FO-25-1374319</t>
  </si>
  <si>
    <t>PARQUE AMERICA</t>
  </si>
  <si>
    <t>JANIO</t>
  </si>
  <si>
    <t>Av. Sérgio Landulfo Furtado</t>
  </si>
  <si>
    <t xml:space="preserve"> 11 98338-9553</t>
  </si>
  <si>
    <t>775</t>
  </si>
  <si>
    <t>R. Prof. Oscar Barreto Filho, s/n</t>
  </si>
  <si>
    <t>FO-25-1373943</t>
  </si>
  <si>
    <t>Adão</t>
  </si>
  <si>
    <t>Bairro POVOADA SANTANA CARBONITA</t>
  </si>
  <si>
    <t>Praça Edgard Miranda, nº 202</t>
  </si>
  <si>
    <t>Carbonita</t>
  </si>
  <si>
    <t>FO-25-1372321</t>
  </si>
  <si>
    <t>149,91</t>
  </si>
  <si>
    <t>PR-376 KM 396+580</t>
  </si>
  <si>
    <t>FO-25-1372170</t>
  </si>
  <si>
    <t>Jardim Rancho Alegre</t>
  </si>
  <si>
    <t>Márcio Svetlic</t>
  </si>
  <si>
    <t>(11) 91304-1003</t>
  </si>
  <si>
    <t>mfsvetlic@yahoo.com.br</t>
  </si>
  <si>
    <t>776</t>
  </si>
  <si>
    <t>R. Colorado, s/num (vizinho ao n°494)</t>
  </si>
  <si>
    <t>FO-25-1371401</t>
  </si>
  <si>
    <t>ADÃO SOBRAL DA SILVA</t>
  </si>
  <si>
    <t>RUA PRINCIPAL SN, CENTRO, BOM JARDIM, MA</t>
  </si>
  <si>
    <t>98 9 9160-3712</t>
  </si>
  <si>
    <t>RUA PRINCIPAL SN</t>
  </si>
  <si>
    <t>FO-25-1368522</t>
  </si>
  <si>
    <t>Concessionaria de Rodovias PRVIAS S.A.</t>
  </si>
  <si>
    <t>56,68</t>
  </si>
  <si>
    <t>BR-376 KM 356+510</t>
  </si>
  <si>
    <t>Oritigueira</t>
  </si>
  <si>
    <t>FO-25-1368232</t>
  </si>
  <si>
    <t>Adão Bueno do Rosário</t>
  </si>
  <si>
    <t>AVENIDA PAULO GUILGUER REIMBERG, S/N</t>
  </si>
  <si>
    <t>11 94787-7554</t>
  </si>
  <si>
    <t>AVENIDA PAULO GUILGUER REIMBERG, 8558</t>
  </si>
  <si>
    <t>FO-25-1367858</t>
  </si>
  <si>
    <t>Concessionária de Rodovias PRVIAS S.A.</t>
  </si>
  <si>
    <t>175,48</t>
  </si>
  <si>
    <t>BR-376 KM 434+170</t>
  </si>
  <si>
    <t>FO-25-1367688</t>
  </si>
  <si>
    <t>55,39</t>
  </si>
  <si>
    <t>BR-376 KM 532+380</t>
  </si>
  <si>
    <t xml:space="preserve">Palmeira	</t>
  </si>
  <si>
    <t>FO-25-1366760</t>
  </si>
  <si>
    <t>Concessionária PR Vias</t>
  </si>
  <si>
    <t>114,11</t>
  </si>
  <si>
    <t>BR-376 KM 322+020</t>
  </si>
  <si>
    <t>FO-25-1363060</t>
  </si>
  <si>
    <t>JARDIM RECANTO DO SOL</t>
  </si>
  <si>
    <t>VITOR LIMA</t>
  </si>
  <si>
    <t xml:space="preserve">RUA CABOCLA DENGOSA S/N </t>
  </si>
  <si>
    <t>11 97087-1165</t>
  </si>
  <si>
    <t>vl695328@gmail.com / cruzthawanne8@gmail.com</t>
  </si>
  <si>
    <t>FO-25-1362905</t>
  </si>
  <si>
    <t xml:space="preserve">Concessionária PR Vias					</t>
  </si>
  <si>
    <t>61,32</t>
  </si>
  <si>
    <t xml:space="preserve">BR-376 Km 350 + 630 - sentido Apucarana					</t>
  </si>
  <si>
    <t xml:space="preserve">Ortigueira		</t>
  </si>
  <si>
    <t>FO-25-1362864</t>
  </si>
  <si>
    <t xml:space="preserve">Concessionaria de Rodovias PRVIAS S.A.					</t>
  </si>
  <si>
    <t>151,97</t>
  </si>
  <si>
    <t xml:space="preserve">PR-376 - KM307+980 - SENTIDO SERTANOPOLIS					</t>
  </si>
  <si>
    <t xml:space="preserve">Maua da Serra		</t>
  </si>
  <si>
    <t>FO-25-1362843</t>
  </si>
  <si>
    <t>39,30</t>
  </si>
  <si>
    <t xml:space="preserve">PR-445 - Km 010+410 - Sentido BR-376					</t>
  </si>
  <si>
    <t xml:space="preserve">Tamarana		</t>
  </si>
  <si>
    <t>FO-25-1362828</t>
  </si>
  <si>
    <t>73,24</t>
  </si>
  <si>
    <t xml:space="preserve">PR-323 - Km 001+470 - Sentido Londrina					</t>
  </si>
  <si>
    <t xml:space="preserve">Sertaneja 		</t>
  </si>
  <si>
    <t>FO-25-1362743</t>
  </si>
  <si>
    <t>SPPTX001</t>
  </si>
  <si>
    <t>SP0T1</t>
  </si>
  <si>
    <t>Estrada de terra S/N</t>
  </si>
  <si>
    <t>FO-25-1361709</t>
  </si>
  <si>
    <t>294,96</t>
  </si>
  <si>
    <t xml:space="preserve">BR-376 KM 311+207					</t>
  </si>
  <si>
    <t>FO-25-1361496</t>
  </si>
  <si>
    <t>40,71</t>
  </si>
  <si>
    <t>BR-376 KM 315+555</t>
  </si>
  <si>
    <t>FO-25-1360845</t>
  </si>
  <si>
    <t>186,50</t>
  </si>
  <si>
    <t>BR-364 KM 537+120</t>
  </si>
  <si>
    <t>Rio Crespo</t>
  </si>
  <si>
    <t>FO-25-1358449</t>
  </si>
  <si>
    <t>68,10</t>
  </si>
  <si>
    <t>BR-376 KM 442+500</t>
  </si>
  <si>
    <t>FO-25-1355019</t>
  </si>
  <si>
    <t>69,84</t>
  </si>
  <si>
    <t xml:space="preserve">PR-445 Km 22 + 965 - sentido Londrina/PR					</t>
  </si>
  <si>
    <t xml:space="preserve">Londrina		</t>
  </si>
  <si>
    <t>FO-25-1352390</t>
  </si>
  <si>
    <t xml:space="preserve">87524-000		</t>
  </si>
  <si>
    <t xml:space="preserve">Eurides Nardin e outros							</t>
  </si>
  <si>
    <t xml:space="preserve">Xambre/PR			</t>
  </si>
  <si>
    <t xml:space="preserve">Estrada sem denominação							</t>
  </si>
  <si>
    <t xml:space="preserve">Umuarama		</t>
  </si>
  <si>
    <t>FO-25-1352377</t>
  </si>
  <si>
    <t>347,21</t>
  </si>
  <si>
    <t>BR-376 KM 264+556</t>
  </si>
  <si>
    <t xml:space="preserve">Marilandia do Sul		</t>
  </si>
  <si>
    <t>FO-25-1352373</t>
  </si>
  <si>
    <t xml:space="preserve">JOAO ANTONIO DOS SANTOS							</t>
  </si>
  <si>
    <t xml:space="preserve">Rua Humait, N°860 - Zona 02 - CEP 87200-280 - CIANORTE/PR												</t>
  </si>
  <si>
    <t xml:space="preserve">(41) 36295652		</t>
  </si>
  <si>
    <t xml:space="preserve">lelemotoscontato@hotmail.com				</t>
  </si>
  <si>
    <t xml:space="preserve">Tapejara		</t>
  </si>
  <si>
    <t>FO-25-1352358</t>
  </si>
  <si>
    <t xml:space="preserve">Bela Vista do Tapiracuí			</t>
  </si>
  <si>
    <t xml:space="preserve">LUIZ ROBERTO DAL BEM PIRES JUNIOR							</t>
  </si>
  <si>
    <t xml:space="preserve">RUA AMINTAS DE BARROS, Bla, Apto. 240, And25 - CEP 80060-205 - Curitiba/PR												</t>
  </si>
  <si>
    <t xml:space="preserve">Estrada Geral							</t>
  </si>
  <si>
    <t>FO-25-1352341</t>
  </si>
  <si>
    <t xml:space="preserve">Zona Ruaral			</t>
  </si>
  <si>
    <t xml:space="preserve">JOSE BORGES GONCALVES							</t>
  </si>
  <si>
    <t xml:space="preserve">Av. Felisberto Nunes Gonçalves, 496 - Centro - CEP 87210-000 - INDIANOPOLIS/PR												</t>
  </si>
  <si>
    <t xml:space="preserve">(44) 99977-0543		</t>
  </si>
  <si>
    <t xml:space="preserve">jose.borges@gtfoods.com.br; marcos.nadal@gtfoods.com.br				</t>
  </si>
  <si>
    <t xml:space="preserve">Rondon		</t>
  </si>
  <si>
    <t>FO-25-1352318</t>
  </si>
  <si>
    <t xml:space="preserve">Tucuruvi (Zona Ruaral)			</t>
  </si>
  <si>
    <t xml:space="preserve">RENATO HIDEKI KASHIWAGUI / MARCIA AYOKO FORE KASHIWAGUI							</t>
  </si>
  <si>
    <t xml:space="preserve">ESTRADA UNIÃO - SITIO N. SRA DE FÁTIMA, N°85 - DISTRITO BERNARDELLI - CEP 878000-000 - RONDON/PR												</t>
  </si>
  <si>
    <t xml:space="preserve">(44) 9977-0983		</t>
  </si>
  <si>
    <t xml:space="preserve">marciayako@gmail.com				</t>
  </si>
  <si>
    <t>FO-25-1352079</t>
  </si>
  <si>
    <t xml:space="preserve">FRANCISCO CARVALHO GOMES FILHO							</t>
  </si>
  <si>
    <t xml:space="preserve">RUA PARAIBA,1720 - APTO 302 -  ED. NOROESTE - CEP 87702-260 - PARANAVAÍ/PR																							</t>
  </si>
  <si>
    <t xml:space="preserve">(44)98411-6829		</t>
  </si>
  <si>
    <t xml:space="preserve">jussaracgomes@hotmail.com				</t>
  </si>
  <si>
    <t xml:space="preserve">Nair Pereira Melão							</t>
  </si>
  <si>
    <t xml:space="preserve">Rua Parecis, 426, Arcisio Guimarães (Zona 06), Cianorte/PR, CEP 87205026												</t>
  </si>
  <si>
    <t>PRPLP001</t>
  </si>
  <si>
    <t xml:space="preserve">Planaltina do Panará		</t>
  </si>
  <si>
    <t>FO-25-1352050</t>
  </si>
  <si>
    <t xml:space="preserve">85,92	</t>
  </si>
  <si>
    <t>BR-364 KM 362 + 370</t>
  </si>
  <si>
    <t>Ouro Preto do Oeste</t>
  </si>
  <si>
    <t>FO-25-1351532</t>
  </si>
  <si>
    <t xml:space="preserve">LUIZ LUCACIN							</t>
  </si>
  <si>
    <t xml:space="preserve">AV. MARILIA, S/N - CENTRO - CEP 87470-000 - MARILUZ/PR												</t>
  </si>
  <si>
    <t xml:space="preserve">(44) 98821-4414		</t>
  </si>
  <si>
    <t xml:space="preserve">Mariluz		</t>
  </si>
  <si>
    <t>FO-25-1348001</t>
  </si>
  <si>
    <t xml:space="preserve">Orlando Zago							</t>
  </si>
  <si>
    <t xml:space="preserve">Av. Maringá, n°4900 - residencial Antares - apto 701 - cep 87502-080 - Umuarana/PR												</t>
  </si>
  <si>
    <t xml:space="preserve">(44) 36224442		</t>
  </si>
  <si>
    <t xml:space="preserve">dirceu@escritorioleal.com				</t>
  </si>
  <si>
    <t xml:space="preserve">Maria Helena		</t>
  </si>
  <si>
    <t>FO-25-1347947</t>
  </si>
  <si>
    <t>Julio Kunz</t>
  </si>
  <si>
    <t>(54) 99163-0780</t>
  </si>
  <si>
    <t>RSCXS004_RSCSL89</t>
  </si>
  <si>
    <t>Rua Princesa Isabel, nº. 870</t>
  </si>
  <si>
    <t>FO-25-1347181</t>
  </si>
  <si>
    <t xml:space="preserve">LUIZ HENRIQUE SILVESTRE							</t>
  </si>
  <si>
    <t xml:space="preserve">RUA ALBA GUIMARAES, 574 - JARDIM MONTE BELO - CEP 87020-100 - MARINGÁ/PR												</t>
  </si>
  <si>
    <t xml:space="preserve">(44)984049310		</t>
  </si>
  <si>
    <t xml:space="preserve">luiz.silvestre@agrogalaxy.com.br				</t>
  </si>
  <si>
    <t xml:space="preserve">Ivaté		</t>
  </si>
  <si>
    <t>FO-25-1347024</t>
  </si>
  <si>
    <t xml:space="preserve">BUOSI IMOVEIS LTDA							</t>
  </si>
  <si>
    <t xml:space="preserve">RUA RIO GRANDE DO SUL, N.1792/402 - CEP 85801-150 - CASCAVEL/PR												</t>
  </si>
  <si>
    <t xml:space="preserve">(45)99972-8890		</t>
  </si>
  <si>
    <t xml:space="preserve">valdir@univel.br - tiago@univel.br				</t>
  </si>
  <si>
    <t xml:space="preserve">CAROLINE DE CASSIA F. BUOSI VELASCO							</t>
  </si>
  <si>
    <t xml:space="preserve">Estrada sem denominação, S/N							</t>
  </si>
  <si>
    <t xml:space="preserve">Icaraíma			</t>
  </si>
  <si>
    <t>FO-25-1346860</t>
  </si>
  <si>
    <t xml:space="preserve">(Zona Rural)			</t>
  </si>
  <si>
    <t xml:space="preserve">JR EMPREENDIMENTOS IMOBILIARIOS LTDA							</t>
  </si>
  <si>
    <t xml:space="preserve">AV CERRO AZUL,1607 - ZONA 17 - CEP 87010-000 - MARINGÁ/PR												</t>
  </si>
  <si>
    <t xml:space="preserve">(44) 99726910		</t>
  </si>
  <si>
    <t xml:space="preserve">joaobatista@fazendabama.com.br; silvia@fazendabama.com.br; nfepr@fazendabama.com.br; fiscal@fazendabama.com.br				</t>
  </si>
  <si>
    <t xml:space="preserve">Tuneiras do Oeste		</t>
  </si>
  <si>
    <t>FO-25-1346850</t>
  </si>
  <si>
    <t xml:space="preserve">AV CERRO AZUL, 1607 - ZONA 17 - CEP 87010-000 - MARINGA/PR												</t>
  </si>
  <si>
    <t>FO-25-1346842</t>
  </si>
  <si>
    <t xml:space="preserve">MARIO MENEGUETTI							</t>
  </si>
  <si>
    <t xml:space="preserve">Rua Princesa Isabel, N°1530 - Zona 4 - CEP 87014-090 - MARINGA/PR												</t>
  </si>
  <si>
    <t xml:space="preserve">(44) 32641144		</t>
  </si>
  <si>
    <t xml:space="preserve">mario@usicamp.com.br; sinei@usicamp.com.br				</t>
  </si>
  <si>
    <t xml:space="preserve">Estrada Geral, S/N							</t>
  </si>
  <si>
    <t>FO-25-1346825</t>
  </si>
  <si>
    <t xml:space="preserve">USINA DE ACUCAR SANTA TEREZINHA LTDA							</t>
  </si>
  <si>
    <t xml:space="preserve">ROD PR 323, S/N - KM258 - CEP 87430-000 - TAPEJARA/PR												</t>
  </si>
  <si>
    <t xml:space="preserve">87430-000		</t>
  </si>
  <si>
    <t>FO-25-1346811</t>
  </si>
  <si>
    <t xml:space="preserve">USINA SANTA TEREZINHA - UNIDADE TERRA RICA							</t>
  </si>
  <si>
    <t xml:space="preserve">Estrada Fazenda São José, s/n - lt 35							</t>
  </si>
  <si>
    <t xml:space="preserve">Terra Rica		</t>
  </si>
  <si>
    <t>FO-25-1346782</t>
  </si>
  <si>
    <t xml:space="preserve">LOTE 246 - Gleba Chapecó, S/N, Iguatemi, Maringá/PR												</t>
  </si>
  <si>
    <t xml:space="preserve">(44) 2768000		</t>
  </si>
  <si>
    <t xml:space="preserve">Rua sem denominação							</t>
  </si>
  <si>
    <t xml:space="preserve">São Jorge do Ivaí		</t>
  </si>
  <si>
    <t>FO-25-1346771</t>
  </si>
  <si>
    <t xml:space="preserve">ROD PR 82 KM 307+770 M, S/N - CIDADE GAUCHA/PR												</t>
  </si>
  <si>
    <t xml:space="preserve">(44) 36758026		</t>
  </si>
  <si>
    <t xml:space="preserve">Estrada Perobá s/n							</t>
  </si>
  <si>
    <t xml:space="preserve">Santa Mônica		</t>
  </si>
  <si>
    <t>FO-25-1346751</t>
  </si>
  <si>
    <t xml:space="preserve">AV CERRO AZUL,1607 - ZONA 17 - CEP 87010-000 - MARINGA/PR												</t>
  </si>
  <si>
    <t xml:space="preserve">PRRND002 </t>
  </si>
  <si>
    <t>FO-25-1346694</t>
  </si>
  <si>
    <t xml:space="preserve">A V FABRI-ADMINISTRACAO E PARTICIPACOES							</t>
  </si>
  <si>
    <t xml:space="preserve">Av Carneiro Leão, n°135 - Salas 301/302 - Centro Empresarial Europa - Maringá/PR												</t>
  </si>
  <si>
    <t xml:space="preserve">(44) 32205250		</t>
  </si>
  <si>
    <t xml:space="preserve">jmfabri@yahoo.com.br; afonso@nossoescritorio.com.br				</t>
  </si>
  <si>
    <t xml:space="preserve">Paranacity		</t>
  </si>
  <si>
    <t>FO-25-1346470</t>
  </si>
  <si>
    <t xml:space="preserve">Mandaguaçu		</t>
  </si>
  <si>
    <t xml:space="preserve">Usina de Açúcar Santa Terezinha							</t>
  </si>
  <si>
    <t xml:space="preserve">Rua Caetano de Oliveira com Rodovia PR-548, s/n							</t>
  </si>
  <si>
    <t>FO-25-1346437</t>
  </si>
  <si>
    <t>135,03</t>
  </si>
  <si>
    <t>BR-277 Km 566+165</t>
  </si>
  <si>
    <t xml:space="preserve">MARILANDIA DO SUL		</t>
  </si>
  <si>
    <t>FO-25-1346105</t>
  </si>
  <si>
    <t xml:space="preserve">Ribeirão Andira			</t>
  </si>
  <si>
    <t xml:space="preserve">Estrada Jussara							</t>
  </si>
  <si>
    <t>FO-25-1345996</t>
  </si>
  <si>
    <t>78,43</t>
  </si>
  <si>
    <t>BR-323 KLM 51+160</t>
  </si>
  <si>
    <t>Sertanopolis</t>
  </si>
  <si>
    <t>FO-25-1345873</t>
  </si>
  <si>
    <t xml:space="preserve">USINA DE ACUCAR E ALCOOL GOIOERE LTDA							</t>
  </si>
  <si>
    <t xml:space="preserve">ROD PR 180, S/N, KM174, CEP 87370-000 - MOREIRA SALES												</t>
  </si>
  <si>
    <t xml:space="preserve">(44) 35328000		</t>
  </si>
  <si>
    <t>MARILUZ</t>
  </si>
  <si>
    <t>FO-25-1345750</t>
  </si>
  <si>
    <t xml:space="preserve">LEONI ANGELINA MENEGUETTI							</t>
  </si>
  <si>
    <t xml:space="preserve">RUA ALFREDO PUJOL, 261, ZONA 05 - CEP 87013-000 - MARINGÁ/PR												</t>
  </si>
  <si>
    <t xml:space="preserve">(44) 99820644		</t>
  </si>
  <si>
    <t xml:space="preserve">carlosao@usacucar.com.br				</t>
  </si>
  <si>
    <t xml:space="preserve">SN-GAEX02	 </t>
  </si>
  <si>
    <t xml:space="preserve">PRGPX001	</t>
  </si>
  <si>
    <t xml:space="preserve">Guaporema		</t>
  </si>
  <si>
    <t>FO-25-1341922</t>
  </si>
  <si>
    <t xml:space="preserve">AV CERRO AZUL,1607, ZONA 17 - CEP 87010-000 - MARINGÁ/PR												</t>
  </si>
  <si>
    <t>FO-25-1341901</t>
  </si>
  <si>
    <t xml:space="preserve">Douradina		</t>
  </si>
  <si>
    <t>FO-25-1341872</t>
  </si>
  <si>
    <t xml:space="preserve">Franco (Zona Rural)			</t>
  </si>
  <si>
    <t xml:space="preserve">ANTONIO LUPO							</t>
  </si>
  <si>
    <t xml:space="preserve">RUA ALCIDES FERREIRA E SILVA, 77 - JARDIM SANTA EUGÊNIA - CENTRO - PARANAVAÍ/PR												</t>
  </si>
  <si>
    <t xml:space="preserve">(44) 99106-9990		</t>
  </si>
  <si>
    <t xml:space="preserve">antoniolupo1954@gmail.com; kellenlupo@gmail.com				</t>
  </si>
  <si>
    <t xml:space="preserve">Estrada Geral 							</t>
  </si>
  <si>
    <t>CRUZEIRO DO SUL</t>
  </si>
  <si>
    <t>FO-25-1341754</t>
  </si>
  <si>
    <t xml:space="preserve">VLH AGROPECUARIA LTDA							</t>
  </si>
  <si>
    <t xml:space="preserve">AV PRUDENTE DE MORAIS, 265 - ap 1602 - CEP 87020-121 - Maringá/PR												</t>
  </si>
  <si>
    <t xml:space="preserve">(44) 32181943		</t>
  </si>
  <si>
    <t xml:space="preserve">Estrada Ubiratama s/n.							</t>
  </si>
  <si>
    <t xml:space="preserve">Cruzeiro do Sul		</t>
  </si>
  <si>
    <t>FO-25-1341736</t>
  </si>
  <si>
    <t xml:space="preserve">Estrada sem denominação (Usina de Açúcar Santa Terezinha)							</t>
  </si>
  <si>
    <t>Paiçandu</t>
  </si>
  <si>
    <t>FO-25-1341343</t>
  </si>
  <si>
    <t>Cruzeiro do Oeste</t>
  </si>
  <si>
    <t>FO-25-1339742</t>
  </si>
  <si>
    <t>48,30</t>
  </si>
  <si>
    <t>PR-445 KM 1+760</t>
  </si>
  <si>
    <t>Maua da Serra</t>
  </si>
  <si>
    <t>FO-25-1339588</t>
  </si>
  <si>
    <t>123,15</t>
  </si>
  <si>
    <t>BR-376 Km 295+280 - Sentido Apucarana</t>
  </si>
  <si>
    <t>FO-25-1339396</t>
  </si>
  <si>
    <t>118,52</t>
  </si>
  <si>
    <t>BR-323 KM 56+260</t>
  </si>
  <si>
    <t>FO-25-1339341</t>
  </si>
  <si>
    <t>138,61</t>
  </si>
  <si>
    <t>BR-376 KM 250+752</t>
  </si>
  <si>
    <t xml:space="preserve">California	</t>
  </si>
  <si>
    <t>FO-25-1338973</t>
  </si>
  <si>
    <t>373,1</t>
  </si>
  <si>
    <t>BR-364 KM 86+870</t>
  </si>
  <si>
    <t>FO-25-1338863</t>
  </si>
  <si>
    <t>207,78</t>
  </si>
  <si>
    <t>BR-364 KM 576+470</t>
  </si>
  <si>
    <t>FO-25-1338501</t>
  </si>
  <si>
    <t>4,54</t>
  </si>
  <si>
    <t>BR-364 KM 612+161</t>
  </si>
  <si>
    <t>FO-25-1338468</t>
  </si>
  <si>
    <t xml:space="preserve">39,22	</t>
  </si>
  <si>
    <t>BR-364 km 615+440</t>
  </si>
  <si>
    <t xml:space="preserve">Itapuã do Oeste	</t>
  </si>
  <si>
    <t>FO-25-1338462</t>
  </si>
  <si>
    <t>Jardim Arpoador</t>
  </si>
  <si>
    <t>Condomínio Arpoador - Butantã</t>
  </si>
  <si>
    <t>Rua Antônio Thimóteo Filho, 15</t>
  </si>
  <si>
    <t xml:space="preserve">Rose Lopes </t>
  </si>
  <si>
    <t>(11) 93206-9393</t>
  </si>
  <si>
    <t>806</t>
  </si>
  <si>
    <t>FO-25-1338324</t>
  </si>
  <si>
    <t xml:space="preserve">46,57	</t>
  </si>
  <si>
    <t>BR-364 KM 448+380</t>
  </si>
  <si>
    <t xml:space="preserve">Theobroma			</t>
  </si>
  <si>
    <t>FO-25-1338212</t>
  </si>
  <si>
    <t>Concessionaria de Rodovias PRVIAS S.A.</t>
  </si>
  <si>
    <t>68,13</t>
  </si>
  <si>
    <t>BR-364 KM 454+730</t>
  </si>
  <si>
    <t>FO-25-1338160</t>
  </si>
  <si>
    <t>303,11</t>
  </si>
  <si>
    <t>BR-364 km 482+890</t>
  </si>
  <si>
    <t>FO-25-1338092</t>
  </si>
  <si>
    <t>241,48</t>
  </si>
  <si>
    <t>BR-364 KM 492+070</t>
  </si>
  <si>
    <t>FO-25-1338076</t>
  </si>
  <si>
    <t xml:space="preserve">96,81	</t>
  </si>
  <si>
    <t>BR-364 KM 496+740</t>
  </si>
  <si>
    <t>FO-25-1337975</t>
  </si>
  <si>
    <t>87,39</t>
  </si>
  <si>
    <t>BR-364 KM 500+110</t>
  </si>
  <si>
    <t>FO-25-1337893</t>
  </si>
  <si>
    <t>182,25</t>
  </si>
  <si>
    <t>BR-364 KM 527+040</t>
  </si>
  <si>
    <t>FO-25-1337777</t>
  </si>
  <si>
    <t>77,87</t>
  </si>
  <si>
    <t>BR-364 KM 369 + 255</t>
  </si>
  <si>
    <t>FO-25-1337734</t>
  </si>
  <si>
    <t>22,31</t>
  </si>
  <si>
    <t>BR-364 KM 391+080</t>
  </si>
  <si>
    <t>FO-25-1337703</t>
  </si>
  <si>
    <t xml:space="preserve">213,16	</t>
  </si>
  <si>
    <t>BR-364 KM 397+510</t>
  </si>
  <si>
    <t xml:space="preserve">Ouro Preto do Oeste			</t>
  </si>
  <si>
    <t>FO-25-1337141</t>
  </si>
  <si>
    <t>208,8</t>
  </si>
  <si>
    <t>BR-364 KM 114+060</t>
  </si>
  <si>
    <t>Chupinguaia</t>
  </si>
  <si>
    <t>FO-25-1336598</t>
  </si>
  <si>
    <t>41,64</t>
  </si>
  <si>
    <t>BR-364 KM 401+960</t>
  </si>
  <si>
    <t>FO-25-1336515</t>
  </si>
  <si>
    <t>44,65</t>
  </si>
  <si>
    <t>BR-364 km 037+415</t>
  </si>
  <si>
    <t>FO-25-1336491</t>
  </si>
  <si>
    <t xml:space="preserve">99,75	</t>
  </si>
  <si>
    <t>BR-364 KM 281+718</t>
  </si>
  <si>
    <t>FO-25-1336381</t>
  </si>
  <si>
    <t>665,97</t>
  </si>
  <si>
    <t>BR-364 Km 288+860</t>
  </si>
  <si>
    <t>FO-25-1336328</t>
  </si>
  <si>
    <t>49,01</t>
  </si>
  <si>
    <t>BR-364 KM 295+450</t>
  </si>
  <si>
    <t>FO-25-1336023</t>
  </si>
  <si>
    <t xml:space="preserve">97,48	</t>
  </si>
  <si>
    <t>BR-364 km 121+747</t>
  </si>
  <si>
    <t>Pimenta Bueno</t>
  </si>
  <si>
    <t>FO-25-1335973</t>
  </si>
  <si>
    <t xml:space="preserve">272,43	</t>
  </si>
  <si>
    <t>BR-364 KM 139+350</t>
  </si>
  <si>
    <t>FO-25-1335911</t>
  </si>
  <si>
    <t>88,74</t>
  </si>
  <si>
    <t>BR-364 Km 154+495</t>
  </si>
  <si>
    <t>FO-25-1335845</t>
  </si>
  <si>
    <t>12,52</t>
  </si>
  <si>
    <t>BR-364 KM 163+273</t>
  </si>
  <si>
    <t>FO-25-1335742</t>
  </si>
  <si>
    <t>137,32</t>
  </si>
  <si>
    <t>BR-364 Km 170+886</t>
  </si>
  <si>
    <t>FO-25-1335513</t>
  </si>
  <si>
    <t>54,30</t>
  </si>
  <si>
    <t>BR-364 Km 181+134</t>
  </si>
  <si>
    <t>FO-25-1335392</t>
  </si>
  <si>
    <t>28,69</t>
  </si>
  <si>
    <t>BR-364 Km 187+572</t>
  </si>
  <si>
    <t>FO-25-1335235</t>
  </si>
  <si>
    <t>64,45</t>
  </si>
  <si>
    <t>BR-364 KM 211+440</t>
  </si>
  <si>
    <t xml:space="preserve">Pimenta Bueno		</t>
  </si>
  <si>
    <t>FO-25-1335190</t>
  </si>
  <si>
    <t>408,71</t>
  </si>
  <si>
    <t>BR-364 KM 546+380</t>
  </si>
  <si>
    <t>FO-25-1335152</t>
  </si>
  <si>
    <t>86,67</t>
  </si>
  <si>
    <t>BR-364 KM 550+440</t>
  </si>
  <si>
    <t>FO-25-1335089</t>
  </si>
  <si>
    <t>103,35</t>
  </si>
  <si>
    <t>BR-364 KM 556+020</t>
  </si>
  <si>
    <t>FO-25-1335074</t>
  </si>
  <si>
    <t>39,76</t>
  </si>
  <si>
    <t>BR-364 KM 560+540</t>
  </si>
  <si>
    <t>FO-25-1335023</t>
  </si>
  <si>
    <t xml:space="preserve">34,19	</t>
  </si>
  <si>
    <t>BR-364 Km 570+918</t>
  </si>
  <si>
    <t>FO-25-1334994</t>
  </si>
  <si>
    <t>VERA LUCIA MENEGUETTI</t>
  </si>
  <si>
    <t>RUA ALFREDO PUJOL,261 - ZONA 05 - CEP 87015-250 - MARINGA/PR</t>
  </si>
  <si>
    <t>(44) 3026 1973</t>
  </si>
  <si>
    <t>carlosao@usacucar.com.br</t>
  </si>
  <si>
    <t>PR-482, S/N</t>
  </si>
  <si>
    <t>Cidade Gaúcha</t>
  </si>
  <si>
    <t>FO-25-1334980</t>
  </si>
  <si>
    <t>32,94</t>
  </si>
  <si>
    <t>BR-364 KM 409+482</t>
  </si>
  <si>
    <t>FO-25-1334944</t>
  </si>
  <si>
    <t>30,4</t>
  </si>
  <si>
    <t>BR-364 KM 413+735</t>
  </si>
  <si>
    <t>FO-25-1334851</t>
  </si>
  <si>
    <t>144,5</t>
  </si>
  <si>
    <t>BR-364 km 355+885</t>
  </si>
  <si>
    <t xml:space="preserve">Ji-Paraná			</t>
  </si>
  <si>
    <t>FO-25-1334816</t>
  </si>
  <si>
    <t>61,85</t>
  </si>
  <si>
    <t>BR-364 Km 633+740</t>
  </si>
  <si>
    <t>FO-25-1334768</t>
  </si>
  <si>
    <t>21,05</t>
  </si>
  <si>
    <t>BR-364 km 638+790</t>
  </si>
  <si>
    <t xml:space="preserve">Candeias do Jamari			</t>
  </si>
  <si>
    <t>FO-25-1334755</t>
  </si>
  <si>
    <t xml:space="preserve">209,64	</t>
  </si>
  <si>
    <t>BR-364 km 644+020</t>
  </si>
  <si>
    <t>FO-25-1334679</t>
  </si>
  <si>
    <t>79,62</t>
  </si>
  <si>
    <t>BR-364 km 654+270</t>
  </si>
  <si>
    <t>FO-25-1334617</t>
  </si>
  <si>
    <t>313,54</t>
  </si>
  <si>
    <t>BR-364 KM 675+280</t>
  </si>
  <si>
    <t>FO-25-1334553</t>
  </si>
  <si>
    <t xml:space="preserve">38,65	</t>
  </si>
  <si>
    <t>BR-364 KM 680+740</t>
  </si>
  <si>
    <t xml:space="preserve">Candeias do Jamari		</t>
  </si>
  <si>
    <t>FO-25-1334531</t>
  </si>
  <si>
    <t>44,67</t>
  </si>
  <si>
    <t>BR-364 KM 94+380</t>
  </si>
  <si>
    <t>FO-25-1334467</t>
  </si>
  <si>
    <t>269,78</t>
  </si>
  <si>
    <t>BR-364 km 468+430</t>
  </si>
  <si>
    <t>Cacaulândia</t>
  </si>
  <si>
    <t>FO-25-1334447</t>
  </si>
  <si>
    <t>33,84</t>
  </si>
  <si>
    <t>BR-364 KM 249+070</t>
  </si>
  <si>
    <t>CACOAL</t>
  </si>
  <si>
    <t>FO-25-1334418</t>
  </si>
  <si>
    <t>14,95</t>
  </si>
  <si>
    <t>BR-364 KM 256+810</t>
  </si>
  <si>
    <t>Cacoal</t>
  </si>
  <si>
    <t>FO-25-1334054</t>
  </si>
  <si>
    <t>57,22</t>
  </si>
  <si>
    <t>BR-364 KM 58+510</t>
  </si>
  <si>
    <t>FO-25-1334042</t>
  </si>
  <si>
    <t>83,09</t>
  </si>
  <si>
    <t>BR-364 KM 628+345</t>
  </si>
  <si>
    <t>FO-25-1333722</t>
  </si>
  <si>
    <t>13,71</t>
  </si>
  <si>
    <t>BR-364 KM 65+625</t>
  </si>
  <si>
    <t>FO-25-1333504</t>
  </si>
  <si>
    <t>254,24</t>
  </si>
  <si>
    <t>BR-364 KM 217+513</t>
  </si>
  <si>
    <t>FO-25-1333452</t>
  </si>
  <si>
    <t>50,3</t>
  </si>
  <si>
    <t>BR-364 KM 418+420</t>
  </si>
  <si>
    <t>FO-25-1332438</t>
  </si>
  <si>
    <t>14,77</t>
  </si>
  <si>
    <t>PR-445 KM 49+790</t>
  </si>
  <si>
    <t>FO-25-1332362</t>
  </si>
  <si>
    <t>327,01</t>
  </si>
  <si>
    <t>PR-445 KM 38+236</t>
  </si>
  <si>
    <t xml:space="preserve">Londrina </t>
  </si>
  <si>
    <t>FO-25-1330215</t>
  </si>
  <si>
    <t xml:space="preserve">Usina Cevasa		</t>
  </si>
  <si>
    <t>Estrada do Marolo, s/num, Km 25</t>
  </si>
  <si>
    <t>RODOVIA VICINAL ALTINÓPOLIS-PATROCÍNIO PAULISTA-ITIRAPUÃ (RODOVIA DO LEITE)</t>
  </si>
  <si>
    <t xml:space="preserve">Altinópolis </t>
  </si>
  <si>
    <t>FO-25-1325449</t>
  </si>
  <si>
    <t>40,24</t>
  </si>
  <si>
    <t>BR-452 KM 82+490</t>
  </si>
  <si>
    <t>Porteirão</t>
  </si>
  <si>
    <t>FO-25-1318415</t>
  </si>
  <si>
    <t>Lagoa Rica 2</t>
  </si>
  <si>
    <t>Estrada do Marolo, s/num, Km 25 - Patrocinio Paulista</t>
  </si>
  <si>
    <t>RODOVIA ALTINO ARANTES - 265 - SP - 351</t>
  </si>
  <si>
    <t>ALTINOPOLIS</t>
  </si>
  <si>
    <t>FO-25-1315348</t>
  </si>
  <si>
    <t>ESVTR012</t>
  </si>
  <si>
    <t>ESVA6</t>
  </si>
  <si>
    <t>Vale portaria Camburi (oficina das locomotivas )</t>
  </si>
  <si>
    <t>FO-25-1313678</t>
  </si>
  <si>
    <t>46,73</t>
  </si>
  <si>
    <t>BR-364 KM 685+765</t>
  </si>
  <si>
    <t>FO-25-1312965</t>
  </si>
  <si>
    <t xml:space="preserve">44,73	</t>
  </si>
  <si>
    <t>BR-364 KM 147+320</t>
  </si>
  <si>
    <t>FO-25-1312508</t>
  </si>
  <si>
    <t>68,76</t>
  </si>
  <si>
    <t>BR-364 KM 314+740</t>
  </si>
  <si>
    <t>FO-25-1312361</t>
  </si>
  <si>
    <t>296,08</t>
  </si>
  <si>
    <t>BR-364 KM 607+640</t>
  </si>
  <si>
    <t>FO-25-1312287</t>
  </si>
  <si>
    <t>69,3</t>
  </si>
  <si>
    <t>BR-364 KM 597+430</t>
  </si>
  <si>
    <t>FO-25-1312248</t>
  </si>
  <si>
    <t>36,42</t>
  </si>
  <si>
    <t>BR-364 KM 592+110</t>
  </si>
  <si>
    <t>FO-25-1312164</t>
  </si>
  <si>
    <t>68,61</t>
  </si>
  <si>
    <t>BR-364 KM 101+240</t>
  </si>
  <si>
    <t xml:space="preserve">Vilhena	</t>
  </si>
  <si>
    <t>FO-25-1312130</t>
  </si>
  <si>
    <t>19,55</t>
  </si>
  <si>
    <t>BR-364 KM 79+440</t>
  </si>
  <si>
    <t>FO-25-1312102</t>
  </si>
  <si>
    <t>116,49</t>
  </si>
  <si>
    <t>BR-364 KM 72+820</t>
  </si>
  <si>
    <t>FO-25-1309664</t>
  </si>
  <si>
    <t>BR-364 KM 2+600</t>
  </si>
  <si>
    <t>FO-25-1308067</t>
  </si>
  <si>
    <t>SP-079 Km 144+818</t>
  </si>
  <si>
    <t>FO-25-1307921</t>
  </si>
  <si>
    <t>106,66</t>
  </si>
  <si>
    <t>SP-079 KM 162 + 215</t>
  </si>
  <si>
    <t>FO-25-1307630</t>
  </si>
  <si>
    <t>94,18</t>
  </si>
  <si>
    <t>SPA-104/079 Km 005+289</t>
  </si>
  <si>
    <t>Salto do Pirapora</t>
  </si>
  <si>
    <t>FO-25-1307511</t>
  </si>
  <si>
    <t>136,03</t>
  </si>
  <si>
    <t xml:space="preserve">SP-264 KM 116+495					</t>
  </si>
  <si>
    <t>Salto de Pirapora</t>
  </si>
  <si>
    <t>FO-25-1307155</t>
  </si>
  <si>
    <t>95,93</t>
  </si>
  <si>
    <t>BR-364 KM 265+935</t>
  </si>
  <si>
    <t>FO-25-1307042</t>
  </si>
  <si>
    <t>56,14</t>
  </si>
  <si>
    <t>BR-364 KM 273+105</t>
  </si>
  <si>
    <t>FO-25-1306802</t>
  </si>
  <si>
    <t>Estrada de terra (Sem nome) RODOVIA WALDIR CANEVARI</t>
  </si>
  <si>
    <t>FO-25-1306432</t>
  </si>
  <si>
    <t>Rastinga</t>
  </si>
  <si>
    <t xml:space="preserve">Usina Cevasa	</t>
  </si>
  <si>
    <t xml:space="preserve">(16) 3145-9300		</t>
  </si>
  <si>
    <t xml:space="preserve">contato@cevasa.com.br	</t>
  </si>
  <si>
    <t>Rodovia SP - 336 - Rastinga - Zona Rural</t>
  </si>
  <si>
    <t>Franca</t>
  </si>
  <si>
    <t>FO-25-1304242</t>
  </si>
  <si>
    <t>9,46</t>
  </si>
  <si>
    <t>BR-478 KM, 110+098</t>
  </si>
  <si>
    <t>FO-25-1303940</t>
  </si>
  <si>
    <t>41,75</t>
  </si>
  <si>
    <t xml:space="preserve">SP-079 KM 131+429					</t>
  </si>
  <si>
    <t>FO-25-1303884</t>
  </si>
  <si>
    <t>4G-DASC92</t>
  </si>
  <si>
    <t>29,71</t>
  </si>
  <si>
    <t>SP-09 Km 136+354</t>
  </si>
  <si>
    <t>FO-25-1302017</t>
  </si>
  <si>
    <t>Neves</t>
  </si>
  <si>
    <t>Nádia Ássima Schimaneski</t>
  </si>
  <si>
    <t>Rua Paulino P Nadal, 602, QD 24</t>
  </si>
  <si>
    <t>(42)99804-5379</t>
  </si>
  <si>
    <t>nadiaassima19@gmail.com</t>
  </si>
  <si>
    <t>RUA PAULINO PRIMO NADAL, 602, QD 24</t>
  </si>
  <si>
    <t xml:space="preserve">Ponta Grossa </t>
  </si>
  <si>
    <t>FO-25-1297078</t>
  </si>
  <si>
    <t>925</t>
  </si>
  <si>
    <t>Rod. Pref. Geraldo Marinheiro, s/num</t>
  </si>
  <si>
    <t>FO-25-1292687</t>
  </si>
  <si>
    <t xml:space="preserve">Via Appia </t>
  </si>
  <si>
    <t>SP-021, KM 5260</t>
  </si>
  <si>
    <t>FO-25-1292440</t>
  </si>
  <si>
    <t>Armação</t>
  </si>
  <si>
    <t>ANDRE COSTABILE DGREGORIO</t>
  </si>
  <si>
    <t>(47) 9 9270-5852</t>
  </si>
  <si>
    <t>RUA ROSALVO MANOEL CELESTINO</t>
  </si>
  <si>
    <t>FO-25-1286383</t>
  </si>
  <si>
    <t>913</t>
  </si>
  <si>
    <t>Rodovia Altino Arantes, km 37</t>
  </si>
  <si>
    <t>FO-25-1285610</t>
  </si>
  <si>
    <t>192,95</t>
  </si>
  <si>
    <t>BR-060 Km 192+300</t>
  </si>
  <si>
    <t>Guapó</t>
  </si>
  <si>
    <t>FO-25-1285434</t>
  </si>
  <si>
    <t>351,41</t>
  </si>
  <si>
    <t>BR-452 Km 181+444</t>
  </si>
  <si>
    <t>Bom Jesus de Goias</t>
  </si>
  <si>
    <t>FO-25-1282308</t>
  </si>
  <si>
    <t>1764,60</t>
  </si>
  <si>
    <t>BR-452 KM 040+687</t>
  </si>
  <si>
    <t>Santa Helena de Goiais</t>
  </si>
  <si>
    <t>FO-25-1282290</t>
  </si>
  <si>
    <t>899,12</t>
  </si>
  <si>
    <t>BR-452 Km 053+282</t>
  </si>
  <si>
    <t>Maurilandia</t>
  </si>
  <si>
    <t>FO-25-1280959</t>
  </si>
  <si>
    <t>2164,28</t>
  </si>
  <si>
    <t>BR-277 Km 355+881</t>
  </si>
  <si>
    <t>Santo Antônio da Barra</t>
  </si>
  <si>
    <t>FO-25-1280724</t>
  </si>
  <si>
    <t>192,54</t>
  </si>
  <si>
    <t>BR-452 Km 066+209</t>
  </si>
  <si>
    <t>FO-25-1279839</t>
  </si>
  <si>
    <t>267,27</t>
  </si>
  <si>
    <t>BR-452 KM 008+040</t>
  </si>
  <si>
    <t>FO-25-1279819</t>
  </si>
  <si>
    <t>336,70</t>
  </si>
  <si>
    <t>BR-060 KM 202+940</t>
  </si>
  <si>
    <t>FO-25-1279711</t>
  </si>
  <si>
    <t>BR-373 Km 269+880</t>
  </si>
  <si>
    <t>FO-25-1278330</t>
  </si>
  <si>
    <t>Via Appia Concessões S.A.</t>
  </si>
  <si>
    <t>SP-021 Estaca 6146</t>
  </si>
  <si>
    <t>FO-25-1277769</t>
  </si>
  <si>
    <t>SP-021 Estaca 3123</t>
  </si>
  <si>
    <t>FO-25-1277580</t>
  </si>
  <si>
    <t>BR-021, KM 1108</t>
  </si>
  <si>
    <t>FO-25-1277428</t>
  </si>
  <si>
    <t>SP-021 Km 2104</t>
  </si>
  <si>
    <t>FO-25-1277181</t>
  </si>
  <si>
    <t>SP-021 Estaca 6478</t>
  </si>
  <si>
    <t>FO-25-1277098</t>
  </si>
  <si>
    <t>SP-021 Estaca 5003</t>
  </si>
  <si>
    <t>FO-25-1274969</t>
  </si>
  <si>
    <t>265,90</t>
  </si>
  <si>
    <t>BR-452 KM 144+218</t>
  </si>
  <si>
    <t>FO-25-1274827</t>
  </si>
  <si>
    <t>1031,67</t>
  </si>
  <si>
    <t>BR-452 Km 173+517</t>
  </si>
  <si>
    <t>FO-25-1274589</t>
  </si>
  <si>
    <t>52,72</t>
  </si>
  <si>
    <t>BR-452 KM 098+777</t>
  </si>
  <si>
    <t>FO-25-1274508</t>
  </si>
  <si>
    <t>17,25</t>
  </si>
  <si>
    <t>BR-060 Km 182+690</t>
  </si>
  <si>
    <t>Abadia de Goias</t>
  </si>
  <si>
    <t>FO-25-1273785</t>
  </si>
  <si>
    <t>96,31</t>
  </si>
  <si>
    <t>BR-452 KM 120+814</t>
  </si>
  <si>
    <t>FO-25-1273697</t>
  </si>
  <si>
    <t>42,65</t>
  </si>
  <si>
    <t>BR-452 KM 108+575</t>
  </si>
  <si>
    <t>FO-25-1273636</t>
  </si>
  <si>
    <t>Bosque</t>
  </si>
  <si>
    <t>Angela Maria Negrão Dias</t>
  </si>
  <si>
    <t>Rod. Dr. João Miranda- PA 252 - KM 05, N°4203</t>
  </si>
  <si>
    <t>91991015012</t>
  </si>
  <si>
    <t>angela.pinheiro@escola.seduc.pa.gov.br</t>
  </si>
  <si>
    <t>FO-25-1273106</t>
  </si>
  <si>
    <t>MOURA CONSTRUTORA</t>
  </si>
  <si>
    <t>Distrito de Morumbi</t>
  </si>
  <si>
    <t>Almiro Pereira</t>
  </si>
  <si>
    <t>Rua Peru, N° 1764, Distrito de Morumbi</t>
  </si>
  <si>
    <t>(67) 99916-1917</t>
  </si>
  <si>
    <t>almiro.pereira@outlook.com</t>
  </si>
  <si>
    <t>Rua Bolívia, Quadra 67, Lote 01</t>
  </si>
  <si>
    <t>Eldorado</t>
  </si>
  <si>
    <t>FO-25-1270352</t>
  </si>
  <si>
    <t>PABRV001 [02] PABV7</t>
  </si>
  <si>
    <t>Rua 7 de Setembro s/n, esquina com a  Passagem da Gloria</t>
  </si>
  <si>
    <t>Breves</t>
  </si>
  <si>
    <t>FO-25-1268519</t>
  </si>
  <si>
    <t>CURICICA</t>
  </si>
  <si>
    <t>JOSÉ LUIS CRUZ</t>
  </si>
  <si>
    <t>RUA ESTRELA DO SUL, 95, QD 21, LT 16</t>
  </si>
  <si>
    <t>(21) 97084-5881</t>
  </si>
  <si>
    <t>FO-25-1267561</t>
  </si>
  <si>
    <t>BR-452 Km 162+880</t>
  </si>
  <si>
    <t>FO-25-1266191</t>
  </si>
  <si>
    <t>Condor</t>
  </si>
  <si>
    <t>Samaritana Da Silva Rodrigues</t>
  </si>
  <si>
    <t>Tv. Quintino Bocaiuva ,3827 Entre Honorio e Roberto Camelier</t>
  </si>
  <si>
    <t>(91) 98362-0507</t>
  </si>
  <si>
    <t>Samaritanasrodrigues@gmail.com</t>
  </si>
  <si>
    <t>Google</t>
  </si>
  <si>
    <t>FO-25-1266053</t>
  </si>
  <si>
    <t>Horto Florestal</t>
  </si>
  <si>
    <t>SP-021 Estaca 3088</t>
  </si>
  <si>
    <t>FO-25-1262906</t>
  </si>
  <si>
    <t>INDEFINIDO</t>
  </si>
  <si>
    <t>MARIA JOSÉ ALEXANDRE</t>
  </si>
  <si>
    <t>RUA TRÊS, S/N</t>
  </si>
  <si>
    <t>AUGUSTO</t>
  </si>
  <si>
    <t>(18) 99770-9741</t>
  </si>
  <si>
    <t>MARTINÓPOLIS</t>
  </si>
  <si>
    <t>FO-25-1262440</t>
  </si>
  <si>
    <t>BR-452 Km 027 + 420</t>
  </si>
  <si>
    <t>FO-25-1262365</t>
  </si>
  <si>
    <t>BR-060 Km 260+650</t>
  </si>
  <si>
    <t>Indiara</t>
  </si>
  <si>
    <t>FO-25-1262030</t>
  </si>
  <si>
    <t>BR-452 Km 17+740</t>
  </si>
  <si>
    <t>FO-25-1261175</t>
  </si>
  <si>
    <t>Concessionária Rota VerdeGoiás</t>
  </si>
  <si>
    <t>BR-060 Km 367+580</t>
  </si>
  <si>
    <t>FO-25-1261153</t>
  </si>
  <si>
    <t>BR-060 km 285 + 280</t>
  </si>
  <si>
    <t>Acreuna</t>
  </si>
  <si>
    <t>FO-25-1261141</t>
  </si>
  <si>
    <t>BR-060 Km 312+980</t>
  </si>
  <si>
    <t>FO-25-1261131</t>
  </si>
  <si>
    <t>BR-060 Km 334 + 480</t>
  </si>
  <si>
    <t>Santo Antônio Barra</t>
  </si>
  <si>
    <t>FO-25-1251894</t>
  </si>
  <si>
    <t>Loteamento Jardim São Paulo</t>
  </si>
  <si>
    <t>(43) 996242140</t>
  </si>
  <si>
    <t>PRPRC001_PRPRU03</t>
  </si>
  <si>
    <t>Rua dos Pardais</t>
  </si>
  <si>
    <t>Porecatu</t>
  </si>
  <si>
    <t>FO-25-1248573</t>
  </si>
  <si>
    <t>Jardim das Palmeiras</t>
  </si>
  <si>
    <t>Sidney</t>
  </si>
  <si>
    <t>Rua Juriti, 1293</t>
  </si>
  <si>
    <t>65 99658-0258</t>
  </si>
  <si>
    <t>Campo Novo do Parecis</t>
  </si>
  <si>
    <t>FO-25-1248166</t>
  </si>
  <si>
    <t>BR-277, KM 221+816</t>
  </si>
  <si>
    <t>Teixeira Soares</t>
  </si>
  <si>
    <t>FO-25-1246968</t>
  </si>
  <si>
    <t>22,47</t>
  </si>
  <si>
    <t>SP-264 Km 132+888</t>
  </si>
  <si>
    <t>FO-25-1246484</t>
  </si>
  <si>
    <t>4G-ULSC91</t>
  </si>
  <si>
    <t>393,55</t>
  </si>
  <si>
    <t>SP-250 Km 159+978</t>
  </si>
  <si>
    <t>São Miguel Arcanjo</t>
  </si>
  <si>
    <t>FO-25-1245972</t>
  </si>
  <si>
    <t>Caamutá</t>
  </si>
  <si>
    <t>Gianpaulo Stefannini Cardoso Damasceno</t>
  </si>
  <si>
    <t>Travessa Ipiranga nº 800 , Fundos</t>
  </si>
  <si>
    <t>91 98143-1817</t>
  </si>
  <si>
    <t>giandamasceno74@gmail.com</t>
  </si>
  <si>
    <t>Rodovia Transcametá, Rua Principal S/N, entre Segunda e Terceira Rua</t>
  </si>
  <si>
    <t>CAMETÁ</t>
  </si>
  <si>
    <t>FO-25-1245892</t>
  </si>
  <si>
    <t>CHORO</t>
  </si>
  <si>
    <t>DARI ROBERTO PINTO</t>
  </si>
  <si>
    <t>ESTRADA DOS LOPES, S/N</t>
  </si>
  <si>
    <t>(37) 99186-0950</t>
  </si>
  <si>
    <t>DIVINOPOLIS</t>
  </si>
  <si>
    <t>FO-25-1245661</t>
  </si>
  <si>
    <t>Vila Mariazinha</t>
  </si>
  <si>
    <t>Daniel Felizardo</t>
  </si>
  <si>
    <t>R. Fepile Nicolau Adum, 53</t>
  </si>
  <si>
    <t>(15) 99758-2217</t>
  </si>
  <si>
    <t>662</t>
  </si>
  <si>
    <t>R. Ademar de Barros, s/num (vizinho ao n° 141)</t>
  </si>
  <si>
    <t>Brui</t>
  </si>
  <si>
    <t>FO-25-1245487</t>
  </si>
  <si>
    <t>PRIMAVEIRA</t>
  </si>
  <si>
    <t>Cleiseane Sirlley Cardoso Damasceno</t>
  </si>
  <si>
    <t>TV MOCAJUBA  S/N , COMERCIAL IPE AMARELO</t>
  </si>
  <si>
    <t>91-98626-3307</t>
  </si>
  <si>
    <t>cleiseanesirlley@gmail.com</t>
  </si>
  <si>
    <t>PACM6</t>
  </si>
  <si>
    <t>Travessa Mocajuba s.n em frente aos n°85 e n°86</t>
  </si>
  <si>
    <t>FO-25-1241912</t>
  </si>
  <si>
    <t>Iriri</t>
  </si>
  <si>
    <t>SP-055 Km 236+180</t>
  </si>
  <si>
    <t>FO-25-1240063</t>
  </si>
  <si>
    <t>Distrito de Paciência</t>
  </si>
  <si>
    <t>Uilson Braga Araújo</t>
  </si>
  <si>
    <t>Av. Gabriel Mendes dos Santos, 155</t>
  </si>
  <si>
    <t>(38) 99967-9474</t>
  </si>
  <si>
    <t>wilsonbraga39@gmail.com</t>
  </si>
  <si>
    <t>FO-25-1239334</t>
  </si>
  <si>
    <t>POVOADO DE GARAPUÁ</t>
  </si>
  <si>
    <t>CARLOS AGUIAR COUTINHO NETO</t>
  </si>
  <si>
    <t>RUA DA LAGOA, N° 999</t>
  </si>
  <si>
    <t>71 99949-9066</t>
  </si>
  <si>
    <t>contrattour@uol.com.br</t>
  </si>
  <si>
    <t>FAZENDA BOA VISTA, LOTE 11 LOTEAMENTO ARUANA</t>
  </si>
  <si>
    <t>FO-25-1236041</t>
  </si>
  <si>
    <t>AMMNS003</t>
  </si>
  <si>
    <t>AMPRL</t>
  </si>
  <si>
    <t>Ponta Negra</t>
  </si>
  <si>
    <t>Condominio UP Ponta Negra</t>
  </si>
  <si>
    <t>Roberto Abecassis</t>
  </si>
  <si>
    <t>Rua Thales loureiro, 1204</t>
  </si>
  <si>
    <t>(92) 99293-7171</t>
  </si>
  <si>
    <t>Av. Perimetral Thales Loureiro, 1204</t>
  </si>
  <si>
    <t>FO-25-1235219</t>
  </si>
  <si>
    <t>PABTT003</t>
  </si>
  <si>
    <t>PAAXI</t>
  </si>
  <si>
    <t>André Tiburtino</t>
  </si>
  <si>
    <t>São Lourenço</t>
  </si>
  <si>
    <t>Antonildo Sabino Ferreira</t>
  </si>
  <si>
    <t>Travessa José Gonçalves Chaves N° 1454</t>
  </si>
  <si>
    <t>(91) 98606-3084</t>
  </si>
  <si>
    <t>paulor20045@gmail.com</t>
  </si>
  <si>
    <t>M/A</t>
  </si>
  <si>
    <t>Travessa José Gonçalves Chaves N° 1343</t>
  </si>
  <si>
    <t>FO-25-1234921</t>
  </si>
  <si>
    <t>Betânia</t>
  </si>
  <si>
    <t>Jefone José do Nascimento</t>
  </si>
  <si>
    <t>(37) 99938-1562</t>
  </si>
  <si>
    <t>jefone2010@hotmail.com</t>
  </si>
  <si>
    <t>Rua Travessa 02</t>
  </si>
  <si>
    <t>Pedra do Indaiá</t>
  </si>
  <si>
    <t>FO-25-1231187</t>
  </si>
  <si>
    <t>VILA JOÃO ARREGUI</t>
  </si>
  <si>
    <t>João Felix</t>
  </si>
  <si>
    <t>Rua João Rossi nº 530</t>
  </si>
  <si>
    <t>(55) 9 8122-0264</t>
  </si>
  <si>
    <t>186,88</t>
  </si>
  <si>
    <t>ESTRADA SEM DENOMINAÇÃO</t>
  </si>
  <si>
    <t>URUGUAIANA</t>
  </si>
  <si>
    <t>FO-25-1226078</t>
  </si>
  <si>
    <t>RJMNG005, RJMNG005</t>
  </si>
  <si>
    <t>SN-MGTB34, SN-MGTB34</t>
  </si>
  <si>
    <t>CCR RIOSP</t>
  </si>
  <si>
    <t>BR-101 Km 430+959</t>
  </si>
  <si>
    <t>FO-25-1225665</t>
  </si>
  <si>
    <t>CEDROLANDIA</t>
  </si>
  <si>
    <t>PAULO LEMOS</t>
  </si>
  <si>
    <t>27997053731</t>
  </si>
  <si>
    <t>RUA VASCO DA GAMA SN</t>
  </si>
  <si>
    <t>NOVA VENECIA</t>
  </si>
  <si>
    <t>FO-25-1222418</t>
  </si>
  <si>
    <t>Antônio Carlos Gonçalves</t>
  </si>
  <si>
    <t>43 32544486</t>
  </si>
  <si>
    <t>Rua 3</t>
  </si>
  <si>
    <t>FO-25-1221377</t>
  </si>
  <si>
    <t>ALBERTO GOMES DA SILVA</t>
  </si>
  <si>
    <t>73 99144-4099</t>
  </si>
  <si>
    <t>FAZENDA SÃO DOMINGOS - BR 101</t>
  </si>
  <si>
    <t>FO-25-1206205</t>
  </si>
  <si>
    <t>BACMX001, BACMX001, BACMX001</t>
  </si>
  <si>
    <t>BACAC06, BACAC06, BACAC06</t>
  </si>
  <si>
    <t>FLÁVIO MUNIZ DA COSTA VARGENS</t>
  </si>
  <si>
    <t>FAZENDA SERRINHA DO VARGITO 30 - KM 592- BR 101</t>
  </si>
  <si>
    <t>21 98808-0010</t>
  </si>
  <si>
    <t>flavio.ululanta@gmail.com</t>
  </si>
  <si>
    <t>FO-25-1204537</t>
  </si>
  <si>
    <t>SP-079 Km 184+866</t>
  </si>
  <si>
    <t>Juquiá</t>
  </si>
  <si>
    <t>FO-25-1204504</t>
  </si>
  <si>
    <t>SP-079 Km 187+900</t>
  </si>
  <si>
    <t>FO-25-1204431</t>
  </si>
  <si>
    <t>SPJQX007, SPJQX007</t>
  </si>
  <si>
    <t>4G-JQSC96, 4G-JQSC96</t>
  </si>
  <si>
    <t>SP-079 KM  196+327</t>
  </si>
  <si>
    <t>FO-25-1204420</t>
  </si>
  <si>
    <t>145,84</t>
  </si>
  <si>
    <t xml:space="preserve">SP-079 KM 196+196					</t>
  </si>
  <si>
    <t>FO-25-1204297</t>
  </si>
  <si>
    <t>SP-079 KM 202+181</t>
  </si>
  <si>
    <t>FO-25-1201793</t>
  </si>
  <si>
    <t>ESLTR001, ESLTR001, ESLTR001</t>
  </si>
  <si>
    <t>SR-ESS084, SR-ESS084, SR-ESS084</t>
  </si>
  <si>
    <t>MONTE CARMELO DO RIO NOVO</t>
  </si>
  <si>
    <t>DAIANA</t>
  </si>
  <si>
    <t>27996046624</t>
  </si>
  <si>
    <t>R. VANDA DA SILVA</t>
  </si>
  <si>
    <t>ALTO RIO NOVO</t>
  </si>
  <si>
    <t>FO-25-1200951</t>
  </si>
  <si>
    <t>SPLNS002, SPLNS002</t>
  </si>
  <si>
    <t>SILIS11, SILIS11</t>
  </si>
  <si>
    <t>PARQUE XINGU</t>
  </si>
  <si>
    <t>450</t>
  </si>
  <si>
    <t>R. Botocudos, 0</t>
  </si>
  <si>
    <t>LINS</t>
  </si>
  <si>
    <t>FO-25-1195989</t>
  </si>
  <si>
    <t>RSCRY001, RSCRY001</t>
  </si>
  <si>
    <t>RSCIO14, RSCIO14</t>
  </si>
  <si>
    <t>Glória</t>
  </si>
  <si>
    <t>Tiago (Stamm Imóveis)</t>
  </si>
  <si>
    <t>(54) 3331-6256</t>
  </si>
  <si>
    <t>R. José Biachi, S/N - Quadra 073 - Lote 33 - Setor 002</t>
  </si>
  <si>
    <t>Carazinho</t>
  </si>
  <si>
    <t>FO-25-1185517</t>
  </si>
  <si>
    <t>PRRPX001, PRRPX001</t>
  </si>
  <si>
    <t>SR-PRS396, SR-PRS396</t>
  </si>
  <si>
    <t>FO-25-1184859</t>
  </si>
  <si>
    <t>MGFNL001, MGFNL001</t>
  </si>
  <si>
    <t>4G-FUIA92, 4G-FUIA92</t>
  </si>
  <si>
    <t>NUCLEO JOÃO PINHEIRO</t>
  </si>
  <si>
    <t>MAURILIO LUCILIO TEIXEIRA</t>
  </si>
  <si>
    <t>(31) 99783-6074</t>
  </si>
  <si>
    <t>RUA JOSÉ DOS REIS, 01</t>
  </si>
  <si>
    <t>FUNILANDIA</t>
  </si>
  <si>
    <t>FO-25-1183915</t>
  </si>
  <si>
    <t>ALICIONE SOUZA COSTA DE CARVALHO</t>
  </si>
  <si>
    <t>73 98166-1171</t>
  </si>
  <si>
    <t>elicione32@gmail.com</t>
  </si>
  <si>
    <t>ISAAC COSTA DE CARVALHO</t>
  </si>
  <si>
    <t>RUA JOVIANO PINHEIRO DE MOURA, Nº 236, S J DO PANELINHA, CAMACAN</t>
  </si>
  <si>
    <t>BAMSCO01</t>
  </si>
  <si>
    <t>FAZENDA BELA VISTA- BR 101</t>
  </si>
  <si>
    <t>FO-25-1176945</t>
  </si>
  <si>
    <t>VALE VERDE</t>
  </si>
  <si>
    <t>Luciana</t>
  </si>
  <si>
    <t>AV Taipé  - km1428</t>
  </si>
  <si>
    <t>73 98149-1805</t>
  </si>
  <si>
    <t>FO-25-1176877</t>
  </si>
  <si>
    <t>VALDIVIO SANTOS ALVES</t>
  </si>
  <si>
    <t>RUA JUERANA 191 A</t>
  </si>
  <si>
    <t>73 98863-3193</t>
  </si>
  <si>
    <t>velhonovodidi@gmail.com</t>
  </si>
  <si>
    <t>BA 001 - KM 559 - Nº559</t>
  </si>
  <si>
    <t>FO-25-1174888</t>
  </si>
  <si>
    <t>BAPRT012, BAPRT012, BAPRT012</t>
  </si>
  <si>
    <t>BAR9V, BAR9V, BAR9V</t>
  </si>
  <si>
    <t>Tadeu Vieira Ferreira</t>
  </si>
  <si>
    <t>PO COM SANTA RITA - 448 - ESTRADA BA 001 KM 07- SITIO VALE CHICO</t>
  </si>
  <si>
    <t>73 99100-7475</t>
  </si>
  <si>
    <t>FO-25-1155898</t>
  </si>
  <si>
    <t>BAPRT016, BAPRT016, BAPRT016</t>
  </si>
  <si>
    <t>BAR5V, BAR5V, BAR5V</t>
  </si>
  <si>
    <t>Claudio Emanuel Benfica Campeche</t>
  </si>
  <si>
    <t>73 9985-2580</t>
  </si>
  <si>
    <t>BR-367, KM 37,5</t>
  </si>
  <si>
    <t>FO-25-1141662</t>
  </si>
  <si>
    <t>Santa Cruz Cabrália</t>
  </si>
  <si>
    <t>Fazenda Porto Rancho</t>
  </si>
  <si>
    <t>Rod  367 - km 53 - SANTAA CRUZ CABRALIA - FAZENDA PORTO RANCHO</t>
  </si>
  <si>
    <t>73 99963-3515</t>
  </si>
  <si>
    <t>ELIO GUERRA</t>
  </si>
  <si>
    <t>Rod  367 - km 53</t>
  </si>
  <si>
    <t>FO-25-1138105</t>
  </si>
  <si>
    <t>PIO X</t>
  </si>
  <si>
    <t>CENTRO COMERCIAL TEKSUL</t>
  </si>
  <si>
    <t>(14) 9 9182-9010</t>
  </si>
  <si>
    <t>ORLEI</t>
  </si>
  <si>
    <t>RUA VISCONDE DE PELOTAS, 321</t>
  </si>
  <si>
    <t>FO-25-1080178</t>
  </si>
  <si>
    <t>Fazenda Santa Barbara</t>
  </si>
  <si>
    <t>FO-25-1079457</t>
  </si>
  <si>
    <t>POVOADO DE PORFÍRIO</t>
  </si>
  <si>
    <t>CELIO</t>
  </si>
  <si>
    <t>RUA ALTINO BARBOSA</t>
  </si>
  <si>
    <t>33 9 8811-9565</t>
  </si>
  <si>
    <t>celiomartinsalvescelio@gmail.com</t>
  </si>
  <si>
    <t>CATUJI</t>
  </si>
  <si>
    <t>FO-25-1071805</t>
  </si>
  <si>
    <t>KM 152+500</t>
  </si>
  <si>
    <t>FO-25-1071794</t>
  </si>
  <si>
    <t xml:space="preserve"> KM 240+900</t>
  </si>
  <si>
    <t>FO-25-1071788</t>
  </si>
  <si>
    <t>Pindaré-Mirim</t>
  </si>
  <si>
    <t>MAPND001 - KM 223 - MAV81</t>
  </si>
  <si>
    <t>223+700</t>
  </si>
  <si>
    <t>FO-25-1071781</t>
  </si>
  <si>
    <t>KM 98+100</t>
  </si>
  <si>
    <t>Anajatuba</t>
  </si>
  <si>
    <t>FO-25-1071774</t>
  </si>
  <si>
    <t>113+900</t>
  </si>
  <si>
    <t>Miranda do Norte</t>
  </si>
  <si>
    <t>FO-25-1071767</t>
  </si>
  <si>
    <t>KM 194+600</t>
  </si>
  <si>
    <t>FO-25-1071739</t>
  </si>
  <si>
    <t>KM 265+300</t>
  </si>
  <si>
    <t>FO-25-1071707</t>
  </si>
  <si>
    <t>FO-25-1071675</t>
  </si>
  <si>
    <t>MABMX004 - KM 409 - MAV68</t>
  </si>
  <si>
    <t>FO-25-1071671</t>
  </si>
  <si>
    <t>MABMX003 - KM 397 - MAV69</t>
  </si>
  <si>
    <t>FO-25-1071668</t>
  </si>
  <si>
    <t>MABMX001 - KM 380 - MAV70</t>
  </si>
  <si>
    <t>581</t>
  </si>
  <si>
    <t>Bom Jesus das Selvas</t>
  </si>
  <si>
    <t>FO-25-1070771</t>
  </si>
  <si>
    <t>BR-116 Km 519+789</t>
  </si>
  <si>
    <t>Caratinga</t>
  </si>
  <si>
    <t>FO-25-1041567</t>
  </si>
  <si>
    <t>Paraty-Mirim</t>
  </si>
  <si>
    <t>CCR RioSP</t>
  </si>
  <si>
    <t>BR-101, KM 594+197</t>
  </si>
  <si>
    <t>FO-25-1040138</t>
  </si>
  <si>
    <t>SP-323 Km 014+913</t>
  </si>
  <si>
    <t>Monte Alto</t>
  </si>
  <si>
    <t>FO-25-1039550</t>
  </si>
  <si>
    <t>Rotas do Brasil S.A. (WAY)</t>
  </si>
  <si>
    <t>BR-262 Km 773+311</t>
  </si>
  <si>
    <t>FO-25-1039434</t>
  </si>
  <si>
    <t>BR-262 Km 639+018</t>
  </si>
  <si>
    <t>Ibia</t>
  </si>
  <si>
    <t>FO-25-1039425</t>
  </si>
  <si>
    <t>BR-262 Km 611+130</t>
  </si>
  <si>
    <t>FO-25-1039422</t>
  </si>
  <si>
    <t>BR-262 Km 631+549</t>
  </si>
  <si>
    <t>FO-25-1039331</t>
  </si>
  <si>
    <t>RETIROLANDIA</t>
  </si>
  <si>
    <t>FO-25-1038715</t>
  </si>
  <si>
    <t>ALTO DO CÉU</t>
  </si>
  <si>
    <t>CLAMIDA STELA</t>
  </si>
  <si>
    <t>RUA CONEGO JOSÉ CABRAL, Nº 218</t>
  </si>
  <si>
    <t>084 991083727</t>
  </si>
  <si>
    <t>clamida_stela@hotmail.com</t>
  </si>
  <si>
    <t>RUA ALTO DA SERRA, S/Nº</t>
  </si>
  <si>
    <t>FO-25-1038567</t>
  </si>
  <si>
    <t>Bandeira Branca</t>
  </si>
  <si>
    <t>Mauricio Strutz de Oliveira</t>
  </si>
  <si>
    <t xml:space="preserve"> Av. Brasil, n° 1124</t>
  </si>
  <si>
    <t>69) 9 9975-2037</t>
  </si>
  <si>
    <t>"mauriciostrutzdeoliveira@gmail.com" &lt;mauriciostrutzdeoliveira@gmail.com&gt;</t>
  </si>
  <si>
    <t>100</t>
  </si>
  <si>
    <t>AV. BRASIL, 1124</t>
  </si>
  <si>
    <t xml:space="preserve">PRESIDENTE MÉDICI		</t>
  </si>
  <si>
    <t>FO-25-1038507</t>
  </si>
  <si>
    <t xml:space="preserve">TERRA BOA		</t>
  </si>
  <si>
    <t>200</t>
  </si>
  <si>
    <t xml:space="preserve">ROADW04	 	</t>
  </si>
  <si>
    <t>BR 429, S/N</t>
  </si>
  <si>
    <t xml:space="preserve">ALVORADA DO O'ESTE		</t>
  </si>
  <si>
    <t>FO-25-1038429</t>
  </si>
  <si>
    <t>Ecovias do Araguaia S.A.</t>
  </si>
  <si>
    <t>BR-153 Km 050+050</t>
  </si>
  <si>
    <t>Porangatu</t>
  </si>
  <si>
    <t>FO-25-1038419</t>
  </si>
  <si>
    <t>BR-153 Km 097+940</t>
  </si>
  <si>
    <t>Santa Tereza de Goiás</t>
  </si>
  <si>
    <t>FO-25-1038331</t>
  </si>
  <si>
    <t>BR-153 Km 182+191</t>
  </si>
  <si>
    <t>Campinorte</t>
  </si>
  <si>
    <t>FO-25-1038295</t>
  </si>
  <si>
    <t>BR-153 Km 291+863</t>
  </si>
  <si>
    <t>Rialma</t>
  </si>
  <si>
    <t>FO-25-1038075</t>
  </si>
  <si>
    <t>BR-414 Km 382+031</t>
  </si>
  <si>
    <t>FO-25-1038055</t>
  </si>
  <si>
    <t>BR-414 Km 395+684</t>
  </si>
  <si>
    <t>FO-25-1037951</t>
  </si>
  <si>
    <t>BR-153 Km 411+442</t>
  </si>
  <si>
    <t>FO-25-1037947</t>
  </si>
  <si>
    <t>BR-414 Km 421+543</t>
  </si>
  <si>
    <t>FO-25-1037563</t>
  </si>
  <si>
    <t>CONCESSIONARIA DE RODOVIA NOVA 381 S.A.</t>
  </si>
  <si>
    <t>BR-381 KM 226 + 819</t>
  </si>
  <si>
    <t>FO-25-1037509</t>
  </si>
  <si>
    <t>BR-381, KM 242+637</t>
  </si>
  <si>
    <t>Santana do Paraiso</t>
  </si>
  <si>
    <t>FO-25-1037501</t>
  </si>
  <si>
    <t>BR-262 Km 603+007</t>
  </si>
  <si>
    <t>FO-25-1037472</t>
  </si>
  <si>
    <t>Via Appia Concessoes S.A.</t>
  </si>
  <si>
    <t>SP - 021 Estaca 6303</t>
  </si>
  <si>
    <t>FO-25-1037343</t>
  </si>
  <si>
    <t>SP-021 Estaca 4052</t>
  </si>
  <si>
    <t>FO-25-1037324</t>
  </si>
  <si>
    <t>SP-021 Estaca 3101</t>
  </si>
  <si>
    <t>FO-25-1037303</t>
  </si>
  <si>
    <t>SP-021 Estaca 2035</t>
  </si>
  <si>
    <t>FO-25-1037274</t>
  </si>
  <si>
    <t>Jardim Aracy</t>
  </si>
  <si>
    <t>SP-055 Km 386+618</t>
  </si>
  <si>
    <t>FO-25-1037224</t>
  </si>
  <si>
    <t>Biritiba-Ussu</t>
  </si>
  <si>
    <t>CONCESSIONARIA  NOVO LITORAL</t>
  </si>
  <si>
    <t>SP-098 Km 076+366</t>
  </si>
  <si>
    <t>FO-25-1037139</t>
  </si>
  <si>
    <t>Jardim Sao Marcos</t>
  </si>
  <si>
    <t>MRS Logística S.A.</t>
  </si>
  <si>
    <t>Av. Engenheiro Plínio de Queirós, 70</t>
  </si>
  <si>
    <t>FO-25-1037096</t>
  </si>
  <si>
    <t>4JRQ+2WQ Quilombo, Santos - SP</t>
  </si>
  <si>
    <t>FO-25-1037000</t>
  </si>
  <si>
    <t xml:space="preserve">4M66+5HC Nossa Sra. das Neves, Santos </t>
  </si>
  <si>
    <t>FO-25-1036965</t>
  </si>
  <si>
    <t xml:space="preserve">Av. Martins Fontes, 808 </t>
  </si>
  <si>
    <t>FO-25-1036791</t>
  </si>
  <si>
    <t>Aguinaldo</t>
  </si>
  <si>
    <t>(11) 99668-5257</t>
  </si>
  <si>
    <t>tigrinhocampioto18@gmail.com; taniacampioto@gmail.com</t>
  </si>
  <si>
    <t>R. ROUXINOL</t>
  </si>
  <si>
    <t>FO-25-1036736</t>
  </si>
  <si>
    <t>BR-381 Km 399+862</t>
  </si>
  <si>
    <t>Bom Jesus do Amparo</t>
  </si>
  <si>
    <t>FO-25-1036724</t>
  </si>
  <si>
    <t>otas do Brasil S.A. (WAY)</t>
  </si>
  <si>
    <t>BR-262 Km 778+238</t>
  </si>
  <si>
    <t>FO-25-1036705</t>
  </si>
  <si>
    <t>BR-381, KM 386+900</t>
  </si>
  <si>
    <t>FO-25-1036666</t>
  </si>
  <si>
    <t>BR-381, KM 382+380</t>
  </si>
  <si>
    <t>Barão dos Cocais</t>
  </si>
  <si>
    <t>FO-25-1036077</t>
  </si>
  <si>
    <t>Cidade Universitária</t>
  </si>
  <si>
    <t>Fabio (corretor)</t>
  </si>
  <si>
    <t>Av. Oscár Pedroso Horta, S/N</t>
  </si>
  <si>
    <t>(19) 99482-9972</t>
  </si>
  <si>
    <t>FO-25-1036004</t>
  </si>
  <si>
    <t>SP-055 Km 365+990</t>
  </si>
  <si>
    <t>FO-25-1035964</t>
  </si>
  <si>
    <t>Companhia de Concessões Rodoviárias do Novo Litoral de São Paulo</t>
  </si>
  <si>
    <t>SP-055 Km 362+245</t>
  </si>
  <si>
    <t>FO-25-1035936</t>
  </si>
  <si>
    <t>BR-373 Km 204+400</t>
  </si>
  <si>
    <t>Ipiranga</t>
  </si>
  <si>
    <t>FO-25-1035891</t>
  </si>
  <si>
    <t>BR-277 Km 302+060</t>
  </si>
  <si>
    <t>Prudentopolis</t>
  </si>
  <si>
    <t>FO-25-1035880</t>
  </si>
  <si>
    <t>BR-277 Km 277+347</t>
  </si>
  <si>
    <t>FO-25-1035835</t>
  </si>
  <si>
    <t>BR-277 Km 194+784</t>
  </si>
  <si>
    <t>FO-25-1035789</t>
  </si>
  <si>
    <t>BR-277 Km 158+678</t>
  </si>
  <si>
    <t>Porto Amazonas</t>
  </si>
  <si>
    <t>FO-25-1035768</t>
  </si>
  <si>
    <t>PR-423 Km 30+969</t>
  </si>
  <si>
    <t>Campo Largo</t>
  </si>
  <si>
    <t>FO-25-1035740</t>
  </si>
  <si>
    <t>PR-423 Km 22+149</t>
  </si>
  <si>
    <t>Araucária</t>
  </si>
  <si>
    <t>FO-25-1035690</t>
  </si>
  <si>
    <t>BR-476 km 183+015</t>
  </si>
  <si>
    <t>LOGO DETENTOR</t>
  </si>
  <si>
    <t>NOTIFICAÇÃO PARA PROSSEGUIMENTO (NTP)</t>
  </si>
  <si>
    <t>DATA DA EMISSÃO:</t>
  </si>
  <si>
    <t>INFORMAÇÕES DA INFRAESTRUTURA</t>
  </si>
  <si>
    <t xml:space="preserve">SITE ID CLIENTE: </t>
  </si>
  <si>
    <t>END ID CLIENTE:</t>
  </si>
  <si>
    <t>SITE ID/Nº DETENTOR:</t>
  </si>
  <si>
    <t>Nº PROTOCOLO SCI: N/A</t>
  </si>
  <si>
    <t>TECNOLOGIA:</t>
  </si>
  <si>
    <t>4G</t>
  </si>
  <si>
    <t xml:space="preserve">LATITUDE (S): </t>
  </si>
  <si>
    <t xml:space="preserve">LONGITUDE (W): </t>
  </si>
  <si>
    <t xml:space="preserve">ALTITUDE (m): </t>
  </si>
  <si>
    <t>ENDEREÇO DO SITE:</t>
  </si>
  <si>
    <t>BAIRRO:</t>
  </si>
  <si>
    <t>CIDADE:</t>
  </si>
  <si>
    <r>
      <t>CEP:</t>
    </r>
    <r>
      <rPr>
        <sz val="10"/>
        <color rgb="FF000000"/>
        <rFont val="Calibri"/>
        <family val="2"/>
        <scheme val="minor"/>
      </rPr>
      <t xml:space="preserve"> </t>
    </r>
  </si>
  <si>
    <t>UF:</t>
  </si>
  <si>
    <t>ALTURA DA EV (m):</t>
  </si>
  <si>
    <t xml:space="preserve">FAIXA VERTICAL CONTRATADA (m):      </t>
  </si>
  <si>
    <t>FAIXA VERTICAL UTILIZADA (m):</t>
  </si>
  <si>
    <t xml:space="preserve">TIPO DE SOLICITAÇÃO: </t>
  </si>
  <si>
    <t xml:space="preserve">( X ) </t>
  </si>
  <si>
    <t>NEW SITE</t>
  </si>
  <si>
    <t xml:space="preserve">    (   ) </t>
  </si>
  <si>
    <t>AMPLIAÇÃO</t>
  </si>
  <si>
    <t xml:space="preserve">(   )  </t>
  </si>
  <si>
    <t>REDUÇÃO</t>
  </si>
  <si>
    <t xml:space="preserve">OUTROS: </t>
  </si>
  <si>
    <t>____________________</t>
  </si>
  <si>
    <t>TIPO DE INFRA:</t>
  </si>
  <si>
    <t xml:space="preserve">( x ) </t>
  </si>
  <si>
    <t>GF</t>
  </si>
  <si>
    <t xml:space="preserve">(   ) </t>
  </si>
  <si>
    <t>IND</t>
  </si>
  <si>
    <t>BIOSITE</t>
  </si>
  <si>
    <r>
      <t>MODALIDADE:</t>
    </r>
    <r>
      <rPr>
        <sz val="10"/>
        <color rgb="FF000000"/>
        <rFont val="Calibri"/>
        <family val="2"/>
        <scheme val="minor"/>
      </rPr>
      <t xml:space="preserve"> </t>
    </r>
  </si>
  <si>
    <t>( X  )</t>
  </si>
  <si>
    <t>BTSu</t>
  </si>
  <si>
    <t>COMPARTILHADO</t>
  </si>
  <si>
    <t>(   )</t>
  </si>
  <si>
    <r>
      <t>OUTROS:</t>
    </r>
    <r>
      <rPr>
        <sz val="10"/>
        <color rgb="FF000000"/>
        <rFont val="Calibri"/>
        <family val="2"/>
        <scheme val="minor"/>
      </rPr>
      <t xml:space="preserve"> </t>
    </r>
  </si>
  <si>
    <t>TABELA DE CARREGAMENTO</t>
  </si>
  <si>
    <t>CONFIGURAÇÕES DE EQUIPAMENTOS NA EV</t>
  </si>
  <si>
    <t>INFORMAÇÕES DE ANTENAS / RRU´S / TMA´S / ODU´S</t>
  </si>
  <si>
    <t>TIPO DE SOLICITAÇÃO</t>
  </si>
  <si>
    <t>TIPO DE EQUIPAMENTO</t>
  </si>
  <si>
    <t>QTDE</t>
  </si>
  <si>
    <t>AZIMUTE</t>
  </si>
  <si>
    <t>ALTURA (L)</t>
  </si>
  <si>
    <t>LARGURA  (W)</t>
  </si>
  <si>
    <t>PROFUNDIDADE (D)</t>
  </si>
  <si>
    <t>DIÂMETRO DOS CABOS (mm)</t>
  </si>
  <si>
    <t>QTDE DE CABOS</t>
  </si>
  <si>
    <t>AEV S/ CA (m²)</t>
  </si>
  <si>
    <t>CA</t>
  </si>
  <si>
    <t>AEV C/ CA (m²)</t>
  </si>
  <si>
    <t>OBSERVAÇÕES</t>
  </si>
  <si>
    <t>INSTALAÇÃO</t>
  </si>
  <si>
    <t>RESUMO DE EQUIPAMENTOS NA EV</t>
  </si>
  <si>
    <t>SEM Coeficiente de Arrasto</t>
  </si>
  <si>
    <t>COM Coeficiente de Arrasto</t>
  </si>
  <si>
    <t>AEV Total Atual (m²):</t>
  </si>
  <si>
    <t>AEV Reserva (m²):</t>
  </si>
  <si>
    <t>AEV Total a Instalar (m²):</t>
  </si>
  <si>
    <t>AEV Total a Retirar (m²):</t>
  </si>
  <si>
    <t>AEV Excedente (m²):</t>
  </si>
  <si>
    <t>AEV FINAL (m²):</t>
  </si>
  <si>
    <t>INFORMAÇÕES DE BTS / SHELTER / CONTAINER</t>
  </si>
  <si>
    <t>ÁREA PARA INSTALAÇÃO (m x m)</t>
  </si>
  <si>
    <t>PESO TOTAL DOS EQUIPAMENTOS (kg)</t>
  </si>
  <si>
    <t>NOVA</t>
  </si>
  <si>
    <t xml:space="preserve">3 x 2 </t>
  </si>
  <si>
    <t>N / A</t>
  </si>
  <si>
    <t>RESUMO DE EQUIPAMENTOS NO SOLO</t>
  </si>
  <si>
    <t>SOLO Total Atual (m²):</t>
  </si>
  <si>
    <t>SOLO Reserva (m²):</t>
  </si>
  <si>
    <t>SOLO Total a Instalar (m²):</t>
  </si>
  <si>
    <t>SOLO Total a Retirar (m²):</t>
  </si>
  <si>
    <t>SOLO Excedente (m²):</t>
  </si>
  <si>
    <t>SOLO FINAL (m²):</t>
  </si>
  <si>
    <t xml:space="preserve">               Nesta data, o detentor disponibiliza a Tim, o site acima mencionado com a conclusão das obras necessárias à instalação dos Equipamentos do Cliente, nos termos do Contrato firmado pelas partes.</t>
  </si>
  <si>
    <t>ASSINATURAS</t>
  </si>
  <si>
    <t>DETENTOR</t>
  </si>
  <si>
    <t>_______________________________</t>
  </si>
  <si>
    <t>Nome:</t>
  </si>
  <si>
    <t>Cargo:</t>
  </si>
  <si>
    <t>Data da Assinatura:</t>
  </si>
  <si>
    <t>NOTIFICAÇÃO DE DISPONIBILIZAÇÃO (NDD)</t>
  </si>
  <si>
    <t>DATA DO RFI: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</si>
</sst>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R$&quot;* #,##0.00_);_(&quot;R$&quot;* \(#,##0.00\);_(&quot;R$&quot;* &quot;-&quot;??_);_(@_)"/>
    <numFmt numFmtId="165" formatCode="0.000"/>
    <numFmt numFmtId="166" formatCode="0.0000"/>
  </numFmts>
  <fonts count="25" x14ac:knownFonts="1">
    <font>
      <sz val="11"/>
      <color theme="1"/>
      <name val="Calibri"/>
      <family val="2"/>
      <scheme val="minor"/>
    </font>
    <font>
      <sz val="11"/>
      <color theme="1"/>
      <name val="Calibri"/>
      <family val="2"/>
      <scheme val="minor"/>
    </font>
    <font>
      <sz val="11"/>
      <color rgb="FFFF0000"/>
      <name val="Calibri"/>
      <family val="2"/>
      <scheme val="minor"/>
    </font>
    <font>
      <sz val="9"/>
      <color theme="1"/>
      <name val="Calibri"/>
      <family val="2"/>
      <scheme val="minor"/>
    </font>
    <font>
      <sz val="11"/>
      <color rgb="FF000000"/>
      <name val="Calibri"/>
      <family val="2"/>
      <scheme val="minor"/>
    </font>
    <font>
      <sz val="10"/>
      <color theme="1"/>
      <name val="Calibri"/>
      <family val="2"/>
      <scheme val="minor"/>
    </font>
    <font>
      <b/>
      <sz val="9"/>
      <color rgb="FFFF0000"/>
      <name val="Calibri"/>
      <family val="2"/>
      <scheme val="minor"/>
    </font>
    <font>
      <sz val="10"/>
      <name val="Arial"/>
      <family val="2"/>
    </font>
    <font>
      <b/>
      <sz val="14"/>
      <color rgb="FFFFFFFF"/>
      <name val="Calibri"/>
      <family val="2"/>
      <scheme val="minor"/>
    </font>
    <font>
      <b/>
      <sz val="11"/>
      <color rgb="FF000000"/>
      <name val="Calibri"/>
      <family val="2"/>
      <scheme val="minor"/>
    </font>
    <font>
      <b/>
      <sz val="10"/>
      <color theme="1"/>
      <name val="Calibri"/>
      <family val="2"/>
      <scheme val="minor"/>
    </font>
    <font>
      <b/>
      <sz val="12"/>
      <color theme="0"/>
      <name val="Calibri"/>
      <family val="2"/>
      <scheme val="minor"/>
    </font>
    <font>
      <b/>
      <sz val="10"/>
      <color rgb="FF000000"/>
      <name val="Calibri"/>
      <family val="2"/>
      <scheme val="minor"/>
    </font>
    <font>
      <sz val="10"/>
      <color rgb="FF000000"/>
      <name val="Calibri"/>
      <family val="2"/>
      <scheme val="minor"/>
    </font>
    <font>
      <b/>
      <u/>
      <sz val="10"/>
      <color theme="1"/>
      <name val="Calibri"/>
      <family val="2"/>
      <scheme val="minor"/>
    </font>
    <font>
      <b/>
      <sz val="6"/>
      <color rgb="FF000000"/>
      <name val="Calibri"/>
      <family val="2"/>
      <scheme val="minor"/>
    </font>
    <font>
      <b/>
      <sz val="9"/>
      <color theme="1"/>
      <name val="Calibri"/>
      <family val="2"/>
      <scheme val="minor"/>
    </font>
    <font>
      <b/>
      <sz val="9"/>
      <color rgb="FF00B050"/>
      <name val="Calibri"/>
      <family val="2"/>
      <scheme val="minor"/>
    </font>
    <font>
      <b/>
      <sz val="9"/>
      <color rgb="FFFFFFFF"/>
      <name val="Calibri"/>
      <family val="2"/>
      <scheme val="minor"/>
    </font>
    <font>
      <b/>
      <sz val="9"/>
      <color rgb="FF000000"/>
      <name val="Calibri"/>
      <family val="2"/>
      <scheme val="minor"/>
    </font>
    <font>
      <b/>
      <sz val="11"/>
      <color rgb="FFFF0000"/>
      <name val="Calibri"/>
      <family val="2"/>
      <scheme val="minor"/>
    </font>
    <font>
      <sz val="8"/>
      <color rgb="FF000000"/>
      <name val="Calibri"/>
      <family val="2"/>
      <scheme val="minor"/>
    </font>
    <font>
      <b/>
      <sz val="8"/>
      <color rgb="FF000000"/>
      <name val="Calibri"/>
      <family val="2"/>
      <scheme val="minor"/>
    </font>
    <font>
      <sz val="9"/>
      <color rgb="FF000000"/>
      <name val="Calibri"/>
      <family val="2"/>
      <scheme val="minor"/>
    </font>
    <font>
      <sz val="8"/>
      <name val="Calibri"/>
      <family val="2"/>
      <scheme val="minor"/>
    </font>
  </fonts>
  <fills count="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203764"/>
        <bgColor indexed="64"/>
      </patternFill>
    </fill>
    <fill>
      <patternFill patternType="solid">
        <fgColor rgb="FFB4C6E7"/>
        <bgColor indexed="64"/>
      </patternFill>
    </fill>
    <fill>
      <patternFill patternType="solid">
        <fgColor theme="6" tint="0.39997558519241921"/>
        <bgColor indexed="64"/>
      </patternFill>
    </fill>
  </fills>
  <borders count="38">
    <border>
      <left/>
      <right/>
      <top/>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bottom/>
      <diagonal/>
    </border>
    <border>
      <left/>
      <right style="medium">
        <color indexed="64"/>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style="thin">
        <color indexed="64"/>
      </top>
      <bottom style="thin">
        <color indexed="64"/>
      </bottom>
      <diagonal/>
    </border>
    <border>
      <left style="medium">
        <color indexed="64"/>
      </left>
      <right/>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s>
  <cellStyleXfs count="3">
    <xf numFmtId="0" fontId="0" fillId="0" borderId="0"/>
    <xf numFmtId="0" fontId="7" fillId="0" borderId="0"/>
    <xf numFmtId="164" fontId="1" fillId="0" borderId="0" applyFont="0" applyFill="0" applyBorder="0" applyAlignment="0" applyProtection="0"/>
  </cellStyleXfs>
  <cellXfs count="197">
    <xf numFmtId="0" fontId="0" fillId="0" borderId="0" xfId="0"/>
    <xf numFmtId="0" fontId="0" fillId="0" borderId="0" xfId="0" applyAlignment="1">
      <alignment horizontal="center"/>
    </xf>
    <xf numFmtId="0" fontId="10" fillId="0" borderId="10" xfId="0" applyFont="1" applyBorder="1" applyAlignment="1">
      <alignment horizontal="right" vertical="center"/>
    </xf>
    <xf numFmtId="14" fontId="10" fillId="0" borderId="10" xfId="0" applyNumberFormat="1" applyFont="1" applyBorder="1" applyAlignment="1">
      <alignment vertical="center"/>
    </xf>
    <xf numFmtId="0" fontId="10" fillId="0" borderId="10" xfId="0" applyFont="1" applyBorder="1" applyAlignment="1">
      <alignment vertical="center"/>
    </xf>
    <xf numFmtId="0" fontId="5" fillId="0" borderId="10" xfId="0" applyFont="1" applyBorder="1"/>
    <xf numFmtId="0" fontId="5" fillId="0" borderId="11" xfId="0" applyFont="1" applyBorder="1"/>
    <xf numFmtId="0" fontId="5" fillId="0" borderId="14" xfId="0" applyFont="1" applyBorder="1"/>
    <xf numFmtId="0" fontId="5" fillId="0" borderId="15" xfId="0" applyFont="1" applyBorder="1"/>
    <xf numFmtId="0" fontId="12" fillId="0" borderId="10" xfId="0" applyFont="1" applyBorder="1" applyAlignment="1">
      <alignment horizontal="left" vertical="center"/>
    </xf>
    <xf numFmtId="0" fontId="12" fillId="0" borderId="10" xfId="0" applyFont="1" applyBorder="1" applyAlignment="1">
      <alignment vertical="center"/>
    </xf>
    <xf numFmtId="0" fontId="12" fillId="0" borderId="17" xfId="0" applyFont="1" applyBorder="1" applyAlignment="1">
      <alignment vertical="center"/>
    </xf>
    <xf numFmtId="0" fontId="12" fillId="0" borderId="20" xfId="0" applyFont="1" applyBorder="1" applyAlignment="1">
      <alignment vertical="center"/>
    </xf>
    <xf numFmtId="0" fontId="12" fillId="0" borderId="22" xfId="0" applyFont="1" applyBorder="1" applyAlignment="1">
      <alignment vertical="center"/>
    </xf>
    <xf numFmtId="0" fontId="12" fillId="0" borderId="24" xfId="0" applyFont="1" applyBorder="1" applyAlignment="1">
      <alignment vertical="center"/>
    </xf>
    <xf numFmtId="0" fontId="12" fillId="0" borderId="19" xfId="0" applyFont="1" applyBorder="1" applyAlignment="1">
      <alignment vertical="center"/>
    </xf>
    <xf numFmtId="0" fontId="12" fillId="0" borderId="10" xfId="0" applyFont="1" applyBorder="1" applyAlignment="1">
      <alignment horizontal="right" vertical="center"/>
    </xf>
    <xf numFmtId="0" fontId="12" fillId="0" borderId="11" xfId="0" applyFont="1" applyBorder="1" applyAlignment="1">
      <alignment vertical="center"/>
    </xf>
    <xf numFmtId="0" fontId="0" fillId="0" borderId="10" xfId="0" applyBorder="1"/>
    <xf numFmtId="0" fontId="12" fillId="0" borderId="27" xfId="0" applyFont="1" applyBorder="1" applyAlignment="1">
      <alignment vertical="center"/>
    </xf>
    <xf numFmtId="0" fontId="12" fillId="0" borderId="14" xfId="0" applyFont="1" applyBorder="1" applyAlignment="1">
      <alignment vertical="center"/>
    </xf>
    <xf numFmtId="0" fontId="12" fillId="0" borderId="0" xfId="0" applyFont="1" applyAlignment="1">
      <alignment horizontal="right" vertical="center"/>
    </xf>
    <xf numFmtId="0" fontId="12" fillId="0" borderId="0" xfId="0" applyFont="1" applyAlignment="1">
      <alignment vertical="center"/>
    </xf>
    <xf numFmtId="0" fontId="10" fillId="0" borderId="0" xfId="0" applyFont="1" applyAlignment="1">
      <alignment horizontal="right" vertical="center"/>
    </xf>
    <xf numFmtId="0" fontId="10" fillId="0" borderId="14" xfId="0" applyFont="1" applyBorder="1" applyAlignment="1">
      <alignment horizontal="left" vertical="center"/>
    </xf>
    <xf numFmtId="0" fontId="5" fillId="0" borderId="0" xfId="0" applyFont="1"/>
    <xf numFmtId="0" fontId="10" fillId="0" borderId="0" xfId="0" applyFont="1" applyAlignment="1">
      <alignment vertical="center"/>
    </xf>
    <xf numFmtId="0" fontId="12" fillId="0" borderId="14" xfId="0" applyFont="1" applyBorder="1" applyAlignment="1">
      <alignment horizontal="left" vertical="center"/>
    </xf>
    <xf numFmtId="0" fontId="12" fillId="0" borderId="15" xfId="0" applyFont="1" applyBorder="1" applyAlignment="1">
      <alignment horizontal="left" vertical="center"/>
    </xf>
    <xf numFmtId="0" fontId="0" fillId="0" borderId="35" xfId="0" applyBorder="1"/>
    <xf numFmtId="0" fontId="0" fillId="0" borderId="17" xfId="0" applyBorder="1"/>
    <xf numFmtId="0" fontId="0" fillId="0" borderId="18" xfId="0" applyBorder="1"/>
    <xf numFmtId="0" fontId="14" fillId="0" borderId="0" xfId="0" applyFont="1" applyAlignment="1">
      <alignment vertical="center"/>
    </xf>
    <xf numFmtId="0" fontId="14" fillId="0" borderId="26" xfId="0" applyFont="1" applyBorder="1" applyAlignment="1">
      <alignment vertical="center"/>
    </xf>
    <xf numFmtId="0" fontId="14" fillId="0" borderId="24" xfId="0" applyFont="1" applyBorder="1" applyAlignment="1">
      <alignment vertical="center"/>
    </xf>
    <xf numFmtId="0" fontId="14" fillId="0" borderId="35" xfId="0" applyFont="1" applyBorder="1" applyAlignment="1">
      <alignment vertical="center"/>
    </xf>
    <xf numFmtId="0" fontId="14" fillId="0" borderId="8" xfId="0" applyFont="1" applyBorder="1" applyAlignment="1">
      <alignment vertical="center"/>
    </xf>
    <xf numFmtId="0" fontId="14" fillId="0" borderId="22" xfId="0" applyFont="1" applyBorder="1" applyAlignment="1">
      <alignment vertical="center"/>
    </xf>
    <xf numFmtId="0" fontId="0" fillId="0" borderId="30" xfId="0" applyBorder="1"/>
    <xf numFmtId="0" fontId="15" fillId="6" borderId="33" xfId="0" applyFont="1" applyFill="1" applyBorder="1" applyAlignment="1">
      <alignment horizontal="center" vertical="center"/>
    </xf>
    <xf numFmtId="0" fontId="0" fillId="0" borderId="8" xfId="0" applyBorder="1"/>
    <xf numFmtId="0" fontId="0" fillId="0" borderId="6" xfId="0" applyBorder="1"/>
    <xf numFmtId="0" fontId="20" fillId="2" borderId="0" xfId="0" applyFont="1" applyFill="1"/>
    <xf numFmtId="0" fontId="2" fillId="2" borderId="0" xfId="0" applyFont="1" applyFill="1"/>
    <xf numFmtId="0" fontId="5" fillId="0" borderId="16" xfId="0" applyFont="1" applyBorder="1" applyAlignment="1">
      <alignment horizontal="center" vertical="center"/>
    </xf>
    <xf numFmtId="0" fontId="0" fillId="0" borderId="20" xfId="0" applyBorder="1"/>
    <xf numFmtId="0" fontId="5" fillId="0" borderId="6" xfId="0" applyFont="1" applyBorder="1" applyAlignment="1">
      <alignment horizontal="center" vertical="center"/>
    </xf>
    <xf numFmtId="0" fontId="5" fillId="0" borderId="0" xfId="0" applyFont="1" applyAlignment="1">
      <alignment horizontal="left" vertical="center"/>
    </xf>
    <xf numFmtId="0" fontId="5" fillId="0" borderId="0" xfId="0" applyFont="1" applyAlignment="1">
      <alignment vertical="center"/>
    </xf>
    <xf numFmtId="0" fontId="0" fillId="0" borderId="0" xfId="0" applyAlignment="1">
      <alignment horizontal="left"/>
    </xf>
    <xf numFmtId="0" fontId="5" fillId="0" borderId="22" xfId="0" applyFont="1" applyBorder="1" applyAlignment="1">
      <alignment vertical="center"/>
    </xf>
    <xf numFmtId="0" fontId="0" fillId="0" borderId="24" xfId="0" applyBorder="1"/>
    <xf numFmtId="0" fontId="0" fillId="0" borderId="27" xfId="0" applyBorder="1"/>
    <xf numFmtId="0" fontId="0" fillId="0" borderId="14" xfId="0" applyBorder="1"/>
    <xf numFmtId="0" fontId="0" fillId="0" borderId="15" xfId="0" applyBorder="1"/>
    <xf numFmtId="0" fontId="21" fillId="0" borderId="32" xfId="0" applyFont="1" applyBorder="1" applyAlignment="1">
      <alignment horizontal="center" vertical="center"/>
    </xf>
    <xf numFmtId="0" fontId="21" fillId="0" borderId="33" xfId="0" applyFont="1" applyBorder="1" applyAlignment="1">
      <alignment horizontal="center" vertical="center"/>
    </xf>
    <xf numFmtId="0" fontId="21" fillId="0" borderId="21" xfId="0" applyFont="1" applyBorder="1" applyAlignment="1">
      <alignment horizontal="center" vertical="center"/>
    </xf>
    <xf numFmtId="0" fontId="21" fillId="0" borderId="23" xfId="0" applyFont="1" applyBorder="1" applyAlignment="1">
      <alignment horizontal="center" vertical="center"/>
    </xf>
    <xf numFmtId="0" fontId="22" fillId="6" borderId="31" xfId="0" applyFont="1" applyFill="1" applyBorder="1" applyAlignment="1">
      <alignment horizontal="center" vertical="center" wrapText="1"/>
    </xf>
    <xf numFmtId="0" fontId="22" fillId="6" borderId="32" xfId="0" applyFont="1" applyFill="1" applyBorder="1" applyAlignment="1">
      <alignment horizontal="center" vertical="center" wrapText="1"/>
    </xf>
    <xf numFmtId="165" fontId="21" fillId="0" borderId="32" xfId="0" applyNumberFormat="1" applyFont="1" applyBorder="1" applyAlignment="1">
      <alignment horizontal="center" vertical="center"/>
    </xf>
    <xf numFmtId="0" fontId="21" fillId="0" borderId="21" xfId="0" applyFont="1" applyBorder="1" applyAlignment="1">
      <alignment horizontal="center" vertical="center" wrapText="1"/>
    </xf>
    <xf numFmtId="0" fontId="21" fillId="0" borderId="23" xfId="0" applyFont="1" applyBorder="1" applyAlignment="1">
      <alignment horizontal="center" vertical="center" wrapText="1"/>
    </xf>
    <xf numFmtId="165" fontId="21" fillId="0" borderId="26" xfId="0" applyNumberFormat="1" applyFont="1" applyBorder="1" applyAlignment="1">
      <alignment horizontal="center" vertical="center"/>
    </xf>
    <xf numFmtId="166" fontId="21" fillId="0" borderId="32" xfId="0" applyNumberFormat="1" applyFont="1" applyBorder="1" applyAlignment="1">
      <alignment horizontal="center" vertical="center"/>
    </xf>
    <xf numFmtId="0" fontId="12" fillId="0" borderId="18" xfId="0" applyFont="1" applyBorder="1" applyAlignment="1">
      <alignment vertical="center"/>
    </xf>
    <xf numFmtId="0" fontId="12" fillId="0" borderId="25" xfId="0" applyFont="1" applyBorder="1" applyAlignment="1">
      <alignment vertical="center"/>
    </xf>
    <xf numFmtId="0" fontId="10" fillId="0" borderId="17" xfId="0" applyFont="1" applyBorder="1"/>
    <xf numFmtId="0" fontId="10" fillId="0" borderId="20" xfId="0" applyFont="1" applyBorder="1"/>
    <xf numFmtId="0" fontId="23" fillId="0" borderId="33" xfId="0" applyFont="1" applyBorder="1" applyAlignment="1">
      <alignment horizontal="center" vertical="center"/>
    </xf>
    <xf numFmtId="0" fontId="21" fillId="0" borderId="21" xfId="0" applyFont="1" applyBorder="1" applyAlignment="1">
      <alignment vertical="center"/>
    </xf>
    <xf numFmtId="0" fontId="21" fillId="0" borderId="23" xfId="0" applyFont="1" applyBorder="1" applyAlignment="1">
      <alignment vertical="center"/>
    </xf>
    <xf numFmtId="2" fontId="0" fillId="0" borderId="0" xfId="0" applyNumberFormat="1"/>
    <xf numFmtId="2" fontId="0" fillId="0" borderId="0" xfId="0" applyNumberFormat="1" applyAlignment="1">
      <alignment horizont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0" xfId="0" applyFont="1" applyFill="1" applyAlignment="1">
      <alignment horizontal="center" vertical="center" wrapText="1"/>
    </xf>
    <xf numFmtId="0" fontId="8" fillId="4" borderId="3" xfId="0" applyFont="1" applyFill="1" applyBorder="1" applyAlignment="1">
      <alignment horizontal="center" vertical="center" wrapText="1"/>
    </xf>
    <xf numFmtId="0" fontId="8" fillId="4" borderId="0" xfId="0" applyFont="1" applyFill="1" applyAlignment="1">
      <alignment horizontal="center" vertical="center" wrapText="1"/>
    </xf>
    <xf numFmtId="0" fontId="9" fillId="3" borderId="4"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8" xfId="0" applyFont="1" applyFill="1" applyBorder="1" applyAlignment="1">
      <alignment horizontal="center" vertical="center" wrapText="1"/>
    </xf>
    <xf numFmtId="0" fontId="10" fillId="0" borderId="9" xfId="0" applyFont="1" applyBorder="1" applyAlignment="1">
      <alignment horizontal="right" vertical="center"/>
    </xf>
    <xf numFmtId="0" fontId="10" fillId="0" borderId="10" xfId="0" applyFont="1" applyBorder="1" applyAlignment="1">
      <alignment horizontal="right" vertical="center"/>
    </xf>
    <xf numFmtId="0" fontId="5" fillId="0" borderId="10" xfId="0" applyFont="1" applyBorder="1" applyAlignment="1">
      <alignment horizontal="left"/>
    </xf>
    <xf numFmtId="0" fontId="10" fillId="0" borderId="12" xfId="0" applyFont="1" applyBorder="1" applyAlignment="1">
      <alignment horizontal="right" vertical="center"/>
    </xf>
    <xf numFmtId="0" fontId="10" fillId="0" borderId="13" xfId="0" applyFont="1" applyBorder="1" applyAlignment="1">
      <alignment horizontal="right" vertical="center"/>
    </xf>
    <xf numFmtId="0" fontId="12" fillId="0" borderId="16" xfId="0" applyFont="1" applyBorder="1" applyAlignment="1">
      <alignment horizontal="left" vertical="center"/>
    </xf>
    <xf numFmtId="0" fontId="12" fillId="0" borderId="17" xfId="0" applyFont="1" applyBorder="1" applyAlignment="1">
      <alignment horizontal="left" vertical="center"/>
    </xf>
    <xf numFmtId="0" fontId="12" fillId="0" borderId="17" xfId="0" quotePrefix="1" applyFont="1" applyBorder="1" applyAlignment="1">
      <alignment horizontal="center" vertical="center"/>
    </xf>
    <xf numFmtId="0" fontId="12" fillId="0" borderId="17" xfId="0" applyFont="1" applyBorder="1" applyAlignment="1">
      <alignment horizontal="center" vertical="center"/>
    </xf>
    <xf numFmtId="0" fontId="12" fillId="0" borderId="19" xfId="0" applyFont="1" applyBorder="1" applyAlignment="1">
      <alignment horizontal="left" vertical="center"/>
    </xf>
    <xf numFmtId="49" fontId="12" fillId="0" borderId="19" xfId="0" applyNumberFormat="1" applyFont="1" applyBorder="1" applyAlignment="1">
      <alignment horizontal="left" vertical="center"/>
    </xf>
    <xf numFmtId="49" fontId="12" fillId="0" borderId="17" xfId="0" applyNumberFormat="1" applyFont="1" applyBorder="1" applyAlignment="1">
      <alignment horizontal="left" vertical="center"/>
    </xf>
    <xf numFmtId="0" fontId="12" fillId="0" borderId="20" xfId="0" applyFont="1" applyBorder="1" applyAlignment="1">
      <alignment horizontal="left" vertical="center"/>
    </xf>
    <xf numFmtId="0" fontId="11" fillId="4" borderId="2" xfId="0" applyFont="1" applyFill="1" applyBorder="1" applyAlignment="1">
      <alignment horizontal="center"/>
    </xf>
    <xf numFmtId="0" fontId="11" fillId="4" borderId="3" xfId="0" applyFont="1" applyFill="1" applyBorder="1" applyAlignment="1">
      <alignment horizontal="center"/>
    </xf>
    <xf numFmtId="0" fontId="11" fillId="4" borderId="5" xfId="0" applyFont="1" applyFill="1" applyBorder="1" applyAlignment="1">
      <alignment horizontal="center"/>
    </xf>
    <xf numFmtId="0" fontId="10" fillId="0" borderId="19" xfId="0" applyFont="1" applyBorder="1" applyAlignment="1">
      <alignment horizontal="left"/>
    </xf>
    <xf numFmtId="0" fontId="10" fillId="0" borderId="17" xfId="0" applyFont="1" applyBorder="1" applyAlignment="1">
      <alignment horizontal="left"/>
    </xf>
    <xf numFmtId="0" fontId="12" fillId="0" borderId="9" xfId="0" applyFont="1" applyBorder="1" applyAlignment="1">
      <alignment horizontal="left" vertical="center"/>
    </xf>
    <xf numFmtId="0" fontId="12" fillId="0" borderId="10" xfId="0" applyFont="1" applyBorder="1" applyAlignment="1">
      <alignment horizontal="left" vertical="center"/>
    </xf>
    <xf numFmtId="0" fontId="12" fillId="0" borderId="21" xfId="0" applyFont="1" applyBorder="1" applyAlignment="1">
      <alignment horizontal="left" vertical="center"/>
    </xf>
    <xf numFmtId="0" fontId="12" fillId="0" borderId="19" xfId="0" applyFont="1" applyBorder="1" applyAlignment="1">
      <alignment horizontal="left" vertical="center" wrapText="1"/>
    </xf>
    <xf numFmtId="0" fontId="10" fillId="0" borderId="10" xfId="0" applyFont="1" applyBorder="1" applyAlignment="1">
      <alignment horizontal="left" vertical="center"/>
    </xf>
    <xf numFmtId="0" fontId="12" fillId="0" borderId="10" xfId="0" applyFont="1" applyBorder="1" applyAlignment="1">
      <alignment horizontal="center" vertical="center"/>
    </xf>
    <xf numFmtId="0" fontId="0" fillId="0" borderId="10" xfId="0" applyBorder="1" applyAlignment="1">
      <alignment horizontal="left"/>
    </xf>
    <xf numFmtId="0" fontId="0" fillId="0" borderId="11" xfId="0" applyBorder="1" applyAlignment="1">
      <alignment horizontal="left"/>
    </xf>
    <xf numFmtId="0" fontId="12" fillId="0" borderId="17" xfId="0" applyFont="1" applyBorder="1" applyAlignment="1">
      <alignment horizontal="left" vertical="center" wrapText="1"/>
    </xf>
    <xf numFmtId="0" fontId="12" fillId="0" borderId="11" xfId="0" applyFont="1" applyBorder="1" applyAlignment="1">
      <alignment horizontal="left" vertical="center"/>
    </xf>
    <xf numFmtId="0" fontId="12" fillId="0" borderId="23" xfId="0" applyFont="1" applyBorder="1" applyAlignment="1">
      <alignment horizontal="left" vertical="center"/>
    </xf>
    <xf numFmtId="0" fontId="12" fillId="0" borderId="22" xfId="0" applyFont="1" applyBorder="1" applyAlignment="1">
      <alignment horizontal="left" vertical="center"/>
    </xf>
    <xf numFmtId="0" fontId="12" fillId="0" borderId="24" xfId="0" applyFont="1" applyBorder="1" applyAlignment="1">
      <alignment horizontal="left" vertical="center"/>
    </xf>
    <xf numFmtId="0" fontId="12" fillId="0" borderId="24" xfId="0" applyFont="1" applyBorder="1" applyAlignment="1">
      <alignment horizontal="center" vertical="center"/>
    </xf>
    <xf numFmtId="0" fontId="12" fillId="0" borderId="26" xfId="0" applyFont="1" applyBorder="1" applyAlignment="1">
      <alignment horizontal="left" vertical="center"/>
    </xf>
    <xf numFmtId="0" fontId="10" fillId="0" borderId="21" xfId="0" applyFont="1" applyBorder="1" applyAlignment="1">
      <alignment horizontal="left"/>
    </xf>
    <xf numFmtId="0" fontId="10" fillId="0" borderId="10" xfId="0" applyFont="1" applyBorder="1" applyAlignment="1">
      <alignment horizontal="left"/>
    </xf>
    <xf numFmtId="0" fontId="10" fillId="0" borderId="11" xfId="0" applyFont="1" applyBorder="1" applyAlignment="1">
      <alignment horizontal="left"/>
    </xf>
    <xf numFmtId="0" fontId="14" fillId="0" borderId="19" xfId="0" applyFont="1" applyBorder="1" applyAlignment="1">
      <alignment horizontal="center" vertical="center"/>
    </xf>
    <xf numFmtId="0" fontId="14" fillId="0" borderId="17" xfId="0" applyFont="1" applyBorder="1" applyAlignment="1">
      <alignment horizontal="center" vertical="center"/>
    </xf>
    <xf numFmtId="0" fontId="14" fillId="0" borderId="7" xfId="0" applyFont="1" applyBorder="1" applyAlignment="1">
      <alignment horizontal="center" vertical="center"/>
    </xf>
    <xf numFmtId="0" fontId="14" fillId="0" borderId="0" xfId="0" applyFont="1" applyAlignment="1">
      <alignment horizontal="center" vertical="center"/>
    </xf>
    <xf numFmtId="0" fontId="10" fillId="0" borderId="33" xfId="0" applyFont="1" applyBorder="1" applyAlignment="1">
      <alignment horizontal="center" vertical="center"/>
    </xf>
    <xf numFmtId="0" fontId="14" fillId="0" borderId="22" xfId="0" applyFont="1" applyBorder="1" applyAlignment="1">
      <alignment horizontal="center" vertical="center"/>
    </xf>
    <xf numFmtId="0" fontId="14" fillId="0" borderId="24" xfId="0" applyFont="1" applyBorder="1" applyAlignment="1">
      <alignment horizontal="center" vertical="center"/>
    </xf>
    <xf numFmtId="0" fontId="14" fillId="0" borderId="30" xfId="0" applyFont="1" applyBorder="1" applyAlignment="1">
      <alignment horizontal="center" vertical="center"/>
    </xf>
    <xf numFmtId="0" fontId="12" fillId="5" borderId="9" xfId="0" applyFont="1" applyFill="1" applyBorder="1" applyAlignment="1">
      <alignment horizontal="center" vertical="center"/>
    </xf>
    <xf numFmtId="0" fontId="12" fillId="5" borderId="10" xfId="0" applyFont="1" applyFill="1" applyBorder="1" applyAlignment="1">
      <alignment horizontal="center" vertical="center"/>
    </xf>
    <xf numFmtId="0" fontId="12" fillId="5" borderId="11" xfId="0" applyFont="1" applyFill="1" applyBorder="1" applyAlignment="1">
      <alignment horizontal="center" vertical="center"/>
    </xf>
    <xf numFmtId="0" fontId="22" fillId="6" borderId="21" xfId="0" applyFont="1" applyFill="1" applyBorder="1" applyAlignment="1">
      <alignment horizontal="center" vertical="center" wrapText="1"/>
    </xf>
    <xf numFmtId="0" fontId="22" fillId="6" borderId="23" xfId="0" applyFont="1" applyFill="1" applyBorder="1" applyAlignment="1">
      <alignment horizontal="center" vertical="center" wrapText="1"/>
    </xf>
    <xf numFmtId="0" fontId="22" fillId="6" borderId="33" xfId="0" applyFont="1" applyFill="1" applyBorder="1" applyAlignment="1">
      <alignment horizontal="center" vertical="center" wrapText="1"/>
    </xf>
    <xf numFmtId="0" fontId="22" fillId="6" borderId="34" xfId="0" applyFont="1" applyFill="1" applyBorder="1" applyAlignment="1">
      <alignment horizontal="center" vertical="center" wrapText="1"/>
    </xf>
    <xf numFmtId="0" fontId="12" fillId="0" borderId="9" xfId="0" applyFont="1" applyBorder="1" applyAlignment="1">
      <alignment vertical="center"/>
    </xf>
    <xf numFmtId="0" fontId="12" fillId="0" borderId="10" xfId="0" applyFont="1" applyBorder="1" applyAlignment="1">
      <alignment vertical="center"/>
    </xf>
    <xf numFmtId="0" fontId="11" fillId="4" borderId="28" xfId="0" applyFont="1" applyFill="1" applyBorder="1" applyAlignment="1">
      <alignment horizontal="center"/>
    </xf>
    <xf numFmtId="0" fontId="11" fillId="4" borderId="29" xfId="0" applyFont="1" applyFill="1" applyBorder="1" applyAlignment="1">
      <alignment horizontal="center"/>
    </xf>
    <xf numFmtId="0" fontId="11" fillId="4" borderId="1" xfId="0" applyFont="1" applyFill="1" applyBorder="1" applyAlignment="1">
      <alignment horizontal="center"/>
    </xf>
    <xf numFmtId="0" fontId="17" fillId="0" borderId="36" xfId="0" applyFont="1" applyBorder="1" applyAlignment="1">
      <alignment horizontal="center" vertical="center"/>
    </xf>
    <xf numFmtId="0" fontId="17" fillId="0" borderId="33" xfId="0" applyFont="1" applyBorder="1" applyAlignment="1">
      <alignment horizontal="center" vertical="center"/>
    </xf>
    <xf numFmtId="2" fontId="14" fillId="0" borderId="33" xfId="0" applyNumberFormat="1" applyFont="1" applyBorder="1" applyAlignment="1">
      <alignment horizontal="center" vertical="center"/>
    </xf>
    <xf numFmtId="0" fontId="6" fillId="0" borderId="36" xfId="0" applyFont="1" applyBorder="1" applyAlignment="1">
      <alignment horizontal="center" vertical="center"/>
    </xf>
    <xf numFmtId="0" fontId="6" fillId="0" borderId="33" xfId="0" applyFont="1" applyBorder="1" applyAlignment="1">
      <alignment horizontal="center" vertical="center"/>
    </xf>
    <xf numFmtId="0" fontId="14" fillId="0" borderId="33" xfId="0" applyFont="1" applyBorder="1" applyAlignment="1">
      <alignment horizontal="center" vertical="center"/>
    </xf>
    <xf numFmtId="0" fontId="16" fillId="0" borderId="21" xfId="0" applyFont="1" applyBorder="1" applyAlignment="1">
      <alignment horizontal="center" vertical="center"/>
    </xf>
    <xf numFmtId="0" fontId="16" fillId="0" borderId="10" xfId="0" applyFont="1" applyBorder="1" applyAlignment="1">
      <alignment horizontal="center" vertical="center"/>
    </xf>
    <xf numFmtId="0" fontId="16" fillId="0" borderId="23" xfId="0" applyFont="1" applyBorder="1" applyAlignment="1">
      <alignment horizontal="center" vertical="center"/>
    </xf>
    <xf numFmtId="165" fontId="14" fillId="0" borderId="33" xfId="0" applyNumberFormat="1" applyFont="1" applyBorder="1" applyAlignment="1">
      <alignment horizontal="center" vertical="center"/>
    </xf>
    <xf numFmtId="0" fontId="16" fillId="0" borderId="9" xfId="0" applyFont="1" applyBorder="1" applyAlignment="1">
      <alignment horizontal="center" vertical="center"/>
    </xf>
    <xf numFmtId="0" fontId="12" fillId="5" borderId="36" xfId="0" applyFont="1" applyFill="1" applyBorder="1" applyAlignment="1">
      <alignment horizontal="center" vertical="center"/>
    </xf>
    <xf numFmtId="0" fontId="12" fillId="5" borderId="33" xfId="0" applyFont="1" applyFill="1" applyBorder="1" applyAlignment="1">
      <alignment horizontal="center" vertical="center"/>
    </xf>
    <xf numFmtId="0" fontId="12" fillId="5" borderId="34" xfId="0" applyFont="1" applyFill="1" applyBorder="1" applyAlignment="1">
      <alignment horizontal="center" vertical="center"/>
    </xf>
    <xf numFmtId="0" fontId="15" fillId="6" borderId="36" xfId="0" applyFont="1" applyFill="1" applyBorder="1" applyAlignment="1">
      <alignment horizontal="center" vertical="center" wrapText="1"/>
    </xf>
    <xf numFmtId="0" fontId="15" fillId="6" borderId="33" xfId="0" applyFont="1" applyFill="1" applyBorder="1" applyAlignment="1">
      <alignment horizontal="center" vertical="center" wrapText="1"/>
    </xf>
    <xf numFmtId="0" fontId="15" fillId="6" borderId="33" xfId="0" applyFont="1" applyFill="1" applyBorder="1" applyAlignment="1">
      <alignment horizontal="center" vertical="center"/>
    </xf>
    <xf numFmtId="0" fontId="15" fillId="6" borderId="23" xfId="0" applyFont="1" applyFill="1" applyBorder="1" applyAlignment="1">
      <alignment horizontal="center" vertical="center"/>
    </xf>
    <xf numFmtId="0" fontId="15" fillId="6" borderId="34" xfId="0" applyFont="1" applyFill="1" applyBorder="1" applyAlignment="1">
      <alignment horizontal="center" vertical="center"/>
    </xf>
    <xf numFmtId="0" fontId="16" fillId="0" borderId="36" xfId="0" applyFont="1" applyBorder="1" applyAlignment="1">
      <alignment horizontal="center" vertical="center"/>
    </xf>
    <xf numFmtId="0" fontId="16" fillId="0" borderId="33" xfId="0" applyFont="1" applyBorder="1" applyAlignment="1">
      <alignment horizontal="center" vertical="center"/>
    </xf>
    <xf numFmtId="0" fontId="18" fillId="4" borderId="36" xfId="0" applyFont="1" applyFill="1" applyBorder="1" applyAlignment="1">
      <alignment horizontal="center" vertical="center"/>
    </xf>
    <xf numFmtId="0" fontId="18" fillId="4" borderId="33" xfId="0" applyFont="1" applyFill="1" applyBorder="1" applyAlignment="1">
      <alignment horizontal="center" vertical="center"/>
    </xf>
    <xf numFmtId="0" fontId="23" fillId="0" borderId="33" xfId="0" applyFont="1" applyBorder="1" applyAlignment="1">
      <alignment horizontal="center" vertical="center"/>
    </xf>
    <xf numFmtId="0" fontId="23" fillId="0" borderId="25" xfId="0" applyFont="1" applyBorder="1" applyAlignment="1">
      <alignment horizontal="center" vertical="center"/>
    </xf>
    <xf numFmtId="0" fontId="23" fillId="0" borderId="32" xfId="0" applyFont="1" applyBorder="1" applyAlignment="1">
      <alignment horizontal="center" vertical="center"/>
    </xf>
    <xf numFmtId="0" fontId="23" fillId="0" borderId="37" xfId="0" applyFont="1" applyBorder="1" applyAlignment="1">
      <alignment horizontal="center" vertical="center"/>
    </xf>
    <xf numFmtId="0" fontId="23" fillId="0" borderId="31" xfId="0"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0" fontId="14" fillId="0" borderId="23" xfId="0" applyFont="1" applyBorder="1" applyAlignment="1">
      <alignment horizontal="center" vertical="center"/>
    </xf>
    <xf numFmtId="0" fontId="19" fillId="0" borderId="36" xfId="0" applyFont="1" applyBorder="1" applyAlignment="1">
      <alignment horizontal="left" vertical="center"/>
    </xf>
    <xf numFmtId="0" fontId="19" fillId="0" borderId="33" xfId="0" applyFont="1" applyBorder="1" applyAlignment="1">
      <alignment horizontal="left" vertical="center"/>
    </xf>
    <xf numFmtId="0" fontId="3" fillId="0" borderId="21" xfId="0" applyFont="1" applyBorder="1" applyAlignment="1">
      <alignment horizontal="center"/>
    </xf>
    <xf numFmtId="0" fontId="3" fillId="0" borderId="10" xfId="0" applyFont="1" applyBorder="1" applyAlignment="1">
      <alignment horizontal="center"/>
    </xf>
    <xf numFmtId="0" fontId="3" fillId="0" borderId="23" xfId="0" applyFont="1" applyBorder="1" applyAlignment="1">
      <alignment horizontal="center"/>
    </xf>
    <xf numFmtId="0" fontId="17" fillId="0" borderId="36" xfId="0" applyFont="1" applyBorder="1" applyAlignment="1">
      <alignment horizontal="left" vertical="center"/>
    </xf>
    <xf numFmtId="0" fontId="17" fillId="0" borderId="33" xfId="0" applyFont="1" applyBorder="1" applyAlignment="1">
      <alignment horizontal="left" vertical="center"/>
    </xf>
    <xf numFmtId="0" fontId="5" fillId="0" borderId="6" xfId="0" applyFont="1" applyBorder="1" applyAlignment="1">
      <alignment horizontal="left" vertical="top" wrapText="1"/>
    </xf>
    <xf numFmtId="0" fontId="5" fillId="0" borderId="0" xfId="0" applyFont="1" applyAlignment="1">
      <alignment horizontal="left" vertical="top" wrapText="1"/>
    </xf>
    <xf numFmtId="0" fontId="5" fillId="0" borderId="8" xfId="0" applyFont="1" applyBorder="1" applyAlignment="1">
      <alignment horizontal="left" vertical="top"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 xfId="0" applyFont="1" applyFill="1" applyBorder="1" applyAlignment="1">
      <alignment horizontal="center" vertical="center"/>
    </xf>
    <xf numFmtId="0" fontId="5" fillId="0" borderId="0" xfId="0" applyFont="1" applyAlignment="1">
      <alignment horizontal="left" vertical="center"/>
    </xf>
    <xf numFmtId="0" fontId="6" fillId="0" borderId="36" xfId="0" applyFont="1" applyBorder="1" applyAlignment="1">
      <alignment horizontal="left" vertical="center"/>
    </xf>
    <xf numFmtId="0" fontId="6" fillId="0" borderId="33" xfId="0" applyFont="1" applyBorder="1" applyAlignment="1">
      <alignment horizontal="left" vertical="center"/>
    </xf>
    <xf numFmtId="0" fontId="18" fillId="4" borderId="36" xfId="0" applyFont="1" applyFill="1" applyBorder="1" applyAlignment="1">
      <alignment horizontal="left" vertical="center"/>
    </xf>
    <xf numFmtId="0" fontId="18" fillId="4" borderId="33" xfId="0" applyFont="1" applyFill="1" applyBorder="1" applyAlignment="1">
      <alignment horizontal="left" vertical="center"/>
    </xf>
    <xf numFmtId="0" fontId="0" fillId="0" borderId="0" xfId="0" applyAlignment="1">
      <alignment horizontal="left"/>
    </xf>
    <xf numFmtId="0" fontId="12" fillId="5" borderId="6" xfId="0" applyFont="1" applyFill="1" applyBorder="1" applyAlignment="1">
      <alignment horizontal="center" vertical="center"/>
    </xf>
    <xf numFmtId="0" fontId="12" fillId="5" borderId="0" xfId="0" applyFont="1" applyFill="1" applyAlignment="1">
      <alignment horizontal="center" vertical="center"/>
    </xf>
    <xf numFmtId="0" fontId="12" fillId="5" borderId="8" xfId="0" applyFont="1" applyFill="1" applyBorder="1" applyAlignment="1">
      <alignment horizontal="center" vertical="center"/>
    </xf>
    <xf numFmtId="0" fontId="0" fillId="0" borderId="0" xfId="0" applyAlignment="1">
      <alignment horizontal="center"/>
    </xf>
  </cellXfs>
  <cellStyles count="3">
    <cellStyle name="Moeda 2" xfId="2" xr:uid="{6085622E-2268-481D-A79A-EC6940800332}"/>
    <cellStyle name="Normal" xfId="0" builtinId="0"/>
    <cellStyle name="Normal 4 2 4" xfId="1" xr:uid="{0BCD97D9-D9D5-4B18-82D6-AAA0C98982B4}"/>
  </cellStyles>
  <dxfs count="71">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CC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17</xdr:col>
      <xdr:colOff>219075</xdr:colOff>
      <xdr:row>2</xdr:row>
      <xdr:rowOff>85725</xdr:rowOff>
    </xdr:from>
    <xdr:to>
      <xdr:col>18</xdr:col>
      <xdr:colOff>374470</xdr:colOff>
      <xdr:row>5</xdr:row>
      <xdr:rowOff>76201</xdr:rowOff>
    </xdr:to>
    <xdr:pic>
      <xdr:nvPicPr>
        <xdr:cNvPr id="2" name="Imagem 1" descr="Descrição: C:\Users\T3343769\AppData\Local\Temp\Rar$EXa0.488\logo-assinatura.png">
          <a:extLst>
            <a:ext uri="{FF2B5EF4-FFF2-40B4-BE49-F238E27FC236}">
              <a16:creationId xmlns:a16="http://schemas.microsoft.com/office/drawing/2014/main" id="{FE264789-C019-43CF-99AA-6CBE47F9FEE1}"/>
            </a:ext>
          </a:extLst>
        </xdr:cNvPr>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12896850" y="476250"/>
          <a:ext cx="650694" cy="561976"/>
        </a:xfrm>
        <a:prstGeom prst="rect">
          <a:avLst/>
        </a:prstGeom>
        <a:noFill/>
        <a:ln>
          <a:noFill/>
        </a:ln>
      </xdr:spPr>
    </xdr:pic>
    <xdr:clientData/>
  </xdr:twoCellAnchor>
  <xdr:twoCellAnchor>
    <xdr:from>
      <xdr:col>0</xdr:col>
      <xdr:colOff>120650</xdr:colOff>
      <xdr:row>2</xdr:row>
      <xdr:rowOff>143934</xdr:rowOff>
    </xdr:from>
    <xdr:to>
      <xdr:col>2</xdr:col>
      <xdr:colOff>666750</xdr:colOff>
      <xdr:row>5</xdr:row>
      <xdr:rowOff>84369</xdr:rowOff>
    </xdr:to>
    <xdr:pic>
      <xdr:nvPicPr>
        <xdr:cNvPr id="3" name="Imagem 28" descr="Logotipo, nome da empresa&#10;&#10;Descrição gerada automaticamente">
          <a:extLst>
            <a:ext uri="{FF2B5EF4-FFF2-40B4-BE49-F238E27FC236}">
              <a16:creationId xmlns:a16="http://schemas.microsoft.com/office/drawing/2014/main" id="{243CC148-BA9B-41C7-8FB7-CC32F11D95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a:ext>
          </a:extLst>
        </a:blip>
        <a:srcRect/>
        <a:stretch>
          <a:fillRect/>
        </a:stretch>
      </xdr:blipFill>
      <xdr:spPr bwMode="auto">
        <a:xfrm>
          <a:off x="120650" y="534459"/>
          <a:ext cx="2060575" cy="5119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285750</xdr:colOff>
      <xdr:row>1</xdr:row>
      <xdr:rowOff>85725</xdr:rowOff>
    </xdr:from>
    <xdr:to>
      <xdr:col>18</xdr:col>
      <xdr:colOff>688794</xdr:colOff>
      <xdr:row>4</xdr:row>
      <xdr:rowOff>57150</xdr:rowOff>
    </xdr:to>
    <xdr:pic>
      <xdr:nvPicPr>
        <xdr:cNvPr id="2" name="Imagem 1" descr="Descrição: C:\Users\T3343769\AppData\Local\Temp\Rar$EXa0.488\logo-assinatura.png">
          <a:extLst>
            <a:ext uri="{FF2B5EF4-FFF2-40B4-BE49-F238E27FC236}">
              <a16:creationId xmlns:a16="http://schemas.microsoft.com/office/drawing/2014/main" id="{D71C09C9-5D0D-4268-B9B8-28DFB19F97C2}"/>
            </a:ext>
          </a:extLst>
        </xdr:cNvPr>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12372975" y="476250"/>
          <a:ext cx="1488894" cy="542925"/>
        </a:xfrm>
        <a:prstGeom prst="rect">
          <a:avLst/>
        </a:prstGeom>
        <a:noFill/>
        <a:ln>
          <a:noFill/>
        </a:ln>
      </xdr:spPr>
    </xdr:pic>
    <xdr:clientData/>
  </xdr:twoCellAnchor>
  <xdr:twoCellAnchor>
    <xdr:from>
      <xdr:col>0</xdr:col>
      <xdr:colOff>120650</xdr:colOff>
      <xdr:row>1</xdr:row>
      <xdr:rowOff>110317</xdr:rowOff>
    </xdr:from>
    <xdr:to>
      <xdr:col>2</xdr:col>
      <xdr:colOff>666750</xdr:colOff>
      <xdr:row>4</xdr:row>
      <xdr:rowOff>50752</xdr:rowOff>
    </xdr:to>
    <xdr:pic>
      <xdr:nvPicPr>
        <xdr:cNvPr id="3" name="Imagem 28" descr="Logotipo, nome da empresa&#10;&#10;Descrição gerada automaticamente">
          <a:extLst>
            <a:ext uri="{FF2B5EF4-FFF2-40B4-BE49-F238E27FC236}">
              <a16:creationId xmlns:a16="http://schemas.microsoft.com/office/drawing/2014/main" id="{DEBF7BA8-57AC-4236-A523-D2897A014B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a:ext>
          </a:extLst>
        </a:blip>
        <a:srcRect/>
        <a:stretch>
          <a:fillRect/>
        </a:stretch>
      </xdr:blipFill>
      <xdr:spPr bwMode="auto">
        <a:xfrm>
          <a:off x="120650" y="312023"/>
          <a:ext cx="2070100" cy="5119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2" xr16:uid="{CD3FE486-5672-4A0D-BA50-EE59FDF9EF34}" autoFormatId="16" applyNumberFormats="0" applyBorderFormats="0" applyFontFormats="0" applyPatternFormats="0" applyAlignmentFormats="0" applyWidthHeightFormats="0">
  <queryTableRefresh nextId="474">
    <queryTableFields count="105">
      <queryTableField id="256" name="CHAVE" tableColumnId="256"/>
      <queryTableField id="257" name="SITE ID WINITY" tableColumnId="257"/>
      <queryTableField id="258" name="CANDIDATO" tableColumnId="258"/>
      <queryTableField id="272" name="CANDIDATO PRIORITARIO" tableColumnId="2"/>
      <queryTableField id="259" name="END SITE_ID (CLIENTE)" tableColumnId="259"/>
      <queryTableField id="260" name="ID CLIENTE" tableColumnId="260"/>
      <queryTableField id="261" name="OPERADORA" tableColumnId="261"/>
      <queryTableField id="278" name="STOPPER" tableColumnId="5"/>
      <queryTableField id="279" name="OBS" tableColumnId="6"/>
      <queryTableField id="262" name="PROJETO" tableColumnId="262"/>
      <queryTableField id="280" name="MODALIDADE" tableColumnId="7"/>
      <queryTableField id="268" name="CIDADE" tableColumnId="268"/>
      <queryTableField id="269" name="UF" tableColumnId="269"/>
      <queryTableField id="281" name="RISCO" tableColumnId="8"/>
      <queryTableField id="282" name="RISCO - Descrição" tableColumnId="9"/>
      <queryTableField id="283" name="APC RL" tableColumnId="10"/>
      <queryTableField id="284" name="APC R (Acionamento de Obra)" tableColumnId="11"/>
      <queryTableField id="285" name="CW D R" tableColumnId="12"/>
      <queryTableField id="286" name="STATUS CW" tableColumnId="13"/>
      <queryTableField id="273" name="META" tableColumnId="3"/>
      <queryTableField id="274" name="PIPELINE" tableColumnId="4"/>
      <queryTableField id="287" name="Carry Over" tableColumnId="14"/>
      <queryTableField id="288" name="FLUXO SYTEX" tableColumnId="15"/>
      <queryTableField id="289" name="TA APC SYTEX" tableColumnId="16"/>
      <queryTableField id="290" name="DOC's SYTEX" tableColumnId="17"/>
      <queryTableField id="291" name="ENERGIA B. T." tableColumnId="18"/>
      <queryTableField id="414" name="CHUMB. + EV RISCO" tableColumnId="19"/>
      <queryTableField id="293" name="FORNECEDOR DE OBRA CIVIL" tableColumnId="20"/>
      <queryTableField id="415" name="FORNECEDOR DE FISCALIZAÇÃO" tableColumnId="21"/>
      <queryTableField id="295" name="COORDENADOR DE OBRAS" tableColumnId="22"/>
      <queryTableField id="296" name="CHUMB. EMBARQUE BL" tableColumnId="23"/>
      <queryTableField id="297" name="CHUMB. EMBARQUE PL" tableColumnId="24"/>
      <queryTableField id="298" name="CHUMB. EMBARQUE RL" tableColumnId="25"/>
      <queryTableField id="299" name="CHUMB. ENTREGA BL" tableColumnId="26"/>
      <queryTableField id="300" name="CHUMB. ENTREGA PL" tableColumnId="27"/>
      <queryTableField id="301" name="CHUMB. ENTREGA RL" tableColumnId="28"/>
      <queryTableField id="302" name="EV EMBARQUE BL" tableColumnId="29"/>
      <queryTableField id="303" name="EV EMBARQUE PL" tableColumnId="30"/>
      <queryTableField id="304" name="EV EMBARQUE RL" tableColumnId="31"/>
      <queryTableField id="305" name="EV ENTREGA BL" tableColumnId="32"/>
      <queryTableField id="306" name="EV ENTREGA PL" tableColumnId="33"/>
      <queryTableField id="307" name="EV ENTREGA RL" tableColumnId="34"/>
      <queryTableField id="308" name="GABINETE TIPO" tableColumnId="35"/>
      <queryTableField id="309" name="GABINETE ENTREGA PL" tableColumnId="36"/>
      <queryTableField id="310" name="GABINETE ENTREGA RL" tableColumnId="37"/>
      <queryTableField id="439" name="EQUIPE NA OBRA BL" tableColumnId="83"/>
      <queryTableField id="440" name="EQUIPE NA OBRA PL" tableColumnId="85"/>
      <queryTableField id="441" name="EQUIPE NA OBRA RL" tableColumnId="86"/>
      <queryTableField id="311" name="CW I BL" tableColumnId="38"/>
      <queryTableField id="312" name="CW I PL" tableColumnId="39"/>
      <queryTableField id="313" name="CW I RL" tableColumnId="40"/>
      <queryTableField id="314" name="PADRÃO ENERGIA BL" tableColumnId="41"/>
      <queryTableField id="315" name="PADRÃO ENERGIA PL" tableColumnId="42"/>
      <queryTableField id="316" name="PADRÃO ENERGIA RL" tableColumnId="43"/>
      <queryTableField id="317" name="FUNDAÇÃO I BL" tableColumnId="44"/>
      <queryTableField id="318" name="FUNDAÇÃO I PL" tableColumnId="45"/>
      <queryTableField id="319" name="FUNDAÇÃO I RL" tableColumnId="46"/>
      <queryTableField id="320" name="TIPO FUNDAÇÃO" tableColumnId="47"/>
      <queryTableField id="321" name="CONCRETAGEM T BL" tableColumnId="48"/>
      <queryTableField id="322" name="CONCRETAGEM T PL" tableColumnId="49"/>
      <queryTableField id="323" name="CONCRETAGEM T RL" tableColumnId="50"/>
      <queryTableField id="324" name="FORNECEDOR DE MONTAGEM" tableColumnId="51"/>
      <queryTableField id="325" name="ALTURA" tableColumnId="52"/>
      <queryTableField id="416" name="MONTAGEM EV_x000a_BL (INICIO)" tableColumnId="53"/>
      <queryTableField id="417" name="MONTAGEM EV_x000a_PL (INICIO)" tableColumnId="54"/>
      <queryTableField id="418" name="MONTAGEM EV_x000a_RL (INICIO)" tableColumnId="55"/>
      <queryTableField id="419" name="MONTAGEM EV_x000a_BL (TÉRMINO)" tableColumnId="56"/>
      <queryTableField id="420" name="MONTAGEM EV_x000a_PL (TÉRMINO)" tableColumnId="57"/>
      <queryTableField id="421" name="MONTAGEM EV_x000a_RL (TÉRMINO)" tableColumnId="58"/>
      <queryTableField id="332" name="RFI BL" tableColumnId="59"/>
      <queryTableField id="333" name="RFI PL" tableColumnId="60"/>
      <queryTableField id="271" name="RFI RL" tableColumnId="1"/>
      <queryTableField id="334" name="CW F BL" tableColumnId="61"/>
      <queryTableField id="335" name="CW F PL" tableColumnId="62"/>
      <queryTableField id="336" name="CW F RL" tableColumnId="63"/>
      <queryTableField id="422" name="TIPO ENERGIA" tableColumnId="64"/>
      <queryTableField id="338" name="PROT. PL" tableColumnId="65"/>
      <queryTableField id="339" name="PROT. RL" tableColumnId="66"/>
      <queryTableField id="340" name="ENERGIA DEFINITIVA LIGADA" tableColumnId="67"/>
      <queryTableField id="460" name="PO FISCALIZAÇÃO" tableColumnId="68"/>
      <queryTableField id="461" name="100%_x000a_FISCALIZAÇÃO" tableColumnId="69"/>
      <queryTableField id="462" name="Coluna1" tableColumnId="70"/>
      <queryTableField id="463" name="PO DE OBRA" tableColumnId="71"/>
      <queryTableField id="464" name="100% OBRA" tableColumnId="72"/>
      <queryTableField id="465" name="PO ADICIONAL " tableColumnId="73"/>
      <queryTableField id="466" name="100% ADICIONAL" tableColumnId="74"/>
      <queryTableField id="348" name="ENERGIA BL" tableColumnId="75"/>
      <queryTableField id="349" name="ENERGIA PL" tableColumnId="76"/>
      <queryTableField id="350" name="ENERGIA RL" tableColumnId="77"/>
      <queryTableField id="351" name="NDD E" tableColumnId="78"/>
      <queryTableField id="352" name="NDD R" tableColumnId="79"/>
      <queryTableField id="412" name="YUZO APC CK" tableColumnId="80"/>
      <queryTableField id="354" name="YUZO 3OK" tableColumnId="81"/>
      <queryTableField id="355" name="YH solução" tableColumnId="82"/>
      <queryTableField id="442" name="YUZO" tableColumnId="87"/>
      <queryTableField id="433" name="Data efetiva do APC" tableColumnId="84"/>
      <queryTableField id="443" name="APC (Paquisy)" tableColumnId="89"/>
      <queryTableField id="444" name="STATUS APC SYTEX" tableColumnId="90"/>
      <queryTableField id="445" name="EHS STATUS" tableColumnId="91"/>
      <queryTableField id="446" name="EHS SUB-STATUS" tableColumnId="92"/>
      <queryTableField id="447" name="EHS DONO AÇÃO" tableColumnId="93"/>
      <queryTableField id="438" name="GRUPO APC YH" tableColumnId="88"/>
      <queryTableField id="448" name="FORNECEDORES SYTEX" tableColumnId="94"/>
      <queryTableField id="449" name="FORNECEDORES FALTANTES SYTEX" tableColumnId="95"/>
      <queryTableField id="450" name="WIP" tableColumnId="9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1" xr16:uid="{1E69AA1B-091F-4840-B02A-7D9C0B11697D}" autoFormatId="16" applyNumberFormats="0" applyBorderFormats="0" applyFontFormats="0" applyPatternFormats="0" applyAlignmentFormats="0" applyWidthHeightFormats="0">
  <queryTableRefresh nextId="28">
    <queryTableFields count="25">
      <queryTableField id="1" name="KEY" tableColumnId="1"/>
      <queryTableField id="2" name="CAT" tableColumnId="2"/>
      <queryTableField id="3" name="ID WINITY" tableColumnId="3"/>
      <queryTableField id="4" name="CHAVE" tableColumnId="4"/>
      <queryTableField id="5" name="STATUS CANDIDATO" tableColumnId="5"/>
      <queryTableField id="6" name="ID OPERADORA" tableColumnId="6"/>
      <queryTableField id="7" name="OPERADORA" tableColumnId="7"/>
      <queryTableField id="8" name="PROJETO" tableColumnId="8"/>
      <queryTableField id="9" name="UF" tableColumnId="9"/>
      <queryTableField id="10" name="LAT" tableColumnId="10"/>
      <queryTableField id="11" name="LONG" tableColumnId="11"/>
      <queryTableField id="12" name="H FINAL EV" tableColumnId="12"/>
      <queryTableField id="13" name="RAD CENTER" tableColumnId="13"/>
      <queryTableField id="14" name="FABRICANTE" tableColumnId="14"/>
      <queryTableField id="15" name="MODELO" tableColumnId="15"/>
      <queryTableField id="16" name="QDE" tableColumnId="16"/>
      <queryTableField id="17" name="Altura / Diâmetro" tableColumnId="17"/>
      <queryTableField id="18" name="Largura / Elevação" tableColumnId="18"/>
      <queryTableField id="19" name="Profundide" tableColumnId="19"/>
      <queryTableField id="20" name="RF SETOR 1 [ ° ]" tableColumnId="20"/>
      <queryTableField id="21" name="RF SETOR 2 [ ° ]" tableColumnId="21"/>
      <queryTableField id="22" name="RF SETOR 3 [ ° ]" tableColumnId="22"/>
      <queryTableField id="23" name="AEV s/CA" tableColumnId="23"/>
      <queryTableField id="24" name="AEV c/CA" tableColumnId="24"/>
      <queryTableField id="27" name="Column25" tableColumnId="2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3" xr16:uid="{7A473FA8-8360-48D6-850D-567CEEF23AD9}" autoFormatId="16" applyNumberFormats="0" applyBorderFormats="0" applyFontFormats="0" applyPatternFormats="0" applyAlignmentFormats="0" applyWidthHeightFormats="0">
  <queryTableRefresh nextId="57" unboundColumnsRight="14">
    <queryTableFields count="51">
      <queryTableField id="1" name="Formulario" tableColumnId="1"/>
      <queryTableField id="2" name="Plantilla" tableColumnId="2"/>
      <queryTableField id="3" name="Proyecto" tableColumnId="3"/>
      <queryTableField id="4" name="Elemento de red" tableColumnId="4"/>
      <queryTableField id="5" name="Códigos de sitios afectados" tableColumnId="5"/>
      <queryTableField id="6" name="Nombres de sitios afectados" tableColumnId="6"/>
      <queryTableField id="7" name="Contratista asignado" tableColumnId="7"/>
      <queryTableField id="8" name="Asignado a" tableColumnId="8"/>
      <queryTableField id="9" name="Estado" tableColumnId="9"/>
      <queryTableField id="10" name="1.1 Tipo do imóvel:" tableColumnId="10"/>
      <queryTableField id="11" name="1.10 Bairro" tableColumnId="11"/>
      <queryTableField id="12" name="1.11 Nome do Edifício" tableColumnId="12"/>
      <queryTableField id="13" name="1.12 Proprietário" tableColumnId="13"/>
      <queryTableField id="14" name="1.13 Nome do proprietário" tableColumnId="14"/>
      <queryTableField id="15" name="1.14 Endereço proprietário" tableColumnId="15"/>
      <queryTableField id="16" name="1.15 Telefone" tableColumnId="16"/>
      <queryTableField id="17" name="1.16 E-mail" tableColumnId="17"/>
      <queryTableField id="18" name="1.17 Nome Representante" tableColumnId="18"/>
      <queryTableField id="19" name="1.18 Endereço representante" tableColumnId="19"/>
      <queryTableField id="20" name="1.19 telefone representante" tableColumnId="20"/>
      <queryTableField id="21" name="1.2 Rooftop" tableColumnId="21"/>
      <queryTableField id="22" name="1.20 Altura" tableColumnId="22"/>
      <queryTableField id="36" name="1.21 Latitude" tableColumnId="36"/>
      <queryTableField id="37" name="longitude" tableColumnId="37"/>
      <queryTableField id="38" name="1.21 Latitude y longitud.3" tableColumnId="38"/>
      <queryTableField id="24" name="1.22 Source:" tableColumnId="24"/>
      <queryTableField id="25" name="1.23 Qualificação do candidato" tableColumnId="25"/>
      <queryTableField id="26" name="1.24 Tipo de contrato" tableColumnId="26"/>
      <queryTableField id="27" name="1.25 Valor negociado de locação/ compra" tableColumnId="27"/>
      <queryTableField id="28" name="1.26 Propriedade de uso da concessionária" tableColumnId="28"/>
      <queryTableField id="29" name="1.3 Compartilhamento" tableColumnId="29"/>
      <queryTableField id="30" name="1.4 Nome da Estação" tableColumnId="30"/>
      <queryTableField id="31" name="1.5 Sigla da Estação" tableColumnId="31"/>
      <queryTableField id="32" name="1.6 Endereço do site" tableColumnId="32"/>
      <queryTableField id="33" name="1.7 Estado (UF)" tableColumnId="33"/>
      <queryTableField id="34" name="1.8 Cidade" tableColumnId="34"/>
      <queryTableField id="35" name="1.9 CEP" tableColumnId="35"/>
      <queryTableField id="48" dataBound="0" tableColumnId="44"/>
      <queryTableField id="43" dataBound="0" tableColumnId="39"/>
      <queryTableField id="47" dataBound="0" tableColumnId="43"/>
      <queryTableField id="46" dataBound="0" tableColumnId="42"/>
      <queryTableField id="45" dataBound="0" tableColumnId="41"/>
      <queryTableField id="44" dataBound="0" tableColumnId="40"/>
      <queryTableField id="49" dataBound="0" tableColumnId="45"/>
      <queryTableField id="50" dataBound="0" tableColumnId="46"/>
      <queryTableField id="51" dataBound="0" tableColumnId="47"/>
      <queryTableField id="52" dataBound="0" tableColumnId="48"/>
      <queryTableField id="53" dataBound="0" tableColumnId="49"/>
      <queryTableField id="54" dataBound="0" tableColumnId="50"/>
      <queryTableField id="55" dataBound="0" tableColumnId="51"/>
      <queryTableField id="56" dataBound="0" tableColumnId="5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3ABB59-BB85-4A2C-B796-EE7037169E35}" name="Controle_ACQ" displayName="Controle_ACQ" ref="A1:DA1569" tableType="queryTable" totalsRowShown="0">
  <autoFilter ref="A1:DA1569" xr:uid="{8B3ABB59-BB85-4A2C-B796-EE7037169E35}"/>
  <tableColumns count="105">
    <tableColumn id="256" xr3:uid="{6199A9AE-B16A-4854-B826-254F41097970}" uniqueName="256" name="CHAVE" queryTableFieldId="256" dataDxfId="70"/>
    <tableColumn id="257" xr3:uid="{2B17320C-D657-442B-B053-B9BFDF125EF4}" uniqueName="257" name="SITE ID WINITY" queryTableFieldId="257" dataDxfId="69"/>
    <tableColumn id="258" xr3:uid="{1987B2F4-7C2D-4DAD-92DC-B05F84DB0B10}" uniqueName="258" name="CANDIDATO" queryTableFieldId="258" dataDxfId="68"/>
    <tableColumn id="2" xr3:uid="{7B688772-8170-4982-BEAA-88FDC0D94007}" uniqueName="2" name="CANDIDATO PRIORITARIO" queryTableFieldId="272" dataDxfId="67"/>
    <tableColumn id="259" xr3:uid="{FE4098D5-2738-4E7D-8EFF-01799C84020D}" uniqueName="259" name="END SITE_ID (CLIENTE)" queryTableFieldId="259" dataDxfId="66"/>
    <tableColumn id="260" xr3:uid="{61FB887B-A5F3-48F5-B0E2-0048FBEB21A2}" uniqueName="260" name="ID CLIENTE" queryTableFieldId="260" dataDxfId="65"/>
    <tableColumn id="261" xr3:uid="{14C89725-25C5-479F-9C2D-BD1AF7084F4F}" uniqueName="261" name="OPERADORA" queryTableFieldId="261" dataDxfId="64"/>
    <tableColumn id="5" xr3:uid="{D4F63B12-6E4C-4752-8D32-3B24C7178497}" uniqueName="5" name="STOPPER" queryTableFieldId="278"/>
    <tableColumn id="6" xr3:uid="{04FDDC09-B584-4D21-B4D3-6D2F04B92815}" uniqueName="6" name="OBS" queryTableFieldId="279"/>
    <tableColumn id="262" xr3:uid="{1E498120-DAED-43C6-8B0D-CDEED2704B37}" uniqueName="262" name="PROJETO" queryTableFieldId="262" dataDxfId="63"/>
    <tableColumn id="7" xr3:uid="{41BCB3E2-80C4-4183-A5FB-0BFBD75ED9D3}" uniqueName="7" name="MODALIDADE" queryTableFieldId="280"/>
    <tableColumn id="268" xr3:uid="{85059BF3-63A5-44D1-A962-5E588041DBC8}" uniqueName="268" name="CIDADE" queryTableFieldId="268" dataDxfId="62"/>
    <tableColumn id="269" xr3:uid="{1E251281-997E-4750-B3C5-D375C9D0311D}" uniqueName="269" name="UF" queryTableFieldId="269" dataDxfId="61"/>
    <tableColumn id="8" xr3:uid="{9EF3BDAC-51EA-40FD-8F60-46476E02547A}" uniqueName="8" name="RISCO" queryTableFieldId="281"/>
    <tableColumn id="9" xr3:uid="{26E1303E-EAA2-4ABF-8640-01B137B214C1}" uniqueName="9" name="RISCO - Descrição" queryTableFieldId="282"/>
    <tableColumn id="10" xr3:uid="{69B6A1C0-0DD5-44EE-88E9-80D951CEC392}" uniqueName="10" name="APC RL" queryTableFieldId="283"/>
    <tableColumn id="11" xr3:uid="{2D158F80-B2B5-41CE-88DD-2C53BF5C7EE2}" uniqueName="11" name="APC R (Acionamento de Obra)" queryTableFieldId="284"/>
    <tableColumn id="12" xr3:uid="{A591F956-239C-4CDA-A46D-08DEB29D102C}" uniqueName="12" name="CW D R" queryTableFieldId="285"/>
    <tableColumn id="13" xr3:uid="{792897D0-FBAF-42E5-8031-503CCD1595CC}" uniqueName="13" name="STATUS CW" queryTableFieldId="286"/>
    <tableColumn id="3" xr3:uid="{6F64B329-782A-4C25-A955-0A7352F1DBB0}" uniqueName="3" name="META" queryTableFieldId="273"/>
    <tableColumn id="4" xr3:uid="{14DD25A2-8BFB-4F76-B6FB-3328421DF894}" uniqueName="4" name="PIPELINE" queryTableFieldId="274" dataDxfId="60"/>
    <tableColumn id="14" xr3:uid="{A4B4A22D-A7C5-4A73-B0B0-69E50016CDD6}" uniqueName="14" name="Carry Over" queryTableFieldId="287"/>
    <tableColumn id="15" xr3:uid="{45C1FB7E-2915-45ED-9F11-040A17A972EA}" uniqueName="15" name="FLUXO SYTEX" queryTableFieldId="288"/>
    <tableColumn id="16" xr3:uid="{33E3F942-D06F-4BC0-A26C-6CC34D2C465F}" uniqueName="16" name="TA APC SYTEX" queryTableFieldId="289"/>
    <tableColumn id="17" xr3:uid="{A8B25F1A-6ABE-4D3E-A6BB-B77163717E38}" uniqueName="17" name="DOC's SYTEX" queryTableFieldId="290"/>
    <tableColumn id="18" xr3:uid="{30F70950-062D-42DF-8951-319DCA12C539}" uniqueName="18" name="ENERGIA B. T." queryTableFieldId="291"/>
    <tableColumn id="19" xr3:uid="{848CDCC1-FF2E-4A57-AD6C-EF083F9C0E07}" uniqueName="19" name="CHUMB. + EV RISCO" queryTableFieldId="414"/>
    <tableColumn id="20" xr3:uid="{DEFF8407-B25B-49BB-9096-CC855B9D72FB}" uniqueName="20" name="FORNECEDOR DE OBRA CIVIL" queryTableFieldId="293"/>
    <tableColumn id="21" xr3:uid="{3EAF00D8-A1DA-41C9-A8F2-A3021A33E0E4}" uniqueName="21" name="FORNECEDOR DE FISCALIZAÇÃO" queryTableFieldId="415"/>
    <tableColumn id="22" xr3:uid="{8DA2C92C-9931-49F2-A9E4-8296BB249029}" uniqueName="22" name="COORDENADOR DE OBRAS" queryTableFieldId="295"/>
    <tableColumn id="23" xr3:uid="{B3EEB5B9-7F99-4B42-AAA8-56C104BB9B10}" uniqueName="23" name="CHUMB. EMBARQUE BL" queryTableFieldId="296"/>
    <tableColumn id="24" xr3:uid="{498C13BE-619F-46D0-9371-E381A35EAB99}" uniqueName="24" name="CHUMB. EMBARQUE PL" queryTableFieldId="297"/>
    <tableColumn id="25" xr3:uid="{391F04AF-FF49-47AC-B22C-3752495FB869}" uniqueName="25" name="CHUMB. EMBARQUE RL" queryTableFieldId="298"/>
    <tableColumn id="26" xr3:uid="{43A36A03-3D1B-426F-BAE0-5A8B190B51B4}" uniqueName="26" name="CHUMB. ENTREGA BL" queryTableFieldId="299"/>
    <tableColumn id="27" xr3:uid="{7FC2A45A-F5DF-413E-A832-294C2AA7C9D2}" uniqueName="27" name="CHUMB. ENTREGA PL" queryTableFieldId="300"/>
    <tableColumn id="28" xr3:uid="{BAD1B459-7D45-451D-AE84-6C0C71BC5AAE}" uniqueName="28" name="CHUMB. ENTREGA RL" queryTableFieldId="301"/>
    <tableColumn id="29" xr3:uid="{0683B3CB-AD6E-49B8-B194-B7A4FF89E530}" uniqueName="29" name="EV EMBARQUE BL" queryTableFieldId="302"/>
    <tableColumn id="30" xr3:uid="{EB176C5E-D676-4B8A-BFB3-0CB2BE94A063}" uniqueName="30" name="EV EMBARQUE PL" queryTableFieldId="303"/>
    <tableColumn id="31" xr3:uid="{BE5EE119-416F-489E-B657-71A6C19051B2}" uniqueName="31" name="EV EMBARQUE RL" queryTableFieldId="304"/>
    <tableColumn id="32" xr3:uid="{845D8E54-FC44-4D75-BC8D-3E2494DCCD3A}" uniqueName="32" name="EV ENTREGA BL" queryTableFieldId="305"/>
    <tableColumn id="33" xr3:uid="{C995FB9E-9D6D-42B7-962C-F211EF623298}" uniqueName="33" name="EV ENTREGA PL" queryTableFieldId="306"/>
    <tableColumn id="34" xr3:uid="{D51D56C5-D273-4818-B8E2-EF4B01922CB5}" uniqueName="34" name="EV ENTREGA RL" queryTableFieldId="307"/>
    <tableColumn id="35" xr3:uid="{ADC7AA31-20C8-41BD-BEFE-2A905AA17DE3}" uniqueName="35" name="GABINETE TIPO" queryTableFieldId="308"/>
    <tableColumn id="36" xr3:uid="{95B8DABB-9C38-48F3-B3C5-D5B97EC704FF}" uniqueName="36" name="GABINETE ENTREGA PL" queryTableFieldId="309"/>
    <tableColumn id="37" xr3:uid="{025B8430-797D-4189-9381-45A19A66A351}" uniqueName="37" name="GABINETE ENTREGA RL" queryTableFieldId="310"/>
    <tableColumn id="83" xr3:uid="{007763B5-777E-424B-BE91-8A4D5A9FF894}" uniqueName="83" name="EQUIPE NA OBRA BL" queryTableFieldId="439"/>
    <tableColumn id="85" xr3:uid="{E38353A3-84B7-408F-93DD-E1C5F65F84EA}" uniqueName="85" name="EQUIPE NA OBRA PL" queryTableFieldId="440"/>
    <tableColumn id="86" xr3:uid="{8E1D39FC-1EDB-4DF8-91EA-C5044BD833FA}" uniqueName="86" name="EQUIPE NA OBRA RL" queryTableFieldId="441"/>
    <tableColumn id="38" xr3:uid="{6B78B672-48E8-439F-9889-D730F5AC5D84}" uniqueName="38" name="CW I BL" queryTableFieldId="311"/>
    <tableColumn id="39" xr3:uid="{985DA511-00A5-4DF5-9E8F-883B4EE777E1}" uniqueName="39" name="CW I PL" queryTableFieldId="312"/>
    <tableColumn id="40" xr3:uid="{D3AE2E13-E041-4052-8EB9-E015662347AC}" uniqueName="40" name="CW I RL" queryTableFieldId="313"/>
    <tableColumn id="41" xr3:uid="{2FF45A9E-97EF-4069-9207-F7050FD8A014}" uniqueName="41" name="PADRÃO ENERGIA BL" queryTableFieldId="314"/>
    <tableColumn id="42" xr3:uid="{CCDF864E-A45E-4632-98F0-16D1CD880BA2}" uniqueName="42" name="PADRÃO ENERGIA PL" queryTableFieldId="315"/>
    <tableColumn id="43" xr3:uid="{A5EC94F3-435A-4CFB-AFF7-B1054B2D8C81}" uniqueName="43" name="PADRÃO ENERGIA RL" queryTableFieldId="316"/>
    <tableColumn id="44" xr3:uid="{36992E78-D834-4F35-A048-37163847E62D}" uniqueName="44" name="FUNDAÇÃO I BL" queryTableFieldId="317"/>
    <tableColumn id="45" xr3:uid="{C2403BC5-FE25-4D7A-B8B0-DE17680DFA4D}" uniqueName="45" name="FUNDAÇÃO I PL" queryTableFieldId="318"/>
    <tableColumn id="46" xr3:uid="{595B922B-2889-4DE7-AD8E-BE4B5E608B42}" uniqueName="46" name="FUNDAÇÃO I RL" queryTableFieldId="319"/>
    <tableColumn id="47" xr3:uid="{8B8C1D13-CE4E-4592-965E-4F369A4E7BD7}" uniqueName="47" name="TIPO FUNDAÇÃO" queryTableFieldId="320"/>
    <tableColumn id="48" xr3:uid="{19A8E75B-7A0B-4FD5-BC24-782D25DE3904}" uniqueName="48" name="CONCRETAGEM T BL" queryTableFieldId="321"/>
    <tableColumn id="49" xr3:uid="{2685EBC3-F329-4533-8A27-695AF0CA0486}" uniqueName="49" name="CONCRETAGEM T PL" queryTableFieldId="322"/>
    <tableColumn id="50" xr3:uid="{0445B8EA-255E-40D3-8689-29FE1E59AD52}" uniqueName="50" name="CONCRETAGEM T RL" queryTableFieldId="323"/>
    <tableColumn id="51" xr3:uid="{398E4DF1-02EA-48A6-9339-B03CBB00D0A9}" uniqueName="51" name="FORNECEDOR DE MONTAGEM" queryTableFieldId="324"/>
    <tableColumn id="52" xr3:uid="{5AA17B1A-6B98-4A64-B106-AFD467C1FDBD}" uniqueName="52" name="ALTURA" queryTableFieldId="325"/>
    <tableColumn id="53" xr3:uid="{27806F26-257F-45AB-80D1-96C3D75F2751}" uniqueName="53" name="MONTAGEM EV_x000a_BL (INICIO)" queryTableFieldId="416"/>
    <tableColumn id="54" xr3:uid="{0036A1B4-AFC9-4CB9-8B0C-998A59C4BAEC}" uniqueName="54" name="MONTAGEM EV_x000a_PL (INICIO)" queryTableFieldId="417"/>
    <tableColumn id="55" xr3:uid="{6EBC0467-19F5-48A2-AB7A-57C2D0BE9C32}" uniqueName="55" name="MONTAGEM EV_x000a_RL (INICIO)" queryTableFieldId="418"/>
    <tableColumn id="56" xr3:uid="{176DC7D4-9570-4115-BC24-823327C3A2D6}" uniqueName="56" name="MONTAGEM EV_x000a_BL (TÉRMINO)" queryTableFieldId="419"/>
    <tableColumn id="57" xr3:uid="{9D6132D5-5CBF-45D8-B4A8-3698B615BE51}" uniqueName="57" name="MONTAGEM EV_x000a_PL (TÉRMINO)" queryTableFieldId="420"/>
    <tableColumn id="58" xr3:uid="{7CB55540-F6CC-4A28-B2F6-08A99D615CA8}" uniqueName="58" name="MONTAGEM EV_x000a_RL (TÉRMINO)" queryTableFieldId="421"/>
    <tableColumn id="59" xr3:uid="{D7BAC6E3-57F5-4538-8619-0F272426A327}" uniqueName="59" name="RFI BL" queryTableFieldId="332"/>
    <tableColumn id="60" xr3:uid="{ECE2D419-7509-4CFF-9737-2729D70D0F4D}" uniqueName="60" name="RFI PL" queryTableFieldId="333"/>
    <tableColumn id="1" xr3:uid="{E2C896D2-FFF4-4F5B-918B-A086419846B2}" uniqueName="1" name="RFI RL" queryTableFieldId="271" dataDxfId="59"/>
    <tableColumn id="61" xr3:uid="{4736A50C-5E95-4BDA-ACB9-E4F7FEA82C51}" uniqueName="61" name="CW F BL" queryTableFieldId="334"/>
    <tableColumn id="62" xr3:uid="{5CA0D13A-7DED-46DC-8710-97C372AECB5F}" uniqueName="62" name="CW F PL" queryTableFieldId="335"/>
    <tableColumn id="63" xr3:uid="{874EE258-5D05-4BBE-B49E-1BC52022E26A}" uniqueName="63" name="CW F RL" queryTableFieldId="336"/>
    <tableColumn id="64" xr3:uid="{C14EB001-7197-48FC-960B-08ABFFE09A7E}" uniqueName="64" name="TIPO ENERGIA" queryTableFieldId="422"/>
    <tableColumn id="65" xr3:uid="{ECCAC63B-1D15-46E7-9C4D-69E96BA9C197}" uniqueName="65" name="PROT. PL" queryTableFieldId="338"/>
    <tableColumn id="66" xr3:uid="{44FD5824-6507-4CFE-99F9-120DF81CC10C}" uniqueName="66" name="PROT. RL" queryTableFieldId="339"/>
    <tableColumn id="67" xr3:uid="{12D8B57A-86CF-4F79-8A85-3F416CF7D69B}" uniqueName="67" name="ENERGIA DEFINITIVA LIGADA" queryTableFieldId="340"/>
    <tableColumn id="68" xr3:uid="{D410C3E3-DC7C-40A6-B7C9-ED90B9E24EBA}" uniqueName="68" name="PO FISCALIZAÇÃO" queryTableFieldId="460"/>
    <tableColumn id="69" xr3:uid="{C579459B-5EF7-490E-9936-B28CE7C8D45D}" uniqueName="69" name="100%_x000a_FISCALIZAÇÃO" queryTableFieldId="461"/>
    <tableColumn id="70" xr3:uid="{9B9CE430-9DE7-40E2-8E34-1B8A3BDBB110}" uniqueName="70" name="Coluna1" queryTableFieldId="462"/>
    <tableColumn id="71" xr3:uid="{5E4B7CF7-6537-4B0C-B395-899004CA4106}" uniqueName="71" name="PO DE OBRA" queryTableFieldId="463"/>
    <tableColumn id="72" xr3:uid="{2577493A-F57F-452D-8543-28114B772752}" uniqueName="72" name="100% OBRA" queryTableFieldId="464"/>
    <tableColumn id="73" xr3:uid="{EE71E98F-8049-492C-AB14-417469D92D7C}" uniqueName="73" name="PO ADICIONAL " queryTableFieldId="465"/>
    <tableColumn id="74" xr3:uid="{58B38D15-4BAB-4000-8D2F-B666071A351F}" uniqueName="74" name="100% ADICIONAL" queryTableFieldId="466"/>
    <tableColumn id="75" xr3:uid="{95D7A36A-E93B-485C-A9EA-C92D62380F70}" uniqueName="75" name="ENERGIA BL" queryTableFieldId="348"/>
    <tableColumn id="76" xr3:uid="{DAC0C0AB-936A-4126-9B72-C23D74E1D652}" uniqueName="76" name="ENERGIA PL" queryTableFieldId="349"/>
    <tableColumn id="77" xr3:uid="{9DDAC88F-B6B3-49F0-8255-BEA7E190525A}" uniqueName="77" name="ENERGIA RL" queryTableFieldId="350"/>
    <tableColumn id="78" xr3:uid="{CB2E89B5-C3A3-4CDA-BD25-C4FDB76ECAF3}" uniqueName="78" name="NDD E" queryTableFieldId="351"/>
    <tableColumn id="79" xr3:uid="{4119A33E-286B-4354-A541-4C5D9A75B37C}" uniqueName="79" name="NDD R" queryTableFieldId="352"/>
    <tableColumn id="80" xr3:uid="{5FAD66A5-BCD8-4220-938A-2B87ECA46795}" uniqueName="80" name="YUZO APC CK" queryTableFieldId="412"/>
    <tableColumn id="81" xr3:uid="{ACAD2517-EF4E-4579-84E1-E04BDB08C56D}" uniqueName="81" name="YUZO 3OK" queryTableFieldId="354"/>
    <tableColumn id="82" xr3:uid="{D3476ED9-CB05-430B-A19C-AA4C72317D96}" uniqueName="82" name="YH solução" queryTableFieldId="355"/>
    <tableColumn id="87" xr3:uid="{F356DEDB-79C9-4D56-B3A8-B253BD2CF282}" uniqueName="87" name="YUZO" queryTableFieldId="442"/>
    <tableColumn id="84" xr3:uid="{CDE144B4-29CE-41E0-AAAC-E499E2E1C533}" uniqueName="84" name="Data efetiva do APC" queryTableFieldId="433"/>
    <tableColumn id="89" xr3:uid="{42F31DFD-EB61-412C-99FE-8943D8BFD112}" uniqueName="89" name="APC (Paquisy)" queryTableFieldId="443"/>
    <tableColumn id="90" xr3:uid="{781B9765-4453-4954-A789-31C0BBEEED27}" uniqueName="90" name="STATUS APC SYTEX" queryTableFieldId="444"/>
    <tableColumn id="91" xr3:uid="{7073C4FE-6327-4330-8F6F-37F58564BF83}" uniqueName="91" name="EHS STATUS" queryTableFieldId="445"/>
    <tableColumn id="92" xr3:uid="{035F4FFE-3D2E-4160-9AFC-86E9BCD628C8}" uniqueName="92" name="EHS SUB-STATUS" queryTableFieldId="446"/>
    <tableColumn id="93" xr3:uid="{41248D2A-ACBD-4E2D-BFCC-E3CB66F9790C}" uniqueName="93" name="EHS DONO AÇÃO" queryTableFieldId="447"/>
    <tableColumn id="88" xr3:uid="{35B047FC-4C83-4DE7-B7A9-55B14E88F1B4}" uniqueName="88" name="GRUPO APC YH" queryTableFieldId="438"/>
    <tableColumn id="94" xr3:uid="{1BCE3556-61DA-4201-B479-9F8BCB021BA8}" uniqueName="94" name="FORNECEDORES SYTEX" queryTableFieldId="448"/>
    <tableColumn id="95" xr3:uid="{34F43078-6723-43D5-8E75-1969074C03CC}" uniqueName="95" name="FORNECEDORES FALTANTES SYTEX" queryTableFieldId="449"/>
    <tableColumn id="96" xr3:uid="{329C5DD3-960C-4A96-9917-2CD7188B4575}" uniqueName="96" name="WIP" queryTableFieldId="45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ADD1965-C964-4409-87C0-EA176B02D2B9}" name="Config__Antenas" displayName="Config__Antenas" ref="A1:Y7946" tableType="queryTable" totalsRowShown="0">
  <autoFilter ref="A1:Y7946" xr:uid="{CADD1965-C964-4409-87C0-EA176B02D2B9}">
    <filterColumn colId="2">
      <filters>
        <filter val="MGMTV001"/>
      </filters>
    </filterColumn>
  </autoFilter>
  <tableColumns count="25">
    <tableColumn id="1" xr3:uid="{FE29E2C1-CE7A-4AF4-A1D7-C966F11FFC4A}" uniqueName="1" name="KEY" queryTableFieldId="1" dataDxfId="58"/>
    <tableColumn id="2" xr3:uid="{A1FB7942-7220-4D92-A28D-9AEF2E58E70D}" uniqueName="2" name="CAT" queryTableFieldId="2" dataDxfId="57"/>
    <tableColumn id="3" xr3:uid="{5D9C3E38-D472-4E4E-8CBF-5AC8DA52A698}" uniqueName="3" name="ID WINITY" queryTableFieldId="3" dataDxfId="56"/>
    <tableColumn id="4" xr3:uid="{760E1B6A-67E2-48F1-87F0-25AB61343948}" uniqueName="4" name="CHAVE" queryTableFieldId="4" dataDxfId="55"/>
    <tableColumn id="5" xr3:uid="{FD7018B3-2C9D-4459-BC6A-184185AF8CB4}" uniqueName="5" name="STATUS CANDIDATO" queryTableFieldId="5" dataDxfId="54"/>
    <tableColumn id="6" xr3:uid="{7538AD75-C185-4D2D-B83E-419ED4D80E85}" uniqueName="6" name="ID OPERADORA" queryTableFieldId="6" dataDxfId="53"/>
    <tableColumn id="7" xr3:uid="{552BA462-CCC0-4021-B270-4136B47FBC11}" uniqueName="7" name="OPERADORA" queryTableFieldId="7" dataDxfId="52"/>
    <tableColumn id="8" xr3:uid="{CCA6D59B-0A4E-4CDE-B7CB-375270130690}" uniqueName="8" name="PROJETO" queryTableFieldId="8" dataDxfId="51"/>
    <tableColumn id="9" xr3:uid="{03144364-D611-4792-8326-6595DAE8027A}" uniqueName="9" name="UF" queryTableFieldId="9" dataDxfId="50"/>
    <tableColumn id="10" xr3:uid="{79944BFF-DDAF-404F-8F83-ABBF23EBFA7F}" uniqueName="10" name="LAT" queryTableFieldId="10" dataDxfId="49"/>
    <tableColumn id="11" xr3:uid="{46BD6F96-6945-4803-B3DE-19CB9B69719B}" uniqueName="11" name="LONG" queryTableFieldId="11" dataDxfId="48"/>
    <tableColumn id="12" xr3:uid="{ED8B3C8C-947E-4B26-A90A-BF12830B9882}" uniqueName="12" name="H FINAL EV" queryTableFieldId="12" dataDxfId="47"/>
    <tableColumn id="13" xr3:uid="{1992F29A-6136-4739-B27E-A31C12FCE72B}" uniqueName="13" name="RAD CENTER" queryTableFieldId="13"/>
    <tableColumn id="14" xr3:uid="{FB447C7D-688A-4FB5-A783-E69E4D72889F}" uniqueName="14" name="FABRICANTE" queryTableFieldId="14" dataDxfId="46"/>
    <tableColumn id="15" xr3:uid="{306409D2-FBB2-4ED6-BB04-1E415819B2FB}" uniqueName="15" name="MODELO" queryTableFieldId="15" dataDxfId="45"/>
    <tableColumn id="16" xr3:uid="{04FA1DC5-8757-4CEE-BD85-859E2C45CC21}" uniqueName="16" name="QDE" queryTableFieldId="16"/>
    <tableColumn id="17" xr3:uid="{BF2F6114-173C-4E80-8A6E-A19BA5036B15}" uniqueName="17" name="Altura / Diâmetro" queryTableFieldId="17"/>
    <tableColumn id="18" xr3:uid="{6ACAF714-73F1-4D71-9C13-FF19DA741224}" uniqueName="18" name="Largura / Elevação" queryTableFieldId="18"/>
    <tableColumn id="19" xr3:uid="{3AE581EC-8033-4C59-96B1-07ABD2E40401}" uniqueName="19" name="Profundide" queryTableFieldId="19"/>
    <tableColumn id="20" xr3:uid="{3FC253A1-714F-4FDE-9480-F0017788193F}" uniqueName="20" name="RF SETOR 1 [ ° ]" queryTableFieldId="20"/>
    <tableColumn id="21" xr3:uid="{22F2DB96-08BD-4B22-B1ED-97F2106096B0}" uniqueName="21" name="RF SETOR 2 [ ° ]" queryTableFieldId="21"/>
    <tableColumn id="22" xr3:uid="{0BC1A4B0-BD16-42BA-B197-DFE2BD9DD04F}" uniqueName="22" name="RF SETOR 3 [ ° ]" queryTableFieldId="22"/>
    <tableColumn id="23" xr3:uid="{E6743105-75D6-4626-969A-A47D13F56F28}" uniqueName="23" name="AEV s/CA" queryTableFieldId="23"/>
    <tableColumn id="24" xr3:uid="{EA34F1B8-D366-4A00-A6BF-73F1472CBA20}" uniqueName="24" name="AEV c/CA" queryTableFieldId="24"/>
    <tableColumn id="25" xr3:uid="{C786DFD4-794C-4927-B80C-1D6559D1CA4C}" uniqueName="25" name="Column25" queryTableFieldId="2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B7B1AC9-09FC-4E58-AAAD-AD073F69A6F8}" name="FO_Candidato" displayName="FO_Candidato" ref="A1:AY1463" tableType="queryTable" totalsRowShown="0">
  <autoFilter ref="A1:AY1463" xr:uid="{1B7B1AC9-09FC-4E58-AAAD-AD073F69A6F8}"/>
  <tableColumns count="51">
    <tableColumn id="1" xr3:uid="{571E5AA4-A0B3-4F7E-A1A8-341F30884115}" uniqueName="1" name="Formulario" queryTableFieldId="1" dataDxfId="44"/>
    <tableColumn id="2" xr3:uid="{35A0EC85-97A0-4F4C-96FF-1737AD656626}" uniqueName="2" name="Plantilla" queryTableFieldId="2" dataDxfId="43"/>
    <tableColumn id="3" xr3:uid="{21A42DE9-98F9-4857-B291-D8671B5507C8}" uniqueName="3" name="Proyecto" queryTableFieldId="3" dataDxfId="42"/>
    <tableColumn id="4" xr3:uid="{96885DA9-D366-4E89-94A5-07EC9BF91723}" uniqueName="4" name="Elemento de red" queryTableFieldId="4" dataDxfId="41"/>
    <tableColumn id="5" xr3:uid="{94F0A98B-906A-4A9D-8185-0937D85C4A24}" uniqueName="5" name="Códigos de sitios afectados" queryTableFieldId="5" dataDxfId="40"/>
    <tableColumn id="6" xr3:uid="{70A2451A-EE4E-44B0-8ED4-A99AF6CEB737}" uniqueName="6" name="Nombres de sitios afectados" queryTableFieldId="6" dataDxfId="39"/>
    <tableColumn id="7" xr3:uid="{17AAACD5-CCF9-4E92-A536-3C211B6D96C3}" uniqueName="7" name="Contratista asignado" queryTableFieldId="7" dataDxfId="38"/>
    <tableColumn id="8" xr3:uid="{C717362F-37D0-4125-B2ED-94B376B49D4C}" uniqueName="8" name="Asignado a" queryTableFieldId="8" dataDxfId="37"/>
    <tableColumn id="9" xr3:uid="{011FCA86-D1D8-48EC-857A-BE942B8A7CC0}" uniqueName="9" name="Estado" queryTableFieldId="9" dataDxfId="36"/>
    <tableColumn id="10" xr3:uid="{F0D44571-FFF2-4EB9-935F-689D726E4A33}" uniqueName="10" name="1.1 Tipo do imóvel:" queryTableFieldId="10" dataDxfId="35"/>
    <tableColumn id="11" xr3:uid="{4A8414EB-D9EC-4295-8BAF-088DBA0D7999}" uniqueName="11" name="1.10 Bairro" queryTableFieldId="11" dataDxfId="34"/>
    <tableColumn id="12" xr3:uid="{C2DC3260-5FDB-4D1A-8765-F84D1991B6E4}" uniqueName="12" name="1.11 Nome do Edifício" queryTableFieldId="12" dataDxfId="33"/>
    <tableColumn id="13" xr3:uid="{9B5AEDA5-1DFA-4327-B6FC-CC9EEA255334}" uniqueName="13" name="1.12 Proprietário" queryTableFieldId="13" dataDxfId="32"/>
    <tableColumn id="14" xr3:uid="{B1741E62-78B1-47F1-8AB7-B0709301E2EB}" uniqueName="14" name="1.13 Nome do proprietário" queryTableFieldId="14" dataDxfId="31"/>
    <tableColumn id="15" xr3:uid="{392F9F13-BB97-46B1-A3A7-1143FD1428C1}" uniqueName="15" name="1.14 Endereço proprietário" queryTableFieldId="15" dataDxfId="30"/>
    <tableColumn id="16" xr3:uid="{BCB05891-E54D-4938-B3E5-21479E67BFFF}" uniqueName="16" name="1.15 Telefone" queryTableFieldId="16" dataDxfId="29"/>
    <tableColumn id="17" xr3:uid="{77EA4F25-2744-4A81-A7C3-563ABA238687}" uniqueName="17" name="1.16 E-mail" queryTableFieldId="17" dataDxfId="28"/>
    <tableColumn id="18" xr3:uid="{DA21F1A8-A616-458D-8DB3-D4EC10C8A21F}" uniqueName="18" name="1.17 Nome Representante" queryTableFieldId="18" dataDxfId="27"/>
    <tableColumn id="19" xr3:uid="{ECF9B581-A223-4A53-A510-DF7BCFEAF89E}" uniqueName="19" name="1.18 Endereço representante" queryTableFieldId="19" dataDxfId="26"/>
    <tableColumn id="20" xr3:uid="{2AA11900-3061-46C5-B7BF-7814D3E3EB21}" uniqueName="20" name="1.19 telefone representante" queryTableFieldId="20" dataDxfId="25"/>
    <tableColumn id="21" xr3:uid="{4E0A53D1-9168-4FC7-AC31-08057B0A66BD}" uniqueName="21" name="1.2 Rooftop" queryTableFieldId="21" dataDxfId="24"/>
    <tableColumn id="22" xr3:uid="{B68A4C3C-F6E4-46A6-B28E-801806E01F35}" uniqueName="22" name="1.20 Altura" queryTableFieldId="22"/>
    <tableColumn id="36" xr3:uid="{0150EDEF-0C30-476B-8844-2B37BA774042}" uniqueName="36" name="1.21 Latitude" queryTableFieldId="36"/>
    <tableColumn id="37" xr3:uid="{39254999-97A9-42A2-A748-9603454ACD5D}" uniqueName="37" name="longitude" queryTableFieldId="37"/>
    <tableColumn id="38" xr3:uid="{5D0084C9-69C3-49FA-87E4-6445A64BEE62}" uniqueName="38" name="1.21 Latitude y longitud.3" queryTableFieldId="38"/>
    <tableColumn id="24" xr3:uid="{E2D20FEA-2104-4BC1-8365-A78D3205F1B4}" uniqueName="24" name="1.22 Source:" queryTableFieldId="24" dataDxfId="23"/>
    <tableColumn id="25" xr3:uid="{FE661344-A1CD-4DAC-A951-5CC58254456E}" uniqueName="25" name="1.23 Qualificação do candidato" queryTableFieldId="25" dataDxfId="22"/>
    <tableColumn id="26" xr3:uid="{E2C3220B-478B-4D7A-BD08-43F53BB5D682}" uniqueName="26" name="1.24 Tipo de contrato" queryTableFieldId="26" dataDxfId="21"/>
    <tableColumn id="27" xr3:uid="{2DA567C9-774A-4742-AF18-4A5645A337EE}" uniqueName="27" name="1.25 Valor negociado de locação/ compra" queryTableFieldId="27"/>
    <tableColumn id="28" xr3:uid="{389FF3C8-560A-4D43-A4D5-D3951497A6D0}" uniqueName="28" name="1.26 Propriedade de uso da concessionária" queryTableFieldId="28" dataDxfId="20"/>
    <tableColumn id="29" xr3:uid="{7231A055-A75E-4D11-9AFF-F2BC804E0E1F}" uniqueName="29" name="1.3 Compartilhamento" queryTableFieldId="29" dataDxfId="19"/>
    <tableColumn id="30" xr3:uid="{61252D62-D6B2-48D0-85E3-5C7FBE88BAD9}" uniqueName="30" name="1.4 Nome da Estação" queryTableFieldId="30" dataDxfId="18"/>
    <tableColumn id="31" xr3:uid="{5059100F-82FF-4565-B985-6C4D46CF7DDE}" uniqueName="31" name="1.5 Sigla da Estação" queryTableFieldId="31" dataDxfId="17"/>
    <tableColumn id="32" xr3:uid="{CB23A765-EAC1-4190-A1A4-84983E321B6E}" uniqueName="32" name="1.6 Endereço do site" queryTableFieldId="32" dataDxfId="16"/>
    <tableColumn id="33" xr3:uid="{95B0BDA8-3CCC-433F-BB21-19B0D6992049}" uniqueName="33" name="1.7 Estado (UF)" queryTableFieldId="33" dataDxfId="15"/>
    <tableColumn id="34" xr3:uid="{0DEE0F08-20F5-4D67-93DB-DFE97EAAB446}" uniqueName="34" name="1.8 Cidade" queryTableFieldId="34" dataDxfId="14"/>
    <tableColumn id="35" xr3:uid="{1DBA056D-1F0C-406F-A30D-CD96B1052A46}" uniqueName="35" name="1.9 CEP" queryTableFieldId="35"/>
    <tableColumn id="44" xr3:uid="{94623E80-7867-4630-B9D8-00D683750BB0}" uniqueName="44" name="LATITUDE_P1" queryTableFieldId="48" dataDxfId="13">
      <calculatedColumnFormula>VALUE(TRIM(FO_Candidato[[#This Row],[1.21 Latitude]]))</calculatedColumnFormula>
    </tableColumn>
    <tableColumn id="39" xr3:uid="{E6F37E71-FC37-4D34-8935-E6C81413A90E}" uniqueName="39" name="LATITUDE_P2" queryTableFieldId="43" dataDxfId="12">
      <calculatedColumnFormula>FO_Candidato[[#This Row],[LATITUDE_P1]]/1000000</calculatedColumnFormula>
    </tableColumn>
    <tableColumn id="43" xr3:uid="{04AC887E-298B-43C8-99BB-0C23808B08A0}" uniqueName="43" name="LATITUDE_P3" queryTableFieldId="47" dataDxfId="11">
      <calculatedColumnFormula>INT(ABS(FO_Candidato[[#This Row],[LATITUDE_P2]]))</calculatedColumnFormula>
    </tableColumn>
    <tableColumn id="42" xr3:uid="{186FDDD3-5993-4C84-94D3-2B90E14EAC66}" uniqueName="42" name="LATITUDE_P4" queryTableFieldId="46" dataDxfId="10">
      <calculatedColumnFormula>INT((ABS(FO_Candidato[[#This Row],[LATITUDE_P2]])-INT(ABS(FO_Candidato[[#This Row],[LATITUDE_P2]])))*60)</calculatedColumnFormula>
    </tableColumn>
    <tableColumn id="41" xr3:uid="{C38CA999-17FD-43D8-B024-0A3C1611F6F6}" uniqueName="41" name="LATITUDE_P5" queryTableFieldId="45" dataDxfId="9">
      <calculatedColumnFormula>ROUND(MOD(ABS(AL2/1000000)*3600,60),2)</calculatedColumnFormula>
    </tableColumn>
    <tableColumn id="40" xr3:uid="{33A262F1-C196-4A8A-A2A0-29349057C167}" uniqueName="40" name="LATITUDE - P6" queryTableFieldId="44" dataDxfId="8">
      <calculatedColumnFormula>SUBSTITUTE(TEXT(FO_Candidato[[#This Row],[LATITUDE_P5]],"0,00"),",",".")</calculatedColumnFormula>
    </tableColumn>
    <tableColumn id="45" xr3:uid="{63DB73F7-A028-45C1-8D28-6017F82BA719}" uniqueName="45" name="LATITUDE - P7" queryTableFieldId="49" dataDxfId="7">
      <calculatedColumnFormula>FO_Candidato[[#This Row],[LATITUDE_P3]]&amp;"°"&amp;FO_Candidato[[#This Row],[LATITUDE_P4]]&amp;"'"&amp;FO_Candidato[[#This Row],[LATITUDE - P6]]&amp;"""S"</calculatedColumnFormula>
    </tableColumn>
    <tableColumn id="46" xr3:uid="{30835273-DB4A-4518-BD40-E2E521F4CF0D}" uniqueName="46" name="LONGITUDE_P1" queryTableFieldId="50" dataDxfId="6">
      <calculatedColumnFormula>VALUE(TRIM(FO_Candidato[[#This Row],[longitude]]))</calculatedColumnFormula>
    </tableColumn>
    <tableColumn id="47" xr3:uid="{F67B1D5F-D680-4B06-92D3-6CCC5AAA4F3A}" uniqueName="47" name="LONGITUDE_P2" queryTableFieldId="51" dataDxfId="5">
      <calculatedColumnFormula>FO_Candidato[[#This Row],[LONGITUDE_P1]]/1000000</calculatedColumnFormula>
    </tableColumn>
    <tableColumn id="48" xr3:uid="{7AEA43EA-144B-435A-B77D-CEBB3E872E19}" uniqueName="48" name="LONGITUDE_P3" queryTableFieldId="52" dataDxfId="4">
      <calculatedColumnFormula>INT(ABS(FO_Candidato[[#This Row],[LONGITUDE_P2]]))</calculatedColumnFormula>
    </tableColumn>
    <tableColumn id="49" xr3:uid="{5A830F82-A71C-4CC4-8ADF-396D4AA9DC9E}" uniqueName="49" name="LONGITUDE_P4" queryTableFieldId="53" dataDxfId="3">
      <calculatedColumnFormula>INT((ABS(FO_Candidato[[#This Row],[LONGITUDE_P2]])-INT(ABS(FO_Candidato[[#This Row],[LONGITUDE_P2]])))*60)</calculatedColumnFormula>
    </tableColumn>
    <tableColumn id="50" xr3:uid="{5A020FD5-A27F-4E63-99B9-0FDC8F4C646E}" uniqueName="50" name="LONGITUDE_P5" queryTableFieldId="54" dataDxfId="2">
      <calculatedColumnFormula>ROUND(MOD(ABS(AS2/1000000)*3600,60),2)</calculatedColumnFormula>
    </tableColumn>
    <tableColumn id="51" xr3:uid="{C2957708-4088-4686-B385-54805A17A389}" uniqueName="51" name="LONGITUDE - P6" queryTableFieldId="55" dataDxfId="1">
      <calculatedColumnFormula>SUBSTITUTE(TEXT(FO_Candidato[[#This Row],[LONGITUDE_P5]],"0,00"),",",".")</calculatedColumnFormula>
    </tableColumn>
    <tableColumn id="52" xr3:uid="{9F0243E3-DFED-4911-8260-E2045D0CD614}" uniqueName="52" name="LONGITUDE - P7" queryTableFieldId="56" dataDxfId="0">
      <calculatedColumnFormula>FO_Candidato[[#This Row],[LONGITUDE_P3]]&amp;"°"&amp;FO_Candidato[[#This Row],[LONGITUDE_P4]]&amp;"'"&amp;FO_Candidato[[#This Row],[LONGITUDE - P6]]&amp;"""S"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3781-7CA8-4458-AAC0-C4F5EA95377B}">
  <dimension ref="A1:DA1569"/>
  <sheetViews>
    <sheetView zoomScale="115" zoomScaleNormal="115" workbookViewId="0">
      <selection activeCell="E11" sqref="E11"/>
    </sheetView>
  </sheetViews>
  <sheetFormatPr defaultRowHeight="14.4" x14ac:dyDescent="0.3"/>
  <cols>
    <col min="1" max="1" width="24.5546875" bestFit="1" customWidth="1"/>
    <col min="2" max="2" width="19.6640625" bestFit="1" customWidth="1"/>
    <col min="3" max="3" width="14" bestFit="1" customWidth="1"/>
    <col min="4" max="4" width="26.6640625" bestFit="1" customWidth="1"/>
    <col min="5" max="5" width="44" bestFit="1" customWidth="1"/>
    <col min="6" max="6" width="28.109375" bestFit="1" customWidth="1"/>
    <col min="7" max="7" width="16" bestFit="1" customWidth="1"/>
    <col min="8" max="8" width="76.6640625" bestFit="1" customWidth="1"/>
    <col min="9" max="9" width="81.109375" bestFit="1" customWidth="1"/>
    <col min="10" max="10" width="38.33203125" bestFit="1" customWidth="1"/>
    <col min="11" max="11" width="15.5546875" bestFit="1" customWidth="1"/>
    <col min="12" max="12" width="28.88671875" bestFit="1" customWidth="1"/>
    <col min="13" max="13" width="5.6640625" bestFit="1" customWidth="1"/>
    <col min="14" max="14" width="8.5546875" bestFit="1" customWidth="1"/>
    <col min="15" max="15" width="81.109375" bestFit="1" customWidth="1"/>
    <col min="16" max="16" width="14.88671875" bestFit="1" customWidth="1"/>
    <col min="17" max="17" width="30.109375" bestFit="1" customWidth="1"/>
    <col min="18" max="18" width="15.33203125" bestFit="1" customWidth="1"/>
    <col min="19" max="19" width="28.44140625" bestFit="1" customWidth="1"/>
    <col min="20" max="20" width="13.109375" bestFit="1" customWidth="1"/>
    <col min="21" max="21" width="14.44140625" bestFit="1" customWidth="1"/>
    <col min="22" max="22" width="31.33203125" bestFit="1" customWidth="1"/>
    <col min="23" max="23" width="14.88671875" bestFit="1" customWidth="1"/>
    <col min="24" max="24" width="15.44140625" bestFit="1" customWidth="1"/>
    <col min="25" max="25" width="14.33203125" bestFit="1" customWidth="1"/>
    <col min="26" max="26" width="15.44140625" bestFit="1" customWidth="1"/>
    <col min="27" max="27" width="21" bestFit="1" customWidth="1"/>
    <col min="28" max="28" width="29.33203125" bestFit="1" customWidth="1"/>
    <col min="29" max="29" width="31.88671875" bestFit="1" customWidth="1"/>
    <col min="30" max="30" width="27.44140625" bestFit="1" customWidth="1"/>
    <col min="31" max="33" width="24.44140625" bestFit="1" customWidth="1"/>
    <col min="34" max="34" width="22.33203125" bestFit="1" customWidth="1"/>
    <col min="35" max="35" width="22.109375" bestFit="1" customWidth="1"/>
    <col min="36" max="36" width="22.33203125" bestFit="1" customWidth="1"/>
    <col min="37" max="37" width="19" bestFit="1" customWidth="1"/>
    <col min="38" max="38" width="18.88671875" bestFit="1" customWidth="1"/>
    <col min="39" max="39" width="19" bestFit="1" customWidth="1"/>
    <col min="40" max="42" width="16.88671875" bestFit="1" customWidth="1"/>
    <col min="43" max="43" width="18" bestFit="1" customWidth="1"/>
    <col min="44" max="45" width="23.6640625" bestFit="1" customWidth="1"/>
    <col min="46" max="46" width="21.44140625" bestFit="1" customWidth="1"/>
    <col min="47" max="47" width="21.33203125" bestFit="1" customWidth="1"/>
    <col min="48" max="48" width="21.44140625" bestFit="1" customWidth="1"/>
    <col min="49" max="51" width="9.88671875" bestFit="1" customWidth="1"/>
    <col min="52" max="52" width="22" bestFit="1" customWidth="1"/>
    <col min="53" max="53" width="21.88671875" bestFit="1" customWidth="1"/>
    <col min="54" max="54" width="22" bestFit="1" customWidth="1"/>
    <col min="55" max="57" width="17.109375" bestFit="1" customWidth="1"/>
    <col min="58" max="58" width="30" bestFit="1" customWidth="1"/>
    <col min="59" max="61" width="21.33203125" bestFit="1" customWidth="1"/>
    <col min="62" max="62" width="30.44140625" bestFit="1" customWidth="1"/>
    <col min="63" max="63" width="29.44140625" bestFit="1" customWidth="1"/>
    <col min="64" max="66" width="28.5546875" bestFit="1" customWidth="1"/>
    <col min="67" max="69" width="30" bestFit="1" customWidth="1"/>
    <col min="70" max="70" width="22.33203125" bestFit="1" customWidth="1"/>
    <col min="71" max="71" width="8.44140625" bestFit="1" customWidth="1"/>
    <col min="72" max="72" width="8.5546875" bestFit="1" customWidth="1"/>
    <col min="73" max="75" width="10.33203125" bestFit="1" customWidth="1"/>
    <col min="76" max="76" width="81.109375" bestFit="1" customWidth="1"/>
    <col min="77" max="78" width="14.6640625" bestFit="1" customWidth="1"/>
    <col min="79" max="79" width="29.33203125" bestFit="1" customWidth="1"/>
    <col min="80" max="80" width="19" bestFit="1" customWidth="1"/>
    <col min="81" max="81" width="20.6640625" bestFit="1" customWidth="1"/>
    <col min="82" max="82" width="10.44140625" bestFit="1" customWidth="1"/>
    <col min="83" max="83" width="14.33203125" bestFit="1" customWidth="1"/>
    <col min="84" max="84" width="13.6640625" bestFit="1" customWidth="1"/>
    <col min="85" max="85" width="16.88671875" bestFit="1" customWidth="1"/>
    <col min="86" max="86" width="18.5546875" bestFit="1" customWidth="1"/>
    <col min="87" max="89" width="13.5546875" bestFit="1" customWidth="1"/>
    <col min="90" max="90" width="39.33203125" bestFit="1" customWidth="1"/>
    <col min="91" max="91" width="9" bestFit="1" customWidth="1"/>
    <col min="92" max="92" width="15" bestFit="1" customWidth="1"/>
    <col min="93" max="93" width="14.44140625" bestFit="1" customWidth="1"/>
    <col min="94" max="94" width="12.88671875" bestFit="1" customWidth="1"/>
    <col min="95" max="95" width="14.44140625" bestFit="1" customWidth="1"/>
    <col min="96" max="96" width="21" customWidth="1"/>
    <col min="97" max="97" width="15.6640625" bestFit="1" customWidth="1"/>
    <col min="98" max="98" width="26.44140625" bestFit="1" customWidth="1"/>
    <col min="99" max="99" width="25.109375" bestFit="1" customWidth="1"/>
    <col min="100" max="100" width="28.6640625" bestFit="1" customWidth="1"/>
    <col min="101" max="101" width="18.44140625" bestFit="1" customWidth="1"/>
    <col min="102" max="102" width="16.88671875" bestFit="1" customWidth="1"/>
    <col min="103" max="103" width="74.88671875" bestFit="1" customWidth="1"/>
    <col min="104" max="104" width="34" bestFit="1" customWidth="1"/>
    <col min="105" max="105" width="23.44140625" bestFit="1" customWidth="1"/>
    <col min="106" max="106" width="25.109375" bestFit="1" customWidth="1"/>
    <col min="107" max="107" width="28.6640625" bestFit="1" customWidth="1"/>
    <col min="108" max="108" width="18.44140625" bestFit="1" customWidth="1"/>
    <col min="109" max="109" width="24.33203125" bestFit="1" customWidth="1"/>
    <col min="110" max="110" width="74.88671875" bestFit="1" customWidth="1"/>
    <col min="111" max="111" width="34" bestFit="1" customWidth="1"/>
    <col min="112" max="112" width="7" bestFit="1" customWidth="1"/>
    <col min="113" max="113" width="31.5546875" bestFit="1" customWidth="1"/>
    <col min="114" max="114" width="31.109375" bestFit="1" customWidth="1"/>
    <col min="115" max="115" width="25.109375" bestFit="1" customWidth="1"/>
    <col min="116" max="116" width="24.33203125" bestFit="1" customWidth="1"/>
    <col min="117" max="117" width="15.88671875" bestFit="1" customWidth="1"/>
    <col min="118" max="118" width="21.109375" bestFit="1" customWidth="1"/>
    <col min="119" max="121" width="13.5546875" bestFit="1" customWidth="1"/>
    <col min="122" max="122" width="39.33203125" bestFit="1" customWidth="1"/>
    <col min="123" max="123" width="9" bestFit="1" customWidth="1"/>
    <col min="124" max="124" width="15" bestFit="1" customWidth="1"/>
    <col min="125" max="125" width="14" bestFit="1" customWidth="1"/>
    <col min="126" max="127" width="12.88671875" bestFit="1" customWidth="1"/>
    <col min="128" max="128" width="5.6640625" bestFit="1" customWidth="1"/>
    <col min="129" max="129" width="12.44140625" bestFit="1" customWidth="1"/>
    <col min="130" max="130" width="13.109375" bestFit="1" customWidth="1"/>
    <col min="131" max="131" width="14.44140625" bestFit="1" customWidth="1"/>
    <col min="132" max="132" width="10.6640625" bestFit="1" customWidth="1"/>
    <col min="133" max="133" width="11" bestFit="1" customWidth="1"/>
    <col min="134" max="134" width="29" bestFit="1" customWidth="1"/>
    <col min="135" max="135" width="19.33203125" bestFit="1" customWidth="1"/>
    <col min="136" max="136" width="18.5546875" bestFit="1" customWidth="1"/>
    <col min="137" max="137" width="24" bestFit="1" customWidth="1"/>
    <col min="138" max="138" width="51" bestFit="1" customWidth="1"/>
    <col min="139" max="139" width="28.109375" bestFit="1" customWidth="1"/>
    <col min="140" max="140" width="16" bestFit="1" customWidth="1"/>
    <col min="141" max="141" width="65" bestFit="1" customWidth="1"/>
    <col min="142" max="142" width="81.109375" bestFit="1" customWidth="1"/>
    <col min="143" max="143" width="38.33203125" bestFit="1" customWidth="1"/>
    <col min="144" max="144" width="26.33203125" bestFit="1" customWidth="1"/>
    <col min="145" max="145" width="19" bestFit="1" customWidth="1"/>
    <col min="146" max="146" width="23.5546875" bestFit="1" customWidth="1"/>
    <col min="147" max="147" width="24" bestFit="1" customWidth="1"/>
    <col min="148" max="148" width="81.109375" bestFit="1" customWidth="1"/>
    <col min="149" max="149" width="12.109375" bestFit="1" customWidth="1"/>
    <col min="150" max="150" width="34.33203125" bestFit="1" customWidth="1"/>
    <col min="151" max="152" width="12.109375" bestFit="1" customWidth="1"/>
    <col min="153" max="153" width="29.44140625" bestFit="1" customWidth="1"/>
    <col min="154" max="154" width="22.33203125" bestFit="1" customWidth="1"/>
    <col min="155" max="155" width="20.33203125" bestFit="1" customWidth="1"/>
    <col min="156" max="156" width="22" bestFit="1" customWidth="1"/>
    <col min="157" max="157" width="19" bestFit="1" customWidth="1"/>
    <col min="158" max="158" width="74.6640625" bestFit="1" customWidth="1"/>
    <col min="159" max="159" width="14.5546875" bestFit="1" customWidth="1"/>
    <col min="160" max="160" width="27.88671875" bestFit="1" customWidth="1"/>
    <col min="161" max="161" width="14.33203125" bestFit="1" customWidth="1"/>
    <col min="162" max="162" width="23.6640625" bestFit="1" customWidth="1"/>
    <col min="163" max="163" width="19.88671875" bestFit="1" customWidth="1"/>
    <col min="164" max="164" width="14.44140625" bestFit="1" customWidth="1"/>
    <col min="165" max="168" width="12.109375" bestFit="1" customWidth="1"/>
    <col min="169" max="169" width="17.5546875" bestFit="1" customWidth="1"/>
    <col min="170" max="170" width="16.88671875" bestFit="1" customWidth="1"/>
    <col min="171" max="171" width="14.6640625" bestFit="1" customWidth="1"/>
    <col min="172" max="172" width="26.5546875" bestFit="1" customWidth="1"/>
    <col min="173" max="173" width="29.88671875" bestFit="1" customWidth="1"/>
    <col min="174" max="174" width="24.5546875" bestFit="1" customWidth="1"/>
    <col min="175" max="175" width="27.5546875" bestFit="1" customWidth="1"/>
    <col min="176" max="176" width="27.109375" bestFit="1" customWidth="1"/>
    <col min="177" max="177" width="54.5546875" bestFit="1" customWidth="1"/>
    <col min="178" max="178" width="27.109375" bestFit="1" customWidth="1"/>
    <col min="179" max="179" width="33.5546875" bestFit="1" customWidth="1"/>
    <col min="180" max="180" width="27.109375" bestFit="1" customWidth="1"/>
    <col min="181" max="181" width="21.44140625" bestFit="1" customWidth="1"/>
    <col min="182" max="182" width="32.5546875" bestFit="1" customWidth="1"/>
    <col min="183" max="183" width="25.109375" bestFit="1" customWidth="1"/>
    <col min="184" max="184" width="19.44140625" bestFit="1" customWidth="1"/>
    <col min="185" max="185" width="25.109375" bestFit="1" customWidth="1"/>
    <col min="186" max="186" width="25" bestFit="1" customWidth="1"/>
    <col min="187" max="187" width="25.109375" bestFit="1" customWidth="1"/>
    <col min="188" max="188" width="19.44140625" bestFit="1" customWidth="1"/>
    <col min="189" max="189" width="20.88671875" bestFit="1" customWidth="1"/>
    <col min="190" max="190" width="22.109375" bestFit="1" customWidth="1"/>
    <col min="191" max="191" width="24.109375" bestFit="1" customWidth="1"/>
    <col min="192" max="192" width="22.109375" bestFit="1" customWidth="1"/>
    <col min="193" max="193" width="33.5546875" bestFit="1" customWidth="1"/>
    <col min="194" max="194" width="22.109375" bestFit="1" customWidth="1"/>
    <col min="195" max="195" width="16.33203125" bestFit="1" customWidth="1"/>
    <col min="196" max="196" width="24.6640625" bestFit="1" customWidth="1"/>
    <col min="197" max="198" width="81.109375" bestFit="1" customWidth="1"/>
    <col min="199" max="199" width="20.109375" bestFit="1" customWidth="1"/>
    <col min="200" max="200" width="33.5546875" bestFit="1" customWidth="1"/>
    <col min="201" max="201" width="20.109375" bestFit="1" customWidth="1"/>
    <col min="202" max="202" width="14.44140625" bestFit="1" customWidth="1"/>
    <col min="203" max="203" width="26" bestFit="1" customWidth="1"/>
    <col min="204" max="204" width="28.6640625" bestFit="1" customWidth="1"/>
    <col min="205" max="205" width="23" bestFit="1" customWidth="1"/>
    <col min="206" max="206" width="26.88671875" bestFit="1" customWidth="1"/>
    <col min="207" max="207" width="21" bestFit="1" customWidth="1"/>
    <col min="208" max="208" width="26.88671875" bestFit="1" customWidth="1"/>
    <col min="209" max="209" width="21" bestFit="1" customWidth="1"/>
    <col min="210" max="210" width="20.5546875" bestFit="1" customWidth="1"/>
    <col min="211" max="211" width="13.109375" bestFit="1" customWidth="1"/>
    <col min="212" max="212" width="12.109375" bestFit="1" customWidth="1"/>
    <col min="213" max="213" width="13.109375" bestFit="1" customWidth="1"/>
    <col min="214" max="214" width="12.109375" bestFit="1" customWidth="1"/>
    <col min="215" max="215" width="13.109375" bestFit="1" customWidth="1"/>
    <col min="216" max="216" width="12.109375" bestFit="1" customWidth="1"/>
    <col min="217" max="217" width="24.33203125" bestFit="1" customWidth="1"/>
    <col min="218" max="218" width="25.109375" bestFit="1" customWidth="1"/>
    <col min="219" max="219" width="19.44140625" bestFit="1" customWidth="1"/>
    <col min="220" max="220" width="25.33203125" bestFit="1" customWidth="1"/>
    <col min="221" max="221" width="19.44140625" bestFit="1" customWidth="1"/>
    <col min="222" max="222" width="25.6640625" bestFit="1" customWidth="1"/>
    <col min="223" max="223" width="19.44140625" bestFit="1" customWidth="1"/>
    <col min="224" max="224" width="19.33203125" bestFit="1" customWidth="1"/>
    <col min="225" max="225" width="20.44140625" bestFit="1" customWidth="1"/>
    <col min="226" max="226" width="14.6640625" bestFit="1" customWidth="1"/>
    <col min="227" max="227" width="20.44140625" bestFit="1" customWidth="1"/>
    <col min="228" max="228" width="14.6640625" bestFit="1" customWidth="1"/>
    <col min="229" max="229" width="20.44140625" bestFit="1" customWidth="1"/>
    <col min="230" max="230" width="14.6640625" bestFit="1" customWidth="1"/>
    <col min="231" max="231" width="17.88671875" bestFit="1" customWidth="1"/>
    <col min="232" max="232" width="22.109375" bestFit="1" customWidth="1"/>
    <col min="233" max="233" width="24.44140625" bestFit="1" customWidth="1"/>
    <col min="234" max="234" width="18.6640625" bestFit="1" customWidth="1"/>
    <col min="235" max="235" width="24.44140625" bestFit="1" customWidth="1"/>
    <col min="236" max="236" width="18.6640625" bestFit="1" customWidth="1"/>
    <col min="237" max="237" width="24.44140625" bestFit="1" customWidth="1"/>
    <col min="238" max="238" width="18.6640625" bestFit="1" customWidth="1"/>
    <col min="239" max="242" width="13.109375" bestFit="1" customWidth="1"/>
    <col min="243" max="243" width="17.88671875" bestFit="1" customWidth="1"/>
    <col min="244" max="244" width="20.44140625" bestFit="1" customWidth="1"/>
    <col min="245" max="245" width="17.33203125" bestFit="1" customWidth="1"/>
    <col min="246" max="246" width="27.5546875" bestFit="1" customWidth="1"/>
    <col min="247" max="247" width="22.5546875" bestFit="1" customWidth="1"/>
    <col min="248" max="248" width="32" bestFit="1" customWidth="1"/>
    <col min="249" max="249" width="26.33203125" bestFit="1" customWidth="1"/>
    <col min="250" max="250" width="32" bestFit="1" customWidth="1"/>
    <col min="251" max="251" width="26.33203125" bestFit="1" customWidth="1"/>
    <col min="252" max="252" width="32" bestFit="1" customWidth="1"/>
    <col min="253" max="253" width="26.33203125" bestFit="1" customWidth="1"/>
    <col min="254" max="254" width="33.33203125" bestFit="1" customWidth="1"/>
    <col min="255" max="255" width="27.5546875" bestFit="1" customWidth="1"/>
    <col min="256" max="256" width="33.33203125" bestFit="1" customWidth="1"/>
    <col min="257" max="257" width="27.5546875" bestFit="1" customWidth="1"/>
    <col min="258" max="258" width="33.33203125" bestFit="1" customWidth="1"/>
    <col min="259" max="259" width="27.5546875" bestFit="1" customWidth="1"/>
    <col min="260" max="260" width="15.33203125" bestFit="1" customWidth="1"/>
    <col min="261" max="261" width="18.109375" bestFit="1" customWidth="1"/>
    <col min="262" max="262" width="13.109375" bestFit="1" customWidth="1"/>
    <col min="263" max="263" width="81.109375" bestFit="1" customWidth="1"/>
    <col min="264" max="264" width="16.44140625" bestFit="1" customWidth="1"/>
    <col min="265" max="265" width="21.6640625" bestFit="1" customWidth="1"/>
    <col min="266" max="266" width="34" bestFit="1" customWidth="1"/>
    <col min="267" max="267" width="20.109375" bestFit="1" customWidth="1"/>
    <col min="268" max="268" width="24.44140625" bestFit="1" customWidth="1"/>
    <col min="269" max="269" width="81.109375" bestFit="1" customWidth="1"/>
    <col min="270" max="271" width="13.109375" bestFit="1" customWidth="1"/>
    <col min="272" max="272" width="21.5546875" bestFit="1" customWidth="1"/>
    <col min="273" max="273" width="23.33203125" bestFit="1" customWidth="1"/>
    <col min="274" max="274" width="22.33203125" bestFit="1" customWidth="1"/>
    <col min="275" max="276" width="13.109375" bestFit="1" customWidth="1"/>
    <col min="277" max="277" width="52.6640625" bestFit="1" customWidth="1"/>
    <col min="278" max="278" width="23.88671875" bestFit="1" customWidth="1"/>
    <col min="279" max="279" width="22.6640625" bestFit="1" customWidth="1"/>
    <col min="280" max="282" width="13.109375" bestFit="1" customWidth="1"/>
    <col min="283" max="283" width="16.6640625" bestFit="1" customWidth="1"/>
    <col min="284" max="284" width="17.33203125" bestFit="1" customWidth="1"/>
    <col min="285" max="285" width="17" bestFit="1" customWidth="1"/>
    <col min="286" max="286" width="16.5546875" bestFit="1" customWidth="1"/>
    <col min="287" max="287" width="13.44140625" bestFit="1" customWidth="1"/>
    <col min="288" max="288" width="13.109375" bestFit="1" customWidth="1"/>
    <col min="289" max="289" width="20.44140625" bestFit="1" customWidth="1"/>
    <col min="290" max="292" width="13.109375" bestFit="1" customWidth="1"/>
    <col min="293" max="293" width="18.88671875" bestFit="1" customWidth="1"/>
    <col min="294" max="294" width="18.33203125" bestFit="1" customWidth="1"/>
    <col min="295" max="295" width="21.109375" bestFit="1" customWidth="1"/>
    <col min="296" max="296" width="34" bestFit="1" customWidth="1"/>
    <col min="297" max="297" width="40.88671875" bestFit="1" customWidth="1"/>
    <col min="298" max="298" width="13.109375" bestFit="1" customWidth="1"/>
    <col min="299" max="299" width="28.5546875" bestFit="1" customWidth="1"/>
    <col min="300" max="300" width="27.88671875" bestFit="1" customWidth="1"/>
    <col min="301" max="301" width="26.88671875" bestFit="1" customWidth="1"/>
    <col min="302" max="302" width="16.88671875" bestFit="1" customWidth="1"/>
    <col min="303" max="303" width="65.6640625" bestFit="1" customWidth="1"/>
    <col min="304" max="304" width="16.88671875" bestFit="1" customWidth="1"/>
    <col min="305" max="305" width="13.109375" bestFit="1" customWidth="1"/>
    <col min="306" max="306" width="16.88671875" bestFit="1" customWidth="1"/>
    <col min="307" max="307" width="13.109375" bestFit="1" customWidth="1"/>
    <col min="308" max="308" width="37.5546875" bestFit="1" customWidth="1"/>
    <col min="309" max="314" width="13.109375" bestFit="1" customWidth="1"/>
    <col min="315" max="315" width="35.33203125" bestFit="1" customWidth="1"/>
    <col min="316" max="316" width="13.5546875" bestFit="1" customWidth="1"/>
    <col min="317" max="317" width="13.109375" bestFit="1" customWidth="1"/>
    <col min="318" max="318" width="13.5546875" bestFit="1" customWidth="1"/>
    <col min="319" max="319" width="13.109375" bestFit="1" customWidth="1"/>
    <col min="320" max="320" width="13.5546875" bestFit="1" customWidth="1"/>
    <col min="321" max="321" width="13.109375" bestFit="1" customWidth="1"/>
    <col min="322" max="322" width="81.109375" bestFit="1" customWidth="1"/>
    <col min="323" max="323" width="16.88671875" bestFit="1" customWidth="1"/>
    <col min="324" max="324" width="19.5546875" bestFit="1" customWidth="1"/>
    <col min="325" max="325" width="13.109375" bestFit="1" customWidth="1"/>
    <col min="326" max="326" width="14" bestFit="1" customWidth="1"/>
    <col min="327" max="328" width="23.88671875" bestFit="1" customWidth="1"/>
    <col min="329" max="329" width="20" bestFit="1" customWidth="1"/>
    <col min="330" max="330" width="20.109375" bestFit="1" customWidth="1"/>
    <col min="331" max="331" width="40" bestFit="1" customWidth="1"/>
    <col min="332" max="332" width="81.109375" bestFit="1" customWidth="1"/>
    <col min="333" max="333" width="19" bestFit="1" customWidth="1"/>
    <col min="334" max="334" width="13.109375" bestFit="1" customWidth="1"/>
    <col min="335" max="335" width="15.44140625" bestFit="1" customWidth="1"/>
    <col min="336" max="336" width="22.5546875" bestFit="1" customWidth="1"/>
    <col min="337" max="337" width="18.6640625" bestFit="1" customWidth="1"/>
    <col min="338" max="338" width="14.6640625" bestFit="1" customWidth="1"/>
    <col min="339" max="340" width="13.109375" bestFit="1" customWidth="1"/>
    <col min="341" max="341" width="28.44140625" bestFit="1" customWidth="1"/>
    <col min="342" max="342" width="32.5546875" bestFit="1" customWidth="1"/>
    <col min="343" max="343" width="81.109375" bestFit="1" customWidth="1"/>
    <col min="344" max="344" width="28.109375" bestFit="1" customWidth="1"/>
    <col min="345" max="345" width="31.33203125" bestFit="1" customWidth="1"/>
    <col min="346" max="346" width="21" bestFit="1" customWidth="1"/>
    <col min="347" max="347" width="13.109375" bestFit="1" customWidth="1"/>
    <col min="348" max="348" width="16" bestFit="1" customWidth="1"/>
    <col min="349" max="349" width="13.109375" bestFit="1" customWidth="1"/>
    <col min="350" max="350" width="22.44140625" bestFit="1" customWidth="1"/>
    <col min="351" max="352" width="13.109375" bestFit="1" customWidth="1"/>
    <col min="353" max="353" width="38.44140625" bestFit="1" customWidth="1"/>
    <col min="354" max="354" width="15.6640625" bestFit="1" customWidth="1"/>
    <col min="355" max="355" width="13.109375" bestFit="1" customWidth="1"/>
    <col min="356" max="356" width="16.6640625" bestFit="1" customWidth="1"/>
    <col min="357" max="388" width="13.109375" bestFit="1" customWidth="1"/>
  </cols>
  <sheetData>
    <row r="1" spans="1:10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row>
    <row r="2" spans="1:105" x14ac:dyDescent="0.3">
      <c r="A2" t="s">
        <v>105</v>
      </c>
      <c r="B2" t="s">
        <v>106</v>
      </c>
      <c r="C2" t="s">
        <v>107</v>
      </c>
      <c r="D2" t="s">
        <v>108</v>
      </c>
      <c r="F2" t="s">
        <v>109</v>
      </c>
      <c r="G2" t="s">
        <v>110</v>
      </c>
      <c r="H2">
        <v>45310</v>
      </c>
      <c r="I2" t="s">
        <v>111</v>
      </c>
      <c r="J2" t="s">
        <v>112</v>
      </c>
      <c r="K2" t="s">
        <v>113</v>
      </c>
      <c r="L2" t="s">
        <v>114</v>
      </c>
      <c r="M2" t="s">
        <v>115</v>
      </c>
      <c r="P2" t="s">
        <v>113</v>
      </c>
      <c r="Q2" t="s">
        <v>116</v>
      </c>
      <c r="S2" t="s">
        <v>117</v>
      </c>
      <c r="T2" t="s">
        <v>118</v>
      </c>
      <c r="AD2" t="s">
        <v>113</v>
      </c>
      <c r="AG2" t="s">
        <v>119</v>
      </c>
      <c r="AI2" t="s">
        <v>119</v>
      </c>
      <c r="AJ2" t="s">
        <v>119</v>
      </c>
      <c r="BK2" t="s">
        <v>120</v>
      </c>
      <c r="CN2" t="s">
        <v>113</v>
      </c>
      <c r="CO2" t="s">
        <v>113</v>
      </c>
      <c r="CP2" t="s">
        <v>113</v>
      </c>
      <c r="CQ2" t="s">
        <v>113</v>
      </c>
      <c r="CR2" t="s">
        <v>113</v>
      </c>
      <c r="CS2" t="s">
        <v>113</v>
      </c>
      <c r="CT2" t="s">
        <v>113</v>
      </c>
      <c r="CU2" t="s">
        <v>113</v>
      </c>
      <c r="CV2" t="s">
        <v>113</v>
      </c>
      <c r="CW2" t="s">
        <v>113</v>
      </c>
      <c r="CX2" t="s">
        <v>113</v>
      </c>
      <c r="CY2" t="s">
        <v>119</v>
      </c>
      <c r="CZ2" t="s">
        <v>121</v>
      </c>
    </row>
    <row r="3" spans="1:105" x14ac:dyDescent="0.3">
      <c r="A3" t="s">
        <v>122</v>
      </c>
      <c r="B3" t="s">
        <v>123</v>
      </c>
      <c r="C3" t="s">
        <v>124</v>
      </c>
      <c r="D3" t="s">
        <v>108</v>
      </c>
      <c r="F3" t="s">
        <v>125</v>
      </c>
      <c r="G3" t="s">
        <v>110</v>
      </c>
      <c r="H3">
        <v>45338</v>
      </c>
      <c r="I3" t="s">
        <v>126</v>
      </c>
      <c r="J3" t="s">
        <v>127</v>
      </c>
      <c r="K3" t="s">
        <v>113</v>
      </c>
      <c r="L3" t="s">
        <v>128</v>
      </c>
      <c r="M3" t="s">
        <v>115</v>
      </c>
      <c r="P3" t="s">
        <v>113</v>
      </c>
      <c r="Q3" t="s">
        <v>116</v>
      </c>
      <c r="S3" t="s">
        <v>117</v>
      </c>
      <c r="T3" t="s">
        <v>118</v>
      </c>
      <c r="AD3" t="s">
        <v>113</v>
      </c>
      <c r="AG3" t="s">
        <v>119</v>
      </c>
      <c r="AI3" t="s">
        <v>119</v>
      </c>
      <c r="AJ3" t="s">
        <v>119</v>
      </c>
      <c r="BK3" t="s">
        <v>129</v>
      </c>
      <c r="CN3" t="s">
        <v>113</v>
      </c>
      <c r="CO3" t="s">
        <v>113</v>
      </c>
      <c r="CP3" t="s">
        <v>113</v>
      </c>
      <c r="CQ3" t="s">
        <v>113</v>
      </c>
      <c r="CR3" t="s">
        <v>113</v>
      </c>
      <c r="CS3" t="s">
        <v>113</v>
      </c>
      <c r="CT3" t="s">
        <v>113</v>
      </c>
      <c r="CU3" t="s">
        <v>113</v>
      </c>
      <c r="CV3" t="s">
        <v>113</v>
      </c>
      <c r="CW3" t="s">
        <v>113</v>
      </c>
      <c r="CX3" t="s">
        <v>113</v>
      </c>
      <c r="CY3" t="s">
        <v>119</v>
      </c>
      <c r="CZ3" t="s">
        <v>121</v>
      </c>
    </row>
    <row r="4" spans="1:105" x14ac:dyDescent="0.3">
      <c r="A4" t="s">
        <v>130</v>
      </c>
      <c r="B4" t="s">
        <v>131</v>
      </c>
      <c r="C4" t="s">
        <v>107</v>
      </c>
      <c r="D4" t="s">
        <v>108</v>
      </c>
      <c r="F4" t="s">
        <v>132</v>
      </c>
      <c r="G4" t="s">
        <v>133</v>
      </c>
      <c r="H4" t="s">
        <v>134</v>
      </c>
      <c r="I4" t="s">
        <v>135</v>
      </c>
      <c r="J4" t="s">
        <v>136</v>
      </c>
      <c r="K4" t="s">
        <v>137</v>
      </c>
      <c r="M4" t="s">
        <v>138</v>
      </c>
      <c r="N4">
        <v>3</v>
      </c>
      <c r="O4" t="s">
        <v>139</v>
      </c>
      <c r="P4">
        <v>46168</v>
      </c>
      <c r="Q4" t="s">
        <v>140</v>
      </c>
      <c r="R4">
        <v>46169</v>
      </c>
      <c r="S4" t="s">
        <v>141</v>
      </c>
      <c r="T4" t="s">
        <v>142</v>
      </c>
      <c r="U4" t="s">
        <v>112</v>
      </c>
      <c r="V4" t="s">
        <v>143</v>
      </c>
      <c r="W4" t="s">
        <v>144</v>
      </c>
      <c r="X4" t="s">
        <v>144</v>
      </c>
      <c r="Y4" t="s">
        <v>144</v>
      </c>
      <c r="Z4" t="s">
        <v>144</v>
      </c>
      <c r="AA4" t="s">
        <v>144</v>
      </c>
      <c r="AB4" t="s">
        <v>145</v>
      </c>
      <c r="AC4" t="s">
        <v>146</v>
      </c>
      <c r="AD4" t="s">
        <v>147</v>
      </c>
      <c r="AE4">
        <v>46175</v>
      </c>
      <c r="AF4">
        <v>46175</v>
      </c>
      <c r="AG4">
        <v>46175</v>
      </c>
      <c r="AH4">
        <v>46179</v>
      </c>
      <c r="AI4">
        <v>46179</v>
      </c>
      <c r="AJ4">
        <v>46179</v>
      </c>
      <c r="AK4">
        <v>46175</v>
      </c>
      <c r="AL4">
        <v>46175</v>
      </c>
      <c r="AM4">
        <v>46175</v>
      </c>
      <c r="AN4">
        <v>46179</v>
      </c>
      <c r="AO4">
        <v>46181</v>
      </c>
      <c r="AP4">
        <v>46181</v>
      </c>
      <c r="AQ4" t="s">
        <v>148</v>
      </c>
      <c r="AR4" t="s">
        <v>148</v>
      </c>
      <c r="AS4" t="s">
        <v>148</v>
      </c>
      <c r="AT4">
        <v>46174</v>
      </c>
      <c r="AU4">
        <v>46175</v>
      </c>
      <c r="AV4">
        <v>46175</v>
      </c>
      <c r="AW4">
        <v>46174</v>
      </c>
      <c r="AX4">
        <v>46175</v>
      </c>
      <c r="AY4">
        <v>46175</v>
      </c>
      <c r="AZ4">
        <v>46186</v>
      </c>
      <c r="BA4">
        <v>46184</v>
      </c>
      <c r="BB4">
        <v>46184</v>
      </c>
      <c r="BC4">
        <v>46178</v>
      </c>
      <c r="BD4">
        <v>46175</v>
      </c>
      <c r="BE4">
        <v>46175</v>
      </c>
      <c r="BF4" t="s">
        <v>149</v>
      </c>
      <c r="BG4">
        <v>46184</v>
      </c>
      <c r="BH4">
        <v>46183</v>
      </c>
      <c r="BI4">
        <v>46183</v>
      </c>
      <c r="BJ4" t="s">
        <v>145</v>
      </c>
      <c r="BK4">
        <v>30</v>
      </c>
      <c r="BL4">
        <v>46188</v>
      </c>
      <c r="BM4">
        <v>46190</v>
      </c>
      <c r="BN4">
        <v>46190</v>
      </c>
      <c r="BO4">
        <v>46191</v>
      </c>
      <c r="BP4">
        <v>46192</v>
      </c>
      <c r="BQ4">
        <v>46192</v>
      </c>
      <c r="BR4">
        <v>46198</v>
      </c>
      <c r="BS4">
        <v>46203</v>
      </c>
      <c r="BT4">
        <v>46203</v>
      </c>
      <c r="BU4">
        <v>46198</v>
      </c>
      <c r="BV4">
        <v>46192</v>
      </c>
      <c r="BW4">
        <v>46192</v>
      </c>
      <c r="BX4" t="s">
        <v>150</v>
      </c>
      <c r="BY4">
        <v>46190</v>
      </c>
      <c r="BZ4">
        <v>46190</v>
      </c>
      <c r="CI4">
        <v>46202</v>
      </c>
      <c r="CJ4">
        <v>46210</v>
      </c>
      <c r="CN4" t="s">
        <v>113</v>
      </c>
      <c r="CO4" t="s">
        <v>113</v>
      </c>
      <c r="CP4" t="s">
        <v>113</v>
      </c>
      <c r="CQ4" t="s">
        <v>113</v>
      </c>
      <c r="CR4">
        <v>46213</v>
      </c>
      <c r="CS4">
        <v>46167</v>
      </c>
      <c r="CT4" t="s">
        <v>151</v>
      </c>
      <c r="CU4" t="s">
        <v>113</v>
      </c>
      <c r="CV4" t="s">
        <v>113</v>
      </c>
      <c r="CW4" t="s">
        <v>113</v>
      </c>
      <c r="CX4" t="s">
        <v>113</v>
      </c>
      <c r="CY4" t="s">
        <v>152</v>
      </c>
      <c r="CZ4" t="s">
        <v>153</v>
      </c>
    </row>
    <row r="5" spans="1:105" x14ac:dyDescent="0.3">
      <c r="A5" t="s">
        <v>154</v>
      </c>
      <c r="B5" t="s">
        <v>155</v>
      </c>
      <c r="C5" t="s">
        <v>107</v>
      </c>
      <c r="D5" t="s">
        <v>108</v>
      </c>
      <c r="F5" t="s">
        <v>156</v>
      </c>
      <c r="G5" t="s">
        <v>157</v>
      </c>
      <c r="H5" t="s">
        <v>158</v>
      </c>
      <c r="I5" t="s">
        <v>159</v>
      </c>
      <c r="J5" t="s">
        <v>160</v>
      </c>
      <c r="K5" t="s">
        <v>161</v>
      </c>
      <c r="L5" t="s">
        <v>162</v>
      </c>
      <c r="M5" t="s">
        <v>163</v>
      </c>
      <c r="N5">
        <v>1</v>
      </c>
      <c r="O5" t="s">
        <v>164</v>
      </c>
      <c r="P5">
        <v>46141</v>
      </c>
      <c r="Q5" t="s">
        <v>140</v>
      </c>
      <c r="R5">
        <v>46142</v>
      </c>
      <c r="S5" t="s">
        <v>165</v>
      </c>
      <c r="T5" t="s">
        <v>166</v>
      </c>
      <c r="U5" t="s">
        <v>112</v>
      </c>
      <c r="V5" t="s">
        <v>143</v>
      </c>
      <c r="W5" t="s">
        <v>144</v>
      </c>
      <c r="X5" t="s">
        <v>144</v>
      </c>
      <c r="Y5" t="s">
        <v>144</v>
      </c>
      <c r="Z5" t="s">
        <v>144</v>
      </c>
      <c r="AA5" t="s">
        <v>144</v>
      </c>
      <c r="AB5" t="s">
        <v>167</v>
      </c>
      <c r="AC5" t="s">
        <v>168</v>
      </c>
      <c r="AD5" t="s">
        <v>147</v>
      </c>
      <c r="AE5">
        <v>46185</v>
      </c>
      <c r="AF5">
        <v>46185</v>
      </c>
      <c r="AG5">
        <v>46185</v>
      </c>
      <c r="AH5">
        <v>46191</v>
      </c>
      <c r="AI5">
        <v>46192</v>
      </c>
      <c r="AJ5">
        <v>46192</v>
      </c>
      <c r="AK5">
        <v>46217</v>
      </c>
      <c r="AL5">
        <v>46220</v>
      </c>
      <c r="AM5">
        <v>46220</v>
      </c>
      <c r="AN5">
        <v>46224</v>
      </c>
      <c r="AO5">
        <v>46230</v>
      </c>
      <c r="AP5">
        <v>46234</v>
      </c>
      <c r="AQ5" t="s">
        <v>148</v>
      </c>
      <c r="AR5" t="s">
        <v>148</v>
      </c>
      <c r="AS5" t="s">
        <v>148</v>
      </c>
      <c r="AT5">
        <v>46197</v>
      </c>
      <c r="AU5">
        <v>46209</v>
      </c>
      <c r="AV5">
        <v>46209</v>
      </c>
      <c r="AW5">
        <v>46197</v>
      </c>
      <c r="AX5">
        <v>46209</v>
      </c>
      <c r="AY5">
        <v>46209</v>
      </c>
      <c r="AZ5">
        <v>46233</v>
      </c>
      <c r="BA5">
        <v>46254</v>
      </c>
      <c r="BB5">
        <v>46254</v>
      </c>
      <c r="BC5">
        <v>46205</v>
      </c>
      <c r="BD5">
        <v>46241</v>
      </c>
      <c r="BE5">
        <v>46241</v>
      </c>
      <c r="BF5" t="s">
        <v>149</v>
      </c>
      <c r="BG5">
        <v>46194</v>
      </c>
      <c r="BH5">
        <v>46262</v>
      </c>
      <c r="BJ5" t="s">
        <v>167</v>
      </c>
      <c r="BK5">
        <v>60</v>
      </c>
      <c r="BL5">
        <v>46220</v>
      </c>
      <c r="BM5">
        <v>46265</v>
      </c>
      <c r="BO5">
        <v>46227</v>
      </c>
      <c r="BP5">
        <v>46274</v>
      </c>
      <c r="BR5">
        <v>46249</v>
      </c>
      <c r="BS5">
        <v>46277</v>
      </c>
      <c r="BU5">
        <v>46216</v>
      </c>
      <c r="BV5">
        <v>46254</v>
      </c>
      <c r="BX5" t="s">
        <v>169</v>
      </c>
      <c r="CN5" t="s">
        <v>113</v>
      </c>
      <c r="CO5" t="s">
        <v>113</v>
      </c>
      <c r="CP5" t="s">
        <v>113</v>
      </c>
      <c r="CQ5" t="s">
        <v>113</v>
      </c>
      <c r="CR5">
        <v>46213</v>
      </c>
      <c r="CS5">
        <v>46204</v>
      </c>
      <c r="CT5" t="s">
        <v>151</v>
      </c>
      <c r="CU5" t="s">
        <v>170</v>
      </c>
      <c r="CV5" t="s">
        <v>144</v>
      </c>
      <c r="CW5" t="s">
        <v>171</v>
      </c>
      <c r="CX5" t="s">
        <v>113</v>
      </c>
      <c r="CY5" t="s">
        <v>172</v>
      </c>
      <c r="CZ5" t="s">
        <v>153</v>
      </c>
      <c r="DA5" t="s">
        <v>104</v>
      </c>
    </row>
    <row r="6" spans="1:105" x14ac:dyDescent="0.3">
      <c r="A6" t="s">
        <v>173</v>
      </c>
      <c r="B6" t="s">
        <v>174</v>
      </c>
      <c r="C6" t="s">
        <v>107</v>
      </c>
      <c r="D6" t="s">
        <v>108</v>
      </c>
      <c r="F6" t="s">
        <v>175</v>
      </c>
      <c r="G6" t="s">
        <v>133</v>
      </c>
      <c r="H6" t="s">
        <v>176</v>
      </c>
      <c r="J6" t="s">
        <v>177</v>
      </c>
      <c r="K6" t="s">
        <v>161</v>
      </c>
      <c r="L6" t="s">
        <v>178</v>
      </c>
      <c r="M6" t="s">
        <v>138</v>
      </c>
      <c r="N6">
        <v>1</v>
      </c>
      <c r="P6">
        <v>46113</v>
      </c>
      <c r="Q6" t="s">
        <v>140</v>
      </c>
      <c r="R6">
        <v>46113</v>
      </c>
      <c r="S6" t="s">
        <v>141</v>
      </c>
      <c r="T6" t="s">
        <v>179</v>
      </c>
      <c r="U6" t="s">
        <v>112</v>
      </c>
      <c r="V6" t="s">
        <v>143</v>
      </c>
      <c r="W6" t="s">
        <v>144</v>
      </c>
      <c r="X6" t="s">
        <v>144</v>
      </c>
      <c r="Y6" t="s">
        <v>144</v>
      </c>
      <c r="Z6" t="s">
        <v>144</v>
      </c>
      <c r="AB6" t="s">
        <v>180</v>
      </c>
      <c r="AC6" t="s">
        <v>146</v>
      </c>
      <c r="AD6" t="s">
        <v>181</v>
      </c>
      <c r="AE6">
        <v>46120</v>
      </c>
      <c r="AF6">
        <v>46120</v>
      </c>
      <c r="AG6">
        <v>46120</v>
      </c>
      <c r="AH6">
        <v>46123</v>
      </c>
      <c r="AI6">
        <v>46123</v>
      </c>
      <c r="AJ6">
        <v>46123</v>
      </c>
      <c r="AK6">
        <v>46128</v>
      </c>
      <c r="AL6">
        <v>46128</v>
      </c>
      <c r="AM6">
        <v>46128</v>
      </c>
      <c r="AN6">
        <v>46131</v>
      </c>
      <c r="AO6">
        <v>46131</v>
      </c>
      <c r="AP6">
        <v>46131</v>
      </c>
      <c r="AT6">
        <v>46121</v>
      </c>
      <c r="AU6">
        <v>46121</v>
      </c>
      <c r="AV6">
        <v>46121</v>
      </c>
      <c r="AW6">
        <v>46121</v>
      </c>
      <c r="AX6">
        <v>46121</v>
      </c>
      <c r="AY6">
        <v>46121</v>
      </c>
      <c r="AZ6">
        <v>46127</v>
      </c>
      <c r="BA6">
        <v>46127</v>
      </c>
      <c r="BB6">
        <v>46127</v>
      </c>
      <c r="BC6">
        <v>46123</v>
      </c>
      <c r="BD6">
        <v>46122</v>
      </c>
      <c r="BE6">
        <v>46122</v>
      </c>
      <c r="BF6" t="s">
        <v>149</v>
      </c>
      <c r="BG6">
        <v>46127</v>
      </c>
      <c r="BH6">
        <v>46127</v>
      </c>
      <c r="BI6">
        <v>46127</v>
      </c>
      <c r="BJ6" t="s">
        <v>180</v>
      </c>
      <c r="BK6">
        <v>40</v>
      </c>
      <c r="BL6">
        <v>46131</v>
      </c>
      <c r="BM6">
        <v>46131</v>
      </c>
      <c r="BN6">
        <v>46131</v>
      </c>
      <c r="BO6">
        <v>46133</v>
      </c>
      <c r="BP6">
        <v>46132</v>
      </c>
      <c r="BQ6">
        <v>46132</v>
      </c>
      <c r="BR6">
        <v>46139</v>
      </c>
      <c r="BS6">
        <v>46141</v>
      </c>
      <c r="BT6">
        <v>46141</v>
      </c>
      <c r="BU6">
        <v>46137</v>
      </c>
      <c r="BV6">
        <v>46139</v>
      </c>
      <c r="BW6">
        <v>46139</v>
      </c>
      <c r="BX6" t="s">
        <v>182</v>
      </c>
      <c r="CN6" t="s">
        <v>113</v>
      </c>
      <c r="CO6" t="s">
        <v>113</v>
      </c>
      <c r="CP6" t="s">
        <v>113</v>
      </c>
      <c r="CQ6" t="s">
        <v>113</v>
      </c>
      <c r="CR6" t="s">
        <v>119</v>
      </c>
      <c r="CS6">
        <v>46113</v>
      </c>
      <c r="CT6" t="s">
        <v>151</v>
      </c>
      <c r="CU6" t="s">
        <v>113</v>
      </c>
      <c r="CV6" t="s">
        <v>113</v>
      </c>
      <c r="CW6" t="s">
        <v>113</v>
      </c>
      <c r="CX6" t="s">
        <v>113</v>
      </c>
      <c r="CY6" t="s">
        <v>183</v>
      </c>
      <c r="CZ6" t="s">
        <v>153</v>
      </c>
    </row>
    <row r="7" spans="1:105" x14ac:dyDescent="0.3">
      <c r="A7" t="s">
        <v>184</v>
      </c>
      <c r="B7" t="s">
        <v>185</v>
      </c>
      <c r="C7" t="s">
        <v>124</v>
      </c>
      <c r="D7" t="s">
        <v>108</v>
      </c>
      <c r="F7" t="s">
        <v>186</v>
      </c>
      <c r="G7" t="s">
        <v>133</v>
      </c>
      <c r="H7" t="s">
        <v>176</v>
      </c>
      <c r="J7" t="s">
        <v>177</v>
      </c>
      <c r="K7" t="s">
        <v>161</v>
      </c>
      <c r="L7" t="s">
        <v>178</v>
      </c>
      <c r="M7" t="s">
        <v>138</v>
      </c>
      <c r="N7">
        <v>1</v>
      </c>
      <c r="P7">
        <v>46113</v>
      </c>
      <c r="Q7" t="s">
        <v>140</v>
      </c>
      <c r="R7">
        <v>46113</v>
      </c>
      <c r="S7" t="s">
        <v>141</v>
      </c>
      <c r="T7" t="s">
        <v>179</v>
      </c>
      <c r="U7" t="s">
        <v>112</v>
      </c>
      <c r="V7" t="s">
        <v>143</v>
      </c>
      <c r="W7" t="s">
        <v>144</v>
      </c>
      <c r="X7" t="s">
        <v>144</v>
      </c>
      <c r="Y7" t="s">
        <v>144</v>
      </c>
      <c r="Z7" t="s">
        <v>144</v>
      </c>
      <c r="AB7" t="s">
        <v>180</v>
      </c>
      <c r="AC7" t="s">
        <v>146</v>
      </c>
      <c r="AD7" t="s">
        <v>181</v>
      </c>
      <c r="AE7">
        <v>46120</v>
      </c>
      <c r="AF7">
        <v>46120</v>
      </c>
      <c r="AG7">
        <v>46120</v>
      </c>
      <c r="AH7">
        <v>46123</v>
      </c>
      <c r="AI7">
        <v>46123</v>
      </c>
      <c r="AJ7">
        <v>46123</v>
      </c>
      <c r="AK7">
        <v>46128</v>
      </c>
      <c r="AL7">
        <v>46128</v>
      </c>
      <c r="AM7">
        <v>46128</v>
      </c>
      <c r="AN7">
        <v>46131</v>
      </c>
      <c r="AO7">
        <v>46130</v>
      </c>
      <c r="AP7">
        <v>46130</v>
      </c>
      <c r="AT7">
        <v>46121</v>
      </c>
      <c r="AU7">
        <v>46121</v>
      </c>
      <c r="AV7">
        <v>46121</v>
      </c>
      <c r="AW7">
        <v>46121</v>
      </c>
      <c r="AX7">
        <v>46121</v>
      </c>
      <c r="AY7">
        <v>46121</v>
      </c>
      <c r="AZ7">
        <v>46127</v>
      </c>
      <c r="BA7">
        <v>46127</v>
      </c>
      <c r="BB7">
        <v>46127</v>
      </c>
      <c r="BC7">
        <v>46123</v>
      </c>
      <c r="BD7">
        <v>46121</v>
      </c>
      <c r="BE7">
        <v>46121</v>
      </c>
      <c r="BF7" t="s">
        <v>149</v>
      </c>
      <c r="BG7">
        <v>46127</v>
      </c>
      <c r="BH7">
        <v>46130</v>
      </c>
      <c r="BI7">
        <v>46130</v>
      </c>
      <c r="BJ7" t="s">
        <v>180</v>
      </c>
      <c r="BK7">
        <v>50</v>
      </c>
      <c r="BL7">
        <v>46133</v>
      </c>
      <c r="BM7">
        <v>46132</v>
      </c>
      <c r="BN7">
        <v>46132</v>
      </c>
      <c r="BO7">
        <v>46135</v>
      </c>
      <c r="BP7">
        <v>46137</v>
      </c>
      <c r="BQ7">
        <v>46137</v>
      </c>
      <c r="BR7">
        <v>46140</v>
      </c>
      <c r="BS7">
        <v>46142</v>
      </c>
      <c r="BT7">
        <v>46142</v>
      </c>
      <c r="BU7">
        <v>46138</v>
      </c>
      <c r="BV7">
        <v>46141</v>
      </c>
      <c r="BW7">
        <v>46141</v>
      </c>
      <c r="BX7" t="s">
        <v>187</v>
      </c>
      <c r="CN7" t="s">
        <v>113</v>
      </c>
      <c r="CO7" t="s">
        <v>113</v>
      </c>
      <c r="CP7" t="s">
        <v>113</v>
      </c>
      <c r="CQ7" t="s">
        <v>113</v>
      </c>
      <c r="CR7" t="s">
        <v>188</v>
      </c>
      <c r="CS7">
        <v>46113</v>
      </c>
      <c r="CT7" t="s">
        <v>189</v>
      </c>
      <c r="CU7" t="s">
        <v>113</v>
      </c>
      <c r="CV7" t="s">
        <v>113</v>
      </c>
      <c r="CW7" t="s">
        <v>113</v>
      </c>
      <c r="CX7" t="s">
        <v>113</v>
      </c>
      <c r="CY7" t="s">
        <v>183</v>
      </c>
      <c r="CZ7" t="s">
        <v>153</v>
      </c>
    </row>
    <row r="8" spans="1:105" x14ac:dyDescent="0.3">
      <c r="A8" t="s">
        <v>190</v>
      </c>
      <c r="B8" t="s">
        <v>191</v>
      </c>
      <c r="C8" t="s">
        <v>124</v>
      </c>
      <c r="D8" t="s">
        <v>108</v>
      </c>
      <c r="F8" t="s">
        <v>192</v>
      </c>
      <c r="G8" t="s">
        <v>133</v>
      </c>
      <c r="H8" t="s">
        <v>176</v>
      </c>
      <c r="J8" t="s">
        <v>177</v>
      </c>
      <c r="K8" t="s">
        <v>161</v>
      </c>
      <c r="L8" t="s">
        <v>178</v>
      </c>
      <c r="M8" t="s">
        <v>138</v>
      </c>
      <c r="N8">
        <v>1</v>
      </c>
      <c r="P8">
        <v>46113</v>
      </c>
      <c r="Q8" t="s">
        <v>140</v>
      </c>
      <c r="R8">
        <v>46113</v>
      </c>
      <c r="S8" t="s">
        <v>141</v>
      </c>
      <c r="T8" t="s">
        <v>179</v>
      </c>
      <c r="U8" t="s">
        <v>112</v>
      </c>
      <c r="V8" t="s">
        <v>143</v>
      </c>
      <c r="W8" t="s">
        <v>144</v>
      </c>
      <c r="X8" t="s">
        <v>144</v>
      </c>
      <c r="Y8" t="s">
        <v>144</v>
      </c>
      <c r="Z8" t="s">
        <v>144</v>
      </c>
      <c r="AB8" t="s">
        <v>180</v>
      </c>
      <c r="AC8" t="s">
        <v>146</v>
      </c>
      <c r="AD8" t="s">
        <v>181</v>
      </c>
      <c r="AE8">
        <v>46120</v>
      </c>
      <c r="AF8">
        <v>46120</v>
      </c>
      <c r="AG8">
        <v>46120</v>
      </c>
      <c r="AH8">
        <v>46123</v>
      </c>
      <c r="AI8">
        <v>46123</v>
      </c>
      <c r="AJ8">
        <v>46123</v>
      </c>
      <c r="AK8">
        <v>46128</v>
      </c>
      <c r="AL8">
        <v>46128</v>
      </c>
      <c r="AM8">
        <v>46128</v>
      </c>
      <c r="AN8">
        <v>46131</v>
      </c>
      <c r="AO8">
        <v>46130</v>
      </c>
      <c r="AP8">
        <v>46130</v>
      </c>
      <c r="AT8">
        <v>46122</v>
      </c>
      <c r="AU8">
        <v>46122</v>
      </c>
      <c r="AV8">
        <v>46122</v>
      </c>
      <c r="AW8">
        <v>46122</v>
      </c>
      <c r="AX8">
        <v>46122</v>
      </c>
      <c r="AY8">
        <v>46122</v>
      </c>
      <c r="AZ8">
        <v>46127</v>
      </c>
      <c r="BA8">
        <v>46127</v>
      </c>
      <c r="BB8">
        <v>46127</v>
      </c>
      <c r="BC8">
        <v>46124</v>
      </c>
      <c r="BD8">
        <v>46122</v>
      </c>
      <c r="BE8">
        <v>46122</v>
      </c>
      <c r="BF8" t="s">
        <v>149</v>
      </c>
      <c r="BG8">
        <v>46128</v>
      </c>
      <c r="BH8">
        <v>46126</v>
      </c>
      <c r="BI8">
        <v>46126</v>
      </c>
      <c r="BJ8" t="s">
        <v>180</v>
      </c>
      <c r="BK8">
        <v>40</v>
      </c>
      <c r="BL8">
        <v>46135</v>
      </c>
      <c r="BM8">
        <v>46131</v>
      </c>
      <c r="BN8">
        <v>46131</v>
      </c>
      <c r="BO8">
        <v>46137</v>
      </c>
      <c r="BP8">
        <v>46132</v>
      </c>
      <c r="BQ8">
        <v>46132</v>
      </c>
      <c r="BR8">
        <v>46140</v>
      </c>
      <c r="BS8">
        <v>46139</v>
      </c>
      <c r="BT8">
        <v>46139</v>
      </c>
      <c r="BU8">
        <v>46138</v>
      </c>
      <c r="BV8">
        <v>46139</v>
      </c>
      <c r="BW8">
        <v>46139</v>
      </c>
      <c r="BX8" t="s">
        <v>182</v>
      </c>
      <c r="CN8" t="s">
        <v>113</v>
      </c>
      <c r="CO8" t="s">
        <v>113</v>
      </c>
      <c r="CP8" t="s">
        <v>113</v>
      </c>
      <c r="CQ8" t="s">
        <v>113</v>
      </c>
      <c r="CR8" t="s">
        <v>119</v>
      </c>
      <c r="CS8">
        <v>46113</v>
      </c>
      <c r="CT8" t="s">
        <v>151</v>
      </c>
      <c r="CU8" t="s">
        <v>113</v>
      </c>
      <c r="CV8" t="s">
        <v>113</v>
      </c>
      <c r="CW8" t="s">
        <v>113</v>
      </c>
      <c r="CX8" t="s">
        <v>113</v>
      </c>
      <c r="CY8" t="s">
        <v>183</v>
      </c>
      <c r="CZ8" t="s">
        <v>153</v>
      </c>
    </row>
    <row r="9" spans="1:105" x14ac:dyDescent="0.3">
      <c r="A9" t="s">
        <v>193</v>
      </c>
      <c r="B9" t="s">
        <v>194</v>
      </c>
      <c r="C9" t="s">
        <v>124</v>
      </c>
      <c r="D9" t="s">
        <v>108</v>
      </c>
      <c r="F9" t="s">
        <v>195</v>
      </c>
      <c r="G9" t="s">
        <v>133</v>
      </c>
      <c r="H9" t="s">
        <v>176</v>
      </c>
      <c r="J9" t="s">
        <v>177</v>
      </c>
      <c r="K9" t="s">
        <v>161</v>
      </c>
      <c r="L9" t="s">
        <v>178</v>
      </c>
      <c r="M9" t="s">
        <v>138</v>
      </c>
      <c r="N9">
        <v>1</v>
      </c>
      <c r="P9">
        <v>46113</v>
      </c>
      <c r="Q9" t="s">
        <v>140</v>
      </c>
      <c r="R9">
        <v>46113</v>
      </c>
      <c r="S9" t="s">
        <v>141</v>
      </c>
      <c r="T9" t="s">
        <v>179</v>
      </c>
      <c r="U9" t="s">
        <v>112</v>
      </c>
      <c r="V9" t="s">
        <v>143</v>
      </c>
      <c r="W9" t="s">
        <v>144</v>
      </c>
      <c r="X9" t="s">
        <v>144</v>
      </c>
      <c r="Y9" t="s">
        <v>144</v>
      </c>
      <c r="Z9" t="s">
        <v>144</v>
      </c>
      <c r="AB9" t="s">
        <v>180</v>
      </c>
      <c r="AC9" t="s">
        <v>146</v>
      </c>
      <c r="AD9" t="s">
        <v>181</v>
      </c>
      <c r="AE9">
        <v>46120</v>
      </c>
      <c r="AF9">
        <v>46120</v>
      </c>
      <c r="AG9">
        <v>46120</v>
      </c>
      <c r="AH9">
        <v>46123</v>
      </c>
      <c r="AI9">
        <v>46123</v>
      </c>
      <c r="AJ9">
        <v>46123</v>
      </c>
      <c r="AK9">
        <v>46128</v>
      </c>
      <c r="AL9">
        <v>46128</v>
      </c>
      <c r="AM9">
        <v>46128</v>
      </c>
      <c r="AN9">
        <v>46131</v>
      </c>
      <c r="AO9">
        <v>46130</v>
      </c>
      <c r="AP9">
        <v>46130</v>
      </c>
      <c r="AT9">
        <v>46122</v>
      </c>
      <c r="AU9">
        <v>46122</v>
      </c>
      <c r="AV9">
        <v>46122</v>
      </c>
      <c r="AW9">
        <v>46122</v>
      </c>
      <c r="AX9">
        <v>46122</v>
      </c>
      <c r="AY9">
        <v>46122</v>
      </c>
      <c r="AZ9">
        <v>46127</v>
      </c>
      <c r="BA9">
        <v>46127</v>
      </c>
      <c r="BB9">
        <v>46127</v>
      </c>
      <c r="BC9">
        <v>46124</v>
      </c>
      <c r="BD9">
        <v>46118</v>
      </c>
      <c r="BE9">
        <v>46118</v>
      </c>
      <c r="BF9" t="s">
        <v>196</v>
      </c>
      <c r="BG9">
        <v>46128</v>
      </c>
      <c r="BH9">
        <v>46127</v>
      </c>
      <c r="BI9">
        <v>46127</v>
      </c>
      <c r="BJ9" t="s">
        <v>180</v>
      </c>
      <c r="BK9">
        <v>60</v>
      </c>
      <c r="BL9">
        <v>46137</v>
      </c>
      <c r="BM9">
        <v>46137</v>
      </c>
      <c r="BN9">
        <v>46137</v>
      </c>
      <c r="BO9">
        <v>46139</v>
      </c>
      <c r="BP9">
        <v>46139</v>
      </c>
      <c r="BQ9">
        <v>46139</v>
      </c>
      <c r="BR9">
        <v>46141</v>
      </c>
      <c r="BS9">
        <v>46142</v>
      </c>
      <c r="BT9">
        <v>46142</v>
      </c>
      <c r="BU9">
        <v>46139</v>
      </c>
      <c r="BV9">
        <v>46141</v>
      </c>
      <c r="BW9">
        <v>46141</v>
      </c>
      <c r="BX9" t="s">
        <v>197</v>
      </c>
      <c r="CN9" t="s">
        <v>113</v>
      </c>
      <c r="CO9" t="s">
        <v>113</v>
      </c>
      <c r="CP9" t="s">
        <v>113</v>
      </c>
      <c r="CQ9" t="s">
        <v>113</v>
      </c>
      <c r="CR9" t="s">
        <v>119</v>
      </c>
      <c r="CS9">
        <v>46113</v>
      </c>
      <c r="CT9" t="s">
        <v>151</v>
      </c>
      <c r="CU9" t="s">
        <v>113</v>
      </c>
      <c r="CV9" t="s">
        <v>113</v>
      </c>
      <c r="CW9" t="s">
        <v>113</v>
      </c>
      <c r="CX9" t="s">
        <v>113</v>
      </c>
      <c r="CY9" t="s">
        <v>183</v>
      </c>
      <c r="CZ9" t="s">
        <v>153</v>
      </c>
    </row>
    <row r="10" spans="1:105" x14ac:dyDescent="0.3">
      <c r="A10" t="s">
        <v>198</v>
      </c>
      <c r="B10" t="s">
        <v>199</v>
      </c>
      <c r="C10" t="s">
        <v>107</v>
      </c>
      <c r="D10" t="s">
        <v>108</v>
      </c>
      <c r="F10" t="s">
        <v>200</v>
      </c>
      <c r="G10" t="s">
        <v>133</v>
      </c>
      <c r="H10" t="s">
        <v>176</v>
      </c>
      <c r="J10" t="s">
        <v>177</v>
      </c>
      <c r="K10" t="s">
        <v>161</v>
      </c>
      <c r="L10" t="s">
        <v>178</v>
      </c>
      <c r="M10" t="s">
        <v>138</v>
      </c>
      <c r="N10">
        <v>1</v>
      </c>
      <c r="P10">
        <v>46113</v>
      </c>
      <c r="Q10" t="s">
        <v>140</v>
      </c>
      <c r="R10">
        <v>46113</v>
      </c>
      <c r="S10" t="s">
        <v>141</v>
      </c>
      <c r="T10" t="s">
        <v>179</v>
      </c>
      <c r="U10" t="s">
        <v>112</v>
      </c>
      <c r="V10" t="s">
        <v>143</v>
      </c>
      <c r="W10" t="s">
        <v>144</v>
      </c>
      <c r="X10" t="s">
        <v>144</v>
      </c>
      <c r="Y10" t="s">
        <v>144</v>
      </c>
      <c r="Z10" t="s">
        <v>144</v>
      </c>
      <c r="AB10" t="s">
        <v>180</v>
      </c>
      <c r="AC10" t="s">
        <v>146</v>
      </c>
      <c r="AD10" t="s">
        <v>181</v>
      </c>
      <c r="AE10">
        <v>46120</v>
      </c>
      <c r="AF10">
        <v>46120</v>
      </c>
      <c r="AG10">
        <v>46120</v>
      </c>
      <c r="AH10">
        <v>46123</v>
      </c>
      <c r="AI10">
        <v>46123</v>
      </c>
      <c r="AJ10">
        <v>46123</v>
      </c>
      <c r="AK10">
        <v>46128</v>
      </c>
      <c r="AL10">
        <v>46128</v>
      </c>
      <c r="AM10">
        <v>46128</v>
      </c>
      <c r="AN10">
        <v>46131</v>
      </c>
      <c r="AO10">
        <v>46131</v>
      </c>
      <c r="AP10">
        <v>46131</v>
      </c>
      <c r="AT10">
        <v>46122</v>
      </c>
      <c r="AU10">
        <v>46121</v>
      </c>
      <c r="AV10">
        <v>46121</v>
      </c>
      <c r="AW10">
        <v>46122</v>
      </c>
      <c r="AX10">
        <v>46121</v>
      </c>
      <c r="AY10">
        <v>46121</v>
      </c>
      <c r="AZ10">
        <v>46127</v>
      </c>
      <c r="BA10">
        <v>46127</v>
      </c>
      <c r="BB10">
        <v>46127</v>
      </c>
      <c r="BC10">
        <v>46124</v>
      </c>
      <c r="BD10">
        <v>46121</v>
      </c>
      <c r="BE10">
        <v>46121</v>
      </c>
      <c r="BF10" t="s">
        <v>149</v>
      </c>
      <c r="BG10">
        <v>46129</v>
      </c>
      <c r="BH10">
        <v>46129</v>
      </c>
      <c r="BI10">
        <v>46129</v>
      </c>
      <c r="BJ10" t="s">
        <v>180</v>
      </c>
      <c r="BK10">
        <v>50</v>
      </c>
      <c r="BL10">
        <v>46131</v>
      </c>
      <c r="BM10">
        <v>46132</v>
      </c>
      <c r="BN10">
        <v>46132</v>
      </c>
      <c r="BO10">
        <v>46131</v>
      </c>
      <c r="BP10">
        <v>46134</v>
      </c>
      <c r="BQ10">
        <v>46134</v>
      </c>
      <c r="BR10">
        <v>46141</v>
      </c>
      <c r="BS10">
        <v>46141</v>
      </c>
      <c r="BT10">
        <v>46141</v>
      </c>
      <c r="BU10">
        <v>46139</v>
      </c>
      <c r="BV10">
        <v>46140</v>
      </c>
      <c r="BW10">
        <v>46140</v>
      </c>
      <c r="BX10" t="s">
        <v>182</v>
      </c>
      <c r="CN10" t="s">
        <v>113</v>
      </c>
      <c r="CO10" t="s">
        <v>113</v>
      </c>
      <c r="CP10" t="s">
        <v>113</v>
      </c>
      <c r="CQ10" t="s">
        <v>113</v>
      </c>
      <c r="CR10" t="s">
        <v>119</v>
      </c>
      <c r="CS10">
        <v>46113</v>
      </c>
      <c r="CT10" t="s">
        <v>151</v>
      </c>
      <c r="CU10" t="s">
        <v>113</v>
      </c>
      <c r="CV10" t="s">
        <v>113</v>
      </c>
      <c r="CW10" t="s">
        <v>113</v>
      </c>
      <c r="CX10" t="s">
        <v>113</v>
      </c>
      <c r="CY10" t="s">
        <v>183</v>
      </c>
      <c r="CZ10" t="s">
        <v>153</v>
      </c>
    </row>
    <row r="11" spans="1:105" x14ac:dyDescent="0.3">
      <c r="A11" t="s">
        <v>201</v>
      </c>
      <c r="B11" t="s">
        <v>202</v>
      </c>
      <c r="C11" t="s">
        <v>107</v>
      </c>
      <c r="D11" t="s">
        <v>108</v>
      </c>
      <c r="F11" t="s">
        <v>203</v>
      </c>
      <c r="G11" t="s">
        <v>133</v>
      </c>
      <c r="H11" t="s">
        <v>176</v>
      </c>
      <c r="I11" t="s">
        <v>204</v>
      </c>
      <c r="J11" t="s">
        <v>177</v>
      </c>
      <c r="K11" t="s">
        <v>161</v>
      </c>
      <c r="L11" t="s">
        <v>205</v>
      </c>
      <c r="M11" t="s">
        <v>138</v>
      </c>
      <c r="N11">
        <v>1</v>
      </c>
      <c r="P11">
        <v>46113</v>
      </c>
      <c r="Q11" t="s">
        <v>140</v>
      </c>
      <c r="R11">
        <v>46113</v>
      </c>
      <c r="S11" t="s">
        <v>141</v>
      </c>
      <c r="T11" t="s">
        <v>179</v>
      </c>
      <c r="U11" t="s">
        <v>112</v>
      </c>
      <c r="V11" t="s">
        <v>143</v>
      </c>
      <c r="W11" t="s">
        <v>144</v>
      </c>
      <c r="X11" t="s">
        <v>144</v>
      </c>
      <c r="Y11" t="s">
        <v>144</v>
      </c>
      <c r="Z11" t="s">
        <v>144</v>
      </c>
      <c r="AB11" t="s">
        <v>180</v>
      </c>
      <c r="AC11" t="s">
        <v>146</v>
      </c>
      <c r="AD11" t="s">
        <v>181</v>
      </c>
      <c r="AE11">
        <v>46120</v>
      </c>
      <c r="AF11">
        <v>46120</v>
      </c>
      <c r="AG11">
        <v>46120</v>
      </c>
      <c r="AH11">
        <v>46123</v>
      </c>
      <c r="AI11">
        <v>46123</v>
      </c>
      <c r="AJ11">
        <v>46123</v>
      </c>
      <c r="AK11">
        <v>46129</v>
      </c>
      <c r="AL11">
        <v>46129</v>
      </c>
      <c r="AM11">
        <v>46129</v>
      </c>
      <c r="AN11">
        <v>46132</v>
      </c>
      <c r="AO11">
        <v>46132</v>
      </c>
      <c r="AP11">
        <v>46132</v>
      </c>
      <c r="AT11">
        <v>46121</v>
      </c>
      <c r="AU11">
        <v>46120</v>
      </c>
      <c r="AV11">
        <v>46120</v>
      </c>
      <c r="AW11">
        <v>46121</v>
      </c>
      <c r="AX11">
        <v>46120</v>
      </c>
      <c r="AY11">
        <v>46120</v>
      </c>
      <c r="AZ11">
        <v>46127</v>
      </c>
      <c r="BA11">
        <v>46127</v>
      </c>
      <c r="BB11">
        <v>46127</v>
      </c>
      <c r="BC11">
        <v>46123</v>
      </c>
      <c r="BD11">
        <v>46120</v>
      </c>
      <c r="BE11">
        <v>46120</v>
      </c>
      <c r="BF11" t="s">
        <v>196</v>
      </c>
      <c r="BG11">
        <v>46127</v>
      </c>
      <c r="BH11">
        <v>46128</v>
      </c>
      <c r="BI11">
        <v>46128</v>
      </c>
      <c r="BJ11" t="s">
        <v>180</v>
      </c>
      <c r="BK11">
        <v>50</v>
      </c>
      <c r="BL11">
        <v>46133</v>
      </c>
      <c r="BM11">
        <v>46134</v>
      </c>
      <c r="BN11">
        <v>46134</v>
      </c>
      <c r="BO11">
        <v>46135</v>
      </c>
      <c r="BP11">
        <v>46135</v>
      </c>
      <c r="BQ11">
        <v>46135</v>
      </c>
      <c r="BR11">
        <v>46140</v>
      </c>
      <c r="BS11">
        <v>46141</v>
      </c>
      <c r="BT11">
        <v>46141</v>
      </c>
      <c r="BU11">
        <v>46138</v>
      </c>
      <c r="BV11">
        <v>46139</v>
      </c>
      <c r="BW11">
        <v>46139</v>
      </c>
      <c r="BX11" t="s">
        <v>206</v>
      </c>
      <c r="CN11" t="s">
        <v>113</v>
      </c>
      <c r="CO11" t="s">
        <v>113</v>
      </c>
      <c r="CP11" t="s">
        <v>113</v>
      </c>
      <c r="CQ11" t="s">
        <v>113</v>
      </c>
      <c r="CR11" t="s">
        <v>119</v>
      </c>
      <c r="CS11">
        <v>46113</v>
      </c>
      <c r="CT11" t="s">
        <v>151</v>
      </c>
      <c r="CU11" t="s">
        <v>113</v>
      </c>
      <c r="CV11" t="s">
        <v>113</v>
      </c>
      <c r="CW11" t="s">
        <v>113</v>
      </c>
      <c r="CX11" t="s">
        <v>113</v>
      </c>
      <c r="CY11" t="s">
        <v>183</v>
      </c>
      <c r="CZ11" t="s">
        <v>153</v>
      </c>
    </row>
    <row r="12" spans="1:105" x14ac:dyDescent="0.3">
      <c r="A12" t="s">
        <v>207</v>
      </c>
      <c r="B12" t="s">
        <v>208</v>
      </c>
      <c r="C12" t="s">
        <v>124</v>
      </c>
      <c r="D12" t="s">
        <v>108</v>
      </c>
      <c r="F12" t="s">
        <v>209</v>
      </c>
      <c r="G12" t="s">
        <v>133</v>
      </c>
      <c r="H12" t="s">
        <v>176</v>
      </c>
      <c r="J12" t="s">
        <v>177</v>
      </c>
      <c r="K12" t="s">
        <v>161</v>
      </c>
      <c r="L12" t="s">
        <v>210</v>
      </c>
      <c r="M12" t="s">
        <v>138</v>
      </c>
      <c r="N12">
        <v>1</v>
      </c>
      <c r="P12">
        <v>46113</v>
      </c>
      <c r="Q12" t="s">
        <v>140</v>
      </c>
      <c r="R12">
        <v>46113</v>
      </c>
      <c r="S12" t="s">
        <v>141</v>
      </c>
      <c r="T12" t="s">
        <v>179</v>
      </c>
      <c r="U12" t="s">
        <v>112</v>
      </c>
      <c r="V12" t="s">
        <v>143</v>
      </c>
      <c r="W12" t="s">
        <v>144</v>
      </c>
      <c r="X12" t="s">
        <v>144</v>
      </c>
      <c r="Y12" t="s">
        <v>144</v>
      </c>
      <c r="Z12" t="s">
        <v>144</v>
      </c>
      <c r="AB12" t="s">
        <v>180</v>
      </c>
      <c r="AC12" t="s">
        <v>146</v>
      </c>
      <c r="AD12" t="s">
        <v>181</v>
      </c>
      <c r="AE12">
        <v>46120</v>
      </c>
      <c r="AF12">
        <v>46120</v>
      </c>
      <c r="AG12">
        <v>46120</v>
      </c>
      <c r="AH12">
        <v>46123</v>
      </c>
      <c r="AI12">
        <v>46123</v>
      </c>
      <c r="AJ12">
        <v>46123</v>
      </c>
      <c r="AK12">
        <v>46129</v>
      </c>
      <c r="AL12">
        <v>46129</v>
      </c>
      <c r="AM12">
        <v>46129</v>
      </c>
      <c r="AN12">
        <v>46132</v>
      </c>
      <c r="AO12">
        <v>46132</v>
      </c>
      <c r="AP12">
        <v>46132</v>
      </c>
      <c r="AT12">
        <v>46121</v>
      </c>
      <c r="AU12">
        <v>46121</v>
      </c>
      <c r="AV12">
        <v>46121</v>
      </c>
      <c r="AW12">
        <v>46121</v>
      </c>
      <c r="AX12">
        <v>46121</v>
      </c>
      <c r="AY12">
        <v>46121</v>
      </c>
      <c r="AZ12">
        <v>46127</v>
      </c>
      <c r="BA12">
        <v>46127</v>
      </c>
      <c r="BB12">
        <v>46127</v>
      </c>
      <c r="BC12">
        <v>46123</v>
      </c>
      <c r="BD12">
        <v>46120</v>
      </c>
      <c r="BE12">
        <v>46120</v>
      </c>
      <c r="BF12" t="s">
        <v>196</v>
      </c>
      <c r="BG12">
        <v>46128</v>
      </c>
      <c r="BH12">
        <v>46127</v>
      </c>
      <c r="BI12">
        <v>46127</v>
      </c>
      <c r="BJ12" t="s">
        <v>180</v>
      </c>
      <c r="BK12">
        <v>50</v>
      </c>
      <c r="BL12">
        <v>46135</v>
      </c>
      <c r="BM12">
        <v>46133</v>
      </c>
      <c r="BN12">
        <v>46133</v>
      </c>
      <c r="BO12">
        <v>46137</v>
      </c>
      <c r="BP12">
        <v>46134</v>
      </c>
      <c r="BQ12">
        <v>46134</v>
      </c>
      <c r="BR12">
        <v>46140</v>
      </c>
      <c r="BS12">
        <v>46139</v>
      </c>
      <c r="BT12">
        <v>46139</v>
      </c>
      <c r="BU12">
        <v>46139</v>
      </c>
      <c r="BV12">
        <v>46139</v>
      </c>
      <c r="BW12">
        <v>46139</v>
      </c>
      <c r="BX12" t="s">
        <v>187</v>
      </c>
      <c r="CN12" t="s">
        <v>113</v>
      </c>
      <c r="CO12" t="s">
        <v>113</v>
      </c>
      <c r="CP12" t="s">
        <v>113</v>
      </c>
      <c r="CQ12" t="s">
        <v>113</v>
      </c>
      <c r="CR12" t="s">
        <v>119</v>
      </c>
      <c r="CS12">
        <v>46113</v>
      </c>
      <c r="CT12" t="s">
        <v>151</v>
      </c>
      <c r="CU12" t="s">
        <v>113</v>
      </c>
      <c r="CV12" t="s">
        <v>113</v>
      </c>
      <c r="CW12" t="s">
        <v>113</v>
      </c>
      <c r="CX12" t="s">
        <v>113</v>
      </c>
      <c r="CY12" t="s">
        <v>183</v>
      </c>
      <c r="CZ12" t="s">
        <v>153</v>
      </c>
    </row>
    <row r="13" spans="1:105" x14ac:dyDescent="0.3">
      <c r="A13" t="s">
        <v>211</v>
      </c>
      <c r="B13" t="s">
        <v>212</v>
      </c>
      <c r="C13" t="s">
        <v>213</v>
      </c>
      <c r="D13" t="s">
        <v>108</v>
      </c>
      <c r="F13" t="s">
        <v>214</v>
      </c>
      <c r="G13" t="s">
        <v>133</v>
      </c>
      <c r="H13" t="s">
        <v>176</v>
      </c>
      <c r="I13" t="s">
        <v>215</v>
      </c>
      <c r="J13" t="s">
        <v>216</v>
      </c>
      <c r="K13" t="s">
        <v>161</v>
      </c>
      <c r="L13" t="s">
        <v>217</v>
      </c>
      <c r="M13" t="s">
        <v>218</v>
      </c>
      <c r="N13">
        <v>1</v>
      </c>
      <c r="O13" t="s">
        <v>219</v>
      </c>
      <c r="P13">
        <v>46113</v>
      </c>
      <c r="Q13" t="s">
        <v>140</v>
      </c>
      <c r="R13">
        <v>46086</v>
      </c>
      <c r="S13" t="s">
        <v>141</v>
      </c>
      <c r="T13" t="s">
        <v>179</v>
      </c>
      <c r="U13" t="s">
        <v>112</v>
      </c>
      <c r="V13" t="s">
        <v>143</v>
      </c>
      <c r="W13" t="s">
        <v>144</v>
      </c>
      <c r="X13" t="s">
        <v>144</v>
      </c>
      <c r="Y13" t="s">
        <v>144</v>
      </c>
      <c r="Z13" t="s">
        <v>144</v>
      </c>
      <c r="AA13" t="s">
        <v>144</v>
      </c>
      <c r="AB13" t="s">
        <v>180</v>
      </c>
      <c r="AC13" t="s">
        <v>220</v>
      </c>
      <c r="AD13" t="s">
        <v>181</v>
      </c>
      <c r="AE13">
        <v>46097</v>
      </c>
      <c r="AF13">
        <v>46092</v>
      </c>
      <c r="AG13">
        <v>46092</v>
      </c>
      <c r="AH13">
        <v>46095</v>
      </c>
      <c r="AI13">
        <v>46093</v>
      </c>
      <c r="AJ13">
        <v>46093</v>
      </c>
      <c r="AK13">
        <v>46099</v>
      </c>
      <c r="AL13">
        <v>46099</v>
      </c>
      <c r="AM13">
        <v>46099</v>
      </c>
      <c r="AN13">
        <v>46102</v>
      </c>
      <c r="AO13">
        <v>46101</v>
      </c>
      <c r="AP13">
        <v>46101</v>
      </c>
      <c r="AT13">
        <v>46091</v>
      </c>
      <c r="AU13">
        <v>46099</v>
      </c>
      <c r="AV13">
        <v>46099</v>
      </c>
      <c r="AW13">
        <v>46091</v>
      </c>
      <c r="AX13">
        <v>46099</v>
      </c>
      <c r="AY13">
        <v>46099</v>
      </c>
      <c r="AZ13">
        <v>46106</v>
      </c>
      <c r="BA13">
        <v>46111</v>
      </c>
      <c r="BB13">
        <v>46111</v>
      </c>
      <c r="BC13">
        <v>46094</v>
      </c>
      <c r="BD13">
        <v>46100</v>
      </c>
      <c r="BE13">
        <v>46100</v>
      </c>
      <c r="BF13" t="s">
        <v>196</v>
      </c>
      <c r="BG13">
        <v>46099</v>
      </c>
      <c r="BH13">
        <v>46114</v>
      </c>
      <c r="BI13">
        <v>46114</v>
      </c>
      <c r="BJ13" t="s">
        <v>180</v>
      </c>
      <c r="BK13">
        <v>70</v>
      </c>
      <c r="BL13">
        <v>46104</v>
      </c>
      <c r="BM13">
        <v>46123</v>
      </c>
      <c r="BN13">
        <v>46123</v>
      </c>
      <c r="BO13">
        <v>46107</v>
      </c>
      <c r="BP13">
        <v>46125</v>
      </c>
      <c r="BQ13">
        <v>46125</v>
      </c>
      <c r="BR13">
        <v>46111</v>
      </c>
      <c r="BS13">
        <v>46136</v>
      </c>
      <c r="BT13">
        <v>46136</v>
      </c>
      <c r="BU13">
        <v>46109</v>
      </c>
      <c r="BV13">
        <v>46135</v>
      </c>
      <c r="BW13">
        <v>46135</v>
      </c>
      <c r="BX13" t="s">
        <v>221</v>
      </c>
      <c r="CN13" t="s">
        <v>113</v>
      </c>
      <c r="CO13" t="s">
        <v>113</v>
      </c>
      <c r="CP13" t="s">
        <v>113</v>
      </c>
      <c r="CQ13" t="s">
        <v>113</v>
      </c>
      <c r="CR13" t="s">
        <v>119</v>
      </c>
      <c r="CS13">
        <v>46113</v>
      </c>
      <c r="CT13" t="s">
        <v>151</v>
      </c>
      <c r="CU13" t="s">
        <v>113</v>
      </c>
      <c r="CV13" t="s">
        <v>113</v>
      </c>
      <c r="CW13" t="s">
        <v>113</v>
      </c>
      <c r="CX13" t="s">
        <v>113</v>
      </c>
      <c r="CY13" t="s">
        <v>183</v>
      </c>
      <c r="CZ13" t="s">
        <v>153</v>
      </c>
    </row>
    <row r="14" spans="1:105" x14ac:dyDescent="0.3">
      <c r="A14" t="s">
        <v>222</v>
      </c>
      <c r="B14" t="s">
        <v>223</v>
      </c>
      <c r="C14" t="s">
        <v>213</v>
      </c>
      <c r="D14" t="s">
        <v>108</v>
      </c>
      <c r="F14" t="s">
        <v>224</v>
      </c>
      <c r="G14" t="s">
        <v>133</v>
      </c>
      <c r="H14" t="s">
        <v>176</v>
      </c>
      <c r="J14" t="s">
        <v>177</v>
      </c>
      <c r="K14" t="s">
        <v>161</v>
      </c>
      <c r="L14" t="s">
        <v>225</v>
      </c>
      <c r="M14" t="s">
        <v>226</v>
      </c>
      <c r="N14">
        <v>1</v>
      </c>
      <c r="P14">
        <v>46113</v>
      </c>
      <c r="Q14" t="s">
        <v>140</v>
      </c>
      <c r="R14">
        <v>46113</v>
      </c>
      <c r="S14" t="s">
        <v>141</v>
      </c>
      <c r="T14" t="s">
        <v>179</v>
      </c>
      <c r="U14" t="s">
        <v>112</v>
      </c>
      <c r="V14" t="s">
        <v>143</v>
      </c>
      <c r="W14" t="s">
        <v>144</v>
      </c>
      <c r="X14" t="s">
        <v>144</v>
      </c>
      <c r="Y14" t="s">
        <v>144</v>
      </c>
      <c r="Z14" t="s">
        <v>144</v>
      </c>
      <c r="AB14" t="s">
        <v>180</v>
      </c>
      <c r="AC14" t="s">
        <v>146</v>
      </c>
      <c r="AD14" t="s">
        <v>181</v>
      </c>
      <c r="AE14">
        <v>46120</v>
      </c>
      <c r="AF14">
        <v>46120</v>
      </c>
      <c r="AG14">
        <v>46120</v>
      </c>
      <c r="AH14">
        <v>46123</v>
      </c>
      <c r="AI14">
        <v>46123</v>
      </c>
      <c r="AJ14">
        <v>46123</v>
      </c>
      <c r="AK14">
        <v>46127</v>
      </c>
      <c r="AL14">
        <v>46127</v>
      </c>
      <c r="AM14">
        <v>46127</v>
      </c>
      <c r="AN14">
        <v>46130</v>
      </c>
      <c r="AO14">
        <v>46131</v>
      </c>
      <c r="AP14">
        <v>46131</v>
      </c>
      <c r="AT14">
        <v>46122</v>
      </c>
      <c r="AU14">
        <v>46122</v>
      </c>
      <c r="AV14">
        <v>46122</v>
      </c>
      <c r="AW14">
        <v>46122</v>
      </c>
      <c r="AX14">
        <v>46122</v>
      </c>
      <c r="AY14">
        <v>46122</v>
      </c>
      <c r="AZ14">
        <v>46127</v>
      </c>
      <c r="BA14">
        <v>46127</v>
      </c>
      <c r="BB14">
        <v>46127</v>
      </c>
      <c r="BC14">
        <v>46123</v>
      </c>
      <c r="BD14">
        <v>46123</v>
      </c>
      <c r="BE14">
        <v>46123</v>
      </c>
      <c r="BF14" t="s">
        <v>149</v>
      </c>
      <c r="BG14">
        <v>46127</v>
      </c>
      <c r="BH14">
        <v>46130</v>
      </c>
      <c r="BI14">
        <v>46130</v>
      </c>
      <c r="BJ14" t="s">
        <v>180</v>
      </c>
      <c r="BK14">
        <v>40</v>
      </c>
      <c r="BL14">
        <v>46132</v>
      </c>
      <c r="BM14">
        <v>46134</v>
      </c>
      <c r="BN14">
        <v>46134</v>
      </c>
      <c r="BO14">
        <v>46135</v>
      </c>
      <c r="BP14">
        <v>46135</v>
      </c>
      <c r="BQ14">
        <v>46135</v>
      </c>
      <c r="BR14">
        <v>46140</v>
      </c>
      <c r="BS14">
        <v>46142</v>
      </c>
      <c r="BT14">
        <v>46142</v>
      </c>
      <c r="BU14">
        <v>46138</v>
      </c>
      <c r="BV14">
        <v>46140</v>
      </c>
      <c r="BW14">
        <v>46140</v>
      </c>
      <c r="BX14" t="s">
        <v>227</v>
      </c>
      <c r="CN14" t="s">
        <v>113</v>
      </c>
      <c r="CO14" t="s">
        <v>113</v>
      </c>
      <c r="CP14" t="s">
        <v>113</v>
      </c>
      <c r="CQ14" t="s">
        <v>113</v>
      </c>
      <c r="CR14" t="s">
        <v>119</v>
      </c>
      <c r="CS14">
        <v>46113</v>
      </c>
      <c r="CT14" t="s">
        <v>151</v>
      </c>
      <c r="CU14" t="s">
        <v>113</v>
      </c>
      <c r="CV14" t="s">
        <v>113</v>
      </c>
      <c r="CW14" t="s">
        <v>113</v>
      </c>
      <c r="CX14" t="s">
        <v>113</v>
      </c>
      <c r="CY14" t="s">
        <v>183</v>
      </c>
      <c r="CZ14" t="s">
        <v>153</v>
      </c>
    </row>
    <row r="15" spans="1:105" x14ac:dyDescent="0.3">
      <c r="A15" t="s">
        <v>228</v>
      </c>
      <c r="B15" t="s">
        <v>229</v>
      </c>
      <c r="C15" t="s">
        <v>124</v>
      </c>
      <c r="D15" t="s">
        <v>108</v>
      </c>
      <c r="F15" t="s">
        <v>230</v>
      </c>
      <c r="G15" t="s">
        <v>133</v>
      </c>
      <c r="H15" t="s">
        <v>176</v>
      </c>
      <c r="J15" t="s">
        <v>177</v>
      </c>
      <c r="K15" t="s">
        <v>161</v>
      </c>
      <c r="L15" t="s">
        <v>231</v>
      </c>
      <c r="M15" t="s">
        <v>226</v>
      </c>
      <c r="N15">
        <v>1</v>
      </c>
      <c r="P15">
        <v>46113</v>
      </c>
      <c r="Q15" t="s">
        <v>140</v>
      </c>
      <c r="R15">
        <v>46113</v>
      </c>
      <c r="S15" t="s">
        <v>141</v>
      </c>
      <c r="T15" t="s">
        <v>179</v>
      </c>
      <c r="U15" t="s">
        <v>112</v>
      </c>
      <c r="V15" t="s">
        <v>143</v>
      </c>
      <c r="W15" t="s">
        <v>144</v>
      </c>
      <c r="X15" t="s">
        <v>144</v>
      </c>
      <c r="Y15" t="s">
        <v>144</v>
      </c>
      <c r="Z15" t="s">
        <v>144</v>
      </c>
      <c r="AB15" t="s">
        <v>180</v>
      </c>
      <c r="AC15" t="s">
        <v>146</v>
      </c>
      <c r="AD15" t="s">
        <v>181</v>
      </c>
      <c r="AE15">
        <v>46120</v>
      </c>
      <c r="AF15">
        <v>46120</v>
      </c>
      <c r="AG15">
        <v>46120</v>
      </c>
      <c r="AH15">
        <v>46123</v>
      </c>
      <c r="AI15">
        <v>46123</v>
      </c>
      <c r="AJ15">
        <v>46123</v>
      </c>
      <c r="AK15">
        <v>46127</v>
      </c>
      <c r="AL15">
        <v>46127</v>
      </c>
      <c r="AM15">
        <v>46127</v>
      </c>
      <c r="AN15">
        <v>46130</v>
      </c>
      <c r="AO15">
        <v>46131</v>
      </c>
      <c r="AP15">
        <v>46131</v>
      </c>
      <c r="AT15">
        <v>46122</v>
      </c>
      <c r="AU15">
        <v>46122</v>
      </c>
      <c r="AV15">
        <v>46123</v>
      </c>
      <c r="AW15">
        <v>46122</v>
      </c>
      <c r="AX15">
        <v>46122</v>
      </c>
      <c r="AY15">
        <v>46123</v>
      </c>
      <c r="AZ15">
        <v>46127</v>
      </c>
      <c r="BA15">
        <v>46127</v>
      </c>
      <c r="BB15">
        <v>46127</v>
      </c>
      <c r="BC15">
        <v>46124</v>
      </c>
      <c r="BD15">
        <v>46124</v>
      </c>
      <c r="BE15">
        <v>46124</v>
      </c>
      <c r="BF15" t="s">
        <v>149</v>
      </c>
      <c r="BG15">
        <v>46128</v>
      </c>
      <c r="BH15">
        <v>46134</v>
      </c>
      <c r="BI15">
        <v>46134</v>
      </c>
      <c r="BJ15" t="s">
        <v>180</v>
      </c>
      <c r="BK15">
        <v>40</v>
      </c>
      <c r="BL15">
        <v>46132</v>
      </c>
      <c r="BM15">
        <v>46135</v>
      </c>
      <c r="BN15">
        <v>46135</v>
      </c>
      <c r="BO15">
        <v>46135</v>
      </c>
      <c r="BP15">
        <v>46136</v>
      </c>
      <c r="BQ15">
        <v>46136</v>
      </c>
      <c r="BR15">
        <v>46140</v>
      </c>
      <c r="BS15">
        <v>46142</v>
      </c>
      <c r="BT15">
        <v>46142</v>
      </c>
      <c r="BU15">
        <v>46138</v>
      </c>
      <c r="BV15">
        <v>46140</v>
      </c>
      <c r="BW15">
        <v>46140</v>
      </c>
      <c r="BX15" t="s">
        <v>227</v>
      </c>
      <c r="CN15" t="s">
        <v>113</v>
      </c>
      <c r="CO15" t="s">
        <v>113</v>
      </c>
      <c r="CP15" t="s">
        <v>113</v>
      </c>
      <c r="CQ15" t="s">
        <v>113</v>
      </c>
      <c r="CR15" t="s">
        <v>119</v>
      </c>
      <c r="CS15">
        <v>46113</v>
      </c>
      <c r="CT15" t="s">
        <v>151</v>
      </c>
      <c r="CU15" t="s">
        <v>113</v>
      </c>
      <c r="CV15" t="s">
        <v>113</v>
      </c>
      <c r="CW15" t="s">
        <v>113</v>
      </c>
      <c r="CX15" t="s">
        <v>113</v>
      </c>
      <c r="CY15" t="s">
        <v>183</v>
      </c>
      <c r="CZ15" t="s">
        <v>153</v>
      </c>
    </row>
    <row r="16" spans="1:105" x14ac:dyDescent="0.3">
      <c r="A16" t="s">
        <v>232</v>
      </c>
      <c r="B16" t="s">
        <v>233</v>
      </c>
      <c r="C16" t="s">
        <v>107</v>
      </c>
      <c r="D16" t="s">
        <v>108</v>
      </c>
      <c r="F16" t="s">
        <v>234</v>
      </c>
      <c r="G16" t="s">
        <v>133</v>
      </c>
      <c r="H16" t="s">
        <v>176</v>
      </c>
      <c r="J16" t="s">
        <v>177</v>
      </c>
      <c r="K16" t="s">
        <v>161</v>
      </c>
      <c r="L16" t="s">
        <v>231</v>
      </c>
      <c r="M16" t="s">
        <v>226</v>
      </c>
      <c r="N16">
        <v>1</v>
      </c>
      <c r="P16">
        <v>46113</v>
      </c>
      <c r="Q16" t="s">
        <v>140</v>
      </c>
      <c r="R16">
        <v>46113</v>
      </c>
      <c r="S16" t="s">
        <v>141</v>
      </c>
      <c r="T16" t="s">
        <v>179</v>
      </c>
      <c r="U16" t="s">
        <v>112</v>
      </c>
      <c r="V16" t="s">
        <v>143</v>
      </c>
      <c r="W16" t="s">
        <v>144</v>
      </c>
      <c r="X16" t="s">
        <v>144</v>
      </c>
      <c r="Y16" t="s">
        <v>144</v>
      </c>
      <c r="Z16" t="s">
        <v>144</v>
      </c>
      <c r="AB16" t="s">
        <v>180</v>
      </c>
      <c r="AC16" t="s">
        <v>146</v>
      </c>
      <c r="AD16" t="s">
        <v>181</v>
      </c>
      <c r="AE16">
        <v>46120</v>
      </c>
      <c r="AF16">
        <v>46120</v>
      </c>
      <c r="AG16">
        <v>46120</v>
      </c>
      <c r="AH16">
        <v>46123</v>
      </c>
      <c r="AI16">
        <v>46123</v>
      </c>
      <c r="AJ16">
        <v>46123</v>
      </c>
      <c r="AK16">
        <v>46127</v>
      </c>
      <c r="AL16">
        <v>46127</v>
      </c>
      <c r="AM16">
        <v>46127</v>
      </c>
      <c r="AN16">
        <v>46130</v>
      </c>
      <c r="AO16">
        <v>46134</v>
      </c>
      <c r="AP16">
        <v>46134</v>
      </c>
      <c r="AT16">
        <v>46122</v>
      </c>
      <c r="AU16">
        <v>46122</v>
      </c>
      <c r="AV16">
        <v>46123</v>
      </c>
      <c r="AW16">
        <v>46122</v>
      </c>
      <c r="AX16">
        <v>46122</v>
      </c>
      <c r="AY16">
        <v>46123</v>
      </c>
      <c r="AZ16">
        <v>46127</v>
      </c>
      <c r="BA16">
        <v>46127</v>
      </c>
      <c r="BB16">
        <v>46127</v>
      </c>
      <c r="BC16">
        <v>46124</v>
      </c>
      <c r="BD16">
        <v>46124</v>
      </c>
      <c r="BE16">
        <v>46124</v>
      </c>
      <c r="BF16" t="s">
        <v>149</v>
      </c>
      <c r="BG16">
        <v>46128</v>
      </c>
      <c r="BH16">
        <v>46130</v>
      </c>
      <c r="BI16">
        <v>46130</v>
      </c>
      <c r="BJ16" t="s">
        <v>180</v>
      </c>
      <c r="BK16">
        <v>50</v>
      </c>
      <c r="BL16">
        <v>46134</v>
      </c>
      <c r="BM16">
        <v>46134</v>
      </c>
      <c r="BN16">
        <v>46134</v>
      </c>
      <c r="BO16">
        <v>46136</v>
      </c>
      <c r="BP16">
        <v>46136</v>
      </c>
      <c r="BQ16">
        <v>46136</v>
      </c>
      <c r="BR16">
        <v>46139</v>
      </c>
      <c r="BS16">
        <v>46142</v>
      </c>
      <c r="BT16">
        <v>46142</v>
      </c>
      <c r="BU16">
        <v>46137</v>
      </c>
      <c r="BV16">
        <v>46140</v>
      </c>
      <c r="BW16">
        <v>46140</v>
      </c>
      <c r="BX16" t="s">
        <v>227</v>
      </c>
      <c r="CN16" t="s">
        <v>113</v>
      </c>
      <c r="CO16" t="s">
        <v>113</v>
      </c>
      <c r="CP16" t="s">
        <v>113</v>
      </c>
      <c r="CQ16" t="s">
        <v>113</v>
      </c>
      <c r="CR16" t="s">
        <v>119</v>
      </c>
      <c r="CS16">
        <v>46113</v>
      </c>
      <c r="CT16" t="s">
        <v>151</v>
      </c>
      <c r="CU16" t="s">
        <v>113</v>
      </c>
      <c r="CV16" t="s">
        <v>113</v>
      </c>
      <c r="CW16" t="s">
        <v>113</v>
      </c>
      <c r="CX16" t="s">
        <v>113</v>
      </c>
      <c r="CY16" t="s">
        <v>183</v>
      </c>
      <c r="CZ16" t="s">
        <v>153</v>
      </c>
    </row>
    <row r="17" spans="1:105" x14ac:dyDescent="0.3">
      <c r="A17" t="s">
        <v>235</v>
      </c>
      <c r="B17" t="s">
        <v>236</v>
      </c>
      <c r="C17" t="s">
        <v>124</v>
      </c>
      <c r="D17" t="s">
        <v>108</v>
      </c>
      <c r="F17" t="s">
        <v>237</v>
      </c>
      <c r="G17" t="s">
        <v>133</v>
      </c>
      <c r="H17" t="s">
        <v>176</v>
      </c>
      <c r="J17" t="s">
        <v>177</v>
      </c>
      <c r="K17" t="s">
        <v>161</v>
      </c>
      <c r="L17" t="s">
        <v>231</v>
      </c>
      <c r="M17" t="s">
        <v>226</v>
      </c>
      <c r="N17">
        <v>1</v>
      </c>
      <c r="P17">
        <v>46113</v>
      </c>
      <c r="Q17" t="s">
        <v>140</v>
      </c>
      <c r="R17">
        <v>46113</v>
      </c>
      <c r="S17" t="s">
        <v>141</v>
      </c>
      <c r="T17" t="s">
        <v>179</v>
      </c>
      <c r="U17" t="s">
        <v>112</v>
      </c>
      <c r="V17" t="s">
        <v>143</v>
      </c>
      <c r="W17" t="s">
        <v>144</v>
      </c>
      <c r="X17" t="s">
        <v>144</v>
      </c>
      <c r="Y17" t="s">
        <v>144</v>
      </c>
      <c r="Z17" t="s">
        <v>144</v>
      </c>
      <c r="AB17" t="s">
        <v>180</v>
      </c>
      <c r="AC17" t="s">
        <v>146</v>
      </c>
      <c r="AD17" t="s">
        <v>181</v>
      </c>
      <c r="AE17">
        <v>46120</v>
      </c>
      <c r="AF17">
        <v>46120</v>
      </c>
      <c r="AG17">
        <v>46120</v>
      </c>
      <c r="AH17">
        <v>46123</v>
      </c>
      <c r="AI17">
        <v>46123</v>
      </c>
      <c r="AJ17">
        <v>46123</v>
      </c>
      <c r="AK17">
        <v>46127</v>
      </c>
      <c r="AL17">
        <v>46127</v>
      </c>
      <c r="AM17">
        <v>46127</v>
      </c>
      <c r="AN17">
        <v>46130</v>
      </c>
      <c r="AO17">
        <v>46132</v>
      </c>
      <c r="AP17">
        <v>46132</v>
      </c>
      <c r="AT17">
        <v>46123</v>
      </c>
      <c r="AU17">
        <v>46123</v>
      </c>
      <c r="AV17">
        <v>46123</v>
      </c>
      <c r="AW17">
        <v>46123</v>
      </c>
      <c r="AX17">
        <v>46123</v>
      </c>
      <c r="AY17">
        <v>46123</v>
      </c>
      <c r="AZ17">
        <v>46127</v>
      </c>
      <c r="BA17">
        <v>46127</v>
      </c>
      <c r="BB17">
        <v>46127</v>
      </c>
      <c r="BC17">
        <v>46125</v>
      </c>
      <c r="BD17">
        <v>46124</v>
      </c>
      <c r="BE17">
        <v>46124</v>
      </c>
      <c r="BF17" t="s">
        <v>149</v>
      </c>
      <c r="BG17">
        <v>46129</v>
      </c>
      <c r="BH17">
        <v>46134</v>
      </c>
      <c r="BI17">
        <v>46134</v>
      </c>
      <c r="BJ17" t="s">
        <v>180</v>
      </c>
      <c r="BK17">
        <v>50</v>
      </c>
      <c r="BL17">
        <v>46136</v>
      </c>
      <c r="BM17">
        <v>46136</v>
      </c>
      <c r="BN17">
        <v>46136</v>
      </c>
      <c r="BO17">
        <v>46138</v>
      </c>
      <c r="BP17">
        <v>46142</v>
      </c>
      <c r="BQ17">
        <v>46142</v>
      </c>
      <c r="BR17">
        <v>46141</v>
      </c>
      <c r="BS17">
        <v>46142</v>
      </c>
      <c r="BT17">
        <v>46142</v>
      </c>
      <c r="BU17">
        <v>46139</v>
      </c>
      <c r="BV17">
        <v>46142</v>
      </c>
      <c r="BW17">
        <v>46145</v>
      </c>
      <c r="BX17" t="s">
        <v>227</v>
      </c>
      <c r="CN17" t="s">
        <v>113</v>
      </c>
      <c r="CO17" t="s">
        <v>113</v>
      </c>
      <c r="CP17" t="s">
        <v>113</v>
      </c>
      <c r="CQ17" t="s">
        <v>113</v>
      </c>
      <c r="CR17" t="s">
        <v>119</v>
      </c>
      <c r="CS17">
        <v>46113</v>
      </c>
      <c r="CT17" t="s">
        <v>151</v>
      </c>
      <c r="CU17" t="s">
        <v>113</v>
      </c>
      <c r="CV17" t="s">
        <v>113</v>
      </c>
      <c r="CW17" t="s">
        <v>113</v>
      </c>
      <c r="CX17" t="s">
        <v>113</v>
      </c>
      <c r="CY17" t="s">
        <v>183</v>
      </c>
      <c r="CZ17" t="s">
        <v>153</v>
      </c>
    </row>
    <row r="18" spans="1:105" x14ac:dyDescent="0.3">
      <c r="A18" t="s">
        <v>238</v>
      </c>
      <c r="B18" t="s">
        <v>239</v>
      </c>
      <c r="C18" t="s">
        <v>124</v>
      </c>
      <c r="D18" t="s">
        <v>108</v>
      </c>
      <c r="F18" t="s">
        <v>240</v>
      </c>
      <c r="G18" t="s">
        <v>133</v>
      </c>
      <c r="H18" t="s">
        <v>176</v>
      </c>
      <c r="I18" t="s">
        <v>241</v>
      </c>
      <c r="J18" t="s">
        <v>177</v>
      </c>
      <c r="K18" t="s">
        <v>161</v>
      </c>
      <c r="L18" t="s">
        <v>231</v>
      </c>
      <c r="M18" t="s">
        <v>226</v>
      </c>
      <c r="N18">
        <v>1</v>
      </c>
      <c r="P18">
        <v>46113</v>
      </c>
      <c r="Q18" t="s">
        <v>140</v>
      </c>
      <c r="R18">
        <v>46113</v>
      </c>
      <c r="S18" t="s">
        <v>141</v>
      </c>
      <c r="T18" t="s">
        <v>179</v>
      </c>
      <c r="U18" t="s">
        <v>112</v>
      </c>
      <c r="V18" t="s">
        <v>143</v>
      </c>
      <c r="W18" t="s">
        <v>144</v>
      </c>
      <c r="X18" t="s">
        <v>144</v>
      </c>
      <c r="Y18" t="s">
        <v>144</v>
      </c>
      <c r="Z18" t="s">
        <v>144</v>
      </c>
      <c r="AA18" t="s">
        <v>144</v>
      </c>
      <c r="AB18" t="s">
        <v>180</v>
      </c>
      <c r="AC18" t="s">
        <v>146</v>
      </c>
      <c r="AD18" t="s">
        <v>181</v>
      </c>
      <c r="AE18">
        <v>46120</v>
      </c>
      <c r="AF18">
        <v>46120</v>
      </c>
      <c r="AG18">
        <v>46120</v>
      </c>
      <c r="AH18">
        <v>46123</v>
      </c>
      <c r="AI18">
        <v>46123</v>
      </c>
      <c r="AJ18">
        <v>46123</v>
      </c>
      <c r="AK18">
        <v>46127</v>
      </c>
      <c r="AL18">
        <v>46127</v>
      </c>
      <c r="AM18">
        <v>46127</v>
      </c>
      <c r="AN18">
        <v>46130</v>
      </c>
      <c r="AO18">
        <v>46132</v>
      </c>
      <c r="AP18">
        <v>46132</v>
      </c>
      <c r="AT18">
        <v>46123</v>
      </c>
      <c r="AU18">
        <v>46123</v>
      </c>
      <c r="AV18">
        <v>46123</v>
      </c>
      <c r="AW18">
        <v>46123</v>
      </c>
      <c r="AX18">
        <v>46123</v>
      </c>
      <c r="AY18">
        <v>46123</v>
      </c>
      <c r="AZ18">
        <v>46127</v>
      </c>
      <c r="BA18">
        <v>46127</v>
      </c>
      <c r="BB18">
        <v>46127</v>
      </c>
      <c r="BC18">
        <v>46125</v>
      </c>
      <c r="BD18">
        <v>46120</v>
      </c>
      <c r="BE18">
        <v>46120</v>
      </c>
      <c r="BF18" t="s">
        <v>196</v>
      </c>
      <c r="BG18">
        <v>46129</v>
      </c>
      <c r="BH18">
        <v>46127</v>
      </c>
      <c r="BI18">
        <v>46127</v>
      </c>
      <c r="BJ18" t="s">
        <v>180</v>
      </c>
      <c r="BK18">
        <v>50</v>
      </c>
      <c r="BL18">
        <v>46138</v>
      </c>
      <c r="BM18">
        <v>46132</v>
      </c>
      <c r="BN18">
        <v>46132</v>
      </c>
      <c r="BO18">
        <v>46140</v>
      </c>
      <c r="BP18">
        <v>46134</v>
      </c>
      <c r="BQ18">
        <v>46134</v>
      </c>
      <c r="BR18">
        <v>46142</v>
      </c>
      <c r="BS18">
        <v>46139</v>
      </c>
      <c r="BT18">
        <v>46139</v>
      </c>
      <c r="BU18">
        <v>46140</v>
      </c>
      <c r="BV18">
        <v>46138</v>
      </c>
      <c r="BW18">
        <v>46138</v>
      </c>
      <c r="BX18" t="s">
        <v>242</v>
      </c>
      <c r="CN18" t="s">
        <v>113</v>
      </c>
      <c r="CO18" t="s">
        <v>113</v>
      </c>
      <c r="CP18" t="s">
        <v>113</v>
      </c>
      <c r="CQ18" t="s">
        <v>113</v>
      </c>
      <c r="CR18" t="s">
        <v>119</v>
      </c>
      <c r="CS18">
        <v>46113</v>
      </c>
      <c r="CT18" t="s">
        <v>151</v>
      </c>
      <c r="CU18" t="s">
        <v>113</v>
      </c>
      <c r="CV18" t="s">
        <v>113</v>
      </c>
      <c r="CW18" t="s">
        <v>113</v>
      </c>
      <c r="CX18" t="s">
        <v>113</v>
      </c>
      <c r="CY18" t="s">
        <v>183</v>
      </c>
      <c r="CZ18" t="s">
        <v>153</v>
      </c>
    </row>
    <row r="19" spans="1:105" x14ac:dyDescent="0.3">
      <c r="A19" t="s">
        <v>243</v>
      </c>
      <c r="B19" t="s">
        <v>244</v>
      </c>
      <c r="C19" t="s">
        <v>245</v>
      </c>
      <c r="D19" t="s">
        <v>108</v>
      </c>
      <c r="F19" t="s">
        <v>246</v>
      </c>
      <c r="G19" t="s">
        <v>247</v>
      </c>
      <c r="I19" t="s">
        <v>248</v>
      </c>
      <c r="J19" t="s">
        <v>249</v>
      </c>
      <c r="K19" t="s">
        <v>249</v>
      </c>
      <c r="L19" t="s">
        <v>250</v>
      </c>
      <c r="M19" t="s">
        <v>115</v>
      </c>
      <c r="N19">
        <v>2</v>
      </c>
      <c r="O19" t="s">
        <v>251</v>
      </c>
      <c r="P19">
        <v>46211</v>
      </c>
      <c r="Q19" t="s">
        <v>140</v>
      </c>
      <c r="R19">
        <v>46211</v>
      </c>
      <c r="S19" t="s">
        <v>252</v>
      </c>
      <c r="T19" t="s">
        <v>253</v>
      </c>
      <c r="U19" t="s">
        <v>249</v>
      </c>
      <c r="V19" t="s">
        <v>21</v>
      </c>
      <c r="W19" t="s">
        <v>148</v>
      </c>
      <c r="X19" t="s">
        <v>148</v>
      </c>
      <c r="Y19" t="s">
        <v>148</v>
      </c>
      <c r="Z19" t="s">
        <v>148</v>
      </c>
      <c r="AA19" t="s">
        <v>148</v>
      </c>
      <c r="AB19" t="s">
        <v>254</v>
      </c>
      <c r="AC19" t="s">
        <v>113</v>
      </c>
      <c r="AD19" t="s">
        <v>255</v>
      </c>
      <c r="AE19">
        <v>46217</v>
      </c>
      <c r="AF19">
        <v>46224</v>
      </c>
      <c r="AG19">
        <v>46224</v>
      </c>
      <c r="AH19">
        <v>46217</v>
      </c>
      <c r="AI19">
        <v>46224</v>
      </c>
      <c r="AJ19">
        <v>46224</v>
      </c>
      <c r="AK19">
        <v>46223</v>
      </c>
      <c r="AL19">
        <v>46232</v>
      </c>
      <c r="AM19">
        <v>46226</v>
      </c>
      <c r="AN19">
        <v>46224</v>
      </c>
      <c r="AO19">
        <v>46232</v>
      </c>
      <c r="AP19">
        <v>46226</v>
      </c>
      <c r="AQ19" t="s">
        <v>256</v>
      </c>
      <c r="AR19">
        <v>46231</v>
      </c>
      <c r="AS19">
        <v>46231</v>
      </c>
      <c r="AT19">
        <v>46248</v>
      </c>
      <c r="AU19">
        <v>46248</v>
      </c>
      <c r="AV19">
        <v>46224</v>
      </c>
      <c r="AW19">
        <v>46248</v>
      </c>
      <c r="AX19">
        <v>46248</v>
      </c>
      <c r="AY19">
        <v>46224</v>
      </c>
      <c r="AZ19">
        <v>46228</v>
      </c>
      <c r="BA19">
        <v>46232</v>
      </c>
      <c r="BB19">
        <v>46227</v>
      </c>
      <c r="BC19">
        <v>46227</v>
      </c>
      <c r="BD19">
        <v>46227</v>
      </c>
      <c r="BE19">
        <v>46225</v>
      </c>
      <c r="BF19" t="s">
        <v>249</v>
      </c>
      <c r="BG19">
        <v>46220</v>
      </c>
      <c r="BH19">
        <v>46227</v>
      </c>
      <c r="BI19">
        <v>46225</v>
      </c>
      <c r="BJ19" t="s">
        <v>249</v>
      </c>
      <c r="BK19" t="s">
        <v>249</v>
      </c>
      <c r="BL19">
        <v>46227</v>
      </c>
      <c r="BM19">
        <v>46231</v>
      </c>
      <c r="BN19">
        <v>46231</v>
      </c>
      <c r="BO19">
        <v>46229</v>
      </c>
      <c r="BP19">
        <v>46262</v>
      </c>
      <c r="BQ19">
        <v>46232</v>
      </c>
      <c r="BR19">
        <v>46230</v>
      </c>
      <c r="BS19">
        <v>46242</v>
      </c>
      <c r="BT19">
        <v>46237</v>
      </c>
      <c r="BU19">
        <v>46230</v>
      </c>
      <c r="BV19">
        <v>46263</v>
      </c>
      <c r="BW19">
        <v>46234</v>
      </c>
      <c r="BX19" t="s">
        <v>257</v>
      </c>
      <c r="BY19">
        <v>46223</v>
      </c>
      <c r="BZ19">
        <v>46233</v>
      </c>
      <c r="CA19">
        <v>46237</v>
      </c>
      <c r="CI19">
        <v>46240</v>
      </c>
      <c r="CJ19">
        <v>46240</v>
      </c>
      <c r="CK19">
        <v>46237</v>
      </c>
      <c r="CN19" t="s">
        <v>113</v>
      </c>
      <c r="CO19" t="s">
        <v>113</v>
      </c>
      <c r="CP19" t="s">
        <v>113</v>
      </c>
      <c r="CQ19" t="s">
        <v>113</v>
      </c>
      <c r="CR19" t="s">
        <v>113</v>
      </c>
      <c r="CS19" t="s">
        <v>113</v>
      </c>
      <c r="CT19" t="s">
        <v>113</v>
      </c>
      <c r="CU19" t="s">
        <v>170</v>
      </c>
      <c r="CV19" t="s">
        <v>144</v>
      </c>
      <c r="CW19" t="s">
        <v>171</v>
      </c>
      <c r="CX19" t="s">
        <v>113</v>
      </c>
      <c r="CY19" t="s">
        <v>119</v>
      </c>
      <c r="CZ19" t="s">
        <v>258</v>
      </c>
      <c r="DA19" t="s">
        <v>104</v>
      </c>
    </row>
    <row r="20" spans="1:105" x14ac:dyDescent="0.3">
      <c r="A20" t="s">
        <v>259</v>
      </c>
      <c r="B20" t="s">
        <v>260</v>
      </c>
      <c r="C20" t="s">
        <v>213</v>
      </c>
      <c r="D20" t="s">
        <v>108</v>
      </c>
      <c r="F20" t="s">
        <v>261</v>
      </c>
      <c r="G20" t="s">
        <v>157</v>
      </c>
      <c r="H20" t="s">
        <v>262</v>
      </c>
      <c r="J20" t="s">
        <v>160</v>
      </c>
      <c r="K20" t="s">
        <v>161</v>
      </c>
      <c r="L20" t="s">
        <v>263</v>
      </c>
      <c r="M20" t="s">
        <v>163</v>
      </c>
      <c r="N20">
        <v>1</v>
      </c>
      <c r="O20" t="s">
        <v>264</v>
      </c>
      <c r="P20">
        <v>46141</v>
      </c>
      <c r="Q20" t="s">
        <v>140</v>
      </c>
      <c r="R20">
        <v>46142</v>
      </c>
      <c r="S20" t="s">
        <v>265</v>
      </c>
      <c r="T20" t="s">
        <v>166</v>
      </c>
      <c r="U20" t="s">
        <v>112</v>
      </c>
      <c r="V20" t="s">
        <v>143</v>
      </c>
      <c r="AB20" t="s">
        <v>167</v>
      </c>
      <c r="AC20" t="s">
        <v>168</v>
      </c>
      <c r="AD20" t="s">
        <v>147</v>
      </c>
      <c r="AE20">
        <v>46295</v>
      </c>
      <c r="AF20">
        <v>46295</v>
      </c>
      <c r="AH20">
        <v>46302</v>
      </c>
      <c r="AI20">
        <v>46302</v>
      </c>
      <c r="AK20">
        <v>46314</v>
      </c>
      <c r="AL20">
        <v>46314</v>
      </c>
      <c r="AN20">
        <v>46321</v>
      </c>
      <c r="AO20">
        <v>46321</v>
      </c>
      <c r="AQ20" t="s">
        <v>148</v>
      </c>
      <c r="AR20" t="s">
        <v>148</v>
      </c>
      <c r="AS20" t="s">
        <v>148</v>
      </c>
      <c r="AT20">
        <v>46284</v>
      </c>
      <c r="AU20">
        <v>46296</v>
      </c>
      <c r="AW20">
        <v>46284</v>
      </c>
      <c r="AX20">
        <v>46296</v>
      </c>
      <c r="AZ20">
        <v>46305</v>
      </c>
      <c r="BA20">
        <v>46305</v>
      </c>
      <c r="BC20">
        <v>46259</v>
      </c>
      <c r="BD20">
        <v>46306</v>
      </c>
      <c r="BF20" t="s">
        <v>149</v>
      </c>
      <c r="BG20">
        <v>46265</v>
      </c>
      <c r="BH20">
        <v>46319</v>
      </c>
      <c r="BJ20" t="s">
        <v>167</v>
      </c>
      <c r="BK20">
        <v>61</v>
      </c>
      <c r="BL20">
        <v>46275</v>
      </c>
      <c r="BM20">
        <v>46327</v>
      </c>
      <c r="BO20">
        <v>46281</v>
      </c>
      <c r="BP20">
        <v>46336</v>
      </c>
      <c r="BR20">
        <v>46295</v>
      </c>
      <c r="BS20">
        <v>46356</v>
      </c>
      <c r="BU20">
        <v>46293</v>
      </c>
      <c r="BV20">
        <v>46353</v>
      </c>
      <c r="CN20" t="s">
        <v>113</v>
      </c>
      <c r="CO20" t="s">
        <v>113</v>
      </c>
      <c r="CP20" t="s">
        <v>113</v>
      </c>
      <c r="CQ20" t="s">
        <v>113</v>
      </c>
      <c r="CR20">
        <v>46213</v>
      </c>
      <c r="CS20">
        <v>46204</v>
      </c>
      <c r="CT20" t="s">
        <v>151</v>
      </c>
      <c r="CU20" t="s">
        <v>170</v>
      </c>
      <c r="CV20" t="s">
        <v>144</v>
      </c>
      <c r="CW20" t="s">
        <v>171</v>
      </c>
      <c r="CX20" t="s">
        <v>113</v>
      </c>
      <c r="CY20" t="s">
        <v>172</v>
      </c>
      <c r="CZ20" t="s">
        <v>153</v>
      </c>
    </row>
    <row r="21" spans="1:105" x14ac:dyDescent="0.3">
      <c r="A21" t="s">
        <v>266</v>
      </c>
      <c r="B21" t="s">
        <v>267</v>
      </c>
      <c r="C21" t="s">
        <v>213</v>
      </c>
      <c r="D21" t="s">
        <v>108</v>
      </c>
      <c r="F21" t="s">
        <v>268</v>
      </c>
      <c r="G21" t="s">
        <v>110</v>
      </c>
      <c r="H21" t="s">
        <v>269</v>
      </c>
      <c r="I21" t="s">
        <v>270</v>
      </c>
      <c r="J21" t="s">
        <v>271</v>
      </c>
      <c r="K21" t="s">
        <v>137</v>
      </c>
      <c r="M21" t="s">
        <v>272</v>
      </c>
      <c r="N21">
        <v>4</v>
      </c>
      <c r="O21" t="s">
        <v>273</v>
      </c>
      <c r="Q21" t="s">
        <v>140</v>
      </c>
      <c r="R21">
        <v>46173</v>
      </c>
      <c r="S21" t="s">
        <v>265</v>
      </c>
      <c r="T21" t="s">
        <v>166</v>
      </c>
      <c r="U21" t="s">
        <v>112</v>
      </c>
      <c r="V21" t="s">
        <v>21</v>
      </c>
      <c r="W21" t="s">
        <v>144</v>
      </c>
      <c r="X21" t="s">
        <v>144</v>
      </c>
      <c r="Y21" t="s">
        <v>144</v>
      </c>
      <c r="Z21" t="s">
        <v>144</v>
      </c>
      <c r="AA21" t="s">
        <v>144</v>
      </c>
      <c r="AB21" t="s">
        <v>274</v>
      </c>
      <c r="AC21" t="s">
        <v>146</v>
      </c>
      <c r="AD21" t="s">
        <v>147</v>
      </c>
      <c r="AE21" t="s">
        <v>275</v>
      </c>
      <c r="AH21">
        <v>46186</v>
      </c>
      <c r="AK21">
        <v>46191</v>
      </c>
      <c r="AN21">
        <v>46196</v>
      </c>
      <c r="AQ21" t="s">
        <v>148</v>
      </c>
      <c r="AR21" t="s">
        <v>148</v>
      </c>
      <c r="AS21" t="s">
        <v>148</v>
      </c>
      <c r="AT21">
        <v>46182</v>
      </c>
      <c r="AW21">
        <v>46182</v>
      </c>
      <c r="AZ21">
        <v>46188</v>
      </c>
      <c r="BC21">
        <v>46184</v>
      </c>
      <c r="BF21" t="s">
        <v>275</v>
      </c>
      <c r="BG21">
        <v>46186</v>
      </c>
      <c r="BJ21" t="s">
        <v>276</v>
      </c>
      <c r="BK21" t="s">
        <v>275</v>
      </c>
      <c r="BL21">
        <v>46197</v>
      </c>
      <c r="BO21">
        <v>46207</v>
      </c>
      <c r="BR21">
        <v>46213</v>
      </c>
      <c r="BU21">
        <v>46213</v>
      </c>
      <c r="CN21" t="s">
        <v>113</v>
      </c>
      <c r="CO21" t="s">
        <v>266</v>
      </c>
      <c r="CP21" t="s">
        <v>113</v>
      </c>
      <c r="CQ21" t="s">
        <v>113</v>
      </c>
      <c r="CR21">
        <v>46213</v>
      </c>
      <c r="CS21" t="s">
        <v>113</v>
      </c>
      <c r="CT21" t="s">
        <v>151</v>
      </c>
      <c r="CU21" t="s">
        <v>170</v>
      </c>
      <c r="CV21" t="s">
        <v>144</v>
      </c>
      <c r="CW21" t="s">
        <v>171</v>
      </c>
      <c r="CX21" t="s">
        <v>113</v>
      </c>
      <c r="CY21" t="s">
        <v>277</v>
      </c>
      <c r="CZ21" t="s">
        <v>153</v>
      </c>
    </row>
    <row r="22" spans="1:105" x14ac:dyDescent="0.3">
      <c r="A22" t="s">
        <v>278</v>
      </c>
      <c r="B22" t="s">
        <v>279</v>
      </c>
      <c r="C22" t="s">
        <v>107</v>
      </c>
      <c r="D22" t="s">
        <v>108</v>
      </c>
      <c r="F22" t="s">
        <v>280</v>
      </c>
      <c r="G22" t="s">
        <v>247</v>
      </c>
      <c r="H22" t="s">
        <v>281</v>
      </c>
      <c r="I22" t="s">
        <v>282</v>
      </c>
      <c r="J22" t="s">
        <v>283</v>
      </c>
      <c r="K22" t="s">
        <v>161</v>
      </c>
      <c r="L22" t="s">
        <v>284</v>
      </c>
      <c r="M22" t="s">
        <v>285</v>
      </c>
      <c r="N22">
        <v>1</v>
      </c>
      <c r="P22">
        <v>46141</v>
      </c>
      <c r="Q22" t="s">
        <v>140</v>
      </c>
      <c r="R22">
        <v>46142</v>
      </c>
      <c r="S22" t="s">
        <v>141</v>
      </c>
      <c r="T22" t="s">
        <v>142</v>
      </c>
      <c r="U22" t="s">
        <v>112</v>
      </c>
      <c r="V22" t="s">
        <v>21</v>
      </c>
      <c r="W22" t="s">
        <v>144</v>
      </c>
      <c r="X22" t="s">
        <v>144</v>
      </c>
      <c r="Y22" t="s">
        <v>144</v>
      </c>
      <c r="Z22" t="s">
        <v>148</v>
      </c>
      <c r="AA22" t="s">
        <v>144</v>
      </c>
      <c r="AB22" t="s">
        <v>180</v>
      </c>
      <c r="AC22" t="s">
        <v>146</v>
      </c>
      <c r="AD22" t="s">
        <v>181</v>
      </c>
      <c r="AE22">
        <v>46153</v>
      </c>
      <c r="AF22">
        <v>46153</v>
      </c>
      <c r="AG22">
        <v>46153</v>
      </c>
      <c r="AH22">
        <v>46160</v>
      </c>
      <c r="AI22">
        <v>46160</v>
      </c>
      <c r="AJ22">
        <v>46160</v>
      </c>
      <c r="AK22">
        <v>46153</v>
      </c>
      <c r="AL22">
        <v>46153</v>
      </c>
      <c r="AM22">
        <v>46153</v>
      </c>
      <c r="AN22">
        <v>46160</v>
      </c>
      <c r="AO22">
        <v>46160</v>
      </c>
      <c r="AP22">
        <v>46160</v>
      </c>
      <c r="AQ22" t="s">
        <v>286</v>
      </c>
      <c r="AT22">
        <v>46154</v>
      </c>
      <c r="AU22">
        <v>46154</v>
      </c>
      <c r="AV22">
        <v>46154</v>
      </c>
      <c r="AW22">
        <v>46154</v>
      </c>
      <c r="AX22">
        <v>46154</v>
      </c>
      <c r="AY22">
        <v>46154</v>
      </c>
      <c r="AZ22">
        <v>46160</v>
      </c>
      <c r="BA22">
        <v>46160</v>
      </c>
      <c r="BB22">
        <v>46160</v>
      </c>
      <c r="BC22">
        <v>46156</v>
      </c>
      <c r="BD22">
        <v>46157</v>
      </c>
      <c r="BE22">
        <v>46157</v>
      </c>
      <c r="BF22" t="s">
        <v>149</v>
      </c>
      <c r="BG22">
        <v>46163</v>
      </c>
      <c r="BH22">
        <v>46164</v>
      </c>
      <c r="BI22">
        <v>46164</v>
      </c>
      <c r="BJ22" t="s">
        <v>180</v>
      </c>
      <c r="BK22">
        <v>80</v>
      </c>
      <c r="BL22">
        <v>46168</v>
      </c>
      <c r="BM22">
        <v>46171</v>
      </c>
      <c r="BN22">
        <v>46171</v>
      </c>
      <c r="BO22">
        <v>46171</v>
      </c>
      <c r="BP22">
        <v>46178</v>
      </c>
      <c r="BQ22">
        <v>46178</v>
      </c>
      <c r="BR22">
        <v>46173</v>
      </c>
      <c r="BS22">
        <v>46184</v>
      </c>
      <c r="BT22">
        <v>46184</v>
      </c>
      <c r="BU22">
        <v>46172</v>
      </c>
      <c r="BV22">
        <v>46181</v>
      </c>
      <c r="BW22">
        <v>46181</v>
      </c>
      <c r="BX22" t="s">
        <v>287</v>
      </c>
      <c r="CA22">
        <v>46195</v>
      </c>
      <c r="CN22" t="s">
        <v>113</v>
      </c>
      <c r="CO22" t="s">
        <v>113</v>
      </c>
      <c r="CP22" t="s">
        <v>113</v>
      </c>
      <c r="CQ22" t="s">
        <v>113</v>
      </c>
      <c r="CR22">
        <v>46160</v>
      </c>
      <c r="CS22">
        <v>46141</v>
      </c>
      <c r="CT22" t="s">
        <v>151</v>
      </c>
      <c r="CU22" t="s">
        <v>113</v>
      </c>
      <c r="CV22" t="s">
        <v>113</v>
      </c>
      <c r="CW22" t="s">
        <v>113</v>
      </c>
      <c r="CX22" t="s">
        <v>113</v>
      </c>
      <c r="CY22" t="s">
        <v>288</v>
      </c>
      <c r="CZ22" t="s">
        <v>289</v>
      </c>
    </row>
    <row r="23" spans="1:105" x14ac:dyDescent="0.3">
      <c r="A23" t="s">
        <v>290</v>
      </c>
      <c r="B23" t="s">
        <v>291</v>
      </c>
      <c r="C23" t="s">
        <v>292</v>
      </c>
      <c r="D23" t="s">
        <v>108</v>
      </c>
      <c r="F23" t="s">
        <v>293</v>
      </c>
      <c r="G23" t="s">
        <v>110</v>
      </c>
      <c r="H23" t="s">
        <v>294</v>
      </c>
      <c r="I23" t="s">
        <v>295</v>
      </c>
      <c r="J23" t="s">
        <v>112</v>
      </c>
      <c r="K23" t="s">
        <v>137</v>
      </c>
      <c r="L23" t="s">
        <v>296</v>
      </c>
      <c r="M23" t="s">
        <v>115</v>
      </c>
      <c r="N23">
        <v>1</v>
      </c>
      <c r="P23" t="s">
        <v>297</v>
      </c>
      <c r="Q23" t="s">
        <v>298</v>
      </c>
      <c r="R23" t="s">
        <v>299</v>
      </c>
      <c r="S23" t="s">
        <v>265</v>
      </c>
      <c r="T23" t="s">
        <v>113</v>
      </c>
      <c r="U23" t="s">
        <v>112</v>
      </c>
      <c r="V23" t="s">
        <v>300</v>
      </c>
      <c r="AB23" t="s">
        <v>254</v>
      </c>
      <c r="AC23" t="s">
        <v>220</v>
      </c>
      <c r="AD23" t="s">
        <v>147</v>
      </c>
      <c r="AE23" t="s">
        <v>301</v>
      </c>
      <c r="AF23" t="s">
        <v>301</v>
      </c>
      <c r="AG23" t="s">
        <v>119</v>
      </c>
      <c r="AH23" t="s">
        <v>301</v>
      </c>
      <c r="AI23" t="s">
        <v>301</v>
      </c>
      <c r="AK23" t="s">
        <v>301</v>
      </c>
      <c r="AL23" t="s">
        <v>301</v>
      </c>
      <c r="AN23" t="s">
        <v>301</v>
      </c>
      <c r="AO23" t="s">
        <v>301</v>
      </c>
      <c r="AT23">
        <v>45940</v>
      </c>
      <c r="AU23">
        <v>45940</v>
      </c>
      <c r="AW23">
        <v>45940</v>
      </c>
      <c r="AX23">
        <v>45940</v>
      </c>
      <c r="BK23">
        <v>40</v>
      </c>
      <c r="BS23">
        <v>46020</v>
      </c>
      <c r="CN23" t="s">
        <v>113</v>
      </c>
      <c r="CO23" t="s">
        <v>113</v>
      </c>
      <c r="CP23" t="s">
        <v>113</v>
      </c>
      <c r="CQ23" t="s">
        <v>113</v>
      </c>
      <c r="CR23" t="s">
        <v>188</v>
      </c>
      <c r="CS23" t="s">
        <v>113</v>
      </c>
      <c r="CT23" t="s">
        <v>302</v>
      </c>
      <c r="CU23" t="s">
        <v>113</v>
      </c>
      <c r="CV23" t="s">
        <v>113</v>
      </c>
      <c r="CW23" t="s">
        <v>113</v>
      </c>
      <c r="CX23" t="s">
        <v>113</v>
      </c>
      <c r="CY23" t="s">
        <v>303</v>
      </c>
      <c r="CZ23" t="s">
        <v>153</v>
      </c>
    </row>
    <row r="24" spans="1:105" x14ac:dyDescent="0.3">
      <c r="A24" t="s">
        <v>304</v>
      </c>
      <c r="B24" t="s">
        <v>305</v>
      </c>
      <c r="C24" t="s">
        <v>107</v>
      </c>
      <c r="D24" t="s">
        <v>108</v>
      </c>
      <c r="F24" t="s">
        <v>306</v>
      </c>
      <c r="G24" t="s">
        <v>247</v>
      </c>
      <c r="I24" t="s">
        <v>307</v>
      </c>
      <c r="J24" t="s">
        <v>308</v>
      </c>
      <c r="K24" t="s">
        <v>137</v>
      </c>
      <c r="L24" t="s">
        <v>309</v>
      </c>
      <c r="M24" t="s">
        <v>310</v>
      </c>
      <c r="N24">
        <v>1</v>
      </c>
      <c r="O24" t="s">
        <v>311</v>
      </c>
      <c r="P24">
        <v>46141</v>
      </c>
      <c r="Q24" t="s">
        <v>140</v>
      </c>
      <c r="R24">
        <v>46142</v>
      </c>
      <c r="S24" t="s">
        <v>252</v>
      </c>
      <c r="T24" t="s">
        <v>253</v>
      </c>
      <c r="U24" t="s">
        <v>112</v>
      </c>
      <c r="V24" t="s">
        <v>21</v>
      </c>
      <c r="W24" t="s">
        <v>144</v>
      </c>
      <c r="X24" t="s">
        <v>312</v>
      </c>
      <c r="Y24" t="s">
        <v>144</v>
      </c>
      <c r="Z24" t="s">
        <v>144</v>
      </c>
      <c r="AA24" t="s">
        <v>312</v>
      </c>
      <c r="AB24" t="s">
        <v>313</v>
      </c>
      <c r="AC24" t="s">
        <v>146</v>
      </c>
      <c r="AD24" t="s">
        <v>314</v>
      </c>
      <c r="AE24">
        <v>46167</v>
      </c>
      <c r="AF24">
        <v>46165</v>
      </c>
      <c r="AG24">
        <v>46165</v>
      </c>
      <c r="AH24">
        <v>46188</v>
      </c>
      <c r="AI24">
        <v>46188</v>
      </c>
      <c r="AJ24">
        <v>46188</v>
      </c>
      <c r="AK24">
        <v>46167</v>
      </c>
      <c r="AL24">
        <v>46165</v>
      </c>
      <c r="AM24">
        <v>46165</v>
      </c>
      <c r="AN24">
        <v>46188</v>
      </c>
      <c r="AO24">
        <v>46188</v>
      </c>
      <c r="AP24">
        <v>46188</v>
      </c>
      <c r="AQ24" t="s">
        <v>256</v>
      </c>
      <c r="AR24">
        <v>46234</v>
      </c>
      <c r="AS24">
        <v>46234</v>
      </c>
      <c r="AT24">
        <v>46181</v>
      </c>
      <c r="AU24">
        <v>46183</v>
      </c>
      <c r="AV24">
        <v>46183</v>
      </c>
      <c r="AW24">
        <v>46181</v>
      </c>
      <c r="AX24">
        <v>46183</v>
      </c>
      <c r="AY24">
        <v>46183</v>
      </c>
      <c r="AZ24">
        <v>46185</v>
      </c>
      <c r="BA24">
        <v>46190</v>
      </c>
      <c r="BB24">
        <v>46190</v>
      </c>
      <c r="BC24">
        <v>46182</v>
      </c>
      <c r="BD24">
        <v>46184</v>
      </c>
      <c r="BE24">
        <v>46184</v>
      </c>
      <c r="BF24" t="s">
        <v>149</v>
      </c>
      <c r="BG24">
        <v>46191</v>
      </c>
      <c r="BH24">
        <v>46202</v>
      </c>
      <c r="BI24">
        <v>46202</v>
      </c>
      <c r="BJ24" t="s">
        <v>313</v>
      </c>
      <c r="BK24" t="s">
        <v>315</v>
      </c>
      <c r="BL24">
        <v>46196</v>
      </c>
      <c r="BM24">
        <v>46225</v>
      </c>
      <c r="BN24">
        <v>46225</v>
      </c>
      <c r="BO24">
        <v>46199</v>
      </c>
      <c r="BP24">
        <v>46246</v>
      </c>
      <c r="BQ24">
        <v>46246</v>
      </c>
      <c r="BR24">
        <v>46213</v>
      </c>
      <c r="BS24">
        <v>46248</v>
      </c>
      <c r="BT24">
        <v>46248</v>
      </c>
      <c r="BU24">
        <v>46210</v>
      </c>
      <c r="BV24">
        <v>46228</v>
      </c>
      <c r="BW24">
        <v>46228</v>
      </c>
      <c r="BX24" t="s">
        <v>316</v>
      </c>
      <c r="BY24">
        <v>46191</v>
      </c>
      <c r="BZ24">
        <v>46191</v>
      </c>
      <c r="CA24">
        <v>46209</v>
      </c>
      <c r="CI24">
        <v>46190</v>
      </c>
      <c r="CJ24">
        <v>46209</v>
      </c>
      <c r="CK24">
        <v>46209</v>
      </c>
      <c r="CN24" t="s">
        <v>113</v>
      </c>
      <c r="CO24" t="s">
        <v>304</v>
      </c>
      <c r="CP24" t="s">
        <v>113</v>
      </c>
      <c r="CQ24" t="s">
        <v>304</v>
      </c>
      <c r="CR24">
        <v>46160</v>
      </c>
      <c r="CS24">
        <v>46141</v>
      </c>
      <c r="CT24" t="s">
        <v>151</v>
      </c>
      <c r="CU24" t="s">
        <v>170</v>
      </c>
      <c r="CV24" t="s">
        <v>144</v>
      </c>
      <c r="CW24" t="s">
        <v>171</v>
      </c>
      <c r="CX24" t="s">
        <v>113</v>
      </c>
      <c r="CY24" t="s">
        <v>317</v>
      </c>
      <c r="CZ24" t="s">
        <v>289</v>
      </c>
      <c r="DA24" t="s">
        <v>104</v>
      </c>
    </row>
    <row r="25" spans="1:105" x14ac:dyDescent="0.3">
      <c r="A25" t="s">
        <v>318</v>
      </c>
      <c r="B25" t="s">
        <v>319</v>
      </c>
      <c r="C25" t="s">
        <v>107</v>
      </c>
      <c r="D25" t="s">
        <v>108</v>
      </c>
      <c r="F25" t="s">
        <v>320</v>
      </c>
      <c r="G25" t="s">
        <v>157</v>
      </c>
      <c r="H25" t="s">
        <v>321</v>
      </c>
      <c r="J25" t="s">
        <v>160</v>
      </c>
      <c r="K25" t="s">
        <v>161</v>
      </c>
      <c r="L25" t="s">
        <v>322</v>
      </c>
      <c r="M25" t="s">
        <v>163</v>
      </c>
      <c r="N25">
        <v>1</v>
      </c>
      <c r="O25" t="s">
        <v>323</v>
      </c>
      <c r="P25">
        <v>46141</v>
      </c>
      <c r="Q25" t="s">
        <v>140</v>
      </c>
      <c r="R25">
        <v>46142</v>
      </c>
      <c r="S25" t="s">
        <v>265</v>
      </c>
      <c r="T25" t="s">
        <v>166</v>
      </c>
      <c r="U25" t="s">
        <v>112</v>
      </c>
      <c r="V25" t="s">
        <v>143</v>
      </c>
      <c r="AB25" t="s">
        <v>167</v>
      </c>
      <c r="AC25" t="s">
        <v>168</v>
      </c>
      <c r="AD25" t="s">
        <v>147</v>
      </c>
      <c r="AE25">
        <v>46230</v>
      </c>
      <c r="AF25">
        <v>46247</v>
      </c>
      <c r="AG25">
        <v>46247</v>
      </c>
      <c r="AH25">
        <v>46238</v>
      </c>
      <c r="AI25">
        <v>46254</v>
      </c>
      <c r="AJ25" t="s">
        <v>119</v>
      </c>
      <c r="AK25">
        <v>46256</v>
      </c>
      <c r="AL25">
        <v>46256</v>
      </c>
      <c r="AN25">
        <v>46263</v>
      </c>
      <c r="AO25">
        <v>46263</v>
      </c>
      <c r="AQ25" t="s">
        <v>148</v>
      </c>
      <c r="AR25" t="s">
        <v>148</v>
      </c>
      <c r="AS25" t="s">
        <v>148</v>
      </c>
      <c r="AT25">
        <v>46259</v>
      </c>
      <c r="AU25">
        <v>46296</v>
      </c>
      <c r="AW25">
        <v>46259</v>
      </c>
      <c r="AX25">
        <v>46296</v>
      </c>
      <c r="AZ25">
        <v>46280</v>
      </c>
      <c r="BA25">
        <v>46280</v>
      </c>
      <c r="BC25">
        <v>46267</v>
      </c>
      <c r="BD25">
        <v>46300</v>
      </c>
      <c r="BF25" t="s">
        <v>149</v>
      </c>
      <c r="BG25">
        <v>46194</v>
      </c>
      <c r="BH25">
        <v>46315</v>
      </c>
      <c r="BJ25" t="s">
        <v>167</v>
      </c>
      <c r="BK25">
        <v>60</v>
      </c>
      <c r="BL25">
        <v>46200</v>
      </c>
      <c r="BM25">
        <v>46320</v>
      </c>
      <c r="BO25">
        <v>46206</v>
      </c>
      <c r="BP25">
        <v>46331</v>
      </c>
      <c r="BR25">
        <v>46254</v>
      </c>
      <c r="BS25">
        <v>46341</v>
      </c>
      <c r="BU25">
        <v>46216</v>
      </c>
      <c r="BV25">
        <v>46341</v>
      </c>
      <c r="BX25" t="s">
        <v>169</v>
      </c>
      <c r="CN25" t="s">
        <v>113</v>
      </c>
      <c r="CO25" t="s">
        <v>113</v>
      </c>
      <c r="CP25" t="s">
        <v>113</v>
      </c>
      <c r="CQ25" t="s">
        <v>113</v>
      </c>
      <c r="CR25" t="s">
        <v>113</v>
      </c>
      <c r="CS25">
        <v>0</v>
      </c>
      <c r="CT25" t="s">
        <v>113</v>
      </c>
      <c r="CU25" t="s">
        <v>170</v>
      </c>
      <c r="CV25" t="s">
        <v>144</v>
      </c>
      <c r="CW25" t="s">
        <v>171</v>
      </c>
      <c r="CX25" t="s">
        <v>113</v>
      </c>
      <c r="CY25" t="s">
        <v>172</v>
      </c>
      <c r="CZ25" t="s">
        <v>153</v>
      </c>
    </row>
    <row r="26" spans="1:105" x14ac:dyDescent="0.3">
      <c r="A26" t="s">
        <v>324</v>
      </c>
      <c r="B26" t="s">
        <v>325</v>
      </c>
      <c r="C26" t="s">
        <v>213</v>
      </c>
      <c r="D26" t="s">
        <v>108</v>
      </c>
      <c r="F26" t="s">
        <v>326</v>
      </c>
      <c r="G26" t="s">
        <v>133</v>
      </c>
      <c r="J26" t="s">
        <v>327</v>
      </c>
      <c r="K26" t="s">
        <v>161</v>
      </c>
      <c r="M26" t="s">
        <v>115</v>
      </c>
      <c r="N26">
        <v>1</v>
      </c>
      <c r="Q26" t="s">
        <v>116</v>
      </c>
      <c r="S26" t="s">
        <v>117</v>
      </c>
      <c r="T26" t="s">
        <v>166</v>
      </c>
      <c r="U26" t="s">
        <v>112</v>
      </c>
      <c r="V26" t="s">
        <v>328</v>
      </c>
      <c r="AB26" t="s">
        <v>180</v>
      </c>
      <c r="AD26" t="s">
        <v>181</v>
      </c>
      <c r="CN26" t="s">
        <v>113</v>
      </c>
      <c r="CO26" t="s">
        <v>113</v>
      </c>
      <c r="CP26" t="s">
        <v>113</v>
      </c>
      <c r="CQ26" t="s">
        <v>113</v>
      </c>
      <c r="CR26">
        <v>46266</v>
      </c>
      <c r="CS26">
        <v>46260</v>
      </c>
      <c r="CT26" t="s">
        <v>151</v>
      </c>
      <c r="CU26" t="s">
        <v>170</v>
      </c>
      <c r="CV26" t="s">
        <v>144</v>
      </c>
      <c r="CW26" t="s">
        <v>171</v>
      </c>
      <c r="CX26" t="s">
        <v>113</v>
      </c>
      <c r="CY26" t="s">
        <v>183</v>
      </c>
      <c r="CZ26" t="s">
        <v>153</v>
      </c>
      <c r="DA26" t="s">
        <v>329</v>
      </c>
    </row>
    <row r="27" spans="1:105" x14ac:dyDescent="0.3">
      <c r="A27" t="s">
        <v>330</v>
      </c>
      <c r="B27" t="s">
        <v>331</v>
      </c>
      <c r="C27" t="s">
        <v>124</v>
      </c>
      <c r="D27" t="s">
        <v>108</v>
      </c>
      <c r="E27" t="s">
        <v>332</v>
      </c>
      <c r="F27" t="s">
        <v>332</v>
      </c>
      <c r="G27" t="s">
        <v>110</v>
      </c>
      <c r="H27" t="s">
        <v>333</v>
      </c>
      <c r="I27" t="s">
        <v>334</v>
      </c>
      <c r="J27" t="s">
        <v>335</v>
      </c>
      <c r="K27" t="s">
        <v>137</v>
      </c>
      <c r="L27" t="s">
        <v>296</v>
      </c>
      <c r="M27" t="s">
        <v>115</v>
      </c>
      <c r="N27">
        <v>4</v>
      </c>
      <c r="O27" t="s">
        <v>336</v>
      </c>
      <c r="P27">
        <v>46142</v>
      </c>
      <c r="Q27" t="s">
        <v>140</v>
      </c>
      <c r="R27">
        <v>46142</v>
      </c>
      <c r="S27" t="s">
        <v>141</v>
      </c>
      <c r="T27" t="s">
        <v>142</v>
      </c>
      <c r="U27" t="s">
        <v>112</v>
      </c>
      <c r="V27" t="s">
        <v>21</v>
      </c>
      <c r="W27" t="s">
        <v>144</v>
      </c>
      <c r="X27" t="s">
        <v>144</v>
      </c>
      <c r="Y27" t="s">
        <v>144</v>
      </c>
      <c r="Z27" t="s">
        <v>144</v>
      </c>
      <c r="AA27" t="s">
        <v>144</v>
      </c>
      <c r="AB27" t="s">
        <v>180</v>
      </c>
      <c r="AC27" t="s">
        <v>146</v>
      </c>
      <c r="AD27" t="s">
        <v>181</v>
      </c>
      <c r="AE27">
        <v>46150</v>
      </c>
      <c r="AF27">
        <v>46150</v>
      </c>
      <c r="AG27">
        <v>46150</v>
      </c>
      <c r="AH27">
        <v>46151</v>
      </c>
      <c r="AI27">
        <v>46153</v>
      </c>
      <c r="AJ27">
        <v>46153</v>
      </c>
      <c r="AK27">
        <v>46160</v>
      </c>
      <c r="AL27">
        <v>46164</v>
      </c>
      <c r="AM27">
        <v>46164</v>
      </c>
      <c r="AN27">
        <v>46162</v>
      </c>
      <c r="AO27">
        <v>46165</v>
      </c>
      <c r="AP27">
        <v>46165</v>
      </c>
      <c r="AT27">
        <v>46150</v>
      </c>
      <c r="AU27">
        <v>46150</v>
      </c>
      <c r="AV27">
        <v>46150</v>
      </c>
      <c r="AW27">
        <v>46150</v>
      </c>
      <c r="AX27">
        <v>46150</v>
      </c>
      <c r="AY27">
        <v>46150</v>
      </c>
      <c r="AZ27">
        <v>46157</v>
      </c>
      <c r="BA27">
        <v>46157</v>
      </c>
      <c r="BB27">
        <v>46157</v>
      </c>
      <c r="BC27">
        <v>46153</v>
      </c>
      <c r="BD27">
        <v>46153</v>
      </c>
      <c r="BE27">
        <v>46153</v>
      </c>
      <c r="BF27" t="s">
        <v>196</v>
      </c>
      <c r="BG27">
        <v>46156</v>
      </c>
      <c r="BH27">
        <v>46158</v>
      </c>
      <c r="BI27">
        <v>46158</v>
      </c>
      <c r="BJ27" t="s">
        <v>180</v>
      </c>
      <c r="BK27">
        <v>40</v>
      </c>
      <c r="BL27">
        <v>46161</v>
      </c>
      <c r="BM27">
        <v>46165</v>
      </c>
      <c r="BN27">
        <v>46165</v>
      </c>
      <c r="BO27">
        <v>46163</v>
      </c>
      <c r="BP27">
        <v>46166</v>
      </c>
      <c r="BQ27">
        <v>46171</v>
      </c>
      <c r="BR27">
        <v>46169</v>
      </c>
      <c r="BS27">
        <v>46203</v>
      </c>
      <c r="BT27">
        <v>46203</v>
      </c>
      <c r="BU27">
        <v>46166</v>
      </c>
      <c r="BV27">
        <v>46169</v>
      </c>
      <c r="BW27">
        <v>46169</v>
      </c>
      <c r="BX27" t="s">
        <v>337</v>
      </c>
      <c r="CA27">
        <v>46169</v>
      </c>
      <c r="CN27" t="s">
        <v>113</v>
      </c>
      <c r="CO27" t="s">
        <v>113</v>
      </c>
      <c r="CP27" t="s">
        <v>113</v>
      </c>
      <c r="CQ27" t="s">
        <v>113</v>
      </c>
      <c r="CR27">
        <v>46223</v>
      </c>
      <c r="CS27">
        <v>46142</v>
      </c>
      <c r="CT27" t="s">
        <v>151</v>
      </c>
      <c r="CU27" t="s">
        <v>113</v>
      </c>
      <c r="CV27" t="s">
        <v>113</v>
      </c>
      <c r="CW27" t="s">
        <v>113</v>
      </c>
      <c r="CX27" t="s">
        <v>113</v>
      </c>
      <c r="CY27" t="s">
        <v>183</v>
      </c>
      <c r="CZ27" t="s">
        <v>153</v>
      </c>
    </row>
    <row r="28" spans="1:105" x14ac:dyDescent="0.3">
      <c r="A28" t="s">
        <v>338</v>
      </c>
      <c r="B28" t="s">
        <v>339</v>
      </c>
      <c r="C28" t="s">
        <v>292</v>
      </c>
      <c r="D28" t="s">
        <v>108</v>
      </c>
      <c r="F28" t="s">
        <v>340</v>
      </c>
      <c r="G28" t="s">
        <v>110</v>
      </c>
      <c r="H28" t="s">
        <v>341</v>
      </c>
      <c r="I28" t="s">
        <v>342</v>
      </c>
      <c r="J28" t="s">
        <v>127</v>
      </c>
      <c r="K28" t="s">
        <v>137</v>
      </c>
      <c r="L28" t="s">
        <v>343</v>
      </c>
      <c r="M28" t="s">
        <v>344</v>
      </c>
      <c r="N28">
        <v>4</v>
      </c>
      <c r="O28" t="s">
        <v>345</v>
      </c>
      <c r="P28">
        <v>46107</v>
      </c>
      <c r="Q28" t="s">
        <v>140</v>
      </c>
      <c r="R28">
        <v>46107</v>
      </c>
      <c r="S28" t="s">
        <v>346</v>
      </c>
      <c r="T28" t="s">
        <v>347</v>
      </c>
      <c r="U28" t="s">
        <v>112</v>
      </c>
      <c r="V28" t="s">
        <v>143</v>
      </c>
      <c r="AB28" t="s">
        <v>180</v>
      </c>
      <c r="AC28" t="s">
        <v>146</v>
      </c>
      <c r="AD28" t="s">
        <v>348</v>
      </c>
      <c r="AE28">
        <v>46113</v>
      </c>
      <c r="AF28">
        <v>46113</v>
      </c>
      <c r="AG28">
        <v>46113</v>
      </c>
      <c r="AH28">
        <v>46118</v>
      </c>
      <c r="AI28">
        <v>46118</v>
      </c>
      <c r="AJ28">
        <v>46118</v>
      </c>
      <c r="AK28">
        <v>46113</v>
      </c>
      <c r="AL28">
        <v>46113</v>
      </c>
      <c r="AM28">
        <v>46113</v>
      </c>
      <c r="AN28">
        <v>46118</v>
      </c>
      <c r="AO28">
        <v>46118</v>
      </c>
      <c r="AP28">
        <v>46118</v>
      </c>
      <c r="AT28">
        <v>46115</v>
      </c>
      <c r="AU28">
        <v>46116</v>
      </c>
      <c r="AV28">
        <v>46116</v>
      </c>
      <c r="AW28">
        <v>46115</v>
      </c>
      <c r="AX28">
        <v>46116</v>
      </c>
      <c r="AY28">
        <v>46116</v>
      </c>
      <c r="AZ28">
        <v>46127</v>
      </c>
      <c r="BC28">
        <v>46118</v>
      </c>
      <c r="BF28" t="s">
        <v>149</v>
      </c>
      <c r="BG28">
        <v>46123</v>
      </c>
      <c r="BJ28" t="s">
        <v>180</v>
      </c>
      <c r="BK28">
        <v>40</v>
      </c>
      <c r="BL28">
        <v>46129</v>
      </c>
      <c r="BO28">
        <v>46136</v>
      </c>
      <c r="BR28">
        <v>46138</v>
      </c>
      <c r="BU28">
        <v>46136</v>
      </c>
      <c r="CN28" t="s">
        <v>113</v>
      </c>
      <c r="CO28" t="s">
        <v>113</v>
      </c>
      <c r="CP28" t="s">
        <v>113</v>
      </c>
      <c r="CQ28" t="s">
        <v>113</v>
      </c>
      <c r="CR28" t="s">
        <v>113</v>
      </c>
      <c r="CS28" t="s">
        <v>113</v>
      </c>
      <c r="CT28" t="s">
        <v>113</v>
      </c>
      <c r="CU28" t="s">
        <v>113</v>
      </c>
      <c r="CV28" t="s">
        <v>113</v>
      </c>
      <c r="CW28" t="s">
        <v>113</v>
      </c>
      <c r="CX28" t="s">
        <v>113</v>
      </c>
      <c r="CY28" t="s">
        <v>183</v>
      </c>
      <c r="CZ28" t="s">
        <v>153</v>
      </c>
    </row>
    <row r="29" spans="1:105" x14ac:dyDescent="0.3">
      <c r="A29" t="s">
        <v>349</v>
      </c>
      <c r="B29" t="s">
        <v>350</v>
      </c>
      <c r="C29" t="s">
        <v>107</v>
      </c>
      <c r="D29" t="s">
        <v>108</v>
      </c>
      <c r="F29" t="s">
        <v>351</v>
      </c>
      <c r="G29" t="s">
        <v>133</v>
      </c>
      <c r="H29" t="s">
        <v>352</v>
      </c>
      <c r="I29" t="s">
        <v>353</v>
      </c>
      <c r="J29" t="s">
        <v>354</v>
      </c>
      <c r="K29" t="s">
        <v>161</v>
      </c>
      <c r="M29" t="s">
        <v>115</v>
      </c>
      <c r="N29">
        <v>1</v>
      </c>
      <c r="P29">
        <v>46213</v>
      </c>
      <c r="Q29" t="s">
        <v>116</v>
      </c>
      <c r="S29" t="s">
        <v>117</v>
      </c>
      <c r="T29" t="s">
        <v>113</v>
      </c>
      <c r="U29" t="s">
        <v>112</v>
      </c>
      <c r="V29" t="s">
        <v>352</v>
      </c>
      <c r="AB29" t="s">
        <v>180</v>
      </c>
      <c r="AD29" t="s">
        <v>181</v>
      </c>
      <c r="CN29" t="s">
        <v>113</v>
      </c>
      <c r="CO29" t="s">
        <v>113</v>
      </c>
      <c r="CP29" t="s">
        <v>113</v>
      </c>
      <c r="CQ29" t="s">
        <v>113</v>
      </c>
      <c r="CR29">
        <v>46218</v>
      </c>
      <c r="CS29">
        <v>0</v>
      </c>
      <c r="CT29" t="s">
        <v>151</v>
      </c>
      <c r="CU29" t="s">
        <v>355</v>
      </c>
      <c r="CV29" t="s">
        <v>356</v>
      </c>
      <c r="CW29" t="s">
        <v>171</v>
      </c>
      <c r="CX29" t="s">
        <v>113</v>
      </c>
      <c r="CY29" t="s">
        <v>183</v>
      </c>
      <c r="CZ29" t="s">
        <v>153</v>
      </c>
    </row>
    <row r="30" spans="1:105" x14ac:dyDescent="0.3">
      <c r="A30" t="s">
        <v>357</v>
      </c>
      <c r="B30" t="s">
        <v>358</v>
      </c>
      <c r="C30" t="s">
        <v>107</v>
      </c>
      <c r="D30" t="s">
        <v>108</v>
      </c>
      <c r="F30" t="s">
        <v>359</v>
      </c>
      <c r="G30" t="s">
        <v>133</v>
      </c>
      <c r="H30" t="s">
        <v>352</v>
      </c>
      <c r="I30" t="s">
        <v>353</v>
      </c>
      <c r="J30" t="s">
        <v>354</v>
      </c>
      <c r="K30" t="s">
        <v>161</v>
      </c>
      <c r="M30" t="s">
        <v>115</v>
      </c>
      <c r="N30">
        <v>1</v>
      </c>
      <c r="P30">
        <v>46213</v>
      </c>
      <c r="Q30" t="s">
        <v>116</v>
      </c>
      <c r="S30" t="s">
        <v>117</v>
      </c>
      <c r="T30" t="s">
        <v>113</v>
      </c>
      <c r="U30" t="s">
        <v>112</v>
      </c>
      <c r="V30" t="s">
        <v>352</v>
      </c>
      <c r="AB30" t="s">
        <v>180</v>
      </c>
      <c r="AD30" t="s">
        <v>181</v>
      </c>
      <c r="CN30" t="s">
        <v>113</v>
      </c>
      <c r="CO30" t="s">
        <v>113</v>
      </c>
      <c r="CP30" t="s">
        <v>113</v>
      </c>
      <c r="CQ30" t="s">
        <v>113</v>
      </c>
      <c r="CR30">
        <v>46218</v>
      </c>
      <c r="CS30">
        <v>0</v>
      </c>
      <c r="CT30" t="s">
        <v>151</v>
      </c>
      <c r="CU30" t="s">
        <v>355</v>
      </c>
      <c r="CV30" t="s">
        <v>356</v>
      </c>
      <c r="CW30" t="s">
        <v>171</v>
      </c>
      <c r="CX30" t="s">
        <v>113</v>
      </c>
      <c r="CY30" t="s">
        <v>183</v>
      </c>
      <c r="CZ30" t="s">
        <v>153</v>
      </c>
    </row>
    <row r="31" spans="1:105" x14ac:dyDescent="0.3">
      <c r="A31" t="s">
        <v>360</v>
      </c>
      <c r="B31" t="s">
        <v>361</v>
      </c>
      <c r="C31" t="s">
        <v>124</v>
      </c>
      <c r="D31" t="s">
        <v>108</v>
      </c>
      <c r="F31" t="s">
        <v>362</v>
      </c>
      <c r="G31" t="s">
        <v>133</v>
      </c>
      <c r="H31" t="s">
        <v>352</v>
      </c>
      <c r="I31" t="s">
        <v>353</v>
      </c>
      <c r="J31" t="s">
        <v>354</v>
      </c>
      <c r="K31" t="s">
        <v>161</v>
      </c>
      <c r="M31" t="s">
        <v>115</v>
      </c>
      <c r="N31">
        <v>1</v>
      </c>
      <c r="P31">
        <v>46213</v>
      </c>
      <c r="Q31" t="s">
        <v>116</v>
      </c>
      <c r="S31" t="s">
        <v>117</v>
      </c>
      <c r="T31" t="s">
        <v>113</v>
      </c>
      <c r="U31" t="s">
        <v>112</v>
      </c>
      <c r="V31" t="s">
        <v>352</v>
      </c>
      <c r="AB31" t="s">
        <v>180</v>
      </c>
      <c r="AD31" t="s">
        <v>181</v>
      </c>
      <c r="CN31" t="s">
        <v>113</v>
      </c>
      <c r="CO31" t="s">
        <v>113</v>
      </c>
      <c r="CP31" t="s">
        <v>113</v>
      </c>
      <c r="CQ31" t="s">
        <v>113</v>
      </c>
      <c r="CR31">
        <v>46218</v>
      </c>
      <c r="CS31">
        <v>0</v>
      </c>
      <c r="CT31" t="s">
        <v>151</v>
      </c>
      <c r="CU31" t="s">
        <v>355</v>
      </c>
      <c r="CV31" t="s">
        <v>356</v>
      </c>
      <c r="CW31" t="s">
        <v>171</v>
      </c>
      <c r="CX31" t="s">
        <v>113</v>
      </c>
      <c r="CY31" t="s">
        <v>183</v>
      </c>
      <c r="CZ31" t="s">
        <v>153</v>
      </c>
    </row>
    <row r="32" spans="1:105" x14ac:dyDescent="0.3">
      <c r="A32" t="s">
        <v>363</v>
      </c>
      <c r="B32" t="s">
        <v>364</v>
      </c>
      <c r="C32" t="s">
        <v>124</v>
      </c>
      <c r="D32" t="s">
        <v>108</v>
      </c>
      <c r="F32" t="s">
        <v>365</v>
      </c>
      <c r="G32" t="s">
        <v>133</v>
      </c>
      <c r="H32" t="s">
        <v>352</v>
      </c>
      <c r="I32" t="s">
        <v>353</v>
      </c>
      <c r="J32" t="s">
        <v>354</v>
      </c>
      <c r="K32" t="s">
        <v>161</v>
      </c>
      <c r="M32" t="s">
        <v>115</v>
      </c>
      <c r="N32">
        <v>1</v>
      </c>
      <c r="P32">
        <v>46213</v>
      </c>
      <c r="Q32" t="s">
        <v>116</v>
      </c>
      <c r="S32" t="s">
        <v>117</v>
      </c>
      <c r="T32" t="s">
        <v>113</v>
      </c>
      <c r="U32" t="s">
        <v>112</v>
      </c>
      <c r="V32" t="s">
        <v>352</v>
      </c>
      <c r="AB32" t="s">
        <v>180</v>
      </c>
      <c r="AD32" t="s">
        <v>181</v>
      </c>
      <c r="CN32" t="s">
        <v>113</v>
      </c>
      <c r="CO32" t="s">
        <v>113</v>
      </c>
      <c r="CP32" t="s">
        <v>113</v>
      </c>
      <c r="CQ32" t="s">
        <v>113</v>
      </c>
      <c r="CR32">
        <v>46218</v>
      </c>
      <c r="CS32">
        <v>0</v>
      </c>
      <c r="CT32" t="s">
        <v>151</v>
      </c>
      <c r="CU32" t="s">
        <v>355</v>
      </c>
      <c r="CV32" t="s">
        <v>356</v>
      </c>
      <c r="CW32" t="s">
        <v>171</v>
      </c>
      <c r="CX32" t="s">
        <v>113</v>
      </c>
      <c r="CY32" t="s">
        <v>183</v>
      </c>
      <c r="CZ32" t="s">
        <v>153</v>
      </c>
    </row>
    <row r="33" spans="1:105" x14ac:dyDescent="0.3">
      <c r="A33" t="s">
        <v>366</v>
      </c>
      <c r="B33" t="s">
        <v>367</v>
      </c>
      <c r="C33" t="s">
        <v>107</v>
      </c>
      <c r="D33" t="s">
        <v>108</v>
      </c>
      <c r="F33" t="s">
        <v>368</v>
      </c>
      <c r="G33" t="s">
        <v>247</v>
      </c>
      <c r="H33" t="s">
        <v>369</v>
      </c>
      <c r="I33" t="s">
        <v>370</v>
      </c>
      <c r="J33" t="s">
        <v>371</v>
      </c>
      <c r="K33" t="s">
        <v>137</v>
      </c>
      <c r="L33" t="s">
        <v>372</v>
      </c>
      <c r="M33" t="s">
        <v>218</v>
      </c>
      <c r="N33">
        <v>3</v>
      </c>
      <c r="O33" t="s">
        <v>373</v>
      </c>
      <c r="P33">
        <v>46168</v>
      </c>
      <c r="Q33" t="s">
        <v>140</v>
      </c>
      <c r="R33">
        <v>46169</v>
      </c>
      <c r="S33" t="s">
        <v>374</v>
      </c>
      <c r="T33" t="s">
        <v>347</v>
      </c>
      <c r="U33" t="s">
        <v>112</v>
      </c>
      <c r="V33" t="s">
        <v>143</v>
      </c>
      <c r="W33" t="s">
        <v>144</v>
      </c>
      <c r="X33" t="s">
        <v>144</v>
      </c>
      <c r="Y33" t="s">
        <v>144</v>
      </c>
      <c r="Z33" t="s">
        <v>144</v>
      </c>
      <c r="AA33" t="s">
        <v>144</v>
      </c>
      <c r="AB33" t="s">
        <v>375</v>
      </c>
      <c r="AC33" t="s">
        <v>220</v>
      </c>
      <c r="AD33" t="s">
        <v>376</v>
      </c>
      <c r="AE33">
        <v>46178</v>
      </c>
      <c r="AF33">
        <v>46178</v>
      </c>
      <c r="AG33">
        <v>46178</v>
      </c>
      <c r="AH33">
        <v>46181</v>
      </c>
      <c r="AI33">
        <v>46183</v>
      </c>
      <c r="AJ33">
        <v>46183</v>
      </c>
      <c r="AK33">
        <v>46190</v>
      </c>
      <c r="AL33">
        <v>46282</v>
      </c>
      <c r="AN33">
        <v>46193</v>
      </c>
      <c r="AO33">
        <v>46285</v>
      </c>
      <c r="AQ33" t="s">
        <v>377</v>
      </c>
      <c r="AR33">
        <v>46197</v>
      </c>
      <c r="AT33">
        <v>46181</v>
      </c>
      <c r="AU33">
        <v>46181</v>
      </c>
      <c r="AV33">
        <v>46181</v>
      </c>
      <c r="AW33">
        <v>46181</v>
      </c>
      <c r="AX33">
        <v>46181</v>
      </c>
      <c r="AY33">
        <v>46181</v>
      </c>
      <c r="AZ33">
        <v>46185</v>
      </c>
      <c r="BA33">
        <v>46277</v>
      </c>
      <c r="BC33">
        <v>46182</v>
      </c>
      <c r="BD33">
        <v>46182</v>
      </c>
      <c r="BE33">
        <v>46182</v>
      </c>
      <c r="BF33" t="s">
        <v>196</v>
      </c>
      <c r="BG33">
        <v>46189</v>
      </c>
      <c r="BH33">
        <v>46189</v>
      </c>
      <c r="BI33">
        <v>46189</v>
      </c>
      <c r="BJ33" t="s">
        <v>378</v>
      </c>
      <c r="BK33" t="s">
        <v>379</v>
      </c>
      <c r="BL33">
        <v>46194</v>
      </c>
      <c r="BM33">
        <v>46286</v>
      </c>
      <c r="BO33">
        <v>46198</v>
      </c>
      <c r="BP33">
        <v>46289</v>
      </c>
      <c r="BR33">
        <v>46203</v>
      </c>
      <c r="BS33">
        <v>46295</v>
      </c>
      <c r="BU33">
        <v>46200</v>
      </c>
      <c r="BV33">
        <v>46292</v>
      </c>
      <c r="CN33" t="s">
        <v>113</v>
      </c>
      <c r="CO33" t="s">
        <v>113</v>
      </c>
      <c r="CP33" t="s">
        <v>113</v>
      </c>
      <c r="CQ33" t="s">
        <v>113</v>
      </c>
      <c r="CR33" t="s">
        <v>188</v>
      </c>
      <c r="CS33">
        <v>0</v>
      </c>
      <c r="CT33" t="s">
        <v>380</v>
      </c>
      <c r="CU33" t="s">
        <v>113</v>
      </c>
      <c r="CV33" t="s">
        <v>113</v>
      </c>
      <c r="CW33" t="s">
        <v>113</v>
      </c>
      <c r="CX33" t="s">
        <v>113</v>
      </c>
      <c r="CY33" t="s">
        <v>381</v>
      </c>
      <c r="CZ33" t="s">
        <v>289</v>
      </c>
    </row>
    <row r="34" spans="1:105" x14ac:dyDescent="0.3">
      <c r="A34" t="s">
        <v>382</v>
      </c>
      <c r="B34" t="s">
        <v>383</v>
      </c>
      <c r="C34" t="s">
        <v>107</v>
      </c>
      <c r="D34" t="s">
        <v>108</v>
      </c>
      <c r="F34" t="s">
        <v>384</v>
      </c>
      <c r="G34" t="s">
        <v>247</v>
      </c>
      <c r="H34" t="s">
        <v>369</v>
      </c>
      <c r="I34" t="s">
        <v>385</v>
      </c>
      <c r="J34" t="s">
        <v>371</v>
      </c>
      <c r="K34" t="s">
        <v>137</v>
      </c>
      <c r="M34" t="s">
        <v>218</v>
      </c>
      <c r="N34">
        <v>4</v>
      </c>
      <c r="O34" t="s">
        <v>386</v>
      </c>
      <c r="P34">
        <v>46168</v>
      </c>
      <c r="Q34" t="s">
        <v>140</v>
      </c>
      <c r="R34">
        <v>46168</v>
      </c>
      <c r="S34" t="s">
        <v>165</v>
      </c>
      <c r="T34" t="s">
        <v>347</v>
      </c>
      <c r="U34" t="s">
        <v>112</v>
      </c>
      <c r="V34" t="s">
        <v>143</v>
      </c>
      <c r="W34" t="s">
        <v>144</v>
      </c>
      <c r="X34" t="s">
        <v>144</v>
      </c>
      <c r="Y34" t="s">
        <v>144</v>
      </c>
      <c r="Z34" t="s">
        <v>144</v>
      </c>
      <c r="AA34" t="s">
        <v>144</v>
      </c>
      <c r="AB34" t="s">
        <v>387</v>
      </c>
      <c r="AC34" t="s">
        <v>220</v>
      </c>
      <c r="AD34" t="s">
        <v>376</v>
      </c>
      <c r="AE34">
        <v>46178</v>
      </c>
      <c r="AF34">
        <v>46178</v>
      </c>
      <c r="AG34">
        <v>46178</v>
      </c>
      <c r="AH34">
        <v>46181</v>
      </c>
      <c r="AI34">
        <v>46181</v>
      </c>
      <c r="AJ34">
        <v>46181</v>
      </c>
      <c r="AK34">
        <v>46190</v>
      </c>
      <c r="AL34">
        <v>46282</v>
      </c>
      <c r="AN34">
        <v>46193</v>
      </c>
      <c r="AO34">
        <v>46285</v>
      </c>
      <c r="AQ34" t="s">
        <v>377</v>
      </c>
      <c r="AR34">
        <v>46195</v>
      </c>
      <c r="AT34">
        <v>46176</v>
      </c>
      <c r="AU34">
        <v>46176</v>
      </c>
      <c r="AV34">
        <v>46176</v>
      </c>
      <c r="AW34">
        <v>46176</v>
      </c>
      <c r="AX34">
        <v>46176</v>
      </c>
      <c r="AY34">
        <v>46176</v>
      </c>
      <c r="AZ34">
        <v>46183</v>
      </c>
      <c r="BA34">
        <v>46277</v>
      </c>
      <c r="BC34">
        <v>46177</v>
      </c>
      <c r="BD34">
        <v>46178</v>
      </c>
      <c r="BE34">
        <v>46178</v>
      </c>
      <c r="BF34" t="s">
        <v>149</v>
      </c>
      <c r="BG34">
        <v>46186</v>
      </c>
      <c r="BH34">
        <v>46278</v>
      </c>
      <c r="BJ34" t="s">
        <v>387</v>
      </c>
      <c r="BK34" t="s">
        <v>388</v>
      </c>
      <c r="BL34">
        <v>46194</v>
      </c>
      <c r="BM34">
        <v>46286</v>
      </c>
      <c r="BO34">
        <v>46196</v>
      </c>
      <c r="BP34">
        <v>46288</v>
      </c>
      <c r="BR34">
        <v>46200</v>
      </c>
      <c r="BS34">
        <v>46295</v>
      </c>
      <c r="BU34">
        <v>46199</v>
      </c>
      <c r="BV34">
        <v>46291</v>
      </c>
      <c r="BX34" t="s">
        <v>316</v>
      </c>
      <c r="BY34">
        <v>46181</v>
      </c>
      <c r="CI34">
        <v>46191</v>
      </c>
      <c r="CJ34">
        <v>46325</v>
      </c>
      <c r="CN34" t="s">
        <v>113</v>
      </c>
      <c r="CO34" t="s">
        <v>113</v>
      </c>
      <c r="CP34" t="s">
        <v>113</v>
      </c>
      <c r="CQ34" t="s">
        <v>113</v>
      </c>
      <c r="CR34" t="s">
        <v>188</v>
      </c>
      <c r="CS34">
        <v>0</v>
      </c>
      <c r="CT34" t="s">
        <v>380</v>
      </c>
      <c r="CU34" t="s">
        <v>113</v>
      </c>
      <c r="CV34" t="s">
        <v>113</v>
      </c>
      <c r="CW34" t="s">
        <v>113</v>
      </c>
      <c r="CX34" t="s">
        <v>113</v>
      </c>
      <c r="CY34" t="s">
        <v>389</v>
      </c>
      <c r="CZ34" t="s">
        <v>289</v>
      </c>
    </row>
    <row r="35" spans="1:105" x14ac:dyDescent="0.3">
      <c r="A35" t="s">
        <v>390</v>
      </c>
      <c r="B35" t="s">
        <v>391</v>
      </c>
      <c r="C35" t="s">
        <v>107</v>
      </c>
      <c r="D35" t="s">
        <v>108</v>
      </c>
      <c r="F35" t="s">
        <v>392</v>
      </c>
      <c r="G35" t="s">
        <v>110</v>
      </c>
      <c r="H35" t="s">
        <v>393</v>
      </c>
      <c r="I35" t="s">
        <v>394</v>
      </c>
      <c r="J35" t="s">
        <v>127</v>
      </c>
      <c r="K35" t="s">
        <v>137</v>
      </c>
      <c r="M35" t="s">
        <v>344</v>
      </c>
      <c r="N35">
        <v>4</v>
      </c>
      <c r="O35" t="s">
        <v>386</v>
      </c>
      <c r="P35">
        <v>46169</v>
      </c>
      <c r="Q35" t="s">
        <v>140</v>
      </c>
      <c r="R35">
        <v>46169</v>
      </c>
      <c r="S35" t="s">
        <v>346</v>
      </c>
      <c r="T35" t="s">
        <v>347</v>
      </c>
      <c r="U35" t="s">
        <v>112</v>
      </c>
      <c r="V35" t="s">
        <v>143</v>
      </c>
      <c r="W35" t="s">
        <v>144</v>
      </c>
      <c r="X35" t="s">
        <v>144</v>
      </c>
      <c r="Y35" t="s">
        <v>144</v>
      </c>
      <c r="Z35" t="s">
        <v>312</v>
      </c>
      <c r="AA35" t="s">
        <v>144</v>
      </c>
      <c r="AB35" t="s">
        <v>387</v>
      </c>
      <c r="AC35" t="s">
        <v>220</v>
      </c>
      <c r="AD35" t="s">
        <v>376</v>
      </c>
      <c r="AE35">
        <v>46181</v>
      </c>
      <c r="AF35">
        <v>46273</v>
      </c>
      <c r="AH35">
        <v>46186</v>
      </c>
      <c r="AI35">
        <v>46278</v>
      </c>
      <c r="AK35">
        <v>46190</v>
      </c>
      <c r="AL35">
        <v>46282</v>
      </c>
      <c r="AN35">
        <v>46195</v>
      </c>
      <c r="AO35">
        <v>46287</v>
      </c>
      <c r="AQ35" t="s">
        <v>148</v>
      </c>
      <c r="AR35" t="s">
        <v>113</v>
      </c>
      <c r="AS35" t="s">
        <v>113</v>
      </c>
      <c r="AT35">
        <v>46176</v>
      </c>
      <c r="AU35">
        <v>46176</v>
      </c>
      <c r="AV35">
        <v>46176</v>
      </c>
      <c r="AW35">
        <v>46176</v>
      </c>
      <c r="AX35">
        <v>46176</v>
      </c>
      <c r="AY35">
        <v>46176</v>
      </c>
      <c r="AZ35">
        <v>46183</v>
      </c>
      <c r="BA35">
        <v>46277</v>
      </c>
      <c r="BC35">
        <v>46178</v>
      </c>
      <c r="BD35">
        <v>46270</v>
      </c>
      <c r="BF35" t="s">
        <v>395</v>
      </c>
      <c r="BG35">
        <v>46186</v>
      </c>
      <c r="BH35">
        <v>46280</v>
      </c>
      <c r="BJ35" t="s">
        <v>387</v>
      </c>
      <c r="BK35" t="s">
        <v>396</v>
      </c>
      <c r="BL35">
        <v>46196</v>
      </c>
      <c r="BM35">
        <v>46288</v>
      </c>
      <c r="BO35">
        <v>46198</v>
      </c>
      <c r="BP35">
        <v>46290</v>
      </c>
      <c r="BR35">
        <v>46200</v>
      </c>
      <c r="BS35">
        <v>46356</v>
      </c>
      <c r="BU35">
        <v>46199</v>
      </c>
      <c r="BV35">
        <v>46354</v>
      </c>
      <c r="BX35" t="s">
        <v>316</v>
      </c>
      <c r="BY35">
        <v>46181</v>
      </c>
      <c r="CI35">
        <v>46192</v>
      </c>
      <c r="CJ35">
        <v>46325</v>
      </c>
      <c r="CN35" t="s">
        <v>113</v>
      </c>
      <c r="CO35" t="s">
        <v>113</v>
      </c>
      <c r="CP35" t="s">
        <v>113</v>
      </c>
      <c r="CQ35" t="s">
        <v>113</v>
      </c>
      <c r="CR35" t="s">
        <v>188</v>
      </c>
      <c r="CS35">
        <v>0</v>
      </c>
      <c r="CT35" t="s">
        <v>380</v>
      </c>
      <c r="CU35" t="s">
        <v>113</v>
      </c>
      <c r="CV35" t="s">
        <v>113</v>
      </c>
      <c r="CW35" t="s">
        <v>113</v>
      </c>
      <c r="CX35" t="s">
        <v>113</v>
      </c>
      <c r="CY35" t="s">
        <v>397</v>
      </c>
      <c r="CZ35" t="s">
        <v>398</v>
      </c>
    </row>
    <row r="36" spans="1:105" x14ac:dyDescent="0.3">
      <c r="A36" t="s">
        <v>399</v>
      </c>
      <c r="B36" t="s">
        <v>400</v>
      </c>
      <c r="C36" t="s">
        <v>107</v>
      </c>
      <c r="D36" t="s">
        <v>108</v>
      </c>
      <c r="F36" t="s">
        <v>401</v>
      </c>
      <c r="G36" t="s">
        <v>133</v>
      </c>
      <c r="H36" t="s">
        <v>402</v>
      </c>
      <c r="I36" t="s">
        <v>403</v>
      </c>
      <c r="J36" t="s">
        <v>404</v>
      </c>
      <c r="K36" t="s">
        <v>161</v>
      </c>
      <c r="L36" t="s">
        <v>405</v>
      </c>
      <c r="M36" t="s">
        <v>406</v>
      </c>
      <c r="N36">
        <v>4</v>
      </c>
      <c r="O36" t="s">
        <v>407</v>
      </c>
      <c r="P36">
        <v>45967</v>
      </c>
      <c r="Q36" t="s">
        <v>140</v>
      </c>
      <c r="R36">
        <v>45968</v>
      </c>
      <c r="S36" t="s">
        <v>165</v>
      </c>
      <c r="T36" t="s">
        <v>347</v>
      </c>
      <c r="U36" t="s">
        <v>112</v>
      </c>
      <c r="V36" t="s">
        <v>408</v>
      </c>
      <c r="AB36" t="s">
        <v>167</v>
      </c>
      <c r="AC36" t="s">
        <v>146</v>
      </c>
      <c r="AD36" t="s">
        <v>376</v>
      </c>
      <c r="AE36">
        <v>45973</v>
      </c>
      <c r="AF36">
        <v>45973</v>
      </c>
      <c r="AG36">
        <v>45973</v>
      </c>
      <c r="AH36">
        <v>45975</v>
      </c>
      <c r="AI36">
        <v>45974</v>
      </c>
      <c r="AJ36">
        <v>45974</v>
      </c>
      <c r="AK36">
        <v>45973</v>
      </c>
      <c r="AL36">
        <v>45973</v>
      </c>
      <c r="AM36">
        <v>45973</v>
      </c>
      <c r="AN36">
        <v>45975</v>
      </c>
      <c r="AO36">
        <v>45974</v>
      </c>
      <c r="AP36">
        <v>45974</v>
      </c>
      <c r="AT36">
        <v>45972</v>
      </c>
      <c r="AU36">
        <v>45972</v>
      </c>
      <c r="AV36">
        <v>45972</v>
      </c>
      <c r="AW36">
        <v>45972</v>
      </c>
      <c r="AX36">
        <v>45972</v>
      </c>
      <c r="AY36">
        <v>45972</v>
      </c>
      <c r="AZ36">
        <v>45979</v>
      </c>
      <c r="BA36">
        <v>46345</v>
      </c>
      <c r="BC36">
        <v>45973</v>
      </c>
      <c r="BD36">
        <v>45973</v>
      </c>
      <c r="BE36">
        <v>45973</v>
      </c>
      <c r="BG36">
        <v>45979</v>
      </c>
      <c r="BH36">
        <v>46347</v>
      </c>
      <c r="BK36">
        <v>70</v>
      </c>
      <c r="BL36">
        <v>45982</v>
      </c>
      <c r="BM36">
        <v>46349</v>
      </c>
      <c r="BO36">
        <v>45984</v>
      </c>
      <c r="BP36">
        <v>46352</v>
      </c>
      <c r="BR36">
        <v>45991</v>
      </c>
      <c r="BS36">
        <v>46355</v>
      </c>
      <c r="BU36">
        <v>45991</v>
      </c>
      <c r="BV36">
        <v>46355</v>
      </c>
      <c r="BX36" t="s">
        <v>409</v>
      </c>
      <c r="CN36" t="s">
        <v>113</v>
      </c>
      <c r="CO36" t="s">
        <v>113</v>
      </c>
      <c r="CP36" t="s">
        <v>113</v>
      </c>
      <c r="CQ36" t="s">
        <v>113</v>
      </c>
      <c r="CR36" t="s">
        <v>188</v>
      </c>
      <c r="CS36">
        <v>0</v>
      </c>
      <c r="CT36" t="s">
        <v>380</v>
      </c>
      <c r="CU36" t="s">
        <v>113</v>
      </c>
      <c r="CV36" t="s">
        <v>113</v>
      </c>
      <c r="CW36" t="s">
        <v>113</v>
      </c>
      <c r="CX36" t="s">
        <v>113</v>
      </c>
      <c r="CY36" t="s">
        <v>172</v>
      </c>
      <c r="CZ36" t="s">
        <v>153</v>
      </c>
    </row>
    <row r="37" spans="1:105" x14ac:dyDescent="0.3">
      <c r="A37" t="s">
        <v>410</v>
      </c>
      <c r="B37" t="s">
        <v>411</v>
      </c>
      <c r="C37" t="s">
        <v>107</v>
      </c>
      <c r="D37" t="s">
        <v>108</v>
      </c>
      <c r="F37" t="s">
        <v>412</v>
      </c>
      <c r="G37" t="s">
        <v>133</v>
      </c>
      <c r="H37" t="s">
        <v>402</v>
      </c>
      <c r="I37" t="s">
        <v>413</v>
      </c>
      <c r="J37" t="s">
        <v>404</v>
      </c>
      <c r="K37" t="s">
        <v>161</v>
      </c>
      <c r="L37" t="s">
        <v>405</v>
      </c>
      <c r="M37" t="s">
        <v>406</v>
      </c>
      <c r="N37">
        <v>4</v>
      </c>
      <c r="O37" t="s">
        <v>407</v>
      </c>
      <c r="P37">
        <v>45967</v>
      </c>
      <c r="Q37" t="s">
        <v>140</v>
      </c>
      <c r="R37">
        <v>45968</v>
      </c>
      <c r="S37" t="s">
        <v>165</v>
      </c>
      <c r="T37" t="s">
        <v>347</v>
      </c>
      <c r="U37" t="s">
        <v>112</v>
      </c>
      <c r="V37" t="s">
        <v>408</v>
      </c>
      <c r="AB37" t="s">
        <v>167</v>
      </c>
      <c r="AC37" t="s">
        <v>146</v>
      </c>
      <c r="AD37" t="s">
        <v>376</v>
      </c>
      <c r="AE37">
        <v>45973</v>
      </c>
      <c r="AF37">
        <v>45973</v>
      </c>
      <c r="AG37">
        <v>45973</v>
      </c>
      <c r="AH37">
        <v>45975</v>
      </c>
      <c r="AI37">
        <v>45975</v>
      </c>
      <c r="AJ37">
        <v>45974</v>
      </c>
      <c r="AK37">
        <v>45979</v>
      </c>
      <c r="AL37">
        <v>46344</v>
      </c>
      <c r="AN37">
        <v>45981</v>
      </c>
      <c r="AO37">
        <v>46346</v>
      </c>
      <c r="AT37">
        <v>45972</v>
      </c>
      <c r="AU37">
        <v>45972</v>
      </c>
      <c r="AV37">
        <v>45972</v>
      </c>
      <c r="AW37">
        <v>45972</v>
      </c>
      <c r="AX37">
        <v>45972</v>
      </c>
      <c r="AY37">
        <v>45972</v>
      </c>
      <c r="AZ37">
        <v>45979</v>
      </c>
      <c r="BA37">
        <v>46345</v>
      </c>
      <c r="BC37">
        <v>45973</v>
      </c>
      <c r="BD37">
        <v>45974</v>
      </c>
      <c r="BE37">
        <v>45974</v>
      </c>
      <c r="BG37">
        <v>45979</v>
      </c>
      <c r="BH37">
        <v>46350</v>
      </c>
      <c r="BK37" t="s">
        <v>414</v>
      </c>
      <c r="BL37">
        <v>45984</v>
      </c>
      <c r="BM37">
        <v>46352</v>
      </c>
      <c r="BO37">
        <v>45986</v>
      </c>
      <c r="BP37">
        <v>46354</v>
      </c>
      <c r="BR37">
        <v>45991</v>
      </c>
      <c r="BS37">
        <v>46356</v>
      </c>
      <c r="BU37">
        <v>45991</v>
      </c>
      <c r="BV37">
        <v>46361</v>
      </c>
      <c r="BX37" t="s">
        <v>409</v>
      </c>
      <c r="CN37" t="s">
        <v>113</v>
      </c>
      <c r="CO37" t="s">
        <v>113</v>
      </c>
      <c r="CP37" t="s">
        <v>113</v>
      </c>
      <c r="CQ37" t="s">
        <v>113</v>
      </c>
      <c r="CR37" t="s">
        <v>188</v>
      </c>
      <c r="CS37">
        <v>0</v>
      </c>
      <c r="CT37" t="s">
        <v>380</v>
      </c>
      <c r="CU37" t="s">
        <v>113</v>
      </c>
      <c r="CV37" t="s">
        <v>113</v>
      </c>
      <c r="CW37" t="s">
        <v>113</v>
      </c>
      <c r="CX37" t="s">
        <v>113</v>
      </c>
      <c r="CY37" t="s">
        <v>172</v>
      </c>
      <c r="CZ37" t="s">
        <v>153</v>
      </c>
    </row>
    <row r="38" spans="1:105" x14ac:dyDescent="0.3">
      <c r="A38" t="s">
        <v>415</v>
      </c>
      <c r="B38" t="s">
        <v>416</v>
      </c>
      <c r="C38" t="s">
        <v>107</v>
      </c>
      <c r="D38" t="s">
        <v>108</v>
      </c>
      <c r="F38" t="s">
        <v>417</v>
      </c>
      <c r="G38" t="s">
        <v>247</v>
      </c>
      <c r="H38" t="s">
        <v>418</v>
      </c>
      <c r="I38" t="s">
        <v>282</v>
      </c>
      <c r="J38" t="s">
        <v>419</v>
      </c>
      <c r="K38" t="s">
        <v>161</v>
      </c>
      <c r="L38" t="s">
        <v>420</v>
      </c>
      <c r="M38" t="s">
        <v>115</v>
      </c>
      <c r="N38">
        <v>4</v>
      </c>
      <c r="O38" t="s">
        <v>421</v>
      </c>
      <c r="P38">
        <v>46098</v>
      </c>
      <c r="Q38" t="s">
        <v>140</v>
      </c>
      <c r="R38">
        <v>46099</v>
      </c>
      <c r="S38" t="s">
        <v>165</v>
      </c>
      <c r="T38" t="s">
        <v>422</v>
      </c>
      <c r="U38" t="s">
        <v>112</v>
      </c>
      <c r="V38" t="s">
        <v>143</v>
      </c>
      <c r="W38" t="s">
        <v>144</v>
      </c>
      <c r="X38" t="s">
        <v>144</v>
      </c>
      <c r="Y38" t="s">
        <v>144</v>
      </c>
      <c r="Z38" t="s">
        <v>144</v>
      </c>
      <c r="AA38" t="s">
        <v>144</v>
      </c>
      <c r="AB38" t="s">
        <v>180</v>
      </c>
      <c r="AC38" t="s">
        <v>146</v>
      </c>
      <c r="AD38" t="s">
        <v>181</v>
      </c>
      <c r="AE38">
        <v>46108</v>
      </c>
      <c r="AF38">
        <v>46108</v>
      </c>
      <c r="AG38">
        <v>46108</v>
      </c>
      <c r="AH38">
        <v>46111</v>
      </c>
      <c r="AI38">
        <v>46113</v>
      </c>
      <c r="AJ38">
        <v>46113</v>
      </c>
      <c r="AK38">
        <v>46113</v>
      </c>
      <c r="AL38">
        <v>46113</v>
      </c>
      <c r="AM38">
        <v>46113</v>
      </c>
      <c r="AN38">
        <v>46116</v>
      </c>
      <c r="AO38">
        <v>46116</v>
      </c>
      <c r="AP38">
        <v>46116</v>
      </c>
      <c r="AT38">
        <v>46107</v>
      </c>
      <c r="AU38">
        <v>46107</v>
      </c>
      <c r="AV38">
        <v>46107</v>
      </c>
      <c r="AW38">
        <v>46107</v>
      </c>
      <c r="AX38">
        <v>46107</v>
      </c>
      <c r="AY38">
        <v>46107</v>
      </c>
      <c r="AZ38">
        <v>46132</v>
      </c>
      <c r="BA38">
        <v>46132</v>
      </c>
      <c r="BB38">
        <v>46132</v>
      </c>
      <c r="BC38">
        <v>46109</v>
      </c>
      <c r="BD38">
        <v>46109</v>
      </c>
      <c r="BE38">
        <v>46109</v>
      </c>
      <c r="BF38" t="s">
        <v>196</v>
      </c>
      <c r="BJ38" t="s">
        <v>180</v>
      </c>
      <c r="BK38">
        <v>70</v>
      </c>
      <c r="BX38" t="s">
        <v>423</v>
      </c>
      <c r="CN38" t="s">
        <v>113</v>
      </c>
      <c r="CO38" t="s">
        <v>113</v>
      </c>
      <c r="CP38" t="s">
        <v>113</v>
      </c>
      <c r="CQ38" t="s">
        <v>113</v>
      </c>
      <c r="CR38" t="s">
        <v>188</v>
      </c>
      <c r="CS38">
        <v>0</v>
      </c>
      <c r="CT38" t="s">
        <v>380</v>
      </c>
      <c r="CU38" t="s">
        <v>113</v>
      </c>
      <c r="CV38" t="s">
        <v>113</v>
      </c>
      <c r="CW38" t="s">
        <v>113</v>
      </c>
      <c r="CX38" t="s">
        <v>113</v>
      </c>
      <c r="CY38" t="s">
        <v>288</v>
      </c>
      <c r="CZ38" t="s">
        <v>289</v>
      </c>
    </row>
    <row r="39" spans="1:105" x14ac:dyDescent="0.3">
      <c r="A39" t="s">
        <v>424</v>
      </c>
      <c r="B39" t="s">
        <v>425</v>
      </c>
      <c r="C39" t="s">
        <v>245</v>
      </c>
      <c r="D39" t="s">
        <v>108</v>
      </c>
      <c r="F39" t="s">
        <v>426</v>
      </c>
      <c r="G39" t="s">
        <v>247</v>
      </c>
      <c r="I39" t="s">
        <v>427</v>
      </c>
      <c r="J39" t="s">
        <v>249</v>
      </c>
      <c r="K39" t="s">
        <v>249</v>
      </c>
      <c r="L39" t="s">
        <v>428</v>
      </c>
      <c r="M39" t="s">
        <v>218</v>
      </c>
      <c r="N39">
        <v>3</v>
      </c>
      <c r="O39" t="s">
        <v>429</v>
      </c>
      <c r="P39">
        <v>46211</v>
      </c>
      <c r="Q39" t="s">
        <v>140</v>
      </c>
      <c r="R39">
        <v>46211</v>
      </c>
      <c r="S39" t="s">
        <v>141</v>
      </c>
      <c r="T39" t="s">
        <v>253</v>
      </c>
      <c r="U39" t="s">
        <v>249</v>
      </c>
      <c r="V39" t="s">
        <v>21</v>
      </c>
      <c r="W39" t="s">
        <v>148</v>
      </c>
      <c r="X39" t="s">
        <v>148</v>
      </c>
      <c r="Y39" t="s">
        <v>148</v>
      </c>
      <c r="Z39" t="s">
        <v>148</v>
      </c>
      <c r="AA39" t="s">
        <v>148</v>
      </c>
      <c r="AB39" t="s">
        <v>375</v>
      </c>
      <c r="AC39" t="s">
        <v>113</v>
      </c>
      <c r="AD39" t="s">
        <v>255</v>
      </c>
      <c r="AE39">
        <v>46219</v>
      </c>
      <c r="AF39">
        <v>46223</v>
      </c>
      <c r="AG39">
        <v>46223</v>
      </c>
      <c r="AH39">
        <v>46219</v>
      </c>
      <c r="AI39">
        <v>46223</v>
      </c>
      <c r="AJ39">
        <v>46223</v>
      </c>
      <c r="AK39">
        <v>46225</v>
      </c>
      <c r="AL39">
        <v>46222</v>
      </c>
      <c r="AM39">
        <v>46223</v>
      </c>
      <c r="AN39">
        <v>46225</v>
      </c>
      <c r="AO39">
        <v>46224</v>
      </c>
      <c r="AP39">
        <v>46224</v>
      </c>
      <c r="AQ39" t="s">
        <v>256</v>
      </c>
      <c r="AR39">
        <v>46232</v>
      </c>
      <c r="AS39">
        <v>46232</v>
      </c>
      <c r="AT39">
        <v>46219</v>
      </c>
      <c r="AU39">
        <v>46223</v>
      </c>
      <c r="AV39">
        <v>46223</v>
      </c>
      <c r="AW39">
        <v>46219</v>
      </c>
      <c r="AX39">
        <v>46223</v>
      </c>
      <c r="AY39">
        <v>46223</v>
      </c>
      <c r="AZ39">
        <v>46228</v>
      </c>
      <c r="BA39">
        <v>46226</v>
      </c>
      <c r="BB39">
        <v>46227</v>
      </c>
      <c r="BC39">
        <v>46223</v>
      </c>
      <c r="BD39">
        <v>46225</v>
      </c>
      <c r="BE39">
        <v>46225</v>
      </c>
      <c r="BF39" t="s">
        <v>249</v>
      </c>
      <c r="BG39">
        <v>46223</v>
      </c>
      <c r="BH39">
        <v>46225</v>
      </c>
      <c r="BI39">
        <v>46225</v>
      </c>
      <c r="BJ39" t="s">
        <v>249</v>
      </c>
      <c r="BK39" t="s">
        <v>249</v>
      </c>
      <c r="BL39">
        <v>46228</v>
      </c>
      <c r="BM39">
        <v>46225</v>
      </c>
      <c r="BN39">
        <v>46227</v>
      </c>
      <c r="BO39">
        <v>46231</v>
      </c>
      <c r="BP39">
        <v>46229</v>
      </c>
      <c r="BQ39">
        <v>46229</v>
      </c>
      <c r="BR39">
        <v>46234</v>
      </c>
      <c r="BS39">
        <v>46244</v>
      </c>
      <c r="BT39">
        <v>46246</v>
      </c>
      <c r="BU39">
        <v>46234</v>
      </c>
      <c r="BV39">
        <v>46231</v>
      </c>
      <c r="BW39">
        <v>46231</v>
      </c>
      <c r="BX39" t="s">
        <v>430</v>
      </c>
      <c r="BY39">
        <v>46226</v>
      </c>
      <c r="BZ39">
        <v>46227</v>
      </c>
      <c r="CI39">
        <v>46234</v>
      </c>
      <c r="CJ39">
        <v>46249</v>
      </c>
      <c r="CN39" t="s">
        <v>113</v>
      </c>
      <c r="CO39" t="s">
        <v>113</v>
      </c>
      <c r="CP39" t="s">
        <v>113</v>
      </c>
      <c r="CQ39" t="s">
        <v>113</v>
      </c>
      <c r="CR39" t="s">
        <v>113</v>
      </c>
      <c r="CS39" t="s">
        <v>113</v>
      </c>
      <c r="CT39" t="s">
        <v>113</v>
      </c>
      <c r="CU39" t="s">
        <v>170</v>
      </c>
      <c r="CV39" t="s">
        <v>144</v>
      </c>
      <c r="CW39" t="s">
        <v>171</v>
      </c>
      <c r="CX39" t="s">
        <v>113</v>
      </c>
      <c r="CY39" t="s">
        <v>119</v>
      </c>
      <c r="CZ39" t="s">
        <v>258</v>
      </c>
      <c r="DA39" t="s">
        <v>104</v>
      </c>
    </row>
    <row r="40" spans="1:105" x14ac:dyDescent="0.3">
      <c r="A40" t="s">
        <v>431</v>
      </c>
      <c r="B40" t="s">
        <v>432</v>
      </c>
      <c r="C40" t="s">
        <v>107</v>
      </c>
      <c r="D40" t="s">
        <v>108</v>
      </c>
      <c r="F40" t="s">
        <v>433</v>
      </c>
      <c r="G40" t="s">
        <v>133</v>
      </c>
      <c r="H40" t="s">
        <v>434</v>
      </c>
      <c r="I40" t="s">
        <v>435</v>
      </c>
      <c r="J40" t="s">
        <v>436</v>
      </c>
      <c r="K40" t="s">
        <v>161</v>
      </c>
      <c r="L40" t="s">
        <v>437</v>
      </c>
      <c r="M40" t="s">
        <v>438</v>
      </c>
      <c r="N40">
        <v>1</v>
      </c>
      <c r="O40" t="s">
        <v>439</v>
      </c>
      <c r="P40">
        <v>46197</v>
      </c>
      <c r="Q40" t="s">
        <v>140</v>
      </c>
      <c r="R40">
        <v>46197</v>
      </c>
      <c r="S40" t="s">
        <v>141</v>
      </c>
      <c r="T40" t="s">
        <v>253</v>
      </c>
      <c r="U40" t="s">
        <v>112</v>
      </c>
      <c r="V40" t="s">
        <v>21</v>
      </c>
      <c r="W40" t="s">
        <v>144</v>
      </c>
      <c r="X40" t="s">
        <v>144</v>
      </c>
      <c r="Y40" t="s">
        <v>144</v>
      </c>
      <c r="Z40" t="s">
        <v>144</v>
      </c>
      <c r="AA40" t="s">
        <v>144</v>
      </c>
      <c r="AB40" t="s">
        <v>180</v>
      </c>
      <c r="AC40" t="s">
        <v>146</v>
      </c>
      <c r="AD40" t="s">
        <v>181</v>
      </c>
      <c r="AE40">
        <v>46211</v>
      </c>
      <c r="AF40">
        <v>46211</v>
      </c>
      <c r="AG40">
        <v>46211</v>
      </c>
      <c r="AH40">
        <v>46219</v>
      </c>
      <c r="AI40">
        <v>46223</v>
      </c>
      <c r="AJ40">
        <v>46223</v>
      </c>
      <c r="AK40">
        <v>46219</v>
      </c>
      <c r="AL40">
        <v>46226</v>
      </c>
      <c r="AM40">
        <v>46226</v>
      </c>
      <c r="AN40">
        <v>46226</v>
      </c>
      <c r="AO40">
        <v>46230</v>
      </c>
      <c r="AP40">
        <v>46230</v>
      </c>
      <c r="AT40">
        <v>46220</v>
      </c>
      <c r="AU40">
        <v>46225</v>
      </c>
      <c r="AV40">
        <v>46225</v>
      </c>
      <c r="AW40">
        <v>46220</v>
      </c>
      <c r="AX40">
        <v>46225</v>
      </c>
      <c r="AY40">
        <v>46225</v>
      </c>
      <c r="AZ40">
        <v>46228</v>
      </c>
      <c r="BA40">
        <v>46228</v>
      </c>
      <c r="BB40">
        <v>46228</v>
      </c>
      <c r="BC40">
        <v>46223</v>
      </c>
      <c r="BD40">
        <v>46225</v>
      </c>
      <c r="BE40">
        <v>46225</v>
      </c>
      <c r="BF40" t="s">
        <v>196</v>
      </c>
      <c r="BG40">
        <v>46223</v>
      </c>
      <c r="BH40">
        <v>46227</v>
      </c>
      <c r="BI40">
        <v>46227</v>
      </c>
      <c r="BJ40" t="s">
        <v>180</v>
      </c>
      <c r="BK40">
        <v>50</v>
      </c>
      <c r="BL40">
        <v>46239</v>
      </c>
      <c r="BM40">
        <v>46234</v>
      </c>
      <c r="BN40">
        <v>46234</v>
      </c>
      <c r="BO40">
        <v>46241</v>
      </c>
      <c r="BP40">
        <v>46235</v>
      </c>
      <c r="BQ40">
        <v>46235</v>
      </c>
      <c r="BR40">
        <v>46243</v>
      </c>
      <c r="BS40">
        <v>46239</v>
      </c>
      <c r="BT40">
        <v>46239</v>
      </c>
      <c r="BU40">
        <v>46242</v>
      </c>
      <c r="BV40">
        <v>46237</v>
      </c>
      <c r="BW40">
        <v>46237</v>
      </c>
      <c r="BX40" t="s">
        <v>440</v>
      </c>
      <c r="CN40" t="s">
        <v>113</v>
      </c>
      <c r="CO40" t="s">
        <v>431</v>
      </c>
      <c r="CP40" t="s">
        <v>113</v>
      </c>
      <c r="CQ40" t="s">
        <v>431</v>
      </c>
      <c r="CR40">
        <v>46213</v>
      </c>
      <c r="CS40">
        <v>46193</v>
      </c>
      <c r="CT40" t="s">
        <v>151</v>
      </c>
      <c r="CU40" t="s">
        <v>170</v>
      </c>
      <c r="CV40" t="s">
        <v>144</v>
      </c>
      <c r="CW40" t="s">
        <v>171</v>
      </c>
      <c r="CX40" t="s">
        <v>113</v>
      </c>
      <c r="CY40" t="s">
        <v>183</v>
      </c>
      <c r="CZ40" t="s">
        <v>153</v>
      </c>
      <c r="DA40" t="s">
        <v>104</v>
      </c>
    </row>
    <row r="41" spans="1:105" x14ac:dyDescent="0.3">
      <c r="A41" t="s">
        <v>441</v>
      </c>
      <c r="B41" t="s">
        <v>442</v>
      </c>
      <c r="C41" t="s">
        <v>107</v>
      </c>
      <c r="D41" t="s">
        <v>108</v>
      </c>
      <c r="F41" t="s">
        <v>443</v>
      </c>
      <c r="G41" t="s">
        <v>110</v>
      </c>
      <c r="H41" t="s">
        <v>444</v>
      </c>
      <c r="I41" t="s">
        <v>445</v>
      </c>
      <c r="J41" t="s">
        <v>112</v>
      </c>
      <c r="K41" t="s">
        <v>137</v>
      </c>
      <c r="L41" t="s">
        <v>446</v>
      </c>
      <c r="M41" t="s">
        <v>447</v>
      </c>
      <c r="N41">
        <v>4</v>
      </c>
      <c r="P41">
        <v>46238</v>
      </c>
      <c r="Q41" t="s">
        <v>140</v>
      </c>
      <c r="R41">
        <v>46247</v>
      </c>
      <c r="S41" t="s">
        <v>346</v>
      </c>
      <c r="T41" t="s">
        <v>448</v>
      </c>
      <c r="U41" t="s">
        <v>112</v>
      </c>
      <c r="V41" t="s">
        <v>328</v>
      </c>
      <c r="AB41" t="s">
        <v>449</v>
      </c>
      <c r="AC41" t="s">
        <v>146</v>
      </c>
      <c r="AD41" t="s">
        <v>147</v>
      </c>
      <c r="AE41">
        <v>46244</v>
      </c>
      <c r="AF41">
        <v>46249</v>
      </c>
      <c r="AG41">
        <v>46249</v>
      </c>
      <c r="AH41">
        <v>46259</v>
      </c>
      <c r="AI41">
        <v>46262</v>
      </c>
      <c r="AK41">
        <v>46244</v>
      </c>
      <c r="AL41">
        <v>46249</v>
      </c>
      <c r="AM41">
        <v>46249</v>
      </c>
      <c r="AN41">
        <v>46259</v>
      </c>
      <c r="AO41">
        <v>46262</v>
      </c>
      <c r="AQ41" t="s">
        <v>148</v>
      </c>
      <c r="AR41" t="s">
        <v>148</v>
      </c>
      <c r="AS41" t="s">
        <v>148</v>
      </c>
      <c r="AT41">
        <v>46251</v>
      </c>
      <c r="AU41">
        <v>46251</v>
      </c>
      <c r="AV41">
        <v>46251</v>
      </c>
      <c r="AW41">
        <v>46251</v>
      </c>
      <c r="AX41">
        <v>46251</v>
      </c>
      <c r="AY41">
        <v>46251</v>
      </c>
      <c r="AZ41">
        <v>46259</v>
      </c>
      <c r="BA41">
        <v>46259</v>
      </c>
      <c r="BB41">
        <v>46259</v>
      </c>
      <c r="BC41">
        <v>46254</v>
      </c>
      <c r="BD41">
        <v>46254</v>
      </c>
      <c r="BF41" t="s">
        <v>149</v>
      </c>
      <c r="BG41">
        <v>46266</v>
      </c>
      <c r="BH41">
        <v>46266</v>
      </c>
      <c r="BJ41" t="s">
        <v>180</v>
      </c>
      <c r="BL41">
        <v>46273</v>
      </c>
      <c r="BM41">
        <v>46273</v>
      </c>
      <c r="BO41">
        <v>46277</v>
      </c>
      <c r="BP41">
        <v>46277</v>
      </c>
      <c r="BR41">
        <v>46280</v>
      </c>
      <c r="BS41">
        <v>46280</v>
      </c>
      <c r="BU41">
        <v>46280</v>
      </c>
      <c r="BV41">
        <v>46280</v>
      </c>
      <c r="BY41">
        <v>46259</v>
      </c>
      <c r="CN41" t="s">
        <v>113</v>
      </c>
      <c r="CO41" t="s">
        <v>113</v>
      </c>
      <c r="CP41" t="s">
        <v>113</v>
      </c>
      <c r="CQ41" t="s">
        <v>113</v>
      </c>
      <c r="CR41">
        <v>46247</v>
      </c>
      <c r="CS41">
        <v>46233</v>
      </c>
      <c r="CT41" t="s">
        <v>151</v>
      </c>
      <c r="CU41" t="s">
        <v>170</v>
      </c>
      <c r="CV41" t="s">
        <v>144</v>
      </c>
      <c r="CW41" t="s">
        <v>171</v>
      </c>
      <c r="CX41" t="s">
        <v>113</v>
      </c>
      <c r="CY41" t="s">
        <v>450</v>
      </c>
      <c r="CZ41" t="s">
        <v>119</v>
      </c>
      <c r="DA41" t="s">
        <v>104</v>
      </c>
    </row>
    <row r="42" spans="1:105" x14ac:dyDescent="0.3">
      <c r="A42" t="s">
        <v>451</v>
      </c>
      <c r="B42" t="s">
        <v>452</v>
      </c>
      <c r="C42" t="s">
        <v>107</v>
      </c>
      <c r="D42" t="s">
        <v>108</v>
      </c>
      <c r="F42" t="s">
        <v>453</v>
      </c>
      <c r="G42" t="s">
        <v>133</v>
      </c>
      <c r="H42" t="s">
        <v>454</v>
      </c>
      <c r="I42" t="s">
        <v>455</v>
      </c>
      <c r="J42" t="s">
        <v>456</v>
      </c>
      <c r="K42" t="s">
        <v>113</v>
      </c>
      <c r="L42" t="s">
        <v>457</v>
      </c>
      <c r="M42" t="s">
        <v>218</v>
      </c>
      <c r="P42" t="s">
        <v>113</v>
      </c>
      <c r="Q42" t="s">
        <v>116</v>
      </c>
      <c r="S42" t="s">
        <v>117</v>
      </c>
      <c r="T42" t="s">
        <v>113</v>
      </c>
      <c r="AD42" t="s">
        <v>113</v>
      </c>
      <c r="AG42" t="s">
        <v>119</v>
      </c>
      <c r="AI42">
        <v>45846</v>
      </c>
      <c r="AJ42" t="s">
        <v>119</v>
      </c>
      <c r="BK42">
        <v>40</v>
      </c>
      <c r="CN42" t="s">
        <v>113</v>
      </c>
      <c r="CO42" t="s">
        <v>113</v>
      </c>
      <c r="CP42" t="s">
        <v>113</v>
      </c>
      <c r="CQ42" t="s">
        <v>113</v>
      </c>
      <c r="CR42" t="s">
        <v>113</v>
      </c>
      <c r="CS42" t="s">
        <v>113</v>
      </c>
      <c r="CT42" t="s">
        <v>113</v>
      </c>
      <c r="CU42" t="s">
        <v>113</v>
      </c>
      <c r="CV42" t="s">
        <v>113</v>
      </c>
      <c r="CW42" t="s">
        <v>113</v>
      </c>
      <c r="CX42" t="s">
        <v>113</v>
      </c>
      <c r="CY42" t="s">
        <v>119</v>
      </c>
      <c r="CZ42" t="s">
        <v>121</v>
      </c>
    </row>
    <row r="43" spans="1:105" x14ac:dyDescent="0.3">
      <c r="A43" t="s">
        <v>458</v>
      </c>
      <c r="B43" t="s">
        <v>459</v>
      </c>
      <c r="C43" t="s">
        <v>107</v>
      </c>
      <c r="D43" t="s">
        <v>108</v>
      </c>
      <c r="F43" t="s">
        <v>460</v>
      </c>
      <c r="G43" t="s">
        <v>133</v>
      </c>
      <c r="H43" t="s">
        <v>454</v>
      </c>
      <c r="I43" t="s">
        <v>461</v>
      </c>
      <c r="J43" t="s">
        <v>456</v>
      </c>
      <c r="K43" t="s">
        <v>113</v>
      </c>
      <c r="L43" t="s">
        <v>462</v>
      </c>
      <c r="M43" t="s">
        <v>218</v>
      </c>
      <c r="P43" t="s">
        <v>113</v>
      </c>
      <c r="Q43" t="s">
        <v>116</v>
      </c>
      <c r="S43" t="s">
        <v>117</v>
      </c>
      <c r="T43" t="s">
        <v>113</v>
      </c>
      <c r="AD43" t="s">
        <v>113</v>
      </c>
      <c r="AG43" t="s">
        <v>119</v>
      </c>
      <c r="AI43">
        <v>45831</v>
      </c>
      <c r="AJ43" t="s">
        <v>119</v>
      </c>
      <c r="BK43">
        <v>40</v>
      </c>
      <c r="CN43" t="s">
        <v>113</v>
      </c>
      <c r="CO43" t="s">
        <v>113</v>
      </c>
      <c r="CP43" t="s">
        <v>113</v>
      </c>
      <c r="CQ43" t="s">
        <v>113</v>
      </c>
      <c r="CR43" t="s">
        <v>113</v>
      </c>
      <c r="CS43" t="s">
        <v>113</v>
      </c>
      <c r="CT43" t="s">
        <v>113</v>
      </c>
      <c r="CU43" t="s">
        <v>113</v>
      </c>
      <c r="CV43" t="s">
        <v>113</v>
      </c>
      <c r="CW43" t="s">
        <v>113</v>
      </c>
      <c r="CX43" t="s">
        <v>113</v>
      </c>
      <c r="CY43" t="s">
        <v>119</v>
      </c>
      <c r="CZ43" t="s">
        <v>121</v>
      </c>
    </row>
    <row r="44" spans="1:105" x14ac:dyDescent="0.3">
      <c r="A44" t="s">
        <v>463</v>
      </c>
      <c r="B44" t="s">
        <v>464</v>
      </c>
      <c r="C44" t="s">
        <v>107</v>
      </c>
      <c r="D44" t="s">
        <v>108</v>
      </c>
      <c r="F44" t="s">
        <v>465</v>
      </c>
      <c r="G44" t="s">
        <v>133</v>
      </c>
      <c r="H44" t="s">
        <v>454</v>
      </c>
      <c r="I44" t="s">
        <v>466</v>
      </c>
      <c r="J44" t="s">
        <v>456</v>
      </c>
      <c r="K44" t="s">
        <v>113</v>
      </c>
      <c r="L44" t="s">
        <v>467</v>
      </c>
      <c r="M44" t="s">
        <v>218</v>
      </c>
      <c r="P44" t="s">
        <v>113</v>
      </c>
      <c r="Q44" t="s">
        <v>116</v>
      </c>
      <c r="S44" t="s">
        <v>117</v>
      </c>
      <c r="T44" t="s">
        <v>113</v>
      </c>
      <c r="AD44" t="s">
        <v>113</v>
      </c>
      <c r="AG44" t="s">
        <v>119</v>
      </c>
      <c r="AI44">
        <v>45846</v>
      </c>
      <c r="AJ44" t="s">
        <v>119</v>
      </c>
      <c r="BK44">
        <v>40</v>
      </c>
      <c r="CN44" t="s">
        <v>113</v>
      </c>
      <c r="CO44" t="s">
        <v>113</v>
      </c>
      <c r="CP44" t="s">
        <v>113</v>
      </c>
      <c r="CQ44" t="s">
        <v>113</v>
      </c>
      <c r="CR44" t="s">
        <v>113</v>
      </c>
      <c r="CS44" t="s">
        <v>113</v>
      </c>
      <c r="CT44" t="s">
        <v>113</v>
      </c>
      <c r="CU44" t="s">
        <v>113</v>
      </c>
      <c r="CV44" t="s">
        <v>113</v>
      </c>
      <c r="CW44" t="s">
        <v>113</v>
      </c>
      <c r="CX44" t="s">
        <v>113</v>
      </c>
      <c r="CY44" t="s">
        <v>119</v>
      </c>
      <c r="CZ44" t="s">
        <v>121</v>
      </c>
    </row>
    <row r="45" spans="1:105" x14ac:dyDescent="0.3">
      <c r="A45" t="s">
        <v>468</v>
      </c>
      <c r="B45" t="s">
        <v>469</v>
      </c>
      <c r="C45" t="s">
        <v>292</v>
      </c>
      <c r="D45" t="s">
        <v>108</v>
      </c>
      <c r="E45" t="s">
        <v>470</v>
      </c>
      <c r="F45" t="s">
        <v>471</v>
      </c>
      <c r="G45" t="s">
        <v>133</v>
      </c>
      <c r="H45" t="s">
        <v>454</v>
      </c>
      <c r="I45" t="s">
        <v>472</v>
      </c>
      <c r="J45" t="s">
        <v>456</v>
      </c>
      <c r="K45" t="s">
        <v>113</v>
      </c>
      <c r="L45" t="s">
        <v>473</v>
      </c>
      <c r="M45" t="s">
        <v>218</v>
      </c>
      <c r="P45" t="s">
        <v>113</v>
      </c>
      <c r="Q45" t="s">
        <v>116</v>
      </c>
      <c r="S45" t="s">
        <v>117</v>
      </c>
      <c r="T45" t="s">
        <v>113</v>
      </c>
      <c r="AD45" t="s">
        <v>113</v>
      </c>
      <c r="AG45" t="s">
        <v>119</v>
      </c>
      <c r="AI45">
        <v>45847</v>
      </c>
      <c r="AJ45" t="s">
        <v>119</v>
      </c>
      <c r="BK45" t="s">
        <v>474</v>
      </c>
      <c r="CN45" t="s">
        <v>113</v>
      </c>
      <c r="CO45" t="s">
        <v>113</v>
      </c>
      <c r="CP45" t="s">
        <v>113</v>
      </c>
      <c r="CQ45" t="s">
        <v>113</v>
      </c>
      <c r="CR45" t="s">
        <v>113</v>
      </c>
      <c r="CS45" t="s">
        <v>113</v>
      </c>
      <c r="CT45" t="s">
        <v>113</v>
      </c>
      <c r="CU45" t="s">
        <v>113</v>
      </c>
      <c r="CV45" t="s">
        <v>113</v>
      </c>
      <c r="CW45" t="s">
        <v>113</v>
      </c>
      <c r="CX45" t="s">
        <v>113</v>
      </c>
      <c r="CY45" t="s">
        <v>119</v>
      </c>
      <c r="CZ45" t="s">
        <v>121</v>
      </c>
    </row>
    <row r="46" spans="1:105" x14ac:dyDescent="0.3">
      <c r="A46" t="s">
        <v>475</v>
      </c>
      <c r="B46" t="s">
        <v>476</v>
      </c>
      <c r="C46" t="s">
        <v>213</v>
      </c>
      <c r="D46" t="s">
        <v>108</v>
      </c>
      <c r="E46" t="s">
        <v>477</v>
      </c>
      <c r="F46" t="s">
        <v>478</v>
      </c>
      <c r="G46" t="s">
        <v>133</v>
      </c>
      <c r="H46" t="s">
        <v>454</v>
      </c>
      <c r="I46" t="s">
        <v>479</v>
      </c>
      <c r="J46" t="s">
        <v>456</v>
      </c>
      <c r="K46" t="s">
        <v>113</v>
      </c>
      <c r="L46" t="s">
        <v>480</v>
      </c>
      <c r="M46" t="s">
        <v>218</v>
      </c>
      <c r="P46" t="s">
        <v>113</v>
      </c>
      <c r="Q46" t="s">
        <v>116</v>
      </c>
      <c r="S46" t="s">
        <v>117</v>
      </c>
      <c r="T46" t="s">
        <v>113</v>
      </c>
      <c r="U46" t="s">
        <v>113</v>
      </c>
      <c r="AB46" t="s">
        <v>481</v>
      </c>
      <c r="AD46" t="s">
        <v>113</v>
      </c>
      <c r="AG46" t="s">
        <v>119</v>
      </c>
      <c r="AI46">
        <v>45847</v>
      </c>
      <c r="AJ46" t="s">
        <v>119</v>
      </c>
      <c r="BF46" t="s">
        <v>149</v>
      </c>
      <c r="BK46" t="s">
        <v>474</v>
      </c>
      <c r="CN46" t="s">
        <v>113</v>
      </c>
      <c r="CO46" t="s">
        <v>113</v>
      </c>
      <c r="CP46" t="s">
        <v>113</v>
      </c>
      <c r="CQ46" t="s">
        <v>113</v>
      </c>
      <c r="CR46" t="s">
        <v>113</v>
      </c>
      <c r="CS46" t="s">
        <v>113</v>
      </c>
      <c r="CT46" t="s">
        <v>113</v>
      </c>
      <c r="CU46" t="s">
        <v>113</v>
      </c>
      <c r="CV46" t="s">
        <v>113</v>
      </c>
      <c r="CW46" t="s">
        <v>113</v>
      </c>
      <c r="CX46" t="s">
        <v>113</v>
      </c>
      <c r="CY46" t="s">
        <v>119</v>
      </c>
      <c r="CZ46" t="s">
        <v>121</v>
      </c>
    </row>
    <row r="47" spans="1:105" x14ac:dyDescent="0.3">
      <c r="A47" t="s">
        <v>482</v>
      </c>
      <c r="B47" t="s">
        <v>483</v>
      </c>
      <c r="C47" t="s">
        <v>107</v>
      </c>
      <c r="D47" t="s">
        <v>108</v>
      </c>
      <c r="F47" t="s">
        <v>484</v>
      </c>
      <c r="G47" t="s">
        <v>133</v>
      </c>
      <c r="H47" t="s">
        <v>454</v>
      </c>
      <c r="I47" t="s">
        <v>485</v>
      </c>
      <c r="J47" t="s">
        <v>456</v>
      </c>
      <c r="K47" t="s">
        <v>113</v>
      </c>
      <c r="L47" t="s">
        <v>486</v>
      </c>
      <c r="M47" t="s">
        <v>218</v>
      </c>
      <c r="P47" t="s">
        <v>113</v>
      </c>
      <c r="Q47" t="s">
        <v>116</v>
      </c>
      <c r="S47" t="s">
        <v>117</v>
      </c>
      <c r="T47" t="s">
        <v>113</v>
      </c>
      <c r="AD47" t="s">
        <v>113</v>
      </c>
      <c r="AG47" t="s">
        <v>119</v>
      </c>
      <c r="AI47">
        <v>45846</v>
      </c>
      <c r="AJ47" t="s">
        <v>119</v>
      </c>
      <c r="BK47">
        <v>40</v>
      </c>
      <c r="CN47" t="s">
        <v>113</v>
      </c>
      <c r="CO47" t="s">
        <v>113</v>
      </c>
      <c r="CP47" t="s">
        <v>113</v>
      </c>
      <c r="CQ47" t="s">
        <v>113</v>
      </c>
      <c r="CR47" t="s">
        <v>113</v>
      </c>
      <c r="CS47" t="s">
        <v>113</v>
      </c>
      <c r="CT47" t="s">
        <v>113</v>
      </c>
      <c r="CU47" t="s">
        <v>113</v>
      </c>
      <c r="CV47" t="s">
        <v>113</v>
      </c>
      <c r="CW47" t="s">
        <v>113</v>
      </c>
      <c r="CX47" t="s">
        <v>113</v>
      </c>
      <c r="CY47" t="s">
        <v>119</v>
      </c>
      <c r="CZ47" t="s">
        <v>121</v>
      </c>
    </row>
    <row r="48" spans="1:105" x14ac:dyDescent="0.3">
      <c r="A48" t="s">
        <v>487</v>
      </c>
      <c r="B48" t="s">
        <v>488</v>
      </c>
      <c r="C48" t="s">
        <v>213</v>
      </c>
      <c r="D48" t="s">
        <v>108</v>
      </c>
      <c r="F48" t="s">
        <v>489</v>
      </c>
      <c r="G48" t="s">
        <v>133</v>
      </c>
      <c r="H48" t="s">
        <v>454</v>
      </c>
      <c r="I48" t="s">
        <v>490</v>
      </c>
      <c r="J48" t="s">
        <v>456</v>
      </c>
      <c r="K48" t="s">
        <v>113</v>
      </c>
      <c r="L48" t="s">
        <v>491</v>
      </c>
      <c r="M48" t="s">
        <v>218</v>
      </c>
      <c r="P48" t="s">
        <v>113</v>
      </c>
      <c r="Q48" t="s">
        <v>116</v>
      </c>
      <c r="S48" t="s">
        <v>117</v>
      </c>
      <c r="T48" t="s">
        <v>113</v>
      </c>
      <c r="AD48" t="s">
        <v>113</v>
      </c>
      <c r="AG48" t="s">
        <v>119</v>
      </c>
      <c r="AI48">
        <v>45847</v>
      </c>
      <c r="AJ48" t="s">
        <v>119</v>
      </c>
      <c r="BK48">
        <v>40</v>
      </c>
      <c r="CN48" t="s">
        <v>113</v>
      </c>
      <c r="CO48" t="s">
        <v>113</v>
      </c>
      <c r="CP48" t="s">
        <v>113</v>
      </c>
      <c r="CQ48" t="s">
        <v>113</v>
      </c>
      <c r="CR48" t="s">
        <v>113</v>
      </c>
      <c r="CS48" t="s">
        <v>113</v>
      </c>
      <c r="CT48" t="s">
        <v>113</v>
      </c>
      <c r="CU48" t="s">
        <v>113</v>
      </c>
      <c r="CV48" t="s">
        <v>113</v>
      </c>
      <c r="CW48" t="s">
        <v>113</v>
      </c>
      <c r="CX48" t="s">
        <v>113</v>
      </c>
      <c r="CY48" t="s">
        <v>119</v>
      </c>
      <c r="CZ48" t="s">
        <v>121</v>
      </c>
    </row>
    <row r="49" spans="1:104" x14ac:dyDescent="0.3">
      <c r="A49" t="s">
        <v>492</v>
      </c>
      <c r="B49" t="s">
        <v>493</v>
      </c>
      <c r="C49" t="s">
        <v>124</v>
      </c>
      <c r="D49" t="s">
        <v>108</v>
      </c>
      <c r="E49" t="s">
        <v>494</v>
      </c>
      <c r="F49" t="s">
        <v>495</v>
      </c>
      <c r="G49" t="s">
        <v>133</v>
      </c>
      <c r="H49" t="s">
        <v>454</v>
      </c>
      <c r="I49" t="s">
        <v>496</v>
      </c>
      <c r="J49" t="s">
        <v>456</v>
      </c>
      <c r="K49" t="s">
        <v>113</v>
      </c>
      <c r="L49" t="s">
        <v>497</v>
      </c>
      <c r="M49" t="s">
        <v>218</v>
      </c>
      <c r="P49" t="s">
        <v>113</v>
      </c>
      <c r="Q49" t="s">
        <v>116</v>
      </c>
      <c r="S49" t="s">
        <v>117</v>
      </c>
      <c r="T49" t="s">
        <v>113</v>
      </c>
      <c r="AD49" t="s">
        <v>113</v>
      </c>
      <c r="AG49" t="s">
        <v>119</v>
      </c>
      <c r="AI49">
        <v>45844</v>
      </c>
      <c r="AJ49" t="s">
        <v>119</v>
      </c>
      <c r="BK49" t="s">
        <v>474</v>
      </c>
      <c r="CN49" t="s">
        <v>113</v>
      </c>
      <c r="CO49" t="s">
        <v>113</v>
      </c>
      <c r="CP49" t="s">
        <v>113</v>
      </c>
      <c r="CQ49" t="s">
        <v>113</v>
      </c>
      <c r="CR49" t="s">
        <v>113</v>
      </c>
      <c r="CS49" t="s">
        <v>113</v>
      </c>
      <c r="CT49" t="s">
        <v>113</v>
      </c>
      <c r="CU49" t="s">
        <v>113</v>
      </c>
      <c r="CV49" t="s">
        <v>113</v>
      </c>
      <c r="CW49" t="s">
        <v>113</v>
      </c>
      <c r="CX49" t="s">
        <v>113</v>
      </c>
      <c r="CY49" t="s">
        <v>119</v>
      </c>
      <c r="CZ49" t="s">
        <v>121</v>
      </c>
    </row>
    <row r="50" spans="1:104" x14ac:dyDescent="0.3">
      <c r="A50" t="s">
        <v>498</v>
      </c>
      <c r="B50" t="s">
        <v>499</v>
      </c>
      <c r="C50" t="s">
        <v>124</v>
      </c>
      <c r="D50" t="s">
        <v>108</v>
      </c>
      <c r="E50" t="s">
        <v>500</v>
      </c>
      <c r="F50" t="s">
        <v>501</v>
      </c>
      <c r="G50" t="s">
        <v>133</v>
      </c>
      <c r="H50" t="s">
        <v>454</v>
      </c>
      <c r="I50" t="s">
        <v>502</v>
      </c>
      <c r="J50" t="s">
        <v>456</v>
      </c>
      <c r="K50" t="s">
        <v>113</v>
      </c>
      <c r="L50" t="s">
        <v>503</v>
      </c>
      <c r="M50" t="s">
        <v>218</v>
      </c>
      <c r="P50" t="s">
        <v>113</v>
      </c>
      <c r="Q50" t="s">
        <v>116</v>
      </c>
      <c r="S50" t="s">
        <v>117</v>
      </c>
      <c r="T50" t="s">
        <v>113</v>
      </c>
      <c r="U50" t="s">
        <v>113</v>
      </c>
      <c r="AD50" t="s">
        <v>113</v>
      </c>
      <c r="AG50" t="s">
        <v>119</v>
      </c>
      <c r="AI50">
        <v>45846</v>
      </c>
      <c r="AJ50" t="s">
        <v>119</v>
      </c>
      <c r="BF50" t="s">
        <v>196</v>
      </c>
      <c r="BK50" t="s">
        <v>474</v>
      </c>
      <c r="CN50" t="s">
        <v>113</v>
      </c>
      <c r="CO50" t="s">
        <v>113</v>
      </c>
      <c r="CP50" t="s">
        <v>113</v>
      </c>
      <c r="CQ50" t="s">
        <v>113</v>
      </c>
      <c r="CR50" t="s">
        <v>113</v>
      </c>
      <c r="CS50" t="s">
        <v>113</v>
      </c>
      <c r="CT50" t="s">
        <v>113</v>
      </c>
      <c r="CU50" t="s">
        <v>113</v>
      </c>
      <c r="CV50" t="s">
        <v>113</v>
      </c>
      <c r="CW50" t="s">
        <v>113</v>
      </c>
      <c r="CX50" t="s">
        <v>113</v>
      </c>
      <c r="CY50" t="s">
        <v>119</v>
      </c>
      <c r="CZ50" t="s">
        <v>121</v>
      </c>
    </row>
    <row r="51" spans="1:104" x14ac:dyDescent="0.3">
      <c r="A51" t="s">
        <v>504</v>
      </c>
      <c r="B51" t="s">
        <v>505</v>
      </c>
      <c r="C51" t="s">
        <v>107</v>
      </c>
      <c r="D51" t="s">
        <v>108</v>
      </c>
      <c r="F51" t="s">
        <v>506</v>
      </c>
      <c r="G51" t="s">
        <v>133</v>
      </c>
      <c r="H51" t="s">
        <v>454</v>
      </c>
      <c r="I51" t="s">
        <v>507</v>
      </c>
      <c r="J51" t="s">
        <v>456</v>
      </c>
      <c r="K51" t="s">
        <v>113</v>
      </c>
      <c r="L51" t="s">
        <v>503</v>
      </c>
      <c r="M51" t="s">
        <v>218</v>
      </c>
      <c r="P51" t="s">
        <v>113</v>
      </c>
      <c r="Q51" t="s">
        <v>116</v>
      </c>
      <c r="S51" t="s">
        <v>117</v>
      </c>
      <c r="T51" t="s">
        <v>113</v>
      </c>
      <c r="AD51" t="s">
        <v>113</v>
      </c>
      <c r="AG51" t="s">
        <v>119</v>
      </c>
      <c r="AI51">
        <v>45846</v>
      </c>
      <c r="AJ51" t="s">
        <v>119</v>
      </c>
      <c r="BK51">
        <v>40</v>
      </c>
      <c r="CN51" t="s">
        <v>113</v>
      </c>
      <c r="CO51" t="s">
        <v>113</v>
      </c>
      <c r="CP51" t="s">
        <v>113</v>
      </c>
      <c r="CQ51" t="s">
        <v>113</v>
      </c>
      <c r="CR51" t="s">
        <v>113</v>
      </c>
      <c r="CS51" t="s">
        <v>113</v>
      </c>
      <c r="CT51" t="s">
        <v>113</v>
      </c>
      <c r="CU51" t="s">
        <v>113</v>
      </c>
      <c r="CV51" t="s">
        <v>113</v>
      </c>
      <c r="CW51" t="s">
        <v>113</v>
      </c>
      <c r="CX51" t="s">
        <v>113</v>
      </c>
      <c r="CY51" t="s">
        <v>119</v>
      </c>
      <c r="CZ51" t="s">
        <v>121</v>
      </c>
    </row>
    <row r="52" spans="1:104" x14ac:dyDescent="0.3">
      <c r="A52" t="s">
        <v>508</v>
      </c>
      <c r="B52" t="s">
        <v>509</v>
      </c>
      <c r="C52" t="s">
        <v>107</v>
      </c>
      <c r="D52" t="s">
        <v>108</v>
      </c>
      <c r="E52" t="s">
        <v>510</v>
      </c>
      <c r="F52" t="s">
        <v>511</v>
      </c>
      <c r="G52" t="s">
        <v>133</v>
      </c>
      <c r="H52" t="s">
        <v>454</v>
      </c>
      <c r="I52" t="s">
        <v>512</v>
      </c>
      <c r="J52" t="s">
        <v>513</v>
      </c>
      <c r="K52" t="s">
        <v>113</v>
      </c>
      <c r="L52" t="s">
        <v>514</v>
      </c>
      <c r="M52" t="s">
        <v>218</v>
      </c>
      <c r="P52" t="s">
        <v>113</v>
      </c>
      <c r="Q52" t="s">
        <v>116</v>
      </c>
      <c r="S52" t="s">
        <v>117</v>
      </c>
      <c r="T52" t="s">
        <v>113</v>
      </c>
      <c r="AD52" t="s">
        <v>113</v>
      </c>
      <c r="AG52" t="s">
        <v>119</v>
      </c>
      <c r="AI52">
        <v>45847</v>
      </c>
      <c r="AJ52" t="s">
        <v>119</v>
      </c>
      <c r="BK52" t="s">
        <v>474</v>
      </c>
      <c r="CN52" t="s">
        <v>113</v>
      </c>
      <c r="CO52" t="s">
        <v>113</v>
      </c>
      <c r="CP52" t="s">
        <v>113</v>
      </c>
      <c r="CQ52" t="s">
        <v>113</v>
      </c>
      <c r="CR52" t="s">
        <v>113</v>
      </c>
      <c r="CS52" t="s">
        <v>113</v>
      </c>
      <c r="CT52" t="s">
        <v>113</v>
      </c>
      <c r="CU52" t="s">
        <v>113</v>
      </c>
      <c r="CV52" t="s">
        <v>113</v>
      </c>
      <c r="CW52" t="s">
        <v>113</v>
      </c>
      <c r="CX52" t="s">
        <v>113</v>
      </c>
      <c r="CY52" t="s">
        <v>515</v>
      </c>
      <c r="CZ52" t="s">
        <v>121</v>
      </c>
    </row>
    <row r="53" spans="1:104" x14ac:dyDescent="0.3">
      <c r="A53" t="s">
        <v>516</v>
      </c>
      <c r="B53" t="s">
        <v>517</v>
      </c>
      <c r="C53" t="s">
        <v>107</v>
      </c>
      <c r="D53" t="s">
        <v>108</v>
      </c>
      <c r="F53" t="s">
        <v>518</v>
      </c>
      <c r="G53" t="s">
        <v>133</v>
      </c>
      <c r="H53" t="s">
        <v>454</v>
      </c>
      <c r="I53" t="s">
        <v>519</v>
      </c>
      <c r="J53" t="s">
        <v>456</v>
      </c>
      <c r="K53" t="s">
        <v>113</v>
      </c>
      <c r="L53" t="s">
        <v>520</v>
      </c>
      <c r="M53" t="s">
        <v>218</v>
      </c>
      <c r="P53" t="s">
        <v>113</v>
      </c>
      <c r="Q53" t="s">
        <v>116</v>
      </c>
      <c r="S53" t="s">
        <v>117</v>
      </c>
      <c r="T53" t="s">
        <v>113</v>
      </c>
      <c r="AD53" t="s">
        <v>113</v>
      </c>
      <c r="AG53" t="s">
        <v>119</v>
      </c>
      <c r="AI53" t="s">
        <v>119</v>
      </c>
      <c r="AJ53" t="s">
        <v>119</v>
      </c>
      <c r="BK53">
        <v>40</v>
      </c>
      <c r="CN53" t="s">
        <v>113</v>
      </c>
      <c r="CO53" t="s">
        <v>113</v>
      </c>
      <c r="CP53" t="s">
        <v>113</v>
      </c>
      <c r="CQ53" t="s">
        <v>113</v>
      </c>
      <c r="CR53" t="s">
        <v>113</v>
      </c>
      <c r="CS53" t="s">
        <v>113</v>
      </c>
      <c r="CT53" t="s">
        <v>113</v>
      </c>
      <c r="CU53" t="s">
        <v>113</v>
      </c>
      <c r="CV53" t="s">
        <v>113</v>
      </c>
      <c r="CW53" t="s">
        <v>113</v>
      </c>
      <c r="CX53" t="s">
        <v>113</v>
      </c>
      <c r="CY53" t="s">
        <v>119</v>
      </c>
      <c r="CZ53" t="s">
        <v>121</v>
      </c>
    </row>
    <row r="54" spans="1:104" x14ac:dyDescent="0.3">
      <c r="A54" t="s">
        <v>521</v>
      </c>
      <c r="B54" t="s">
        <v>522</v>
      </c>
      <c r="C54" t="s">
        <v>523</v>
      </c>
      <c r="D54" t="s">
        <v>108</v>
      </c>
      <c r="F54" t="s">
        <v>524</v>
      </c>
      <c r="G54" t="s">
        <v>133</v>
      </c>
      <c r="H54" t="s">
        <v>454</v>
      </c>
      <c r="I54" t="s">
        <v>525</v>
      </c>
      <c r="J54" t="s">
        <v>456</v>
      </c>
      <c r="K54" t="s">
        <v>113</v>
      </c>
      <c r="L54" t="s">
        <v>526</v>
      </c>
      <c r="M54" t="s">
        <v>218</v>
      </c>
      <c r="P54" t="s">
        <v>113</v>
      </c>
      <c r="Q54" t="s">
        <v>116</v>
      </c>
      <c r="S54" t="s">
        <v>117</v>
      </c>
      <c r="T54" t="s">
        <v>113</v>
      </c>
      <c r="AD54" t="s">
        <v>113</v>
      </c>
      <c r="AG54" t="s">
        <v>119</v>
      </c>
      <c r="AI54">
        <v>45847</v>
      </c>
      <c r="AJ54" t="s">
        <v>119</v>
      </c>
      <c r="BK54">
        <v>40</v>
      </c>
      <c r="CN54" t="s">
        <v>113</v>
      </c>
      <c r="CO54" t="s">
        <v>113</v>
      </c>
      <c r="CP54" t="s">
        <v>113</v>
      </c>
      <c r="CQ54" t="s">
        <v>113</v>
      </c>
      <c r="CR54" t="s">
        <v>113</v>
      </c>
      <c r="CS54" t="s">
        <v>113</v>
      </c>
      <c r="CT54" t="s">
        <v>113</v>
      </c>
      <c r="CU54" t="s">
        <v>113</v>
      </c>
      <c r="CV54" t="s">
        <v>113</v>
      </c>
      <c r="CW54" t="s">
        <v>113</v>
      </c>
      <c r="CX54" t="s">
        <v>113</v>
      </c>
      <c r="CY54" t="s">
        <v>119</v>
      </c>
      <c r="CZ54" t="s">
        <v>121</v>
      </c>
    </row>
    <row r="55" spans="1:104" x14ac:dyDescent="0.3">
      <c r="A55" t="s">
        <v>527</v>
      </c>
      <c r="B55" t="s">
        <v>528</v>
      </c>
      <c r="C55" t="s">
        <v>124</v>
      </c>
      <c r="D55" t="s">
        <v>529</v>
      </c>
      <c r="F55" t="s">
        <v>530</v>
      </c>
      <c r="G55" t="s">
        <v>133</v>
      </c>
      <c r="H55" t="s">
        <v>454</v>
      </c>
      <c r="I55" t="s">
        <v>531</v>
      </c>
      <c r="J55" t="s">
        <v>532</v>
      </c>
      <c r="K55" t="s">
        <v>113</v>
      </c>
      <c r="L55" t="s">
        <v>533</v>
      </c>
      <c r="M55" t="s">
        <v>218</v>
      </c>
      <c r="P55" t="s">
        <v>113</v>
      </c>
      <c r="Q55" t="s">
        <v>116</v>
      </c>
      <c r="S55" t="s">
        <v>117</v>
      </c>
      <c r="T55" t="s">
        <v>113</v>
      </c>
      <c r="AD55" t="s">
        <v>113</v>
      </c>
      <c r="AG55" t="s">
        <v>119</v>
      </c>
      <c r="AI55" t="s">
        <v>119</v>
      </c>
      <c r="AJ55" t="s">
        <v>119</v>
      </c>
      <c r="BK55">
        <v>30</v>
      </c>
      <c r="CN55" t="s">
        <v>113</v>
      </c>
      <c r="CO55" t="s">
        <v>113</v>
      </c>
      <c r="CP55" t="s">
        <v>113</v>
      </c>
      <c r="CQ55" t="s">
        <v>113</v>
      </c>
      <c r="CR55" t="s">
        <v>113</v>
      </c>
      <c r="CS55" t="s">
        <v>113</v>
      </c>
      <c r="CT55" t="s">
        <v>113</v>
      </c>
      <c r="CU55" t="s">
        <v>113</v>
      </c>
      <c r="CV55" t="s">
        <v>113</v>
      </c>
      <c r="CW55" t="s">
        <v>113</v>
      </c>
      <c r="CX55" t="s">
        <v>113</v>
      </c>
      <c r="CY55" t="s">
        <v>119</v>
      </c>
      <c r="CZ55" t="s">
        <v>121</v>
      </c>
    </row>
    <row r="56" spans="1:104" x14ac:dyDescent="0.3">
      <c r="A56" t="s">
        <v>534</v>
      </c>
      <c r="B56" t="s">
        <v>535</v>
      </c>
      <c r="D56" t="s">
        <v>108</v>
      </c>
      <c r="F56" t="s">
        <v>536</v>
      </c>
      <c r="G56" t="s">
        <v>133</v>
      </c>
      <c r="H56" t="s">
        <v>454</v>
      </c>
      <c r="I56" t="s">
        <v>537</v>
      </c>
      <c r="J56" t="s">
        <v>538</v>
      </c>
      <c r="K56" t="s">
        <v>113</v>
      </c>
      <c r="L56" t="s">
        <v>539</v>
      </c>
      <c r="M56" t="s">
        <v>540</v>
      </c>
      <c r="P56" t="s">
        <v>113</v>
      </c>
      <c r="Q56" t="s">
        <v>116</v>
      </c>
      <c r="S56" t="s">
        <v>117</v>
      </c>
      <c r="T56" t="s">
        <v>113</v>
      </c>
      <c r="AD56" t="s">
        <v>113</v>
      </c>
      <c r="AG56" t="s">
        <v>119</v>
      </c>
      <c r="AI56" t="s">
        <v>119</v>
      </c>
      <c r="AJ56" t="s">
        <v>119</v>
      </c>
      <c r="CN56" t="s">
        <v>113</v>
      </c>
      <c r="CO56" t="s">
        <v>113</v>
      </c>
      <c r="CP56" t="s">
        <v>113</v>
      </c>
      <c r="CQ56" t="s">
        <v>113</v>
      </c>
      <c r="CR56" t="s">
        <v>113</v>
      </c>
      <c r="CS56" t="s">
        <v>113</v>
      </c>
      <c r="CT56" t="s">
        <v>113</v>
      </c>
      <c r="CU56" t="s">
        <v>113</v>
      </c>
      <c r="CV56" t="s">
        <v>113</v>
      </c>
      <c r="CW56" t="s">
        <v>113</v>
      </c>
      <c r="CX56" t="s">
        <v>113</v>
      </c>
      <c r="CY56" t="s">
        <v>119</v>
      </c>
      <c r="CZ56" t="s">
        <v>121</v>
      </c>
    </row>
    <row r="57" spans="1:104" x14ac:dyDescent="0.3">
      <c r="A57" t="s">
        <v>541</v>
      </c>
      <c r="B57" t="s">
        <v>542</v>
      </c>
      <c r="C57" t="s">
        <v>107</v>
      </c>
      <c r="D57" t="s">
        <v>108</v>
      </c>
      <c r="F57" t="s">
        <v>543</v>
      </c>
      <c r="G57" t="s">
        <v>133</v>
      </c>
      <c r="H57" t="s">
        <v>454</v>
      </c>
      <c r="I57" t="s">
        <v>544</v>
      </c>
      <c r="J57" t="s">
        <v>456</v>
      </c>
      <c r="K57" t="s">
        <v>113</v>
      </c>
      <c r="L57" t="s">
        <v>545</v>
      </c>
      <c r="M57" t="s">
        <v>540</v>
      </c>
      <c r="P57" t="s">
        <v>113</v>
      </c>
      <c r="Q57" t="s">
        <v>116</v>
      </c>
      <c r="S57" t="s">
        <v>117</v>
      </c>
      <c r="T57" t="s">
        <v>113</v>
      </c>
      <c r="AD57" t="s">
        <v>113</v>
      </c>
      <c r="AG57" t="s">
        <v>119</v>
      </c>
      <c r="AI57">
        <v>45847</v>
      </c>
      <c r="AJ57" t="s">
        <v>119</v>
      </c>
      <c r="BK57">
        <v>40</v>
      </c>
      <c r="CN57" t="s">
        <v>113</v>
      </c>
      <c r="CO57" t="s">
        <v>113</v>
      </c>
      <c r="CP57" t="s">
        <v>113</v>
      </c>
      <c r="CQ57" t="s">
        <v>113</v>
      </c>
      <c r="CR57" t="s">
        <v>113</v>
      </c>
      <c r="CS57" t="s">
        <v>113</v>
      </c>
      <c r="CT57" t="s">
        <v>113</v>
      </c>
      <c r="CU57" t="s">
        <v>113</v>
      </c>
      <c r="CV57" t="s">
        <v>113</v>
      </c>
      <c r="CW57" t="s">
        <v>113</v>
      </c>
      <c r="CX57" t="s">
        <v>113</v>
      </c>
      <c r="CY57" t="s">
        <v>119</v>
      </c>
      <c r="CZ57" t="s">
        <v>121</v>
      </c>
    </row>
    <row r="58" spans="1:104" x14ac:dyDescent="0.3">
      <c r="A58" t="s">
        <v>546</v>
      </c>
      <c r="B58" t="s">
        <v>547</v>
      </c>
      <c r="C58" t="s">
        <v>107</v>
      </c>
      <c r="D58" t="s">
        <v>108</v>
      </c>
      <c r="F58" t="s">
        <v>548</v>
      </c>
      <c r="G58" t="s">
        <v>133</v>
      </c>
      <c r="H58" t="s">
        <v>454</v>
      </c>
      <c r="I58" t="s">
        <v>549</v>
      </c>
      <c r="J58" t="s">
        <v>456</v>
      </c>
      <c r="K58" t="s">
        <v>113</v>
      </c>
      <c r="L58" t="s">
        <v>550</v>
      </c>
      <c r="M58" t="s">
        <v>540</v>
      </c>
      <c r="P58" t="s">
        <v>113</v>
      </c>
      <c r="Q58" t="s">
        <v>116</v>
      </c>
      <c r="S58" t="s">
        <v>117</v>
      </c>
      <c r="T58" t="s">
        <v>113</v>
      </c>
      <c r="AD58" t="s">
        <v>113</v>
      </c>
      <c r="AG58" t="s">
        <v>119</v>
      </c>
      <c r="AI58" t="s">
        <v>119</v>
      </c>
      <c r="AJ58" t="s">
        <v>119</v>
      </c>
      <c r="BK58">
        <v>50</v>
      </c>
      <c r="CN58" t="s">
        <v>113</v>
      </c>
      <c r="CO58" t="s">
        <v>113</v>
      </c>
      <c r="CP58" t="s">
        <v>113</v>
      </c>
      <c r="CQ58" t="s">
        <v>113</v>
      </c>
      <c r="CR58" t="s">
        <v>113</v>
      </c>
      <c r="CS58" t="s">
        <v>113</v>
      </c>
      <c r="CT58" t="s">
        <v>113</v>
      </c>
      <c r="CU58" t="s">
        <v>113</v>
      </c>
      <c r="CV58" t="s">
        <v>113</v>
      </c>
      <c r="CW58" t="s">
        <v>113</v>
      </c>
      <c r="CX58" t="s">
        <v>113</v>
      </c>
      <c r="CY58" t="s">
        <v>119</v>
      </c>
      <c r="CZ58" t="s">
        <v>121</v>
      </c>
    </row>
    <row r="59" spans="1:104" x14ac:dyDescent="0.3">
      <c r="A59" t="s">
        <v>551</v>
      </c>
      <c r="B59" t="s">
        <v>552</v>
      </c>
      <c r="C59" t="s">
        <v>107</v>
      </c>
      <c r="D59" t="s">
        <v>108</v>
      </c>
      <c r="F59" t="s">
        <v>553</v>
      </c>
      <c r="G59" t="s">
        <v>133</v>
      </c>
      <c r="H59" t="s">
        <v>454</v>
      </c>
      <c r="I59" t="s">
        <v>554</v>
      </c>
      <c r="J59" t="s">
        <v>456</v>
      </c>
      <c r="K59" t="s">
        <v>113</v>
      </c>
      <c r="L59" t="s">
        <v>555</v>
      </c>
      <c r="M59" t="s">
        <v>540</v>
      </c>
      <c r="P59" t="s">
        <v>113</v>
      </c>
      <c r="Q59" t="s">
        <v>116</v>
      </c>
      <c r="S59" t="s">
        <v>117</v>
      </c>
      <c r="T59" t="s">
        <v>113</v>
      </c>
      <c r="AD59" t="s">
        <v>113</v>
      </c>
      <c r="AG59" t="s">
        <v>119</v>
      </c>
      <c r="AI59">
        <v>45846</v>
      </c>
      <c r="AJ59" t="s">
        <v>119</v>
      </c>
      <c r="BK59">
        <v>50</v>
      </c>
      <c r="CN59" t="s">
        <v>113</v>
      </c>
      <c r="CO59" t="s">
        <v>113</v>
      </c>
      <c r="CP59" t="s">
        <v>113</v>
      </c>
      <c r="CQ59" t="s">
        <v>113</v>
      </c>
      <c r="CR59" t="s">
        <v>113</v>
      </c>
      <c r="CS59" t="s">
        <v>113</v>
      </c>
      <c r="CT59" t="s">
        <v>113</v>
      </c>
      <c r="CU59" t="s">
        <v>113</v>
      </c>
      <c r="CV59" t="s">
        <v>113</v>
      </c>
      <c r="CW59" t="s">
        <v>113</v>
      </c>
      <c r="CX59" t="s">
        <v>113</v>
      </c>
      <c r="CY59" t="s">
        <v>119</v>
      </c>
      <c r="CZ59" t="s">
        <v>121</v>
      </c>
    </row>
    <row r="60" spans="1:104" x14ac:dyDescent="0.3">
      <c r="A60" t="s">
        <v>556</v>
      </c>
      <c r="B60" t="s">
        <v>557</v>
      </c>
      <c r="C60" t="s">
        <v>107</v>
      </c>
      <c r="D60" t="s">
        <v>108</v>
      </c>
      <c r="F60" t="s">
        <v>558</v>
      </c>
      <c r="G60" t="s">
        <v>133</v>
      </c>
      <c r="H60" t="s">
        <v>454</v>
      </c>
      <c r="I60" t="s">
        <v>559</v>
      </c>
      <c r="J60" t="s">
        <v>456</v>
      </c>
      <c r="K60" t="s">
        <v>113</v>
      </c>
      <c r="L60" t="s">
        <v>560</v>
      </c>
      <c r="M60" t="s">
        <v>540</v>
      </c>
      <c r="P60" t="s">
        <v>113</v>
      </c>
      <c r="Q60" t="s">
        <v>116</v>
      </c>
      <c r="S60" t="s">
        <v>117</v>
      </c>
      <c r="T60" t="s">
        <v>113</v>
      </c>
      <c r="AD60" t="s">
        <v>113</v>
      </c>
      <c r="AG60" t="s">
        <v>119</v>
      </c>
      <c r="AI60">
        <v>45835</v>
      </c>
      <c r="AJ60" t="s">
        <v>119</v>
      </c>
      <c r="BK60">
        <v>50</v>
      </c>
      <c r="CN60" t="s">
        <v>113</v>
      </c>
      <c r="CO60" t="s">
        <v>113</v>
      </c>
      <c r="CP60" t="s">
        <v>113</v>
      </c>
      <c r="CQ60" t="s">
        <v>113</v>
      </c>
      <c r="CR60" t="s">
        <v>113</v>
      </c>
      <c r="CS60" t="s">
        <v>113</v>
      </c>
      <c r="CT60" t="s">
        <v>113</v>
      </c>
      <c r="CU60" t="s">
        <v>113</v>
      </c>
      <c r="CV60" t="s">
        <v>113</v>
      </c>
      <c r="CW60" t="s">
        <v>113</v>
      </c>
      <c r="CX60" t="s">
        <v>113</v>
      </c>
      <c r="CY60" t="s">
        <v>119</v>
      </c>
      <c r="CZ60" t="s">
        <v>121</v>
      </c>
    </row>
    <row r="61" spans="1:104" x14ac:dyDescent="0.3">
      <c r="A61" t="s">
        <v>561</v>
      </c>
      <c r="B61" t="s">
        <v>562</v>
      </c>
      <c r="C61" t="s">
        <v>563</v>
      </c>
      <c r="D61" t="s">
        <v>108</v>
      </c>
      <c r="F61" t="s">
        <v>564</v>
      </c>
      <c r="G61" t="s">
        <v>133</v>
      </c>
      <c r="H61" t="s">
        <v>454</v>
      </c>
      <c r="I61" t="s">
        <v>565</v>
      </c>
      <c r="J61" t="s">
        <v>456</v>
      </c>
      <c r="K61" t="s">
        <v>113</v>
      </c>
      <c r="L61" t="s">
        <v>566</v>
      </c>
      <c r="M61" t="s">
        <v>540</v>
      </c>
      <c r="P61" t="s">
        <v>113</v>
      </c>
      <c r="Q61" t="s">
        <v>116</v>
      </c>
      <c r="S61" t="s">
        <v>117</v>
      </c>
      <c r="T61" t="s">
        <v>113</v>
      </c>
      <c r="AD61" t="s">
        <v>113</v>
      </c>
      <c r="AG61" t="s">
        <v>119</v>
      </c>
      <c r="AI61" t="s">
        <v>119</v>
      </c>
      <c r="AJ61" t="s">
        <v>119</v>
      </c>
      <c r="BK61">
        <v>40</v>
      </c>
      <c r="CN61" t="s">
        <v>113</v>
      </c>
      <c r="CO61" t="s">
        <v>113</v>
      </c>
      <c r="CP61" t="s">
        <v>113</v>
      </c>
      <c r="CQ61" t="s">
        <v>113</v>
      </c>
      <c r="CR61" t="s">
        <v>113</v>
      </c>
      <c r="CS61" t="s">
        <v>113</v>
      </c>
      <c r="CT61" t="s">
        <v>113</v>
      </c>
      <c r="CU61" t="s">
        <v>113</v>
      </c>
      <c r="CV61" t="s">
        <v>113</v>
      </c>
      <c r="CW61" t="s">
        <v>113</v>
      </c>
      <c r="CX61" t="s">
        <v>113</v>
      </c>
      <c r="CY61" t="s">
        <v>119</v>
      </c>
      <c r="CZ61" t="s">
        <v>121</v>
      </c>
    </row>
    <row r="62" spans="1:104" x14ac:dyDescent="0.3">
      <c r="A62" t="s">
        <v>567</v>
      </c>
      <c r="B62" t="s">
        <v>568</v>
      </c>
      <c r="C62" t="s">
        <v>107</v>
      </c>
      <c r="D62" t="s">
        <v>108</v>
      </c>
      <c r="F62" t="s">
        <v>569</v>
      </c>
      <c r="G62" t="s">
        <v>133</v>
      </c>
      <c r="H62" t="s">
        <v>454</v>
      </c>
      <c r="I62" t="s">
        <v>570</v>
      </c>
      <c r="J62" t="s">
        <v>456</v>
      </c>
      <c r="K62" t="s">
        <v>113</v>
      </c>
      <c r="L62" t="s">
        <v>571</v>
      </c>
      <c r="M62" t="s">
        <v>540</v>
      </c>
      <c r="P62" t="s">
        <v>113</v>
      </c>
      <c r="Q62" t="s">
        <v>116</v>
      </c>
      <c r="S62" t="s">
        <v>117</v>
      </c>
      <c r="T62" t="s">
        <v>113</v>
      </c>
      <c r="AD62" t="s">
        <v>113</v>
      </c>
      <c r="AG62" t="s">
        <v>119</v>
      </c>
      <c r="AI62">
        <v>45834</v>
      </c>
      <c r="AJ62" t="s">
        <v>119</v>
      </c>
      <c r="BK62">
        <v>50</v>
      </c>
      <c r="CN62" t="s">
        <v>113</v>
      </c>
      <c r="CO62" t="s">
        <v>113</v>
      </c>
      <c r="CP62" t="s">
        <v>113</v>
      </c>
      <c r="CQ62" t="s">
        <v>113</v>
      </c>
      <c r="CR62" t="s">
        <v>113</v>
      </c>
      <c r="CS62" t="s">
        <v>113</v>
      </c>
      <c r="CT62" t="s">
        <v>113</v>
      </c>
      <c r="CU62" t="s">
        <v>113</v>
      </c>
      <c r="CV62" t="s">
        <v>113</v>
      </c>
      <c r="CW62" t="s">
        <v>113</v>
      </c>
      <c r="CX62" t="s">
        <v>113</v>
      </c>
      <c r="CY62" t="s">
        <v>119</v>
      </c>
      <c r="CZ62" t="s">
        <v>121</v>
      </c>
    </row>
    <row r="63" spans="1:104" x14ac:dyDescent="0.3">
      <c r="A63" t="s">
        <v>572</v>
      </c>
      <c r="B63" t="s">
        <v>573</v>
      </c>
      <c r="D63" t="s">
        <v>108</v>
      </c>
      <c r="F63" t="s">
        <v>574</v>
      </c>
      <c r="G63" t="s">
        <v>133</v>
      </c>
      <c r="H63" t="s">
        <v>454</v>
      </c>
      <c r="I63" t="s">
        <v>575</v>
      </c>
      <c r="J63" t="s">
        <v>456</v>
      </c>
      <c r="K63" t="s">
        <v>113</v>
      </c>
      <c r="L63" t="s">
        <v>576</v>
      </c>
      <c r="M63" t="s">
        <v>540</v>
      </c>
      <c r="P63" t="s">
        <v>113</v>
      </c>
      <c r="Q63" t="s">
        <v>116</v>
      </c>
      <c r="S63" t="s">
        <v>117</v>
      </c>
      <c r="T63" t="s">
        <v>113</v>
      </c>
      <c r="AD63" t="s">
        <v>113</v>
      </c>
      <c r="AG63" t="s">
        <v>119</v>
      </c>
      <c r="AI63" t="s">
        <v>119</v>
      </c>
      <c r="AJ63" t="s">
        <v>119</v>
      </c>
      <c r="BK63">
        <v>50</v>
      </c>
      <c r="CN63" t="s">
        <v>113</v>
      </c>
      <c r="CO63" t="s">
        <v>113</v>
      </c>
      <c r="CP63" t="s">
        <v>113</v>
      </c>
      <c r="CQ63" t="s">
        <v>113</v>
      </c>
      <c r="CR63" t="s">
        <v>113</v>
      </c>
      <c r="CS63" t="s">
        <v>113</v>
      </c>
      <c r="CT63" t="s">
        <v>113</v>
      </c>
      <c r="CU63" t="s">
        <v>113</v>
      </c>
      <c r="CV63" t="s">
        <v>113</v>
      </c>
      <c r="CW63" t="s">
        <v>113</v>
      </c>
      <c r="CX63" t="s">
        <v>113</v>
      </c>
      <c r="CY63" t="s">
        <v>119</v>
      </c>
      <c r="CZ63" t="s">
        <v>121</v>
      </c>
    </row>
    <row r="64" spans="1:104" x14ac:dyDescent="0.3">
      <c r="A64" t="s">
        <v>577</v>
      </c>
      <c r="B64" t="s">
        <v>578</v>
      </c>
      <c r="C64" t="s">
        <v>107</v>
      </c>
      <c r="D64" t="s">
        <v>108</v>
      </c>
      <c r="F64" t="s">
        <v>579</v>
      </c>
      <c r="G64" t="s">
        <v>133</v>
      </c>
      <c r="H64" t="s">
        <v>454</v>
      </c>
      <c r="I64" t="s">
        <v>580</v>
      </c>
      <c r="J64" t="s">
        <v>456</v>
      </c>
      <c r="K64" t="s">
        <v>113</v>
      </c>
      <c r="L64" t="s">
        <v>581</v>
      </c>
      <c r="M64" t="s">
        <v>540</v>
      </c>
      <c r="P64" t="s">
        <v>113</v>
      </c>
      <c r="Q64" t="s">
        <v>116</v>
      </c>
      <c r="S64" t="s">
        <v>117</v>
      </c>
      <c r="T64" t="s">
        <v>113</v>
      </c>
      <c r="AD64" t="s">
        <v>113</v>
      </c>
      <c r="AG64" t="s">
        <v>119</v>
      </c>
      <c r="AI64">
        <v>45847</v>
      </c>
      <c r="AJ64" t="s">
        <v>119</v>
      </c>
      <c r="BK64">
        <v>50</v>
      </c>
      <c r="CN64" t="s">
        <v>113</v>
      </c>
      <c r="CO64" t="s">
        <v>113</v>
      </c>
      <c r="CP64" t="s">
        <v>113</v>
      </c>
      <c r="CQ64" t="s">
        <v>113</v>
      </c>
      <c r="CR64" t="s">
        <v>113</v>
      </c>
      <c r="CS64" t="s">
        <v>113</v>
      </c>
      <c r="CT64" t="s">
        <v>113</v>
      </c>
      <c r="CU64" t="s">
        <v>113</v>
      </c>
      <c r="CV64" t="s">
        <v>113</v>
      </c>
      <c r="CW64" t="s">
        <v>113</v>
      </c>
      <c r="CX64" t="s">
        <v>113</v>
      </c>
      <c r="CY64" t="s">
        <v>119</v>
      </c>
      <c r="CZ64" t="s">
        <v>121</v>
      </c>
    </row>
    <row r="65" spans="1:104" x14ac:dyDescent="0.3">
      <c r="A65" t="s">
        <v>582</v>
      </c>
      <c r="B65" t="s">
        <v>583</v>
      </c>
      <c r="C65" t="s">
        <v>563</v>
      </c>
      <c r="D65" t="s">
        <v>108</v>
      </c>
      <c r="F65" t="s">
        <v>584</v>
      </c>
      <c r="G65" t="s">
        <v>133</v>
      </c>
      <c r="H65" t="s">
        <v>454</v>
      </c>
      <c r="I65" t="s">
        <v>585</v>
      </c>
      <c r="J65" t="s">
        <v>456</v>
      </c>
      <c r="K65" t="s">
        <v>113</v>
      </c>
      <c r="L65" t="s">
        <v>586</v>
      </c>
      <c r="M65" t="s">
        <v>540</v>
      </c>
      <c r="P65" t="s">
        <v>113</v>
      </c>
      <c r="Q65" t="s">
        <v>116</v>
      </c>
      <c r="S65" t="s">
        <v>117</v>
      </c>
      <c r="T65" t="s">
        <v>113</v>
      </c>
      <c r="AD65" t="s">
        <v>113</v>
      </c>
      <c r="AG65" t="s">
        <v>119</v>
      </c>
      <c r="AI65">
        <v>45847</v>
      </c>
      <c r="AJ65" t="s">
        <v>119</v>
      </c>
      <c r="BK65">
        <v>50</v>
      </c>
      <c r="CN65" t="s">
        <v>113</v>
      </c>
      <c r="CO65" t="s">
        <v>113</v>
      </c>
      <c r="CP65" t="s">
        <v>113</v>
      </c>
      <c r="CQ65" t="s">
        <v>113</v>
      </c>
      <c r="CR65" t="s">
        <v>113</v>
      </c>
      <c r="CS65" t="s">
        <v>113</v>
      </c>
      <c r="CT65" t="s">
        <v>113</v>
      </c>
      <c r="CU65" t="s">
        <v>113</v>
      </c>
      <c r="CV65" t="s">
        <v>113</v>
      </c>
      <c r="CW65" t="s">
        <v>113</v>
      </c>
      <c r="CX65" t="s">
        <v>113</v>
      </c>
      <c r="CY65" t="s">
        <v>119</v>
      </c>
      <c r="CZ65" t="s">
        <v>121</v>
      </c>
    </row>
    <row r="66" spans="1:104" x14ac:dyDescent="0.3">
      <c r="A66" t="s">
        <v>587</v>
      </c>
      <c r="B66" t="s">
        <v>588</v>
      </c>
      <c r="C66" t="s">
        <v>107</v>
      </c>
      <c r="D66" t="s">
        <v>108</v>
      </c>
      <c r="F66" t="s">
        <v>589</v>
      </c>
      <c r="G66" t="s">
        <v>133</v>
      </c>
      <c r="H66" t="s">
        <v>454</v>
      </c>
      <c r="I66" t="s">
        <v>590</v>
      </c>
      <c r="J66" t="s">
        <v>456</v>
      </c>
      <c r="K66" t="s">
        <v>113</v>
      </c>
      <c r="L66" t="s">
        <v>591</v>
      </c>
      <c r="M66" t="s">
        <v>540</v>
      </c>
      <c r="P66" t="s">
        <v>113</v>
      </c>
      <c r="Q66" t="s">
        <v>116</v>
      </c>
      <c r="S66" t="s">
        <v>117</v>
      </c>
      <c r="T66" t="s">
        <v>113</v>
      </c>
      <c r="AD66" t="s">
        <v>113</v>
      </c>
      <c r="AG66" t="s">
        <v>119</v>
      </c>
      <c r="AI66">
        <v>45846</v>
      </c>
      <c r="AJ66" t="s">
        <v>119</v>
      </c>
      <c r="BK66">
        <v>50</v>
      </c>
      <c r="CN66" t="s">
        <v>113</v>
      </c>
      <c r="CO66" t="s">
        <v>113</v>
      </c>
      <c r="CP66" t="s">
        <v>113</v>
      </c>
      <c r="CQ66" t="s">
        <v>113</v>
      </c>
      <c r="CR66" t="s">
        <v>113</v>
      </c>
      <c r="CS66" t="s">
        <v>113</v>
      </c>
      <c r="CT66" t="s">
        <v>113</v>
      </c>
      <c r="CU66" t="s">
        <v>113</v>
      </c>
      <c r="CV66" t="s">
        <v>113</v>
      </c>
      <c r="CW66" t="s">
        <v>113</v>
      </c>
      <c r="CX66" t="s">
        <v>113</v>
      </c>
      <c r="CY66" t="s">
        <v>119</v>
      </c>
      <c r="CZ66" t="s">
        <v>121</v>
      </c>
    </row>
    <row r="67" spans="1:104" x14ac:dyDescent="0.3">
      <c r="A67" t="s">
        <v>592</v>
      </c>
      <c r="B67" t="s">
        <v>593</v>
      </c>
      <c r="C67" t="s">
        <v>107</v>
      </c>
      <c r="D67" t="s">
        <v>108</v>
      </c>
      <c r="F67" t="s">
        <v>594</v>
      </c>
      <c r="G67" t="s">
        <v>133</v>
      </c>
      <c r="H67" t="s">
        <v>454</v>
      </c>
      <c r="I67" t="s">
        <v>595</v>
      </c>
      <c r="J67" t="s">
        <v>456</v>
      </c>
      <c r="K67" t="s">
        <v>113</v>
      </c>
      <c r="L67" t="s">
        <v>596</v>
      </c>
      <c r="M67" t="s">
        <v>540</v>
      </c>
      <c r="P67" t="s">
        <v>113</v>
      </c>
      <c r="Q67" t="s">
        <v>116</v>
      </c>
      <c r="S67" t="s">
        <v>117</v>
      </c>
      <c r="T67" t="s">
        <v>113</v>
      </c>
      <c r="AD67" t="s">
        <v>113</v>
      </c>
      <c r="AG67" t="s">
        <v>119</v>
      </c>
      <c r="AI67">
        <v>45846</v>
      </c>
      <c r="AJ67" t="s">
        <v>119</v>
      </c>
      <c r="BK67">
        <v>50</v>
      </c>
      <c r="CN67" t="s">
        <v>113</v>
      </c>
      <c r="CO67" t="s">
        <v>113</v>
      </c>
      <c r="CP67" t="s">
        <v>113</v>
      </c>
      <c r="CQ67" t="s">
        <v>113</v>
      </c>
      <c r="CR67" t="s">
        <v>113</v>
      </c>
      <c r="CS67" t="s">
        <v>113</v>
      </c>
      <c r="CT67" t="s">
        <v>113</v>
      </c>
      <c r="CU67" t="s">
        <v>113</v>
      </c>
      <c r="CV67" t="s">
        <v>113</v>
      </c>
      <c r="CW67" t="s">
        <v>113</v>
      </c>
      <c r="CX67" t="s">
        <v>113</v>
      </c>
      <c r="CY67" t="s">
        <v>119</v>
      </c>
      <c r="CZ67" t="s">
        <v>121</v>
      </c>
    </row>
    <row r="68" spans="1:104" x14ac:dyDescent="0.3">
      <c r="A68" t="s">
        <v>597</v>
      </c>
      <c r="B68" t="s">
        <v>598</v>
      </c>
      <c r="C68" t="s">
        <v>107</v>
      </c>
      <c r="D68" t="s">
        <v>108</v>
      </c>
      <c r="F68" t="s">
        <v>599</v>
      </c>
      <c r="G68" t="s">
        <v>133</v>
      </c>
      <c r="H68" t="s">
        <v>454</v>
      </c>
      <c r="I68" t="s">
        <v>600</v>
      </c>
      <c r="J68" t="s">
        <v>456</v>
      </c>
      <c r="K68" t="s">
        <v>113</v>
      </c>
      <c r="L68" t="s">
        <v>601</v>
      </c>
      <c r="M68" t="s">
        <v>540</v>
      </c>
      <c r="P68" t="s">
        <v>113</v>
      </c>
      <c r="Q68" t="s">
        <v>116</v>
      </c>
      <c r="S68" t="s">
        <v>117</v>
      </c>
      <c r="T68" t="s">
        <v>113</v>
      </c>
      <c r="AD68" t="s">
        <v>113</v>
      </c>
      <c r="AG68" t="s">
        <v>119</v>
      </c>
      <c r="AI68">
        <v>45847</v>
      </c>
      <c r="AJ68" t="s">
        <v>119</v>
      </c>
      <c r="BK68">
        <v>50</v>
      </c>
      <c r="CN68" t="s">
        <v>113</v>
      </c>
      <c r="CO68" t="s">
        <v>113</v>
      </c>
      <c r="CP68" t="s">
        <v>113</v>
      </c>
      <c r="CQ68" t="s">
        <v>113</v>
      </c>
      <c r="CR68" t="s">
        <v>113</v>
      </c>
      <c r="CS68" t="s">
        <v>113</v>
      </c>
      <c r="CT68" t="s">
        <v>113</v>
      </c>
      <c r="CU68" t="s">
        <v>113</v>
      </c>
      <c r="CV68" t="s">
        <v>113</v>
      </c>
      <c r="CW68" t="s">
        <v>113</v>
      </c>
      <c r="CX68" t="s">
        <v>113</v>
      </c>
      <c r="CY68" t="s">
        <v>119</v>
      </c>
      <c r="CZ68" t="s">
        <v>121</v>
      </c>
    </row>
    <row r="69" spans="1:104" x14ac:dyDescent="0.3">
      <c r="A69" t="s">
        <v>602</v>
      </c>
      <c r="B69" t="s">
        <v>603</v>
      </c>
      <c r="C69" t="s">
        <v>107</v>
      </c>
      <c r="D69" t="s">
        <v>108</v>
      </c>
      <c r="F69" t="s">
        <v>604</v>
      </c>
      <c r="G69" t="s">
        <v>133</v>
      </c>
      <c r="H69" t="s">
        <v>454</v>
      </c>
      <c r="I69" t="s">
        <v>605</v>
      </c>
      <c r="J69" t="s">
        <v>456</v>
      </c>
      <c r="K69" t="s">
        <v>113</v>
      </c>
      <c r="L69" t="s">
        <v>606</v>
      </c>
      <c r="M69" t="s">
        <v>540</v>
      </c>
      <c r="P69" t="s">
        <v>113</v>
      </c>
      <c r="Q69" t="s">
        <v>116</v>
      </c>
      <c r="S69" t="s">
        <v>117</v>
      </c>
      <c r="T69" t="s">
        <v>113</v>
      </c>
      <c r="AD69" t="s">
        <v>113</v>
      </c>
      <c r="AG69" t="s">
        <v>119</v>
      </c>
      <c r="AI69">
        <v>45847</v>
      </c>
      <c r="AJ69" t="s">
        <v>119</v>
      </c>
      <c r="BK69">
        <v>50</v>
      </c>
      <c r="CN69" t="s">
        <v>113</v>
      </c>
      <c r="CO69" t="s">
        <v>113</v>
      </c>
      <c r="CP69" t="s">
        <v>113</v>
      </c>
      <c r="CQ69" t="s">
        <v>113</v>
      </c>
      <c r="CR69" t="s">
        <v>113</v>
      </c>
      <c r="CS69" t="s">
        <v>113</v>
      </c>
      <c r="CT69" t="s">
        <v>113</v>
      </c>
      <c r="CU69" t="s">
        <v>113</v>
      </c>
      <c r="CV69" t="s">
        <v>113</v>
      </c>
      <c r="CW69" t="s">
        <v>113</v>
      </c>
      <c r="CX69" t="s">
        <v>113</v>
      </c>
      <c r="CY69" t="s">
        <v>119</v>
      </c>
      <c r="CZ69" t="s">
        <v>121</v>
      </c>
    </row>
    <row r="70" spans="1:104" x14ac:dyDescent="0.3">
      <c r="A70" t="s">
        <v>607</v>
      </c>
      <c r="B70" t="s">
        <v>608</v>
      </c>
      <c r="D70" t="s">
        <v>108</v>
      </c>
      <c r="F70" t="s">
        <v>609</v>
      </c>
      <c r="G70" t="s">
        <v>133</v>
      </c>
      <c r="H70" t="s">
        <v>454</v>
      </c>
      <c r="I70" t="s">
        <v>575</v>
      </c>
      <c r="J70" t="s">
        <v>456</v>
      </c>
      <c r="K70" t="s">
        <v>113</v>
      </c>
      <c r="L70" t="s">
        <v>610</v>
      </c>
      <c r="M70" t="s">
        <v>540</v>
      </c>
      <c r="P70" t="s">
        <v>113</v>
      </c>
      <c r="Q70" t="s">
        <v>116</v>
      </c>
      <c r="S70" t="s">
        <v>117</v>
      </c>
      <c r="T70" t="s">
        <v>113</v>
      </c>
      <c r="AD70" t="s">
        <v>113</v>
      </c>
      <c r="AG70" t="s">
        <v>119</v>
      </c>
      <c r="AI70">
        <v>45847</v>
      </c>
      <c r="AJ70" t="s">
        <v>119</v>
      </c>
      <c r="BK70">
        <v>50</v>
      </c>
      <c r="CN70" t="s">
        <v>113</v>
      </c>
      <c r="CO70" t="s">
        <v>113</v>
      </c>
      <c r="CP70" t="s">
        <v>113</v>
      </c>
      <c r="CQ70" t="s">
        <v>113</v>
      </c>
      <c r="CR70" t="s">
        <v>113</v>
      </c>
      <c r="CS70" t="s">
        <v>113</v>
      </c>
      <c r="CT70" t="s">
        <v>113</v>
      </c>
      <c r="CU70" t="s">
        <v>113</v>
      </c>
      <c r="CV70" t="s">
        <v>113</v>
      </c>
      <c r="CW70" t="s">
        <v>113</v>
      </c>
      <c r="CX70" t="s">
        <v>113</v>
      </c>
      <c r="CY70" t="s">
        <v>119</v>
      </c>
      <c r="CZ70" t="s">
        <v>121</v>
      </c>
    </row>
    <row r="71" spans="1:104" x14ac:dyDescent="0.3">
      <c r="A71" t="s">
        <v>611</v>
      </c>
      <c r="B71" t="s">
        <v>612</v>
      </c>
      <c r="C71" t="s">
        <v>563</v>
      </c>
      <c r="D71" t="s">
        <v>108</v>
      </c>
      <c r="F71" t="s">
        <v>613</v>
      </c>
      <c r="G71" t="s">
        <v>133</v>
      </c>
      <c r="H71" t="s">
        <v>454</v>
      </c>
      <c r="I71" t="s">
        <v>565</v>
      </c>
      <c r="J71" t="s">
        <v>456</v>
      </c>
      <c r="K71" t="s">
        <v>113</v>
      </c>
      <c r="L71" t="s">
        <v>614</v>
      </c>
      <c r="M71" t="s">
        <v>540</v>
      </c>
      <c r="P71" t="s">
        <v>113</v>
      </c>
      <c r="Q71" t="s">
        <v>116</v>
      </c>
      <c r="S71" t="s">
        <v>117</v>
      </c>
      <c r="T71" t="s">
        <v>113</v>
      </c>
      <c r="AD71" t="s">
        <v>113</v>
      </c>
      <c r="AG71" t="s">
        <v>119</v>
      </c>
      <c r="AI71" t="s">
        <v>119</v>
      </c>
      <c r="AJ71" t="s">
        <v>119</v>
      </c>
      <c r="BK71">
        <v>50</v>
      </c>
      <c r="CN71" t="s">
        <v>113</v>
      </c>
      <c r="CO71" t="s">
        <v>113</v>
      </c>
      <c r="CP71" t="s">
        <v>113</v>
      </c>
      <c r="CQ71" t="s">
        <v>113</v>
      </c>
      <c r="CR71" t="s">
        <v>113</v>
      </c>
      <c r="CS71" t="s">
        <v>113</v>
      </c>
      <c r="CT71" t="s">
        <v>113</v>
      </c>
      <c r="CU71" t="s">
        <v>113</v>
      </c>
      <c r="CV71" t="s">
        <v>113</v>
      </c>
      <c r="CW71" t="s">
        <v>113</v>
      </c>
      <c r="CX71" t="s">
        <v>113</v>
      </c>
      <c r="CY71" t="s">
        <v>119</v>
      </c>
      <c r="CZ71" t="s">
        <v>121</v>
      </c>
    </row>
    <row r="72" spans="1:104" x14ac:dyDescent="0.3">
      <c r="A72" t="s">
        <v>615</v>
      </c>
      <c r="B72" t="s">
        <v>616</v>
      </c>
      <c r="C72" t="s">
        <v>107</v>
      </c>
      <c r="D72" t="s">
        <v>108</v>
      </c>
      <c r="F72" t="s">
        <v>617</v>
      </c>
      <c r="G72" t="s">
        <v>133</v>
      </c>
      <c r="H72" t="s">
        <v>454</v>
      </c>
      <c r="I72" t="s">
        <v>618</v>
      </c>
      <c r="J72" t="s">
        <v>456</v>
      </c>
      <c r="K72" t="s">
        <v>113</v>
      </c>
      <c r="L72" t="s">
        <v>619</v>
      </c>
      <c r="M72" t="s">
        <v>540</v>
      </c>
      <c r="P72" t="s">
        <v>113</v>
      </c>
      <c r="Q72" t="s">
        <v>116</v>
      </c>
      <c r="S72" t="s">
        <v>117</v>
      </c>
      <c r="T72" t="s">
        <v>113</v>
      </c>
      <c r="AD72" t="s">
        <v>113</v>
      </c>
      <c r="AG72" t="s">
        <v>119</v>
      </c>
      <c r="AI72" t="s">
        <v>119</v>
      </c>
      <c r="AJ72" t="s">
        <v>119</v>
      </c>
      <c r="BK72">
        <v>40</v>
      </c>
      <c r="CN72" t="s">
        <v>113</v>
      </c>
      <c r="CO72" t="s">
        <v>113</v>
      </c>
      <c r="CP72" t="s">
        <v>113</v>
      </c>
      <c r="CQ72" t="s">
        <v>113</v>
      </c>
      <c r="CR72" t="s">
        <v>113</v>
      </c>
      <c r="CS72" t="s">
        <v>113</v>
      </c>
      <c r="CT72" t="s">
        <v>113</v>
      </c>
      <c r="CU72" t="s">
        <v>113</v>
      </c>
      <c r="CV72" t="s">
        <v>113</v>
      </c>
      <c r="CW72" t="s">
        <v>113</v>
      </c>
      <c r="CX72" t="s">
        <v>113</v>
      </c>
      <c r="CY72" t="s">
        <v>119</v>
      </c>
      <c r="CZ72" t="s">
        <v>121</v>
      </c>
    </row>
    <row r="73" spans="1:104" x14ac:dyDescent="0.3">
      <c r="A73" t="s">
        <v>620</v>
      </c>
      <c r="B73" t="s">
        <v>621</v>
      </c>
      <c r="C73" t="s">
        <v>107</v>
      </c>
      <c r="D73" t="s">
        <v>108</v>
      </c>
      <c r="F73" t="s">
        <v>622</v>
      </c>
      <c r="G73" t="s">
        <v>133</v>
      </c>
      <c r="H73" t="s">
        <v>454</v>
      </c>
      <c r="I73" t="s">
        <v>507</v>
      </c>
      <c r="J73" t="s">
        <v>456</v>
      </c>
      <c r="K73" t="s">
        <v>113</v>
      </c>
      <c r="L73" t="s">
        <v>623</v>
      </c>
      <c r="M73" t="s">
        <v>540</v>
      </c>
      <c r="P73" t="s">
        <v>113</v>
      </c>
      <c r="Q73" t="s">
        <v>116</v>
      </c>
      <c r="S73" t="s">
        <v>117</v>
      </c>
      <c r="T73" t="s">
        <v>113</v>
      </c>
      <c r="AD73" t="s">
        <v>113</v>
      </c>
      <c r="AG73" t="s">
        <v>119</v>
      </c>
      <c r="AI73">
        <v>45802</v>
      </c>
      <c r="AJ73" t="s">
        <v>119</v>
      </c>
      <c r="BK73">
        <v>50</v>
      </c>
      <c r="CN73" t="s">
        <v>113</v>
      </c>
      <c r="CO73" t="s">
        <v>113</v>
      </c>
      <c r="CP73" t="s">
        <v>113</v>
      </c>
      <c r="CQ73" t="s">
        <v>113</v>
      </c>
      <c r="CR73" t="s">
        <v>113</v>
      </c>
      <c r="CS73" t="s">
        <v>113</v>
      </c>
      <c r="CT73" t="s">
        <v>113</v>
      </c>
      <c r="CU73" t="s">
        <v>113</v>
      </c>
      <c r="CV73" t="s">
        <v>113</v>
      </c>
      <c r="CW73" t="s">
        <v>113</v>
      </c>
      <c r="CX73" t="s">
        <v>113</v>
      </c>
      <c r="CY73" t="s">
        <v>119</v>
      </c>
      <c r="CZ73" t="s">
        <v>121</v>
      </c>
    </row>
    <row r="74" spans="1:104" x14ac:dyDescent="0.3">
      <c r="A74" t="s">
        <v>624</v>
      </c>
      <c r="B74" t="s">
        <v>625</v>
      </c>
      <c r="C74" t="s">
        <v>107</v>
      </c>
      <c r="D74" t="s">
        <v>108</v>
      </c>
      <c r="F74" t="s">
        <v>626</v>
      </c>
      <c r="G74" t="s">
        <v>133</v>
      </c>
      <c r="H74" t="s">
        <v>454</v>
      </c>
      <c r="I74" t="s">
        <v>627</v>
      </c>
      <c r="J74" t="s">
        <v>456</v>
      </c>
      <c r="K74" t="s">
        <v>113</v>
      </c>
      <c r="L74" t="s">
        <v>628</v>
      </c>
      <c r="M74" t="s">
        <v>540</v>
      </c>
      <c r="P74" t="s">
        <v>113</v>
      </c>
      <c r="Q74" t="s">
        <v>116</v>
      </c>
      <c r="S74" t="s">
        <v>117</v>
      </c>
      <c r="T74" t="s">
        <v>113</v>
      </c>
      <c r="AD74" t="s">
        <v>113</v>
      </c>
      <c r="AG74" t="s">
        <v>119</v>
      </c>
      <c r="AI74">
        <v>45847</v>
      </c>
      <c r="AJ74" t="s">
        <v>119</v>
      </c>
      <c r="BK74">
        <v>50</v>
      </c>
      <c r="CN74" t="s">
        <v>113</v>
      </c>
      <c r="CO74" t="s">
        <v>113</v>
      </c>
      <c r="CP74" t="s">
        <v>113</v>
      </c>
      <c r="CQ74" t="s">
        <v>113</v>
      </c>
      <c r="CR74" t="s">
        <v>113</v>
      </c>
      <c r="CS74" t="s">
        <v>113</v>
      </c>
      <c r="CT74" t="s">
        <v>113</v>
      </c>
      <c r="CU74" t="s">
        <v>113</v>
      </c>
      <c r="CV74" t="s">
        <v>113</v>
      </c>
      <c r="CW74" t="s">
        <v>113</v>
      </c>
      <c r="CX74" t="s">
        <v>113</v>
      </c>
      <c r="CY74" t="s">
        <v>119</v>
      </c>
      <c r="CZ74" t="s">
        <v>121</v>
      </c>
    </row>
    <row r="75" spans="1:104" x14ac:dyDescent="0.3">
      <c r="A75" t="s">
        <v>629</v>
      </c>
      <c r="B75" t="s">
        <v>630</v>
      </c>
      <c r="C75" t="s">
        <v>107</v>
      </c>
      <c r="D75" t="s">
        <v>108</v>
      </c>
      <c r="F75" t="s">
        <v>631</v>
      </c>
      <c r="G75" t="s">
        <v>133</v>
      </c>
      <c r="H75" t="s">
        <v>454</v>
      </c>
      <c r="I75" t="s">
        <v>632</v>
      </c>
      <c r="J75" t="s">
        <v>456</v>
      </c>
      <c r="K75" t="s">
        <v>113</v>
      </c>
      <c r="L75" t="s">
        <v>633</v>
      </c>
      <c r="M75" t="s">
        <v>540</v>
      </c>
      <c r="P75" t="s">
        <v>113</v>
      </c>
      <c r="Q75" t="s">
        <v>116</v>
      </c>
      <c r="S75" t="s">
        <v>117</v>
      </c>
      <c r="T75" t="s">
        <v>113</v>
      </c>
      <c r="AD75" t="s">
        <v>113</v>
      </c>
      <c r="AG75" t="s">
        <v>119</v>
      </c>
      <c r="AI75">
        <v>45835</v>
      </c>
      <c r="AJ75" t="s">
        <v>119</v>
      </c>
      <c r="BK75">
        <v>50</v>
      </c>
      <c r="CN75" t="s">
        <v>113</v>
      </c>
      <c r="CO75" t="s">
        <v>113</v>
      </c>
      <c r="CP75" t="s">
        <v>113</v>
      </c>
      <c r="CQ75" t="s">
        <v>113</v>
      </c>
      <c r="CR75" t="s">
        <v>113</v>
      </c>
      <c r="CS75" t="s">
        <v>113</v>
      </c>
      <c r="CT75" t="s">
        <v>113</v>
      </c>
      <c r="CU75" t="s">
        <v>113</v>
      </c>
      <c r="CV75" t="s">
        <v>113</v>
      </c>
      <c r="CW75" t="s">
        <v>113</v>
      </c>
      <c r="CX75" t="s">
        <v>113</v>
      </c>
      <c r="CY75" t="s">
        <v>119</v>
      </c>
      <c r="CZ75" t="s">
        <v>121</v>
      </c>
    </row>
    <row r="76" spans="1:104" x14ac:dyDescent="0.3">
      <c r="A76" t="s">
        <v>634</v>
      </c>
      <c r="B76" t="s">
        <v>635</v>
      </c>
      <c r="C76" t="s">
        <v>107</v>
      </c>
      <c r="D76" t="s">
        <v>108</v>
      </c>
      <c r="F76" t="s">
        <v>636</v>
      </c>
      <c r="G76" t="s">
        <v>133</v>
      </c>
      <c r="H76" t="s">
        <v>454</v>
      </c>
      <c r="I76" t="s">
        <v>637</v>
      </c>
      <c r="J76" t="s">
        <v>456</v>
      </c>
      <c r="K76" t="s">
        <v>113</v>
      </c>
      <c r="L76" t="s">
        <v>638</v>
      </c>
      <c r="M76" t="s">
        <v>540</v>
      </c>
      <c r="P76" t="s">
        <v>113</v>
      </c>
      <c r="Q76" t="s">
        <v>116</v>
      </c>
      <c r="S76" t="s">
        <v>117</v>
      </c>
      <c r="T76" t="s">
        <v>113</v>
      </c>
      <c r="AD76" t="s">
        <v>113</v>
      </c>
      <c r="AG76" t="s">
        <v>119</v>
      </c>
      <c r="AI76">
        <v>45846</v>
      </c>
      <c r="AJ76" t="s">
        <v>119</v>
      </c>
      <c r="BK76">
        <v>50</v>
      </c>
      <c r="CN76" t="s">
        <v>113</v>
      </c>
      <c r="CO76" t="s">
        <v>113</v>
      </c>
      <c r="CP76" t="s">
        <v>113</v>
      </c>
      <c r="CQ76" t="s">
        <v>113</v>
      </c>
      <c r="CR76" t="s">
        <v>113</v>
      </c>
      <c r="CS76" t="s">
        <v>113</v>
      </c>
      <c r="CT76" t="s">
        <v>113</v>
      </c>
      <c r="CU76" t="s">
        <v>113</v>
      </c>
      <c r="CV76" t="s">
        <v>113</v>
      </c>
      <c r="CW76" t="s">
        <v>113</v>
      </c>
      <c r="CX76" t="s">
        <v>113</v>
      </c>
      <c r="CY76" t="s">
        <v>119</v>
      </c>
      <c r="CZ76" t="s">
        <v>121</v>
      </c>
    </row>
    <row r="77" spans="1:104" x14ac:dyDescent="0.3">
      <c r="A77" t="s">
        <v>639</v>
      </c>
      <c r="B77" t="s">
        <v>640</v>
      </c>
      <c r="C77" t="s">
        <v>124</v>
      </c>
      <c r="D77" t="s">
        <v>108</v>
      </c>
      <c r="F77" t="s">
        <v>641</v>
      </c>
      <c r="G77" t="s">
        <v>133</v>
      </c>
      <c r="H77" t="s">
        <v>454</v>
      </c>
      <c r="I77" t="s">
        <v>642</v>
      </c>
      <c r="J77" t="s">
        <v>456</v>
      </c>
      <c r="K77" t="s">
        <v>113</v>
      </c>
      <c r="L77" t="s">
        <v>643</v>
      </c>
      <c r="M77" t="s">
        <v>540</v>
      </c>
      <c r="P77" t="s">
        <v>113</v>
      </c>
      <c r="Q77" t="s">
        <v>116</v>
      </c>
      <c r="S77" t="s">
        <v>117</v>
      </c>
      <c r="T77" t="s">
        <v>113</v>
      </c>
      <c r="AD77" t="s">
        <v>113</v>
      </c>
      <c r="AG77" t="s">
        <v>119</v>
      </c>
      <c r="AI77">
        <v>45847</v>
      </c>
      <c r="AJ77" t="s">
        <v>119</v>
      </c>
      <c r="BK77">
        <v>50</v>
      </c>
      <c r="CN77" t="s">
        <v>113</v>
      </c>
      <c r="CO77" t="s">
        <v>113</v>
      </c>
      <c r="CP77" t="s">
        <v>113</v>
      </c>
      <c r="CQ77" t="s">
        <v>113</v>
      </c>
      <c r="CR77" t="s">
        <v>113</v>
      </c>
      <c r="CS77" t="s">
        <v>113</v>
      </c>
      <c r="CT77" t="s">
        <v>113</v>
      </c>
      <c r="CU77" t="s">
        <v>113</v>
      </c>
      <c r="CV77" t="s">
        <v>113</v>
      </c>
      <c r="CW77" t="s">
        <v>113</v>
      </c>
      <c r="CX77" t="s">
        <v>113</v>
      </c>
      <c r="CY77" t="s">
        <v>119</v>
      </c>
      <c r="CZ77" t="s">
        <v>121</v>
      </c>
    </row>
    <row r="78" spans="1:104" x14ac:dyDescent="0.3">
      <c r="A78" t="s">
        <v>644</v>
      </c>
      <c r="B78" t="s">
        <v>645</v>
      </c>
      <c r="C78" t="s">
        <v>107</v>
      </c>
      <c r="D78" t="s">
        <v>108</v>
      </c>
      <c r="F78" t="s">
        <v>646</v>
      </c>
      <c r="G78" t="s">
        <v>133</v>
      </c>
      <c r="H78" t="s">
        <v>454</v>
      </c>
      <c r="I78" t="s">
        <v>647</v>
      </c>
      <c r="J78" t="s">
        <v>456</v>
      </c>
      <c r="K78" t="s">
        <v>113</v>
      </c>
      <c r="L78" t="s">
        <v>648</v>
      </c>
      <c r="M78" t="s">
        <v>540</v>
      </c>
      <c r="P78" t="s">
        <v>113</v>
      </c>
      <c r="Q78" t="s">
        <v>116</v>
      </c>
      <c r="S78" t="s">
        <v>117</v>
      </c>
      <c r="T78" t="s">
        <v>113</v>
      </c>
      <c r="AD78" t="s">
        <v>113</v>
      </c>
      <c r="AG78" t="s">
        <v>119</v>
      </c>
      <c r="AI78">
        <v>45847</v>
      </c>
      <c r="AJ78" t="s">
        <v>119</v>
      </c>
      <c r="BK78">
        <v>50</v>
      </c>
      <c r="CN78" t="s">
        <v>113</v>
      </c>
      <c r="CO78" t="s">
        <v>113</v>
      </c>
      <c r="CP78" t="s">
        <v>113</v>
      </c>
      <c r="CQ78" t="s">
        <v>113</v>
      </c>
      <c r="CR78" t="s">
        <v>113</v>
      </c>
      <c r="CS78" t="s">
        <v>113</v>
      </c>
      <c r="CT78" t="s">
        <v>113</v>
      </c>
      <c r="CU78" t="s">
        <v>113</v>
      </c>
      <c r="CV78" t="s">
        <v>113</v>
      </c>
      <c r="CW78" t="s">
        <v>113</v>
      </c>
      <c r="CX78" t="s">
        <v>113</v>
      </c>
      <c r="CY78" t="s">
        <v>119</v>
      </c>
      <c r="CZ78" t="s">
        <v>121</v>
      </c>
    </row>
    <row r="79" spans="1:104" x14ac:dyDescent="0.3">
      <c r="A79" t="s">
        <v>649</v>
      </c>
      <c r="B79" t="s">
        <v>650</v>
      </c>
      <c r="C79" t="s">
        <v>107</v>
      </c>
      <c r="D79" t="s">
        <v>108</v>
      </c>
      <c r="F79" t="s">
        <v>651</v>
      </c>
      <c r="G79" t="s">
        <v>133</v>
      </c>
      <c r="H79" t="s">
        <v>454</v>
      </c>
      <c r="I79" t="s">
        <v>652</v>
      </c>
      <c r="J79" t="s">
        <v>456</v>
      </c>
      <c r="K79" t="s">
        <v>113</v>
      </c>
      <c r="L79" t="s">
        <v>653</v>
      </c>
      <c r="M79" t="s">
        <v>654</v>
      </c>
      <c r="P79" t="s">
        <v>113</v>
      </c>
      <c r="Q79" t="s">
        <v>116</v>
      </c>
      <c r="S79" t="s">
        <v>117</v>
      </c>
      <c r="T79" t="s">
        <v>113</v>
      </c>
      <c r="AD79" t="s">
        <v>113</v>
      </c>
      <c r="AG79" t="s">
        <v>119</v>
      </c>
      <c r="AI79">
        <v>45830</v>
      </c>
      <c r="AJ79" t="s">
        <v>119</v>
      </c>
      <c r="BK79">
        <v>50</v>
      </c>
      <c r="CN79" t="s">
        <v>113</v>
      </c>
      <c r="CO79" t="s">
        <v>113</v>
      </c>
      <c r="CP79" t="s">
        <v>113</v>
      </c>
      <c r="CQ79" t="s">
        <v>113</v>
      </c>
      <c r="CR79" t="s">
        <v>113</v>
      </c>
      <c r="CS79" t="s">
        <v>113</v>
      </c>
      <c r="CT79" t="s">
        <v>113</v>
      </c>
      <c r="CU79" t="s">
        <v>113</v>
      </c>
      <c r="CV79" t="s">
        <v>113</v>
      </c>
      <c r="CW79" t="s">
        <v>113</v>
      </c>
      <c r="CX79" t="s">
        <v>113</v>
      </c>
      <c r="CY79" t="s">
        <v>119</v>
      </c>
      <c r="CZ79" t="s">
        <v>121</v>
      </c>
    </row>
    <row r="80" spans="1:104" x14ac:dyDescent="0.3">
      <c r="A80" t="s">
        <v>655</v>
      </c>
      <c r="B80" t="s">
        <v>656</v>
      </c>
      <c r="C80" t="s">
        <v>107</v>
      </c>
      <c r="D80" t="s">
        <v>108</v>
      </c>
      <c r="F80" t="s">
        <v>657</v>
      </c>
      <c r="G80" t="s">
        <v>133</v>
      </c>
      <c r="H80" t="s">
        <v>454</v>
      </c>
      <c r="I80" t="s">
        <v>658</v>
      </c>
      <c r="J80" t="s">
        <v>456</v>
      </c>
      <c r="K80" t="s">
        <v>113</v>
      </c>
      <c r="L80" t="s">
        <v>659</v>
      </c>
      <c r="M80" t="s">
        <v>654</v>
      </c>
      <c r="P80" t="s">
        <v>113</v>
      </c>
      <c r="Q80" t="s">
        <v>116</v>
      </c>
      <c r="S80" t="s">
        <v>117</v>
      </c>
      <c r="T80" t="s">
        <v>113</v>
      </c>
      <c r="AD80" t="s">
        <v>113</v>
      </c>
      <c r="AG80" t="s">
        <v>119</v>
      </c>
      <c r="AI80">
        <v>45823</v>
      </c>
      <c r="AJ80" t="s">
        <v>119</v>
      </c>
      <c r="BK80">
        <v>40</v>
      </c>
      <c r="CN80" t="s">
        <v>113</v>
      </c>
      <c r="CO80" t="s">
        <v>113</v>
      </c>
      <c r="CP80" t="s">
        <v>113</v>
      </c>
      <c r="CQ80" t="s">
        <v>113</v>
      </c>
      <c r="CR80" t="s">
        <v>113</v>
      </c>
      <c r="CS80" t="s">
        <v>113</v>
      </c>
      <c r="CT80" t="s">
        <v>113</v>
      </c>
      <c r="CU80" t="s">
        <v>113</v>
      </c>
      <c r="CV80" t="s">
        <v>113</v>
      </c>
      <c r="CW80" t="s">
        <v>113</v>
      </c>
      <c r="CX80" t="s">
        <v>113</v>
      </c>
      <c r="CY80" t="s">
        <v>119</v>
      </c>
      <c r="CZ80" t="s">
        <v>121</v>
      </c>
    </row>
    <row r="81" spans="1:104" x14ac:dyDescent="0.3">
      <c r="A81" t="s">
        <v>660</v>
      </c>
      <c r="B81" t="s">
        <v>661</v>
      </c>
      <c r="D81" t="s">
        <v>108</v>
      </c>
      <c r="F81" t="s">
        <v>662</v>
      </c>
      <c r="G81" t="s">
        <v>133</v>
      </c>
      <c r="H81" t="s">
        <v>454</v>
      </c>
      <c r="I81" t="s">
        <v>575</v>
      </c>
      <c r="J81" t="s">
        <v>456</v>
      </c>
      <c r="K81" t="s">
        <v>113</v>
      </c>
      <c r="L81" t="s">
        <v>663</v>
      </c>
      <c r="M81" t="s">
        <v>654</v>
      </c>
      <c r="P81" t="s">
        <v>113</v>
      </c>
      <c r="Q81" t="s">
        <v>116</v>
      </c>
      <c r="S81" t="s">
        <v>117</v>
      </c>
      <c r="T81" t="s">
        <v>113</v>
      </c>
      <c r="AD81" t="s">
        <v>113</v>
      </c>
      <c r="AG81" t="s">
        <v>119</v>
      </c>
      <c r="AI81" t="s">
        <v>119</v>
      </c>
      <c r="AJ81" t="s">
        <v>119</v>
      </c>
      <c r="BK81">
        <v>50</v>
      </c>
      <c r="CN81" t="s">
        <v>113</v>
      </c>
      <c r="CO81" t="s">
        <v>113</v>
      </c>
      <c r="CP81" t="s">
        <v>113</v>
      </c>
      <c r="CQ81" t="s">
        <v>113</v>
      </c>
      <c r="CR81" t="s">
        <v>113</v>
      </c>
      <c r="CS81" t="s">
        <v>113</v>
      </c>
      <c r="CT81" t="s">
        <v>113</v>
      </c>
      <c r="CU81" t="s">
        <v>113</v>
      </c>
      <c r="CV81" t="s">
        <v>113</v>
      </c>
      <c r="CW81" t="s">
        <v>113</v>
      </c>
      <c r="CX81" t="s">
        <v>113</v>
      </c>
      <c r="CY81" t="s">
        <v>119</v>
      </c>
      <c r="CZ81" t="s">
        <v>121</v>
      </c>
    </row>
    <row r="82" spans="1:104" x14ac:dyDescent="0.3">
      <c r="A82" t="s">
        <v>664</v>
      </c>
      <c r="B82" t="s">
        <v>665</v>
      </c>
      <c r="C82" t="s">
        <v>107</v>
      </c>
      <c r="D82" t="s">
        <v>108</v>
      </c>
      <c r="F82" t="s">
        <v>666</v>
      </c>
      <c r="G82" t="s">
        <v>133</v>
      </c>
      <c r="H82" t="s">
        <v>454</v>
      </c>
      <c r="I82" t="s">
        <v>667</v>
      </c>
      <c r="J82" t="s">
        <v>456</v>
      </c>
      <c r="K82" t="s">
        <v>113</v>
      </c>
      <c r="L82" t="s">
        <v>668</v>
      </c>
      <c r="M82" t="s">
        <v>654</v>
      </c>
      <c r="P82" t="s">
        <v>113</v>
      </c>
      <c r="Q82" t="s">
        <v>116</v>
      </c>
      <c r="S82" t="s">
        <v>117</v>
      </c>
      <c r="T82" t="s">
        <v>113</v>
      </c>
      <c r="AD82" t="s">
        <v>113</v>
      </c>
      <c r="AG82" t="s">
        <v>119</v>
      </c>
      <c r="AI82">
        <v>45847</v>
      </c>
      <c r="AJ82" t="s">
        <v>119</v>
      </c>
      <c r="BK82">
        <v>40</v>
      </c>
      <c r="CN82" t="s">
        <v>113</v>
      </c>
      <c r="CO82" t="s">
        <v>113</v>
      </c>
      <c r="CP82" t="s">
        <v>113</v>
      </c>
      <c r="CQ82" t="s">
        <v>113</v>
      </c>
      <c r="CR82" t="s">
        <v>113</v>
      </c>
      <c r="CS82" t="s">
        <v>113</v>
      </c>
      <c r="CT82" t="s">
        <v>113</v>
      </c>
      <c r="CU82" t="s">
        <v>113</v>
      </c>
      <c r="CV82" t="s">
        <v>113</v>
      </c>
      <c r="CW82" t="s">
        <v>113</v>
      </c>
      <c r="CX82" t="s">
        <v>113</v>
      </c>
      <c r="CY82" t="s">
        <v>119</v>
      </c>
      <c r="CZ82" t="s">
        <v>121</v>
      </c>
    </row>
    <row r="83" spans="1:104" x14ac:dyDescent="0.3">
      <c r="A83" t="s">
        <v>669</v>
      </c>
      <c r="B83" t="s">
        <v>670</v>
      </c>
      <c r="C83" t="s">
        <v>107</v>
      </c>
      <c r="D83" t="s">
        <v>108</v>
      </c>
      <c r="F83" t="s">
        <v>671</v>
      </c>
      <c r="G83" t="s">
        <v>133</v>
      </c>
      <c r="H83" t="s">
        <v>454</v>
      </c>
      <c r="I83" t="s">
        <v>672</v>
      </c>
      <c r="J83" t="s">
        <v>673</v>
      </c>
      <c r="K83" t="s">
        <v>113</v>
      </c>
      <c r="L83" t="s">
        <v>674</v>
      </c>
      <c r="M83" t="s">
        <v>654</v>
      </c>
      <c r="P83" t="s">
        <v>113</v>
      </c>
      <c r="Q83" t="s">
        <v>116</v>
      </c>
      <c r="S83" t="s">
        <v>117</v>
      </c>
      <c r="T83" t="s">
        <v>113</v>
      </c>
      <c r="AD83" t="s">
        <v>113</v>
      </c>
      <c r="AG83" t="s">
        <v>119</v>
      </c>
      <c r="AI83">
        <v>45847</v>
      </c>
      <c r="AJ83" t="s">
        <v>119</v>
      </c>
      <c r="BK83">
        <v>40</v>
      </c>
      <c r="CN83" t="s">
        <v>113</v>
      </c>
      <c r="CO83" t="s">
        <v>113</v>
      </c>
      <c r="CP83" t="s">
        <v>113</v>
      </c>
      <c r="CQ83" t="s">
        <v>113</v>
      </c>
      <c r="CR83" t="s">
        <v>113</v>
      </c>
      <c r="CS83" t="s">
        <v>113</v>
      </c>
      <c r="CT83" t="s">
        <v>113</v>
      </c>
      <c r="CU83" t="s">
        <v>113</v>
      </c>
      <c r="CV83" t="s">
        <v>113</v>
      </c>
      <c r="CW83" t="s">
        <v>113</v>
      </c>
      <c r="CX83" t="s">
        <v>113</v>
      </c>
      <c r="CY83" t="s">
        <v>119</v>
      </c>
      <c r="CZ83" t="s">
        <v>121</v>
      </c>
    </row>
    <row r="84" spans="1:104" x14ac:dyDescent="0.3">
      <c r="A84" t="s">
        <v>675</v>
      </c>
      <c r="B84" t="s">
        <v>676</v>
      </c>
      <c r="C84" t="s">
        <v>107</v>
      </c>
      <c r="D84" t="s">
        <v>108</v>
      </c>
      <c r="F84" t="s">
        <v>677</v>
      </c>
      <c r="G84" t="s">
        <v>133</v>
      </c>
      <c r="H84" t="s">
        <v>454</v>
      </c>
      <c r="I84" t="s">
        <v>678</v>
      </c>
      <c r="J84" t="s">
        <v>679</v>
      </c>
      <c r="K84" t="s">
        <v>113</v>
      </c>
      <c r="L84" t="s">
        <v>680</v>
      </c>
      <c r="M84" t="s">
        <v>654</v>
      </c>
      <c r="P84" t="s">
        <v>113</v>
      </c>
      <c r="Q84" t="s">
        <v>116</v>
      </c>
      <c r="S84" t="s">
        <v>117</v>
      </c>
      <c r="T84" t="s">
        <v>113</v>
      </c>
      <c r="AD84" t="s">
        <v>113</v>
      </c>
      <c r="AG84" t="s">
        <v>119</v>
      </c>
      <c r="AI84">
        <v>45847</v>
      </c>
      <c r="AJ84" t="s">
        <v>119</v>
      </c>
      <c r="BK84">
        <v>40</v>
      </c>
      <c r="CN84" t="s">
        <v>113</v>
      </c>
      <c r="CO84" t="s">
        <v>113</v>
      </c>
      <c r="CP84" t="s">
        <v>113</v>
      </c>
      <c r="CQ84" t="s">
        <v>113</v>
      </c>
      <c r="CR84" t="s">
        <v>113</v>
      </c>
      <c r="CS84" t="s">
        <v>113</v>
      </c>
      <c r="CT84" t="s">
        <v>113</v>
      </c>
      <c r="CU84" t="s">
        <v>113</v>
      </c>
      <c r="CV84" t="s">
        <v>113</v>
      </c>
      <c r="CW84" t="s">
        <v>113</v>
      </c>
      <c r="CX84" t="s">
        <v>113</v>
      </c>
      <c r="CY84" t="s">
        <v>119</v>
      </c>
      <c r="CZ84" t="s">
        <v>121</v>
      </c>
    </row>
    <row r="85" spans="1:104" x14ac:dyDescent="0.3">
      <c r="A85" t="s">
        <v>681</v>
      </c>
      <c r="B85" t="s">
        <v>682</v>
      </c>
      <c r="C85" t="s">
        <v>107</v>
      </c>
      <c r="D85" t="s">
        <v>108</v>
      </c>
      <c r="F85" t="s">
        <v>683</v>
      </c>
      <c r="G85" t="s">
        <v>133</v>
      </c>
      <c r="H85" t="s">
        <v>454</v>
      </c>
      <c r="I85" t="s">
        <v>684</v>
      </c>
      <c r="J85" t="s">
        <v>456</v>
      </c>
      <c r="K85" t="s">
        <v>113</v>
      </c>
      <c r="L85" t="s">
        <v>685</v>
      </c>
      <c r="M85" t="s">
        <v>686</v>
      </c>
      <c r="P85" t="s">
        <v>113</v>
      </c>
      <c r="Q85" t="s">
        <v>116</v>
      </c>
      <c r="S85" t="s">
        <v>117</v>
      </c>
      <c r="T85" t="s">
        <v>113</v>
      </c>
      <c r="AD85" t="s">
        <v>113</v>
      </c>
      <c r="AG85" t="s">
        <v>119</v>
      </c>
      <c r="AI85">
        <v>45816</v>
      </c>
      <c r="AJ85" t="s">
        <v>119</v>
      </c>
      <c r="BK85">
        <v>50</v>
      </c>
      <c r="CN85" t="s">
        <v>113</v>
      </c>
      <c r="CO85" t="s">
        <v>113</v>
      </c>
      <c r="CP85" t="s">
        <v>113</v>
      </c>
      <c r="CQ85" t="s">
        <v>113</v>
      </c>
      <c r="CR85" t="s">
        <v>113</v>
      </c>
      <c r="CS85" t="s">
        <v>113</v>
      </c>
      <c r="CT85" t="s">
        <v>113</v>
      </c>
      <c r="CU85" t="s">
        <v>113</v>
      </c>
      <c r="CV85" t="s">
        <v>113</v>
      </c>
      <c r="CW85" t="s">
        <v>113</v>
      </c>
      <c r="CX85" t="s">
        <v>113</v>
      </c>
      <c r="CY85" t="s">
        <v>119</v>
      </c>
      <c r="CZ85" t="s">
        <v>121</v>
      </c>
    </row>
    <row r="86" spans="1:104" x14ac:dyDescent="0.3">
      <c r="A86" t="s">
        <v>687</v>
      </c>
      <c r="B86" t="s">
        <v>688</v>
      </c>
      <c r="C86" t="s">
        <v>107</v>
      </c>
      <c r="D86" t="s">
        <v>108</v>
      </c>
      <c r="F86" t="s">
        <v>689</v>
      </c>
      <c r="G86" t="s">
        <v>133</v>
      </c>
      <c r="H86" t="s">
        <v>454</v>
      </c>
      <c r="I86" t="s">
        <v>690</v>
      </c>
      <c r="J86" t="s">
        <v>456</v>
      </c>
      <c r="K86" t="s">
        <v>113</v>
      </c>
      <c r="L86" t="s">
        <v>691</v>
      </c>
      <c r="M86" t="s">
        <v>686</v>
      </c>
      <c r="P86" t="s">
        <v>113</v>
      </c>
      <c r="Q86" t="s">
        <v>116</v>
      </c>
      <c r="S86" t="s">
        <v>117</v>
      </c>
      <c r="T86" t="s">
        <v>113</v>
      </c>
      <c r="AD86" t="s">
        <v>113</v>
      </c>
      <c r="AG86" t="s">
        <v>119</v>
      </c>
      <c r="AI86" t="s">
        <v>119</v>
      </c>
      <c r="AJ86" t="s">
        <v>119</v>
      </c>
      <c r="BK86">
        <v>50</v>
      </c>
      <c r="CN86" t="s">
        <v>113</v>
      </c>
      <c r="CO86" t="s">
        <v>113</v>
      </c>
      <c r="CP86" t="s">
        <v>113</v>
      </c>
      <c r="CQ86" t="s">
        <v>113</v>
      </c>
      <c r="CR86" t="s">
        <v>113</v>
      </c>
      <c r="CS86" t="s">
        <v>113</v>
      </c>
      <c r="CT86" t="s">
        <v>113</v>
      </c>
      <c r="CU86" t="s">
        <v>113</v>
      </c>
      <c r="CV86" t="s">
        <v>113</v>
      </c>
      <c r="CW86" t="s">
        <v>113</v>
      </c>
      <c r="CX86" t="s">
        <v>113</v>
      </c>
      <c r="CY86" t="s">
        <v>119</v>
      </c>
      <c r="CZ86" t="s">
        <v>121</v>
      </c>
    </row>
    <row r="87" spans="1:104" x14ac:dyDescent="0.3">
      <c r="A87" t="s">
        <v>692</v>
      </c>
      <c r="B87" t="s">
        <v>693</v>
      </c>
      <c r="C87" t="s">
        <v>107</v>
      </c>
      <c r="D87" t="s">
        <v>108</v>
      </c>
      <c r="F87" t="s">
        <v>694</v>
      </c>
      <c r="G87" t="s">
        <v>133</v>
      </c>
      <c r="H87" t="s">
        <v>454</v>
      </c>
      <c r="I87" t="s">
        <v>695</v>
      </c>
      <c r="J87" t="s">
        <v>456</v>
      </c>
      <c r="K87" t="s">
        <v>113</v>
      </c>
      <c r="L87" t="s">
        <v>696</v>
      </c>
      <c r="M87" t="s">
        <v>686</v>
      </c>
      <c r="P87" t="s">
        <v>113</v>
      </c>
      <c r="Q87" t="s">
        <v>116</v>
      </c>
      <c r="S87" t="s">
        <v>117</v>
      </c>
      <c r="T87" t="s">
        <v>113</v>
      </c>
      <c r="AD87" t="s">
        <v>113</v>
      </c>
      <c r="AG87" t="s">
        <v>119</v>
      </c>
      <c r="AI87">
        <v>45847</v>
      </c>
      <c r="AJ87" t="s">
        <v>119</v>
      </c>
      <c r="BK87">
        <v>40</v>
      </c>
      <c r="CN87" t="s">
        <v>113</v>
      </c>
      <c r="CO87" t="s">
        <v>113</v>
      </c>
      <c r="CP87" t="s">
        <v>113</v>
      </c>
      <c r="CQ87" t="s">
        <v>113</v>
      </c>
      <c r="CR87" t="s">
        <v>113</v>
      </c>
      <c r="CS87" t="s">
        <v>113</v>
      </c>
      <c r="CT87" t="s">
        <v>113</v>
      </c>
      <c r="CU87" t="s">
        <v>113</v>
      </c>
      <c r="CV87" t="s">
        <v>113</v>
      </c>
      <c r="CW87" t="s">
        <v>113</v>
      </c>
      <c r="CX87" t="s">
        <v>113</v>
      </c>
      <c r="CY87" t="s">
        <v>119</v>
      </c>
      <c r="CZ87" t="s">
        <v>121</v>
      </c>
    </row>
    <row r="88" spans="1:104" x14ac:dyDescent="0.3">
      <c r="A88" t="s">
        <v>697</v>
      </c>
      <c r="B88" t="s">
        <v>698</v>
      </c>
      <c r="C88" t="s">
        <v>107</v>
      </c>
      <c r="D88" t="s">
        <v>108</v>
      </c>
      <c r="F88" t="s">
        <v>699</v>
      </c>
      <c r="G88" t="s">
        <v>133</v>
      </c>
      <c r="H88" t="s">
        <v>454</v>
      </c>
      <c r="I88" t="s">
        <v>700</v>
      </c>
      <c r="J88" t="s">
        <v>456</v>
      </c>
      <c r="K88" t="s">
        <v>113</v>
      </c>
      <c r="L88" t="s">
        <v>701</v>
      </c>
      <c r="M88" t="s">
        <v>686</v>
      </c>
      <c r="P88" t="s">
        <v>113</v>
      </c>
      <c r="Q88" t="s">
        <v>116</v>
      </c>
      <c r="S88" t="s">
        <v>117</v>
      </c>
      <c r="T88" t="s">
        <v>113</v>
      </c>
      <c r="AD88" t="s">
        <v>113</v>
      </c>
      <c r="AG88" t="s">
        <v>119</v>
      </c>
      <c r="AI88">
        <v>45846</v>
      </c>
      <c r="AJ88" t="s">
        <v>119</v>
      </c>
      <c r="BK88">
        <v>40</v>
      </c>
      <c r="CN88" t="s">
        <v>113</v>
      </c>
      <c r="CO88" t="s">
        <v>113</v>
      </c>
      <c r="CP88" t="s">
        <v>113</v>
      </c>
      <c r="CQ88" t="s">
        <v>113</v>
      </c>
      <c r="CR88" t="s">
        <v>113</v>
      </c>
      <c r="CS88" t="s">
        <v>113</v>
      </c>
      <c r="CT88" t="s">
        <v>113</v>
      </c>
      <c r="CU88" t="s">
        <v>113</v>
      </c>
      <c r="CV88" t="s">
        <v>113</v>
      </c>
      <c r="CW88" t="s">
        <v>113</v>
      </c>
      <c r="CX88" t="s">
        <v>113</v>
      </c>
      <c r="CY88" t="s">
        <v>119</v>
      </c>
      <c r="CZ88" t="s">
        <v>121</v>
      </c>
    </row>
    <row r="89" spans="1:104" x14ac:dyDescent="0.3">
      <c r="A89" t="s">
        <v>702</v>
      </c>
      <c r="B89" t="s">
        <v>703</v>
      </c>
      <c r="C89" t="s">
        <v>704</v>
      </c>
      <c r="D89" t="s">
        <v>108</v>
      </c>
      <c r="F89" t="s">
        <v>705</v>
      </c>
      <c r="G89" t="s">
        <v>133</v>
      </c>
      <c r="H89" t="s">
        <v>454</v>
      </c>
      <c r="I89" t="s">
        <v>706</v>
      </c>
      <c r="J89" t="s">
        <v>456</v>
      </c>
      <c r="K89" t="s">
        <v>113</v>
      </c>
      <c r="L89" t="s">
        <v>707</v>
      </c>
      <c r="M89" t="s">
        <v>686</v>
      </c>
      <c r="P89" t="s">
        <v>113</v>
      </c>
      <c r="Q89" t="s">
        <v>116</v>
      </c>
      <c r="S89" t="s">
        <v>117</v>
      </c>
      <c r="T89" t="s">
        <v>113</v>
      </c>
      <c r="AD89" t="s">
        <v>113</v>
      </c>
      <c r="AG89" t="s">
        <v>119</v>
      </c>
      <c r="AI89">
        <v>45847</v>
      </c>
      <c r="AJ89" t="s">
        <v>119</v>
      </c>
      <c r="BK89">
        <v>40</v>
      </c>
      <c r="CN89" t="s">
        <v>113</v>
      </c>
      <c r="CO89" t="s">
        <v>113</v>
      </c>
      <c r="CP89" t="s">
        <v>113</v>
      </c>
      <c r="CQ89" t="s">
        <v>113</v>
      </c>
      <c r="CR89" t="s">
        <v>113</v>
      </c>
      <c r="CS89" t="s">
        <v>113</v>
      </c>
      <c r="CT89" t="s">
        <v>113</v>
      </c>
      <c r="CU89" t="s">
        <v>113</v>
      </c>
      <c r="CV89" t="s">
        <v>113</v>
      </c>
      <c r="CW89" t="s">
        <v>113</v>
      </c>
      <c r="CX89" t="s">
        <v>113</v>
      </c>
      <c r="CY89" t="s">
        <v>119</v>
      </c>
      <c r="CZ89" t="s">
        <v>121</v>
      </c>
    </row>
    <row r="90" spans="1:104" x14ac:dyDescent="0.3">
      <c r="A90" t="s">
        <v>708</v>
      </c>
      <c r="B90" t="s">
        <v>709</v>
      </c>
      <c r="C90" t="s">
        <v>124</v>
      </c>
      <c r="D90" t="s">
        <v>108</v>
      </c>
      <c r="F90" t="s">
        <v>710</v>
      </c>
      <c r="G90" t="s">
        <v>133</v>
      </c>
      <c r="H90" t="s">
        <v>454</v>
      </c>
      <c r="I90" t="s">
        <v>711</v>
      </c>
      <c r="J90" t="s">
        <v>456</v>
      </c>
      <c r="K90" t="s">
        <v>113</v>
      </c>
      <c r="L90" t="s">
        <v>712</v>
      </c>
      <c r="M90" t="s">
        <v>686</v>
      </c>
      <c r="P90" t="s">
        <v>113</v>
      </c>
      <c r="Q90" t="s">
        <v>116</v>
      </c>
      <c r="S90" t="s">
        <v>117</v>
      </c>
      <c r="T90" t="s">
        <v>113</v>
      </c>
      <c r="AD90" t="s">
        <v>113</v>
      </c>
      <c r="AG90" t="s">
        <v>119</v>
      </c>
      <c r="AI90">
        <v>45846</v>
      </c>
      <c r="AJ90" t="s">
        <v>119</v>
      </c>
      <c r="BK90">
        <v>50</v>
      </c>
      <c r="CN90" t="s">
        <v>113</v>
      </c>
      <c r="CO90" t="s">
        <v>113</v>
      </c>
      <c r="CP90" t="s">
        <v>113</v>
      </c>
      <c r="CQ90" t="s">
        <v>113</v>
      </c>
      <c r="CR90" t="s">
        <v>113</v>
      </c>
      <c r="CS90" t="s">
        <v>113</v>
      </c>
      <c r="CT90" t="s">
        <v>113</v>
      </c>
      <c r="CU90" t="s">
        <v>113</v>
      </c>
      <c r="CV90" t="s">
        <v>113</v>
      </c>
      <c r="CW90" t="s">
        <v>113</v>
      </c>
      <c r="CX90" t="s">
        <v>113</v>
      </c>
      <c r="CY90" t="s">
        <v>119</v>
      </c>
      <c r="CZ90" t="s">
        <v>121</v>
      </c>
    </row>
    <row r="91" spans="1:104" x14ac:dyDescent="0.3">
      <c r="A91" t="s">
        <v>713</v>
      </c>
      <c r="B91" t="s">
        <v>714</v>
      </c>
      <c r="C91" t="s">
        <v>107</v>
      </c>
      <c r="D91" t="s">
        <v>108</v>
      </c>
      <c r="F91" t="s">
        <v>715</v>
      </c>
      <c r="G91" t="s">
        <v>133</v>
      </c>
      <c r="H91" t="s">
        <v>454</v>
      </c>
      <c r="I91" t="s">
        <v>716</v>
      </c>
      <c r="J91" t="s">
        <v>456</v>
      </c>
      <c r="K91" t="s">
        <v>113</v>
      </c>
      <c r="L91" t="s">
        <v>717</v>
      </c>
      <c r="M91" t="s">
        <v>686</v>
      </c>
      <c r="P91" t="s">
        <v>113</v>
      </c>
      <c r="Q91" t="s">
        <v>116</v>
      </c>
      <c r="S91" t="s">
        <v>117</v>
      </c>
      <c r="T91" t="s">
        <v>113</v>
      </c>
      <c r="AD91" t="s">
        <v>113</v>
      </c>
      <c r="AG91" t="s">
        <v>119</v>
      </c>
      <c r="AI91">
        <v>45846</v>
      </c>
      <c r="AJ91" t="s">
        <v>119</v>
      </c>
      <c r="BK91">
        <v>40</v>
      </c>
      <c r="CN91" t="s">
        <v>113</v>
      </c>
      <c r="CO91" t="s">
        <v>113</v>
      </c>
      <c r="CP91" t="s">
        <v>113</v>
      </c>
      <c r="CQ91" t="s">
        <v>113</v>
      </c>
      <c r="CR91" t="s">
        <v>113</v>
      </c>
      <c r="CS91" t="s">
        <v>113</v>
      </c>
      <c r="CT91" t="s">
        <v>113</v>
      </c>
      <c r="CU91" t="s">
        <v>113</v>
      </c>
      <c r="CV91" t="s">
        <v>113</v>
      </c>
      <c r="CW91" t="s">
        <v>113</v>
      </c>
      <c r="CX91" t="s">
        <v>113</v>
      </c>
      <c r="CY91" t="s">
        <v>119</v>
      </c>
      <c r="CZ91" t="s">
        <v>121</v>
      </c>
    </row>
    <row r="92" spans="1:104" x14ac:dyDescent="0.3">
      <c r="A92" t="s">
        <v>718</v>
      </c>
      <c r="B92" t="s">
        <v>719</v>
      </c>
      <c r="C92" t="s">
        <v>107</v>
      </c>
      <c r="D92" t="s">
        <v>108</v>
      </c>
      <c r="F92" t="s">
        <v>720</v>
      </c>
      <c r="G92" t="s">
        <v>133</v>
      </c>
      <c r="H92" t="s">
        <v>454</v>
      </c>
      <c r="I92" t="s">
        <v>721</v>
      </c>
      <c r="J92" t="s">
        <v>456</v>
      </c>
      <c r="K92" t="s">
        <v>113</v>
      </c>
      <c r="L92" t="s">
        <v>722</v>
      </c>
      <c r="M92" t="s">
        <v>686</v>
      </c>
      <c r="P92" t="s">
        <v>113</v>
      </c>
      <c r="Q92" t="s">
        <v>116</v>
      </c>
      <c r="S92" t="s">
        <v>117</v>
      </c>
      <c r="T92" t="s">
        <v>113</v>
      </c>
      <c r="AD92" t="s">
        <v>113</v>
      </c>
      <c r="AG92" t="s">
        <v>119</v>
      </c>
      <c r="AI92">
        <v>45847</v>
      </c>
      <c r="AJ92" t="s">
        <v>119</v>
      </c>
      <c r="BK92">
        <v>50</v>
      </c>
      <c r="CN92" t="s">
        <v>113</v>
      </c>
      <c r="CO92" t="s">
        <v>113</v>
      </c>
      <c r="CP92" t="s">
        <v>113</v>
      </c>
      <c r="CQ92" t="s">
        <v>113</v>
      </c>
      <c r="CR92" t="s">
        <v>113</v>
      </c>
      <c r="CS92" t="s">
        <v>113</v>
      </c>
      <c r="CT92" t="s">
        <v>113</v>
      </c>
      <c r="CU92" t="s">
        <v>113</v>
      </c>
      <c r="CV92" t="s">
        <v>113</v>
      </c>
      <c r="CW92" t="s">
        <v>113</v>
      </c>
      <c r="CX92" t="s">
        <v>113</v>
      </c>
      <c r="CY92" t="s">
        <v>119</v>
      </c>
      <c r="CZ92" t="s">
        <v>121</v>
      </c>
    </row>
    <row r="93" spans="1:104" x14ac:dyDescent="0.3">
      <c r="A93" t="s">
        <v>723</v>
      </c>
      <c r="B93" t="s">
        <v>724</v>
      </c>
      <c r="C93" t="s">
        <v>107</v>
      </c>
      <c r="D93" t="s">
        <v>108</v>
      </c>
      <c r="F93" t="s">
        <v>725</v>
      </c>
      <c r="G93" t="s">
        <v>133</v>
      </c>
      <c r="H93" t="s">
        <v>454</v>
      </c>
      <c r="I93" t="s">
        <v>726</v>
      </c>
      <c r="J93" t="s">
        <v>456</v>
      </c>
      <c r="K93" t="s">
        <v>113</v>
      </c>
      <c r="L93" t="s">
        <v>727</v>
      </c>
      <c r="M93" t="s">
        <v>686</v>
      </c>
      <c r="P93" t="s">
        <v>113</v>
      </c>
      <c r="Q93" t="s">
        <v>116</v>
      </c>
      <c r="S93" t="s">
        <v>117</v>
      </c>
      <c r="T93" t="s">
        <v>113</v>
      </c>
      <c r="AD93" t="s">
        <v>113</v>
      </c>
      <c r="AG93" t="s">
        <v>119</v>
      </c>
      <c r="AI93">
        <v>45846</v>
      </c>
      <c r="AJ93" t="s">
        <v>119</v>
      </c>
      <c r="BK93">
        <v>40</v>
      </c>
      <c r="CN93" t="s">
        <v>113</v>
      </c>
      <c r="CO93" t="s">
        <v>113</v>
      </c>
      <c r="CP93" t="s">
        <v>113</v>
      </c>
      <c r="CQ93" t="s">
        <v>113</v>
      </c>
      <c r="CR93" t="s">
        <v>113</v>
      </c>
      <c r="CS93" t="s">
        <v>113</v>
      </c>
      <c r="CT93" t="s">
        <v>113</v>
      </c>
      <c r="CU93" t="s">
        <v>113</v>
      </c>
      <c r="CV93" t="s">
        <v>113</v>
      </c>
      <c r="CW93" t="s">
        <v>113</v>
      </c>
      <c r="CX93" t="s">
        <v>113</v>
      </c>
      <c r="CY93" t="s">
        <v>119</v>
      </c>
      <c r="CZ93" t="s">
        <v>121</v>
      </c>
    </row>
    <row r="94" spans="1:104" x14ac:dyDescent="0.3">
      <c r="A94" t="s">
        <v>728</v>
      </c>
      <c r="B94" t="s">
        <v>729</v>
      </c>
      <c r="C94" t="s">
        <v>730</v>
      </c>
      <c r="D94" t="s">
        <v>108</v>
      </c>
      <c r="F94" t="s">
        <v>731</v>
      </c>
      <c r="G94" t="s">
        <v>133</v>
      </c>
      <c r="H94" t="s">
        <v>454</v>
      </c>
      <c r="I94" t="s">
        <v>732</v>
      </c>
      <c r="J94" t="s">
        <v>456</v>
      </c>
      <c r="K94" t="s">
        <v>113</v>
      </c>
      <c r="L94" t="s">
        <v>733</v>
      </c>
      <c r="M94" t="s">
        <v>686</v>
      </c>
      <c r="P94" t="s">
        <v>113</v>
      </c>
      <c r="Q94" t="s">
        <v>116</v>
      </c>
      <c r="S94" t="s">
        <v>117</v>
      </c>
      <c r="T94" t="s">
        <v>113</v>
      </c>
      <c r="AD94" t="s">
        <v>113</v>
      </c>
      <c r="AG94" t="s">
        <v>119</v>
      </c>
      <c r="AI94">
        <v>45827</v>
      </c>
      <c r="AJ94" t="s">
        <v>119</v>
      </c>
      <c r="BK94">
        <v>50</v>
      </c>
      <c r="CN94" t="s">
        <v>113</v>
      </c>
      <c r="CO94" t="s">
        <v>113</v>
      </c>
      <c r="CP94" t="s">
        <v>113</v>
      </c>
      <c r="CQ94" t="s">
        <v>113</v>
      </c>
      <c r="CR94" t="s">
        <v>113</v>
      </c>
      <c r="CS94" t="s">
        <v>113</v>
      </c>
      <c r="CT94" t="s">
        <v>113</v>
      </c>
      <c r="CU94" t="s">
        <v>113</v>
      </c>
      <c r="CV94" t="s">
        <v>113</v>
      </c>
      <c r="CW94" t="s">
        <v>113</v>
      </c>
      <c r="CX94" t="s">
        <v>113</v>
      </c>
      <c r="CY94" t="s">
        <v>119</v>
      </c>
      <c r="CZ94" t="s">
        <v>121</v>
      </c>
    </row>
    <row r="95" spans="1:104" x14ac:dyDescent="0.3">
      <c r="A95" t="s">
        <v>734</v>
      </c>
      <c r="B95" t="s">
        <v>735</v>
      </c>
      <c r="C95" t="s">
        <v>107</v>
      </c>
      <c r="D95" t="s">
        <v>108</v>
      </c>
      <c r="F95" t="s">
        <v>736</v>
      </c>
      <c r="G95" t="s">
        <v>133</v>
      </c>
      <c r="H95" t="s">
        <v>454</v>
      </c>
      <c r="I95" t="s">
        <v>737</v>
      </c>
      <c r="J95" t="s">
        <v>456</v>
      </c>
      <c r="K95" t="s">
        <v>113</v>
      </c>
      <c r="L95" t="s">
        <v>738</v>
      </c>
      <c r="M95" t="s">
        <v>686</v>
      </c>
      <c r="P95" t="s">
        <v>113</v>
      </c>
      <c r="Q95" t="s">
        <v>116</v>
      </c>
      <c r="S95" t="s">
        <v>117</v>
      </c>
      <c r="T95" t="s">
        <v>113</v>
      </c>
      <c r="AD95" t="s">
        <v>113</v>
      </c>
      <c r="AG95" t="s">
        <v>119</v>
      </c>
      <c r="AI95">
        <v>45847</v>
      </c>
      <c r="AJ95" t="s">
        <v>119</v>
      </c>
      <c r="BK95">
        <v>50</v>
      </c>
      <c r="CN95" t="s">
        <v>113</v>
      </c>
      <c r="CO95" t="s">
        <v>113</v>
      </c>
      <c r="CP95" t="s">
        <v>113</v>
      </c>
      <c r="CQ95" t="s">
        <v>113</v>
      </c>
      <c r="CR95" t="s">
        <v>113</v>
      </c>
      <c r="CS95" t="s">
        <v>113</v>
      </c>
      <c r="CT95" t="s">
        <v>113</v>
      </c>
      <c r="CU95" t="s">
        <v>113</v>
      </c>
      <c r="CV95" t="s">
        <v>113</v>
      </c>
      <c r="CW95" t="s">
        <v>113</v>
      </c>
      <c r="CX95" t="s">
        <v>113</v>
      </c>
      <c r="CY95" t="s">
        <v>119</v>
      </c>
      <c r="CZ95" t="s">
        <v>121</v>
      </c>
    </row>
    <row r="96" spans="1:104" x14ac:dyDescent="0.3">
      <c r="A96" t="s">
        <v>739</v>
      </c>
      <c r="B96" t="s">
        <v>740</v>
      </c>
      <c r="C96" t="s">
        <v>107</v>
      </c>
      <c r="D96" t="s">
        <v>108</v>
      </c>
      <c r="F96" t="s">
        <v>741</v>
      </c>
      <c r="G96" t="s">
        <v>133</v>
      </c>
      <c r="H96" t="s">
        <v>454</v>
      </c>
      <c r="I96" t="s">
        <v>695</v>
      </c>
      <c r="J96" t="s">
        <v>456</v>
      </c>
      <c r="K96" t="s">
        <v>113</v>
      </c>
      <c r="L96" t="s">
        <v>738</v>
      </c>
      <c r="M96" t="s">
        <v>686</v>
      </c>
      <c r="P96" t="s">
        <v>113</v>
      </c>
      <c r="Q96" t="s">
        <v>116</v>
      </c>
      <c r="S96" t="s">
        <v>117</v>
      </c>
      <c r="T96" t="s">
        <v>113</v>
      </c>
      <c r="AD96" t="s">
        <v>113</v>
      </c>
      <c r="AG96" t="s">
        <v>119</v>
      </c>
      <c r="AI96">
        <v>45846</v>
      </c>
      <c r="AJ96" t="s">
        <v>119</v>
      </c>
      <c r="BK96">
        <v>40</v>
      </c>
      <c r="CN96" t="s">
        <v>113</v>
      </c>
      <c r="CO96" t="s">
        <v>113</v>
      </c>
      <c r="CP96" t="s">
        <v>113</v>
      </c>
      <c r="CQ96" t="s">
        <v>113</v>
      </c>
      <c r="CR96" t="s">
        <v>113</v>
      </c>
      <c r="CS96" t="s">
        <v>113</v>
      </c>
      <c r="CT96" t="s">
        <v>113</v>
      </c>
      <c r="CU96" t="s">
        <v>113</v>
      </c>
      <c r="CV96" t="s">
        <v>113</v>
      </c>
      <c r="CW96" t="s">
        <v>113</v>
      </c>
      <c r="CX96" t="s">
        <v>113</v>
      </c>
      <c r="CY96" t="s">
        <v>119</v>
      </c>
      <c r="CZ96" t="s">
        <v>121</v>
      </c>
    </row>
    <row r="97" spans="1:104" x14ac:dyDescent="0.3">
      <c r="A97" t="s">
        <v>742</v>
      </c>
      <c r="B97" t="s">
        <v>743</v>
      </c>
      <c r="C97" t="s">
        <v>107</v>
      </c>
      <c r="D97" t="s">
        <v>108</v>
      </c>
      <c r="F97" t="s">
        <v>744</v>
      </c>
      <c r="G97" t="s">
        <v>133</v>
      </c>
      <c r="H97" t="s">
        <v>454</v>
      </c>
      <c r="I97" t="s">
        <v>745</v>
      </c>
      <c r="J97" t="s">
        <v>456</v>
      </c>
      <c r="K97" t="s">
        <v>113</v>
      </c>
      <c r="L97" t="s">
        <v>746</v>
      </c>
      <c r="M97" t="s">
        <v>686</v>
      </c>
      <c r="P97" t="s">
        <v>113</v>
      </c>
      <c r="Q97" t="s">
        <v>116</v>
      </c>
      <c r="S97" t="s">
        <v>117</v>
      </c>
      <c r="T97" t="s">
        <v>113</v>
      </c>
      <c r="AD97" t="s">
        <v>113</v>
      </c>
      <c r="AG97" t="s">
        <v>119</v>
      </c>
      <c r="AI97">
        <v>45831</v>
      </c>
      <c r="AJ97" t="s">
        <v>119</v>
      </c>
      <c r="BK97">
        <v>50</v>
      </c>
      <c r="CN97" t="s">
        <v>113</v>
      </c>
      <c r="CO97" t="s">
        <v>113</v>
      </c>
      <c r="CP97" t="s">
        <v>113</v>
      </c>
      <c r="CQ97" t="s">
        <v>113</v>
      </c>
      <c r="CR97" t="s">
        <v>113</v>
      </c>
      <c r="CS97" t="s">
        <v>113</v>
      </c>
      <c r="CT97" t="s">
        <v>113</v>
      </c>
      <c r="CU97" t="s">
        <v>113</v>
      </c>
      <c r="CV97" t="s">
        <v>113</v>
      </c>
      <c r="CW97" t="s">
        <v>113</v>
      </c>
      <c r="CX97" t="s">
        <v>113</v>
      </c>
      <c r="CY97" t="s">
        <v>119</v>
      </c>
      <c r="CZ97" t="s">
        <v>121</v>
      </c>
    </row>
    <row r="98" spans="1:104" x14ac:dyDescent="0.3">
      <c r="A98" t="s">
        <v>747</v>
      </c>
      <c r="B98" t="s">
        <v>748</v>
      </c>
      <c r="C98" t="s">
        <v>107</v>
      </c>
      <c r="D98" t="s">
        <v>108</v>
      </c>
      <c r="F98" t="s">
        <v>749</v>
      </c>
      <c r="G98" t="s">
        <v>133</v>
      </c>
      <c r="H98" t="s">
        <v>454</v>
      </c>
      <c r="I98" t="s">
        <v>750</v>
      </c>
      <c r="J98" t="s">
        <v>456</v>
      </c>
      <c r="K98" t="s">
        <v>113</v>
      </c>
      <c r="L98" t="s">
        <v>751</v>
      </c>
      <c r="M98" t="s">
        <v>686</v>
      </c>
      <c r="P98" t="s">
        <v>113</v>
      </c>
      <c r="Q98" t="s">
        <v>116</v>
      </c>
      <c r="S98" t="s">
        <v>117</v>
      </c>
      <c r="T98" t="s">
        <v>113</v>
      </c>
      <c r="AD98" t="s">
        <v>113</v>
      </c>
      <c r="AG98" t="s">
        <v>119</v>
      </c>
      <c r="AI98">
        <v>45846</v>
      </c>
      <c r="AJ98" t="s">
        <v>119</v>
      </c>
      <c r="BK98">
        <v>50</v>
      </c>
      <c r="CN98" t="s">
        <v>113</v>
      </c>
      <c r="CO98" t="s">
        <v>113</v>
      </c>
      <c r="CP98" t="s">
        <v>113</v>
      </c>
      <c r="CQ98" t="s">
        <v>113</v>
      </c>
      <c r="CR98" t="s">
        <v>113</v>
      </c>
      <c r="CS98" t="s">
        <v>113</v>
      </c>
      <c r="CT98" t="s">
        <v>113</v>
      </c>
      <c r="CU98" t="s">
        <v>113</v>
      </c>
      <c r="CV98" t="s">
        <v>113</v>
      </c>
      <c r="CW98" t="s">
        <v>113</v>
      </c>
      <c r="CX98" t="s">
        <v>113</v>
      </c>
      <c r="CY98" t="s">
        <v>119</v>
      </c>
      <c r="CZ98" t="s">
        <v>121</v>
      </c>
    </row>
    <row r="99" spans="1:104" x14ac:dyDescent="0.3">
      <c r="A99" t="s">
        <v>752</v>
      </c>
      <c r="B99" t="s">
        <v>753</v>
      </c>
      <c r="C99" t="s">
        <v>107</v>
      </c>
      <c r="D99" t="s">
        <v>108</v>
      </c>
      <c r="F99" t="s">
        <v>754</v>
      </c>
      <c r="G99" t="s">
        <v>133</v>
      </c>
      <c r="H99" t="s">
        <v>454</v>
      </c>
      <c r="I99" t="s">
        <v>755</v>
      </c>
      <c r="J99" t="s">
        <v>456</v>
      </c>
      <c r="K99" t="s">
        <v>113</v>
      </c>
      <c r="L99" t="s">
        <v>756</v>
      </c>
      <c r="M99" t="s">
        <v>686</v>
      </c>
      <c r="P99" t="s">
        <v>113</v>
      </c>
      <c r="Q99" t="s">
        <v>116</v>
      </c>
      <c r="S99" t="s">
        <v>117</v>
      </c>
      <c r="T99" t="s">
        <v>113</v>
      </c>
      <c r="AD99" t="s">
        <v>113</v>
      </c>
      <c r="AG99" t="s">
        <v>119</v>
      </c>
      <c r="AI99">
        <v>45847</v>
      </c>
      <c r="AJ99" t="s">
        <v>119</v>
      </c>
      <c r="BK99">
        <v>50</v>
      </c>
      <c r="CN99" t="s">
        <v>113</v>
      </c>
      <c r="CO99" t="s">
        <v>113</v>
      </c>
      <c r="CP99" t="s">
        <v>113</v>
      </c>
      <c r="CQ99" t="s">
        <v>113</v>
      </c>
      <c r="CR99" t="s">
        <v>113</v>
      </c>
      <c r="CS99" t="s">
        <v>113</v>
      </c>
      <c r="CT99" t="s">
        <v>113</v>
      </c>
      <c r="CU99" t="s">
        <v>113</v>
      </c>
      <c r="CV99" t="s">
        <v>113</v>
      </c>
      <c r="CW99" t="s">
        <v>113</v>
      </c>
      <c r="CX99" t="s">
        <v>113</v>
      </c>
      <c r="CY99" t="s">
        <v>119</v>
      </c>
      <c r="CZ99" t="s">
        <v>121</v>
      </c>
    </row>
    <row r="100" spans="1:104" x14ac:dyDescent="0.3">
      <c r="A100" t="s">
        <v>757</v>
      </c>
      <c r="B100" t="s">
        <v>758</v>
      </c>
      <c r="D100" t="s">
        <v>108</v>
      </c>
      <c r="F100" t="s">
        <v>759</v>
      </c>
      <c r="G100" t="s">
        <v>133</v>
      </c>
      <c r="H100" t="s">
        <v>454</v>
      </c>
      <c r="I100" t="s">
        <v>575</v>
      </c>
      <c r="J100" t="s">
        <v>456</v>
      </c>
      <c r="K100" t="s">
        <v>113</v>
      </c>
      <c r="L100" t="s">
        <v>760</v>
      </c>
      <c r="M100" t="s">
        <v>686</v>
      </c>
      <c r="P100" t="s">
        <v>113</v>
      </c>
      <c r="Q100" t="s">
        <v>116</v>
      </c>
      <c r="S100" t="s">
        <v>117</v>
      </c>
      <c r="T100" t="s">
        <v>113</v>
      </c>
      <c r="AD100" t="s">
        <v>113</v>
      </c>
      <c r="AG100" t="s">
        <v>119</v>
      </c>
      <c r="AI100">
        <v>45846</v>
      </c>
      <c r="AJ100" t="s">
        <v>119</v>
      </c>
      <c r="BK100">
        <v>40</v>
      </c>
      <c r="CN100" t="s">
        <v>113</v>
      </c>
      <c r="CO100" t="s">
        <v>113</v>
      </c>
      <c r="CP100" t="s">
        <v>113</v>
      </c>
      <c r="CQ100" t="s">
        <v>113</v>
      </c>
      <c r="CR100" t="s">
        <v>113</v>
      </c>
      <c r="CS100" t="s">
        <v>113</v>
      </c>
      <c r="CT100" t="s">
        <v>113</v>
      </c>
      <c r="CU100" t="s">
        <v>113</v>
      </c>
      <c r="CV100" t="s">
        <v>113</v>
      </c>
      <c r="CW100" t="s">
        <v>113</v>
      </c>
      <c r="CX100" t="s">
        <v>113</v>
      </c>
      <c r="CY100" t="s">
        <v>119</v>
      </c>
      <c r="CZ100" t="s">
        <v>121</v>
      </c>
    </row>
    <row r="101" spans="1:104" x14ac:dyDescent="0.3">
      <c r="A101" t="s">
        <v>761</v>
      </c>
      <c r="B101" t="s">
        <v>762</v>
      </c>
      <c r="C101" t="s">
        <v>107</v>
      </c>
      <c r="D101" t="s">
        <v>108</v>
      </c>
      <c r="F101" t="s">
        <v>763</v>
      </c>
      <c r="G101" t="s">
        <v>133</v>
      </c>
      <c r="H101" t="s">
        <v>454</v>
      </c>
      <c r="I101" t="s">
        <v>764</v>
      </c>
      <c r="J101" t="s">
        <v>456</v>
      </c>
      <c r="K101" t="s">
        <v>113</v>
      </c>
      <c r="L101" t="s">
        <v>765</v>
      </c>
      <c r="M101" t="s">
        <v>686</v>
      </c>
      <c r="P101" t="s">
        <v>113</v>
      </c>
      <c r="Q101" t="s">
        <v>116</v>
      </c>
      <c r="S101" t="s">
        <v>117</v>
      </c>
      <c r="T101" t="s">
        <v>113</v>
      </c>
      <c r="AD101" t="s">
        <v>113</v>
      </c>
      <c r="AG101" t="s">
        <v>119</v>
      </c>
      <c r="AI101">
        <v>45847</v>
      </c>
      <c r="AJ101" t="s">
        <v>119</v>
      </c>
      <c r="BK101">
        <v>50</v>
      </c>
      <c r="CN101" t="s">
        <v>113</v>
      </c>
      <c r="CO101" t="s">
        <v>113</v>
      </c>
      <c r="CP101" t="s">
        <v>113</v>
      </c>
      <c r="CQ101" t="s">
        <v>113</v>
      </c>
      <c r="CR101" t="s">
        <v>113</v>
      </c>
      <c r="CS101" t="s">
        <v>113</v>
      </c>
      <c r="CT101" t="s">
        <v>113</v>
      </c>
      <c r="CU101" t="s">
        <v>113</v>
      </c>
      <c r="CV101" t="s">
        <v>113</v>
      </c>
      <c r="CW101" t="s">
        <v>113</v>
      </c>
      <c r="CX101" t="s">
        <v>113</v>
      </c>
      <c r="CY101" t="s">
        <v>119</v>
      </c>
      <c r="CZ101" t="s">
        <v>121</v>
      </c>
    </row>
    <row r="102" spans="1:104" x14ac:dyDescent="0.3">
      <c r="A102" t="s">
        <v>766</v>
      </c>
      <c r="B102" t="s">
        <v>767</v>
      </c>
      <c r="C102" t="s">
        <v>107</v>
      </c>
      <c r="D102" t="s">
        <v>108</v>
      </c>
      <c r="F102" t="s">
        <v>768</v>
      </c>
      <c r="G102" t="s">
        <v>133</v>
      </c>
      <c r="H102" t="s">
        <v>454</v>
      </c>
      <c r="I102" t="s">
        <v>769</v>
      </c>
      <c r="J102" t="s">
        <v>456</v>
      </c>
      <c r="K102" t="s">
        <v>113</v>
      </c>
      <c r="L102" t="s">
        <v>770</v>
      </c>
      <c r="M102" t="s">
        <v>686</v>
      </c>
      <c r="P102" t="s">
        <v>113</v>
      </c>
      <c r="Q102" t="s">
        <v>116</v>
      </c>
      <c r="S102" t="s">
        <v>117</v>
      </c>
      <c r="T102" t="s">
        <v>113</v>
      </c>
      <c r="AD102" t="s">
        <v>113</v>
      </c>
      <c r="AG102" t="s">
        <v>119</v>
      </c>
      <c r="AI102" t="s">
        <v>119</v>
      </c>
      <c r="AJ102" t="s">
        <v>119</v>
      </c>
      <c r="BK102">
        <v>40</v>
      </c>
      <c r="CN102" t="s">
        <v>113</v>
      </c>
      <c r="CO102" t="s">
        <v>113</v>
      </c>
      <c r="CP102" t="s">
        <v>113</v>
      </c>
      <c r="CQ102" t="s">
        <v>113</v>
      </c>
      <c r="CR102" t="s">
        <v>113</v>
      </c>
      <c r="CS102" t="s">
        <v>113</v>
      </c>
      <c r="CT102" t="s">
        <v>113</v>
      </c>
      <c r="CU102" t="s">
        <v>113</v>
      </c>
      <c r="CV102" t="s">
        <v>113</v>
      </c>
      <c r="CW102" t="s">
        <v>113</v>
      </c>
      <c r="CX102" t="s">
        <v>113</v>
      </c>
      <c r="CY102" t="s">
        <v>119</v>
      </c>
      <c r="CZ102" t="s">
        <v>121</v>
      </c>
    </row>
    <row r="103" spans="1:104" x14ac:dyDescent="0.3">
      <c r="A103" t="s">
        <v>771</v>
      </c>
      <c r="B103" t="s">
        <v>772</v>
      </c>
      <c r="C103" t="s">
        <v>213</v>
      </c>
      <c r="D103" t="s">
        <v>108</v>
      </c>
      <c r="F103" t="s">
        <v>773</v>
      </c>
      <c r="G103" t="s">
        <v>133</v>
      </c>
      <c r="H103" t="s">
        <v>454</v>
      </c>
      <c r="I103" t="s">
        <v>774</v>
      </c>
      <c r="J103" t="s">
        <v>456</v>
      </c>
      <c r="K103" t="s">
        <v>113</v>
      </c>
      <c r="L103" t="s">
        <v>775</v>
      </c>
      <c r="M103" t="s">
        <v>686</v>
      </c>
      <c r="P103" t="s">
        <v>113</v>
      </c>
      <c r="Q103" t="s">
        <v>116</v>
      </c>
      <c r="S103" t="s">
        <v>117</v>
      </c>
      <c r="T103" t="s">
        <v>113</v>
      </c>
      <c r="AD103" t="s">
        <v>113</v>
      </c>
      <c r="AG103" t="s">
        <v>119</v>
      </c>
      <c r="AI103" t="s">
        <v>119</v>
      </c>
      <c r="AJ103" t="s">
        <v>119</v>
      </c>
      <c r="BK103">
        <v>40</v>
      </c>
      <c r="CN103" t="s">
        <v>113</v>
      </c>
      <c r="CO103" t="s">
        <v>113</v>
      </c>
      <c r="CP103" t="s">
        <v>113</v>
      </c>
      <c r="CQ103" t="s">
        <v>113</v>
      </c>
      <c r="CR103" t="s">
        <v>113</v>
      </c>
      <c r="CS103" t="s">
        <v>113</v>
      </c>
      <c r="CT103" t="s">
        <v>113</v>
      </c>
      <c r="CU103" t="s">
        <v>113</v>
      </c>
      <c r="CV103" t="s">
        <v>113</v>
      </c>
      <c r="CW103" t="s">
        <v>113</v>
      </c>
      <c r="CX103" t="s">
        <v>113</v>
      </c>
      <c r="CY103" t="s">
        <v>119</v>
      </c>
      <c r="CZ103" t="s">
        <v>121</v>
      </c>
    </row>
    <row r="104" spans="1:104" x14ac:dyDescent="0.3">
      <c r="A104" t="s">
        <v>776</v>
      </c>
      <c r="B104" t="s">
        <v>777</v>
      </c>
      <c r="C104" t="s">
        <v>107</v>
      </c>
      <c r="D104" t="s">
        <v>108</v>
      </c>
      <c r="F104" t="s">
        <v>778</v>
      </c>
      <c r="G104" t="s">
        <v>133</v>
      </c>
      <c r="H104" t="s">
        <v>454</v>
      </c>
      <c r="I104" t="s">
        <v>779</v>
      </c>
      <c r="J104" t="s">
        <v>456</v>
      </c>
      <c r="K104" t="s">
        <v>113</v>
      </c>
      <c r="L104" t="s">
        <v>780</v>
      </c>
      <c r="M104" t="s">
        <v>686</v>
      </c>
      <c r="P104" t="s">
        <v>113</v>
      </c>
      <c r="Q104" t="s">
        <v>116</v>
      </c>
      <c r="S104" t="s">
        <v>117</v>
      </c>
      <c r="T104" t="s">
        <v>113</v>
      </c>
      <c r="AD104" t="s">
        <v>113</v>
      </c>
      <c r="AG104" t="s">
        <v>119</v>
      </c>
      <c r="AI104" t="s">
        <v>119</v>
      </c>
      <c r="AJ104" t="s">
        <v>119</v>
      </c>
      <c r="BK104">
        <v>40</v>
      </c>
      <c r="CN104" t="s">
        <v>113</v>
      </c>
      <c r="CO104" t="s">
        <v>113</v>
      </c>
      <c r="CP104" t="s">
        <v>113</v>
      </c>
      <c r="CQ104" t="s">
        <v>113</v>
      </c>
      <c r="CR104" t="s">
        <v>113</v>
      </c>
      <c r="CS104" t="s">
        <v>113</v>
      </c>
      <c r="CT104" t="s">
        <v>113</v>
      </c>
      <c r="CU104" t="s">
        <v>113</v>
      </c>
      <c r="CV104" t="s">
        <v>113</v>
      </c>
      <c r="CW104" t="s">
        <v>113</v>
      </c>
      <c r="CX104" t="s">
        <v>113</v>
      </c>
      <c r="CY104" t="s">
        <v>119</v>
      </c>
      <c r="CZ104" t="s">
        <v>121</v>
      </c>
    </row>
    <row r="105" spans="1:104" x14ac:dyDescent="0.3">
      <c r="A105" t="s">
        <v>781</v>
      </c>
      <c r="B105" t="s">
        <v>782</v>
      </c>
      <c r="C105" t="s">
        <v>107</v>
      </c>
      <c r="D105" t="s">
        <v>108</v>
      </c>
      <c r="F105" t="s">
        <v>783</v>
      </c>
      <c r="G105" t="s">
        <v>133</v>
      </c>
      <c r="H105" t="s">
        <v>454</v>
      </c>
      <c r="I105" t="s">
        <v>784</v>
      </c>
      <c r="J105" t="s">
        <v>456</v>
      </c>
      <c r="K105" t="s">
        <v>113</v>
      </c>
      <c r="L105" t="s">
        <v>785</v>
      </c>
      <c r="M105" t="s">
        <v>686</v>
      </c>
      <c r="P105" t="s">
        <v>113</v>
      </c>
      <c r="Q105" t="s">
        <v>116</v>
      </c>
      <c r="S105" t="s">
        <v>117</v>
      </c>
      <c r="T105" t="s">
        <v>113</v>
      </c>
      <c r="AD105" t="s">
        <v>113</v>
      </c>
      <c r="AG105" t="s">
        <v>119</v>
      </c>
      <c r="AI105">
        <v>45847</v>
      </c>
      <c r="AJ105" t="s">
        <v>119</v>
      </c>
      <c r="BK105">
        <v>50</v>
      </c>
      <c r="CN105" t="s">
        <v>113</v>
      </c>
      <c r="CO105" t="s">
        <v>113</v>
      </c>
      <c r="CP105" t="s">
        <v>113</v>
      </c>
      <c r="CQ105" t="s">
        <v>113</v>
      </c>
      <c r="CR105" t="s">
        <v>113</v>
      </c>
      <c r="CS105" t="s">
        <v>113</v>
      </c>
      <c r="CT105" t="s">
        <v>113</v>
      </c>
      <c r="CU105" t="s">
        <v>113</v>
      </c>
      <c r="CV105" t="s">
        <v>113</v>
      </c>
      <c r="CW105" t="s">
        <v>113</v>
      </c>
      <c r="CX105" t="s">
        <v>113</v>
      </c>
      <c r="CY105" t="s">
        <v>119</v>
      </c>
      <c r="CZ105" t="s">
        <v>121</v>
      </c>
    </row>
    <row r="106" spans="1:104" x14ac:dyDescent="0.3">
      <c r="A106" t="s">
        <v>786</v>
      </c>
      <c r="B106" t="s">
        <v>787</v>
      </c>
      <c r="C106" t="s">
        <v>107</v>
      </c>
      <c r="D106" t="s">
        <v>108</v>
      </c>
      <c r="F106" t="s">
        <v>788</v>
      </c>
      <c r="G106" t="s">
        <v>133</v>
      </c>
      <c r="H106" t="s">
        <v>454</v>
      </c>
      <c r="I106" t="s">
        <v>789</v>
      </c>
      <c r="J106" t="s">
        <v>456</v>
      </c>
      <c r="K106" t="s">
        <v>113</v>
      </c>
      <c r="L106" t="s">
        <v>785</v>
      </c>
      <c r="M106" t="s">
        <v>686</v>
      </c>
      <c r="P106" t="s">
        <v>113</v>
      </c>
      <c r="Q106" t="s">
        <v>116</v>
      </c>
      <c r="S106" t="s">
        <v>117</v>
      </c>
      <c r="T106" t="s">
        <v>113</v>
      </c>
      <c r="AD106" t="s">
        <v>113</v>
      </c>
      <c r="AG106" t="s">
        <v>119</v>
      </c>
      <c r="AI106" t="s">
        <v>119</v>
      </c>
      <c r="AJ106" t="s">
        <v>119</v>
      </c>
      <c r="BK106">
        <v>40</v>
      </c>
      <c r="CN106" t="s">
        <v>113</v>
      </c>
      <c r="CO106" t="s">
        <v>113</v>
      </c>
      <c r="CP106" t="s">
        <v>113</v>
      </c>
      <c r="CQ106" t="s">
        <v>113</v>
      </c>
      <c r="CR106" t="s">
        <v>113</v>
      </c>
      <c r="CS106" t="s">
        <v>113</v>
      </c>
      <c r="CT106" t="s">
        <v>113</v>
      </c>
      <c r="CU106" t="s">
        <v>113</v>
      </c>
      <c r="CV106" t="s">
        <v>113</v>
      </c>
      <c r="CW106" t="s">
        <v>113</v>
      </c>
      <c r="CX106" t="s">
        <v>113</v>
      </c>
      <c r="CY106" t="s">
        <v>119</v>
      </c>
      <c r="CZ106" t="s">
        <v>121</v>
      </c>
    </row>
    <row r="107" spans="1:104" x14ac:dyDescent="0.3">
      <c r="A107" t="s">
        <v>790</v>
      </c>
      <c r="B107" t="s">
        <v>791</v>
      </c>
      <c r="C107" t="s">
        <v>107</v>
      </c>
      <c r="D107" t="s">
        <v>108</v>
      </c>
      <c r="F107" t="s">
        <v>792</v>
      </c>
      <c r="G107" t="s">
        <v>133</v>
      </c>
      <c r="H107" t="s">
        <v>454</v>
      </c>
      <c r="I107" t="s">
        <v>793</v>
      </c>
      <c r="J107" t="s">
        <v>456</v>
      </c>
      <c r="K107" t="s">
        <v>113</v>
      </c>
      <c r="L107" t="s">
        <v>794</v>
      </c>
      <c r="M107" t="s">
        <v>686</v>
      </c>
      <c r="P107" t="s">
        <v>113</v>
      </c>
      <c r="Q107" t="s">
        <v>116</v>
      </c>
      <c r="S107" t="s">
        <v>117</v>
      </c>
      <c r="T107" t="s">
        <v>113</v>
      </c>
      <c r="AD107" t="s">
        <v>113</v>
      </c>
      <c r="AG107" t="s">
        <v>119</v>
      </c>
      <c r="AI107">
        <v>45847</v>
      </c>
      <c r="AJ107" t="s">
        <v>119</v>
      </c>
      <c r="BK107">
        <v>40</v>
      </c>
      <c r="CN107" t="s">
        <v>113</v>
      </c>
      <c r="CO107" t="s">
        <v>113</v>
      </c>
      <c r="CP107" t="s">
        <v>113</v>
      </c>
      <c r="CQ107" t="s">
        <v>113</v>
      </c>
      <c r="CR107" t="s">
        <v>113</v>
      </c>
      <c r="CS107" t="s">
        <v>113</v>
      </c>
      <c r="CT107" t="s">
        <v>113</v>
      </c>
      <c r="CU107" t="s">
        <v>113</v>
      </c>
      <c r="CV107" t="s">
        <v>113</v>
      </c>
      <c r="CW107" t="s">
        <v>113</v>
      </c>
      <c r="CX107" t="s">
        <v>113</v>
      </c>
      <c r="CY107" t="s">
        <v>119</v>
      </c>
      <c r="CZ107" t="s">
        <v>121</v>
      </c>
    </row>
    <row r="108" spans="1:104" x14ac:dyDescent="0.3">
      <c r="A108" t="s">
        <v>795</v>
      </c>
      <c r="B108" t="s">
        <v>796</v>
      </c>
      <c r="C108" t="s">
        <v>797</v>
      </c>
      <c r="D108" t="s">
        <v>108</v>
      </c>
      <c r="F108" t="s">
        <v>798</v>
      </c>
      <c r="G108" t="s">
        <v>799</v>
      </c>
      <c r="H108" t="s">
        <v>800</v>
      </c>
      <c r="I108" t="s">
        <v>801</v>
      </c>
      <c r="J108" t="s">
        <v>271</v>
      </c>
      <c r="K108" t="s">
        <v>113</v>
      </c>
      <c r="L108" t="s">
        <v>802</v>
      </c>
      <c r="M108" t="s">
        <v>218</v>
      </c>
      <c r="P108" t="s">
        <v>113</v>
      </c>
      <c r="Q108" t="s">
        <v>116</v>
      </c>
      <c r="S108" t="s">
        <v>117</v>
      </c>
      <c r="T108" t="s">
        <v>113</v>
      </c>
      <c r="AD108" t="s">
        <v>113</v>
      </c>
      <c r="AG108" t="s">
        <v>119</v>
      </c>
      <c r="AI108" t="s">
        <v>119</v>
      </c>
      <c r="AJ108" t="s">
        <v>119</v>
      </c>
      <c r="CN108" t="s">
        <v>113</v>
      </c>
      <c r="CO108" t="s">
        <v>113</v>
      </c>
      <c r="CP108" t="s">
        <v>113</v>
      </c>
      <c r="CQ108" t="s">
        <v>113</v>
      </c>
      <c r="CR108" t="s">
        <v>113</v>
      </c>
      <c r="CS108" t="s">
        <v>113</v>
      </c>
      <c r="CT108" t="s">
        <v>113</v>
      </c>
      <c r="CU108" t="s">
        <v>113</v>
      </c>
      <c r="CV108" t="s">
        <v>113</v>
      </c>
      <c r="CW108" t="s">
        <v>113</v>
      </c>
      <c r="CX108" t="s">
        <v>113</v>
      </c>
      <c r="CY108" t="s">
        <v>119</v>
      </c>
      <c r="CZ108" t="s">
        <v>121</v>
      </c>
    </row>
    <row r="109" spans="1:104" x14ac:dyDescent="0.3">
      <c r="A109" t="s">
        <v>803</v>
      </c>
      <c r="B109" t="s">
        <v>804</v>
      </c>
      <c r="C109" t="s">
        <v>797</v>
      </c>
      <c r="D109" t="s">
        <v>108</v>
      </c>
      <c r="F109" t="s">
        <v>805</v>
      </c>
      <c r="G109" t="s">
        <v>799</v>
      </c>
      <c r="H109" t="s">
        <v>800</v>
      </c>
      <c r="I109" t="s">
        <v>806</v>
      </c>
      <c r="J109" t="s">
        <v>271</v>
      </c>
      <c r="K109" t="s">
        <v>113</v>
      </c>
      <c r="L109" t="s">
        <v>802</v>
      </c>
      <c r="M109" t="s">
        <v>218</v>
      </c>
      <c r="P109" t="s">
        <v>113</v>
      </c>
      <c r="Q109" t="s">
        <v>116</v>
      </c>
      <c r="S109" t="s">
        <v>117</v>
      </c>
      <c r="T109" t="s">
        <v>113</v>
      </c>
      <c r="AD109" t="s">
        <v>113</v>
      </c>
      <c r="AG109" t="s">
        <v>119</v>
      </c>
      <c r="AI109" t="s">
        <v>119</v>
      </c>
      <c r="AJ109" t="s">
        <v>119</v>
      </c>
      <c r="CN109" t="s">
        <v>113</v>
      </c>
      <c r="CO109" t="s">
        <v>113</v>
      </c>
      <c r="CP109" t="s">
        <v>113</v>
      </c>
      <c r="CQ109" t="s">
        <v>113</v>
      </c>
      <c r="CR109" t="s">
        <v>113</v>
      </c>
      <c r="CS109" t="s">
        <v>113</v>
      </c>
      <c r="CT109" t="s">
        <v>113</v>
      </c>
      <c r="CU109" t="s">
        <v>113</v>
      </c>
      <c r="CV109" t="s">
        <v>113</v>
      </c>
      <c r="CW109" t="s">
        <v>113</v>
      </c>
      <c r="CX109" t="s">
        <v>113</v>
      </c>
      <c r="CY109" t="s">
        <v>119</v>
      </c>
      <c r="CZ109" t="s">
        <v>121</v>
      </c>
    </row>
    <row r="110" spans="1:104" x14ac:dyDescent="0.3">
      <c r="A110" t="s">
        <v>807</v>
      </c>
      <c r="B110" t="s">
        <v>808</v>
      </c>
      <c r="C110" t="s">
        <v>797</v>
      </c>
      <c r="D110" t="s">
        <v>108</v>
      </c>
      <c r="F110" t="s">
        <v>809</v>
      </c>
      <c r="G110" t="s">
        <v>799</v>
      </c>
      <c r="H110" t="s">
        <v>800</v>
      </c>
      <c r="I110" t="s">
        <v>810</v>
      </c>
      <c r="J110" t="s">
        <v>271</v>
      </c>
      <c r="K110" t="s">
        <v>113</v>
      </c>
      <c r="L110" t="s">
        <v>802</v>
      </c>
      <c r="M110" t="s">
        <v>218</v>
      </c>
      <c r="P110" t="s">
        <v>113</v>
      </c>
      <c r="Q110" t="s">
        <v>116</v>
      </c>
      <c r="S110" t="s">
        <v>117</v>
      </c>
      <c r="T110" t="s">
        <v>118</v>
      </c>
      <c r="AD110" t="s">
        <v>113</v>
      </c>
      <c r="AG110" t="s">
        <v>119</v>
      </c>
      <c r="AI110" t="s">
        <v>119</v>
      </c>
      <c r="AJ110" t="s">
        <v>119</v>
      </c>
      <c r="CN110" t="s">
        <v>113</v>
      </c>
      <c r="CO110" t="s">
        <v>113</v>
      </c>
      <c r="CP110" t="s">
        <v>113</v>
      </c>
      <c r="CQ110" t="s">
        <v>113</v>
      </c>
      <c r="CR110" t="s">
        <v>113</v>
      </c>
      <c r="CS110" t="s">
        <v>113</v>
      </c>
      <c r="CT110" t="s">
        <v>113</v>
      </c>
      <c r="CU110" t="s">
        <v>113</v>
      </c>
      <c r="CV110" t="s">
        <v>113</v>
      </c>
      <c r="CW110" t="s">
        <v>113</v>
      </c>
      <c r="CX110" t="s">
        <v>113</v>
      </c>
      <c r="CY110" t="s">
        <v>119</v>
      </c>
      <c r="CZ110" t="s">
        <v>121</v>
      </c>
    </row>
    <row r="111" spans="1:104" x14ac:dyDescent="0.3">
      <c r="A111" t="s">
        <v>811</v>
      </c>
      <c r="B111" t="s">
        <v>812</v>
      </c>
      <c r="D111" t="s">
        <v>108</v>
      </c>
      <c r="F111" t="s">
        <v>813</v>
      </c>
      <c r="G111" t="s">
        <v>799</v>
      </c>
      <c r="H111" t="s">
        <v>800</v>
      </c>
      <c r="I111" t="s">
        <v>814</v>
      </c>
      <c r="J111" t="s">
        <v>271</v>
      </c>
      <c r="K111" t="s">
        <v>113</v>
      </c>
      <c r="L111" t="s">
        <v>815</v>
      </c>
      <c r="M111" t="s">
        <v>218</v>
      </c>
      <c r="P111" t="s">
        <v>113</v>
      </c>
      <c r="Q111" t="s">
        <v>116</v>
      </c>
      <c r="S111" t="s">
        <v>117</v>
      </c>
      <c r="T111" t="s">
        <v>113</v>
      </c>
      <c r="AD111" t="s">
        <v>113</v>
      </c>
      <c r="AG111" t="s">
        <v>119</v>
      </c>
      <c r="AI111" t="s">
        <v>119</v>
      </c>
      <c r="AJ111" t="s">
        <v>119</v>
      </c>
      <c r="CN111" t="s">
        <v>113</v>
      </c>
      <c r="CO111" t="s">
        <v>113</v>
      </c>
      <c r="CP111" t="s">
        <v>113</v>
      </c>
      <c r="CQ111" t="s">
        <v>113</v>
      </c>
      <c r="CR111" t="s">
        <v>113</v>
      </c>
      <c r="CS111" t="s">
        <v>113</v>
      </c>
      <c r="CT111" t="s">
        <v>113</v>
      </c>
      <c r="CU111" t="s">
        <v>113</v>
      </c>
      <c r="CV111" t="s">
        <v>113</v>
      </c>
      <c r="CW111" t="s">
        <v>113</v>
      </c>
      <c r="CX111" t="s">
        <v>113</v>
      </c>
      <c r="CY111" t="s">
        <v>119</v>
      </c>
      <c r="CZ111" t="s">
        <v>121</v>
      </c>
    </row>
    <row r="112" spans="1:104" x14ac:dyDescent="0.3">
      <c r="A112" t="s">
        <v>816</v>
      </c>
      <c r="B112" t="s">
        <v>817</v>
      </c>
      <c r="D112" t="s">
        <v>108</v>
      </c>
      <c r="F112" t="s">
        <v>818</v>
      </c>
      <c r="G112" t="s">
        <v>799</v>
      </c>
      <c r="H112" t="s">
        <v>800</v>
      </c>
      <c r="I112" t="s">
        <v>819</v>
      </c>
      <c r="J112" t="s">
        <v>271</v>
      </c>
      <c r="K112" t="s">
        <v>113</v>
      </c>
      <c r="L112" t="s">
        <v>815</v>
      </c>
      <c r="M112" t="s">
        <v>218</v>
      </c>
      <c r="P112" t="s">
        <v>113</v>
      </c>
      <c r="Q112" t="s">
        <v>116</v>
      </c>
      <c r="S112" t="s">
        <v>117</v>
      </c>
      <c r="T112" t="s">
        <v>113</v>
      </c>
      <c r="U112" t="s">
        <v>113</v>
      </c>
      <c r="AD112" t="s">
        <v>113</v>
      </c>
      <c r="AG112" t="s">
        <v>119</v>
      </c>
      <c r="AI112" t="s">
        <v>119</v>
      </c>
      <c r="AJ112" t="s">
        <v>119</v>
      </c>
      <c r="BK112" t="s">
        <v>820</v>
      </c>
      <c r="CN112" t="s">
        <v>113</v>
      </c>
      <c r="CO112" t="s">
        <v>113</v>
      </c>
      <c r="CP112" t="s">
        <v>113</v>
      </c>
      <c r="CQ112" t="s">
        <v>113</v>
      </c>
      <c r="CR112" t="s">
        <v>113</v>
      </c>
      <c r="CS112" t="s">
        <v>113</v>
      </c>
      <c r="CT112" t="s">
        <v>113</v>
      </c>
      <c r="CU112" t="s">
        <v>113</v>
      </c>
      <c r="CV112" t="s">
        <v>113</v>
      </c>
      <c r="CW112" t="s">
        <v>113</v>
      </c>
      <c r="CX112" t="s">
        <v>113</v>
      </c>
      <c r="CY112" t="s">
        <v>119</v>
      </c>
      <c r="CZ112" t="s">
        <v>121</v>
      </c>
    </row>
    <row r="113" spans="1:104" x14ac:dyDescent="0.3">
      <c r="A113" t="s">
        <v>821</v>
      </c>
      <c r="B113" t="s">
        <v>822</v>
      </c>
      <c r="D113" t="s">
        <v>108</v>
      </c>
      <c r="F113" t="s">
        <v>823</v>
      </c>
      <c r="G113" t="s">
        <v>799</v>
      </c>
      <c r="H113" t="s">
        <v>800</v>
      </c>
      <c r="I113" t="s">
        <v>814</v>
      </c>
      <c r="J113" t="s">
        <v>271</v>
      </c>
      <c r="K113" t="s">
        <v>113</v>
      </c>
      <c r="L113" t="s">
        <v>815</v>
      </c>
      <c r="M113" t="s">
        <v>218</v>
      </c>
      <c r="P113" t="s">
        <v>113</v>
      </c>
      <c r="Q113" t="s">
        <v>116</v>
      </c>
      <c r="S113" t="s">
        <v>117</v>
      </c>
      <c r="T113" t="s">
        <v>113</v>
      </c>
      <c r="AD113" t="s">
        <v>113</v>
      </c>
      <c r="AG113" t="s">
        <v>119</v>
      </c>
      <c r="AI113" t="s">
        <v>119</v>
      </c>
      <c r="AJ113" t="s">
        <v>119</v>
      </c>
      <c r="CN113" t="s">
        <v>113</v>
      </c>
      <c r="CO113" t="s">
        <v>113</v>
      </c>
      <c r="CP113" t="s">
        <v>113</v>
      </c>
      <c r="CQ113" t="s">
        <v>113</v>
      </c>
      <c r="CR113" t="s">
        <v>113</v>
      </c>
      <c r="CS113" t="s">
        <v>113</v>
      </c>
      <c r="CT113" t="s">
        <v>113</v>
      </c>
      <c r="CU113" t="s">
        <v>113</v>
      </c>
      <c r="CV113" t="s">
        <v>113</v>
      </c>
      <c r="CW113" t="s">
        <v>113</v>
      </c>
      <c r="CX113" t="s">
        <v>113</v>
      </c>
      <c r="CY113" t="s">
        <v>119</v>
      </c>
      <c r="CZ113" t="s">
        <v>121</v>
      </c>
    </row>
    <row r="114" spans="1:104" x14ac:dyDescent="0.3">
      <c r="A114" t="s">
        <v>824</v>
      </c>
      <c r="B114" t="s">
        <v>825</v>
      </c>
      <c r="D114" t="s">
        <v>108</v>
      </c>
      <c r="F114" t="s">
        <v>826</v>
      </c>
      <c r="G114" t="s">
        <v>799</v>
      </c>
      <c r="H114" t="s">
        <v>800</v>
      </c>
      <c r="I114" t="s">
        <v>819</v>
      </c>
      <c r="J114" t="s">
        <v>271</v>
      </c>
      <c r="K114" t="s">
        <v>113</v>
      </c>
      <c r="L114" t="s">
        <v>815</v>
      </c>
      <c r="M114" t="s">
        <v>218</v>
      </c>
      <c r="P114" t="s">
        <v>113</v>
      </c>
      <c r="Q114" t="s">
        <v>116</v>
      </c>
      <c r="S114" t="s">
        <v>117</v>
      </c>
      <c r="T114" t="s">
        <v>113</v>
      </c>
      <c r="U114" t="s">
        <v>113</v>
      </c>
      <c r="AD114" t="s">
        <v>113</v>
      </c>
      <c r="AG114" t="s">
        <v>119</v>
      </c>
      <c r="AI114" t="s">
        <v>119</v>
      </c>
      <c r="AJ114" t="s">
        <v>119</v>
      </c>
      <c r="BK114" t="s">
        <v>820</v>
      </c>
      <c r="CN114" t="s">
        <v>113</v>
      </c>
      <c r="CO114" t="s">
        <v>113</v>
      </c>
      <c r="CP114" t="s">
        <v>113</v>
      </c>
      <c r="CQ114" t="s">
        <v>113</v>
      </c>
      <c r="CR114" t="s">
        <v>113</v>
      </c>
      <c r="CS114" t="s">
        <v>113</v>
      </c>
      <c r="CT114" t="s">
        <v>113</v>
      </c>
      <c r="CU114" t="s">
        <v>113</v>
      </c>
      <c r="CV114" t="s">
        <v>113</v>
      </c>
      <c r="CW114" t="s">
        <v>113</v>
      </c>
      <c r="CX114" t="s">
        <v>113</v>
      </c>
      <c r="CY114" t="s">
        <v>119</v>
      </c>
      <c r="CZ114" t="s">
        <v>121</v>
      </c>
    </row>
    <row r="115" spans="1:104" x14ac:dyDescent="0.3">
      <c r="A115" t="s">
        <v>827</v>
      </c>
      <c r="B115" t="s">
        <v>828</v>
      </c>
      <c r="D115" t="s">
        <v>108</v>
      </c>
      <c r="F115" t="s">
        <v>829</v>
      </c>
      <c r="G115" t="s">
        <v>799</v>
      </c>
      <c r="H115" t="s">
        <v>800</v>
      </c>
      <c r="I115" t="s">
        <v>814</v>
      </c>
      <c r="J115" t="s">
        <v>271</v>
      </c>
      <c r="K115" t="s">
        <v>113</v>
      </c>
      <c r="L115" t="s">
        <v>815</v>
      </c>
      <c r="M115" t="s">
        <v>218</v>
      </c>
      <c r="P115" t="s">
        <v>113</v>
      </c>
      <c r="Q115" t="s">
        <v>116</v>
      </c>
      <c r="S115" t="s">
        <v>117</v>
      </c>
      <c r="T115" t="s">
        <v>113</v>
      </c>
      <c r="AD115" t="s">
        <v>113</v>
      </c>
      <c r="AG115" t="s">
        <v>119</v>
      </c>
      <c r="AI115" t="s">
        <v>119</v>
      </c>
      <c r="AJ115" t="s">
        <v>119</v>
      </c>
      <c r="CN115" t="s">
        <v>113</v>
      </c>
      <c r="CO115" t="s">
        <v>113</v>
      </c>
      <c r="CP115" t="s">
        <v>113</v>
      </c>
      <c r="CQ115" t="s">
        <v>113</v>
      </c>
      <c r="CR115" t="s">
        <v>113</v>
      </c>
      <c r="CS115" t="s">
        <v>113</v>
      </c>
      <c r="CT115" t="s">
        <v>113</v>
      </c>
      <c r="CU115" t="s">
        <v>113</v>
      </c>
      <c r="CV115" t="s">
        <v>113</v>
      </c>
      <c r="CW115" t="s">
        <v>113</v>
      </c>
      <c r="CX115" t="s">
        <v>113</v>
      </c>
      <c r="CY115" t="s">
        <v>119</v>
      </c>
      <c r="CZ115" t="s">
        <v>121</v>
      </c>
    </row>
    <row r="116" spans="1:104" x14ac:dyDescent="0.3">
      <c r="A116" t="s">
        <v>830</v>
      </c>
      <c r="B116" t="s">
        <v>831</v>
      </c>
      <c r="D116" t="s">
        <v>108</v>
      </c>
      <c r="F116" t="s">
        <v>832</v>
      </c>
      <c r="G116" t="s">
        <v>799</v>
      </c>
      <c r="H116" t="s">
        <v>800</v>
      </c>
      <c r="I116" t="s">
        <v>819</v>
      </c>
      <c r="J116" t="s">
        <v>271</v>
      </c>
      <c r="K116" t="s">
        <v>113</v>
      </c>
      <c r="L116" t="s">
        <v>815</v>
      </c>
      <c r="M116" t="s">
        <v>218</v>
      </c>
      <c r="P116" t="s">
        <v>113</v>
      </c>
      <c r="Q116" t="s">
        <v>116</v>
      </c>
      <c r="S116" t="s">
        <v>117</v>
      </c>
      <c r="T116" t="s">
        <v>113</v>
      </c>
      <c r="U116" t="s">
        <v>113</v>
      </c>
      <c r="AD116" t="s">
        <v>113</v>
      </c>
      <c r="AG116" t="s">
        <v>119</v>
      </c>
      <c r="AI116" t="s">
        <v>119</v>
      </c>
      <c r="AJ116" t="s">
        <v>119</v>
      </c>
      <c r="BK116" t="s">
        <v>820</v>
      </c>
      <c r="CN116" t="s">
        <v>113</v>
      </c>
      <c r="CO116" t="s">
        <v>113</v>
      </c>
      <c r="CP116" t="s">
        <v>113</v>
      </c>
      <c r="CQ116" t="s">
        <v>113</v>
      </c>
      <c r="CR116" t="s">
        <v>113</v>
      </c>
      <c r="CS116" t="s">
        <v>113</v>
      </c>
      <c r="CT116" t="s">
        <v>113</v>
      </c>
      <c r="CU116" t="s">
        <v>113</v>
      </c>
      <c r="CV116" t="s">
        <v>113</v>
      </c>
      <c r="CW116" t="s">
        <v>113</v>
      </c>
      <c r="CX116" t="s">
        <v>113</v>
      </c>
      <c r="CY116" t="s">
        <v>119</v>
      </c>
      <c r="CZ116" t="s">
        <v>121</v>
      </c>
    </row>
    <row r="117" spans="1:104" x14ac:dyDescent="0.3">
      <c r="A117" t="s">
        <v>833</v>
      </c>
      <c r="B117" t="s">
        <v>834</v>
      </c>
      <c r="D117" t="s">
        <v>108</v>
      </c>
      <c r="F117" t="s">
        <v>835</v>
      </c>
      <c r="G117" t="s">
        <v>799</v>
      </c>
      <c r="H117" t="s">
        <v>800</v>
      </c>
      <c r="I117" t="s">
        <v>819</v>
      </c>
      <c r="J117" t="s">
        <v>271</v>
      </c>
      <c r="K117" t="s">
        <v>113</v>
      </c>
      <c r="L117" t="s">
        <v>815</v>
      </c>
      <c r="M117" t="s">
        <v>218</v>
      </c>
      <c r="P117" t="s">
        <v>113</v>
      </c>
      <c r="Q117" t="s">
        <v>116</v>
      </c>
      <c r="S117" t="s">
        <v>117</v>
      </c>
      <c r="T117" t="s">
        <v>113</v>
      </c>
      <c r="U117" t="s">
        <v>113</v>
      </c>
      <c r="AD117" t="s">
        <v>113</v>
      </c>
      <c r="AG117" t="s">
        <v>119</v>
      </c>
      <c r="AI117" t="s">
        <v>119</v>
      </c>
      <c r="AJ117" t="s">
        <v>119</v>
      </c>
      <c r="BK117" t="s">
        <v>820</v>
      </c>
      <c r="CN117" t="s">
        <v>113</v>
      </c>
      <c r="CO117" t="s">
        <v>113</v>
      </c>
      <c r="CP117" t="s">
        <v>113</v>
      </c>
      <c r="CQ117" t="s">
        <v>113</v>
      </c>
      <c r="CR117" t="s">
        <v>113</v>
      </c>
      <c r="CS117" t="s">
        <v>113</v>
      </c>
      <c r="CT117" t="s">
        <v>113</v>
      </c>
      <c r="CU117" t="s">
        <v>113</v>
      </c>
      <c r="CV117" t="s">
        <v>113</v>
      </c>
      <c r="CW117" t="s">
        <v>113</v>
      </c>
      <c r="CX117" t="s">
        <v>113</v>
      </c>
      <c r="CY117" t="s">
        <v>119</v>
      </c>
      <c r="CZ117" t="s">
        <v>121</v>
      </c>
    </row>
    <row r="118" spans="1:104" x14ac:dyDescent="0.3">
      <c r="A118" t="s">
        <v>836</v>
      </c>
      <c r="B118" t="s">
        <v>837</v>
      </c>
      <c r="D118" t="s">
        <v>108</v>
      </c>
      <c r="F118" t="s">
        <v>838</v>
      </c>
      <c r="G118" t="s">
        <v>799</v>
      </c>
      <c r="H118" t="s">
        <v>800</v>
      </c>
      <c r="I118" t="s">
        <v>814</v>
      </c>
      <c r="J118" t="s">
        <v>271</v>
      </c>
      <c r="K118" t="s">
        <v>113</v>
      </c>
      <c r="L118" t="s">
        <v>815</v>
      </c>
      <c r="M118" t="s">
        <v>218</v>
      </c>
      <c r="P118" t="s">
        <v>113</v>
      </c>
      <c r="Q118" t="s">
        <v>116</v>
      </c>
      <c r="S118" t="s">
        <v>117</v>
      </c>
      <c r="T118" t="s">
        <v>113</v>
      </c>
      <c r="AD118" t="s">
        <v>113</v>
      </c>
      <c r="AG118" t="s">
        <v>119</v>
      </c>
      <c r="AI118" t="s">
        <v>119</v>
      </c>
      <c r="AJ118" t="s">
        <v>119</v>
      </c>
      <c r="CN118" t="s">
        <v>113</v>
      </c>
      <c r="CO118" t="s">
        <v>113</v>
      </c>
      <c r="CP118" t="s">
        <v>113</v>
      </c>
      <c r="CQ118" t="s">
        <v>113</v>
      </c>
      <c r="CR118" t="s">
        <v>113</v>
      </c>
      <c r="CS118" t="s">
        <v>113</v>
      </c>
      <c r="CT118" t="s">
        <v>113</v>
      </c>
      <c r="CU118" t="s">
        <v>113</v>
      </c>
      <c r="CV118" t="s">
        <v>113</v>
      </c>
      <c r="CW118" t="s">
        <v>113</v>
      </c>
      <c r="CX118" t="s">
        <v>113</v>
      </c>
      <c r="CY118" t="s">
        <v>119</v>
      </c>
      <c r="CZ118" t="s">
        <v>121</v>
      </c>
    </row>
    <row r="119" spans="1:104" x14ac:dyDescent="0.3">
      <c r="A119" t="s">
        <v>839</v>
      </c>
      <c r="B119" t="s">
        <v>840</v>
      </c>
      <c r="C119" t="s">
        <v>797</v>
      </c>
      <c r="D119" t="s">
        <v>108</v>
      </c>
      <c r="F119" t="s">
        <v>841</v>
      </c>
      <c r="G119" t="s">
        <v>799</v>
      </c>
      <c r="H119" t="s">
        <v>800</v>
      </c>
      <c r="I119" t="s">
        <v>842</v>
      </c>
      <c r="J119" t="s">
        <v>271</v>
      </c>
      <c r="K119" t="s">
        <v>113</v>
      </c>
      <c r="L119" t="s">
        <v>843</v>
      </c>
      <c r="M119" t="s">
        <v>218</v>
      </c>
      <c r="P119" t="s">
        <v>113</v>
      </c>
      <c r="Q119" t="s">
        <v>116</v>
      </c>
      <c r="S119" t="s">
        <v>117</v>
      </c>
      <c r="T119" t="s">
        <v>113</v>
      </c>
      <c r="AD119" t="s">
        <v>113</v>
      </c>
      <c r="AG119" t="s">
        <v>119</v>
      </c>
      <c r="AI119" t="s">
        <v>119</v>
      </c>
      <c r="AJ119" t="s">
        <v>119</v>
      </c>
      <c r="CN119" t="s">
        <v>113</v>
      </c>
      <c r="CO119" t="s">
        <v>113</v>
      </c>
      <c r="CP119" t="s">
        <v>113</v>
      </c>
      <c r="CQ119" t="s">
        <v>113</v>
      </c>
      <c r="CR119" t="s">
        <v>113</v>
      </c>
      <c r="CS119" t="s">
        <v>113</v>
      </c>
      <c r="CT119" t="s">
        <v>113</v>
      </c>
      <c r="CU119" t="s">
        <v>113</v>
      </c>
      <c r="CV119" t="s">
        <v>113</v>
      </c>
      <c r="CW119" t="s">
        <v>113</v>
      </c>
      <c r="CX119" t="s">
        <v>113</v>
      </c>
      <c r="CY119" t="s">
        <v>119</v>
      </c>
      <c r="CZ119" t="s">
        <v>121</v>
      </c>
    </row>
    <row r="120" spans="1:104" x14ac:dyDescent="0.3">
      <c r="A120" t="s">
        <v>844</v>
      </c>
      <c r="B120" t="s">
        <v>845</v>
      </c>
      <c r="C120" t="s">
        <v>797</v>
      </c>
      <c r="D120" t="s">
        <v>108</v>
      </c>
      <c r="F120" t="s">
        <v>846</v>
      </c>
      <c r="G120" t="s">
        <v>799</v>
      </c>
      <c r="H120" t="s">
        <v>800</v>
      </c>
      <c r="I120" t="s">
        <v>847</v>
      </c>
      <c r="J120" t="s">
        <v>271</v>
      </c>
      <c r="K120" t="s">
        <v>113</v>
      </c>
      <c r="L120" t="s">
        <v>843</v>
      </c>
      <c r="M120" t="s">
        <v>218</v>
      </c>
      <c r="P120" t="s">
        <v>113</v>
      </c>
      <c r="Q120" t="s">
        <v>116</v>
      </c>
      <c r="S120" t="s">
        <v>117</v>
      </c>
      <c r="T120" t="s">
        <v>113</v>
      </c>
      <c r="AD120" t="s">
        <v>113</v>
      </c>
      <c r="AG120" t="s">
        <v>119</v>
      </c>
      <c r="AI120" t="s">
        <v>119</v>
      </c>
      <c r="AJ120" t="s">
        <v>119</v>
      </c>
      <c r="CN120" t="s">
        <v>113</v>
      </c>
      <c r="CO120" t="s">
        <v>113</v>
      </c>
      <c r="CP120" t="s">
        <v>113</v>
      </c>
      <c r="CQ120" t="s">
        <v>113</v>
      </c>
      <c r="CR120" t="s">
        <v>113</v>
      </c>
      <c r="CS120" t="s">
        <v>113</v>
      </c>
      <c r="CT120" t="s">
        <v>113</v>
      </c>
      <c r="CU120" t="s">
        <v>113</v>
      </c>
      <c r="CV120" t="s">
        <v>113</v>
      </c>
      <c r="CW120" t="s">
        <v>113</v>
      </c>
      <c r="CX120" t="s">
        <v>113</v>
      </c>
      <c r="CY120" t="s">
        <v>119</v>
      </c>
      <c r="CZ120" t="s">
        <v>121</v>
      </c>
    </row>
    <row r="121" spans="1:104" x14ac:dyDescent="0.3">
      <c r="A121" t="s">
        <v>848</v>
      </c>
      <c r="B121" t="s">
        <v>849</v>
      </c>
      <c r="C121" t="s">
        <v>797</v>
      </c>
      <c r="D121" t="s">
        <v>108</v>
      </c>
      <c r="F121" t="s">
        <v>850</v>
      </c>
      <c r="G121" t="s">
        <v>799</v>
      </c>
      <c r="H121" t="s">
        <v>800</v>
      </c>
      <c r="I121" t="s">
        <v>851</v>
      </c>
      <c r="J121" t="s">
        <v>271</v>
      </c>
      <c r="K121" t="s">
        <v>113</v>
      </c>
      <c r="L121" t="s">
        <v>852</v>
      </c>
      <c r="M121" t="s">
        <v>218</v>
      </c>
      <c r="P121" t="s">
        <v>113</v>
      </c>
      <c r="Q121" t="s">
        <v>116</v>
      </c>
      <c r="S121" t="s">
        <v>117</v>
      </c>
      <c r="T121" t="s">
        <v>113</v>
      </c>
      <c r="U121" t="s">
        <v>853</v>
      </c>
      <c r="AD121" t="s">
        <v>113</v>
      </c>
      <c r="AG121" t="s">
        <v>119</v>
      </c>
      <c r="AI121" t="s">
        <v>119</v>
      </c>
      <c r="AJ121" t="s">
        <v>119</v>
      </c>
      <c r="BK121">
        <v>50</v>
      </c>
      <c r="CN121" t="s">
        <v>113</v>
      </c>
      <c r="CO121" t="s">
        <v>113</v>
      </c>
      <c r="CP121" t="s">
        <v>113</v>
      </c>
      <c r="CQ121" t="s">
        <v>113</v>
      </c>
      <c r="CR121" t="s">
        <v>113</v>
      </c>
      <c r="CS121" t="s">
        <v>113</v>
      </c>
      <c r="CT121" t="s">
        <v>113</v>
      </c>
      <c r="CU121" t="s">
        <v>113</v>
      </c>
      <c r="CV121" t="s">
        <v>113</v>
      </c>
      <c r="CW121" t="s">
        <v>113</v>
      </c>
      <c r="CX121" t="s">
        <v>113</v>
      </c>
      <c r="CY121" t="s">
        <v>119</v>
      </c>
      <c r="CZ121" t="s">
        <v>121</v>
      </c>
    </row>
    <row r="122" spans="1:104" x14ac:dyDescent="0.3">
      <c r="A122" t="s">
        <v>854</v>
      </c>
      <c r="B122" t="s">
        <v>855</v>
      </c>
      <c r="C122" t="s">
        <v>107</v>
      </c>
      <c r="D122" t="s">
        <v>108</v>
      </c>
      <c r="F122" t="s">
        <v>856</v>
      </c>
      <c r="G122" t="s">
        <v>110</v>
      </c>
      <c r="H122" t="s">
        <v>800</v>
      </c>
      <c r="I122" t="s">
        <v>857</v>
      </c>
      <c r="J122" t="s">
        <v>858</v>
      </c>
      <c r="K122" t="s">
        <v>113</v>
      </c>
      <c r="L122" t="s">
        <v>859</v>
      </c>
      <c r="M122" t="s">
        <v>860</v>
      </c>
      <c r="P122" t="s">
        <v>113</v>
      </c>
      <c r="Q122" t="s">
        <v>298</v>
      </c>
      <c r="R122" t="s">
        <v>861</v>
      </c>
      <c r="S122" t="s">
        <v>265</v>
      </c>
      <c r="T122" t="s">
        <v>862</v>
      </c>
      <c r="U122" t="s">
        <v>113</v>
      </c>
      <c r="AB122" t="s">
        <v>145</v>
      </c>
      <c r="AD122" t="s">
        <v>113</v>
      </c>
      <c r="AE122">
        <v>45300</v>
      </c>
      <c r="AF122">
        <v>45384</v>
      </c>
      <c r="AG122" t="s">
        <v>119</v>
      </c>
      <c r="AH122">
        <v>45305</v>
      </c>
      <c r="AI122" t="s">
        <v>119</v>
      </c>
      <c r="AJ122" t="s">
        <v>119</v>
      </c>
      <c r="AK122">
        <v>45300</v>
      </c>
      <c r="AL122">
        <v>45384</v>
      </c>
      <c r="AN122">
        <v>45305</v>
      </c>
      <c r="AO122">
        <v>45389</v>
      </c>
      <c r="AT122">
        <v>45300</v>
      </c>
      <c r="AU122">
        <v>45383</v>
      </c>
      <c r="AW122">
        <v>45300</v>
      </c>
      <c r="AX122">
        <v>45383</v>
      </c>
      <c r="AZ122">
        <v>45310</v>
      </c>
      <c r="BA122">
        <v>45310</v>
      </c>
      <c r="BC122">
        <v>45301</v>
      </c>
      <c r="BD122">
        <v>45385</v>
      </c>
      <c r="BF122" t="s">
        <v>149</v>
      </c>
      <c r="BG122">
        <v>45308</v>
      </c>
      <c r="BH122">
        <v>45393</v>
      </c>
      <c r="BK122" t="s">
        <v>863</v>
      </c>
      <c r="BL122">
        <v>45311</v>
      </c>
      <c r="BM122">
        <v>45396</v>
      </c>
      <c r="BO122">
        <v>45316</v>
      </c>
      <c r="BP122">
        <v>45401</v>
      </c>
      <c r="BR122">
        <v>45320</v>
      </c>
      <c r="BS122">
        <v>45407</v>
      </c>
      <c r="BU122">
        <v>45320</v>
      </c>
      <c r="BV122">
        <v>45409</v>
      </c>
      <c r="CI122">
        <v>45318</v>
      </c>
      <c r="CJ122">
        <v>45403</v>
      </c>
      <c r="CL122" t="s">
        <v>864</v>
      </c>
      <c r="CN122" t="s">
        <v>113</v>
      </c>
      <c r="CO122" t="s">
        <v>113</v>
      </c>
      <c r="CP122" t="s">
        <v>113</v>
      </c>
      <c r="CQ122" t="s">
        <v>113</v>
      </c>
      <c r="CR122" t="s">
        <v>113</v>
      </c>
      <c r="CS122" t="s">
        <v>113</v>
      </c>
      <c r="CT122" t="s">
        <v>113</v>
      </c>
      <c r="CU122" t="s">
        <v>113</v>
      </c>
      <c r="CV122" t="s">
        <v>113</v>
      </c>
      <c r="CW122" t="s">
        <v>113</v>
      </c>
      <c r="CX122" t="s">
        <v>113</v>
      </c>
      <c r="CY122" t="s">
        <v>119</v>
      </c>
      <c r="CZ122" t="s">
        <v>121</v>
      </c>
    </row>
    <row r="123" spans="1:104" x14ac:dyDescent="0.3">
      <c r="A123" t="s">
        <v>865</v>
      </c>
      <c r="B123" t="s">
        <v>866</v>
      </c>
      <c r="C123" t="s">
        <v>867</v>
      </c>
      <c r="D123" t="s">
        <v>108</v>
      </c>
      <c r="G123" t="s">
        <v>110</v>
      </c>
      <c r="H123" t="s">
        <v>800</v>
      </c>
      <c r="I123" t="s">
        <v>868</v>
      </c>
      <c r="J123" t="s">
        <v>869</v>
      </c>
      <c r="K123" t="s">
        <v>113</v>
      </c>
      <c r="L123" t="s">
        <v>870</v>
      </c>
      <c r="M123" t="s">
        <v>138</v>
      </c>
      <c r="P123" t="s">
        <v>113</v>
      </c>
      <c r="Q123" t="s">
        <v>116</v>
      </c>
      <c r="S123" t="s">
        <v>117</v>
      </c>
      <c r="T123" t="s">
        <v>118</v>
      </c>
      <c r="AD123" t="s">
        <v>113</v>
      </c>
      <c r="AG123" t="s">
        <v>119</v>
      </c>
      <c r="AI123" t="s">
        <v>119</v>
      </c>
      <c r="AJ123" t="s">
        <v>119</v>
      </c>
      <c r="CN123" t="s">
        <v>113</v>
      </c>
      <c r="CO123" t="s">
        <v>113</v>
      </c>
      <c r="CP123" t="s">
        <v>113</v>
      </c>
      <c r="CQ123" t="s">
        <v>113</v>
      </c>
      <c r="CR123" t="s">
        <v>113</v>
      </c>
      <c r="CS123" t="s">
        <v>113</v>
      </c>
      <c r="CT123" t="s">
        <v>113</v>
      </c>
      <c r="CU123" t="s">
        <v>113</v>
      </c>
      <c r="CV123" t="s">
        <v>113</v>
      </c>
      <c r="CW123" t="s">
        <v>113</v>
      </c>
      <c r="CX123" t="s">
        <v>113</v>
      </c>
      <c r="CY123" t="s">
        <v>119</v>
      </c>
      <c r="CZ123" t="s">
        <v>121</v>
      </c>
    </row>
    <row r="124" spans="1:104" x14ac:dyDescent="0.3">
      <c r="A124" t="s">
        <v>871</v>
      </c>
      <c r="B124" t="s">
        <v>872</v>
      </c>
      <c r="C124" t="s">
        <v>867</v>
      </c>
      <c r="D124" t="s">
        <v>108</v>
      </c>
      <c r="F124" t="s">
        <v>873</v>
      </c>
      <c r="G124" t="s">
        <v>110</v>
      </c>
      <c r="H124" t="s">
        <v>800</v>
      </c>
      <c r="I124" t="s">
        <v>868</v>
      </c>
      <c r="J124" t="s">
        <v>112</v>
      </c>
      <c r="K124" t="s">
        <v>113</v>
      </c>
      <c r="L124" t="s">
        <v>874</v>
      </c>
      <c r="M124" t="s">
        <v>163</v>
      </c>
      <c r="P124" t="s">
        <v>113</v>
      </c>
      <c r="Q124" t="s">
        <v>116</v>
      </c>
      <c r="S124" t="s">
        <v>117</v>
      </c>
      <c r="T124" t="s">
        <v>118</v>
      </c>
      <c r="AD124" t="s">
        <v>113</v>
      </c>
      <c r="AG124" t="s">
        <v>119</v>
      </c>
      <c r="AI124" t="s">
        <v>119</v>
      </c>
      <c r="AJ124" t="s">
        <v>119</v>
      </c>
      <c r="CN124" t="s">
        <v>113</v>
      </c>
      <c r="CO124" t="s">
        <v>113</v>
      </c>
      <c r="CP124" t="s">
        <v>113</v>
      </c>
      <c r="CQ124" t="s">
        <v>113</v>
      </c>
      <c r="CR124" t="s">
        <v>113</v>
      </c>
      <c r="CS124" t="s">
        <v>113</v>
      </c>
      <c r="CT124" t="s">
        <v>113</v>
      </c>
      <c r="CU124" t="s">
        <v>113</v>
      </c>
      <c r="CV124" t="s">
        <v>113</v>
      </c>
      <c r="CW124" t="s">
        <v>113</v>
      </c>
      <c r="CX124" t="s">
        <v>113</v>
      </c>
      <c r="CY124" t="s">
        <v>119</v>
      </c>
      <c r="CZ124" t="s">
        <v>121</v>
      </c>
    </row>
    <row r="125" spans="1:104" x14ac:dyDescent="0.3">
      <c r="A125" t="s">
        <v>875</v>
      </c>
      <c r="B125" t="s">
        <v>876</v>
      </c>
      <c r="C125" t="s">
        <v>107</v>
      </c>
      <c r="D125" t="s">
        <v>108</v>
      </c>
      <c r="F125" t="s">
        <v>877</v>
      </c>
      <c r="G125" t="s">
        <v>110</v>
      </c>
      <c r="H125" t="s">
        <v>800</v>
      </c>
      <c r="I125" t="s">
        <v>878</v>
      </c>
      <c r="J125" t="s">
        <v>879</v>
      </c>
      <c r="K125" t="s">
        <v>113</v>
      </c>
      <c r="L125" t="s">
        <v>880</v>
      </c>
      <c r="M125" t="s">
        <v>218</v>
      </c>
      <c r="P125" t="s">
        <v>113</v>
      </c>
      <c r="Q125" t="s">
        <v>116</v>
      </c>
      <c r="S125" t="s">
        <v>117</v>
      </c>
      <c r="T125" t="s">
        <v>113</v>
      </c>
      <c r="AD125" t="s">
        <v>113</v>
      </c>
      <c r="AG125" t="s">
        <v>119</v>
      </c>
      <c r="AI125" t="s">
        <v>119</v>
      </c>
      <c r="AJ125" t="s">
        <v>119</v>
      </c>
      <c r="BK125">
        <v>50</v>
      </c>
      <c r="CN125" t="s">
        <v>113</v>
      </c>
      <c r="CO125" t="s">
        <v>113</v>
      </c>
      <c r="CP125" t="s">
        <v>113</v>
      </c>
      <c r="CQ125" t="s">
        <v>113</v>
      </c>
      <c r="CR125" t="s">
        <v>113</v>
      </c>
      <c r="CS125" t="s">
        <v>113</v>
      </c>
      <c r="CT125" t="s">
        <v>113</v>
      </c>
      <c r="CU125" t="s">
        <v>113</v>
      </c>
      <c r="CV125" t="s">
        <v>113</v>
      </c>
      <c r="CW125" t="s">
        <v>113</v>
      </c>
      <c r="CX125" t="s">
        <v>113</v>
      </c>
      <c r="CY125" t="s">
        <v>119</v>
      </c>
      <c r="CZ125" t="s">
        <v>121</v>
      </c>
    </row>
    <row r="126" spans="1:104" x14ac:dyDescent="0.3">
      <c r="A126" t="s">
        <v>881</v>
      </c>
      <c r="B126" t="s">
        <v>882</v>
      </c>
      <c r="C126" t="s">
        <v>883</v>
      </c>
      <c r="D126" t="s">
        <v>108</v>
      </c>
      <c r="F126" t="s">
        <v>884</v>
      </c>
      <c r="G126" t="s">
        <v>110</v>
      </c>
      <c r="H126" t="s">
        <v>800</v>
      </c>
      <c r="I126" t="s">
        <v>885</v>
      </c>
      <c r="J126" t="s">
        <v>886</v>
      </c>
      <c r="K126" t="s">
        <v>113</v>
      </c>
      <c r="L126" t="s">
        <v>887</v>
      </c>
      <c r="M126" t="s">
        <v>888</v>
      </c>
      <c r="P126" t="s">
        <v>113</v>
      </c>
      <c r="Q126" t="s">
        <v>116</v>
      </c>
      <c r="S126" t="s">
        <v>117</v>
      </c>
      <c r="T126" t="s">
        <v>113</v>
      </c>
      <c r="AD126" t="s">
        <v>113</v>
      </c>
      <c r="AG126" t="s">
        <v>119</v>
      </c>
      <c r="AI126" t="s">
        <v>119</v>
      </c>
      <c r="AJ126" t="s">
        <v>119</v>
      </c>
      <c r="BK126" t="s">
        <v>889</v>
      </c>
      <c r="CN126" t="s">
        <v>113</v>
      </c>
      <c r="CO126" t="s">
        <v>113</v>
      </c>
      <c r="CP126" t="s">
        <v>113</v>
      </c>
      <c r="CQ126" t="s">
        <v>113</v>
      </c>
      <c r="CR126" t="s">
        <v>113</v>
      </c>
      <c r="CS126" t="s">
        <v>113</v>
      </c>
      <c r="CT126" t="s">
        <v>113</v>
      </c>
      <c r="CU126" t="s">
        <v>113</v>
      </c>
      <c r="CV126" t="s">
        <v>113</v>
      </c>
      <c r="CW126" t="s">
        <v>113</v>
      </c>
      <c r="CX126" t="s">
        <v>113</v>
      </c>
      <c r="CY126" t="s">
        <v>119</v>
      </c>
      <c r="CZ126" t="s">
        <v>121</v>
      </c>
    </row>
    <row r="127" spans="1:104" x14ac:dyDescent="0.3">
      <c r="A127" t="s">
        <v>890</v>
      </c>
      <c r="B127" t="s">
        <v>891</v>
      </c>
      <c r="C127" t="s">
        <v>213</v>
      </c>
      <c r="D127" t="s">
        <v>108</v>
      </c>
      <c r="E127" t="s">
        <v>892</v>
      </c>
      <c r="F127" t="s">
        <v>892</v>
      </c>
      <c r="G127" t="s">
        <v>110</v>
      </c>
      <c r="H127" t="s">
        <v>800</v>
      </c>
      <c r="I127" t="s">
        <v>893</v>
      </c>
      <c r="J127" t="s">
        <v>879</v>
      </c>
      <c r="K127" t="s">
        <v>113</v>
      </c>
      <c r="L127" t="s">
        <v>894</v>
      </c>
      <c r="M127" t="s">
        <v>115</v>
      </c>
      <c r="P127" t="s">
        <v>113</v>
      </c>
      <c r="Q127" t="s">
        <v>116</v>
      </c>
      <c r="S127" t="s">
        <v>117</v>
      </c>
      <c r="T127" t="s">
        <v>113</v>
      </c>
      <c r="AD127" t="s">
        <v>113</v>
      </c>
      <c r="AG127" t="s">
        <v>119</v>
      </c>
      <c r="AI127" t="s">
        <v>119</v>
      </c>
      <c r="AJ127" t="s">
        <v>119</v>
      </c>
      <c r="BK127">
        <v>40</v>
      </c>
      <c r="CN127" t="s">
        <v>113</v>
      </c>
      <c r="CO127" t="s">
        <v>113</v>
      </c>
      <c r="CP127" t="s">
        <v>113</v>
      </c>
      <c r="CQ127" t="s">
        <v>113</v>
      </c>
      <c r="CR127" t="s">
        <v>113</v>
      </c>
      <c r="CS127" t="s">
        <v>113</v>
      </c>
      <c r="CT127" t="s">
        <v>113</v>
      </c>
      <c r="CU127" t="s">
        <v>113</v>
      </c>
      <c r="CV127" t="s">
        <v>113</v>
      </c>
      <c r="CW127" t="s">
        <v>113</v>
      </c>
      <c r="CX127" t="s">
        <v>113</v>
      </c>
      <c r="CY127" t="s">
        <v>119</v>
      </c>
      <c r="CZ127" t="s">
        <v>121</v>
      </c>
    </row>
    <row r="128" spans="1:104" x14ac:dyDescent="0.3">
      <c r="A128" t="s">
        <v>895</v>
      </c>
      <c r="B128" t="s">
        <v>896</v>
      </c>
      <c r="C128" t="s">
        <v>897</v>
      </c>
      <c r="D128" t="s">
        <v>108</v>
      </c>
      <c r="F128" t="s">
        <v>898</v>
      </c>
      <c r="G128" t="s">
        <v>110</v>
      </c>
      <c r="H128" t="s">
        <v>800</v>
      </c>
      <c r="I128" t="s">
        <v>899</v>
      </c>
      <c r="J128" t="s">
        <v>112</v>
      </c>
      <c r="K128" t="s">
        <v>113</v>
      </c>
      <c r="L128" t="s">
        <v>900</v>
      </c>
      <c r="M128" t="s">
        <v>115</v>
      </c>
      <c r="P128" t="s">
        <v>113</v>
      </c>
      <c r="Q128" t="s">
        <v>116</v>
      </c>
      <c r="S128" t="s">
        <v>117</v>
      </c>
      <c r="T128" t="s">
        <v>113</v>
      </c>
      <c r="AD128" t="s">
        <v>113</v>
      </c>
      <c r="AG128" t="s">
        <v>119</v>
      </c>
      <c r="AI128" t="s">
        <v>119</v>
      </c>
      <c r="AJ128" t="s">
        <v>119</v>
      </c>
      <c r="BK128">
        <v>40</v>
      </c>
      <c r="CN128" t="s">
        <v>113</v>
      </c>
      <c r="CO128" t="s">
        <v>113</v>
      </c>
      <c r="CP128" t="s">
        <v>113</v>
      </c>
      <c r="CQ128" t="s">
        <v>113</v>
      </c>
      <c r="CR128" t="s">
        <v>113</v>
      </c>
      <c r="CS128" t="s">
        <v>113</v>
      </c>
      <c r="CT128" t="s">
        <v>113</v>
      </c>
      <c r="CU128" t="s">
        <v>113</v>
      </c>
      <c r="CV128" t="s">
        <v>113</v>
      </c>
      <c r="CW128" t="s">
        <v>113</v>
      </c>
      <c r="CX128" t="s">
        <v>113</v>
      </c>
      <c r="CY128" t="s">
        <v>119</v>
      </c>
      <c r="CZ128" t="s">
        <v>121</v>
      </c>
    </row>
    <row r="129" spans="1:104" x14ac:dyDescent="0.3">
      <c r="A129" t="s">
        <v>901</v>
      </c>
      <c r="B129" t="s">
        <v>902</v>
      </c>
      <c r="C129" t="s">
        <v>903</v>
      </c>
      <c r="D129" t="s">
        <v>108</v>
      </c>
      <c r="E129" t="s">
        <v>904</v>
      </c>
      <c r="F129" t="s">
        <v>904</v>
      </c>
      <c r="G129" t="s">
        <v>110</v>
      </c>
      <c r="H129" t="s">
        <v>800</v>
      </c>
      <c r="I129" t="s">
        <v>905</v>
      </c>
      <c r="K129" t="s">
        <v>113</v>
      </c>
      <c r="L129" t="s">
        <v>906</v>
      </c>
      <c r="M129" t="s">
        <v>115</v>
      </c>
      <c r="P129" t="s">
        <v>113</v>
      </c>
      <c r="Q129" t="s">
        <v>116</v>
      </c>
      <c r="S129" t="s">
        <v>117</v>
      </c>
      <c r="T129" t="s">
        <v>113</v>
      </c>
      <c r="AD129" t="s">
        <v>113</v>
      </c>
      <c r="AG129" t="s">
        <v>119</v>
      </c>
      <c r="AI129" t="s">
        <v>119</v>
      </c>
      <c r="AJ129" t="s">
        <v>119</v>
      </c>
      <c r="CN129" t="s">
        <v>113</v>
      </c>
      <c r="CO129" t="s">
        <v>113</v>
      </c>
      <c r="CP129" t="s">
        <v>113</v>
      </c>
      <c r="CQ129" t="s">
        <v>113</v>
      </c>
      <c r="CR129" t="s">
        <v>113</v>
      </c>
      <c r="CS129" t="s">
        <v>113</v>
      </c>
      <c r="CT129" t="s">
        <v>113</v>
      </c>
      <c r="CU129" t="s">
        <v>113</v>
      </c>
      <c r="CV129" t="s">
        <v>113</v>
      </c>
      <c r="CW129" t="s">
        <v>113</v>
      </c>
      <c r="CX129" t="s">
        <v>113</v>
      </c>
      <c r="CY129" t="s">
        <v>119</v>
      </c>
      <c r="CZ129" t="s">
        <v>121</v>
      </c>
    </row>
    <row r="130" spans="1:104" x14ac:dyDescent="0.3">
      <c r="A130" t="s">
        <v>907</v>
      </c>
      <c r="B130" t="s">
        <v>908</v>
      </c>
      <c r="C130" t="s">
        <v>107</v>
      </c>
      <c r="D130" t="s">
        <v>108</v>
      </c>
      <c r="E130" t="s">
        <v>909</v>
      </c>
      <c r="F130" t="s">
        <v>909</v>
      </c>
      <c r="G130" t="s">
        <v>110</v>
      </c>
      <c r="H130" t="s">
        <v>800</v>
      </c>
      <c r="I130" t="s">
        <v>910</v>
      </c>
      <c r="J130" t="s">
        <v>911</v>
      </c>
      <c r="K130" t="s">
        <v>113</v>
      </c>
      <c r="L130" t="s">
        <v>912</v>
      </c>
      <c r="M130" t="s">
        <v>115</v>
      </c>
      <c r="P130" t="s">
        <v>113</v>
      </c>
      <c r="Q130" t="s">
        <v>116</v>
      </c>
      <c r="S130" t="s">
        <v>117</v>
      </c>
      <c r="T130" t="s">
        <v>113</v>
      </c>
      <c r="AD130" t="s">
        <v>113</v>
      </c>
      <c r="AG130" t="s">
        <v>119</v>
      </c>
      <c r="AI130" t="s">
        <v>119</v>
      </c>
      <c r="AJ130" t="s">
        <v>119</v>
      </c>
      <c r="BK130">
        <v>40</v>
      </c>
      <c r="CN130" t="s">
        <v>113</v>
      </c>
      <c r="CO130" t="s">
        <v>113</v>
      </c>
      <c r="CP130" t="s">
        <v>113</v>
      </c>
      <c r="CQ130" t="s">
        <v>113</v>
      </c>
      <c r="CR130" t="s">
        <v>113</v>
      </c>
      <c r="CS130" t="s">
        <v>113</v>
      </c>
      <c r="CT130" t="s">
        <v>113</v>
      </c>
      <c r="CU130" t="s">
        <v>113</v>
      </c>
      <c r="CV130" t="s">
        <v>113</v>
      </c>
      <c r="CW130" t="s">
        <v>113</v>
      </c>
      <c r="CX130" t="s">
        <v>113</v>
      </c>
      <c r="CY130" t="s">
        <v>119</v>
      </c>
      <c r="CZ130" t="s">
        <v>121</v>
      </c>
    </row>
    <row r="131" spans="1:104" x14ac:dyDescent="0.3">
      <c r="A131" t="s">
        <v>913</v>
      </c>
      <c r="B131" t="s">
        <v>914</v>
      </c>
      <c r="C131" t="s">
        <v>107</v>
      </c>
      <c r="D131" t="s">
        <v>108</v>
      </c>
      <c r="F131" t="s">
        <v>915</v>
      </c>
      <c r="G131" t="s">
        <v>133</v>
      </c>
      <c r="H131" t="s">
        <v>800</v>
      </c>
      <c r="I131" t="s">
        <v>916</v>
      </c>
      <c r="J131" t="s">
        <v>538</v>
      </c>
      <c r="K131" t="s">
        <v>113</v>
      </c>
      <c r="L131" t="s">
        <v>917</v>
      </c>
      <c r="M131" t="s">
        <v>344</v>
      </c>
      <c r="P131" t="s">
        <v>113</v>
      </c>
      <c r="Q131" t="s">
        <v>116</v>
      </c>
      <c r="S131" t="s">
        <v>117</v>
      </c>
      <c r="T131" t="s">
        <v>113</v>
      </c>
      <c r="AD131" t="s">
        <v>113</v>
      </c>
      <c r="AG131" t="s">
        <v>119</v>
      </c>
      <c r="AI131" t="s">
        <v>119</v>
      </c>
      <c r="AJ131" t="s">
        <v>119</v>
      </c>
      <c r="BK131">
        <v>30</v>
      </c>
      <c r="CN131" t="s">
        <v>113</v>
      </c>
      <c r="CO131" t="s">
        <v>113</v>
      </c>
      <c r="CP131" t="s">
        <v>113</v>
      </c>
      <c r="CQ131" t="s">
        <v>113</v>
      </c>
      <c r="CR131" t="s">
        <v>113</v>
      </c>
      <c r="CS131" t="s">
        <v>113</v>
      </c>
      <c r="CT131" t="s">
        <v>113</v>
      </c>
      <c r="CU131" t="s">
        <v>113</v>
      </c>
      <c r="CV131" t="s">
        <v>113</v>
      </c>
      <c r="CW131" t="s">
        <v>113</v>
      </c>
      <c r="CX131" t="s">
        <v>113</v>
      </c>
      <c r="CY131" t="s">
        <v>119</v>
      </c>
      <c r="CZ131" t="s">
        <v>121</v>
      </c>
    </row>
    <row r="132" spans="1:104" x14ac:dyDescent="0.3">
      <c r="A132" t="s">
        <v>918</v>
      </c>
      <c r="B132" t="s">
        <v>919</v>
      </c>
      <c r="C132" t="s">
        <v>107</v>
      </c>
      <c r="D132" t="s">
        <v>108</v>
      </c>
      <c r="F132" t="s">
        <v>920</v>
      </c>
      <c r="G132" t="s">
        <v>133</v>
      </c>
      <c r="H132" t="s">
        <v>800</v>
      </c>
      <c r="I132" t="s">
        <v>921</v>
      </c>
      <c r="J132" t="s">
        <v>538</v>
      </c>
      <c r="K132" t="s">
        <v>113</v>
      </c>
      <c r="L132" t="s">
        <v>922</v>
      </c>
      <c r="M132" t="s">
        <v>344</v>
      </c>
      <c r="P132" t="s">
        <v>113</v>
      </c>
      <c r="Q132" t="s">
        <v>116</v>
      </c>
      <c r="S132" t="s">
        <v>117</v>
      </c>
      <c r="T132" t="s">
        <v>113</v>
      </c>
      <c r="AD132" t="s">
        <v>113</v>
      </c>
      <c r="AG132" t="s">
        <v>119</v>
      </c>
      <c r="AI132" t="s">
        <v>119</v>
      </c>
      <c r="AJ132" t="s">
        <v>119</v>
      </c>
      <c r="BK132">
        <v>30</v>
      </c>
      <c r="CN132" t="s">
        <v>113</v>
      </c>
      <c r="CO132" t="s">
        <v>113</v>
      </c>
      <c r="CP132" t="s">
        <v>113</v>
      </c>
      <c r="CQ132" t="s">
        <v>113</v>
      </c>
      <c r="CR132" t="s">
        <v>113</v>
      </c>
      <c r="CS132" t="s">
        <v>113</v>
      </c>
      <c r="CT132" t="s">
        <v>113</v>
      </c>
      <c r="CU132" t="s">
        <v>113</v>
      </c>
      <c r="CV132" t="s">
        <v>113</v>
      </c>
      <c r="CW132" t="s">
        <v>113</v>
      </c>
      <c r="CX132" t="s">
        <v>113</v>
      </c>
      <c r="CY132" t="s">
        <v>119</v>
      </c>
      <c r="CZ132" t="s">
        <v>121</v>
      </c>
    </row>
    <row r="133" spans="1:104" x14ac:dyDescent="0.3">
      <c r="A133" t="s">
        <v>923</v>
      </c>
      <c r="B133" t="s">
        <v>924</v>
      </c>
      <c r="C133" t="s">
        <v>213</v>
      </c>
      <c r="D133" t="s">
        <v>108</v>
      </c>
      <c r="F133" t="s">
        <v>925</v>
      </c>
      <c r="G133" t="s">
        <v>133</v>
      </c>
      <c r="H133" t="s">
        <v>800</v>
      </c>
      <c r="I133" t="s">
        <v>926</v>
      </c>
      <c r="J133" t="s">
        <v>538</v>
      </c>
      <c r="K133" t="s">
        <v>113</v>
      </c>
      <c r="L133" t="s">
        <v>927</v>
      </c>
      <c r="M133" t="s">
        <v>860</v>
      </c>
      <c r="P133" t="s">
        <v>113</v>
      </c>
      <c r="Q133" t="s">
        <v>116</v>
      </c>
      <c r="S133" t="s">
        <v>117</v>
      </c>
      <c r="T133" t="s">
        <v>113</v>
      </c>
      <c r="AD133" t="s">
        <v>113</v>
      </c>
      <c r="AG133" t="s">
        <v>119</v>
      </c>
      <c r="AI133" t="s">
        <v>119</v>
      </c>
      <c r="AJ133" t="s">
        <v>119</v>
      </c>
      <c r="BK133">
        <v>40</v>
      </c>
      <c r="CN133" t="s">
        <v>113</v>
      </c>
      <c r="CO133" t="s">
        <v>113</v>
      </c>
      <c r="CP133" t="s">
        <v>113</v>
      </c>
      <c r="CQ133" t="s">
        <v>113</v>
      </c>
      <c r="CR133" t="s">
        <v>113</v>
      </c>
      <c r="CS133" t="s">
        <v>113</v>
      </c>
      <c r="CT133" t="s">
        <v>113</v>
      </c>
      <c r="CU133" t="s">
        <v>113</v>
      </c>
      <c r="CV133" t="s">
        <v>113</v>
      </c>
      <c r="CW133" t="s">
        <v>113</v>
      </c>
      <c r="CX133" t="s">
        <v>113</v>
      </c>
      <c r="CY133" t="s">
        <v>119</v>
      </c>
      <c r="CZ133" t="s">
        <v>121</v>
      </c>
    </row>
    <row r="134" spans="1:104" x14ac:dyDescent="0.3">
      <c r="A134" t="s">
        <v>928</v>
      </c>
      <c r="B134" t="s">
        <v>929</v>
      </c>
      <c r="C134" t="s">
        <v>292</v>
      </c>
      <c r="D134" t="s">
        <v>108</v>
      </c>
      <c r="E134" t="s">
        <v>930</v>
      </c>
      <c r="F134" t="s">
        <v>931</v>
      </c>
      <c r="G134" t="s">
        <v>133</v>
      </c>
      <c r="H134" t="s">
        <v>800</v>
      </c>
      <c r="I134" t="s">
        <v>932</v>
      </c>
      <c r="J134" t="s">
        <v>933</v>
      </c>
      <c r="K134" t="s">
        <v>113</v>
      </c>
      <c r="L134" t="s">
        <v>934</v>
      </c>
      <c r="M134" t="s">
        <v>935</v>
      </c>
      <c r="P134" t="s">
        <v>113</v>
      </c>
      <c r="Q134" t="s">
        <v>116</v>
      </c>
      <c r="S134" t="s">
        <v>117</v>
      </c>
      <c r="T134" t="s">
        <v>113</v>
      </c>
      <c r="U134" t="s">
        <v>113</v>
      </c>
      <c r="AD134" t="s">
        <v>113</v>
      </c>
      <c r="AG134" t="s">
        <v>119</v>
      </c>
      <c r="AI134" t="s">
        <v>119</v>
      </c>
      <c r="AJ134" t="s">
        <v>119</v>
      </c>
      <c r="BF134" t="s">
        <v>149</v>
      </c>
      <c r="BK134" t="s">
        <v>474</v>
      </c>
      <c r="CN134" t="s">
        <v>113</v>
      </c>
      <c r="CO134" t="s">
        <v>113</v>
      </c>
      <c r="CP134" t="s">
        <v>113</v>
      </c>
      <c r="CQ134" t="s">
        <v>113</v>
      </c>
      <c r="CR134" t="s">
        <v>113</v>
      </c>
      <c r="CS134" t="s">
        <v>113</v>
      </c>
      <c r="CT134" t="s">
        <v>113</v>
      </c>
      <c r="CU134" t="s">
        <v>113</v>
      </c>
      <c r="CV134" t="s">
        <v>113</v>
      </c>
      <c r="CW134" t="s">
        <v>113</v>
      </c>
      <c r="CX134" t="s">
        <v>113</v>
      </c>
      <c r="CY134" t="s">
        <v>119</v>
      </c>
      <c r="CZ134" t="s">
        <v>121</v>
      </c>
    </row>
    <row r="135" spans="1:104" x14ac:dyDescent="0.3">
      <c r="A135" t="s">
        <v>936</v>
      </c>
      <c r="B135" t="s">
        <v>937</v>
      </c>
      <c r="D135" t="s">
        <v>108</v>
      </c>
      <c r="F135" t="s">
        <v>938</v>
      </c>
      <c r="G135" t="s">
        <v>133</v>
      </c>
      <c r="H135" t="s">
        <v>800</v>
      </c>
      <c r="I135" t="s">
        <v>939</v>
      </c>
      <c r="J135" t="s">
        <v>532</v>
      </c>
      <c r="K135" t="s">
        <v>113</v>
      </c>
      <c r="L135" t="s">
        <v>940</v>
      </c>
      <c r="M135" t="s">
        <v>935</v>
      </c>
      <c r="P135" t="s">
        <v>113</v>
      </c>
      <c r="Q135" t="s">
        <v>116</v>
      </c>
      <c r="S135" t="s">
        <v>117</v>
      </c>
      <c r="T135" t="s">
        <v>113</v>
      </c>
      <c r="AD135" t="s">
        <v>113</v>
      </c>
      <c r="AG135" t="s">
        <v>119</v>
      </c>
      <c r="AI135" t="s">
        <v>119</v>
      </c>
      <c r="AJ135" t="s">
        <v>119</v>
      </c>
      <c r="BK135">
        <v>30</v>
      </c>
      <c r="CN135" t="s">
        <v>113</v>
      </c>
      <c r="CO135" t="s">
        <v>113</v>
      </c>
      <c r="CP135" t="s">
        <v>113</v>
      </c>
      <c r="CQ135" t="s">
        <v>113</v>
      </c>
      <c r="CR135" t="s">
        <v>113</v>
      </c>
      <c r="CS135" t="s">
        <v>113</v>
      </c>
      <c r="CT135" t="s">
        <v>113</v>
      </c>
      <c r="CU135" t="s">
        <v>113</v>
      </c>
      <c r="CV135" t="s">
        <v>113</v>
      </c>
      <c r="CW135" t="s">
        <v>113</v>
      </c>
      <c r="CX135" t="s">
        <v>113</v>
      </c>
      <c r="CY135" t="s">
        <v>119</v>
      </c>
      <c r="CZ135" t="s">
        <v>121</v>
      </c>
    </row>
    <row r="136" spans="1:104" x14ac:dyDescent="0.3">
      <c r="A136" t="s">
        <v>941</v>
      </c>
      <c r="B136" t="s">
        <v>942</v>
      </c>
      <c r="D136" t="s">
        <v>108</v>
      </c>
      <c r="F136" t="s">
        <v>943</v>
      </c>
      <c r="G136" t="s">
        <v>133</v>
      </c>
      <c r="H136" t="s">
        <v>800</v>
      </c>
      <c r="I136" t="s">
        <v>939</v>
      </c>
      <c r="J136" t="s">
        <v>532</v>
      </c>
      <c r="K136" t="s">
        <v>113</v>
      </c>
      <c r="L136" t="s">
        <v>940</v>
      </c>
      <c r="M136" t="s">
        <v>935</v>
      </c>
      <c r="P136" t="s">
        <v>113</v>
      </c>
      <c r="Q136" t="s">
        <v>116</v>
      </c>
      <c r="S136" t="s">
        <v>117</v>
      </c>
      <c r="T136" t="s">
        <v>113</v>
      </c>
      <c r="AD136" t="s">
        <v>113</v>
      </c>
      <c r="AG136" t="s">
        <v>119</v>
      </c>
      <c r="AI136" t="s">
        <v>119</v>
      </c>
      <c r="AJ136" t="s">
        <v>119</v>
      </c>
      <c r="BK136">
        <v>30</v>
      </c>
      <c r="CN136" t="s">
        <v>113</v>
      </c>
      <c r="CO136" t="s">
        <v>113</v>
      </c>
      <c r="CP136" t="s">
        <v>113</v>
      </c>
      <c r="CQ136" t="s">
        <v>113</v>
      </c>
      <c r="CR136" t="s">
        <v>113</v>
      </c>
      <c r="CS136" t="s">
        <v>113</v>
      </c>
      <c r="CT136" t="s">
        <v>113</v>
      </c>
      <c r="CU136" t="s">
        <v>113</v>
      </c>
      <c r="CV136" t="s">
        <v>113</v>
      </c>
      <c r="CW136" t="s">
        <v>113</v>
      </c>
      <c r="CX136" t="s">
        <v>113</v>
      </c>
      <c r="CY136" t="s">
        <v>119</v>
      </c>
      <c r="CZ136" t="s">
        <v>121</v>
      </c>
    </row>
    <row r="137" spans="1:104" x14ac:dyDescent="0.3">
      <c r="A137" t="s">
        <v>944</v>
      </c>
      <c r="B137" t="s">
        <v>945</v>
      </c>
      <c r="D137" t="s">
        <v>108</v>
      </c>
      <c r="F137" t="s">
        <v>946</v>
      </c>
      <c r="G137" t="s">
        <v>133</v>
      </c>
      <c r="H137" t="s">
        <v>800</v>
      </c>
      <c r="I137" t="s">
        <v>939</v>
      </c>
      <c r="J137" t="s">
        <v>532</v>
      </c>
      <c r="K137" t="s">
        <v>113</v>
      </c>
      <c r="L137" t="s">
        <v>940</v>
      </c>
      <c r="M137" t="s">
        <v>935</v>
      </c>
      <c r="P137" t="s">
        <v>113</v>
      </c>
      <c r="Q137" t="s">
        <v>116</v>
      </c>
      <c r="S137" t="s">
        <v>117</v>
      </c>
      <c r="T137" t="s">
        <v>113</v>
      </c>
      <c r="AD137" t="s">
        <v>113</v>
      </c>
      <c r="AG137" t="s">
        <v>119</v>
      </c>
      <c r="AI137" t="s">
        <v>119</v>
      </c>
      <c r="AJ137" t="s">
        <v>119</v>
      </c>
      <c r="BK137">
        <v>30</v>
      </c>
      <c r="CN137" t="s">
        <v>113</v>
      </c>
      <c r="CO137" t="s">
        <v>113</v>
      </c>
      <c r="CP137" t="s">
        <v>113</v>
      </c>
      <c r="CQ137" t="s">
        <v>113</v>
      </c>
      <c r="CR137" t="s">
        <v>113</v>
      </c>
      <c r="CS137" t="s">
        <v>113</v>
      </c>
      <c r="CT137" t="s">
        <v>113</v>
      </c>
      <c r="CU137" t="s">
        <v>113</v>
      </c>
      <c r="CV137" t="s">
        <v>113</v>
      </c>
      <c r="CW137" t="s">
        <v>113</v>
      </c>
      <c r="CX137" t="s">
        <v>113</v>
      </c>
      <c r="CY137" t="s">
        <v>119</v>
      </c>
      <c r="CZ137" t="s">
        <v>121</v>
      </c>
    </row>
    <row r="138" spans="1:104" x14ac:dyDescent="0.3">
      <c r="A138" t="s">
        <v>947</v>
      </c>
      <c r="B138" t="s">
        <v>948</v>
      </c>
      <c r="D138" t="s">
        <v>108</v>
      </c>
      <c r="F138" t="s">
        <v>949</v>
      </c>
      <c r="G138" t="s">
        <v>133</v>
      </c>
      <c r="H138" t="s">
        <v>800</v>
      </c>
      <c r="I138" t="s">
        <v>939</v>
      </c>
      <c r="J138" t="s">
        <v>532</v>
      </c>
      <c r="K138" t="s">
        <v>113</v>
      </c>
      <c r="L138" t="s">
        <v>940</v>
      </c>
      <c r="M138" t="s">
        <v>935</v>
      </c>
      <c r="P138" t="s">
        <v>113</v>
      </c>
      <c r="Q138" t="s">
        <v>116</v>
      </c>
      <c r="S138" t="s">
        <v>117</v>
      </c>
      <c r="T138" t="s">
        <v>113</v>
      </c>
      <c r="AD138" t="s">
        <v>113</v>
      </c>
      <c r="AG138" t="s">
        <v>119</v>
      </c>
      <c r="AI138" t="s">
        <v>119</v>
      </c>
      <c r="AJ138" t="s">
        <v>119</v>
      </c>
      <c r="BK138">
        <v>30</v>
      </c>
      <c r="CN138" t="s">
        <v>113</v>
      </c>
      <c r="CO138" t="s">
        <v>113</v>
      </c>
      <c r="CP138" t="s">
        <v>113</v>
      </c>
      <c r="CQ138" t="s">
        <v>113</v>
      </c>
      <c r="CR138" t="s">
        <v>113</v>
      </c>
      <c r="CS138" t="s">
        <v>113</v>
      </c>
      <c r="CT138" t="s">
        <v>113</v>
      </c>
      <c r="CU138" t="s">
        <v>113</v>
      </c>
      <c r="CV138" t="s">
        <v>113</v>
      </c>
      <c r="CW138" t="s">
        <v>113</v>
      </c>
      <c r="CX138" t="s">
        <v>113</v>
      </c>
      <c r="CY138" t="s">
        <v>119</v>
      </c>
      <c r="CZ138" t="s">
        <v>121</v>
      </c>
    </row>
    <row r="139" spans="1:104" x14ac:dyDescent="0.3">
      <c r="A139" t="s">
        <v>950</v>
      </c>
      <c r="B139" t="s">
        <v>951</v>
      </c>
      <c r="D139" t="s">
        <v>108</v>
      </c>
      <c r="F139" t="s">
        <v>952</v>
      </c>
      <c r="G139" t="s">
        <v>133</v>
      </c>
      <c r="H139" t="s">
        <v>800</v>
      </c>
      <c r="I139" t="s">
        <v>939</v>
      </c>
      <c r="J139" t="s">
        <v>532</v>
      </c>
      <c r="K139" t="s">
        <v>113</v>
      </c>
      <c r="L139" t="s">
        <v>940</v>
      </c>
      <c r="M139" t="s">
        <v>935</v>
      </c>
      <c r="P139" t="s">
        <v>113</v>
      </c>
      <c r="Q139" t="s">
        <v>116</v>
      </c>
      <c r="S139" t="s">
        <v>117</v>
      </c>
      <c r="T139" t="s">
        <v>113</v>
      </c>
      <c r="AD139" t="s">
        <v>113</v>
      </c>
      <c r="AG139" t="s">
        <v>119</v>
      </c>
      <c r="AI139" t="s">
        <v>119</v>
      </c>
      <c r="AJ139" t="s">
        <v>119</v>
      </c>
      <c r="BK139">
        <v>30</v>
      </c>
      <c r="CN139" t="s">
        <v>113</v>
      </c>
      <c r="CO139" t="s">
        <v>113</v>
      </c>
      <c r="CP139" t="s">
        <v>113</v>
      </c>
      <c r="CQ139" t="s">
        <v>113</v>
      </c>
      <c r="CR139" t="s">
        <v>113</v>
      </c>
      <c r="CS139" t="s">
        <v>113</v>
      </c>
      <c r="CT139" t="s">
        <v>113</v>
      </c>
      <c r="CU139" t="s">
        <v>113</v>
      </c>
      <c r="CV139" t="s">
        <v>113</v>
      </c>
      <c r="CW139" t="s">
        <v>113</v>
      </c>
      <c r="CX139" t="s">
        <v>113</v>
      </c>
      <c r="CY139" t="s">
        <v>119</v>
      </c>
      <c r="CZ139" t="s">
        <v>121</v>
      </c>
    </row>
    <row r="140" spans="1:104" x14ac:dyDescent="0.3">
      <c r="A140" t="s">
        <v>953</v>
      </c>
      <c r="B140" t="s">
        <v>954</v>
      </c>
      <c r="D140" t="s">
        <v>108</v>
      </c>
      <c r="F140" t="s">
        <v>955</v>
      </c>
      <c r="G140" t="s">
        <v>133</v>
      </c>
      <c r="H140" t="s">
        <v>800</v>
      </c>
      <c r="I140" t="s">
        <v>939</v>
      </c>
      <c r="J140" t="s">
        <v>532</v>
      </c>
      <c r="K140" t="s">
        <v>113</v>
      </c>
      <c r="L140" t="s">
        <v>956</v>
      </c>
      <c r="M140" t="s">
        <v>935</v>
      </c>
      <c r="P140" t="s">
        <v>113</v>
      </c>
      <c r="Q140" t="s">
        <v>116</v>
      </c>
      <c r="S140" t="s">
        <v>117</v>
      </c>
      <c r="T140" t="s">
        <v>113</v>
      </c>
      <c r="AD140" t="s">
        <v>113</v>
      </c>
      <c r="AG140" t="s">
        <v>119</v>
      </c>
      <c r="AI140" t="s">
        <v>119</v>
      </c>
      <c r="AJ140" t="s">
        <v>119</v>
      </c>
      <c r="BK140">
        <v>30</v>
      </c>
      <c r="CN140" t="s">
        <v>113</v>
      </c>
      <c r="CO140" t="s">
        <v>113</v>
      </c>
      <c r="CP140" t="s">
        <v>113</v>
      </c>
      <c r="CQ140" t="s">
        <v>113</v>
      </c>
      <c r="CR140" t="s">
        <v>113</v>
      </c>
      <c r="CS140" t="s">
        <v>113</v>
      </c>
      <c r="CT140" t="s">
        <v>113</v>
      </c>
      <c r="CU140" t="s">
        <v>113</v>
      </c>
      <c r="CV140" t="s">
        <v>113</v>
      </c>
      <c r="CW140" t="s">
        <v>113</v>
      </c>
      <c r="CX140" t="s">
        <v>113</v>
      </c>
      <c r="CY140" t="s">
        <v>119</v>
      </c>
      <c r="CZ140" t="s">
        <v>121</v>
      </c>
    </row>
    <row r="141" spans="1:104" x14ac:dyDescent="0.3">
      <c r="A141" t="s">
        <v>957</v>
      </c>
      <c r="B141" t="s">
        <v>958</v>
      </c>
      <c r="D141" t="s">
        <v>108</v>
      </c>
      <c r="F141" t="s">
        <v>959</v>
      </c>
      <c r="G141" t="s">
        <v>133</v>
      </c>
      <c r="H141" t="s">
        <v>800</v>
      </c>
      <c r="I141" t="s">
        <v>939</v>
      </c>
      <c r="J141" t="s">
        <v>532</v>
      </c>
      <c r="K141" t="s">
        <v>113</v>
      </c>
      <c r="L141" t="s">
        <v>956</v>
      </c>
      <c r="M141" t="s">
        <v>935</v>
      </c>
      <c r="P141" t="s">
        <v>113</v>
      </c>
      <c r="Q141" t="s">
        <v>116</v>
      </c>
      <c r="S141" t="s">
        <v>117</v>
      </c>
      <c r="T141" t="s">
        <v>113</v>
      </c>
      <c r="AD141" t="s">
        <v>113</v>
      </c>
      <c r="AG141" t="s">
        <v>119</v>
      </c>
      <c r="AI141" t="s">
        <v>119</v>
      </c>
      <c r="AJ141" t="s">
        <v>119</v>
      </c>
      <c r="BK141">
        <v>30</v>
      </c>
      <c r="CN141" t="s">
        <v>113</v>
      </c>
      <c r="CO141" t="s">
        <v>113</v>
      </c>
      <c r="CP141" t="s">
        <v>113</v>
      </c>
      <c r="CQ141" t="s">
        <v>113</v>
      </c>
      <c r="CR141" t="s">
        <v>113</v>
      </c>
      <c r="CS141" t="s">
        <v>113</v>
      </c>
      <c r="CT141" t="s">
        <v>113</v>
      </c>
      <c r="CU141" t="s">
        <v>113</v>
      </c>
      <c r="CV141" t="s">
        <v>113</v>
      </c>
      <c r="CW141" t="s">
        <v>113</v>
      </c>
      <c r="CX141" t="s">
        <v>113</v>
      </c>
      <c r="CY141" t="s">
        <v>119</v>
      </c>
      <c r="CZ141" t="s">
        <v>121</v>
      </c>
    </row>
    <row r="142" spans="1:104" x14ac:dyDescent="0.3">
      <c r="A142" t="s">
        <v>960</v>
      </c>
      <c r="B142" t="s">
        <v>961</v>
      </c>
      <c r="D142" t="s">
        <v>108</v>
      </c>
      <c r="F142" t="s">
        <v>962</v>
      </c>
      <c r="G142" t="s">
        <v>133</v>
      </c>
      <c r="H142" t="s">
        <v>800</v>
      </c>
      <c r="I142" t="s">
        <v>939</v>
      </c>
      <c r="J142" t="s">
        <v>532</v>
      </c>
      <c r="K142" t="s">
        <v>113</v>
      </c>
      <c r="L142" t="s">
        <v>956</v>
      </c>
      <c r="M142" t="s">
        <v>935</v>
      </c>
      <c r="P142" t="s">
        <v>113</v>
      </c>
      <c r="Q142" t="s">
        <v>116</v>
      </c>
      <c r="S142" t="s">
        <v>117</v>
      </c>
      <c r="T142" t="s">
        <v>113</v>
      </c>
      <c r="AD142" t="s">
        <v>113</v>
      </c>
      <c r="AG142" t="s">
        <v>119</v>
      </c>
      <c r="AI142" t="s">
        <v>119</v>
      </c>
      <c r="AJ142" t="s">
        <v>119</v>
      </c>
      <c r="BK142">
        <v>30</v>
      </c>
      <c r="CN142" t="s">
        <v>113</v>
      </c>
      <c r="CO142" t="s">
        <v>113</v>
      </c>
      <c r="CP142" t="s">
        <v>113</v>
      </c>
      <c r="CQ142" t="s">
        <v>113</v>
      </c>
      <c r="CR142" t="s">
        <v>113</v>
      </c>
      <c r="CS142" t="s">
        <v>113</v>
      </c>
      <c r="CT142" t="s">
        <v>113</v>
      </c>
      <c r="CU142" t="s">
        <v>113</v>
      </c>
      <c r="CV142" t="s">
        <v>113</v>
      </c>
      <c r="CW142" t="s">
        <v>113</v>
      </c>
      <c r="CX142" t="s">
        <v>113</v>
      </c>
      <c r="CY142" t="s">
        <v>119</v>
      </c>
      <c r="CZ142" t="s">
        <v>121</v>
      </c>
    </row>
    <row r="143" spans="1:104" x14ac:dyDescent="0.3">
      <c r="A143" t="s">
        <v>963</v>
      </c>
      <c r="B143" t="s">
        <v>964</v>
      </c>
      <c r="C143" t="s">
        <v>107</v>
      </c>
      <c r="D143" t="s">
        <v>108</v>
      </c>
      <c r="F143" t="s">
        <v>965</v>
      </c>
      <c r="G143" t="s">
        <v>133</v>
      </c>
      <c r="H143" t="s">
        <v>800</v>
      </c>
      <c r="I143" t="s">
        <v>966</v>
      </c>
      <c r="J143" t="s">
        <v>404</v>
      </c>
      <c r="K143" t="s">
        <v>161</v>
      </c>
      <c r="L143" t="s">
        <v>967</v>
      </c>
      <c r="M143" t="s">
        <v>218</v>
      </c>
      <c r="P143" t="s">
        <v>113</v>
      </c>
      <c r="Q143" t="s">
        <v>116</v>
      </c>
      <c r="S143" t="s">
        <v>117</v>
      </c>
      <c r="T143" t="s">
        <v>113</v>
      </c>
      <c r="AD143" t="s">
        <v>113</v>
      </c>
      <c r="AG143" t="s">
        <v>119</v>
      </c>
      <c r="AI143" t="s">
        <v>119</v>
      </c>
      <c r="AJ143" t="s">
        <v>119</v>
      </c>
      <c r="BK143">
        <v>70</v>
      </c>
      <c r="CN143" t="s">
        <v>113</v>
      </c>
      <c r="CO143" t="s">
        <v>113</v>
      </c>
      <c r="CP143" t="s">
        <v>113</v>
      </c>
      <c r="CQ143" t="s">
        <v>113</v>
      </c>
      <c r="CR143" t="s">
        <v>113</v>
      </c>
      <c r="CS143" t="s">
        <v>113</v>
      </c>
      <c r="CT143" t="s">
        <v>113</v>
      </c>
      <c r="CU143" t="s">
        <v>113</v>
      </c>
      <c r="CV143" t="s">
        <v>113</v>
      </c>
      <c r="CW143" t="s">
        <v>113</v>
      </c>
      <c r="CX143" t="s">
        <v>113</v>
      </c>
      <c r="CY143" t="s">
        <v>119</v>
      </c>
      <c r="CZ143" t="s">
        <v>121</v>
      </c>
    </row>
    <row r="144" spans="1:104" x14ac:dyDescent="0.3">
      <c r="A144" t="s">
        <v>968</v>
      </c>
      <c r="B144" t="s">
        <v>969</v>
      </c>
      <c r="C144" t="s">
        <v>107</v>
      </c>
      <c r="D144" t="s">
        <v>108</v>
      </c>
      <c r="F144" t="s">
        <v>970</v>
      </c>
      <c r="G144" t="s">
        <v>133</v>
      </c>
      <c r="H144" t="s">
        <v>800</v>
      </c>
      <c r="I144" t="s">
        <v>971</v>
      </c>
      <c r="J144" t="s">
        <v>972</v>
      </c>
      <c r="K144" t="s">
        <v>113</v>
      </c>
      <c r="L144" t="s">
        <v>973</v>
      </c>
      <c r="M144" t="s">
        <v>218</v>
      </c>
      <c r="P144" t="s">
        <v>113</v>
      </c>
      <c r="Q144" t="s">
        <v>116</v>
      </c>
      <c r="S144" t="s">
        <v>117</v>
      </c>
      <c r="T144" t="s">
        <v>113</v>
      </c>
      <c r="AD144" t="s">
        <v>113</v>
      </c>
      <c r="AG144" t="s">
        <v>119</v>
      </c>
      <c r="AI144" t="s">
        <v>119</v>
      </c>
      <c r="AJ144" t="s">
        <v>119</v>
      </c>
      <c r="BK144">
        <v>60</v>
      </c>
      <c r="CN144" t="s">
        <v>113</v>
      </c>
      <c r="CO144" t="s">
        <v>113</v>
      </c>
      <c r="CP144" t="s">
        <v>113</v>
      </c>
      <c r="CQ144" t="s">
        <v>113</v>
      </c>
      <c r="CR144" t="s">
        <v>113</v>
      </c>
      <c r="CS144" t="s">
        <v>113</v>
      </c>
      <c r="CT144" t="s">
        <v>113</v>
      </c>
      <c r="CU144" t="s">
        <v>113</v>
      </c>
      <c r="CV144" t="s">
        <v>113</v>
      </c>
      <c r="CW144" t="s">
        <v>113</v>
      </c>
      <c r="CX144" t="s">
        <v>113</v>
      </c>
      <c r="CY144" t="s">
        <v>119</v>
      </c>
      <c r="CZ144" t="s">
        <v>121</v>
      </c>
    </row>
    <row r="145" spans="1:104" x14ac:dyDescent="0.3">
      <c r="A145" t="s">
        <v>974</v>
      </c>
      <c r="B145" t="s">
        <v>975</v>
      </c>
      <c r="D145" t="s">
        <v>108</v>
      </c>
      <c r="F145" t="s">
        <v>976</v>
      </c>
      <c r="G145" t="s">
        <v>133</v>
      </c>
      <c r="H145" t="s">
        <v>800</v>
      </c>
      <c r="I145" t="s">
        <v>977</v>
      </c>
      <c r="J145" t="s">
        <v>972</v>
      </c>
      <c r="K145" t="s">
        <v>113</v>
      </c>
      <c r="L145" t="s">
        <v>973</v>
      </c>
      <c r="M145" t="s">
        <v>218</v>
      </c>
      <c r="P145" t="s">
        <v>113</v>
      </c>
      <c r="Q145" t="s">
        <v>116</v>
      </c>
      <c r="S145" t="s">
        <v>117</v>
      </c>
      <c r="T145" t="s">
        <v>113</v>
      </c>
      <c r="AD145" t="s">
        <v>113</v>
      </c>
      <c r="AG145" t="s">
        <v>119</v>
      </c>
      <c r="AI145" t="s">
        <v>119</v>
      </c>
      <c r="AJ145" t="s">
        <v>119</v>
      </c>
      <c r="CN145" t="s">
        <v>113</v>
      </c>
      <c r="CO145" t="s">
        <v>113</v>
      </c>
      <c r="CP145" t="s">
        <v>113</v>
      </c>
      <c r="CQ145" t="s">
        <v>113</v>
      </c>
      <c r="CR145" t="s">
        <v>113</v>
      </c>
      <c r="CS145" t="s">
        <v>113</v>
      </c>
      <c r="CT145" t="s">
        <v>113</v>
      </c>
      <c r="CU145" t="s">
        <v>113</v>
      </c>
      <c r="CV145" t="s">
        <v>113</v>
      </c>
      <c r="CW145" t="s">
        <v>113</v>
      </c>
      <c r="CX145" t="s">
        <v>113</v>
      </c>
      <c r="CY145" t="s">
        <v>119</v>
      </c>
      <c r="CZ145" t="s">
        <v>121</v>
      </c>
    </row>
    <row r="146" spans="1:104" x14ac:dyDescent="0.3">
      <c r="A146" t="s">
        <v>978</v>
      </c>
      <c r="B146" t="s">
        <v>979</v>
      </c>
      <c r="C146" t="s">
        <v>107</v>
      </c>
      <c r="D146" t="s">
        <v>108</v>
      </c>
      <c r="F146" t="s">
        <v>980</v>
      </c>
      <c r="G146" t="s">
        <v>133</v>
      </c>
      <c r="H146" t="s">
        <v>800</v>
      </c>
      <c r="I146" t="s">
        <v>981</v>
      </c>
      <c r="J146" t="s">
        <v>538</v>
      </c>
      <c r="K146" t="s">
        <v>113</v>
      </c>
      <c r="L146" t="s">
        <v>982</v>
      </c>
      <c r="M146" t="s">
        <v>272</v>
      </c>
      <c r="P146" t="s">
        <v>113</v>
      </c>
      <c r="Q146" t="s">
        <v>116</v>
      </c>
      <c r="S146" t="s">
        <v>117</v>
      </c>
      <c r="T146" t="s">
        <v>113</v>
      </c>
      <c r="AD146" t="s">
        <v>113</v>
      </c>
      <c r="AG146" t="s">
        <v>119</v>
      </c>
      <c r="AI146" t="s">
        <v>119</v>
      </c>
      <c r="AJ146" t="s">
        <v>119</v>
      </c>
      <c r="BK146">
        <v>40</v>
      </c>
      <c r="CN146" t="s">
        <v>113</v>
      </c>
      <c r="CO146" t="s">
        <v>113</v>
      </c>
      <c r="CP146" t="s">
        <v>113</v>
      </c>
      <c r="CQ146" t="s">
        <v>113</v>
      </c>
      <c r="CR146" t="s">
        <v>113</v>
      </c>
      <c r="CS146" t="s">
        <v>113</v>
      </c>
      <c r="CT146" t="s">
        <v>113</v>
      </c>
      <c r="CU146" t="s">
        <v>113</v>
      </c>
      <c r="CV146" t="s">
        <v>113</v>
      </c>
      <c r="CW146" t="s">
        <v>113</v>
      </c>
      <c r="CX146" t="s">
        <v>113</v>
      </c>
      <c r="CY146" t="s">
        <v>119</v>
      </c>
      <c r="CZ146" t="s">
        <v>121</v>
      </c>
    </row>
    <row r="147" spans="1:104" x14ac:dyDescent="0.3">
      <c r="A147" t="s">
        <v>983</v>
      </c>
      <c r="B147" t="s">
        <v>984</v>
      </c>
      <c r="D147" t="s">
        <v>108</v>
      </c>
      <c r="F147" t="s">
        <v>985</v>
      </c>
      <c r="G147" t="s">
        <v>133</v>
      </c>
      <c r="H147" t="s">
        <v>800</v>
      </c>
      <c r="I147" t="s">
        <v>939</v>
      </c>
      <c r="J147" t="s">
        <v>532</v>
      </c>
      <c r="K147" t="s">
        <v>113</v>
      </c>
      <c r="L147" t="s">
        <v>986</v>
      </c>
      <c r="M147" t="s">
        <v>406</v>
      </c>
      <c r="P147" t="s">
        <v>113</v>
      </c>
      <c r="Q147" t="s">
        <v>116</v>
      </c>
      <c r="S147" t="s">
        <v>117</v>
      </c>
      <c r="T147" t="s">
        <v>113</v>
      </c>
      <c r="AD147" t="s">
        <v>113</v>
      </c>
      <c r="AG147" t="s">
        <v>119</v>
      </c>
      <c r="AI147" t="s">
        <v>119</v>
      </c>
      <c r="AJ147" t="s">
        <v>119</v>
      </c>
      <c r="BK147">
        <v>30</v>
      </c>
      <c r="CN147" t="s">
        <v>113</v>
      </c>
      <c r="CO147" t="s">
        <v>113</v>
      </c>
      <c r="CP147" t="s">
        <v>113</v>
      </c>
      <c r="CQ147" t="s">
        <v>113</v>
      </c>
      <c r="CR147" t="s">
        <v>113</v>
      </c>
      <c r="CS147" t="s">
        <v>113</v>
      </c>
      <c r="CT147" t="s">
        <v>113</v>
      </c>
      <c r="CU147" t="s">
        <v>113</v>
      </c>
      <c r="CV147" t="s">
        <v>113</v>
      </c>
      <c r="CW147" t="s">
        <v>113</v>
      </c>
      <c r="CX147" t="s">
        <v>113</v>
      </c>
      <c r="CY147" t="s">
        <v>119</v>
      </c>
      <c r="CZ147" t="s">
        <v>121</v>
      </c>
    </row>
    <row r="148" spans="1:104" x14ac:dyDescent="0.3">
      <c r="A148" t="s">
        <v>987</v>
      </c>
      <c r="B148" t="s">
        <v>988</v>
      </c>
      <c r="D148" t="s">
        <v>108</v>
      </c>
      <c r="F148" t="s">
        <v>989</v>
      </c>
      <c r="G148" t="s">
        <v>133</v>
      </c>
      <c r="H148" t="s">
        <v>800</v>
      </c>
      <c r="I148" t="s">
        <v>939</v>
      </c>
      <c r="J148" t="s">
        <v>532</v>
      </c>
      <c r="K148" t="s">
        <v>113</v>
      </c>
      <c r="L148" t="s">
        <v>986</v>
      </c>
      <c r="M148" t="s">
        <v>406</v>
      </c>
      <c r="P148" t="s">
        <v>113</v>
      </c>
      <c r="Q148" t="s">
        <v>116</v>
      </c>
      <c r="S148" t="s">
        <v>117</v>
      </c>
      <c r="T148" t="s">
        <v>113</v>
      </c>
      <c r="AD148" t="s">
        <v>113</v>
      </c>
      <c r="AG148" t="s">
        <v>119</v>
      </c>
      <c r="AI148" t="s">
        <v>119</v>
      </c>
      <c r="AJ148" t="s">
        <v>119</v>
      </c>
      <c r="BK148">
        <v>30</v>
      </c>
      <c r="CN148" t="s">
        <v>113</v>
      </c>
      <c r="CO148" t="s">
        <v>113</v>
      </c>
      <c r="CP148" t="s">
        <v>113</v>
      </c>
      <c r="CQ148" t="s">
        <v>113</v>
      </c>
      <c r="CR148" t="s">
        <v>113</v>
      </c>
      <c r="CS148" t="s">
        <v>113</v>
      </c>
      <c r="CT148" t="s">
        <v>113</v>
      </c>
      <c r="CU148" t="s">
        <v>113</v>
      </c>
      <c r="CV148" t="s">
        <v>113</v>
      </c>
      <c r="CW148" t="s">
        <v>113</v>
      </c>
      <c r="CX148" t="s">
        <v>113</v>
      </c>
      <c r="CY148" t="s">
        <v>119</v>
      </c>
      <c r="CZ148" t="s">
        <v>121</v>
      </c>
    </row>
    <row r="149" spans="1:104" x14ac:dyDescent="0.3">
      <c r="A149" t="s">
        <v>990</v>
      </c>
      <c r="B149" t="s">
        <v>991</v>
      </c>
      <c r="D149" t="s">
        <v>108</v>
      </c>
      <c r="F149" t="s">
        <v>992</v>
      </c>
      <c r="G149" t="s">
        <v>133</v>
      </c>
      <c r="H149" t="s">
        <v>800</v>
      </c>
      <c r="I149" t="s">
        <v>939</v>
      </c>
      <c r="J149" t="s">
        <v>532</v>
      </c>
      <c r="K149" t="s">
        <v>113</v>
      </c>
      <c r="L149" t="s">
        <v>986</v>
      </c>
      <c r="M149" t="s">
        <v>406</v>
      </c>
      <c r="P149" t="s">
        <v>113</v>
      </c>
      <c r="Q149" t="s">
        <v>116</v>
      </c>
      <c r="S149" t="s">
        <v>117</v>
      </c>
      <c r="T149" t="s">
        <v>113</v>
      </c>
      <c r="AD149" t="s">
        <v>113</v>
      </c>
      <c r="AG149" t="s">
        <v>119</v>
      </c>
      <c r="AI149" t="s">
        <v>119</v>
      </c>
      <c r="AJ149" t="s">
        <v>119</v>
      </c>
      <c r="BK149">
        <v>30</v>
      </c>
      <c r="CN149" t="s">
        <v>113</v>
      </c>
      <c r="CO149" t="s">
        <v>113</v>
      </c>
      <c r="CP149" t="s">
        <v>113</v>
      </c>
      <c r="CQ149" t="s">
        <v>113</v>
      </c>
      <c r="CR149" t="s">
        <v>113</v>
      </c>
      <c r="CS149" t="s">
        <v>113</v>
      </c>
      <c r="CT149" t="s">
        <v>113</v>
      </c>
      <c r="CU149" t="s">
        <v>113</v>
      </c>
      <c r="CV149" t="s">
        <v>113</v>
      </c>
      <c r="CW149" t="s">
        <v>113</v>
      </c>
      <c r="CX149" t="s">
        <v>113</v>
      </c>
      <c r="CY149" t="s">
        <v>119</v>
      </c>
      <c r="CZ149" t="s">
        <v>121</v>
      </c>
    </row>
    <row r="150" spans="1:104" x14ac:dyDescent="0.3">
      <c r="A150" t="s">
        <v>993</v>
      </c>
      <c r="B150" t="s">
        <v>994</v>
      </c>
      <c r="D150" t="s">
        <v>108</v>
      </c>
      <c r="F150" t="s">
        <v>995</v>
      </c>
      <c r="G150" t="s">
        <v>133</v>
      </c>
      <c r="H150" t="s">
        <v>800</v>
      </c>
      <c r="I150" t="s">
        <v>939</v>
      </c>
      <c r="J150" t="s">
        <v>532</v>
      </c>
      <c r="K150" t="s">
        <v>113</v>
      </c>
      <c r="L150" t="s">
        <v>986</v>
      </c>
      <c r="M150" t="s">
        <v>406</v>
      </c>
      <c r="P150" t="s">
        <v>113</v>
      </c>
      <c r="Q150" t="s">
        <v>116</v>
      </c>
      <c r="S150" t="s">
        <v>117</v>
      </c>
      <c r="T150" t="s">
        <v>113</v>
      </c>
      <c r="AD150" t="s">
        <v>113</v>
      </c>
      <c r="AG150" t="s">
        <v>119</v>
      </c>
      <c r="AI150" t="s">
        <v>119</v>
      </c>
      <c r="AJ150" t="s">
        <v>119</v>
      </c>
      <c r="BK150">
        <v>30</v>
      </c>
      <c r="CN150" t="s">
        <v>113</v>
      </c>
      <c r="CO150" t="s">
        <v>113</v>
      </c>
      <c r="CP150" t="s">
        <v>113</v>
      </c>
      <c r="CQ150" t="s">
        <v>113</v>
      </c>
      <c r="CR150" t="s">
        <v>113</v>
      </c>
      <c r="CS150" t="s">
        <v>113</v>
      </c>
      <c r="CT150" t="s">
        <v>113</v>
      </c>
      <c r="CU150" t="s">
        <v>113</v>
      </c>
      <c r="CV150" t="s">
        <v>113</v>
      </c>
      <c r="CW150" t="s">
        <v>113</v>
      </c>
      <c r="CX150" t="s">
        <v>113</v>
      </c>
      <c r="CY150" t="s">
        <v>119</v>
      </c>
      <c r="CZ150" t="s">
        <v>121</v>
      </c>
    </row>
    <row r="151" spans="1:104" x14ac:dyDescent="0.3">
      <c r="A151" t="s">
        <v>996</v>
      </c>
      <c r="B151" t="s">
        <v>997</v>
      </c>
      <c r="C151" t="s">
        <v>797</v>
      </c>
      <c r="D151" t="s">
        <v>108</v>
      </c>
      <c r="E151" t="s">
        <v>998</v>
      </c>
      <c r="F151" t="s">
        <v>999</v>
      </c>
      <c r="G151" t="s">
        <v>133</v>
      </c>
      <c r="H151" t="s">
        <v>800</v>
      </c>
      <c r="I151" t="s">
        <v>1000</v>
      </c>
      <c r="J151" t="s">
        <v>1001</v>
      </c>
      <c r="K151" t="s">
        <v>113</v>
      </c>
      <c r="L151" t="s">
        <v>1002</v>
      </c>
      <c r="M151" t="s">
        <v>406</v>
      </c>
      <c r="P151" t="s">
        <v>113</v>
      </c>
      <c r="Q151" t="s">
        <v>116</v>
      </c>
      <c r="S151" t="s">
        <v>117</v>
      </c>
      <c r="T151" t="s">
        <v>113</v>
      </c>
      <c r="AD151" t="s">
        <v>113</v>
      </c>
      <c r="AG151" t="s">
        <v>119</v>
      </c>
      <c r="AI151" t="s">
        <v>119</v>
      </c>
      <c r="AJ151" t="s">
        <v>119</v>
      </c>
      <c r="BK151" t="s">
        <v>474</v>
      </c>
      <c r="CN151" t="s">
        <v>113</v>
      </c>
      <c r="CO151" t="s">
        <v>113</v>
      </c>
      <c r="CP151" t="s">
        <v>113</v>
      </c>
      <c r="CQ151" t="s">
        <v>113</v>
      </c>
      <c r="CR151" t="s">
        <v>113</v>
      </c>
      <c r="CS151" t="s">
        <v>113</v>
      </c>
      <c r="CT151" t="s">
        <v>113</v>
      </c>
      <c r="CU151" t="s">
        <v>113</v>
      </c>
      <c r="CV151" t="s">
        <v>113</v>
      </c>
      <c r="CW151" t="s">
        <v>113</v>
      </c>
      <c r="CX151" t="s">
        <v>113</v>
      </c>
      <c r="CY151" t="s">
        <v>119</v>
      </c>
      <c r="CZ151" t="s">
        <v>121</v>
      </c>
    </row>
    <row r="152" spans="1:104" x14ac:dyDescent="0.3">
      <c r="A152" t="s">
        <v>1003</v>
      </c>
      <c r="B152" t="s">
        <v>1004</v>
      </c>
      <c r="C152" t="s">
        <v>107</v>
      </c>
      <c r="D152" t="s">
        <v>108</v>
      </c>
      <c r="F152" t="s">
        <v>1005</v>
      </c>
      <c r="G152" t="s">
        <v>133</v>
      </c>
      <c r="H152" t="s">
        <v>800</v>
      </c>
      <c r="I152" t="s">
        <v>1006</v>
      </c>
      <c r="J152" t="s">
        <v>1007</v>
      </c>
      <c r="K152" t="s">
        <v>113</v>
      </c>
      <c r="L152" t="s">
        <v>1008</v>
      </c>
      <c r="M152" t="s">
        <v>654</v>
      </c>
      <c r="P152" t="s">
        <v>113</v>
      </c>
      <c r="Q152" t="s">
        <v>116</v>
      </c>
      <c r="S152" t="s">
        <v>117</v>
      </c>
      <c r="T152" t="s">
        <v>113</v>
      </c>
      <c r="AD152" t="s">
        <v>113</v>
      </c>
      <c r="AG152" t="s">
        <v>119</v>
      </c>
      <c r="AI152" t="s">
        <v>119</v>
      </c>
      <c r="AJ152" t="s">
        <v>119</v>
      </c>
      <c r="BK152">
        <v>40</v>
      </c>
      <c r="CN152" t="s">
        <v>113</v>
      </c>
      <c r="CO152" t="s">
        <v>113</v>
      </c>
      <c r="CP152" t="s">
        <v>113</v>
      </c>
      <c r="CQ152" t="s">
        <v>113</v>
      </c>
      <c r="CR152" t="s">
        <v>113</v>
      </c>
      <c r="CS152" t="s">
        <v>113</v>
      </c>
      <c r="CT152" t="s">
        <v>113</v>
      </c>
      <c r="CU152" t="s">
        <v>113</v>
      </c>
      <c r="CV152" t="s">
        <v>113</v>
      </c>
      <c r="CW152" t="s">
        <v>113</v>
      </c>
      <c r="CX152" t="s">
        <v>113</v>
      </c>
      <c r="CY152" t="s">
        <v>119</v>
      </c>
      <c r="CZ152" t="s">
        <v>121</v>
      </c>
    </row>
    <row r="153" spans="1:104" x14ac:dyDescent="0.3">
      <c r="A153" t="s">
        <v>1009</v>
      </c>
      <c r="B153" t="s">
        <v>1010</v>
      </c>
      <c r="C153" t="s">
        <v>107</v>
      </c>
      <c r="D153" t="s">
        <v>108</v>
      </c>
      <c r="F153" t="s">
        <v>1011</v>
      </c>
      <c r="G153" t="s">
        <v>133</v>
      </c>
      <c r="H153" t="s">
        <v>800</v>
      </c>
      <c r="I153" t="s">
        <v>1012</v>
      </c>
      <c r="J153" t="s">
        <v>538</v>
      </c>
      <c r="K153" t="s">
        <v>113</v>
      </c>
      <c r="L153" t="s">
        <v>1013</v>
      </c>
      <c r="M153" t="s">
        <v>654</v>
      </c>
      <c r="P153" t="s">
        <v>113</v>
      </c>
      <c r="Q153" t="s">
        <v>116</v>
      </c>
      <c r="S153" t="s">
        <v>117</v>
      </c>
      <c r="T153" t="s">
        <v>113</v>
      </c>
      <c r="AD153" t="s">
        <v>113</v>
      </c>
      <c r="AG153" t="s">
        <v>119</v>
      </c>
      <c r="AI153" t="s">
        <v>119</v>
      </c>
      <c r="AJ153" t="s">
        <v>119</v>
      </c>
      <c r="BK153" t="s">
        <v>1014</v>
      </c>
      <c r="CN153" t="s">
        <v>113</v>
      </c>
      <c r="CO153" t="s">
        <v>113</v>
      </c>
      <c r="CP153" t="s">
        <v>113</v>
      </c>
      <c r="CQ153" t="s">
        <v>113</v>
      </c>
      <c r="CR153" t="s">
        <v>113</v>
      </c>
      <c r="CS153" t="s">
        <v>113</v>
      </c>
      <c r="CT153" t="s">
        <v>113</v>
      </c>
      <c r="CU153" t="s">
        <v>113</v>
      </c>
      <c r="CV153" t="s">
        <v>113</v>
      </c>
      <c r="CW153" t="s">
        <v>113</v>
      </c>
      <c r="CX153" t="s">
        <v>113</v>
      </c>
      <c r="CY153" t="s">
        <v>119</v>
      </c>
      <c r="CZ153" t="s">
        <v>121</v>
      </c>
    </row>
    <row r="154" spans="1:104" x14ac:dyDescent="0.3">
      <c r="A154" t="s">
        <v>1015</v>
      </c>
      <c r="B154" t="s">
        <v>1016</v>
      </c>
      <c r="C154" t="s">
        <v>797</v>
      </c>
      <c r="D154" t="s">
        <v>108</v>
      </c>
      <c r="E154" t="s">
        <v>1017</v>
      </c>
      <c r="F154" t="s">
        <v>1018</v>
      </c>
      <c r="G154" t="s">
        <v>133</v>
      </c>
      <c r="H154" t="s">
        <v>800</v>
      </c>
      <c r="I154" t="s">
        <v>1019</v>
      </c>
      <c r="J154" t="s">
        <v>1020</v>
      </c>
      <c r="K154" t="s">
        <v>113</v>
      </c>
      <c r="L154" t="s">
        <v>1021</v>
      </c>
      <c r="M154" t="s">
        <v>115</v>
      </c>
      <c r="P154" t="s">
        <v>113</v>
      </c>
      <c r="Q154" t="s">
        <v>116</v>
      </c>
      <c r="S154" t="s">
        <v>117</v>
      </c>
      <c r="T154" t="s">
        <v>113</v>
      </c>
      <c r="U154" t="s">
        <v>113</v>
      </c>
      <c r="AD154" t="s">
        <v>113</v>
      </c>
      <c r="AG154" t="s">
        <v>119</v>
      </c>
      <c r="AI154" t="s">
        <v>119</v>
      </c>
      <c r="AJ154" t="s">
        <v>119</v>
      </c>
      <c r="BK154" t="s">
        <v>474</v>
      </c>
      <c r="CN154" t="s">
        <v>113</v>
      </c>
      <c r="CO154" t="s">
        <v>113</v>
      </c>
      <c r="CP154" t="s">
        <v>113</v>
      </c>
      <c r="CQ154" t="s">
        <v>113</v>
      </c>
      <c r="CR154" t="s">
        <v>113</v>
      </c>
      <c r="CS154" t="s">
        <v>113</v>
      </c>
      <c r="CT154" t="s">
        <v>113</v>
      </c>
      <c r="CU154" t="s">
        <v>113</v>
      </c>
      <c r="CV154" t="s">
        <v>113</v>
      </c>
      <c r="CW154" t="s">
        <v>113</v>
      </c>
      <c r="CX154" t="s">
        <v>113</v>
      </c>
      <c r="CY154" t="s">
        <v>119</v>
      </c>
      <c r="CZ154" t="s">
        <v>121</v>
      </c>
    </row>
    <row r="155" spans="1:104" x14ac:dyDescent="0.3">
      <c r="A155" t="s">
        <v>1022</v>
      </c>
      <c r="B155" t="s">
        <v>1023</v>
      </c>
      <c r="C155" t="s">
        <v>797</v>
      </c>
      <c r="D155" t="s">
        <v>108</v>
      </c>
      <c r="F155" t="s">
        <v>1024</v>
      </c>
      <c r="G155" t="s">
        <v>247</v>
      </c>
      <c r="H155" t="s">
        <v>800</v>
      </c>
      <c r="I155" t="s">
        <v>1025</v>
      </c>
      <c r="J155" t="s">
        <v>112</v>
      </c>
      <c r="K155" t="s">
        <v>113</v>
      </c>
      <c r="L155" t="s">
        <v>1026</v>
      </c>
      <c r="M155" t="s">
        <v>344</v>
      </c>
      <c r="P155" t="s">
        <v>113</v>
      </c>
      <c r="Q155" t="s">
        <v>116</v>
      </c>
      <c r="S155" t="s">
        <v>117</v>
      </c>
      <c r="T155" t="s">
        <v>118</v>
      </c>
      <c r="AD155" t="s">
        <v>113</v>
      </c>
      <c r="AG155" t="s">
        <v>119</v>
      </c>
      <c r="AI155" t="s">
        <v>119</v>
      </c>
      <c r="AJ155" t="s">
        <v>119</v>
      </c>
      <c r="CN155" t="s">
        <v>113</v>
      </c>
      <c r="CO155" t="s">
        <v>113</v>
      </c>
      <c r="CP155" t="s">
        <v>113</v>
      </c>
      <c r="CQ155" t="s">
        <v>113</v>
      </c>
      <c r="CR155" t="s">
        <v>113</v>
      </c>
      <c r="CS155" t="s">
        <v>113</v>
      </c>
      <c r="CT155" t="s">
        <v>113</v>
      </c>
      <c r="CU155" t="s">
        <v>113</v>
      </c>
      <c r="CV155" t="s">
        <v>113</v>
      </c>
      <c r="CW155" t="s">
        <v>113</v>
      </c>
      <c r="CX155" t="s">
        <v>113</v>
      </c>
      <c r="CY155" t="s">
        <v>119</v>
      </c>
      <c r="CZ155" t="s">
        <v>258</v>
      </c>
    </row>
    <row r="156" spans="1:104" x14ac:dyDescent="0.3">
      <c r="A156" t="s">
        <v>1027</v>
      </c>
      <c r="B156" t="s">
        <v>1028</v>
      </c>
      <c r="D156" t="s">
        <v>108</v>
      </c>
      <c r="F156" t="s">
        <v>1029</v>
      </c>
      <c r="G156" t="s">
        <v>247</v>
      </c>
      <c r="H156" t="s">
        <v>800</v>
      </c>
      <c r="I156" t="s">
        <v>1030</v>
      </c>
      <c r="J156" t="s">
        <v>112</v>
      </c>
      <c r="K156" t="s">
        <v>113</v>
      </c>
      <c r="L156" t="s">
        <v>1031</v>
      </c>
      <c r="M156" t="s">
        <v>163</v>
      </c>
      <c r="P156" t="s">
        <v>113</v>
      </c>
      <c r="Q156" t="s">
        <v>116</v>
      </c>
      <c r="S156" t="s">
        <v>117</v>
      </c>
      <c r="T156" t="s">
        <v>113</v>
      </c>
      <c r="AD156" t="s">
        <v>113</v>
      </c>
      <c r="AG156" t="s">
        <v>119</v>
      </c>
      <c r="AI156" t="s">
        <v>119</v>
      </c>
      <c r="AJ156" t="s">
        <v>119</v>
      </c>
      <c r="BK156">
        <v>40</v>
      </c>
      <c r="CN156" t="s">
        <v>113</v>
      </c>
      <c r="CO156" t="s">
        <v>113</v>
      </c>
      <c r="CP156" t="s">
        <v>113</v>
      </c>
      <c r="CQ156" t="s">
        <v>113</v>
      </c>
      <c r="CR156" t="s">
        <v>113</v>
      </c>
      <c r="CS156" t="s">
        <v>113</v>
      </c>
      <c r="CT156" t="s">
        <v>113</v>
      </c>
      <c r="CU156" t="s">
        <v>113</v>
      </c>
      <c r="CV156" t="s">
        <v>113</v>
      </c>
      <c r="CW156" t="s">
        <v>113</v>
      </c>
      <c r="CX156" t="s">
        <v>113</v>
      </c>
      <c r="CY156" t="s">
        <v>119</v>
      </c>
      <c r="CZ156" t="s">
        <v>258</v>
      </c>
    </row>
    <row r="157" spans="1:104" x14ac:dyDescent="0.3">
      <c r="A157" t="s">
        <v>1032</v>
      </c>
      <c r="B157" t="s">
        <v>1033</v>
      </c>
      <c r="C157" t="s">
        <v>107</v>
      </c>
      <c r="D157" t="s">
        <v>108</v>
      </c>
      <c r="E157" t="s">
        <v>1034</v>
      </c>
      <c r="F157" t="s">
        <v>1035</v>
      </c>
      <c r="G157" t="s">
        <v>247</v>
      </c>
      <c r="H157" t="s">
        <v>800</v>
      </c>
      <c r="I157" t="s">
        <v>1036</v>
      </c>
      <c r="J157" t="s">
        <v>1037</v>
      </c>
      <c r="K157" t="s">
        <v>113</v>
      </c>
      <c r="L157" t="s">
        <v>1034</v>
      </c>
      <c r="M157" t="s">
        <v>163</v>
      </c>
      <c r="P157" t="s">
        <v>113</v>
      </c>
      <c r="Q157" t="s">
        <v>116</v>
      </c>
      <c r="S157" t="s">
        <v>117</v>
      </c>
      <c r="T157" t="s">
        <v>113</v>
      </c>
      <c r="AD157" t="s">
        <v>113</v>
      </c>
      <c r="AG157" t="s">
        <v>119</v>
      </c>
      <c r="AI157" t="s">
        <v>119</v>
      </c>
      <c r="AJ157" t="s">
        <v>119</v>
      </c>
      <c r="CN157" t="s">
        <v>113</v>
      </c>
      <c r="CO157" t="s">
        <v>113</v>
      </c>
      <c r="CP157" t="s">
        <v>113</v>
      </c>
      <c r="CQ157" t="s">
        <v>113</v>
      </c>
      <c r="CR157" t="s">
        <v>113</v>
      </c>
      <c r="CS157" t="s">
        <v>113</v>
      </c>
      <c r="CT157" t="s">
        <v>113</v>
      </c>
      <c r="CU157" t="s">
        <v>113</v>
      </c>
      <c r="CV157" t="s">
        <v>113</v>
      </c>
      <c r="CW157" t="s">
        <v>113</v>
      </c>
      <c r="CX157" t="s">
        <v>113</v>
      </c>
      <c r="CY157" t="s">
        <v>119</v>
      </c>
      <c r="CZ157" t="s">
        <v>258</v>
      </c>
    </row>
    <row r="158" spans="1:104" x14ac:dyDescent="0.3">
      <c r="A158" t="s">
        <v>1038</v>
      </c>
      <c r="B158" t="s">
        <v>1039</v>
      </c>
      <c r="C158" t="s">
        <v>107</v>
      </c>
      <c r="D158" t="s">
        <v>108</v>
      </c>
      <c r="F158" t="s">
        <v>1040</v>
      </c>
      <c r="G158" t="s">
        <v>247</v>
      </c>
      <c r="H158" t="s">
        <v>800</v>
      </c>
      <c r="I158" t="s">
        <v>1041</v>
      </c>
      <c r="J158" t="s">
        <v>1042</v>
      </c>
      <c r="K158" t="s">
        <v>113</v>
      </c>
      <c r="L158" t="s">
        <v>1043</v>
      </c>
      <c r="M158" t="s">
        <v>218</v>
      </c>
      <c r="P158" t="s">
        <v>113</v>
      </c>
      <c r="Q158" t="s">
        <v>116</v>
      </c>
      <c r="S158" t="s">
        <v>117</v>
      </c>
      <c r="T158" t="s">
        <v>118</v>
      </c>
      <c r="AD158" t="s">
        <v>113</v>
      </c>
      <c r="AG158" t="s">
        <v>119</v>
      </c>
      <c r="AI158" t="s">
        <v>119</v>
      </c>
      <c r="AJ158" t="s">
        <v>119</v>
      </c>
      <c r="BK158">
        <v>40</v>
      </c>
      <c r="CN158" t="s">
        <v>113</v>
      </c>
      <c r="CO158" t="s">
        <v>113</v>
      </c>
      <c r="CP158" t="s">
        <v>113</v>
      </c>
      <c r="CQ158" t="s">
        <v>113</v>
      </c>
      <c r="CR158" t="s">
        <v>113</v>
      </c>
      <c r="CS158" t="s">
        <v>113</v>
      </c>
      <c r="CT158" t="s">
        <v>113</v>
      </c>
      <c r="CU158" t="s">
        <v>113</v>
      </c>
      <c r="CV158" t="s">
        <v>113</v>
      </c>
      <c r="CW158" t="s">
        <v>113</v>
      </c>
      <c r="CX158" t="s">
        <v>113</v>
      </c>
      <c r="CY158" t="s">
        <v>119</v>
      </c>
      <c r="CZ158" t="s">
        <v>258</v>
      </c>
    </row>
    <row r="159" spans="1:104" x14ac:dyDescent="0.3">
      <c r="A159" t="s">
        <v>1044</v>
      </c>
      <c r="B159" t="s">
        <v>1045</v>
      </c>
      <c r="C159" t="s">
        <v>107</v>
      </c>
      <c r="D159" t="s">
        <v>108</v>
      </c>
      <c r="F159" t="s">
        <v>1046</v>
      </c>
      <c r="G159" t="s">
        <v>247</v>
      </c>
      <c r="H159" t="s">
        <v>800</v>
      </c>
      <c r="I159" t="s">
        <v>1047</v>
      </c>
      <c r="J159" t="s">
        <v>112</v>
      </c>
      <c r="K159" t="s">
        <v>113</v>
      </c>
      <c r="L159" t="s">
        <v>1048</v>
      </c>
      <c r="M159" t="s">
        <v>285</v>
      </c>
      <c r="P159" t="s">
        <v>113</v>
      </c>
      <c r="Q159" t="s">
        <v>116</v>
      </c>
      <c r="S159" t="s">
        <v>117</v>
      </c>
      <c r="T159" t="s">
        <v>113</v>
      </c>
      <c r="AD159" t="s">
        <v>113</v>
      </c>
      <c r="AG159" t="s">
        <v>119</v>
      </c>
      <c r="AI159" t="s">
        <v>119</v>
      </c>
      <c r="AJ159" t="s">
        <v>119</v>
      </c>
      <c r="BK159">
        <v>40</v>
      </c>
      <c r="CN159" t="s">
        <v>113</v>
      </c>
      <c r="CO159" t="s">
        <v>113</v>
      </c>
      <c r="CP159" t="s">
        <v>113</v>
      </c>
      <c r="CQ159" t="s">
        <v>113</v>
      </c>
      <c r="CR159" t="s">
        <v>113</v>
      </c>
      <c r="CS159" t="s">
        <v>113</v>
      </c>
      <c r="CT159" t="s">
        <v>113</v>
      </c>
      <c r="CU159" t="s">
        <v>113</v>
      </c>
      <c r="CV159" t="s">
        <v>113</v>
      </c>
      <c r="CW159" t="s">
        <v>113</v>
      </c>
      <c r="CX159" t="s">
        <v>113</v>
      </c>
      <c r="CY159" t="s">
        <v>119</v>
      </c>
      <c r="CZ159" t="s">
        <v>258</v>
      </c>
    </row>
    <row r="160" spans="1:104" x14ac:dyDescent="0.3">
      <c r="A160" t="s">
        <v>1049</v>
      </c>
      <c r="B160" t="s">
        <v>1050</v>
      </c>
      <c r="C160" t="s">
        <v>107</v>
      </c>
      <c r="D160" t="s">
        <v>108</v>
      </c>
      <c r="E160" t="s">
        <v>1051</v>
      </c>
      <c r="F160" t="s">
        <v>1052</v>
      </c>
      <c r="G160" t="s">
        <v>1053</v>
      </c>
      <c r="H160" t="s">
        <v>800</v>
      </c>
      <c r="I160" t="s">
        <v>1054</v>
      </c>
      <c r="J160" t="s">
        <v>112</v>
      </c>
      <c r="K160" t="s">
        <v>113</v>
      </c>
      <c r="L160" t="s">
        <v>1055</v>
      </c>
      <c r="M160" t="s">
        <v>888</v>
      </c>
      <c r="P160" t="s">
        <v>113</v>
      </c>
      <c r="Q160" t="s">
        <v>116</v>
      </c>
      <c r="S160" t="s">
        <v>117</v>
      </c>
      <c r="T160" t="s">
        <v>113</v>
      </c>
      <c r="AD160" t="s">
        <v>113</v>
      </c>
      <c r="AG160" t="s">
        <v>119</v>
      </c>
      <c r="AI160" t="s">
        <v>119</v>
      </c>
      <c r="AJ160" t="s">
        <v>119</v>
      </c>
      <c r="BK160">
        <v>18</v>
      </c>
      <c r="CN160" t="s">
        <v>113</v>
      </c>
      <c r="CO160" t="s">
        <v>113</v>
      </c>
      <c r="CP160" t="s">
        <v>113</v>
      </c>
      <c r="CQ160" t="s">
        <v>113</v>
      </c>
      <c r="CR160" t="s">
        <v>113</v>
      </c>
      <c r="CS160" t="s">
        <v>113</v>
      </c>
      <c r="CT160" t="s">
        <v>113</v>
      </c>
      <c r="CU160" t="s">
        <v>113</v>
      </c>
      <c r="CV160" t="s">
        <v>113</v>
      </c>
      <c r="CW160" t="s">
        <v>113</v>
      </c>
      <c r="CX160" t="s">
        <v>113</v>
      </c>
      <c r="CY160" t="s">
        <v>119</v>
      </c>
      <c r="CZ160" t="s">
        <v>258</v>
      </c>
    </row>
    <row r="161" spans="1:105" x14ac:dyDescent="0.3">
      <c r="A161" t="s">
        <v>1056</v>
      </c>
      <c r="B161" t="s">
        <v>1057</v>
      </c>
      <c r="D161" t="s">
        <v>108</v>
      </c>
      <c r="E161" t="s">
        <v>1058</v>
      </c>
      <c r="F161" t="s">
        <v>1059</v>
      </c>
      <c r="G161" t="s">
        <v>1053</v>
      </c>
      <c r="H161" t="s">
        <v>800</v>
      </c>
      <c r="I161" t="s">
        <v>1060</v>
      </c>
      <c r="J161" t="s">
        <v>371</v>
      </c>
      <c r="K161" t="s">
        <v>113</v>
      </c>
      <c r="L161" t="s">
        <v>1051</v>
      </c>
      <c r="M161" t="s">
        <v>888</v>
      </c>
      <c r="P161" t="s">
        <v>113</v>
      </c>
      <c r="Q161" t="s">
        <v>116</v>
      </c>
      <c r="S161" t="s">
        <v>117</v>
      </c>
      <c r="T161" t="s">
        <v>118</v>
      </c>
      <c r="AD161" t="s">
        <v>113</v>
      </c>
      <c r="AG161" t="s">
        <v>119</v>
      </c>
      <c r="AI161" t="s">
        <v>119</v>
      </c>
      <c r="AJ161" t="s">
        <v>119</v>
      </c>
      <c r="BK161">
        <v>40</v>
      </c>
      <c r="CN161" t="s">
        <v>113</v>
      </c>
      <c r="CO161" t="s">
        <v>113</v>
      </c>
      <c r="CP161" t="s">
        <v>113</v>
      </c>
      <c r="CQ161" t="s">
        <v>113</v>
      </c>
      <c r="CR161" t="s">
        <v>113</v>
      </c>
      <c r="CS161" t="s">
        <v>113</v>
      </c>
      <c r="CT161" t="s">
        <v>113</v>
      </c>
      <c r="CU161" t="s">
        <v>113</v>
      </c>
      <c r="CV161" t="s">
        <v>113</v>
      </c>
      <c r="CW161" t="s">
        <v>113</v>
      </c>
      <c r="CX161" t="s">
        <v>113</v>
      </c>
      <c r="CY161" t="s">
        <v>119</v>
      </c>
      <c r="CZ161" t="s">
        <v>258</v>
      </c>
    </row>
    <row r="162" spans="1:105" x14ac:dyDescent="0.3">
      <c r="A162" t="s">
        <v>1061</v>
      </c>
      <c r="B162" t="s">
        <v>1062</v>
      </c>
      <c r="D162" t="s">
        <v>108</v>
      </c>
      <c r="F162" t="s">
        <v>1063</v>
      </c>
      <c r="G162" t="s">
        <v>1053</v>
      </c>
      <c r="H162" t="s">
        <v>1064</v>
      </c>
      <c r="I162" t="s">
        <v>1065</v>
      </c>
      <c r="J162" t="s">
        <v>1066</v>
      </c>
      <c r="K162" t="s">
        <v>113</v>
      </c>
      <c r="L162" t="s">
        <v>1051</v>
      </c>
      <c r="M162" t="s">
        <v>888</v>
      </c>
      <c r="P162" t="s">
        <v>113</v>
      </c>
      <c r="Q162" t="s">
        <v>116</v>
      </c>
      <c r="S162" t="s">
        <v>117</v>
      </c>
      <c r="T162" t="s">
        <v>118</v>
      </c>
      <c r="AD162" t="s">
        <v>113</v>
      </c>
      <c r="AG162" t="s">
        <v>119</v>
      </c>
      <c r="AI162" t="s">
        <v>119</v>
      </c>
      <c r="AJ162" t="s">
        <v>119</v>
      </c>
      <c r="BK162">
        <v>30</v>
      </c>
      <c r="CN162" t="s">
        <v>113</v>
      </c>
      <c r="CO162" t="s">
        <v>113</v>
      </c>
      <c r="CP162" t="s">
        <v>113</v>
      </c>
      <c r="CQ162" t="s">
        <v>113</v>
      </c>
      <c r="CR162" t="s">
        <v>113</v>
      </c>
      <c r="CS162" t="s">
        <v>113</v>
      </c>
      <c r="CT162" t="s">
        <v>113</v>
      </c>
      <c r="CU162" t="s">
        <v>113</v>
      </c>
      <c r="CV162" t="s">
        <v>113</v>
      </c>
      <c r="CW162" t="s">
        <v>113</v>
      </c>
      <c r="CX162" t="s">
        <v>113</v>
      </c>
      <c r="CY162" t="s">
        <v>119</v>
      </c>
      <c r="CZ162" t="s">
        <v>258</v>
      </c>
    </row>
    <row r="163" spans="1:105" x14ac:dyDescent="0.3">
      <c r="A163" t="s">
        <v>1067</v>
      </c>
      <c r="B163" t="s">
        <v>1068</v>
      </c>
      <c r="C163" t="s">
        <v>797</v>
      </c>
      <c r="D163" t="s">
        <v>108</v>
      </c>
      <c r="F163" t="s">
        <v>1069</v>
      </c>
      <c r="G163" t="s">
        <v>1053</v>
      </c>
      <c r="H163" t="s">
        <v>800</v>
      </c>
      <c r="I163" t="s">
        <v>1070</v>
      </c>
      <c r="J163" t="s">
        <v>112</v>
      </c>
      <c r="K163" t="s">
        <v>113</v>
      </c>
      <c r="L163" t="s">
        <v>1071</v>
      </c>
      <c r="M163" t="s">
        <v>406</v>
      </c>
      <c r="P163" t="s">
        <v>113</v>
      </c>
      <c r="Q163" t="s">
        <v>116</v>
      </c>
      <c r="S163" t="s">
        <v>117</v>
      </c>
      <c r="T163" t="s">
        <v>118</v>
      </c>
      <c r="AD163" t="s">
        <v>113</v>
      </c>
      <c r="AG163" t="s">
        <v>119</v>
      </c>
      <c r="AI163" t="s">
        <v>119</v>
      </c>
      <c r="AJ163" t="s">
        <v>119</v>
      </c>
      <c r="BK163">
        <v>40</v>
      </c>
      <c r="CN163" t="s">
        <v>113</v>
      </c>
      <c r="CO163" t="s">
        <v>113</v>
      </c>
      <c r="CP163" t="s">
        <v>113</v>
      </c>
      <c r="CQ163" t="s">
        <v>113</v>
      </c>
      <c r="CR163" t="s">
        <v>113</v>
      </c>
      <c r="CS163" t="s">
        <v>113</v>
      </c>
      <c r="CT163" t="s">
        <v>113</v>
      </c>
      <c r="CU163" t="s">
        <v>113</v>
      </c>
      <c r="CV163" t="s">
        <v>113</v>
      </c>
      <c r="CW163" t="s">
        <v>113</v>
      </c>
      <c r="CX163" t="s">
        <v>113</v>
      </c>
      <c r="CY163" t="s">
        <v>119</v>
      </c>
      <c r="CZ163" t="s">
        <v>258</v>
      </c>
    </row>
    <row r="164" spans="1:105" x14ac:dyDescent="0.3">
      <c r="A164" t="s">
        <v>1072</v>
      </c>
      <c r="B164" t="s">
        <v>1073</v>
      </c>
      <c r="C164" t="s">
        <v>797</v>
      </c>
      <c r="D164" t="s">
        <v>108</v>
      </c>
      <c r="E164" t="s">
        <v>1074</v>
      </c>
      <c r="F164" t="s">
        <v>1075</v>
      </c>
      <c r="G164" t="s">
        <v>247</v>
      </c>
      <c r="H164" t="s">
        <v>800</v>
      </c>
      <c r="I164" t="s">
        <v>1076</v>
      </c>
      <c r="J164" t="s">
        <v>1077</v>
      </c>
      <c r="K164" t="s">
        <v>113</v>
      </c>
      <c r="L164" t="s">
        <v>1078</v>
      </c>
      <c r="M164" t="s">
        <v>406</v>
      </c>
      <c r="P164" t="s">
        <v>113</v>
      </c>
      <c r="Q164" t="s">
        <v>116</v>
      </c>
      <c r="S164" t="s">
        <v>117</v>
      </c>
      <c r="T164" t="s">
        <v>118</v>
      </c>
      <c r="AD164" t="s">
        <v>113</v>
      </c>
      <c r="AG164" t="s">
        <v>119</v>
      </c>
      <c r="AI164" t="s">
        <v>119</v>
      </c>
      <c r="AJ164" t="s">
        <v>119</v>
      </c>
      <c r="CN164" t="s">
        <v>113</v>
      </c>
      <c r="CO164" t="s">
        <v>113</v>
      </c>
      <c r="CP164" t="s">
        <v>113</v>
      </c>
      <c r="CQ164" t="s">
        <v>113</v>
      </c>
      <c r="CR164" t="s">
        <v>113</v>
      </c>
      <c r="CS164" t="s">
        <v>113</v>
      </c>
      <c r="CT164" t="s">
        <v>113</v>
      </c>
      <c r="CU164" t="s">
        <v>113</v>
      </c>
      <c r="CV164" t="s">
        <v>113</v>
      </c>
      <c r="CW164" t="s">
        <v>113</v>
      </c>
      <c r="CX164" t="s">
        <v>113</v>
      </c>
      <c r="CY164" t="s">
        <v>119</v>
      </c>
      <c r="CZ164" t="s">
        <v>258</v>
      </c>
    </row>
    <row r="165" spans="1:105" x14ac:dyDescent="0.3">
      <c r="A165" t="s">
        <v>1079</v>
      </c>
      <c r="B165" t="s">
        <v>1080</v>
      </c>
      <c r="C165" t="s">
        <v>213</v>
      </c>
      <c r="D165" t="s">
        <v>108</v>
      </c>
      <c r="F165" t="s">
        <v>1081</v>
      </c>
      <c r="G165" t="s">
        <v>1053</v>
      </c>
      <c r="H165" t="s">
        <v>800</v>
      </c>
      <c r="I165" t="s">
        <v>1082</v>
      </c>
      <c r="J165" t="s">
        <v>112</v>
      </c>
      <c r="K165" t="s">
        <v>113</v>
      </c>
      <c r="L165" t="s">
        <v>1083</v>
      </c>
      <c r="M165" t="s">
        <v>406</v>
      </c>
      <c r="P165" t="s">
        <v>113</v>
      </c>
      <c r="Q165" t="s">
        <v>116</v>
      </c>
      <c r="S165" t="s">
        <v>117</v>
      </c>
      <c r="T165" t="s">
        <v>113</v>
      </c>
      <c r="AD165" t="s">
        <v>113</v>
      </c>
      <c r="AG165" t="s">
        <v>119</v>
      </c>
      <c r="AI165" t="s">
        <v>119</v>
      </c>
      <c r="AJ165" t="s">
        <v>119</v>
      </c>
      <c r="BK165">
        <v>60</v>
      </c>
      <c r="CN165" t="s">
        <v>113</v>
      </c>
      <c r="CO165" t="s">
        <v>113</v>
      </c>
      <c r="CP165" t="s">
        <v>113</v>
      </c>
      <c r="CQ165" t="s">
        <v>113</v>
      </c>
      <c r="CR165" t="s">
        <v>113</v>
      </c>
      <c r="CS165" t="s">
        <v>113</v>
      </c>
      <c r="CT165" t="s">
        <v>113</v>
      </c>
      <c r="CU165" t="s">
        <v>113</v>
      </c>
      <c r="CV165" t="s">
        <v>113</v>
      </c>
      <c r="CW165" t="s">
        <v>113</v>
      </c>
      <c r="CX165" t="s">
        <v>113</v>
      </c>
      <c r="CY165" t="s">
        <v>119</v>
      </c>
      <c r="CZ165" t="s">
        <v>258</v>
      </c>
    </row>
    <row r="166" spans="1:105" x14ac:dyDescent="0.3">
      <c r="A166" t="s">
        <v>1084</v>
      </c>
      <c r="B166" t="s">
        <v>1085</v>
      </c>
      <c r="C166" t="s">
        <v>107</v>
      </c>
      <c r="D166" t="s">
        <v>108</v>
      </c>
      <c r="F166" t="s">
        <v>1086</v>
      </c>
      <c r="G166" t="s">
        <v>247</v>
      </c>
      <c r="H166" t="s">
        <v>800</v>
      </c>
      <c r="I166" t="s">
        <v>1087</v>
      </c>
      <c r="J166" t="s">
        <v>1088</v>
      </c>
      <c r="K166" t="s">
        <v>113</v>
      </c>
      <c r="L166" t="s">
        <v>1089</v>
      </c>
      <c r="M166" t="s">
        <v>406</v>
      </c>
      <c r="P166" t="s">
        <v>113</v>
      </c>
      <c r="Q166" t="s">
        <v>116</v>
      </c>
      <c r="S166" t="s">
        <v>117</v>
      </c>
      <c r="T166" t="s">
        <v>113</v>
      </c>
      <c r="U166" t="s">
        <v>1090</v>
      </c>
      <c r="AD166" t="s">
        <v>113</v>
      </c>
      <c r="AG166" t="s">
        <v>119</v>
      </c>
      <c r="AI166" t="s">
        <v>119</v>
      </c>
      <c r="AJ166" t="s">
        <v>119</v>
      </c>
      <c r="CN166" t="s">
        <v>113</v>
      </c>
      <c r="CO166" t="s">
        <v>113</v>
      </c>
      <c r="CP166" t="s">
        <v>113</v>
      </c>
      <c r="CQ166" t="s">
        <v>113</v>
      </c>
      <c r="CR166" t="s">
        <v>113</v>
      </c>
      <c r="CS166" t="s">
        <v>113</v>
      </c>
      <c r="CT166" t="s">
        <v>113</v>
      </c>
      <c r="CU166" t="s">
        <v>113</v>
      </c>
      <c r="CV166" t="s">
        <v>113</v>
      </c>
      <c r="CW166" t="s">
        <v>113</v>
      </c>
      <c r="CX166" t="s">
        <v>113</v>
      </c>
      <c r="CY166" t="s">
        <v>119</v>
      </c>
      <c r="CZ166" t="s">
        <v>258</v>
      </c>
    </row>
    <row r="167" spans="1:105" x14ac:dyDescent="0.3">
      <c r="A167" t="s">
        <v>1091</v>
      </c>
      <c r="B167" t="s">
        <v>1092</v>
      </c>
      <c r="C167" t="s">
        <v>107</v>
      </c>
      <c r="D167" t="s">
        <v>108</v>
      </c>
      <c r="F167" t="s">
        <v>1093</v>
      </c>
      <c r="G167" t="s">
        <v>247</v>
      </c>
      <c r="H167" t="s">
        <v>800</v>
      </c>
      <c r="I167" t="s">
        <v>1094</v>
      </c>
      <c r="J167" t="s">
        <v>1088</v>
      </c>
      <c r="K167" t="s">
        <v>113</v>
      </c>
      <c r="L167" t="s">
        <v>1089</v>
      </c>
      <c r="M167" t="s">
        <v>406</v>
      </c>
      <c r="P167" t="s">
        <v>113</v>
      </c>
      <c r="Q167" t="s">
        <v>116</v>
      </c>
      <c r="S167" t="s">
        <v>117</v>
      </c>
      <c r="T167" t="s">
        <v>113</v>
      </c>
      <c r="U167" t="s">
        <v>1090</v>
      </c>
      <c r="AD167" t="s">
        <v>113</v>
      </c>
      <c r="AG167" t="s">
        <v>119</v>
      </c>
      <c r="AI167" t="s">
        <v>119</v>
      </c>
      <c r="AJ167" t="s">
        <v>119</v>
      </c>
      <c r="BK167" t="s">
        <v>1095</v>
      </c>
      <c r="CN167" t="s">
        <v>113</v>
      </c>
      <c r="CO167" t="s">
        <v>113</v>
      </c>
      <c r="CP167" t="s">
        <v>113</v>
      </c>
      <c r="CQ167" t="s">
        <v>113</v>
      </c>
      <c r="CR167" t="s">
        <v>113</v>
      </c>
      <c r="CS167" t="s">
        <v>113</v>
      </c>
      <c r="CT167" t="s">
        <v>113</v>
      </c>
      <c r="CU167" t="s">
        <v>113</v>
      </c>
      <c r="CV167" t="s">
        <v>113</v>
      </c>
      <c r="CW167" t="s">
        <v>113</v>
      </c>
      <c r="CX167" t="s">
        <v>113</v>
      </c>
      <c r="CY167" t="s">
        <v>119</v>
      </c>
      <c r="CZ167" t="s">
        <v>258</v>
      </c>
    </row>
    <row r="168" spans="1:105" x14ac:dyDescent="0.3">
      <c r="A168" t="s">
        <v>1096</v>
      </c>
      <c r="B168" t="s">
        <v>1097</v>
      </c>
      <c r="C168" t="s">
        <v>1098</v>
      </c>
      <c r="D168" t="s">
        <v>108</v>
      </c>
      <c r="F168" t="s">
        <v>1099</v>
      </c>
      <c r="G168" t="s">
        <v>1053</v>
      </c>
      <c r="H168" t="s">
        <v>800</v>
      </c>
      <c r="I168" t="s">
        <v>1100</v>
      </c>
      <c r="J168" t="s">
        <v>112</v>
      </c>
      <c r="K168" t="s">
        <v>113</v>
      </c>
      <c r="L168" t="s">
        <v>296</v>
      </c>
      <c r="M168" t="s">
        <v>115</v>
      </c>
      <c r="P168" t="s">
        <v>113</v>
      </c>
      <c r="Q168" t="s">
        <v>116</v>
      </c>
      <c r="S168" t="s">
        <v>117</v>
      </c>
      <c r="T168" t="s">
        <v>113</v>
      </c>
      <c r="AD168" t="s">
        <v>113</v>
      </c>
      <c r="AG168" t="s">
        <v>119</v>
      </c>
      <c r="AI168" t="s">
        <v>119</v>
      </c>
      <c r="AJ168" t="s">
        <v>119</v>
      </c>
      <c r="BK168">
        <v>40</v>
      </c>
      <c r="CN168" t="s">
        <v>113</v>
      </c>
      <c r="CO168" t="s">
        <v>113</v>
      </c>
      <c r="CP168" t="s">
        <v>113</v>
      </c>
      <c r="CQ168" t="s">
        <v>113</v>
      </c>
      <c r="CR168" t="s">
        <v>113</v>
      </c>
      <c r="CS168" t="s">
        <v>113</v>
      </c>
      <c r="CT168" t="s">
        <v>113</v>
      </c>
      <c r="CU168" t="s">
        <v>113</v>
      </c>
      <c r="CV168" t="s">
        <v>113</v>
      </c>
      <c r="CW168" t="s">
        <v>113</v>
      </c>
      <c r="CX168" t="s">
        <v>113</v>
      </c>
      <c r="CY168" t="s">
        <v>119</v>
      </c>
      <c r="CZ168" t="s">
        <v>258</v>
      </c>
    </row>
    <row r="169" spans="1:105" x14ac:dyDescent="0.3">
      <c r="A169" t="s">
        <v>1101</v>
      </c>
      <c r="B169" t="s">
        <v>1102</v>
      </c>
      <c r="C169" t="s">
        <v>107</v>
      </c>
      <c r="D169" t="s">
        <v>108</v>
      </c>
      <c r="E169" t="s">
        <v>1103</v>
      </c>
      <c r="F169" t="s">
        <v>1104</v>
      </c>
      <c r="G169" t="s">
        <v>247</v>
      </c>
      <c r="H169" t="s">
        <v>800</v>
      </c>
      <c r="I169" t="s">
        <v>1105</v>
      </c>
      <c r="J169" t="s">
        <v>1106</v>
      </c>
      <c r="K169" t="s">
        <v>113</v>
      </c>
      <c r="L169" t="s">
        <v>1107</v>
      </c>
      <c r="M169" t="s">
        <v>115</v>
      </c>
      <c r="P169" t="s">
        <v>113</v>
      </c>
      <c r="Q169" t="s">
        <v>116</v>
      </c>
      <c r="S169" t="s">
        <v>117</v>
      </c>
      <c r="T169" t="s">
        <v>113</v>
      </c>
      <c r="AB169" t="s">
        <v>180</v>
      </c>
      <c r="AG169" t="s">
        <v>119</v>
      </c>
      <c r="AI169" t="s">
        <v>119</v>
      </c>
      <c r="AJ169" t="s">
        <v>119</v>
      </c>
      <c r="BF169" t="s">
        <v>196</v>
      </c>
      <c r="BK169">
        <v>40</v>
      </c>
      <c r="CN169" t="s">
        <v>113</v>
      </c>
      <c r="CO169" t="s">
        <v>113</v>
      </c>
      <c r="CP169" t="s">
        <v>113</v>
      </c>
      <c r="CQ169" t="s">
        <v>113</v>
      </c>
      <c r="CR169" t="s">
        <v>113</v>
      </c>
      <c r="CS169" t="s">
        <v>113</v>
      </c>
      <c r="CT169" t="s">
        <v>113</v>
      </c>
      <c r="CU169" t="s">
        <v>113</v>
      </c>
      <c r="CV169" t="s">
        <v>113</v>
      </c>
      <c r="CW169" t="s">
        <v>113</v>
      </c>
      <c r="CX169" t="s">
        <v>113</v>
      </c>
      <c r="CY169" t="s">
        <v>119</v>
      </c>
      <c r="CZ169" t="s">
        <v>258</v>
      </c>
    </row>
    <row r="170" spans="1:105" x14ac:dyDescent="0.3">
      <c r="A170" t="s">
        <v>1108</v>
      </c>
      <c r="B170" t="s">
        <v>1109</v>
      </c>
      <c r="C170" t="s">
        <v>107</v>
      </c>
      <c r="D170" t="s">
        <v>108</v>
      </c>
      <c r="F170" t="s">
        <v>1110</v>
      </c>
      <c r="G170" t="s">
        <v>247</v>
      </c>
      <c r="H170" t="s">
        <v>800</v>
      </c>
      <c r="I170" t="s">
        <v>1111</v>
      </c>
      <c r="J170" t="s">
        <v>112</v>
      </c>
      <c r="K170" t="s">
        <v>113</v>
      </c>
      <c r="L170" t="s">
        <v>1112</v>
      </c>
      <c r="M170" t="s">
        <v>1113</v>
      </c>
      <c r="P170" t="s">
        <v>113</v>
      </c>
      <c r="Q170" t="s">
        <v>116</v>
      </c>
      <c r="S170" t="s">
        <v>117</v>
      </c>
      <c r="T170" t="s">
        <v>113</v>
      </c>
      <c r="AD170" t="s">
        <v>113</v>
      </c>
      <c r="AF170" t="s">
        <v>119</v>
      </c>
      <c r="AG170" t="s">
        <v>119</v>
      </c>
      <c r="AJ170" t="s">
        <v>119</v>
      </c>
      <c r="BK170">
        <v>70</v>
      </c>
      <c r="CN170" t="s">
        <v>113</v>
      </c>
      <c r="CO170" t="s">
        <v>113</v>
      </c>
      <c r="CP170" t="s">
        <v>113</v>
      </c>
      <c r="CQ170" t="s">
        <v>113</v>
      </c>
      <c r="CR170" t="s">
        <v>113</v>
      </c>
      <c r="CS170" t="s">
        <v>113</v>
      </c>
      <c r="CT170" t="s">
        <v>113</v>
      </c>
      <c r="CU170" t="s">
        <v>113</v>
      </c>
      <c r="CV170" t="s">
        <v>113</v>
      </c>
      <c r="CW170" t="s">
        <v>113</v>
      </c>
      <c r="CX170" t="s">
        <v>113</v>
      </c>
      <c r="CY170" t="s">
        <v>119</v>
      </c>
      <c r="CZ170" t="s">
        <v>258</v>
      </c>
    </row>
    <row r="171" spans="1:105" x14ac:dyDescent="0.3">
      <c r="A171" t="s">
        <v>1114</v>
      </c>
      <c r="B171" t="s">
        <v>1115</v>
      </c>
      <c r="C171" t="s">
        <v>107</v>
      </c>
      <c r="D171" t="s">
        <v>108</v>
      </c>
      <c r="F171" t="s">
        <v>1116</v>
      </c>
      <c r="G171" t="s">
        <v>133</v>
      </c>
      <c r="H171" t="s">
        <v>1117</v>
      </c>
      <c r="J171" t="s">
        <v>177</v>
      </c>
      <c r="K171" t="s">
        <v>161</v>
      </c>
      <c r="L171" t="s">
        <v>210</v>
      </c>
      <c r="M171" t="s">
        <v>138</v>
      </c>
      <c r="N171">
        <v>1</v>
      </c>
      <c r="P171">
        <v>46098</v>
      </c>
      <c r="Q171" t="s">
        <v>140</v>
      </c>
      <c r="R171">
        <v>46099</v>
      </c>
      <c r="S171" t="s">
        <v>141</v>
      </c>
      <c r="T171" t="s">
        <v>179</v>
      </c>
      <c r="U171" t="s">
        <v>112</v>
      </c>
      <c r="V171" t="s">
        <v>143</v>
      </c>
      <c r="W171" t="s">
        <v>144</v>
      </c>
      <c r="X171" t="s">
        <v>144</v>
      </c>
      <c r="Y171" t="s">
        <v>144</v>
      </c>
      <c r="Z171" t="s">
        <v>144</v>
      </c>
      <c r="AA171" t="s">
        <v>144</v>
      </c>
      <c r="AB171" t="s">
        <v>180</v>
      </c>
      <c r="AC171" t="s">
        <v>146</v>
      </c>
      <c r="AD171" t="s">
        <v>181</v>
      </c>
      <c r="AE171">
        <v>46106</v>
      </c>
      <c r="AF171">
        <v>46106</v>
      </c>
      <c r="AG171">
        <v>46106</v>
      </c>
      <c r="AH171">
        <v>46109</v>
      </c>
      <c r="AI171">
        <v>46109</v>
      </c>
      <c r="AJ171">
        <v>46109</v>
      </c>
      <c r="AK171">
        <v>46113</v>
      </c>
      <c r="AL171">
        <v>46113</v>
      </c>
      <c r="AM171">
        <v>46113</v>
      </c>
      <c r="AN171">
        <v>46117</v>
      </c>
      <c r="AO171">
        <v>46115</v>
      </c>
      <c r="AP171">
        <v>46115</v>
      </c>
      <c r="AT171">
        <v>46107</v>
      </c>
      <c r="AU171">
        <v>46108</v>
      </c>
      <c r="AV171">
        <v>46108</v>
      </c>
      <c r="AW171">
        <v>46107</v>
      </c>
      <c r="AX171">
        <v>46108</v>
      </c>
      <c r="AY171">
        <v>46108</v>
      </c>
      <c r="AZ171">
        <v>46122</v>
      </c>
      <c r="BA171">
        <v>46122</v>
      </c>
      <c r="BB171">
        <v>46122</v>
      </c>
      <c r="BC171">
        <v>46111</v>
      </c>
      <c r="BD171">
        <v>46111</v>
      </c>
      <c r="BE171">
        <v>46111</v>
      </c>
      <c r="BF171" t="s">
        <v>196</v>
      </c>
      <c r="BG171">
        <v>46116</v>
      </c>
      <c r="BH171">
        <v>46114</v>
      </c>
      <c r="BI171">
        <v>46114</v>
      </c>
      <c r="BJ171" t="s">
        <v>180</v>
      </c>
      <c r="BK171">
        <v>50</v>
      </c>
      <c r="BL171">
        <v>46120</v>
      </c>
      <c r="BM171">
        <v>46120</v>
      </c>
      <c r="BN171">
        <v>46120</v>
      </c>
      <c r="BO171">
        <v>46123</v>
      </c>
      <c r="BP171">
        <v>46121</v>
      </c>
      <c r="BQ171">
        <v>46121</v>
      </c>
      <c r="BR171">
        <v>46128</v>
      </c>
      <c r="BS171">
        <v>46126</v>
      </c>
      <c r="BT171">
        <v>46126</v>
      </c>
      <c r="BU171">
        <v>46126</v>
      </c>
      <c r="BV171">
        <v>46125</v>
      </c>
      <c r="BW171">
        <v>46125</v>
      </c>
      <c r="BX171" t="s">
        <v>187</v>
      </c>
      <c r="CN171" t="s">
        <v>113</v>
      </c>
      <c r="CO171" t="s">
        <v>113</v>
      </c>
      <c r="CP171" t="s">
        <v>113</v>
      </c>
      <c r="CQ171" t="s">
        <v>113</v>
      </c>
      <c r="CR171" t="s">
        <v>119</v>
      </c>
      <c r="CS171">
        <v>46098</v>
      </c>
      <c r="CT171" t="s">
        <v>151</v>
      </c>
      <c r="CU171" t="s">
        <v>113</v>
      </c>
      <c r="CV171" t="s">
        <v>113</v>
      </c>
      <c r="CW171" t="s">
        <v>113</v>
      </c>
      <c r="CX171" t="s">
        <v>113</v>
      </c>
      <c r="CY171" t="s">
        <v>183</v>
      </c>
      <c r="CZ171" t="s">
        <v>153</v>
      </c>
    </row>
    <row r="172" spans="1:105" x14ac:dyDescent="0.3">
      <c r="A172" t="s">
        <v>1118</v>
      </c>
      <c r="B172" t="s">
        <v>1119</v>
      </c>
      <c r="C172" t="s">
        <v>213</v>
      </c>
      <c r="D172" t="s">
        <v>108</v>
      </c>
      <c r="F172" t="s">
        <v>1120</v>
      </c>
      <c r="G172" t="s">
        <v>133</v>
      </c>
      <c r="H172" t="s">
        <v>1121</v>
      </c>
      <c r="I172" t="s">
        <v>1122</v>
      </c>
      <c r="J172" t="s">
        <v>1123</v>
      </c>
      <c r="K172" t="s">
        <v>161</v>
      </c>
      <c r="L172" t="s">
        <v>1124</v>
      </c>
      <c r="M172" t="s">
        <v>115</v>
      </c>
      <c r="N172">
        <v>1</v>
      </c>
      <c r="O172" t="s">
        <v>1125</v>
      </c>
      <c r="P172">
        <v>46085</v>
      </c>
      <c r="Q172" t="s">
        <v>140</v>
      </c>
      <c r="R172">
        <v>46084</v>
      </c>
      <c r="S172" t="s">
        <v>141</v>
      </c>
      <c r="T172" t="s">
        <v>179</v>
      </c>
      <c r="U172" t="s">
        <v>112</v>
      </c>
      <c r="V172" t="s">
        <v>21</v>
      </c>
      <c r="W172" t="s">
        <v>144</v>
      </c>
      <c r="X172" t="s">
        <v>144</v>
      </c>
      <c r="Y172" t="s">
        <v>144</v>
      </c>
      <c r="Z172" t="s">
        <v>144</v>
      </c>
      <c r="AA172" t="s">
        <v>144</v>
      </c>
      <c r="AB172" t="s">
        <v>180</v>
      </c>
      <c r="AC172" t="s">
        <v>146</v>
      </c>
      <c r="AD172" t="s">
        <v>181</v>
      </c>
      <c r="AE172">
        <v>46092</v>
      </c>
      <c r="AF172">
        <v>46092</v>
      </c>
      <c r="AG172">
        <v>46092</v>
      </c>
      <c r="AH172">
        <v>46094</v>
      </c>
      <c r="AI172">
        <v>46098</v>
      </c>
      <c r="AJ172">
        <v>46098</v>
      </c>
      <c r="AK172">
        <v>46092</v>
      </c>
      <c r="AL172">
        <v>46092</v>
      </c>
      <c r="AM172">
        <v>46092</v>
      </c>
      <c r="AN172">
        <v>46094</v>
      </c>
      <c r="AO172">
        <v>46102</v>
      </c>
      <c r="AP172">
        <v>46102</v>
      </c>
      <c r="AT172">
        <v>46090</v>
      </c>
      <c r="AU172">
        <v>46095</v>
      </c>
      <c r="AV172">
        <v>46095</v>
      </c>
      <c r="AW172">
        <v>46090</v>
      </c>
      <c r="AX172">
        <v>46095</v>
      </c>
      <c r="AY172">
        <v>46095</v>
      </c>
      <c r="AZ172">
        <v>46101</v>
      </c>
      <c r="BA172">
        <v>46101</v>
      </c>
      <c r="BB172">
        <v>46101</v>
      </c>
      <c r="BC172">
        <v>16</v>
      </c>
      <c r="BD172">
        <v>46097</v>
      </c>
      <c r="BE172">
        <v>46097</v>
      </c>
      <c r="BF172" t="s">
        <v>196</v>
      </c>
      <c r="BG172">
        <v>46098</v>
      </c>
      <c r="BH172">
        <v>46108</v>
      </c>
      <c r="BI172">
        <v>46108</v>
      </c>
      <c r="BJ172" t="s">
        <v>180</v>
      </c>
      <c r="BK172">
        <v>50</v>
      </c>
      <c r="BL172">
        <v>46102</v>
      </c>
      <c r="BM172">
        <v>46112</v>
      </c>
      <c r="BN172">
        <v>46112</v>
      </c>
      <c r="BO172">
        <v>46104</v>
      </c>
      <c r="BP172">
        <v>46114</v>
      </c>
      <c r="BQ172">
        <v>46114</v>
      </c>
      <c r="BR172">
        <v>46110</v>
      </c>
      <c r="BS172">
        <v>46125</v>
      </c>
      <c r="BT172">
        <v>46125</v>
      </c>
      <c r="BU172">
        <v>46108</v>
      </c>
      <c r="BV172">
        <v>46121</v>
      </c>
      <c r="BW172">
        <v>46121</v>
      </c>
      <c r="BX172" t="s">
        <v>1126</v>
      </c>
      <c r="CA172">
        <v>46206</v>
      </c>
      <c r="CN172" t="s">
        <v>113</v>
      </c>
      <c r="CO172" t="s">
        <v>113</v>
      </c>
      <c r="CP172" t="s">
        <v>113</v>
      </c>
      <c r="CQ172" t="s">
        <v>113</v>
      </c>
      <c r="CR172" t="s">
        <v>119</v>
      </c>
      <c r="CS172">
        <v>46085</v>
      </c>
      <c r="CT172" t="s">
        <v>151</v>
      </c>
      <c r="CU172" t="s">
        <v>113</v>
      </c>
      <c r="CV172" t="s">
        <v>113</v>
      </c>
      <c r="CW172" t="s">
        <v>113</v>
      </c>
      <c r="CX172" t="s">
        <v>113</v>
      </c>
      <c r="CY172" t="s">
        <v>183</v>
      </c>
      <c r="CZ172" t="s">
        <v>153</v>
      </c>
    </row>
    <row r="173" spans="1:105" x14ac:dyDescent="0.3">
      <c r="A173" t="s">
        <v>1127</v>
      </c>
      <c r="B173" t="s">
        <v>1128</v>
      </c>
      <c r="C173" t="s">
        <v>124</v>
      </c>
      <c r="D173" t="s">
        <v>108</v>
      </c>
      <c r="F173" t="s">
        <v>1129</v>
      </c>
      <c r="G173" t="s">
        <v>247</v>
      </c>
      <c r="H173" t="s">
        <v>1130</v>
      </c>
      <c r="I173" t="s">
        <v>1131</v>
      </c>
      <c r="J173" t="s">
        <v>1066</v>
      </c>
      <c r="K173" t="s">
        <v>137</v>
      </c>
      <c r="L173" t="s">
        <v>1132</v>
      </c>
      <c r="M173" t="s">
        <v>115</v>
      </c>
      <c r="N173">
        <v>1</v>
      </c>
      <c r="O173" t="s">
        <v>1133</v>
      </c>
      <c r="P173">
        <v>45597</v>
      </c>
      <c r="Q173" t="s">
        <v>140</v>
      </c>
      <c r="R173">
        <v>45597</v>
      </c>
      <c r="S173" t="s">
        <v>265</v>
      </c>
      <c r="T173" t="s">
        <v>347</v>
      </c>
      <c r="U173" t="s">
        <v>112</v>
      </c>
      <c r="AB173" t="s">
        <v>180</v>
      </c>
      <c r="AD173" t="s">
        <v>181</v>
      </c>
      <c r="AE173" t="s">
        <v>1134</v>
      </c>
      <c r="AF173" t="s">
        <v>1134</v>
      </c>
      <c r="AG173" t="s">
        <v>119</v>
      </c>
      <c r="AH173" t="s">
        <v>1134</v>
      </c>
      <c r="AI173">
        <v>45825</v>
      </c>
      <c r="AJ173" t="s">
        <v>119</v>
      </c>
      <c r="AK173" t="s">
        <v>1134</v>
      </c>
      <c r="AL173" t="s">
        <v>1134</v>
      </c>
      <c r="AN173" t="s">
        <v>1134</v>
      </c>
      <c r="AO173" t="s">
        <v>1134</v>
      </c>
      <c r="BK173">
        <v>30</v>
      </c>
      <c r="CN173" t="s">
        <v>113</v>
      </c>
      <c r="CO173" t="s">
        <v>113</v>
      </c>
      <c r="CP173" t="s">
        <v>113</v>
      </c>
      <c r="CQ173" t="s">
        <v>113</v>
      </c>
      <c r="CR173" t="s">
        <v>188</v>
      </c>
      <c r="CS173">
        <v>0</v>
      </c>
      <c r="CT173" t="s">
        <v>380</v>
      </c>
      <c r="CU173" t="s">
        <v>113</v>
      </c>
      <c r="CV173" t="s">
        <v>113</v>
      </c>
      <c r="CW173" t="s">
        <v>113</v>
      </c>
      <c r="CX173" t="s">
        <v>113</v>
      </c>
      <c r="CY173" t="s">
        <v>1135</v>
      </c>
      <c r="CZ173" t="s">
        <v>258</v>
      </c>
    </row>
    <row r="174" spans="1:105" x14ac:dyDescent="0.3">
      <c r="A174" t="s">
        <v>1136</v>
      </c>
      <c r="B174" t="s">
        <v>1137</v>
      </c>
      <c r="C174" t="s">
        <v>124</v>
      </c>
      <c r="D174" t="s">
        <v>108</v>
      </c>
      <c r="F174" t="s">
        <v>1138</v>
      </c>
      <c r="G174" t="s">
        <v>247</v>
      </c>
      <c r="H174" t="s">
        <v>1139</v>
      </c>
      <c r="I174" t="s">
        <v>1140</v>
      </c>
      <c r="J174" t="s">
        <v>1066</v>
      </c>
      <c r="K174" t="s">
        <v>137</v>
      </c>
      <c r="L174" t="s">
        <v>1141</v>
      </c>
      <c r="M174" t="s">
        <v>218</v>
      </c>
      <c r="N174">
        <v>4</v>
      </c>
      <c r="P174">
        <v>45723</v>
      </c>
      <c r="Q174" t="s">
        <v>140</v>
      </c>
      <c r="R174">
        <v>45723</v>
      </c>
      <c r="S174" t="s">
        <v>265</v>
      </c>
      <c r="T174" t="s">
        <v>347</v>
      </c>
      <c r="U174" t="s">
        <v>112</v>
      </c>
      <c r="AB174" t="s">
        <v>180</v>
      </c>
      <c r="AD174" t="s">
        <v>181</v>
      </c>
      <c r="AG174" t="s">
        <v>119</v>
      </c>
      <c r="AI174">
        <v>46030</v>
      </c>
      <c r="AJ174" t="s">
        <v>119</v>
      </c>
      <c r="BX174" t="s">
        <v>1142</v>
      </c>
      <c r="CN174" t="s">
        <v>113</v>
      </c>
      <c r="CO174" t="s">
        <v>113</v>
      </c>
      <c r="CP174" t="s">
        <v>113</v>
      </c>
      <c r="CQ174" t="s">
        <v>113</v>
      </c>
      <c r="CR174" t="s">
        <v>188</v>
      </c>
      <c r="CS174">
        <v>0</v>
      </c>
      <c r="CT174" t="s">
        <v>380</v>
      </c>
      <c r="CU174" t="s">
        <v>113</v>
      </c>
      <c r="CV174" t="s">
        <v>113</v>
      </c>
      <c r="CW174" t="s">
        <v>113</v>
      </c>
      <c r="CX174" t="s">
        <v>113</v>
      </c>
      <c r="CY174" t="s">
        <v>1135</v>
      </c>
      <c r="CZ174" t="s">
        <v>258</v>
      </c>
    </row>
    <row r="175" spans="1:105" x14ac:dyDescent="0.3">
      <c r="A175" t="s">
        <v>1143</v>
      </c>
      <c r="B175" t="s">
        <v>1144</v>
      </c>
      <c r="C175" t="s">
        <v>107</v>
      </c>
      <c r="D175" t="s">
        <v>108</v>
      </c>
      <c r="F175" t="s">
        <v>1145</v>
      </c>
      <c r="G175" t="s">
        <v>110</v>
      </c>
      <c r="H175" t="s">
        <v>1146</v>
      </c>
      <c r="I175" t="s">
        <v>1147</v>
      </c>
      <c r="J175" t="s">
        <v>1148</v>
      </c>
      <c r="K175" t="s">
        <v>137</v>
      </c>
      <c r="L175" t="s">
        <v>1149</v>
      </c>
      <c r="M175" t="s">
        <v>344</v>
      </c>
      <c r="N175">
        <v>1</v>
      </c>
      <c r="O175" t="s">
        <v>1150</v>
      </c>
      <c r="P175">
        <v>46202</v>
      </c>
      <c r="Q175" t="s">
        <v>140</v>
      </c>
      <c r="R175">
        <v>46205</v>
      </c>
      <c r="S175" t="s">
        <v>252</v>
      </c>
      <c r="T175" t="s">
        <v>253</v>
      </c>
      <c r="U175" t="s">
        <v>112</v>
      </c>
      <c r="V175" t="s">
        <v>21</v>
      </c>
      <c r="W175" t="s">
        <v>144</v>
      </c>
      <c r="X175" t="s">
        <v>144</v>
      </c>
      <c r="Y175" t="s">
        <v>144</v>
      </c>
      <c r="Z175" t="s">
        <v>144</v>
      </c>
      <c r="AA175" t="s">
        <v>144</v>
      </c>
      <c r="AB175" t="s">
        <v>180</v>
      </c>
      <c r="AC175" t="s">
        <v>146</v>
      </c>
      <c r="AD175" t="s">
        <v>181</v>
      </c>
      <c r="AE175">
        <v>46210</v>
      </c>
      <c r="AF175">
        <v>46210</v>
      </c>
      <c r="AG175">
        <v>46210</v>
      </c>
      <c r="AH175">
        <v>46215</v>
      </c>
      <c r="AI175">
        <v>46216</v>
      </c>
      <c r="AJ175">
        <v>46216</v>
      </c>
      <c r="AK175">
        <v>46219</v>
      </c>
      <c r="AL175">
        <v>46219</v>
      </c>
      <c r="AM175">
        <v>46219</v>
      </c>
      <c r="AN175">
        <v>46224</v>
      </c>
      <c r="AO175">
        <v>46228</v>
      </c>
      <c r="AP175">
        <v>46228</v>
      </c>
      <c r="AT175">
        <v>46212</v>
      </c>
      <c r="AU175">
        <v>46212</v>
      </c>
      <c r="AV175">
        <v>46212</v>
      </c>
      <c r="AW175">
        <v>46212</v>
      </c>
      <c r="AX175">
        <v>46212</v>
      </c>
      <c r="AY175">
        <v>46212</v>
      </c>
      <c r="AZ175">
        <v>46223</v>
      </c>
      <c r="BA175">
        <v>46223</v>
      </c>
      <c r="BB175">
        <v>46223</v>
      </c>
      <c r="BC175">
        <v>46214</v>
      </c>
      <c r="BD175">
        <v>46214</v>
      </c>
      <c r="BE175">
        <v>46214</v>
      </c>
      <c r="BF175" t="s">
        <v>149</v>
      </c>
      <c r="BG175">
        <v>46219</v>
      </c>
      <c r="BH175">
        <v>46223</v>
      </c>
      <c r="BI175">
        <v>46223</v>
      </c>
      <c r="BJ175" t="s">
        <v>180</v>
      </c>
      <c r="BK175">
        <v>40</v>
      </c>
      <c r="BL175">
        <v>46226</v>
      </c>
      <c r="BM175">
        <v>46229</v>
      </c>
      <c r="BN175">
        <v>46229</v>
      </c>
      <c r="BO175">
        <v>46228</v>
      </c>
      <c r="BP175">
        <v>46230</v>
      </c>
      <c r="BQ175">
        <v>46230</v>
      </c>
      <c r="BR175">
        <v>46232</v>
      </c>
      <c r="BS175">
        <v>46241</v>
      </c>
      <c r="BT175">
        <v>46241</v>
      </c>
      <c r="BU175">
        <v>46230</v>
      </c>
      <c r="BV175">
        <v>46233</v>
      </c>
      <c r="BW175">
        <v>46233</v>
      </c>
      <c r="BX175" t="s">
        <v>1151</v>
      </c>
      <c r="CA175">
        <v>46241</v>
      </c>
      <c r="CJ175">
        <v>46265</v>
      </c>
      <c r="CK175">
        <v>46241</v>
      </c>
      <c r="CN175" t="s">
        <v>113</v>
      </c>
      <c r="CO175" t="s">
        <v>1143</v>
      </c>
      <c r="CP175" t="s">
        <v>113</v>
      </c>
      <c r="CQ175" t="s">
        <v>1143</v>
      </c>
      <c r="CR175">
        <v>46201</v>
      </c>
      <c r="CS175">
        <v>46199</v>
      </c>
      <c r="CT175" t="s">
        <v>151</v>
      </c>
      <c r="CU175" t="s">
        <v>170</v>
      </c>
      <c r="CV175" t="s">
        <v>144</v>
      </c>
      <c r="CW175" t="s">
        <v>171</v>
      </c>
      <c r="CX175" t="s">
        <v>113</v>
      </c>
      <c r="CY175" t="s">
        <v>183</v>
      </c>
      <c r="CZ175" t="s">
        <v>153</v>
      </c>
      <c r="DA175" t="s">
        <v>104</v>
      </c>
    </row>
    <row r="176" spans="1:105" x14ac:dyDescent="0.3">
      <c r="A176" t="s">
        <v>1152</v>
      </c>
      <c r="B176" t="s">
        <v>1153</v>
      </c>
      <c r="C176" t="s">
        <v>107</v>
      </c>
      <c r="D176" t="s">
        <v>108</v>
      </c>
      <c r="F176" t="s">
        <v>1154</v>
      </c>
      <c r="G176" t="s">
        <v>133</v>
      </c>
      <c r="H176" t="s">
        <v>434</v>
      </c>
      <c r="I176" t="s">
        <v>435</v>
      </c>
      <c r="J176" t="s">
        <v>436</v>
      </c>
      <c r="K176" t="s">
        <v>161</v>
      </c>
      <c r="L176" t="s">
        <v>437</v>
      </c>
      <c r="M176" t="s">
        <v>438</v>
      </c>
      <c r="N176">
        <v>1</v>
      </c>
      <c r="O176" t="s">
        <v>1155</v>
      </c>
      <c r="P176">
        <v>46197</v>
      </c>
      <c r="Q176" t="s">
        <v>140</v>
      </c>
      <c r="R176">
        <v>46197</v>
      </c>
      <c r="S176" t="s">
        <v>141</v>
      </c>
      <c r="T176" t="s">
        <v>253</v>
      </c>
      <c r="U176" t="s">
        <v>112</v>
      </c>
      <c r="V176" t="s">
        <v>21</v>
      </c>
      <c r="W176" t="s">
        <v>144</v>
      </c>
      <c r="X176" t="s">
        <v>144</v>
      </c>
      <c r="Y176" t="s">
        <v>144</v>
      </c>
      <c r="Z176" t="s">
        <v>144</v>
      </c>
      <c r="AA176" t="s">
        <v>144</v>
      </c>
      <c r="AB176" t="s">
        <v>180</v>
      </c>
      <c r="AC176" t="s">
        <v>146</v>
      </c>
      <c r="AD176" t="s">
        <v>181</v>
      </c>
      <c r="AE176">
        <v>46211</v>
      </c>
      <c r="AF176">
        <v>46211</v>
      </c>
      <c r="AG176">
        <v>46211</v>
      </c>
      <c r="AH176">
        <v>46219</v>
      </c>
      <c r="AI176">
        <v>46223</v>
      </c>
      <c r="AJ176">
        <v>46223</v>
      </c>
      <c r="AK176">
        <v>46219</v>
      </c>
      <c r="AL176">
        <v>46226</v>
      </c>
      <c r="AM176">
        <v>46226</v>
      </c>
      <c r="AN176">
        <v>46223</v>
      </c>
      <c r="AO176">
        <v>46230</v>
      </c>
      <c r="AP176">
        <v>46230</v>
      </c>
      <c r="AT176">
        <v>46220</v>
      </c>
      <c r="AU176">
        <v>46223</v>
      </c>
      <c r="AV176">
        <v>46223</v>
      </c>
      <c r="AW176">
        <v>46220</v>
      </c>
      <c r="AX176">
        <v>46223</v>
      </c>
      <c r="AY176">
        <v>46223</v>
      </c>
      <c r="AZ176">
        <v>46228</v>
      </c>
      <c r="BA176">
        <v>46228</v>
      </c>
      <c r="BB176">
        <v>46228</v>
      </c>
      <c r="BC176">
        <v>46222</v>
      </c>
      <c r="BD176">
        <v>46225</v>
      </c>
      <c r="BE176">
        <v>46225</v>
      </c>
      <c r="BF176" t="s">
        <v>149</v>
      </c>
      <c r="BG176">
        <v>46225</v>
      </c>
      <c r="BH176">
        <v>46231</v>
      </c>
      <c r="BI176">
        <v>46231</v>
      </c>
      <c r="BJ176" t="s">
        <v>180</v>
      </c>
      <c r="BK176">
        <v>40</v>
      </c>
      <c r="BL176">
        <v>46236</v>
      </c>
      <c r="BM176">
        <v>46238</v>
      </c>
      <c r="BN176">
        <v>46238</v>
      </c>
      <c r="BO176">
        <v>46238</v>
      </c>
      <c r="BP176">
        <v>46239</v>
      </c>
      <c r="BQ176">
        <v>46239</v>
      </c>
      <c r="BR176">
        <v>46245</v>
      </c>
      <c r="BS176">
        <v>46241</v>
      </c>
      <c r="BT176">
        <v>46241</v>
      </c>
      <c r="BU176">
        <v>46244</v>
      </c>
      <c r="BV176">
        <v>46240</v>
      </c>
      <c r="BW176">
        <v>46240</v>
      </c>
      <c r="BX176" t="s">
        <v>440</v>
      </c>
      <c r="CN176" t="s">
        <v>113</v>
      </c>
      <c r="CO176" t="s">
        <v>1152</v>
      </c>
      <c r="CP176" t="s">
        <v>113</v>
      </c>
      <c r="CQ176" t="s">
        <v>1152</v>
      </c>
      <c r="CR176">
        <v>46195</v>
      </c>
      <c r="CS176">
        <v>46193</v>
      </c>
      <c r="CT176" t="s">
        <v>151</v>
      </c>
      <c r="CU176" t="s">
        <v>170</v>
      </c>
      <c r="CV176" t="s">
        <v>144</v>
      </c>
      <c r="CW176" t="s">
        <v>171</v>
      </c>
      <c r="CX176" t="s">
        <v>113</v>
      </c>
      <c r="CY176" t="s">
        <v>183</v>
      </c>
      <c r="CZ176" t="s">
        <v>153</v>
      </c>
      <c r="DA176" t="s">
        <v>104</v>
      </c>
    </row>
    <row r="177" spans="1:105" x14ac:dyDescent="0.3">
      <c r="A177" t="s">
        <v>1156</v>
      </c>
      <c r="B177" t="s">
        <v>1157</v>
      </c>
      <c r="C177" t="s">
        <v>107</v>
      </c>
      <c r="D177" t="s">
        <v>108</v>
      </c>
      <c r="F177" t="s">
        <v>1158</v>
      </c>
      <c r="G177" t="s">
        <v>133</v>
      </c>
      <c r="H177" t="s">
        <v>1159</v>
      </c>
      <c r="I177" t="s">
        <v>1160</v>
      </c>
      <c r="J177" t="s">
        <v>1161</v>
      </c>
      <c r="K177" t="s">
        <v>161</v>
      </c>
      <c r="L177" t="s">
        <v>1162</v>
      </c>
      <c r="M177" t="s">
        <v>115</v>
      </c>
      <c r="N177">
        <v>1</v>
      </c>
      <c r="O177" t="s">
        <v>1163</v>
      </c>
      <c r="P177">
        <v>46197</v>
      </c>
      <c r="Q177" t="s">
        <v>140</v>
      </c>
      <c r="R177">
        <v>46202</v>
      </c>
      <c r="S177" t="s">
        <v>141</v>
      </c>
      <c r="T177" t="s">
        <v>253</v>
      </c>
      <c r="U177" t="s">
        <v>112</v>
      </c>
      <c r="V177" t="s">
        <v>21</v>
      </c>
      <c r="W177" t="s">
        <v>144</v>
      </c>
      <c r="X177" t="s">
        <v>144</v>
      </c>
      <c r="Y177" t="s">
        <v>144</v>
      </c>
      <c r="Z177" t="s">
        <v>144</v>
      </c>
      <c r="AA177" t="s">
        <v>144</v>
      </c>
      <c r="AB177" t="s">
        <v>180</v>
      </c>
      <c r="AC177" t="s">
        <v>146</v>
      </c>
      <c r="AD177" t="s">
        <v>181</v>
      </c>
      <c r="AE177">
        <v>46211</v>
      </c>
      <c r="AF177">
        <v>46211</v>
      </c>
      <c r="AG177">
        <v>46211</v>
      </c>
      <c r="AH177">
        <v>46213</v>
      </c>
      <c r="AI177">
        <v>46213</v>
      </c>
      <c r="AJ177">
        <v>46213</v>
      </c>
      <c r="AK177">
        <v>46224</v>
      </c>
      <c r="AL177">
        <v>46224</v>
      </c>
      <c r="AM177">
        <v>46224</v>
      </c>
      <c r="AN177">
        <v>46225</v>
      </c>
      <c r="AO177">
        <v>46225</v>
      </c>
      <c r="AP177">
        <v>46225</v>
      </c>
      <c r="AT177">
        <v>46213</v>
      </c>
      <c r="AU177">
        <v>46218</v>
      </c>
      <c r="AV177">
        <v>46218</v>
      </c>
      <c r="AW177">
        <v>46213</v>
      </c>
      <c r="AX177">
        <v>46218</v>
      </c>
      <c r="AY177">
        <v>46218</v>
      </c>
      <c r="AZ177">
        <v>46228</v>
      </c>
      <c r="BA177">
        <v>46228</v>
      </c>
      <c r="BB177">
        <v>46228</v>
      </c>
      <c r="BC177">
        <v>46216</v>
      </c>
      <c r="BD177">
        <v>46219</v>
      </c>
      <c r="BE177">
        <v>46219</v>
      </c>
      <c r="BF177" t="s">
        <v>149</v>
      </c>
      <c r="BG177">
        <v>46220</v>
      </c>
      <c r="BH177">
        <v>46225</v>
      </c>
      <c r="BI177">
        <v>46225</v>
      </c>
      <c r="BJ177" t="s">
        <v>180</v>
      </c>
      <c r="BK177">
        <v>40</v>
      </c>
      <c r="BL177">
        <v>46226</v>
      </c>
      <c r="BM177">
        <v>46231</v>
      </c>
      <c r="BN177">
        <v>46231</v>
      </c>
      <c r="BO177">
        <v>46228</v>
      </c>
      <c r="BP177">
        <v>46234</v>
      </c>
      <c r="BQ177">
        <v>46234</v>
      </c>
      <c r="BR177">
        <v>46232</v>
      </c>
      <c r="BS177">
        <v>46241</v>
      </c>
      <c r="BT177">
        <v>46241</v>
      </c>
      <c r="BU177">
        <v>46231</v>
      </c>
      <c r="BV177">
        <v>46239</v>
      </c>
      <c r="BW177">
        <v>46239</v>
      </c>
      <c r="BX177" t="s">
        <v>1164</v>
      </c>
      <c r="CJ177">
        <v>46387</v>
      </c>
      <c r="CN177" t="s">
        <v>113</v>
      </c>
      <c r="CO177" t="s">
        <v>1156</v>
      </c>
      <c r="CP177" t="s">
        <v>113</v>
      </c>
      <c r="CQ177" t="s">
        <v>1156</v>
      </c>
      <c r="CR177">
        <v>46185</v>
      </c>
      <c r="CS177">
        <v>46196</v>
      </c>
      <c r="CT177" t="s">
        <v>151</v>
      </c>
      <c r="CU177" t="s">
        <v>170</v>
      </c>
      <c r="CV177" t="s">
        <v>144</v>
      </c>
      <c r="CW177" t="s">
        <v>171</v>
      </c>
      <c r="CX177" t="s">
        <v>113</v>
      </c>
      <c r="CY177" t="s">
        <v>183</v>
      </c>
      <c r="CZ177" t="s">
        <v>153</v>
      </c>
      <c r="DA177" t="s">
        <v>104</v>
      </c>
    </row>
    <row r="178" spans="1:105" x14ac:dyDescent="0.3">
      <c r="A178" t="s">
        <v>1165</v>
      </c>
      <c r="B178" t="s">
        <v>1166</v>
      </c>
      <c r="C178" t="s">
        <v>107</v>
      </c>
      <c r="D178" t="s">
        <v>108</v>
      </c>
      <c r="F178" t="s">
        <v>1167</v>
      </c>
      <c r="G178" t="s">
        <v>133</v>
      </c>
      <c r="I178" t="s">
        <v>1168</v>
      </c>
      <c r="J178" t="s">
        <v>1169</v>
      </c>
      <c r="K178" t="s">
        <v>161</v>
      </c>
      <c r="L178" t="s">
        <v>1170</v>
      </c>
      <c r="M178" t="s">
        <v>1171</v>
      </c>
      <c r="N178">
        <v>1</v>
      </c>
      <c r="O178" t="s">
        <v>1172</v>
      </c>
      <c r="P178">
        <v>46210</v>
      </c>
      <c r="Q178" t="s">
        <v>140</v>
      </c>
      <c r="R178">
        <v>46211</v>
      </c>
      <c r="S178" t="s">
        <v>141</v>
      </c>
      <c r="T178" t="s">
        <v>253</v>
      </c>
      <c r="U178" t="s">
        <v>112</v>
      </c>
      <c r="V178" t="s">
        <v>143</v>
      </c>
      <c r="W178" t="s">
        <v>144</v>
      </c>
      <c r="X178" t="s">
        <v>144</v>
      </c>
      <c r="Y178" t="s">
        <v>144</v>
      </c>
      <c r="Z178" t="s">
        <v>144</v>
      </c>
      <c r="AA178" t="s">
        <v>144</v>
      </c>
      <c r="AB178" t="s">
        <v>180</v>
      </c>
      <c r="AC178" t="s">
        <v>146</v>
      </c>
      <c r="AD178" t="s">
        <v>181</v>
      </c>
      <c r="AE178">
        <v>46213</v>
      </c>
      <c r="AF178">
        <v>46213</v>
      </c>
      <c r="AG178">
        <v>46213</v>
      </c>
      <c r="AH178">
        <v>46220</v>
      </c>
      <c r="AI178">
        <v>46220</v>
      </c>
      <c r="AJ178">
        <v>46220</v>
      </c>
      <c r="AK178">
        <v>46217</v>
      </c>
      <c r="AL178">
        <v>46218</v>
      </c>
      <c r="AM178">
        <v>46218</v>
      </c>
      <c r="AN178">
        <v>46224</v>
      </c>
      <c r="AO178">
        <v>46227</v>
      </c>
      <c r="AP178">
        <v>46227</v>
      </c>
      <c r="AT178">
        <v>46220</v>
      </c>
      <c r="AU178">
        <v>46220</v>
      </c>
      <c r="AV178">
        <v>46220</v>
      </c>
      <c r="AW178">
        <v>46220</v>
      </c>
      <c r="AX178">
        <v>46220</v>
      </c>
      <c r="AY178">
        <v>46220</v>
      </c>
      <c r="AZ178">
        <v>46228</v>
      </c>
      <c r="BA178">
        <v>46228</v>
      </c>
      <c r="BB178">
        <v>46228</v>
      </c>
      <c r="BC178">
        <v>46223</v>
      </c>
      <c r="BD178">
        <v>46223</v>
      </c>
      <c r="BE178">
        <v>46223</v>
      </c>
      <c r="BF178" t="s">
        <v>149</v>
      </c>
      <c r="BG178">
        <v>46227</v>
      </c>
      <c r="BH178">
        <v>46231</v>
      </c>
      <c r="BI178">
        <v>46231</v>
      </c>
      <c r="BJ178" t="s">
        <v>180</v>
      </c>
      <c r="BK178" t="s">
        <v>1173</v>
      </c>
      <c r="BL178">
        <v>46230</v>
      </c>
      <c r="BM178">
        <v>46237</v>
      </c>
      <c r="BN178">
        <v>46237</v>
      </c>
      <c r="BO178">
        <v>46233</v>
      </c>
      <c r="BP178">
        <v>46240</v>
      </c>
      <c r="BQ178">
        <v>46240</v>
      </c>
      <c r="BR178">
        <v>46244</v>
      </c>
      <c r="BS178">
        <v>46244</v>
      </c>
      <c r="BT178">
        <v>46244</v>
      </c>
      <c r="BU178">
        <v>46241</v>
      </c>
      <c r="BV178">
        <v>46243</v>
      </c>
      <c r="BW178">
        <v>46243</v>
      </c>
      <c r="BX178" t="s">
        <v>1174</v>
      </c>
      <c r="CN178" t="s">
        <v>113</v>
      </c>
      <c r="CO178" t="s">
        <v>113</v>
      </c>
      <c r="CP178" t="s">
        <v>113</v>
      </c>
      <c r="CQ178" t="s">
        <v>1165</v>
      </c>
      <c r="CR178">
        <v>46212</v>
      </c>
      <c r="CS178">
        <v>46206</v>
      </c>
      <c r="CT178" t="s">
        <v>151</v>
      </c>
      <c r="CU178" t="s">
        <v>170</v>
      </c>
      <c r="CV178" t="s">
        <v>144</v>
      </c>
      <c r="CW178" t="s">
        <v>171</v>
      </c>
      <c r="CX178" t="s">
        <v>113</v>
      </c>
      <c r="CY178" t="s">
        <v>1175</v>
      </c>
      <c r="CZ178" t="s">
        <v>153</v>
      </c>
      <c r="DA178" t="s">
        <v>104</v>
      </c>
    </row>
    <row r="179" spans="1:105" x14ac:dyDescent="0.3">
      <c r="A179" t="s">
        <v>1176</v>
      </c>
      <c r="B179" t="s">
        <v>1177</v>
      </c>
      <c r="C179" t="s">
        <v>107</v>
      </c>
      <c r="D179" t="s">
        <v>108</v>
      </c>
      <c r="F179" t="s">
        <v>1178</v>
      </c>
      <c r="G179" t="s">
        <v>247</v>
      </c>
      <c r="H179" t="s">
        <v>1146</v>
      </c>
      <c r="I179" t="s">
        <v>1179</v>
      </c>
      <c r="J179" t="s">
        <v>308</v>
      </c>
      <c r="K179" t="s">
        <v>137</v>
      </c>
      <c r="L179" t="s">
        <v>1180</v>
      </c>
      <c r="M179" t="s">
        <v>115</v>
      </c>
      <c r="N179">
        <v>1</v>
      </c>
      <c r="O179" t="s">
        <v>1181</v>
      </c>
      <c r="P179">
        <v>46202</v>
      </c>
      <c r="Q179" t="s">
        <v>140</v>
      </c>
      <c r="R179">
        <v>46204</v>
      </c>
      <c r="S179" t="s">
        <v>252</v>
      </c>
      <c r="T179" t="s">
        <v>253</v>
      </c>
      <c r="U179" t="s">
        <v>112</v>
      </c>
      <c r="V179" t="s">
        <v>21</v>
      </c>
      <c r="W179" t="s">
        <v>144</v>
      </c>
      <c r="X179" t="s">
        <v>144</v>
      </c>
      <c r="Y179" t="s">
        <v>144</v>
      </c>
      <c r="Z179" t="s">
        <v>144</v>
      </c>
      <c r="AA179" t="s">
        <v>144</v>
      </c>
      <c r="AB179" t="s">
        <v>180</v>
      </c>
      <c r="AC179" t="s">
        <v>146</v>
      </c>
      <c r="AD179" t="s">
        <v>181</v>
      </c>
      <c r="AE179">
        <v>46211</v>
      </c>
      <c r="AF179">
        <v>46211</v>
      </c>
      <c r="AG179">
        <v>46211</v>
      </c>
      <c r="AH179">
        <v>46213</v>
      </c>
      <c r="AI179">
        <v>46217</v>
      </c>
      <c r="AJ179">
        <v>46217</v>
      </c>
      <c r="AK179">
        <v>46220</v>
      </c>
      <c r="AL179">
        <v>46220</v>
      </c>
      <c r="AM179">
        <v>46220</v>
      </c>
      <c r="AN179">
        <v>46222</v>
      </c>
      <c r="AO179">
        <v>46223</v>
      </c>
      <c r="AP179">
        <v>46223</v>
      </c>
      <c r="AQ179" t="s">
        <v>256</v>
      </c>
      <c r="AR179">
        <v>46232</v>
      </c>
      <c r="AS179">
        <v>46232</v>
      </c>
      <c r="AT179">
        <v>46211</v>
      </c>
      <c r="AU179">
        <v>46211</v>
      </c>
      <c r="AV179">
        <v>46212</v>
      </c>
      <c r="AW179">
        <v>46211</v>
      </c>
      <c r="AX179">
        <v>46211</v>
      </c>
      <c r="AY179">
        <v>46212</v>
      </c>
      <c r="AZ179">
        <v>46223</v>
      </c>
      <c r="BA179">
        <v>46223</v>
      </c>
      <c r="BB179">
        <v>46223</v>
      </c>
      <c r="BC179">
        <v>46218</v>
      </c>
      <c r="BD179">
        <v>46214</v>
      </c>
      <c r="BE179">
        <v>46214</v>
      </c>
      <c r="BF179" t="s">
        <v>149</v>
      </c>
      <c r="BG179">
        <v>46220</v>
      </c>
      <c r="BH179">
        <v>46218</v>
      </c>
      <c r="BI179">
        <v>46218</v>
      </c>
      <c r="BJ179" t="s">
        <v>180</v>
      </c>
      <c r="BK179">
        <v>30</v>
      </c>
      <c r="BL179">
        <v>46224</v>
      </c>
      <c r="BM179">
        <v>46227</v>
      </c>
      <c r="BN179">
        <v>46227</v>
      </c>
      <c r="BO179">
        <v>46226</v>
      </c>
      <c r="BP179">
        <v>46230</v>
      </c>
      <c r="BQ179">
        <v>46230</v>
      </c>
      <c r="BR179">
        <v>46231</v>
      </c>
      <c r="BS179">
        <v>46246</v>
      </c>
      <c r="BT179">
        <v>46246</v>
      </c>
      <c r="BU179">
        <v>46230</v>
      </c>
      <c r="BV179">
        <v>46230</v>
      </c>
      <c r="BW179">
        <v>46230</v>
      </c>
      <c r="BX179" t="s">
        <v>1182</v>
      </c>
      <c r="CA179">
        <v>46244</v>
      </c>
      <c r="CJ179">
        <v>46244</v>
      </c>
      <c r="CK179">
        <v>46244</v>
      </c>
      <c r="CN179" t="s">
        <v>113</v>
      </c>
      <c r="CO179" t="s">
        <v>1176</v>
      </c>
      <c r="CP179" t="s">
        <v>113</v>
      </c>
      <c r="CQ179" t="s">
        <v>1176</v>
      </c>
      <c r="CR179">
        <v>46201</v>
      </c>
      <c r="CS179">
        <v>46199</v>
      </c>
      <c r="CT179" t="s">
        <v>151</v>
      </c>
      <c r="CU179" t="s">
        <v>170</v>
      </c>
      <c r="CV179" t="s">
        <v>144</v>
      </c>
      <c r="CW179" t="s">
        <v>171</v>
      </c>
      <c r="CX179" t="s">
        <v>113</v>
      </c>
      <c r="CY179" t="s">
        <v>288</v>
      </c>
      <c r="CZ179" t="s">
        <v>289</v>
      </c>
      <c r="DA179" t="s">
        <v>104</v>
      </c>
    </row>
    <row r="180" spans="1:105" x14ac:dyDescent="0.3">
      <c r="A180" t="s">
        <v>1183</v>
      </c>
      <c r="B180" t="s">
        <v>1184</v>
      </c>
      <c r="C180" t="s">
        <v>107</v>
      </c>
      <c r="D180" t="s">
        <v>108</v>
      </c>
      <c r="F180" t="s">
        <v>1185</v>
      </c>
      <c r="G180" t="s">
        <v>247</v>
      </c>
      <c r="H180" t="s">
        <v>1146</v>
      </c>
      <c r="I180" t="s">
        <v>1186</v>
      </c>
      <c r="J180" t="s">
        <v>1187</v>
      </c>
      <c r="K180" t="s">
        <v>161</v>
      </c>
      <c r="L180" t="s">
        <v>1188</v>
      </c>
      <c r="M180" t="s">
        <v>1189</v>
      </c>
      <c r="N180">
        <v>3</v>
      </c>
      <c r="O180" t="s">
        <v>1190</v>
      </c>
      <c r="P180">
        <v>46142</v>
      </c>
      <c r="Q180" t="s">
        <v>140</v>
      </c>
      <c r="R180">
        <v>46142</v>
      </c>
      <c r="S180" t="s">
        <v>252</v>
      </c>
      <c r="T180" t="s">
        <v>253</v>
      </c>
      <c r="U180" t="s">
        <v>112</v>
      </c>
      <c r="V180" t="s">
        <v>21</v>
      </c>
      <c r="W180" t="s">
        <v>144</v>
      </c>
      <c r="X180" t="s">
        <v>144</v>
      </c>
      <c r="Y180" t="s">
        <v>144</v>
      </c>
      <c r="Z180" t="s">
        <v>148</v>
      </c>
      <c r="AA180" t="s">
        <v>144</v>
      </c>
      <c r="AB180" t="s">
        <v>180</v>
      </c>
      <c r="AC180" t="s">
        <v>146</v>
      </c>
      <c r="AD180" t="s">
        <v>181</v>
      </c>
      <c r="AE180">
        <v>46151</v>
      </c>
      <c r="AF180">
        <v>46151</v>
      </c>
      <c r="AG180">
        <v>46151</v>
      </c>
      <c r="AH180">
        <v>46157</v>
      </c>
      <c r="AI180">
        <v>46158</v>
      </c>
      <c r="AJ180">
        <v>46158</v>
      </c>
      <c r="AK180">
        <v>46158</v>
      </c>
      <c r="AL180">
        <v>46158</v>
      </c>
      <c r="AM180">
        <v>46158</v>
      </c>
      <c r="AN180">
        <v>46164</v>
      </c>
      <c r="AO180">
        <v>46164</v>
      </c>
      <c r="AP180">
        <v>46164</v>
      </c>
      <c r="AQ180" t="s">
        <v>286</v>
      </c>
      <c r="AT180">
        <v>46153</v>
      </c>
      <c r="AU180">
        <v>46154</v>
      </c>
      <c r="AV180">
        <v>46154</v>
      </c>
      <c r="AW180">
        <v>46153</v>
      </c>
      <c r="AX180">
        <v>46154</v>
      </c>
      <c r="AY180">
        <v>46154</v>
      </c>
      <c r="AZ180">
        <v>46162</v>
      </c>
      <c r="BA180">
        <v>46161</v>
      </c>
      <c r="BB180">
        <v>46161</v>
      </c>
      <c r="BC180">
        <v>46155</v>
      </c>
      <c r="BD180">
        <v>46155</v>
      </c>
      <c r="BE180">
        <v>46155</v>
      </c>
      <c r="BF180" t="s">
        <v>149</v>
      </c>
      <c r="BG180">
        <v>46162</v>
      </c>
      <c r="BH180">
        <v>46165</v>
      </c>
      <c r="BI180">
        <v>46165</v>
      </c>
      <c r="BJ180" t="s">
        <v>180</v>
      </c>
      <c r="BK180">
        <v>60</v>
      </c>
      <c r="BL180">
        <v>46167</v>
      </c>
      <c r="BM180">
        <v>46169</v>
      </c>
      <c r="BN180">
        <v>46169</v>
      </c>
      <c r="BO180">
        <v>46169</v>
      </c>
      <c r="BP180">
        <v>46171</v>
      </c>
      <c r="BQ180">
        <v>46171</v>
      </c>
      <c r="BR180">
        <v>46173</v>
      </c>
      <c r="BS180">
        <v>46248</v>
      </c>
      <c r="BT180">
        <v>46248</v>
      </c>
      <c r="BU180">
        <v>46172</v>
      </c>
      <c r="BV180">
        <v>46176</v>
      </c>
      <c r="BW180">
        <v>46176</v>
      </c>
      <c r="BX180" t="s">
        <v>1191</v>
      </c>
      <c r="CA180">
        <v>46248</v>
      </c>
      <c r="CK180">
        <v>46248</v>
      </c>
      <c r="CN180" t="s">
        <v>113</v>
      </c>
      <c r="CO180" t="s">
        <v>1183</v>
      </c>
      <c r="CP180" t="s">
        <v>113</v>
      </c>
      <c r="CQ180" t="s">
        <v>1183</v>
      </c>
      <c r="CR180">
        <v>46160</v>
      </c>
      <c r="CS180">
        <v>46142</v>
      </c>
      <c r="CT180" t="s">
        <v>151</v>
      </c>
      <c r="CU180" t="s">
        <v>170</v>
      </c>
      <c r="CV180" t="s">
        <v>144</v>
      </c>
      <c r="CW180" t="s">
        <v>171</v>
      </c>
      <c r="CX180" t="s">
        <v>113</v>
      </c>
      <c r="CY180" t="s">
        <v>288</v>
      </c>
      <c r="CZ180" t="s">
        <v>289</v>
      </c>
      <c r="DA180" t="s">
        <v>104</v>
      </c>
    </row>
    <row r="181" spans="1:105" x14ac:dyDescent="0.3">
      <c r="A181" t="s">
        <v>1192</v>
      </c>
      <c r="B181" t="s">
        <v>1193</v>
      </c>
      <c r="C181" t="s">
        <v>107</v>
      </c>
      <c r="D181" t="s">
        <v>108</v>
      </c>
      <c r="F181" t="s">
        <v>1194</v>
      </c>
      <c r="G181" t="s">
        <v>247</v>
      </c>
      <c r="H181" t="s">
        <v>1146</v>
      </c>
      <c r="I181" t="s">
        <v>1195</v>
      </c>
      <c r="J181" t="s">
        <v>1187</v>
      </c>
      <c r="K181" t="s">
        <v>161</v>
      </c>
      <c r="L181" t="s">
        <v>1196</v>
      </c>
      <c r="M181" t="s">
        <v>1189</v>
      </c>
      <c r="N181">
        <v>3</v>
      </c>
      <c r="O181" t="s">
        <v>1197</v>
      </c>
      <c r="P181">
        <v>46107</v>
      </c>
      <c r="Q181" t="s">
        <v>140</v>
      </c>
      <c r="R181">
        <v>46107</v>
      </c>
      <c r="S181" t="s">
        <v>252</v>
      </c>
      <c r="T181" t="s">
        <v>253</v>
      </c>
      <c r="U181" t="s">
        <v>112</v>
      </c>
      <c r="V181" t="s">
        <v>21</v>
      </c>
      <c r="W181" t="s">
        <v>144</v>
      </c>
      <c r="X181" t="s">
        <v>144</v>
      </c>
      <c r="Y181" t="s">
        <v>144</v>
      </c>
      <c r="Z181" t="s">
        <v>148</v>
      </c>
      <c r="AA181" t="s">
        <v>144</v>
      </c>
      <c r="AB181" t="s">
        <v>180</v>
      </c>
      <c r="AC181" t="s">
        <v>146</v>
      </c>
      <c r="AD181" t="s">
        <v>181</v>
      </c>
      <c r="AE181">
        <v>46115</v>
      </c>
      <c r="AF181">
        <v>46115</v>
      </c>
      <c r="AG181">
        <v>46115</v>
      </c>
      <c r="AH181">
        <v>46123</v>
      </c>
      <c r="AI181">
        <v>46123</v>
      </c>
      <c r="AJ181">
        <v>46123</v>
      </c>
      <c r="AK181">
        <v>46120</v>
      </c>
      <c r="AL181">
        <v>46120</v>
      </c>
      <c r="AM181">
        <v>46120</v>
      </c>
      <c r="AN181">
        <v>46127</v>
      </c>
      <c r="AO181">
        <v>46127</v>
      </c>
      <c r="AP181">
        <v>46127</v>
      </c>
      <c r="AQ181" t="s">
        <v>286</v>
      </c>
      <c r="AT181">
        <v>46124</v>
      </c>
      <c r="AU181">
        <v>46124</v>
      </c>
      <c r="AV181">
        <v>46124</v>
      </c>
      <c r="AW181">
        <v>46124</v>
      </c>
      <c r="AX181">
        <v>46124</v>
      </c>
      <c r="AY181">
        <v>46124</v>
      </c>
      <c r="AZ181">
        <v>46128</v>
      </c>
      <c r="BA181">
        <v>46135</v>
      </c>
      <c r="BB181">
        <v>46135</v>
      </c>
      <c r="BC181">
        <v>46127</v>
      </c>
      <c r="BD181">
        <v>46127</v>
      </c>
      <c r="BE181">
        <v>46127</v>
      </c>
      <c r="BF181" t="s">
        <v>149</v>
      </c>
      <c r="BG181">
        <v>46136</v>
      </c>
      <c r="BH181">
        <v>46136</v>
      </c>
      <c r="BI181">
        <v>46136</v>
      </c>
      <c r="BJ181" t="s">
        <v>180</v>
      </c>
      <c r="BK181">
        <v>60</v>
      </c>
      <c r="BL181">
        <v>46142</v>
      </c>
      <c r="BM181">
        <v>46142</v>
      </c>
      <c r="BN181">
        <v>46142</v>
      </c>
      <c r="BO181">
        <v>46144</v>
      </c>
      <c r="BP181">
        <v>46144</v>
      </c>
      <c r="BQ181">
        <v>46144</v>
      </c>
      <c r="BR181">
        <v>46150</v>
      </c>
      <c r="BS181">
        <v>46248</v>
      </c>
      <c r="BT181">
        <v>46248</v>
      </c>
      <c r="BU181">
        <v>46138</v>
      </c>
      <c r="BV181">
        <v>46153</v>
      </c>
      <c r="BW181">
        <v>46153</v>
      </c>
      <c r="BX181" t="s">
        <v>1191</v>
      </c>
      <c r="CA181">
        <v>46248</v>
      </c>
      <c r="CK181">
        <v>46248</v>
      </c>
      <c r="CN181" t="s">
        <v>113</v>
      </c>
      <c r="CO181" t="s">
        <v>1192</v>
      </c>
      <c r="CP181" t="s">
        <v>113</v>
      </c>
      <c r="CQ181" t="s">
        <v>1192</v>
      </c>
      <c r="CR181" t="s">
        <v>119</v>
      </c>
      <c r="CS181">
        <v>46107</v>
      </c>
      <c r="CT181" t="s">
        <v>151</v>
      </c>
      <c r="CU181" t="s">
        <v>170</v>
      </c>
      <c r="CV181" t="s">
        <v>144</v>
      </c>
      <c r="CW181" t="s">
        <v>171</v>
      </c>
      <c r="CX181" t="s">
        <v>113</v>
      </c>
      <c r="CY181" t="s">
        <v>288</v>
      </c>
      <c r="CZ181" t="s">
        <v>289</v>
      </c>
      <c r="DA181" t="s">
        <v>104</v>
      </c>
    </row>
    <row r="182" spans="1:105" x14ac:dyDescent="0.3">
      <c r="A182" t="s">
        <v>1198</v>
      </c>
      <c r="B182" t="s">
        <v>1199</v>
      </c>
      <c r="C182" t="s">
        <v>107</v>
      </c>
      <c r="D182" t="s">
        <v>108</v>
      </c>
      <c r="F182" t="s">
        <v>1200</v>
      </c>
      <c r="G182" t="s">
        <v>133</v>
      </c>
      <c r="H182" t="s">
        <v>434</v>
      </c>
      <c r="I182" t="s">
        <v>1168</v>
      </c>
      <c r="J182" t="s">
        <v>436</v>
      </c>
      <c r="K182" t="s">
        <v>161</v>
      </c>
      <c r="L182" t="s">
        <v>437</v>
      </c>
      <c r="M182" t="s">
        <v>438</v>
      </c>
      <c r="N182">
        <v>1</v>
      </c>
      <c r="O182" t="s">
        <v>1155</v>
      </c>
      <c r="P182">
        <v>46197</v>
      </c>
      <c r="Q182" t="s">
        <v>140</v>
      </c>
      <c r="R182">
        <v>46197</v>
      </c>
      <c r="S182" t="s">
        <v>141</v>
      </c>
      <c r="T182" t="s">
        <v>253</v>
      </c>
      <c r="U182" t="s">
        <v>112</v>
      </c>
      <c r="V182" t="s">
        <v>21</v>
      </c>
      <c r="W182" t="s">
        <v>144</v>
      </c>
      <c r="X182" t="s">
        <v>144</v>
      </c>
      <c r="Y182" t="s">
        <v>144</v>
      </c>
      <c r="Z182" t="s">
        <v>144</v>
      </c>
      <c r="AA182" t="s">
        <v>144</v>
      </c>
      <c r="AB182" t="s">
        <v>180</v>
      </c>
      <c r="AC182" t="s">
        <v>168</v>
      </c>
      <c r="AD182" t="s">
        <v>181</v>
      </c>
      <c r="AE182">
        <v>46211</v>
      </c>
      <c r="AF182">
        <v>46211</v>
      </c>
      <c r="AG182">
        <v>46211</v>
      </c>
      <c r="AH182">
        <v>46219</v>
      </c>
      <c r="AI182">
        <v>46223</v>
      </c>
      <c r="AJ182">
        <v>46223</v>
      </c>
      <c r="AK182">
        <v>46218</v>
      </c>
      <c r="AL182">
        <v>46218</v>
      </c>
      <c r="AM182">
        <v>46218</v>
      </c>
      <c r="AN182">
        <v>46221</v>
      </c>
      <c r="AO182">
        <v>46223</v>
      </c>
      <c r="AP182">
        <v>46223</v>
      </c>
      <c r="AT182">
        <v>46220</v>
      </c>
      <c r="AU182">
        <v>46225</v>
      </c>
      <c r="AV182">
        <v>46225</v>
      </c>
      <c r="AW182">
        <v>46220</v>
      </c>
      <c r="AX182">
        <v>46225</v>
      </c>
      <c r="AY182">
        <v>46225</v>
      </c>
      <c r="AZ182">
        <v>46228</v>
      </c>
      <c r="BA182">
        <v>46228</v>
      </c>
      <c r="BB182">
        <v>46228</v>
      </c>
      <c r="BC182">
        <v>46221</v>
      </c>
      <c r="BD182">
        <v>46225</v>
      </c>
      <c r="BE182">
        <v>46225</v>
      </c>
      <c r="BF182" t="s">
        <v>196</v>
      </c>
      <c r="BG182">
        <v>46224</v>
      </c>
      <c r="BH182">
        <v>46231</v>
      </c>
      <c r="BI182">
        <v>46231</v>
      </c>
      <c r="BJ182" t="s">
        <v>180</v>
      </c>
      <c r="BK182">
        <v>60</v>
      </c>
      <c r="BL182">
        <v>46233</v>
      </c>
      <c r="BM182">
        <v>46236</v>
      </c>
      <c r="BN182">
        <v>46236</v>
      </c>
      <c r="BO182">
        <v>46235</v>
      </c>
      <c r="BP182">
        <v>46237</v>
      </c>
      <c r="BQ182">
        <v>46237</v>
      </c>
      <c r="BR182">
        <v>46241</v>
      </c>
      <c r="BS182">
        <v>46256</v>
      </c>
      <c r="BT182">
        <v>46256</v>
      </c>
      <c r="BU182">
        <v>46240</v>
      </c>
      <c r="BV182">
        <v>46243</v>
      </c>
      <c r="BW182">
        <v>46243</v>
      </c>
      <c r="BX182" t="s">
        <v>440</v>
      </c>
      <c r="CN182" t="s">
        <v>113</v>
      </c>
      <c r="CO182" t="s">
        <v>1198</v>
      </c>
      <c r="CP182" t="s">
        <v>113</v>
      </c>
      <c r="CQ182" t="s">
        <v>1198</v>
      </c>
      <c r="CR182">
        <v>46195</v>
      </c>
      <c r="CS182">
        <v>46193</v>
      </c>
      <c r="CT182" t="s">
        <v>151</v>
      </c>
      <c r="CU182" t="s">
        <v>170</v>
      </c>
      <c r="CV182" t="s">
        <v>144</v>
      </c>
      <c r="CW182" t="s">
        <v>171</v>
      </c>
      <c r="CX182" t="s">
        <v>113</v>
      </c>
      <c r="CY182" t="s">
        <v>183</v>
      </c>
      <c r="CZ182" t="s">
        <v>153</v>
      </c>
      <c r="DA182" t="s">
        <v>104</v>
      </c>
    </row>
    <row r="183" spans="1:105" x14ac:dyDescent="0.3">
      <c r="A183" t="s">
        <v>1201</v>
      </c>
      <c r="B183" t="s">
        <v>1202</v>
      </c>
      <c r="C183" t="s">
        <v>107</v>
      </c>
      <c r="D183" t="s">
        <v>108</v>
      </c>
      <c r="F183" t="s">
        <v>1203</v>
      </c>
      <c r="G183" t="s">
        <v>133</v>
      </c>
      <c r="H183" t="s">
        <v>434</v>
      </c>
      <c r="I183" t="s">
        <v>1168</v>
      </c>
      <c r="J183" t="s">
        <v>436</v>
      </c>
      <c r="K183" t="s">
        <v>161</v>
      </c>
      <c r="L183" t="s">
        <v>437</v>
      </c>
      <c r="M183" t="s">
        <v>438</v>
      </c>
      <c r="N183">
        <v>1</v>
      </c>
      <c r="O183" t="s">
        <v>439</v>
      </c>
      <c r="P183">
        <v>46197</v>
      </c>
      <c r="Q183" t="s">
        <v>140</v>
      </c>
      <c r="R183">
        <v>46197</v>
      </c>
      <c r="S183" t="s">
        <v>141</v>
      </c>
      <c r="T183" t="s">
        <v>253</v>
      </c>
      <c r="U183" t="s">
        <v>112</v>
      </c>
      <c r="V183" t="s">
        <v>21</v>
      </c>
      <c r="W183" t="s">
        <v>144</v>
      </c>
      <c r="X183" t="s">
        <v>144</v>
      </c>
      <c r="Y183" t="s">
        <v>144</v>
      </c>
      <c r="Z183" t="s">
        <v>144</v>
      </c>
      <c r="AA183" t="s">
        <v>144</v>
      </c>
      <c r="AB183" t="s">
        <v>180</v>
      </c>
      <c r="AC183" t="s">
        <v>168</v>
      </c>
      <c r="AD183" t="s">
        <v>181</v>
      </c>
      <c r="AE183">
        <v>46211</v>
      </c>
      <c r="AF183">
        <v>46211</v>
      </c>
      <c r="AG183">
        <v>46211</v>
      </c>
      <c r="AH183">
        <v>46219</v>
      </c>
      <c r="AI183">
        <v>46223</v>
      </c>
      <c r="AJ183">
        <v>46223</v>
      </c>
      <c r="AK183">
        <v>46219</v>
      </c>
      <c r="AL183">
        <v>46226</v>
      </c>
      <c r="AM183">
        <v>46226</v>
      </c>
      <c r="AN183">
        <v>46223</v>
      </c>
      <c r="AO183">
        <v>46230</v>
      </c>
      <c r="AP183">
        <v>46230</v>
      </c>
      <c r="AT183">
        <v>46220</v>
      </c>
      <c r="AU183">
        <v>46223</v>
      </c>
      <c r="AV183">
        <v>46223</v>
      </c>
      <c r="AW183">
        <v>46220</v>
      </c>
      <c r="AX183">
        <v>46223</v>
      </c>
      <c r="AY183">
        <v>46223</v>
      </c>
      <c r="AZ183">
        <v>46228</v>
      </c>
      <c r="BA183">
        <v>46228</v>
      </c>
      <c r="BB183">
        <v>46228</v>
      </c>
      <c r="BC183">
        <v>46223</v>
      </c>
      <c r="BD183">
        <v>46225</v>
      </c>
      <c r="BE183">
        <v>46225</v>
      </c>
      <c r="BF183" t="s">
        <v>149</v>
      </c>
      <c r="BG183">
        <v>46225</v>
      </c>
      <c r="BH183">
        <v>46228</v>
      </c>
      <c r="BI183">
        <v>46228</v>
      </c>
      <c r="BJ183" t="s">
        <v>180</v>
      </c>
      <c r="BK183">
        <v>40</v>
      </c>
      <c r="BL183">
        <v>46239</v>
      </c>
      <c r="BM183">
        <v>46240</v>
      </c>
      <c r="BN183">
        <v>46240</v>
      </c>
      <c r="BO183">
        <v>46241</v>
      </c>
      <c r="BP183">
        <v>46242</v>
      </c>
      <c r="BQ183">
        <v>46242</v>
      </c>
      <c r="BR183">
        <v>46245</v>
      </c>
      <c r="BS183">
        <v>46256</v>
      </c>
      <c r="BT183">
        <v>46256</v>
      </c>
      <c r="BU183">
        <v>46244</v>
      </c>
      <c r="BV183">
        <v>46244</v>
      </c>
      <c r="BW183">
        <v>46275</v>
      </c>
      <c r="BX183" t="s">
        <v>440</v>
      </c>
      <c r="CN183" t="s">
        <v>113</v>
      </c>
      <c r="CO183" t="s">
        <v>1201</v>
      </c>
      <c r="CP183" t="s">
        <v>113</v>
      </c>
      <c r="CQ183" t="s">
        <v>1201</v>
      </c>
      <c r="CR183">
        <v>46195</v>
      </c>
      <c r="CS183">
        <v>46193</v>
      </c>
      <c r="CT183" t="s">
        <v>151</v>
      </c>
      <c r="CU183" t="s">
        <v>170</v>
      </c>
      <c r="CV183" t="s">
        <v>144</v>
      </c>
      <c r="CW183" t="s">
        <v>171</v>
      </c>
      <c r="CX183" t="s">
        <v>113</v>
      </c>
      <c r="CY183" t="s">
        <v>183</v>
      </c>
      <c r="CZ183" t="s">
        <v>153</v>
      </c>
      <c r="DA183" t="s">
        <v>104</v>
      </c>
    </row>
    <row r="184" spans="1:105" x14ac:dyDescent="0.3">
      <c r="A184" t="s">
        <v>1204</v>
      </c>
      <c r="B184" t="s">
        <v>1205</v>
      </c>
      <c r="C184" t="s">
        <v>107</v>
      </c>
      <c r="D184" t="s">
        <v>108</v>
      </c>
      <c r="F184" t="s">
        <v>1206</v>
      </c>
      <c r="G184" t="s">
        <v>247</v>
      </c>
      <c r="H184" t="s">
        <v>1207</v>
      </c>
      <c r="I184" t="s">
        <v>1208</v>
      </c>
      <c r="J184" t="s">
        <v>1209</v>
      </c>
      <c r="K184" t="s">
        <v>161</v>
      </c>
      <c r="L184" t="s">
        <v>1210</v>
      </c>
      <c r="M184" t="s">
        <v>115</v>
      </c>
      <c r="N184">
        <v>1</v>
      </c>
      <c r="O184" t="s">
        <v>1211</v>
      </c>
      <c r="P184">
        <v>46190</v>
      </c>
      <c r="Q184" t="s">
        <v>140</v>
      </c>
      <c r="R184">
        <v>46190</v>
      </c>
      <c r="S184" t="s">
        <v>252</v>
      </c>
      <c r="T184" t="s">
        <v>253</v>
      </c>
      <c r="U184" t="s">
        <v>112</v>
      </c>
      <c r="V184" t="s">
        <v>21</v>
      </c>
      <c r="W184" t="s">
        <v>144</v>
      </c>
      <c r="X184" t="s">
        <v>144</v>
      </c>
      <c r="Y184" t="s">
        <v>144</v>
      </c>
      <c r="Z184" t="s">
        <v>144</v>
      </c>
      <c r="AA184" t="s">
        <v>144</v>
      </c>
      <c r="AB184" t="s">
        <v>180</v>
      </c>
      <c r="AC184" t="s">
        <v>146</v>
      </c>
      <c r="AD184" t="s">
        <v>181</v>
      </c>
      <c r="AE184">
        <v>46211</v>
      </c>
      <c r="AF184">
        <v>46211</v>
      </c>
      <c r="AG184">
        <v>46211</v>
      </c>
      <c r="AH184">
        <v>46213</v>
      </c>
      <c r="AI184">
        <v>46217</v>
      </c>
      <c r="AJ184">
        <v>46217</v>
      </c>
      <c r="AK184">
        <v>46220</v>
      </c>
      <c r="AL184">
        <v>46220</v>
      </c>
      <c r="AM184">
        <v>46220</v>
      </c>
      <c r="AN184">
        <v>46222</v>
      </c>
      <c r="AO184">
        <v>46222</v>
      </c>
      <c r="AP184">
        <v>46222</v>
      </c>
      <c r="AQ184" t="s">
        <v>148</v>
      </c>
      <c r="AT184">
        <v>46212</v>
      </c>
      <c r="AU184">
        <v>46212</v>
      </c>
      <c r="AV184">
        <v>46212</v>
      </c>
      <c r="AW184">
        <v>46212</v>
      </c>
      <c r="AX184">
        <v>46212</v>
      </c>
      <c r="AY184">
        <v>46212</v>
      </c>
      <c r="AZ184">
        <v>46223</v>
      </c>
      <c r="BA184">
        <v>46223</v>
      </c>
      <c r="BB184">
        <v>46223</v>
      </c>
      <c r="BC184">
        <v>46218</v>
      </c>
      <c r="BD184">
        <v>46218</v>
      </c>
      <c r="BE184">
        <v>46218</v>
      </c>
      <c r="BF184" t="s">
        <v>196</v>
      </c>
      <c r="BG184">
        <v>46220</v>
      </c>
      <c r="BH184">
        <v>46221</v>
      </c>
      <c r="BI184">
        <v>46221</v>
      </c>
      <c r="BJ184" t="s">
        <v>180</v>
      </c>
      <c r="BK184">
        <v>70</v>
      </c>
      <c r="BL184">
        <v>46226</v>
      </c>
      <c r="BM184">
        <v>46235</v>
      </c>
      <c r="BN184">
        <v>46235</v>
      </c>
      <c r="BO184">
        <v>46228</v>
      </c>
      <c r="BP184">
        <v>46241</v>
      </c>
      <c r="BQ184">
        <v>46241</v>
      </c>
      <c r="BR184">
        <v>46234</v>
      </c>
      <c r="BS184">
        <v>46256</v>
      </c>
      <c r="BT184">
        <v>46256</v>
      </c>
      <c r="BU184">
        <v>46233</v>
      </c>
      <c r="BV184">
        <v>46244</v>
      </c>
      <c r="BW184">
        <v>46244</v>
      </c>
      <c r="BX184" t="s">
        <v>1174</v>
      </c>
      <c r="CA184">
        <v>46227</v>
      </c>
      <c r="CI184">
        <v>46227</v>
      </c>
      <c r="CJ184">
        <v>46227</v>
      </c>
      <c r="CK184">
        <v>46227</v>
      </c>
      <c r="CN184" t="s">
        <v>113</v>
      </c>
      <c r="CO184" t="s">
        <v>1204</v>
      </c>
      <c r="CP184" t="s">
        <v>113</v>
      </c>
      <c r="CQ184" t="s">
        <v>1204</v>
      </c>
      <c r="CR184">
        <v>46188</v>
      </c>
      <c r="CS184">
        <v>46185</v>
      </c>
      <c r="CT184" t="s">
        <v>151</v>
      </c>
      <c r="CU184" t="s">
        <v>170</v>
      </c>
      <c r="CV184" t="s">
        <v>144</v>
      </c>
      <c r="CW184" t="s">
        <v>171</v>
      </c>
      <c r="CX184" t="s">
        <v>113</v>
      </c>
      <c r="CY184" t="s">
        <v>288</v>
      </c>
      <c r="CZ184" t="s">
        <v>289</v>
      </c>
      <c r="DA184" t="s">
        <v>104</v>
      </c>
    </row>
    <row r="185" spans="1:105" x14ac:dyDescent="0.3">
      <c r="A185" t="s">
        <v>1212</v>
      </c>
      <c r="B185" t="s">
        <v>1213</v>
      </c>
      <c r="C185" t="s">
        <v>213</v>
      </c>
      <c r="D185" t="s">
        <v>108</v>
      </c>
      <c r="F185" t="s">
        <v>1214</v>
      </c>
      <c r="G185" t="s">
        <v>247</v>
      </c>
      <c r="H185" t="s">
        <v>1146</v>
      </c>
      <c r="I185" t="s">
        <v>1215</v>
      </c>
      <c r="J185" t="s">
        <v>308</v>
      </c>
      <c r="K185" t="s">
        <v>137</v>
      </c>
      <c r="L185" t="s">
        <v>1216</v>
      </c>
      <c r="M185" t="s">
        <v>344</v>
      </c>
      <c r="N185">
        <v>3</v>
      </c>
      <c r="O185" t="s">
        <v>1217</v>
      </c>
      <c r="P185">
        <v>46202</v>
      </c>
      <c r="Q185" t="s">
        <v>140</v>
      </c>
      <c r="R185">
        <v>46205</v>
      </c>
      <c r="S185" t="s">
        <v>252</v>
      </c>
      <c r="T185" t="s">
        <v>253</v>
      </c>
      <c r="U185" t="s">
        <v>112</v>
      </c>
      <c r="V185" t="s">
        <v>21</v>
      </c>
      <c r="W185" t="s">
        <v>144</v>
      </c>
      <c r="X185" t="s">
        <v>144</v>
      </c>
      <c r="Y185" t="s">
        <v>144</v>
      </c>
      <c r="Z185" t="s">
        <v>144</v>
      </c>
      <c r="AA185" t="s">
        <v>144</v>
      </c>
      <c r="AB185" t="s">
        <v>180</v>
      </c>
      <c r="AC185" t="s">
        <v>146</v>
      </c>
      <c r="AD185" t="s">
        <v>181</v>
      </c>
      <c r="AE185">
        <v>46210</v>
      </c>
      <c r="AF185">
        <v>46210</v>
      </c>
      <c r="AG185">
        <v>46210</v>
      </c>
      <c r="AH185">
        <v>46215</v>
      </c>
      <c r="AI185">
        <v>46247</v>
      </c>
      <c r="AJ185">
        <v>46216</v>
      </c>
      <c r="AK185">
        <v>46219</v>
      </c>
      <c r="AL185">
        <v>46219</v>
      </c>
      <c r="AM185">
        <v>46219</v>
      </c>
      <c r="AN185">
        <v>46224</v>
      </c>
      <c r="AO185">
        <v>46227</v>
      </c>
      <c r="AP185">
        <v>46227</v>
      </c>
      <c r="AQ185" t="s">
        <v>256</v>
      </c>
      <c r="AR185">
        <v>46227</v>
      </c>
      <c r="AS185">
        <v>46233</v>
      </c>
      <c r="AT185">
        <v>46210</v>
      </c>
      <c r="AU185">
        <v>46212</v>
      </c>
      <c r="AV185">
        <v>46212</v>
      </c>
      <c r="AW185">
        <v>46210</v>
      </c>
      <c r="AX185">
        <v>46212</v>
      </c>
      <c r="AY185">
        <v>46212</v>
      </c>
      <c r="AZ185">
        <v>46223</v>
      </c>
      <c r="BA185">
        <v>46223</v>
      </c>
      <c r="BB185">
        <v>46223</v>
      </c>
      <c r="BC185">
        <v>46212</v>
      </c>
      <c r="BD185">
        <v>46213</v>
      </c>
      <c r="BE185">
        <v>46213</v>
      </c>
      <c r="BF185" t="s">
        <v>149</v>
      </c>
      <c r="BG185">
        <v>46217</v>
      </c>
      <c r="BH185">
        <v>46224</v>
      </c>
      <c r="BI185">
        <v>46224</v>
      </c>
      <c r="BJ185" t="s">
        <v>180</v>
      </c>
      <c r="BK185">
        <v>30</v>
      </c>
      <c r="BL185">
        <v>46221</v>
      </c>
      <c r="BM185">
        <v>46231</v>
      </c>
      <c r="BN185">
        <v>46231</v>
      </c>
      <c r="BO185">
        <v>46223</v>
      </c>
      <c r="BP185">
        <v>46232</v>
      </c>
      <c r="BQ185">
        <v>46232</v>
      </c>
      <c r="BR185">
        <v>46229</v>
      </c>
      <c r="BS185">
        <v>46264</v>
      </c>
      <c r="BT185">
        <v>46264</v>
      </c>
      <c r="BU185">
        <v>46227</v>
      </c>
      <c r="BV185">
        <v>46231</v>
      </c>
      <c r="BW185">
        <v>46230</v>
      </c>
      <c r="BX185" t="s">
        <v>1218</v>
      </c>
      <c r="CA185">
        <v>46261</v>
      </c>
      <c r="CJ185">
        <v>46265</v>
      </c>
      <c r="CK185">
        <v>46261</v>
      </c>
      <c r="CN185" t="s">
        <v>113</v>
      </c>
      <c r="CO185" t="s">
        <v>1212</v>
      </c>
      <c r="CP185" t="s">
        <v>113</v>
      </c>
      <c r="CQ185" t="s">
        <v>1212</v>
      </c>
      <c r="CR185">
        <v>46202</v>
      </c>
      <c r="CS185">
        <v>46203</v>
      </c>
      <c r="CT185" t="s">
        <v>151</v>
      </c>
      <c r="CU185" t="s">
        <v>170</v>
      </c>
      <c r="CV185" t="s">
        <v>144</v>
      </c>
      <c r="CW185" t="s">
        <v>171</v>
      </c>
      <c r="CX185" t="s">
        <v>113</v>
      </c>
      <c r="CY185" t="s">
        <v>1219</v>
      </c>
      <c r="CZ185" t="s">
        <v>289</v>
      </c>
      <c r="DA185" t="s">
        <v>104</v>
      </c>
    </row>
    <row r="186" spans="1:105" x14ac:dyDescent="0.3">
      <c r="A186" t="s">
        <v>1220</v>
      </c>
      <c r="B186" t="s">
        <v>1221</v>
      </c>
      <c r="C186" t="s">
        <v>124</v>
      </c>
      <c r="D186" t="s">
        <v>108</v>
      </c>
      <c r="F186" t="s">
        <v>1222</v>
      </c>
      <c r="G186" t="s">
        <v>247</v>
      </c>
      <c r="I186" t="s">
        <v>1223</v>
      </c>
      <c r="J186" t="s">
        <v>308</v>
      </c>
      <c r="K186" t="s">
        <v>137</v>
      </c>
      <c r="L186" t="s">
        <v>1224</v>
      </c>
      <c r="M186" t="s">
        <v>935</v>
      </c>
      <c r="N186">
        <v>1</v>
      </c>
      <c r="P186">
        <v>46213</v>
      </c>
      <c r="Q186" t="s">
        <v>140</v>
      </c>
      <c r="R186">
        <v>46216</v>
      </c>
      <c r="S186" t="s">
        <v>141</v>
      </c>
      <c r="T186" t="s">
        <v>253</v>
      </c>
      <c r="U186" t="s">
        <v>112</v>
      </c>
      <c r="V186" t="s">
        <v>143</v>
      </c>
      <c r="W186" t="s">
        <v>144</v>
      </c>
      <c r="X186" t="s">
        <v>144</v>
      </c>
      <c r="Y186" t="s">
        <v>144</v>
      </c>
      <c r="Z186" t="s">
        <v>144</v>
      </c>
      <c r="AA186" t="s">
        <v>144</v>
      </c>
      <c r="AB186" t="s">
        <v>180</v>
      </c>
      <c r="AC186" t="s">
        <v>168</v>
      </c>
      <c r="AD186" t="s">
        <v>181</v>
      </c>
      <c r="AE186">
        <v>46231</v>
      </c>
      <c r="AF186">
        <v>46232</v>
      </c>
      <c r="AG186">
        <v>46232</v>
      </c>
      <c r="AH186">
        <v>46234</v>
      </c>
      <c r="AI186">
        <v>46239</v>
      </c>
      <c r="AJ186">
        <v>46239</v>
      </c>
      <c r="AK186">
        <v>46233</v>
      </c>
      <c r="AL186">
        <v>46239</v>
      </c>
      <c r="AM186">
        <v>46239</v>
      </c>
      <c r="AN186">
        <v>46238</v>
      </c>
      <c r="AO186">
        <v>46244</v>
      </c>
      <c r="AP186">
        <v>46244</v>
      </c>
      <c r="AQ186" t="s">
        <v>256</v>
      </c>
      <c r="AR186">
        <v>46262</v>
      </c>
      <c r="AS186">
        <v>46262</v>
      </c>
      <c r="AT186">
        <v>46232</v>
      </c>
      <c r="AU186">
        <v>46232</v>
      </c>
      <c r="AV186">
        <v>46232</v>
      </c>
      <c r="AW186">
        <v>46232</v>
      </c>
      <c r="AX186">
        <v>46232</v>
      </c>
      <c r="AY186">
        <v>46232</v>
      </c>
      <c r="AZ186">
        <v>46249</v>
      </c>
      <c r="BA186">
        <v>46249</v>
      </c>
      <c r="BB186">
        <v>46249</v>
      </c>
      <c r="BC186">
        <v>46234</v>
      </c>
      <c r="BD186">
        <v>46234</v>
      </c>
      <c r="BE186">
        <v>46234</v>
      </c>
      <c r="BF186" t="s">
        <v>149</v>
      </c>
      <c r="BG186">
        <v>46240</v>
      </c>
      <c r="BH186">
        <v>46241</v>
      </c>
      <c r="BI186">
        <v>46241</v>
      </c>
      <c r="BJ186" t="s">
        <v>180</v>
      </c>
      <c r="BK186">
        <v>30</v>
      </c>
      <c r="BL186">
        <v>46248</v>
      </c>
      <c r="BM186">
        <v>46252</v>
      </c>
      <c r="BN186">
        <v>46252</v>
      </c>
      <c r="BO186">
        <v>46251</v>
      </c>
      <c r="BP186">
        <v>46254</v>
      </c>
      <c r="BQ186">
        <v>46254</v>
      </c>
      <c r="BR186">
        <v>46259</v>
      </c>
      <c r="BS186">
        <v>46265</v>
      </c>
      <c r="BT186">
        <v>46265</v>
      </c>
      <c r="BU186">
        <v>46257</v>
      </c>
      <c r="BV186">
        <v>46259</v>
      </c>
      <c r="BW186">
        <v>46259</v>
      </c>
      <c r="BX186" t="s">
        <v>1218</v>
      </c>
      <c r="CN186" t="s">
        <v>113</v>
      </c>
      <c r="CO186" t="s">
        <v>113</v>
      </c>
      <c r="CP186" t="s">
        <v>113</v>
      </c>
      <c r="CQ186" t="s">
        <v>1220</v>
      </c>
      <c r="CR186">
        <v>46213</v>
      </c>
      <c r="CS186">
        <v>46211</v>
      </c>
      <c r="CT186" t="s">
        <v>151</v>
      </c>
      <c r="CU186" t="s">
        <v>170</v>
      </c>
      <c r="CV186" t="s">
        <v>144</v>
      </c>
      <c r="CW186" t="s">
        <v>171</v>
      </c>
      <c r="CX186" t="s">
        <v>113</v>
      </c>
      <c r="CY186" t="s">
        <v>288</v>
      </c>
      <c r="CZ186" t="s">
        <v>289</v>
      </c>
      <c r="DA186" t="s">
        <v>104</v>
      </c>
    </row>
    <row r="187" spans="1:105" x14ac:dyDescent="0.3">
      <c r="A187" t="s">
        <v>1225</v>
      </c>
      <c r="B187" t="s">
        <v>1226</v>
      </c>
      <c r="C187" t="s">
        <v>107</v>
      </c>
      <c r="D187" t="s">
        <v>108</v>
      </c>
      <c r="F187" t="s">
        <v>1227</v>
      </c>
      <c r="G187" t="s">
        <v>133</v>
      </c>
      <c r="H187" t="s">
        <v>1228</v>
      </c>
      <c r="I187" t="s">
        <v>1229</v>
      </c>
      <c r="J187" t="s">
        <v>327</v>
      </c>
      <c r="K187" t="s">
        <v>161</v>
      </c>
      <c r="L187" t="s">
        <v>1230</v>
      </c>
      <c r="M187" t="s">
        <v>115</v>
      </c>
      <c r="N187">
        <v>3</v>
      </c>
      <c r="O187" t="s">
        <v>1231</v>
      </c>
      <c r="P187">
        <v>46213</v>
      </c>
      <c r="Q187" t="s">
        <v>140</v>
      </c>
      <c r="R187">
        <v>46216</v>
      </c>
      <c r="S187" t="s">
        <v>141</v>
      </c>
      <c r="T187" t="s">
        <v>253</v>
      </c>
      <c r="U187" t="s">
        <v>112</v>
      </c>
      <c r="V187" t="s">
        <v>143</v>
      </c>
      <c r="W187" t="s">
        <v>144</v>
      </c>
      <c r="X187" t="s">
        <v>144</v>
      </c>
      <c r="Y187" t="s">
        <v>144</v>
      </c>
      <c r="Z187" t="s">
        <v>144</v>
      </c>
      <c r="AA187" t="s">
        <v>144</v>
      </c>
      <c r="AB187" t="s">
        <v>180</v>
      </c>
      <c r="AC187" t="s">
        <v>146</v>
      </c>
      <c r="AD187" t="s">
        <v>181</v>
      </c>
      <c r="AE187">
        <v>46239</v>
      </c>
      <c r="AF187">
        <v>46239</v>
      </c>
      <c r="AG187">
        <v>46239</v>
      </c>
      <c r="AH187">
        <v>46241</v>
      </c>
      <c r="AI187">
        <v>46244</v>
      </c>
      <c r="AJ187">
        <v>46244</v>
      </c>
      <c r="AK187">
        <v>46246</v>
      </c>
      <c r="AL187">
        <v>46246</v>
      </c>
      <c r="AM187">
        <v>46246</v>
      </c>
      <c r="AN187">
        <v>46248</v>
      </c>
      <c r="AO187">
        <v>46248</v>
      </c>
      <c r="AP187">
        <v>46248</v>
      </c>
      <c r="AT187">
        <v>46244</v>
      </c>
      <c r="AU187">
        <v>46244</v>
      </c>
      <c r="AV187">
        <v>46244</v>
      </c>
      <c r="AW187">
        <v>46244</v>
      </c>
      <c r="AX187">
        <v>46244</v>
      </c>
      <c r="AY187">
        <v>46244</v>
      </c>
      <c r="AZ187">
        <v>46259</v>
      </c>
      <c r="BA187">
        <v>46259</v>
      </c>
      <c r="BB187">
        <v>46259</v>
      </c>
      <c r="BC187">
        <v>46246</v>
      </c>
      <c r="BD187">
        <v>46244</v>
      </c>
      <c r="BE187">
        <v>46244</v>
      </c>
      <c r="BF187" t="s">
        <v>196</v>
      </c>
      <c r="BG187">
        <v>46251</v>
      </c>
      <c r="BH187">
        <v>46247</v>
      </c>
      <c r="BI187">
        <v>46247</v>
      </c>
      <c r="BJ187" t="s">
        <v>180</v>
      </c>
      <c r="BK187">
        <v>40</v>
      </c>
      <c r="BL187">
        <v>46259</v>
      </c>
      <c r="BM187">
        <v>46250</v>
      </c>
      <c r="BN187">
        <v>46250</v>
      </c>
      <c r="BO187">
        <v>46261</v>
      </c>
      <c r="BP187">
        <v>46251</v>
      </c>
      <c r="BQ187">
        <v>46251</v>
      </c>
      <c r="BR187">
        <v>46264</v>
      </c>
      <c r="BS187">
        <v>46264</v>
      </c>
      <c r="BT187">
        <v>46264</v>
      </c>
      <c r="BU187">
        <v>46263</v>
      </c>
      <c r="BV187">
        <v>46260</v>
      </c>
      <c r="BW187">
        <v>46260</v>
      </c>
      <c r="BX187" t="s">
        <v>1232</v>
      </c>
      <c r="CN187" t="s">
        <v>113</v>
      </c>
      <c r="CO187" t="s">
        <v>113</v>
      </c>
      <c r="CP187" t="s">
        <v>113</v>
      </c>
      <c r="CQ187" t="s">
        <v>1225</v>
      </c>
      <c r="CR187">
        <v>46219</v>
      </c>
      <c r="CS187">
        <v>46213</v>
      </c>
      <c r="CT187" t="s">
        <v>151</v>
      </c>
      <c r="CU187" t="s">
        <v>170</v>
      </c>
      <c r="CV187" t="s">
        <v>144</v>
      </c>
      <c r="CW187" t="s">
        <v>171</v>
      </c>
      <c r="CX187" t="s">
        <v>113</v>
      </c>
      <c r="CY187" t="s">
        <v>183</v>
      </c>
      <c r="CZ187" t="s">
        <v>153</v>
      </c>
      <c r="DA187" t="s">
        <v>104</v>
      </c>
    </row>
    <row r="188" spans="1:105" x14ac:dyDescent="0.3">
      <c r="A188" t="s">
        <v>1233</v>
      </c>
      <c r="B188" t="s">
        <v>1234</v>
      </c>
      <c r="C188" t="s">
        <v>107</v>
      </c>
      <c r="D188" t="s">
        <v>108</v>
      </c>
      <c r="F188" t="s">
        <v>1235</v>
      </c>
      <c r="G188" t="s">
        <v>133</v>
      </c>
      <c r="H188" t="s">
        <v>1228</v>
      </c>
      <c r="I188" t="s">
        <v>1229</v>
      </c>
      <c r="J188" t="s">
        <v>327</v>
      </c>
      <c r="K188" t="s">
        <v>161</v>
      </c>
      <c r="L188" t="s">
        <v>1236</v>
      </c>
      <c r="M188" t="s">
        <v>115</v>
      </c>
      <c r="N188">
        <v>2</v>
      </c>
      <c r="O188" t="s">
        <v>1237</v>
      </c>
      <c r="P188">
        <v>46213</v>
      </c>
      <c r="Q188" t="s">
        <v>140</v>
      </c>
      <c r="R188">
        <v>46216</v>
      </c>
      <c r="S188" t="s">
        <v>141</v>
      </c>
      <c r="T188" t="s">
        <v>253</v>
      </c>
      <c r="U188" t="s">
        <v>112</v>
      </c>
      <c r="V188" t="s">
        <v>143</v>
      </c>
      <c r="W188" t="s">
        <v>144</v>
      </c>
      <c r="X188" t="s">
        <v>144</v>
      </c>
      <c r="Y188" t="s">
        <v>144</v>
      </c>
      <c r="Z188" t="s">
        <v>144</v>
      </c>
      <c r="AA188" t="s">
        <v>144</v>
      </c>
      <c r="AB188" t="s">
        <v>180</v>
      </c>
      <c r="AC188" t="s">
        <v>146</v>
      </c>
      <c r="AD188" t="s">
        <v>181</v>
      </c>
      <c r="AE188">
        <v>46239</v>
      </c>
      <c r="AF188">
        <v>46239</v>
      </c>
      <c r="AG188">
        <v>46239</v>
      </c>
      <c r="AH188">
        <v>46241</v>
      </c>
      <c r="AI188">
        <v>46244</v>
      </c>
      <c r="AJ188">
        <v>46244</v>
      </c>
      <c r="AK188">
        <v>46247</v>
      </c>
      <c r="AL188">
        <v>46247</v>
      </c>
      <c r="AM188">
        <v>46247</v>
      </c>
      <c r="AN188">
        <v>46249</v>
      </c>
      <c r="AO188">
        <v>46251</v>
      </c>
      <c r="AP188">
        <v>46251</v>
      </c>
      <c r="AT188">
        <v>46242</v>
      </c>
      <c r="AU188">
        <v>46242</v>
      </c>
      <c r="AV188">
        <v>46242</v>
      </c>
      <c r="AW188">
        <v>46242</v>
      </c>
      <c r="AX188">
        <v>46242</v>
      </c>
      <c r="AY188">
        <v>46242</v>
      </c>
      <c r="AZ188">
        <v>46259</v>
      </c>
      <c r="BA188">
        <v>46259</v>
      </c>
      <c r="BB188">
        <v>46259</v>
      </c>
      <c r="BC188">
        <v>46244</v>
      </c>
      <c r="BD188">
        <v>46246</v>
      </c>
      <c r="BE188">
        <v>46246</v>
      </c>
      <c r="BF188" t="s">
        <v>196</v>
      </c>
      <c r="BG188">
        <v>46247</v>
      </c>
      <c r="BH188">
        <v>46248</v>
      </c>
      <c r="BI188">
        <v>46248</v>
      </c>
      <c r="BJ188" t="s">
        <v>180</v>
      </c>
      <c r="BK188">
        <v>40</v>
      </c>
      <c r="BL188">
        <v>46253</v>
      </c>
      <c r="BM188">
        <v>46252</v>
      </c>
      <c r="BN188">
        <v>46252</v>
      </c>
      <c r="BO188">
        <v>46255</v>
      </c>
      <c r="BP188">
        <v>46253</v>
      </c>
      <c r="BQ188">
        <v>46253</v>
      </c>
      <c r="BR188">
        <v>46260</v>
      </c>
      <c r="BS188">
        <v>46264</v>
      </c>
      <c r="BT188">
        <v>46264</v>
      </c>
      <c r="BU188">
        <v>46259</v>
      </c>
      <c r="BV188">
        <v>46259</v>
      </c>
      <c r="BW188">
        <v>46259</v>
      </c>
      <c r="BX188" t="s">
        <v>1238</v>
      </c>
      <c r="CN188" t="s">
        <v>113</v>
      </c>
      <c r="CO188" t="s">
        <v>113</v>
      </c>
      <c r="CP188" t="s">
        <v>113</v>
      </c>
      <c r="CQ188" t="s">
        <v>1233</v>
      </c>
      <c r="CR188">
        <v>46218</v>
      </c>
      <c r="CS188">
        <v>46213</v>
      </c>
      <c r="CT188" t="s">
        <v>151</v>
      </c>
      <c r="CU188" t="s">
        <v>170</v>
      </c>
      <c r="CV188" t="s">
        <v>144</v>
      </c>
      <c r="CW188" t="s">
        <v>171</v>
      </c>
      <c r="CX188" t="s">
        <v>113</v>
      </c>
      <c r="CY188" t="s">
        <v>183</v>
      </c>
      <c r="CZ188" t="s">
        <v>153</v>
      </c>
      <c r="DA188" t="s">
        <v>104</v>
      </c>
    </row>
    <row r="189" spans="1:105" x14ac:dyDescent="0.3">
      <c r="A189" t="s">
        <v>1239</v>
      </c>
      <c r="B189" t="s">
        <v>1240</v>
      </c>
      <c r="C189" t="s">
        <v>107</v>
      </c>
      <c r="D189" t="s">
        <v>108</v>
      </c>
      <c r="F189" t="s">
        <v>1241</v>
      </c>
      <c r="G189" t="s">
        <v>133</v>
      </c>
      <c r="H189" t="s">
        <v>1242</v>
      </c>
      <c r="I189" t="s">
        <v>1243</v>
      </c>
      <c r="J189" t="s">
        <v>1244</v>
      </c>
      <c r="K189" t="s">
        <v>161</v>
      </c>
      <c r="L189" t="s">
        <v>1245</v>
      </c>
      <c r="M189" t="s">
        <v>115</v>
      </c>
      <c r="N189">
        <v>3</v>
      </c>
      <c r="O189" t="s">
        <v>1246</v>
      </c>
      <c r="P189">
        <v>46213</v>
      </c>
      <c r="Q189" t="s">
        <v>140</v>
      </c>
      <c r="R189">
        <v>46216</v>
      </c>
      <c r="S189" t="s">
        <v>141</v>
      </c>
      <c r="T189" t="s">
        <v>253</v>
      </c>
      <c r="U189" t="s">
        <v>112</v>
      </c>
      <c r="V189" t="s">
        <v>143</v>
      </c>
      <c r="W189" t="s">
        <v>144</v>
      </c>
      <c r="X189" t="s">
        <v>144</v>
      </c>
      <c r="Y189" t="s">
        <v>144</v>
      </c>
      <c r="Z189" t="s">
        <v>144</v>
      </c>
      <c r="AA189" t="s">
        <v>144</v>
      </c>
      <c r="AB189" t="s">
        <v>180</v>
      </c>
      <c r="AC189" t="s">
        <v>146</v>
      </c>
      <c r="AD189" t="s">
        <v>181</v>
      </c>
      <c r="AE189">
        <v>46234</v>
      </c>
      <c r="AF189">
        <v>46234</v>
      </c>
      <c r="AG189">
        <v>46234</v>
      </c>
      <c r="AH189">
        <v>46238</v>
      </c>
      <c r="AI189">
        <v>46244</v>
      </c>
      <c r="AJ189">
        <v>46244</v>
      </c>
      <c r="AK189">
        <v>46246</v>
      </c>
      <c r="AL189">
        <v>46246</v>
      </c>
      <c r="AM189">
        <v>46246</v>
      </c>
      <c r="AN189">
        <v>46248</v>
      </c>
      <c r="AO189">
        <v>46247</v>
      </c>
      <c r="AP189">
        <v>46247</v>
      </c>
      <c r="AT189">
        <v>46244</v>
      </c>
      <c r="AU189">
        <v>46244</v>
      </c>
      <c r="AV189">
        <v>46244</v>
      </c>
      <c r="AW189">
        <v>46244</v>
      </c>
      <c r="AX189">
        <v>46244</v>
      </c>
      <c r="AY189">
        <v>46244</v>
      </c>
      <c r="AZ189">
        <v>46259</v>
      </c>
      <c r="BA189">
        <v>46259</v>
      </c>
      <c r="BB189">
        <v>46259</v>
      </c>
      <c r="BC189">
        <v>46246</v>
      </c>
      <c r="BD189">
        <v>46248</v>
      </c>
      <c r="BE189">
        <v>46248</v>
      </c>
      <c r="BF189" t="s">
        <v>196</v>
      </c>
      <c r="BG189">
        <v>46251</v>
      </c>
      <c r="BH189">
        <v>46251</v>
      </c>
      <c r="BI189">
        <v>46251</v>
      </c>
      <c r="BJ189" t="s">
        <v>180</v>
      </c>
      <c r="BK189">
        <v>50</v>
      </c>
      <c r="BL189">
        <v>46254</v>
      </c>
      <c r="BM189">
        <v>46255</v>
      </c>
      <c r="BN189">
        <v>46255</v>
      </c>
      <c r="BO189">
        <v>46256</v>
      </c>
      <c r="BP189">
        <v>46256</v>
      </c>
      <c r="BQ189">
        <v>46256</v>
      </c>
      <c r="BR189">
        <v>46262</v>
      </c>
      <c r="BS189">
        <v>46264</v>
      </c>
      <c r="BT189">
        <v>46264</v>
      </c>
      <c r="BU189">
        <v>46261</v>
      </c>
      <c r="BV189">
        <v>46261</v>
      </c>
      <c r="BW189">
        <v>46261</v>
      </c>
      <c r="BX189" t="s">
        <v>1238</v>
      </c>
      <c r="CN189" t="s">
        <v>113</v>
      </c>
      <c r="CO189" t="s">
        <v>113</v>
      </c>
      <c r="CP189" t="s">
        <v>113</v>
      </c>
      <c r="CQ189" t="s">
        <v>1239</v>
      </c>
      <c r="CR189">
        <v>46218</v>
      </c>
      <c r="CS189">
        <v>46213</v>
      </c>
      <c r="CT189" t="s">
        <v>151</v>
      </c>
      <c r="CU189" t="s">
        <v>170</v>
      </c>
      <c r="CV189" t="s">
        <v>144</v>
      </c>
      <c r="CW189" t="s">
        <v>171</v>
      </c>
      <c r="CX189" t="s">
        <v>113</v>
      </c>
      <c r="CY189" t="s">
        <v>183</v>
      </c>
      <c r="CZ189" t="s">
        <v>153</v>
      </c>
      <c r="DA189" t="s">
        <v>104</v>
      </c>
    </row>
    <row r="190" spans="1:105" x14ac:dyDescent="0.3">
      <c r="A190" t="s">
        <v>1247</v>
      </c>
      <c r="B190" t="s">
        <v>1248</v>
      </c>
      <c r="C190" t="s">
        <v>107</v>
      </c>
      <c r="D190" t="s">
        <v>108</v>
      </c>
      <c r="F190" t="s">
        <v>1249</v>
      </c>
      <c r="G190" t="s">
        <v>133</v>
      </c>
      <c r="H190" t="s">
        <v>1242</v>
      </c>
      <c r="I190" t="s">
        <v>1243</v>
      </c>
      <c r="J190" t="s">
        <v>1244</v>
      </c>
      <c r="K190" t="s">
        <v>161</v>
      </c>
      <c r="L190" t="s">
        <v>1250</v>
      </c>
      <c r="M190" t="s">
        <v>115</v>
      </c>
      <c r="N190">
        <v>3</v>
      </c>
      <c r="O190" t="s">
        <v>1246</v>
      </c>
      <c r="P190">
        <v>46213</v>
      </c>
      <c r="Q190" t="s">
        <v>140</v>
      </c>
      <c r="R190">
        <v>46216</v>
      </c>
      <c r="S190" t="s">
        <v>141</v>
      </c>
      <c r="T190" t="s">
        <v>253</v>
      </c>
      <c r="U190" t="s">
        <v>112</v>
      </c>
      <c r="V190" t="s">
        <v>143</v>
      </c>
      <c r="W190" t="s">
        <v>144</v>
      </c>
      <c r="X190" t="s">
        <v>144</v>
      </c>
      <c r="Y190" t="s">
        <v>144</v>
      </c>
      <c r="Z190" t="s">
        <v>144</v>
      </c>
      <c r="AA190" t="s">
        <v>144</v>
      </c>
      <c r="AB190" t="s">
        <v>180</v>
      </c>
      <c r="AC190" t="s">
        <v>146</v>
      </c>
      <c r="AD190" t="s">
        <v>181</v>
      </c>
      <c r="AE190">
        <v>46234</v>
      </c>
      <c r="AF190">
        <v>46234</v>
      </c>
      <c r="AG190">
        <v>46234</v>
      </c>
      <c r="AH190">
        <v>46238</v>
      </c>
      <c r="AI190">
        <v>46244</v>
      </c>
      <c r="AJ190">
        <v>46244</v>
      </c>
      <c r="AK190">
        <v>46247</v>
      </c>
      <c r="AL190">
        <v>46247</v>
      </c>
      <c r="AM190">
        <v>46247</v>
      </c>
      <c r="AN190">
        <v>46249</v>
      </c>
      <c r="AO190">
        <v>46251</v>
      </c>
      <c r="AP190">
        <v>46251</v>
      </c>
      <c r="AT190">
        <v>46244</v>
      </c>
      <c r="AU190">
        <v>46244</v>
      </c>
      <c r="AV190">
        <v>46244</v>
      </c>
      <c r="AW190">
        <v>46244</v>
      </c>
      <c r="AX190">
        <v>46244</v>
      </c>
      <c r="AY190">
        <v>46244</v>
      </c>
      <c r="AZ190">
        <v>46259</v>
      </c>
      <c r="BA190">
        <v>46259</v>
      </c>
      <c r="BB190">
        <v>46259</v>
      </c>
      <c r="BC190">
        <v>46245</v>
      </c>
      <c r="BD190">
        <v>46250</v>
      </c>
      <c r="BE190">
        <v>46250</v>
      </c>
      <c r="BF190" t="s">
        <v>196</v>
      </c>
      <c r="BG190">
        <v>46253</v>
      </c>
      <c r="BH190">
        <v>46251</v>
      </c>
      <c r="BI190">
        <v>46251</v>
      </c>
      <c r="BJ190" t="s">
        <v>180</v>
      </c>
      <c r="BK190">
        <v>70</v>
      </c>
      <c r="BL190">
        <v>46256</v>
      </c>
      <c r="BM190">
        <v>46256</v>
      </c>
      <c r="BN190">
        <v>46256</v>
      </c>
      <c r="BO190">
        <v>46258</v>
      </c>
      <c r="BP190">
        <v>46259</v>
      </c>
      <c r="BQ190">
        <v>46259</v>
      </c>
      <c r="BR190">
        <v>46264</v>
      </c>
      <c r="BS190">
        <v>46265</v>
      </c>
      <c r="BT190">
        <v>46265</v>
      </c>
      <c r="BU190">
        <v>46263</v>
      </c>
      <c r="BV190">
        <v>46262</v>
      </c>
      <c r="BW190">
        <v>46262</v>
      </c>
      <c r="BX190" t="s">
        <v>1238</v>
      </c>
      <c r="CN190" t="s">
        <v>113</v>
      </c>
      <c r="CO190" t="s">
        <v>113</v>
      </c>
      <c r="CP190" t="s">
        <v>113</v>
      </c>
      <c r="CQ190" t="s">
        <v>1247</v>
      </c>
      <c r="CR190">
        <v>46218</v>
      </c>
      <c r="CS190">
        <v>46213</v>
      </c>
      <c r="CT190" t="s">
        <v>151</v>
      </c>
      <c r="CU190" t="s">
        <v>170</v>
      </c>
      <c r="CV190" t="s">
        <v>144</v>
      </c>
      <c r="CW190" t="s">
        <v>171</v>
      </c>
      <c r="CX190" t="s">
        <v>113</v>
      </c>
      <c r="CY190" t="s">
        <v>183</v>
      </c>
      <c r="CZ190" t="s">
        <v>153</v>
      </c>
      <c r="DA190" t="s">
        <v>104</v>
      </c>
    </row>
    <row r="191" spans="1:105" x14ac:dyDescent="0.3">
      <c r="A191" t="s">
        <v>1251</v>
      </c>
      <c r="B191" t="s">
        <v>1252</v>
      </c>
      <c r="C191" t="s">
        <v>124</v>
      </c>
      <c r="D191" t="s">
        <v>108</v>
      </c>
      <c r="F191" t="s">
        <v>1253</v>
      </c>
      <c r="G191" t="s">
        <v>133</v>
      </c>
      <c r="H191" t="s">
        <v>1228</v>
      </c>
      <c r="I191" t="s">
        <v>1254</v>
      </c>
      <c r="J191" t="s">
        <v>327</v>
      </c>
      <c r="K191" t="s">
        <v>161</v>
      </c>
      <c r="L191" t="s">
        <v>1255</v>
      </c>
      <c r="M191" t="s">
        <v>115</v>
      </c>
      <c r="N191">
        <v>2</v>
      </c>
      <c r="O191" t="s">
        <v>1237</v>
      </c>
      <c r="P191">
        <v>46213</v>
      </c>
      <c r="Q191" t="s">
        <v>140</v>
      </c>
      <c r="R191">
        <v>46216</v>
      </c>
      <c r="S191" t="s">
        <v>141</v>
      </c>
      <c r="T191" t="s">
        <v>253</v>
      </c>
      <c r="U191" t="s">
        <v>112</v>
      </c>
      <c r="V191" t="s">
        <v>143</v>
      </c>
      <c r="W191" t="s">
        <v>144</v>
      </c>
      <c r="X191" t="s">
        <v>144</v>
      </c>
      <c r="Y191" t="s">
        <v>144</v>
      </c>
      <c r="Z191" t="s">
        <v>144</v>
      </c>
      <c r="AA191" t="s">
        <v>144</v>
      </c>
      <c r="AB191" t="s">
        <v>180</v>
      </c>
      <c r="AC191" t="s">
        <v>146</v>
      </c>
      <c r="AD191" t="s">
        <v>181</v>
      </c>
      <c r="AE191">
        <v>46239</v>
      </c>
      <c r="AF191">
        <v>46239</v>
      </c>
      <c r="AG191">
        <v>46239</v>
      </c>
      <c r="AH191">
        <v>46241</v>
      </c>
      <c r="AI191">
        <v>46244</v>
      </c>
      <c r="AJ191">
        <v>46244</v>
      </c>
      <c r="AK191">
        <v>46247</v>
      </c>
      <c r="AL191">
        <v>46247</v>
      </c>
      <c r="AM191">
        <v>46247</v>
      </c>
      <c r="AN191">
        <v>46249</v>
      </c>
      <c r="AO191">
        <v>46251</v>
      </c>
      <c r="AP191">
        <v>46251</v>
      </c>
      <c r="AT191">
        <v>46243</v>
      </c>
      <c r="AU191">
        <v>46243</v>
      </c>
      <c r="AV191">
        <v>46243</v>
      </c>
      <c r="AW191">
        <v>46243</v>
      </c>
      <c r="AX191">
        <v>46243</v>
      </c>
      <c r="AY191">
        <v>46243</v>
      </c>
      <c r="AZ191">
        <v>46259</v>
      </c>
      <c r="BA191">
        <v>46259</v>
      </c>
      <c r="BB191">
        <v>46259</v>
      </c>
      <c r="BC191">
        <v>46244</v>
      </c>
      <c r="BD191">
        <v>46244</v>
      </c>
      <c r="BE191">
        <v>46244</v>
      </c>
      <c r="BF191" t="s">
        <v>149</v>
      </c>
      <c r="BG191">
        <v>46248</v>
      </c>
      <c r="BH191">
        <v>46251</v>
      </c>
      <c r="BI191">
        <v>46251</v>
      </c>
      <c r="BJ191" t="s">
        <v>180</v>
      </c>
      <c r="BK191">
        <v>50</v>
      </c>
      <c r="BL191">
        <v>46255</v>
      </c>
      <c r="BM191">
        <v>46254</v>
      </c>
      <c r="BN191">
        <v>46254</v>
      </c>
      <c r="BO191">
        <v>46257</v>
      </c>
      <c r="BP191">
        <v>46256</v>
      </c>
      <c r="BQ191">
        <v>46256</v>
      </c>
      <c r="BR191">
        <v>46261</v>
      </c>
      <c r="BS191">
        <v>46265</v>
      </c>
      <c r="BT191">
        <v>46265</v>
      </c>
      <c r="BU191">
        <v>46260</v>
      </c>
      <c r="BV191">
        <v>46261</v>
      </c>
      <c r="BX191" t="s">
        <v>1238</v>
      </c>
      <c r="CN191" t="s">
        <v>113</v>
      </c>
      <c r="CO191" t="s">
        <v>113</v>
      </c>
      <c r="CP191" t="s">
        <v>113</v>
      </c>
      <c r="CQ191" t="s">
        <v>1251</v>
      </c>
      <c r="CR191">
        <v>46218</v>
      </c>
      <c r="CS191">
        <v>46213</v>
      </c>
      <c r="CT191" t="s">
        <v>151</v>
      </c>
      <c r="CU191" t="s">
        <v>170</v>
      </c>
      <c r="CV191" t="s">
        <v>144</v>
      </c>
      <c r="CW191" t="s">
        <v>171</v>
      </c>
      <c r="CX191" t="s">
        <v>113</v>
      </c>
      <c r="CY191" t="s">
        <v>183</v>
      </c>
      <c r="CZ191" t="s">
        <v>153</v>
      </c>
      <c r="DA191" t="s">
        <v>104</v>
      </c>
    </row>
    <row r="192" spans="1:105" x14ac:dyDescent="0.3">
      <c r="A192" t="s">
        <v>1256</v>
      </c>
      <c r="B192" t="s">
        <v>1257</v>
      </c>
      <c r="C192" t="s">
        <v>107</v>
      </c>
      <c r="D192" t="s">
        <v>108</v>
      </c>
      <c r="F192" t="s">
        <v>1258</v>
      </c>
      <c r="G192" t="s">
        <v>133</v>
      </c>
      <c r="H192" t="s">
        <v>1242</v>
      </c>
      <c r="I192" t="s">
        <v>1243</v>
      </c>
      <c r="J192" t="s">
        <v>327</v>
      </c>
      <c r="K192" t="s">
        <v>161</v>
      </c>
      <c r="L192" t="s">
        <v>1259</v>
      </c>
      <c r="M192" t="s">
        <v>115</v>
      </c>
      <c r="N192">
        <v>3</v>
      </c>
      <c r="O192" t="s">
        <v>1246</v>
      </c>
      <c r="P192">
        <v>46213</v>
      </c>
      <c r="Q192" t="s">
        <v>140</v>
      </c>
      <c r="R192">
        <v>46216</v>
      </c>
      <c r="S192" t="s">
        <v>141</v>
      </c>
      <c r="T192" t="s">
        <v>253</v>
      </c>
      <c r="U192" t="s">
        <v>112</v>
      </c>
      <c r="V192" t="s">
        <v>143</v>
      </c>
      <c r="W192" t="s">
        <v>144</v>
      </c>
      <c r="X192" t="s">
        <v>144</v>
      </c>
      <c r="Y192" t="s">
        <v>144</v>
      </c>
      <c r="Z192" t="s">
        <v>144</v>
      </c>
      <c r="AA192" t="s">
        <v>144</v>
      </c>
      <c r="AB192" t="s">
        <v>180</v>
      </c>
      <c r="AC192" t="s">
        <v>146</v>
      </c>
      <c r="AD192" t="s">
        <v>181</v>
      </c>
      <c r="AE192">
        <v>46239</v>
      </c>
      <c r="AF192">
        <v>46239</v>
      </c>
      <c r="AG192">
        <v>46239</v>
      </c>
      <c r="AH192">
        <v>46241</v>
      </c>
      <c r="AI192">
        <v>46244</v>
      </c>
      <c r="AJ192">
        <v>46244</v>
      </c>
      <c r="AK192">
        <v>46247</v>
      </c>
      <c r="AL192">
        <v>46247</v>
      </c>
      <c r="AM192">
        <v>46247</v>
      </c>
      <c r="AN192">
        <v>46249</v>
      </c>
      <c r="AO192">
        <v>46251</v>
      </c>
      <c r="AP192">
        <v>46251</v>
      </c>
      <c r="AT192">
        <v>46244</v>
      </c>
      <c r="AU192">
        <v>46244</v>
      </c>
      <c r="AV192">
        <v>46244</v>
      </c>
      <c r="AW192">
        <v>46244</v>
      </c>
      <c r="AX192">
        <v>46244</v>
      </c>
      <c r="AY192">
        <v>46244</v>
      </c>
      <c r="AZ192">
        <v>46259</v>
      </c>
      <c r="BA192">
        <v>46259</v>
      </c>
      <c r="BB192">
        <v>46259</v>
      </c>
      <c r="BC192">
        <v>46245</v>
      </c>
      <c r="BD192">
        <v>46242</v>
      </c>
      <c r="BE192">
        <v>46242</v>
      </c>
      <c r="BF192" t="s">
        <v>149</v>
      </c>
      <c r="BG192">
        <v>46252</v>
      </c>
      <c r="BH192">
        <v>46248</v>
      </c>
      <c r="BI192">
        <v>46248</v>
      </c>
      <c r="BJ192" t="s">
        <v>180</v>
      </c>
      <c r="BK192">
        <v>40</v>
      </c>
      <c r="BL192">
        <v>46253</v>
      </c>
      <c r="BM192">
        <v>46252</v>
      </c>
      <c r="BN192">
        <v>46252</v>
      </c>
      <c r="BO192">
        <v>46255</v>
      </c>
      <c r="BP192">
        <v>46254</v>
      </c>
      <c r="BQ192">
        <v>46254</v>
      </c>
      <c r="BR192">
        <v>46263</v>
      </c>
      <c r="BS192">
        <v>46264</v>
      </c>
      <c r="BT192">
        <v>46264</v>
      </c>
      <c r="BU192">
        <v>46262</v>
      </c>
      <c r="BV192">
        <v>46258</v>
      </c>
      <c r="BW192">
        <v>46258</v>
      </c>
      <c r="BX192" t="s">
        <v>1238</v>
      </c>
      <c r="CN192" t="s">
        <v>113</v>
      </c>
      <c r="CO192" t="s">
        <v>113</v>
      </c>
      <c r="CP192" t="s">
        <v>113</v>
      </c>
      <c r="CQ192" t="s">
        <v>1256</v>
      </c>
      <c r="CR192">
        <v>46219</v>
      </c>
      <c r="CS192">
        <v>46213</v>
      </c>
      <c r="CT192" t="s">
        <v>151</v>
      </c>
      <c r="CU192" t="s">
        <v>170</v>
      </c>
      <c r="CV192" t="s">
        <v>144</v>
      </c>
      <c r="CW192" t="s">
        <v>171</v>
      </c>
      <c r="CX192" t="s">
        <v>113</v>
      </c>
      <c r="CY192" t="s">
        <v>183</v>
      </c>
      <c r="CZ192" t="s">
        <v>153</v>
      </c>
      <c r="DA192" t="s">
        <v>104</v>
      </c>
    </row>
    <row r="193" spans="1:105" x14ac:dyDescent="0.3">
      <c r="A193" t="s">
        <v>1260</v>
      </c>
      <c r="B193" t="s">
        <v>1261</v>
      </c>
      <c r="C193" t="s">
        <v>107</v>
      </c>
      <c r="D193" t="s">
        <v>108</v>
      </c>
      <c r="F193" t="s">
        <v>1262</v>
      </c>
      <c r="G193" t="s">
        <v>133</v>
      </c>
      <c r="H193" t="s">
        <v>1228</v>
      </c>
      <c r="I193" t="s">
        <v>1229</v>
      </c>
      <c r="J193" t="s">
        <v>1244</v>
      </c>
      <c r="K193" t="s">
        <v>161</v>
      </c>
      <c r="L193" t="s">
        <v>1263</v>
      </c>
      <c r="M193" t="s">
        <v>115</v>
      </c>
      <c r="N193">
        <v>2</v>
      </c>
      <c r="O193" t="s">
        <v>1237</v>
      </c>
      <c r="P193">
        <v>46213</v>
      </c>
      <c r="Q193" t="s">
        <v>140</v>
      </c>
      <c r="R193">
        <v>46216</v>
      </c>
      <c r="S193" t="s">
        <v>141</v>
      </c>
      <c r="T193" t="s">
        <v>253</v>
      </c>
      <c r="U193" t="s">
        <v>112</v>
      </c>
      <c r="V193" t="s">
        <v>143</v>
      </c>
      <c r="W193" t="s">
        <v>144</v>
      </c>
      <c r="X193" t="s">
        <v>144</v>
      </c>
      <c r="Y193" t="s">
        <v>144</v>
      </c>
      <c r="Z193" t="s">
        <v>144</v>
      </c>
      <c r="AA193" t="s">
        <v>144</v>
      </c>
      <c r="AB193" t="s">
        <v>180</v>
      </c>
      <c r="AC193" t="s">
        <v>146</v>
      </c>
      <c r="AD193" t="s">
        <v>181</v>
      </c>
      <c r="AE193">
        <v>46234</v>
      </c>
      <c r="AF193">
        <v>46234</v>
      </c>
      <c r="AG193">
        <v>46234</v>
      </c>
      <c r="AH193">
        <v>46238</v>
      </c>
      <c r="AI193">
        <v>46244</v>
      </c>
      <c r="AJ193">
        <v>46244</v>
      </c>
      <c r="AK193">
        <v>46245</v>
      </c>
      <c r="AL193">
        <v>46245</v>
      </c>
      <c r="AM193">
        <v>46245</v>
      </c>
      <c r="AN193">
        <v>46247</v>
      </c>
      <c r="AO193">
        <v>46247</v>
      </c>
      <c r="AP193">
        <v>46247</v>
      </c>
      <c r="AT193">
        <v>46242</v>
      </c>
      <c r="AU193">
        <v>46242</v>
      </c>
      <c r="AV193">
        <v>46242</v>
      </c>
      <c r="AW193">
        <v>46242</v>
      </c>
      <c r="AX193">
        <v>46242</v>
      </c>
      <c r="AY193">
        <v>46242</v>
      </c>
      <c r="AZ193">
        <v>46259</v>
      </c>
      <c r="BA193">
        <v>46259</v>
      </c>
      <c r="BB193">
        <v>46259</v>
      </c>
      <c r="BC193">
        <v>46244</v>
      </c>
      <c r="BD193">
        <v>46245</v>
      </c>
      <c r="BE193">
        <v>46245</v>
      </c>
      <c r="BF193" t="s">
        <v>196</v>
      </c>
      <c r="BG193">
        <v>46249</v>
      </c>
      <c r="BH193">
        <v>46248</v>
      </c>
      <c r="BI193">
        <v>46248</v>
      </c>
      <c r="BJ193" t="s">
        <v>180</v>
      </c>
      <c r="BK193">
        <v>50</v>
      </c>
      <c r="BL193">
        <v>46255</v>
      </c>
      <c r="BM193">
        <v>46252</v>
      </c>
      <c r="BN193">
        <v>46252</v>
      </c>
      <c r="BO193">
        <v>46256</v>
      </c>
      <c r="BP193">
        <v>46254</v>
      </c>
      <c r="BQ193">
        <v>46254</v>
      </c>
      <c r="BR193">
        <v>46261</v>
      </c>
      <c r="BS193">
        <v>46264</v>
      </c>
      <c r="BT193">
        <v>46264</v>
      </c>
      <c r="BU193">
        <v>46260</v>
      </c>
      <c r="BV193">
        <v>46259</v>
      </c>
      <c r="BW193">
        <v>46259</v>
      </c>
      <c r="BX193" t="s">
        <v>1238</v>
      </c>
      <c r="CN193" t="s">
        <v>113</v>
      </c>
      <c r="CO193" t="s">
        <v>113</v>
      </c>
      <c r="CP193" t="s">
        <v>113</v>
      </c>
      <c r="CQ193" t="s">
        <v>1260</v>
      </c>
      <c r="CR193">
        <v>46218</v>
      </c>
      <c r="CS193">
        <v>46213</v>
      </c>
      <c r="CT193" t="s">
        <v>151</v>
      </c>
      <c r="CU193" t="s">
        <v>170</v>
      </c>
      <c r="CV193" t="s">
        <v>144</v>
      </c>
      <c r="CW193" t="s">
        <v>171</v>
      </c>
      <c r="CX193" t="s">
        <v>113</v>
      </c>
      <c r="CY193" t="s">
        <v>183</v>
      </c>
      <c r="CZ193" t="s">
        <v>153</v>
      </c>
      <c r="DA193" t="s">
        <v>104</v>
      </c>
    </row>
    <row r="194" spans="1:105" x14ac:dyDescent="0.3">
      <c r="A194" t="s">
        <v>1264</v>
      </c>
      <c r="B194" t="s">
        <v>1265</v>
      </c>
      <c r="C194" t="s">
        <v>124</v>
      </c>
      <c r="D194" t="s">
        <v>108</v>
      </c>
      <c r="F194" t="s">
        <v>1266</v>
      </c>
      <c r="G194" t="s">
        <v>133</v>
      </c>
      <c r="H194" t="s">
        <v>1242</v>
      </c>
      <c r="I194" t="s">
        <v>1243</v>
      </c>
      <c r="J194" t="s">
        <v>327</v>
      </c>
      <c r="K194" t="s">
        <v>161</v>
      </c>
      <c r="L194" t="s">
        <v>1267</v>
      </c>
      <c r="M194" t="s">
        <v>115</v>
      </c>
      <c r="N194">
        <v>3</v>
      </c>
      <c r="O194" t="s">
        <v>1246</v>
      </c>
      <c r="P194">
        <v>46213</v>
      </c>
      <c r="Q194" t="s">
        <v>140</v>
      </c>
      <c r="R194">
        <v>46216</v>
      </c>
      <c r="S194" t="s">
        <v>141</v>
      </c>
      <c r="T194" t="s">
        <v>253</v>
      </c>
      <c r="U194" t="s">
        <v>112</v>
      </c>
      <c r="V194" t="s">
        <v>143</v>
      </c>
      <c r="W194" t="s">
        <v>144</v>
      </c>
      <c r="X194" t="s">
        <v>144</v>
      </c>
      <c r="Y194" t="s">
        <v>144</v>
      </c>
      <c r="Z194" t="s">
        <v>144</v>
      </c>
      <c r="AA194" t="s">
        <v>144</v>
      </c>
      <c r="AB194" t="s">
        <v>180</v>
      </c>
      <c r="AC194" t="s">
        <v>146</v>
      </c>
      <c r="AD194" t="s">
        <v>181</v>
      </c>
      <c r="AE194">
        <v>46239</v>
      </c>
      <c r="AF194">
        <v>46239</v>
      </c>
      <c r="AG194">
        <v>46239</v>
      </c>
      <c r="AH194">
        <v>46241</v>
      </c>
      <c r="AI194">
        <v>46244</v>
      </c>
      <c r="AJ194">
        <v>46244</v>
      </c>
      <c r="AK194">
        <v>46252</v>
      </c>
      <c r="AL194">
        <v>46252</v>
      </c>
      <c r="AM194">
        <v>46252</v>
      </c>
      <c r="AN194">
        <v>46254</v>
      </c>
      <c r="AO194">
        <v>46254</v>
      </c>
      <c r="AP194">
        <v>46253</v>
      </c>
      <c r="AT194">
        <v>46245</v>
      </c>
      <c r="AU194">
        <v>46244</v>
      </c>
      <c r="AV194">
        <v>46244</v>
      </c>
      <c r="AW194">
        <v>46245</v>
      </c>
      <c r="AX194">
        <v>46244</v>
      </c>
      <c r="AY194">
        <v>46244</v>
      </c>
      <c r="AZ194">
        <v>46259</v>
      </c>
      <c r="BA194">
        <v>46259</v>
      </c>
      <c r="BB194">
        <v>46259</v>
      </c>
      <c r="BC194">
        <v>46246</v>
      </c>
      <c r="BD194">
        <v>46242</v>
      </c>
      <c r="BE194">
        <v>46242</v>
      </c>
      <c r="BF194" t="s">
        <v>149</v>
      </c>
      <c r="BG194">
        <v>46254</v>
      </c>
      <c r="BH194">
        <v>46251</v>
      </c>
      <c r="BI194">
        <v>46251</v>
      </c>
      <c r="BJ194" t="s">
        <v>180</v>
      </c>
      <c r="BK194">
        <v>40</v>
      </c>
      <c r="BL194">
        <v>46261</v>
      </c>
      <c r="BM194">
        <v>46253</v>
      </c>
      <c r="BN194">
        <v>46253</v>
      </c>
      <c r="BO194">
        <v>46263</v>
      </c>
      <c r="BP194">
        <v>46254</v>
      </c>
      <c r="BQ194">
        <v>46254</v>
      </c>
      <c r="BR194">
        <v>46265</v>
      </c>
      <c r="BS194">
        <v>46264</v>
      </c>
      <c r="BT194">
        <v>46264</v>
      </c>
      <c r="BU194">
        <v>46264</v>
      </c>
      <c r="BV194">
        <v>46260</v>
      </c>
      <c r="BW194">
        <v>46260</v>
      </c>
      <c r="BX194" t="s">
        <v>1238</v>
      </c>
      <c r="CN194" t="s">
        <v>113</v>
      </c>
      <c r="CO194" t="s">
        <v>113</v>
      </c>
      <c r="CP194" t="s">
        <v>113</v>
      </c>
      <c r="CQ194" t="s">
        <v>1264</v>
      </c>
      <c r="CR194">
        <v>46218</v>
      </c>
      <c r="CS194">
        <v>46213</v>
      </c>
      <c r="CT194" t="s">
        <v>151</v>
      </c>
      <c r="CU194" t="s">
        <v>170</v>
      </c>
      <c r="CV194" t="s">
        <v>144</v>
      </c>
      <c r="CW194" t="s">
        <v>171</v>
      </c>
      <c r="CX194" t="s">
        <v>113</v>
      </c>
      <c r="CY194" t="s">
        <v>183</v>
      </c>
      <c r="CZ194" t="s">
        <v>153</v>
      </c>
      <c r="DA194" t="s">
        <v>104</v>
      </c>
    </row>
    <row r="195" spans="1:105" x14ac:dyDescent="0.3">
      <c r="A195" t="s">
        <v>1268</v>
      </c>
      <c r="B195" t="s">
        <v>1269</v>
      </c>
      <c r="C195" t="s">
        <v>107</v>
      </c>
      <c r="D195" t="s">
        <v>108</v>
      </c>
      <c r="F195" t="s">
        <v>1270</v>
      </c>
      <c r="G195" t="s">
        <v>133</v>
      </c>
      <c r="H195" t="s">
        <v>1228</v>
      </c>
      <c r="I195" t="s">
        <v>1229</v>
      </c>
      <c r="J195" t="s">
        <v>1244</v>
      </c>
      <c r="K195" t="s">
        <v>161</v>
      </c>
      <c r="L195" t="s">
        <v>1271</v>
      </c>
      <c r="M195" t="s">
        <v>115</v>
      </c>
      <c r="N195">
        <v>3</v>
      </c>
      <c r="O195" t="s">
        <v>1237</v>
      </c>
      <c r="P195">
        <v>46213</v>
      </c>
      <c r="Q195" t="s">
        <v>140</v>
      </c>
      <c r="R195">
        <v>46216</v>
      </c>
      <c r="S195" t="s">
        <v>141</v>
      </c>
      <c r="T195" t="s">
        <v>253</v>
      </c>
      <c r="U195" t="s">
        <v>112</v>
      </c>
      <c r="V195" t="s">
        <v>143</v>
      </c>
      <c r="W195" t="s">
        <v>144</v>
      </c>
      <c r="X195" t="s">
        <v>144</v>
      </c>
      <c r="Y195" t="s">
        <v>144</v>
      </c>
      <c r="Z195" t="s">
        <v>144</v>
      </c>
      <c r="AA195" t="s">
        <v>144</v>
      </c>
      <c r="AB195" t="s">
        <v>180</v>
      </c>
      <c r="AC195" t="s">
        <v>146</v>
      </c>
      <c r="AD195" t="s">
        <v>181</v>
      </c>
      <c r="AE195">
        <v>46234</v>
      </c>
      <c r="AF195">
        <v>46234</v>
      </c>
      <c r="AG195">
        <v>46234</v>
      </c>
      <c r="AH195">
        <v>46238</v>
      </c>
      <c r="AI195">
        <v>46244</v>
      </c>
      <c r="AJ195">
        <v>46244</v>
      </c>
      <c r="AK195">
        <v>46246</v>
      </c>
      <c r="AL195">
        <v>46246</v>
      </c>
      <c r="AM195">
        <v>46246</v>
      </c>
      <c r="AN195">
        <v>46248</v>
      </c>
      <c r="AO195">
        <v>46247</v>
      </c>
      <c r="AP195">
        <v>46247</v>
      </c>
      <c r="AT195">
        <v>46242</v>
      </c>
      <c r="AU195">
        <v>46242</v>
      </c>
      <c r="AV195">
        <v>46242</v>
      </c>
      <c r="AW195">
        <v>46242</v>
      </c>
      <c r="AX195">
        <v>46242</v>
      </c>
      <c r="AY195">
        <v>46242</v>
      </c>
      <c r="AZ195">
        <v>46259</v>
      </c>
      <c r="BA195">
        <v>46259</v>
      </c>
      <c r="BB195">
        <v>46259</v>
      </c>
      <c r="BC195">
        <v>46244</v>
      </c>
      <c r="BD195">
        <v>46249</v>
      </c>
      <c r="BE195">
        <v>46249</v>
      </c>
      <c r="BF195" t="s">
        <v>196</v>
      </c>
      <c r="BG195">
        <v>46249</v>
      </c>
      <c r="BH195">
        <v>46252</v>
      </c>
      <c r="BI195">
        <v>46252</v>
      </c>
      <c r="BJ195" t="s">
        <v>180</v>
      </c>
      <c r="BK195">
        <v>50</v>
      </c>
      <c r="BL195">
        <v>46254</v>
      </c>
      <c r="BM195">
        <v>46256</v>
      </c>
      <c r="BN195">
        <v>46256</v>
      </c>
      <c r="BO195">
        <v>46256</v>
      </c>
      <c r="BP195">
        <v>46259</v>
      </c>
      <c r="BQ195">
        <v>46259</v>
      </c>
      <c r="BR195">
        <v>46261</v>
      </c>
      <c r="BS195">
        <v>46265</v>
      </c>
      <c r="BT195">
        <v>46265</v>
      </c>
      <c r="BU195">
        <v>46260</v>
      </c>
      <c r="BV195">
        <v>46262</v>
      </c>
      <c r="BX195" t="s">
        <v>1238</v>
      </c>
      <c r="CN195" t="s">
        <v>113</v>
      </c>
      <c r="CO195" t="s">
        <v>113</v>
      </c>
      <c r="CP195" t="s">
        <v>113</v>
      </c>
      <c r="CQ195" t="s">
        <v>1268</v>
      </c>
      <c r="CR195">
        <v>46218</v>
      </c>
      <c r="CS195">
        <v>46213</v>
      </c>
      <c r="CT195" t="s">
        <v>151</v>
      </c>
      <c r="CU195" t="s">
        <v>170</v>
      </c>
      <c r="CV195" t="s">
        <v>144</v>
      </c>
      <c r="CW195" t="s">
        <v>171</v>
      </c>
      <c r="CX195" t="s">
        <v>113</v>
      </c>
      <c r="CY195" t="s">
        <v>183</v>
      </c>
      <c r="CZ195" t="s">
        <v>153</v>
      </c>
      <c r="DA195" t="s">
        <v>104</v>
      </c>
    </row>
    <row r="196" spans="1:105" x14ac:dyDescent="0.3">
      <c r="A196" t="s">
        <v>1272</v>
      </c>
      <c r="B196" t="s">
        <v>1273</v>
      </c>
      <c r="C196" t="s">
        <v>107</v>
      </c>
      <c r="D196" t="s">
        <v>108</v>
      </c>
      <c r="F196" t="s">
        <v>1274</v>
      </c>
      <c r="G196" t="s">
        <v>133</v>
      </c>
      <c r="H196" t="s">
        <v>1228</v>
      </c>
      <c r="I196" t="s">
        <v>1275</v>
      </c>
      <c r="J196" t="s">
        <v>327</v>
      </c>
      <c r="K196" t="s">
        <v>161</v>
      </c>
      <c r="L196" t="s">
        <v>1230</v>
      </c>
      <c r="M196" t="s">
        <v>115</v>
      </c>
      <c r="N196">
        <v>3</v>
      </c>
      <c r="O196" t="s">
        <v>1231</v>
      </c>
      <c r="P196">
        <v>46213</v>
      </c>
      <c r="Q196" t="s">
        <v>140</v>
      </c>
      <c r="R196">
        <v>46216</v>
      </c>
      <c r="S196" t="s">
        <v>141</v>
      </c>
      <c r="T196" t="s">
        <v>253</v>
      </c>
      <c r="U196" t="s">
        <v>112</v>
      </c>
      <c r="V196" t="s">
        <v>143</v>
      </c>
      <c r="W196" t="s">
        <v>144</v>
      </c>
      <c r="X196" t="s">
        <v>144</v>
      </c>
      <c r="Y196" t="s">
        <v>144</v>
      </c>
      <c r="Z196" t="s">
        <v>144</v>
      </c>
      <c r="AA196" t="s">
        <v>144</v>
      </c>
      <c r="AB196" t="s">
        <v>180</v>
      </c>
      <c r="AC196" t="s">
        <v>146</v>
      </c>
      <c r="AD196" t="s">
        <v>181</v>
      </c>
      <c r="AE196">
        <v>46239</v>
      </c>
      <c r="AF196">
        <v>46239</v>
      </c>
      <c r="AG196">
        <v>46239</v>
      </c>
      <c r="AH196">
        <v>46241</v>
      </c>
      <c r="AI196">
        <v>46244</v>
      </c>
      <c r="AJ196">
        <v>46244</v>
      </c>
      <c r="AK196">
        <v>46245</v>
      </c>
      <c r="AL196">
        <v>46245</v>
      </c>
      <c r="AM196">
        <v>46245</v>
      </c>
      <c r="AN196">
        <v>46247</v>
      </c>
      <c r="AO196">
        <v>46247</v>
      </c>
      <c r="AP196">
        <v>46247</v>
      </c>
      <c r="AT196">
        <v>46244</v>
      </c>
      <c r="AU196">
        <v>46244</v>
      </c>
      <c r="AV196">
        <v>46244</v>
      </c>
      <c r="AW196">
        <v>46244</v>
      </c>
      <c r="AX196">
        <v>46244</v>
      </c>
      <c r="AY196">
        <v>46244</v>
      </c>
      <c r="AZ196">
        <v>46259</v>
      </c>
      <c r="BA196">
        <v>46259</v>
      </c>
      <c r="BB196">
        <v>46259</v>
      </c>
      <c r="BC196">
        <v>46246</v>
      </c>
      <c r="BD196">
        <v>46245</v>
      </c>
      <c r="BE196">
        <v>46245</v>
      </c>
      <c r="BF196" t="s">
        <v>196</v>
      </c>
      <c r="BG196">
        <v>46251</v>
      </c>
      <c r="BH196">
        <v>46249</v>
      </c>
      <c r="BI196">
        <v>46249</v>
      </c>
      <c r="BJ196" t="s">
        <v>180</v>
      </c>
      <c r="BK196">
        <v>40</v>
      </c>
      <c r="BL196">
        <v>46259</v>
      </c>
      <c r="BM196">
        <v>46253</v>
      </c>
      <c r="BN196">
        <v>46253</v>
      </c>
      <c r="BO196">
        <v>46261</v>
      </c>
      <c r="BP196">
        <v>46255</v>
      </c>
      <c r="BQ196">
        <v>46255</v>
      </c>
      <c r="BR196">
        <v>46264</v>
      </c>
      <c r="BS196">
        <v>46265</v>
      </c>
      <c r="BT196">
        <v>46265</v>
      </c>
      <c r="BU196">
        <v>46263</v>
      </c>
      <c r="BV196">
        <v>46262</v>
      </c>
      <c r="BW196">
        <v>46262</v>
      </c>
      <c r="BX196" t="s">
        <v>1238</v>
      </c>
      <c r="CN196" t="s">
        <v>113</v>
      </c>
      <c r="CO196" t="s">
        <v>113</v>
      </c>
      <c r="CP196" t="s">
        <v>113</v>
      </c>
      <c r="CQ196" t="s">
        <v>1272</v>
      </c>
      <c r="CR196">
        <v>46218</v>
      </c>
      <c r="CS196">
        <v>46213</v>
      </c>
      <c r="CT196" t="s">
        <v>151</v>
      </c>
      <c r="CU196" t="s">
        <v>170</v>
      </c>
      <c r="CV196" t="s">
        <v>144</v>
      </c>
      <c r="CW196" t="s">
        <v>171</v>
      </c>
      <c r="CX196" t="s">
        <v>113</v>
      </c>
      <c r="CY196" t="s">
        <v>183</v>
      </c>
      <c r="CZ196" t="s">
        <v>153</v>
      </c>
      <c r="DA196" t="s">
        <v>104</v>
      </c>
    </row>
    <row r="197" spans="1:105" x14ac:dyDescent="0.3">
      <c r="A197" t="s">
        <v>1276</v>
      </c>
      <c r="B197" t="s">
        <v>1277</v>
      </c>
      <c r="C197" t="s">
        <v>107</v>
      </c>
      <c r="D197" t="s">
        <v>108</v>
      </c>
      <c r="F197" t="s">
        <v>1278</v>
      </c>
      <c r="G197" t="s">
        <v>133</v>
      </c>
      <c r="H197" t="s">
        <v>1242</v>
      </c>
      <c r="I197" t="s">
        <v>1243</v>
      </c>
      <c r="J197" t="s">
        <v>327</v>
      </c>
      <c r="K197" t="s">
        <v>161</v>
      </c>
      <c r="L197" t="s">
        <v>1279</v>
      </c>
      <c r="M197" t="s">
        <v>115</v>
      </c>
      <c r="N197">
        <v>3</v>
      </c>
      <c r="O197" t="s">
        <v>1246</v>
      </c>
      <c r="P197">
        <v>46213</v>
      </c>
      <c r="Q197" t="s">
        <v>140</v>
      </c>
      <c r="R197">
        <v>46216</v>
      </c>
      <c r="S197" t="s">
        <v>141</v>
      </c>
      <c r="T197" t="s">
        <v>253</v>
      </c>
      <c r="U197" t="s">
        <v>112</v>
      </c>
      <c r="V197" t="s">
        <v>143</v>
      </c>
      <c r="W197" t="s">
        <v>144</v>
      </c>
      <c r="X197" t="s">
        <v>144</v>
      </c>
      <c r="Y197" t="s">
        <v>144</v>
      </c>
      <c r="Z197" t="s">
        <v>144</v>
      </c>
      <c r="AA197" t="s">
        <v>144</v>
      </c>
      <c r="AB197" t="s">
        <v>180</v>
      </c>
      <c r="AC197" t="s">
        <v>146</v>
      </c>
      <c r="AD197" t="s">
        <v>181</v>
      </c>
      <c r="AE197">
        <v>46239</v>
      </c>
      <c r="AF197">
        <v>46239</v>
      </c>
      <c r="AG197">
        <v>46239</v>
      </c>
      <c r="AH197">
        <v>46241</v>
      </c>
      <c r="AI197">
        <v>46244</v>
      </c>
      <c r="AJ197">
        <v>46244</v>
      </c>
      <c r="AK197">
        <v>46251</v>
      </c>
      <c r="AL197">
        <v>46251</v>
      </c>
      <c r="AM197">
        <v>46251</v>
      </c>
      <c r="AN197">
        <v>46253</v>
      </c>
      <c r="AO197">
        <v>46253</v>
      </c>
      <c r="AP197">
        <v>46253</v>
      </c>
      <c r="AT197">
        <v>46244</v>
      </c>
      <c r="AU197">
        <v>46244</v>
      </c>
      <c r="AV197">
        <v>46244</v>
      </c>
      <c r="AW197">
        <v>46244</v>
      </c>
      <c r="AX197">
        <v>46244</v>
      </c>
      <c r="AY197">
        <v>46244</v>
      </c>
      <c r="AZ197">
        <v>46259</v>
      </c>
      <c r="BA197">
        <v>46259</v>
      </c>
      <c r="BB197">
        <v>46259</v>
      </c>
      <c r="BC197">
        <v>46245</v>
      </c>
      <c r="BD197">
        <v>46246</v>
      </c>
      <c r="BE197">
        <v>46246</v>
      </c>
      <c r="BF197" t="s">
        <v>149</v>
      </c>
      <c r="BG197">
        <v>46252</v>
      </c>
      <c r="BH197">
        <v>46251</v>
      </c>
      <c r="BI197">
        <v>46251</v>
      </c>
      <c r="BJ197" t="s">
        <v>180</v>
      </c>
      <c r="BK197">
        <v>40</v>
      </c>
      <c r="BL197">
        <v>46255</v>
      </c>
      <c r="BM197">
        <v>46257</v>
      </c>
      <c r="BN197">
        <v>46257</v>
      </c>
      <c r="BO197">
        <v>46257</v>
      </c>
      <c r="BP197">
        <v>46259</v>
      </c>
      <c r="BQ197">
        <v>46259</v>
      </c>
      <c r="BR197">
        <v>46263</v>
      </c>
      <c r="BS197">
        <v>46264</v>
      </c>
      <c r="BT197">
        <v>46264</v>
      </c>
      <c r="BU197">
        <v>46262</v>
      </c>
      <c r="BV197">
        <v>46262</v>
      </c>
      <c r="BW197">
        <v>46262</v>
      </c>
      <c r="BX197" t="s">
        <v>1238</v>
      </c>
      <c r="CN197" t="s">
        <v>113</v>
      </c>
      <c r="CO197" t="s">
        <v>113</v>
      </c>
      <c r="CP197" t="s">
        <v>113</v>
      </c>
      <c r="CQ197" t="s">
        <v>1276</v>
      </c>
      <c r="CR197">
        <v>46219</v>
      </c>
      <c r="CS197">
        <v>46213</v>
      </c>
      <c r="CT197" t="s">
        <v>151</v>
      </c>
      <c r="CU197" t="s">
        <v>170</v>
      </c>
      <c r="CV197" t="s">
        <v>144</v>
      </c>
      <c r="CW197" t="s">
        <v>171</v>
      </c>
      <c r="CX197" t="s">
        <v>113</v>
      </c>
      <c r="CY197" t="s">
        <v>183</v>
      </c>
      <c r="CZ197" t="s">
        <v>153</v>
      </c>
      <c r="DA197" t="s">
        <v>104</v>
      </c>
    </row>
    <row r="198" spans="1:105" x14ac:dyDescent="0.3">
      <c r="A198" t="s">
        <v>1280</v>
      </c>
      <c r="B198" t="s">
        <v>1281</v>
      </c>
      <c r="C198" t="s">
        <v>107</v>
      </c>
      <c r="D198" t="s">
        <v>108</v>
      </c>
      <c r="F198" t="s">
        <v>1282</v>
      </c>
      <c r="G198" t="s">
        <v>133</v>
      </c>
      <c r="H198" t="s">
        <v>1242</v>
      </c>
      <c r="I198" t="s">
        <v>1243</v>
      </c>
      <c r="J198" t="s">
        <v>1244</v>
      </c>
      <c r="K198" t="s">
        <v>161</v>
      </c>
      <c r="L198" t="s">
        <v>1283</v>
      </c>
      <c r="M198" t="s">
        <v>115</v>
      </c>
      <c r="N198">
        <v>3</v>
      </c>
      <c r="O198" t="s">
        <v>1246</v>
      </c>
      <c r="P198">
        <v>46213</v>
      </c>
      <c r="Q198" t="s">
        <v>140</v>
      </c>
      <c r="R198">
        <v>46216</v>
      </c>
      <c r="S198" t="s">
        <v>141</v>
      </c>
      <c r="T198" t="s">
        <v>253</v>
      </c>
      <c r="U198" t="s">
        <v>112</v>
      </c>
      <c r="V198" t="s">
        <v>143</v>
      </c>
      <c r="W198" t="s">
        <v>144</v>
      </c>
      <c r="X198" t="s">
        <v>144</v>
      </c>
      <c r="Y198" t="s">
        <v>144</v>
      </c>
      <c r="Z198" t="s">
        <v>144</v>
      </c>
      <c r="AA198" t="s">
        <v>144</v>
      </c>
      <c r="AB198" t="s">
        <v>180</v>
      </c>
      <c r="AC198" t="s">
        <v>146</v>
      </c>
      <c r="AD198" t="s">
        <v>181</v>
      </c>
      <c r="AE198">
        <v>46234</v>
      </c>
      <c r="AF198">
        <v>46234</v>
      </c>
      <c r="AG198">
        <v>46234</v>
      </c>
      <c r="AH198">
        <v>46238</v>
      </c>
      <c r="AI198">
        <v>46244</v>
      </c>
      <c r="AJ198">
        <v>46244</v>
      </c>
      <c r="AK198">
        <v>46246</v>
      </c>
      <c r="AL198">
        <v>46246</v>
      </c>
      <c r="AM198">
        <v>46246</v>
      </c>
      <c r="AN198">
        <v>46248</v>
      </c>
      <c r="AO198">
        <v>46247</v>
      </c>
      <c r="AP198">
        <v>46247</v>
      </c>
      <c r="AT198">
        <v>46244</v>
      </c>
      <c r="AU198">
        <v>46244</v>
      </c>
      <c r="AV198">
        <v>46244</v>
      </c>
      <c r="AW198">
        <v>46244</v>
      </c>
      <c r="AX198">
        <v>46244</v>
      </c>
      <c r="AY198">
        <v>46244</v>
      </c>
      <c r="AZ198">
        <v>46259</v>
      </c>
      <c r="BA198">
        <v>46259</v>
      </c>
      <c r="BB198">
        <v>46259</v>
      </c>
      <c r="BC198">
        <v>46246</v>
      </c>
      <c r="BD198">
        <v>46244</v>
      </c>
      <c r="BE198">
        <v>46244</v>
      </c>
      <c r="BF198" t="s">
        <v>149</v>
      </c>
      <c r="BG198">
        <v>46252</v>
      </c>
      <c r="BH198">
        <v>46248</v>
      </c>
      <c r="BI198">
        <v>46248</v>
      </c>
      <c r="BJ198" t="s">
        <v>180</v>
      </c>
      <c r="BK198">
        <v>40</v>
      </c>
      <c r="BL198">
        <v>46255</v>
      </c>
      <c r="BM198">
        <v>46252</v>
      </c>
      <c r="BN198">
        <v>46252</v>
      </c>
      <c r="BO198">
        <v>46257</v>
      </c>
      <c r="BP198">
        <v>46254</v>
      </c>
      <c r="BQ198">
        <v>46254</v>
      </c>
      <c r="BR198">
        <v>46263</v>
      </c>
      <c r="BS198">
        <v>46264</v>
      </c>
      <c r="BT198">
        <v>46264</v>
      </c>
      <c r="BU198">
        <v>46262</v>
      </c>
      <c r="BV198">
        <v>46262</v>
      </c>
      <c r="BW198">
        <v>46262</v>
      </c>
      <c r="BX198" t="s">
        <v>1238</v>
      </c>
      <c r="CN198" t="s">
        <v>113</v>
      </c>
      <c r="CO198" t="s">
        <v>113</v>
      </c>
      <c r="CP198" t="s">
        <v>113</v>
      </c>
      <c r="CQ198" t="s">
        <v>1280</v>
      </c>
      <c r="CR198">
        <v>46218</v>
      </c>
      <c r="CS198">
        <v>46213</v>
      </c>
      <c r="CT198" t="s">
        <v>151</v>
      </c>
      <c r="CU198" t="s">
        <v>170</v>
      </c>
      <c r="CV198" t="s">
        <v>144</v>
      </c>
      <c r="CW198" t="s">
        <v>171</v>
      </c>
      <c r="CX198" t="s">
        <v>113</v>
      </c>
      <c r="CY198" t="s">
        <v>183</v>
      </c>
      <c r="CZ198" t="s">
        <v>153</v>
      </c>
      <c r="DA198" t="s">
        <v>104</v>
      </c>
    </row>
    <row r="199" spans="1:105" x14ac:dyDescent="0.3">
      <c r="A199" t="s">
        <v>1284</v>
      </c>
      <c r="B199" t="s">
        <v>1285</v>
      </c>
      <c r="C199" t="s">
        <v>107</v>
      </c>
      <c r="D199" t="s">
        <v>108</v>
      </c>
      <c r="F199" t="s">
        <v>1286</v>
      </c>
      <c r="G199" t="s">
        <v>133</v>
      </c>
      <c r="H199" t="s">
        <v>1242</v>
      </c>
      <c r="I199" t="s">
        <v>1243</v>
      </c>
      <c r="J199" t="s">
        <v>1244</v>
      </c>
      <c r="K199" t="s">
        <v>161</v>
      </c>
      <c r="L199" t="s">
        <v>1287</v>
      </c>
      <c r="M199" t="s">
        <v>115</v>
      </c>
      <c r="N199">
        <v>3</v>
      </c>
      <c r="O199" t="s">
        <v>1246</v>
      </c>
      <c r="P199">
        <v>46213</v>
      </c>
      <c r="Q199" t="s">
        <v>140</v>
      </c>
      <c r="R199">
        <v>46216</v>
      </c>
      <c r="S199" t="s">
        <v>141</v>
      </c>
      <c r="T199" t="s">
        <v>253</v>
      </c>
      <c r="U199" t="s">
        <v>112</v>
      </c>
      <c r="V199" t="s">
        <v>143</v>
      </c>
      <c r="W199" t="s">
        <v>144</v>
      </c>
      <c r="X199" t="s">
        <v>144</v>
      </c>
      <c r="Y199" t="s">
        <v>144</v>
      </c>
      <c r="Z199" t="s">
        <v>144</v>
      </c>
      <c r="AA199" t="s">
        <v>144</v>
      </c>
      <c r="AB199" t="s">
        <v>180</v>
      </c>
      <c r="AC199" t="s">
        <v>146</v>
      </c>
      <c r="AD199" t="s">
        <v>181</v>
      </c>
      <c r="AE199">
        <v>46234</v>
      </c>
      <c r="AF199">
        <v>46234</v>
      </c>
      <c r="AG199">
        <v>46234</v>
      </c>
      <c r="AH199">
        <v>46238</v>
      </c>
      <c r="AI199">
        <v>46244</v>
      </c>
      <c r="AJ199">
        <v>46244</v>
      </c>
      <c r="AK199">
        <v>46248</v>
      </c>
      <c r="AL199">
        <v>46248</v>
      </c>
      <c r="AM199">
        <v>46248</v>
      </c>
      <c r="AN199">
        <v>46250</v>
      </c>
      <c r="AO199">
        <v>46251</v>
      </c>
      <c r="AP199">
        <v>46251</v>
      </c>
      <c r="AT199">
        <v>46244</v>
      </c>
      <c r="AU199">
        <v>46244</v>
      </c>
      <c r="AV199">
        <v>46244</v>
      </c>
      <c r="AW199">
        <v>46244</v>
      </c>
      <c r="AX199">
        <v>46244</v>
      </c>
      <c r="AY199">
        <v>46244</v>
      </c>
      <c r="AZ199">
        <v>46259</v>
      </c>
      <c r="BA199">
        <v>46259</v>
      </c>
      <c r="BB199">
        <v>46259</v>
      </c>
      <c r="BC199">
        <v>46245</v>
      </c>
      <c r="BD199">
        <v>46249</v>
      </c>
      <c r="BE199">
        <v>46249</v>
      </c>
      <c r="BF199" t="s">
        <v>196</v>
      </c>
      <c r="BG199">
        <v>46254</v>
      </c>
      <c r="BH199">
        <v>46251</v>
      </c>
      <c r="BI199">
        <v>46251</v>
      </c>
      <c r="BJ199" t="s">
        <v>180</v>
      </c>
      <c r="BK199">
        <v>50</v>
      </c>
      <c r="BL199">
        <v>46258</v>
      </c>
      <c r="BM199">
        <v>46257</v>
      </c>
      <c r="BN199">
        <v>46257</v>
      </c>
      <c r="BO199">
        <v>46260</v>
      </c>
      <c r="BP199">
        <v>46258</v>
      </c>
      <c r="BQ199">
        <v>46258</v>
      </c>
      <c r="BR199">
        <v>46265</v>
      </c>
      <c r="BS199">
        <v>46264</v>
      </c>
      <c r="BT199">
        <v>46264</v>
      </c>
      <c r="BU199">
        <v>46264</v>
      </c>
      <c r="BV199">
        <v>46262</v>
      </c>
      <c r="BW199">
        <v>46262</v>
      </c>
      <c r="BX199" t="s">
        <v>1238</v>
      </c>
      <c r="CN199" t="s">
        <v>113</v>
      </c>
      <c r="CO199" t="s">
        <v>113</v>
      </c>
      <c r="CP199" t="s">
        <v>113</v>
      </c>
      <c r="CQ199" t="s">
        <v>1284</v>
      </c>
      <c r="CR199">
        <v>46218</v>
      </c>
      <c r="CS199">
        <v>46213</v>
      </c>
      <c r="CT199" t="s">
        <v>151</v>
      </c>
      <c r="CU199" t="s">
        <v>170</v>
      </c>
      <c r="CV199" t="s">
        <v>144</v>
      </c>
      <c r="CW199" t="s">
        <v>171</v>
      </c>
      <c r="CX199" t="s">
        <v>113</v>
      </c>
      <c r="CY199" t="s">
        <v>183</v>
      </c>
      <c r="CZ199" t="s">
        <v>153</v>
      </c>
      <c r="DA199" t="s">
        <v>104</v>
      </c>
    </row>
    <row r="200" spans="1:105" x14ac:dyDescent="0.3">
      <c r="A200" t="s">
        <v>1288</v>
      </c>
      <c r="B200" t="s">
        <v>1289</v>
      </c>
      <c r="C200" t="s">
        <v>124</v>
      </c>
      <c r="D200" t="s">
        <v>108</v>
      </c>
      <c r="F200" t="s">
        <v>1290</v>
      </c>
      <c r="G200" t="s">
        <v>133</v>
      </c>
      <c r="H200" t="s">
        <v>1242</v>
      </c>
      <c r="I200" t="s">
        <v>1243</v>
      </c>
      <c r="J200" t="s">
        <v>327</v>
      </c>
      <c r="K200" t="s">
        <v>161</v>
      </c>
      <c r="L200" t="s">
        <v>1291</v>
      </c>
      <c r="M200" t="s">
        <v>115</v>
      </c>
      <c r="N200">
        <v>3</v>
      </c>
      <c r="O200" t="s">
        <v>1246</v>
      </c>
      <c r="P200">
        <v>46213</v>
      </c>
      <c r="Q200" t="s">
        <v>140</v>
      </c>
      <c r="R200">
        <v>46216</v>
      </c>
      <c r="S200" t="s">
        <v>141</v>
      </c>
      <c r="T200" t="s">
        <v>253</v>
      </c>
      <c r="U200" t="s">
        <v>112</v>
      </c>
      <c r="V200" t="s">
        <v>143</v>
      </c>
      <c r="W200" t="s">
        <v>144</v>
      </c>
      <c r="X200" t="s">
        <v>144</v>
      </c>
      <c r="Y200" t="s">
        <v>144</v>
      </c>
      <c r="Z200" t="s">
        <v>144</v>
      </c>
      <c r="AA200" t="s">
        <v>144</v>
      </c>
      <c r="AB200" t="s">
        <v>180</v>
      </c>
      <c r="AC200" t="s">
        <v>146</v>
      </c>
      <c r="AD200" t="s">
        <v>181</v>
      </c>
      <c r="AE200">
        <v>46239</v>
      </c>
      <c r="AF200">
        <v>46239</v>
      </c>
      <c r="AG200">
        <v>46239</v>
      </c>
      <c r="AH200">
        <v>46241</v>
      </c>
      <c r="AI200">
        <v>46244</v>
      </c>
      <c r="AJ200">
        <v>46244</v>
      </c>
      <c r="AK200">
        <v>46252</v>
      </c>
      <c r="AL200">
        <v>46252</v>
      </c>
      <c r="AM200">
        <v>46252</v>
      </c>
      <c r="AN200">
        <v>46254</v>
      </c>
      <c r="AO200">
        <v>46254</v>
      </c>
      <c r="AP200">
        <v>46254</v>
      </c>
      <c r="AT200">
        <v>46245</v>
      </c>
      <c r="AU200">
        <v>46244</v>
      </c>
      <c r="AV200">
        <v>46244</v>
      </c>
      <c r="AW200">
        <v>46245</v>
      </c>
      <c r="AX200">
        <v>46244</v>
      </c>
      <c r="AY200">
        <v>46244</v>
      </c>
      <c r="AZ200">
        <v>46259</v>
      </c>
      <c r="BA200">
        <v>46259</v>
      </c>
      <c r="BB200">
        <v>46259</v>
      </c>
      <c r="BC200">
        <v>46246</v>
      </c>
      <c r="BD200">
        <v>46244</v>
      </c>
      <c r="BE200">
        <v>46244</v>
      </c>
      <c r="BF200" t="s">
        <v>149</v>
      </c>
      <c r="BG200">
        <v>46254</v>
      </c>
      <c r="BH200">
        <v>46252</v>
      </c>
      <c r="BI200">
        <v>46252</v>
      </c>
      <c r="BJ200" t="s">
        <v>180</v>
      </c>
      <c r="BK200">
        <v>60</v>
      </c>
      <c r="BL200">
        <v>46261</v>
      </c>
      <c r="BM200">
        <v>46255</v>
      </c>
      <c r="BN200">
        <v>46255</v>
      </c>
      <c r="BO200">
        <v>46263</v>
      </c>
      <c r="BP200">
        <v>46257</v>
      </c>
      <c r="BQ200">
        <v>46257</v>
      </c>
      <c r="BR200">
        <v>46265</v>
      </c>
      <c r="BS200">
        <v>46264</v>
      </c>
      <c r="BT200">
        <v>46264</v>
      </c>
      <c r="BU200">
        <v>46264</v>
      </c>
      <c r="BV200">
        <v>46262</v>
      </c>
      <c r="BW200">
        <v>46262</v>
      </c>
      <c r="BX200" t="s">
        <v>1238</v>
      </c>
      <c r="CN200" t="s">
        <v>113</v>
      </c>
      <c r="CO200" t="s">
        <v>113</v>
      </c>
      <c r="CP200" t="s">
        <v>113</v>
      </c>
      <c r="CQ200" t="s">
        <v>1288</v>
      </c>
      <c r="CR200">
        <v>46218</v>
      </c>
      <c r="CS200">
        <v>46213</v>
      </c>
      <c r="CT200" t="s">
        <v>151</v>
      </c>
      <c r="CU200" t="s">
        <v>170</v>
      </c>
      <c r="CV200" t="s">
        <v>144</v>
      </c>
      <c r="CW200" t="s">
        <v>171</v>
      </c>
      <c r="CX200" t="s">
        <v>113</v>
      </c>
      <c r="CY200" t="s">
        <v>183</v>
      </c>
      <c r="CZ200" t="s">
        <v>153</v>
      </c>
      <c r="DA200" t="s">
        <v>104</v>
      </c>
    </row>
    <row r="201" spans="1:105" x14ac:dyDescent="0.3">
      <c r="A201" t="s">
        <v>1292</v>
      </c>
      <c r="B201" t="s">
        <v>1293</v>
      </c>
      <c r="C201" t="s">
        <v>107</v>
      </c>
      <c r="D201" t="s">
        <v>108</v>
      </c>
      <c r="F201" t="s">
        <v>1294</v>
      </c>
      <c r="G201" t="s">
        <v>247</v>
      </c>
      <c r="I201" t="s">
        <v>1295</v>
      </c>
      <c r="J201" t="s">
        <v>1296</v>
      </c>
      <c r="K201" t="s">
        <v>161</v>
      </c>
      <c r="L201" t="s">
        <v>1297</v>
      </c>
      <c r="M201" t="s">
        <v>285</v>
      </c>
      <c r="N201">
        <v>3</v>
      </c>
      <c r="O201" t="s">
        <v>1231</v>
      </c>
      <c r="P201">
        <v>46238</v>
      </c>
      <c r="Q201" t="s">
        <v>140</v>
      </c>
      <c r="R201">
        <v>46238</v>
      </c>
      <c r="S201" t="s">
        <v>141</v>
      </c>
      <c r="T201" t="s">
        <v>253</v>
      </c>
      <c r="U201" t="s">
        <v>112</v>
      </c>
      <c r="V201" t="s">
        <v>143</v>
      </c>
      <c r="W201" t="s">
        <v>144</v>
      </c>
      <c r="X201" t="s">
        <v>144</v>
      </c>
      <c r="Y201" t="s">
        <v>144</v>
      </c>
      <c r="Z201" t="s">
        <v>144</v>
      </c>
      <c r="AA201" t="s">
        <v>144</v>
      </c>
      <c r="AB201" t="s">
        <v>180</v>
      </c>
      <c r="AC201" t="s">
        <v>220</v>
      </c>
      <c r="AD201" t="s">
        <v>181</v>
      </c>
      <c r="AE201">
        <v>46244</v>
      </c>
      <c r="AF201">
        <v>46244</v>
      </c>
      <c r="AG201">
        <v>46244</v>
      </c>
      <c r="AH201">
        <v>46250</v>
      </c>
      <c r="AI201">
        <v>46249</v>
      </c>
      <c r="AJ201">
        <v>46249</v>
      </c>
      <c r="AK201">
        <v>46251</v>
      </c>
      <c r="AL201">
        <v>46251</v>
      </c>
      <c r="AM201">
        <v>46251</v>
      </c>
      <c r="AN201">
        <v>46257</v>
      </c>
      <c r="AO201">
        <v>46257</v>
      </c>
      <c r="AP201">
        <v>46257</v>
      </c>
      <c r="AQ201" t="s">
        <v>256</v>
      </c>
      <c r="AR201">
        <v>46261</v>
      </c>
      <c r="AT201">
        <v>46245</v>
      </c>
      <c r="AU201">
        <v>46247</v>
      </c>
      <c r="AV201">
        <v>46247</v>
      </c>
      <c r="AW201">
        <v>46245</v>
      </c>
      <c r="AX201">
        <v>46247</v>
      </c>
      <c r="AY201">
        <v>46247</v>
      </c>
      <c r="AZ201">
        <v>46259</v>
      </c>
      <c r="BA201">
        <v>46259</v>
      </c>
      <c r="BB201">
        <v>46259</v>
      </c>
      <c r="BC201">
        <v>46247</v>
      </c>
      <c r="BD201">
        <v>46251</v>
      </c>
      <c r="BE201">
        <v>46251</v>
      </c>
      <c r="BF201" t="s">
        <v>149</v>
      </c>
      <c r="BG201">
        <v>46253</v>
      </c>
      <c r="BH201">
        <v>46254</v>
      </c>
      <c r="BI201">
        <v>46254</v>
      </c>
      <c r="BJ201" t="s">
        <v>180</v>
      </c>
      <c r="BK201" t="s">
        <v>120</v>
      </c>
      <c r="BL201">
        <v>46260</v>
      </c>
      <c r="BM201">
        <v>46258</v>
      </c>
      <c r="BN201">
        <v>46258</v>
      </c>
      <c r="BO201">
        <v>46262</v>
      </c>
      <c r="BP201">
        <v>46260</v>
      </c>
      <c r="BQ201">
        <v>46260</v>
      </c>
      <c r="BR201">
        <v>46264</v>
      </c>
      <c r="BS201">
        <v>46265</v>
      </c>
      <c r="BT201">
        <v>46265</v>
      </c>
      <c r="BU201">
        <v>46263</v>
      </c>
      <c r="BV201">
        <v>46264</v>
      </c>
      <c r="BW201">
        <v>46264</v>
      </c>
      <c r="BX201" t="s">
        <v>1298</v>
      </c>
      <c r="CN201" t="s">
        <v>113</v>
      </c>
      <c r="CO201" t="s">
        <v>113</v>
      </c>
      <c r="CP201" t="s">
        <v>113</v>
      </c>
      <c r="CQ201" t="s">
        <v>1292</v>
      </c>
      <c r="CR201">
        <v>46241</v>
      </c>
      <c r="CS201">
        <v>46233</v>
      </c>
      <c r="CT201" t="s">
        <v>151</v>
      </c>
      <c r="CU201" t="s">
        <v>170</v>
      </c>
      <c r="CV201" t="s">
        <v>144</v>
      </c>
      <c r="CW201" t="s">
        <v>171</v>
      </c>
      <c r="CX201" t="s">
        <v>113</v>
      </c>
      <c r="CY201" t="s">
        <v>1299</v>
      </c>
      <c r="CZ201" t="s">
        <v>1300</v>
      </c>
      <c r="DA201" t="s">
        <v>104</v>
      </c>
    </row>
    <row r="202" spans="1:105" x14ac:dyDescent="0.3">
      <c r="A202" t="s">
        <v>1301</v>
      </c>
      <c r="B202" t="s">
        <v>1302</v>
      </c>
      <c r="C202" t="s">
        <v>107</v>
      </c>
      <c r="D202" t="s">
        <v>108</v>
      </c>
      <c r="F202" t="s">
        <v>1303</v>
      </c>
      <c r="G202" t="s">
        <v>247</v>
      </c>
      <c r="H202" t="s">
        <v>1304</v>
      </c>
      <c r="I202" t="s">
        <v>1305</v>
      </c>
      <c r="J202" t="s">
        <v>308</v>
      </c>
      <c r="K202" t="s">
        <v>137</v>
      </c>
      <c r="L202" t="s">
        <v>1306</v>
      </c>
      <c r="M202" t="s">
        <v>310</v>
      </c>
      <c r="N202">
        <v>4</v>
      </c>
      <c r="O202" t="s">
        <v>373</v>
      </c>
      <c r="P202">
        <v>46190</v>
      </c>
      <c r="Q202" t="s">
        <v>140</v>
      </c>
      <c r="R202">
        <v>46190</v>
      </c>
      <c r="S202" t="s">
        <v>141</v>
      </c>
      <c r="T202" t="s">
        <v>253</v>
      </c>
      <c r="U202" t="s">
        <v>112</v>
      </c>
      <c r="V202" t="s">
        <v>21</v>
      </c>
      <c r="W202" t="s">
        <v>144</v>
      </c>
      <c r="X202" t="s">
        <v>144</v>
      </c>
      <c r="Y202" t="s">
        <v>144</v>
      </c>
      <c r="Z202" t="s">
        <v>144</v>
      </c>
      <c r="AA202" t="s">
        <v>144</v>
      </c>
      <c r="AB202" t="s">
        <v>313</v>
      </c>
      <c r="AC202" t="s">
        <v>146</v>
      </c>
      <c r="AD202" t="s">
        <v>314</v>
      </c>
      <c r="AE202">
        <v>46202</v>
      </c>
      <c r="AF202">
        <v>46202</v>
      </c>
      <c r="AG202">
        <v>46202</v>
      </c>
      <c r="AH202">
        <v>46213</v>
      </c>
      <c r="AI202">
        <v>46218</v>
      </c>
      <c r="AJ202">
        <v>46218</v>
      </c>
      <c r="AK202">
        <v>46224</v>
      </c>
      <c r="AL202">
        <v>46224</v>
      </c>
      <c r="AM202">
        <v>46202</v>
      </c>
      <c r="AN202">
        <v>46213</v>
      </c>
      <c r="AO202">
        <v>46218</v>
      </c>
      <c r="AP202">
        <v>46218</v>
      </c>
      <c r="AQ202" t="s">
        <v>256</v>
      </c>
      <c r="AR202">
        <v>46269</v>
      </c>
      <c r="AT202">
        <v>46209</v>
      </c>
      <c r="AU202">
        <v>46226</v>
      </c>
      <c r="AV202">
        <v>46226</v>
      </c>
      <c r="AW202">
        <v>46209</v>
      </c>
      <c r="AX202">
        <v>46226</v>
      </c>
      <c r="AY202">
        <v>46226</v>
      </c>
      <c r="AZ202">
        <v>46216</v>
      </c>
      <c r="BA202">
        <v>46239</v>
      </c>
      <c r="BB202">
        <v>46239</v>
      </c>
      <c r="BC202">
        <v>46210</v>
      </c>
      <c r="BD202">
        <v>46227</v>
      </c>
      <c r="BE202">
        <v>46227</v>
      </c>
      <c r="BF202" t="s">
        <v>1307</v>
      </c>
      <c r="BG202">
        <v>46217</v>
      </c>
      <c r="BH202">
        <v>46241</v>
      </c>
      <c r="BI202">
        <v>46241</v>
      </c>
      <c r="BJ202" t="s">
        <v>313</v>
      </c>
      <c r="BK202" t="s">
        <v>1308</v>
      </c>
      <c r="BL202">
        <v>46233</v>
      </c>
      <c r="BM202">
        <v>46252</v>
      </c>
      <c r="BN202">
        <v>46252</v>
      </c>
      <c r="BO202">
        <v>46236</v>
      </c>
      <c r="BP202">
        <v>46254</v>
      </c>
      <c r="BQ202">
        <v>46254</v>
      </c>
      <c r="BR202">
        <v>46240</v>
      </c>
      <c r="BS202">
        <v>46265</v>
      </c>
      <c r="BT202">
        <v>46265</v>
      </c>
      <c r="BU202">
        <v>46238</v>
      </c>
      <c r="BV202">
        <v>46261</v>
      </c>
      <c r="BW202">
        <v>46261</v>
      </c>
      <c r="BX202" t="s">
        <v>1309</v>
      </c>
      <c r="BY202">
        <v>46225</v>
      </c>
      <c r="CI202">
        <v>46228</v>
      </c>
      <c r="CJ202">
        <v>46232</v>
      </c>
      <c r="CN202" t="s">
        <v>113</v>
      </c>
      <c r="CO202" t="s">
        <v>1301</v>
      </c>
      <c r="CP202" t="s">
        <v>113</v>
      </c>
      <c r="CQ202" t="s">
        <v>1301</v>
      </c>
      <c r="CR202">
        <v>46185</v>
      </c>
      <c r="CS202">
        <v>46185</v>
      </c>
      <c r="CT202" t="s">
        <v>151</v>
      </c>
      <c r="CU202" t="s">
        <v>170</v>
      </c>
      <c r="CV202" t="s">
        <v>144</v>
      </c>
      <c r="CW202" t="s">
        <v>171</v>
      </c>
      <c r="CX202" t="s">
        <v>113</v>
      </c>
      <c r="CY202" t="s">
        <v>317</v>
      </c>
      <c r="CZ202" t="s">
        <v>289</v>
      </c>
      <c r="DA202" t="s">
        <v>104</v>
      </c>
    </row>
    <row r="203" spans="1:105" x14ac:dyDescent="0.3">
      <c r="A203" t="s">
        <v>1310</v>
      </c>
      <c r="B203" t="s">
        <v>1311</v>
      </c>
      <c r="C203" t="s">
        <v>1312</v>
      </c>
      <c r="D203" t="s">
        <v>108</v>
      </c>
      <c r="F203" t="s">
        <v>1313</v>
      </c>
      <c r="G203" t="s">
        <v>247</v>
      </c>
      <c r="I203" t="s">
        <v>1314</v>
      </c>
      <c r="J203" t="s">
        <v>249</v>
      </c>
      <c r="K203" t="s">
        <v>249</v>
      </c>
      <c r="L203" t="s">
        <v>1315</v>
      </c>
      <c r="M203" t="s">
        <v>218</v>
      </c>
      <c r="N203">
        <v>3</v>
      </c>
      <c r="O203" t="s">
        <v>429</v>
      </c>
      <c r="P203">
        <v>46211</v>
      </c>
      <c r="Q203" t="s">
        <v>140</v>
      </c>
      <c r="R203">
        <v>46211</v>
      </c>
      <c r="S203" t="s">
        <v>141</v>
      </c>
      <c r="T203" t="s">
        <v>253</v>
      </c>
      <c r="U203" t="s">
        <v>249</v>
      </c>
      <c r="V203" t="s">
        <v>21</v>
      </c>
      <c r="W203" t="s">
        <v>148</v>
      </c>
      <c r="X203" t="s">
        <v>148</v>
      </c>
      <c r="Y203" t="s">
        <v>148</v>
      </c>
      <c r="Z203" t="s">
        <v>148</v>
      </c>
      <c r="AA203" t="s">
        <v>148</v>
      </c>
      <c r="AB203" t="s">
        <v>375</v>
      </c>
      <c r="AC203" t="s">
        <v>113</v>
      </c>
      <c r="AD203" t="s">
        <v>255</v>
      </c>
      <c r="AE203">
        <v>46218</v>
      </c>
      <c r="AF203">
        <v>46223</v>
      </c>
      <c r="AG203">
        <v>46223</v>
      </c>
      <c r="AH203">
        <v>46218</v>
      </c>
      <c r="AI203">
        <v>46223</v>
      </c>
      <c r="AJ203">
        <v>46223</v>
      </c>
      <c r="AK203">
        <v>46224</v>
      </c>
      <c r="AL203">
        <v>46222</v>
      </c>
      <c r="AM203">
        <v>46223</v>
      </c>
      <c r="AN203">
        <v>46224</v>
      </c>
      <c r="AO203">
        <v>46224</v>
      </c>
      <c r="AP203">
        <v>46224</v>
      </c>
      <c r="AQ203" t="s">
        <v>256</v>
      </c>
      <c r="AR203">
        <v>46232</v>
      </c>
      <c r="AS203">
        <v>46232</v>
      </c>
      <c r="AT203">
        <v>46218</v>
      </c>
      <c r="AU203">
        <v>46223</v>
      </c>
      <c r="AV203">
        <v>46223</v>
      </c>
      <c r="AW203">
        <v>46218</v>
      </c>
      <c r="AX203">
        <v>46223</v>
      </c>
      <c r="AY203">
        <v>46223</v>
      </c>
      <c r="AZ203">
        <v>46228</v>
      </c>
      <c r="BA203">
        <v>46227</v>
      </c>
      <c r="BB203">
        <v>46225</v>
      </c>
      <c r="BC203">
        <v>46223</v>
      </c>
      <c r="BD203">
        <v>46225</v>
      </c>
      <c r="BE203">
        <v>46225</v>
      </c>
      <c r="BF203" t="s">
        <v>249</v>
      </c>
      <c r="BG203">
        <v>46223</v>
      </c>
      <c r="BH203">
        <v>46225</v>
      </c>
      <c r="BI203">
        <v>46225</v>
      </c>
      <c r="BJ203" t="s">
        <v>249</v>
      </c>
      <c r="BK203" t="s">
        <v>249</v>
      </c>
      <c r="BL203">
        <v>46230</v>
      </c>
      <c r="BM203">
        <v>46225</v>
      </c>
      <c r="BN203">
        <v>46225</v>
      </c>
      <c r="BO203">
        <v>46233</v>
      </c>
      <c r="BP203">
        <v>46229</v>
      </c>
      <c r="BQ203">
        <v>46229</v>
      </c>
      <c r="BR203">
        <v>46234</v>
      </c>
      <c r="BS203">
        <v>46244</v>
      </c>
      <c r="BT203">
        <v>46241</v>
      </c>
      <c r="BU203">
        <v>46234</v>
      </c>
      <c r="BV203">
        <v>46231</v>
      </c>
      <c r="BW203">
        <v>46230</v>
      </c>
      <c r="BX203" t="s">
        <v>1316</v>
      </c>
      <c r="BY203">
        <v>46226</v>
      </c>
      <c r="BZ203">
        <v>46225</v>
      </c>
      <c r="CI203">
        <v>46234</v>
      </c>
      <c r="CJ203">
        <v>46249</v>
      </c>
      <c r="CN203" t="s">
        <v>113</v>
      </c>
      <c r="CO203" t="s">
        <v>113</v>
      </c>
      <c r="CP203" t="s">
        <v>113</v>
      </c>
      <c r="CQ203" t="s">
        <v>113</v>
      </c>
      <c r="CR203" t="s">
        <v>113</v>
      </c>
      <c r="CS203" t="s">
        <v>113</v>
      </c>
      <c r="CT203" t="s">
        <v>113</v>
      </c>
      <c r="CU203" t="s">
        <v>170</v>
      </c>
      <c r="CV203" t="s">
        <v>144</v>
      </c>
      <c r="CW203" t="s">
        <v>171</v>
      </c>
      <c r="CX203" t="s">
        <v>113</v>
      </c>
      <c r="CY203" t="s">
        <v>119</v>
      </c>
      <c r="CZ203" t="s">
        <v>258</v>
      </c>
      <c r="DA203" t="s">
        <v>104</v>
      </c>
    </row>
    <row r="204" spans="1:105" x14ac:dyDescent="0.3">
      <c r="A204" t="s">
        <v>1317</v>
      </c>
      <c r="B204" t="s">
        <v>1318</v>
      </c>
      <c r="C204" t="s">
        <v>245</v>
      </c>
      <c r="D204" t="s">
        <v>108</v>
      </c>
      <c r="E204" t="s">
        <v>1319</v>
      </c>
      <c r="F204" t="s">
        <v>1319</v>
      </c>
      <c r="G204" t="s">
        <v>247</v>
      </c>
      <c r="I204" t="s">
        <v>1320</v>
      </c>
      <c r="J204" t="s">
        <v>249</v>
      </c>
      <c r="K204" t="s">
        <v>249</v>
      </c>
      <c r="L204" t="s">
        <v>1321</v>
      </c>
      <c r="M204" t="s">
        <v>226</v>
      </c>
      <c r="N204">
        <v>3</v>
      </c>
      <c r="P204">
        <v>46219</v>
      </c>
      <c r="Q204" t="s">
        <v>140</v>
      </c>
      <c r="R204">
        <v>46219</v>
      </c>
      <c r="S204" t="s">
        <v>252</v>
      </c>
      <c r="T204" t="s">
        <v>253</v>
      </c>
      <c r="U204" t="s">
        <v>249</v>
      </c>
      <c r="V204" t="s">
        <v>21</v>
      </c>
      <c r="W204" t="s">
        <v>148</v>
      </c>
      <c r="X204" t="s">
        <v>148</v>
      </c>
      <c r="Y204" t="s">
        <v>148</v>
      </c>
      <c r="Z204" t="s">
        <v>148</v>
      </c>
      <c r="AA204" t="s">
        <v>148</v>
      </c>
      <c r="AB204" t="s">
        <v>1322</v>
      </c>
      <c r="AC204" t="s">
        <v>113</v>
      </c>
      <c r="AD204" t="s">
        <v>255</v>
      </c>
      <c r="AE204">
        <v>46227</v>
      </c>
      <c r="AF204">
        <v>46227</v>
      </c>
      <c r="AG204">
        <v>46227</v>
      </c>
      <c r="AH204">
        <v>46231</v>
      </c>
      <c r="AI204">
        <v>46231</v>
      </c>
      <c r="AJ204">
        <v>46231</v>
      </c>
      <c r="AK204">
        <v>46227</v>
      </c>
      <c r="AL204">
        <v>46227</v>
      </c>
      <c r="AM204">
        <v>46227</v>
      </c>
      <c r="AN204">
        <v>46231</v>
      </c>
      <c r="AO204">
        <v>46231</v>
      </c>
      <c r="AP204">
        <v>46231</v>
      </c>
      <c r="AQ204" t="s">
        <v>256</v>
      </c>
      <c r="AR204">
        <v>46260</v>
      </c>
      <c r="AS204">
        <v>46260</v>
      </c>
      <c r="AT204">
        <v>46225</v>
      </c>
      <c r="AU204">
        <v>46231</v>
      </c>
      <c r="AV204">
        <v>46231</v>
      </c>
      <c r="AW204">
        <v>46225</v>
      </c>
      <c r="AX204">
        <v>46231</v>
      </c>
      <c r="AY204">
        <v>46231</v>
      </c>
      <c r="AZ204">
        <v>46228</v>
      </c>
      <c r="BA204">
        <v>46237</v>
      </c>
      <c r="BB204">
        <v>46237</v>
      </c>
      <c r="BC204">
        <v>46228</v>
      </c>
      <c r="BD204">
        <v>46232</v>
      </c>
      <c r="BE204">
        <v>46232</v>
      </c>
      <c r="BF204" t="s">
        <v>249</v>
      </c>
      <c r="BG204">
        <v>46228</v>
      </c>
      <c r="BH204">
        <v>46232</v>
      </c>
      <c r="BI204">
        <v>46232</v>
      </c>
      <c r="BJ204" t="s">
        <v>249</v>
      </c>
      <c r="BK204" t="s">
        <v>249</v>
      </c>
      <c r="BL204">
        <v>46230</v>
      </c>
      <c r="BM204">
        <v>46238</v>
      </c>
      <c r="BN204">
        <v>46238</v>
      </c>
      <c r="BO204">
        <v>46232</v>
      </c>
      <c r="BP204">
        <v>46248</v>
      </c>
      <c r="BQ204">
        <v>46260</v>
      </c>
      <c r="BR204">
        <v>46234</v>
      </c>
      <c r="BS204">
        <v>46261</v>
      </c>
      <c r="BT204">
        <v>46261</v>
      </c>
      <c r="BU204">
        <v>46234</v>
      </c>
      <c r="BV204">
        <v>46262</v>
      </c>
      <c r="BW204">
        <v>46245</v>
      </c>
      <c r="BX204" t="s">
        <v>1323</v>
      </c>
      <c r="BY204">
        <v>46262</v>
      </c>
      <c r="BZ204">
        <v>46239</v>
      </c>
      <c r="CA204">
        <v>46246</v>
      </c>
      <c r="CI204">
        <v>46241</v>
      </c>
      <c r="CJ204">
        <v>46246</v>
      </c>
      <c r="CK204">
        <v>46246</v>
      </c>
      <c r="CN204" t="s">
        <v>113</v>
      </c>
      <c r="CO204" t="s">
        <v>113</v>
      </c>
      <c r="CP204" t="s">
        <v>113</v>
      </c>
      <c r="CQ204" t="s">
        <v>113</v>
      </c>
      <c r="CR204" t="s">
        <v>113</v>
      </c>
      <c r="CS204" t="s">
        <v>113</v>
      </c>
      <c r="CT204" t="s">
        <v>113</v>
      </c>
      <c r="CU204" t="s">
        <v>170</v>
      </c>
      <c r="CV204" t="s">
        <v>144</v>
      </c>
      <c r="CW204" t="s">
        <v>171</v>
      </c>
      <c r="CX204" t="s">
        <v>113</v>
      </c>
      <c r="CY204" t="s">
        <v>119</v>
      </c>
      <c r="CZ204" t="s">
        <v>258</v>
      </c>
      <c r="DA204" t="s">
        <v>104</v>
      </c>
    </row>
    <row r="205" spans="1:105" x14ac:dyDescent="0.3">
      <c r="A205" t="s">
        <v>1324</v>
      </c>
      <c r="B205" t="s">
        <v>1325</v>
      </c>
      <c r="C205" t="s">
        <v>245</v>
      </c>
      <c r="D205" t="s">
        <v>108</v>
      </c>
      <c r="F205" t="s">
        <v>1326</v>
      </c>
      <c r="G205" t="s">
        <v>133</v>
      </c>
      <c r="H205" t="s">
        <v>1146</v>
      </c>
      <c r="I205" t="s">
        <v>1327</v>
      </c>
      <c r="J205" t="s">
        <v>249</v>
      </c>
      <c r="K205" t="s">
        <v>249</v>
      </c>
      <c r="L205" t="s">
        <v>1328</v>
      </c>
      <c r="M205" t="s">
        <v>344</v>
      </c>
      <c r="N205">
        <v>3</v>
      </c>
      <c r="O205" t="s">
        <v>1329</v>
      </c>
      <c r="P205">
        <v>46240</v>
      </c>
      <c r="Q205" t="s">
        <v>140</v>
      </c>
      <c r="R205">
        <v>46242</v>
      </c>
      <c r="S205" t="s">
        <v>1330</v>
      </c>
      <c r="T205" t="s">
        <v>448</v>
      </c>
      <c r="U205" t="s">
        <v>249</v>
      </c>
      <c r="W205" t="s">
        <v>148</v>
      </c>
      <c r="X205" t="s">
        <v>148</v>
      </c>
      <c r="Y205" t="s">
        <v>148</v>
      </c>
      <c r="Z205" t="s">
        <v>148</v>
      </c>
      <c r="AA205" t="s">
        <v>148</v>
      </c>
      <c r="AB205" t="s">
        <v>1331</v>
      </c>
      <c r="AC205" t="s">
        <v>113</v>
      </c>
      <c r="AD205" t="s">
        <v>255</v>
      </c>
      <c r="AE205">
        <v>46248</v>
      </c>
      <c r="AF205">
        <v>46252</v>
      </c>
      <c r="AG205">
        <v>46252</v>
      </c>
      <c r="AH205">
        <v>46248</v>
      </c>
      <c r="AI205">
        <v>46252</v>
      </c>
      <c r="AJ205">
        <v>46252</v>
      </c>
      <c r="AK205">
        <v>46248</v>
      </c>
      <c r="AL205">
        <v>46260</v>
      </c>
      <c r="AM205">
        <v>46260</v>
      </c>
      <c r="AN205">
        <v>46253</v>
      </c>
      <c r="AO205">
        <v>46260</v>
      </c>
      <c r="AP205">
        <v>46260</v>
      </c>
      <c r="AQ205" t="s">
        <v>148</v>
      </c>
      <c r="AR205" t="s">
        <v>148</v>
      </c>
      <c r="AS205" t="s">
        <v>148</v>
      </c>
      <c r="AT205">
        <v>46248</v>
      </c>
      <c r="AU205">
        <v>46251</v>
      </c>
      <c r="AV205">
        <v>46251</v>
      </c>
      <c r="AW205">
        <v>46248</v>
      </c>
      <c r="AX205">
        <v>46251</v>
      </c>
      <c r="AY205">
        <v>46251</v>
      </c>
      <c r="AZ205">
        <v>46253</v>
      </c>
      <c r="BA205">
        <v>46259</v>
      </c>
      <c r="BB205">
        <v>46260</v>
      </c>
      <c r="BC205">
        <v>46254</v>
      </c>
      <c r="BD205">
        <v>46253</v>
      </c>
      <c r="BE205">
        <v>46253</v>
      </c>
      <c r="BF205" t="s">
        <v>249</v>
      </c>
      <c r="BG205">
        <v>46254</v>
      </c>
      <c r="BH205">
        <v>46253</v>
      </c>
      <c r="BI205">
        <v>46253</v>
      </c>
      <c r="BJ205" t="s">
        <v>249</v>
      </c>
      <c r="BK205" t="s">
        <v>249</v>
      </c>
      <c r="BL205">
        <v>46254</v>
      </c>
      <c r="BM205">
        <v>46260</v>
      </c>
      <c r="BN205">
        <v>46260</v>
      </c>
      <c r="BO205">
        <v>46257</v>
      </c>
      <c r="BP205">
        <v>46261</v>
      </c>
      <c r="BQ205">
        <v>46261</v>
      </c>
      <c r="BR205">
        <v>46261</v>
      </c>
      <c r="BS205">
        <v>46269</v>
      </c>
      <c r="BU205">
        <v>46261</v>
      </c>
      <c r="BV205">
        <v>46265</v>
      </c>
      <c r="BW205">
        <v>46265</v>
      </c>
      <c r="BX205" t="s">
        <v>1332</v>
      </c>
      <c r="BY205">
        <v>46255</v>
      </c>
      <c r="BZ205">
        <v>46255</v>
      </c>
      <c r="CI205">
        <v>46265</v>
      </c>
      <c r="CJ205">
        <v>46267</v>
      </c>
      <c r="CN205" t="s">
        <v>113</v>
      </c>
      <c r="CO205" t="s">
        <v>113</v>
      </c>
      <c r="CP205" t="s">
        <v>113</v>
      </c>
      <c r="CQ205" t="s">
        <v>113</v>
      </c>
      <c r="CR205" t="s">
        <v>113</v>
      </c>
      <c r="CS205" t="s">
        <v>113</v>
      </c>
      <c r="CT205" t="s">
        <v>113</v>
      </c>
      <c r="CU205" t="s">
        <v>170</v>
      </c>
      <c r="CV205" t="s">
        <v>144</v>
      </c>
      <c r="CW205" t="s">
        <v>171</v>
      </c>
      <c r="CX205" t="s">
        <v>113</v>
      </c>
      <c r="CY205" t="s">
        <v>119</v>
      </c>
      <c r="CZ205" t="s">
        <v>121</v>
      </c>
      <c r="DA205" t="s">
        <v>104</v>
      </c>
    </row>
    <row r="206" spans="1:105" x14ac:dyDescent="0.3">
      <c r="A206" t="s">
        <v>1333</v>
      </c>
      <c r="B206" t="s">
        <v>1334</v>
      </c>
      <c r="C206" t="s">
        <v>107</v>
      </c>
      <c r="D206" t="s">
        <v>108</v>
      </c>
      <c r="F206" t="s">
        <v>1335</v>
      </c>
      <c r="G206" t="s">
        <v>247</v>
      </c>
      <c r="H206" t="s">
        <v>1336</v>
      </c>
      <c r="I206" t="s">
        <v>1337</v>
      </c>
      <c r="J206" t="s">
        <v>371</v>
      </c>
      <c r="K206" t="s">
        <v>137</v>
      </c>
      <c r="L206" t="s">
        <v>1338</v>
      </c>
      <c r="M206" t="s">
        <v>115</v>
      </c>
      <c r="N206">
        <v>4</v>
      </c>
      <c r="O206" t="s">
        <v>1336</v>
      </c>
      <c r="P206">
        <v>46234</v>
      </c>
      <c r="Q206" t="s">
        <v>140</v>
      </c>
      <c r="R206">
        <v>46238</v>
      </c>
      <c r="S206" t="s">
        <v>265</v>
      </c>
      <c r="T206" t="s">
        <v>448</v>
      </c>
      <c r="U206" t="s">
        <v>112</v>
      </c>
      <c r="V206" t="s">
        <v>143</v>
      </c>
      <c r="W206" t="s">
        <v>144</v>
      </c>
      <c r="X206" t="s">
        <v>144</v>
      </c>
      <c r="Y206" t="s">
        <v>144</v>
      </c>
      <c r="Z206" t="s">
        <v>144</v>
      </c>
      <c r="AA206" t="s">
        <v>144</v>
      </c>
      <c r="AB206" t="s">
        <v>387</v>
      </c>
      <c r="AC206" t="s">
        <v>146</v>
      </c>
      <c r="AD206" t="s">
        <v>314</v>
      </c>
      <c r="AE206">
        <v>46241</v>
      </c>
      <c r="AF206">
        <v>46247</v>
      </c>
      <c r="AG206">
        <v>46247</v>
      </c>
      <c r="AH206">
        <v>46255</v>
      </c>
      <c r="AI206">
        <v>46262</v>
      </c>
      <c r="AK206">
        <v>46255</v>
      </c>
      <c r="AL206">
        <v>46247</v>
      </c>
      <c r="AM206">
        <v>46247</v>
      </c>
      <c r="AN206">
        <v>46255</v>
      </c>
      <c r="AO206">
        <v>46260</v>
      </c>
      <c r="AP206">
        <v>46260</v>
      </c>
      <c r="AQ206" t="s">
        <v>256</v>
      </c>
      <c r="AR206">
        <v>46273</v>
      </c>
      <c r="AT206">
        <v>46251</v>
      </c>
      <c r="AU206">
        <v>46260</v>
      </c>
      <c r="AV206">
        <v>46260</v>
      </c>
      <c r="AW206">
        <v>46251</v>
      </c>
      <c r="AX206">
        <v>46265</v>
      </c>
      <c r="AZ206">
        <v>46249</v>
      </c>
      <c r="BA206">
        <v>46249</v>
      </c>
      <c r="BB206">
        <v>46249</v>
      </c>
      <c r="BC206">
        <v>46252</v>
      </c>
      <c r="BD206">
        <v>46292</v>
      </c>
      <c r="BF206" t="s">
        <v>149</v>
      </c>
      <c r="BG206">
        <v>46258</v>
      </c>
      <c r="BH206">
        <v>46268</v>
      </c>
      <c r="BJ206" t="s">
        <v>387</v>
      </c>
      <c r="BK206" t="s">
        <v>1339</v>
      </c>
      <c r="BL206">
        <v>46260</v>
      </c>
      <c r="BM206">
        <v>46271</v>
      </c>
      <c r="BO206">
        <v>46262</v>
      </c>
      <c r="BP206">
        <v>46274</v>
      </c>
      <c r="BR206">
        <v>46275</v>
      </c>
      <c r="BS206">
        <v>46277</v>
      </c>
      <c r="BU206">
        <v>46272</v>
      </c>
      <c r="BV206">
        <v>46275</v>
      </c>
      <c r="BX206" t="s">
        <v>316</v>
      </c>
      <c r="BY206">
        <v>46249</v>
      </c>
      <c r="CI206">
        <v>46264</v>
      </c>
      <c r="CJ206">
        <v>46264</v>
      </c>
      <c r="CN206" t="s">
        <v>113</v>
      </c>
      <c r="CO206" t="s">
        <v>113</v>
      </c>
      <c r="CP206" t="s">
        <v>113</v>
      </c>
      <c r="CQ206" t="s">
        <v>113</v>
      </c>
      <c r="CR206">
        <v>46237</v>
      </c>
      <c r="CS206">
        <v>46234</v>
      </c>
      <c r="CT206" t="s">
        <v>151</v>
      </c>
      <c r="CU206" t="s">
        <v>170</v>
      </c>
      <c r="CV206" t="s">
        <v>144</v>
      </c>
      <c r="CW206" t="s">
        <v>171</v>
      </c>
      <c r="CX206" t="s">
        <v>113</v>
      </c>
      <c r="CY206" t="s">
        <v>389</v>
      </c>
      <c r="CZ206" t="s">
        <v>289</v>
      </c>
    </row>
    <row r="207" spans="1:105" x14ac:dyDescent="0.3">
      <c r="A207" t="s">
        <v>1340</v>
      </c>
      <c r="B207" t="s">
        <v>1341</v>
      </c>
      <c r="C207" t="s">
        <v>107</v>
      </c>
      <c r="D207" t="s">
        <v>108</v>
      </c>
      <c r="F207" t="s">
        <v>1342</v>
      </c>
      <c r="G207" t="s">
        <v>247</v>
      </c>
      <c r="H207" t="s">
        <v>1336</v>
      </c>
      <c r="I207" t="s">
        <v>1343</v>
      </c>
      <c r="J207" t="s">
        <v>371</v>
      </c>
      <c r="K207" t="s">
        <v>137</v>
      </c>
      <c r="L207" t="s">
        <v>1338</v>
      </c>
      <c r="M207" t="s">
        <v>310</v>
      </c>
      <c r="N207">
        <v>4</v>
      </c>
      <c r="O207" t="s">
        <v>1336</v>
      </c>
      <c r="P207">
        <v>46204</v>
      </c>
      <c r="Q207" t="s">
        <v>140</v>
      </c>
      <c r="R207">
        <v>46205</v>
      </c>
      <c r="S207" t="s">
        <v>265</v>
      </c>
      <c r="T207" t="s">
        <v>448</v>
      </c>
      <c r="U207" t="s">
        <v>112</v>
      </c>
      <c r="V207" t="s">
        <v>143</v>
      </c>
      <c r="W207" t="s">
        <v>144</v>
      </c>
      <c r="X207" t="s">
        <v>144</v>
      </c>
      <c r="Y207" t="s">
        <v>144</v>
      </c>
      <c r="Z207" t="s">
        <v>144</v>
      </c>
      <c r="AA207" t="s">
        <v>144</v>
      </c>
      <c r="AB207" t="s">
        <v>387</v>
      </c>
      <c r="AC207" t="s">
        <v>146</v>
      </c>
      <c r="AD207" t="s">
        <v>314</v>
      </c>
      <c r="AE207">
        <v>46213</v>
      </c>
      <c r="AF207">
        <v>46218</v>
      </c>
      <c r="AG207">
        <v>46218</v>
      </c>
      <c r="AH207">
        <v>46226</v>
      </c>
      <c r="AI207" t="s">
        <v>1344</v>
      </c>
      <c r="AK207">
        <v>46213</v>
      </c>
      <c r="AL207">
        <v>46218</v>
      </c>
      <c r="AM207">
        <v>46218</v>
      </c>
      <c r="AN207">
        <v>46226</v>
      </c>
      <c r="AO207" t="s">
        <v>1344</v>
      </c>
      <c r="AQ207" t="s">
        <v>256</v>
      </c>
      <c r="AR207">
        <v>46273</v>
      </c>
      <c r="AT207">
        <v>46251</v>
      </c>
      <c r="AU207">
        <v>46260</v>
      </c>
      <c r="AV207">
        <v>46260</v>
      </c>
      <c r="AW207">
        <v>46251</v>
      </c>
      <c r="AX207">
        <v>46261</v>
      </c>
      <c r="AZ207">
        <v>46254</v>
      </c>
      <c r="BA207">
        <v>46265</v>
      </c>
      <c r="BC207">
        <v>46261</v>
      </c>
      <c r="BD207">
        <v>46293</v>
      </c>
      <c r="BF207" t="s">
        <v>149</v>
      </c>
      <c r="BG207">
        <v>46258</v>
      </c>
      <c r="BH207">
        <v>46269</v>
      </c>
      <c r="BJ207" t="s">
        <v>387</v>
      </c>
      <c r="BK207" t="s">
        <v>315</v>
      </c>
      <c r="BL207">
        <v>46263</v>
      </c>
      <c r="BM207">
        <v>46271</v>
      </c>
      <c r="BO207">
        <v>46267</v>
      </c>
      <c r="BP207">
        <v>46274</v>
      </c>
      <c r="BR207">
        <v>46275</v>
      </c>
      <c r="BS207">
        <v>46278</v>
      </c>
      <c r="BU207">
        <v>46295</v>
      </c>
      <c r="BV207">
        <v>46275</v>
      </c>
      <c r="BX207" t="s">
        <v>316</v>
      </c>
      <c r="BY207">
        <v>46249</v>
      </c>
      <c r="CI207">
        <v>46264</v>
      </c>
      <c r="CJ207">
        <v>46264</v>
      </c>
      <c r="CN207" t="s">
        <v>113</v>
      </c>
      <c r="CO207" t="s">
        <v>113</v>
      </c>
      <c r="CP207" t="s">
        <v>113</v>
      </c>
      <c r="CQ207" t="s">
        <v>113</v>
      </c>
      <c r="CR207">
        <v>46201</v>
      </c>
      <c r="CS207">
        <v>46201</v>
      </c>
      <c r="CT207" t="s">
        <v>151</v>
      </c>
      <c r="CU207" t="s">
        <v>113</v>
      </c>
      <c r="CV207" t="s">
        <v>113</v>
      </c>
      <c r="CW207" t="s">
        <v>113</v>
      </c>
      <c r="CX207" t="s">
        <v>113</v>
      </c>
      <c r="CY207" t="s">
        <v>317</v>
      </c>
      <c r="CZ207" t="s">
        <v>289</v>
      </c>
    </row>
    <row r="208" spans="1:105" x14ac:dyDescent="0.3">
      <c r="A208" t="s">
        <v>1345</v>
      </c>
      <c r="B208" t="s">
        <v>1346</v>
      </c>
      <c r="C208" t="s">
        <v>107</v>
      </c>
      <c r="D208" t="s">
        <v>108</v>
      </c>
      <c r="F208" t="s">
        <v>1347</v>
      </c>
      <c r="G208" t="s">
        <v>247</v>
      </c>
      <c r="H208" t="s">
        <v>1348</v>
      </c>
      <c r="I208" t="s">
        <v>1349</v>
      </c>
      <c r="J208" t="s">
        <v>1187</v>
      </c>
      <c r="K208" t="s">
        <v>161</v>
      </c>
      <c r="L208" t="s">
        <v>1350</v>
      </c>
      <c r="M208" t="s">
        <v>1189</v>
      </c>
      <c r="N208">
        <v>4</v>
      </c>
      <c r="O208" t="s">
        <v>1351</v>
      </c>
      <c r="P208">
        <v>46169</v>
      </c>
      <c r="Q208" t="s">
        <v>140</v>
      </c>
      <c r="R208">
        <v>46169</v>
      </c>
      <c r="S208" t="s">
        <v>265</v>
      </c>
      <c r="T208" t="s">
        <v>347</v>
      </c>
      <c r="U208" t="s">
        <v>112</v>
      </c>
      <c r="V208" t="s">
        <v>143</v>
      </c>
      <c r="W208" t="s">
        <v>144</v>
      </c>
      <c r="X208" t="s">
        <v>144</v>
      </c>
      <c r="Y208" t="s">
        <v>144</v>
      </c>
      <c r="Z208" t="s">
        <v>148</v>
      </c>
      <c r="AA208" t="s">
        <v>144</v>
      </c>
      <c r="AB208" t="s">
        <v>180</v>
      </c>
      <c r="AC208" t="s">
        <v>146</v>
      </c>
      <c r="AD208" t="s">
        <v>181</v>
      </c>
      <c r="AE208">
        <v>46176</v>
      </c>
      <c r="AF208">
        <v>46171</v>
      </c>
      <c r="AG208">
        <v>46171</v>
      </c>
      <c r="AH208">
        <v>46182</v>
      </c>
      <c r="AI208">
        <v>46182</v>
      </c>
      <c r="AJ208">
        <v>46182</v>
      </c>
      <c r="AQ208" t="s">
        <v>286</v>
      </c>
      <c r="BF208" t="s">
        <v>149</v>
      </c>
      <c r="BJ208" t="s">
        <v>180</v>
      </c>
      <c r="BK208">
        <v>60</v>
      </c>
      <c r="BX208" t="s">
        <v>1352</v>
      </c>
      <c r="CN208" t="s">
        <v>113</v>
      </c>
      <c r="CO208" t="s">
        <v>113</v>
      </c>
      <c r="CP208" t="s">
        <v>113</v>
      </c>
      <c r="CQ208" t="s">
        <v>113</v>
      </c>
      <c r="CR208" t="s">
        <v>188</v>
      </c>
      <c r="CS208" t="s">
        <v>113</v>
      </c>
      <c r="CT208" t="s">
        <v>380</v>
      </c>
      <c r="CU208" t="s">
        <v>113</v>
      </c>
      <c r="CV208" t="s">
        <v>113</v>
      </c>
      <c r="CW208" t="s">
        <v>113</v>
      </c>
      <c r="CX208" t="s">
        <v>113</v>
      </c>
      <c r="CY208" t="s">
        <v>288</v>
      </c>
      <c r="CZ208" t="s">
        <v>289</v>
      </c>
    </row>
    <row r="209" spans="1:105" x14ac:dyDescent="0.3">
      <c r="A209" t="s">
        <v>1353</v>
      </c>
      <c r="B209" t="s">
        <v>1354</v>
      </c>
      <c r="C209" t="s">
        <v>213</v>
      </c>
      <c r="D209" t="s">
        <v>108</v>
      </c>
      <c r="F209" t="s">
        <v>1355</v>
      </c>
      <c r="G209" t="s">
        <v>1356</v>
      </c>
      <c r="H209" t="s">
        <v>1146</v>
      </c>
      <c r="I209" t="s">
        <v>1357</v>
      </c>
      <c r="J209" t="s">
        <v>127</v>
      </c>
      <c r="M209" t="s">
        <v>115</v>
      </c>
      <c r="N209">
        <v>1</v>
      </c>
      <c r="P209">
        <v>46233</v>
      </c>
      <c r="Q209" t="s">
        <v>140</v>
      </c>
      <c r="R209">
        <v>46241</v>
      </c>
      <c r="S209" t="s">
        <v>1358</v>
      </c>
      <c r="T209" t="s">
        <v>448</v>
      </c>
      <c r="U209" t="s">
        <v>112</v>
      </c>
      <c r="V209" t="s">
        <v>21</v>
      </c>
      <c r="W209" t="s">
        <v>144</v>
      </c>
      <c r="X209" t="s">
        <v>144</v>
      </c>
      <c r="Y209" t="s">
        <v>144</v>
      </c>
      <c r="Z209" t="s">
        <v>144</v>
      </c>
      <c r="AA209" t="s">
        <v>144</v>
      </c>
      <c r="AB209" t="s">
        <v>145</v>
      </c>
      <c r="AC209" t="s">
        <v>146</v>
      </c>
      <c r="AD209" t="s">
        <v>147</v>
      </c>
      <c r="AE209">
        <v>46239</v>
      </c>
      <c r="AF209">
        <v>46245</v>
      </c>
      <c r="AG209">
        <v>46245</v>
      </c>
      <c r="AH209">
        <v>46247</v>
      </c>
      <c r="AI209">
        <v>46248</v>
      </c>
      <c r="AJ209">
        <v>46248</v>
      </c>
      <c r="AK209">
        <v>46244</v>
      </c>
      <c r="AL209">
        <v>46244</v>
      </c>
      <c r="AM209">
        <v>46244</v>
      </c>
      <c r="AN209">
        <v>46252</v>
      </c>
      <c r="AO209">
        <v>46258</v>
      </c>
      <c r="AP209">
        <v>46258</v>
      </c>
      <c r="AQ209" t="s">
        <v>148</v>
      </c>
      <c r="AR209" t="s">
        <v>148</v>
      </c>
      <c r="AS209" t="s">
        <v>148</v>
      </c>
      <c r="AT209">
        <v>46244</v>
      </c>
      <c r="AU209">
        <v>46246</v>
      </c>
      <c r="AV209">
        <v>46246</v>
      </c>
      <c r="AW209">
        <v>46244</v>
      </c>
      <c r="AX209">
        <v>46246</v>
      </c>
      <c r="AY209">
        <v>46246</v>
      </c>
      <c r="AZ209">
        <v>46250</v>
      </c>
      <c r="BA209">
        <v>46254</v>
      </c>
      <c r="BB209">
        <v>46254</v>
      </c>
      <c r="BC209">
        <v>46247</v>
      </c>
      <c r="BD209">
        <v>46248</v>
      </c>
      <c r="BE209">
        <v>46248</v>
      </c>
      <c r="BF209" t="s">
        <v>149</v>
      </c>
      <c r="BG209">
        <v>46252</v>
      </c>
      <c r="BH209">
        <v>46258</v>
      </c>
      <c r="BI209">
        <v>46258</v>
      </c>
      <c r="BJ209" t="s">
        <v>145</v>
      </c>
      <c r="BK209">
        <v>50</v>
      </c>
      <c r="BL209">
        <v>46255</v>
      </c>
      <c r="BM209">
        <v>46260</v>
      </c>
      <c r="BN209">
        <v>46260</v>
      </c>
      <c r="BO209">
        <v>46258</v>
      </c>
      <c r="BP209">
        <v>46263</v>
      </c>
      <c r="BQ209">
        <v>46263</v>
      </c>
      <c r="BR209">
        <v>46260</v>
      </c>
      <c r="BS209">
        <v>46267</v>
      </c>
      <c r="BU209">
        <v>46260</v>
      </c>
      <c r="BV209">
        <v>46265</v>
      </c>
      <c r="BW209">
        <v>46265</v>
      </c>
      <c r="BX209" t="s">
        <v>1359</v>
      </c>
      <c r="BY209">
        <v>46246</v>
      </c>
      <c r="BZ209">
        <v>46246</v>
      </c>
      <c r="CI209">
        <v>46256</v>
      </c>
      <c r="CJ209">
        <v>46265</v>
      </c>
      <c r="CK209">
        <v>46265</v>
      </c>
      <c r="CN209" t="s">
        <v>113</v>
      </c>
      <c r="CO209" t="s">
        <v>113</v>
      </c>
      <c r="CP209" t="s">
        <v>113</v>
      </c>
      <c r="CQ209" t="s">
        <v>1353</v>
      </c>
      <c r="CR209">
        <v>46234</v>
      </c>
      <c r="CS209">
        <v>46233</v>
      </c>
      <c r="CT209" t="s">
        <v>151</v>
      </c>
      <c r="CU209" t="s">
        <v>170</v>
      </c>
      <c r="CV209" t="s">
        <v>144</v>
      </c>
      <c r="CW209" t="s">
        <v>171</v>
      </c>
      <c r="CX209" t="s">
        <v>1360</v>
      </c>
      <c r="CY209" t="s">
        <v>152</v>
      </c>
      <c r="CZ209" t="s">
        <v>153</v>
      </c>
      <c r="DA209" t="s">
        <v>104</v>
      </c>
    </row>
    <row r="210" spans="1:105" x14ac:dyDescent="0.3">
      <c r="A210" t="s">
        <v>1361</v>
      </c>
      <c r="B210" t="s">
        <v>1362</v>
      </c>
      <c r="C210" t="s">
        <v>107</v>
      </c>
      <c r="D210" t="s">
        <v>108</v>
      </c>
      <c r="F210" t="s">
        <v>1363</v>
      </c>
      <c r="G210" t="s">
        <v>247</v>
      </c>
      <c r="H210" t="s">
        <v>1364</v>
      </c>
      <c r="I210" t="s">
        <v>1365</v>
      </c>
      <c r="J210" t="s">
        <v>308</v>
      </c>
      <c r="K210" t="s">
        <v>137</v>
      </c>
      <c r="M210" t="s">
        <v>344</v>
      </c>
      <c r="P210">
        <v>46139</v>
      </c>
      <c r="Q210" t="s">
        <v>140</v>
      </c>
      <c r="R210">
        <v>46139</v>
      </c>
      <c r="S210" t="s">
        <v>165</v>
      </c>
      <c r="T210" t="s">
        <v>113</v>
      </c>
      <c r="U210" t="s">
        <v>112</v>
      </c>
      <c r="V210" t="s">
        <v>1366</v>
      </c>
      <c r="W210" t="s">
        <v>144</v>
      </c>
      <c r="X210" t="s">
        <v>312</v>
      </c>
      <c r="Y210" t="s">
        <v>144</v>
      </c>
      <c r="Z210" t="s">
        <v>144</v>
      </c>
      <c r="AA210" t="s">
        <v>144</v>
      </c>
      <c r="AB210" t="s">
        <v>387</v>
      </c>
      <c r="AC210" t="s">
        <v>146</v>
      </c>
      <c r="AD210" t="s">
        <v>376</v>
      </c>
      <c r="AE210">
        <v>46149</v>
      </c>
      <c r="AF210">
        <v>46153</v>
      </c>
      <c r="AG210">
        <v>46153</v>
      </c>
      <c r="AH210">
        <v>46154</v>
      </c>
      <c r="AI210" t="s">
        <v>1344</v>
      </c>
      <c r="AK210">
        <v>46149</v>
      </c>
      <c r="AL210">
        <v>46153</v>
      </c>
      <c r="AM210">
        <v>46153</v>
      </c>
      <c r="AN210">
        <v>46154</v>
      </c>
      <c r="AO210" t="s">
        <v>1344</v>
      </c>
      <c r="AQ210" t="s">
        <v>286</v>
      </c>
      <c r="AR210" t="s">
        <v>113</v>
      </c>
      <c r="AS210" t="s">
        <v>113</v>
      </c>
      <c r="AT210">
        <v>46147</v>
      </c>
      <c r="AU210">
        <v>46147</v>
      </c>
      <c r="AV210">
        <v>46147</v>
      </c>
      <c r="AW210">
        <v>46147</v>
      </c>
      <c r="AX210">
        <v>46147</v>
      </c>
      <c r="AY210">
        <v>46147</v>
      </c>
      <c r="AZ210">
        <v>46154</v>
      </c>
      <c r="BA210">
        <v>46280</v>
      </c>
      <c r="BC210">
        <v>46149</v>
      </c>
      <c r="BD210">
        <v>46150</v>
      </c>
      <c r="BE210">
        <v>46150</v>
      </c>
      <c r="BF210" t="s">
        <v>196</v>
      </c>
      <c r="BG210">
        <v>46155</v>
      </c>
      <c r="BH210">
        <v>46281</v>
      </c>
      <c r="BJ210" t="s">
        <v>387</v>
      </c>
      <c r="BK210">
        <v>40</v>
      </c>
      <c r="BL210">
        <v>46158</v>
      </c>
      <c r="BM210">
        <v>46284</v>
      </c>
      <c r="BO210">
        <v>46160</v>
      </c>
      <c r="BP210">
        <v>46287</v>
      </c>
      <c r="BR210">
        <v>46171</v>
      </c>
      <c r="BS210">
        <v>46295</v>
      </c>
      <c r="BU210">
        <v>46169</v>
      </c>
      <c r="BV210">
        <v>46295</v>
      </c>
      <c r="BX210" t="s">
        <v>1367</v>
      </c>
      <c r="CN210" t="s">
        <v>113</v>
      </c>
      <c r="CO210" t="s">
        <v>113</v>
      </c>
      <c r="CP210" t="s">
        <v>113</v>
      </c>
      <c r="CQ210" t="s">
        <v>113</v>
      </c>
      <c r="CR210" t="s">
        <v>119</v>
      </c>
      <c r="CS210">
        <v>46136</v>
      </c>
      <c r="CT210" t="s">
        <v>151</v>
      </c>
      <c r="CU210" t="s">
        <v>113</v>
      </c>
      <c r="CV210" t="s">
        <v>113</v>
      </c>
      <c r="CW210" t="s">
        <v>113</v>
      </c>
      <c r="CX210" t="s">
        <v>113</v>
      </c>
      <c r="CY210" t="s">
        <v>389</v>
      </c>
      <c r="CZ210" t="s">
        <v>289</v>
      </c>
    </row>
    <row r="211" spans="1:105" x14ac:dyDescent="0.3">
      <c r="A211" t="s">
        <v>1368</v>
      </c>
      <c r="B211" t="s">
        <v>1369</v>
      </c>
      <c r="C211" t="s">
        <v>124</v>
      </c>
      <c r="D211" t="s">
        <v>108</v>
      </c>
      <c r="E211" t="s">
        <v>1370</v>
      </c>
      <c r="F211" t="s">
        <v>1371</v>
      </c>
      <c r="G211" t="s">
        <v>133</v>
      </c>
      <c r="H211" t="s">
        <v>1372</v>
      </c>
      <c r="I211" t="s">
        <v>1373</v>
      </c>
      <c r="J211" t="s">
        <v>1001</v>
      </c>
      <c r="K211" t="s">
        <v>137</v>
      </c>
      <c r="L211" t="s">
        <v>1374</v>
      </c>
      <c r="M211" t="s">
        <v>218</v>
      </c>
      <c r="P211">
        <v>44788</v>
      </c>
      <c r="Q211" t="s">
        <v>140</v>
      </c>
      <c r="R211">
        <v>44788</v>
      </c>
      <c r="S211" t="s">
        <v>265</v>
      </c>
      <c r="T211" t="s">
        <v>347</v>
      </c>
      <c r="U211" t="s">
        <v>112</v>
      </c>
      <c r="AB211" t="s">
        <v>481</v>
      </c>
      <c r="AD211" t="s">
        <v>181</v>
      </c>
      <c r="AE211">
        <v>45260</v>
      </c>
      <c r="AF211">
        <v>45260</v>
      </c>
      <c r="AG211" t="s">
        <v>119</v>
      </c>
      <c r="AH211">
        <v>45268</v>
      </c>
      <c r="AI211" t="s">
        <v>119</v>
      </c>
      <c r="AJ211" t="s">
        <v>119</v>
      </c>
      <c r="AK211">
        <v>45260</v>
      </c>
      <c r="AL211">
        <v>45260</v>
      </c>
      <c r="AN211">
        <v>45273</v>
      </c>
      <c r="AO211">
        <v>45273</v>
      </c>
      <c r="AT211">
        <v>45264</v>
      </c>
      <c r="AU211">
        <v>45264</v>
      </c>
      <c r="AW211">
        <v>45264</v>
      </c>
      <c r="AX211">
        <v>45264</v>
      </c>
      <c r="AZ211">
        <v>45279</v>
      </c>
      <c r="BA211">
        <v>45279</v>
      </c>
      <c r="BC211">
        <v>45266</v>
      </c>
      <c r="BD211">
        <v>45266</v>
      </c>
      <c r="BG211">
        <v>45276</v>
      </c>
      <c r="BH211">
        <v>45276</v>
      </c>
      <c r="BJ211" t="s">
        <v>481</v>
      </c>
      <c r="BK211" t="s">
        <v>474</v>
      </c>
      <c r="BL211">
        <v>45280</v>
      </c>
      <c r="BM211">
        <v>45280</v>
      </c>
      <c r="BO211">
        <v>45283</v>
      </c>
      <c r="BP211">
        <v>45283</v>
      </c>
      <c r="BR211">
        <v>45288</v>
      </c>
      <c r="BS211">
        <v>45288</v>
      </c>
      <c r="BU211">
        <v>45288</v>
      </c>
      <c r="BV211">
        <v>45288</v>
      </c>
      <c r="CI211">
        <v>45286</v>
      </c>
      <c r="CJ211">
        <v>45286</v>
      </c>
      <c r="CL211" t="s">
        <v>1372</v>
      </c>
      <c r="CN211" t="s">
        <v>113</v>
      </c>
      <c r="CO211" t="s">
        <v>113</v>
      </c>
      <c r="CP211" t="s">
        <v>113</v>
      </c>
      <c r="CQ211" t="s">
        <v>113</v>
      </c>
      <c r="CR211" t="s">
        <v>113</v>
      </c>
      <c r="CS211" t="s">
        <v>113</v>
      </c>
      <c r="CT211" t="s">
        <v>113</v>
      </c>
      <c r="CU211" t="s">
        <v>113</v>
      </c>
      <c r="CV211" t="s">
        <v>113</v>
      </c>
      <c r="CW211" t="s">
        <v>113</v>
      </c>
      <c r="CX211" t="s">
        <v>113</v>
      </c>
      <c r="CY211" t="s">
        <v>119</v>
      </c>
      <c r="CZ211" t="s">
        <v>121</v>
      </c>
    </row>
    <row r="212" spans="1:105" x14ac:dyDescent="0.3">
      <c r="A212" t="s">
        <v>1375</v>
      </c>
      <c r="B212" t="s">
        <v>1376</v>
      </c>
      <c r="C212" t="s">
        <v>213</v>
      </c>
      <c r="D212" t="s">
        <v>108</v>
      </c>
      <c r="E212" t="s">
        <v>1377</v>
      </c>
      <c r="F212" t="s">
        <v>1378</v>
      </c>
      <c r="G212" t="s">
        <v>133</v>
      </c>
      <c r="H212" t="s">
        <v>1372</v>
      </c>
      <c r="I212" t="s">
        <v>1379</v>
      </c>
      <c r="J212" t="s">
        <v>1380</v>
      </c>
      <c r="K212" t="s">
        <v>137</v>
      </c>
      <c r="L212" t="s">
        <v>1381</v>
      </c>
      <c r="M212" t="s">
        <v>218</v>
      </c>
      <c r="P212">
        <v>44482</v>
      </c>
      <c r="Q212" t="s">
        <v>140</v>
      </c>
      <c r="R212">
        <v>44482</v>
      </c>
      <c r="S212" t="s">
        <v>165</v>
      </c>
      <c r="T212" t="s">
        <v>347</v>
      </c>
      <c r="U212" t="s">
        <v>112</v>
      </c>
      <c r="AB212" t="s">
        <v>1382</v>
      </c>
      <c r="AD212" t="s">
        <v>147</v>
      </c>
      <c r="AE212">
        <v>44483</v>
      </c>
      <c r="AF212">
        <v>44483</v>
      </c>
      <c r="AG212">
        <v>44483</v>
      </c>
      <c r="AH212">
        <v>44486</v>
      </c>
      <c r="AI212" t="s">
        <v>119</v>
      </c>
      <c r="AJ212" t="s">
        <v>119</v>
      </c>
      <c r="AK212">
        <v>44483</v>
      </c>
      <c r="AL212">
        <v>44483</v>
      </c>
      <c r="AM212">
        <v>44483</v>
      </c>
      <c r="AN212">
        <v>44486</v>
      </c>
      <c r="AO212">
        <v>44487</v>
      </c>
      <c r="AP212">
        <v>44487</v>
      </c>
      <c r="AT212">
        <v>44487</v>
      </c>
      <c r="AU212">
        <v>44487</v>
      </c>
      <c r="AV212">
        <v>44487</v>
      </c>
      <c r="AW212">
        <v>44487</v>
      </c>
      <c r="AX212">
        <v>44487</v>
      </c>
      <c r="AY212">
        <v>44487</v>
      </c>
      <c r="AZ212">
        <v>44495</v>
      </c>
      <c r="BC212">
        <v>44487</v>
      </c>
      <c r="BD212">
        <v>44487</v>
      </c>
      <c r="BE212">
        <v>44487</v>
      </c>
      <c r="BK212" t="s">
        <v>889</v>
      </c>
      <c r="CL212" t="s">
        <v>1372</v>
      </c>
      <c r="CN212" t="s">
        <v>113</v>
      </c>
      <c r="CO212" t="s">
        <v>113</v>
      </c>
      <c r="CP212" t="s">
        <v>113</v>
      </c>
      <c r="CQ212" t="s">
        <v>113</v>
      </c>
      <c r="CR212" t="s">
        <v>113</v>
      </c>
      <c r="CS212" t="s">
        <v>113</v>
      </c>
      <c r="CT212" t="s">
        <v>113</v>
      </c>
      <c r="CU212" t="s">
        <v>113</v>
      </c>
      <c r="CV212" t="s">
        <v>113</v>
      </c>
      <c r="CW212" t="s">
        <v>113</v>
      </c>
      <c r="CX212" t="s">
        <v>113</v>
      </c>
      <c r="CY212" t="s">
        <v>119</v>
      </c>
      <c r="CZ212" t="s">
        <v>121</v>
      </c>
    </row>
    <row r="213" spans="1:105" x14ac:dyDescent="0.3">
      <c r="A213" t="s">
        <v>1383</v>
      </c>
      <c r="B213" t="s">
        <v>1384</v>
      </c>
      <c r="C213" t="s">
        <v>213</v>
      </c>
      <c r="D213" t="s">
        <v>108</v>
      </c>
      <c r="F213" t="s">
        <v>1385</v>
      </c>
      <c r="G213" t="s">
        <v>110</v>
      </c>
      <c r="H213" t="s">
        <v>1386</v>
      </c>
      <c r="I213" t="s">
        <v>1387</v>
      </c>
      <c r="J213" t="s">
        <v>127</v>
      </c>
      <c r="K213" t="s">
        <v>137</v>
      </c>
      <c r="L213" t="s">
        <v>1388</v>
      </c>
      <c r="M213" t="s">
        <v>115</v>
      </c>
      <c r="N213">
        <v>1</v>
      </c>
      <c r="O213" t="s">
        <v>1389</v>
      </c>
      <c r="P213">
        <v>46052</v>
      </c>
      <c r="Q213" t="s">
        <v>140</v>
      </c>
      <c r="R213">
        <v>46052</v>
      </c>
      <c r="S213" t="s">
        <v>252</v>
      </c>
      <c r="T213" t="s">
        <v>179</v>
      </c>
      <c r="U213" t="s">
        <v>112</v>
      </c>
      <c r="V213" t="s">
        <v>21</v>
      </c>
      <c r="W213" t="s">
        <v>144</v>
      </c>
      <c r="X213" t="s">
        <v>144</v>
      </c>
      <c r="Y213" t="s">
        <v>144</v>
      </c>
      <c r="Z213" t="s">
        <v>144</v>
      </c>
      <c r="AA213" t="s">
        <v>144</v>
      </c>
      <c r="AB213" t="s">
        <v>375</v>
      </c>
      <c r="AC213" t="s">
        <v>1390</v>
      </c>
      <c r="AD213" t="s">
        <v>376</v>
      </c>
      <c r="AE213">
        <v>46108</v>
      </c>
      <c r="AF213">
        <v>46108</v>
      </c>
      <c r="AG213">
        <v>46059</v>
      </c>
      <c r="AH213">
        <v>46113</v>
      </c>
      <c r="AI213">
        <v>46113</v>
      </c>
      <c r="AJ213">
        <v>46062</v>
      </c>
      <c r="AK213">
        <v>46122</v>
      </c>
      <c r="AL213">
        <v>46111</v>
      </c>
      <c r="AM213">
        <v>46111</v>
      </c>
      <c r="AN213">
        <v>46127</v>
      </c>
      <c r="AO213">
        <v>46113</v>
      </c>
      <c r="AP213">
        <v>46113</v>
      </c>
      <c r="AQ213" t="s">
        <v>113</v>
      </c>
      <c r="AR213" t="s">
        <v>113</v>
      </c>
      <c r="AS213" t="s">
        <v>113</v>
      </c>
      <c r="AT213">
        <v>46085</v>
      </c>
      <c r="AU213">
        <v>46060</v>
      </c>
      <c r="AV213">
        <v>46060</v>
      </c>
      <c r="AW213">
        <v>46085</v>
      </c>
      <c r="AX213">
        <v>46060</v>
      </c>
      <c r="AY213">
        <v>46060</v>
      </c>
      <c r="AZ213">
        <v>46064</v>
      </c>
      <c r="BA213">
        <v>46077</v>
      </c>
      <c r="BB213">
        <v>46077</v>
      </c>
      <c r="BC213">
        <v>46088</v>
      </c>
      <c r="BD213">
        <v>46065</v>
      </c>
      <c r="BE213">
        <v>46065</v>
      </c>
      <c r="BF213" t="s">
        <v>196</v>
      </c>
      <c r="BG213">
        <v>46069</v>
      </c>
      <c r="BH213">
        <v>46077</v>
      </c>
      <c r="BI213">
        <v>46077</v>
      </c>
      <c r="BJ213" t="s">
        <v>1391</v>
      </c>
      <c r="BK213">
        <v>40</v>
      </c>
      <c r="BL213">
        <v>46073</v>
      </c>
      <c r="BM213">
        <v>46113</v>
      </c>
      <c r="BN213">
        <v>46113</v>
      </c>
      <c r="BO213">
        <v>46075</v>
      </c>
      <c r="BP213">
        <v>46115</v>
      </c>
      <c r="BQ213">
        <v>46115</v>
      </c>
      <c r="BR213">
        <v>46080</v>
      </c>
      <c r="BS213">
        <v>46137</v>
      </c>
      <c r="BT213">
        <v>46137</v>
      </c>
      <c r="BU213">
        <v>46080</v>
      </c>
      <c r="BV213">
        <v>46118</v>
      </c>
      <c r="BW213">
        <v>46118</v>
      </c>
      <c r="BX213" t="s">
        <v>1392</v>
      </c>
      <c r="BY213">
        <v>46093</v>
      </c>
      <c r="BZ213">
        <v>46093</v>
      </c>
      <c r="CI213">
        <v>46080</v>
      </c>
      <c r="CJ213">
        <v>46098</v>
      </c>
      <c r="CK213">
        <v>46098</v>
      </c>
      <c r="CN213" t="s">
        <v>113</v>
      </c>
      <c r="CO213" t="s">
        <v>113</v>
      </c>
      <c r="CP213" t="s">
        <v>113</v>
      </c>
      <c r="CQ213" t="s">
        <v>113</v>
      </c>
      <c r="CR213" t="s">
        <v>119</v>
      </c>
      <c r="CS213">
        <v>46052</v>
      </c>
      <c r="CT213" t="s">
        <v>151</v>
      </c>
      <c r="CU213" t="s">
        <v>113</v>
      </c>
      <c r="CV213" t="s">
        <v>113</v>
      </c>
      <c r="CW213" t="s">
        <v>113</v>
      </c>
      <c r="CX213" t="s">
        <v>113</v>
      </c>
      <c r="CY213" t="s">
        <v>1393</v>
      </c>
      <c r="CZ213" t="s">
        <v>153</v>
      </c>
    </row>
    <row r="214" spans="1:105" x14ac:dyDescent="0.3">
      <c r="A214" t="s">
        <v>1394</v>
      </c>
      <c r="B214" t="s">
        <v>1395</v>
      </c>
      <c r="C214" t="s">
        <v>213</v>
      </c>
      <c r="D214" t="s">
        <v>108</v>
      </c>
      <c r="F214" t="s">
        <v>1396</v>
      </c>
      <c r="G214" t="s">
        <v>247</v>
      </c>
      <c r="I214" t="s">
        <v>1397</v>
      </c>
      <c r="J214" t="s">
        <v>371</v>
      </c>
      <c r="K214" t="s">
        <v>137</v>
      </c>
      <c r="L214" t="s">
        <v>1398</v>
      </c>
      <c r="M214" t="s">
        <v>344</v>
      </c>
      <c r="N214">
        <v>4</v>
      </c>
      <c r="O214" t="s">
        <v>1399</v>
      </c>
      <c r="P214">
        <v>46198</v>
      </c>
      <c r="Q214" t="s">
        <v>140</v>
      </c>
      <c r="R214">
        <v>46199</v>
      </c>
      <c r="S214" t="s">
        <v>252</v>
      </c>
      <c r="T214" t="s">
        <v>253</v>
      </c>
      <c r="U214" t="s">
        <v>112</v>
      </c>
      <c r="V214" t="s">
        <v>21</v>
      </c>
      <c r="W214" t="s">
        <v>144</v>
      </c>
      <c r="X214" t="s">
        <v>144</v>
      </c>
      <c r="Y214" t="s">
        <v>144</v>
      </c>
      <c r="Z214" t="s">
        <v>144</v>
      </c>
      <c r="AA214" t="s">
        <v>144</v>
      </c>
      <c r="AB214" t="s">
        <v>1400</v>
      </c>
      <c r="AC214" t="s">
        <v>146</v>
      </c>
      <c r="AD214" t="s">
        <v>147</v>
      </c>
      <c r="AE214">
        <v>46206</v>
      </c>
      <c r="AF214">
        <v>46206</v>
      </c>
      <c r="AG214">
        <v>46206</v>
      </c>
      <c r="AH214">
        <v>46211</v>
      </c>
      <c r="AI214">
        <v>46212</v>
      </c>
      <c r="AJ214">
        <v>46212</v>
      </c>
      <c r="AK214">
        <v>46206</v>
      </c>
      <c r="AL214">
        <v>46214</v>
      </c>
      <c r="AM214">
        <v>46214</v>
      </c>
      <c r="AN214">
        <v>46211</v>
      </c>
      <c r="AO214">
        <v>46219</v>
      </c>
      <c r="AP214">
        <v>46219</v>
      </c>
      <c r="AQ214" t="s">
        <v>256</v>
      </c>
      <c r="AR214">
        <v>46245</v>
      </c>
      <c r="AS214">
        <v>46245</v>
      </c>
      <c r="AT214">
        <v>46216</v>
      </c>
      <c r="AU214">
        <v>46223</v>
      </c>
      <c r="AV214">
        <v>46223</v>
      </c>
      <c r="AW214">
        <v>46216</v>
      </c>
      <c r="AX214">
        <v>46223</v>
      </c>
      <c r="AY214">
        <v>46223</v>
      </c>
      <c r="AZ214">
        <v>46215</v>
      </c>
      <c r="BA214">
        <v>46235</v>
      </c>
      <c r="BB214">
        <v>46235</v>
      </c>
      <c r="BC214">
        <v>46218</v>
      </c>
      <c r="BD214">
        <v>46227</v>
      </c>
      <c r="BE214">
        <v>46227</v>
      </c>
      <c r="BF214" t="s">
        <v>196</v>
      </c>
      <c r="BG214">
        <v>46221</v>
      </c>
      <c r="BH214">
        <v>46237</v>
      </c>
      <c r="BI214">
        <v>46237</v>
      </c>
      <c r="BJ214" t="s">
        <v>1400</v>
      </c>
      <c r="BK214">
        <v>50</v>
      </c>
      <c r="BL214">
        <v>46221</v>
      </c>
      <c r="BM214">
        <v>46248</v>
      </c>
      <c r="BN214">
        <v>46248</v>
      </c>
      <c r="BO214">
        <v>46225</v>
      </c>
      <c r="BP214">
        <v>46251</v>
      </c>
      <c r="BQ214">
        <v>46251</v>
      </c>
      <c r="BR214">
        <v>46234</v>
      </c>
      <c r="BS214">
        <v>46255</v>
      </c>
      <c r="BT214">
        <v>46255</v>
      </c>
      <c r="BU214">
        <v>46234</v>
      </c>
      <c r="BV214">
        <v>46252</v>
      </c>
      <c r="BW214">
        <v>46252</v>
      </c>
      <c r="BX214" t="s">
        <v>1401</v>
      </c>
      <c r="BY214">
        <v>46241</v>
      </c>
      <c r="BZ214">
        <v>46241</v>
      </c>
      <c r="CA214">
        <v>46246</v>
      </c>
      <c r="CI214">
        <v>46223</v>
      </c>
      <c r="CJ214">
        <v>46246</v>
      </c>
      <c r="CK214">
        <v>46246</v>
      </c>
      <c r="CN214" t="s">
        <v>113</v>
      </c>
      <c r="CO214" t="s">
        <v>1394</v>
      </c>
      <c r="CP214" t="s">
        <v>113</v>
      </c>
      <c r="CQ214" t="s">
        <v>1394</v>
      </c>
      <c r="CR214">
        <v>46192</v>
      </c>
      <c r="CS214">
        <v>46192</v>
      </c>
      <c r="CT214" t="s">
        <v>151</v>
      </c>
      <c r="CU214" t="s">
        <v>170</v>
      </c>
      <c r="CV214" t="s">
        <v>144</v>
      </c>
      <c r="CW214" t="s">
        <v>171</v>
      </c>
      <c r="CX214" t="s">
        <v>113</v>
      </c>
      <c r="CY214" t="s">
        <v>1402</v>
      </c>
      <c r="CZ214" t="s">
        <v>289</v>
      </c>
      <c r="DA214" t="s">
        <v>104</v>
      </c>
    </row>
    <row r="215" spans="1:105" x14ac:dyDescent="0.3">
      <c r="A215" t="s">
        <v>1403</v>
      </c>
      <c r="B215" t="s">
        <v>1404</v>
      </c>
      <c r="C215" t="s">
        <v>124</v>
      </c>
      <c r="D215" t="s">
        <v>108</v>
      </c>
      <c r="F215" t="s">
        <v>1405</v>
      </c>
      <c r="G215" t="s">
        <v>247</v>
      </c>
      <c r="H215" t="s">
        <v>1146</v>
      </c>
      <c r="I215" t="s">
        <v>1406</v>
      </c>
      <c r="J215" t="s">
        <v>308</v>
      </c>
      <c r="K215" t="s">
        <v>137</v>
      </c>
      <c r="L215" t="s">
        <v>1407</v>
      </c>
      <c r="M215" t="s">
        <v>344</v>
      </c>
      <c r="N215">
        <v>1</v>
      </c>
      <c r="P215">
        <v>46199</v>
      </c>
      <c r="Q215" t="s">
        <v>140</v>
      </c>
      <c r="R215">
        <v>46205</v>
      </c>
      <c r="S215" t="s">
        <v>252</v>
      </c>
      <c r="T215" t="s">
        <v>1408</v>
      </c>
      <c r="U215" t="s">
        <v>112</v>
      </c>
      <c r="V215" t="s">
        <v>143</v>
      </c>
      <c r="W215" t="s">
        <v>144</v>
      </c>
      <c r="X215" t="s">
        <v>144</v>
      </c>
      <c r="Y215" t="s">
        <v>144</v>
      </c>
      <c r="Z215" t="s">
        <v>144</v>
      </c>
      <c r="AA215" t="s">
        <v>144</v>
      </c>
      <c r="AB215" t="s">
        <v>180</v>
      </c>
      <c r="AC215" t="s">
        <v>146</v>
      </c>
      <c r="AD215" t="s">
        <v>181</v>
      </c>
      <c r="AE215">
        <v>46210</v>
      </c>
      <c r="AF215">
        <v>46210</v>
      </c>
      <c r="AG215">
        <v>46210</v>
      </c>
      <c r="AH215">
        <v>46215</v>
      </c>
      <c r="AI215">
        <v>46214</v>
      </c>
      <c r="AJ215">
        <v>46214</v>
      </c>
      <c r="AK215">
        <v>46219</v>
      </c>
      <c r="AL215">
        <v>46218</v>
      </c>
      <c r="AM215">
        <v>46218</v>
      </c>
      <c r="AN215">
        <v>46224</v>
      </c>
      <c r="AO215">
        <v>46226</v>
      </c>
      <c r="AP215">
        <v>46226</v>
      </c>
      <c r="AQ215" t="s">
        <v>256</v>
      </c>
      <c r="AR215">
        <v>46231</v>
      </c>
      <c r="AS215">
        <v>46231</v>
      </c>
      <c r="AT215">
        <v>46211</v>
      </c>
      <c r="AU215">
        <v>46213</v>
      </c>
      <c r="AV215">
        <v>46213</v>
      </c>
      <c r="AW215">
        <v>46211</v>
      </c>
      <c r="AX215">
        <v>46213</v>
      </c>
      <c r="AY215">
        <v>46213</v>
      </c>
      <c r="AZ215">
        <v>46223</v>
      </c>
      <c r="BA215">
        <v>46223</v>
      </c>
      <c r="BB215">
        <v>46223</v>
      </c>
      <c r="BC215">
        <v>46213</v>
      </c>
      <c r="BD215">
        <v>46214</v>
      </c>
      <c r="BE215">
        <v>46214</v>
      </c>
      <c r="BF215" t="s">
        <v>149</v>
      </c>
      <c r="BG215">
        <v>46218</v>
      </c>
      <c r="BH215">
        <v>46223</v>
      </c>
      <c r="BI215">
        <v>46223</v>
      </c>
      <c r="BJ215" t="s">
        <v>180</v>
      </c>
      <c r="BK215">
        <v>30</v>
      </c>
      <c r="BL215">
        <v>46225</v>
      </c>
      <c r="BM215">
        <v>46227</v>
      </c>
      <c r="BN215">
        <v>46227</v>
      </c>
      <c r="BO215">
        <v>46227</v>
      </c>
      <c r="BP215">
        <v>46228</v>
      </c>
      <c r="BQ215">
        <v>46228</v>
      </c>
      <c r="BR215">
        <v>46230</v>
      </c>
      <c r="BS215">
        <v>46234</v>
      </c>
      <c r="BT215">
        <v>46234</v>
      </c>
      <c r="BU215">
        <v>46229</v>
      </c>
      <c r="BV215">
        <v>46238</v>
      </c>
      <c r="BW215">
        <v>46238</v>
      </c>
      <c r="BX215" t="s">
        <v>1409</v>
      </c>
      <c r="CA215">
        <v>46231</v>
      </c>
      <c r="CJ215">
        <v>46231</v>
      </c>
      <c r="CK215">
        <v>46231</v>
      </c>
      <c r="CN215" t="s">
        <v>113</v>
      </c>
      <c r="CO215" t="s">
        <v>113</v>
      </c>
      <c r="CP215" t="s">
        <v>113</v>
      </c>
      <c r="CQ215" t="s">
        <v>113</v>
      </c>
      <c r="CR215">
        <v>46196</v>
      </c>
      <c r="CS215">
        <v>46192</v>
      </c>
      <c r="CT215" t="s">
        <v>151</v>
      </c>
      <c r="CU215" t="s">
        <v>170</v>
      </c>
      <c r="CV215" t="s">
        <v>144</v>
      </c>
      <c r="CW215" t="s">
        <v>171</v>
      </c>
      <c r="CX215" t="s">
        <v>113</v>
      </c>
      <c r="CY215" t="s">
        <v>1219</v>
      </c>
      <c r="CZ215" t="s">
        <v>289</v>
      </c>
    </row>
    <row r="216" spans="1:105" x14ac:dyDescent="0.3">
      <c r="A216" t="s">
        <v>1410</v>
      </c>
      <c r="B216" t="s">
        <v>1411</v>
      </c>
      <c r="C216" t="s">
        <v>1312</v>
      </c>
      <c r="D216" t="s">
        <v>108</v>
      </c>
      <c r="F216" t="s">
        <v>1412</v>
      </c>
      <c r="G216" t="s">
        <v>247</v>
      </c>
      <c r="I216" t="s">
        <v>1413</v>
      </c>
      <c r="J216" t="s">
        <v>249</v>
      </c>
      <c r="K216" t="s">
        <v>249</v>
      </c>
      <c r="L216" t="s">
        <v>1414</v>
      </c>
      <c r="M216" t="s">
        <v>115</v>
      </c>
      <c r="N216">
        <v>4</v>
      </c>
      <c r="O216" t="s">
        <v>1415</v>
      </c>
      <c r="P216">
        <v>46240</v>
      </c>
      <c r="Q216" t="s">
        <v>140</v>
      </c>
      <c r="R216">
        <v>46241</v>
      </c>
      <c r="S216" t="s">
        <v>1358</v>
      </c>
      <c r="T216" t="s">
        <v>448</v>
      </c>
      <c r="U216" t="s">
        <v>249</v>
      </c>
      <c r="W216" t="s">
        <v>148</v>
      </c>
      <c r="X216" t="s">
        <v>148</v>
      </c>
      <c r="Y216" t="s">
        <v>148</v>
      </c>
      <c r="Z216" t="s">
        <v>148</v>
      </c>
      <c r="AA216" t="s">
        <v>148</v>
      </c>
      <c r="AB216" t="s">
        <v>254</v>
      </c>
      <c r="AC216" t="s">
        <v>113</v>
      </c>
      <c r="AD216" t="s">
        <v>255</v>
      </c>
      <c r="AE216">
        <v>46248</v>
      </c>
      <c r="AF216">
        <v>46252</v>
      </c>
      <c r="AG216">
        <v>46252</v>
      </c>
      <c r="AH216">
        <v>46248</v>
      </c>
      <c r="AI216">
        <v>46252</v>
      </c>
      <c r="AJ216">
        <v>46252</v>
      </c>
      <c r="AK216">
        <v>46248</v>
      </c>
      <c r="AL216">
        <v>46254</v>
      </c>
      <c r="AM216">
        <v>46254</v>
      </c>
      <c r="AN216">
        <v>46253</v>
      </c>
      <c r="AO216">
        <v>46257</v>
      </c>
      <c r="AP216">
        <v>46254</v>
      </c>
      <c r="AQ216" t="s">
        <v>256</v>
      </c>
      <c r="AR216">
        <v>46264</v>
      </c>
      <c r="AS216">
        <v>46264</v>
      </c>
      <c r="AT216">
        <v>46248</v>
      </c>
      <c r="AU216">
        <v>46252</v>
      </c>
      <c r="AV216">
        <v>46252</v>
      </c>
      <c r="AW216">
        <v>46248</v>
      </c>
      <c r="AX216">
        <v>46252</v>
      </c>
      <c r="AY216">
        <v>46250</v>
      </c>
      <c r="AZ216">
        <v>46253</v>
      </c>
      <c r="BA216">
        <v>46256</v>
      </c>
      <c r="BB216">
        <v>46254</v>
      </c>
      <c r="BC216">
        <v>46254</v>
      </c>
      <c r="BD216">
        <v>46252</v>
      </c>
      <c r="BE216">
        <v>46252</v>
      </c>
      <c r="BF216" t="s">
        <v>249</v>
      </c>
      <c r="BG216">
        <v>46254</v>
      </c>
      <c r="BH216">
        <v>46255</v>
      </c>
      <c r="BI216">
        <v>46252</v>
      </c>
      <c r="BJ216" t="s">
        <v>249</v>
      </c>
      <c r="BK216" t="s">
        <v>249</v>
      </c>
      <c r="BL216">
        <v>46254</v>
      </c>
      <c r="BM216">
        <v>46256</v>
      </c>
      <c r="BN216">
        <v>46256</v>
      </c>
      <c r="BO216">
        <v>46257</v>
      </c>
      <c r="BP216">
        <v>46259</v>
      </c>
      <c r="BQ216">
        <v>46256</v>
      </c>
      <c r="BR216">
        <v>46261</v>
      </c>
      <c r="BS216">
        <v>46275</v>
      </c>
      <c r="BU216">
        <v>46261</v>
      </c>
      <c r="BV216">
        <v>46256</v>
      </c>
      <c r="BW216">
        <v>46256</v>
      </c>
      <c r="BX216" t="s">
        <v>1416</v>
      </c>
      <c r="BY216">
        <v>46256</v>
      </c>
      <c r="BZ216">
        <v>46254</v>
      </c>
      <c r="CA216">
        <v>46266</v>
      </c>
      <c r="CI216">
        <v>46265</v>
      </c>
      <c r="CJ216">
        <v>46265</v>
      </c>
      <c r="CK216">
        <v>46266</v>
      </c>
      <c r="CN216" t="s">
        <v>113</v>
      </c>
      <c r="CO216" t="s">
        <v>113</v>
      </c>
      <c r="CP216" t="s">
        <v>113</v>
      </c>
      <c r="CQ216" t="s">
        <v>113</v>
      </c>
      <c r="CR216" t="s">
        <v>113</v>
      </c>
      <c r="CS216" t="s">
        <v>113</v>
      </c>
      <c r="CT216" t="s">
        <v>113</v>
      </c>
      <c r="CU216" t="s">
        <v>170</v>
      </c>
      <c r="CV216" t="s">
        <v>144</v>
      </c>
      <c r="CW216" t="s">
        <v>171</v>
      </c>
      <c r="CX216" t="s">
        <v>113</v>
      </c>
      <c r="CY216" t="s">
        <v>119</v>
      </c>
      <c r="CZ216" t="s">
        <v>258</v>
      </c>
      <c r="DA216" t="s">
        <v>104</v>
      </c>
    </row>
    <row r="217" spans="1:105" x14ac:dyDescent="0.3">
      <c r="A217" t="s">
        <v>1417</v>
      </c>
      <c r="B217" t="s">
        <v>1418</v>
      </c>
      <c r="C217" t="s">
        <v>245</v>
      </c>
      <c r="D217" t="s">
        <v>108</v>
      </c>
      <c r="F217" t="s">
        <v>1419</v>
      </c>
      <c r="G217" t="s">
        <v>133</v>
      </c>
      <c r="H217" t="s">
        <v>1146</v>
      </c>
      <c r="I217" t="s">
        <v>1420</v>
      </c>
      <c r="J217" t="s">
        <v>249</v>
      </c>
      <c r="K217" t="s">
        <v>249</v>
      </c>
      <c r="L217" t="s">
        <v>1421</v>
      </c>
      <c r="M217" t="s">
        <v>686</v>
      </c>
      <c r="N217">
        <v>1</v>
      </c>
      <c r="P217">
        <v>46148</v>
      </c>
      <c r="Q217" t="s">
        <v>140</v>
      </c>
      <c r="R217">
        <v>46149</v>
      </c>
      <c r="S217" t="s">
        <v>252</v>
      </c>
      <c r="T217" t="s">
        <v>1422</v>
      </c>
      <c r="U217" t="s">
        <v>249</v>
      </c>
      <c r="V217" t="s">
        <v>143</v>
      </c>
      <c r="W217" t="s">
        <v>148</v>
      </c>
      <c r="X217" t="s">
        <v>148</v>
      </c>
      <c r="Y217" t="s">
        <v>148</v>
      </c>
      <c r="Z217" t="s">
        <v>148</v>
      </c>
      <c r="AA217" t="s">
        <v>148</v>
      </c>
      <c r="AB217" t="s">
        <v>1423</v>
      </c>
      <c r="AC217" t="s">
        <v>113</v>
      </c>
      <c r="AD217" t="s">
        <v>147</v>
      </c>
      <c r="AE217">
        <v>46156</v>
      </c>
      <c r="AF217">
        <v>46156</v>
      </c>
      <c r="AG217">
        <v>46156</v>
      </c>
      <c r="AH217">
        <v>46159</v>
      </c>
      <c r="AI217">
        <v>46159</v>
      </c>
      <c r="AJ217">
        <v>46159</v>
      </c>
      <c r="AK217">
        <v>46156</v>
      </c>
      <c r="AL217">
        <v>46156</v>
      </c>
      <c r="AM217">
        <v>46156</v>
      </c>
      <c r="AN217">
        <v>46159</v>
      </c>
      <c r="AO217">
        <v>46159</v>
      </c>
      <c r="AP217">
        <v>46159</v>
      </c>
      <c r="AQ217" t="s">
        <v>148</v>
      </c>
      <c r="AR217" t="s">
        <v>148</v>
      </c>
      <c r="AS217" t="s">
        <v>148</v>
      </c>
      <c r="AT217">
        <v>46156</v>
      </c>
      <c r="AU217">
        <v>46154</v>
      </c>
      <c r="AV217">
        <v>46154</v>
      </c>
      <c r="AW217">
        <v>46156</v>
      </c>
      <c r="AX217">
        <v>46154</v>
      </c>
      <c r="AY217">
        <v>46154</v>
      </c>
      <c r="AZ217">
        <v>46159</v>
      </c>
      <c r="BA217">
        <v>46159</v>
      </c>
      <c r="BB217">
        <v>46159</v>
      </c>
      <c r="BC217">
        <v>46158</v>
      </c>
      <c r="BD217">
        <v>46158</v>
      </c>
      <c r="BE217">
        <v>46158</v>
      </c>
      <c r="BF217" t="s">
        <v>249</v>
      </c>
      <c r="BG217">
        <v>46162</v>
      </c>
      <c r="BH217">
        <v>46162</v>
      </c>
      <c r="BI217">
        <v>46162</v>
      </c>
      <c r="BJ217" t="s">
        <v>249</v>
      </c>
      <c r="BK217" t="s">
        <v>113</v>
      </c>
      <c r="BL217">
        <v>46165</v>
      </c>
      <c r="BM217">
        <v>46167</v>
      </c>
      <c r="BN217">
        <v>46167</v>
      </c>
      <c r="BO217">
        <v>46165</v>
      </c>
      <c r="BP217">
        <v>46168</v>
      </c>
      <c r="BQ217">
        <v>46168</v>
      </c>
      <c r="BR217">
        <v>46167</v>
      </c>
      <c r="BS217">
        <v>46173</v>
      </c>
      <c r="BT217">
        <v>46173</v>
      </c>
      <c r="BU217">
        <v>46159</v>
      </c>
      <c r="BV217">
        <v>46173</v>
      </c>
      <c r="BW217">
        <v>46173</v>
      </c>
      <c r="BX217" t="s">
        <v>1424</v>
      </c>
      <c r="BY217">
        <v>46156</v>
      </c>
      <c r="BZ217">
        <v>46156</v>
      </c>
      <c r="CI217">
        <v>46167</v>
      </c>
      <c r="CJ217">
        <v>46171</v>
      </c>
      <c r="CK217">
        <v>46171</v>
      </c>
      <c r="CN217" t="s">
        <v>113</v>
      </c>
      <c r="CO217" t="s">
        <v>113</v>
      </c>
      <c r="CP217" t="s">
        <v>113</v>
      </c>
      <c r="CQ217" t="s">
        <v>113</v>
      </c>
      <c r="CR217" t="s">
        <v>113</v>
      </c>
      <c r="CS217" t="s">
        <v>113</v>
      </c>
      <c r="CT217" t="s">
        <v>113</v>
      </c>
      <c r="CU217" t="s">
        <v>113</v>
      </c>
      <c r="CV217" t="s">
        <v>113</v>
      </c>
      <c r="CW217" t="s">
        <v>113</v>
      </c>
      <c r="CX217" t="s">
        <v>113</v>
      </c>
      <c r="CY217" t="s">
        <v>119</v>
      </c>
      <c r="CZ217" t="s">
        <v>121</v>
      </c>
    </row>
    <row r="218" spans="1:105" x14ac:dyDescent="0.3">
      <c r="A218" t="s">
        <v>1425</v>
      </c>
      <c r="B218" t="s">
        <v>1426</v>
      </c>
      <c r="C218" t="s">
        <v>107</v>
      </c>
      <c r="D218" t="s">
        <v>108</v>
      </c>
      <c r="F218" t="s">
        <v>1427</v>
      </c>
      <c r="G218" t="s">
        <v>133</v>
      </c>
      <c r="H218" t="s">
        <v>1228</v>
      </c>
      <c r="I218" t="s">
        <v>1229</v>
      </c>
      <c r="J218" t="s">
        <v>1244</v>
      </c>
      <c r="K218" t="s">
        <v>161</v>
      </c>
      <c r="L218" t="s">
        <v>1287</v>
      </c>
      <c r="M218" t="s">
        <v>115</v>
      </c>
      <c r="N218">
        <v>3</v>
      </c>
      <c r="O218" t="s">
        <v>1231</v>
      </c>
      <c r="P218">
        <v>46213</v>
      </c>
      <c r="Q218" t="s">
        <v>140</v>
      </c>
      <c r="R218">
        <v>46216</v>
      </c>
      <c r="S218" t="s">
        <v>141</v>
      </c>
      <c r="T218" t="s">
        <v>253</v>
      </c>
      <c r="U218" t="s">
        <v>112</v>
      </c>
      <c r="V218" t="s">
        <v>143</v>
      </c>
      <c r="W218" t="s">
        <v>144</v>
      </c>
      <c r="X218" t="s">
        <v>144</v>
      </c>
      <c r="Y218" t="s">
        <v>144</v>
      </c>
      <c r="Z218" t="s">
        <v>144</v>
      </c>
      <c r="AA218" t="s">
        <v>144</v>
      </c>
      <c r="AB218" t="s">
        <v>180</v>
      </c>
      <c r="AC218" t="s">
        <v>146</v>
      </c>
      <c r="AD218" t="s">
        <v>181</v>
      </c>
      <c r="AE218">
        <v>46234</v>
      </c>
      <c r="AF218">
        <v>46234</v>
      </c>
      <c r="AG218">
        <v>46234</v>
      </c>
      <c r="AH218">
        <v>46238</v>
      </c>
      <c r="AI218">
        <v>46244</v>
      </c>
      <c r="AJ218">
        <v>46244</v>
      </c>
      <c r="AK218">
        <v>46247</v>
      </c>
      <c r="AL218">
        <v>46247</v>
      </c>
      <c r="AM218">
        <v>46247</v>
      </c>
      <c r="AN218">
        <v>46249</v>
      </c>
      <c r="AO218">
        <v>46251</v>
      </c>
      <c r="AP218">
        <v>46251</v>
      </c>
      <c r="AT218">
        <v>46244</v>
      </c>
      <c r="AU218">
        <v>46244</v>
      </c>
      <c r="AV218">
        <v>46244</v>
      </c>
      <c r="AW218">
        <v>46244</v>
      </c>
      <c r="AX218">
        <v>46244</v>
      </c>
      <c r="AY218">
        <v>46244</v>
      </c>
      <c r="AZ218">
        <v>46259</v>
      </c>
      <c r="BA218">
        <v>46259</v>
      </c>
      <c r="BB218">
        <v>46259</v>
      </c>
      <c r="BC218">
        <v>46245</v>
      </c>
      <c r="BD218">
        <v>46250</v>
      </c>
      <c r="BE218">
        <v>46250</v>
      </c>
      <c r="BF218" t="s">
        <v>196</v>
      </c>
      <c r="BG218">
        <v>46252</v>
      </c>
      <c r="BH218">
        <v>46251</v>
      </c>
      <c r="BI218">
        <v>46251</v>
      </c>
      <c r="BJ218" t="s">
        <v>180</v>
      </c>
      <c r="BK218">
        <v>50</v>
      </c>
      <c r="BL218">
        <v>46258</v>
      </c>
      <c r="BM218">
        <v>46258</v>
      </c>
      <c r="BN218">
        <v>46258</v>
      </c>
      <c r="BO218">
        <v>46260</v>
      </c>
      <c r="BP218">
        <v>46259</v>
      </c>
      <c r="BQ218">
        <v>46259</v>
      </c>
      <c r="BR218">
        <v>46265</v>
      </c>
      <c r="BS218">
        <v>46264</v>
      </c>
      <c r="BT218">
        <v>46264</v>
      </c>
      <c r="BU218">
        <v>46264</v>
      </c>
      <c r="BV218">
        <v>46263</v>
      </c>
      <c r="BW218">
        <v>46263</v>
      </c>
      <c r="BX218" t="s">
        <v>1238</v>
      </c>
      <c r="CN218" t="s">
        <v>113</v>
      </c>
      <c r="CO218" t="s">
        <v>113</v>
      </c>
      <c r="CP218" t="s">
        <v>113</v>
      </c>
      <c r="CQ218" t="s">
        <v>1425</v>
      </c>
      <c r="CR218">
        <v>46218</v>
      </c>
      <c r="CS218">
        <v>46213</v>
      </c>
      <c r="CT218" t="s">
        <v>151</v>
      </c>
      <c r="CU218" t="s">
        <v>170</v>
      </c>
      <c r="CV218" t="s">
        <v>144</v>
      </c>
      <c r="CW218" t="s">
        <v>171</v>
      </c>
      <c r="CX218" t="s">
        <v>113</v>
      </c>
      <c r="CY218" t="s">
        <v>183</v>
      </c>
      <c r="CZ218" t="s">
        <v>153</v>
      </c>
      <c r="DA218" t="s">
        <v>104</v>
      </c>
    </row>
    <row r="219" spans="1:105" x14ac:dyDescent="0.3">
      <c r="A219" t="s">
        <v>1428</v>
      </c>
      <c r="B219" t="s">
        <v>1429</v>
      </c>
      <c r="C219" t="s">
        <v>107</v>
      </c>
      <c r="D219" t="s">
        <v>108</v>
      </c>
      <c r="F219" t="s">
        <v>1430</v>
      </c>
      <c r="G219" t="s">
        <v>133</v>
      </c>
      <c r="H219" t="s">
        <v>1431</v>
      </c>
      <c r="I219" t="s">
        <v>1432</v>
      </c>
      <c r="J219" t="s">
        <v>1244</v>
      </c>
      <c r="K219" t="s">
        <v>161</v>
      </c>
      <c r="L219" t="s">
        <v>1433</v>
      </c>
      <c r="M219" t="s">
        <v>115</v>
      </c>
      <c r="N219">
        <v>4</v>
      </c>
      <c r="O219" t="s">
        <v>1231</v>
      </c>
      <c r="P219">
        <v>46213</v>
      </c>
      <c r="Q219" t="s">
        <v>140</v>
      </c>
      <c r="R219">
        <v>46216</v>
      </c>
      <c r="S219" t="s">
        <v>1434</v>
      </c>
      <c r="T219" t="s">
        <v>448</v>
      </c>
      <c r="U219" t="s">
        <v>112</v>
      </c>
      <c r="V219" t="s">
        <v>21</v>
      </c>
      <c r="W219" t="s">
        <v>144</v>
      </c>
      <c r="X219" t="s">
        <v>144</v>
      </c>
      <c r="Y219" t="s">
        <v>144</v>
      </c>
      <c r="Z219" t="s">
        <v>144</v>
      </c>
      <c r="AA219" t="s">
        <v>144</v>
      </c>
      <c r="AB219" t="s">
        <v>180</v>
      </c>
      <c r="AC219" t="s">
        <v>146</v>
      </c>
      <c r="AD219" t="s">
        <v>181</v>
      </c>
      <c r="AE219">
        <v>46234</v>
      </c>
      <c r="AF219">
        <v>46234</v>
      </c>
      <c r="AG219">
        <v>46234</v>
      </c>
      <c r="AH219">
        <v>46238</v>
      </c>
      <c r="AI219">
        <v>46244</v>
      </c>
      <c r="AJ219">
        <v>46244</v>
      </c>
      <c r="AK219">
        <v>46248</v>
      </c>
      <c r="AL219">
        <v>46248</v>
      </c>
      <c r="AM219">
        <v>46248</v>
      </c>
      <c r="AN219">
        <v>46250</v>
      </c>
      <c r="AO219">
        <v>46251</v>
      </c>
      <c r="AP219">
        <v>46251</v>
      </c>
      <c r="AT219">
        <v>46244</v>
      </c>
      <c r="AU219">
        <v>46244</v>
      </c>
      <c r="AV219">
        <v>46244</v>
      </c>
      <c r="AW219">
        <v>46244</v>
      </c>
      <c r="AX219">
        <v>46244</v>
      </c>
      <c r="AY219">
        <v>46244</v>
      </c>
      <c r="AZ219">
        <v>46259</v>
      </c>
      <c r="BA219">
        <v>46259</v>
      </c>
      <c r="BB219">
        <v>46259</v>
      </c>
      <c r="BC219">
        <v>46245</v>
      </c>
      <c r="BD219">
        <v>46243</v>
      </c>
      <c r="BE219">
        <v>46243</v>
      </c>
      <c r="BF219" t="s">
        <v>149</v>
      </c>
      <c r="BG219">
        <v>46252</v>
      </c>
      <c r="BH219">
        <v>46258</v>
      </c>
      <c r="BI219">
        <v>46258</v>
      </c>
      <c r="BJ219" t="s">
        <v>180</v>
      </c>
      <c r="BK219">
        <v>60</v>
      </c>
      <c r="BL219">
        <v>46258</v>
      </c>
      <c r="BM219">
        <v>46261</v>
      </c>
      <c r="BN219">
        <v>46261</v>
      </c>
      <c r="BO219">
        <v>46260</v>
      </c>
      <c r="BP219">
        <v>46263</v>
      </c>
      <c r="BQ219">
        <v>46263</v>
      </c>
      <c r="BR219">
        <v>46265</v>
      </c>
      <c r="BS219">
        <v>46275</v>
      </c>
      <c r="BU219">
        <v>46264</v>
      </c>
      <c r="BV219">
        <v>46274</v>
      </c>
      <c r="BX219" t="s">
        <v>1238</v>
      </c>
      <c r="CN219" t="s">
        <v>113</v>
      </c>
      <c r="CO219" t="s">
        <v>113</v>
      </c>
      <c r="CP219" t="s">
        <v>113</v>
      </c>
      <c r="CQ219" t="s">
        <v>1428</v>
      </c>
      <c r="CR219">
        <v>46218</v>
      </c>
      <c r="CS219">
        <v>46213</v>
      </c>
      <c r="CT219" t="s">
        <v>151</v>
      </c>
      <c r="CU219" t="s">
        <v>170</v>
      </c>
      <c r="CV219" t="s">
        <v>144</v>
      </c>
      <c r="CW219" t="s">
        <v>171</v>
      </c>
      <c r="CX219" t="s">
        <v>1360</v>
      </c>
      <c r="CY219" t="s">
        <v>183</v>
      </c>
      <c r="CZ219" t="s">
        <v>153</v>
      </c>
      <c r="DA219" t="s">
        <v>104</v>
      </c>
    </row>
    <row r="220" spans="1:105" x14ac:dyDescent="0.3">
      <c r="A220" t="s">
        <v>1435</v>
      </c>
      <c r="B220" t="s">
        <v>1436</v>
      </c>
      <c r="C220" t="s">
        <v>124</v>
      </c>
      <c r="D220" t="s">
        <v>108</v>
      </c>
      <c r="F220" t="s">
        <v>1437</v>
      </c>
      <c r="G220" t="s">
        <v>247</v>
      </c>
      <c r="H220" t="s">
        <v>1146</v>
      </c>
      <c r="I220" t="s">
        <v>1186</v>
      </c>
      <c r="J220" t="s">
        <v>1187</v>
      </c>
      <c r="K220" t="s">
        <v>161</v>
      </c>
      <c r="L220" t="s">
        <v>1188</v>
      </c>
      <c r="M220" t="s">
        <v>1189</v>
      </c>
      <c r="N220">
        <v>3</v>
      </c>
      <c r="O220" t="s">
        <v>1438</v>
      </c>
      <c r="P220">
        <v>46142</v>
      </c>
      <c r="Q220" t="s">
        <v>140</v>
      </c>
      <c r="R220">
        <v>46142</v>
      </c>
      <c r="S220" t="s">
        <v>1330</v>
      </c>
      <c r="T220" t="s">
        <v>448</v>
      </c>
      <c r="U220" t="s">
        <v>112</v>
      </c>
      <c r="V220" t="s">
        <v>21</v>
      </c>
      <c r="W220" t="s">
        <v>144</v>
      </c>
      <c r="X220" t="s">
        <v>144</v>
      </c>
      <c r="Y220" t="s">
        <v>144</v>
      </c>
      <c r="Z220" t="s">
        <v>148</v>
      </c>
      <c r="AA220" t="s">
        <v>144</v>
      </c>
      <c r="AB220" t="s">
        <v>180</v>
      </c>
      <c r="AC220" t="s">
        <v>168</v>
      </c>
      <c r="AD220" t="s">
        <v>181</v>
      </c>
      <c r="AE220">
        <v>46151</v>
      </c>
      <c r="AF220">
        <v>46151</v>
      </c>
      <c r="AG220">
        <v>46151</v>
      </c>
      <c r="AH220">
        <v>46157</v>
      </c>
      <c r="AI220">
        <v>46158</v>
      </c>
      <c r="AJ220">
        <v>46158</v>
      </c>
      <c r="AK220">
        <v>46158</v>
      </c>
      <c r="AL220">
        <v>46158</v>
      </c>
      <c r="AM220">
        <v>46158</v>
      </c>
      <c r="AN220">
        <v>46164</v>
      </c>
      <c r="AO220">
        <v>46164</v>
      </c>
      <c r="AP220">
        <v>46164</v>
      </c>
      <c r="AQ220" t="s">
        <v>286</v>
      </c>
      <c r="AT220">
        <v>46153</v>
      </c>
      <c r="AU220">
        <v>46153</v>
      </c>
      <c r="AV220">
        <v>46153</v>
      </c>
      <c r="AW220">
        <v>46153</v>
      </c>
      <c r="AX220">
        <v>46153</v>
      </c>
      <c r="AY220">
        <v>46153</v>
      </c>
      <c r="AZ220">
        <v>46162</v>
      </c>
      <c r="BA220">
        <v>46162</v>
      </c>
      <c r="BB220">
        <v>46162</v>
      </c>
      <c r="BC220">
        <v>46155</v>
      </c>
      <c r="BD220">
        <v>46154</v>
      </c>
      <c r="BE220">
        <v>46154</v>
      </c>
      <c r="BF220" t="s">
        <v>149</v>
      </c>
      <c r="BG220">
        <v>46161</v>
      </c>
      <c r="BH220">
        <v>46165</v>
      </c>
      <c r="BI220">
        <v>46165</v>
      </c>
      <c r="BJ220" t="s">
        <v>180</v>
      </c>
      <c r="BK220">
        <v>60</v>
      </c>
      <c r="BL220">
        <v>46164</v>
      </c>
      <c r="BM220">
        <v>46167</v>
      </c>
      <c r="BN220">
        <v>46167</v>
      </c>
      <c r="BO220">
        <v>46166</v>
      </c>
      <c r="BP220">
        <v>46169</v>
      </c>
      <c r="BQ220">
        <v>46169</v>
      </c>
      <c r="BR220">
        <v>46173</v>
      </c>
      <c r="BS220">
        <v>46295</v>
      </c>
      <c r="BU220">
        <v>46172</v>
      </c>
      <c r="BV220">
        <v>46176</v>
      </c>
      <c r="BW220">
        <v>46176</v>
      </c>
      <c r="BX220" t="s">
        <v>1439</v>
      </c>
      <c r="CN220" t="s">
        <v>113</v>
      </c>
      <c r="CO220" t="s">
        <v>1435</v>
      </c>
      <c r="CP220" t="s">
        <v>113</v>
      </c>
      <c r="CQ220" t="s">
        <v>1435</v>
      </c>
      <c r="CR220">
        <v>46160</v>
      </c>
      <c r="CS220">
        <v>46142</v>
      </c>
      <c r="CT220" t="s">
        <v>151</v>
      </c>
      <c r="CU220" t="s">
        <v>170</v>
      </c>
      <c r="CV220" t="s">
        <v>144</v>
      </c>
      <c r="CW220" t="s">
        <v>171</v>
      </c>
      <c r="CX220" t="s">
        <v>1360</v>
      </c>
      <c r="CY220" t="s">
        <v>288</v>
      </c>
      <c r="CZ220" t="s">
        <v>289</v>
      </c>
      <c r="DA220" t="s">
        <v>104</v>
      </c>
    </row>
    <row r="221" spans="1:105" x14ac:dyDescent="0.3">
      <c r="A221" t="s">
        <v>1440</v>
      </c>
      <c r="B221" t="s">
        <v>1441</v>
      </c>
      <c r="C221" t="s">
        <v>213</v>
      </c>
      <c r="D221" t="s">
        <v>108</v>
      </c>
      <c r="F221" t="s">
        <v>1442</v>
      </c>
      <c r="G221" t="s">
        <v>110</v>
      </c>
      <c r="H221" t="s">
        <v>1146</v>
      </c>
      <c r="I221" t="s">
        <v>1443</v>
      </c>
      <c r="J221" t="s">
        <v>112</v>
      </c>
      <c r="K221" t="s">
        <v>137</v>
      </c>
      <c r="L221" t="s">
        <v>1444</v>
      </c>
      <c r="M221" t="s">
        <v>654</v>
      </c>
      <c r="N221">
        <v>4</v>
      </c>
      <c r="O221" t="s">
        <v>1445</v>
      </c>
      <c r="P221">
        <v>46217</v>
      </c>
      <c r="Q221" t="s">
        <v>140</v>
      </c>
      <c r="R221">
        <v>46219</v>
      </c>
      <c r="S221" t="s">
        <v>1330</v>
      </c>
      <c r="T221" t="s">
        <v>448</v>
      </c>
      <c r="U221" t="s">
        <v>112</v>
      </c>
      <c r="V221" t="s">
        <v>21</v>
      </c>
      <c r="W221" t="s">
        <v>144</v>
      </c>
      <c r="X221" t="s">
        <v>144</v>
      </c>
      <c r="Y221" t="s">
        <v>144</v>
      </c>
      <c r="Z221" t="s">
        <v>144</v>
      </c>
      <c r="AA221" t="s">
        <v>144</v>
      </c>
      <c r="AB221" t="s">
        <v>180</v>
      </c>
      <c r="AC221" t="s">
        <v>146</v>
      </c>
      <c r="AD221" t="s">
        <v>181</v>
      </c>
      <c r="AE221">
        <v>46231</v>
      </c>
      <c r="AF221">
        <v>46231</v>
      </c>
      <c r="AG221">
        <v>46231</v>
      </c>
      <c r="AH221">
        <v>46233</v>
      </c>
      <c r="AI221">
        <v>46237</v>
      </c>
      <c r="AJ221">
        <v>46237</v>
      </c>
      <c r="AK221">
        <v>46233</v>
      </c>
      <c r="AL221">
        <v>46238</v>
      </c>
      <c r="AM221">
        <v>46238</v>
      </c>
      <c r="AN221">
        <v>46238</v>
      </c>
      <c r="AO221">
        <v>46240</v>
      </c>
      <c r="AP221">
        <v>46240</v>
      </c>
      <c r="AT221">
        <v>46230</v>
      </c>
      <c r="AU221">
        <v>46231</v>
      </c>
      <c r="AV221">
        <v>46231</v>
      </c>
      <c r="AW221">
        <v>46230</v>
      </c>
      <c r="AX221">
        <v>46231</v>
      </c>
      <c r="AY221">
        <v>46231</v>
      </c>
      <c r="AZ221">
        <v>46249</v>
      </c>
      <c r="BA221">
        <v>46249</v>
      </c>
      <c r="BB221">
        <v>46249</v>
      </c>
      <c r="BC221">
        <v>46232</v>
      </c>
      <c r="BD221">
        <v>46233</v>
      </c>
      <c r="BE221">
        <v>46233</v>
      </c>
      <c r="BF221" t="s">
        <v>149</v>
      </c>
      <c r="BG221">
        <v>46239</v>
      </c>
      <c r="BH221">
        <v>46241</v>
      </c>
      <c r="BI221">
        <v>46241</v>
      </c>
      <c r="BJ221" t="s">
        <v>180</v>
      </c>
      <c r="BK221">
        <v>40</v>
      </c>
      <c r="BL221">
        <v>46246</v>
      </c>
      <c r="BM221">
        <v>46245</v>
      </c>
      <c r="BN221">
        <v>46245</v>
      </c>
      <c r="BO221">
        <v>46249</v>
      </c>
      <c r="BP221">
        <v>46248</v>
      </c>
      <c r="BQ221">
        <v>46248</v>
      </c>
      <c r="BR221">
        <v>46257</v>
      </c>
      <c r="BS221">
        <v>46295</v>
      </c>
      <c r="BU221">
        <v>46255</v>
      </c>
      <c r="BV221">
        <v>46259</v>
      </c>
      <c r="BW221">
        <v>46259</v>
      </c>
      <c r="BX221" t="s">
        <v>1446</v>
      </c>
      <c r="CI221">
        <v>46257</v>
      </c>
      <c r="CJ221">
        <v>45928</v>
      </c>
      <c r="CN221" t="s">
        <v>113</v>
      </c>
      <c r="CO221" t="s">
        <v>113</v>
      </c>
      <c r="CP221" t="s">
        <v>113</v>
      </c>
      <c r="CQ221" t="s">
        <v>1440</v>
      </c>
      <c r="CR221">
        <v>46219</v>
      </c>
      <c r="CS221">
        <v>46217</v>
      </c>
      <c r="CT221" t="s">
        <v>151</v>
      </c>
      <c r="CU221" t="s">
        <v>170</v>
      </c>
      <c r="CV221" t="s">
        <v>144</v>
      </c>
      <c r="CW221" t="s">
        <v>171</v>
      </c>
      <c r="CX221" t="s">
        <v>1360</v>
      </c>
      <c r="CY221" t="s">
        <v>183</v>
      </c>
      <c r="CZ221" t="s">
        <v>153</v>
      </c>
      <c r="DA221" t="s">
        <v>104</v>
      </c>
    </row>
    <row r="222" spans="1:105" x14ac:dyDescent="0.3">
      <c r="A222" t="s">
        <v>1447</v>
      </c>
      <c r="B222" t="s">
        <v>1448</v>
      </c>
      <c r="C222" t="s">
        <v>124</v>
      </c>
      <c r="D222" t="s">
        <v>108</v>
      </c>
      <c r="F222" t="s">
        <v>1449</v>
      </c>
      <c r="G222" t="s">
        <v>133</v>
      </c>
      <c r="H222" t="s">
        <v>1228</v>
      </c>
      <c r="I222" t="s">
        <v>1450</v>
      </c>
      <c r="J222" t="s">
        <v>327</v>
      </c>
      <c r="K222" t="s">
        <v>161</v>
      </c>
      <c r="L222" t="s">
        <v>1451</v>
      </c>
      <c r="M222" t="s">
        <v>115</v>
      </c>
      <c r="N222">
        <v>3</v>
      </c>
      <c r="O222" t="s">
        <v>1231</v>
      </c>
      <c r="P222">
        <v>46213</v>
      </c>
      <c r="Q222" t="s">
        <v>140</v>
      </c>
      <c r="R222">
        <v>46216</v>
      </c>
      <c r="S222" t="s">
        <v>141</v>
      </c>
      <c r="T222" t="s">
        <v>253</v>
      </c>
      <c r="U222" t="s">
        <v>112</v>
      </c>
      <c r="V222" t="s">
        <v>143</v>
      </c>
      <c r="W222" t="s">
        <v>144</v>
      </c>
      <c r="X222" t="s">
        <v>144</v>
      </c>
      <c r="Y222" t="s">
        <v>144</v>
      </c>
      <c r="Z222" t="s">
        <v>144</v>
      </c>
      <c r="AA222" t="s">
        <v>144</v>
      </c>
      <c r="AB222" t="s">
        <v>180</v>
      </c>
      <c r="AC222" t="s">
        <v>146</v>
      </c>
      <c r="AD222" t="s">
        <v>181</v>
      </c>
      <c r="AE222">
        <v>46239</v>
      </c>
      <c r="AF222">
        <v>46239</v>
      </c>
      <c r="AG222">
        <v>46239</v>
      </c>
      <c r="AH222">
        <v>46241</v>
      </c>
      <c r="AI222">
        <v>46244</v>
      </c>
      <c r="AJ222">
        <v>46244</v>
      </c>
      <c r="AK222">
        <v>46245</v>
      </c>
      <c r="AL222">
        <v>46245</v>
      </c>
      <c r="AM222">
        <v>46245</v>
      </c>
      <c r="AN222">
        <v>46247</v>
      </c>
      <c r="AO222">
        <v>46247</v>
      </c>
      <c r="AP222">
        <v>46247</v>
      </c>
      <c r="AT222">
        <v>46244</v>
      </c>
      <c r="AU222">
        <v>46244</v>
      </c>
      <c r="AV222">
        <v>46244</v>
      </c>
      <c r="AW222">
        <v>46244</v>
      </c>
      <c r="AX222">
        <v>46244</v>
      </c>
      <c r="AY222">
        <v>46244</v>
      </c>
      <c r="AZ222">
        <v>46259</v>
      </c>
      <c r="BA222">
        <v>46259</v>
      </c>
      <c r="BB222">
        <v>46259</v>
      </c>
      <c r="BC222">
        <v>46246</v>
      </c>
      <c r="BD222">
        <v>46246</v>
      </c>
      <c r="BE222">
        <v>46246</v>
      </c>
      <c r="BF222" t="s">
        <v>149</v>
      </c>
      <c r="BG222">
        <v>46251</v>
      </c>
      <c r="BH222">
        <v>46253</v>
      </c>
      <c r="BI222">
        <v>46253</v>
      </c>
      <c r="BJ222" t="s">
        <v>180</v>
      </c>
      <c r="BK222">
        <v>60</v>
      </c>
      <c r="BL222">
        <v>46259</v>
      </c>
      <c r="BM222">
        <v>46256</v>
      </c>
      <c r="BN222">
        <v>46256</v>
      </c>
      <c r="BO222">
        <v>46261</v>
      </c>
      <c r="BP222">
        <v>46259</v>
      </c>
      <c r="BQ222">
        <v>46259</v>
      </c>
      <c r="BR222">
        <v>46264</v>
      </c>
      <c r="BS222">
        <v>46265</v>
      </c>
      <c r="BT222">
        <v>46265</v>
      </c>
      <c r="BU222">
        <v>46263</v>
      </c>
      <c r="BV222">
        <v>46267</v>
      </c>
      <c r="BX222" t="s">
        <v>1238</v>
      </c>
      <c r="CN222" t="s">
        <v>113</v>
      </c>
      <c r="CO222" t="s">
        <v>113</v>
      </c>
      <c r="CP222" t="s">
        <v>113</v>
      </c>
      <c r="CQ222" t="s">
        <v>1447</v>
      </c>
      <c r="CR222">
        <v>46218</v>
      </c>
      <c r="CS222">
        <v>46213</v>
      </c>
      <c r="CT222" t="s">
        <v>151</v>
      </c>
      <c r="CU222" t="s">
        <v>170</v>
      </c>
      <c r="CV222" t="s">
        <v>144</v>
      </c>
      <c r="CW222" t="s">
        <v>171</v>
      </c>
      <c r="CX222" t="s">
        <v>113</v>
      </c>
      <c r="CY222" t="s">
        <v>183</v>
      </c>
      <c r="CZ222" t="s">
        <v>153</v>
      </c>
      <c r="DA222" t="s">
        <v>104</v>
      </c>
    </row>
    <row r="223" spans="1:105" x14ac:dyDescent="0.3">
      <c r="A223" t="s">
        <v>1452</v>
      </c>
      <c r="B223" t="s">
        <v>1453</v>
      </c>
      <c r="C223" t="s">
        <v>107</v>
      </c>
      <c r="D223" t="s">
        <v>108</v>
      </c>
      <c r="F223" t="s">
        <v>1454</v>
      </c>
      <c r="G223" t="s">
        <v>133</v>
      </c>
      <c r="H223" t="s">
        <v>1242</v>
      </c>
      <c r="I223" t="s">
        <v>1243</v>
      </c>
      <c r="J223" t="s">
        <v>1244</v>
      </c>
      <c r="K223" t="s">
        <v>161</v>
      </c>
      <c r="L223" t="s">
        <v>1455</v>
      </c>
      <c r="M223" t="s">
        <v>115</v>
      </c>
      <c r="N223">
        <v>3</v>
      </c>
      <c r="O223" t="s">
        <v>1246</v>
      </c>
      <c r="P223">
        <v>46213</v>
      </c>
      <c r="Q223" t="s">
        <v>140</v>
      </c>
      <c r="R223">
        <v>46216</v>
      </c>
      <c r="S223" t="s">
        <v>141</v>
      </c>
      <c r="T223" t="s">
        <v>253</v>
      </c>
      <c r="U223" t="s">
        <v>112</v>
      </c>
      <c r="V223" t="s">
        <v>143</v>
      </c>
      <c r="W223" t="s">
        <v>144</v>
      </c>
      <c r="X223" t="s">
        <v>144</v>
      </c>
      <c r="Y223" t="s">
        <v>144</v>
      </c>
      <c r="Z223" t="s">
        <v>144</v>
      </c>
      <c r="AA223" t="s">
        <v>144</v>
      </c>
      <c r="AB223" t="s">
        <v>180</v>
      </c>
      <c r="AC223" t="s">
        <v>146</v>
      </c>
      <c r="AD223" t="s">
        <v>181</v>
      </c>
      <c r="AE223">
        <v>46234</v>
      </c>
      <c r="AF223">
        <v>46234</v>
      </c>
      <c r="AG223">
        <v>46234</v>
      </c>
      <c r="AH223">
        <v>46238</v>
      </c>
      <c r="AI223">
        <v>46244</v>
      </c>
      <c r="AJ223">
        <v>46244</v>
      </c>
      <c r="AK223">
        <v>46245</v>
      </c>
      <c r="AL223">
        <v>46245</v>
      </c>
      <c r="AM223">
        <v>46245</v>
      </c>
      <c r="AN223">
        <v>46247</v>
      </c>
      <c r="AO223">
        <v>46247</v>
      </c>
      <c r="AP223">
        <v>46247</v>
      </c>
      <c r="AT223">
        <v>46244</v>
      </c>
      <c r="AU223">
        <v>46244</v>
      </c>
      <c r="AV223">
        <v>46244</v>
      </c>
      <c r="AW223">
        <v>46244</v>
      </c>
      <c r="AX223">
        <v>46244</v>
      </c>
      <c r="AY223">
        <v>46244</v>
      </c>
      <c r="AZ223">
        <v>46259</v>
      </c>
      <c r="BA223">
        <v>46259</v>
      </c>
      <c r="BB223">
        <v>46259</v>
      </c>
      <c r="BC223">
        <v>46246</v>
      </c>
      <c r="BD223">
        <v>46251</v>
      </c>
      <c r="BE223">
        <v>46251</v>
      </c>
      <c r="BF223" t="s">
        <v>196</v>
      </c>
      <c r="BG223">
        <v>46251</v>
      </c>
      <c r="BH223">
        <v>46253</v>
      </c>
      <c r="BI223">
        <v>46253</v>
      </c>
      <c r="BJ223" t="s">
        <v>180</v>
      </c>
      <c r="BK223">
        <v>50</v>
      </c>
      <c r="BL223">
        <v>46254</v>
      </c>
      <c r="BM223">
        <v>46260</v>
      </c>
      <c r="BN223">
        <v>46260</v>
      </c>
      <c r="BO223">
        <v>46256</v>
      </c>
      <c r="BP223">
        <v>46262</v>
      </c>
      <c r="BQ223">
        <v>46262</v>
      </c>
      <c r="BR223">
        <v>46262</v>
      </c>
      <c r="BS223">
        <v>46265</v>
      </c>
      <c r="BT223">
        <v>46265</v>
      </c>
      <c r="BU223">
        <v>46261</v>
      </c>
      <c r="BV223">
        <v>46264</v>
      </c>
      <c r="BX223" t="s">
        <v>1238</v>
      </c>
      <c r="CN223" t="s">
        <v>113</v>
      </c>
      <c r="CO223" t="s">
        <v>113</v>
      </c>
      <c r="CP223" t="s">
        <v>113</v>
      </c>
      <c r="CQ223" t="s">
        <v>1452</v>
      </c>
      <c r="CR223">
        <v>46218</v>
      </c>
      <c r="CS223">
        <v>46213</v>
      </c>
      <c r="CT223" t="s">
        <v>151</v>
      </c>
      <c r="CU223" t="s">
        <v>170</v>
      </c>
      <c r="CV223" t="s">
        <v>144</v>
      </c>
      <c r="CW223" t="s">
        <v>171</v>
      </c>
      <c r="CX223" t="s">
        <v>113</v>
      </c>
      <c r="CY223" t="s">
        <v>183</v>
      </c>
      <c r="CZ223" t="s">
        <v>153</v>
      </c>
      <c r="DA223" t="s">
        <v>104</v>
      </c>
    </row>
    <row r="224" spans="1:105" x14ac:dyDescent="0.3">
      <c r="A224" t="s">
        <v>1456</v>
      </c>
      <c r="B224" t="s">
        <v>1457</v>
      </c>
      <c r="C224" t="s">
        <v>124</v>
      </c>
      <c r="D224" t="s">
        <v>108</v>
      </c>
      <c r="F224" t="s">
        <v>1458</v>
      </c>
      <c r="G224" t="s">
        <v>247</v>
      </c>
      <c r="I224" t="s">
        <v>1459</v>
      </c>
      <c r="J224" t="s">
        <v>371</v>
      </c>
      <c r="K224" t="s">
        <v>137</v>
      </c>
      <c r="M224" t="s">
        <v>1460</v>
      </c>
      <c r="N224">
        <v>3</v>
      </c>
      <c r="O224" t="s">
        <v>1461</v>
      </c>
      <c r="P224">
        <v>46171</v>
      </c>
      <c r="Q224" t="s">
        <v>140</v>
      </c>
      <c r="R224">
        <v>46174</v>
      </c>
      <c r="S224" t="s">
        <v>252</v>
      </c>
      <c r="T224" t="s">
        <v>1408</v>
      </c>
      <c r="U224" t="s">
        <v>112</v>
      </c>
      <c r="V224" t="s">
        <v>1366</v>
      </c>
      <c r="W224" t="s">
        <v>144</v>
      </c>
      <c r="X224" t="s">
        <v>144</v>
      </c>
      <c r="Y224" t="s">
        <v>144</v>
      </c>
      <c r="Z224" t="s">
        <v>144</v>
      </c>
      <c r="AA224" t="s">
        <v>144</v>
      </c>
      <c r="AB224" t="s">
        <v>1462</v>
      </c>
      <c r="AC224" t="s">
        <v>146</v>
      </c>
      <c r="AD224" t="s">
        <v>147</v>
      </c>
      <c r="AE224">
        <v>46187</v>
      </c>
      <c r="AF224">
        <v>46186</v>
      </c>
      <c r="AG224">
        <v>46186</v>
      </c>
      <c r="AH224">
        <v>46194</v>
      </c>
      <c r="AI224">
        <v>46193</v>
      </c>
      <c r="AJ224">
        <v>46193</v>
      </c>
      <c r="AK224">
        <v>46199</v>
      </c>
      <c r="AL224">
        <v>46186</v>
      </c>
      <c r="AM224">
        <v>46186</v>
      </c>
      <c r="AN224">
        <v>46206</v>
      </c>
      <c r="AO224">
        <v>46193</v>
      </c>
      <c r="AP224">
        <v>46193</v>
      </c>
      <c r="AQ224" t="s">
        <v>256</v>
      </c>
      <c r="AR224">
        <v>46209</v>
      </c>
      <c r="AS224">
        <v>46209</v>
      </c>
      <c r="AT224">
        <v>46182</v>
      </c>
      <c r="AU224">
        <v>46185</v>
      </c>
      <c r="AV224">
        <v>46185</v>
      </c>
      <c r="AW224">
        <v>46182</v>
      </c>
      <c r="AX224">
        <v>46185</v>
      </c>
      <c r="AY224">
        <v>46185</v>
      </c>
      <c r="AZ224">
        <v>46193</v>
      </c>
      <c r="BA224">
        <v>46190</v>
      </c>
      <c r="BB224">
        <v>46190</v>
      </c>
      <c r="BC224">
        <v>46191</v>
      </c>
      <c r="BD224">
        <v>46188</v>
      </c>
      <c r="BE224">
        <v>46188</v>
      </c>
      <c r="BF224" t="s">
        <v>149</v>
      </c>
      <c r="BG224">
        <v>46195</v>
      </c>
      <c r="BH224">
        <v>46200</v>
      </c>
      <c r="BI224">
        <v>46200</v>
      </c>
      <c r="BJ224" t="s">
        <v>1462</v>
      </c>
      <c r="BK224">
        <v>30</v>
      </c>
      <c r="BL224">
        <v>46207</v>
      </c>
      <c r="BM224">
        <v>46210</v>
      </c>
      <c r="BN224">
        <v>46210</v>
      </c>
      <c r="BO224">
        <v>46210</v>
      </c>
      <c r="BP224">
        <v>46211</v>
      </c>
      <c r="BQ224">
        <v>46211</v>
      </c>
      <c r="BR224">
        <v>46213</v>
      </c>
      <c r="BS224">
        <v>46219</v>
      </c>
      <c r="BT224">
        <v>46219</v>
      </c>
      <c r="BU224">
        <v>46213</v>
      </c>
      <c r="BV224">
        <v>46211</v>
      </c>
      <c r="BW224">
        <v>46211</v>
      </c>
      <c r="BX224" t="s">
        <v>1463</v>
      </c>
      <c r="BY224">
        <v>46196</v>
      </c>
      <c r="BZ224">
        <v>46196</v>
      </c>
      <c r="CA224">
        <v>46216</v>
      </c>
      <c r="CE224">
        <v>71077</v>
      </c>
      <c r="CF224">
        <v>1</v>
      </c>
      <c r="CI224">
        <v>46203</v>
      </c>
      <c r="CJ224">
        <v>46216</v>
      </c>
      <c r="CK224">
        <v>46216</v>
      </c>
      <c r="CN224" t="s">
        <v>113</v>
      </c>
      <c r="CO224" t="s">
        <v>113</v>
      </c>
      <c r="CP224" t="s">
        <v>113</v>
      </c>
      <c r="CQ224" t="s">
        <v>113</v>
      </c>
      <c r="CR224">
        <v>46213</v>
      </c>
      <c r="CS224">
        <v>46171</v>
      </c>
      <c r="CT224" t="s">
        <v>151</v>
      </c>
      <c r="CU224" t="s">
        <v>113</v>
      </c>
      <c r="CV224" t="s">
        <v>113</v>
      </c>
      <c r="CW224" t="s">
        <v>113</v>
      </c>
      <c r="CX224" t="s">
        <v>113</v>
      </c>
      <c r="CY224" t="s">
        <v>1219</v>
      </c>
      <c r="CZ224" t="s">
        <v>289</v>
      </c>
    </row>
    <row r="225" spans="1:105" x14ac:dyDescent="0.3">
      <c r="A225" t="s">
        <v>1464</v>
      </c>
      <c r="B225" t="s">
        <v>1465</v>
      </c>
      <c r="C225" t="s">
        <v>107</v>
      </c>
      <c r="D225" t="s">
        <v>108</v>
      </c>
      <c r="F225" t="s">
        <v>1466</v>
      </c>
      <c r="G225" t="s">
        <v>247</v>
      </c>
      <c r="I225" t="s">
        <v>1467</v>
      </c>
      <c r="J225" t="s">
        <v>308</v>
      </c>
      <c r="K225" t="s">
        <v>137</v>
      </c>
      <c r="L225" t="s">
        <v>1468</v>
      </c>
      <c r="M225" t="s">
        <v>860</v>
      </c>
      <c r="N225">
        <v>1</v>
      </c>
      <c r="P225">
        <v>46213</v>
      </c>
      <c r="Q225" t="s">
        <v>140</v>
      </c>
      <c r="R225">
        <v>46238</v>
      </c>
      <c r="S225" t="s">
        <v>252</v>
      </c>
      <c r="T225" t="s">
        <v>253</v>
      </c>
      <c r="U225" t="s">
        <v>112</v>
      </c>
      <c r="V225" t="s">
        <v>143</v>
      </c>
      <c r="W225" t="s">
        <v>144</v>
      </c>
      <c r="X225" t="s">
        <v>144</v>
      </c>
      <c r="Y225" t="s">
        <v>144</v>
      </c>
      <c r="Z225" t="s">
        <v>144</v>
      </c>
      <c r="AA225" t="s">
        <v>312</v>
      </c>
      <c r="AB225" t="s">
        <v>145</v>
      </c>
      <c r="AC225" t="s">
        <v>146</v>
      </c>
      <c r="AD225" t="s">
        <v>147</v>
      </c>
      <c r="AE225">
        <v>46230</v>
      </c>
      <c r="AF225">
        <v>46234</v>
      </c>
      <c r="AG225">
        <v>46234</v>
      </c>
      <c r="AH225">
        <v>46237</v>
      </c>
      <c r="AI225">
        <v>46245</v>
      </c>
      <c r="AJ225">
        <v>46245</v>
      </c>
      <c r="AK225">
        <v>46230</v>
      </c>
      <c r="AL225">
        <v>46234</v>
      </c>
      <c r="AM225">
        <v>46234</v>
      </c>
      <c r="AN225">
        <v>46237</v>
      </c>
      <c r="AO225">
        <v>46245</v>
      </c>
      <c r="AP225">
        <v>46245</v>
      </c>
      <c r="AQ225" t="s">
        <v>256</v>
      </c>
      <c r="AR225">
        <v>46265</v>
      </c>
      <c r="AT225">
        <v>46231</v>
      </c>
      <c r="AU225">
        <v>46244</v>
      </c>
      <c r="AV225">
        <v>46244</v>
      </c>
      <c r="AW225">
        <v>46231</v>
      </c>
      <c r="AX225">
        <v>46244</v>
      </c>
      <c r="AY225">
        <v>46244</v>
      </c>
      <c r="AZ225">
        <v>46238</v>
      </c>
      <c r="BA225">
        <v>46249</v>
      </c>
      <c r="BB225">
        <v>46249</v>
      </c>
      <c r="BC225">
        <v>46233</v>
      </c>
      <c r="BD225">
        <v>46245</v>
      </c>
      <c r="BE225">
        <v>46245</v>
      </c>
      <c r="BF225" t="s">
        <v>149</v>
      </c>
      <c r="BG225">
        <v>46239</v>
      </c>
      <c r="BH225">
        <v>46252</v>
      </c>
      <c r="BI225">
        <v>46252</v>
      </c>
      <c r="BJ225" t="s">
        <v>145</v>
      </c>
      <c r="BK225">
        <v>30</v>
      </c>
      <c r="BL225">
        <v>46242</v>
      </c>
      <c r="BM225">
        <v>46255</v>
      </c>
      <c r="BN225">
        <v>46255</v>
      </c>
      <c r="BO225">
        <v>46245</v>
      </c>
      <c r="BP225">
        <v>46258</v>
      </c>
      <c r="BQ225">
        <v>46258</v>
      </c>
      <c r="BR225">
        <v>46252</v>
      </c>
      <c r="BS225">
        <v>46265</v>
      </c>
      <c r="BT225">
        <v>46265</v>
      </c>
      <c r="BU225">
        <v>46252</v>
      </c>
      <c r="BV225">
        <v>46265</v>
      </c>
      <c r="BW225">
        <v>46265</v>
      </c>
      <c r="BX225" t="s">
        <v>1469</v>
      </c>
      <c r="BY225">
        <v>46244</v>
      </c>
      <c r="BZ225">
        <v>46244</v>
      </c>
      <c r="CA225">
        <v>46252</v>
      </c>
      <c r="CE225">
        <v>77105</v>
      </c>
      <c r="CF225">
        <v>0.8</v>
      </c>
      <c r="CG225">
        <v>80048</v>
      </c>
      <c r="CH225">
        <v>1</v>
      </c>
      <c r="CI225">
        <v>46252</v>
      </c>
      <c r="CJ225">
        <v>46252</v>
      </c>
      <c r="CK225">
        <v>46252</v>
      </c>
      <c r="CN225" t="s">
        <v>113</v>
      </c>
      <c r="CO225" t="s">
        <v>113</v>
      </c>
      <c r="CP225" t="s">
        <v>113</v>
      </c>
      <c r="CQ225" t="s">
        <v>1464</v>
      </c>
      <c r="CR225">
        <v>46218</v>
      </c>
      <c r="CS225">
        <v>46213</v>
      </c>
      <c r="CT225" t="s">
        <v>151</v>
      </c>
      <c r="CU225" t="s">
        <v>170</v>
      </c>
      <c r="CV225" t="s">
        <v>144</v>
      </c>
      <c r="CW225" t="s">
        <v>171</v>
      </c>
      <c r="CX225" t="s">
        <v>113</v>
      </c>
      <c r="CY225" t="s">
        <v>1219</v>
      </c>
      <c r="CZ225" t="s">
        <v>289</v>
      </c>
      <c r="DA225" t="s">
        <v>104</v>
      </c>
    </row>
    <row r="226" spans="1:105" x14ac:dyDescent="0.3">
      <c r="A226" t="s">
        <v>1470</v>
      </c>
      <c r="B226" t="s">
        <v>1471</v>
      </c>
      <c r="C226" t="s">
        <v>107</v>
      </c>
      <c r="D226" t="s">
        <v>529</v>
      </c>
      <c r="F226" t="s">
        <v>1472</v>
      </c>
      <c r="G226" t="s">
        <v>247</v>
      </c>
      <c r="H226" t="s">
        <v>1473</v>
      </c>
      <c r="I226" t="s">
        <v>1474</v>
      </c>
      <c r="J226" t="s">
        <v>112</v>
      </c>
      <c r="K226" t="s">
        <v>137</v>
      </c>
      <c r="L226" t="s">
        <v>1475</v>
      </c>
      <c r="M226" t="s">
        <v>860</v>
      </c>
      <c r="N226">
        <v>1</v>
      </c>
      <c r="O226" t="s">
        <v>1476</v>
      </c>
      <c r="P226">
        <v>45964</v>
      </c>
      <c r="Q226" t="s">
        <v>140</v>
      </c>
      <c r="R226">
        <v>45964</v>
      </c>
      <c r="S226" t="s">
        <v>141</v>
      </c>
      <c r="T226" t="s">
        <v>179</v>
      </c>
      <c r="U226" t="s">
        <v>112</v>
      </c>
      <c r="V226" t="s">
        <v>21</v>
      </c>
      <c r="W226" t="s">
        <v>144</v>
      </c>
      <c r="X226" t="s">
        <v>144</v>
      </c>
      <c r="Y226" t="s">
        <v>144</v>
      </c>
      <c r="Z226" t="s">
        <v>144</v>
      </c>
      <c r="AA226" t="s">
        <v>144</v>
      </c>
      <c r="AB226" t="s">
        <v>180</v>
      </c>
      <c r="AC226" t="s">
        <v>146</v>
      </c>
      <c r="AD226" t="s">
        <v>181</v>
      </c>
      <c r="AE226">
        <v>45972</v>
      </c>
      <c r="AF226">
        <v>45972</v>
      </c>
      <c r="AG226">
        <v>45972</v>
      </c>
      <c r="AH226">
        <v>46090</v>
      </c>
      <c r="AI226">
        <v>46090</v>
      </c>
      <c r="AJ226">
        <v>45979</v>
      </c>
      <c r="AK226">
        <v>45972</v>
      </c>
      <c r="AL226">
        <v>45972</v>
      </c>
      <c r="AM226">
        <v>45972</v>
      </c>
      <c r="AN226">
        <v>46096</v>
      </c>
      <c r="AO226">
        <v>45979</v>
      </c>
      <c r="AP226">
        <v>45979</v>
      </c>
      <c r="AQ226" t="s">
        <v>256</v>
      </c>
      <c r="AR226">
        <v>45990</v>
      </c>
      <c r="AS226">
        <v>45990</v>
      </c>
      <c r="AT226">
        <v>46090</v>
      </c>
      <c r="AU226">
        <v>45971</v>
      </c>
      <c r="AV226">
        <v>45971</v>
      </c>
      <c r="AW226">
        <v>46090</v>
      </c>
      <c r="AX226">
        <v>45971</v>
      </c>
      <c r="AY226">
        <v>45971</v>
      </c>
      <c r="AZ226">
        <v>45981</v>
      </c>
      <c r="BA226">
        <v>45981</v>
      </c>
      <c r="BB226">
        <v>45981</v>
      </c>
      <c r="BC226">
        <v>46092</v>
      </c>
      <c r="BD226">
        <v>45974</v>
      </c>
      <c r="BE226">
        <v>45974</v>
      </c>
      <c r="BG226">
        <v>46097</v>
      </c>
      <c r="BH226">
        <v>45980</v>
      </c>
      <c r="BI226">
        <v>45980</v>
      </c>
      <c r="BJ226" t="s">
        <v>1391</v>
      </c>
      <c r="BK226">
        <v>40</v>
      </c>
      <c r="BL226">
        <v>46102</v>
      </c>
      <c r="BM226">
        <v>45983</v>
      </c>
      <c r="BN226">
        <v>45983</v>
      </c>
      <c r="BO226">
        <v>46105</v>
      </c>
      <c r="BP226">
        <v>45985</v>
      </c>
      <c r="BQ226">
        <v>45985</v>
      </c>
      <c r="BR226">
        <v>46080</v>
      </c>
      <c r="BS226">
        <v>46131</v>
      </c>
      <c r="BT226">
        <v>46131</v>
      </c>
      <c r="BU226">
        <v>45987</v>
      </c>
      <c r="BV226">
        <v>46135</v>
      </c>
      <c r="BW226">
        <v>46135</v>
      </c>
      <c r="BX226" t="s">
        <v>1477</v>
      </c>
      <c r="BY226">
        <v>46347</v>
      </c>
      <c r="BZ226">
        <v>46347</v>
      </c>
      <c r="CI226">
        <v>46142</v>
      </c>
      <c r="CJ226">
        <v>46142</v>
      </c>
      <c r="CN226" t="s">
        <v>113</v>
      </c>
      <c r="CO226" t="s">
        <v>113</v>
      </c>
      <c r="CP226" t="s">
        <v>113</v>
      </c>
      <c r="CQ226" t="s">
        <v>113</v>
      </c>
      <c r="CR226" t="s">
        <v>119</v>
      </c>
      <c r="CS226">
        <v>45964</v>
      </c>
      <c r="CT226" t="s">
        <v>151</v>
      </c>
      <c r="CU226" t="s">
        <v>113</v>
      </c>
      <c r="CV226" t="s">
        <v>113</v>
      </c>
      <c r="CW226" t="s">
        <v>113</v>
      </c>
      <c r="CX226" t="s">
        <v>113</v>
      </c>
      <c r="CY226" t="s">
        <v>1478</v>
      </c>
      <c r="CZ226" t="s">
        <v>1479</v>
      </c>
    </row>
    <row r="227" spans="1:105" x14ac:dyDescent="0.3">
      <c r="A227" t="s">
        <v>1480</v>
      </c>
      <c r="B227" t="s">
        <v>1481</v>
      </c>
      <c r="C227" t="s">
        <v>124</v>
      </c>
      <c r="D227" t="s">
        <v>108</v>
      </c>
      <c r="F227" t="s">
        <v>1482</v>
      </c>
      <c r="G227" t="s">
        <v>247</v>
      </c>
      <c r="H227" t="s">
        <v>1483</v>
      </c>
      <c r="I227" t="s">
        <v>1484</v>
      </c>
      <c r="J227" t="s">
        <v>371</v>
      </c>
      <c r="K227" t="s">
        <v>137</v>
      </c>
      <c r="L227" t="s">
        <v>1338</v>
      </c>
      <c r="M227" t="s">
        <v>310</v>
      </c>
      <c r="N227">
        <v>4</v>
      </c>
      <c r="O227" t="s">
        <v>1485</v>
      </c>
      <c r="P227">
        <v>46202</v>
      </c>
      <c r="Q227" t="s">
        <v>140</v>
      </c>
      <c r="R227">
        <v>46203</v>
      </c>
      <c r="S227" t="s">
        <v>1330</v>
      </c>
      <c r="T227" t="s">
        <v>448</v>
      </c>
      <c r="U227" t="s">
        <v>112</v>
      </c>
      <c r="V227" t="s">
        <v>21</v>
      </c>
      <c r="W227" t="s">
        <v>144</v>
      </c>
      <c r="X227" t="s">
        <v>144</v>
      </c>
      <c r="Y227" t="s">
        <v>144</v>
      </c>
      <c r="Z227" t="s">
        <v>144</v>
      </c>
      <c r="AA227" t="s">
        <v>144</v>
      </c>
      <c r="AB227" t="s">
        <v>313</v>
      </c>
      <c r="AC227" t="s">
        <v>146</v>
      </c>
      <c r="AD227" t="s">
        <v>314</v>
      </c>
      <c r="AE227">
        <v>46202</v>
      </c>
      <c r="AF227">
        <v>46202</v>
      </c>
      <c r="AG227">
        <v>46202</v>
      </c>
      <c r="AH227">
        <v>46217</v>
      </c>
      <c r="AI227">
        <v>46218</v>
      </c>
      <c r="AJ227">
        <v>46218</v>
      </c>
      <c r="AK227">
        <v>46213</v>
      </c>
      <c r="AL227">
        <v>46218</v>
      </c>
      <c r="AM227">
        <v>46218</v>
      </c>
      <c r="AN227">
        <v>46225</v>
      </c>
      <c r="AO227">
        <v>46237</v>
      </c>
      <c r="AP227">
        <v>46237</v>
      </c>
      <c r="AQ227" t="s">
        <v>256</v>
      </c>
      <c r="AR227">
        <v>46269</v>
      </c>
      <c r="AT227">
        <v>46212</v>
      </c>
      <c r="AU227">
        <v>46220</v>
      </c>
      <c r="AV227">
        <v>46220</v>
      </c>
      <c r="AW227">
        <v>46212</v>
      </c>
      <c r="AX227">
        <v>46220</v>
      </c>
      <c r="AY227">
        <v>46220</v>
      </c>
      <c r="AZ227">
        <v>46219</v>
      </c>
      <c r="BA227">
        <v>46234</v>
      </c>
      <c r="BB227">
        <v>46234</v>
      </c>
      <c r="BC227">
        <v>46213</v>
      </c>
      <c r="BD227">
        <v>46220</v>
      </c>
      <c r="BE227">
        <v>46220</v>
      </c>
      <c r="BF227" t="s">
        <v>149</v>
      </c>
      <c r="BG227">
        <v>46220</v>
      </c>
      <c r="BH227">
        <v>46228</v>
      </c>
      <c r="BI227">
        <v>46228</v>
      </c>
      <c r="BJ227" t="s">
        <v>313</v>
      </c>
      <c r="BK227" t="s">
        <v>1339</v>
      </c>
      <c r="BL227">
        <v>46224</v>
      </c>
      <c r="BM227">
        <v>46238</v>
      </c>
      <c r="BN227">
        <v>46238</v>
      </c>
      <c r="BO227">
        <v>46227</v>
      </c>
      <c r="BP227">
        <v>46245</v>
      </c>
      <c r="BQ227">
        <v>46245</v>
      </c>
      <c r="BR227">
        <v>46233</v>
      </c>
      <c r="BS227">
        <v>46275</v>
      </c>
      <c r="BU227">
        <v>46233</v>
      </c>
      <c r="BV227">
        <v>46254</v>
      </c>
      <c r="BW227">
        <v>46254</v>
      </c>
      <c r="BX227" t="s">
        <v>316</v>
      </c>
      <c r="BY227">
        <v>46217</v>
      </c>
      <c r="BZ227">
        <v>46247</v>
      </c>
      <c r="CI227">
        <v>46224</v>
      </c>
      <c r="CJ227">
        <v>46224</v>
      </c>
      <c r="CN227" t="s">
        <v>113</v>
      </c>
      <c r="CO227" t="s">
        <v>1480</v>
      </c>
      <c r="CP227" t="s">
        <v>113</v>
      </c>
      <c r="CQ227" t="s">
        <v>1480</v>
      </c>
      <c r="CR227">
        <v>46201</v>
      </c>
      <c r="CS227">
        <v>46199</v>
      </c>
      <c r="CT227" t="s">
        <v>151</v>
      </c>
      <c r="CU227" t="s">
        <v>170</v>
      </c>
      <c r="CV227" t="s">
        <v>144</v>
      </c>
      <c r="CW227" t="s">
        <v>171</v>
      </c>
      <c r="CX227" t="s">
        <v>1360</v>
      </c>
      <c r="CY227" t="s">
        <v>317</v>
      </c>
      <c r="CZ227" t="s">
        <v>289</v>
      </c>
      <c r="DA227" t="s">
        <v>104</v>
      </c>
    </row>
    <row r="228" spans="1:105" x14ac:dyDescent="0.3">
      <c r="A228" t="s">
        <v>1486</v>
      </c>
      <c r="B228" t="s">
        <v>1487</v>
      </c>
      <c r="C228" t="s">
        <v>107</v>
      </c>
      <c r="D228" t="s">
        <v>108</v>
      </c>
      <c r="F228" t="s">
        <v>1488</v>
      </c>
      <c r="G228" t="s">
        <v>247</v>
      </c>
      <c r="H228" t="s">
        <v>1146</v>
      </c>
      <c r="I228" t="s">
        <v>1489</v>
      </c>
      <c r="J228" t="s">
        <v>371</v>
      </c>
      <c r="K228" t="s">
        <v>137</v>
      </c>
      <c r="M228" t="s">
        <v>226</v>
      </c>
      <c r="N228">
        <v>3</v>
      </c>
      <c r="O228" t="s">
        <v>373</v>
      </c>
      <c r="P228">
        <v>46111</v>
      </c>
      <c r="Q228" t="s">
        <v>140</v>
      </c>
      <c r="R228">
        <v>46111</v>
      </c>
      <c r="S228" t="s">
        <v>141</v>
      </c>
      <c r="T228" t="s">
        <v>1422</v>
      </c>
      <c r="U228" t="s">
        <v>112</v>
      </c>
      <c r="V228" t="s">
        <v>143</v>
      </c>
      <c r="W228" t="s">
        <v>144</v>
      </c>
      <c r="X228" t="s">
        <v>312</v>
      </c>
      <c r="Y228" t="s">
        <v>144</v>
      </c>
      <c r="Z228" t="s">
        <v>144</v>
      </c>
      <c r="AA228" t="s">
        <v>144</v>
      </c>
      <c r="AB228" t="s">
        <v>387</v>
      </c>
      <c r="AC228" t="s">
        <v>146</v>
      </c>
      <c r="AD228" t="s">
        <v>376</v>
      </c>
      <c r="AE228">
        <v>46120</v>
      </c>
      <c r="AF228">
        <v>46120</v>
      </c>
      <c r="AG228">
        <v>46120</v>
      </c>
      <c r="AH228">
        <v>46146</v>
      </c>
      <c r="AI228">
        <v>46146</v>
      </c>
      <c r="AJ228">
        <v>46146</v>
      </c>
      <c r="AK228">
        <v>46152</v>
      </c>
      <c r="AL228">
        <v>46152</v>
      </c>
      <c r="AM228">
        <v>46127</v>
      </c>
      <c r="AN228">
        <v>46130</v>
      </c>
      <c r="AO228">
        <v>46130</v>
      </c>
      <c r="AP228">
        <v>46130</v>
      </c>
      <c r="AQ228" t="s">
        <v>256</v>
      </c>
      <c r="AR228">
        <v>46142</v>
      </c>
      <c r="AS228">
        <v>46142</v>
      </c>
      <c r="AT228">
        <v>46121</v>
      </c>
      <c r="AU228">
        <v>46121</v>
      </c>
      <c r="AV228">
        <v>46121</v>
      </c>
      <c r="AW228">
        <v>46121</v>
      </c>
      <c r="AX228">
        <v>46121</v>
      </c>
      <c r="AY228">
        <v>46121</v>
      </c>
      <c r="AZ228">
        <v>46125</v>
      </c>
      <c r="BA228">
        <v>46132</v>
      </c>
      <c r="BB228">
        <v>46132</v>
      </c>
      <c r="BC228">
        <v>46149</v>
      </c>
      <c r="BD228">
        <v>46149</v>
      </c>
      <c r="BE228">
        <v>46129</v>
      </c>
      <c r="BF228" t="s">
        <v>196</v>
      </c>
      <c r="BG228">
        <v>46135</v>
      </c>
      <c r="BH228">
        <v>46135</v>
      </c>
      <c r="BI228">
        <v>46135</v>
      </c>
      <c r="BJ228" t="s">
        <v>387</v>
      </c>
      <c r="BL228">
        <v>46138</v>
      </c>
      <c r="BM228">
        <v>46138</v>
      </c>
      <c r="BN228">
        <v>46138</v>
      </c>
      <c r="BO228">
        <v>46142</v>
      </c>
      <c r="BP228">
        <v>46142</v>
      </c>
      <c r="BQ228">
        <v>46142</v>
      </c>
      <c r="BR228">
        <v>46152</v>
      </c>
      <c r="BS228">
        <v>46173</v>
      </c>
      <c r="BT228">
        <v>46173</v>
      </c>
      <c r="BU228">
        <v>46139</v>
      </c>
      <c r="BV228">
        <v>46143</v>
      </c>
      <c r="BW228">
        <v>46143</v>
      </c>
      <c r="BX228" t="s">
        <v>1490</v>
      </c>
      <c r="BY228">
        <v>46164</v>
      </c>
      <c r="BZ228">
        <v>46164</v>
      </c>
      <c r="CA228">
        <v>46173</v>
      </c>
      <c r="CD228" t="s">
        <v>1491</v>
      </c>
      <c r="CF228">
        <v>9680.5</v>
      </c>
      <c r="CG228">
        <v>1450</v>
      </c>
      <c r="CI228">
        <v>46139</v>
      </c>
      <c r="CJ228">
        <v>46177</v>
      </c>
      <c r="CN228" t="s">
        <v>113</v>
      </c>
      <c r="CO228" t="s">
        <v>113</v>
      </c>
      <c r="CP228" t="s">
        <v>113</v>
      </c>
      <c r="CQ228" t="s">
        <v>113</v>
      </c>
      <c r="CR228" t="s">
        <v>119</v>
      </c>
      <c r="CS228">
        <v>46111</v>
      </c>
      <c r="CT228" t="s">
        <v>151</v>
      </c>
      <c r="CU228" t="s">
        <v>113</v>
      </c>
      <c r="CV228" t="s">
        <v>113</v>
      </c>
      <c r="CW228" t="s">
        <v>113</v>
      </c>
      <c r="CX228" t="s">
        <v>113</v>
      </c>
      <c r="CY228" t="s">
        <v>389</v>
      </c>
      <c r="CZ228" t="s">
        <v>289</v>
      </c>
    </row>
    <row r="229" spans="1:105" x14ac:dyDescent="0.3">
      <c r="A229" t="s">
        <v>1492</v>
      </c>
      <c r="B229" t="s">
        <v>1493</v>
      </c>
      <c r="C229" t="s">
        <v>107</v>
      </c>
      <c r="D229" t="s">
        <v>108</v>
      </c>
      <c r="F229" t="s">
        <v>1494</v>
      </c>
      <c r="G229" t="s">
        <v>247</v>
      </c>
      <c r="H229" t="s">
        <v>1146</v>
      </c>
      <c r="I229" t="s">
        <v>1495</v>
      </c>
      <c r="J229" t="s">
        <v>371</v>
      </c>
      <c r="K229" t="s">
        <v>137</v>
      </c>
      <c r="L229" t="s">
        <v>1496</v>
      </c>
      <c r="M229" t="s">
        <v>406</v>
      </c>
      <c r="N229">
        <v>1</v>
      </c>
      <c r="O229" t="s">
        <v>373</v>
      </c>
      <c r="P229">
        <v>46169</v>
      </c>
      <c r="Q229" t="s">
        <v>140</v>
      </c>
      <c r="R229">
        <v>46169</v>
      </c>
      <c r="S229" t="s">
        <v>252</v>
      </c>
      <c r="T229" t="s">
        <v>1408</v>
      </c>
      <c r="U229" t="s">
        <v>112</v>
      </c>
      <c r="V229" t="s">
        <v>1366</v>
      </c>
      <c r="W229" t="s">
        <v>144</v>
      </c>
      <c r="X229" t="s">
        <v>144</v>
      </c>
      <c r="Y229" t="s">
        <v>144</v>
      </c>
      <c r="Z229" t="s">
        <v>144</v>
      </c>
      <c r="AA229" t="s">
        <v>144</v>
      </c>
      <c r="AB229" t="s">
        <v>375</v>
      </c>
      <c r="AC229" t="s">
        <v>220</v>
      </c>
      <c r="AD229" t="s">
        <v>376</v>
      </c>
      <c r="AE229">
        <v>46181</v>
      </c>
      <c r="AF229">
        <v>46182</v>
      </c>
      <c r="AG229">
        <v>46182</v>
      </c>
      <c r="AH229">
        <v>46184</v>
      </c>
      <c r="AI229">
        <v>46184</v>
      </c>
      <c r="AJ229">
        <v>46184</v>
      </c>
      <c r="AK229">
        <v>46190</v>
      </c>
      <c r="AL229">
        <v>46190</v>
      </c>
      <c r="AM229">
        <v>46190</v>
      </c>
      <c r="AN229">
        <v>46193</v>
      </c>
      <c r="AO229">
        <v>46192</v>
      </c>
      <c r="AP229">
        <v>46192</v>
      </c>
      <c r="AQ229" t="s">
        <v>256</v>
      </c>
      <c r="AR229">
        <v>46202</v>
      </c>
      <c r="AS229">
        <v>46202</v>
      </c>
      <c r="AT229">
        <v>46176</v>
      </c>
      <c r="AU229">
        <v>46177</v>
      </c>
      <c r="AV229">
        <v>46177</v>
      </c>
      <c r="AW229">
        <v>46176</v>
      </c>
      <c r="AX229">
        <v>46177</v>
      </c>
      <c r="AY229">
        <v>46177</v>
      </c>
      <c r="AZ229">
        <v>46183</v>
      </c>
      <c r="BA229">
        <v>46183</v>
      </c>
      <c r="BC229">
        <v>46177</v>
      </c>
      <c r="BD229">
        <v>46177</v>
      </c>
      <c r="BE229">
        <v>46177</v>
      </c>
      <c r="BF229" t="s">
        <v>1497</v>
      </c>
      <c r="BG229">
        <v>46184</v>
      </c>
      <c r="BH229">
        <v>46188</v>
      </c>
      <c r="BI229">
        <v>46188</v>
      </c>
      <c r="BJ229" t="s">
        <v>378</v>
      </c>
      <c r="BK229" t="s">
        <v>1339</v>
      </c>
      <c r="BL229">
        <v>46189</v>
      </c>
      <c r="BM229">
        <v>46213</v>
      </c>
      <c r="BN229">
        <v>46213</v>
      </c>
      <c r="BO229">
        <v>46193</v>
      </c>
      <c r="BP229">
        <v>46215</v>
      </c>
      <c r="BQ229">
        <v>46215</v>
      </c>
      <c r="BR229">
        <v>46202</v>
      </c>
      <c r="BS229">
        <v>46231</v>
      </c>
      <c r="BT229">
        <v>46231</v>
      </c>
      <c r="BU229">
        <v>46199</v>
      </c>
      <c r="BV229">
        <v>46197</v>
      </c>
      <c r="BW229">
        <v>46197</v>
      </c>
      <c r="BX229" t="s">
        <v>316</v>
      </c>
      <c r="BY229">
        <v>46205</v>
      </c>
      <c r="BZ229">
        <v>46205</v>
      </c>
      <c r="CA229">
        <v>46230</v>
      </c>
      <c r="CI229">
        <v>46208</v>
      </c>
      <c r="CJ229">
        <v>46230</v>
      </c>
      <c r="CK229">
        <v>46230</v>
      </c>
      <c r="CN229" t="s">
        <v>113</v>
      </c>
      <c r="CO229" t="s">
        <v>113</v>
      </c>
      <c r="CP229" t="s">
        <v>113</v>
      </c>
      <c r="CQ229" t="s">
        <v>113</v>
      </c>
      <c r="CR229">
        <v>46213</v>
      </c>
      <c r="CS229">
        <v>46164</v>
      </c>
      <c r="CT229" t="s">
        <v>151</v>
      </c>
      <c r="CU229" t="s">
        <v>113</v>
      </c>
      <c r="CV229" t="s">
        <v>113</v>
      </c>
      <c r="CW229" t="s">
        <v>113</v>
      </c>
      <c r="CX229" t="s">
        <v>113</v>
      </c>
      <c r="CY229" t="s">
        <v>381</v>
      </c>
      <c r="CZ229" t="s">
        <v>289</v>
      </c>
    </row>
    <row r="230" spans="1:105" x14ac:dyDescent="0.3">
      <c r="A230" t="s">
        <v>1498</v>
      </c>
      <c r="B230" t="s">
        <v>1499</v>
      </c>
      <c r="C230" t="s">
        <v>107</v>
      </c>
      <c r="D230" t="s">
        <v>108</v>
      </c>
      <c r="F230" t="s">
        <v>1500</v>
      </c>
      <c r="G230" t="s">
        <v>247</v>
      </c>
      <c r="H230" t="s">
        <v>1336</v>
      </c>
      <c r="I230" t="s">
        <v>1501</v>
      </c>
      <c r="J230" t="s">
        <v>308</v>
      </c>
      <c r="K230" t="s">
        <v>137</v>
      </c>
      <c r="L230" t="s">
        <v>1502</v>
      </c>
      <c r="M230" t="s">
        <v>310</v>
      </c>
      <c r="N230">
        <v>4</v>
      </c>
      <c r="O230" t="s">
        <v>1336</v>
      </c>
      <c r="P230">
        <v>46227</v>
      </c>
      <c r="Q230" t="s">
        <v>140</v>
      </c>
      <c r="R230">
        <v>46238</v>
      </c>
      <c r="S230" t="s">
        <v>265</v>
      </c>
      <c r="T230" t="s">
        <v>448</v>
      </c>
      <c r="U230" t="s">
        <v>112</v>
      </c>
      <c r="V230" t="s">
        <v>143</v>
      </c>
      <c r="W230" t="s">
        <v>144</v>
      </c>
      <c r="X230" t="s">
        <v>144</v>
      </c>
      <c r="Y230" t="s">
        <v>144</v>
      </c>
      <c r="Z230" t="s">
        <v>144</v>
      </c>
      <c r="AA230" t="s">
        <v>144</v>
      </c>
      <c r="AB230" t="s">
        <v>387</v>
      </c>
      <c r="AC230" t="s">
        <v>146</v>
      </c>
      <c r="AD230" t="s">
        <v>314</v>
      </c>
      <c r="AE230">
        <v>46241</v>
      </c>
      <c r="AF230">
        <v>46245</v>
      </c>
      <c r="AG230">
        <v>46245</v>
      </c>
      <c r="AH230">
        <v>46255</v>
      </c>
      <c r="AI230">
        <v>46255</v>
      </c>
      <c r="AK230">
        <v>46241</v>
      </c>
      <c r="AL230">
        <v>46255</v>
      </c>
      <c r="AN230">
        <v>46255</v>
      </c>
      <c r="AO230">
        <v>46262</v>
      </c>
      <c r="AQ230" t="s">
        <v>256</v>
      </c>
      <c r="AR230">
        <v>46283</v>
      </c>
      <c r="AT230">
        <v>46258</v>
      </c>
      <c r="AU230">
        <v>46265</v>
      </c>
      <c r="AW230">
        <v>46258</v>
      </c>
      <c r="AX230">
        <v>46265</v>
      </c>
      <c r="AZ230">
        <v>46261</v>
      </c>
      <c r="BA230">
        <v>46261</v>
      </c>
      <c r="BC230">
        <v>46259</v>
      </c>
      <c r="BD230">
        <v>46268</v>
      </c>
      <c r="BF230" t="s">
        <v>149</v>
      </c>
      <c r="BG230">
        <v>46266</v>
      </c>
      <c r="BH230">
        <v>46272</v>
      </c>
      <c r="BJ230" t="s">
        <v>387</v>
      </c>
      <c r="BK230" t="s">
        <v>1503</v>
      </c>
      <c r="BL230">
        <v>46268</v>
      </c>
      <c r="BM230">
        <v>46274</v>
      </c>
      <c r="BO230">
        <v>46274</v>
      </c>
      <c r="BP230">
        <v>46279</v>
      </c>
      <c r="BR230">
        <v>46286</v>
      </c>
      <c r="BS230">
        <v>46284</v>
      </c>
      <c r="BU230">
        <v>46283</v>
      </c>
      <c r="BV230">
        <v>46282</v>
      </c>
      <c r="BX230" t="s">
        <v>316</v>
      </c>
      <c r="BY230">
        <v>46249</v>
      </c>
      <c r="CI230">
        <v>46264</v>
      </c>
      <c r="CJ230">
        <v>46264</v>
      </c>
      <c r="CN230" t="s">
        <v>113</v>
      </c>
      <c r="CO230" t="s">
        <v>113</v>
      </c>
      <c r="CP230" t="s">
        <v>113</v>
      </c>
      <c r="CQ230" t="s">
        <v>113</v>
      </c>
      <c r="CR230">
        <v>46233</v>
      </c>
      <c r="CS230">
        <v>46226</v>
      </c>
      <c r="CT230" t="s">
        <v>151</v>
      </c>
      <c r="CU230" t="s">
        <v>170</v>
      </c>
      <c r="CV230" t="s">
        <v>144</v>
      </c>
      <c r="CW230" t="s">
        <v>171</v>
      </c>
      <c r="CX230" t="s">
        <v>113</v>
      </c>
      <c r="CY230" t="s">
        <v>389</v>
      </c>
      <c r="CZ230" t="s">
        <v>289</v>
      </c>
    </row>
    <row r="231" spans="1:105" x14ac:dyDescent="0.3">
      <c r="A231" t="s">
        <v>1504</v>
      </c>
      <c r="B231" t="s">
        <v>1505</v>
      </c>
      <c r="C231" t="s">
        <v>124</v>
      </c>
      <c r="D231" t="s">
        <v>108</v>
      </c>
      <c r="F231" t="s">
        <v>1506</v>
      </c>
      <c r="G231" t="s">
        <v>247</v>
      </c>
      <c r="H231" t="s">
        <v>1146</v>
      </c>
      <c r="I231" t="s">
        <v>1507</v>
      </c>
      <c r="J231" t="s">
        <v>1187</v>
      </c>
      <c r="K231" t="s">
        <v>161</v>
      </c>
      <c r="L231" t="s">
        <v>1508</v>
      </c>
      <c r="M231" t="s">
        <v>1189</v>
      </c>
      <c r="N231">
        <v>3</v>
      </c>
      <c r="O231" t="s">
        <v>1509</v>
      </c>
      <c r="P231">
        <v>46169</v>
      </c>
      <c r="Q231" t="s">
        <v>140</v>
      </c>
      <c r="R231">
        <v>46169</v>
      </c>
      <c r="S231" t="s">
        <v>141</v>
      </c>
      <c r="T231" t="s">
        <v>1408</v>
      </c>
      <c r="U231" t="s">
        <v>112</v>
      </c>
      <c r="V231" t="s">
        <v>1366</v>
      </c>
      <c r="W231" t="s">
        <v>144</v>
      </c>
      <c r="X231" t="s">
        <v>144</v>
      </c>
      <c r="Y231" t="s">
        <v>312</v>
      </c>
      <c r="Z231" t="s">
        <v>144</v>
      </c>
      <c r="AA231" t="s">
        <v>144</v>
      </c>
      <c r="AB231" t="s">
        <v>1322</v>
      </c>
      <c r="AC231" t="s">
        <v>146</v>
      </c>
      <c r="AD231" t="s">
        <v>376</v>
      </c>
      <c r="AE231">
        <v>46171</v>
      </c>
      <c r="AF231">
        <v>46171</v>
      </c>
      <c r="AG231">
        <v>46171</v>
      </c>
      <c r="AH231">
        <v>46178</v>
      </c>
      <c r="AI231">
        <v>46178</v>
      </c>
      <c r="AJ231">
        <v>46178</v>
      </c>
      <c r="AK231">
        <v>46178</v>
      </c>
      <c r="AL231">
        <v>46178</v>
      </c>
      <c r="AM231">
        <v>46178</v>
      </c>
      <c r="AN231">
        <v>46185</v>
      </c>
      <c r="AO231">
        <v>46198</v>
      </c>
      <c r="AP231">
        <v>46198</v>
      </c>
      <c r="AQ231" t="s">
        <v>286</v>
      </c>
      <c r="AR231" t="s">
        <v>113</v>
      </c>
      <c r="AS231" t="s">
        <v>113</v>
      </c>
      <c r="AT231">
        <v>46186</v>
      </c>
      <c r="AU231">
        <v>46188</v>
      </c>
      <c r="AV231">
        <v>46188</v>
      </c>
      <c r="AW231">
        <v>46186</v>
      </c>
      <c r="AX231">
        <v>46188</v>
      </c>
      <c r="AY231">
        <v>46188</v>
      </c>
      <c r="AZ231">
        <v>46190</v>
      </c>
      <c r="BA231">
        <v>46196</v>
      </c>
      <c r="BB231">
        <v>46196</v>
      </c>
      <c r="BC231">
        <v>46189</v>
      </c>
      <c r="BD231">
        <v>46190</v>
      </c>
      <c r="BE231">
        <v>46190</v>
      </c>
      <c r="BF231" t="s">
        <v>149</v>
      </c>
      <c r="BG231">
        <v>46196</v>
      </c>
      <c r="BH231">
        <v>46206</v>
      </c>
      <c r="BI231">
        <v>46206</v>
      </c>
      <c r="BJ231" t="s">
        <v>180</v>
      </c>
      <c r="BK231" t="s">
        <v>1510</v>
      </c>
      <c r="BL231">
        <v>46199</v>
      </c>
      <c r="BM231">
        <v>46212</v>
      </c>
      <c r="BN231">
        <v>46212</v>
      </c>
      <c r="BO231">
        <v>46203</v>
      </c>
      <c r="BP231">
        <v>46214</v>
      </c>
      <c r="BQ231">
        <v>46214</v>
      </c>
      <c r="BR231">
        <v>46203</v>
      </c>
      <c r="BS231">
        <v>46234</v>
      </c>
      <c r="BT231">
        <v>46234</v>
      </c>
      <c r="BU231">
        <v>46203</v>
      </c>
      <c r="BV231">
        <v>46234</v>
      </c>
      <c r="BW231">
        <v>46234</v>
      </c>
      <c r="BX231" t="s">
        <v>1511</v>
      </c>
      <c r="BY231">
        <v>46032</v>
      </c>
      <c r="BZ231">
        <v>46032</v>
      </c>
      <c r="CI231">
        <v>46264</v>
      </c>
      <c r="CJ231">
        <v>46264</v>
      </c>
      <c r="CN231" t="s">
        <v>113</v>
      </c>
      <c r="CO231" t="s">
        <v>113</v>
      </c>
      <c r="CP231" t="s">
        <v>113</v>
      </c>
      <c r="CQ231" t="s">
        <v>113</v>
      </c>
      <c r="CR231">
        <v>46213</v>
      </c>
      <c r="CS231">
        <v>46168</v>
      </c>
      <c r="CT231" t="s">
        <v>151</v>
      </c>
      <c r="CU231" t="s">
        <v>113</v>
      </c>
      <c r="CV231" t="s">
        <v>113</v>
      </c>
      <c r="CW231" t="s">
        <v>113</v>
      </c>
      <c r="CX231" t="s">
        <v>113</v>
      </c>
      <c r="CY231" t="s">
        <v>1512</v>
      </c>
      <c r="CZ231" t="s">
        <v>289</v>
      </c>
    </row>
    <row r="232" spans="1:105" x14ac:dyDescent="0.3">
      <c r="A232" t="s">
        <v>1513</v>
      </c>
      <c r="B232" t="s">
        <v>1514</v>
      </c>
      <c r="C232" t="s">
        <v>124</v>
      </c>
      <c r="D232" t="s">
        <v>108</v>
      </c>
      <c r="F232" t="s">
        <v>1515</v>
      </c>
      <c r="G232" t="s">
        <v>247</v>
      </c>
      <c r="H232" t="s">
        <v>1146</v>
      </c>
      <c r="I232" t="s">
        <v>1516</v>
      </c>
      <c r="J232" t="s">
        <v>1187</v>
      </c>
      <c r="K232" t="s">
        <v>161</v>
      </c>
      <c r="L232" t="s">
        <v>1517</v>
      </c>
      <c r="M232" t="s">
        <v>1189</v>
      </c>
      <c r="N232">
        <v>3</v>
      </c>
      <c r="O232" t="s">
        <v>1509</v>
      </c>
      <c r="P232">
        <v>46169</v>
      </c>
      <c r="Q232" t="s">
        <v>140</v>
      </c>
      <c r="R232">
        <v>46169</v>
      </c>
      <c r="S232" t="s">
        <v>141</v>
      </c>
      <c r="T232" t="s">
        <v>1408</v>
      </c>
      <c r="U232" t="s">
        <v>112</v>
      </c>
      <c r="V232" t="s">
        <v>1366</v>
      </c>
      <c r="W232" t="s">
        <v>144</v>
      </c>
      <c r="X232" t="s">
        <v>144</v>
      </c>
      <c r="Y232" t="s">
        <v>312</v>
      </c>
      <c r="Z232" t="s">
        <v>144</v>
      </c>
      <c r="AA232" t="s">
        <v>144</v>
      </c>
      <c r="AB232" t="s">
        <v>1322</v>
      </c>
      <c r="AC232" t="s">
        <v>146</v>
      </c>
      <c r="AD232" t="s">
        <v>376</v>
      </c>
      <c r="AE232">
        <v>46171</v>
      </c>
      <c r="AF232">
        <v>46171</v>
      </c>
      <c r="AG232">
        <v>46171</v>
      </c>
      <c r="AH232">
        <v>46178</v>
      </c>
      <c r="AI232">
        <v>46176</v>
      </c>
      <c r="AJ232">
        <v>46176</v>
      </c>
      <c r="AK232">
        <v>46181</v>
      </c>
      <c r="AL232">
        <v>46181</v>
      </c>
      <c r="AM232">
        <v>46181</v>
      </c>
      <c r="AN232">
        <v>46188</v>
      </c>
      <c r="AO232">
        <v>46193</v>
      </c>
      <c r="AP232">
        <v>46193</v>
      </c>
      <c r="AQ232" t="s">
        <v>286</v>
      </c>
      <c r="AR232" t="s">
        <v>113</v>
      </c>
      <c r="AS232" t="s">
        <v>113</v>
      </c>
      <c r="AT232">
        <v>46186</v>
      </c>
      <c r="AU232">
        <v>46186</v>
      </c>
      <c r="AV232">
        <v>46186</v>
      </c>
      <c r="AW232">
        <v>46186</v>
      </c>
      <c r="AX232">
        <v>46186</v>
      </c>
      <c r="AY232">
        <v>46186</v>
      </c>
      <c r="AZ232">
        <v>46190</v>
      </c>
      <c r="BA232">
        <v>46197</v>
      </c>
      <c r="BB232">
        <v>46197</v>
      </c>
      <c r="BC232">
        <v>46189</v>
      </c>
      <c r="BD232">
        <v>46188</v>
      </c>
      <c r="BE232">
        <v>46188</v>
      </c>
      <c r="BF232" t="s">
        <v>149</v>
      </c>
      <c r="BG232">
        <v>46196</v>
      </c>
      <c r="BH232">
        <v>46207</v>
      </c>
      <c r="BI232">
        <v>46207</v>
      </c>
      <c r="BJ232" t="s">
        <v>180</v>
      </c>
      <c r="BK232" t="s">
        <v>1518</v>
      </c>
      <c r="BL232">
        <v>46199</v>
      </c>
      <c r="BM232">
        <v>46215</v>
      </c>
      <c r="BN232">
        <v>46215</v>
      </c>
      <c r="BO232">
        <v>46203</v>
      </c>
      <c r="BP232">
        <v>46216</v>
      </c>
      <c r="BQ232">
        <v>46216</v>
      </c>
      <c r="BR232">
        <v>46203</v>
      </c>
      <c r="BS232">
        <v>46234</v>
      </c>
      <c r="BT232">
        <v>46234</v>
      </c>
      <c r="BU232">
        <v>46203</v>
      </c>
      <c r="BV232">
        <v>46234</v>
      </c>
      <c r="BW232">
        <v>46234</v>
      </c>
      <c r="BX232" t="s">
        <v>1511</v>
      </c>
      <c r="BY232">
        <v>46032</v>
      </c>
      <c r="BZ232">
        <v>46032</v>
      </c>
      <c r="CI232">
        <v>46264</v>
      </c>
      <c r="CJ232">
        <v>46264</v>
      </c>
      <c r="CN232" t="s">
        <v>113</v>
      </c>
      <c r="CO232" t="s">
        <v>113</v>
      </c>
      <c r="CP232" t="s">
        <v>113</v>
      </c>
      <c r="CQ232" t="s">
        <v>113</v>
      </c>
      <c r="CR232">
        <v>46188</v>
      </c>
      <c r="CS232">
        <v>46167</v>
      </c>
      <c r="CT232" t="s">
        <v>151</v>
      </c>
      <c r="CU232" t="s">
        <v>113</v>
      </c>
      <c r="CV232" t="s">
        <v>113</v>
      </c>
      <c r="CW232" t="s">
        <v>113</v>
      </c>
      <c r="CX232" t="s">
        <v>113</v>
      </c>
      <c r="CY232" t="s">
        <v>1512</v>
      </c>
      <c r="CZ232" t="s">
        <v>289</v>
      </c>
    </row>
    <row r="233" spans="1:105" x14ac:dyDescent="0.3">
      <c r="A233" t="s">
        <v>1519</v>
      </c>
      <c r="B233" t="s">
        <v>1520</v>
      </c>
      <c r="C233" t="s">
        <v>213</v>
      </c>
      <c r="D233" t="s">
        <v>108</v>
      </c>
      <c r="F233" t="s">
        <v>1521</v>
      </c>
      <c r="G233" t="s">
        <v>247</v>
      </c>
      <c r="H233" t="s">
        <v>1146</v>
      </c>
      <c r="I233" t="s">
        <v>1522</v>
      </c>
      <c r="J233" t="s">
        <v>1187</v>
      </c>
      <c r="K233" t="s">
        <v>161</v>
      </c>
      <c r="L233" t="s">
        <v>1523</v>
      </c>
      <c r="M233" t="s">
        <v>1189</v>
      </c>
      <c r="N233">
        <v>3</v>
      </c>
      <c r="O233" t="s">
        <v>1509</v>
      </c>
      <c r="P233">
        <v>46169</v>
      </c>
      <c r="Q233" t="s">
        <v>140</v>
      </c>
      <c r="R233">
        <v>46169</v>
      </c>
      <c r="S233" t="s">
        <v>141</v>
      </c>
      <c r="T233" t="s">
        <v>1408</v>
      </c>
      <c r="U233" t="s">
        <v>112</v>
      </c>
      <c r="V233" t="s">
        <v>1366</v>
      </c>
      <c r="W233" t="s">
        <v>144</v>
      </c>
      <c r="X233" t="s">
        <v>144</v>
      </c>
      <c r="Y233" t="s">
        <v>312</v>
      </c>
      <c r="Z233" t="s">
        <v>144</v>
      </c>
      <c r="AA233" t="s">
        <v>144</v>
      </c>
      <c r="AB233" t="s">
        <v>1322</v>
      </c>
      <c r="AC233" t="s">
        <v>146</v>
      </c>
      <c r="AD233" t="s">
        <v>376</v>
      </c>
      <c r="AE233">
        <v>46171</v>
      </c>
      <c r="AF233">
        <v>46171</v>
      </c>
      <c r="AG233">
        <v>46171</v>
      </c>
      <c r="AH233">
        <v>46178</v>
      </c>
      <c r="AI233">
        <v>46178</v>
      </c>
      <c r="AJ233">
        <v>46178</v>
      </c>
      <c r="AK233">
        <v>46182</v>
      </c>
      <c r="AL233">
        <v>46182</v>
      </c>
      <c r="AM233">
        <v>46182</v>
      </c>
      <c r="AN233">
        <v>46189</v>
      </c>
      <c r="AO233">
        <v>46193</v>
      </c>
      <c r="AP233">
        <v>46193</v>
      </c>
      <c r="AQ233" t="s">
        <v>286</v>
      </c>
      <c r="AR233" t="s">
        <v>113</v>
      </c>
      <c r="AS233" t="s">
        <v>113</v>
      </c>
      <c r="AT233">
        <v>46186</v>
      </c>
      <c r="AU233">
        <v>46189</v>
      </c>
      <c r="AV233">
        <v>46189</v>
      </c>
      <c r="AW233">
        <v>46186</v>
      </c>
      <c r="AX233">
        <v>46189</v>
      </c>
      <c r="AY233">
        <v>46189</v>
      </c>
      <c r="AZ233">
        <v>46190</v>
      </c>
      <c r="BA233">
        <v>46195</v>
      </c>
      <c r="BB233">
        <v>46195</v>
      </c>
      <c r="BC233">
        <v>46189</v>
      </c>
      <c r="BD233">
        <v>46213</v>
      </c>
      <c r="BE233">
        <v>46191</v>
      </c>
      <c r="BF233" t="s">
        <v>149</v>
      </c>
      <c r="BG233">
        <v>46219</v>
      </c>
      <c r="BH233">
        <v>46211</v>
      </c>
      <c r="BI233">
        <v>46211</v>
      </c>
      <c r="BJ233" t="s">
        <v>180</v>
      </c>
      <c r="BK233" t="s">
        <v>1518</v>
      </c>
      <c r="BL233">
        <v>46221</v>
      </c>
      <c r="BM233">
        <v>46215</v>
      </c>
      <c r="BN233">
        <v>46215</v>
      </c>
      <c r="BO233">
        <v>46223</v>
      </c>
      <c r="BP233">
        <v>46216</v>
      </c>
      <c r="BQ233">
        <v>46216</v>
      </c>
      <c r="BR233">
        <v>46203</v>
      </c>
      <c r="BS233">
        <v>46234</v>
      </c>
      <c r="BT233">
        <v>46234</v>
      </c>
      <c r="BU233">
        <v>46203</v>
      </c>
      <c r="BV233">
        <v>46234</v>
      </c>
      <c r="BW233">
        <v>46234</v>
      </c>
      <c r="BX233" t="s">
        <v>1511</v>
      </c>
      <c r="BY233">
        <v>46032</v>
      </c>
      <c r="BZ233">
        <v>46032</v>
      </c>
      <c r="CI233">
        <v>46264</v>
      </c>
      <c r="CJ233">
        <v>46264</v>
      </c>
      <c r="CN233" t="s">
        <v>113</v>
      </c>
      <c r="CO233" t="s">
        <v>113</v>
      </c>
      <c r="CP233" t="s">
        <v>113</v>
      </c>
      <c r="CQ233" t="s">
        <v>113</v>
      </c>
      <c r="CR233">
        <v>46213</v>
      </c>
      <c r="CS233">
        <v>46167</v>
      </c>
      <c r="CT233" t="s">
        <v>151</v>
      </c>
      <c r="CU233" t="s">
        <v>113</v>
      </c>
      <c r="CV233" t="s">
        <v>113</v>
      </c>
      <c r="CW233" t="s">
        <v>113</v>
      </c>
      <c r="CX233" t="s">
        <v>113</v>
      </c>
      <c r="CY233" t="s">
        <v>1524</v>
      </c>
      <c r="CZ233" t="s">
        <v>289</v>
      </c>
    </row>
    <row r="234" spans="1:105" x14ac:dyDescent="0.3">
      <c r="A234" t="s">
        <v>1525</v>
      </c>
      <c r="B234" t="s">
        <v>1526</v>
      </c>
      <c r="C234" t="s">
        <v>245</v>
      </c>
      <c r="D234" t="s">
        <v>108</v>
      </c>
      <c r="F234" t="s">
        <v>1527</v>
      </c>
      <c r="G234" t="s">
        <v>247</v>
      </c>
      <c r="H234" t="s">
        <v>1146</v>
      </c>
      <c r="I234" t="s">
        <v>1528</v>
      </c>
      <c r="J234" t="s">
        <v>249</v>
      </c>
      <c r="K234" t="s">
        <v>249</v>
      </c>
      <c r="L234" t="s">
        <v>1529</v>
      </c>
      <c r="M234" t="s">
        <v>654</v>
      </c>
      <c r="N234">
        <v>3</v>
      </c>
      <c r="P234">
        <v>46136</v>
      </c>
      <c r="Q234" t="s">
        <v>140</v>
      </c>
      <c r="R234">
        <v>46136</v>
      </c>
      <c r="S234" t="s">
        <v>252</v>
      </c>
      <c r="T234" t="s">
        <v>1422</v>
      </c>
      <c r="U234" t="s">
        <v>249</v>
      </c>
      <c r="V234" t="s">
        <v>143</v>
      </c>
      <c r="W234" t="s">
        <v>148</v>
      </c>
      <c r="X234" t="s">
        <v>148</v>
      </c>
      <c r="Y234" t="s">
        <v>148</v>
      </c>
      <c r="Z234" t="s">
        <v>148</v>
      </c>
      <c r="AA234" t="s">
        <v>148</v>
      </c>
      <c r="AB234" t="s">
        <v>1530</v>
      </c>
      <c r="AC234" t="s">
        <v>113</v>
      </c>
      <c r="AD234" t="s">
        <v>147</v>
      </c>
      <c r="AE234">
        <v>46151</v>
      </c>
      <c r="AF234">
        <v>46151</v>
      </c>
      <c r="AG234">
        <v>46151</v>
      </c>
      <c r="AH234">
        <v>46152</v>
      </c>
      <c r="AI234">
        <v>46152</v>
      </c>
      <c r="AJ234">
        <v>46152</v>
      </c>
      <c r="AK234">
        <v>46151</v>
      </c>
      <c r="AL234">
        <v>46151</v>
      </c>
      <c r="AM234">
        <v>46151</v>
      </c>
      <c r="AN234">
        <v>46152</v>
      </c>
      <c r="AO234">
        <v>46162</v>
      </c>
      <c r="AP234">
        <v>46162</v>
      </c>
      <c r="AQ234" t="s">
        <v>256</v>
      </c>
      <c r="AR234">
        <v>46170</v>
      </c>
      <c r="AS234">
        <v>46170</v>
      </c>
      <c r="AT234">
        <v>46144</v>
      </c>
      <c r="AU234">
        <v>46144</v>
      </c>
      <c r="AV234">
        <v>46144</v>
      </c>
      <c r="AW234">
        <v>46144</v>
      </c>
      <c r="AX234">
        <v>46144</v>
      </c>
      <c r="AY234">
        <v>46144</v>
      </c>
      <c r="AZ234">
        <v>46152</v>
      </c>
      <c r="BA234">
        <v>46152</v>
      </c>
      <c r="BB234">
        <v>46152</v>
      </c>
      <c r="BC234">
        <v>46147</v>
      </c>
      <c r="BD234">
        <v>46147</v>
      </c>
      <c r="BE234">
        <v>46147</v>
      </c>
      <c r="BF234" t="s">
        <v>249</v>
      </c>
      <c r="BG234">
        <v>46152</v>
      </c>
      <c r="BH234">
        <v>46157</v>
      </c>
      <c r="BI234">
        <v>46157</v>
      </c>
      <c r="BJ234" t="s">
        <v>249</v>
      </c>
      <c r="BK234" t="s">
        <v>113</v>
      </c>
      <c r="BL234">
        <v>46152</v>
      </c>
      <c r="BM234">
        <v>46165</v>
      </c>
      <c r="BN234">
        <v>46165</v>
      </c>
      <c r="BO234">
        <v>46157</v>
      </c>
      <c r="BP234">
        <v>46166</v>
      </c>
      <c r="BQ234">
        <v>46166</v>
      </c>
      <c r="BR234">
        <v>46167</v>
      </c>
      <c r="BS234">
        <v>46173</v>
      </c>
      <c r="BT234">
        <v>46173</v>
      </c>
      <c r="BU234">
        <v>46159</v>
      </c>
      <c r="BV234">
        <v>46170</v>
      </c>
      <c r="BW234">
        <v>46170</v>
      </c>
      <c r="BX234" t="s">
        <v>1531</v>
      </c>
      <c r="BY234">
        <v>46152</v>
      </c>
      <c r="BZ234">
        <v>46152</v>
      </c>
      <c r="CB234">
        <v>120</v>
      </c>
      <c r="CC234">
        <v>5</v>
      </c>
      <c r="CD234" t="s">
        <v>1532</v>
      </c>
      <c r="CE234" t="s">
        <v>148</v>
      </c>
      <c r="CF234" t="s">
        <v>148</v>
      </c>
      <c r="CG234" t="s">
        <v>148</v>
      </c>
      <c r="CH234" t="s">
        <v>1533</v>
      </c>
      <c r="CI234">
        <v>46167</v>
      </c>
      <c r="CJ234">
        <v>46167</v>
      </c>
      <c r="CK234">
        <v>46172</v>
      </c>
      <c r="CN234" t="s">
        <v>113</v>
      </c>
      <c r="CO234" t="s">
        <v>113</v>
      </c>
      <c r="CP234" t="s">
        <v>113</v>
      </c>
      <c r="CQ234" t="s">
        <v>113</v>
      </c>
      <c r="CR234" t="s">
        <v>113</v>
      </c>
      <c r="CS234" t="s">
        <v>113</v>
      </c>
      <c r="CT234" t="s">
        <v>113</v>
      </c>
      <c r="CU234" t="s">
        <v>113</v>
      </c>
      <c r="CV234" t="s">
        <v>113</v>
      </c>
      <c r="CW234" t="s">
        <v>113</v>
      </c>
      <c r="CX234" t="s">
        <v>113</v>
      </c>
      <c r="CY234" t="s">
        <v>119</v>
      </c>
      <c r="CZ234" t="s">
        <v>258</v>
      </c>
    </row>
    <row r="235" spans="1:105" x14ac:dyDescent="0.3">
      <c r="A235" t="s">
        <v>1534</v>
      </c>
      <c r="B235" t="s">
        <v>1535</v>
      </c>
      <c r="C235" t="s">
        <v>245</v>
      </c>
      <c r="D235" t="s">
        <v>108</v>
      </c>
      <c r="F235" t="s">
        <v>1536</v>
      </c>
      <c r="G235" t="s">
        <v>247</v>
      </c>
      <c r="I235" t="s">
        <v>1537</v>
      </c>
      <c r="J235" t="s">
        <v>249</v>
      </c>
      <c r="K235" t="s">
        <v>249</v>
      </c>
      <c r="L235" t="s">
        <v>1162</v>
      </c>
      <c r="M235" t="s">
        <v>115</v>
      </c>
      <c r="N235">
        <v>3</v>
      </c>
      <c r="P235">
        <v>46237</v>
      </c>
      <c r="Q235" t="s">
        <v>140</v>
      </c>
      <c r="R235">
        <v>46237</v>
      </c>
      <c r="S235" t="s">
        <v>252</v>
      </c>
      <c r="T235" t="s">
        <v>253</v>
      </c>
      <c r="U235" t="s">
        <v>249</v>
      </c>
      <c r="V235" t="s">
        <v>143</v>
      </c>
      <c r="W235" t="s">
        <v>148</v>
      </c>
      <c r="X235" t="s">
        <v>148</v>
      </c>
      <c r="Y235" t="s">
        <v>148</v>
      </c>
      <c r="Z235" t="s">
        <v>148</v>
      </c>
      <c r="AA235" t="s">
        <v>148</v>
      </c>
      <c r="AB235" t="s">
        <v>375</v>
      </c>
      <c r="AC235" t="s">
        <v>113</v>
      </c>
      <c r="AD235" t="s">
        <v>255</v>
      </c>
      <c r="AE235">
        <v>46244</v>
      </c>
      <c r="AF235">
        <v>46245</v>
      </c>
      <c r="AG235">
        <v>46245</v>
      </c>
      <c r="AH235">
        <v>46246</v>
      </c>
      <c r="AI235">
        <v>46246</v>
      </c>
      <c r="AJ235">
        <v>46245</v>
      </c>
      <c r="AK235">
        <v>46244</v>
      </c>
      <c r="AL235">
        <v>46245</v>
      </c>
      <c r="AM235">
        <v>46245</v>
      </c>
      <c r="AN235">
        <v>46246</v>
      </c>
      <c r="AO235">
        <v>46246</v>
      </c>
      <c r="AP235">
        <v>46246</v>
      </c>
      <c r="AQ235" t="s">
        <v>256</v>
      </c>
      <c r="AR235">
        <v>46264</v>
      </c>
      <c r="AS235">
        <v>46264</v>
      </c>
      <c r="AT235">
        <v>46244</v>
      </c>
      <c r="AU235">
        <v>46246</v>
      </c>
      <c r="AV235">
        <v>46246</v>
      </c>
      <c r="AW235">
        <v>46244</v>
      </c>
      <c r="AX235">
        <v>46246</v>
      </c>
      <c r="AY235">
        <v>46246</v>
      </c>
      <c r="AZ235">
        <v>46251</v>
      </c>
      <c r="BA235">
        <v>46251</v>
      </c>
      <c r="BB235">
        <v>46251</v>
      </c>
      <c r="BC235">
        <v>46248</v>
      </c>
      <c r="BD235">
        <v>46248</v>
      </c>
      <c r="BE235">
        <v>46249</v>
      </c>
      <c r="BF235" t="s">
        <v>249</v>
      </c>
      <c r="BG235">
        <v>46248</v>
      </c>
      <c r="BH235">
        <v>46249</v>
      </c>
      <c r="BI235">
        <v>46249</v>
      </c>
      <c r="BJ235" t="s">
        <v>249</v>
      </c>
      <c r="BK235" t="s">
        <v>249</v>
      </c>
      <c r="BL235">
        <v>46255</v>
      </c>
      <c r="BM235">
        <v>46251</v>
      </c>
      <c r="BN235">
        <v>46251</v>
      </c>
      <c r="BO235">
        <v>46257</v>
      </c>
      <c r="BP235">
        <v>46252</v>
      </c>
      <c r="BQ235">
        <v>46252</v>
      </c>
      <c r="BR235">
        <v>46260</v>
      </c>
      <c r="BS235">
        <v>46265</v>
      </c>
      <c r="BT235">
        <v>46265</v>
      </c>
      <c r="BU235">
        <v>46259</v>
      </c>
      <c r="BV235">
        <v>46252</v>
      </c>
      <c r="BW235">
        <v>46252</v>
      </c>
      <c r="BX235" t="s">
        <v>1538</v>
      </c>
      <c r="BY235">
        <v>46254</v>
      </c>
      <c r="BZ235">
        <v>46239</v>
      </c>
      <c r="CA235">
        <v>46244</v>
      </c>
      <c r="CI235">
        <v>46265</v>
      </c>
      <c r="CJ235">
        <v>46265</v>
      </c>
      <c r="CK235">
        <v>46244</v>
      </c>
      <c r="CN235" t="s">
        <v>113</v>
      </c>
      <c r="CO235" t="s">
        <v>113</v>
      </c>
      <c r="CP235" t="s">
        <v>113</v>
      </c>
      <c r="CQ235" t="s">
        <v>113</v>
      </c>
      <c r="CR235" t="s">
        <v>113</v>
      </c>
      <c r="CS235" t="s">
        <v>113</v>
      </c>
      <c r="CT235" t="s">
        <v>113</v>
      </c>
      <c r="CU235" t="s">
        <v>170</v>
      </c>
      <c r="CV235" t="s">
        <v>144</v>
      </c>
      <c r="CW235" t="s">
        <v>171</v>
      </c>
      <c r="CX235" t="s">
        <v>113</v>
      </c>
      <c r="CY235" t="s">
        <v>119</v>
      </c>
      <c r="CZ235" t="s">
        <v>258</v>
      </c>
      <c r="DA235" t="s">
        <v>104</v>
      </c>
    </row>
    <row r="236" spans="1:105" x14ac:dyDescent="0.3">
      <c r="A236" t="s">
        <v>1539</v>
      </c>
      <c r="B236" t="s">
        <v>1540</v>
      </c>
      <c r="C236" t="s">
        <v>245</v>
      </c>
      <c r="D236" t="s">
        <v>108</v>
      </c>
      <c r="F236" t="s">
        <v>1541</v>
      </c>
      <c r="G236" t="s">
        <v>247</v>
      </c>
      <c r="I236" t="s">
        <v>1542</v>
      </c>
      <c r="J236" t="s">
        <v>249</v>
      </c>
      <c r="K236" t="s">
        <v>249</v>
      </c>
      <c r="L236" t="s">
        <v>1543</v>
      </c>
      <c r="M236" t="s">
        <v>138</v>
      </c>
      <c r="N236">
        <v>5</v>
      </c>
      <c r="O236" t="s">
        <v>1544</v>
      </c>
      <c r="P236">
        <v>46240</v>
      </c>
      <c r="Q236" t="s">
        <v>140</v>
      </c>
      <c r="R236">
        <v>46241</v>
      </c>
      <c r="S236" t="s">
        <v>252</v>
      </c>
      <c r="T236" t="s">
        <v>253</v>
      </c>
      <c r="U236" t="s">
        <v>249</v>
      </c>
      <c r="W236" t="s">
        <v>148</v>
      </c>
      <c r="X236" t="s">
        <v>148</v>
      </c>
      <c r="Y236" t="s">
        <v>148</v>
      </c>
      <c r="Z236" t="s">
        <v>148</v>
      </c>
      <c r="AA236" t="s">
        <v>148</v>
      </c>
      <c r="AB236" t="s">
        <v>254</v>
      </c>
      <c r="AC236" t="s">
        <v>113</v>
      </c>
      <c r="AD236" t="s">
        <v>255</v>
      </c>
      <c r="AE236">
        <v>46248</v>
      </c>
      <c r="AF236">
        <v>46252</v>
      </c>
      <c r="AG236">
        <v>46252</v>
      </c>
      <c r="AH236">
        <v>46248</v>
      </c>
      <c r="AI236">
        <v>46252</v>
      </c>
      <c r="AJ236">
        <v>46252</v>
      </c>
      <c r="AK236">
        <v>46248</v>
      </c>
      <c r="AL236">
        <v>46254</v>
      </c>
      <c r="AM236">
        <v>46254</v>
      </c>
      <c r="AN236">
        <v>46253</v>
      </c>
      <c r="AO236">
        <v>46257</v>
      </c>
      <c r="AP236">
        <v>46254</v>
      </c>
      <c r="AQ236" t="s">
        <v>256</v>
      </c>
      <c r="AR236">
        <v>46262</v>
      </c>
      <c r="AS236">
        <v>46262</v>
      </c>
      <c r="AT236">
        <v>46248</v>
      </c>
      <c r="AU236">
        <v>46252</v>
      </c>
      <c r="AV236">
        <v>46252</v>
      </c>
      <c r="AW236">
        <v>46248</v>
      </c>
      <c r="AX236">
        <v>46252</v>
      </c>
      <c r="AY236">
        <v>46252</v>
      </c>
      <c r="AZ236">
        <v>46253</v>
      </c>
      <c r="BA236">
        <v>46256</v>
      </c>
      <c r="BB236">
        <v>46254</v>
      </c>
      <c r="BC236">
        <v>46254</v>
      </c>
      <c r="BD236">
        <v>46255</v>
      </c>
      <c r="BE236">
        <v>46255</v>
      </c>
      <c r="BF236" t="s">
        <v>249</v>
      </c>
      <c r="BG236">
        <v>46254</v>
      </c>
      <c r="BH236">
        <v>46255</v>
      </c>
      <c r="BI236">
        <v>46255</v>
      </c>
      <c r="BJ236" t="s">
        <v>249</v>
      </c>
      <c r="BK236" t="s">
        <v>249</v>
      </c>
      <c r="BL236">
        <v>46254</v>
      </c>
      <c r="BM236">
        <v>46256</v>
      </c>
      <c r="BN236">
        <v>46256</v>
      </c>
      <c r="BO236">
        <v>46257</v>
      </c>
      <c r="BP236">
        <v>46259</v>
      </c>
      <c r="BQ236">
        <v>46259</v>
      </c>
      <c r="BR236">
        <v>46261</v>
      </c>
      <c r="BS236">
        <v>46265</v>
      </c>
      <c r="BT236">
        <v>46265</v>
      </c>
      <c r="BU236">
        <v>46261</v>
      </c>
      <c r="BV236">
        <v>46260</v>
      </c>
      <c r="BW236">
        <v>46260</v>
      </c>
      <c r="BX236" t="s">
        <v>1545</v>
      </c>
      <c r="BY236">
        <v>46258</v>
      </c>
      <c r="BZ236">
        <v>46260</v>
      </c>
      <c r="CA236">
        <v>46265</v>
      </c>
      <c r="CI236">
        <v>46265</v>
      </c>
      <c r="CJ236">
        <v>46262</v>
      </c>
      <c r="CK236">
        <v>46265</v>
      </c>
      <c r="CN236" t="s">
        <v>113</v>
      </c>
      <c r="CO236" t="s">
        <v>113</v>
      </c>
      <c r="CP236" t="s">
        <v>113</v>
      </c>
      <c r="CQ236" t="s">
        <v>113</v>
      </c>
      <c r="CR236" t="s">
        <v>113</v>
      </c>
      <c r="CS236" t="s">
        <v>113</v>
      </c>
      <c r="CT236" t="s">
        <v>113</v>
      </c>
      <c r="CU236" t="s">
        <v>170</v>
      </c>
      <c r="CV236" t="s">
        <v>144</v>
      </c>
      <c r="CW236" t="s">
        <v>171</v>
      </c>
      <c r="CX236" t="s">
        <v>113</v>
      </c>
      <c r="CY236" t="s">
        <v>119</v>
      </c>
      <c r="CZ236" t="s">
        <v>258</v>
      </c>
      <c r="DA236" t="s">
        <v>104</v>
      </c>
    </row>
    <row r="237" spans="1:105" x14ac:dyDescent="0.3">
      <c r="A237" t="s">
        <v>1546</v>
      </c>
      <c r="B237" t="s">
        <v>1547</v>
      </c>
      <c r="C237" t="s">
        <v>1312</v>
      </c>
      <c r="D237" t="s">
        <v>108</v>
      </c>
      <c r="F237" t="s">
        <v>1548</v>
      </c>
      <c r="G237" t="s">
        <v>133</v>
      </c>
      <c r="H237" t="s">
        <v>1146</v>
      </c>
      <c r="I237" t="s">
        <v>1549</v>
      </c>
      <c r="J237" t="s">
        <v>249</v>
      </c>
      <c r="K237" t="s">
        <v>249</v>
      </c>
      <c r="L237" t="s">
        <v>1550</v>
      </c>
      <c r="M237" t="s">
        <v>344</v>
      </c>
      <c r="N237">
        <v>3</v>
      </c>
      <c r="O237" t="s">
        <v>1329</v>
      </c>
      <c r="P237">
        <v>46240</v>
      </c>
      <c r="Q237" t="s">
        <v>140</v>
      </c>
      <c r="R237">
        <v>46241</v>
      </c>
      <c r="S237" t="s">
        <v>1330</v>
      </c>
      <c r="T237" t="s">
        <v>448</v>
      </c>
      <c r="U237" t="s">
        <v>249</v>
      </c>
      <c r="W237" t="s">
        <v>148</v>
      </c>
      <c r="X237" t="s">
        <v>148</v>
      </c>
      <c r="Y237" t="s">
        <v>148</v>
      </c>
      <c r="Z237" t="s">
        <v>148</v>
      </c>
      <c r="AA237" t="s">
        <v>148</v>
      </c>
      <c r="AB237" t="s">
        <v>145</v>
      </c>
      <c r="AC237" t="s">
        <v>113</v>
      </c>
      <c r="AD237" t="s">
        <v>255</v>
      </c>
      <c r="AE237">
        <v>46248</v>
      </c>
      <c r="AF237">
        <v>46254</v>
      </c>
      <c r="AG237">
        <v>46254</v>
      </c>
      <c r="AH237">
        <v>46248</v>
      </c>
      <c r="AI237">
        <v>46254</v>
      </c>
      <c r="AJ237">
        <v>46254</v>
      </c>
      <c r="AK237">
        <v>46248</v>
      </c>
      <c r="AL237">
        <v>46254</v>
      </c>
      <c r="AM237">
        <v>46254</v>
      </c>
      <c r="AN237">
        <v>46253</v>
      </c>
      <c r="AO237">
        <v>46258</v>
      </c>
      <c r="AP237">
        <v>46259</v>
      </c>
      <c r="AQ237" t="s">
        <v>148</v>
      </c>
      <c r="AR237" t="s">
        <v>148</v>
      </c>
      <c r="AS237" t="s">
        <v>148</v>
      </c>
      <c r="AT237">
        <v>46248</v>
      </c>
      <c r="AU237">
        <v>46252</v>
      </c>
      <c r="AV237">
        <v>46252</v>
      </c>
      <c r="AW237">
        <v>46248</v>
      </c>
      <c r="AX237">
        <v>46252</v>
      </c>
      <c r="AY237">
        <v>46252</v>
      </c>
      <c r="AZ237">
        <v>46253</v>
      </c>
      <c r="BA237">
        <v>46254</v>
      </c>
      <c r="BB237">
        <v>46254</v>
      </c>
      <c r="BC237">
        <v>46254</v>
      </c>
      <c r="BD237">
        <v>46254</v>
      </c>
      <c r="BE237">
        <v>46256</v>
      </c>
      <c r="BF237" t="s">
        <v>249</v>
      </c>
      <c r="BG237">
        <v>46254</v>
      </c>
      <c r="BH237">
        <v>46254</v>
      </c>
      <c r="BI237">
        <v>46256</v>
      </c>
      <c r="BJ237" t="s">
        <v>249</v>
      </c>
      <c r="BK237" t="s">
        <v>249</v>
      </c>
      <c r="BL237">
        <v>46254</v>
      </c>
      <c r="BM237">
        <v>46259</v>
      </c>
      <c r="BN237">
        <v>46259</v>
      </c>
      <c r="BO237">
        <v>46257</v>
      </c>
      <c r="BP237">
        <v>46263</v>
      </c>
      <c r="BQ237">
        <v>46263</v>
      </c>
      <c r="BR237">
        <v>46261</v>
      </c>
      <c r="BS237">
        <v>46275</v>
      </c>
      <c r="BU237">
        <v>46261</v>
      </c>
      <c r="BV237">
        <v>46264</v>
      </c>
      <c r="BW237">
        <v>46265</v>
      </c>
      <c r="BX237" t="s">
        <v>1551</v>
      </c>
      <c r="BY237">
        <v>46259</v>
      </c>
      <c r="BZ237">
        <v>46259</v>
      </c>
      <c r="CI237">
        <v>46265</v>
      </c>
      <c r="CJ237">
        <v>46266</v>
      </c>
      <c r="CN237" t="s">
        <v>113</v>
      </c>
      <c r="CO237" t="s">
        <v>113</v>
      </c>
      <c r="CP237" t="s">
        <v>113</v>
      </c>
      <c r="CQ237" t="s">
        <v>113</v>
      </c>
      <c r="CR237" t="s">
        <v>113</v>
      </c>
      <c r="CS237" t="s">
        <v>113</v>
      </c>
      <c r="CT237" t="s">
        <v>113</v>
      </c>
      <c r="CU237" t="s">
        <v>170</v>
      </c>
      <c r="CV237" t="s">
        <v>144</v>
      </c>
      <c r="CW237" t="s">
        <v>171</v>
      </c>
      <c r="CX237" t="s">
        <v>113</v>
      </c>
      <c r="CY237" t="s">
        <v>119</v>
      </c>
      <c r="CZ237" t="s">
        <v>121</v>
      </c>
      <c r="DA237" t="s">
        <v>104</v>
      </c>
    </row>
    <row r="238" spans="1:105" x14ac:dyDescent="0.3">
      <c r="A238" t="s">
        <v>1552</v>
      </c>
      <c r="B238" t="s">
        <v>1553</v>
      </c>
      <c r="C238" t="s">
        <v>245</v>
      </c>
      <c r="D238" t="s">
        <v>108</v>
      </c>
      <c r="F238" t="s">
        <v>1554</v>
      </c>
      <c r="G238" t="s">
        <v>247</v>
      </c>
      <c r="H238" t="s">
        <v>1146</v>
      </c>
      <c r="I238" t="s">
        <v>1555</v>
      </c>
      <c r="J238" t="s">
        <v>249</v>
      </c>
      <c r="K238" t="s">
        <v>249</v>
      </c>
      <c r="L238" t="s">
        <v>1556</v>
      </c>
      <c r="M238" t="s">
        <v>540</v>
      </c>
      <c r="N238">
        <v>3</v>
      </c>
      <c r="O238" t="s">
        <v>1557</v>
      </c>
      <c r="P238">
        <v>46211</v>
      </c>
      <c r="Q238" t="s">
        <v>140</v>
      </c>
      <c r="R238">
        <v>46211</v>
      </c>
      <c r="S238" t="s">
        <v>1330</v>
      </c>
      <c r="T238" t="s">
        <v>448</v>
      </c>
      <c r="U238" t="s">
        <v>249</v>
      </c>
      <c r="V238" t="s">
        <v>21</v>
      </c>
      <c r="W238" t="s">
        <v>148</v>
      </c>
      <c r="X238" t="s">
        <v>148</v>
      </c>
      <c r="Y238" t="s">
        <v>148</v>
      </c>
      <c r="Z238" t="s">
        <v>148</v>
      </c>
      <c r="AA238" t="s">
        <v>148</v>
      </c>
      <c r="AB238" t="s">
        <v>375</v>
      </c>
      <c r="AC238" t="s">
        <v>113</v>
      </c>
      <c r="AD238" t="s">
        <v>255</v>
      </c>
      <c r="AE238">
        <v>46219</v>
      </c>
      <c r="AF238">
        <v>46227</v>
      </c>
      <c r="AG238">
        <v>46227</v>
      </c>
      <c r="AH238">
        <v>46219</v>
      </c>
      <c r="AI238">
        <v>46227</v>
      </c>
      <c r="AJ238">
        <v>46227</v>
      </c>
      <c r="AK238">
        <v>46225</v>
      </c>
      <c r="AL238">
        <v>46227</v>
      </c>
      <c r="AM238">
        <v>46227</v>
      </c>
      <c r="AN238">
        <v>46225</v>
      </c>
      <c r="AO238">
        <v>46227</v>
      </c>
      <c r="AP238">
        <v>46227</v>
      </c>
      <c r="AQ238" t="s">
        <v>256</v>
      </c>
      <c r="AR238">
        <v>46233</v>
      </c>
      <c r="AS238">
        <v>46233</v>
      </c>
      <c r="AT238">
        <v>46219</v>
      </c>
      <c r="AU238">
        <v>46227</v>
      </c>
      <c r="AV238">
        <v>46227</v>
      </c>
      <c r="AW238">
        <v>46219</v>
      </c>
      <c r="AX238">
        <v>46227</v>
      </c>
      <c r="AY238">
        <v>46227</v>
      </c>
      <c r="AZ238">
        <v>46228</v>
      </c>
      <c r="BA238">
        <v>46228</v>
      </c>
      <c r="BB238">
        <v>46223</v>
      </c>
      <c r="BC238">
        <v>46223</v>
      </c>
      <c r="BD238">
        <v>46231</v>
      </c>
      <c r="BE238">
        <v>46231</v>
      </c>
      <c r="BF238" t="s">
        <v>249</v>
      </c>
      <c r="BG238">
        <v>46223</v>
      </c>
      <c r="BH238">
        <v>46231</v>
      </c>
      <c r="BI238">
        <v>46231</v>
      </c>
      <c r="BJ238" t="s">
        <v>249</v>
      </c>
      <c r="BK238" t="s">
        <v>249</v>
      </c>
      <c r="BL238">
        <v>46228</v>
      </c>
      <c r="BM238">
        <v>46231</v>
      </c>
      <c r="BN238">
        <v>46231</v>
      </c>
      <c r="BO238">
        <v>46231</v>
      </c>
      <c r="BP238">
        <v>46233</v>
      </c>
      <c r="BQ238">
        <v>46233</v>
      </c>
      <c r="BR238">
        <v>46234</v>
      </c>
      <c r="BS238">
        <v>46295</v>
      </c>
      <c r="BU238">
        <v>46234</v>
      </c>
      <c r="BV238">
        <v>46233</v>
      </c>
      <c r="BW238">
        <v>46233</v>
      </c>
      <c r="BX238" t="s">
        <v>1558</v>
      </c>
      <c r="BY238">
        <v>46226</v>
      </c>
      <c r="BZ238">
        <v>46224</v>
      </c>
      <c r="CI238">
        <v>46227</v>
      </c>
      <c r="CJ238">
        <v>46289</v>
      </c>
      <c r="CN238" t="s">
        <v>113</v>
      </c>
      <c r="CO238" t="s">
        <v>113</v>
      </c>
      <c r="CP238" t="s">
        <v>113</v>
      </c>
      <c r="CQ238" t="s">
        <v>113</v>
      </c>
      <c r="CR238" t="s">
        <v>113</v>
      </c>
      <c r="CS238" t="s">
        <v>113</v>
      </c>
      <c r="CT238" t="s">
        <v>113</v>
      </c>
      <c r="CU238" t="s">
        <v>170</v>
      </c>
      <c r="CV238" t="s">
        <v>144</v>
      </c>
      <c r="CW238" t="s">
        <v>171</v>
      </c>
      <c r="CX238" t="s">
        <v>113</v>
      </c>
      <c r="CY238" t="s">
        <v>119</v>
      </c>
      <c r="CZ238" t="s">
        <v>258</v>
      </c>
      <c r="DA238" t="s">
        <v>104</v>
      </c>
    </row>
    <row r="239" spans="1:105" x14ac:dyDescent="0.3">
      <c r="A239" t="s">
        <v>1559</v>
      </c>
      <c r="B239" t="s">
        <v>1560</v>
      </c>
      <c r="C239" t="s">
        <v>245</v>
      </c>
      <c r="D239" t="s">
        <v>108</v>
      </c>
      <c r="F239" t="s">
        <v>1561</v>
      </c>
      <c r="G239" t="s">
        <v>247</v>
      </c>
      <c r="H239" t="s">
        <v>1146</v>
      </c>
      <c r="I239" t="s">
        <v>1562</v>
      </c>
      <c r="J239" t="s">
        <v>249</v>
      </c>
      <c r="K239" t="s">
        <v>249</v>
      </c>
      <c r="L239" t="s">
        <v>1563</v>
      </c>
      <c r="M239" t="s">
        <v>540</v>
      </c>
      <c r="N239">
        <v>3</v>
      </c>
      <c r="O239" t="s">
        <v>1564</v>
      </c>
      <c r="P239">
        <v>46223</v>
      </c>
      <c r="Q239" t="s">
        <v>140</v>
      </c>
      <c r="R239">
        <v>46223</v>
      </c>
      <c r="S239" t="s">
        <v>1330</v>
      </c>
      <c r="T239" t="s">
        <v>448</v>
      </c>
      <c r="U239" t="s">
        <v>249</v>
      </c>
      <c r="V239" t="s">
        <v>21</v>
      </c>
      <c r="W239" t="s">
        <v>148</v>
      </c>
      <c r="X239" t="s">
        <v>148</v>
      </c>
      <c r="Y239" t="s">
        <v>148</v>
      </c>
      <c r="Z239" t="s">
        <v>148</v>
      </c>
      <c r="AA239" t="s">
        <v>148</v>
      </c>
      <c r="AB239" t="s">
        <v>375</v>
      </c>
      <c r="AC239" t="s">
        <v>113</v>
      </c>
      <c r="AD239" t="s">
        <v>255</v>
      </c>
      <c r="AE239">
        <v>46230</v>
      </c>
      <c r="AF239">
        <v>46240</v>
      </c>
      <c r="AG239">
        <v>46240</v>
      </c>
      <c r="AH239">
        <v>46230</v>
      </c>
      <c r="AI239">
        <v>46241</v>
      </c>
      <c r="AJ239">
        <v>46241</v>
      </c>
      <c r="AK239">
        <v>46231</v>
      </c>
      <c r="AL239">
        <v>46240</v>
      </c>
      <c r="AM239">
        <v>46240</v>
      </c>
      <c r="AN239">
        <v>46232</v>
      </c>
      <c r="AO239">
        <v>46241</v>
      </c>
      <c r="AP239">
        <v>46241</v>
      </c>
      <c r="AQ239" t="s">
        <v>256</v>
      </c>
      <c r="AR239">
        <v>46261</v>
      </c>
      <c r="AS239">
        <v>46261</v>
      </c>
      <c r="AT239">
        <v>46230</v>
      </c>
      <c r="AU239">
        <v>46240</v>
      </c>
      <c r="AV239">
        <v>46240</v>
      </c>
      <c r="AW239">
        <v>46230</v>
      </c>
      <c r="AX239">
        <v>46240</v>
      </c>
      <c r="AY239">
        <v>46240</v>
      </c>
      <c r="AZ239">
        <v>46232</v>
      </c>
      <c r="BA239">
        <v>46234</v>
      </c>
      <c r="BB239">
        <v>46234</v>
      </c>
      <c r="BC239">
        <v>46232</v>
      </c>
      <c r="BD239">
        <v>46245</v>
      </c>
      <c r="BE239">
        <v>46245</v>
      </c>
      <c r="BF239" t="s">
        <v>249</v>
      </c>
      <c r="BG239">
        <v>46232</v>
      </c>
      <c r="BH239">
        <v>46245</v>
      </c>
      <c r="BI239">
        <v>46245</v>
      </c>
      <c r="BJ239" t="s">
        <v>249</v>
      </c>
      <c r="BK239" t="s">
        <v>249</v>
      </c>
      <c r="BL239">
        <v>46233</v>
      </c>
      <c r="BM239">
        <v>46248</v>
      </c>
      <c r="BN239">
        <v>46245</v>
      </c>
      <c r="BO239">
        <v>46235</v>
      </c>
      <c r="BP239">
        <v>46255</v>
      </c>
      <c r="BQ239">
        <v>46256</v>
      </c>
      <c r="BR239">
        <v>46240</v>
      </c>
      <c r="BS239">
        <v>46275</v>
      </c>
      <c r="BU239">
        <v>46240</v>
      </c>
      <c r="BV239">
        <v>46258</v>
      </c>
      <c r="BW239">
        <v>46258</v>
      </c>
      <c r="BX239" t="s">
        <v>1565</v>
      </c>
      <c r="BY239">
        <v>46248</v>
      </c>
      <c r="BZ239">
        <v>46251</v>
      </c>
      <c r="CI239">
        <v>46234</v>
      </c>
      <c r="CJ239">
        <v>46265</v>
      </c>
      <c r="CN239" t="s">
        <v>113</v>
      </c>
      <c r="CO239" t="s">
        <v>113</v>
      </c>
      <c r="CP239" t="s">
        <v>113</v>
      </c>
      <c r="CQ239" t="s">
        <v>113</v>
      </c>
      <c r="CR239" t="s">
        <v>113</v>
      </c>
      <c r="CS239" t="s">
        <v>113</v>
      </c>
      <c r="CT239" t="s">
        <v>113</v>
      </c>
      <c r="CU239" t="s">
        <v>170</v>
      </c>
      <c r="CV239" t="s">
        <v>144</v>
      </c>
      <c r="CW239" t="s">
        <v>171</v>
      </c>
      <c r="CX239" t="s">
        <v>113</v>
      </c>
      <c r="CY239" t="s">
        <v>119</v>
      </c>
      <c r="CZ239" t="s">
        <v>258</v>
      </c>
      <c r="DA239" t="s">
        <v>104</v>
      </c>
    </row>
    <row r="240" spans="1:105" x14ac:dyDescent="0.3">
      <c r="A240" t="s">
        <v>1566</v>
      </c>
      <c r="B240" t="s">
        <v>1567</v>
      </c>
      <c r="C240" t="s">
        <v>245</v>
      </c>
      <c r="D240" t="s">
        <v>108</v>
      </c>
      <c r="F240" t="s">
        <v>1568</v>
      </c>
      <c r="G240" t="s">
        <v>247</v>
      </c>
      <c r="H240" t="s">
        <v>1146</v>
      </c>
      <c r="I240" t="s">
        <v>1569</v>
      </c>
      <c r="J240" t="s">
        <v>249</v>
      </c>
      <c r="K240" t="s">
        <v>249</v>
      </c>
      <c r="L240" t="s">
        <v>1570</v>
      </c>
      <c r="M240" t="s">
        <v>115</v>
      </c>
      <c r="N240">
        <v>5</v>
      </c>
      <c r="O240" t="s">
        <v>1544</v>
      </c>
      <c r="P240">
        <v>46240</v>
      </c>
      <c r="Q240" t="s">
        <v>140</v>
      </c>
      <c r="R240">
        <v>46241</v>
      </c>
      <c r="S240" t="s">
        <v>1330</v>
      </c>
      <c r="T240" t="s">
        <v>448</v>
      </c>
      <c r="U240" t="s">
        <v>249</v>
      </c>
      <c r="W240" t="s">
        <v>148</v>
      </c>
      <c r="X240" t="s">
        <v>148</v>
      </c>
      <c r="Y240" t="s">
        <v>148</v>
      </c>
      <c r="Z240" t="s">
        <v>148</v>
      </c>
      <c r="AA240" t="s">
        <v>148</v>
      </c>
      <c r="AB240" t="s">
        <v>254</v>
      </c>
      <c r="AC240" t="s">
        <v>113</v>
      </c>
      <c r="AD240" t="s">
        <v>255</v>
      </c>
      <c r="AE240">
        <v>46248</v>
      </c>
      <c r="AF240">
        <v>46252</v>
      </c>
      <c r="AG240">
        <v>46252</v>
      </c>
      <c r="AH240">
        <v>46248</v>
      </c>
      <c r="AI240">
        <v>46252</v>
      </c>
      <c r="AJ240">
        <v>46252</v>
      </c>
      <c r="AK240">
        <v>46248</v>
      </c>
      <c r="AL240">
        <v>46254</v>
      </c>
      <c r="AM240">
        <v>46254</v>
      </c>
      <c r="AN240">
        <v>46253</v>
      </c>
      <c r="AO240">
        <v>46257</v>
      </c>
      <c r="AP240">
        <v>46254</v>
      </c>
      <c r="AQ240" t="s">
        <v>256</v>
      </c>
      <c r="AR240">
        <v>46264</v>
      </c>
      <c r="AS240">
        <v>46264</v>
      </c>
      <c r="AT240">
        <v>46248</v>
      </c>
      <c r="AU240">
        <v>46252</v>
      </c>
      <c r="AV240">
        <v>46252</v>
      </c>
      <c r="AW240">
        <v>46248</v>
      </c>
      <c r="AX240">
        <v>46252</v>
      </c>
      <c r="AY240">
        <v>46250</v>
      </c>
      <c r="AZ240">
        <v>46253</v>
      </c>
      <c r="BA240">
        <v>46256</v>
      </c>
      <c r="BB240">
        <v>46254</v>
      </c>
      <c r="BC240">
        <v>46254</v>
      </c>
      <c r="BD240">
        <v>46252</v>
      </c>
      <c r="BE240">
        <v>46252</v>
      </c>
      <c r="BF240" t="s">
        <v>249</v>
      </c>
      <c r="BG240">
        <v>46254</v>
      </c>
      <c r="BH240">
        <v>46255</v>
      </c>
      <c r="BI240">
        <v>46252</v>
      </c>
      <c r="BJ240" t="s">
        <v>249</v>
      </c>
      <c r="BK240" t="s">
        <v>249</v>
      </c>
      <c r="BL240">
        <v>46254</v>
      </c>
      <c r="BM240">
        <v>46255</v>
      </c>
      <c r="BN240">
        <v>46255</v>
      </c>
      <c r="BO240">
        <v>46257</v>
      </c>
      <c r="BP240">
        <v>46259</v>
      </c>
      <c r="BQ240">
        <v>46259</v>
      </c>
      <c r="BR240">
        <v>46261</v>
      </c>
      <c r="BS240">
        <v>46275</v>
      </c>
      <c r="BU240">
        <v>46261</v>
      </c>
      <c r="BV240">
        <v>46259</v>
      </c>
      <c r="BW240">
        <v>46259</v>
      </c>
      <c r="BX240" t="s">
        <v>1571</v>
      </c>
      <c r="BY240">
        <v>46267</v>
      </c>
      <c r="CI240">
        <v>46265</v>
      </c>
      <c r="CJ240">
        <v>46275</v>
      </c>
      <c r="CN240" t="s">
        <v>113</v>
      </c>
      <c r="CO240" t="s">
        <v>113</v>
      </c>
      <c r="CP240" t="s">
        <v>113</v>
      </c>
      <c r="CQ240" t="s">
        <v>113</v>
      </c>
      <c r="CR240" t="s">
        <v>113</v>
      </c>
      <c r="CS240" t="s">
        <v>113</v>
      </c>
      <c r="CT240" t="s">
        <v>113</v>
      </c>
      <c r="CU240" t="s">
        <v>170</v>
      </c>
      <c r="CV240" t="s">
        <v>144</v>
      </c>
      <c r="CW240" t="s">
        <v>171</v>
      </c>
      <c r="CX240" t="s">
        <v>113</v>
      </c>
      <c r="CY240" t="s">
        <v>119</v>
      </c>
      <c r="CZ240" t="s">
        <v>258</v>
      </c>
      <c r="DA240" t="s">
        <v>104</v>
      </c>
    </row>
    <row r="241" spans="1:105" x14ac:dyDescent="0.3">
      <c r="A241" t="s">
        <v>1572</v>
      </c>
      <c r="B241" t="s">
        <v>1573</v>
      </c>
      <c r="C241" t="s">
        <v>107</v>
      </c>
      <c r="D241" t="s">
        <v>108</v>
      </c>
      <c r="F241" t="s">
        <v>1574</v>
      </c>
      <c r="G241" t="s">
        <v>247</v>
      </c>
      <c r="H241" t="s">
        <v>1146</v>
      </c>
      <c r="I241" t="s">
        <v>1575</v>
      </c>
      <c r="J241" t="s">
        <v>308</v>
      </c>
      <c r="K241" t="s">
        <v>137</v>
      </c>
      <c r="M241" t="s">
        <v>115</v>
      </c>
      <c r="N241">
        <v>4</v>
      </c>
      <c r="P241">
        <v>46169</v>
      </c>
      <c r="Q241" t="s">
        <v>140</v>
      </c>
      <c r="R241">
        <v>46172</v>
      </c>
      <c r="S241" t="s">
        <v>1330</v>
      </c>
      <c r="T241" t="s">
        <v>347</v>
      </c>
      <c r="U241" t="s">
        <v>112</v>
      </c>
      <c r="V241" t="s">
        <v>143</v>
      </c>
      <c r="W241" t="s">
        <v>144</v>
      </c>
      <c r="X241" t="s">
        <v>144</v>
      </c>
      <c r="Y241" t="s">
        <v>144</v>
      </c>
      <c r="Z241" t="s">
        <v>144</v>
      </c>
      <c r="AA241" t="s">
        <v>144</v>
      </c>
      <c r="AB241" t="s">
        <v>1576</v>
      </c>
      <c r="AC241" t="s">
        <v>146</v>
      </c>
      <c r="AD241" t="s">
        <v>147</v>
      </c>
      <c r="AE241">
        <v>46176</v>
      </c>
      <c r="AF241">
        <v>46176</v>
      </c>
      <c r="AG241">
        <v>46176</v>
      </c>
      <c r="AH241">
        <v>46178</v>
      </c>
      <c r="AI241">
        <v>46178</v>
      </c>
      <c r="AJ241">
        <v>46178</v>
      </c>
      <c r="AK241">
        <v>46187</v>
      </c>
      <c r="AL241">
        <v>46187</v>
      </c>
      <c r="AM241">
        <v>46187</v>
      </c>
      <c r="AN241">
        <v>46189</v>
      </c>
      <c r="AO241">
        <v>46189</v>
      </c>
      <c r="AP241">
        <v>46189</v>
      </c>
      <c r="AQ241" t="s">
        <v>377</v>
      </c>
      <c r="AR241">
        <v>46202</v>
      </c>
      <c r="AS241">
        <v>46202</v>
      </c>
      <c r="AT241">
        <v>46176</v>
      </c>
      <c r="AU241">
        <v>46176</v>
      </c>
      <c r="AV241">
        <v>46176</v>
      </c>
      <c r="AW241">
        <v>46176</v>
      </c>
      <c r="AX241">
        <v>46176</v>
      </c>
      <c r="AY241">
        <v>46176</v>
      </c>
      <c r="AZ241">
        <v>46188</v>
      </c>
      <c r="BA241">
        <v>46188</v>
      </c>
      <c r="BB241">
        <v>46188</v>
      </c>
      <c r="BC241">
        <v>46179</v>
      </c>
      <c r="BD241">
        <v>46183</v>
      </c>
      <c r="BE241">
        <v>46183</v>
      </c>
      <c r="BF241" t="s">
        <v>149</v>
      </c>
      <c r="BG241">
        <v>46186</v>
      </c>
      <c r="BH241">
        <v>46192</v>
      </c>
      <c r="BI241">
        <v>46192</v>
      </c>
      <c r="BJ241" t="s">
        <v>1577</v>
      </c>
      <c r="BK241">
        <v>60</v>
      </c>
      <c r="BL241">
        <v>46190</v>
      </c>
      <c r="BM241">
        <v>46198</v>
      </c>
      <c r="BN241">
        <v>46198</v>
      </c>
      <c r="BO241">
        <v>46193</v>
      </c>
      <c r="BP241">
        <v>46202</v>
      </c>
      <c r="BQ241">
        <v>46202</v>
      </c>
      <c r="BR241">
        <v>46202</v>
      </c>
      <c r="BS241">
        <v>46325</v>
      </c>
      <c r="BU241">
        <v>46202</v>
      </c>
      <c r="BV241">
        <v>46204</v>
      </c>
      <c r="BW241">
        <v>46204</v>
      </c>
      <c r="BX241" t="s">
        <v>1578</v>
      </c>
      <c r="BY241">
        <v>46208</v>
      </c>
      <c r="BZ241">
        <v>46208</v>
      </c>
      <c r="CN241" t="s">
        <v>113</v>
      </c>
      <c r="CO241" t="s">
        <v>113</v>
      </c>
      <c r="CP241" t="s">
        <v>113</v>
      </c>
      <c r="CQ241" t="s">
        <v>113</v>
      </c>
      <c r="CR241">
        <v>46203</v>
      </c>
      <c r="CS241">
        <v>46168</v>
      </c>
      <c r="CT241" t="s">
        <v>151</v>
      </c>
      <c r="CU241" t="s">
        <v>113</v>
      </c>
      <c r="CV241" t="s">
        <v>113</v>
      </c>
      <c r="CW241" t="s">
        <v>113</v>
      </c>
      <c r="CX241" t="s">
        <v>113</v>
      </c>
      <c r="CY241" t="s">
        <v>1579</v>
      </c>
      <c r="CZ241" t="s">
        <v>289</v>
      </c>
    </row>
    <row r="242" spans="1:105" x14ac:dyDescent="0.3">
      <c r="A242" t="s">
        <v>1580</v>
      </c>
      <c r="B242" t="s">
        <v>1581</v>
      </c>
      <c r="C242" t="s">
        <v>107</v>
      </c>
      <c r="D242" t="s">
        <v>108</v>
      </c>
      <c r="F242" t="s">
        <v>1582</v>
      </c>
      <c r="G242" t="s">
        <v>247</v>
      </c>
      <c r="H242" t="s">
        <v>1336</v>
      </c>
      <c r="I242" t="s">
        <v>1583</v>
      </c>
      <c r="J242" t="s">
        <v>308</v>
      </c>
      <c r="K242" t="s">
        <v>137</v>
      </c>
      <c r="L242" t="s">
        <v>1584</v>
      </c>
      <c r="M242" t="s">
        <v>310</v>
      </c>
      <c r="N242">
        <v>4</v>
      </c>
      <c r="O242" t="s">
        <v>1336</v>
      </c>
      <c r="P242">
        <v>46202</v>
      </c>
      <c r="Q242" t="s">
        <v>140</v>
      </c>
      <c r="R242">
        <v>46202</v>
      </c>
      <c r="S242" t="s">
        <v>265</v>
      </c>
      <c r="T242" t="s">
        <v>448</v>
      </c>
      <c r="U242" t="s">
        <v>112</v>
      </c>
      <c r="V242" t="s">
        <v>143</v>
      </c>
      <c r="W242" t="s">
        <v>144</v>
      </c>
      <c r="X242" t="s">
        <v>144</v>
      </c>
      <c r="Y242" t="s">
        <v>144</v>
      </c>
      <c r="Z242" t="s">
        <v>144</v>
      </c>
      <c r="AA242" t="s">
        <v>144</v>
      </c>
      <c r="AB242" t="s">
        <v>313</v>
      </c>
      <c r="AC242" t="s">
        <v>146</v>
      </c>
      <c r="AD242" t="s">
        <v>314</v>
      </c>
      <c r="AE242">
        <v>46212</v>
      </c>
      <c r="AF242">
        <v>46211</v>
      </c>
      <c r="AG242">
        <v>46211</v>
      </c>
      <c r="AH242">
        <v>46226</v>
      </c>
      <c r="AI242" t="s">
        <v>1344</v>
      </c>
      <c r="AK242">
        <v>46212</v>
      </c>
      <c r="AL242">
        <v>46211</v>
      </c>
      <c r="AM242">
        <v>46211</v>
      </c>
      <c r="AN242">
        <v>46226</v>
      </c>
      <c r="AO242" t="s">
        <v>1344</v>
      </c>
      <c r="AQ242" t="s">
        <v>256</v>
      </c>
      <c r="AR242">
        <v>46273</v>
      </c>
      <c r="AT242">
        <v>46238</v>
      </c>
      <c r="AU242">
        <v>46260</v>
      </c>
      <c r="AV242">
        <v>46260</v>
      </c>
      <c r="AW242">
        <v>46238</v>
      </c>
      <c r="AX242">
        <v>46261</v>
      </c>
      <c r="AZ242">
        <v>46239</v>
      </c>
      <c r="BA242">
        <v>46265</v>
      </c>
      <c r="BC242">
        <v>46238</v>
      </c>
      <c r="BD242">
        <v>46261</v>
      </c>
      <c r="BF242" t="s">
        <v>1585</v>
      </c>
      <c r="BG242">
        <v>46248</v>
      </c>
      <c r="BH242">
        <v>46274</v>
      </c>
      <c r="BJ242" t="s">
        <v>313</v>
      </c>
      <c r="BK242" t="s">
        <v>1339</v>
      </c>
      <c r="BL242">
        <v>46255</v>
      </c>
      <c r="BM242">
        <v>46277</v>
      </c>
      <c r="BO242">
        <v>46259</v>
      </c>
      <c r="BP242">
        <v>46281</v>
      </c>
      <c r="BR242">
        <v>46264</v>
      </c>
      <c r="BS242">
        <v>46285</v>
      </c>
      <c r="BU242">
        <v>46264</v>
      </c>
      <c r="BV242">
        <v>46283</v>
      </c>
      <c r="BX242" t="s">
        <v>316</v>
      </c>
      <c r="CI242">
        <v>46247</v>
      </c>
      <c r="CJ242">
        <v>46247</v>
      </c>
      <c r="CN242" t="s">
        <v>113</v>
      </c>
      <c r="CO242" t="s">
        <v>113</v>
      </c>
      <c r="CP242" t="s">
        <v>113</v>
      </c>
      <c r="CQ242" t="s">
        <v>113</v>
      </c>
      <c r="CR242">
        <v>46201</v>
      </c>
      <c r="CS242">
        <v>46199</v>
      </c>
      <c r="CT242" t="s">
        <v>151</v>
      </c>
      <c r="CU242" t="s">
        <v>170</v>
      </c>
      <c r="CV242" t="s">
        <v>144</v>
      </c>
      <c r="CW242" t="s">
        <v>171</v>
      </c>
      <c r="CX242" t="s">
        <v>113</v>
      </c>
      <c r="CY242" t="s">
        <v>317</v>
      </c>
      <c r="CZ242" t="s">
        <v>289</v>
      </c>
    </row>
    <row r="243" spans="1:105" x14ac:dyDescent="0.3">
      <c r="A243" t="s">
        <v>1586</v>
      </c>
      <c r="B243" t="s">
        <v>1587</v>
      </c>
      <c r="C243" t="s">
        <v>107</v>
      </c>
      <c r="D243" t="s">
        <v>108</v>
      </c>
      <c r="F243" t="s">
        <v>1588</v>
      </c>
      <c r="G243" t="s">
        <v>247</v>
      </c>
      <c r="H243" t="s">
        <v>1336</v>
      </c>
      <c r="I243" t="s">
        <v>1589</v>
      </c>
      <c r="J243" t="s">
        <v>308</v>
      </c>
      <c r="K243" t="s">
        <v>137</v>
      </c>
      <c r="L243" t="s">
        <v>1584</v>
      </c>
      <c r="M243" t="s">
        <v>310</v>
      </c>
      <c r="N243">
        <v>4</v>
      </c>
      <c r="O243" t="s">
        <v>1336</v>
      </c>
      <c r="P243">
        <v>46202</v>
      </c>
      <c r="Q243" t="s">
        <v>140</v>
      </c>
      <c r="R243">
        <v>46203</v>
      </c>
      <c r="S243" t="s">
        <v>265</v>
      </c>
      <c r="T243" t="s">
        <v>448</v>
      </c>
      <c r="U243" t="s">
        <v>112</v>
      </c>
      <c r="V243" t="s">
        <v>143</v>
      </c>
      <c r="W243" t="s">
        <v>144</v>
      </c>
      <c r="X243" t="s">
        <v>144</v>
      </c>
      <c r="Y243" t="s">
        <v>144</v>
      </c>
      <c r="Z243" t="s">
        <v>144</v>
      </c>
      <c r="AA243" t="s">
        <v>144</v>
      </c>
      <c r="AB243" t="s">
        <v>313</v>
      </c>
      <c r="AC243" t="s">
        <v>146</v>
      </c>
      <c r="AD243" t="s">
        <v>314</v>
      </c>
      <c r="AE243">
        <v>46212</v>
      </c>
      <c r="AF243">
        <v>46211</v>
      </c>
      <c r="AG243">
        <v>46211</v>
      </c>
      <c r="AH243">
        <v>46226</v>
      </c>
      <c r="AI243" t="s">
        <v>1344</v>
      </c>
      <c r="AK243">
        <v>46212</v>
      </c>
      <c r="AL243">
        <v>46211</v>
      </c>
      <c r="AM243">
        <v>46211</v>
      </c>
      <c r="AN243">
        <v>46226</v>
      </c>
      <c r="AO243" t="s">
        <v>1344</v>
      </c>
      <c r="AQ243" t="s">
        <v>256</v>
      </c>
      <c r="AR243">
        <v>46283</v>
      </c>
      <c r="AT243">
        <v>46238</v>
      </c>
      <c r="AU243">
        <v>46285</v>
      </c>
      <c r="AW243">
        <v>46238</v>
      </c>
      <c r="AX243">
        <v>46273</v>
      </c>
      <c r="AZ243">
        <v>46239</v>
      </c>
      <c r="BA243">
        <v>46279</v>
      </c>
      <c r="BC243">
        <v>46238</v>
      </c>
      <c r="BD243">
        <v>46280</v>
      </c>
      <c r="BF243" t="s">
        <v>1585</v>
      </c>
      <c r="BG243">
        <v>46248</v>
      </c>
      <c r="BH243">
        <v>46284</v>
      </c>
      <c r="BJ243" t="s">
        <v>313</v>
      </c>
      <c r="BK243" t="s">
        <v>1339</v>
      </c>
      <c r="BL243">
        <v>46262</v>
      </c>
      <c r="BM243">
        <v>46288</v>
      </c>
      <c r="BO243">
        <v>46265</v>
      </c>
      <c r="BP243">
        <v>46291</v>
      </c>
      <c r="BR243">
        <v>46264</v>
      </c>
      <c r="BS243">
        <v>46295</v>
      </c>
      <c r="BU243">
        <v>46264</v>
      </c>
      <c r="BV243">
        <v>46294</v>
      </c>
      <c r="BX243" t="s">
        <v>316</v>
      </c>
      <c r="CI243">
        <v>46247</v>
      </c>
      <c r="CJ243">
        <v>46247</v>
      </c>
      <c r="CN243" t="s">
        <v>113</v>
      </c>
      <c r="CO243" t="s">
        <v>113</v>
      </c>
      <c r="CP243" t="s">
        <v>113</v>
      </c>
      <c r="CQ243" t="s">
        <v>113</v>
      </c>
      <c r="CR243">
        <v>46202</v>
      </c>
      <c r="CS243">
        <v>46203</v>
      </c>
      <c r="CT243" t="s">
        <v>151</v>
      </c>
      <c r="CU243" t="s">
        <v>170</v>
      </c>
      <c r="CV243" t="s">
        <v>144</v>
      </c>
      <c r="CW243" t="s">
        <v>171</v>
      </c>
      <c r="CX243" t="s">
        <v>113</v>
      </c>
      <c r="CY243" t="s">
        <v>317</v>
      </c>
      <c r="CZ243" t="s">
        <v>289</v>
      </c>
    </row>
    <row r="244" spans="1:105" x14ac:dyDescent="0.3">
      <c r="A244" t="s">
        <v>1590</v>
      </c>
      <c r="B244" t="s">
        <v>1591</v>
      </c>
      <c r="C244" t="s">
        <v>107</v>
      </c>
      <c r="D244" t="s">
        <v>108</v>
      </c>
      <c r="F244" t="s">
        <v>1592</v>
      </c>
      <c r="G244" t="s">
        <v>247</v>
      </c>
      <c r="H244" t="s">
        <v>1336</v>
      </c>
      <c r="I244" t="s">
        <v>1593</v>
      </c>
      <c r="J244" t="s">
        <v>308</v>
      </c>
      <c r="K244" t="s">
        <v>137</v>
      </c>
      <c r="L244" t="s">
        <v>1594</v>
      </c>
      <c r="M244" t="s">
        <v>310</v>
      </c>
      <c r="N244">
        <v>4</v>
      </c>
      <c r="O244" t="s">
        <v>1336</v>
      </c>
      <c r="P244">
        <v>46192</v>
      </c>
      <c r="Q244" t="s">
        <v>140</v>
      </c>
      <c r="R244">
        <v>46195</v>
      </c>
      <c r="S244" t="s">
        <v>346</v>
      </c>
      <c r="T244" t="s">
        <v>448</v>
      </c>
      <c r="U244" t="s">
        <v>112</v>
      </c>
      <c r="V244" t="s">
        <v>143</v>
      </c>
      <c r="W244" t="s">
        <v>144</v>
      </c>
      <c r="X244" t="s">
        <v>144</v>
      </c>
      <c r="Y244" t="s">
        <v>144</v>
      </c>
      <c r="Z244" t="s">
        <v>144</v>
      </c>
      <c r="AA244" t="s">
        <v>144</v>
      </c>
      <c r="AB244" t="s">
        <v>313</v>
      </c>
      <c r="AC244" t="s">
        <v>146</v>
      </c>
      <c r="AD244" t="s">
        <v>314</v>
      </c>
      <c r="AE244">
        <v>46199</v>
      </c>
      <c r="AF244">
        <v>46199</v>
      </c>
      <c r="AG244">
        <v>46199</v>
      </c>
      <c r="AH244">
        <v>46213</v>
      </c>
      <c r="AI244">
        <v>46217</v>
      </c>
      <c r="AJ244">
        <v>46217</v>
      </c>
      <c r="AK244">
        <v>46206</v>
      </c>
      <c r="AL244">
        <v>46206</v>
      </c>
      <c r="AM244">
        <v>46206</v>
      </c>
      <c r="AN244">
        <v>46225</v>
      </c>
      <c r="AO244" t="s">
        <v>1344</v>
      </c>
      <c r="AQ244" t="s">
        <v>256</v>
      </c>
      <c r="AR244">
        <v>46283</v>
      </c>
      <c r="AT244">
        <v>46257</v>
      </c>
      <c r="AU244">
        <v>46259</v>
      </c>
      <c r="AV244">
        <v>46259</v>
      </c>
      <c r="AW244">
        <v>46257</v>
      </c>
      <c r="AX244">
        <v>46260</v>
      </c>
      <c r="AY244">
        <v>46260</v>
      </c>
      <c r="AZ244">
        <v>46265</v>
      </c>
      <c r="BA244">
        <v>46262</v>
      </c>
      <c r="BC244">
        <v>46258</v>
      </c>
      <c r="BD244">
        <v>46261</v>
      </c>
      <c r="BF244" t="s">
        <v>1585</v>
      </c>
      <c r="BG244">
        <v>46279</v>
      </c>
      <c r="BH244">
        <v>46279</v>
      </c>
      <c r="BJ244" t="s">
        <v>313</v>
      </c>
      <c r="BK244" t="s">
        <v>1503</v>
      </c>
      <c r="BL244">
        <v>46257</v>
      </c>
      <c r="BM244">
        <v>46286</v>
      </c>
      <c r="BO244">
        <v>46261</v>
      </c>
      <c r="BP244">
        <v>46295</v>
      </c>
      <c r="BR244">
        <v>46275</v>
      </c>
      <c r="BS244">
        <v>46295</v>
      </c>
      <c r="BU244">
        <v>46277</v>
      </c>
      <c r="BV244">
        <v>46295</v>
      </c>
      <c r="BX244" t="s">
        <v>316</v>
      </c>
      <c r="CI244">
        <v>46247</v>
      </c>
      <c r="CJ244">
        <v>46247</v>
      </c>
      <c r="CN244" t="s">
        <v>113</v>
      </c>
      <c r="CO244" t="s">
        <v>113</v>
      </c>
      <c r="CP244" t="s">
        <v>113</v>
      </c>
      <c r="CQ244" t="s">
        <v>113</v>
      </c>
      <c r="CR244">
        <v>46185</v>
      </c>
      <c r="CS244">
        <v>46185</v>
      </c>
      <c r="CT244" t="s">
        <v>151</v>
      </c>
      <c r="CU244" t="s">
        <v>170</v>
      </c>
      <c r="CV244" t="s">
        <v>144</v>
      </c>
      <c r="CW244" t="s">
        <v>171</v>
      </c>
      <c r="CX244" t="s">
        <v>113</v>
      </c>
      <c r="CY244" t="s">
        <v>317</v>
      </c>
      <c r="CZ244" t="s">
        <v>289</v>
      </c>
    </row>
    <row r="245" spans="1:105" x14ac:dyDescent="0.3">
      <c r="A245" t="s">
        <v>1595</v>
      </c>
      <c r="B245" t="s">
        <v>1596</v>
      </c>
      <c r="C245" t="s">
        <v>107</v>
      </c>
      <c r="D245" t="s">
        <v>108</v>
      </c>
      <c r="F245" t="s">
        <v>1597</v>
      </c>
      <c r="G245" t="s">
        <v>247</v>
      </c>
      <c r="H245" t="s">
        <v>1598</v>
      </c>
      <c r="I245" t="s">
        <v>1599</v>
      </c>
      <c r="J245" t="s">
        <v>1600</v>
      </c>
      <c r="K245" t="s">
        <v>161</v>
      </c>
      <c r="L245" t="s">
        <v>1601</v>
      </c>
      <c r="M245" t="s">
        <v>226</v>
      </c>
      <c r="N245">
        <v>3</v>
      </c>
      <c r="O245" t="s">
        <v>1509</v>
      </c>
      <c r="P245">
        <v>46167</v>
      </c>
      <c r="Q245" t="s">
        <v>140</v>
      </c>
      <c r="R245">
        <v>46168</v>
      </c>
      <c r="S245" t="s">
        <v>141</v>
      </c>
      <c r="T245" t="s">
        <v>1408</v>
      </c>
      <c r="U245" t="s">
        <v>112</v>
      </c>
      <c r="V245" t="s">
        <v>1366</v>
      </c>
      <c r="W245" t="s">
        <v>144</v>
      </c>
      <c r="X245" t="s">
        <v>144</v>
      </c>
      <c r="Y245" t="s">
        <v>144</v>
      </c>
      <c r="Z245" t="s">
        <v>144</v>
      </c>
      <c r="AA245" t="s">
        <v>144</v>
      </c>
      <c r="AB245" t="s">
        <v>1322</v>
      </c>
      <c r="AC245" t="s">
        <v>146</v>
      </c>
      <c r="AD245" t="s">
        <v>376</v>
      </c>
      <c r="AE245">
        <v>46178</v>
      </c>
      <c r="AF245">
        <v>46178</v>
      </c>
      <c r="AG245">
        <v>46178</v>
      </c>
      <c r="AH245">
        <v>46182</v>
      </c>
      <c r="AI245">
        <v>46181</v>
      </c>
      <c r="AJ245">
        <v>46181</v>
      </c>
      <c r="AK245">
        <v>46185</v>
      </c>
      <c r="AL245">
        <v>46188</v>
      </c>
      <c r="AM245">
        <v>46188</v>
      </c>
      <c r="AN245">
        <v>46189</v>
      </c>
      <c r="AO245">
        <v>46191</v>
      </c>
      <c r="AP245">
        <v>46191</v>
      </c>
      <c r="AQ245" t="s">
        <v>286</v>
      </c>
      <c r="AR245" t="s">
        <v>113</v>
      </c>
      <c r="AS245" t="s">
        <v>113</v>
      </c>
      <c r="AT245">
        <v>46175</v>
      </c>
      <c r="AU245">
        <v>46175</v>
      </c>
      <c r="AV245">
        <v>46175</v>
      </c>
      <c r="AW245">
        <v>46175</v>
      </c>
      <c r="AX245">
        <v>46175</v>
      </c>
      <c r="AY245">
        <v>46175</v>
      </c>
      <c r="AZ245">
        <v>46181</v>
      </c>
      <c r="BA245">
        <v>46184</v>
      </c>
      <c r="BB245">
        <v>46184</v>
      </c>
      <c r="BC245">
        <v>46176</v>
      </c>
      <c r="BD245">
        <v>46214</v>
      </c>
      <c r="BE245">
        <v>46176</v>
      </c>
      <c r="BF245" t="s">
        <v>395</v>
      </c>
      <c r="BG245">
        <v>46223</v>
      </c>
      <c r="BH245">
        <v>46214</v>
      </c>
      <c r="BI245">
        <v>46214</v>
      </c>
      <c r="BJ245" t="s">
        <v>180</v>
      </c>
      <c r="BK245" t="s">
        <v>1518</v>
      </c>
      <c r="BL245">
        <v>46189</v>
      </c>
      <c r="BM245">
        <v>46226</v>
      </c>
      <c r="BN245">
        <v>46226</v>
      </c>
      <c r="BO245">
        <v>46193</v>
      </c>
      <c r="BP245">
        <v>46229</v>
      </c>
      <c r="BQ245">
        <v>46229</v>
      </c>
      <c r="BR245">
        <v>46199</v>
      </c>
      <c r="BS245">
        <v>46234</v>
      </c>
      <c r="BT245">
        <v>46234</v>
      </c>
      <c r="BU245">
        <v>46198</v>
      </c>
      <c r="BV245">
        <v>46234</v>
      </c>
      <c r="BW245">
        <v>46234</v>
      </c>
      <c r="BX245" t="s">
        <v>1602</v>
      </c>
      <c r="BY245" t="s">
        <v>113</v>
      </c>
      <c r="BZ245" t="s">
        <v>113</v>
      </c>
      <c r="CI245">
        <v>46193</v>
      </c>
      <c r="CJ245">
        <v>46242</v>
      </c>
      <c r="CN245" t="s">
        <v>113</v>
      </c>
      <c r="CO245" t="s">
        <v>113</v>
      </c>
      <c r="CP245" t="s">
        <v>113</v>
      </c>
      <c r="CQ245" t="s">
        <v>113</v>
      </c>
      <c r="CR245">
        <v>46188</v>
      </c>
      <c r="CS245">
        <v>46164</v>
      </c>
      <c r="CT245" t="s">
        <v>151</v>
      </c>
      <c r="CU245" t="s">
        <v>113</v>
      </c>
      <c r="CV245" t="s">
        <v>113</v>
      </c>
      <c r="CW245" t="s">
        <v>113</v>
      </c>
      <c r="CX245" t="s">
        <v>113</v>
      </c>
      <c r="CY245" t="s">
        <v>1524</v>
      </c>
      <c r="CZ245" t="s">
        <v>289</v>
      </c>
    </row>
    <row r="246" spans="1:105" x14ac:dyDescent="0.3">
      <c r="A246" t="s">
        <v>1603</v>
      </c>
      <c r="B246" t="s">
        <v>1604</v>
      </c>
      <c r="C246" t="s">
        <v>107</v>
      </c>
      <c r="D246" t="s">
        <v>108</v>
      </c>
      <c r="F246" t="s">
        <v>1605</v>
      </c>
      <c r="G246" t="s">
        <v>247</v>
      </c>
      <c r="H246" t="s">
        <v>1606</v>
      </c>
      <c r="I246" t="s">
        <v>1607</v>
      </c>
      <c r="J246" t="s">
        <v>371</v>
      </c>
      <c r="K246" t="s">
        <v>137</v>
      </c>
      <c r="M246" t="s">
        <v>218</v>
      </c>
      <c r="N246">
        <v>4</v>
      </c>
      <c r="P246">
        <v>46140</v>
      </c>
      <c r="Q246" t="s">
        <v>140</v>
      </c>
      <c r="R246">
        <v>46140</v>
      </c>
      <c r="S246" t="s">
        <v>1330</v>
      </c>
      <c r="T246" t="s">
        <v>1608</v>
      </c>
      <c r="U246" t="s">
        <v>112</v>
      </c>
      <c r="V246" t="s">
        <v>1366</v>
      </c>
      <c r="W246" t="s">
        <v>144</v>
      </c>
      <c r="X246" t="s">
        <v>144</v>
      </c>
      <c r="Y246" t="s">
        <v>144</v>
      </c>
      <c r="Z246" t="s">
        <v>144</v>
      </c>
      <c r="AA246" t="s">
        <v>144</v>
      </c>
      <c r="AB246" t="s">
        <v>180</v>
      </c>
      <c r="AC246" t="s">
        <v>146</v>
      </c>
      <c r="AD246" t="s">
        <v>181</v>
      </c>
      <c r="AE246">
        <v>46148</v>
      </c>
      <c r="AF246">
        <v>46148</v>
      </c>
      <c r="AG246">
        <v>46148</v>
      </c>
      <c r="AH246">
        <v>46151</v>
      </c>
      <c r="AI246">
        <v>46152</v>
      </c>
      <c r="AJ246">
        <v>46152</v>
      </c>
      <c r="AK246">
        <v>46148</v>
      </c>
      <c r="AL246">
        <v>46148</v>
      </c>
      <c r="AM246">
        <v>46148</v>
      </c>
      <c r="AN246">
        <v>46151</v>
      </c>
      <c r="AO246">
        <v>46155</v>
      </c>
      <c r="AP246">
        <v>46155</v>
      </c>
      <c r="AQ246" t="s">
        <v>256</v>
      </c>
      <c r="AR246">
        <v>46173</v>
      </c>
      <c r="AS246">
        <v>46173</v>
      </c>
      <c r="AT246">
        <v>46147</v>
      </c>
      <c r="AU246">
        <v>46147</v>
      </c>
      <c r="AV246">
        <v>46147</v>
      </c>
      <c r="AW246">
        <v>46147</v>
      </c>
      <c r="AX246">
        <v>46147</v>
      </c>
      <c r="AY246">
        <v>46147</v>
      </c>
      <c r="AZ246">
        <v>46157</v>
      </c>
      <c r="BA246">
        <v>46157</v>
      </c>
      <c r="BB246">
        <v>46157</v>
      </c>
      <c r="BC246">
        <v>46147</v>
      </c>
      <c r="BD246">
        <v>46147</v>
      </c>
      <c r="BE246">
        <v>46147</v>
      </c>
      <c r="BF246" t="s">
        <v>196</v>
      </c>
      <c r="BG246">
        <v>46153</v>
      </c>
      <c r="BH246">
        <v>46153</v>
      </c>
      <c r="BI246">
        <v>46153</v>
      </c>
      <c r="BJ246" t="s">
        <v>180</v>
      </c>
      <c r="BK246">
        <v>60</v>
      </c>
      <c r="BL246">
        <v>46163</v>
      </c>
      <c r="BM246">
        <v>46157</v>
      </c>
      <c r="BN246">
        <v>46157</v>
      </c>
      <c r="BO246">
        <v>46165</v>
      </c>
      <c r="BP246">
        <v>46160</v>
      </c>
      <c r="BQ246">
        <v>46160</v>
      </c>
      <c r="BR246">
        <v>46169</v>
      </c>
      <c r="BS246">
        <v>46264</v>
      </c>
      <c r="BU246">
        <v>46167</v>
      </c>
      <c r="BV246">
        <v>46171</v>
      </c>
      <c r="BW246">
        <v>46171</v>
      </c>
      <c r="BX246" t="s">
        <v>1609</v>
      </c>
      <c r="CN246" t="s">
        <v>113</v>
      </c>
      <c r="CO246" t="s">
        <v>113</v>
      </c>
      <c r="CP246" t="s">
        <v>113</v>
      </c>
      <c r="CQ246" t="s">
        <v>113</v>
      </c>
      <c r="CR246">
        <v>46160</v>
      </c>
      <c r="CS246">
        <v>46139</v>
      </c>
      <c r="CT246" t="s">
        <v>151</v>
      </c>
      <c r="CU246" t="s">
        <v>113</v>
      </c>
      <c r="CV246" t="s">
        <v>113</v>
      </c>
      <c r="CW246" t="s">
        <v>113</v>
      </c>
      <c r="CX246" t="s">
        <v>113</v>
      </c>
      <c r="CY246" t="s">
        <v>288</v>
      </c>
      <c r="CZ246" t="s">
        <v>289</v>
      </c>
      <c r="DA246" t="s">
        <v>104</v>
      </c>
    </row>
    <row r="247" spans="1:105" x14ac:dyDescent="0.3">
      <c r="A247" t="s">
        <v>1610</v>
      </c>
      <c r="B247" t="s">
        <v>1611</v>
      </c>
      <c r="C247" t="s">
        <v>124</v>
      </c>
      <c r="D247" t="s">
        <v>108</v>
      </c>
      <c r="F247" t="s">
        <v>1612</v>
      </c>
      <c r="G247" t="s">
        <v>247</v>
      </c>
      <c r="H247" t="s">
        <v>1606</v>
      </c>
      <c r="I247" t="s">
        <v>1613</v>
      </c>
      <c r="J247" t="s">
        <v>1614</v>
      </c>
      <c r="K247" t="s">
        <v>137</v>
      </c>
      <c r="L247" t="s">
        <v>1615</v>
      </c>
      <c r="M247" t="s">
        <v>115</v>
      </c>
      <c r="N247">
        <v>4</v>
      </c>
      <c r="P247">
        <v>46141</v>
      </c>
      <c r="Q247" t="s">
        <v>140</v>
      </c>
      <c r="R247">
        <v>46142</v>
      </c>
      <c r="S247" t="s">
        <v>141</v>
      </c>
      <c r="T247" t="s">
        <v>142</v>
      </c>
      <c r="U247" t="s">
        <v>112</v>
      </c>
      <c r="V247" t="s">
        <v>1366</v>
      </c>
      <c r="W247" t="s">
        <v>144</v>
      </c>
      <c r="X247" t="s">
        <v>144</v>
      </c>
      <c r="Y247" t="s">
        <v>144</v>
      </c>
      <c r="Z247" t="s">
        <v>144</v>
      </c>
      <c r="AA247" t="s">
        <v>144</v>
      </c>
      <c r="AB247" t="s">
        <v>180</v>
      </c>
      <c r="AC247" t="s">
        <v>146</v>
      </c>
      <c r="AD247" t="s">
        <v>181</v>
      </c>
      <c r="AE247">
        <v>46150</v>
      </c>
      <c r="AF247">
        <v>46150</v>
      </c>
      <c r="AG247">
        <v>46150</v>
      </c>
      <c r="AH247">
        <v>46152</v>
      </c>
      <c r="AI247">
        <v>46152</v>
      </c>
      <c r="AJ247">
        <v>46152</v>
      </c>
      <c r="AK247">
        <v>46150</v>
      </c>
      <c r="AL247">
        <v>46150</v>
      </c>
      <c r="AM247">
        <v>46150</v>
      </c>
      <c r="AN247">
        <v>46152</v>
      </c>
      <c r="AO247">
        <v>46152</v>
      </c>
      <c r="AP247">
        <v>46152</v>
      </c>
      <c r="AQ247" t="s">
        <v>256</v>
      </c>
      <c r="AR247">
        <v>46173</v>
      </c>
      <c r="AS247">
        <v>46173</v>
      </c>
      <c r="AT247">
        <v>46150</v>
      </c>
      <c r="AU247">
        <v>46150</v>
      </c>
      <c r="AV247">
        <v>46150</v>
      </c>
      <c r="AW247">
        <v>46150</v>
      </c>
      <c r="AX247">
        <v>46150</v>
      </c>
      <c r="AY247">
        <v>46150</v>
      </c>
      <c r="AZ247">
        <v>46157</v>
      </c>
      <c r="BA247">
        <v>46157</v>
      </c>
      <c r="BB247">
        <v>46157</v>
      </c>
      <c r="BC247">
        <v>46153</v>
      </c>
      <c r="BD247">
        <v>46153</v>
      </c>
      <c r="BE247">
        <v>46153</v>
      </c>
      <c r="BF247" t="s">
        <v>149</v>
      </c>
      <c r="BG247">
        <v>46156</v>
      </c>
      <c r="BH247">
        <v>46161</v>
      </c>
      <c r="BI247">
        <v>46161</v>
      </c>
      <c r="BJ247" t="s">
        <v>180</v>
      </c>
      <c r="BK247">
        <v>40</v>
      </c>
      <c r="BL247">
        <v>46163</v>
      </c>
      <c r="BM247">
        <v>46165</v>
      </c>
      <c r="BN247">
        <v>46165</v>
      </c>
      <c r="BO247">
        <v>46165</v>
      </c>
      <c r="BP247">
        <v>46167</v>
      </c>
      <c r="BQ247">
        <v>46167</v>
      </c>
      <c r="BR247">
        <v>46199</v>
      </c>
      <c r="BS247">
        <v>46198</v>
      </c>
      <c r="BT247">
        <v>46198</v>
      </c>
      <c r="BU247">
        <v>46168</v>
      </c>
      <c r="BV247">
        <v>46190</v>
      </c>
      <c r="BW247">
        <v>46190</v>
      </c>
      <c r="BX247" t="s">
        <v>1616</v>
      </c>
      <c r="CN247" t="s">
        <v>113</v>
      </c>
      <c r="CO247" t="s">
        <v>113</v>
      </c>
      <c r="CP247" t="s">
        <v>113</v>
      </c>
      <c r="CQ247" t="s">
        <v>113</v>
      </c>
      <c r="CR247">
        <v>46160</v>
      </c>
      <c r="CS247">
        <v>46141</v>
      </c>
      <c r="CT247" t="s">
        <v>151</v>
      </c>
      <c r="CU247" t="s">
        <v>113</v>
      </c>
      <c r="CV247" t="s">
        <v>113</v>
      </c>
      <c r="CW247" t="s">
        <v>113</v>
      </c>
      <c r="CX247" t="s">
        <v>113</v>
      </c>
      <c r="CY247" t="s">
        <v>288</v>
      </c>
      <c r="CZ247" t="s">
        <v>289</v>
      </c>
    </row>
    <row r="248" spans="1:105" x14ac:dyDescent="0.3">
      <c r="A248" t="s">
        <v>1617</v>
      </c>
      <c r="B248" t="s">
        <v>1618</v>
      </c>
      <c r="C248" t="s">
        <v>124</v>
      </c>
      <c r="D248" t="s">
        <v>108</v>
      </c>
      <c r="F248" t="s">
        <v>1619</v>
      </c>
      <c r="G248" t="s">
        <v>247</v>
      </c>
      <c r="H248" t="s">
        <v>1620</v>
      </c>
      <c r="I248" t="s">
        <v>1621</v>
      </c>
      <c r="J248" t="s">
        <v>1187</v>
      </c>
      <c r="K248" t="s">
        <v>161</v>
      </c>
      <c r="L248" t="s">
        <v>1622</v>
      </c>
      <c r="M248" t="s">
        <v>1189</v>
      </c>
      <c r="N248">
        <v>1</v>
      </c>
      <c r="O248" t="s">
        <v>1623</v>
      </c>
      <c r="P248">
        <v>46168</v>
      </c>
      <c r="Q248" t="s">
        <v>140</v>
      </c>
      <c r="R248">
        <v>46168</v>
      </c>
      <c r="S248" t="s">
        <v>141</v>
      </c>
      <c r="T248" t="s">
        <v>1408</v>
      </c>
      <c r="U248" t="s">
        <v>112</v>
      </c>
      <c r="V248" t="s">
        <v>21</v>
      </c>
      <c r="W248" t="s">
        <v>144</v>
      </c>
      <c r="X248" t="s">
        <v>144</v>
      </c>
      <c r="Y248" t="s">
        <v>144</v>
      </c>
      <c r="Z248" t="s">
        <v>148</v>
      </c>
      <c r="AA248" t="s">
        <v>144</v>
      </c>
      <c r="AB248" t="s">
        <v>180</v>
      </c>
      <c r="AC248" t="s">
        <v>146</v>
      </c>
      <c r="AD248" t="s">
        <v>181</v>
      </c>
      <c r="AE248">
        <v>46171</v>
      </c>
      <c r="AF248">
        <v>46171</v>
      </c>
      <c r="AG248">
        <v>46171</v>
      </c>
      <c r="AH248">
        <v>46177</v>
      </c>
      <c r="AI248">
        <v>46177</v>
      </c>
      <c r="AJ248">
        <v>46177</v>
      </c>
      <c r="AK248">
        <v>46181</v>
      </c>
      <c r="AL248">
        <v>46181</v>
      </c>
      <c r="AM248">
        <v>46181</v>
      </c>
      <c r="AN248">
        <v>46188</v>
      </c>
      <c r="AO248">
        <v>46194</v>
      </c>
      <c r="AP248">
        <v>46194</v>
      </c>
      <c r="AQ248" t="s">
        <v>286</v>
      </c>
      <c r="AR248" t="s">
        <v>113</v>
      </c>
      <c r="AS248" t="s">
        <v>113</v>
      </c>
      <c r="AT248">
        <v>46174</v>
      </c>
      <c r="AU248">
        <v>46183</v>
      </c>
      <c r="AV248">
        <v>46183</v>
      </c>
      <c r="AW248">
        <v>46174</v>
      </c>
      <c r="AX248">
        <v>46183</v>
      </c>
      <c r="AY248">
        <v>46183</v>
      </c>
      <c r="AZ248">
        <v>46188</v>
      </c>
      <c r="BA248">
        <v>46188</v>
      </c>
      <c r="BB248">
        <v>46188</v>
      </c>
      <c r="BC248">
        <v>46176</v>
      </c>
      <c r="BD248">
        <v>46183</v>
      </c>
      <c r="BE248">
        <v>46183</v>
      </c>
      <c r="BF248" t="s">
        <v>149</v>
      </c>
      <c r="BG248">
        <v>46182</v>
      </c>
      <c r="BH248">
        <v>46188</v>
      </c>
      <c r="BI248">
        <v>46188</v>
      </c>
      <c r="BJ248" t="s">
        <v>180</v>
      </c>
      <c r="BK248">
        <v>60</v>
      </c>
      <c r="BL248">
        <v>46192</v>
      </c>
      <c r="BM248">
        <v>46228</v>
      </c>
      <c r="BN248">
        <v>46228</v>
      </c>
      <c r="BO248">
        <v>46194</v>
      </c>
      <c r="BP248">
        <v>46230</v>
      </c>
      <c r="BQ248">
        <v>46230</v>
      </c>
      <c r="BR248">
        <v>46200</v>
      </c>
      <c r="BS248">
        <v>46234</v>
      </c>
      <c r="BT248">
        <v>46234</v>
      </c>
      <c r="BU248">
        <v>46199</v>
      </c>
      <c r="BV248">
        <v>46202</v>
      </c>
      <c r="BW248">
        <v>46202</v>
      </c>
      <c r="BX248" t="s">
        <v>1352</v>
      </c>
      <c r="CJ248">
        <v>46265</v>
      </c>
      <c r="CN248" t="s">
        <v>113</v>
      </c>
      <c r="CO248" t="s">
        <v>113</v>
      </c>
      <c r="CP248" t="s">
        <v>113</v>
      </c>
      <c r="CQ248" t="s">
        <v>113</v>
      </c>
      <c r="CR248">
        <v>46213</v>
      </c>
      <c r="CS248">
        <v>46164</v>
      </c>
      <c r="CT248" t="s">
        <v>151</v>
      </c>
      <c r="CU248" t="s">
        <v>113</v>
      </c>
      <c r="CV248" t="s">
        <v>113</v>
      </c>
      <c r="CW248" t="s">
        <v>113</v>
      </c>
      <c r="CX248" t="s">
        <v>113</v>
      </c>
      <c r="CY248" t="s">
        <v>288</v>
      </c>
      <c r="CZ248" t="s">
        <v>289</v>
      </c>
    </row>
    <row r="249" spans="1:105" x14ac:dyDescent="0.3">
      <c r="A249" t="s">
        <v>1624</v>
      </c>
      <c r="B249" t="s">
        <v>1625</v>
      </c>
      <c r="C249" t="s">
        <v>107</v>
      </c>
      <c r="D249" t="s">
        <v>108</v>
      </c>
      <c r="F249" t="s">
        <v>1626</v>
      </c>
      <c r="G249" t="s">
        <v>247</v>
      </c>
      <c r="I249" t="s">
        <v>1627</v>
      </c>
      <c r="J249" t="s">
        <v>371</v>
      </c>
      <c r="K249" t="s">
        <v>137</v>
      </c>
      <c r="L249" t="s">
        <v>1628</v>
      </c>
      <c r="M249" t="s">
        <v>860</v>
      </c>
      <c r="N249">
        <v>3</v>
      </c>
      <c r="O249" t="s">
        <v>1629</v>
      </c>
      <c r="P249">
        <v>46197</v>
      </c>
      <c r="Q249" t="s">
        <v>140</v>
      </c>
      <c r="R249">
        <v>46199</v>
      </c>
      <c r="S249" t="s">
        <v>252</v>
      </c>
      <c r="T249" t="s">
        <v>253</v>
      </c>
      <c r="U249" t="s">
        <v>112</v>
      </c>
      <c r="V249" t="s">
        <v>21</v>
      </c>
      <c r="W249" t="s">
        <v>144</v>
      </c>
      <c r="X249" t="s">
        <v>144</v>
      </c>
      <c r="Y249" t="s">
        <v>144</v>
      </c>
      <c r="Z249" t="s">
        <v>144</v>
      </c>
      <c r="AA249" t="s">
        <v>144</v>
      </c>
      <c r="AB249" t="s">
        <v>1462</v>
      </c>
      <c r="AC249" t="s">
        <v>146</v>
      </c>
      <c r="AD249" t="s">
        <v>147</v>
      </c>
      <c r="AE249">
        <v>46206</v>
      </c>
      <c r="AF249">
        <v>46207</v>
      </c>
      <c r="AG249">
        <v>46207</v>
      </c>
      <c r="AH249">
        <v>46213</v>
      </c>
      <c r="AI249">
        <v>46222</v>
      </c>
      <c r="AJ249">
        <v>46222</v>
      </c>
      <c r="AK249">
        <v>46206</v>
      </c>
      <c r="AL249">
        <v>46214</v>
      </c>
      <c r="AM249">
        <v>46214</v>
      </c>
      <c r="AN249">
        <v>46213</v>
      </c>
      <c r="AO249">
        <v>46226</v>
      </c>
      <c r="AP249">
        <v>46226</v>
      </c>
      <c r="AQ249" t="s">
        <v>256</v>
      </c>
      <c r="AR249">
        <v>46238</v>
      </c>
      <c r="AS249">
        <v>46238</v>
      </c>
      <c r="AT249">
        <v>46205</v>
      </c>
      <c r="AU249">
        <v>46210</v>
      </c>
      <c r="AV249">
        <v>46210</v>
      </c>
      <c r="AW249">
        <v>46205</v>
      </c>
      <c r="AX249">
        <v>46210</v>
      </c>
      <c r="AY249">
        <v>46210</v>
      </c>
      <c r="AZ249">
        <v>46215</v>
      </c>
      <c r="BA249">
        <v>46210</v>
      </c>
      <c r="BB249">
        <v>46210</v>
      </c>
      <c r="BC249">
        <v>46207</v>
      </c>
      <c r="BD249">
        <v>46211</v>
      </c>
      <c r="BE249">
        <v>46211</v>
      </c>
      <c r="BF249" t="s">
        <v>149</v>
      </c>
      <c r="BG249">
        <v>46215</v>
      </c>
      <c r="BH249">
        <v>46228</v>
      </c>
      <c r="BI249">
        <v>46228</v>
      </c>
      <c r="BJ249" t="s">
        <v>1462</v>
      </c>
      <c r="BK249">
        <v>70</v>
      </c>
      <c r="BL249">
        <v>46219</v>
      </c>
      <c r="BM249">
        <v>46231</v>
      </c>
      <c r="BN249">
        <v>46231</v>
      </c>
      <c r="BO249">
        <v>46222</v>
      </c>
      <c r="BP249">
        <v>46234</v>
      </c>
      <c r="BQ249">
        <v>46234</v>
      </c>
      <c r="BR249">
        <v>46231</v>
      </c>
      <c r="BS249">
        <v>46239</v>
      </c>
      <c r="BT249">
        <v>46239</v>
      </c>
      <c r="BU249">
        <v>46231</v>
      </c>
      <c r="BV249">
        <v>46238</v>
      </c>
      <c r="BW249">
        <v>46238</v>
      </c>
      <c r="BX249" t="s">
        <v>1469</v>
      </c>
      <c r="BY249">
        <v>46208</v>
      </c>
      <c r="BZ249">
        <v>46210</v>
      </c>
      <c r="CA249">
        <v>46212</v>
      </c>
      <c r="CI249">
        <v>46212</v>
      </c>
      <c r="CJ249">
        <v>46212</v>
      </c>
      <c r="CK249">
        <v>46212</v>
      </c>
      <c r="CN249" t="s">
        <v>113</v>
      </c>
      <c r="CO249" t="s">
        <v>1624</v>
      </c>
      <c r="CP249" t="s">
        <v>113</v>
      </c>
      <c r="CQ249" t="s">
        <v>1624</v>
      </c>
      <c r="CR249">
        <v>46213</v>
      </c>
      <c r="CS249">
        <v>46195</v>
      </c>
      <c r="CT249" t="s">
        <v>151</v>
      </c>
      <c r="CU249" t="s">
        <v>170</v>
      </c>
      <c r="CV249" t="s">
        <v>144</v>
      </c>
      <c r="CW249" t="s">
        <v>171</v>
      </c>
      <c r="CX249" t="s">
        <v>113</v>
      </c>
      <c r="CY249" t="s">
        <v>1219</v>
      </c>
      <c r="CZ249" t="s">
        <v>289</v>
      </c>
      <c r="DA249" t="s">
        <v>104</v>
      </c>
    </row>
    <row r="250" spans="1:105" x14ac:dyDescent="0.3">
      <c r="A250" t="s">
        <v>1630</v>
      </c>
      <c r="B250" t="s">
        <v>1631</v>
      </c>
      <c r="C250" t="s">
        <v>107</v>
      </c>
      <c r="D250" t="s">
        <v>108</v>
      </c>
      <c r="F250" t="s">
        <v>1632</v>
      </c>
      <c r="G250" t="s">
        <v>247</v>
      </c>
      <c r="H250" t="s">
        <v>1633</v>
      </c>
      <c r="I250" t="s">
        <v>282</v>
      </c>
      <c r="J250" t="s">
        <v>419</v>
      </c>
      <c r="K250" t="s">
        <v>161</v>
      </c>
      <c r="L250" t="s">
        <v>1124</v>
      </c>
      <c r="M250" t="s">
        <v>115</v>
      </c>
      <c r="N250">
        <v>1</v>
      </c>
      <c r="P250">
        <v>46098</v>
      </c>
      <c r="Q250" t="s">
        <v>140</v>
      </c>
      <c r="R250">
        <v>46099</v>
      </c>
      <c r="S250" t="s">
        <v>252</v>
      </c>
      <c r="T250" t="s">
        <v>1408</v>
      </c>
      <c r="U250" t="s">
        <v>112</v>
      </c>
      <c r="V250" t="s">
        <v>143</v>
      </c>
      <c r="W250" t="s">
        <v>144</v>
      </c>
      <c r="X250" t="s">
        <v>144</v>
      </c>
      <c r="Y250" t="s">
        <v>144</v>
      </c>
      <c r="Z250" t="s">
        <v>144</v>
      </c>
      <c r="AA250" t="s">
        <v>144</v>
      </c>
      <c r="AB250" t="s">
        <v>180</v>
      </c>
      <c r="AC250" t="s">
        <v>146</v>
      </c>
      <c r="AD250" t="s">
        <v>181</v>
      </c>
      <c r="AE250">
        <v>46108</v>
      </c>
      <c r="AF250">
        <v>46108</v>
      </c>
      <c r="AG250">
        <v>46108</v>
      </c>
      <c r="AH250">
        <v>46111</v>
      </c>
      <c r="AI250">
        <v>46112</v>
      </c>
      <c r="AJ250">
        <v>46112</v>
      </c>
      <c r="AK250">
        <v>46113</v>
      </c>
      <c r="AL250">
        <v>46113</v>
      </c>
      <c r="AM250">
        <v>46113</v>
      </c>
      <c r="AN250">
        <v>46116</v>
      </c>
      <c r="AO250">
        <v>46119</v>
      </c>
      <c r="AP250">
        <v>46119</v>
      </c>
      <c r="AQ250" t="s">
        <v>148</v>
      </c>
      <c r="AR250" t="s">
        <v>148</v>
      </c>
      <c r="AS250" t="s">
        <v>148</v>
      </c>
      <c r="AT250">
        <v>46107</v>
      </c>
      <c r="AU250">
        <v>46107</v>
      </c>
      <c r="AV250">
        <v>46107</v>
      </c>
      <c r="AW250">
        <v>46107</v>
      </c>
      <c r="AX250">
        <v>46107</v>
      </c>
      <c r="AY250">
        <v>46107</v>
      </c>
      <c r="AZ250">
        <v>46122</v>
      </c>
      <c r="BA250">
        <v>46118</v>
      </c>
      <c r="BB250">
        <v>46118</v>
      </c>
      <c r="BC250">
        <v>46109</v>
      </c>
      <c r="BD250">
        <v>46109</v>
      </c>
      <c r="BE250">
        <v>46109</v>
      </c>
      <c r="BF250" t="s">
        <v>196</v>
      </c>
      <c r="BG250">
        <v>46115</v>
      </c>
      <c r="BH250">
        <v>46125</v>
      </c>
      <c r="BI250">
        <v>46125</v>
      </c>
      <c r="BJ250" t="s">
        <v>180</v>
      </c>
      <c r="BK250">
        <v>70</v>
      </c>
      <c r="BL250">
        <v>46125</v>
      </c>
      <c r="BM250">
        <v>46136</v>
      </c>
      <c r="BN250">
        <v>46136</v>
      </c>
      <c r="BO250">
        <v>46130</v>
      </c>
      <c r="BP250">
        <v>46142</v>
      </c>
      <c r="BQ250">
        <v>46142</v>
      </c>
      <c r="BR250">
        <v>46134</v>
      </c>
      <c r="BS250">
        <v>46220</v>
      </c>
      <c r="BT250">
        <v>46220</v>
      </c>
      <c r="BU250">
        <v>46132</v>
      </c>
      <c r="BV250">
        <v>46146</v>
      </c>
      <c r="BW250">
        <v>46146</v>
      </c>
      <c r="BX250" t="s">
        <v>1634</v>
      </c>
      <c r="CA250">
        <v>46218</v>
      </c>
      <c r="CK250">
        <v>46218</v>
      </c>
      <c r="CN250" t="s">
        <v>113</v>
      </c>
      <c r="CO250" t="s">
        <v>113</v>
      </c>
      <c r="CP250" t="s">
        <v>113</v>
      </c>
      <c r="CQ250" t="s">
        <v>113</v>
      </c>
      <c r="CR250" t="s">
        <v>188</v>
      </c>
      <c r="CS250">
        <v>46098</v>
      </c>
      <c r="CT250" t="s">
        <v>189</v>
      </c>
      <c r="CU250" t="s">
        <v>113</v>
      </c>
      <c r="CV250" t="s">
        <v>113</v>
      </c>
      <c r="CW250" t="s">
        <v>113</v>
      </c>
      <c r="CX250" t="s">
        <v>113</v>
      </c>
      <c r="CY250" t="s">
        <v>1635</v>
      </c>
      <c r="CZ250" t="s">
        <v>289</v>
      </c>
    </row>
    <row r="251" spans="1:105" x14ac:dyDescent="0.3">
      <c r="A251" t="s">
        <v>1636</v>
      </c>
      <c r="B251" t="s">
        <v>1637</v>
      </c>
      <c r="C251" t="s">
        <v>107</v>
      </c>
      <c r="D251" t="s">
        <v>108</v>
      </c>
      <c r="F251" t="s">
        <v>1638</v>
      </c>
      <c r="G251" t="s">
        <v>247</v>
      </c>
      <c r="H251" t="s">
        <v>1633</v>
      </c>
      <c r="I251" t="s">
        <v>282</v>
      </c>
      <c r="J251" t="s">
        <v>419</v>
      </c>
      <c r="K251" t="s">
        <v>161</v>
      </c>
      <c r="L251" t="s">
        <v>1124</v>
      </c>
      <c r="M251" t="s">
        <v>115</v>
      </c>
      <c r="N251">
        <v>1</v>
      </c>
      <c r="P251">
        <v>46098</v>
      </c>
      <c r="Q251" t="s">
        <v>140</v>
      </c>
      <c r="R251">
        <v>46099</v>
      </c>
      <c r="S251" t="s">
        <v>252</v>
      </c>
      <c r="T251" t="s">
        <v>142</v>
      </c>
      <c r="U251" t="s">
        <v>112</v>
      </c>
      <c r="V251" t="s">
        <v>143</v>
      </c>
      <c r="W251" t="s">
        <v>144</v>
      </c>
      <c r="X251" t="s">
        <v>144</v>
      </c>
      <c r="Y251" t="s">
        <v>144</v>
      </c>
      <c r="Z251" t="s">
        <v>144</v>
      </c>
      <c r="AA251" t="s">
        <v>144</v>
      </c>
      <c r="AB251" t="s">
        <v>180</v>
      </c>
      <c r="AC251" t="s">
        <v>146</v>
      </c>
      <c r="AD251" t="s">
        <v>181</v>
      </c>
      <c r="AE251">
        <v>46108</v>
      </c>
      <c r="AF251">
        <v>46108</v>
      </c>
      <c r="AG251">
        <v>46108</v>
      </c>
      <c r="AH251">
        <v>46111</v>
      </c>
      <c r="AI251">
        <v>46109</v>
      </c>
      <c r="AJ251">
        <v>46109</v>
      </c>
      <c r="AK251">
        <v>46113</v>
      </c>
      <c r="AL251">
        <v>46113</v>
      </c>
      <c r="AM251">
        <v>46113</v>
      </c>
      <c r="AN251">
        <v>46116</v>
      </c>
      <c r="AO251">
        <v>46119</v>
      </c>
      <c r="AP251">
        <v>46119</v>
      </c>
      <c r="AT251">
        <v>46106</v>
      </c>
      <c r="AU251">
        <v>46106</v>
      </c>
      <c r="AV251">
        <v>46106</v>
      </c>
      <c r="AW251">
        <v>46106</v>
      </c>
      <c r="AX251">
        <v>46106</v>
      </c>
      <c r="AY251">
        <v>46106</v>
      </c>
      <c r="AZ251">
        <v>46122</v>
      </c>
      <c r="BA251">
        <v>46118</v>
      </c>
      <c r="BB251">
        <v>46118</v>
      </c>
      <c r="BC251">
        <v>46108</v>
      </c>
      <c r="BD251">
        <v>46109</v>
      </c>
      <c r="BE251">
        <v>46109</v>
      </c>
      <c r="BF251" t="s">
        <v>196</v>
      </c>
      <c r="BG251">
        <v>46114</v>
      </c>
      <c r="BH251">
        <v>46125</v>
      </c>
      <c r="BI251">
        <v>46125</v>
      </c>
      <c r="BJ251" t="s">
        <v>180</v>
      </c>
      <c r="BK251">
        <v>70</v>
      </c>
      <c r="BL251">
        <v>46124</v>
      </c>
      <c r="BM251">
        <v>46129</v>
      </c>
      <c r="BN251">
        <v>46129</v>
      </c>
      <c r="BO251">
        <v>46127</v>
      </c>
      <c r="BP251">
        <v>46135</v>
      </c>
      <c r="BQ251">
        <v>46135</v>
      </c>
      <c r="BR251">
        <v>46130</v>
      </c>
      <c r="BS251">
        <v>46203</v>
      </c>
      <c r="BT251">
        <v>46203</v>
      </c>
      <c r="BU251">
        <v>46128</v>
      </c>
      <c r="BV251">
        <v>46141</v>
      </c>
      <c r="BW251">
        <v>46141</v>
      </c>
      <c r="BX251" t="s">
        <v>1639</v>
      </c>
      <c r="CA251">
        <v>46203</v>
      </c>
      <c r="CK251">
        <v>46203</v>
      </c>
      <c r="CN251" t="s">
        <v>113</v>
      </c>
      <c r="CO251" t="s">
        <v>113</v>
      </c>
      <c r="CP251" t="s">
        <v>113</v>
      </c>
      <c r="CQ251" t="s">
        <v>113</v>
      </c>
      <c r="CR251" t="s">
        <v>119</v>
      </c>
      <c r="CS251">
        <v>46098</v>
      </c>
      <c r="CT251" t="s">
        <v>151</v>
      </c>
      <c r="CU251" t="s">
        <v>113</v>
      </c>
      <c r="CV251" t="s">
        <v>113</v>
      </c>
      <c r="CW251" t="s">
        <v>113</v>
      </c>
      <c r="CX251" t="s">
        <v>113</v>
      </c>
      <c r="CY251" t="s">
        <v>1635</v>
      </c>
      <c r="CZ251" t="s">
        <v>289</v>
      </c>
    </row>
    <row r="252" spans="1:105" x14ac:dyDescent="0.3">
      <c r="A252" t="s">
        <v>1640</v>
      </c>
      <c r="B252" t="s">
        <v>1641</v>
      </c>
      <c r="C252" t="s">
        <v>124</v>
      </c>
      <c r="D252" t="s">
        <v>108</v>
      </c>
      <c r="F252" t="s">
        <v>1642</v>
      </c>
      <c r="G252" t="s">
        <v>247</v>
      </c>
      <c r="J252" t="s">
        <v>371</v>
      </c>
      <c r="K252" t="s">
        <v>137</v>
      </c>
      <c r="M252" t="s">
        <v>310</v>
      </c>
      <c r="Q252" t="s">
        <v>116</v>
      </c>
      <c r="S252" t="s">
        <v>117</v>
      </c>
      <c r="T252" t="s">
        <v>166</v>
      </c>
      <c r="U252" t="s">
        <v>112</v>
      </c>
      <c r="V252" t="s">
        <v>328</v>
      </c>
      <c r="AB252" t="s">
        <v>313</v>
      </c>
      <c r="AD252" t="s">
        <v>314</v>
      </c>
      <c r="CN252" t="s">
        <v>113</v>
      </c>
      <c r="CO252" t="s">
        <v>113</v>
      </c>
      <c r="CP252" t="s">
        <v>113</v>
      </c>
      <c r="CQ252" t="s">
        <v>113</v>
      </c>
      <c r="CR252">
        <v>46266</v>
      </c>
      <c r="CS252">
        <v>46260</v>
      </c>
      <c r="CT252" t="s">
        <v>151</v>
      </c>
      <c r="CU252" t="s">
        <v>170</v>
      </c>
      <c r="CV252" t="s">
        <v>144</v>
      </c>
      <c r="CW252" t="s">
        <v>171</v>
      </c>
      <c r="CX252" t="s">
        <v>113</v>
      </c>
      <c r="CY252" t="s">
        <v>1643</v>
      </c>
      <c r="CZ252" t="s">
        <v>1300</v>
      </c>
      <c r="DA252" t="s">
        <v>329</v>
      </c>
    </row>
    <row r="253" spans="1:105" x14ac:dyDescent="0.3">
      <c r="A253" t="s">
        <v>1644</v>
      </c>
      <c r="B253" t="s">
        <v>1645</v>
      </c>
      <c r="C253" t="s">
        <v>107</v>
      </c>
      <c r="D253" t="s">
        <v>108</v>
      </c>
      <c r="F253" t="s">
        <v>1646</v>
      </c>
      <c r="G253" t="s">
        <v>247</v>
      </c>
      <c r="H253" t="s">
        <v>1647</v>
      </c>
      <c r="I253" t="s">
        <v>1648</v>
      </c>
      <c r="J253" t="s">
        <v>371</v>
      </c>
      <c r="K253" t="s">
        <v>137</v>
      </c>
      <c r="M253" t="s">
        <v>860</v>
      </c>
      <c r="N253">
        <v>1</v>
      </c>
      <c r="P253">
        <v>46085</v>
      </c>
      <c r="Q253" t="s">
        <v>140</v>
      </c>
      <c r="R253">
        <v>46086</v>
      </c>
      <c r="S253" t="s">
        <v>252</v>
      </c>
      <c r="T253" t="s">
        <v>179</v>
      </c>
      <c r="U253" t="s">
        <v>112</v>
      </c>
      <c r="V253" t="s">
        <v>143</v>
      </c>
      <c r="W253" t="s">
        <v>144</v>
      </c>
      <c r="X253" t="s">
        <v>144</v>
      </c>
      <c r="Y253" t="s">
        <v>144</v>
      </c>
      <c r="Z253" t="s">
        <v>144</v>
      </c>
      <c r="AA253" t="s">
        <v>144</v>
      </c>
      <c r="AB253" t="s">
        <v>145</v>
      </c>
      <c r="AC253" t="s">
        <v>1390</v>
      </c>
      <c r="AD253" t="s">
        <v>147</v>
      </c>
      <c r="AE253">
        <v>46098</v>
      </c>
      <c r="AF253">
        <v>46097</v>
      </c>
      <c r="AG253">
        <v>46097</v>
      </c>
      <c r="AH253">
        <v>46104</v>
      </c>
      <c r="AI253">
        <v>46108</v>
      </c>
      <c r="AJ253">
        <v>46108</v>
      </c>
      <c r="AK253">
        <v>46111</v>
      </c>
      <c r="AL253">
        <v>46099</v>
      </c>
      <c r="AM253">
        <v>46099</v>
      </c>
      <c r="AN253">
        <v>46117</v>
      </c>
      <c r="AO253">
        <v>46108</v>
      </c>
      <c r="AP253">
        <v>46108</v>
      </c>
      <c r="AQ253" t="s">
        <v>256</v>
      </c>
      <c r="AR253">
        <v>46119</v>
      </c>
      <c r="AS253">
        <v>46119</v>
      </c>
      <c r="AT253">
        <v>46091</v>
      </c>
      <c r="AU253">
        <v>46091</v>
      </c>
      <c r="AV253">
        <v>46097</v>
      </c>
      <c r="AW253">
        <v>46091</v>
      </c>
      <c r="AX253">
        <v>46091</v>
      </c>
      <c r="AY253">
        <v>46097</v>
      </c>
      <c r="AZ253">
        <v>46096</v>
      </c>
      <c r="BA253">
        <v>46102</v>
      </c>
      <c r="BB253">
        <v>46102</v>
      </c>
      <c r="BC253">
        <v>46092</v>
      </c>
      <c r="BD253">
        <v>46103</v>
      </c>
      <c r="BE253">
        <v>46103</v>
      </c>
      <c r="BF253" t="s">
        <v>149</v>
      </c>
      <c r="BG253">
        <v>46097</v>
      </c>
      <c r="BH253">
        <v>46109</v>
      </c>
      <c r="BI253">
        <v>46109</v>
      </c>
      <c r="BJ253" t="s">
        <v>1649</v>
      </c>
      <c r="BL253">
        <v>46100</v>
      </c>
      <c r="BM253">
        <v>46115</v>
      </c>
      <c r="BN253">
        <v>46115</v>
      </c>
      <c r="BO253">
        <v>46103</v>
      </c>
      <c r="BP253">
        <v>46117</v>
      </c>
      <c r="BQ253">
        <v>46117</v>
      </c>
      <c r="BR253">
        <v>46112</v>
      </c>
      <c r="BS253">
        <v>46122</v>
      </c>
      <c r="BT253">
        <v>46122</v>
      </c>
      <c r="BU253">
        <v>46112</v>
      </c>
      <c r="BV253">
        <v>46119</v>
      </c>
      <c r="BW253">
        <v>46119</v>
      </c>
      <c r="BY253">
        <v>46101</v>
      </c>
      <c r="BZ253">
        <v>46101</v>
      </c>
      <c r="CI253">
        <v>46112</v>
      </c>
      <c r="CJ253">
        <v>46128</v>
      </c>
      <c r="CK253">
        <v>46128</v>
      </c>
      <c r="CN253" t="s">
        <v>113</v>
      </c>
      <c r="CO253" t="s">
        <v>113</v>
      </c>
      <c r="CP253" t="s">
        <v>113</v>
      </c>
      <c r="CQ253" t="s">
        <v>113</v>
      </c>
      <c r="CR253" t="s">
        <v>188</v>
      </c>
      <c r="CS253">
        <v>46085</v>
      </c>
      <c r="CT253" t="s">
        <v>189</v>
      </c>
      <c r="CU253" t="s">
        <v>113</v>
      </c>
      <c r="CV253" t="s">
        <v>113</v>
      </c>
      <c r="CW253" t="s">
        <v>113</v>
      </c>
      <c r="CX253" t="s">
        <v>113</v>
      </c>
      <c r="CY253" t="s">
        <v>1650</v>
      </c>
      <c r="CZ253" t="s">
        <v>289</v>
      </c>
    </row>
    <row r="254" spans="1:105" x14ac:dyDescent="0.3">
      <c r="A254" t="s">
        <v>1651</v>
      </c>
      <c r="B254" t="s">
        <v>1652</v>
      </c>
      <c r="C254" t="s">
        <v>124</v>
      </c>
      <c r="D254" t="s">
        <v>108</v>
      </c>
      <c r="F254" t="s">
        <v>1653</v>
      </c>
      <c r="G254" t="s">
        <v>133</v>
      </c>
      <c r="H254" t="s">
        <v>1654</v>
      </c>
      <c r="I254" t="s">
        <v>1655</v>
      </c>
      <c r="J254" t="s">
        <v>216</v>
      </c>
      <c r="K254" t="s">
        <v>161</v>
      </c>
      <c r="L254" t="s">
        <v>217</v>
      </c>
      <c r="M254" t="s">
        <v>218</v>
      </c>
      <c r="N254">
        <v>2</v>
      </c>
      <c r="O254" t="s">
        <v>1655</v>
      </c>
      <c r="P254">
        <v>46085</v>
      </c>
      <c r="Q254" t="s">
        <v>140</v>
      </c>
      <c r="R254">
        <v>46086</v>
      </c>
      <c r="S254" t="s">
        <v>141</v>
      </c>
      <c r="T254" t="s">
        <v>179</v>
      </c>
      <c r="U254" t="s">
        <v>112</v>
      </c>
      <c r="V254" t="s">
        <v>143</v>
      </c>
      <c r="W254" t="s">
        <v>144</v>
      </c>
      <c r="X254" t="s">
        <v>144</v>
      </c>
      <c r="Y254" t="s">
        <v>144</v>
      </c>
      <c r="Z254" t="s">
        <v>144</v>
      </c>
      <c r="AA254" t="s">
        <v>144</v>
      </c>
      <c r="AB254" t="s">
        <v>180</v>
      </c>
      <c r="AC254" t="s">
        <v>220</v>
      </c>
      <c r="AD254" t="s">
        <v>181</v>
      </c>
      <c r="AE254">
        <v>46097</v>
      </c>
      <c r="AF254">
        <v>46097</v>
      </c>
      <c r="AG254">
        <v>46097</v>
      </c>
      <c r="AH254">
        <v>46101</v>
      </c>
      <c r="AI254">
        <v>46099</v>
      </c>
      <c r="AJ254">
        <v>46099</v>
      </c>
      <c r="AK254">
        <v>46118</v>
      </c>
      <c r="AL254">
        <v>46113</v>
      </c>
      <c r="AM254">
        <v>46113</v>
      </c>
      <c r="AN254">
        <v>46122</v>
      </c>
      <c r="AO254">
        <v>46119</v>
      </c>
      <c r="AP254">
        <v>46119</v>
      </c>
      <c r="AT254">
        <v>46109</v>
      </c>
      <c r="AU254">
        <v>46100</v>
      </c>
      <c r="AV254">
        <v>46100</v>
      </c>
      <c r="AW254">
        <v>46109</v>
      </c>
      <c r="AX254">
        <v>46100</v>
      </c>
      <c r="AY254">
        <v>46100</v>
      </c>
      <c r="AZ254">
        <v>46111</v>
      </c>
      <c r="BA254">
        <v>46111</v>
      </c>
      <c r="BB254">
        <v>46111</v>
      </c>
      <c r="BC254">
        <v>46113</v>
      </c>
      <c r="BD254">
        <v>46072</v>
      </c>
      <c r="BE254">
        <v>46100</v>
      </c>
      <c r="BF254" t="s">
        <v>196</v>
      </c>
      <c r="BG254">
        <v>46118</v>
      </c>
      <c r="BH254">
        <v>46102</v>
      </c>
      <c r="BI254">
        <v>46102</v>
      </c>
      <c r="BJ254" t="s">
        <v>180</v>
      </c>
      <c r="BK254">
        <v>70</v>
      </c>
      <c r="BL254">
        <v>46124</v>
      </c>
      <c r="BM254">
        <v>46120</v>
      </c>
      <c r="BN254">
        <v>46120</v>
      </c>
      <c r="BO254">
        <v>46127</v>
      </c>
      <c r="BP254">
        <v>46122</v>
      </c>
      <c r="BQ254">
        <v>46122</v>
      </c>
      <c r="BR254">
        <v>46132</v>
      </c>
      <c r="BS254">
        <v>46132</v>
      </c>
      <c r="BT254">
        <v>46132</v>
      </c>
      <c r="BU254">
        <v>46130</v>
      </c>
      <c r="BV254">
        <v>46127</v>
      </c>
      <c r="BW254">
        <v>46127</v>
      </c>
      <c r="BX254" t="s">
        <v>221</v>
      </c>
      <c r="CN254" t="s">
        <v>113</v>
      </c>
      <c r="CO254" t="s">
        <v>113</v>
      </c>
      <c r="CP254" t="s">
        <v>113</v>
      </c>
      <c r="CQ254" t="s">
        <v>113</v>
      </c>
      <c r="CR254" t="s">
        <v>119</v>
      </c>
      <c r="CS254">
        <v>46085</v>
      </c>
      <c r="CT254" t="s">
        <v>151</v>
      </c>
      <c r="CU254" t="s">
        <v>113</v>
      </c>
      <c r="CV254" t="s">
        <v>113</v>
      </c>
      <c r="CW254" t="s">
        <v>113</v>
      </c>
      <c r="CX254" t="s">
        <v>113</v>
      </c>
      <c r="CY254" t="s">
        <v>183</v>
      </c>
      <c r="CZ254" t="s">
        <v>153</v>
      </c>
    </row>
    <row r="255" spans="1:105" x14ac:dyDescent="0.3">
      <c r="A255" t="s">
        <v>1656</v>
      </c>
      <c r="B255" t="s">
        <v>1657</v>
      </c>
      <c r="C255" t="s">
        <v>213</v>
      </c>
      <c r="D255" t="s">
        <v>108</v>
      </c>
      <c r="F255" t="s">
        <v>1658</v>
      </c>
      <c r="G255" t="s">
        <v>133</v>
      </c>
      <c r="H255" t="s">
        <v>1654</v>
      </c>
      <c r="I255" t="s">
        <v>1655</v>
      </c>
      <c r="J255" t="s">
        <v>216</v>
      </c>
      <c r="K255" t="s">
        <v>161</v>
      </c>
      <c r="L255" t="s">
        <v>217</v>
      </c>
      <c r="M255" t="s">
        <v>218</v>
      </c>
      <c r="N255">
        <v>2</v>
      </c>
      <c r="O255" t="s">
        <v>1655</v>
      </c>
      <c r="P255">
        <v>46085</v>
      </c>
      <c r="Q255" t="s">
        <v>140</v>
      </c>
      <c r="R255">
        <v>46087</v>
      </c>
      <c r="S255" t="s">
        <v>141</v>
      </c>
      <c r="T255" t="s">
        <v>179</v>
      </c>
      <c r="U255" t="s">
        <v>112</v>
      </c>
      <c r="V255" t="s">
        <v>143</v>
      </c>
      <c r="W255" t="s">
        <v>144</v>
      </c>
      <c r="X255" t="s">
        <v>144</v>
      </c>
      <c r="Y255" t="s">
        <v>144</v>
      </c>
      <c r="Z255" t="s">
        <v>144</v>
      </c>
      <c r="AA255" t="s">
        <v>144</v>
      </c>
      <c r="AB255" t="s">
        <v>180</v>
      </c>
      <c r="AC255" t="s">
        <v>220</v>
      </c>
      <c r="AD255" t="s">
        <v>181</v>
      </c>
      <c r="AE255">
        <v>46097</v>
      </c>
      <c r="AF255">
        <v>46097</v>
      </c>
      <c r="AG255">
        <v>46097</v>
      </c>
      <c r="AH255">
        <v>46101</v>
      </c>
      <c r="AI255">
        <v>46099</v>
      </c>
      <c r="AJ255">
        <v>46099</v>
      </c>
      <c r="AK255">
        <v>46118</v>
      </c>
      <c r="AL255">
        <v>46113</v>
      </c>
      <c r="AM255">
        <v>46113</v>
      </c>
      <c r="AN255">
        <v>46122</v>
      </c>
      <c r="AO255">
        <v>46119</v>
      </c>
      <c r="AP255">
        <v>46119</v>
      </c>
      <c r="AT255">
        <v>46109</v>
      </c>
      <c r="AU255">
        <v>46100</v>
      </c>
      <c r="AV255">
        <v>46100</v>
      </c>
      <c r="AW255">
        <v>46109</v>
      </c>
      <c r="AX255">
        <v>46100</v>
      </c>
      <c r="AY255">
        <v>46100</v>
      </c>
      <c r="AZ255">
        <v>46111</v>
      </c>
      <c r="BA255">
        <v>46111</v>
      </c>
      <c r="BB255">
        <v>46111</v>
      </c>
      <c r="BC255">
        <v>46113</v>
      </c>
      <c r="BD255">
        <v>46101</v>
      </c>
      <c r="BE255">
        <v>46101</v>
      </c>
      <c r="BF255" t="s">
        <v>196</v>
      </c>
      <c r="BG255">
        <v>46118</v>
      </c>
      <c r="BH255">
        <v>46105</v>
      </c>
      <c r="BI255">
        <v>46105</v>
      </c>
      <c r="BJ255" t="s">
        <v>180</v>
      </c>
      <c r="BK255">
        <v>70</v>
      </c>
      <c r="BL255">
        <v>46127</v>
      </c>
      <c r="BM255">
        <v>46119</v>
      </c>
      <c r="BN255">
        <v>46119</v>
      </c>
      <c r="BO255">
        <v>46130</v>
      </c>
      <c r="BP255">
        <v>46122</v>
      </c>
      <c r="BQ255">
        <v>46122</v>
      </c>
      <c r="BR255">
        <v>46135</v>
      </c>
      <c r="BS255">
        <v>46129</v>
      </c>
      <c r="BT255">
        <v>46129</v>
      </c>
      <c r="BU255">
        <v>46133</v>
      </c>
      <c r="BV255">
        <v>46127</v>
      </c>
      <c r="BW255">
        <v>46127</v>
      </c>
      <c r="BX255" t="s">
        <v>1659</v>
      </c>
      <c r="CN255" t="s">
        <v>113</v>
      </c>
      <c r="CO255" t="s">
        <v>113</v>
      </c>
      <c r="CP255" t="s">
        <v>113</v>
      </c>
      <c r="CQ255" t="s">
        <v>113</v>
      </c>
      <c r="CR255" t="s">
        <v>119</v>
      </c>
      <c r="CS255">
        <v>46085</v>
      </c>
      <c r="CT255" t="s">
        <v>151</v>
      </c>
      <c r="CU255" t="s">
        <v>113</v>
      </c>
      <c r="CV255" t="s">
        <v>113</v>
      </c>
      <c r="CW255" t="s">
        <v>113</v>
      </c>
      <c r="CX255" t="s">
        <v>113</v>
      </c>
      <c r="CY255" t="s">
        <v>183</v>
      </c>
      <c r="CZ255" t="s">
        <v>153</v>
      </c>
    </row>
    <row r="256" spans="1:105" x14ac:dyDescent="0.3">
      <c r="A256" t="s">
        <v>1660</v>
      </c>
      <c r="B256" t="s">
        <v>1661</v>
      </c>
      <c r="C256" t="s">
        <v>107</v>
      </c>
      <c r="D256" t="s">
        <v>108</v>
      </c>
      <c r="F256" t="s">
        <v>1662</v>
      </c>
      <c r="G256" t="s">
        <v>247</v>
      </c>
      <c r="H256" t="s">
        <v>1663</v>
      </c>
      <c r="I256" t="s">
        <v>1664</v>
      </c>
      <c r="J256" t="s">
        <v>308</v>
      </c>
      <c r="K256" t="s">
        <v>137</v>
      </c>
      <c r="M256" t="s">
        <v>344</v>
      </c>
      <c r="N256">
        <v>1</v>
      </c>
      <c r="P256">
        <v>46107</v>
      </c>
      <c r="Q256" t="s">
        <v>140</v>
      </c>
      <c r="R256">
        <v>46107</v>
      </c>
      <c r="S256" t="s">
        <v>252</v>
      </c>
      <c r="T256" t="s">
        <v>179</v>
      </c>
      <c r="U256" t="s">
        <v>112</v>
      </c>
      <c r="V256" t="s">
        <v>143</v>
      </c>
      <c r="W256" t="s">
        <v>144</v>
      </c>
      <c r="X256" t="s">
        <v>144</v>
      </c>
      <c r="Y256" t="s">
        <v>144</v>
      </c>
      <c r="Z256" t="s">
        <v>144</v>
      </c>
      <c r="AA256" t="s">
        <v>144</v>
      </c>
      <c r="AB256" t="s">
        <v>1665</v>
      </c>
      <c r="AC256" t="s">
        <v>146</v>
      </c>
      <c r="AD256" t="s">
        <v>147</v>
      </c>
      <c r="AE256">
        <v>46091</v>
      </c>
      <c r="AF256">
        <v>46108</v>
      </c>
      <c r="AG256">
        <v>46108</v>
      </c>
      <c r="AH256">
        <v>46096</v>
      </c>
      <c r="AI256">
        <v>46118</v>
      </c>
      <c r="AJ256">
        <v>46118</v>
      </c>
      <c r="AK256">
        <v>46091</v>
      </c>
      <c r="AL256">
        <v>46108</v>
      </c>
      <c r="AM256">
        <v>46108</v>
      </c>
      <c r="AN256">
        <v>46096</v>
      </c>
      <c r="AO256">
        <v>46118</v>
      </c>
      <c r="AP256">
        <v>46118</v>
      </c>
      <c r="AQ256" t="s">
        <v>256</v>
      </c>
      <c r="AR256">
        <v>46141</v>
      </c>
      <c r="AS256">
        <v>46141</v>
      </c>
      <c r="AT256">
        <v>46091</v>
      </c>
      <c r="AU256">
        <v>46115</v>
      </c>
      <c r="AV256">
        <v>46115</v>
      </c>
      <c r="AW256">
        <v>46091</v>
      </c>
      <c r="AX256">
        <v>46115</v>
      </c>
      <c r="AY256">
        <v>46115</v>
      </c>
      <c r="AZ256">
        <v>46096</v>
      </c>
      <c r="BA256">
        <v>46096</v>
      </c>
      <c r="BB256">
        <v>46096</v>
      </c>
      <c r="BC256">
        <v>46093</v>
      </c>
      <c r="BD256">
        <v>46118</v>
      </c>
      <c r="BE256">
        <v>46118</v>
      </c>
      <c r="BF256" t="s">
        <v>149</v>
      </c>
      <c r="BG256">
        <v>46098</v>
      </c>
      <c r="BH256">
        <v>46130</v>
      </c>
      <c r="BI256">
        <v>46130</v>
      </c>
      <c r="BJ256" t="s">
        <v>1665</v>
      </c>
      <c r="BL256">
        <v>46101</v>
      </c>
      <c r="BM256">
        <v>46134</v>
      </c>
      <c r="BN256">
        <v>46134</v>
      </c>
      <c r="BO256">
        <v>46104</v>
      </c>
      <c r="BP256">
        <v>46134</v>
      </c>
      <c r="BQ256">
        <v>46134</v>
      </c>
      <c r="BR256">
        <v>46109</v>
      </c>
      <c r="BS256">
        <v>46141</v>
      </c>
      <c r="BT256">
        <v>46141</v>
      </c>
      <c r="BU256">
        <v>46109</v>
      </c>
      <c r="BV256">
        <v>46140</v>
      </c>
      <c r="BW256">
        <v>46140</v>
      </c>
      <c r="BY256">
        <v>46126</v>
      </c>
      <c r="BZ256">
        <v>46126</v>
      </c>
      <c r="CI256">
        <v>46109</v>
      </c>
      <c r="CJ256">
        <v>46139</v>
      </c>
      <c r="CK256">
        <v>46139</v>
      </c>
      <c r="CN256" t="s">
        <v>113</v>
      </c>
      <c r="CO256" t="s">
        <v>113</v>
      </c>
      <c r="CP256" t="s">
        <v>113</v>
      </c>
      <c r="CQ256" t="s">
        <v>113</v>
      </c>
      <c r="CR256" t="s">
        <v>119</v>
      </c>
      <c r="CS256">
        <v>46107</v>
      </c>
      <c r="CT256" t="s">
        <v>151</v>
      </c>
      <c r="CU256" t="s">
        <v>113</v>
      </c>
      <c r="CV256" t="s">
        <v>113</v>
      </c>
      <c r="CW256" t="s">
        <v>113</v>
      </c>
      <c r="CX256" t="s">
        <v>113</v>
      </c>
      <c r="CY256" t="s">
        <v>1402</v>
      </c>
      <c r="CZ256" t="s">
        <v>289</v>
      </c>
    </row>
    <row r="257" spans="1:105" x14ac:dyDescent="0.3">
      <c r="A257" t="s">
        <v>1666</v>
      </c>
      <c r="B257" t="s">
        <v>1667</v>
      </c>
      <c r="C257" t="s">
        <v>245</v>
      </c>
      <c r="D257" t="s">
        <v>108</v>
      </c>
      <c r="F257" t="s">
        <v>1668</v>
      </c>
      <c r="G257" t="s">
        <v>247</v>
      </c>
      <c r="H257" t="s">
        <v>1663</v>
      </c>
      <c r="I257" t="s">
        <v>1669</v>
      </c>
      <c r="J257" t="s">
        <v>249</v>
      </c>
      <c r="K257" t="s">
        <v>249</v>
      </c>
      <c r="L257" t="s">
        <v>1670</v>
      </c>
      <c r="M257" t="s">
        <v>935</v>
      </c>
      <c r="N257">
        <v>1</v>
      </c>
      <c r="P257">
        <v>46119</v>
      </c>
      <c r="Q257" t="s">
        <v>140</v>
      </c>
      <c r="R257">
        <v>46120</v>
      </c>
      <c r="S257" t="s">
        <v>252</v>
      </c>
      <c r="T257" t="s">
        <v>179</v>
      </c>
      <c r="U257" t="s">
        <v>249</v>
      </c>
      <c r="V257" t="s">
        <v>143</v>
      </c>
      <c r="W257" t="s">
        <v>148</v>
      </c>
      <c r="X257" t="s">
        <v>148</v>
      </c>
      <c r="Y257" t="s">
        <v>148</v>
      </c>
      <c r="Z257" t="s">
        <v>148</v>
      </c>
      <c r="AA257" t="s">
        <v>148</v>
      </c>
      <c r="AB257" t="s">
        <v>1530</v>
      </c>
      <c r="AC257" t="s">
        <v>113</v>
      </c>
      <c r="AD257" t="s">
        <v>147</v>
      </c>
      <c r="AE257">
        <v>46123</v>
      </c>
      <c r="AF257">
        <v>46123</v>
      </c>
      <c r="AG257">
        <v>46123</v>
      </c>
      <c r="AH257">
        <v>46126</v>
      </c>
      <c r="AI257">
        <v>46126</v>
      </c>
      <c r="AJ257">
        <v>46126</v>
      </c>
      <c r="AK257">
        <v>46123</v>
      </c>
      <c r="AL257">
        <v>46123</v>
      </c>
      <c r="AM257">
        <v>46123</v>
      </c>
      <c r="AN257">
        <v>46126</v>
      </c>
      <c r="AO257">
        <v>46126</v>
      </c>
      <c r="AP257">
        <v>46126</v>
      </c>
      <c r="AQ257" t="s">
        <v>377</v>
      </c>
      <c r="AR257">
        <v>46142</v>
      </c>
      <c r="AS257">
        <v>46142</v>
      </c>
      <c r="AT257">
        <v>46126</v>
      </c>
      <c r="AU257">
        <v>46126</v>
      </c>
      <c r="AV257">
        <v>46126</v>
      </c>
      <c r="AW257">
        <v>46126</v>
      </c>
      <c r="AX257">
        <v>46126</v>
      </c>
      <c r="AY257">
        <v>46126</v>
      </c>
      <c r="AZ257">
        <v>46131</v>
      </c>
      <c r="BA257">
        <v>46131</v>
      </c>
      <c r="BB257">
        <v>46131</v>
      </c>
      <c r="BC257">
        <v>46129</v>
      </c>
      <c r="BD257">
        <v>46129</v>
      </c>
      <c r="BE257">
        <v>46129</v>
      </c>
      <c r="BG257">
        <v>46129</v>
      </c>
      <c r="BH257">
        <v>46129</v>
      </c>
      <c r="BI257">
        <v>46129</v>
      </c>
      <c r="BJ257" t="s">
        <v>1530</v>
      </c>
      <c r="BL257">
        <v>46133</v>
      </c>
      <c r="BM257">
        <v>46133</v>
      </c>
      <c r="BN257">
        <v>46133</v>
      </c>
      <c r="BO257">
        <v>46133</v>
      </c>
      <c r="BP257">
        <v>46133</v>
      </c>
      <c r="BQ257">
        <v>46133</v>
      </c>
      <c r="BR257">
        <v>46138</v>
      </c>
      <c r="BS257">
        <v>46142</v>
      </c>
      <c r="BT257">
        <v>46142</v>
      </c>
      <c r="BU257">
        <v>46138</v>
      </c>
      <c r="BV257">
        <v>46142</v>
      </c>
      <c r="BW257">
        <v>46142</v>
      </c>
      <c r="BX257" t="s">
        <v>1469</v>
      </c>
      <c r="BY257">
        <v>46133</v>
      </c>
      <c r="BZ257">
        <v>46133</v>
      </c>
      <c r="CI257">
        <v>46138</v>
      </c>
      <c r="CJ257">
        <v>46138</v>
      </c>
      <c r="CK257">
        <v>46138</v>
      </c>
      <c r="CN257" t="s">
        <v>113</v>
      </c>
      <c r="CO257" t="s">
        <v>113</v>
      </c>
      <c r="CP257" t="s">
        <v>113</v>
      </c>
      <c r="CQ257" t="s">
        <v>113</v>
      </c>
      <c r="CR257" t="s">
        <v>113</v>
      </c>
      <c r="CS257" t="s">
        <v>113</v>
      </c>
      <c r="CT257" t="s">
        <v>113</v>
      </c>
      <c r="CU257" t="s">
        <v>113</v>
      </c>
      <c r="CV257" t="s">
        <v>113</v>
      </c>
      <c r="CW257" t="s">
        <v>113</v>
      </c>
      <c r="CX257" t="s">
        <v>113</v>
      </c>
      <c r="CY257" t="s">
        <v>119</v>
      </c>
      <c r="CZ257" t="s">
        <v>258</v>
      </c>
    </row>
    <row r="258" spans="1:105" x14ac:dyDescent="0.3">
      <c r="A258" t="s">
        <v>1671</v>
      </c>
      <c r="B258" t="s">
        <v>1672</v>
      </c>
      <c r="C258" t="s">
        <v>107</v>
      </c>
      <c r="D258" t="s">
        <v>108</v>
      </c>
      <c r="F258" t="s">
        <v>1673</v>
      </c>
      <c r="G258" t="s">
        <v>247</v>
      </c>
      <c r="I258" t="s">
        <v>1674</v>
      </c>
      <c r="J258" t="s">
        <v>308</v>
      </c>
      <c r="K258" t="s">
        <v>137</v>
      </c>
      <c r="L258" t="s">
        <v>1407</v>
      </c>
      <c r="M258" t="s">
        <v>344</v>
      </c>
      <c r="N258">
        <v>2</v>
      </c>
      <c r="O258" t="s">
        <v>1675</v>
      </c>
      <c r="P258">
        <v>46139</v>
      </c>
      <c r="Q258" t="s">
        <v>140</v>
      </c>
      <c r="R258">
        <v>46140</v>
      </c>
      <c r="S258" t="s">
        <v>252</v>
      </c>
      <c r="T258" t="s">
        <v>142</v>
      </c>
      <c r="U258" t="s">
        <v>112</v>
      </c>
      <c r="V258" t="s">
        <v>21</v>
      </c>
      <c r="W258" t="s">
        <v>144</v>
      </c>
      <c r="X258" t="s">
        <v>144</v>
      </c>
      <c r="Y258" t="s">
        <v>144</v>
      </c>
      <c r="Z258" t="s">
        <v>144</v>
      </c>
      <c r="AA258" t="s">
        <v>144</v>
      </c>
      <c r="AB258" t="s">
        <v>1462</v>
      </c>
      <c r="AC258" t="s">
        <v>146</v>
      </c>
      <c r="AD258" t="s">
        <v>147</v>
      </c>
      <c r="AE258">
        <v>46149</v>
      </c>
      <c r="AF258">
        <v>46149</v>
      </c>
      <c r="AG258">
        <v>46149</v>
      </c>
      <c r="AH258">
        <v>46154</v>
      </c>
      <c r="AI258">
        <v>46157</v>
      </c>
      <c r="AJ258">
        <v>46157</v>
      </c>
      <c r="AK258">
        <v>46158</v>
      </c>
      <c r="AL258">
        <v>46158</v>
      </c>
      <c r="AM258">
        <v>46158</v>
      </c>
      <c r="AN258">
        <v>46163</v>
      </c>
      <c r="AO258">
        <v>46163</v>
      </c>
      <c r="AP258">
        <v>46163</v>
      </c>
      <c r="AQ258" t="s">
        <v>377</v>
      </c>
      <c r="AR258">
        <v>46188</v>
      </c>
      <c r="AS258">
        <v>46188</v>
      </c>
      <c r="AT258">
        <v>46146</v>
      </c>
      <c r="AU258">
        <v>46146</v>
      </c>
      <c r="AV258">
        <v>46146</v>
      </c>
      <c r="AW258">
        <v>46146</v>
      </c>
      <c r="AX258">
        <v>46146</v>
      </c>
      <c r="AY258">
        <v>46146</v>
      </c>
      <c r="AZ258">
        <v>46157</v>
      </c>
      <c r="BA258">
        <v>46157</v>
      </c>
      <c r="BB258">
        <v>46162</v>
      </c>
      <c r="BC258">
        <v>46150</v>
      </c>
      <c r="BD258">
        <v>46150</v>
      </c>
      <c r="BE258">
        <v>46150</v>
      </c>
      <c r="BF258" t="s">
        <v>149</v>
      </c>
      <c r="BG258">
        <v>46157</v>
      </c>
      <c r="BH258">
        <v>46168</v>
      </c>
      <c r="BI258">
        <v>46168</v>
      </c>
      <c r="BJ258" t="s">
        <v>1462</v>
      </c>
      <c r="BK258">
        <v>30</v>
      </c>
      <c r="BL258">
        <v>46165</v>
      </c>
      <c r="BM258">
        <v>46175</v>
      </c>
      <c r="BN258">
        <v>46175</v>
      </c>
      <c r="BO258">
        <v>46168</v>
      </c>
      <c r="BP258">
        <v>46190</v>
      </c>
      <c r="BQ258">
        <v>46190</v>
      </c>
      <c r="BR258">
        <v>46170</v>
      </c>
      <c r="BS258">
        <v>46191</v>
      </c>
      <c r="BT258">
        <v>46191</v>
      </c>
      <c r="BU258">
        <v>46172</v>
      </c>
      <c r="BV258">
        <v>46191</v>
      </c>
      <c r="BW258">
        <v>46191</v>
      </c>
      <c r="BX258" t="s">
        <v>1469</v>
      </c>
      <c r="BY258">
        <v>46153</v>
      </c>
      <c r="BZ258">
        <v>46153</v>
      </c>
      <c r="CA258">
        <v>46179</v>
      </c>
      <c r="CG258">
        <v>71997</v>
      </c>
      <c r="CH258">
        <v>1</v>
      </c>
      <c r="CI258">
        <v>46160</v>
      </c>
      <c r="CJ258">
        <v>46176</v>
      </c>
      <c r="CK258">
        <v>46176</v>
      </c>
      <c r="CN258" t="s">
        <v>113</v>
      </c>
      <c r="CO258" t="s">
        <v>113</v>
      </c>
      <c r="CP258" t="s">
        <v>113</v>
      </c>
      <c r="CQ258" t="s">
        <v>113</v>
      </c>
      <c r="CR258">
        <v>46160</v>
      </c>
      <c r="CS258">
        <v>46136</v>
      </c>
      <c r="CT258" t="s">
        <v>151</v>
      </c>
      <c r="CU258" t="s">
        <v>113</v>
      </c>
      <c r="CV258" t="s">
        <v>113</v>
      </c>
      <c r="CW258" t="s">
        <v>113</v>
      </c>
      <c r="CX258" t="s">
        <v>113</v>
      </c>
      <c r="CY258" t="s">
        <v>1219</v>
      </c>
      <c r="CZ258" t="s">
        <v>289</v>
      </c>
    </row>
    <row r="259" spans="1:105" x14ac:dyDescent="0.3">
      <c r="A259" t="s">
        <v>1676</v>
      </c>
      <c r="B259" t="s">
        <v>1677</v>
      </c>
      <c r="C259" t="s">
        <v>245</v>
      </c>
      <c r="D259" t="s">
        <v>108</v>
      </c>
      <c r="F259" t="s">
        <v>1678</v>
      </c>
      <c r="G259" t="s">
        <v>247</v>
      </c>
      <c r="H259" t="s">
        <v>1663</v>
      </c>
      <c r="I259" t="s">
        <v>1679</v>
      </c>
      <c r="J259" t="s">
        <v>249</v>
      </c>
      <c r="K259" t="s">
        <v>249</v>
      </c>
      <c r="L259" t="s">
        <v>802</v>
      </c>
      <c r="M259" t="s">
        <v>218</v>
      </c>
      <c r="N259">
        <v>1</v>
      </c>
      <c r="P259">
        <v>46104</v>
      </c>
      <c r="Q259" t="s">
        <v>140</v>
      </c>
      <c r="R259">
        <v>46105</v>
      </c>
      <c r="S259" t="s">
        <v>252</v>
      </c>
      <c r="T259" t="s">
        <v>179</v>
      </c>
      <c r="U259" t="s">
        <v>249</v>
      </c>
      <c r="V259" t="s">
        <v>143</v>
      </c>
      <c r="W259" t="s">
        <v>148</v>
      </c>
      <c r="X259" t="s">
        <v>148</v>
      </c>
      <c r="Y259" t="s">
        <v>148</v>
      </c>
      <c r="Z259" t="s">
        <v>148</v>
      </c>
      <c r="AA259" t="s">
        <v>148</v>
      </c>
      <c r="AB259" t="s">
        <v>1530</v>
      </c>
      <c r="AC259" t="s">
        <v>113</v>
      </c>
      <c r="AD259" t="s">
        <v>147</v>
      </c>
      <c r="AE259">
        <v>46118</v>
      </c>
      <c r="AF259">
        <v>46118</v>
      </c>
      <c r="AG259">
        <v>46118</v>
      </c>
      <c r="AH259">
        <v>46120</v>
      </c>
      <c r="AI259">
        <v>46120</v>
      </c>
      <c r="AJ259">
        <v>46120</v>
      </c>
      <c r="AK259">
        <v>46118</v>
      </c>
      <c r="AL259">
        <v>46118</v>
      </c>
      <c r="AM259">
        <v>46118</v>
      </c>
      <c r="AN259">
        <v>46120</v>
      </c>
      <c r="AO259">
        <v>46120</v>
      </c>
      <c r="AP259">
        <v>46120</v>
      </c>
      <c r="AQ259" t="s">
        <v>377</v>
      </c>
      <c r="AR259">
        <v>46127</v>
      </c>
      <c r="AS259">
        <v>46127</v>
      </c>
      <c r="AT259">
        <v>46111</v>
      </c>
      <c r="AU259">
        <v>46111</v>
      </c>
      <c r="AV259">
        <v>46111</v>
      </c>
      <c r="AW259">
        <v>46111</v>
      </c>
      <c r="AX259">
        <v>46111</v>
      </c>
      <c r="AY259">
        <v>46111</v>
      </c>
      <c r="AZ259">
        <v>46120</v>
      </c>
      <c r="BA259">
        <v>46120</v>
      </c>
      <c r="BB259">
        <v>46120</v>
      </c>
      <c r="BC259">
        <v>46113</v>
      </c>
      <c r="BD259">
        <v>46113</v>
      </c>
      <c r="BE259">
        <v>46113</v>
      </c>
      <c r="BG259">
        <v>46116</v>
      </c>
      <c r="BH259">
        <v>46116</v>
      </c>
      <c r="BI259">
        <v>46116</v>
      </c>
      <c r="BJ259" t="s">
        <v>1530</v>
      </c>
      <c r="BL259">
        <v>46120</v>
      </c>
      <c r="BM259">
        <v>46120</v>
      </c>
      <c r="BN259">
        <v>46120</v>
      </c>
      <c r="BO259">
        <v>46120</v>
      </c>
      <c r="BP259">
        <v>46120</v>
      </c>
      <c r="BQ259">
        <v>46120</v>
      </c>
      <c r="BR259">
        <v>46131</v>
      </c>
      <c r="BS259">
        <v>46141</v>
      </c>
      <c r="BT259">
        <v>46141</v>
      </c>
      <c r="BU259">
        <v>46131</v>
      </c>
      <c r="BV259">
        <v>46139</v>
      </c>
      <c r="BW259">
        <v>46139</v>
      </c>
      <c r="BX259" t="s">
        <v>1469</v>
      </c>
      <c r="BY259">
        <v>46122</v>
      </c>
      <c r="BZ259">
        <v>46122</v>
      </c>
      <c r="CI259">
        <v>46122</v>
      </c>
      <c r="CJ259">
        <v>46137</v>
      </c>
      <c r="CK259">
        <v>46137</v>
      </c>
      <c r="CN259" t="s">
        <v>113</v>
      </c>
      <c r="CO259" t="s">
        <v>113</v>
      </c>
      <c r="CP259" t="s">
        <v>113</v>
      </c>
      <c r="CQ259" t="s">
        <v>113</v>
      </c>
      <c r="CR259" t="s">
        <v>113</v>
      </c>
      <c r="CS259" t="s">
        <v>113</v>
      </c>
      <c r="CT259" t="s">
        <v>113</v>
      </c>
      <c r="CU259" t="s">
        <v>113</v>
      </c>
      <c r="CV259" t="s">
        <v>113</v>
      </c>
      <c r="CW259" t="s">
        <v>113</v>
      </c>
      <c r="CX259" t="s">
        <v>113</v>
      </c>
      <c r="CY259" t="s">
        <v>119</v>
      </c>
      <c r="CZ259" t="s">
        <v>258</v>
      </c>
    </row>
    <row r="260" spans="1:105" x14ac:dyDescent="0.3">
      <c r="A260" t="s">
        <v>1680</v>
      </c>
      <c r="B260" t="s">
        <v>1681</v>
      </c>
      <c r="C260" t="s">
        <v>245</v>
      </c>
      <c r="D260" t="s">
        <v>108</v>
      </c>
      <c r="F260" t="s">
        <v>1682</v>
      </c>
      <c r="G260" t="s">
        <v>247</v>
      </c>
      <c r="H260" t="s">
        <v>1663</v>
      </c>
      <c r="I260" t="s">
        <v>1683</v>
      </c>
      <c r="J260" t="s">
        <v>249</v>
      </c>
      <c r="K260" t="s">
        <v>249</v>
      </c>
      <c r="L260" t="s">
        <v>1684</v>
      </c>
      <c r="M260" t="s">
        <v>218</v>
      </c>
      <c r="N260">
        <v>1</v>
      </c>
      <c r="P260">
        <v>46104</v>
      </c>
      <c r="Q260" t="s">
        <v>140</v>
      </c>
      <c r="R260">
        <v>46105</v>
      </c>
      <c r="S260" t="s">
        <v>252</v>
      </c>
      <c r="T260" t="s">
        <v>179</v>
      </c>
      <c r="U260" t="s">
        <v>249</v>
      </c>
      <c r="V260" t="s">
        <v>143</v>
      </c>
      <c r="W260" t="s">
        <v>148</v>
      </c>
      <c r="X260" t="s">
        <v>148</v>
      </c>
      <c r="Y260" t="s">
        <v>148</v>
      </c>
      <c r="Z260" t="s">
        <v>148</v>
      </c>
      <c r="AA260" t="s">
        <v>148</v>
      </c>
      <c r="AB260" t="s">
        <v>1530</v>
      </c>
      <c r="AC260" t="s">
        <v>113</v>
      </c>
      <c r="AD260" t="s">
        <v>147</v>
      </c>
      <c r="AE260">
        <v>46118</v>
      </c>
      <c r="AF260">
        <v>46118</v>
      </c>
      <c r="AG260">
        <v>46118</v>
      </c>
      <c r="AH260">
        <v>46118</v>
      </c>
      <c r="AI260">
        <v>46120</v>
      </c>
      <c r="AJ260">
        <v>46120</v>
      </c>
      <c r="AK260">
        <v>46118</v>
      </c>
      <c r="AL260">
        <v>46118</v>
      </c>
      <c r="AM260">
        <v>46118</v>
      </c>
      <c r="AN260">
        <v>46120</v>
      </c>
      <c r="AO260">
        <v>46120</v>
      </c>
      <c r="AP260">
        <v>46120</v>
      </c>
      <c r="AQ260" t="s">
        <v>377</v>
      </c>
      <c r="AR260">
        <v>46127</v>
      </c>
      <c r="AS260">
        <v>46127</v>
      </c>
      <c r="AT260">
        <v>46111</v>
      </c>
      <c r="AU260">
        <v>46111</v>
      </c>
      <c r="AV260">
        <v>46111</v>
      </c>
      <c r="AW260">
        <v>46111</v>
      </c>
      <c r="AX260">
        <v>46111</v>
      </c>
      <c r="AY260">
        <v>46111</v>
      </c>
      <c r="AZ260">
        <v>46120</v>
      </c>
      <c r="BA260">
        <v>46120</v>
      </c>
      <c r="BB260">
        <v>46120</v>
      </c>
      <c r="BC260">
        <v>46113</v>
      </c>
      <c r="BD260">
        <v>46113</v>
      </c>
      <c r="BE260">
        <v>46113</v>
      </c>
      <c r="BG260">
        <v>46116</v>
      </c>
      <c r="BH260">
        <v>46116</v>
      </c>
      <c r="BI260">
        <v>46116</v>
      </c>
      <c r="BJ260" t="s">
        <v>1530</v>
      </c>
      <c r="BL260">
        <v>46120</v>
      </c>
      <c r="BM260">
        <v>46120</v>
      </c>
      <c r="BN260">
        <v>46120</v>
      </c>
      <c r="BO260">
        <v>46120</v>
      </c>
      <c r="BP260">
        <v>46120</v>
      </c>
      <c r="BQ260">
        <v>46120</v>
      </c>
      <c r="BR260">
        <v>46131</v>
      </c>
      <c r="BS260">
        <v>46141</v>
      </c>
      <c r="BT260">
        <v>46141</v>
      </c>
      <c r="BU260">
        <v>46136</v>
      </c>
      <c r="BV260">
        <v>46139</v>
      </c>
      <c r="BW260">
        <v>46139</v>
      </c>
      <c r="BX260" t="s">
        <v>1469</v>
      </c>
      <c r="BY260">
        <v>46122</v>
      </c>
      <c r="BZ260">
        <v>46122</v>
      </c>
      <c r="CI260">
        <v>46122</v>
      </c>
      <c r="CJ260">
        <v>46130</v>
      </c>
      <c r="CK260">
        <v>46130</v>
      </c>
      <c r="CN260" t="s">
        <v>113</v>
      </c>
      <c r="CO260" t="s">
        <v>113</v>
      </c>
      <c r="CP260" t="s">
        <v>113</v>
      </c>
      <c r="CQ260" t="s">
        <v>113</v>
      </c>
      <c r="CR260" t="s">
        <v>113</v>
      </c>
      <c r="CS260" t="s">
        <v>113</v>
      </c>
      <c r="CT260" t="s">
        <v>113</v>
      </c>
      <c r="CU260" t="s">
        <v>113</v>
      </c>
      <c r="CV260" t="s">
        <v>113</v>
      </c>
      <c r="CW260" t="s">
        <v>113</v>
      </c>
      <c r="CX260" t="s">
        <v>113</v>
      </c>
      <c r="CY260" t="s">
        <v>119</v>
      </c>
      <c r="CZ260" t="s">
        <v>258</v>
      </c>
    </row>
    <row r="261" spans="1:105" x14ac:dyDescent="0.3">
      <c r="A261" t="s">
        <v>1685</v>
      </c>
      <c r="B261" t="s">
        <v>1686</v>
      </c>
      <c r="C261" t="s">
        <v>107</v>
      </c>
      <c r="D261" t="s">
        <v>108</v>
      </c>
      <c r="F261" t="s">
        <v>1687</v>
      </c>
      <c r="G261" t="s">
        <v>247</v>
      </c>
      <c r="H261" t="s">
        <v>1663</v>
      </c>
      <c r="I261" t="s">
        <v>1688</v>
      </c>
      <c r="J261" t="s">
        <v>308</v>
      </c>
      <c r="K261" t="s">
        <v>137</v>
      </c>
      <c r="M261" t="s">
        <v>1171</v>
      </c>
      <c r="N261">
        <v>3</v>
      </c>
      <c r="O261" t="s">
        <v>1689</v>
      </c>
      <c r="P261">
        <v>46113</v>
      </c>
      <c r="Q261" t="s">
        <v>140</v>
      </c>
      <c r="R261">
        <v>46113</v>
      </c>
      <c r="S261" t="s">
        <v>252</v>
      </c>
      <c r="T261" t="s">
        <v>179</v>
      </c>
      <c r="U261" t="s">
        <v>112</v>
      </c>
      <c r="V261" t="s">
        <v>143</v>
      </c>
      <c r="W261" t="s">
        <v>144</v>
      </c>
      <c r="X261" t="s">
        <v>144</v>
      </c>
      <c r="Y261" t="s">
        <v>144</v>
      </c>
      <c r="Z261" t="s">
        <v>144</v>
      </c>
      <c r="AA261" t="s">
        <v>144</v>
      </c>
      <c r="AB261" t="s">
        <v>145</v>
      </c>
      <c r="AC261" t="s">
        <v>1390</v>
      </c>
      <c r="AD261" t="s">
        <v>147</v>
      </c>
      <c r="AE261">
        <v>46130</v>
      </c>
      <c r="AF261">
        <v>46122</v>
      </c>
      <c r="AG261">
        <v>46122</v>
      </c>
      <c r="AH261">
        <v>46138</v>
      </c>
      <c r="AI261">
        <v>46128</v>
      </c>
      <c r="AJ261">
        <v>46128</v>
      </c>
      <c r="AK261">
        <v>46130</v>
      </c>
      <c r="AL261">
        <v>46122</v>
      </c>
      <c r="AM261">
        <v>46122</v>
      </c>
      <c r="AN261">
        <v>46138</v>
      </c>
      <c r="AO261">
        <v>46128</v>
      </c>
      <c r="AP261">
        <v>46128</v>
      </c>
      <c r="AQ261" t="s">
        <v>377</v>
      </c>
      <c r="AR261">
        <v>46140</v>
      </c>
      <c r="AS261">
        <v>46140</v>
      </c>
      <c r="AT261">
        <v>46120</v>
      </c>
      <c r="AU261">
        <v>46122</v>
      </c>
      <c r="AV261">
        <v>46122</v>
      </c>
      <c r="AW261">
        <v>46120</v>
      </c>
      <c r="AX261">
        <v>46122</v>
      </c>
      <c r="AY261">
        <v>46122</v>
      </c>
      <c r="AZ261">
        <v>46126</v>
      </c>
      <c r="BA261">
        <v>46128</v>
      </c>
      <c r="BB261">
        <v>46128</v>
      </c>
      <c r="BC261">
        <v>46122</v>
      </c>
      <c r="BD261">
        <v>46124</v>
      </c>
      <c r="BE261">
        <v>46124</v>
      </c>
      <c r="BF261" t="s">
        <v>395</v>
      </c>
      <c r="BG261">
        <v>46127</v>
      </c>
      <c r="BH261">
        <v>46132</v>
      </c>
      <c r="BI261">
        <v>46132</v>
      </c>
      <c r="BJ261" t="s">
        <v>145</v>
      </c>
      <c r="BL261">
        <v>46130</v>
      </c>
      <c r="BM261">
        <v>46135</v>
      </c>
      <c r="BN261">
        <v>46135</v>
      </c>
      <c r="BO261">
        <v>46134</v>
      </c>
      <c r="BP261">
        <v>46137</v>
      </c>
      <c r="BQ261">
        <v>46137</v>
      </c>
      <c r="BR261">
        <v>46140</v>
      </c>
      <c r="BS261">
        <v>46142</v>
      </c>
      <c r="BT261">
        <v>46142</v>
      </c>
      <c r="BU261">
        <v>46140</v>
      </c>
      <c r="BV261">
        <v>46142</v>
      </c>
      <c r="BX261" t="s">
        <v>1690</v>
      </c>
      <c r="BY261">
        <v>46136</v>
      </c>
      <c r="BZ261">
        <v>46136</v>
      </c>
      <c r="CI261">
        <v>46142</v>
      </c>
      <c r="CJ261">
        <v>46142</v>
      </c>
      <c r="CK261">
        <v>46142</v>
      </c>
      <c r="CN261" t="s">
        <v>113</v>
      </c>
      <c r="CO261" t="s">
        <v>113</v>
      </c>
      <c r="CP261" t="s">
        <v>113</v>
      </c>
      <c r="CQ261" t="s">
        <v>113</v>
      </c>
      <c r="CR261" t="s">
        <v>119</v>
      </c>
      <c r="CS261">
        <v>46113</v>
      </c>
      <c r="CT261" t="s">
        <v>151</v>
      </c>
      <c r="CU261" t="s">
        <v>113</v>
      </c>
      <c r="CV261" t="s">
        <v>113</v>
      </c>
      <c r="CW261" t="s">
        <v>113</v>
      </c>
      <c r="CX261" t="s">
        <v>113</v>
      </c>
      <c r="CY261" t="s">
        <v>1650</v>
      </c>
      <c r="CZ261" t="s">
        <v>289</v>
      </c>
    </row>
    <row r="262" spans="1:105" x14ac:dyDescent="0.3">
      <c r="A262" t="s">
        <v>1691</v>
      </c>
      <c r="B262" t="s">
        <v>1692</v>
      </c>
      <c r="C262" t="s">
        <v>107</v>
      </c>
      <c r="D262" t="s">
        <v>108</v>
      </c>
      <c r="F262" t="s">
        <v>1693</v>
      </c>
      <c r="G262" t="s">
        <v>247</v>
      </c>
      <c r="H262" t="s">
        <v>1663</v>
      </c>
      <c r="I262" t="s">
        <v>1694</v>
      </c>
      <c r="J262" t="s">
        <v>308</v>
      </c>
      <c r="K262" t="s">
        <v>137</v>
      </c>
      <c r="M262" t="s">
        <v>686</v>
      </c>
      <c r="N262">
        <v>1</v>
      </c>
      <c r="P262">
        <v>46108</v>
      </c>
      <c r="Q262" t="s">
        <v>140</v>
      </c>
      <c r="R262">
        <v>46109</v>
      </c>
      <c r="S262" t="s">
        <v>141</v>
      </c>
      <c r="T262" t="s">
        <v>179</v>
      </c>
      <c r="U262" t="s">
        <v>112</v>
      </c>
      <c r="V262" t="s">
        <v>143</v>
      </c>
      <c r="W262" t="s">
        <v>144</v>
      </c>
      <c r="X262" t="s">
        <v>144</v>
      </c>
      <c r="Y262" t="s">
        <v>144</v>
      </c>
      <c r="Z262" t="s">
        <v>144</v>
      </c>
      <c r="AA262" t="s">
        <v>144</v>
      </c>
      <c r="AB262" t="s">
        <v>1423</v>
      </c>
      <c r="AC262" t="s">
        <v>1390</v>
      </c>
      <c r="AD262" t="s">
        <v>147</v>
      </c>
      <c r="AE262">
        <v>46118</v>
      </c>
      <c r="AF262">
        <v>46118</v>
      </c>
      <c r="AG262">
        <v>46118</v>
      </c>
      <c r="AH262">
        <v>46120</v>
      </c>
      <c r="AI262">
        <v>46120</v>
      </c>
      <c r="AJ262">
        <v>46120</v>
      </c>
      <c r="AK262">
        <v>46118</v>
      </c>
      <c r="AL262">
        <v>46118</v>
      </c>
      <c r="AM262">
        <v>46118</v>
      </c>
      <c r="AN262">
        <v>46120</v>
      </c>
      <c r="AO262">
        <v>46120</v>
      </c>
      <c r="AP262">
        <v>46120</v>
      </c>
      <c r="AQ262" t="s">
        <v>377</v>
      </c>
      <c r="AR262">
        <v>46140</v>
      </c>
      <c r="AS262">
        <v>46140</v>
      </c>
      <c r="AT262">
        <v>46114</v>
      </c>
      <c r="AU262">
        <v>46114</v>
      </c>
      <c r="AV262">
        <v>46114</v>
      </c>
      <c r="AW262">
        <v>46114</v>
      </c>
      <c r="AX262">
        <v>46114</v>
      </c>
      <c r="AY262">
        <v>46114</v>
      </c>
      <c r="AZ262">
        <v>46122</v>
      </c>
      <c r="BA262">
        <v>46122</v>
      </c>
      <c r="BB262">
        <v>46122</v>
      </c>
      <c r="BC262">
        <v>46115</v>
      </c>
      <c r="BD262">
        <v>46115</v>
      </c>
      <c r="BE262">
        <v>46115</v>
      </c>
      <c r="BF262" t="s">
        <v>275</v>
      </c>
      <c r="BG262">
        <v>46118</v>
      </c>
      <c r="BH262">
        <v>46118</v>
      </c>
      <c r="BI262">
        <v>46118</v>
      </c>
      <c r="BJ262" t="s">
        <v>1423</v>
      </c>
      <c r="BL262">
        <v>46127</v>
      </c>
      <c r="BM262">
        <v>46127</v>
      </c>
      <c r="BN262">
        <v>46127</v>
      </c>
      <c r="BO262">
        <v>46133</v>
      </c>
      <c r="BP262">
        <v>46133</v>
      </c>
      <c r="BQ262">
        <v>46133</v>
      </c>
      <c r="BR262">
        <v>46140</v>
      </c>
      <c r="BS262">
        <v>46142</v>
      </c>
      <c r="BT262">
        <v>46142</v>
      </c>
      <c r="BU262">
        <v>46140</v>
      </c>
      <c r="BV262">
        <v>46142</v>
      </c>
      <c r="BW262">
        <v>46142</v>
      </c>
      <c r="BY262">
        <v>46122</v>
      </c>
      <c r="BZ262">
        <v>46122</v>
      </c>
      <c r="CI262">
        <v>46133</v>
      </c>
      <c r="CJ262">
        <v>46133</v>
      </c>
      <c r="CN262" t="s">
        <v>113</v>
      </c>
      <c r="CO262" t="s">
        <v>113</v>
      </c>
      <c r="CP262" t="s">
        <v>113</v>
      </c>
      <c r="CQ262" t="s">
        <v>113</v>
      </c>
      <c r="CR262" t="s">
        <v>119</v>
      </c>
      <c r="CS262">
        <v>46108</v>
      </c>
      <c r="CT262" t="s">
        <v>151</v>
      </c>
      <c r="CU262" t="s">
        <v>113</v>
      </c>
      <c r="CV262" t="s">
        <v>113</v>
      </c>
      <c r="CW262" t="s">
        <v>113</v>
      </c>
      <c r="CX262" t="s">
        <v>113</v>
      </c>
      <c r="CY262" t="s">
        <v>1695</v>
      </c>
      <c r="CZ262" t="s">
        <v>1479</v>
      </c>
    </row>
    <row r="263" spans="1:105" x14ac:dyDescent="0.3">
      <c r="A263" t="s">
        <v>1696</v>
      </c>
      <c r="B263" t="s">
        <v>1697</v>
      </c>
      <c r="C263" t="s">
        <v>107</v>
      </c>
      <c r="D263" t="s">
        <v>108</v>
      </c>
      <c r="F263" t="s">
        <v>1698</v>
      </c>
      <c r="G263" t="s">
        <v>247</v>
      </c>
      <c r="H263" t="s">
        <v>1699</v>
      </c>
      <c r="I263" t="s">
        <v>1700</v>
      </c>
      <c r="J263" t="s">
        <v>371</v>
      </c>
      <c r="K263" t="s">
        <v>137</v>
      </c>
      <c r="M263" t="s">
        <v>540</v>
      </c>
      <c r="N263">
        <v>2</v>
      </c>
      <c r="O263" t="s">
        <v>373</v>
      </c>
      <c r="P263">
        <v>46107</v>
      </c>
      <c r="Q263" t="s">
        <v>140</v>
      </c>
      <c r="R263">
        <v>46109</v>
      </c>
      <c r="S263" t="s">
        <v>252</v>
      </c>
      <c r="T263" t="s">
        <v>179</v>
      </c>
      <c r="U263" t="s">
        <v>112</v>
      </c>
      <c r="V263" t="s">
        <v>143</v>
      </c>
      <c r="W263" t="s">
        <v>144</v>
      </c>
      <c r="X263" t="s">
        <v>312</v>
      </c>
      <c r="Y263" t="s">
        <v>144</v>
      </c>
      <c r="Z263" t="s">
        <v>144</v>
      </c>
      <c r="AB263" t="s">
        <v>375</v>
      </c>
      <c r="AC263" t="s">
        <v>1390</v>
      </c>
      <c r="AD263" t="s">
        <v>376</v>
      </c>
      <c r="AE263">
        <v>46121</v>
      </c>
      <c r="AF263">
        <v>46123</v>
      </c>
      <c r="AG263">
        <v>46123</v>
      </c>
      <c r="AH263">
        <v>46123</v>
      </c>
      <c r="AI263">
        <v>46125</v>
      </c>
      <c r="AJ263">
        <v>46125</v>
      </c>
      <c r="AK263">
        <v>46128</v>
      </c>
      <c r="AL263">
        <v>46123</v>
      </c>
      <c r="AM263">
        <v>46123</v>
      </c>
      <c r="AN263">
        <v>46130</v>
      </c>
      <c r="AO263">
        <v>46125</v>
      </c>
      <c r="AP263">
        <v>46125</v>
      </c>
      <c r="AQ263" t="s">
        <v>256</v>
      </c>
      <c r="AR263">
        <v>46136</v>
      </c>
      <c r="AS263">
        <v>46136</v>
      </c>
      <c r="AT263">
        <v>46118</v>
      </c>
      <c r="AU263">
        <v>46118</v>
      </c>
      <c r="AV263">
        <v>46118</v>
      </c>
      <c r="AW263">
        <v>46118</v>
      </c>
      <c r="AX263">
        <v>46118</v>
      </c>
      <c r="AY263">
        <v>46118</v>
      </c>
      <c r="AZ263">
        <v>46125</v>
      </c>
      <c r="BA263">
        <v>46129</v>
      </c>
      <c r="BB263">
        <v>46129</v>
      </c>
      <c r="BC263">
        <v>46119</v>
      </c>
      <c r="BD263">
        <v>46120</v>
      </c>
      <c r="BE263">
        <v>46120</v>
      </c>
      <c r="BF263" t="s">
        <v>196</v>
      </c>
      <c r="BG263">
        <v>46125</v>
      </c>
      <c r="BH263">
        <v>46128</v>
      </c>
      <c r="BI263">
        <v>46128</v>
      </c>
      <c r="BJ263" t="s">
        <v>1391</v>
      </c>
      <c r="BL263">
        <v>46128</v>
      </c>
      <c r="BM263">
        <v>46132</v>
      </c>
      <c r="BN263">
        <v>46132</v>
      </c>
      <c r="BO263">
        <v>46131</v>
      </c>
      <c r="BP263">
        <v>46134</v>
      </c>
      <c r="BQ263">
        <v>46134</v>
      </c>
      <c r="BR263">
        <v>46140</v>
      </c>
      <c r="BS263">
        <v>46141</v>
      </c>
      <c r="BT263">
        <v>46141</v>
      </c>
      <c r="BU263">
        <v>46139</v>
      </c>
      <c r="BV263">
        <v>46139</v>
      </c>
      <c r="BW263">
        <v>46136</v>
      </c>
      <c r="BX263" t="s">
        <v>316</v>
      </c>
      <c r="CI263">
        <v>46135</v>
      </c>
      <c r="CJ263">
        <v>46135</v>
      </c>
      <c r="CK263">
        <v>46135</v>
      </c>
      <c r="CN263" t="s">
        <v>113</v>
      </c>
      <c r="CO263" t="s">
        <v>113</v>
      </c>
      <c r="CP263" t="s">
        <v>113</v>
      </c>
      <c r="CQ263" t="s">
        <v>113</v>
      </c>
      <c r="CR263" t="s">
        <v>119</v>
      </c>
      <c r="CS263">
        <v>46107</v>
      </c>
      <c r="CT263" t="s">
        <v>151</v>
      </c>
      <c r="CU263" t="s">
        <v>113</v>
      </c>
      <c r="CV263" t="s">
        <v>113</v>
      </c>
      <c r="CW263" t="s">
        <v>113</v>
      </c>
      <c r="CX263" t="s">
        <v>113</v>
      </c>
      <c r="CY263" t="s">
        <v>1701</v>
      </c>
      <c r="CZ263" t="s">
        <v>289</v>
      </c>
    </row>
    <row r="264" spans="1:105" x14ac:dyDescent="0.3">
      <c r="A264" t="s">
        <v>1702</v>
      </c>
      <c r="B264" t="s">
        <v>1703</v>
      </c>
      <c r="C264" t="s">
        <v>107</v>
      </c>
      <c r="D264" t="s">
        <v>108</v>
      </c>
      <c r="F264" t="s">
        <v>1704</v>
      </c>
      <c r="G264" t="s">
        <v>247</v>
      </c>
      <c r="H264" t="s">
        <v>1699</v>
      </c>
      <c r="I264" t="s">
        <v>1705</v>
      </c>
      <c r="J264" t="s">
        <v>308</v>
      </c>
      <c r="K264" t="s">
        <v>137</v>
      </c>
      <c r="M264" t="s">
        <v>540</v>
      </c>
      <c r="N264">
        <v>4</v>
      </c>
      <c r="O264" t="s">
        <v>1706</v>
      </c>
      <c r="P264">
        <v>46107</v>
      </c>
      <c r="Q264" t="s">
        <v>140</v>
      </c>
      <c r="R264">
        <v>46109</v>
      </c>
      <c r="S264" t="s">
        <v>252</v>
      </c>
      <c r="T264" t="s">
        <v>179</v>
      </c>
      <c r="U264" t="s">
        <v>112</v>
      </c>
      <c r="V264" t="s">
        <v>143</v>
      </c>
      <c r="W264" t="s">
        <v>144</v>
      </c>
      <c r="X264" t="s">
        <v>312</v>
      </c>
      <c r="Y264" t="s">
        <v>144</v>
      </c>
      <c r="Z264" t="s">
        <v>144</v>
      </c>
      <c r="AB264" t="s">
        <v>375</v>
      </c>
      <c r="AC264" t="s">
        <v>1390</v>
      </c>
      <c r="AD264" t="s">
        <v>376</v>
      </c>
      <c r="AE264">
        <v>46121</v>
      </c>
      <c r="AF264">
        <v>46121</v>
      </c>
      <c r="AG264">
        <v>46121</v>
      </c>
      <c r="AH264">
        <v>46123</v>
      </c>
      <c r="AI264">
        <v>46125</v>
      </c>
      <c r="AJ264">
        <v>46125</v>
      </c>
      <c r="AK264">
        <v>46128</v>
      </c>
      <c r="AL264">
        <v>46121</v>
      </c>
      <c r="AM264">
        <v>46121</v>
      </c>
      <c r="AN264">
        <v>46132</v>
      </c>
      <c r="AO264">
        <v>46133</v>
      </c>
      <c r="AP264">
        <v>46133</v>
      </c>
      <c r="AQ264" t="s">
        <v>256</v>
      </c>
      <c r="AR264">
        <v>46142</v>
      </c>
      <c r="AS264">
        <v>46142</v>
      </c>
      <c r="AT264">
        <v>46118</v>
      </c>
      <c r="AU264">
        <v>46119</v>
      </c>
      <c r="AV264">
        <v>46119</v>
      </c>
      <c r="AW264">
        <v>46118</v>
      </c>
      <c r="AX264">
        <v>46119</v>
      </c>
      <c r="AY264">
        <v>46119</v>
      </c>
      <c r="AZ264">
        <v>46125</v>
      </c>
      <c r="BA264">
        <v>46129</v>
      </c>
      <c r="BB264">
        <v>46129</v>
      </c>
      <c r="BC264">
        <v>46120</v>
      </c>
      <c r="BD264">
        <v>46119</v>
      </c>
      <c r="BE264">
        <v>46119</v>
      </c>
      <c r="BF264" t="s">
        <v>149</v>
      </c>
      <c r="BG264">
        <v>46127</v>
      </c>
      <c r="BH264">
        <v>46129</v>
      </c>
      <c r="BI264">
        <v>46129</v>
      </c>
      <c r="BJ264" t="s">
        <v>1391</v>
      </c>
      <c r="BL264">
        <v>46131</v>
      </c>
      <c r="BM264">
        <v>46134</v>
      </c>
      <c r="BN264">
        <v>46134</v>
      </c>
      <c r="BO264">
        <v>46135</v>
      </c>
      <c r="BP264">
        <v>46135</v>
      </c>
      <c r="BQ264">
        <v>46135</v>
      </c>
      <c r="BR264">
        <v>46142</v>
      </c>
      <c r="BS264">
        <v>46142</v>
      </c>
      <c r="BT264">
        <v>46142</v>
      </c>
      <c r="BU264">
        <v>46141</v>
      </c>
      <c r="BV264">
        <v>46142</v>
      </c>
      <c r="BW264">
        <v>46142</v>
      </c>
      <c r="BX264" t="s">
        <v>316</v>
      </c>
      <c r="CI264">
        <v>46135</v>
      </c>
      <c r="CJ264">
        <v>46135</v>
      </c>
      <c r="CK264">
        <v>46135</v>
      </c>
      <c r="CN264" t="s">
        <v>113</v>
      </c>
      <c r="CO264" t="s">
        <v>113</v>
      </c>
      <c r="CP264" t="s">
        <v>113</v>
      </c>
      <c r="CQ264" t="s">
        <v>113</v>
      </c>
      <c r="CR264" t="s">
        <v>119</v>
      </c>
      <c r="CS264">
        <v>46107</v>
      </c>
      <c r="CT264" t="s">
        <v>151</v>
      </c>
      <c r="CU264" t="s">
        <v>113</v>
      </c>
      <c r="CV264" t="s">
        <v>113</v>
      </c>
      <c r="CW264" t="s">
        <v>113</v>
      </c>
      <c r="CX264" t="s">
        <v>113</v>
      </c>
      <c r="CY264" t="s">
        <v>1701</v>
      </c>
      <c r="CZ264" t="s">
        <v>289</v>
      </c>
    </row>
    <row r="265" spans="1:105" x14ac:dyDescent="0.3">
      <c r="A265" t="s">
        <v>1707</v>
      </c>
      <c r="B265" t="s">
        <v>1708</v>
      </c>
      <c r="C265" t="s">
        <v>245</v>
      </c>
      <c r="D265" t="s">
        <v>108</v>
      </c>
      <c r="F265" t="s">
        <v>1709</v>
      </c>
      <c r="G265" t="s">
        <v>247</v>
      </c>
      <c r="H265" t="s">
        <v>1710</v>
      </c>
      <c r="I265" t="s">
        <v>1711</v>
      </c>
      <c r="J265" t="s">
        <v>249</v>
      </c>
      <c r="K265" t="s">
        <v>249</v>
      </c>
      <c r="L265" t="s">
        <v>1712</v>
      </c>
      <c r="M265" t="s">
        <v>138</v>
      </c>
      <c r="N265">
        <v>4</v>
      </c>
      <c r="O265" t="s">
        <v>1713</v>
      </c>
      <c r="P265">
        <v>46120</v>
      </c>
      <c r="Q265" t="s">
        <v>140</v>
      </c>
      <c r="R265">
        <v>46122</v>
      </c>
      <c r="S265" t="s">
        <v>141</v>
      </c>
      <c r="T265" t="s">
        <v>179</v>
      </c>
      <c r="U265" t="s">
        <v>249</v>
      </c>
      <c r="V265" t="s">
        <v>143</v>
      </c>
      <c r="W265" t="s">
        <v>148</v>
      </c>
      <c r="X265" t="s">
        <v>148</v>
      </c>
      <c r="Y265" t="s">
        <v>148</v>
      </c>
      <c r="Z265" t="s">
        <v>148</v>
      </c>
      <c r="AA265" t="s">
        <v>148</v>
      </c>
      <c r="AB265" t="s">
        <v>1322</v>
      </c>
      <c r="AC265" t="s">
        <v>113</v>
      </c>
      <c r="AD265" t="s">
        <v>376</v>
      </c>
      <c r="AE265">
        <v>46135</v>
      </c>
      <c r="AF265">
        <v>46130</v>
      </c>
      <c r="AG265">
        <v>46130</v>
      </c>
      <c r="AH265">
        <v>46136</v>
      </c>
      <c r="AI265">
        <v>46130</v>
      </c>
      <c r="AJ265">
        <v>46130</v>
      </c>
      <c r="AK265">
        <v>46135</v>
      </c>
      <c r="AL265">
        <v>46130</v>
      </c>
      <c r="AM265">
        <v>46130</v>
      </c>
      <c r="AN265">
        <v>46136</v>
      </c>
      <c r="AO265">
        <v>46130</v>
      </c>
      <c r="AP265">
        <v>46130</v>
      </c>
      <c r="AQ265" t="s">
        <v>256</v>
      </c>
      <c r="AR265">
        <v>46142</v>
      </c>
      <c r="AS265">
        <v>46142</v>
      </c>
      <c r="AT265">
        <v>46128</v>
      </c>
      <c r="AU265">
        <v>46130</v>
      </c>
      <c r="AV265">
        <v>46130</v>
      </c>
      <c r="AW265">
        <v>46128</v>
      </c>
      <c r="AX265">
        <v>46130</v>
      </c>
      <c r="AY265">
        <v>46130</v>
      </c>
      <c r="AZ265">
        <v>46135</v>
      </c>
      <c r="BA265">
        <v>46140</v>
      </c>
      <c r="BB265">
        <v>46140</v>
      </c>
      <c r="BC265">
        <v>46129</v>
      </c>
      <c r="BD265">
        <v>46132</v>
      </c>
      <c r="BE265">
        <v>46132</v>
      </c>
      <c r="BG265">
        <v>46132</v>
      </c>
      <c r="BH265">
        <v>46134</v>
      </c>
      <c r="BI265">
        <v>46134</v>
      </c>
      <c r="BJ265" t="s">
        <v>249</v>
      </c>
      <c r="BL265">
        <v>46139</v>
      </c>
      <c r="BM265">
        <v>46139</v>
      </c>
      <c r="BN265">
        <v>46139</v>
      </c>
      <c r="BO265">
        <v>46140</v>
      </c>
      <c r="BP265">
        <v>46140</v>
      </c>
      <c r="BQ265">
        <v>46140</v>
      </c>
      <c r="BR265">
        <v>46142</v>
      </c>
      <c r="BS265">
        <v>46142</v>
      </c>
      <c r="BT265">
        <v>46142</v>
      </c>
      <c r="BU265">
        <v>46141</v>
      </c>
      <c r="BV265">
        <v>46142</v>
      </c>
      <c r="BW265">
        <v>46142</v>
      </c>
      <c r="BX265" t="s">
        <v>1714</v>
      </c>
      <c r="CN265" t="s">
        <v>113</v>
      </c>
      <c r="CO265" t="s">
        <v>113</v>
      </c>
      <c r="CP265" t="s">
        <v>113</v>
      </c>
      <c r="CQ265" t="s">
        <v>113</v>
      </c>
      <c r="CR265" t="s">
        <v>113</v>
      </c>
      <c r="CS265" t="s">
        <v>113</v>
      </c>
      <c r="CT265" t="s">
        <v>113</v>
      </c>
      <c r="CU265" t="s">
        <v>113</v>
      </c>
      <c r="CV265" t="s">
        <v>113</v>
      </c>
      <c r="CW265" t="s">
        <v>113</v>
      </c>
      <c r="CX265" t="s">
        <v>113</v>
      </c>
      <c r="CY265" t="s">
        <v>119</v>
      </c>
      <c r="CZ265" t="s">
        <v>258</v>
      </c>
    </row>
    <row r="266" spans="1:105" x14ac:dyDescent="0.3">
      <c r="A266" t="s">
        <v>1715</v>
      </c>
      <c r="B266" t="s">
        <v>1716</v>
      </c>
      <c r="C266" t="s">
        <v>107</v>
      </c>
      <c r="D266" t="s">
        <v>108</v>
      </c>
      <c r="F266" t="s">
        <v>1717</v>
      </c>
      <c r="G266" t="s">
        <v>247</v>
      </c>
      <c r="H266" t="s">
        <v>1718</v>
      </c>
      <c r="I266" t="s">
        <v>1719</v>
      </c>
      <c r="J266" t="s">
        <v>308</v>
      </c>
      <c r="K266" t="s">
        <v>137</v>
      </c>
      <c r="L266" t="s">
        <v>1720</v>
      </c>
      <c r="M266" t="s">
        <v>935</v>
      </c>
      <c r="N266">
        <v>4</v>
      </c>
      <c r="O266" t="s">
        <v>1706</v>
      </c>
      <c r="P266">
        <v>46112</v>
      </c>
      <c r="Q266" t="s">
        <v>140</v>
      </c>
      <c r="R266">
        <v>46113</v>
      </c>
      <c r="S266" t="s">
        <v>252</v>
      </c>
      <c r="T266" t="s">
        <v>179</v>
      </c>
      <c r="U266" t="s">
        <v>112</v>
      </c>
      <c r="V266" t="s">
        <v>143</v>
      </c>
      <c r="W266" t="s">
        <v>144</v>
      </c>
      <c r="X266" t="s">
        <v>144</v>
      </c>
      <c r="Y266" t="s">
        <v>144</v>
      </c>
      <c r="Z266" t="s">
        <v>144</v>
      </c>
      <c r="AA266" t="s">
        <v>144</v>
      </c>
      <c r="AB266" t="s">
        <v>387</v>
      </c>
      <c r="AC266" t="s">
        <v>146</v>
      </c>
      <c r="AD266" t="s">
        <v>376</v>
      </c>
      <c r="AE266">
        <v>46122</v>
      </c>
      <c r="AF266">
        <v>46122</v>
      </c>
      <c r="AG266">
        <v>46122</v>
      </c>
      <c r="AH266">
        <v>46125</v>
      </c>
      <c r="AI266">
        <v>46125</v>
      </c>
      <c r="AJ266">
        <v>46125</v>
      </c>
      <c r="AK266">
        <v>46129</v>
      </c>
      <c r="AL266">
        <v>46128</v>
      </c>
      <c r="AM266">
        <v>46128</v>
      </c>
      <c r="AN266">
        <v>46132</v>
      </c>
      <c r="AO266">
        <v>46133</v>
      </c>
      <c r="AP266">
        <v>46133</v>
      </c>
      <c r="AQ266" t="s">
        <v>256</v>
      </c>
      <c r="AR266">
        <v>46142</v>
      </c>
      <c r="AS266">
        <v>46142</v>
      </c>
      <c r="AT266">
        <v>46119</v>
      </c>
      <c r="AU266">
        <v>46119</v>
      </c>
      <c r="AV266">
        <v>46119</v>
      </c>
      <c r="AW266">
        <v>46119</v>
      </c>
      <c r="AX266">
        <v>46119</v>
      </c>
      <c r="AY266">
        <v>46119</v>
      </c>
      <c r="AZ266">
        <v>46125</v>
      </c>
      <c r="BA266">
        <v>46134</v>
      </c>
      <c r="BB266">
        <v>46134</v>
      </c>
      <c r="BC266">
        <v>46120</v>
      </c>
      <c r="BD266">
        <v>46122</v>
      </c>
      <c r="BE266">
        <v>46122</v>
      </c>
      <c r="BF266" t="s">
        <v>196</v>
      </c>
      <c r="BG266">
        <v>46127</v>
      </c>
      <c r="BH266">
        <v>46134</v>
      </c>
      <c r="BI266">
        <v>46134</v>
      </c>
      <c r="BJ266" t="s">
        <v>387</v>
      </c>
      <c r="BL266">
        <v>46130</v>
      </c>
      <c r="BM266">
        <v>46138</v>
      </c>
      <c r="BN266">
        <v>46138</v>
      </c>
      <c r="BO266">
        <v>46133</v>
      </c>
      <c r="BP266">
        <v>46139</v>
      </c>
      <c r="BQ266">
        <v>46139</v>
      </c>
      <c r="BR266">
        <v>46142</v>
      </c>
      <c r="BS266">
        <v>46142</v>
      </c>
      <c r="BT266">
        <v>46142</v>
      </c>
      <c r="BU266">
        <v>46141</v>
      </c>
      <c r="BV266">
        <v>46142</v>
      </c>
      <c r="BW266">
        <v>46142</v>
      </c>
      <c r="BX266" t="s">
        <v>316</v>
      </c>
      <c r="BY266">
        <v>46122</v>
      </c>
      <c r="BZ266">
        <v>46122</v>
      </c>
      <c r="CI266">
        <v>46136</v>
      </c>
      <c r="CJ266">
        <v>46136</v>
      </c>
      <c r="CK266">
        <v>46136</v>
      </c>
      <c r="CN266" t="s">
        <v>113</v>
      </c>
      <c r="CO266" t="s">
        <v>113</v>
      </c>
      <c r="CP266" t="s">
        <v>113</v>
      </c>
      <c r="CQ266" t="s">
        <v>113</v>
      </c>
      <c r="CR266" t="s">
        <v>119</v>
      </c>
      <c r="CS266">
        <v>46113</v>
      </c>
      <c r="CT266" t="s">
        <v>151</v>
      </c>
      <c r="CU266" t="s">
        <v>113</v>
      </c>
      <c r="CV266" t="s">
        <v>113</v>
      </c>
      <c r="CW266" t="s">
        <v>113</v>
      </c>
      <c r="CX266" t="s">
        <v>113</v>
      </c>
      <c r="CY266" t="s">
        <v>389</v>
      </c>
      <c r="CZ266" t="s">
        <v>289</v>
      </c>
    </row>
    <row r="267" spans="1:105" x14ac:dyDescent="0.3">
      <c r="A267" t="s">
        <v>1721</v>
      </c>
      <c r="B267" t="s">
        <v>1722</v>
      </c>
      <c r="C267" t="s">
        <v>245</v>
      </c>
      <c r="D267" t="s">
        <v>108</v>
      </c>
      <c r="F267" t="s">
        <v>1723</v>
      </c>
      <c r="G267" t="s">
        <v>247</v>
      </c>
      <c r="H267" t="s">
        <v>1724</v>
      </c>
      <c r="I267" t="s">
        <v>1725</v>
      </c>
      <c r="J267" t="s">
        <v>249</v>
      </c>
      <c r="K267" t="s">
        <v>249</v>
      </c>
      <c r="L267" t="s">
        <v>802</v>
      </c>
      <c r="M267" t="s">
        <v>218</v>
      </c>
      <c r="N267">
        <v>3</v>
      </c>
      <c r="O267" t="s">
        <v>1726</v>
      </c>
      <c r="P267">
        <v>46113</v>
      </c>
      <c r="Q267" t="s">
        <v>140</v>
      </c>
      <c r="R267">
        <v>2</v>
      </c>
      <c r="S267" t="s">
        <v>141</v>
      </c>
      <c r="T267" t="s">
        <v>179</v>
      </c>
      <c r="U267" t="s">
        <v>249</v>
      </c>
      <c r="V267" t="s">
        <v>143</v>
      </c>
      <c r="W267" t="s">
        <v>148</v>
      </c>
      <c r="X267" t="s">
        <v>148</v>
      </c>
      <c r="Y267" t="s">
        <v>148</v>
      </c>
      <c r="Z267" t="s">
        <v>148</v>
      </c>
      <c r="AA267" t="s">
        <v>148</v>
      </c>
      <c r="AB267" t="s">
        <v>375</v>
      </c>
      <c r="AC267" t="s">
        <v>113</v>
      </c>
      <c r="AD267" t="s">
        <v>376</v>
      </c>
      <c r="AE267">
        <v>46123</v>
      </c>
      <c r="AF267">
        <v>46123</v>
      </c>
      <c r="AG267">
        <v>46123</v>
      </c>
      <c r="AH267">
        <v>46124</v>
      </c>
      <c r="AI267">
        <v>46124</v>
      </c>
      <c r="AJ267">
        <v>46124</v>
      </c>
      <c r="AK267">
        <v>46123</v>
      </c>
      <c r="AL267">
        <v>46123</v>
      </c>
      <c r="AM267">
        <v>46123</v>
      </c>
      <c r="AN267">
        <v>46124</v>
      </c>
      <c r="AO267">
        <v>46124</v>
      </c>
      <c r="AP267">
        <v>46124</v>
      </c>
      <c r="AQ267" t="s">
        <v>1727</v>
      </c>
      <c r="AR267">
        <v>46132</v>
      </c>
      <c r="AS267">
        <v>46132</v>
      </c>
      <c r="AT267">
        <v>46118</v>
      </c>
      <c r="AU267">
        <v>46118</v>
      </c>
      <c r="AV267">
        <v>46118</v>
      </c>
      <c r="AW267">
        <v>46118</v>
      </c>
      <c r="AX267">
        <v>46118</v>
      </c>
      <c r="AY267">
        <v>46118</v>
      </c>
      <c r="AZ267">
        <v>46120</v>
      </c>
      <c r="BA267">
        <v>46128</v>
      </c>
      <c r="BB267">
        <v>46128</v>
      </c>
      <c r="BC267">
        <v>46119</v>
      </c>
      <c r="BD267">
        <v>46119</v>
      </c>
      <c r="BE267">
        <v>46119</v>
      </c>
      <c r="BF267" t="s">
        <v>249</v>
      </c>
      <c r="BG267">
        <v>46121</v>
      </c>
      <c r="BH267">
        <v>46126</v>
      </c>
      <c r="BI267">
        <v>46126</v>
      </c>
      <c r="BJ267" t="s">
        <v>249</v>
      </c>
      <c r="BL267">
        <v>46125</v>
      </c>
      <c r="BM267">
        <v>46124</v>
      </c>
      <c r="BN267">
        <v>46124</v>
      </c>
      <c r="BO267">
        <v>46126</v>
      </c>
      <c r="BP267">
        <v>46125</v>
      </c>
      <c r="BQ267">
        <v>46125</v>
      </c>
      <c r="BR267">
        <v>46129</v>
      </c>
      <c r="BS267">
        <v>46141</v>
      </c>
      <c r="BT267">
        <v>46141</v>
      </c>
      <c r="BU267">
        <v>46128</v>
      </c>
      <c r="BV267">
        <v>46129</v>
      </c>
      <c r="BW267">
        <v>46129</v>
      </c>
      <c r="BX267" t="s">
        <v>1728</v>
      </c>
      <c r="BY267">
        <v>46107</v>
      </c>
      <c r="CN267" t="s">
        <v>113</v>
      </c>
      <c r="CO267" t="s">
        <v>113</v>
      </c>
      <c r="CP267" t="s">
        <v>113</v>
      </c>
      <c r="CQ267" t="s">
        <v>113</v>
      </c>
      <c r="CR267" t="s">
        <v>113</v>
      </c>
      <c r="CS267" t="s">
        <v>113</v>
      </c>
      <c r="CT267" t="s">
        <v>113</v>
      </c>
      <c r="CU267" t="s">
        <v>113</v>
      </c>
      <c r="CV267" t="s">
        <v>113</v>
      </c>
      <c r="CW267" t="s">
        <v>113</v>
      </c>
      <c r="CX267" t="s">
        <v>113</v>
      </c>
      <c r="CY267" t="s">
        <v>119</v>
      </c>
      <c r="CZ267" t="s">
        <v>258</v>
      </c>
    </row>
    <row r="268" spans="1:105" x14ac:dyDescent="0.3">
      <c r="A268" t="s">
        <v>1729</v>
      </c>
      <c r="B268" t="s">
        <v>1730</v>
      </c>
      <c r="C268" t="s">
        <v>107</v>
      </c>
      <c r="D268" t="s">
        <v>108</v>
      </c>
      <c r="F268" t="s">
        <v>1731</v>
      </c>
      <c r="G268" t="s">
        <v>247</v>
      </c>
      <c r="H268" t="s">
        <v>1724</v>
      </c>
      <c r="I268" t="s">
        <v>1732</v>
      </c>
      <c r="J268" t="s">
        <v>371</v>
      </c>
      <c r="K268" t="s">
        <v>137</v>
      </c>
      <c r="L268" t="s">
        <v>1733</v>
      </c>
      <c r="M268" t="s">
        <v>115</v>
      </c>
      <c r="N268">
        <v>4</v>
      </c>
      <c r="O268" t="s">
        <v>1706</v>
      </c>
      <c r="P268">
        <v>46110</v>
      </c>
      <c r="Q268" t="s">
        <v>140</v>
      </c>
      <c r="R268">
        <v>46113</v>
      </c>
      <c r="S268" t="s">
        <v>252</v>
      </c>
      <c r="T268" t="s">
        <v>179</v>
      </c>
      <c r="U268" t="s">
        <v>112</v>
      </c>
      <c r="V268" t="s">
        <v>143</v>
      </c>
      <c r="W268" t="s">
        <v>144</v>
      </c>
      <c r="X268" t="s">
        <v>312</v>
      </c>
      <c r="Y268" t="s">
        <v>144</v>
      </c>
      <c r="Z268" t="s">
        <v>144</v>
      </c>
      <c r="AB268" t="s">
        <v>375</v>
      </c>
      <c r="AC268" t="s">
        <v>1390</v>
      </c>
      <c r="AD268" t="s">
        <v>376</v>
      </c>
      <c r="AE268">
        <v>46119</v>
      </c>
      <c r="AF268">
        <v>46119</v>
      </c>
      <c r="AG268">
        <v>46119</v>
      </c>
      <c r="AH268">
        <v>46122</v>
      </c>
      <c r="AI268">
        <v>46120</v>
      </c>
      <c r="AJ268">
        <v>46120</v>
      </c>
      <c r="AK268">
        <v>46119</v>
      </c>
      <c r="AL268">
        <v>46119</v>
      </c>
      <c r="AM268">
        <v>46119</v>
      </c>
      <c r="AN268">
        <v>46122</v>
      </c>
      <c r="AO268">
        <v>46120</v>
      </c>
      <c r="AP268">
        <v>46120</v>
      </c>
      <c r="AQ268" t="s">
        <v>256</v>
      </c>
      <c r="AR268">
        <v>46142</v>
      </c>
      <c r="AS268">
        <v>46142</v>
      </c>
      <c r="AT268">
        <v>46120</v>
      </c>
      <c r="AU268">
        <v>46119</v>
      </c>
      <c r="AV268">
        <v>46119</v>
      </c>
      <c r="AW268">
        <v>46120</v>
      </c>
      <c r="AX268">
        <v>46119</v>
      </c>
      <c r="AY268">
        <v>46119</v>
      </c>
      <c r="AZ268">
        <v>46127</v>
      </c>
      <c r="BA268">
        <v>46129</v>
      </c>
      <c r="BB268">
        <v>46129</v>
      </c>
      <c r="BC268">
        <v>46121</v>
      </c>
      <c r="BD268">
        <v>46120</v>
      </c>
      <c r="BE268">
        <v>46120</v>
      </c>
      <c r="BF268" t="s">
        <v>149</v>
      </c>
      <c r="BG268">
        <v>46127</v>
      </c>
      <c r="BH268">
        <v>46129</v>
      </c>
      <c r="BI268">
        <v>46129</v>
      </c>
      <c r="BJ268" t="s">
        <v>1391</v>
      </c>
      <c r="BL268">
        <v>46131</v>
      </c>
      <c r="BM268">
        <v>46134</v>
      </c>
      <c r="BN268">
        <v>46134</v>
      </c>
      <c r="BO268">
        <v>46133</v>
      </c>
      <c r="BP268">
        <v>46135</v>
      </c>
      <c r="BQ268">
        <v>46135</v>
      </c>
      <c r="BR268">
        <v>46142</v>
      </c>
      <c r="BS268">
        <v>46142</v>
      </c>
      <c r="BT268">
        <v>46142</v>
      </c>
      <c r="BU268">
        <v>46141</v>
      </c>
      <c r="BV268">
        <v>46142</v>
      </c>
      <c r="BW268">
        <v>46142</v>
      </c>
      <c r="BX268" t="s">
        <v>316</v>
      </c>
      <c r="CI268">
        <v>46136</v>
      </c>
      <c r="CJ268">
        <v>46136</v>
      </c>
      <c r="CK268">
        <v>46136</v>
      </c>
      <c r="CN268" t="s">
        <v>113</v>
      </c>
      <c r="CO268" t="s">
        <v>113</v>
      </c>
      <c r="CP268" t="s">
        <v>113</v>
      </c>
      <c r="CQ268" t="s">
        <v>113</v>
      </c>
      <c r="CR268" t="s">
        <v>119</v>
      </c>
      <c r="CS268">
        <v>46113</v>
      </c>
      <c r="CT268" t="s">
        <v>151</v>
      </c>
      <c r="CU268" t="s">
        <v>113</v>
      </c>
      <c r="CV268" t="s">
        <v>113</v>
      </c>
      <c r="CW268" t="s">
        <v>113</v>
      </c>
      <c r="CX268" t="s">
        <v>113</v>
      </c>
      <c r="CY268" t="s">
        <v>1701</v>
      </c>
      <c r="CZ268" t="s">
        <v>289</v>
      </c>
    </row>
    <row r="269" spans="1:105" x14ac:dyDescent="0.3">
      <c r="A269" t="s">
        <v>1734</v>
      </c>
      <c r="B269" t="s">
        <v>1735</v>
      </c>
      <c r="C269" t="s">
        <v>107</v>
      </c>
      <c r="D269" t="s">
        <v>108</v>
      </c>
      <c r="F269" t="s">
        <v>1736</v>
      </c>
      <c r="G269" t="s">
        <v>133</v>
      </c>
      <c r="H269" t="s">
        <v>1242</v>
      </c>
      <c r="I269" t="s">
        <v>1737</v>
      </c>
      <c r="J269" t="s">
        <v>327</v>
      </c>
      <c r="K269" t="s">
        <v>161</v>
      </c>
      <c r="L269" t="s">
        <v>1738</v>
      </c>
      <c r="M269" t="s">
        <v>115</v>
      </c>
      <c r="N269">
        <v>3</v>
      </c>
      <c r="O269" t="s">
        <v>1246</v>
      </c>
      <c r="P269">
        <v>46213</v>
      </c>
      <c r="Q269" t="s">
        <v>140</v>
      </c>
      <c r="R269">
        <v>46216</v>
      </c>
      <c r="S269" t="s">
        <v>141</v>
      </c>
      <c r="T269" t="s">
        <v>253</v>
      </c>
      <c r="U269" t="s">
        <v>112</v>
      </c>
      <c r="V269" t="s">
        <v>143</v>
      </c>
      <c r="W269" t="s">
        <v>144</v>
      </c>
      <c r="X269" t="s">
        <v>144</v>
      </c>
      <c r="Y269" t="s">
        <v>144</v>
      </c>
      <c r="Z269" t="s">
        <v>144</v>
      </c>
      <c r="AA269" t="s">
        <v>144</v>
      </c>
      <c r="AB269" t="s">
        <v>180</v>
      </c>
      <c r="AC269" t="s">
        <v>146</v>
      </c>
      <c r="AD269" t="s">
        <v>181</v>
      </c>
      <c r="AE269">
        <v>46239</v>
      </c>
      <c r="AF269">
        <v>46239</v>
      </c>
      <c r="AG269">
        <v>46239</v>
      </c>
      <c r="AH269">
        <v>46241</v>
      </c>
      <c r="AI269">
        <v>46244</v>
      </c>
      <c r="AJ269">
        <v>46244</v>
      </c>
      <c r="AK269">
        <v>46247</v>
      </c>
      <c r="AL269">
        <v>46247</v>
      </c>
      <c r="AM269">
        <v>46247</v>
      </c>
      <c r="AN269">
        <v>46249</v>
      </c>
      <c r="AO269">
        <v>46251</v>
      </c>
      <c r="AP269">
        <v>46251</v>
      </c>
      <c r="AT269">
        <v>46244</v>
      </c>
      <c r="AU269">
        <v>46245</v>
      </c>
      <c r="AV269">
        <v>46245</v>
      </c>
      <c r="AW269">
        <v>46244</v>
      </c>
      <c r="AX269">
        <v>46245</v>
      </c>
      <c r="AY269">
        <v>46245</v>
      </c>
      <c r="AZ269">
        <v>46259</v>
      </c>
      <c r="BA269">
        <v>46259</v>
      </c>
      <c r="BB269">
        <v>46259</v>
      </c>
      <c r="BC269">
        <v>46245</v>
      </c>
      <c r="BD269">
        <v>46246</v>
      </c>
      <c r="BE269">
        <v>46246</v>
      </c>
      <c r="BF269" t="s">
        <v>149</v>
      </c>
      <c r="BG269">
        <v>46251</v>
      </c>
      <c r="BH269">
        <v>46254</v>
      </c>
      <c r="BI269">
        <v>46254</v>
      </c>
      <c r="BJ269" t="s">
        <v>180</v>
      </c>
      <c r="BK269">
        <v>60</v>
      </c>
      <c r="BL269">
        <v>46254</v>
      </c>
      <c r="BM269">
        <v>46256</v>
      </c>
      <c r="BN269">
        <v>46256</v>
      </c>
      <c r="BO269">
        <v>46256</v>
      </c>
      <c r="BP269">
        <v>46258</v>
      </c>
      <c r="BQ269">
        <v>46258</v>
      </c>
      <c r="BR269">
        <v>46262</v>
      </c>
      <c r="BS269">
        <v>46265</v>
      </c>
      <c r="BT269">
        <v>46265</v>
      </c>
      <c r="BU269">
        <v>46261</v>
      </c>
      <c r="BV269">
        <v>46267</v>
      </c>
      <c r="BX269" t="s">
        <v>1238</v>
      </c>
      <c r="CN269" t="s">
        <v>113</v>
      </c>
      <c r="CO269" t="s">
        <v>113</v>
      </c>
      <c r="CP269" t="s">
        <v>113</v>
      </c>
      <c r="CQ269" t="s">
        <v>1734</v>
      </c>
      <c r="CR269">
        <v>46218</v>
      </c>
      <c r="CS269">
        <v>46213</v>
      </c>
      <c r="CT269" t="s">
        <v>151</v>
      </c>
      <c r="CU269" t="s">
        <v>170</v>
      </c>
      <c r="CV269" t="s">
        <v>144</v>
      </c>
      <c r="CW269" t="s">
        <v>171</v>
      </c>
      <c r="CX269" t="s">
        <v>113</v>
      </c>
      <c r="CY269" t="s">
        <v>183</v>
      </c>
      <c r="CZ269" t="s">
        <v>153</v>
      </c>
      <c r="DA269" t="s">
        <v>104</v>
      </c>
    </row>
    <row r="270" spans="1:105" x14ac:dyDescent="0.3">
      <c r="A270" t="s">
        <v>1739</v>
      </c>
      <c r="B270" t="s">
        <v>1740</v>
      </c>
      <c r="C270" t="s">
        <v>107</v>
      </c>
      <c r="D270" t="s">
        <v>108</v>
      </c>
      <c r="F270" t="s">
        <v>1741</v>
      </c>
      <c r="G270" t="s">
        <v>133</v>
      </c>
      <c r="H270" t="s">
        <v>1242</v>
      </c>
      <c r="I270" t="s">
        <v>1742</v>
      </c>
      <c r="J270" t="s">
        <v>327</v>
      </c>
      <c r="K270" t="s">
        <v>161</v>
      </c>
      <c r="L270" t="s">
        <v>1279</v>
      </c>
      <c r="M270" t="s">
        <v>115</v>
      </c>
      <c r="N270">
        <v>3</v>
      </c>
      <c r="O270" t="s">
        <v>1246</v>
      </c>
      <c r="P270">
        <v>46213</v>
      </c>
      <c r="Q270" t="s">
        <v>140</v>
      </c>
      <c r="R270">
        <v>46216</v>
      </c>
      <c r="S270" t="s">
        <v>141</v>
      </c>
      <c r="T270" t="s">
        <v>253</v>
      </c>
      <c r="U270" t="s">
        <v>112</v>
      </c>
      <c r="V270" t="s">
        <v>143</v>
      </c>
      <c r="W270" t="s">
        <v>144</v>
      </c>
      <c r="X270" t="s">
        <v>144</v>
      </c>
      <c r="Y270" t="s">
        <v>144</v>
      </c>
      <c r="Z270" t="s">
        <v>144</v>
      </c>
      <c r="AA270" t="s">
        <v>144</v>
      </c>
      <c r="AB270" t="s">
        <v>180</v>
      </c>
      <c r="AC270" t="s">
        <v>146</v>
      </c>
      <c r="AD270" t="s">
        <v>181</v>
      </c>
      <c r="AE270">
        <v>46239</v>
      </c>
      <c r="AF270">
        <v>46239</v>
      </c>
      <c r="AG270">
        <v>46239</v>
      </c>
      <c r="AH270">
        <v>46241</v>
      </c>
      <c r="AI270">
        <v>46244</v>
      </c>
      <c r="AJ270">
        <v>46244</v>
      </c>
      <c r="AK270">
        <v>46251</v>
      </c>
      <c r="AL270">
        <v>46251</v>
      </c>
      <c r="AM270">
        <v>46251</v>
      </c>
      <c r="AN270">
        <v>46253</v>
      </c>
      <c r="AO270">
        <v>46253</v>
      </c>
      <c r="AP270">
        <v>46253</v>
      </c>
      <c r="AT270">
        <v>46244</v>
      </c>
      <c r="AU270">
        <v>46244</v>
      </c>
      <c r="AV270">
        <v>46244</v>
      </c>
      <c r="AW270">
        <v>46244</v>
      </c>
      <c r="AX270">
        <v>46244</v>
      </c>
      <c r="AY270">
        <v>46244</v>
      </c>
      <c r="AZ270">
        <v>46259</v>
      </c>
      <c r="BA270">
        <v>46259</v>
      </c>
      <c r="BB270">
        <v>46259</v>
      </c>
      <c r="BC270">
        <v>46245</v>
      </c>
      <c r="BD270">
        <v>46246</v>
      </c>
      <c r="BE270">
        <v>46246</v>
      </c>
      <c r="BF270" t="s">
        <v>149</v>
      </c>
      <c r="BG270">
        <v>46252</v>
      </c>
      <c r="BH270">
        <v>46252</v>
      </c>
      <c r="BI270">
        <v>46252</v>
      </c>
      <c r="BJ270" t="s">
        <v>180</v>
      </c>
      <c r="BK270">
        <v>50</v>
      </c>
      <c r="BL270">
        <v>46257</v>
      </c>
      <c r="BM270">
        <v>46256</v>
      </c>
      <c r="BN270">
        <v>46256</v>
      </c>
      <c r="BO270">
        <v>46259</v>
      </c>
      <c r="BP270">
        <v>46258</v>
      </c>
      <c r="BQ270">
        <v>46258</v>
      </c>
      <c r="BR270">
        <v>46263</v>
      </c>
      <c r="BS270">
        <v>46265</v>
      </c>
      <c r="BT270">
        <v>46265</v>
      </c>
      <c r="BU270">
        <v>46262</v>
      </c>
      <c r="BV270">
        <v>46264</v>
      </c>
      <c r="BX270" t="s">
        <v>1238</v>
      </c>
      <c r="CN270" t="s">
        <v>113</v>
      </c>
      <c r="CO270" t="s">
        <v>113</v>
      </c>
      <c r="CP270" t="s">
        <v>113</v>
      </c>
      <c r="CQ270" t="s">
        <v>1739</v>
      </c>
      <c r="CR270">
        <v>46218</v>
      </c>
      <c r="CS270">
        <v>46213</v>
      </c>
      <c r="CT270" t="s">
        <v>151</v>
      </c>
      <c r="CU270" t="s">
        <v>170</v>
      </c>
      <c r="CV270" t="s">
        <v>144</v>
      </c>
      <c r="CW270" t="s">
        <v>171</v>
      </c>
      <c r="CX270" t="s">
        <v>113</v>
      </c>
      <c r="CY270" t="s">
        <v>183</v>
      </c>
      <c r="CZ270" t="s">
        <v>153</v>
      </c>
      <c r="DA270" t="s">
        <v>104</v>
      </c>
    </row>
    <row r="271" spans="1:105" x14ac:dyDescent="0.3">
      <c r="A271" t="s">
        <v>1743</v>
      </c>
      <c r="B271" t="s">
        <v>1744</v>
      </c>
      <c r="C271" t="s">
        <v>107</v>
      </c>
      <c r="D271" t="s">
        <v>108</v>
      </c>
      <c r="F271" t="s">
        <v>1745</v>
      </c>
      <c r="G271" t="s">
        <v>247</v>
      </c>
      <c r="H271" t="s">
        <v>1746</v>
      </c>
      <c r="I271" t="s">
        <v>1747</v>
      </c>
      <c r="J271" t="s">
        <v>1187</v>
      </c>
      <c r="K271" t="s">
        <v>161</v>
      </c>
      <c r="M271" t="s">
        <v>1189</v>
      </c>
      <c r="N271">
        <v>4</v>
      </c>
      <c r="O271" t="s">
        <v>1748</v>
      </c>
      <c r="P271">
        <v>46169</v>
      </c>
      <c r="Q271" t="s">
        <v>140</v>
      </c>
      <c r="R271">
        <v>46169</v>
      </c>
      <c r="S271" t="s">
        <v>165</v>
      </c>
      <c r="T271" t="s">
        <v>347</v>
      </c>
      <c r="U271" t="s">
        <v>112</v>
      </c>
      <c r="V271" t="s">
        <v>143</v>
      </c>
      <c r="W271" t="s">
        <v>144</v>
      </c>
      <c r="X271" t="s">
        <v>144</v>
      </c>
      <c r="Y271" t="s">
        <v>312</v>
      </c>
      <c r="Z271" t="s">
        <v>144</v>
      </c>
      <c r="AA271" t="s">
        <v>144</v>
      </c>
      <c r="AB271" t="s">
        <v>1322</v>
      </c>
      <c r="AC271" t="s">
        <v>146</v>
      </c>
      <c r="AD271" t="s">
        <v>376</v>
      </c>
      <c r="AE271">
        <v>46171</v>
      </c>
      <c r="AF271">
        <v>46171</v>
      </c>
      <c r="AG271">
        <v>46171</v>
      </c>
      <c r="AH271">
        <v>46178</v>
      </c>
      <c r="AI271">
        <v>46176</v>
      </c>
      <c r="AJ271">
        <v>46176</v>
      </c>
      <c r="AK271">
        <v>46181</v>
      </c>
      <c r="AL271">
        <v>46181</v>
      </c>
      <c r="AM271">
        <v>46181</v>
      </c>
      <c r="AN271">
        <v>46188</v>
      </c>
      <c r="AO271">
        <v>46284</v>
      </c>
      <c r="AQ271" t="s">
        <v>286</v>
      </c>
      <c r="AR271" t="s">
        <v>113</v>
      </c>
      <c r="AS271" t="s">
        <v>113</v>
      </c>
      <c r="AT271">
        <v>46186</v>
      </c>
      <c r="AU271">
        <v>46186</v>
      </c>
      <c r="AV271">
        <v>46186</v>
      </c>
      <c r="AW271">
        <v>46186</v>
      </c>
      <c r="AX271">
        <v>46186</v>
      </c>
      <c r="AY271">
        <v>46186</v>
      </c>
      <c r="AZ271">
        <v>46190</v>
      </c>
      <c r="BA271">
        <v>46277</v>
      </c>
      <c r="BC271">
        <v>46189</v>
      </c>
      <c r="BD271">
        <v>46186</v>
      </c>
      <c r="BE271">
        <v>46186</v>
      </c>
      <c r="BF271" t="s">
        <v>149</v>
      </c>
      <c r="BG271">
        <v>46196</v>
      </c>
      <c r="BH271">
        <v>46283</v>
      </c>
      <c r="BJ271" t="s">
        <v>180</v>
      </c>
      <c r="BK271" t="s">
        <v>1518</v>
      </c>
      <c r="BL271">
        <v>46199</v>
      </c>
      <c r="BM271">
        <v>46285</v>
      </c>
      <c r="BO271">
        <v>46203</v>
      </c>
      <c r="BP271">
        <v>46287</v>
      </c>
      <c r="BR271">
        <v>46203</v>
      </c>
      <c r="BS271">
        <v>46295</v>
      </c>
      <c r="BU271">
        <v>46203</v>
      </c>
      <c r="BV271">
        <v>46264</v>
      </c>
      <c r="BX271" t="s">
        <v>1309</v>
      </c>
      <c r="BY271">
        <v>46032</v>
      </c>
      <c r="BZ271">
        <v>46032</v>
      </c>
      <c r="CN271" t="s">
        <v>113</v>
      </c>
      <c r="CO271" t="s">
        <v>113</v>
      </c>
      <c r="CP271" t="s">
        <v>113</v>
      </c>
      <c r="CQ271" t="s">
        <v>113</v>
      </c>
      <c r="CR271">
        <v>46188</v>
      </c>
      <c r="CS271" t="s">
        <v>113</v>
      </c>
      <c r="CT271" t="s">
        <v>151</v>
      </c>
      <c r="CU271" t="s">
        <v>113</v>
      </c>
      <c r="CV271" t="s">
        <v>113</v>
      </c>
      <c r="CW271" t="s">
        <v>113</v>
      </c>
      <c r="CX271" t="s">
        <v>113</v>
      </c>
      <c r="CY271" t="s">
        <v>1512</v>
      </c>
      <c r="CZ271" t="s">
        <v>289</v>
      </c>
    </row>
    <row r="272" spans="1:105" x14ac:dyDescent="0.3">
      <c r="A272" t="s">
        <v>1749</v>
      </c>
      <c r="B272" t="s">
        <v>1750</v>
      </c>
      <c r="C272" t="s">
        <v>107</v>
      </c>
      <c r="D272" t="s">
        <v>108</v>
      </c>
      <c r="F272" t="s">
        <v>1751</v>
      </c>
      <c r="G272" t="s">
        <v>247</v>
      </c>
      <c r="H272" t="s">
        <v>1752</v>
      </c>
      <c r="I272" t="s">
        <v>1753</v>
      </c>
      <c r="J272" t="s">
        <v>308</v>
      </c>
      <c r="K272" t="s">
        <v>137</v>
      </c>
      <c r="M272" t="s">
        <v>218</v>
      </c>
      <c r="N272">
        <v>3</v>
      </c>
      <c r="O272" t="s">
        <v>1752</v>
      </c>
      <c r="P272">
        <v>46142</v>
      </c>
      <c r="Q272" t="s">
        <v>140</v>
      </c>
      <c r="R272">
        <v>46142</v>
      </c>
      <c r="S272" t="s">
        <v>141</v>
      </c>
      <c r="T272" t="s">
        <v>142</v>
      </c>
      <c r="U272" t="s">
        <v>112</v>
      </c>
      <c r="V272" t="s">
        <v>21</v>
      </c>
      <c r="W272" t="s">
        <v>144</v>
      </c>
      <c r="X272" t="s">
        <v>144</v>
      </c>
      <c r="Y272" t="s">
        <v>144</v>
      </c>
      <c r="Z272" t="s">
        <v>144</v>
      </c>
      <c r="AA272" t="s">
        <v>144</v>
      </c>
      <c r="AB272" t="s">
        <v>1322</v>
      </c>
      <c r="AC272" t="s">
        <v>146</v>
      </c>
      <c r="AD272" t="s">
        <v>376</v>
      </c>
      <c r="AE272">
        <v>46153</v>
      </c>
      <c r="AF272">
        <v>46153</v>
      </c>
      <c r="AG272">
        <v>46153</v>
      </c>
      <c r="AH272">
        <v>46156</v>
      </c>
      <c r="AI272">
        <v>46157</v>
      </c>
      <c r="AJ272">
        <v>46157</v>
      </c>
      <c r="AK272">
        <v>46153</v>
      </c>
      <c r="AL272">
        <v>46153</v>
      </c>
      <c r="AM272">
        <v>46153</v>
      </c>
      <c r="AN272">
        <v>46156</v>
      </c>
      <c r="AO272">
        <v>46157</v>
      </c>
      <c r="AP272">
        <v>46157</v>
      </c>
      <c r="AQ272" t="s">
        <v>256</v>
      </c>
      <c r="AR272">
        <v>46175</v>
      </c>
      <c r="AS272">
        <v>46175</v>
      </c>
      <c r="AT272">
        <v>46150</v>
      </c>
      <c r="AU272">
        <v>46151</v>
      </c>
      <c r="AV272">
        <v>46151</v>
      </c>
      <c r="AW272">
        <v>46150</v>
      </c>
      <c r="AX272">
        <v>46151</v>
      </c>
      <c r="AY272">
        <v>46151</v>
      </c>
      <c r="AZ272">
        <v>46157</v>
      </c>
      <c r="BA272">
        <v>46157</v>
      </c>
      <c r="BB272">
        <v>46157</v>
      </c>
      <c r="BC272">
        <v>46153</v>
      </c>
      <c r="BD272">
        <v>46156</v>
      </c>
      <c r="BE272">
        <v>46156</v>
      </c>
      <c r="BF272" t="s">
        <v>196</v>
      </c>
      <c r="BG272">
        <v>46161</v>
      </c>
      <c r="BH272">
        <v>46175</v>
      </c>
      <c r="BI272">
        <v>46175</v>
      </c>
      <c r="BJ272" t="s">
        <v>1322</v>
      </c>
      <c r="BK272" t="s">
        <v>1510</v>
      </c>
      <c r="BL272">
        <v>46165</v>
      </c>
      <c r="BM272">
        <v>46181</v>
      </c>
      <c r="BN272">
        <v>46181</v>
      </c>
      <c r="BO272">
        <v>46168</v>
      </c>
      <c r="BP272">
        <v>46157</v>
      </c>
      <c r="BQ272">
        <v>46157</v>
      </c>
      <c r="BR272">
        <v>46172</v>
      </c>
      <c r="BS272">
        <v>46203</v>
      </c>
      <c r="BT272">
        <v>46203</v>
      </c>
      <c r="BU272">
        <v>46171</v>
      </c>
      <c r="BV272">
        <v>46157</v>
      </c>
      <c r="BW272">
        <v>46157</v>
      </c>
      <c r="BX272" t="s">
        <v>1754</v>
      </c>
      <c r="BY272">
        <v>46162</v>
      </c>
      <c r="BZ272">
        <v>46162</v>
      </c>
      <c r="CF272">
        <v>0</v>
      </c>
      <c r="CG272">
        <v>0</v>
      </c>
      <c r="CI272">
        <v>46164</v>
      </c>
      <c r="CJ272">
        <v>46203</v>
      </c>
      <c r="CN272" t="s">
        <v>113</v>
      </c>
      <c r="CO272" t="s">
        <v>113</v>
      </c>
      <c r="CP272" t="s">
        <v>113</v>
      </c>
      <c r="CQ272" t="s">
        <v>113</v>
      </c>
      <c r="CR272">
        <v>46160</v>
      </c>
      <c r="CS272">
        <v>46141</v>
      </c>
      <c r="CT272" t="s">
        <v>151</v>
      </c>
      <c r="CU272" t="s">
        <v>113</v>
      </c>
      <c r="CV272" t="s">
        <v>113</v>
      </c>
      <c r="CW272" t="s">
        <v>113</v>
      </c>
      <c r="CX272" t="s">
        <v>113</v>
      </c>
      <c r="CY272" t="s">
        <v>1635</v>
      </c>
      <c r="CZ272" t="s">
        <v>289</v>
      </c>
    </row>
    <row r="273" spans="1:105" x14ac:dyDescent="0.3">
      <c r="A273" t="s">
        <v>1755</v>
      </c>
      <c r="B273" t="s">
        <v>1756</v>
      </c>
      <c r="C273" t="s">
        <v>124</v>
      </c>
      <c r="D273" t="s">
        <v>108</v>
      </c>
      <c r="F273" t="s">
        <v>1757</v>
      </c>
      <c r="G273" t="s">
        <v>247</v>
      </c>
      <c r="H273" t="s">
        <v>1752</v>
      </c>
      <c r="I273" t="s">
        <v>1758</v>
      </c>
      <c r="J273" t="s">
        <v>308</v>
      </c>
      <c r="K273" t="s">
        <v>137</v>
      </c>
      <c r="M273" t="s">
        <v>115</v>
      </c>
      <c r="N273">
        <v>3</v>
      </c>
      <c r="O273" t="s">
        <v>1752</v>
      </c>
      <c r="P273">
        <v>46140</v>
      </c>
      <c r="Q273" t="s">
        <v>140</v>
      </c>
      <c r="R273">
        <v>46141</v>
      </c>
      <c r="S273" t="s">
        <v>1330</v>
      </c>
      <c r="T273" t="s">
        <v>347</v>
      </c>
      <c r="U273" t="s">
        <v>112</v>
      </c>
      <c r="V273" t="s">
        <v>21</v>
      </c>
      <c r="W273" t="s">
        <v>144</v>
      </c>
      <c r="X273" t="s">
        <v>312</v>
      </c>
      <c r="Y273" t="s">
        <v>144</v>
      </c>
      <c r="Z273" t="s">
        <v>144</v>
      </c>
      <c r="AA273" t="s">
        <v>144</v>
      </c>
      <c r="AB273" t="s">
        <v>375</v>
      </c>
      <c r="AC273" t="s">
        <v>146</v>
      </c>
      <c r="AD273" t="s">
        <v>376</v>
      </c>
      <c r="AE273">
        <v>46149</v>
      </c>
      <c r="AF273">
        <v>46149</v>
      </c>
      <c r="AG273">
        <v>46149</v>
      </c>
      <c r="AH273">
        <v>46151</v>
      </c>
      <c r="AI273">
        <v>46150</v>
      </c>
      <c r="AJ273">
        <v>46150</v>
      </c>
      <c r="AK273">
        <v>46156</v>
      </c>
      <c r="AL273">
        <v>46157</v>
      </c>
      <c r="AM273">
        <v>46157</v>
      </c>
      <c r="AN273">
        <v>46158</v>
      </c>
      <c r="AO273">
        <v>46160</v>
      </c>
      <c r="AP273">
        <v>46160</v>
      </c>
      <c r="AQ273" t="s">
        <v>256</v>
      </c>
      <c r="AR273">
        <v>46181</v>
      </c>
      <c r="AS273">
        <v>46181</v>
      </c>
      <c r="AT273">
        <v>46149</v>
      </c>
      <c r="AU273">
        <v>46149</v>
      </c>
      <c r="AV273">
        <v>46149</v>
      </c>
      <c r="AW273">
        <v>46149</v>
      </c>
      <c r="AX273">
        <v>46149</v>
      </c>
      <c r="AY273">
        <v>46149</v>
      </c>
      <c r="AZ273">
        <v>46157</v>
      </c>
      <c r="BA273">
        <v>46164</v>
      </c>
      <c r="BB273">
        <v>46195</v>
      </c>
      <c r="BC273">
        <v>46150</v>
      </c>
      <c r="BD273">
        <v>46156</v>
      </c>
      <c r="BE273">
        <v>46156</v>
      </c>
      <c r="BF273" t="s">
        <v>149</v>
      </c>
      <c r="BG273">
        <v>46163</v>
      </c>
      <c r="BH273">
        <v>46168</v>
      </c>
      <c r="BI273">
        <v>46168</v>
      </c>
      <c r="BJ273" t="s">
        <v>378</v>
      </c>
      <c r="BK273" t="s">
        <v>889</v>
      </c>
      <c r="BL273">
        <v>46163</v>
      </c>
      <c r="BM273">
        <v>46170</v>
      </c>
      <c r="BN273">
        <v>46170</v>
      </c>
      <c r="BO273">
        <v>46167</v>
      </c>
      <c r="BP273">
        <v>46171</v>
      </c>
      <c r="BQ273">
        <v>46171</v>
      </c>
      <c r="BR273">
        <v>46172</v>
      </c>
      <c r="BS273">
        <v>46295</v>
      </c>
      <c r="BU273">
        <v>46171</v>
      </c>
      <c r="BV273">
        <v>46147</v>
      </c>
      <c r="BW273">
        <v>46147</v>
      </c>
      <c r="BX273" t="s">
        <v>1759</v>
      </c>
      <c r="BY273">
        <v>46162</v>
      </c>
      <c r="BZ273">
        <v>46162</v>
      </c>
      <c r="CI273">
        <v>46172</v>
      </c>
      <c r="CJ273">
        <v>46295</v>
      </c>
      <c r="CN273" t="s">
        <v>113</v>
      </c>
      <c r="CO273" t="s">
        <v>113</v>
      </c>
      <c r="CP273" t="s">
        <v>113</v>
      </c>
      <c r="CQ273" t="s">
        <v>113</v>
      </c>
      <c r="CR273">
        <v>46160</v>
      </c>
      <c r="CS273">
        <v>46139</v>
      </c>
      <c r="CT273" t="s">
        <v>151</v>
      </c>
      <c r="CU273" t="s">
        <v>113</v>
      </c>
      <c r="CV273" t="s">
        <v>113</v>
      </c>
      <c r="CW273" t="s">
        <v>113</v>
      </c>
      <c r="CX273" t="s">
        <v>113</v>
      </c>
      <c r="CY273" t="s">
        <v>381</v>
      </c>
      <c r="CZ273" t="s">
        <v>289</v>
      </c>
    </row>
    <row r="274" spans="1:105" x14ac:dyDescent="0.3">
      <c r="A274" t="s">
        <v>1760</v>
      </c>
      <c r="B274" t="s">
        <v>1761</v>
      </c>
      <c r="C274" t="s">
        <v>107</v>
      </c>
      <c r="D274" t="s">
        <v>108</v>
      </c>
      <c r="F274" t="s">
        <v>1762</v>
      </c>
      <c r="G274" t="s">
        <v>247</v>
      </c>
      <c r="H274" t="s">
        <v>1763</v>
      </c>
      <c r="I274" t="s">
        <v>1764</v>
      </c>
      <c r="J274" t="s">
        <v>308</v>
      </c>
      <c r="K274" t="s">
        <v>137</v>
      </c>
      <c r="L274" t="s">
        <v>1765</v>
      </c>
      <c r="M274" t="s">
        <v>163</v>
      </c>
      <c r="N274">
        <v>4</v>
      </c>
      <c r="P274">
        <v>46118</v>
      </c>
      <c r="Q274" t="s">
        <v>298</v>
      </c>
      <c r="R274" t="s">
        <v>1766</v>
      </c>
      <c r="S274" t="s">
        <v>265</v>
      </c>
      <c r="T274" t="s">
        <v>347</v>
      </c>
      <c r="U274" t="s">
        <v>112</v>
      </c>
      <c r="V274" t="s">
        <v>1767</v>
      </c>
      <c r="AB274" t="s">
        <v>145</v>
      </c>
      <c r="AC274" t="s">
        <v>1390</v>
      </c>
      <c r="AD274" t="s">
        <v>147</v>
      </c>
      <c r="AE274">
        <v>46130</v>
      </c>
      <c r="AH274">
        <v>46137</v>
      </c>
      <c r="AK274">
        <v>46130</v>
      </c>
      <c r="AN274">
        <v>46137</v>
      </c>
      <c r="AQ274" t="s">
        <v>377</v>
      </c>
      <c r="AT274">
        <v>46122</v>
      </c>
      <c r="AW274">
        <v>46122</v>
      </c>
      <c r="AZ274">
        <v>46130</v>
      </c>
      <c r="BC274">
        <v>46124</v>
      </c>
      <c r="BG274">
        <v>46132</v>
      </c>
      <c r="BK274">
        <v>40</v>
      </c>
      <c r="BL274">
        <v>46135</v>
      </c>
      <c r="BO274">
        <v>46138</v>
      </c>
      <c r="BR274">
        <v>46142</v>
      </c>
      <c r="BU274">
        <v>46142</v>
      </c>
      <c r="BY274">
        <v>46132</v>
      </c>
      <c r="CI274">
        <v>46142</v>
      </c>
      <c r="CJ274">
        <v>46142</v>
      </c>
      <c r="CN274" t="s">
        <v>113</v>
      </c>
      <c r="CO274" t="s">
        <v>113</v>
      </c>
      <c r="CP274" t="s">
        <v>113</v>
      </c>
      <c r="CQ274" t="s">
        <v>113</v>
      </c>
      <c r="CR274" t="s">
        <v>188</v>
      </c>
      <c r="CS274">
        <v>0</v>
      </c>
      <c r="CT274" t="s">
        <v>380</v>
      </c>
      <c r="CU274" t="s">
        <v>113</v>
      </c>
      <c r="CV274" t="s">
        <v>113</v>
      </c>
      <c r="CW274" t="s">
        <v>113</v>
      </c>
      <c r="CX274" t="s">
        <v>113</v>
      </c>
      <c r="CY274" t="s">
        <v>1650</v>
      </c>
      <c r="CZ274" t="s">
        <v>289</v>
      </c>
    </row>
    <row r="275" spans="1:105" x14ac:dyDescent="0.3">
      <c r="A275" t="s">
        <v>1768</v>
      </c>
      <c r="B275" t="s">
        <v>1769</v>
      </c>
      <c r="C275" t="s">
        <v>124</v>
      </c>
      <c r="D275" t="s">
        <v>108</v>
      </c>
      <c r="F275" t="s">
        <v>1770</v>
      </c>
      <c r="G275" t="s">
        <v>247</v>
      </c>
      <c r="J275" t="s">
        <v>1296</v>
      </c>
      <c r="K275" t="s">
        <v>137</v>
      </c>
      <c r="M275" t="s">
        <v>285</v>
      </c>
      <c r="Q275" t="s">
        <v>116</v>
      </c>
      <c r="S275" t="s">
        <v>117</v>
      </c>
      <c r="T275" t="s">
        <v>166</v>
      </c>
      <c r="U275" t="s">
        <v>112</v>
      </c>
      <c r="V275" t="s">
        <v>328</v>
      </c>
      <c r="AB275" t="s">
        <v>313</v>
      </c>
      <c r="AD275" t="s">
        <v>314</v>
      </c>
      <c r="CN275" t="s">
        <v>113</v>
      </c>
      <c r="CO275" t="s">
        <v>113</v>
      </c>
      <c r="CP275" t="s">
        <v>113</v>
      </c>
      <c r="CQ275" t="s">
        <v>113</v>
      </c>
      <c r="CR275">
        <v>46266</v>
      </c>
      <c r="CS275">
        <v>46260</v>
      </c>
      <c r="CT275" t="s">
        <v>151</v>
      </c>
      <c r="CU275" t="s">
        <v>170</v>
      </c>
      <c r="CV275" t="s">
        <v>144</v>
      </c>
      <c r="CW275" t="s">
        <v>171</v>
      </c>
      <c r="CX275" t="s">
        <v>113</v>
      </c>
      <c r="CY275" t="s">
        <v>1771</v>
      </c>
      <c r="CZ275" t="s">
        <v>1300</v>
      </c>
      <c r="DA275" t="s">
        <v>329</v>
      </c>
    </row>
    <row r="276" spans="1:105" x14ac:dyDescent="0.3">
      <c r="A276" t="s">
        <v>1772</v>
      </c>
      <c r="B276" t="s">
        <v>1773</v>
      </c>
      <c r="C276" t="s">
        <v>107</v>
      </c>
      <c r="D276" t="s">
        <v>108</v>
      </c>
      <c r="F276" t="s">
        <v>1774</v>
      </c>
      <c r="G276" t="s">
        <v>247</v>
      </c>
      <c r="H276" t="s">
        <v>1775</v>
      </c>
      <c r="I276" t="s">
        <v>1776</v>
      </c>
      <c r="J276" t="s">
        <v>1187</v>
      </c>
      <c r="K276" t="s">
        <v>161</v>
      </c>
      <c r="L276" t="s">
        <v>1777</v>
      </c>
      <c r="M276" t="s">
        <v>1189</v>
      </c>
      <c r="N276">
        <v>1</v>
      </c>
      <c r="P276">
        <v>46167</v>
      </c>
      <c r="Q276" t="s">
        <v>140</v>
      </c>
      <c r="R276">
        <v>46168</v>
      </c>
      <c r="S276" t="s">
        <v>141</v>
      </c>
      <c r="T276" t="s">
        <v>142</v>
      </c>
      <c r="U276" t="s">
        <v>112</v>
      </c>
      <c r="V276" t="s">
        <v>143</v>
      </c>
      <c r="W276" t="s">
        <v>144</v>
      </c>
      <c r="X276" t="s">
        <v>144</v>
      </c>
      <c r="Y276" t="s">
        <v>144</v>
      </c>
      <c r="Z276" t="s">
        <v>148</v>
      </c>
      <c r="AA276" t="s">
        <v>144</v>
      </c>
      <c r="AB276" t="s">
        <v>180</v>
      </c>
      <c r="AC276" t="s">
        <v>146</v>
      </c>
      <c r="AD276" t="s">
        <v>181</v>
      </c>
      <c r="AE276">
        <v>46171</v>
      </c>
      <c r="AF276">
        <v>46171</v>
      </c>
      <c r="AG276">
        <v>46171</v>
      </c>
      <c r="AH276">
        <v>46177</v>
      </c>
      <c r="AI276">
        <v>46177</v>
      </c>
      <c r="AJ276">
        <v>46177</v>
      </c>
      <c r="AK276">
        <v>46175</v>
      </c>
      <c r="AL276">
        <v>46175</v>
      </c>
      <c r="AM276">
        <v>46175</v>
      </c>
      <c r="AN276">
        <v>46182</v>
      </c>
      <c r="AO276">
        <v>46182</v>
      </c>
      <c r="AP276">
        <v>46182</v>
      </c>
      <c r="AQ276" t="s">
        <v>286</v>
      </c>
      <c r="AT276">
        <v>46175</v>
      </c>
      <c r="AU276">
        <v>46175</v>
      </c>
      <c r="AV276">
        <v>46175</v>
      </c>
      <c r="AW276">
        <v>46175</v>
      </c>
      <c r="AX276">
        <v>46175</v>
      </c>
      <c r="AY276">
        <v>46175</v>
      </c>
      <c r="AZ276">
        <v>46188</v>
      </c>
      <c r="BA276">
        <v>46188</v>
      </c>
      <c r="BB276">
        <v>46188</v>
      </c>
      <c r="BC276">
        <v>46177</v>
      </c>
      <c r="BD276">
        <v>46176</v>
      </c>
      <c r="BE276">
        <v>46176</v>
      </c>
      <c r="BF276" t="s">
        <v>149</v>
      </c>
      <c r="BG276">
        <v>46183</v>
      </c>
      <c r="BH276">
        <v>46185</v>
      </c>
      <c r="BI276">
        <v>46185</v>
      </c>
      <c r="BJ276" t="s">
        <v>180</v>
      </c>
      <c r="BK276">
        <v>60</v>
      </c>
      <c r="BL276">
        <v>46186</v>
      </c>
      <c r="BM276">
        <v>46197</v>
      </c>
      <c r="BN276">
        <v>46197</v>
      </c>
      <c r="BO276">
        <v>46188</v>
      </c>
      <c r="BP276">
        <v>46203</v>
      </c>
      <c r="BQ276">
        <v>46203</v>
      </c>
      <c r="BR276">
        <v>46196</v>
      </c>
      <c r="BS276">
        <v>46203</v>
      </c>
      <c r="BT276">
        <v>46203</v>
      </c>
      <c r="BU276">
        <v>46194</v>
      </c>
      <c r="BV276">
        <v>46201</v>
      </c>
      <c r="BW276">
        <v>46201</v>
      </c>
      <c r="BX276" t="s">
        <v>1352</v>
      </c>
      <c r="CN276" t="s">
        <v>113</v>
      </c>
      <c r="CO276" t="s">
        <v>113</v>
      </c>
      <c r="CP276" t="s">
        <v>113</v>
      </c>
      <c r="CQ276" t="s">
        <v>113</v>
      </c>
      <c r="CR276">
        <v>46213</v>
      </c>
      <c r="CS276">
        <v>46164</v>
      </c>
      <c r="CT276" t="s">
        <v>151</v>
      </c>
      <c r="CU276" t="s">
        <v>113</v>
      </c>
      <c r="CV276" t="s">
        <v>113</v>
      </c>
      <c r="CW276" t="s">
        <v>113</v>
      </c>
      <c r="CX276" t="s">
        <v>113</v>
      </c>
      <c r="CY276" t="s">
        <v>288</v>
      </c>
      <c r="CZ276" t="s">
        <v>289</v>
      </c>
    </row>
    <row r="277" spans="1:105" x14ac:dyDescent="0.3">
      <c r="A277" t="s">
        <v>1778</v>
      </c>
      <c r="B277" t="s">
        <v>1779</v>
      </c>
      <c r="C277" t="s">
        <v>107</v>
      </c>
      <c r="D277" t="s">
        <v>108</v>
      </c>
      <c r="F277" t="s">
        <v>1780</v>
      </c>
      <c r="G277" t="s">
        <v>110</v>
      </c>
      <c r="H277" t="s">
        <v>1781</v>
      </c>
      <c r="I277" t="s">
        <v>1782</v>
      </c>
      <c r="J277" t="s">
        <v>127</v>
      </c>
      <c r="K277" t="s">
        <v>137</v>
      </c>
      <c r="L277" t="s">
        <v>1783</v>
      </c>
      <c r="M277" t="s">
        <v>115</v>
      </c>
      <c r="N277">
        <v>1</v>
      </c>
      <c r="P277">
        <v>46085</v>
      </c>
      <c r="Q277" t="s">
        <v>140</v>
      </c>
      <c r="R277">
        <v>46086</v>
      </c>
      <c r="S277" t="s">
        <v>252</v>
      </c>
      <c r="T277" t="s">
        <v>179</v>
      </c>
      <c r="U277" t="s">
        <v>112</v>
      </c>
      <c r="V277" t="s">
        <v>143</v>
      </c>
      <c r="W277" t="s">
        <v>144</v>
      </c>
      <c r="X277" t="s">
        <v>144</v>
      </c>
      <c r="Y277" t="s">
        <v>144</v>
      </c>
      <c r="Z277" t="s">
        <v>144</v>
      </c>
      <c r="AA277" t="s">
        <v>144</v>
      </c>
      <c r="AB277" t="s">
        <v>1784</v>
      </c>
      <c r="AC277" t="s">
        <v>1390</v>
      </c>
      <c r="AD277" t="s">
        <v>147</v>
      </c>
      <c r="AE277">
        <v>46093</v>
      </c>
      <c r="AF277">
        <v>46093</v>
      </c>
      <c r="AG277">
        <v>46093</v>
      </c>
      <c r="AH277">
        <v>46094</v>
      </c>
      <c r="AI277">
        <v>46094</v>
      </c>
      <c r="AJ277">
        <v>46094</v>
      </c>
      <c r="AK277">
        <v>46093</v>
      </c>
      <c r="AL277">
        <v>46093</v>
      </c>
      <c r="AM277">
        <v>46093</v>
      </c>
      <c r="AN277">
        <v>46094</v>
      </c>
      <c r="AO277">
        <v>46094</v>
      </c>
      <c r="AP277">
        <v>46094</v>
      </c>
      <c r="AT277">
        <v>46093</v>
      </c>
      <c r="AU277">
        <v>46094</v>
      </c>
      <c r="AV277">
        <v>46094</v>
      </c>
      <c r="AW277">
        <v>46093</v>
      </c>
      <c r="AX277">
        <v>46094</v>
      </c>
      <c r="AY277">
        <v>46094</v>
      </c>
      <c r="AZ277">
        <v>46098</v>
      </c>
      <c r="BA277">
        <v>46098</v>
      </c>
      <c r="BB277">
        <v>46098</v>
      </c>
      <c r="BC277">
        <v>46094</v>
      </c>
      <c r="BD277">
        <v>46094</v>
      </c>
      <c r="BE277">
        <v>46094</v>
      </c>
      <c r="BG277">
        <v>46101</v>
      </c>
      <c r="BH277">
        <v>46101</v>
      </c>
      <c r="BI277">
        <v>46101</v>
      </c>
      <c r="BJ277" t="s">
        <v>1391</v>
      </c>
      <c r="BK277">
        <v>40</v>
      </c>
      <c r="BL277">
        <v>46107</v>
      </c>
      <c r="BM277">
        <v>46108</v>
      </c>
      <c r="BN277">
        <v>46108</v>
      </c>
      <c r="BO277">
        <v>46110</v>
      </c>
      <c r="BP277">
        <v>46109</v>
      </c>
      <c r="BQ277">
        <v>46109</v>
      </c>
      <c r="BR277">
        <v>46117</v>
      </c>
      <c r="BS277">
        <v>46119</v>
      </c>
      <c r="BT277">
        <v>46119</v>
      </c>
      <c r="BU277">
        <v>46117</v>
      </c>
      <c r="BV277">
        <v>46086</v>
      </c>
      <c r="BW277">
        <v>46086</v>
      </c>
      <c r="BX277" t="s">
        <v>1469</v>
      </c>
      <c r="BY277">
        <v>46098</v>
      </c>
      <c r="BZ277">
        <v>46098</v>
      </c>
      <c r="CI277">
        <v>46117</v>
      </c>
      <c r="CJ277">
        <v>46117</v>
      </c>
      <c r="CK277">
        <v>46117</v>
      </c>
      <c r="CN277" t="s">
        <v>113</v>
      </c>
      <c r="CO277" t="s">
        <v>113</v>
      </c>
      <c r="CP277" t="s">
        <v>113</v>
      </c>
      <c r="CQ277" t="s">
        <v>113</v>
      </c>
      <c r="CR277" t="s">
        <v>188</v>
      </c>
      <c r="CS277">
        <v>46085</v>
      </c>
      <c r="CT277" t="s">
        <v>380</v>
      </c>
      <c r="CU277" t="s">
        <v>113</v>
      </c>
      <c r="CV277" t="s">
        <v>113</v>
      </c>
      <c r="CW277" t="s">
        <v>113</v>
      </c>
      <c r="CX277" t="s">
        <v>113</v>
      </c>
      <c r="CY277" t="s">
        <v>1785</v>
      </c>
      <c r="CZ277" t="s">
        <v>153</v>
      </c>
    </row>
    <row r="278" spans="1:105" x14ac:dyDescent="0.3">
      <c r="A278" t="s">
        <v>1786</v>
      </c>
      <c r="B278" t="s">
        <v>1787</v>
      </c>
      <c r="C278" t="s">
        <v>107</v>
      </c>
      <c r="D278" t="s">
        <v>108</v>
      </c>
      <c r="F278" t="s">
        <v>1788</v>
      </c>
      <c r="G278" t="s">
        <v>247</v>
      </c>
      <c r="H278" t="s">
        <v>1336</v>
      </c>
      <c r="I278" t="s">
        <v>1789</v>
      </c>
      <c r="J278" t="s">
        <v>308</v>
      </c>
      <c r="K278" t="s">
        <v>137</v>
      </c>
      <c r="L278" t="s">
        <v>1594</v>
      </c>
      <c r="M278" t="s">
        <v>310</v>
      </c>
      <c r="N278">
        <v>4</v>
      </c>
      <c r="O278" t="s">
        <v>1336</v>
      </c>
      <c r="P278">
        <v>46227</v>
      </c>
      <c r="Q278" t="s">
        <v>140</v>
      </c>
      <c r="R278">
        <v>46238</v>
      </c>
      <c r="S278" t="s">
        <v>165</v>
      </c>
      <c r="T278" t="s">
        <v>448</v>
      </c>
      <c r="U278" t="s">
        <v>112</v>
      </c>
      <c r="V278" t="s">
        <v>143</v>
      </c>
      <c r="W278" t="s">
        <v>144</v>
      </c>
      <c r="X278" t="s">
        <v>144</v>
      </c>
      <c r="Y278" t="s">
        <v>144</v>
      </c>
      <c r="Z278" t="s">
        <v>144</v>
      </c>
      <c r="AA278" t="s">
        <v>144</v>
      </c>
      <c r="AB278" t="s">
        <v>313</v>
      </c>
      <c r="AC278" t="s">
        <v>146</v>
      </c>
      <c r="AD278" t="s">
        <v>314</v>
      </c>
      <c r="AE278">
        <v>46244</v>
      </c>
      <c r="AF278">
        <v>46247</v>
      </c>
      <c r="AG278">
        <v>46247</v>
      </c>
      <c r="AH278">
        <v>46255</v>
      </c>
      <c r="AI278">
        <v>46262</v>
      </c>
      <c r="AK278">
        <v>46244</v>
      </c>
      <c r="AL278">
        <v>46247</v>
      </c>
      <c r="AM278">
        <v>46247</v>
      </c>
      <c r="AN278">
        <v>46244</v>
      </c>
      <c r="AO278">
        <v>46261</v>
      </c>
      <c r="AP278">
        <v>46261</v>
      </c>
      <c r="AQ278" t="s">
        <v>256</v>
      </c>
      <c r="AR278">
        <v>46281</v>
      </c>
      <c r="AT278">
        <v>46257</v>
      </c>
      <c r="AU278">
        <v>46251</v>
      </c>
      <c r="AW278">
        <v>46257</v>
      </c>
      <c r="AX278">
        <v>46252</v>
      </c>
      <c r="AY278">
        <v>46252</v>
      </c>
      <c r="AZ278">
        <v>46265</v>
      </c>
      <c r="BA278">
        <v>46259</v>
      </c>
      <c r="BB278">
        <v>46259</v>
      </c>
      <c r="BC278">
        <v>46258</v>
      </c>
      <c r="BD278">
        <v>46255</v>
      </c>
      <c r="BE278">
        <v>46255</v>
      </c>
      <c r="BF278" t="s">
        <v>149</v>
      </c>
      <c r="BG278">
        <v>46279</v>
      </c>
      <c r="BH278">
        <v>46265</v>
      </c>
      <c r="BJ278" t="s">
        <v>313</v>
      </c>
      <c r="BK278" t="s">
        <v>1790</v>
      </c>
      <c r="BL278">
        <v>46257</v>
      </c>
      <c r="BM278">
        <v>46273</v>
      </c>
      <c r="BO278">
        <v>46260</v>
      </c>
      <c r="BP278">
        <v>46281</v>
      </c>
      <c r="BR278">
        <v>46275</v>
      </c>
      <c r="BS278">
        <v>46285</v>
      </c>
      <c r="BU278">
        <v>46277</v>
      </c>
      <c r="BV278">
        <v>46283</v>
      </c>
      <c r="CN278" t="s">
        <v>113</v>
      </c>
      <c r="CO278" t="s">
        <v>113</v>
      </c>
      <c r="CP278" t="s">
        <v>113</v>
      </c>
      <c r="CQ278" t="s">
        <v>113</v>
      </c>
      <c r="CR278">
        <v>46233</v>
      </c>
      <c r="CS278">
        <v>46226</v>
      </c>
      <c r="CT278" t="s">
        <v>151</v>
      </c>
      <c r="CU278" t="s">
        <v>170</v>
      </c>
      <c r="CV278" t="s">
        <v>144</v>
      </c>
      <c r="CW278" t="s">
        <v>171</v>
      </c>
      <c r="CX278" t="s">
        <v>113</v>
      </c>
      <c r="CY278" t="s">
        <v>317</v>
      </c>
      <c r="CZ278" t="s">
        <v>289</v>
      </c>
      <c r="DA278" t="s">
        <v>104</v>
      </c>
    </row>
    <row r="279" spans="1:105" x14ac:dyDescent="0.3">
      <c r="A279" t="s">
        <v>1791</v>
      </c>
      <c r="B279" t="s">
        <v>1792</v>
      </c>
      <c r="C279" t="s">
        <v>124</v>
      </c>
      <c r="D279" t="s">
        <v>108</v>
      </c>
      <c r="F279" t="s">
        <v>1793</v>
      </c>
      <c r="G279" t="s">
        <v>247</v>
      </c>
      <c r="H279" t="s">
        <v>1598</v>
      </c>
      <c r="I279" t="s">
        <v>1794</v>
      </c>
      <c r="J279" t="s">
        <v>308</v>
      </c>
      <c r="K279" t="s">
        <v>137</v>
      </c>
      <c r="L279" t="s">
        <v>1795</v>
      </c>
      <c r="M279" t="s">
        <v>344</v>
      </c>
      <c r="N279">
        <v>1</v>
      </c>
      <c r="O279" t="s">
        <v>1796</v>
      </c>
      <c r="P279">
        <v>46216</v>
      </c>
      <c r="Q279" t="s">
        <v>140</v>
      </c>
      <c r="R279">
        <v>46216</v>
      </c>
      <c r="S279" t="s">
        <v>141</v>
      </c>
      <c r="T279" t="s">
        <v>253</v>
      </c>
      <c r="U279" t="s">
        <v>112</v>
      </c>
      <c r="V279" t="s">
        <v>143</v>
      </c>
      <c r="W279" t="s">
        <v>144</v>
      </c>
      <c r="X279" t="s">
        <v>312</v>
      </c>
      <c r="Y279" t="s">
        <v>144</v>
      </c>
      <c r="Z279" t="s">
        <v>144</v>
      </c>
      <c r="AA279" t="s">
        <v>144</v>
      </c>
      <c r="AB279" t="s">
        <v>387</v>
      </c>
      <c r="AC279" t="s">
        <v>146</v>
      </c>
      <c r="AD279" t="s">
        <v>314</v>
      </c>
      <c r="AE279">
        <v>46221</v>
      </c>
      <c r="AF279">
        <v>46221</v>
      </c>
      <c r="AG279">
        <v>46221</v>
      </c>
      <c r="AH279">
        <v>46226</v>
      </c>
      <c r="AI279" t="s">
        <v>1344</v>
      </c>
      <c r="AK279">
        <v>46221</v>
      </c>
      <c r="AL279">
        <v>46231</v>
      </c>
      <c r="AM279">
        <v>46231</v>
      </c>
      <c r="AN279">
        <v>46226</v>
      </c>
      <c r="AO279">
        <v>46239</v>
      </c>
      <c r="AP279">
        <v>46239</v>
      </c>
      <c r="AQ279" t="s">
        <v>256</v>
      </c>
      <c r="AR279">
        <v>46262</v>
      </c>
      <c r="AT279">
        <v>46223</v>
      </c>
      <c r="AU279">
        <v>46232</v>
      </c>
      <c r="AV279">
        <v>46232</v>
      </c>
      <c r="AW279">
        <v>46223</v>
      </c>
      <c r="AX279">
        <v>46232</v>
      </c>
      <c r="AY279">
        <v>46232</v>
      </c>
      <c r="AZ279">
        <v>46230</v>
      </c>
      <c r="BA279">
        <v>46249</v>
      </c>
      <c r="BB279">
        <v>46249</v>
      </c>
      <c r="BC279">
        <v>46225</v>
      </c>
      <c r="BD279">
        <v>46234</v>
      </c>
      <c r="BE279">
        <v>46234</v>
      </c>
      <c r="BF279" t="s">
        <v>149</v>
      </c>
      <c r="BG279">
        <v>46237</v>
      </c>
      <c r="BH279">
        <v>46246</v>
      </c>
      <c r="BI279">
        <v>46246</v>
      </c>
      <c r="BJ279" t="s">
        <v>387</v>
      </c>
      <c r="BK279" t="s">
        <v>1339</v>
      </c>
      <c r="BL279">
        <v>46240</v>
      </c>
      <c r="BM279">
        <v>46249</v>
      </c>
      <c r="BN279">
        <v>46249</v>
      </c>
      <c r="BO279">
        <v>46229</v>
      </c>
      <c r="BP279">
        <v>46253</v>
      </c>
      <c r="BQ279">
        <v>46253</v>
      </c>
      <c r="BR279">
        <v>46247</v>
      </c>
      <c r="BS279">
        <v>46265</v>
      </c>
      <c r="BT279">
        <v>46265</v>
      </c>
      <c r="BU279">
        <v>46247</v>
      </c>
      <c r="BV279">
        <v>46264</v>
      </c>
      <c r="BW279">
        <v>46264</v>
      </c>
      <c r="BX279" t="s">
        <v>1797</v>
      </c>
      <c r="BY279">
        <v>46238</v>
      </c>
      <c r="BZ279">
        <v>46248</v>
      </c>
      <c r="CI279">
        <v>46251</v>
      </c>
      <c r="CJ279">
        <v>46260</v>
      </c>
      <c r="CN279" t="s">
        <v>113</v>
      </c>
      <c r="CO279" t="s">
        <v>113</v>
      </c>
      <c r="CP279" t="s">
        <v>113</v>
      </c>
      <c r="CQ279" t="s">
        <v>1791</v>
      </c>
      <c r="CR279">
        <v>46218</v>
      </c>
      <c r="CS279">
        <v>46213</v>
      </c>
      <c r="CT279" t="s">
        <v>151</v>
      </c>
      <c r="CU279" t="s">
        <v>170</v>
      </c>
      <c r="CV279" t="s">
        <v>144</v>
      </c>
      <c r="CW279" t="s">
        <v>171</v>
      </c>
      <c r="CX279" t="s">
        <v>113</v>
      </c>
      <c r="CY279" t="s">
        <v>389</v>
      </c>
      <c r="CZ279" t="s">
        <v>289</v>
      </c>
      <c r="DA279" t="s">
        <v>104</v>
      </c>
    </row>
    <row r="280" spans="1:105" x14ac:dyDescent="0.3">
      <c r="A280" t="s">
        <v>1798</v>
      </c>
      <c r="B280" t="s">
        <v>1799</v>
      </c>
      <c r="C280" t="s">
        <v>124</v>
      </c>
      <c r="D280" t="s">
        <v>108</v>
      </c>
      <c r="F280" t="s">
        <v>1800</v>
      </c>
      <c r="G280" t="s">
        <v>247</v>
      </c>
      <c r="H280" t="s">
        <v>1801</v>
      </c>
      <c r="I280" t="s">
        <v>1802</v>
      </c>
      <c r="J280" t="s">
        <v>308</v>
      </c>
      <c r="K280" t="s">
        <v>137</v>
      </c>
      <c r="L280" t="s">
        <v>1803</v>
      </c>
      <c r="M280" t="s">
        <v>1460</v>
      </c>
      <c r="P280">
        <v>46251</v>
      </c>
      <c r="Q280" t="s">
        <v>140</v>
      </c>
      <c r="R280">
        <v>46248</v>
      </c>
      <c r="S280" t="s">
        <v>165</v>
      </c>
      <c r="T280" t="s">
        <v>448</v>
      </c>
      <c r="U280" t="s">
        <v>112</v>
      </c>
      <c r="V280" t="s">
        <v>328</v>
      </c>
      <c r="W280" t="s">
        <v>144</v>
      </c>
      <c r="X280" t="s">
        <v>144</v>
      </c>
      <c r="Y280" t="s">
        <v>144</v>
      </c>
      <c r="Z280" t="s">
        <v>144</v>
      </c>
      <c r="AA280" t="s">
        <v>144</v>
      </c>
      <c r="AB280" t="s">
        <v>145</v>
      </c>
      <c r="AC280" t="s">
        <v>146</v>
      </c>
      <c r="AD280" t="s">
        <v>147</v>
      </c>
      <c r="AE280">
        <v>46262</v>
      </c>
      <c r="AF280">
        <v>46263</v>
      </c>
      <c r="AG280">
        <v>46263</v>
      </c>
      <c r="AH280">
        <v>46268</v>
      </c>
      <c r="AI280">
        <v>46268</v>
      </c>
      <c r="AK280">
        <v>46262</v>
      </c>
      <c r="AL280">
        <v>46274</v>
      </c>
      <c r="AN280">
        <v>46261</v>
      </c>
      <c r="AO280">
        <v>46279</v>
      </c>
      <c r="AQ280" t="s">
        <v>256</v>
      </c>
      <c r="AR280">
        <v>46281</v>
      </c>
      <c r="AT280">
        <v>46255</v>
      </c>
      <c r="AU280">
        <v>46259</v>
      </c>
      <c r="AV280">
        <v>46259</v>
      </c>
      <c r="AW280">
        <v>46255</v>
      </c>
      <c r="AX280">
        <v>46260</v>
      </c>
      <c r="AY280">
        <v>46260</v>
      </c>
      <c r="AZ280">
        <v>46264</v>
      </c>
      <c r="BA280">
        <v>46264</v>
      </c>
      <c r="BB280">
        <v>46264</v>
      </c>
      <c r="BC280">
        <v>46257</v>
      </c>
      <c r="BD280">
        <v>46260</v>
      </c>
      <c r="BE280">
        <v>46260</v>
      </c>
      <c r="BF280" t="s">
        <v>149</v>
      </c>
      <c r="BG280">
        <v>46264</v>
      </c>
      <c r="BH280">
        <v>46270</v>
      </c>
      <c r="BJ280" t="s">
        <v>145</v>
      </c>
      <c r="BK280">
        <v>40</v>
      </c>
      <c r="BL280">
        <v>46267</v>
      </c>
      <c r="BM280">
        <v>46280</v>
      </c>
      <c r="BO280">
        <v>46271</v>
      </c>
      <c r="BP280">
        <v>46284</v>
      </c>
      <c r="BR280">
        <v>46277</v>
      </c>
      <c r="BS280">
        <v>46285</v>
      </c>
      <c r="BU280">
        <v>46277</v>
      </c>
      <c r="BV280">
        <v>46285</v>
      </c>
      <c r="BX280" t="s">
        <v>1804</v>
      </c>
      <c r="BY280">
        <v>46273</v>
      </c>
      <c r="CE280">
        <v>76902</v>
      </c>
      <c r="CF280">
        <v>0.3</v>
      </c>
      <c r="CI280">
        <v>46285</v>
      </c>
      <c r="CN280" t="s">
        <v>113</v>
      </c>
      <c r="CO280" t="s">
        <v>113</v>
      </c>
      <c r="CP280" t="s">
        <v>113</v>
      </c>
      <c r="CQ280" t="s">
        <v>113</v>
      </c>
      <c r="CR280">
        <v>46251</v>
      </c>
      <c r="CS280">
        <v>46245</v>
      </c>
      <c r="CT280" t="s">
        <v>151</v>
      </c>
      <c r="CU280" t="s">
        <v>170</v>
      </c>
      <c r="CV280" t="s">
        <v>144</v>
      </c>
      <c r="CW280" t="s">
        <v>171</v>
      </c>
      <c r="CX280" t="s">
        <v>113</v>
      </c>
      <c r="CY280" t="s">
        <v>1650</v>
      </c>
      <c r="CZ280" t="s">
        <v>289</v>
      </c>
    </row>
    <row r="281" spans="1:105" x14ac:dyDescent="0.3">
      <c r="A281" t="s">
        <v>1805</v>
      </c>
      <c r="B281" t="s">
        <v>1806</v>
      </c>
      <c r="C281" t="s">
        <v>124</v>
      </c>
      <c r="D281" t="s">
        <v>108</v>
      </c>
      <c r="F281" t="s">
        <v>1807</v>
      </c>
      <c r="G281" t="s">
        <v>247</v>
      </c>
      <c r="H281" t="s">
        <v>1808</v>
      </c>
      <c r="J281" t="s">
        <v>1187</v>
      </c>
      <c r="K281" t="s">
        <v>161</v>
      </c>
      <c r="L281" t="s">
        <v>1188</v>
      </c>
      <c r="M281" t="s">
        <v>1189</v>
      </c>
      <c r="N281">
        <v>1</v>
      </c>
      <c r="P281">
        <v>46142</v>
      </c>
      <c r="Q281" t="s">
        <v>140</v>
      </c>
      <c r="R281">
        <v>46142</v>
      </c>
      <c r="S281" t="s">
        <v>141</v>
      </c>
      <c r="T281" t="s">
        <v>142</v>
      </c>
      <c r="U281" t="s">
        <v>112</v>
      </c>
      <c r="V281" t="s">
        <v>21</v>
      </c>
      <c r="W281" t="s">
        <v>144</v>
      </c>
      <c r="X281" t="s">
        <v>144</v>
      </c>
      <c r="Y281" t="s">
        <v>144</v>
      </c>
      <c r="Z281" t="s">
        <v>148</v>
      </c>
      <c r="AA281" t="s">
        <v>144</v>
      </c>
      <c r="AB281" t="s">
        <v>180</v>
      </c>
      <c r="AC281" t="s">
        <v>146</v>
      </c>
      <c r="AD281" t="s">
        <v>181</v>
      </c>
      <c r="AE281">
        <v>46151</v>
      </c>
      <c r="AF281">
        <v>46151</v>
      </c>
      <c r="AG281">
        <v>46151</v>
      </c>
      <c r="AH281">
        <v>46157</v>
      </c>
      <c r="AI281">
        <v>46158</v>
      </c>
      <c r="AJ281">
        <v>46158</v>
      </c>
      <c r="AK281">
        <v>46158</v>
      </c>
      <c r="AL281">
        <v>46158</v>
      </c>
      <c r="AM281">
        <v>46158</v>
      </c>
      <c r="AN281">
        <v>46164</v>
      </c>
      <c r="AO281">
        <v>46164</v>
      </c>
      <c r="AP281">
        <v>46164</v>
      </c>
      <c r="AQ281" t="s">
        <v>286</v>
      </c>
      <c r="AT281">
        <v>46153</v>
      </c>
      <c r="AU281">
        <v>46153</v>
      </c>
      <c r="AV281">
        <v>46153</v>
      </c>
      <c r="AW281">
        <v>46153</v>
      </c>
      <c r="AX281">
        <v>46153</v>
      </c>
      <c r="AY281">
        <v>46153</v>
      </c>
      <c r="AZ281">
        <v>46162</v>
      </c>
      <c r="BA281">
        <v>46162</v>
      </c>
      <c r="BB281">
        <v>46162</v>
      </c>
      <c r="BC281">
        <v>46155</v>
      </c>
      <c r="BD281">
        <v>46154</v>
      </c>
      <c r="BE281">
        <v>46154</v>
      </c>
      <c r="BF281" t="s">
        <v>196</v>
      </c>
      <c r="BG281">
        <v>46161</v>
      </c>
      <c r="BH281">
        <v>46167</v>
      </c>
      <c r="BI281">
        <v>46167</v>
      </c>
      <c r="BJ281" t="s">
        <v>180</v>
      </c>
      <c r="BK281">
        <v>60</v>
      </c>
      <c r="BL281">
        <v>46164</v>
      </c>
      <c r="BM281">
        <v>46173</v>
      </c>
      <c r="BN281">
        <v>46173</v>
      </c>
      <c r="BO281">
        <v>46166</v>
      </c>
      <c r="BP281">
        <v>46174</v>
      </c>
      <c r="BQ281">
        <v>46174</v>
      </c>
      <c r="BR281">
        <v>46173</v>
      </c>
      <c r="BS281">
        <v>46185</v>
      </c>
      <c r="BT281">
        <v>46185</v>
      </c>
      <c r="BU281">
        <v>46172</v>
      </c>
      <c r="BV281">
        <v>46181</v>
      </c>
      <c r="BW281">
        <v>46181</v>
      </c>
      <c r="BX281" t="s">
        <v>1809</v>
      </c>
      <c r="CN281" t="s">
        <v>113</v>
      </c>
      <c r="CO281" t="s">
        <v>113</v>
      </c>
      <c r="CP281" t="s">
        <v>113</v>
      </c>
      <c r="CQ281" t="s">
        <v>113</v>
      </c>
      <c r="CR281">
        <v>46160</v>
      </c>
      <c r="CS281">
        <v>46142</v>
      </c>
      <c r="CT281" t="s">
        <v>151</v>
      </c>
      <c r="CU281" t="s">
        <v>113</v>
      </c>
      <c r="CV281" t="s">
        <v>113</v>
      </c>
      <c r="CW281" t="s">
        <v>113</v>
      </c>
      <c r="CX281" t="s">
        <v>113</v>
      </c>
      <c r="CY281" t="s">
        <v>288</v>
      </c>
      <c r="CZ281" t="s">
        <v>289</v>
      </c>
    </row>
    <row r="282" spans="1:105" x14ac:dyDescent="0.3">
      <c r="A282" t="s">
        <v>1810</v>
      </c>
      <c r="B282" t="s">
        <v>1811</v>
      </c>
      <c r="C282" t="s">
        <v>107</v>
      </c>
      <c r="D282" t="s">
        <v>108</v>
      </c>
      <c r="F282" t="s">
        <v>1812</v>
      </c>
      <c r="G282" t="s">
        <v>247</v>
      </c>
      <c r="H282" t="s">
        <v>1813</v>
      </c>
      <c r="I282" t="s">
        <v>1814</v>
      </c>
      <c r="J282" t="s">
        <v>371</v>
      </c>
      <c r="K282" t="s">
        <v>137</v>
      </c>
      <c r="L282" t="s">
        <v>1815</v>
      </c>
      <c r="M282" t="s">
        <v>163</v>
      </c>
      <c r="N282">
        <v>1</v>
      </c>
      <c r="P282">
        <v>46202</v>
      </c>
      <c r="Q282" t="s">
        <v>140</v>
      </c>
      <c r="R282">
        <v>46206</v>
      </c>
      <c r="S282" t="s">
        <v>252</v>
      </c>
      <c r="T282" t="s">
        <v>1408</v>
      </c>
      <c r="U282" t="s">
        <v>112</v>
      </c>
      <c r="V282" t="s">
        <v>143</v>
      </c>
      <c r="W282" t="s">
        <v>144</v>
      </c>
      <c r="X282" t="s">
        <v>144</v>
      </c>
      <c r="Y282" t="s">
        <v>144</v>
      </c>
      <c r="Z282" t="s">
        <v>144</v>
      </c>
      <c r="AA282" t="s">
        <v>144</v>
      </c>
      <c r="AB282" t="s">
        <v>180</v>
      </c>
      <c r="AC282" t="s">
        <v>146</v>
      </c>
      <c r="AD282" t="s">
        <v>181</v>
      </c>
      <c r="AE282">
        <v>46207</v>
      </c>
      <c r="AF282">
        <v>46207</v>
      </c>
      <c r="AG282">
        <v>46207</v>
      </c>
      <c r="AH282">
        <v>46213</v>
      </c>
      <c r="AI282">
        <v>46219</v>
      </c>
      <c r="AJ282">
        <v>46219</v>
      </c>
      <c r="AK282">
        <v>46212</v>
      </c>
      <c r="AL282">
        <v>46213</v>
      </c>
      <c r="AM282">
        <v>46213</v>
      </c>
      <c r="AN282">
        <v>46219</v>
      </c>
      <c r="AO282">
        <v>46219</v>
      </c>
      <c r="AP282">
        <v>46219</v>
      </c>
      <c r="AQ282" t="s">
        <v>256</v>
      </c>
      <c r="AR282">
        <v>46230</v>
      </c>
      <c r="AS282">
        <v>46234</v>
      </c>
      <c r="AT282">
        <v>46211</v>
      </c>
      <c r="AU282">
        <v>46213</v>
      </c>
      <c r="AV282">
        <v>46213</v>
      </c>
      <c r="AW282">
        <v>46211</v>
      </c>
      <c r="AX282">
        <v>46213</v>
      </c>
      <c r="AY282">
        <v>46213</v>
      </c>
      <c r="AZ282">
        <v>46215</v>
      </c>
      <c r="BA282">
        <v>46223</v>
      </c>
      <c r="BB282">
        <v>46223</v>
      </c>
      <c r="BC282">
        <v>46213</v>
      </c>
      <c r="BD282">
        <v>46214</v>
      </c>
      <c r="BE282">
        <v>46214</v>
      </c>
      <c r="BF282" t="s">
        <v>149</v>
      </c>
      <c r="BG282">
        <v>46218</v>
      </c>
      <c r="BH282">
        <v>46221</v>
      </c>
      <c r="BI282">
        <v>46221</v>
      </c>
      <c r="BJ282" t="s">
        <v>180</v>
      </c>
      <c r="BK282">
        <v>30</v>
      </c>
      <c r="BL282">
        <v>46225</v>
      </c>
      <c r="BM282">
        <v>46230</v>
      </c>
      <c r="BN282">
        <v>46230</v>
      </c>
      <c r="BO282">
        <v>46228</v>
      </c>
      <c r="BP282">
        <v>46231</v>
      </c>
      <c r="BQ282">
        <v>46231</v>
      </c>
      <c r="BR282">
        <v>46230</v>
      </c>
      <c r="BS282">
        <v>46234</v>
      </c>
      <c r="BT282">
        <v>46234</v>
      </c>
      <c r="BU282">
        <v>46229</v>
      </c>
      <c r="BV282">
        <v>46237</v>
      </c>
      <c r="BW282">
        <v>46237</v>
      </c>
      <c r="BX282" t="s">
        <v>1816</v>
      </c>
      <c r="CA282">
        <v>46230</v>
      </c>
      <c r="CI282">
        <v>46228</v>
      </c>
      <c r="CJ282">
        <v>46234</v>
      </c>
      <c r="CK282">
        <v>46230</v>
      </c>
      <c r="CN282" t="s">
        <v>113</v>
      </c>
      <c r="CO282" t="s">
        <v>113</v>
      </c>
      <c r="CP282" t="s">
        <v>113</v>
      </c>
      <c r="CQ282" t="s">
        <v>113</v>
      </c>
      <c r="CR282">
        <v>46213</v>
      </c>
      <c r="CS282">
        <v>46199</v>
      </c>
      <c r="CT282" t="s">
        <v>151</v>
      </c>
      <c r="CU282" t="s">
        <v>170</v>
      </c>
      <c r="CV282" t="s">
        <v>144</v>
      </c>
      <c r="CW282" t="s">
        <v>171</v>
      </c>
      <c r="CX282" t="s">
        <v>113</v>
      </c>
      <c r="CY282" t="s">
        <v>288</v>
      </c>
      <c r="CZ282" t="s">
        <v>289</v>
      </c>
    </row>
    <row r="283" spans="1:105" x14ac:dyDescent="0.3">
      <c r="A283" t="s">
        <v>1817</v>
      </c>
      <c r="B283" t="s">
        <v>1818</v>
      </c>
      <c r="C283" t="s">
        <v>107</v>
      </c>
      <c r="D283" t="s">
        <v>108</v>
      </c>
      <c r="F283" t="s">
        <v>1819</v>
      </c>
      <c r="G283" t="s">
        <v>1356</v>
      </c>
      <c r="I283" t="s">
        <v>1820</v>
      </c>
      <c r="J283" t="s">
        <v>127</v>
      </c>
      <c r="K283" t="s">
        <v>137</v>
      </c>
      <c r="L283" t="s">
        <v>1821</v>
      </c>
      <c r="M283" t="s">
        <v>888</v>
      </c>
      <c r="P283">
        <v>46244</v>
      </c>
      <c r="Q283" t="s">
        <v>140</v>
      </c>
      <c r="R283">
        <v>46248</v>
      </c>
      <c r="S283" t="s">
        <v>265</v>
      </c>
      <c r="T283" t="s">
        <v>448</v>
      </c>
      <c r="U283" t="s">
        <v>112</v>
      </c>
      <c r="V283" t="s">
        <v>328</v>
      </c>
      <c r="W283" t="s">
        <v>144</v>
      </c>
      <c r="X283" t="s">
        <v>144</v>
      </c>
      <c r="Y283" t="s">
        <v>144</v>
      </c>
      <c r="Z283" t="s">
        <v>144</v>
      </c>
      <c r="AA283" t="s">
        <v>144</v>
      </c>
      <c r="AB283" t="s">
        <v>1462</v>
      </c>
      <c r="AC283" t="s">
        <v>1822</v>
      </c>
      <c r="AD283" t="s">
        <v>147</v>
      </c>
      <c r="AE283">
        <v>46254</v>
      </c>
      <c r="AF283">
        <v>46262</v>
      </c>
      <c r="AH283">
        <v>46261</v>
      </c>
      <c r="AI283">
        <v>46269</v>
      </c>
      <c r="AK283">
        <v>46254</v>
      </c>
      <c r="AL283">
        <v>46262</v>
      </c>
      <c r="AN283">
        <v>46261</v>
      </c>
      <c r="AO283">
        <v>46269</v>
      </c>
      <c r="AT283">
        <v>46255</v>
      </c>
      <c r="AU283">
        <v>46269</v>
      </c>
      <c r="AW283">
        <v>46255</v>
      </c>
      <c r="AX283">
        <v>46269</v>
      </c>
      <c r="AZ283">
        <v>46264</v>
      </c>
      <c r="BA283">
        <v>46264</v>
      </c>
      <c r="BC283">
        <v>46258</v>
      </c>
      <c r="BD283">
        <v>46270</v>
      </c>
      <c r="BF283" t="s">
        <v>149</v>
      </c>
      <c r="BG283">
        <v>46265</v>
      </c>
      <c r="BH283">
        <v>46276</v>
      </c>
      <c r="BJ283" t="s">
        <v>1462</v>
      </c>
      <c r="BK283">
        <v>50</v>
      </c>
      <c r="BL283">
        <v>46268</v>
      </c>
      <c r="BM283">
        <v>46279</v>
      </c>
      <c r="BO283">
        <v>46272</v>
      </c>
      <c r="BP283">
        <v>46283</v>
      </c>
      <c r="BR283">
        <v>46279</v>
      </c>
      <c r="BS283">
        <v>46290</v>
      </c>
      <c r="BU283">
        <v>46279</v>
      </c>
      <c r="BV283">
        <v>46295</v>
      </c>
      <c r="BY283">
        <v>46266</v>
      </c>
      <c r="CI283">
        <v>46279</v>
      </c>
      <c r="CJ283">
        <v>46279</v>
      </c>
      <c r="CN283" t="s">
        <v>113</v>
      </c>
      <c r="CO283" t="s">
        <v>113</v>
      </c>
      <c r="CP283" t="s">
        <v>113</v>
      </c>
      <c r="CQ283" t="s">
        <v>113</v>
      </c>
      <c r="CR283">
        <v>46245</v>
      </c>
      <c r="CS283">
        <v>46240</v>
      </c>
      <c r="CT283" t="s">
        <v>151</v>
      </c>
      <c r="CU283" t="s">
        <v>170</v>
      </c>
      <c r="CV283" t="s">
        <v>144</v>
      </c>
      <c r="CW283" t="s">
        <v>171</v>
      </c>
      <c r="CX283" t="s">
        <v>113</v>
      </c>
      <c r="CY283" t="s">
        <v>1175</v>
      </c>
      <c r="CZ283" t="s">
        <v>153</v>
      </c>
    </row>
    <row r="284" spans="1:105" x14ac:dyDescent="0.3">
      <c r="A284" t="s">
        <v>1823</v>
      </c>
      <c r="B284" t="s">
        <v>1824</v>
      </c>
      <c r="C284" t="s">
        <v>107</v>
      </c>
      <c r="D284" t="s">
        <v>108</v>
      </c>
      <c r="F284" t="s">
        <v>1825</v>
      </c>
      <c r="G284" t="s">
        <v>1356</v>
      </c>
      <c r="H284" t="s">
        <v>1826</v>
      </c>
      <c r="I284" t="s">
        <v>1827</v>
      </c>
      <c r="J284" t="s">
        <v>127</v>
      </c>
      <c r="K284" t="s">
        <v>137</v>
      </c>
      <c r="L284" t="s">
        <v>1828</v>
      </c>
      <c r="M284" t="s">
        <v>888</v>
      </c>
      <c r="N284">
        <v>1</v>
      </c>
      <c r="P284">
        <v>46244</v>
      </c>
      <c r="Q284" t="s">
        <v>140</v>
      </c>
      <c r="R284">
        <v>46259</v>
      </c>
      <c r="S284" t="s">
        <v>165</v>
      </c>
      <c r="T284" t="s">
        <v>448</v>
      </c>
      <c r="U284" t="s">
        <v>112</v>
      </c>
      <c r="V284" t="s">
        <v>328</v>
      </c>
      <c r="W284" t="s">
        <v>144</v>
      </c>
      <c r="X284" t="s">
        <v>144</v>
      </c>
      <c r="Y284" t="s">
        <v>144</v>
      </c>
      <c r="Z284" t="s">
        <v>144</v>
      </c>
      <c r="AA284" t="s">
        <v>144</v>
      </c>
      <c r="AB284" t="s">
        <v>145</v>
      </c>
      <c r="AC284" t="s">
        <v>146</v>
      </c>
      <c r="AD284" t="s">
        <v>147</v>
      </c>
      <c r="AE284">
        <v>46262</v>
      </c>
      <c r="AF284">
        <v>46263</v>
      </c>
      <c r="AG284">
        <v>46263</v>
      </c>
      <c r="AH284">
        <v>46270</v>
      </c>
      <c r="AI284">
        <v>46270</v>
      </c>
      <c r="AK284">
        <v>46262</v>
      </c>
      <c r="AL284">
        <v>46269</v>
      </c>
      <c r="AN284">
        <v>46270</v>
      </c>
      <c r="AO284">
        <v>46274</v>
      </c>
      <c r="AQ284" t="s">
        <v>148</v>
      </c>
      <c r="AR284" t="s">
        <v>148</v>
      </c>
      <c r="AS284" t="s">
        <v>148</v>
      </c>
      <c r="AT284">
        <v>46265</v>
      </c>
      <c r="AU284">
        <v>46265</v>
      </c>
      <c r="AV284">
        <v>46265</v>
      </c>
      <c r="AW284">
        <v>46267</v>
      </c>
      <c r="AX284">
        <v>46267</v>
      </c>
      <c r="AY284">
        <v>46267</v>
      </c>
      <c r="AZ284">
        <v>46275</v>
      </c>
      <c r="BA284">
        <v>46266</v>
      </c>
      <c r="BB284">
        <v>46266</v>
      </c>
      <c r="BC284">
        <v>46270</v>
      </c>
      <c r="BD284">
        <v>46267</v>
      </c>
      <c r="BE284">
        <v>46267</v>
      </c>
      <c r="BF284" t="s">
        <v>395</v>
      </c>
      <c r="BG284">
        <v>46276</v>
      </c>
      <c r="BH284">
        <v>46276</v>
      </c>
      <c r="BJ284" t="s">
        <v>145</v>
      </c>
      <c r="BL284">
        <v>46281</v>
      </c>
      <c r="BM284">
        <v>46281</v>
      </c>
      <c r="BO284">
        <v>46284</v>
      </c>
      <c r="BP284">
        <v>46284</v>
      </c>
      <c r="BR284">
        <v>46290</v>
      </c>
      <c r="BS284">
        <v>46290</v>
      </c>
      <c r="BU284">
        <v>46290</v>
      </c>
      <c r="BV284">
        <v>46290</v>
      </c>
      <c r="BX284" t="s">
        <v>1829</v>
      </c>
      <c r="BY284">
        <v>46266</v>
      </c>
      <c r="BZ284">
        <v>46266</v>
      </c>
      <c r="CA284">
        <v>46266</v>
      </c>
      <c r="CE284">
        <v>77441</v>
      </c>
      <c r="CF284">
        <v>0.3</v>
      </c>
      <c r="CI284">
        <v>46266</v>
      </c>
      <c r="CJ284">
        <v>46266</v>
      </c>
      <c r="CK284">
        <v>46266</v>
      </c>
      <c r="CN284" t="s">
        <v>113</v>
      </c>
      <c r="CO284" t="s">
        <v>113</v>
      </c>
      <c r="CP284" t="s">
        <v>113</v>
      </c>
      <c r="CQ284" t="s">
        <v>113</v>
      </c>
      <c r="CR284">
        <v>46252</v>
      </c>
      <c r="CS284">
        <v>46240</v>
      </c>
      <c r="CT284" t="s">
        <v>151</v>
      </c>
      <c r="CU284" t="s">
        <v>170</v>
      </c>
      <c r="CV284" t="s">
        <v>144</v>
      </c>
      <c r="CW284" t="s">
        <v>171</v>
      </c>
      <c r="CX284" t="s">
        <v>113</v>
      </c>
      <c r="CY284" t="s">
        <v>1830</v>
      </c>
      <c r="CZ284" t="s">
        <v>119</v>
      </c>
    </row>
    <row r="285" spans="1:105" x14ac:dyDescent="0.3">
      <c r="A285" t="s">
        <v>1831</v>
      </c>
      <c r="B285" t="s">
        <v>1832</v>
      </c>
      <c r="C285" t="s">
        <v>107</v>
      </c>
      <c r="D285" t="s">
        <v>108</v>
      </c>
      <c r="F285" t="s">
        <v>1833</v>
      </c>
      <c r="G285" t="s">
        <v>133</v>
      </c>
      <c r="H285" t="s">
        <v>1834</v>
      </c>
      <c r="I285" t="s">
        <v>1835</v>
      </c>
      <c r="J285" t="s">
        <v>136</v>
      </c>
      <c r="K285" t="s">
        <v>137</v>
      </c>
      <c r="M285" t="s">
        <v>163</v>
      </c>
      <c r="N285">
        <v>3</v>
      </c>
      <c r="O285" t="s">
        <v>1836</v>
      </c>
      <c r="P285">
        <v>46141</v>
      </c>
      <c r="Q285" t="s">
        <v>140</v>
      </c>
      <c r="R285">
        <v>46147</v>
      </c>
      <c r="S285" t="s">
        <v>165</v>
      </c>
      <c r="T285" t="s">
        <v>448</v>
      </c>
      <c r="U285" t="s">
        <v>112</v>
      </c>
      <c r="V285" t="s">
        <v>21</v>
      </c>
      <c r="W285" t="s">
        <v>144</v>
      </c>
      <c r="X285" t="s">
        <v>144</v>
      </c>
      <c r="Y285" t="s">
        <v>144</v>
      </c>
      <c r="Z285" t="s">
        <v>144</v>
      </c>
      <c r="AA285" t="s">
        <v>144</v>
      </c>
      <c r="AB285" t="s">
        <v>1462</v>
      </c>
      <c r="AC285" t="s">
        <v>146</v>
      </c>
      <c r="AD285" t="s">
        <v>147</v>
      </c>
      <c r="AE285">
        <v>46153</v>
      </c>
      <c r="AF285">
        <v>46153</v>
      </c>
      <c r="AG285">
        <v>46153</v>
      </c>
      <c r="AH285">
        <v>46160</v>
      </c>
      <c r="AI285">
        <v>46161</v>
      </c>
      <c r="AJ285">
        <v>46161</v>
      </c>
      <c r="AK285">
        <v>46160</v>
      </c>
      <c r="AL285">
        <v>46158</v>
      </c>
      <c r="AM285">
        <v>46158</v>
      </c>
      <c r="AN285">
        <v>46167</v>
      </c>
      <c r="AO285">
        <v>46164</v>
      </c>
      <c r="AP285">
        <v>46164</v>
      </c>
      <c r="AQ285" t="s">
        <v>148</v>
      </c>
      <c r="AR285" t="s">
        <v>148</v>
      </c>
      <c r="AS285" t="s">
        <v>148</v>
      </c>
      <c r="AT285">
        <v>46150</v>
      </c>
      <c r="AU285">
        <v>46150</v>
      </c>
      <c r="AV285">
        <v>46150</v>
      </c>
      <c r="AW285">
        <v>46150</v>
      </c>
      <c r="AX285">
        <v>46150</v>
      </c>
      <c r="AY285">
        <v>46150</v>
      </c>
      <c r="AZ285">
        <v>46158</v>
      </c>
      <c r="BA285">
        <v>46158</v>
      </c>
      <c r="BB285">
        <v>46158</v>
      </c>
      <c r="BC285">
        <v>46153</v>
      </c>
      <c r="BD285">
        <v>46153</v>
      </c>
      <c r="BE285">
        <v>46153</v>
      </c>
      <c r="BF285" t="s">
        <v>149</v>
      </c>
      <c r="BG285">
        <v>46160</v>
      </c>
      <c r="BH285">
        <v>46268</v>
      </c>
      <c r="BJ285" t="s">
        <v>1462</v>
      </c>
      <c r="BK285">
        <v>40</v>
      </c>
      <c r="BL285">
        <v>46165</v>
      </c>
      <c r="BM285">
        <v>46271</v>
      </c>
      <c r="BO285">
        <v>46168</v>
      </c>
      <c r="BP285">
        <v>46274</v>
      </c>
      <c r="BR285">
        <v>46171</v>
      </c>
      <c r="BS285">
        <v>46276</v>
      </c>
      <c r="BU285">
        <v>46171</v>
      </c>
      <c r="BV285">
        <v>46276</v>
      </c>
      <c r="BX285" t="s">
        <v>1837</v>
      </c>
      <c r="BY285">
        <v>46196</v>
      </c>
      <c r="BZ285">
        <v>46196</v>
      </c>
      <c r="CA285">
        <v>46213</v>
      </c>
      <c r="CI285">
        <v>46171</v>
      </c>
      <c r="CJ285">
        <v>46213</v>
      </c>
      <c r="CK285">
        <v>46213</v>
      </c>
      <c r="CN285" t="s">
        <v>113</v>
      </c>
      <c r="CO285" t="s">
        <v>1831</v>
      </c>
      <c r="CP285" t="s">
        <v>113</v>
      </c>
      <c r="CQ285" t="s">
        <v>1831</v>
      </c>
      <c r="CR285">
        <v>46160</v>
      </c>
      <c r="CS285">
        <v>46183</v>
      </c>
      <c r="CT285" t="s">
        <v>151</v>
      </c>
      <c r="CU285" t="s">
        <v>170</v>
      </c>
      <c r="CV285" t="s">
        <v>144</v>
      </c>
      <c r="CW285" t="s">
        <v>171</v>
      </c>
      <c r="CX285" t="s">
        <v>1360</v>
      </c>
      <c r="CY285" t="s">
        <v>1175</v>
      </c>
      <c r="CZ285" t="s">
        <v>153</v>
      </c>
      <c r="DA285" t="s">
        <v>104</v>
      </c>
    </row>
    <row r="286" spans="1:105" x14ac:dyDescent="0.3">
      <c r="A286" t="s">
        <v>1838</v>
      </c>
      <c r="B286" t="s">
        <v>1839</v>
      </c>
      <c r="C286" t="s">
        <v>107</v>
      </c>
      <c r="D286" t="s">
        <v>108</v>
      </c>
      <c r="F286" t="s">
        <v>1840</v>
      </c>
      <c r="G286" t="s">
        <v>133</v>
      </c>
      <c r="H286" t="s">
        <v>1841</v>
      </c>
      <c r="I286" t="s">
        <v>1842</v>
      </c>
      <c r="J286" t="s">
        <v>1843</v>
      </c>
      <c r="K286" t="s">
        <v>161</v>
      </c>
      <c r="L286" t="s">
        <v>1844</v>
      </c>
      <c r="M286" t="s">
        <v>1171</v>
      </c>
      <c r="N286">
        <v>3</v>
      </c>
      <c r="O286" t="s">
        <v>1842</v>
      </c>
      <c r="P286">
        <v>46197</v>
      </c>
      <c r="Q286" t="s">
        <v>140</v>
      </c>
      <c r="R286">
        <v>46205</v>
      </c>
      <c r="S286" t="s">
        <v>252</v>
      </c>
      <c r="T286" t="s">
        <v>1408</v>
      </c>
      <c r="U286" t="s">
        <v>112</v>
      </c>
      <c r="V286" t="s">
        <v>143</v>
      </c>
      <c r="W286" t="s">
        <v>144</v>
      </c>
      <c r="X286" t="s">
        <v>144</v>
      </c>
      <c r="Y286" t="s">
        <v>144</v>
      </c>
      <c r="Z286" t="s">
        <v>144</v>
      </c>
      <c r="AA286" t="s">
        <v>144</v>
      </c>
      <c r="AB286" t="s">
        <v>180</v>
      </c>
      <c r="AC286" t="s">
        <v>146</v>
      </c>
      <c r="AD286" t="s">
        <v>181</v>
      </c>
      <c r="AE286">
        <v>46213</v>
      </c>
      <c r="AF286">
        <v>46213</v>
      </c>
      <c r="AG286">
        <v>46213</v>
      </c>
      <c r="AH286">
        <v>46220</v>
      </c>
      <c r="AI286">
        <v>46220</v>
      </c>
      <c r="AJ286">
        <v>46220</v>
      </c>
      <c r="AK286">
        <v>46217</v>
      </c>
      <c r="AL286">
        <v>46218</v>
      </c>
      <c r="AM286">
        <v>46218</v>
      </c>
      <c r="AN286">
        <v>46224</v>
      </c>
      <c r="AO286">
        <v>46227</v>
      </c>
      <c r="AP286">
        <v>46227</v>
      </c>
      <c r="AQ286" t="s">
        <v>148</v>
      </c>
      <c r="AR286" t="s">
        <v>148</v>
      </c>
      <c r="AS286" t="s">
        <v>148</v>
      </c>
      <c r="AT286">
        <v>46216</v>
      </c>
      <c r="AU286">
        <v>46219</v>
      </c>
      <c r="AV286">
        <v>46219</v>
      </c>
      <c r="AW286">
        <v>46216</v>
      </c>
      <c r="AX286">
        <v>46219</v>
      </c>
      <c r="AY286">
        <v>46219</v>
      </c>
      <c r="AZ286">
        <v>46228</v>
      </c>
      <c r="BA286">
        <v>46228</v>
      </c>
      <c r="BB286">
        <v>46228</v>
      </c>
      <c r="BC286">
        <v>46220</v>
      </c>
      <c r="BD286">
        <v>46220</v>
      </c>
      <c r="BE286">
        <v>46220</v>
      </c>
      <c r="BF286" t="s">
        <v>149</v>
      </c>
      <c r="BG286">
        <v>46225</v>
      </c>
      <c r="BH286">
        <v>46227</v>
      </c>
      <c r="BI286">
        <v>46227</v>
      </c>
      <c r="BJ286" t="s">
        <v>180</v>
      </c>
      <c r="BK286">
        <v>40</v>
      </c>
      <c r="BL286">
        <v>46230</v>
      </c>
      <c r="BM286">
        <v>46230</v>
      </c>
      <c r="BN286">
        <v>46230</v>
      </c>
      <c r="BO286">
        <v>46232</v>
      </c>
      <c r="BP286">
        <v>46233</v>
      </c>
      <c r="BQ286">
        <v>46233</v>
      </c>
      <c r="BR286">
        <v>46234</v>
      </c>
      <c r="BS286">
        <v>46234</v>
      </c>
      <c r="BT286">
        <v>46234</v>
      </c>
      <c r="BU286">
        <v>46232</v>
      </c>
      <c r="BV286">
        <v>46233</v>
      </c>
      <c r="BW286">
        <v>46233</v>
      </c>
      <c r="BX286" t="s">
        <v>1174</v>
      </c>
      <c r="CA286">
        <v>46227</v>
      </c>
      <c r="CI286">
        <v>46227</v>
      </c>
      <c r="CJ286">
        <v>46227</v>
      </c>
      <c r="CK286">
        <v>46227</v>
      </c>
      <c r="CN286" t="s">
        <v>113</v>
      </c>
      <c r="CO286" t="s">
        <v>113</v>
      </c>
      <c r="CP286" t="s">
        <v>113</v>
      </c>
      <c r="CQ286" t="s">
        <v>113</v>
      </c>
      <c r="CR286">
        <v>46233</v>
      </c>
      <c r="CS286">
        <v>46195</v>
      </c>
      <c r="CT286" t="s">
        <v>151</v>
      </c>
      <c r="CU286" t="s">
        <v>170</v>
      </c>
      <c r="CV286" t="s">
        <v>144</v>
      </c>
      <c r="CW286" t="s">
        <v>171</v>
      </c>
      <c r="CX286" t="s">
        <v>113</v>
      </c>
      <c r="CY286" t="s">
        <v>183</v>
      </c>
      <c r="CZ286" t="s">
        <v>153</v>
      </c>
    </row>
    <row r="287" spans="1:105" x14ac:dyDescent="0.3">
      <c r="A287" t="s">
        <v>1845</v>
      </c>
      <c r="B287" t="s">
        <v>1846</v>
      </c>
      <c r="C287" t="s">
        <v>107</v>
      </c>
      <c r="D287" t="s">
        <v>108</v>
      </c>
      <c r="F287" t="s">
        <v>1847</v>
      </c>
      <c r="G287" t="s">
        <v>133</v>
      </c>
      <c r="H287" t="s">
        <v>1848</v>
      </c>
      <c r="I287" t="s">
        <v>1849</v>
      </c>
      <c r="J287" t="s">
        <v>1850</v>
      </c>
      <c r="K287" t="s">
        <v>161</v>
      </c>
      <c r="L287" t="s">
        <v>1851</v>
      </c>
      <c r="M287" t="s">
        <v>540</v>
      </c>
      <c r="N287">
        <v>3</v>
      </c>
      <c r="O287" t="s">
        <v>1852</v>
      </c>
      <c r="P287">
        <v>46171</v>
      </c>
      <c r="Q287" t="s">
        <v>140</v>
      </c>
      <c r="R287">
        <v>46171</v>
      </c>
      <c r="S287" t="s">
        <v>141</v>
      </c>
      <c r="T287" t="s">
        <v>142</v>
      </c>
      <c r="U287" t="s">
        <v>112</v>
      </c>
      <c r="V287" t="s">
        <v>143</v>
      </c>
      <c r="W287" t="s">
        <v>144</v>
      </c>
      <c r="X287" t="s">
        <v>144</v>
      </c>
      <c r="Y287" t="s">
        <v>144</v>
      </c>
      <c r="Z287" t="s">
        <v>148</v>
      </c>
      <c r="AA287" t="s">
        <v>144</v>
      </c>
      <c r="AB287" t="s">
        <v>180</v>
      </c>
      <c r="AC287" t="s">
        <v>146</v>
      </c>
      <c r="AD287" t="s">
        <v>181</v>
      </c>
      <c r="AE287">
        <v>46185</v>
      </c>
      <c r="AF287">
        <v>46185</v>
      </c>
      <c r="AG287">
        <v>46185</v>
      </c>
      <c r="AH287">
        <v>46188</v>
      </c>
      <c r="AI287">
        <v>46189</v>
      </c>
      <c r="AJ287">
        <v>46189</v>
      </c>
      <c r="AK287">
        <v>46191</v>
      </c>
      <c r="AL287">
        <v>46192</v>
      </c>
      <c r="AM287">
        <v>46192</v>
      </c>
      <c r="AN287">
        <v>46192</v>
      </c>
      <c r="AO287">
        <v>46193</v>
      </c>
      <c r="AP287">
        <v>46193</v>
      </c>
      <c r="AT287">
        <v>46188</v>
      </c>
      <c r="AU287">
        <v>46186</v>
      </c>
      <c r="AV287">
        <v>46186</v>
      </c>
      <c r="AW287">
        <v>46188</v>
      </c>
      <c r="AX287">
        <v>46186</v>
      </c>
      <c r="AY287">
        <v>46186</v>
      </c>
      <c r="AZ287">
        <v>46193</v>
      </c>
      <c r="BA287">
        <v>46203</v>
      </c>
      <c r="BB287">
        <v>46203</v>
      </c>
      <c r="BC287">
        <v>46190</v>
      </c>
      <c r="BD287">
        <v>46187</v>
      </c>
      <c r="BE287">
        <v>46187</v>
      </c>
      <c r="BF287" t="s">
        <v>149</v>
      </c>
      <c r="BG287">
        <v>46195</v>
      </c>
      <c r="BH287">
        <v>46192</v>
      </c>
      <c r="BI287">
        <v>46192</v>
      </c>
      <c r="BJ287" t="s">
        <v>180</v>
      </c>
      <c r="BK287">
        <v>40</v>
      </c>
      <c r="BL287">
        <v>46200</v>
      </c>
      <c r="BM287">
        <v>46200</v>
      </c>
      <c r="BN287">
        <v>46200</v>
      </c>
      <c r="BO287">
        <v>46203</v>
      </c>
      <c r="BP287">
        <v>46201</v>
      </c>
      <c r="BQ287">
        <v>46201</v>
      </c>
      <c r="BR287">
        <v>46210</v>
      </c>
      <c r="BS287">
        <v>46203</v>
      </c>
      <c r="BT287">
        <v>46203</v>
      </c>
      <c r="BU287">
        <v>46207</v>
      </c>
      <c r="BV287">
        <v>46202</v>
      </c>
      <c r="BW287">
        <v>46202</v>
      </c>
      <c r="BX287" t="s">
        <v>1853</v>
      </c>
      <c r="CA287">
        <v>46202</v>
      </c>
      <c r="CN287" t="s">
        <v>113</v>
      </c>
      <c r="CO287" t="s">
        <v>113</v>
      </c>
      <c r="CP287" t="s">
        <v>113</v>
      </c>
      <c r="CQ287" t="s">
        <v>113</v>
      </c>
      <c r="CR287">
        <v>46213</v>
      </c>
      <c r="CS287">
        <v>46170</v>
      </c>
      <c r="CT287" t="s">
        <v>151</v>
      </c>
      <c r="CU287" t="s">
        <v>113</v>
      </c>
      <c r="CV287" t="s">
        <v>113</v>
      </c>
      <c r="CW287" t="s">
        <v>113</v>
      </c>
      <c r="CX287" t="s">
        <v>113</v>
      </c>
      <c r="CY287" t="s">
        <v>183</v>
      </c>
      <c r="CZ287" t="s">
        <v>153</v>
      </c>
    </row>
    <row r="288" spans="1:105" x14ac:dyDescent="0.3">
      <c r="A288" t="s">
        <v>1854</v>
      </c>
      <c r="B288" t="s">
        <v>1855</v>
      </c>
      <c r="C288" t="s">
        <v>124</v>
      </c>
      <c r="D288" t="s">
        <v>108</v>
      </c>
      <c r="F288" t="s">
        <v>1856</v>
      </c>
      <c r="G288" t="s">
        <v>157</v>
      </c>
      <c r="H288" t="s">
        <v>1841</v>
      </c>
      <c r="I288" t="s">
        <v>1857</v>
      </c>
      <c r="J288" t="s">
        <v>160</v>
      </c>
      <c r="K288" t="s">
        <v>161</v>
      </c>
      <c r="L288" t="s">
        <v>263</v>
      </c>
      <c r="M288" t="s">
        <v>163</v>
      </c>
      <c r="N288">
        <v>1</v>
      </c>
      <c r="O288" t="s">
        <v>1858</v>
      </c>
      <c r="P288">
        <v>46141</v>
      </c>
      <c r="Q288" t="s">
        <v>140</v>
      </c>
      <c r="R288">
        <v>46142</v>
      </c>
      <c r="S288" t="s">
        <v>265</v>
      </c>
      <c r="T288" t="s">
        <v>166</v>
      </c>
      <c r="U288" t="s">
        <v>112</v>
      </c>
      <c r="V288" t="s">
        <v>143</v>
      </c>
      <c r="AB288" t="s">
        <v>167</v>
      </c>
      <c r="AC288" t="s">
        <v>168</v>
      </c>
      <c r="AD288" t="s">
        <v>147</v>
      </c>
      <c r="AE288">
        <v>46279</v>
      </c>
      <c r="AF288">
        <v>46279</v>
      </c>
      <c r="AG288" t="s">
        <v>119</v>
      </c>
      <c r="AH288">
        <v>46286</v>
      </c>
      <c r="AI288">
        <v>46286</v>
      </c>
      <c r="AJ288" t="s">
        <v>119</v>
      </c>
      <c r="AK288">
        <v>46300</v>
      </c>
      <c r="AL288">
        <v>46300</v>
      </c>
      <c r="AN288">
        <v>46307</v>
      </c>
      <c r="AO288">
        <v>46307</v>
      </c>
      <c r="AQ288" t="s">
        <v>148</v>
      </c>
      <c r="AR288" t="s">
        <v>148</v>
      </c>
      <c r="AS288" t="s">
        <v>148</v>
      </c>
      <c r="AT288">
        <v>46277</v>
      </c>
      <c r="AU288">
        <v>46278</v>
      </c>
      <c r="AW288">
        <v>46277</v>
      </c>
      <c r="AX288">
        <v>46278</v>
      </c>
      <c r="AZ288">
        <v>46305</v>
      </c>
      <c r="BA288">
        <v>46305</v>
      </c>
      <c r="BC288">
        <v>46242</v>
      </c>
      <c r="BD288">
        <v>46288</v>
      </c>
      <c r="BF288" t="s">
        <v>149</v>
      </c>
      <c r="BG288">
        <v>46248</v>
      </c>
      <c r="BH288">
        <v>46302</v>
      </c>
      <c r="BJ288" t="s">
        <v>167</v>
      </c>
      <c r="BK288">
        <v>60</v>
      </c>
      <c r="BL288">
        <v>46254</v>
      </c>
      <c r="BM288">
        <v>46310</v>
      </c>
      <c r="BO288">
        <v>46259</v>
      </c>
      <c r="BP288">
        <v>46320</v>
      </c>
      <c r="BR288">
        <v>46286</v>
      </c>
      <c r="BS288">
        <v>46340</v>
      </c>
      <c r="BU288">
        <v>46280</v>
      </c>
      <c r="BV288">
        <v>46336</v>
      </c>
      <c r="CN288" t="s">
        <v>113</v>
      </c>
      <c r="CO288" t="s">
        <v>113</v>
      </c>
      <c r="CP288" t="s">
        <v>113</v>
      </c>
      <c r="CQ288" t="s">
        <v>113</v>
      </c>
      <c r="CR288">
        <v>46213</v>
      </c>
      <c r="CS288">
        <v>46204</v>
      </c>
      <c r="CT288" t="s">
        <v>151</v>
      </c>
      <c r="CU288" t="s">
        <v>170</v>
      </c>
      <c r="CV288" t="s">
        <v>144</v>
      </c>
      <c r="CW288" t="s">
        <v>171</v>
      </c>
      <c r="CX288" t="s">
        <v>113</v>
      </c>
      <c r="CY288" t="s">
        <v>172</v>
      </c>
      <c r="CZ288" t="s">
        <v>153</v>
      </c>
    </row>
    <row r="289" spans="1:105" x14ac:dyDescent="0.3">
      <c r="A289" t="s">
        <v>1859</v>
      </c>
      <c r="B289" t="s">
        <v>1860</v>
      </c>
      <c r="C289" t="s">
        <v>107</v>
      </c>
      <c r="D289" t="s">
        <v>108</v>
      </c>
      <c r="F289" t="s">
        <v>1861</v>
      </c>
      <c r="G289" t="s">
        <v>157</v>
      </c>
      <c r="H289" t="s">
        <v>1841</v>
      </c>
      <c r="I289" t="s">
        <v>1857</v>
      </c>
      <c r="J289" t="s">
        <v>160</v>
      </c>
      <c r="K289" t="s">
        <v>161</v>
      </c>
      <c r="L289" t="s">
        <v>263</v>
      </c>
      <c r="M289" t="s">
        <v>163</v>
      </c>
      <c r="N289">
        <v>1</v>
      </c>
      <c r="O289" t="s">
        <v>1862</v>
      </c>
      <c r="P289">
        <v>46141</v>
      </c>
      <c r="Q289" t="s">
        <v>140</v>
      </c>
      <c r="R289">
        <v>46142</v>
      </c>
      <c r="S289" t="s">
        <v>265</v>
      </c>
      <c r="T289" t="s">
        <v>166</v>
      </c>
      <c r="U289" t="s">
        <v>112</v>
      </c>
      <c r="V289" t="s">
        <v>143</v>
      </c>
      <c r="AB289" t="s">
        <v>167</v>
      </c>
      <c r="AC289" t="s">
        <v>168</v>
      </c>
      <c r="AD289" t="s">
        <v>147</v>
      </c>
      <c r="AE289">
        <v>46279</v>
      </c>
      <c r="AF289">
        <v>46279</v>
      </c>
      <c r="AH289">
        <v>46286</v>
      </c>
      <c r="AI289">
        <v>46286</v>
      </c>
      <c r="AK289">
        <v>46300</v>
      </c>
      <c r="AL289">
        <v>46300</v>
      </c>
      <c r="AN289">
        <v>46307</v>
      </c>
      <c r="AO289">
        <v>46307</v>
      </c>
      <c r="AQ289" t="s">
        <v>148</v>
      </c>
      <c r="AR289" t="s">
        <v>148</v>
      </c>
      <c r="AS289" t="s">
        <v>148</v>
      </c>
      <c r="AT289">
        <v>46277</v>
      </c>
      <c r="AU289">
        <v>46286</v>
      </c>
      <c r="AW289">
        <v>46277</v>
      </c>
      <c r="AX289">
        <v>46286</v>
      </c>
      <c r="AZ289">
        <v>46305</v>
      </c>
      <c r="BA289">
        <v>46305</v>
      </c>
      <c r="BC289">
        <v>46259</v>
      </c>
      <c r="BD289">
        <v>46296</v>
      </c>
      <c r="BF289" t="s">
        <v>149</v>
      </c>
      <c r="BG289">
        <v>46265</v>
      </c>
      <c r="BH289">
        <v>46310</v>
      </c>
      <c r="BJ289" t="s">
        <v>167</v>
      </c>
      <c r="BK289">
        <v>60</v>
      </c>
      <c r="BL289">
        <v>46271</v>
      </c>
      <c r="BM289">
        <v>46318</v>
      </c>
      <c r="BO289">
        <v>46277</v>
      </c>
      <c r="BP289">
        <v>46327</v>
      </c>
      <c r="BR289">
        <v>46295</v>
      </c>
      <c r="BS289">
        <v>46344</v>
      </c>
      <c r="BU289">
        <v>46293</v>
      </c>
      <c r="BV289">
        <v>46342</v>
      </c>
      <c r="CN289" t="s">
        <v>113</v>
      </c>
      <c r="CO289" t="s">
        <v>113</v>
      </c>
      <c r="CP289" t="s">
        <v>113</v>
      </c>
      <c r="CQ289" t="s">
        <v>113</v>
      </c>
      <c r="CR289">
        <v>46160</v>
      </c>
      <c r="CS289">
        <v>46129</v>
      </c>
      <c r="CT289" t="s">
        <v>151</v>
      </c>
      <c r="CU289" t="s">
        <v>113</v>
      </c>
      <c r="CV289" t="s">
        <v>113</v>
      </c>
      <c r="CW289" t="s">
        <v>113</v>
      </c>
      <c r="CX289" t="s">
        <v>113</v>
      </c>
      <c r="CY289" t="s">
        <v>172</v>
      </c>
      <c r="CZ289" t="s">
        <v>153</v>
      </c>
    </row>
    <row r="290" spans="1:105" x14ac:dyDescent="0.3">
      <c r="A290" t="s">
        <v>1863</v>
      </c>
      <c r="B290" t="s">
        <v>1864</v>
      </c>
      <c r="C290" t="s">
        <v>124</v>
      </c>
      <c r="D290" t="s">
        <v>108</v>
      </c>
      <c r="F290" t="s">
        <v>1865</v>
      </c>
      <c r="G290" t="s">
        <v>157</v>
      </c>
      <c r="H290" t="s">
        <v>1841</v>
      </c>
      <c r="I290" t="s">
        <v>1866</v>
      </c>
      <c r="J290" t="s">
        <v>160</v>
      </c>
      <c r="K290" t="s">
        <v>161</v>
      </c>
      <c r="L290" t="s">
        <v>1867</v>
      </c>
      <c r="M290" t="s">
        <v>163</v>
      </c>
      <c r="N290">
        <v>1</v>
      </c>
      <c r="O290" t="s">
        <v>1868</v>
      </c>
      <c r="P290">
        <v>46141</v>
      </c>
      <c r="Q290" t="s">
        <v>140</v>
      </c>
      <c r="R290">
        <v>46142</v>
      </c>
      <c r="S290" t="s">
        <v>165</v>
      </c>
      <c r="T290" t="s">
        <v>166</v>
      </c>
      <c r="U290" t="s">
        <v>112</v>
      </c>
      <c r="V290" t="s">
        <v>143</v>
      </c>
      <c r="AB290" t="s">
        <v>167</v>
      </c>
      <c r="AC290" t="s">
        <v>168</v>
      </c>
      <c r="AD290" t="s">
        <v>147</v>
      </c>
      <c r="AE290">
        <v>46251</v>
      </c>
      <c r="AF290">
        <v>46251</v>
      </c>
      <c r="AG290">
        <v>46251</v>
      </c>
      <c r="AH290">
        <v>46258</v>
      </c>
      <c r="AI290">
        <v>46258</v>
      </c>
      <c r="AK290">
        <v>46268</v>
      </c>
      <c r="AL290">
        <v>46268</v>
      </c>
      <c r="AN290">
        <v>46275</v>
      </c>
      <c r="AO290">
        <v>46275</v>
      </c>
      <c r="AQ290" t="s">
        <v>148</v>
      </c>
      <c r="AR290" t="s">
        <v>148</v>
      </c>
      <c r="AS290" t="s">
        <v>148</v>
      </c>
      <c r="AT290">
        <v>46216</v>
      </c>
      <c r="AU290">
        <v>46238</v>
      </c>
      <c r="AV290">
        <v>46238</v>
      </c>
      <c r="AW290">
        <v>46216</v>
      </c>
      <c r="AX290">
        <v>46238</v>
      </c>
      <c r="AY290">
        <v>46238</v>
      </c>
      <c r="AZ290">
        <v>46254</v>
      </c>
      <c r="BA290">
        <v>46295</v>
      </c>
      <c r="BC290">
        <v>46218</v>
      </c>
      <c r="BD290">
        <v>46252</v>
      </c>
      <c r="BE290">
        <v>46252</v>
      </c>
      <c r="BF290" t="s">
        <v>149</v>
      </c>
      <c r="BG290">
        <v>46215</v>
      </c>
      <c r="BH290">
        <v>46268</v>
      </c>
      <c r="BJ290" t="s">
        <v>167</v>
      </c>
      <c r="BK290">
        <v>60</v>
      </c>
      <c r="BL290">
        <v>46235</v>
      </c>
      <c r="BM290">
        <v>46279</v>
      </c>
      <c r="BO290">
        <v>46242</v>
      </c>
      <c r="BP290">
        <v>46288</v>
      </c>
      <c r="BR290">
        <v>46252</v>
      </c>
      <c r="BS290">
        <v>46308</v>
      </c>
      <c r="BU290">
        <v>46247</v>
      </c>
      <c r="BV290">
        <v>46305</v>
      </c>
      <c r="BX290" t="s">
        <v>169</v>
      </c>
      <c r="CN290" t="s">
        <v>113</v>
      </c>
      <c r="CO290" t="s">
        <v>113</v>
      </c>
      <c r="CP290" t="s">
        <v>113</v>
      </c>
      <c r="CQ290" t="s">
        <v>113</v>
      </c>
      <c r="CR290">
        <v>46160</v>
      </c>
      <c r="CS290">
        <v>46129</v>
      </c>
      <c r="CT290" t="s">
        <v>151</v>
      </c>
      <c r="CU290" t="s">
        <v>170</v>
      </c>
      <c r="CV290" t="s">
        <v>144</v>
      </c>
      <c r="CW290" t="s">
        <v>171</v>
      </c>
      <c r="CX290" t="s">
        <v>113</v>
      </c>
      <c r="CY290" t="s">
        <v>172</v>
      </c>
      <c r="CZ290" t="s">
        <v>153</v>
      </c>
      <c r="DA290" t="s">
        <v>104</v>
      </c>
    </row>
    <row r="291" spans="1:105" x14ac:dyDescent="0.3">
      <c r="A291" t="s">
        <v>1869</v>
      </c>
      <c r="B291" t="s">
        <v>1870</v>
      </c>
      <c r="C291" t="s">
        <v>107</v>
      </c>
      <c r="D291" t="s">
        <v>108</v>
      </c>
      <c r="F291" t="s">
        <v>1871</v>
      </c>
      <c r="G291" t="s">
        <v>157</v>
      </c>
      <c r="H291" t="s">
        <v>1841</v>
      </c>
      <c r="I291" t="s">
        <v>1872</v>
      </c>
      <c r="J291" t="s">
        <v>160</v>
      </c>
      <c r="K291" t="s">
        <v>161</v>
      </c>
      <c r="L291" t="s">
        <v>1867</v>
      </c>
      <c r="M291" t="s">
        <v>163</v>
      </c>
      <c r="N291">
        <v>1</v>
      </c>
      <c r="O291" t="s">
        <v>1873</v>
      </c>
      <c r="P291">
        <v>46141</v>
      </c>
      <c r="Q291" t="s">
        <v>140</v>
      </c>
      <c r="R291">
        <v>46142</v>
      </c>
      <c r="S291" t="s">
        <v>165</v>
      </c>
      <c r="T291" t="s">
        <v>166</v>
      </c>
      <c r="U291" t="s">
        <v>112</v>
      </c>
      <c r="V291" t="s">
        <v>143</v>
      </c>
      <c r="AB291" t="s">
        <v>167</v>
      </c>
      <c r="AC291" t="s">
        <v>168</v>
      </c>
      <c r="AD291" t="s">
        <v>147</v>
      </c>
      <c r="AE291">
        <v>46225</v>
      </c>
      <c r="AF291">
        <v>46232</v>
      </c>
      <c r="AG291">
        <v>46232</v>
      </c>
      <c r="AH291">
        <v>46232</v>
      </c>
      <c r="AI291">
        <v>46232</v>
      </c>
      <c r="AJ291">
        <v>46232</v>
      </c>
      <c r="AK291">
        <v>46241</v>
      </c>
      <c r="AL291">
        <v>46258</v>
      </c>
      <c r="AN291">
        <v>46248</v>
      </c>
      <c r="AO291">
        <v>46269</v>
      </c>
      <c r="AQ291" t="s">
        <v>148</v>
      </c>
      <c r="AR291" t="s">
        <v>148</v>
      </c>
      <c r="AS291" t="s">
        <v>148</v>
      </c>
      <c r="AT291">
        <v>46216</v>
      </c>
      <c r="AU291">
        <v>46244</v>
      </c>
      <c r="AV291">
        <v>46244</v>
      </c>
      <c r="AW291">
        <v>46216</v>
      </c>
      <c r="AX291">
        <v>46244</v>
      </c>
      <c r="AY291">
        <v>46244</v>
      </c>
      <c r="AZ291">
        <v>46254</v>
      </c>
      <c r="BA291">
        <v>46254</v>
      </c>
      <c r="BC291">
        <v>46236</v>
      </c>
      <c r="BD291">
        <v>46247</v>
      </c>
      <c r="BE291">
        <v>46247</v>
      </c>
      <c r="BF291" t="s">
        <v>149</v>
      </c>
      <c r="BG291">
        <v>46215</v>
      </c>
      <c r="BH291">
        <v>46269</v>
      </c>
      <c r="BJ291" t="s">
        <v>167</v>
      </c>
      <c r="BK291">
        <v>60</v>
      </c>
      <c r="BL291">
        <v>46221</v>
      </c>
      <c r="BM291">
        <v>46274</v>
      </c>
      <c r="BO291">
        <v>46226</v>
      </c>
      <c r="BP291">
        <v>46284</v>
      </c>
      <c r="BR291">
        <v>46252</v>
      </c>
      <c r="BS291">
        <v>46294</v>
      </c>
      <c r="BU291">
        <v>46247</v>
      </c>
      <c r="BV291">
        <v>46294</v>
      </c>
      <c r="BX291" t="s">
        <v>169</v>
      </c>
      <c r="CN291" t="s">
        <v>113</v>
      </c>
      <c r="CO291" t="s">
        <v>113</v>
      </c>
      <c r="CP291" t="s">
        <v>113</v>
      </c>
      <c r="CQ291" t="s">
        <v>113</v>
      </c>
      <c r="CR291">
        <v>46160</v>
      </c>
      <c r="CS291">
        <v>46129</v>
      </c>
      <c r="CT291" t="s">
        <v>151</v>
      </c>
      <c r="CU291" t="s">
        <v>170</v>
      </c>
      <c r="CV291" t="s">
        <v>144</v>
      </c>
      <c r="CW291" t="s">
        <v>171</v>
      </c>
      <c r="CX291" t="s">
        <v>113</v>
      </c>
      <c r="CY291" t="s">
        <v>172</v>
      </c>
      <c r="CZ291" t="s">
        <v>153</v>
      </c>
      <c r="DA291" t="s">
        <v>104</v>
      </c>
    </row>
    <row r="292" spans="1:105" x14ac:dyDescent="0.3">
      <c r="A292" t="s">
        <v>1874</v>
      </c>
      <c r="B292" t="s">
        <v>1875</v>
      </c>
      <c r="C292" t="s">
        <v>107</v>
      </c>
      <c r="D292" t="s">
        <v>108</v>
      </c>
      <c r="F292" t="s">
        <v>1876</v>
      </c>
      <c r="G292" t="s">
        <v>157</v>
      </c>
      <c r="H292" t="s">
        <v>1841</v>
      </c>
      <c r="I292" t="s">
        <v>1877</v>
      </c>
      <c r="J292" t="s">
        <v>160</v>
      </c>
      <c r="K292" t="s">
        <v>161</v>
      </c>
      <c r="L292" t="s">
        <v>1867</v>
      </c>
      <c r="M292" t="s">
        <v>163</v>
      </c>
      <c r="N292">
        <v>1</v>
      </c>
      <c r="O292" t="s">
        <v>1878</v>
      </c>
      <c r="P292">
        <v>46141</v>
      </c>
      <c r="Q292" t="s">
        <v>140</v>
      </c>
      <c r="R292">
        <v>46142</v>
      </c>
      <c r="S292" t="s">
        <v>165</v>
      </c>
      <c r="T292" t="s">
        <v>166</v>
      </c>
      <c r="U292" t="s">
        <v>112</v>
      </c>
      <c r="V292" t="s">
        <v>143</v>
      </c>
      <c r="AB292" t="s">
        <v>167</v>
      </c>
      <c r="AC292" t="s">
        <v>168</v>
      </c>
      <c r="AD292" t="s">
        <v>147</v>
      </c>
      <c r="AE292">
        <v>46225</v>
      </c>
      <c r="AF292">
        <v>46247</v>
      </c>
      <c r="AG292">
        <v>46247</v>
      </c>
      <c r="AH292">
        <v>46238</v>
      </c>
      <c r="AI292">
        <v>46258</v>
      </c>
      <c r="AK292">
        <v>46256</v>
      </c>
      <c r="AL292">
        <v>46256</v>
      </c>
      <c r="AN292">
        <v>46263</v>
      </c>
      <c r="AO292">
        <v>46263</v>
      </c>
      <c r="AQ292" t="s">
        <v>148</v>
      </c>
      <c r="AR292" t="s">
        <v>148</v>
      </c>
      <c r="AS292" t="s">
        <v>148</v>
      </c>
      <c r="AT292">
        <v>46251</v>
      </c>
      <c r="AU292">
        <v>46240</v>
      </c>
      <c r="AV292">
        <v>46240</v>
      </c>
      <c r="AW292">
        <v>46251</v>
      </c>
      <c r="AX292">
        <v>46240</v>
      </c>
      <c r="AY292">
        <v>46240</v>
      </c>
      <c r="AZ292">
        <v>46254</v>
      </c>
      <c r="BA292">
        <v>46254</v>
      </c>
      <c r="BC292">
        <v>46244</v>
      </c>
      <c r="BD292">
        <v>46253</v>
      </c>
      <c r="BE292">
        <v>46253</v>
      </c>
      <c r="BF292" t="s">
        <v>149</v>
      </c>
      <c r="BG292">
        <v>46232</v>
      </c>
      <c r="BH292">
        <v>46261</v>
      </c>
      <c r="BJ292" t="s">
        <v>167</v>
      </c>
      <c r="BK292">
        <v>60</v>
      </c>
      <c r="BL292">
        <v>46240</v>
      </c>
      <c r="BM292">
        <v>46265</v>
      </c>
      <c r="BO292">
        <v>46245</v>
      </c>
      <c r="BP292">
        <v>46275</v>
      </c>
      <c r="BR292">
        <v>46267</v>
      </c>
      <c r="BS292">
        <v>46285</v>
      </c>
      <c r="BU292">
        <v>46263</v>
      </c>
      <c r="BV292">
        <v>46285</v>
      </c>
      <c r="CN292" t="s">
        <v>113</v>
      </c>
      <c r="CO292" t="s">
        <v>113</v>
      </c>
      <c r="CP292" t="s">
        <v>113</v>
      </c>
      <c r="CQ292" t="s">
        <v>113</v>
      </c>
      <c r="CR292">
        <v>46160</v>
      </c>
      <c r="CS292">
        <v>46129</v>
      </c>
      <c r="CT292" t="s">
        <v>151</v>
      </c>
      <c r="CU292" t="s">
        <v>113</v>
      </c>
      <c r="CV292" t="s">
        <v>113</v>
      </c>
      <c r="CW292" t="s">
        <v>113</v>
      </c>
      <c r="CX292" t="s">
        <v>113</v>
      </c>
      <c r="CY292" t="s">
        <v>172</v>
      </c>
      <c r="CZ292" t="s">
        <v>153</v>
      </c>
      <c r="DA292" t="s">
        <v>104</v>
      </c>
    </row>
    <row r="293" spans="1:105" x14ac:dyDescent="0.3">
      <c r="A293" t="s">
        <v>1879</v>
      </c>
      <c r="B293" t="s">
        <v>1880</v>
      </c>
      <c r="C293" t="s">
        <v>124</v>
      </c>
      <c r="D293" t="s">
        <v>108</v>
      </c>
      <c r="F293" t="s">
        <v>1881</v>
      </c>
      <c r="G293" t="s">
        <v>157</v>
      </c>
      <c r="H293" t="s">
        <v>1841</v>
      </c>
      <c r="I293" t="s">
        <v>1882</v>
      </c>
      <c r="J293" t="s">
        <v>160</v>
      </c>
      <c r="K293" t="s">
        <v>161</v>
      </c>
      <c r="L293" t="s">
        <v>1883</v>
      </c>
      <c r="M293" t="s">
        <v>163</v>
      </c>
      <c r="N293">
        <v>1</v>
      </c>
      <c r="O293" t="s">
        <v>1884</v>
      </c>
      <c r="P293">
        <v>46141</v>
      </c>
      <c r="Q293" t="s">
        <v>140</v>
      </c>
      <c r="R293">
        <v>46142</v>
      </c>
      <c r="S293" t="s">
        <v>165</v>
      </c>
      <c r="T293" t="s">
        <v>166</v>
      </c>
      <c r="U293" t="s">
        <v>112</v>
      </c>
      <c r="V293" t="s">
        <v>143</v>
      </c>
      <c r="AB293" t="s">
        <v>167</v>
      </c>
      <c r="AC293" t="s">
        <v>168</v>
      </c>
      <c r="AD293" t="s">
        <v>147</v>
      </c>
      <c r="AE293">
        <v>46185</v>
      </c>
      <c r="AF293">
        <v>46185</v>
      </c>
      <c r="AG293">
        <v>46185</v>
      </c>
      <c r="AH293">
        <v>46191</v>
      </c>
      <c r="AI293">
        <v>46192</v>
      </c>
      <c r="AJ293">
        <v>46192</v>
      </c>
      <c r="AK293">
        <v>46217</v>
      </c>
      <c r="AL293">
        <v>46220</v>
      </c>
      <c r="AM293">
        <v>46220</v>
      </c>
      <c r="AN293">
        <v>46224</v>
      </c>
      <c r="AO293">
        <v>46230</v>
      </c>
      <c r="AP293">
        <v>46234</v>
      </c>
      <c r="AQ293" t="s">
        <v>148</v>
      </c>
      <c r="AR293" t="s">
        <v>148</v>
      </c>
      <c r="AS293" t="s">
        <v>148</v>
      </c>
      <c r="AT293">
        <v>46196</v>
      </c>
      <c r="AU293">
        <v>46209</v>
      </c>
      <c r="AV293">
        <v>46209</v>
      </c>
      <c r="AW293">
        <v>46196</v>
      </c>
      <c r="AX293">
        <v>46209</v>
      </c>
      <c r="AY293">
        <v>46209</v>
      </c>
      <c r="AZ293">
        <v>46233</v>
      </c>
      <c r="BA293">
        <v>46242</v>
      </c>
      <c r="BC293">
        <v>46206</v>
      </c>
      <c r="BD293">
        <v>46244</v>
      </c>
      <c r="BE293">
        <v>46244</v>
      </c>
      <c r="BF293" t="s">
        <v>149</v>
      </c>
      <c r="BG293">
        <v>46199</v>
      </c>
      <c r="BH293">
        <v>46261</v>
      </c>
      <c r="BJ293" t="s">
        <v>167</v>
      </c>
      <c r="BK293">
        <v>60</v>
      </c>
      <c r="BL293">
        <v>46227</v>
      </c>
      <c r="BM293">
        <v>46264</v>
      </c>
      <c r="BO293">
        <v>46234</v>
      </c>
      <c r="BP293">
        <v>46273</v>
      </c>
      <c r="BR293">
        <v>46239</v>
      </c>
      <c r="BS293">
        <v>46275</v>
      </c>
      <c r="BU293">
        <v>46233</v>
      </c>
      <c r="BV293">
        <v>46275</v>
      </c>
      <c r="BX293" t="s">
        <v>169</v>
      </c>
      <c r="CN293" t="s">
        <v>113</v>
      </c>
      <c r="CO293" t="s">
        <v>113</v>
      </c>
      <c r="CP293" t="s">
        <v>113</v>
      </c>
      <c r="CQ293" t="s">
        <v>113</v>
      </c>
      <c r="CR293">
        <v>46160</v>
      </c>
      <c r="CS293">
        <v>46129</v>
      </c>
      <c r="CT293" t="s">
        <v>151</v>
      </c>
      <c r="CU293" t="s">
        <v>170</v>
      </c>
      <c r="CV293" t="s">
        <v>144</v>
      </c>
      <c r="CW293" t="s">
        <v>171</v>
      </c>
      <c r="CX293" t="s">
        <v>113</v>
      </c>
      <c r="CY293" t="s">
        <v>172</v>
      </c>
      <c r="CZ293" t="s">
        <v>153</v>
      </c>
      <c r="DA293" t="s">
        <v>104</v>
      </c>
    </row>
    <row r="294" spans="1:105" x14ac:dyDescent="0.3">
      <c r="A294" t="s">
        <v>1885</v>
      </c>
      <c r="B294" t="s">
        <v>1886</v>
      </c>
      <c r="C294" t="s">
        <v>107</v>
      </c>
      <c r="D294" t="s">
        <v>108</v>
      </c>
      <c r="F294" t="s">
        <v>1887</v>
      </c>
      <c r="G294" t="s">
        <v>157</v>
      </c>
      <c r="H294" t="s">
        <v>1841</v>
      </c>
      <c r="I294" t="s">
        <v>1888</v>
      </c>
      <c r="J294" t="s">
        <v>160</v>
      </c>
      <c r="K294" t="s">
        <v>161</v>
      </c>
      <c r="L294" t="s">
        <v>1889</v>
      </c>
      <c r="M294" t="s">
        <v>163</v>
      </c>
      <c r="N294">
        <v>1</v>
      </c>
      <c r="O294" t="s">
        <v>1890</v>
      </c>
      <c r="P294">
        <v>46141</v>
      </c>
      <c r="Q294" t="s">
        <v>140</v>
      </c>
      <c r="R294">
        <v>46142</v>
      </c>
      <c r="S294" t="s">
        <v>374</v>
      </c>
      <c r="T294" t="s">
        <v>166</v>
      </c>
      <c r="U294" t="s">
        <v>112</v>
      </c>
      <c r="V294" t="s">
        <v>143</v>
      </c>
      <c r="AB294" t="s">
        <v>167</v>
      </c>
      <c r="AC294" t="s">
        <v>168</v>
      </c>
      <c r="AD294" t="s">
        <v>147</v>
      </c>
      <c r="AE294">
        <v>46230</v>
      </c>
      <c r="AF294">
        <v>46232</v>
      </c>
      <c r="AG294">
        <v>46232</v>
      </c>
      <c r="AH294">
        <v>46238</v>
      </c>
      <c r="AI294">
        <v>46241</v>
      </c>
      <c r="AJ294">
        <v>46241</v>
      </c>
      <c r="AK294">
        <v>46241</v>
      </c>
      <c r="AL294">
        <v>46258</v>
      </c>
      <c r="AN294">
        <v>46248</v>
      </c>
      <c r="AO294">
        <v>46275</v>
      </c>
      <c r="AQ294" t="s">
        <v>148</v>
      </c>
      <c r="AR294" t="s">
        <v>148</v>
      </c>
      <c r="AS294" t="s">
        <v>148</v>
      </c>
      <c r="AT294">
        <v>46216</v>
      </c>
      <c r="AU294">
        <v>46212</v>
      </c>
      <c r="AV294">
        <v>46212</v>
      </c>
      <c r="AW294">
        <v>46216</v>
      </c>
      <c r="AX294">
        <v>46212</v>
      </c>
      <c r="AY294">
        <v>46212</v>
      </c>
      <c r="AZ294">
        <v>46280</v>
      </c>
      <c r="BA294">
        <v>46280</v>
      </c>
      <c r="BC294">
        <v>46259</v>
      </c>
      <c r="BD294">
        <v>46244</v>
      </c>
      <c r="BE294">
        <v>46244</v>
      </c>
      <c r="BF294" t="s">
        <v>149</v>
      </c>
      <c r="BG294">
        <v>46199</v>
      </c>
      <c r="BH294">
        <v>46265</v>
      </c>
      <c r="BI294">
        <v>46265</v>
      </c>
      <c r="BJ294" t="s">
        <v>167</v>
      </c>
      <c r="BK294">
        <v>60</v>
      </c>
      <c r="BL294">
        <v>46205</v>
      </c>
      <c r="BM294">
        <v>46265</v>
      </c>
      <c r="BO294">
        <v>46210</v>
      </c>
      <c r="BP294">
        <v>46274</v>
      </c>
      <c r="BR294">
        <v>46239</v>
      </c>
      <c r="BS294">
        <v>46275</v>
      </c>
      <c r="BU294">
        <v>46233</v>
      </c>
      <c r="BV294">
        <v>46275</v>
      </c>
      <c r="BX294" t="s">
        <v>169</v>
      </c>
      <c r="CN294" t="s">
        <v>113</v>
      </c>
      <c r="CO294" t="s">
        <v>113</v>
      </c>
      <c r="CP294" t="s">
        <v>113</v>
      </c>
      <c r="CQ294" t="s">
        <v>113</v>
      </c>
      <c r="CR294">
        <v>46160</v>
      </c>
      <c r="CS294">
        <v>46129</v>
      </c>
      <c r="CT294" t="s">
        <v>151</v>
      </c>
      <c r="CU294" t="s">
        <v>170</v>
      </c>
      <c r="CV294" t="s">
        <v>144</v>
      </c>
      <c r="CW294" t="s">
        <v>171</v>
      </c>
      <c r="CX294" t="s">
        <v>113</v>
      </c>
      <c r="CY294" t="s">
        <v>172</v>
      </c>
      <c r="CZ294" t="s">
        <v>153</v>
      </c>
      <c r="DA294" t="s">
        <v>104</v>
      </c>
    </row>
    <row r="295" spans="1:105" x14ac:dyDescent="0.3">
      <c r="A295" t="s">
        <v>1891</v>
      </c>
      <c r="B295" t="s">
        <v>1892</v>
      </c>
      <c r="C295" t="s">
        <v>107</v>
      </c>
      <c r="D295" t="s">
        <v>108</v>
      </c>
      <c r="F295" t="s">
        <v>1893</v>
      </c>
      <c r="G295" t="s">
        <v>133</v>
      </c>
      <c r="H295" t="s">
        <v>434</v>
      </c>
      <c r="I295" t="s">
        <v>1894</v>
      </c>
      <c r="J295" t="s">
        <v>436</v>
      </c>
      <c r="K295" t="s">
        <v>161</v>
      </c>
      <c r="L295" t="s">
        <v>437</v>
      </c>
      <c r="M295" t="s">
        <v>438</v>
      </c>
      <c r="N295">
        <v>3</v>
      </c>
      <c r="O295" t="s">
        <v>1895</v>
      </c>
      <c r="P295">
        <v>46197</v>
      </c>
      <c r="Q295" t="s">
        <v>140</v>
      </c>
      <c r="R295">
        <v>46197</v>
      </c>
      <c r="S295" t="s">
        <v>141</v>
      </c>
      <c r="T295" t="s">
        <v>1408</v>
      </c>
      <c r="U295" t="s">
        <v>112</v>
      </c>
      <c r="V295" t="s">
        <v>143</v>
      </c>
      <c r="W295" t="s">
        <v>144</v>
      </c>
      <c r="X295" t="s">
        <v>144</v>
      </c>
      <c r="Y295" t="s">
        <v>144</v>
      </c>
      <c r="Z295" t="s">
        <v>144</v>
      </c>
      <c r="AA295" t="s">
        <v>144</v>
      </c>
      <c r="AB295" t="s">
        <v>180</v>
      </c>
      <c r="AC295" t="s">
        <v>146</v>
      </c>
      <c r="AD295" t="s">
        <v>181</v>
      </c>
      <c r="AE295">
        <v>46211</v>
      </c>
      <c r="AF295">
        <v>46211</v>
      </c>
      <c r="AG295">
        <v>46211</v>
      </c>
      <c r="AH295">
        <v>46219</v>
      </c>
      <c r="AI295">
        <v>46223</v>
      </c>
      <c r="AJ295">
        <v>46223</v>
      </c>
      <c r="AK295">
        <v>46218</v>
      </c>
      <c r="AL295">
        <v>46218</v>
      </c>
      <c r="AM295">
        <v>46218</v>
      </c>
      <c r="AN295">
        <v>46221</v>
      </c>
      <c r="AO295">
        <v>46223</v>
      </c>
      <c r="AP295">
        <v>46223</v>
      </c>
      <c r="AQ295" t="s">
        <v>148</v>
      </c>
      <c r="AR295" t="s">
        <v>148</v>
      </c>
      <c r="AS295" t="s">
        <v>148</v>
      </c>
      <c r="AT295">
        <v>46220</v>
      </c>
      <c r="AU295">
        <v>46225</v>
      </c>
      <c r="AV295">
        <v>46225</v>
      </c>
      <c r="AW295">
        <v>46220</v>
      </c>
      <c r="AX295">
        <v>46225</v>
      </c>
      <c r="AY295">
        <v>46225</v>
      </c>
      <c r="AZ295">
        <v>46228</v>
      </c>
      <c r="BA295">
        <v>46228</v>
      </c>
      <c r="BB295">
        <v>46228</v>
      </c>
      <c r="BC295">
        <v>46221</v>
      </c>
      <c r="BD295">
        <v>46225</v>
      </c>
      <c r="BE295">
        <v>46225</v>
      </c>
      <c r="BF295" t="s">
        <v>196</v>
      </c>
      <c r="BG295">
        <v>46224</v>
      </c>
      <c r="BH295">
        <v>46226</v>
      </c>
      <c r="BI295">
        <v>46226</v>
      </c>
      <c r="BJ295" t="s">
        <v>180</v>
      </c>
      <c r="BK295">
        <v>60</v>
      </c>
      <c r="BL295">
        <v>46233</v>
      </c>
      <c r="BM295">
        <v>46229</v>
      </c>
      <c r="BN295">
        <v>46229</v>
      </c>
      <c r="BO295">
        <v>46235</v>
      </c>
      <c r="BP295">
        <v>46230</v>
      </c>
      <c r="BQ295">
        <v>46230</v>
      </c>
      <c r="BR295">
        <v>46241</v>
      </c>
      <c r="BS295">
        <v>46234</v>
      </c>
      <c r="BT295">
        <v>46234</v>
      </c>
      <c r="BU295">
        <v>46240</v>
      </c>
      <c r="BV295">
        <v>46240</v>
      </c>
      <c r="BW295">
        <v>46240</v>
      </c>
      <c r="BX295" t="s">
        <v>440</v>
      </c>
      <c r="CN295" t="s">
        <v>113</v>
      </c>
      <c r="CO295" t="s">
        <v>113</v>
      </c>
      <c r="CP295" t="s">
        <v>113</v>
      </c>
      <c r="CQ295" t="s">
        <v>113</v>
      </c>
      <c r="CR295">
        <v>46195</v>
      </c>
      <c r="CS295">
        <v>46193</v>
      </c>
      <c r="CT295" t="s">
        <v>151</v>
      </c>
      <c r="CU295" t="s">
        <v>170</v>
      </c>
      <c r="CV295" t="s">
        <v>144</v>
      </c>
      <c r="CW295" t="s">
        <v>171</v>
      </c>
      <c r="CX295" t="s">
        <v>113</v>
      </c>
      <c r="CY295" t="s">
        <v>183</v>
      </c>
      <c r="CZ295" t="s">
        <v>153</v>
      </c>
    </row>
    <row r="296" spans="1:105" x14ac:dyDescent="0.3">
      <c r="A296" t="s">
        <v>1896</v>
      </c>
      <c r="B296" t="s">
        <v>1897</v>
      </c>
      <c r="C296" t="s">
        <v>107</v>
      </c>
      <c r="D296" t="s">
        <v>108</v>
      </c>
      <c r="F296" t="s">
        <v>1898</v>
      </c>
      <c r="G296" t="s">
        <v>133</v>
      </c>
      <c r="H296" t="s">
        <v>434</v>
      </c>
      <c r="I296" t="s">
        <v>435</v>
      </c>
      <c r="J296" t="s">
        <v>436</v>
      </c>
      <c r="K296" t="s">
        <v>161</v>
      </c>
      <c r="L296" t="s">
        <v>437</v>
      </c>
      <c r="M296" t="s">
        <v>438</v>
      </c>
      <c r="N296">
        <v>3</v>
      </c>
      <c r="O296" t="s">
        <v>1895</v>
      </c>
      <c r="P296">
        <v>46197</v>
      </c>
      <c r="Q296" t="s">
        <v>140</v>
      </c>
      <c r="R296">
        <v>46197</v>
      </c>
      <c r="S296" t="s">
        <v>141</v>
      </c>
      <c r="T296" t="s">
        <v>1408</v>
      </c>
      <c r="U296" t="s">
        <v>112</v>
      </c>
      <c r="V296" t="s">
        <v>143</v>
      </c>
      <c r="W296" t="s">
        <v>144</v>
      </c>
      <c r="X296" t="s">
        <v>144</v>
      </c>
      <c r="Y296" t="s">
        <v>144</v>
      </c>
      <c r="Z296" t="s">
        <v>144</v>
      </c>
      <c r="AA296" t="s">
        <v>144</v>
      </c>
      <c r="AB296" t="s">
        <v>180</v>
      </c>
      <c r="AC296" t="s">
        <v>146</v>
      </c>
      <c r="AD296" t="s">
        <v>181</v>
      </c>
      <c r="AE296">
        <v>46211</v>
      </c>
      <c r="AF296">
        <v>46211</v>
      </c>
      <c r="AG296">
        <v>46211</v>
      </c>
      <c r="AH296">
        <v>46219</v>
      </c>
      <c r="AI296">
        <v>46223</v>
      </c>
      <c r="AJ296">
        <v>46223</v>
      </c>
      <c r="AK296">
        <v>46218</v>
      </c>
      <c r="AL296">
        <v>46218</v>
      </c>
      <c r="AM296">
        <v>46218</v>
      </c>
      <c r="AN296">
        <v>46221</v>
      </c>
      <c r="AO296">
        <v>46223</v>
      </c>
      <c r="AP296">
        <v>46223</v>
      </c>
      <c r="AQ296" t="s">
        <v>148</v>
      </c>
      <c r="AR296" t="s">
        <v>148</v>
      </c>
      <c r="AS296" t="s">
        <v>148</v>
      </c>
      <c r="AT296">
        <v>46220</v>
      </c>
      <c r="AU296">
        <v>46225</v>
      </c>
      <c r="AV296">
        <v>46225</v>
      </c>
      <c r="AW296">
        <v>46220</v>
      </c>
      <c r="AX296">
        <v>46225</v>
      </c>
      <c r="AY296">
        <v>46225</v>
      </c>
      <c r="AZ296">
        <v>46228</v>
      </c>
      <c r="BA296">
        <v>46228</v>
      </c>
      <c r="BB296">
        <v>46228</v>
      </c>
      <c r="BC296">
        <v>46222</v>
      </c>
      <c r="BD296">
        <v>46225</v>
      </c>
      <c r="BE296">
        <v>46225</v>
      </c>
      <c r="BF296" t="s">
        <v>196</v>
      </c>
      <c r="BG296">
        <v>46223</v>
      </c>
      <c r="BH296">
        <v>46226</v>
      </c>
      <c r="BI296">
        <v>46226</v>
      </c>
      <c r="BJ296" t="s">
        <v>180</v>
      </c>
      <c r="BK296">
        <v>50</v>
      </c>
      <c r="BL296">
        <v>46236</v>
      </c>
      <c r="BM296">
        <v>46292</v>
      </c>
      <c r="BN296">
        <v>46292</v>
      </c>
      <c r="BO296">
        <v>46238</v>
      </c>
      <c r="BP296">
        <v>46232</v>
      </c>
      <c r="BQ296">
        <v>46232</v>
      </c>
      <c r="BR296">
        <v>46243</v>
      </c>
      <c r="BS296">
        <v>46234</v>
      </c>
      <c r="BT296">
        <v>46234</v>
      </c>
      <c r="BU296">
        <v>46242</v>
      </c>
      <c r="BV296">
        <v>46234</v>
      </c>
      <c r="BW296">
        <v>46234</v>
      </c>
      <c r="BX296" t="s">
        <v>440</v>
      </c>
      <c r="CN296" t="s">
        <v>113</v>
      </c>
      <c r="CO296" t="s">
        <v>113</v>
      </c>
      <c r="CP296" t="s">
        <v>113</v>
      </c>
      <c r="CQ296" t="s">
        <v>113</v>
      </c>
      <c r="CR296">
        <v>46195</v>
      </c>
      <c r="CS296">
        <v>46193</v>
      </c>
      <c r="CT296" t="s">
        <v>151</v>
      </c>
      <c r="CU296" t="s">
        <v>170</v>
      </c>
      <c r="CV296" t="s">
        <v>144</v>
      </c>
      <c r="CW296" t="s">
        <v>171</v>
      </c>
      <c r="CX296" t="s">
        <v>113</v>
      </c>
      <c r="CY296" t="s">
        <v>183</v>
      </c>
      <c r="CZ296" t="s">
        <v>153</v>
      </c>
    </row>
    <row r="297" spans="1:105" x14ac:dyDescent="0.3">
      <c r="A297" t="s">
        <v>1899</v>
      </c>
      <c r="B297" t="s">
        <v>1900</v>
      </c>
      <c r="C297" t="s">
        <v>124</v>
      </c>
      <c r="D297" t="s">
        <v>108</v>
      </c>
      <c r="F297" t="s">
        <v>1901</v>
      </c>
      <c r="G297" t="s">
        <v>133</v>
      </c>
      <c r="H297" t="s">
        <v>1242</v>
      </c>
      <c r="I297" t="s">
        <v>1742</v>
      </c>
      <c r="J297" t="s">
        <v>327</v>
      </c>
      <c r="K297" t="s">
        <v>161</v>
      </c>
      <c r="L297" t="s">
        <v>1279</v>
      </c>
      <c r="M297" t="s">
        <v>115</v>
      </c>
      <c r="N297">
        <v>3</v>
      </c>
      <c r="O297" t="s">
        <v>1246</v>
      </c>
      <c r="P297">
        <v>46213</v>
      </c>
      <c r="Q297" t="s">
        <v>140</v>
      </c>
      <c r="R297">
        <v>46216</v>
      </c>
      <c r="S297" t="s">
        <v>141</v>
      </c>
      <c r="T297" t="s">
        <v>253</v>
      </c>
      <c r="U297" t="s">
        <v>112</v>
      </c>
      <c r="V297" t="s">
        <v>143</v>
      </c>
      <c r="W297" t="s">
        <v>144</v>
      </c>
      <c r="X297" t="s">
        <v>144</v>
      </c>
      <c r="Y297" t="s">
        <v>144</v>
      </c>
      <c r="Z297" t="s">
        <v>144</v>
      </c>
      <c r="AA297" t="s">
        <v>144</v>
      </c>
      <c r="AB297" t="s">
        <v>180</v>
      </c>
      <c r="AC297" t="s">
        <v>146</v>
      </c>
      <c r="AD297" t="s">
        <v>181</v>
      </c>
      <c r="AE297">
        <v>46239</v>
      </c>
      <c r="AF297">
        <v>46239</v>
      </c>
      <c r="AG297">
        <v>46239</v>
      </c>
      <c r="AH297">
        <v>46241</v>
      </c>
      <c r="AI297">
        <v>46244</v>
      </c>
      <c r="AJ297">
        <v>46244</v>
      </c>
      <c r="AK297">
        <v>46251</v>
      </c>
      <c r="AL297">
        <v>46251</v>
      </c>
      <c r="AM297">
        <v>46251</v>
      </c>
      <c r="AN297">
        <v>46253</v>
      </c>
      <c r="AO297">
        <v>46253</v>
      </c>
      <c r="AP297">
        <v>46253</v>
      </c>
      <c r="AT297">
        <v>46244</v>
      </c>
      <c r="AU297">
        <v>46244</v>
      </c>
      <c r="AV297">
        <v>46244</v>
      </c>
      <c r="AW297">
        <v>46244</v>
      </c>
      <c r="AX297">
        <v>46244</v>
      </c>
      <c r="AY297">
        <v>46244</v>
      </c>
      <c r="AZ297">
        <v>46259</v>
      </c>
      <c r="BA297">
        <v>46259</v>
      </c>
      <c r="BB297">
        <v>46259</v>
      </c>
      <c r="BC297">
        <v>46245</v>
      </c>
      <c r="BD297">
        <v>46246</v>
      </c>
      <c r="BE297">
        <v>46246</v>
      </c>
      <c r="BF297" t="s">
        <v>149</v>
      </c>
      <c r="BG297">
        <v>46253</v>
      </c>
      <c r="BH297">
        <v>46251</v>
      </c>
      <c r="BI297">
        <v>46251</v>
      </c>
      <c r="BJ297" t="s">
        <v>180</v>
      </c>
      <c r="BK297">
        <v>50</v>
      </c>
      <c r="BL297">
        <v>46257</v>
      </c>
      <c r="BM297">
        <v>46254</v>
      </c>
      <c r="BN297">
        <v>46254</v>
      </c>
      <c r="BO297">
        <v>46259</v>
      </c>
      <c r="BP297">
        <v>46256</v>
      </c>
      <c r="BQ297">
        <v>46256</v>
      </c>
      <c r="BR297">
        <v>46264</v>
      </c>
      <c r="BS297">
        <v>46265</v>
      </c>
      <c r="BT297">
        <v>46265</v>
      </c>
      <c r="BU297">
        <v>46263</v>
      </c>
      <c r="BV297">
        <v>46267</v>
      </c>
      <c r="BX297" t="s">
        <v>1238</v>
      </c>
      <c r="CN297" t="s">
        <v>113</v>
      </c>
      <c r="CO297" t="s">
        <v>113</v>
      </c>
      <c r="CP297" t="s">
        <v>113</v>
      </c>
      <c r="CQ297" t="s">
        <v>1899</v>
      </c>
      <c r="CR297">
        <v>46218</v>
      </c>
      <c r="CS297">
        <v>46213</v>
      </c>
      <c r="CT297" t="s">
        <v>151</v>
      </c>
      <c r="CU297" t="s">
        <v>170</v>
      </c>
      <c r="CV297" t="s">
        <v>144</v>
      </c>
      <c r="CW297" t="s">
        <v>171</v>
      </c>
      <c r="CX297" t="s">
        <v>113</v>
      </c>
      <c r="CY297" t="s">
        <v>183</v>
      </c>
      <c r="CZ297" t="s">
        <v>153</v>
      </c>
      <c r="DA297" t="s">
        <v>104</v>
      </c>
    </row>
    <row r="298" spans="1:105" x14ac:dyDescent="0.3">
      <c r="A298" t="s">
        <v>1902</v>
      </c>
      <c r="B298" t="s">
        <v>1903</v>
      </c>
      <c r="C298" t="s">
        <v>107</v>
      </c>
      <c r="D298" t="s">
        <v>108</v>
      </c>
      <c r="F298" t="s">
        <v>1904</v>
      </c>
      <c r="G298" t="s">
        <v>133</v>
      </c>
      <c r="H298" t="s">
        <v>1242</v>
      </c>
      <c r="I298" t="s">
        <v>1243</v>
      </c>
      <c r="J298" t="s">
        <v>327</v>
      </c>
      <c r="K298" t="s">
        <v>161</v>
      </c>
      <c r="L298" t="s">
        <v>1905</v>
      </c>
      <c r="M298" t="s">
        <v>115</v>
      </c>
      <c r="N298">
        <v>3</v>
      </c>
      <c r="O298" t="s">
        <v>1246</v>
      </c>
      <c r="P298">
        <v>46213</v>
      </c>
      <c r="Q298" t="s">
        <v>140</v>
      </c>
      <c r="R298">
        <v>46216</v>
      </c>
      <c r="S298" t="s">
        <v>141</v>
      </c>
      <c r="T298" t="s">
        <v>253</v>
      </c>
      <c r="U298" t="s">
        <v>112</v>
      </c>
      <c r="V298" t="s">
        <v>143</v>
      </c>
      <c r="W298" t="s">
        <v>144</v>
      </c>
      <c r="X298" t="s">
        <v>144</v>
      </c>
      <c r="Y298" t="s">
        <v>144</v>
      </c>
      <c r="Z298" t="s">
        <v>144</v>
      </c>
      <c r="AA298" t="s">
        <v>144</v>
      </c>
      <c r="AB298" t="s">
        <v>180</v>
      </c>
      <c r="AC298" t="s">
        <v>146</v>
      </c>
      <c r="AD298" t="s">
        <v>181</v>
      </c>
      <c r="AE298">
        <v>46239</v>
      </c>
      <c r="AF298">
        <v>46239</v>
      </c>
      <c r="AG298">
        <v>46239</v>
      </c>
      <c r="AH298">
        <v>46241</v>
      </c>
      <c r="AI298">
        <v>46244</v>
      </c>
      <c r="AJ298">
        <v>46244</v>
      </c>
      <c r="AK298">
        <v>46252</v>
      </c>
      <c r="AL298">
        <v>46252</v>
      </c>
      <c r="AM298">
        <v>46252</v>
      </c>
      <c r="AN298">
        <v>46254</v>
      </c>
      <c r="AO298">
        <v>46254</v>
      </c>
      <c r="AP298">
        <v>46253</v>
      </c>
      <c r="AT298">
        <v>46245</v>
      </c>
      <c r="AU298">
        <v>46244</v>
      </c>
      <c r="AV298">
        <v>46244</v>
      </c>
      <c r="AW298">
        <v>46245</v>
      </c>
      <c r="AX298">
        <v>46244</v>
      </c>
      <c r="AY298">
        <v>46244</v>
      </c>
      <c r="AZ298">
        <v>46259</v>
      </c>
      <c r="BA298">
        <v>46259</v>
      </c>
      <c r="BB298">
        <v>46259</v>
      </c>
      <c r="BC298">
        <v>46246</v>
      </c>
      <c r="BD298">
        <v>46242</v>
      </c>
      <c r="BE298">
        <v>46242</v>
      </c>
      <c r="BF298" t="s">
        <v>149</v>
      </c>
      <c r="BG298">
        <v>46254</v>
      </c>
      <c r="BH298">
        <v>46252</v>
      </c>
      <c r="BI298">
        <v>46252</v>
      </c>
      <c r="BJ298" t="s">
        <v>180</v>
      </c>
      <c r="BK298">
        <v>40</v>
      </c>
      <c r="BL298">
        <v>46261</v>
      </c>
      <c r="BM298">
        <v>46255</v>
      </c>
      <c r="BN298">
        <v>46255</v>
      </c>
      <c r="BO298">
        <v>46263</v>
      </c>
      <c r="BP298">
        <v>46256</v>
      </c>
      <c r="BQ298">
        <v>46256</v>
      </c>
      <c r="BR298">
        <v>46265</v>
      </c>
      <c r="BS298">
        <v>46265</v>
      </c>
      <c r="BT298">
        <v>46265</v>
      </c>
      <c r="BU298">
        <v>46264</v>
      </c>
      <c r="BV298">
        <v>46267</v>
      </c>
      <c r="BX298" t="s">
        <v>1238</v>
      </c>
      <c r="CN298" t="s">
        <v>113</v>
      </c>
      <c r="CO298" t="s">
        <v>113</v>
      </c>
      <c r="CP298" t="s">
        <v>113</v>
      </c>
      <c r="CQ298" t="s">
        <v>1902</v>
      </c>
      <c r="CR298">
        <v>46218</v>
      </c>
      <c r="CS298">
        <v>46213</v>
      </c>
      <c r="CT298" t="s">
        <v>151</v>
      </c>
      <c r="CU298" t="s">
        <v>170</v>
      </c>
      <c r="CV298" t="s">
        <v>144</v>
      </c>
      <c r="CW298" t="s">
        <v>171</v>
      </c>
      <c r="CX298" t="s">
        <v>113</v>
      </c>
      <c r="CY298" t="s">
        <v>183</v>
      </c>
      <c r="CZ298" t="s">
        <v>153</v>
      </c>
      <c r="DA298" t="s">
        <v>104</v>
      </c>
    </row>
    <row r="299" spans="1:105" x14ac:dyDescent="0.3">
      <c r="A299" t="s">
        <v>1906</v>
      </c>
      <c r="B299" t="s">
        <v>1907</v>
      </c>
      <c r="C299" t="s">
        <v>107</v>
      </c>
      <c r="D299" t="s">
        <v>108</v>
      </c>
      <c r="F299" t="s">
        <v>1908</v>
      </c>
      <c r="G299" t="s">
        <v>133</v>
      </c>
      <c r="H299" t="s">
        <v>1228</v>
      </c>
      <c r="I299" t="s">
        <v>1229</v>
      </c>
      <c r="J299" t="s">
        <v>327</v>
      </c>
      <c r="K299" t="s">
        <v>161</v>
      </c>
      <c r="L299" t="s">
        <v>1909</v>
      </c>
      <c r="M299" t="s">
        <v>115</v>
      </c>
      <c r="N299">
        <v>3</v>
      </c>
      <c r="O299" t="s">
        <v>1231</v>
      </c>
      <c r="P299">
        <v>46213</v>
      </c>
      <c r="Q299" t="s">
        <v>140</v>
      </c>
      <c r="R299">
        <v>46216</v>
      </c>
      <c r="S299" t="s">
        <v>141</v>
      </c>
      <c r="T299" t="s">
        <v>253</v>
      </c>
      <c r="U299" t="s">
        <v>112</v>
      </c>
      <c r="V299" t="s">
        <v>143</v>
      </c>
      <c r="W299" t="s">
        <v>144</v>
      </c>
      <c r="X299" t="s">
        <v>144</v>
      </c>
      <c r="Y299" t="s">
        <v>144</v>
      </c>
      <c r="Z299" t="s">
        <v>144</v>
      </c>
      <c r="AA299" t="s">
        <v>144</v>
      </c>
      <c r="AB299" t="s">
        <v>180</v>
      </c>
      <c r="AC299" t="s">
        <v>146</v>
      </c>
      <c r="AD299" t="s">
        <v>181</v>
      </c>
      <c r="AE299">
        <v>46239</v>
      </c>
      <c r="AF299">
        <v>46239</v>
      </c>
      <c r="AG299">
        <v>46239</v>
      </c>
      <c r="AH299">
        <v>46241</v>
      </c>
      <c r="AI299">
        <v>46244</v>
      </c>
      <c r="AJ299">
        <v>46244</v>
      </c>
      <c r="AK299">
        <v>46252</v>
      </c>
      <c r="AL299">
        <v>46252</v>
      </c>
      <c r="AM299">
        <v>46252</v>
      </c>
      <c r="AN299">
        <v>46254</v>
      </c>
      <c r="AO299">
        <v>46254</v>
      </c>
      <c r="AP299">
        <v>46254</v>
      </c>
      <c r="AT299">
        <v>46244</v>
      </c>
      <c r="AU299">
        <v>46244</v>
      </c>
      <c r="AV299">
        <v>46244</v>
      </c>
      <c r="AW299">
        <v>46244</v>
      </c>
      <c r="AX299">
        <v>46244</v>
      </c>
      <c r="AY299">
        <v>46244</v>
      </c>
      <c r="AZ299">
        <v>46259</v>
      </c>
      <c r="BA299">
        <v>46259</v>
      </c>
      <c r="BB299">
        <v>46259</v>
      </c>
      <c r="BC299">
        <v>46246</v>
      </c>
      <c r="BD299">
        <v>46247</v>
      </c>
      <c r="BE299">
        <v>46247</v>
      </c>
      <c r="BF299" t="s">
        <v>196</v>
      </c>
      <c r="BG299">
        <v>46252</v>
      </c>
      <c r="BH299">
        <v>46254</v>
      </c>
      <c r="BI299">
        <v>46254</v>
      </c>
      <c r="BJ299" t="s">
        <v>180</v>
      </c>
      <c r="BK299">
        <v>50</v>
      </c>
      <c r="BL299">
        <v>46261</v>
      </c>
      <c r="BM299">
        <v>46258</v>
      </c>
      <c r="BN299">
        <v>46258</v>
      </c>
      <c r="BO299">
        <v>46263</v>
      </c>
      <c r="BP299">
        <v>46260</v>
      </c>
      <c r="BQ299">
        <v>46260</v>
      </c>
      <c r="BR299">
        <v>46265</v>
      </c>
      <c r="BS299">
        <v>46265</v>
      </c>
      <c r="BT299">
        <v>46265</v>
      </c>
      <c r="BU299">
        <v>46264</v>
      </c>
      <c r="BV299">
        <v>46264</v>
      </c>
      <c r="BW299">
        <v>46264</v>
      </c>
      <c r="BX299" t="s">
        <v>1238</v>
      </c>
      <c r="CN299" t="s">
        <v>113</v>
      </c>
      <c r="CO299" t="s">
        <v>113</v>
      </c>
      <c r="CP299" t="s">
        <v>113</v>
      </c>
      <c r="CQ299" t="s">
        <v>1906</v>
      </c>
      <c r="CR299">
        <v>46218</v>
      </c>
      <c r="CS299">
        <v>46213</v>
      </c>
      <c r="CT299" t="s">
        <v>151</v>
      </c>
      <c r="CU299" t="s">
        <v>170</v>
      </c>
      <c r="CV299" t="s">
        <v>144</v>
      </c>
      <c r="CW299" t="s">
        <v>171</v>
      </c>
      <c r="CX299" t="s">
        <v>113</v>
      </c>
      <c r="CY299" t="s">
        <v>183</v>
      </c>
      <c r="CZ299" t="s">
        <v>153</v>
      </c>
      <c r="DA299" t="s">
        <v>104</v>
      </c>
    </row>
    <row r="300" spans="1:105" x14ac:dyDescent="0.3">
      <c r="A300" t="s">
        <v>1910</v>
      </c>
      <c r="B300" t="s">
        <v>1911</v>
      </c>
      <c r="C300" t="s">
        <v>107</v>
      </c>
      <c r="D300" t="s">
        <v>108</v>
      </c>
      <c r="F300" t="s">
        <v>1912</v>
      </c>
      <c r="G300" t="s">
        <v>110</v>
      </c>
      <c r="I300" t="s">
        <v>1913</v>
      </c>
      <c r="J300" t="s">
        <v>1148</v>
      </c>
      <c r="K300" t="s">
        <v>137</v>
      </c>
      <c r="L300" t="s">
        <v>1914</v>
      </c>
      <c r="M300" t="s">
        <v>115</v>
      </c>
      <c r="N300">
        <v>4</v>
      </c>
      <c r="O300" t="s">
        <v>1915</v>
      </c>
      <c r="P300">
        <v>46233</v>
      </c>
      <c r="Q300" t="s">
        <v>140</v>
      </c>
      <c r="R300">
        <v>46240</v>
      </c>
      <c r="S300" t="s">
        <v>1330</v>
      </c>
      <c r="T300" t="s">
        <v>448</v>
      </c>
      <c r="U300" t="s">
        <v>112</v>
      </c>
      <c r="V300" t="s">
        <v>21</v>
      </c>
      <c r="W300" t="s">
        <v>144</v>
      </c>
      <c r="X300" t="s">
        <v>144</v>
      </c>
      <c r="Y300" t="s">
        <v>144</v>
      </c>
      <c r="Z300" t="s">
        <v>144</v>
      </c>
      <c r="AA300" t="s">
        <v>144</v>
      </c>
      <c r="AB300" t="s">
        <v>180</v>
      </c>
      <c r="AC300" t="s">
        <v>146</v>
      </c>
      <c r="AD300" t="s">
        <v>181</v>
      </c>
      <c r="AE300">
        <v>46244</v>
      </c>
      <c r="AF300">
        <v>46244</v>
      </c>
      <c r="AG300">
        <v>46244</v>
      </c>
      <c r="AH300">
        <v>46250</v>
      </c>
      <c r="AI300">
        <v>46248</v>
      </c>
      <c r="AJ300">
        <v>46248</v>
      </c>
      <c r="AK300">
        <v>46249</v>
      </c>
      <c r="AL300">
        <v>46249</v>
      </c>
      <c r="AM300">
        <v>46249</v>
      </c>
      <c r="AN300">
        <v>46253</v>
      </c>
      <c r="AO300">
        <v>46253</v>
      </c>
      <c r="AP300">
        <v>46253</v>
      </c>
      <c r="AT300">
        <v>46246</v>
      </c>
      <c r="AU300">
        <v>46246</v>
      </c>
      <c r="AV300">
        <v>46246</v>
      </c>
      <c r="AW300">
        <v>46246</v>
      </c>
      <c r="AX300">
        <v>46246</v>
      </c>
      <c r="AY300">
        <v>46246</v>
      </c>
      <c r="AZ300">
        <v>46259</v>
      </c>
      <c r="BA300">
        <v>46259</v>
      </c>
      <c r="BB300">
        <v>46259</v>
      </c>
      <c r="BC300">
        <v>46247</v>
      </c>
      <c r="BD300">
        <v>46247</v>
      </c>
      <c r="BE300">
        <v>46247</v>
      </c>
      <c r="BF300" t="s">
        <v>149</v>
      </c>
      <c r="BG300">
        <v>46252</v>
      </c>
      <c r="BH300">
        <v>46252</v>
      </c>
      <c r="BI300">
        <v>46252</v>
      </c>
      <c r="BJ300" t="s">
        <v>180</v>
      </c>
      <c r="BK300">
        <v>40</v>
      </c>
      <c r="BL300">
        <v>46256</v>
      </c>
      <c r="BM300">
        <v>46258</v>
      </c>
      <c r="BN300">
        <v>46258</v>
      </c>
      <c r="BO300">
        <v>46257</v>
      </c>
      <c r="BP300">
        <v>46260</v>
      </c>
      <c r="BQ300">
        <v>46260</v>
      </c>
      <c r="BR300">
        <v>46265</v>
      </c>
      <c r="BS300">
        <v>46295</v>
      </c>
      <c r="BU300">
        <v>46264</v>
      </c>
      <c r="BV300">
        <v>46264</v>
      </c>
      <c r="BW300">
        <v>46264</v>
      </c>
      <c r="BX300" t="s">
        <v>1916</v>
      </c>
      <c r="CN300" t="s">
        <v>113</v>
      </c>
      <c r="CO300" t="s">
        <v>113</v>
      </c>
      <c r="CP300" t="s">
        <v>113</v>
      </c>
      <c r="CQ300" t="s">
        <v>1910</v>
      </c>
      <c r="CR300">
        <v>46238</v>
      </c>
      <c r="CS300">
        <v>46233</v>
      </c>
      <c r="CT300" t="s">
        <v>151</v>
      </c>
      <c r="CU300" t="s">
        <v>170</v>
      </c>
      <c r="CV300" t="s">
        <v>144</v>
      </c>
      <c r="CW300" t="s">
        <v>171</v>
      </c>
      <c r="CX300" t="s">
        <v>1360</v>
      </c>
      <c r="CY300" t="s">
        <v>183</v>
      </c>
      <c r="CZ300" t="s">
        <v>153</v>
      </c>
      <c r="DA300" t="s">
        <v>104</v>
      </c>
    </row>
    <row r="301" spans="1:105" x14ac:dyDescent="0.3">
      <c r="A301" t="s">
        <v>1917</v>
      </c>
      <c r="B301" t="s">
        <v>1918</v>
      </c>
      <c r="C301" t="s">
        <v>245</v>
      </c>
      <c r="D301" t="s">
        <v>108</v>
      </c>
      <c r="F301" t="s">
        <v>1919</v>
      </c>
      <c r="G301" t="s">
        <v>247</v>
      </c>
      <c r="I301" t="s">
        <v>1920</v>
      </c>
      <c r="J301" t="s">
        <v>249</v>
      </c>
      <c r="K301" t="s">
        <v>249</v>
      </c>
      <c r="L301" t="s">
        <v>1921</v>
      </c>
      <c r="M301" t="s">
        <v>654</v>
      </c>
      <c r="N301">
        <v>3</v>
      </c>
      <c r="O301" t="s">
        <v>1922</v>
      </c>
      <c r="P301">
        <v>46211</v>
      </c>
      <c r="Q301" t="s">
        <v>140</v>
      </c>
      <c r="R301">
        <v>46211</v>
      </c>
      <c r="S301" t="s">
        <v>252</v>
      </c>
      <c r="T301" t="s">
        <v>253</v>
      </c>
      <c r="U301" t="s">
        <v>249</v>
      </c>
      <c r="V301" t="s">
        <v>21</v>
      </c>
      <c r="W301" t="s">
        <v>148</v>
      </c>
      <c r="X301" t="s">
        <v>148</v>
      </c>
      <c r="Y301" t="s">
        <v>148</v>
      </c>
      <c r="Z301" t="s">
        <v>148</v>
      </c>
      <c r="AA301" t="s">
        <v>148</v>
      </c>
      <c r="AB301" t="s">
        <v>1423</v>
      </c>
      <c r="AC301" t="s">
        <v>113</v>
      </c>
      <c r="AD301" t="s">
        <v>255</v>
      </c>
      <c r="AE301">
        <v>46221</v>
      </c>
      <c r="AF301">
        <v>46227</v>
      </c>
      <c r="AG301">
        <v>46227</v>
      </c>
      <c r="AH301">
        <v>46221</v>
      </c>
      <c r="AI301">
        <v>46227</v>
      </c>
      <c r="AJ301">
        <v>46227</v>
      </c>
      <c r="AK301">
        <v>46225</v>
      </c>
      <c r="AL301">
        <v>46230</v>
      </c>
      <c r="AM301">
        <v>46230</v>
      </c>
      <c r="AN301">
        <v>46225</v>
      </c>
      <c r="AO301">
        <v>46230</v>
      </c>
      <c r="AP301">
        <v>46230</v>
      </c>
      <c r="AQ301" t="s">
        <v>256</v>
      </c>
      <c r="AR301">
        <v>46234</v>
      </c>
      <c r="AS301">
        <v>46234</v>
      </c>
      <c r="AT301">
        <v>46221</v>
      </c>
      <c r="AU301">
        <v>46220</v>
      </c>
      <c r="AV301">
        <v>46220</v>
      </c>
      <c r="AW301">
        <v>46221</v>
      </c>
      <c r="AX301">
        <v>46220</v>
      </c>
      <c r="AY301">
        <v>46220</v>
      </c>
      <c r="AZ301">
        <v>46226</v>
      </c>
      <c r="BA301">
        <v>46233</v>
      </c>
      <c r="BB301">
        <v>46233</v>
      </c>
      <c r="BC301">
        <v>46226</v>
      </c>
      <c r="BD301">
        <v>46228</v>
      </c>
      <c r="BE301">
        <v>46228</v>
      </c>
      <c r="BF301" t="s">
        <v>249</v>
      </c>
      <c r="BG301">
        <v>46226</v>
      </c>
      <c r="BH301">
        <v>46228</v>
      </c>
      <c r="BI301">
        <v>46228</v>
      </c>
      <c r="BJ301" t="s">
        <v>249</v>
      </c>
      <c r="BK301" t="s">
        <v>249</v>
      </c>
      <c r="BL301">
        <v>46226</v>
      </c>
      <c r="BM301">
        <v>46230</v>
      </c>
      <c r="BN301">
        <v>46230</v>
      </c>
      <c r="BO301">
        <v>46228</v>
      </c>
      <c r="BP301">
        <v>46262</v>
      </c>
      <c r="BQ301">
        <v>46233</v>
      </c>
      <c r="BR301">
        <v>46230</v>
      </c>
      <c r="BS301">
        <v>46265</v>
      </c>
      <c r="BT301">
        <v>46265</v>
      </c>
      <c r="BU301">
        <v>46230</v>
      </c>
      <c r="BV301">
        <v>46263</v>
      </c>
      <c r="BW301">
        <v>46234</v>
      </c>
      <c r="BX301" t="s">
        <v>1923</v>
      </c>
      <c r="BY301">
        <v>46256</v>
      </c>
      <c r="BZ301">
        <v>46253</v>
      </c>
      <c r="CA301">
        <v>46260</v>
      </c>
      <c r="CI301">
        <v>46231</v>
      </c>
      <c r="CJ301">
        <v>46260</v>
      </c>
      <c r="CK301">
        <v>46260</v>
      </c>
      <c r="CN301" t="s">
        <v>113</v>
      </c>
      <c r="CO301" t="s">
        <v>113</v>
      </c>
      <c r="CP301" t="s">
        <v>113</v>
      </c>
      <c r="CQ301" t="s">
        <v>113</v>
      </c>
      <c r="CR301" t="s">
        <v>113</v>
      </c>
      <c r="CS301" t="s">
        <v>113</v>
      </c>
      <c r="CT301" t="s">
        <v>113</v>
      </c>
      <c r="CU301" t="s">
        <v>170</v>
      </c>
      <c r="CV301" t="s">
        <v>144</v>
      </c>
      <c r="CW301" t="s">
        <v>171</v>
      </c>
      <c r="CX301" t="s">
        <v>113</v>
      </c>
      <c r="CY301" t="s">
        <v>119</v>
      </c>
      <c r="CZ301" t="s">
        <v>258</v>
      </c>
      <c r="DA301" t="s">
        <v>104</v>
      </c>
    </row>
    <row r="302" spans="1:105" x14ac:dyDescent="0.3">
      <c r="A302" t="s">
        <v>1924</v>
      </c>
      <c r="B302" t="s">
        <v>1925</v>
      </c>
      <c r="C302" t="s">
        <v>107</v>
      </c>
      <c r="D302" t="s">
        <v>108</v>
      </c>
      <c r="F302" t="s">
        <v>1926</v>
      </c>
      <c r="G302" t="s">
        <v>247</v>
      </c>
      <c r="H302" t="s">
        <v>1207</v>
      </c>
      <c r="J302" t="s">
        <v>1209</v>
      </c>
      <c r="K302" t="s">
        <v>161</v>
      </c>
      <c r="L302" t="s">
        <v>1927</v>
      </c>
      <c r="M302" t="s">
        <v>115</v>
      </c>
      <c r="N302">
        <v>3</v>
      </c>
      <c r="O302" t="s">
        <v>1928</v>
      </c>
      <c r="P302">
        <v>46190</v>
      </c>
      <c r="Q302" t="s">
        <v>140</v>
      </c>
      <c r="R302">
        <v>46190</v>
      </c>
      <c r="S302" t="s">
        <v>252</v>
      </c>
      <c r="T302" t="s">
        <v>1408</v>
      </c>
      <c r="U302" t="s">
        <v>112</v>
      </c>
      <c r="V302" t="s">
        <v>143</v>
      </c>
      <c r="W302" t="s">
        <v>144</v>
      </c>
      <c r="X302" t="s">
        <v>144</v>
      </c>
      <c r="Y302" t="s">
        <v>144</v>
      </c>
      <c r="Z302" t="s">
        <v>144</v>
      </c>
      <c r="AA302" t="s">
        <v>144</v>
      </c>
      <c r="AB302" t="s">
        <v>180</v>
      </c>
      <c r="AC302" t="s">
        <v>146</v>
      </c>
      <c r="AD302" t="s">
        <v>181</v>
      </c>
      <c r="AE302">
        <v>46211</v>
      </c>
      <c r="AF302">
        <v>46211</v>
      </c>
      <c r="AG302">
        <v>46211</v>
      </c>
      <c r="AH302">
        <v>46213</v>
      </c>
      <c r="AI302">
        <v>46217</v>
      </c>
      <c r="AJ302">
        <v>46217</v>
      </c>
      <c r="AK302">
        <v>46220</v>
      </c>
      <c r="AL302">
        <v>46220</v>
      </c>
      <c r="AM302">
        <v>46220</v>
      </c>
      <c r="AN302">
        <v>46222</v>
      </c>
      <c r="AO302">
        <v>46222</v>
      </c>
      <c r="AP302">
        <v>46222</v>
      </c>
      <c r="AQ302" t="s">
        <v>148</v>
      </c>
      <c r="AR302" t="s">
        <v>113</v>
      </c>
      <c r="AS302" t="s">
        <v>113</v>
      </c>
      <c r="AT302">
        <v>46212</v>
      </c>
      <c r="AU302">
        <v>46212</v>
      </c>
      <c r="AV302">
        <v>46212</v>
      </c>
      <c r="AW302">
        <v>46212</v>
      </c>
      <c r="AX302">
        <v>46212</v>
      </c>
      <c r="AY302">
        <v>46212</v>
      </c>
      <c r="AZ302">
        <v>46223</v>
      </c>
      <c r="BA302">
        <v>46223</v>
      </c>
      <c r="BB302">
        <v>46223</v>
      </c>
      <c r="BC302">
        <v>46218</v>
      </c>
      <c r="BD302">
        <v>46218</v>
      </c>
      <c r="BE302">
        <v>46218</v>
      </c>
      <c r="BF302" t="s">
        <v>196</v>
      </c>
      <c r="BG302">
        <v>46220</v>
      </c>
      <c r="BH302">
        <v>46220</v>
      </c>
      <c r="BI302">
        <v>46220</v>
      </c>
      <c r="BJ302" t="s">
        <v>180</v>
      </c>
      <c r="BK302">
        <v>70</v>
      </c>
      <c r="BL302">
        <v>46220</v>
      </c>
      <c r="BM302">
        <v>46226</v>
      </c>
      <c r="BN302">
        <v>46226</v>
      </c>
      <c r="BO302">
        <v>46223</v>
      </c>
      <c r="BP302">
        <v>46233</v>
      </c>
      <c r="BQ302">
        <v>46233</v>
      </c>
      <c r="BR302">
        <v>46230</v>
      </c>
      <c r="BS302">
        <v>46234</v>
      </c>
      <c r="BT302">
        <v>46234</v>
      </c>
      <c r="BU302">
        <v>46229</v>
      </c>
      <c r="BV302">
        <v>46238</v>
      </c>
      <c r="BW302">
        <v>46238</v>
      </c>
      <c r="BX302" t="s">
        <v>1174</v>
      </c>
      <c r="CA302">
        <v>46227</v>
      </c>
      <c r="CI302">
        <v>46227</v>
      </c>
      <c r="CJ302">
        <v>46227</v>
      </c>
      <c r="CK302">
        <v>46227</v>
      </c>
      <c r="CN302" t="s">
        <v>113</v>
      </c>
      <c r="CO302" t="s">
        <v>113</v>
      </c>
      <c r="CP302" t="s">
        <v>113</v>
      </c>
      <c r="CQ302" t="s">
        <v>113</v>
      </c>
      <c r="CR302">
        <v>46188</v>
      </c>
      <c r="CS302">
        <v>46185</v>
      </c>
      <c r="CT302" t="s">
        <v>151</v>
      </c>
      <c r="CU302" t="s">
        <v>170</v>
      </c>
      <c r="CV302" t="s">
        <v>144</v>
      </c>
      <c r="CW302" t="s">
        <v>171</v>
      </c>
      <c r="CX302" t="s">
        <v>113</v>
      </c>
      <c r="CY302" t="s">
        <v>288</v>
      </c>
      <c r="CZ302" t="s">
        <v>289</v>
      </c>
    </row>
    <row r="303" spans="1:105" x14ac:dyDescent="0.3">
      <c r="A303" t="s">
        <v>1929</v>
      </c>
      <c r="B303" t="s">
        <v>1930</v>
      </c>
      <c r="C303" t="s">
        <v>107</v>
      </c>
      <c r="D303" t="s">
        <v>108</v>
      </c>
      <c r="F303" t="s">
        <v>1931</v>
      </c>
      <c r="G303" t="s">
        <v>247</v>
      </c>
      <c r="H303" t="s">
        <v>1932</v>
      </c>
      <c r="I303" t="s">
        <v>1933</v>
      </c>
      <c r="J303" t="s">
        <v>1398</v>
      </c>
      <c r="K303" t="s">
        <v>137</v>
      </c>
      <c r="L303" t="s">
        <v>1934</v>
      </c>
      <c r="M303" t="s">
        <v>344</v>
      </c>
      <c r="N303">
        <v>3</v>
      </c>
      <c r="O303" t="s">
        <v>1935</v>
      </c>
      <c r="P303">
        <v>46232</v>
      </c>
      <c r="Q303" t="s">
        <v>140</v>
      </c>
      <c r="R303">
        <v>46232</v>
      </c>
      <c r="S303" t="s">
        <v>141</v>
      </c>
      <c r="T303" t="s">
        <v>253</v>
      </c>
      <c r="U303" t="s">
        <v>112</v>
      </c>
      <c r="V303" t="s">
        <v>143</v>
      </c>
      <c r="W303" t="s">
        <v>144</v>
      </c>
      <c r="X303" t="s">
        <v>312</v>
      </c>
      <c r="Y303" t="s">
        <v>144</v>
      </c>
      <c r="Z303" t="s">
        <v>144</v>
      </c>
      <c r="AA303" t="s">
        <v>144</v>
      </c>
      <c r="AB303" t="s">
        <v>180</v>
      </c>
      <c r="AC303" t="s">
        <v>168</v>
      </c>
      <c r="AD303" t="s">
        <v>181</v>
      </c>
      <c r="AE303">
        <v>46234</v>
      </c>
      <c r="AF303">
        <v>46234</v>
      </c>
      <c r="AG303">
        <v>46234</v>
      </c>
      <c r="AH303">
        <v>46234</v>
      </c>
      <c r="AI303">
        <v>46234</v>
      </c>
      <c r="AJ303">
        <v>46234</v>
      </c>
      <c r="AK303">
        <v>46246</v>
      </c>
      <c r="AL303">
        <v>46245</v>
      </c>
      <c r="AM303">
        <v>46245</v>
      </c>
      <c r="AN303">
        <v>46253</v>
      </c>
      <c r="AO303">
        <v>46253</v>
      </c>
      <c r="AP303">
        <v>46253</v>
      </c>
      <c r="AQ303" t="s">
        <v>256</v>
      </c>
      <c r="AR303">
        <v>46261</v>
      </c>
      <c r="AT303">
        <v>46235</v>
      </c>
      <c r="AU303">
        <v>46235</v>
      </c>
      <c r="AV303">
        <v>46235</v>
      </c>
      <c r="AW303">
        <v>46235</v>
      </c>
      <c r="AX303">
        <v>46235</v>
      </c>
      <c r="AY303">
        <v>46235</v>
      </c>
      <c r="AZ303">
        <v>46259</v>
      </c>
      <c r="BA303">
        <v>46254</v>
      </c>
      <c r="BB303">
        <v>46254</v>
      </c>
      <c r="BC303">
        <v>46238</v>
      </c>
      <c r="BD303">
        <v>46236</v>
      </c>
      <c r="BE303">
        <v>46236</v>
      </c>
      <c r="BF303" t="s">
        <v>149</v>
      </c>
      <c r="BG303">
        <v>46246</v>
      </c>
      <c r="BH303">
        <v>46246</v>
      </c>
      <c r="BI303">
        <v>46246</v>
      </c>
      <c r="BJ303" t="s">
        <v>180</v>
      </c>
      <c r="BK303">
        <v>50</v>
      </c>
      <c r="BL303">
        <v>46251</v>
      </c>
      <c r="BM303">
        <v>46252</v>
      </c>
      <c r="BN303">
        <v>46252</v>
      </c>
      <c r="BO303">
        <v>46254</v>
      </c>
      <c r="BP303">
        <v>46260</v>
      </c>
      <c r="BQ303">
        <v>46260</v>
      </c>
      <c r="BR303">
        <v>46261</v>
      </c>
      <c r="BS303">
        <v>46265</v>
      </c>
      <c r="BT303">
        <v>46265</v>
      </c>
      <c r="BU303">
        <v>46258</v>
      </c>
      <c r="BV303">
        <v>46264</v>
      </c>
      <c r="BW303">
        <v>46264</v>
      </c>
      <c r="BX303" t="s">
        <v>1936</v>
      </c>
      <c r="CN303" t="s">
        <v>113</v>
      </c>
      <c r="CO303" t="s">
        <v>113</v>
      </c>
      <c r="CP303" t="s">
        <v>113</v>
      </c>
      <c r="CQ303" t="s">
        <v>1929</v>
      </c>
      <c r="CR303">
        <v>46233</v>
      </c>
      <c r="CS303">
        <v>46226</v>
      </c>
      <c r="CT303" t="s">
        <v>151</v>
      </c>
      <c r="CU303" t="s">
        <v>170</v>
      </c>
      <c r="CV303" t="s">
        <v>144</v>
      </c>
      <c r="CW303" t="s">
        <v>171</v>
      </c>
      <c r="CX303" t="s">
        <v>113</v>
      </c>
      <c r="CY303" t="s">
        <v>288</v>
      </c>
      <c r="CZ303" t="s">
        <v>289</v>
      </c>
      <c r="DA303" t="s">
        <v>104</v>
      </c>
    </row>
    <row r="304" spans="1:105" x14ac:dyDescent="0.3">
      <c r="A304" t="s">
        <v>1937</v>
      </c>
      <c r="B304" t="s">
        <v>1938</v>
      </c>
      <c r="C304" t="s">
        <v>107</v>
      </c>
      <c r="D304" t="s">
        <v>108</v>
      </c>
      <c r="F304" t="s">
        <v>1939</v>
      </c>
      <c r="G304" t="s">
        <v>133</v>
      </c>
      <c r="H304" t="s">
        <v>1940</v>
      </c>
      <c r="I304" t="s">
        <v>1941</v>
      </c>
      <c r="J304" t="s">
        <v>1942</v>
      </c>
      <c r="K304" t="s">
        <v>161</v>
      </c>
      <c r="L304" t="s">
        <v>437</v>
      </c>
      <c r="M304" t="s">
        <v>438</v>
      </c>
      <c r="N304">
        <v>1</v>
      </c>
      <c r="P304">
        <v>46197</v>
      </c>
      <c r="Q304" t="s">
        <v>140</v>
      </c>
      <c r="R304">
        <v>46202</v>
      </c>
      <c r="S304" t="s">
        <v>252</v>
      </c>
      <c r="T304" t="s">
        <v>1408</v>
      </c>
      <c r="U304" t="s">
        <v>112</v>
      </c>
      <c r="V304" t="s">
        <v>143</v>
      </c>
      <c r="W304" t="s">
        <v>144</v>
      </c>
      <c r="X304" t="s">
        <v>144</v>
      </c>
      <c r="Y304" t="s">
        <v>144</v>
      </c>
      <c r="Z304" t="s">
        <v>144</v>
      </c>
      <c r="AA304" t="s">
        <v>144</v>
      </c>
      <c r="AB304" t="s">
        <v>180</v>
      </c>
      <c r="AC304" t="s">
        <v>146</v>
      </c>
      <c r="AD304" t="s">
        <v>181</v>
      </c>
      <c r="AE304">
        <v>46211</v>
      </c>
      <c r="AF304">
        <v>46211</v>
      </c>
      <c r="AG304">
        <v>46211</v>
      </c>
      <c r="AH304">
        <v>46213</v>
      </c>
      <c r="AI304">
        <v>46218</v>
      </c>
      <c r="AJ304">
        <v>46218</v>
      </c>
      <c r="AK304">
        <v>46218</v>
      </c>
      <c r="AL304">
        <v>46218</v>
      </c>
      <c r="AM304">
        <v>46218</v>
      </c>
      <c r="AN304">
        <v>46221</v>
      </c>
      <c r="AO304">
        <v>46221</v>
      </c>
      <c r="AP304">
        <v>46221</v>
      </c>
      <c r="AQ304" t="s">
        <v>148</v>
      </c>
      <c r="AR304" t="s">
        <v>148</v>
      </c>
      <c r="AS304" t="s">
        <v>148</v>
      </c>
      <c r="AT304">
        <v>46213</v>
      </c>
      <c r="AU304">
        <v>46213</v>
      </c>
      <c r="AV304">
        <v>46213</v>
      </c>
      <c r="AW304">
        <v>46213</v>
      </c>
      <c r="AX304">
        <v>46213</v>
      </c>
      <c r="AY304">
        <v>46213</v>
      </c>
      <c r="AZ304">
        <v>46223</v>
      </c>
      <c r="BA304">
        <v>46223</v>
      </c>
      <c r="BB304">
        <v>46223</v>
      </c>
      <c r="BC304">
        <v>46216</v>
      </c>
      <c r="BD304">
        <v>46216</v>
      </c>
      <c r="BE304">
        <v>46216</v>
      </c>
      <c r="BF304" t="s">
        <v>149</v>
      </c>
      <c r="BG304">
        <v>46221</v>
      </c>
      <c r="BH304">
        <v>46220</v>
      </c>
      <c r="BI304">
        <v>46220</v>
      </c>
      <c r="BJ304" t="s">
        <v>180</v>
      </c>
      <c r="BK304">
        <v>50</v>
      </c>
      <c r="BL304">
        <v>46227</v>
      </c>
      <c r="BM304">
        <v>46227</v>
      </c>
      <c r="BN304">
        <v>46227</v>
      </c>
      <c r="BO304">
        <v>46229</v>
      </c>
      <c r="BP304">
        <v>46228</v>
      </c>
      <c r="BQ304">
        <v>46228</v>
      </c>
      <c r="BR304">
        <v>46230</v>
      </c>
      <c r="BS304">
        <v>46234</v>
      </c>
      <c r="BT304">
        <v>46234</v>
      </c>
      <c r="BU304">
        <v>46228</v>
      </c>
      <c r="BV304">
        <v>46235</v>
      </c>
      <c r="BW304">
        <v>46234</v>
      </c>
      <c r="BX304" t="s">
        <v>1174</v>
      </c>
      <c r="CA304">
        <v>46227</v>
      </c>
      <c r="CI304">
        <v>46227</v>
      </c>
      <c r="CJ304">
        <v>46227</v>
      </c>
      <c r="CK304">
        <v>46227</v>
      </c>
      <c r="CN304" t="s">
        <v>113</v>
      </c>
      <c r="CO304" t="s">
        <v>113</v>
      </c>
      <c r="CP304" t="s">
        <v>113</v>
      </c>
      <c r="CQ304" t="s">
        <v>113</v>
      </c>
      <c r="CR304">
        <v>46192</v>
      </c>
      <c r="CS304">
        <v>46191</v>
      </c>
      <c r="CT304" t="s">
        <v>151</v>
      </c>
      <c r="CU304" t="s">
        <v>170</v>
      </c>
      <c r="CV304" t="s">
        <v>144</v>
      </c>
      <c r="CW304" t="s">
        <v>171</v>
      </c>
      <c r="CX304" t="s">
        <v>113</v>
      </c>
      <c r="CY304" t="s">
        <v>183</v>
      </c>
      <c r="CZ304" t="s">
        <v>153</v>
      </c>
    </row>
    <row r="305" spans="1:105" x14ac:dyDescent="0.3">
      <c r="A305" t="s">
        <v>1943</v>
      </c>
      <c r="B305" t="s">
        <v>1944</v>
      </c>
      <c r="C305" t="s">
        <v>124</v>
      </c>
      <c r="D305" t="s">
        <v>108</v>
      </c>
      <c r="F305" t="s">
        <v>1945</v>
      </c>
      <c r="G305" t="s">
        <v>133</v>
      </c>
      <c r="H305" t="s">
        <v>1946</v>
      </c>
      <c r="I305" t="s">
        <v>1160</v>
      </c>
      <c r="J305" t="s">
        <v>1161</v>
      </c>
      <c r="K305" t="s">
        <v>161</v>
      </c>
      <c r="L305" t="s">
        <v>1947</v>
      </c>
      <c r="M305" t="s">
        <v>115</v>
      </c>
      <c r="N305">
        <v>2</v>
      </c>
      <c r="P305">
        <v>46197</v>
      </c>
      <c r="Q305" t="s">
        <v>140</v>
      </c>
      <c r="R305">
        <v>46202</v>
      </c>
      <c r="S305" t="s">
        <v>141</v>
      </c>
      <c r="T305" t="s">
        <v>1408</v>
      </c>
      <c r="U305" t="s">
        <v>112</v>
      </c>
      <c r="V305" t="s">
        <v>143</v>
      </c>
      <c r="W305" t="s">
        <v>144</v>
      </c>
      <c r="X305" t="s">
        <v>144</v>
      </c>
      <c r="Y305" t="s">
        <v>144</v>
      </c>
      <c r="Z305" t="s">
        <v>144</v>
      </c>
      <c r="AA305" t="s">
        <v>144</v>
      </c>
      <c r="AB305" t="s">
        <v>180</v>
      </c>
      <c r="AC305" t="s">
        <v>146</v>
      </c>
      <c r="AD305" t="s">
        <v>181</v>
      </c>
      <c r="AE305">
        <v>46211</v>
      </c>
      <c r="AF305">
        <v>46211</v>
      </c>
      <c r="AG305">
        <v>46211</v>
      </c>
      <c r="AH305">
        <v>46213</v>
      </c>
      <c r="AI305">
        <v>46213</v>
      </c>
      <c r="AJ305">
        <v>46213</v>
      </c>
      <c r="AK305">
        <v>46224</v>
      </c>
      <c r="AL305">
        <v>46224</v>
      </c>
      <c r="AM305">
        <v>46224</v>
      </c>
      <c r="AN305">
        <v>46225</v>
      </c>
      <c r="AO305">
        <v>46225</v>
      </c>
      <c r="AP305">
        <v>46225</v>
      </c>
      <c r="AQ305" t="s">
        <v>148</v>
      </c>
      <c r="AR305" t="s">
        <v>148</v>
      </c>
      <c r="AS305" t="s">
        <v>148</v>
      </c>
      <c r="AT305">
        <v>46213</v>
      </c>
      <c r="AU305">
        <v>46216</v>
      </c>
      <c r="AV305">
        <v>46216</v>
      </c>
      <c r="AW305">
        <v>46213</v>
      </c>
      <c r="AX305">
        <v>46216</v>
      </c>
      <c r="AY305">
        <v>46216</v>
      </c>
      <c r="AZ305">
        <v>46228</v>
      </c>
      <c r="BA305">
        <v>46228</v>
      </c>
      <c r="BB305">
        <v>46228</v>
      </c>
      <c r="BC305">
        <v>46216</v>
      </c>
      <c r="BD305">
        <v>46218</v>
      </c>
      <c r="BE305">
        <v>46218</v>
      </c>
      <c r="BF305" t="s">
        <v>149</v>
      </c>
      <c r="BG305">
        <v>46221</v>
      </c>
      <c r="BH305">
        <v>46223</v>
      </c>
      <c r="BI305">
        <v>46223</v>
      </c>
      <c r="BJ305" t="s">
        <v>180</v>
      </c>
      <c r="BK305">
        <v>40</v>
      </c>
      <c r="BL305">
        <v>46228</v>
      </c>
      <c r="BM305">
        <v>46231</v>
      </c>
      <c r="BN305">
        <v>46231</v>
      </c>
      <c r="BO305">
        <v>46230</v>
      </c>
      <c r="BP305">
        <v>46233</v>
      </c>
      <c r="BQ305">
        <v>46233</v>
      </c>
      <c r="BR305">
        <v>46233</v>
      </c>
      <c r="BS305">
        <v>46234</v>
      </c>
      <c r="BT305">
        <v>46234</v>
      </c>
      <c r="BU305">
        <v>46232</v>
      </c>
      <c r="BV305">
        <v>46233</v>
      </c>
      <c r="BW305">
        <v>46233</v>
      </c>
      <c r="BX305" t="s">
        <v>1164</v>
      </c>
      <c r="CJ305">
        <v>46387</v>
      </c>
      <c r="CN305" t="s">
        <v>113</v>
      </c>
      <c r="CO305" t="s">
        <v>113</v>
      </c>
      <c r="CP305" t="s">
        <v>113</v>
      </c>
      <c r="CQ305" t="s">
        <v>113</v>
      </c>
      <c r="CR305">
        <v>46213</v>
      </c>
      <c r="CS305">
        <v>46196</v>
      </c>
      <c r="CT305" t="s">
        <v>151</v>
      </c>
      <c r="CU305" t="s">
        <v>170</v>
      </c>
      <c r="CV305" t="s">
        <v>144</v>
      </c>
      <c r="CW305" t="s">
        <v>171</v>
      </c>
      <c r="CX305" t="s">
        <v>113</v>
      </c>
      <c r="CY305" t="s">
        <v>183</v>
      </c>
      <c r="CZ305" t="s">
        <v>153</v>
      </c>
    </row>
    <row r="306" spans="1:105" x14ac:dyDescent="0.3">
      <c r="A306" t="s">
        <v>1948</v>
      </c>
      <c r="B306" t="s">
        <v>1949</v>
      </c>
      <c r="C306" t="s">
        <v>107</v>
      </c>
      <c r="D306" t="s">
        <v>108</v>
      </c>
      <c r="F306" t="s">
        <v>1950</v>
      </c>
      <c r="G306" t="s">
        <v>133</v>
      </c>
      <c r="H306" t="s">
        <v>1946</v>
      </c>
      <c r="I306" t="s">
        <v>1160</v>
      </c>
      <c r="J306" t="s">
        <v>1161</v>
      </c>
      <c r="K306" t="s">
        <v>161</v>
      </c>
      <c r="L306" t="s">
        <v>1947</v>
      </c>
      <c r="M306" t="s">
        <v>115</v>
      </c>
      <c r="N306">
        <v>2</v>
      </c>
      <c r="P306">
        <v>46197</v>
      </c>
      <c r="Q306" t="s">
        <v>140</v>
      </c>
      <c r="R306">
        <v>46202</v>
      </c>
      <c r="S306" t="s">
        <v>141</v>
      </c>
      <c r="T306" t="s">
        <v>1408</v>
      </c>
      <c r="U306" t="s">
        <v>112</v>
      </c>
      <c r="V306" t="s">
        <v>143</v>
      </c>
      <c r="W306" t="s">
        <v>144</v>
      </c>
      <c r="X306" t="s">
        <v>144</v>
      </c>
      <c r="Y306" t="s">
        <v>144</v>
      </c>
      <c r="Z306" t="s">
        <v>144</v>
      </c>
      <c r="AA306" t="s">
        <v>144</v>
      </c>
      <c r="AB306" t="s">
        <v>180</v>
      </c>
      <c r="AC306" t="s">
        <v>146</v>
      </c>
      <c r="AD306" t="s">
        <v>181</v>
      </c>
      <c r="AE306">
        <v>46211</v>
      </c>
      <c r="AF306">
        <v>46211</v>
      </c>
      <c r="AG306">
        <v>46211</v>
      </c>
      <c r="AH306">
        <v>46213</v>
      </c>
      <c r="AI306">
        <v>46213</v>
      </c>
      <c r="AJ306">
        <v>46213</v>
      </c>
      <c r="AK306">
        <v>46224</v>
      </c>
      <c r="AL306">
        <v>46224</v>
      </c>
      <c r="AM306">
        <v>46224</v>
      </c>
      <c r="AN306">
        <v>46225</v>
      </c>
      <c r="AO306">
        <v>46225</v>
      </c>
      <c r="AP306">
        <v>46225</v>
      </c>
      <c r="AQ306" t="s">
        <v>148</v>
      </c>
      <c r="AR306" t="s">
        <v>148</v>
      </c>
      <c r="AS306" t="s">
        <v>148</v>
      </c>
      <c r="AT306">
        <v>46213</v>
      </c>
      <c r="AU306">
        <v>46216</v>
      </c>
      <c r="AV306">
        <v>46216</v>
      </c>
      <c r="AW306">
        <v>46213</v>
      </c>
      <c r="AX306">
        <v>46216</v>
      </c>
      <c r="AY306">
        <v>46216</v>
      </c>
      <c r="AZ306">
        <v>46228</v>
      </c>
      <c r="BA306">
        <v>46228</v>
      </c>
      <c r="BB306">
        <v>46228</v>
      </c>
      <c r="BC306">
        <v>46216</v>
      </c>
      <c r="BD306">
        <v>46217</v>
      </c>
      <c r="BE306">
        <v>46217</v>
      </c>
      <c r="BF306" t="s">
        <v>149</v>
      </c>
      <c r="BG306">
        <v>46220</v>
      </c>
      <c r="BH306">
        <v>46223</v>
      </c>
      <c r="BI306">
        <v>46223</v>
      </c>
      <c r="BJ306" t="s">
        <v>180</v>
      </c>
      <c r="BK306">
        <v>40</v>
      </c>
      <c r="BL306">
        <v>46230</v>
      </c>
      <c r="BM306">
        <v>46233</v>
      </c>
      <c r="BN306">
        <v>46233</v>
      </c>
      <c r="BO306">
        <v>46232</v>
      </c>
      <c r="BP306">
        <v>46234</v>
      </c>
      <c r="BQ306">
        <v>46234</v>
      </c>
      <c r="BR306">
        <v>46234</v>
      </c>
      <c r="BS306">
        <v>46234</v>
      </c>
      <c r="BT306">
        <v>46234</v>
      </c>
      <c r="BU306">
        <v>46233</v>
      </c>
      <c r="BV306">
        <v>46233</v>
      </c>
      <c r="BW306">
        <v>46233</v>
      </c>
      <c r="BX306" t="s">
        <v>1164</v>
      </c>
      <c r="CJ306">
        <v>46387</v>
      </c>
      <c r="CN306" t="s">
        <v>113</v>
      </c>
      <c r="CO306" t="s">
        <v>113</v>
      </c>
      <c r="CP306" t="s">
        <v>113</v>
      </c>
      <c r="CQ306" t="s">
        <v>113</v>
      </c>
      <c r="CR306">
        <v>46213</v>
      </c>
      <c r="CS306">
        <v>46196</v>
      </c>
      <c r="CT306" t="s">
        <v>151</v>
      </c>
      <c r="CU306" t="s">
        <v>170</v>
      </c>
      <c r="CV306" t="s">
        <v>144</v>
      </c>
      <c r="CW306" t="s">
        <v>171</v>
      </c>
      <c r="CX306" t="s">
        <v>113</v>
      </c>
      <c r="CY306" t="s">
        <v>183</v>
      </c>
      <c r="CZ306" t="s">
        <v>153</v>
      </c>
    </row>
    <row r="307" spans="1:105" x14ac:dyDescent="0.3">
      <c r="A307" t="s">
        <v>1951</v>
      </c>
      <c r="B307" t="s">
        <v>1952</v>
      </c>
      <c r="C307" t="s">
        <v>213</v>
      </c>
      <c r="D307" t="s">
        <v>108</v>
      </c>
      <c r="F307" t="s">
        <v>1953</v>
      </c>
      <c r="G307" t="s">
        <v>133</v>
      </c>
      <c r="H307" t="s">
        <v>1946</v>
      </c>
      <c r="I307" t="s">
        <v>1160</v>
      </c>
      <c r="J307" t="s">
        <v>1161</v>
      </c>
      <c r="K307" t="s">
        <v>161</v>
      </c>
      <c r="L307" t="s">
        <v>1954</v>
      </c>
      <c r="M307" t="s">
        <v>115</v>
      </c>
      <c r="N307">
        <v>2</v>
      </c>
      <c r="P307">
        <v>46197</v>
      </c>
      <c r="Q307" t="s">
        <v>140</v>
      </c>
      <c r="R307">
        <v>46202</v>
      </c>
      <c r="S307" t="s">
        <v>141</v>
      </c>
      <c r="T307" t="s">
        <v>1408</v>
      </c>
      <c r="U307" t="s">
        <v>112</v>
      </c>
      <c r="V307" t="s">
        <v>143</v>
      </c>
      <c r="W307" t="s">
        <v>144</v>
      </c>
      <c r="X307" t="s">
        <v>144</v>
      </c>
      <c r="Y307" t="s">
        <v>144</v>
      </c>
      <c r="Z307" t="s">
        <v>144</v>
      </c>
      <c r="AA307" t="s">
        <v>144</v>
      </c>
      <c r="AB307" t="s">
        <v>180</v>
      </c>
      <c r="AC307" t="s">
        <v>146</v>
      </c>
      <c r="AD307" t="s">
        <v>181</v>
      </c>
      <c r="AE307">
        <v>46211</v>
      </c>
      <c r="AF307">
        <v>46211</v>
      </c>
      <c r="AG307">
        <v>46211</v>
      </c>
      <c r="AH307">
        <v>46213</v>
      </c>
      <c r="AI307">
        <v>46213</v>
      </c>
      <c r="AJ307">
        <v>46213</v>
      </c>
      <c r="AK307">
        <v>46224</v>
      </c>
      <c r="AL307">
        <v>46224</v>
      </c>
      <c r="AM307">
        <v>46224</v>
      </c>
      <c r="AN307">
        <v>46225</v>
      </c>
      <c r="AO307">
        <v>46225</v>
      </c>
      <c r="AP307">
        <v>46225</v>
      </c>
      <c r="AQ307" t="s">
        <v>148</v>
      </c>
      <c r="AR307" t="s">
        <v>148</v>
      </c>
      <c r="AS307" t="s">
        <v>148</v>
      </c>
      <c r="AT307">
        <v>46213</v>
      </c>
      <c r="AU307">
        <v>46214</v>
      </c>
      <c r="AV307">
        <v>46214</v>
      </c>
      <c r="AW307">
        <v>46213</v>
      </c>
      <c r="AX307">
        <v>46214</v>
      </c>
      <c r="AY307">
        <v>46214</v>
      </c>
      <c r="AZ307">
        <v>46228</v>
      </c>
      <c r="BA307">
        <v>46228</v>
      </c>
      <c r="BB307">
        <v>46228</v>
      </c>
      <c r="BC307">
        <v>46216</v>
      </c>
      <c r="BD307">
        <v>46217</v>
      </c>
      <c r="BE307">
        <v>46217</v>
      </c>
      <c r="BF307" t="s">
        <v>149</v>
      </c>
      <c r="BG307">
        <v>46220</v>
      </c>
      <c r="BH307">
        <v>46221</v>
      </c>
      <c r="BI307">
        <v>46221</v>
      </c>
      <c r="BJ307" t="s">
        <v>180</v>
      </c>
      <c r="BK307">
        <v>40</v>
      </c>
      <c r="BL307">
        <v>46232</v>
      </c>
      <c r="BM307">
        <v>46230</v>
      </c>
      <c r="BN307">
        <v>46230</v>
      </c>
      <c r="BO307">
        <v>46234</v>
      </c>
      <c r="BP307">
        <v>46231</v>
      </c>
      <c r="BQ307">
        <v>46231</v>
      </c>
      <c r="BR307">
        <v>46232</v>
      </c>
      <c r="BS307">
        <v>46234</v>
      </c>
      <c r="BT307">
        <v>46234</v>
      </c>
      <c r="BU307">
        <v>46231</v>
      </c>
      <c r="BV307">
        <v>46233</v>
      </c>
      <c r="BW307">
        <v>46233</v>
      </c>
      <c r="BX307" t="s">
        <v>1164</v>
      </c>
      <c r="CJ307">
        <v>46387</v>
      </c>
      <c r="CN307" t="s">
        <v>113</v>
      </c>
      <c r="CO307" t="s">
        <v>113</v>
      </c>
      <c r="CP307" t="s">
        <v>113</v>
      </c>
      <c r="CQ307" t="s">
        <v>113</v>
      </c>
      <c r="CR307">
        <v>46213</v>
      </c>
      <c r="CS307">
        <v>46196</v>
      </c>
      <c r="CT307" t="s">
        <v>151</v>
      </c>
      <c r="CU307" t="s">
        <v>170</v>
      </c>
      <c r="CV307" t="s">
        <v>144</v>
      </c>
      <c r="CW307" t="s">
        <v>171</v>
      </c>
      <c r="CX307" t="s">
        <v>113</v>
      </c>
      <c r="CY307" t="s">
        <v>183</v>
      </c>
      <c r="CZ307" t="s">
        <v>153</v>
      </c>
    </row>
    <row r="308" spans="1:105" x14ac:dyDescent="0.3">
      <c r="A308" t="s">
        <v>1955</v>
      </c>
      <c r="B308" t="s">
        <v>1956</v>
      </c>
      <c r="C308" t="s">
        <v>107</v>
      </c>
      <c r="D308" t="s">
        <v>108</v>
      </c>
      <c r="F308" t="s">
        <v>1957</v>
      </c>
      <c r="G308" t="s">
        <v>247</v>
      </c>
      <c r="I308" t="s">
        <v>1958</v>
      </c>
      <c r="J308" t="s">
        <v>308</v>
      </c>
      <c r="K308" t="s">
        <v>137</v>
      </c>
      <c r="L308" t="s">
        <v>934</v>
      </c>
      <c r="M308" t="s">
        <v>935</v>
      </c>
      <c r="P308">
        <v>46252</v>
      </c>
      <c r="Q308" t="s">
        <v>140</v>
      </c>
      <c r="R308">
        <v>46255</v>
      </c>
      <c r="S308" t="s">
        <v>265</v>
      </c>
      <c r="T308" t="s">
        <v>448</v>
      </c>
      <c r="U308" t="s">
        <v>112</v>
      </c>
      <c r="V308" t="s">
        <v>143</v>
      </c>
      <c r="W308" t="s">
        <v>144</v>
      </c>
      <c r="X308" t="s">
        <v>144</v>
      </c>
      <c r="Y308" t="s">
        <v>144</v>
      </c>
      <c r="Z308" t="s">
        <v>144</v>
      </c>
      <c r="AA308" t="s">
        <v>144</v>
      </c>
      <c r="AB308" t="s">
        <v>387</v>
      </c>
      <c r="AC308" t="s">
        <v>146</v>
      </c>
      <c r="AD308" t="s">
        <v>314</v>
      </c>
      <c r="AE308">
        <v>46265</v>
      </c>
      <c r="AF308">
        <v>46263</v>
      </c>
      <c r="AG308">
        <v>46263</v>
      </c>
      <c r="AH308">
        <v>46268</v>
      </c>
      <c r="AI308">
        <v>46268</v>
      </c>
      <c r="AK308">
        <v>46265</v>
      </c>
      <c r="AL308">
        <v>46265</v>
      </c>
      <c r="AN308">
        <v>46268</v>
      </c>
      <c r="AO308">
        <v>46268</v>
      </c>
      <c r="AQ308" t="s">
        <v>377</v>
      </c>
      <c r="AR308">
        <v>46290</v>
      </c>
      <c r="AW308">
        <v>46263</v>
      </c>
      <c r="AX308">
        <v>46265</v>
      </c>
      <c r="AZ308">
        <v>46273</v>
      </c>
      <c r="BA308">
        <v>46273</v>
      </c>
      <c r="BC308">
        <v>46265</v>
      </c>
      <c r="BD308">
        <v>46265</v>
      </c>
      <c r="BF308" t="s">
        <v>149</v>
      </c>
      <c r="BG308">
        <v>46272</v>
      </c>
      <c r="BH308">
        <v>46273</v>
      </c>
      <c r="BJ308" t="s">
        <v>387</v>
      </c>
      <c r="BK308" t="s">
        <v>1339</v>
      </c>
      <c r="BL308">
        <v>46275</v>
      </c>
      <c r="BM308">
        <v>46275</v>
      </c>
      <c r="BO308">
        <v>46278</v>
      </c>
      <c r="BP308">
        <v>46277</v>
      </c>
      <c r="BR308">
        <v>46286</v>
      </c>
      <c r="BS308">
        <v>46286</v>
      </c>
      <c r="BU308">
        <v>46283</v>
      </c>
      <c r="BV308">
        <v>46283</v>
      </c>
      <c r="CN308" t="s">
        <v>113</v>
      </c>
      <c r="CO308" t="s">
        <v>113</v>
      </c>
      <c r="CP308" t="s">
        <v>113</v>
      </c>
      <c r="CQ308" t="s">
        <v>113</v>
      </c>
      <c r="CR308">
        <v>46252</v>
      </c>
      <c r="CS308">
        <v>46248</v>
      </c>
      <c r="CT308" t="s">
        <v>151</v>
      </c>
      <c r="CU308" t="s">
        <v>170</v>
      </c>
      <c r="CV308" t="s">
        <v>144</v>
      </c>
      <c r="CW308" t="s">
        <v>171</v>
      </c>
      <c r="CX308" t="s">
        <v>113</v>
      </c>
      <c r="CY308" t="s">
        <v>389</v>
      </c>
      <c r="CZ308" t="s">
        <v>289</v>
      </c>
    </row>
    <row r="309" spans="1:105" x14ac:dyDescent="0.3">
      <c r="A309" t="s">
        <v>1959</v>
      </c>
      <c r="B309" t="s">
        <v>1960</v>
      </c>
      <c r="C309" t="s">
        <v>107</v>
      </c>
      <c r="D309" t="s">
        <v>108</v>
      </c>
      <c r="F309" t="s">
        <v>1961</v>
      </c>
      <c r="G309" t="s">
        <v>247</v>
      </c>
      <c r="H309" t="s">
        <v>1962</v>
      </c>
      <c r="I309" t="s">
        <v>1963</v>
      </c>
      <c r="K309" t="s">
        <v>137</v>
      </c>
      <c r="M309" t="s">
        <v>935</v>
      </c>
      <c r="N309">
        <v>3</v>
      </c>
      <c r="O309" t="s">
        <v>373</v>
      </c>
      <c r="P309">
        <v>46227</v>
      </c>
      <c r="Q309" t="s">
        <v>140</v>
      </c>
      <c r="R309">
        <v>46238</v>
      </c>
      <c r="S309" t="s">
        <v>165</v>
      </c>
      <c r="T309" t="s">
        <v>448</v>
      </c>
      <c r="U309" t="s">
        <v>112</v>
      </c>
      <c r="V309" t="s">
        <v>21</v>
      </c>
      <c r="W309" t="s">
        <v>144</v>
      </c>
      <c r="X309" t="s">
        <v>144</v>
      </c>
      <c r="Y309" t="s">
        <v>144</v>
      </c>
      <c r="Z309" t="s">
        <v>144</v>
      </c>
      <c r="AA309" t="s">
        <v>144</v>
      </c>
      <c r="AB309" t="s">
        <v>387</v>
      </c>
      <c r="AC309" t="s">
        <v>146</v>
      </c>
      <c r="AD309" t="s">
        <v>314</v>
      </c>
      <c r="AE309">
        <v>46248</v>
      </c>
      <c r="AF309">
        <v>46244</v>
      </c>
      <c r="AG309">
        <v>46244</v>
      </c>
      <c r="AH309">
        <v>46251</v>
      </c>
      <c r="AI309">
        <v>46257</v>
      </c>
      <c r="AJ309">
        <v>46257</v>
      </c>
      <c r="AK309">
        <v>46248</v>
      </c>
      <c r="AL309">
        <v>46252</v>
      </c>
      <c r="AM309">
        <v>46252</v>
      </c>
      <c r="AN309">
        <v>46251</v>
      </c>
      <c r="AO309">
        <v>46262</v>
      </c>
      <c r="AQ309" t="s">
        <v>256</v>
      </c>
      <c r="AR309">
        <v>46276</v>
      </c>
      <c r="AT309">
        <v>46245</v>
      </c>
      <c r="AU309">
        <v>46251</v>
      </c>
      <c r="AW309">
        <v>46245</v>
      </c>
      <c r="AX309">
        <v>46255</v>
      </c>
      <c r="AY309" t="s">
        <v>1964</v>
      </c>
      <c r="AZ309">
        <v>46251</v>
      </c>
      <c r="BA309">
        <v>46255</v>
      </c>
      <c r="BC309">
        <v>46246</v>
      </c>
      <c r="BD309">
        <v>46258</v>
      </c>
      <c r="BE309">
        <v>46258</v>
      </c>
      <c r="BF309" t="s">
        <v>149</v>
      </c>
      <c r="BG309">
        <v>46253</v>
      </c>
      <c r="BH309">
        <v>46275</v>
      </c>
      <c r="BJ309" t="s">
        <v>387</v>
      </c>
      <c r="BK309" t="s">
        <v>1965</v>
      </c>
      <c r="BL309">
        <v>46255</v>
      </c>
      <c r="BM309">
        <v>46278</v>
      </c>
      <c r="BO309">
        <v>46258</v>
      </c>
      <c r="BP309">
        <v>46281</v>
      </c>
      <c r="BR309">
        <v>46265</v>
      </c>
      <c r="BS309">
        <v>46270</v>
      </c>
      <c r="BU309">
        <v>46265</v>
      </c>
      <c r="BV309">
        <v>46269</v>
      </c>
      <c r="BX309" t="s">
        <v>1966</v>
      </c>
      <c r="BY309" t="s">
        <v>113</v>
      </c>
      <c r="BZ309" t="s">
        <v>113</v>
      </c>
      <c r="CA309">
        <v>46217</v>
      </c>
      <c r="CI309">
        <v>46217</v>
      </c>
      <c r="CJ309">
        <v>46217</v>
      </c>
      <c r="CK309">
        <v>46217</v>
      </c>
      <c r="CN309" t="s">
        <v>113</v>
      </c>
      <c r="CO309" t="s">
        <v>113</v>
      </c>
      <c r="CP309" t="s">
        <v>113</v>
      </c>
      <c r="CQ309" t="s">
        <v>1959</v>
      </c>
      <c r="CR309">
        <v>46233</v>
      </c>
      <c r="CS309">
        <v>46226</v>
      </c>
      <c r="CT309" t="s">
        <v>151</v>
      </c>
      <c r="CU309" t="s">
        <v>170</v>
      </c>
      <c r="CV309" t="s">
        <v>144</v>
      </c>
      <c r="CW309" t="s">
        <v>171</v>
      </c>
      <c r="CX309" t="s">
        <v>1360</v>
      </c>
      <c r="CY309" t="s">
        <v>389</v>
      </c>
      <c r="CZ309" t="s">
        <v>289</v>
      </c>
      <c r="DA309" t="s">
        <v>104</v>
      </c>
    </row>
    <row r="310" spans="1:105" x14ac:dyDescent="0.3">
      <c r="A310" t="s">
        <v>1967</v>
      </c>
      <c r="B310" t="s">
        <v>1968</v>
      </c>
      <c r="C310" t="s">
        <v>107</v>
      </c>
      <c r="D310" t="s">
        <v>108</v>
      </c>
      <c r="F310" t="s">
        <v>1969</v>
      </c>
      <c r="G310" t="s">
        <v>247</v>
      </c>
      <c r="I310" t="s">
        <v>1958</v>
      </c>
      <c r="J310" t="s">
        <v>308</v>
      </c>
      <c r="K310" t="s">
        <v>137</v>
      </c>
      <c r="L310" t="s">
        <v>1970</v>
      </c>
      <c r="M310" t="s">
        <v>935</v>
      </c>
      <c r="P310">
        <v>46252</v>
      </c>
      <c r="Q310" t="s">
        <v>140</v>
      </c>
      <c r="R310">
        <v>46255</v>
      </c>
      <c r="S310" t="s">
        <v>265</v>
      </c>
      <c r="T310" t="s">
        <v>448</v>
      </c>
      <c r="U310" t="s">
        <v>112</v>
      </c>
      <c r="V310" t="s">
        <v>143</v>
      </c>
      <c r="W310" t="s">
        <v>144</v>
      </c>
      <c r="X310" t="s">
        <v>144</v>
      </c>
      <c r="Y310" t="s">
        <v>144</v>
      </c>
      <c r="Z310" t="s">
        <v>144</v>
      </c>
      <c r="AA310" t="s">
        <v>144</v>
      </c>
      <c r="AB310" t="s">
        <v>387</v>
      </c>
      <c r="AC310" t="s">
        <v>146</v>
      </c>
      <c r="AD310" t="s">
        <v>314</v>
      </c>
      <c r="AE310">
        <v>46265</v>
      </c>
      <c r="AF310">
        <v>46263</v>
      </c>
      <c r="AG310">
        <v>46263</v>
      </c>
      <c r="AH310">
        <v>46268</v>
      </c>
      <c r="AI310">
        <v>46268</v>
      </c>
      <c r="AK310">
        <v>46265</v>
      </c>
      <c r="AL310">
        <v>46265</v>
      </c>
      <c r="AN310">
        <v>46268</v>
      </c>
      <c r="AO310">
        <v>46268</v>
      </c>
      <c r="AQ310" t="s">
        <v>377</v>
      </c>
      <c r="AR310">
        <v>46290</v>
      </c>
      <c r="AW310">
        <v>46263</v>
      </c>
      <c r="AX310">
        <v>46265</v>
      </c>
      <c r="AZ310">
        <v>46273</v>
      </c>
      <c r="BA310">
        <v>46273</v>
      </c>
      <c r="BC310">
        <v>46265</v>
      </c>
      <c r="BD310">
        <v>46265</v>
      </c>
      <c r="BF310" t="s">
        <v>149</v>
      </c>
      <c r="BG310">
        <v>46272</v>
      </c>
      <c r="BH310">
        <v>46273</v>
      </c>
      <c r="BJ310" t="s">
        <v>387</v>
      </c>
      <c r="BK310" t="s">
        <v>1339</v>
      </c>
      <c r="BL310">
        <v>46275</v>
      </c>
      <c r="BM310">
        <v>46275</v>
      </c>
      <c r="BO310">
        <v>46278</v>
      </c>
      <c r="BP310">
        <v>46277</v>
      </c>
      <c r="BR310">
        <v>46286</v>
      </c>
      <c r="BS310">
        <v>46286</v>
      </c>
      <c r="BU310">
        <v>46283</v>
      </c>
      <c r="BV310">
        <v>46283</v>
      </c>
      <c r="CN310" t="s">
        <v>113</v>
      </c>
      <c r="CO310" t="s">
        <v>113</v>
      </c>
      <c r="CP310" t="s">
        <v>113</v>
      </c>
      <c r="CQ310" t="s">
        <v>113</v>
      </c>
      <c r="CR310">
        <v>46252</v>
      </c>
      <c r="CS310">
        <v>46245</v>
      </c>
      <c r="CT310" t="s">
        <v>151</v>
      </c>
      <c r="CU310" t="s">
        <v>170</v>
      </c>
      <c r="CV310" t="s">
        <v>144</v>
      </c>
      <c r="CW310" t="s">
        <v>171</v>
      </c>
      <c r="CX310" t="s">
        <v>113</v>
      </c>
      <c r="CY310" t="s">
        <v>389</v>
      </c>
      <c r="CZ310" t="s">
        <v>289</v>
      </c>
    </row>
    <row r="311" spans="1:105" x14ac:dyDescent="0.3">
      <c r="A311" t="s">
        <v>1971</v>
      </c>
      <c r="B311" t="s">
        <v>1972</v>
      </c>
      <c r="C311" t="s">
        <v>107</v>
      </c>
      <c r="D311" t="s">
        <v>108</v>
      </c>
      <c r="F311" t="s">
        <v>1973</v>
      </c>
      <c r="G311" t="s">
        <v>133</v>
      </c>
      <c r="H311" t="s">
        <v>1228</v>
      </c>
      <c r="I311" t="s">
        <v>1229</v>
      </c>
      <c r="J311" t="s">
        <v>327</v>
      </c>
      <c r="K311" t="s">
        <v>161</v>
      </c>
      <c r="L311" t="s">
        <v>1974</v>
      </c>
      <c r="M311" t="s">
        <v>115</v>
      </c>
      <c r="N311">
        <v>3</v>
      </c>
      <c r="O311" t="s">
        <v>1237</v>
      </c>
      <c r="P311">
        <v>46213</v>
      </c>
      <c r="Q311" t="s">
        <v>140</v>
      </c>
      <c r="R311">
        <v>46216</v>
      </c>
      <c r="S311" t="s">
        <v>141</v>
      </c>
      <c r="T311" t="s">
        <v>253</v>
      </c>
      <c r="U311" t="s">
        <v>112</v>
      </c>
      <c r="V311" t="s">
        <v>143</v>
      </c>
      <c r="W311" t="s">
        <v>144</v>
      </c>
      <c r="X311" t="s">
        <v>144</v>
      </c>
      <c r="Y311" t="s">
        <v>144</v>
      </c>
      <c r="Z311" t="s">
        <v>144</v>
      </c>
      <c r="AA311" t="s">
        <v>144</v>
      </c>
      <c r="AB311" t="s">
        <v>180</v>
      </c>
      <c r="AC311" t="s">
        <v>168</v>
      </c>
      <c r="AD311" t="s">
        <v>181</v>
      </c>
      <c r="AE311">
        <v>46239</v>
      </c>
      <c r="AF311">
        <v>46239</v>
      </c>
      <c r="AG311">
        <v>46239</v>
      </c>
      <c r="AH311">
        <v>46241</v>
      </c>
      <c r="AI311">
        <v>46244</v>
      </c>
      <c r="AJ311">
        <v>46244</v>
      </c>
      <c r="AK311">
        <v>46246</v>
      </c>
      <c r="AL311">
        <v>46246</v>
      </c>
      <c r="AM311">
        <v>46246</v>
      </c>
      <c r="AN311">
        <v>46248</v>
      </c>
      <c r="AO311">
        <v>46251</v>
      </c>
      <c r="AP311">
        <v>46251</v>
      </c>
      <c r="AT311">
        <v>46242</v>
      </c>
      <c r="AU311">
        <v>46242</v>
      </c>
      <c r="AV311">
        <v>46242</v>
      </c>
      <c r="AW311">
        <v>46242</v>
      </c>
      <c r="AX311">
        <v>46242</v>
      </c>
      <c r="AY311">
        <v>46242</v>
      </c>
      <c r="AZ311">
        <v>46259</v>
      </c>
      <c r="BA311">
        <v>46259</v>
      </c>
      <c r="BB311">
        <v>46259</v>
      </c>
      <c r="BC311">
        <v>46244</v>
      </c>
      <c r="BD311">
        <v>46247</v>
      </c>
      <c r="BE311">
        <v>46247</v>
      </c>
      <c r="BF311" t="s">
        <v>149</v>
      </c>
      <c r="BG311">
        <v>46247</v>
      </c>
      <c r="BH311">
        <v>46253</v>
      </c>
      <c r="BI311">
        <v>46253</v>
      </c>
      <c r="BJ311" t="s">
        <v>180</v>
      </c>
      <c r="BK311">
        <v>60</v>
      </c>
      <c r="BL311">
        <v>46253</v>
      </c>
      <c r="BM311">
        <v>46258</v>
      </c>
      <c r="BN311">
        <v>46258</v>
      </c>
      <c r="BO311">
        <v>46255</v>
      </c>
      <c r="BP311">
        <v>46261</v>
      </c>
      <c r="BQ311">
        <v>46261</v>
      </c>
      <c r="BR311">
        <v>46260</v>
      </c>
      <c r="BS311">
        <v>46265</v>
      </c>
      <c r="BT311">
        <v>46265</v>
      </c>
      <c r="BU311">
        <v>46259</v>
      </c>
      <c r="BV311">
        <v>46267</v>
      </c>
      <c r="BX311" t="s">
        <v>1238</v>
      </c>
      <c r="CN311" t="s">
        <v>113</v>
      </c>
      <c r="CO311" t="s">
        <v>113</v>
      </c>
      <c r="CP311" t="s">
        <v>113</v>
      </c>
      <c r="CQ311" t="s">
        <v>1971</v>
      </c>
      <c r="CR311">
        <v>46218</v>
      </c>
      <c r="CS311">
        <v>46213</v>
      </c>
      <c r="CT311" t="s">
        <v>151</v>
      </c>
      <c r="CU311" t="s">
        <v>170</v>
      </c>
      <c r="CV311" t="s">
        <v>144</v>
      </c>
      <c r="CW311" t="s">
        <v>171</v>
      </c>
      <c r="CX311" t="s">
        <v>113</v>
      </c>
      <c r="CY311" t="s">
        <v>183</v>
      </c>
      <c r="CZ311" t="s">
        <v>153</v>
      </c>
      <c r="DA311" t="s">
        <v>104</v>
      </c>
    </row>
    <row r="312" spans="1:105" x14ac:dyDescent="0.3">
      <c r="A312" t="s">
        <v>1975</v>
      </c>
      <c r="B312" t="s">
        <v>1976</v>
      </c>
      <c r="C312" t="s">
        <v>107</v>
      </c>
      <c r="D312" t="s">
        <v>108</v>
      </c>
      <c r="F312" t="s">
        <v>1977</v>
      </c>
      <c r="G312" t="s">
        <v>133</v>
      </c>
      <c r="H312" t="s">
        <v>1242</v>
      </c>
      <c r="I312" t="s">
        <v>1243</v>
      </c>
      <c r="J312" t="s">
        <v>327</v>
      </c>
      <c r="K312" t="s">
        <v>161</v>
      </c>
      <c r="L312" t="s">
        <v>1978</v>
      </c>
      <c r="M312" t="s">
        <v>115</v>
      </c>
      <c r="N312">
        <v>3</v>
      </c>
      <c r="O312" t="s">
        <v>1246</v>
      </c>
      <c r="P312">
        <v>46213</v>
      </c>
      <c r="Q312" t="s">
        <v>140</v>
      </c>
      <c r="R312">
        <v>46216</v>
      </c>
      <c r="S312" t="s">
        <v>141</v>
      </c>
      <c r="T312" t="s">
        <v>253</v>
      </c>
      <c r="U312" t="s">
        <v>112</v>
      </c>
      <c r="V312" t="s">
        <v>143</v>
      </c>
      <c r="W312" t="s">
        <v>144</v>
      </c>
      <c r="X312" t="s">
        <v>144</v>
      </c>
      <c r="Y312" t="s">
        <v>144</v>
      </c>
      <c r="Z312" t="s">
        <v>144</v>
      </c>
      <c r="AA312" t="s">
        <v>144</v>
      </c>
      <c r="AB312" t="s">
        <v>180</v>
      </c>
      <c r="AC312" t="s">
        <v>146</v>
      </c>
      <c r="AD312" t="s">
        <v>181</v>
      </c>
      <c r="AE312">
        <v>46239</v>
      </c>
      <c r="AF312">
        <v>46239</v>
      </c>
      <c r="AG312">
        <v>46239</v>
      </c>
      <c r="AH312">
        <v>46241</v>
      </c>
      <c r="AI312">
        <v>46244</v>
      </c>
      <c r="AJ312">
        <v>46244</v>
      </c>
      <c r="AK312">
        <v>46251</v>
      </c>
      <c r="AL312">
        <v>46251</v>
      </c>
      <c r="AM312">
        <v>46251</v>
      </c>
      <c r="AN312">
        <v>46253</v>
      </c>
      <c r="AO312">
        <v>46253</v>
      </c>
      <c r="AP312">
        <v>46253</v>
      </c>
      <c r="AT312">
        <v>46244</v>
      </c>
      <c r="AU312">
        <v>46244</v>
      </c>
      <c r="AV312">
        <v>46244</v>
      </c>
      <c r="AW312">
        <v>46244</v>
      </c>
      <c r="AX312">
        <v>46244</v>
      </c>
      <c r="AY312">
        <v>46244</v>
      </c>
      <c r="AZ312">
        <v>46259</v>
      </c>
      <c r="BA312">
        <v>46259</v>
      </c>
      <c r="BB312">
        <v>46259</v>
      </c>
      <c r="BC312">
        <v>46245</v>
      </c>
      <c r="BD312">
        <v>46247</v>
      </c>
      <c r="BE312">
        <v>46247</v>
      </c>
      <c r="BF312" t="s">
        <v>149</v>
      </c>
      <c r="BG312">
        <v>46253</v>
      </c>
      <c r="BH312">
        <v>46255</v>
      </c>
      <c r="BI312">
        <v>46255</v>
      </c>
      <c r="BJ312" t="s">
        <v>180</v>
      </c>
      <c r="BK312">
        <v>60</v>
      </c>
      <c r="BL312">
        <v>46257</v>
      </c>
      <c r="BM312">
        <v>46259</v>
      </c>
      <c r="BN312">
        <v>46259</v>
      </c>
      <c r="BO312">
        <v>46259</v>
      </c>
      <c r="BP312">
        <v>46262</v>
      </c>
      <c r="BQ312">
        <v>46262</v>
      </c>
      <c r="BR312">
        <v>46264</v>
      </c>
      <c r="BS312">
        <v>46265</v>
      </c>
      <c r="BT312">
        <v>46265</v>
      </c>
      <c r="BU312">
        <v>46263</v>
      </c>
      <c r="BV312">
        <v>46267</v>
      </c>
      <c r="BX312" t="s">
        <v>1238</v>
      </c>
      <c r="CN312" t="s">
        <v>113</v>
      </c>
      <c r="CO312" t="s">
        <v>113</v>
      </c>
      <c r="CP312" t="s">
        <v>113</v>
      </c>
      <c r="CQ312" t="s">
        <v>1975</v>
      </c>
      <c r="CR312">
        <v>46218</v>
      </c>
      <c r="CS312">
        <v>46213</v>
      </c>
      <c r="CT312" t="s">
        <v>151</v>
      </c>
      <c r="CU312" t="s">
        <v>170</v>
      </c>
      <c r="CV312" t="s">
        <v>144</v>
      </c>
      <c r="CW312" t="s">
        <v>171</v>
      </c>
      <c r="CX312" t="s">
        <v>113</v>
      </c>
      <c r="CY312" t="s">
        <v>183</v>
      </c>
      <c r="CZ312" t="s">
        <v>153</v>
      </c>
      <c r="DA312" t="s">
        <v>104</v>
      </c>
    </row>
    <row r="313" spans="1:105" x14ac:dyDescent="0.3">
      <c r="A313" t="s">
        <v>1979</v>
      </c>
      <c r="B313" t="s">
        <v>1980</v>
      </c>
      <c r="C313" t="s">
        <v>107</v>
      </c>
      <c r="D313" t="s">
        <v>108</v>
      </c>
      <c r="E313" t="s">
        <v>1981</v>
      </c>
      <c r="F313" t="s">
        <v>1982</v>
      </c>
      <c r="G313" t="s">
        <v>247</v>
      </c>
      <c r="H313" t="s">
        <v>1983</v>
      </c>
      <c r="I313" t="s">
        <v>1984</v>
      </c>
      <c r="J313" t="s">
        <v>1985</v>
      </c>
      <c r="K313" t="s">
        <v>113</v>
      </c>
      <c r="L313" t="s">
        <v>1986</v>
      </c>
      <c r="M313" t="s">
        <v>285</v>
      </c>
      <c r="P313" t="s">
        <v>113</v>
      </c>
      <c r="Q313" t="s">
        <v>298</v>
      </c>
      <c r="R313" t="s">
        <v>1987</v>
      </c>
      <c r="S313" t="s">
        <v>265</v>
      </c>
      <c r="T313" t="s">
        <v>118</v>
      </c>
      <c r="U313" t="s">
        <v>118</v>
      </c>
      <c r="AB313" t="s">
        <v>180</v>
      </c>
      <c r="AD313" t="s">
        <v>113</v>
      </c>
      <c r="AE313">
        <v>45887</v>
      </c>
      <c r="AF313">
        <v>45885</v>
      </c>
      <c r="AG313" t="s">
        <v>119</v>
      </c>
      <c r="AH313">
        <v>45895</v>
      </c>
      <c r="AI313" t="s">
        <v>119</v>
      </c>
      <c r="AJ313" t="s">
        <v>119</v>
      </c>
      <c r="AK313">
        <v>45887</v>
      </c>
      <c r="AL313">
        <v>45885</v>
      </c>
      <c r="AN313">
        <v>45895</v>
      </c>
      <c r="AO313">
        <v>45893</v>
      </c>
      <c r="AT313">
        <v>45891</v>
      </c>
      <c r="AU313">
        <v>45891</v>
      </c>
      <c r="AW313">
        <v>45891</v>
      </c>
      <c r="AX313">
        <v>45891</v>
      </c>
      <c r="AZ313">
        <v>45906</v>
      </c>
      <c r="BA313">
        <v>45906</v>
      </c>
      <c r="BC313">
        <v>45893</v>
      </c>
      <c r="BD313">
        <v>45893</v>
      </c>
      <c r="BF313" t="s">
        <v>149</v>
      </c>
      <c r="BG313">
        <v>45903</v>
      </c>
      <c r="BH313">
        <v>45903</v>
      </c>
      <c r="BL313">
        <v>45907</v>
      </c>
      <c r="BM313">
        <v>45907</v>
      </c>
      <c r="BO313">
        <v>45911</v>
      </c>
      <c r="BP313">
        <v>45911</v>
      </c>
      <c r="BR313">
        <v>45921</v>
      </c>
      <c r="BS313">
        <v>45921</v>
      </c>
      <c r="BU313">
        <v>45921</v>
      </c>
      <c r="BV313">
        <v>45921</v>
      </c>
      <c r="CI313">
        <v>45919</v>
      </c>
      <c r="CJ313">
        <v>45919</v>
      </c>
      <c r="CL313" t="s">
        <v>1988</v>
      </c>
      <c r="CN313" t="s">
        <v>113</v>
      </c>
      <c r="CO313" t="s">
        <v>113</v>
      </c>
      <c r="CP313" t="s">
        <v>113</v>
      </c>
      <c r="CQ313" t="s">
        <v>113</v>
      </c>
      <c r="CR313" t="s">
        <v>113</v>
      </c>
      <c r="CS313" t="s">
        <v>113</v>
      </c>
      <c r="CT313" t="s">
        <v>113</v>
      </c>
      <c r="CU313" t="s">
        <v>113</v>
      </c>
      <c r="CV313" t="s">
        <v>113</v>
      </c>
      <c r="CW313" t="s">
        <v>113</v>
      </c>
      <c r="CX313" t="s">
        <v>113</v>
      </c>
      <c r="CY313" t="s">
        <v>119</v>
      </c>
      <c r="CZ313" t="s">
        <v>258</v>
      </c>
    </row>
    <row r="314" spans="1:105" x14ac:dyDescent="0.3">
      <c r="A314" t="s">
        <v>1989</v>
      </c>
      <c r="B314" t="s">
        <v>1990</v>
      </c>
      <c r="C314" t="s">
        <v>213</v>
      </c>
      <c r="D314" t="s">
        <v>108</v>
      </c>
      <c r="F314" t="s">
        <v>1991</v>
      </c>
      <c r="G314" t="s">
        <v>133</v>
      </c>
      <c r="H314" t="s">
        <v>1992</v>
      </c>
      <c r="I314" t="s">
        <v>1993</v>
      </c>
      <c r="J314" t="s">
        <v>1994</v>
      </c>
      <c r="K314" t="s">
        <v>161</v>
      </c>
      <c r="L314" t="s">
        <v>1995</v>
      </c>
      <c r="M314" t="s">
        <v>138</v>
      </c>
      <c r="N314">
        <v>1</v>
      </c>
      <c r="O314" t="s">
        <v>1996</v>
      </c>
      <c r="P314">
        <v>46085</v>
      </c>
      <c r="Q314" t="s">
        <v>140</v>
      </c>
      <c r="R314">
        <v>46083</v>
      </c>
      <c r="S314" t="s">
        <v>141</v>
      </c>
      <c r="T314" t="s">
        <v>179</v>
      </c>
      <c r="U314" t="s">
        <v>112</v>
      </c>
      <c r="V314" t="s">
        <v>143</v>
      </c>
      <c r="W314" t="s">
        <v>144</v>
      </c>
      <c r="X314" t="s">
        <v>144</v>
      </c>
      <c r="Y314" t="s">
        <v>144</v>
      </c>
      <c r="Z314" t="s">
        <v>144</v>
      </c>
      <c r="AA314" t="s">
        <v>144</v>
      </c>
      <c r="AB314" t="s">
        <v>180</v>
      </c>
      <c r="AC314" t="s">
        <v>146</v>
      </c>
      <c r="AD314" t="s">
        <v>181</v>
      </c>
      <c r="AE314">
        <v>46093</v>
      </c>
      <c r="AF314">
        <v>46093</v>
      </c>
      <c r="AG314">
        <v>46093</v>
      </c>
      <c r="AH314">
        <v>46094</v>
      </c>
      <c r="AI314">
        <v>46094</v>
      </c>
      <c r="AJ314">
        <v>46094</v>
      </c>
      <c r="AK314">
        <v>46093</v>
      </c>
      <c r="AL314">
        <v>46093</v>
      </c>
      <c r="AM314">
        <v>46093</v>
      </c>
      <c r="AN314">
        <v>46094</v>
      </c>
      <c r="AO314">
        <v>46094</v>
      </c>
      <c r="AP314">
        <v>46094</v>
      </c>
      <c r="AT314">
        <v>46093</v>
      </c>
      <c r="AU314">
        <v>46100</v>
      </c>
      <c r="AV314">
        <v>46100</v>
      </c>
      <c r="AW314">
        <v>46093</v>
      </c>
      <c r="AX314">
        <v>46100</v>
      </c>
      <c r="AY314">
        <v>46100</v>
      </c>
      <c r="AZ314">
        <v>46101</v>
      </c>
      <c r="BA314">
        <v>46111</v>
      </c>
      <c r="BB314">
        <v>46111</v>
      </c>
      <c r="BC314">
        <v>46095</v>
      </c>
      <c r="BD314">
        <v>46101</v>
      </c>
      <c r="BE314">
        <v>46101</v>
      </c>
      <c r="BF314" t="s">
        <v>149</v>
      </c>
      <c r="BG314">
        <v>46101</v>
      </c>
      <c r="BH314">
        <v>46108</v>
      </c>
      <c r="BI314">
        <v>46108</v>
      </c>
      <c r="BJ314" t="s">
        <v>180</v>
      </c>
      <c r="BK314">
        <v>60</v>
      </c>
      <c r="BL314">
        <v>46106</v>
      </c>
      <c r="BM314">
        <v>46111</v>
      </c>
      <c r="BN314">
        <v>46111</v>
      </c>
      <c r="BO314">
        <v>46109</v>
      </c>
      <c r="BP314">
        <v>46113</v>
      </c>
      <c r="BQ314">
        <v>46113</v>
      </c>
      <c r="BR314">
        <v>46116</v>
      </c>
      <c r="BS314">
        <v>46120</v>
      </c>
      <c r="BT314">
        <v>46120</v>
      </c>
      <c r="BU314">
        <v>46114</v>
      </c>
      <c r="BV314">
        <v>46118</v>
      </c>
      <c r="BW314">
        <v>46118</v>
      </c>
      <c r="BX314" t="s">
        <v>1997</v>
      </c>
      <c r="CI314">
        <v>46011</v>
      </c>
      <c r="CN314" t="s">
        <v>113</v>
      </c>
      <c r="CO314" t="s">
        <v>113</v>
      </c>
      <c r="CP314" t="s">
        <v>113</v>
      </c>
      <c r="CQ314" t="s">
        <v>113</v>
      </c>
      <c r="CR314" t="s">
        <v>119</v>
      </c>
      <c r="CS314">
        <v>46085</v>
      </c>
      <c r="CT314" t="s">
        <v>151</v>
      </c>
      <c r="CU314" t="s">
        <v>113</v>
      </c>
      <c r="CV314" t="s">
        <v>113</v>
      </c>
      <c r="CW314" t="s">
        <v>113</v>
      </c>
      <c r="CX314" t="s">
        <v>113</v>
      </c>
      <c r="CY314" t="s">
        <v>515</v>
      </c>
      <c r="CZ314" t="s">
        <v>121</v>
      </c>
    </row>
    <row r="315" spans="1:105" x14ac:dyDescent="0.3">
      <c r="A315" t="s">
        <v>1998</v>
      </c>
      <c r="B315" t="s">
        <v>1999</v>
      </c>
      <c r="C315" t="s">
        <v>124</v>
      </c>
      <c r="D315" t="s">
        <v>108</v>
      </c>
      <c r="F315" t="s">
        <v>2000</v>
      </c>
      <c r="G315" t="s">
        <v>133</v>
      </c>
      <c r="H315" t="s">
        <v>2001</v>
      </c>
      <c r="I315" t="s">
        <v>2002</v>
      </c>
      <c r="J315" t="s">
        <v>177</v>
      </c>
      <c r="K315" t="s">
        <v>161</v>
      </c>
      <c r="M315" t="s">
        <v>226</v>
      </c>
      <c r="N315">
        <v>2</v>
      </c>
      <c r="O315" t="s">
        <v>373</v>
      </c>
      <c r="P315">
        <v>46099</v>
      </c>
      <c r="Q315" t="s">
        <v>140</v>
      </c>
      <c r="R315">
        <v>46099</v>
      </c>
      <c r="S315" t="s">
        <v>141</v>
      </c>
      <c r="T315" t="s">
        <v>179</v>
      </c>
      <c r="U315" t="s">
        <v>112</v>
      </c>
      <c r="V315" t="s">
        <v>143</v>
      </c>
      <c r="W315" t="s">
        <v>144</v>
      </c>
      <c r="X315" t="s">
        <v>312</v>
      </c>
      <c r="Y315" t="s">
        <v>144</v>
      </c>
      <c r="Z315" t="s">
        <v>144</v>
      </c>
      <c r="AA315" t="s">
        <v>144</v>
      </c>
      <c r="AB315" t="s">
        <v>387</v>
      </c>
      <c r="AC315" t="s">
        <v>146</v>
      </c>
      <c r="AD315" t="s">
        <v>376</v>
      </c>
      <c r="AE315">
        <v>46108</v>
      </c>
      <c r="AF315">
        <v>46108</v>
      </c>
      <c r="AG315">
        <v>46108</v>
      </c>
      <c r="AH315">
        <v>46112</v>
      </c>
      <c r="AI315">
        <v>46114</v>
      </c>
      <c r="AJ315">
        <v>46114</v>
      </c>
      <c r="AK315">
        <v>46122</v>
      </c>
      <c r="AL315">
        <v>46122</v>
      </c>
      <c r="AM315">
        <v>46122</v>
      </c>
      <c r="AN315">
        <v>46126</v>
      </c>
      <c r="AO315">
        <v>46127</v>
      </c>
      <c r="AP315">
        <v>46127</v>
      </c>
      <c r="AQ315" t="s">
        <v>113</v>
      </c>
      <c r="AR315" t="s">
        <v>113</v>
      </c>
      <c r="AT315">
        <v>46111</v>
      </c>
      <c r="AU315">
        <v>46113</v>
      </c>
      <c r="AV315">
        <v>46113</v>
      </c>
      <c r="AW315">
        <v>46111</v>
      </c>
      <c r="AX315">
        <v>46113</v>
      </c>
      <c r="AY315">
        <v>46113</v>
      </c>
      <c r="AZ315">
        <v>46118</v>
      </c>
      <c r="BA315">
        <v>46127</v>
      </c>
      <c r="BB315">
        <v>46127</v>
      </c>
      <c r="BC315">
        <v>46113</v>
      </c>
      <c r="BD315">
        <v>46118</v>
      </c>
      <c r="BE315">
        <v>46118</v>
      </c>
      <c r="BF315" t="s">
        <v>149</v>
      </c>
      <c r="BG315">
        <v>46118</v>
      </c>
      <c r="BH315">
        <v>46126</v>
      </c>
      <c r="BI315">
        <v>46126</v>
      </c>
      <c r="BJ315" t="s">
        <v>1391</v>
      </c>
      <c r="BL315">
        <v>46121</v>
      </c>
      <c r="BM315">
        <v>46130</v>
      </c>
      <c r="BN315">
        <v>46130</v>
      </c>
      <c r="BO315">
        <v>46125</v>
      </c>
      <c r="BP315">
        <v>46131</v>
      </c>
      <c r="BQ315">
        <v>46131</v>
      </c>
      <c r="BR315">
        <v>46130</v>
      </c>
      <c r="BS315">
        <v>46142</v>
      </c>
      <c r="BT315">
        <v>46142</v>
      </c>
      <c r="BU315">
        <v>46130</v>
      </c>
      <c r="BV315">
        <v>46139</v>
      </c>
      <c r="BW315">
        <v>46139</v>
      </c>
      <c r="BX315" t="s">
        <v>2003</v>
      </c>
      <c r="BY315" t="s">
        <v>113</v>
      </c>
      <c r="BZ315" t="s">
        <v>113</v>
      </c>
      <c r="CI315" t="s">
        <v>113</v>
      </c>
      <c r="CJ315" t="s">
        <v>113</v>
      </c>
      <c r="CN315" t="s">
        <v>113</v>
      </c>
      <c r="CO315" t="s">
        <v>113</v>
      </c>
      <c r="CP315" t="s">
        <v>113</v>
      </c>
      <c r="CQ315" t="s">
        <v>113</v>
      </c>
      <c r="CR315" t="s">
        <v>119</v>
      </c>
      <c r="CS315">
        <v>46099</v>
      </c>
      <c r="CT315" t="s">
        <v>151</v>
      </c>
      <c r="CU315" t="s">
        <v>113</v>
      </c>
      <c r="CV315" t="s">
        <v>113</v>
      </c>
      <c r="CW315" t="s">
        <v>113</v>
      </c>
      <c r="CX315" t="s">
        <v>113</v>
      </c>
      <c r="CY315" t="s">
        <v>2004</v>
      </c>
      <c r="CZ315" t="s">
        <v>153</v>
      </c>
    </row>
    <row r="316" spans="1:105" x14ac:dyDescent="0.3">
      <c r="A316" t="s">
        <v>2005</v>
      </c>
      <c r="B316" t="s">
        <v>2006</v>
      </c>
      <c r="C316" t="s">
        <v>107</v>
      </c>
      <c r="D316" t="s">
        <v>108</v>
      </c>
      <c r="F316" t="s">
        <v>2007</v>
      </c>
      <c r="G316" t="s">
        <v>133</v>
      </c>
      <c r="H316" t="s">
        <v>2008</v>
      </c>
      <c r="I316" t="s">
        <v>2009</v>
      </c>
      <c r="J316" t="s">
        <v>177</v>
      </c>
      <c r="K316" t="s">
        <v>161</v>
      </c>
      <c r="M316" t="s">
        <v>226</v>
      </c>
      <c r="N316">
        <v>3</v>
      </c>
      <c r="O316" t="s">
        <v>2010</v>
      </c>
      <c r="P316">
        <v>46099</v>
      </c>
      <c r="Q316" t="s">
        <v>140</v>
      </c>
      <c r="R316">
        <v>46099</v>
      </c>
      <c r="S316" t="s">
        <v>141</v>
      </c>
      <c r="T316" t="s">
        <v>179</v>
      </c>
      <c r="U316" t="s">
        <v>112</v>
      </c>
      <c r="V316" t="s">
        <v>143</v>
      </c>
      <c r="W316" t="s">
        <v>144</v>
      </c>
      <c r="X316" t="s">
        <v>312</v>
      </c>
      <c r="Y316" t="s">
        <v>144</v>
      </c>
      <c r="Z316" t="s">
        <v>144</v>
      </c>
      <c r="AA316" t="s">
        <v>144</v>
      </c>
      <c r="AB316" t="s">
        <v>387</v>
      </c>
      <c r="AC316" t="s">
        <v>146</v>
      </c>
      <c r="AD316" t="s">
        <v>376</v>
      </c>
      <c r="AE316">
        <v>46112</v>
      </c>
      <c r="AF316">
        <v>46112</v>
      </c>
      <c r="AG316">
        <v>46112</v>
      </c>
      <c r="AH316">
        <v>46114</v>
      </c>
      <c r="AI316">
        <v>46114</v>
      </c>
      <c r="AJ316">
        <v>46114</v>
      </c>
      <c r="AK316">
        <v>46127</v>
      </c>
      <c r="AL316">
        <v>46127</v>
      </c>
      <c r="AM316">
        <v>46127</v>
      </c>
      <c r="AN316">
        <v>46130</v>
      </c>
      <c r="AO316">
        <v>46129</v>
      </c>
      <c r="AP316">
        <v>46129</v>
      </c>
      <c r="AQ316" t="s">
        <v>113</v>
      </c>
      <c r="AR316" t="s">
        <v>113</v>
      </c>
      <c r="AT316">
        <v>46111</v>
      </c>
      <c r="AU316">
        <v>46125</v>
      </c>
      <c r="AV316">
        <v>46125</v>
      </c>
      <c r="AW316">
        <v>46111</v>
      </c>
      <c r="AX316">
        <v>46125</v>
      </c>
      <c r="AY316">
        <v>46125</v>
      </c>
      <c r="AZ316">
        <v>46118</v>
      </c>
      <c r="BA316">
        <v>46137</v>
      </c>
      <c r="BB316">
        <v>46137</v>
      </c>
      <c r="BC316">
        <v>46113</v>
      </c>
      <c r="BD316">
        <v>46126</v>
      </c>
      <c r="BE316">
        <v>46126</v>
      </c>
      <c r="BF316" t="s">
        <v>149</v>
      </c>
      <c r="BG316">
        <v>46118</v>
      </c>
      <c r="BH316">
        <v>46135</v>
      </c>
      <c r="BI316">
        <v>46135</v>
      </c>
      <c r="BJ316" t="s">
        <v>1391</v>
      </c>
      <c r="BL316">
        <v>46121</v>
      </c>
      <c r="BM316">
        <v>46138</v>
      </c>
      <c r="BN316">
        <v>46138</v>
      </c>
      <c r="BO316">
        <v>46125</v>
      </c>
      <c r="BP316">
        <v>46140</v>
      </c>
      <c r="BQ316">
        <v>46140</v>
      </c>
      <c r="BR316">
        <v>46130</v>
      </c>
      <c r="BS316">
        <v>46142</v>
      </c>
      <c r="BT316">
        <v>46142</v>
      </c>
      <c r="BU316">
        <v>46130</v>
      </c>
      <c r="BV316">
        <v>46142</v>
      </c>
      <c r="BW316">
        <v>46142</v>
      </c>
      <c r="BX316" t="s">
        <v>2011</v>
      </c>
      <c r="BY316" t="s">
        <v>113</v>
      </c>
      <c r="BZ316" t="s">
        <v>113</v>
      </c>
      <c r="CI316" t="s">
        <v>113</v>
      </c>
      <c r="CJ316" t="s">
        <v>113</v>
      </c>
      <c r="CN316" t="s">
        <v>113</v>
      </c>
      <c r="CO316" t="s">
        <v>113</v>
      </c>
      <c r="CP316" t="s">
        <v>113</v>
      </c>
      <c r="CQ316" t="s">
        <v>113</v>
      </c>
      <c r="CR316" t="s">
        <v>119</v>
      </c>
      <c r="CS316">
        <v>46099</v>
      </c>
      <c r="CT316" t="s">
        <v>151</v>
      </c>
      <c r="CU316" t="s">
        <v>113</v>
      </c>
      <c r="CV316" t="s">
        <v>113</v>
      </c>
      <c r="CW316" t="s">
        <v>113</v>
      </c>
      <c r="CX316" t="s">
        <v>113</v>
      </c>
      <c r="CY316" t="s">
        <v>2004</v>
      </c>
      <c r="CZ316" t="s">
        <v>153</v>
      </c>
    </row>
    <row r="317" spans="1:105" x14ac:dyDescent="0.3">
      <c r="A317" t="s">
        <v>2012</v>
      </c>
      <c r="B317" t="s">
        <v>2013</v>
      </c>
      <c r="C317" t="s">
        <v>124</v>
      </c>
      <c r="D317" t="s">
        <v>108</v>
      </c>
      <c r="F317" t="s">
        <v>2014</v>
      </c>
      <c r="G317" t="s">
        <v>247</v>
      </c>
      <c r="H317" t="s">
        <v>2015</v>
      </c>
      <c r="I317" t="s">
        <v>2016</v>
      </c>
      <c r="J317" t="s">
        <v>308</v>
      </c>
      <c r="K317" t="s">
        <v>137</v>
      </c>
      <c r="L317" t="s">
        <v>2017</v>
      </c>
      <c r="M317" t="s">
        <v>935</v>
      </c>
      <c r="N317">
        <v>4</v>
      </c>
      <c r="O317" t="s">
        <v>2015</v>
      </c>
      <c r="P317">
        <v>46231</v>
      </c>
      <c r="Q317" t="s">
        <v>140</v>
      </c>
      <c r="R317">
        <v>46238</v>
      </c>
      <c r="S317" t="s">
        <v>265</v>
      </c>
      <c r="T317" t="s">
        <v>448</v>
      </c>
      <c r="U317" t="s">
        <v>112</v>
      </c>
      <c r="V317" t="s">
        <v>143</v>
      </c>
      <c r="W317" t="s">
        <v>144</v>
      </c>
      <c r="X317" t="s">
        <v>144</v>
      </c>
      <c r="Y317" t="s">
        <v>144</v>
      </c>
      <c r="Z317" t="s">
        <v>144</v>
      </c>
      <c r="AA317" t="s">
        <v>144</v>
      </c>
      <c r="AB317" t="s">
        <v>387</v>
      </c>
      <c r="AC317" t="s">
        <v>146</v>
      </c>
      <c r="AD317" t="s">
        <v>314</v>
      </c>
      <c r="AE317">
        <v>46248</v>
      </c>
      <c r="AF317">
        <v>46244</v>
      </c>
      <c r="AG317">
        <v>46244</v>
      </c>
      <c r="AH317">
        <v>46251</v>
      </c>
      <c r="AI317">
        <v>46249</v>
      </c>
      <c r="AJ317">
        <v>46249</v>
      </c>
      <c r="AK317">
        <v>46248</v>
      </c>
      <c r="AL317">
        <v>46252</v>
      </c>
      <c r="AM317">
        <v>46252</v>
      </c>
      <c r="AN317">
        <v>46251</v>
      </c>
      <c r="AO317">
        <v>46262</v>
      </c>
      <c r="AQ317" t="s">
        <v>256</v>
      </c>
      <c r="AR317">
        <v>46268</v>
      </c>
      <c r="AT317">
        <v>46245</v>
      </c>
      <c r="AU317">
        <v>46251</v>
      </c>
      <c r="AW317">
        <v>46245</v>
      </c>
      <c r="AX317">
        <v>46265</v>
      </c>
      <c r="AZ317">
        <v>46251</v>
      </c>
      <c r="BA317">
        <v>46264</v>
      </c>
      <c r="BC317">
        <v>46246</v>
      </c>
      <c r="BD317">
        <v>46265</v>
      </c>
      <c r="BF317" t="s">
        <v>149</v>
      </c>
      <c r="BG317">
        <v>46260</v>
      </c>
      <c r="BH317">
        <v>46269</v>
      </c>
      <c r="BJ317" t="s">
        <v>387</v>
      </c>
      <c r="BK317" t="s">
        <v>1339</v>
      </c>
      <c r="BL317">
        <v>46265</v>
      </c>
      <c r="BM317">
        <v>46271</v>
      </c>
      <c r="BO317">
        <v>46267</v>
      </c>
      <c r="BP317">
        <v>46274</v>
      </c>
      <c r="BR317">
        <v>46273</v>
      </c>
      <c r="BS317">
        <v>46275</v>
      </c>
      <c r="BU317">
        <v>46269</v>
      </c>
      <c r="BV317">
        <v>46243</v>
      </c>
      <c r="BX317" t="s">
        <v>316</v>
      </c>
      <c r="BY317">
        <v>46244</v>
      </c>
      <c r="BZ317">
        <v>46246</v>
      </c>
      <c r="CI317">
        <v>46255</v>
      </c>
      <c r="CJ317">
        <v>46255</v>
      </c>
      <c r="CN317" t="s">
        <v>113</v>
      </c>
      <c r="CO317" t="s">
        <v>113</v>
      </c>
      <c r="CP317" t="s">
        <v>113</v>
      </c>
      <c r="CQ317" t="s">
        <v>113</v>
      </c>
      <c r="CR317">
        <v>46233</v>
      </c>
      <c r="CS317">
        <v>46227</v>
      </c>
      <c r="CT317" t="s">
        <v>151</v>
      </c>
      <c r="CU317" t="s">
        <v>170</v>
      </c>
      <c r="CV317" t="s">
        <v>144</v>
      </c>
      <c r="CW317" t="s">
        <v>171</v>
      </c>
      <c r="CX317" t="s">
        <v>113</v>
      </c>
      <c r="CY317" t="s">
        <v>2018</v>
      </c>
      <c r="CZ317" t="s">
        <v>1300</v>
      </c>
      <c r="DA317" t="s">
        <v>104</v>
      </c>
    </row>
    <row r="318" spans="1:105" x14ac:dyDescent="0.3">
      <c r="A318" t="s">
        <v>2019</v>
      </c>
      <c r="B318" t="s">
        <v>2020</v>
      </c>
      <c r="C318" t="s">
        <v>124</v>
      </c>
      <c r="D318" t="s">
        <v>108</v>
      </c>
      <c r="F318" t="s">
        <v>2021</v>
      </c>
      <c r="G318" t="s">
        <v>247</v>
      </c>
      <c r="I318" t="s">
        <v>1958</v>
      </c>
      <c r="J318" t="s">
        <v>308</v>
      </c>
      <c r="K318" t="s">
        <v>137</v>
      </c>
      <c r="L318" t="s">
        <v>2022</v>
      </c>
      <c r="M318" t="s">
        <v>935</v>
      </c>
      <c r="Q318" t="s">
        <v>140</v>
      </c>
      <c r="R318">
        <v>46255</v>
      </c>
      <c r="S318" t="s">
        <v>265</v>
      </c>
      <c r="T318" t="s">
        <v>448</v>
      </c>
      <c r="U318" t="s">
        <v>112</v>
      </c>
      <c r="V318" t="s">
        <v>143</v>
      </c>
      <c r="W318" t="s">
        <v>144</v>
      </c>
      <c r="X318" t="s">
        <v>144</v>
      </c>
      <c r="Y318" t="s">
        <v>144</v>
      </c>
      <c r="Z318" t="s">
        <v>144</v>
      </c>
      <c r="AA318" t="s">
        <v>144</v>
      </c>
      <c r="AB318" t="s">
        <v>387</v>
      </c>
      <c r="AC318" t="s">
        <v>146</v>
      </c>
      <c r="AD318" t="s">
        <v>314</v>
      </c>
      <c r="AE318">
        <v>46265</v>
      </c>
      <c r="AF318">
        <v>46261</v>
      </c>
      <c r="AG318">
        <v>46261</v>
      </c>
      <c r="AH318">
        <v>46268</v>
      </c>
      <c r="AI318">
        <v>46266</v>
      </c>
      <c r="AJ318">
        <v>46266</v>
      </c>
      <c r="AK318">
        <v>46265</v>
      </c>
      <c r="AL318">
        <v>46265</v>
      </c>
      <c r="AN318">
        <v>46268</v>
      </c>
      <c r="AO318">
        <v>46268</v>
      </c>
      <c r="AQ318" t="s">
        <v>377</v>
      </c>
      <c r="AR318">
        <v>46290</v>
      </c>
      <c r="AW318">
        <v>46263</v>
      </c>
      <c r="AX318">
        <v>46265</v>
      </c>
      <c r="AZ318">
        <v>46273</v>
      </c>
      <c r="BA318">
        <v>46273</v>
      </c>
      <c r="BC318">
        <v>46265</v>
      </c>
      <c r="BD318">
        <v>46265</v>
      </c>
      <c r="BF318" t="s">
        <v>2023</v>
      </c>
      <c r="BG318">
        <v>46272</v>
      </c>
      <c r="BH318">
        <v>46273</v>
      </c>
      <c r="BJ318" t="s">
        <v>387</v>
      </c>
      <c r="BK318" t="s">
        <v>2024</v>
      </c>
      <c r="BL318">
        <v>46275</v>
      </c>
      <c r="BM318">
        <v>46275</v>
      </c>
      <c r="BO318">
        <v>46278</v>
      </c>
      <c r="BP318">
        <v>46277</v>
      </c>
      <c r="BR318">
        <v>46286</v>
      </c>
      <c r="BS318">
        <v>46286</v>
      </c>
      <c r="BU318">
        <v>46283</v>
      </c>
      <c r="BV318">
        <v>46283</v>
      </c>
      <c r="CN318" t="s">
        <v>113</v>
      </c>
      <c r="CO318" t="s">
        <v>113</v>
      </c>
      <c r="CP318" t="s">
        <v>113</v>
      </c>
      <c r="CQ318" t="s">
        <v>113</v>
      </c>
      <c r="CR318">
        <v>46254</v>
      </c>
      <c r="CS318">
        <v>46248</v>
      </c>
      <c r="CT318" t="s">
        <v>151</v>
      </c>
      <c r="CU318" t="s">
        <v>170</v>
      </c>
      <c r="CV318" t="s">
        <v>144</v>
      </c>
      <c r="CW318" t="s">
        <v>171</v>
      </c>
      <c r="CX318" t="s">
        <v>113</v>
      </c>
      <c r="CY318" t="s">
        <v>2018</v>
      </c>
      <c r="CZ318" t="s">
        <v>1300</v>
      </c>
    </row>
    <row r="319" spans="1:105" x14ac:dyDescent="0.3">
      <c r="A319" t="s">
        <v>2025</v>
      </c>
      <c r="B319" t="s">
        <v>2026</v>
      </c>
      <c r="C319" t="s">
        <v>124</v>
      </c>
      <c r="D319" t="s">
        <v>108</v>
      </c>
      <c r="F319" t="s">
        <v>2027</v>
      </c>
      <c r="G319" t="s">
        <v>247</v>
      </c>
      <c r="I319" t="s">
        <v>2028</v>
      </c>
      <c r="J319" t="s">
        <v>308</v>
      </c>
      <c r="L319" t="s">
        <v>2029</v>
      </c>
      <c r="M319" t="s">
        <v>935</v>
      </c>
      <c r="Q319" t="s">
        <v>140</v>
      </c>
      <c r="R319">
        <v>46263</v>
      </c>
      <c r="S319" t="s">
        <v>265</v>
      </c>
      <c r="T319" t="s">
        <v>448</v>
      </c>
      <c r="U319" t="s">
        <v>112</v>
      </c>
      <c r="V319" t="s">
        <v>143</v>
      </c>
      <c r="AB319" t="s">
        <v>387</v>
      </c>
      <c r="AC319" t="s">
        <v>146</v>
      </c>
      <c r="AD319" t="s">
        <v>314</v>
      </c>
      <c r="AQ319" t="s">
        <v>377</v>
      </c>
      <c r="AR319">
        <v>46283</v>
      </c>
      <c r="AT319">
        <v>46269</v>
      </c>
      <c r="AU319">
        <v>46269</v>
      </c>
      <c r="AW319">
        <v>46269</v>
      </c>
      <c r="AX319">
        <v>46269</v>
      </c>
      <c r="AZ319">
        <v>46279</v>
      </c>
      <c r="BA319">
        <v>46279</v>
      </c>
      <c r="BC319">
        <v>46272</v>
      </c>
      <c r="BD319">
        <v>46272</v>
      </c>
      <c r="BF319" t="s">
        <v>149</v>
      </c>
      <c r="BG319">
        <v>46279</v>
      </c>
      <c r="BH319">
        <v>46248</v>
      </c>
      <c r="BJ319" t="s">
        <v>387</v>
      </c>
      <c r="BK319" t="s">
        <v>1339</v>
      </c>
      <c r="BL319">
        <v>46282</v>
      </c>
      <c r="BM319">
        <v>46282</v>
      </c>
      <c r="BO319">
        <v>46284</v>
      </c>
      <c r="BP319">
        <v>46284</v>
      </c>
      <c r="BR319">
        <v>46289</v>
      </c>
      <c r="BS319">
        <v>46289</v>
      </c>
      <c r="BU319">
        <v>46288</v>
      </c>
      <c r="BV319">
        <v>46288</v>
      </c>
      <c r="CN319" t="s">
        <v>113</v>
      </c>
      <c r="CO319" t="s">
        <v>113</v>
      </c>
      <c r="CP319" t="s">
        <v>113</v>
      </c>
      <c r="CQ319" t="s">
        <v>113</v>
      </c>
      <c r="CR319">
        <v>46255</v>
      </c>
      <c r="CS319">
        <v>46248</v>
      </c>
      <c r="CT319" t="s">
        <v>151</v>
      </c>
      <c r="CU319" t="s">
        <v>170</v>
      </c>
      <c r="CV319" t="s">
        <v>144</v>
      </c>
      <c r="CW319" t="s">
        <v>171</v>
      </c>
      <c r="CX319" t="s">
        <v>113</v>
      </c>
      <c r="CY319" t="s">
        <v>389</v>
      </c>
      <c r="CZ319" t="s">
        <v>289</v>
      </c>
    </row>
    <row r="320" spans="1:105" x14ac:dyDescent="0.3">
      <c r="A320" t="s">
        <v>2030</v>
      </c>
      <c r="B320" t="s">
        <v>2031</v>
      </c>
      <c r="C320" t="s">
        <v>107</v>
      </c>
      <c r="D320" t="s">
        <v>108</v>
      </c>
      <c r="F320" t="s">
        <v>2032</v>
      </c>
      <c r="G320" t="s">
        <v>1356</v>
      </c>
      <c r="I320" t="s">
        <v>2033</v>
      </c>
      <c r="J320" t="s">
        <v>127</v>
      </c>
      <c r="K320" t="s">
        <v>137</v>
      </c>
      <c r="L320" t="s">
        <v>2034</v>
      </c>
      <c r="M320" t="s">
        <v>138</v>
      </c>
      <c r="N320">
        <v>1</v>
      </c>
      <c r="O320" t="s">
        <v>1796</v>
      </c>
      <c r="P320">
        <v>46216</v>
      </c>
      <c r="Q320" t="s">
        <v>140</v>
      </c>
      <c r="R320">
        <v>46216</v>
      </c>
      <c r="S320" t="s">
        <v>252</v>
      </c>
      <c r="T320" t="s">
        <v>253</v>
      </c>
      <c r="U320" t="s">
        <v>112</v>
      </c>
      <c r="V320" t="s">
        <v>143</v>
      </c>
      <c r="W320" t="s">
        <v>144</v>
      </c>
      <c r="X320" t="s">
        <v>144</v>
      </c>
      <c r="Y320" t="s">
        <v>144</v>
      </c>
      <c r="Z320" t="s">
        <v>144</v>
      </c>
      <c r="AA320" t="s">
        <v>144</v>
      </c>
      <c r="AB320" t="s">
        <v>387</v>
      </c>
      <c r="AC320" t="s">
        <v>220</v>
      </c>
      <c r="AD320" t="s">
        <v>314</v>
      </c>
      <c r="AE320">
        <v>46221</v>
      </c>
      <c r="AF320">
        <v>46223</v>
      </c>
      <c r="AG320">
        <v>46223</v>
      </c>
      <c r="AH320">
        <v>46226</v>
      </c>
      <c r="AI320">
        <v>46241</v>
      </c>
      <c r="AJ320">
        <v>46241</v>
      </c>
      <c r="AK320">
        <v>46221</v>
      </c>
      <c r="AL320">
        <v>46239</v>
      </c>
      <c r="AM320">
        <v>46239</v>
      </c>
      <c r="AN320">
        <v>46226</v>
      </c>
      <c r="AO320">
        <v>46244</v>
      </c>
      <c r="AP320">
        <v>46244</v>
      </c>
      <c r="AQ320" t="s">
        <v>2035</v>
      </c>
      <c r="AR320" t="s">
        <v>113</v>
      </c>
      <c r="AS320" t="s">
        <v>113</v>
      </c>
      <c r="AT320">
        <v>46223</v>
      </c>
      <c r="AU320">
        <v>46230</v>
      </c>
      <c r="AV320">
        <v>46230</v>
      </c>
      <c r="AW320">
        <v>46223</v>
      </c>
      <c r="AX320">
        <v>46230</v>
      </c>
      <c r="AY320">
        <v>46230</v>
      </c>
      <c r="AZ320">
        <v>46230</v>
      </c>
      <c r="BA320">
        <v>46230</v>
      </c>
      <c r="BB320">
        <v>46230</v>
      </c>
      <c r="BC320">
        <v>46225</v>
      </c>
      <c r="BD320">
        <v>46233</v>
      </c>
      <c r="BE320">
        <v>46233</v>
      </c>
      <c r="BF320" t="s">
        <v>2036</v>
      </c>
      <c r="BG320">
        <v>46237</v>
      </c>
      <c r="BH320">
        <v>46244</v>
      </c>
      <c r="BI320">
        <v>46244</v>
      </c>
      <c r="BJ320" t="s">
        <v>387</v>
      </c>
      <c r="BK320" t="s">
        <v>2037</v>
      </c>
      <c r="BL320">
        <v>46240</v>
      </c>
      <c r="BM320">
        <v>46248</v>
      </c>
      <c r="BN320">
        <v>46248</v>
      </c>
      <c r="BO320">
        <v>46246</v>
      </c>
      <c r="BP320">
        <v>46252</v>
      </c>
      <c r="BQ320">
        <v>46252</v>
      </c>
      <c r="BR320">
        <v>46247</v>
      </c>
      <c r="BS320">
        <v>46265</v>
      </c>
      <c r="BT320">
        <v>46265</v>
      </c>
      <c r="BU320">
        <v>46247</v>
      </c>
      <c r="BV320">
        <v>46260</v>
      </c>
      <c r="BW320">
        <v>46260</v>
      </c>
      <c r="BX320" t="s">
        <v>2038</v>
      </c>
      <c r="BY320">
        <v>46230</v>
      </c>
      <c r="BZ320">
        <v>46230</v>
      </c>
      <c r="CA320">
        <v>46230</v>
      </c>
      <c r="CI320">
        <v>46220</v>
      </c>
      <c r="CJ320">
        <v>46220</v>
      </c>
      <c r="CK320">
        <v>46230</v>
      </c>
      <c r="CN320" t="s">
        <v>113</v>
      </c>
      <c r="CO320" t="s">
        <v>113</v>
      </c>
      <c r="CP320" t="s">
        <v>113</v>
      </c>
      <c r="CQ320" t="s">
        <v>2030</v>
      </c>
      <c r="CR320">
        <v>46218</v>
      </c>
      <c r="CS320">
        <v>46213</v>
      </c>
      <c r="CT320" t="s">
        <v>151</v>
      </c>
      <c r="CU320" t="s">
        <v>170</v>
      </c>
      <c r="CV320" t="s">
        <v>144</v>
      </c>
      <c r="CW320" t="s">
        <v>171</v>
      </c>
      <c r="CX320" t="s">
        <v>113</v>
      </c>
      <c r="CY320" t="s">
        <v>2039</v>
      </c>
      <c r="CZ320" t="s">
        <v>153</v>
      </c>
      <c r="DA320" t="s">
        <v>104</v>
      </c>
    </row>
    <row r="321" spans="1:105" x14ac:dyDescent="0.3">
      <c r="A321" t="s">
        <v>2040</v>
      </c>
      <c r="B321" t="s">
        <v>2041</v>
      </c>
      <c r="C321" t="s">
        <v>124</v>
      </c>
      <c r="D321" t="s">
        <v>108</v>
      </c>
      <c r="F321" t="s">
        <v>2042</v>
      </c>
      <c r="G321" t="s">
        <v>133</v>
      </c>
      <c r="I321" t="s">
        <v>2043</v>
      </c>
      <c r="J321" t="s">
        <v>2044</v>
      </c>
      <c r="K321" t="s">
        <v>161</v>
      </c>
      <c r="L321" t="s">
        <v>2045</v>
      </c>
      <c r="M321" t="s">
        <v>438</v>
      </c>
      <c r="N321">
        <v>3</v>
      </c>
      <c r="O321" t="s">
        <v>2046</v>
      </c>
      <c r="P321">
        <v>46234</v>
      </c>
      <c r="Q321" t="s">
        <v>140</v>
      </c>
      <c r="R321">
        <v>46238</v>
      </c>
      <c r="S321" t="s">
        <v>141</v>
      </c>
      <c r="T321" t="s">
        <v>253</v>
      </c>
      <c r="U321" t="s">
        <v>112</v>
      </c>
      <c r="V321" t="s">
        <v>143</v>
      </c>
      <c r="W321" t="s">
        <v>144</v>
      </c>
      <c r="X321" t="s">
        <v>144</v>
      </c>
      <c r="Y321" t="s">
        <v>144</v>
      </c>
      <c r="Z321" t="s">
        <v>312</v>
      </c>
      <c r="AA321" t="s">
        <v>144</v>
      </c>
      <c r="AB321" t="s">
        <v>1322</v>
      </c>
      <c r="AC321" t="s">
        <v>220</v>
      </c>
      <c r="AD321" t="s">
        <v>376</v>
      </c>
      <c r="AE321">
        <v>46244</v>
      </c>
      <c r="AF321">
        <v>46246</v>
      </c>
      <c r="AG321">
        <v>46246</v>
      </c>
      <c r="AH321">
        <v>46251</v>
      </c>
      <c r="AI321">
        <v>46249</v>
      </c>
      <c r="AJ321">
        <v>46249</v>
      </c>
      <c r="AK321">
        <v>46248</v>
      </c>
      <c r="AL321">
        <v>46252</v>
      </c>
      <c r="AM321">
        <v>46252</v>
      </c>
      <c r="AN321">
        <v>46255</v>
      </c>
      <c r="AO321">
        <v>46254</v>
      </c>
      <c r="AP321">
        <v>46254</v>
      </c>
      <c r="AQ321" t="s">
        <v>2047</v>
      </c>
      <c r="AR321" t="s">
        <v>113</v>
      </c>
      <c r="AS321" t="s">
        <v>113</v>
      </c>
      <c r="AT321">
        <v>46246</v>
      </c>
      <c r="AU321">
        <v>46246</v>
      </c>
      <c r="AV321">
        <v>46246</v>
      </c>
      <c r="AW321">
        <v>46246</v>
      </c>
      <c r="AX321">
        <v>46249</v>
      </c>
      <c r="AY321">
        <v>46249</v>
      </c>
      <c r="AZ321">
        <v>46251</v>
      </c>
      <c r="BA321">
        <v>46256</v>
      </c>
      <c r="BB321">
        <v>46256</v>
      </c>
      <c r="BC321">
        <v>46247</v>
      </c>
      <c r="BD321">
        <v>46253</v>
      </c>
      <c r="BE321">
        <v>46253</v>
      </c>
      <c r="BF321" t="s">
        <v>2048</v>
      </c>
      <c r="BG321">
        <v>46254</v>
      </c>
      <c r="BH321">
        <v>46255</v>
      </c>
      <c r="BI321">
        <v>46255</v>
      </c>
      <c r="BJ321" t="s">
        <v>1322</v>
      </c>
      <c r="BK321" t="s">
        <v>1510</v>
      </c>
      <c r="BL321">
        <v>46257</v>
      </c>
      <c r="BM321">
        <v>46258</v>
      </c>
      <c r="BN321">
        <v>46258</v>
      </c>
      <c r="BO321">
        <v>46263</v>
      </c>
      <c r="BP321">
        <v>46261</v>
      </c>
      <c r="BQ321">
        <v>46261</v>
      </c>
      <c r="BR321">
        <v>46265</v>
      </c>
      <c r="BS321">
        <v>46265</v>
      </c>
      <c r="BT321">
        <v>46265</v>
      </c>
      <c r="BU321">
        <v>46265</v>
      </c>
      <c r="BV321">
        <v>46265</v>
      </c>
      <c r="BW321">
        <v>46265</v>
      </c>
      <c r="BX321" t="s">
        <v>2049</v>
      </c>
      <c r="CI321">
        <v>46265</v>
      </c>
      <c r="CJ321">
        <v>46265</v>
      </c>
      <c r="CN321" t="s">
        <v>113</v>
      </c>
      <c r="CO321" t="s">
        <v>113</v>
      </c>
      <c r="CP321" t="s">
        <v>113</v>
      </c>
      <c r="CQ321" t="s">
        <v>2040</v>
      </c>
      <c r="CR321">
        <v>46238</v>
      </c>
      <c r="CS321">
        <v>46234</v>
      </c>
      <c r="CT321" t="s">
        <v>151</v>
      </c>
      <c r="CU321" t="s">
        <v>170</v>
      </c>
      <c r="CV321" t="s">
        <v>144</v>
      </c>
      <c r="CW321" t="s">
        <v>171</v>
      </c>
      <c r="CX321" t="s">
        <v>113</v>
      </c>
      <c r="CY321" t="s">
        <v>2050</v>
      </c>
      <c r="CZ321" t="s">
        <v>153</v>
      </c>
      <c r="DA321" t="s">
        <v>104</v>
      </c>
    </row>
    <row r="322" spans="1:105" x14ac:dyDescent="0.3">
      <c r="A322" t="s">
        <v>2051</v>
      </c>
      <c r="B322" t="s">
        <v>2052</v>
      </c>
      <c r="C322" t="s">
        <v>107</v>
      </c>
      <c r="D322" t="s">
        <v>108</v>
      </c>
      <c r="F322" t="s">
        <v>2053</v>
      </c>
      <c r="G322" t="s">
        <v>133</v>
      </c>
      <c r="H322" t="s">
        <v>2054</v>
      </c>
      <c r="I322" t="s">
        <v>2055</v>
      </c>
      <c r="J322" t="s">
        <v>2044</v>
      </c>
      <c r="K322" t="s">
        <v>161</v>
      </c>
      <c r="L322" t="s">
        <v>2045</v>
      </c>
      <c r="M322" t="s">
        <v>438</v>
      </c>
      <c r="N322">
        <v>4</v>
      </c>
      <c r="O322" t="s">
        <v>2056</v>
      </c>
      <c r="P322">
        <v>46234</v>
      </c>
      <c r="Q322" t="s">
        <v>140</v>
      </c>
      <c r="R322">
        <v>46238</v>
      </c>
      <c r="S322" t="s">
        <v>265</v>
      </c>
      <c r="T322" t="s">
        <v>448</v>
      </c>
      <c r="U322" t="s">
        <v>112</v>
      </c>
      <c r="V322" t="s">
        <v>21</v>
      </c>
      <c r="W322" t="s">
        <v>144</v>
      </c>
      <c r="X322" t="s">
        <v>144</v>
      </c>
      <c r="Y322" t="s">
        <v>144</v>
      </c>
      <c r="Z322" t="s">
        <v>312</v>
      </c>
      <c r="AA322" t="s">
        <v>144</v>
      </c>
      <c r="AB322" t="s">
        <v>1322</v>
      </c>
      <c r="AC322" t="s">
        <v>220</v>
      </c>
      <c r="AD322" t="s">
        <v>376</v>
      </c>
      <c r="AE322">
        <v>46244</v>
      </c>
      <c r="AF322">
        <v>46246</v>
      </c>
      <c r="AG322">
        <v>46246</v>
      </c>
      <c r="AH322">
        <v>46251</v>
      </c>
      <c r="AI322">
        <v>46249</v>
      </c>
      <c r="AJ322">
        <v>46249</v>
      </c>
      <c r="AK322">
        <v>46248</v>
      </c>
      <c r="AL322">
        <v>46274</v>
      </c>
      <c r="AN322">
        <v>46255</v>
      </c>
      <c r="AO322">
        <v>46281</v>
      </c>
      <c r="AQ322" t="s">
        <v>2047</v>
      </c>
      <c r="AR322" t="s">
        <v>113</v>
      </c>
      <c r="AS322" t="s">
        <v>113</v>
      </c>
      <c r="AT322">
        <v>46246</v>
      </c>
      <c r="AU322">
        <v>46246</v>
      </c>
      <c r="AV322">
        <v>46246</v>
      </c>
      <c r="AW322">
        <v>46246</v>
      </c>
      <c r="AX322">
        <v>46280</v>
      </c>
      <c r="AZ322">
        <v>46251</v>
      </c>
      <c r="BA322">
        <v>46283</v>
      </c>
      <c r="BC322">
        <v>46247</v>
      </c>
      <c r="BD322">
        <v>46267</v>
      </c>
      <c r="BF322" t="s">
        <v>2048</v>
      </c>
      <c r="BG322">
        <v>46254</v>
      </c>
      <c r="BH322">
        <v>46274</v>
      </c>
      <c r="BJ322" t="s">
        <v>1322</v>
      </c>
      <c r="BK322" t="s">
        <v>1965</v>
      </c>
      <c r="BL322">
        <v>46257</v>
      </c>
      <c r="BM322">
        <v>46278</v>
      </c>
      <c r="BO322">
        <v>46263</v>
      </c>
      <c r="BP322">
        <v>46283</v>
      </c>
      <c r="BR322">
        <v>46265</v>
      </c>
      <c r="BS322">
        <v>46295</v>
      </c>
      <c r="BU322">
        <v>46265</v>
      </c>
      <c r="BV322">
        <v>46295</v>
      </c>
      <c r="BX322" t="s">
        <v>2049</v>
      </c>
      <c r="CI322">
        <v>46265</v>
      </c>
      <c r="CJ322">
        <v>46265</v>
      </c>
      <c r="CN322" t="s">
        <v>113</v>
      </c>
      <c r="CO322" t="s">
        <v>113</v>
      </c>
      <c r="CP322" t="s">
        <v>113</v>
      </c>
      <c r="CQ322" t="s">
        <v>2051</v>
      </c>
      <c r="CR322">
        <v>46238</v>
      </c>
      <c r="CS322">
        <v>46234</v>
      </c>
      <c r="CT322" t="s">
        <v>151</v>
      </c>
      <c r="CU322" t="s">
        <v>170</v>
      </c>
      <c r="CV322" t="s">
        <v>144</v>
      </c>
      <c r="CW322" t="s">
        <v>171</v>
      </c>
      <c r="CX322" t="s">
        <v>1360</v>
      </c>
      <c r="CY322" t="s">
        <v>2050</v>
      </c>
      <c r="CZ322" t="s">
        <v>153</v>
      </c>
      <c r="DA322" t="s">
        <v>104</v>
      </c>
    </row>
    <row r="323" spans="1:105" x14ac:dyDescent="0.3">
      <c r="A323" t="s">
        <v>2057</v>
      </c>
      <c r="B323" t="s">
        <v>2058</v>
      </c>
      <c r="C323" t="s">
        <v>107</v>
      </c>
      <c r="D323" t="s">
        <v>108</v>
      </c>
      <c r="F323" t="s">
        <v>2059</v>
      </c>
      <c r="G323" t="s">
        <v>133</v>
      </c>
      <c r="I323" t="s">
        <v>2060</v>
      </c>
      <c r="J323" t="s">
        <v>2044</v>
      </c>
      <c r="K323" t="s">
        <v>161</v>
      </c>
      <c r="L323" t="s">
        <v>2045</v>
      </c>
      <c r="M323" t="s">
        <v>438</v>
      </c>
      <c r="N323">
        <v>3</v>
      </c>
      <c r="O323" t="s">
        <v>2046</v>
      </c>
      <c r="P323">
        <v>46234</v>
      </c>
      <c r="Q323" t="s">
        <v>140</v>
      </c>
      <c r="R323">
        <v>46238</v>
      </c>
      <c r="S323" t="s">
        <v>141</v>
      </c>
      <c r="T323" t="s">
        <v>253</v>
      </c>
      <c r="U323" t="s">
        <v>112</v>
      </c>
      <c r="V323" t="s">
        <v>143</v>
      </c>
      <c r="W323" t="s">
        <v>144</v>
      </c>
      <c r="X323" t="s">
        <v>144</v>
      </c>
      <c r="Y323" t="s">
        <v>144</v>
      </c>
      <c r="Z323" t="s">
        <v>312</v>
      </c>
      <c r="AA323" t="s">
        <v>144</v>
      </c>
      <c r="AB323" t="s">
        <v>1322</v>
      </c>
      <c r="AC323" t="s">
        <v>220</v>
      </c>
      <c r="AD323" t="s">
        <v>376</v>
      </c>
      <c r="AE323">
        <v>46244</v>
      </c>
      <c r="AF323">
        <v>46246</v>
      </c>
      <c r="AG323">
        <v>46246</v>
      </c>
      <c r="AH323">
        <v>46251</v>
      </c>
      <c r="AI323">
        <v>46249</v>
      </c>
      <c r="AJ323">
        <v>46249</v>
      </c>
      <c r="AK323">
        <v>46248</v>
      </c>
      <c r="AL323">
        <v>46253</v>
      </c>
      <c r="AM323">
        <v>46253</v>
      </c>
      <c r="AN323">
        <v>46254</v>
      </c>
      <c r="AO323">
        <v>46254</v>
      </c>
      <c r="AP323">
        <v>46254</v>
      </c>
      <c r="AQ323" t="s">
        <v>2047</v>
      </c>
      <c r="AR323" t="s">
        <v>113</v>
      </c>
      <c r="AS323" t="s">
        <v>113</v>
      </c>
      <c r="AT323">
        <v>46246</v>
      </c>
      <c r="AU323">
        <v>46246</v>
      </c>
      <c r="AV323">
        <v>46246</v>
      </c>
      <c r="AW323">
        <v>46246</v>
      </c>
      <c r="AX323">
        <v>46250</v>
      </c>
      <c r="AY323">
        <v>46250</v>
      </c>
      <c r="AZ323">
        <v>46251</v>
      </c>
      <c r="BA323">
        <v>46256</v>
      </c>
      <c r="BB323">
        <v>46256</v>
      </c>
      <c r="BC323">
        <v>46247</v>
      </c>
      <c r="BD323">
        <v>46252</v>
      </c>
      <c r="BE323">
        <v>46252</v>
      </c>
      <c r="BF323" t="s">
        <v>2048</v>
      </c>
      <c r="BG323">
        <v>46254</v>
      </c>
      <c r="BH323">
        <v>46255</v>
      </c>
      <c r="BI323">
        <v>46255</v>
      </c>
      <c r="BJ323" t="s">
        <v>1322</v>
      </c>
      <c r="BK323" t="s">
        <v>1965</v>
      </c>
      <c r="BL323">
        <v>46257</v>
      </c>
      <c r="BM323">
        <v>46257</v>
      </c>
      <c r="BN323">
        <v>46257</v>
      </c>
      <c r="BO323">
        <v>46263</v>
      </c>
      <c r="BP323">
        <v>46258</v>
      </c>
      <c r="BQ323">
        <v>46258</v>
      </c>
      <c r="BR323">
        <v>46265</v>
      </c>
      <c r="BS323">
        <v>46265</v>
      </c>
      <c r="BT323">
        <v>46265</v>
      </c>
      <c r="BU323">
        <v>46265</v>
      </c>
      <c r="BV323">
        <v>46265</v>
      </c>
      <c r="BW323">
        <v>46265</v>
      </c>
      <c r="BX323" t="s">
        <v>2049</v>
      </c>
      <c r="CI323">
        <v>46265</v>
      </c>
      <c r="CJ323">
        <v>46265</v>
      </c>
      <c r="CN323" t="s">
        <v>113</v>
      </c>
      <c r="CO323" t="s">
        <v>113</v>
      </c>
      <c r="CP323" t="s">
        <v>113</v>
      </c>
      <c r="CQ323" t="s">
        <v>2057</v>
      </c>
      <c r="CR323">
        <v>46238</v>
      </c>
      <c r="CS323">
        <v>46234</v>
      </c>
      <c r="CT323" t="s">
        <v>151</v>
      </c>
      <c r="CU323" t="s">
        <v>170</v>
      </c>
      <c r="CV323" t="s">
        <v>144</v>
      </c>
      <c r="CW323" t="s">
        <v>171</v>
      </c>
      <c r="CX323" t="s">
        <v>113</v>
      </c>
      <c r="CY323" t="s">
        <v>2050</v>
      </c>
      <c r="CZ323" t="s">
        <v>153</v>
      </c>
      <c r="DA323" t="s">
        <v>104</v>
      </c>
    </row>
    <row r="324" spans="1:105" x14ac:dyDescent="0.3">
      <c r="A324" t="s">
        <v>2061</v>
      </c>
      <c r="B324" t="s">
        <v>2062</v>
      </c>
      <c r="C324" t="s">
        <v>107</v>
      </c>
      <c r="D324" t="s">
        <v>108</v>
      </c>
      <c r="F324" t="s">
        <v>2063</v>
      </c>
      <c r="G324" t="s">
        <v>247</v>
      </c>
      <c r="H324" t="s">
        <v>1832</v>
      </c>
      <c r="I324" t="s">
        <v>2064</v>
      </c>
      <c r="J324" t="s">
        <v>371</v>
      </c>
      <c r="K324" t="s">
        <v>137</v>
      </c>
      <c r="L324" t="s">
        <v>2065</v>
      </c>
      <c r="M324" t="s">
        <v>163</v>
      </c>
      <c r="N324">
        <v>3</v>
      </c>
      <c r="O324" t="s">
        <v>2066</v>
      </c>
      <c r="P324">
        <v>46202</v>
      </c>
      <c r="Q324" t="s">
        <v>140</v>
      </c>
      <c r="R324">
        <v>46205</v>
      </c>
      <c r="S324" t="s">
        <v>252</v>
      </c>
      <c r="T324" t="s">
        <v>1408</v>
      </c>
      <c r="U324" t="s">
        <v>112</v>
      </c>
      <c r="V324" t="s">
        <v>143</v>
      </c>
      <c r="W324" t="s">
        <v>144</v>
      </c>
      <c r="X324" t="s">
        <v>144</v>
      </c>
      <c r="Y324" t="s">
        <v>144</v>
      </c>
      <c r="Z324" t="s">
        <v>144</v>
      </c>
      <c r="AA324" t="s">
        <v>144</v>
      </c>
      <c r="AB324" t="s">
        <v>1462</v>
      </c>
      <c r="AC324" t="s">
        <v>146</v>
      </c>
      <c r="AD324" t="s">
        <v>147</v>
      </c>
      <c r="AE324">
        <v>46208</v>
      </c>
      <c r="AF324">
        <v>46207</v>
      </c>
      <c r="AG324">
        <v>46207</v>
      </c>
      <c r="AH324">
        <v>46213</v>
      </c>
      <c r="AI324">
        <v>46220</v>
      </c>
      <c r="AJ324">
        <v>46220</v>
      </c>
      <c r="AK324">
        <v>46208</v>
      </c>
      <c r="AL324">
        <v>46212</v>
      </c>
      <c r="AM324">
        <v>46212</v>
      </c>
      <c r="AN324">
        <v>46213</v>
      </c>
      <c r="AO324">
        <v>46225</v>
      </c>
      <c r="AP324">
        <v>46225</v>
      </c>
      <c r="AQ324" t="s">
        <v>256</v>
      </c>
      <c r="AR324">
        <v>46230</v>
      </c>
      <c r="AS324">
        <v>46230</v>
      </c>
      <c r="AT324">
        <v>46209</v>
      </c>
      <c r="AU324">
        <v>46209</v>
      </c>
      <c r="AV324">
        <v>46209</v>
      </c>
      <c r="AW324">
        <v>46209</v>
      </c>
      <c r="AX324">
        <v>46209</v>
      </c>
      <c r="AY324">
        <v>46209</v>
      </c>
      <c r="AZ324">
        <v>46215</v>
      </c>
      <c r="BA324">
        <v>46213</v>
      </c>
      <c r="BB324">
        <v>46213</v>
      </c>
      <c r="BC324">
        <v>46211</v>
      </c>
      <c r="BD324">
        <v>46211</v>
      </c>
      <c r="BE324">
        <v>46211</v>
      </c>
      <c r="BF324" t="s">
        <v>149</v>
      </c>
      <c r="BG324">
        <v>46218</v>
      </c>
      <c r="BH324">
        <v>46223</v>
      </c>
      <c r="BI324">
        <v>46223</v>
      </c>
      <c r="BJ324" t="s">
        <v>1462</v>
      </c>
      <c r="BK324">
        <v>30</v>
      </c>
      <c r="BL324">
        <v>46221</v>
      </c>
      <c r="BM324">
        <v>46226</v>
      </c>
      <c r="BN324">
        <v>46226</v>
      </c>
      <c r="BO324">
        <v>46224</v>
      </c>
      <c r="BP324">
        <v>46230</v>
      </c>
      <c r="BQ324">
        <v>46230</v>
      </c>
      <c r="BR324">
        <v>46228</v>
      </c>
      <c r="BS324">
        <v>46234</v>
      </c>
      <c r="BT324">
        <v>46234</v>
      </c>
      <c r="BU324">
        <v>46228</v>
      </c>
      <c r="BV324">
        <v>46234</v>
      </c>
      <c r="BW324">
        <v>46234</v>
      </c>
      <c r="BX324" t="s">
        <v>2067</v>
      </c>
      <c r="BY324">
        <v>46208</v>
      </c>
      <c r="BZ324">
        <v>46208</v>
      </c>
      <c r="CA324">
        <v>46227</v>
      </c>
      <c r="CI324">
        <v>46228</v>
      </c>
      <c r="CJ324">
        <v>46227</v>
      </c>
      <c r="CK324">
        <v>46227</v>
      </c>
      <c r="CN324" t="s">
        <v>113</v>
      </c>
      <c r="CO324" t="s">
        <v>113</v>
      </c>
      <c r="CP324" t="s">
        <v>113</v>
      </c>
      <c r="CQ324" t="s">
        <v>113</v>
      </c>
      <c r="CR324">
        <v>46201</v>
      </c>
      <c r="CS324">
        <v>46199</v>
      </c>
      <c r="CT324" t="s">
        <v>151</v>
      </c>
      <c r="CU324" t="s">
        <v>170</v>
      </c>
      <c r="CV324" t="s">
        <v>144</v>
      </c>
      <c r="CW324" t="s">
        <v>171</v>
      </c>
      <c r="CX324" t="s">
        <v>113</v>
      </c>
      <c r="CY324" t="s">
        <v>1219</v>
      </c>
      <c r="CZ324" t="s">
        <v>289</v>
      </c>
    </row>
    <row r="325" spans="1:105" x14ac:dyDescent="0.3">
      <c r="A325" t="s">
        <v>2068</v>
      </c>
      <c r="B325" t="s">
        <v>2069</v>
      </c>
      <c r="C325" t="s">
        <v>213</v>
      </c>
      <c r="D325" t="s">
        <v>108</v>
      </c>
      <c r="F325" t="s">
        <v>2070</v>
      </c>
      <c r="G325" t="s">
        <v>110</v>
      </c>
      <c r="H325" t="s">
        <v>2071</v>
      </c>
      <c r="I325" t="s">
        <v>2072</v>
      </c>
      <c r="J325" t="s">
        <v>869</v>
      </c>
      <c r="K325" t="s">
        <v>137</v>
      </c>
      <c r="M325" t="s">
        <v>138</v>
      </c>
      <c r="N325">
        <v>1</v>
      </c>
      <c r="O325" t="s">
        <v>2073</v>
      </c>
      <c r="P325">
        <v>46085</v>
      </c>
      <c r="Q325" t="s">
        <v>140</v>
      </c>
      <c r="R325">
        <v>46086</v>
      </c>
      <c r="S325" t="s">
        <v>252</v>
      </c>
      <c r="T325" t="s">
        <v>179</v>
      </c>
      <c r="U325" t="s">
        <v>112</v>
      </c>
      <c r="V325" t="s">
        <v>21</v>
      </c>
      <c r="W325" t="s">
        <v>144</v>
      </c>
      <c r="X325" t="s">
        <v>144</v>
      </c>
      <c r="Y325" t="s">
        <v>144</v>
      </c>
      <c r="Z325" t="s">
        <v>144</v>
      </c>
      <c r="AA325" t="s">
        <v>144</v>
      </c>
      <c r="AB325" t="s">
        <v>387</v>
      </c>
      <c r="AC325" t="s">
        <v>1390</v>
      </c>
      <c r="AD325" t="s">
        <v>376</v>
      </c>
      <c r="AE325">
        <v>46092</v>
      </c>
      <c r="AF325">
        <v>46092</v>
      </c>
      <c r="AG325">
        <v>46092</v>
      </c>
      <c r="AH325">
        <v>46095</v>
      </c>
      <c r="AI325">
        <v>46095</v>
      </c>
      <c r="AJ325">
        <v>46095</v>
      </c>
      <c r="AK325">
        <v>46127</v>
      </c>
      <c r="AL325">
        <v>46101</v>
      </c>
      <c r="AM325">
        <v>46101</v>
      </c>
      <c r="AN325">
        <v>46131</v>
      </c>
      <c r="AO325">
        <v>46105</v>
      </c>
      <c r="AP325">
        <v>46105</v>
      </c>
      <c r="AQ325" t="s">
        <v>113</v>
      </c>
      <c r="AR325" t="s">
        <v>113</v>
      </c>
      <c r="AT325">
        <v>46091</v>
      </c>
      <c r="AU325">
        <v>46091</v>
      </c>
      <c r="AV325">
        <v>46091</v>
      </c>
      <c r="AW325">
        <v>46091</v>
      </c>
      <c r="AX325">
        <v>46091</v>
      </c>
      <c r="AY325">
        <v>46091</v>
      </c>
      <c r="AZ325">
        <v>46096</v>
      </c>
      <c r="BA325">
        <v>46104</v>
      </c>
      <c r="BB325">
        <v>46104</v>
      </c>
      <c r="BC325">
        <v>46093</v>
      </c>
      <c r="BD325">
        <v>46092</v>
      </c>
      <c r="BE325">
        <v>46092</v>
      </c>
      <c r="BG325">
        <v>46098</v>
      </c>
      <c r="BH325">
        <v>46104</v>
      </c>
      <c r="BI325">
        <v>46104</v>
      </c>
      <c r="BJ325" t="s">
        <v>387</v>
      </c>
      <c r="BL325">
        <v>46101</v>
      </c>
      <c r="BM325">
        <v>46110</v>
      </c>
      <c r="BN325">
        <v>46110</v>
      </c>
      <c r="BO325">
        <v>46104</v>
      </c>
      <c r="BP325">
        <v>46113</v>
      </c>
      <c r="BQ325">
        <v>46113</v>
      </c>
      <c r="BR325">
        <v>46109</v>
      </c>
      <c r="BS325">
        <v>46132</v>
      </c>
      <c r="BT325">
        <v>46132</v>
      </c>
      <c r="BU325">
        <v>46109</v>
      </c>
      <c r="BV325">
        <v>46128</v>
      </c>
      <c r="BW325">
        <v>46128</v>
      </c>
      <c r="BX325" t="s">
        <v>2074</v>
      </c>
      <c r="BY325">
        <v>46159</v>
      </c>
      <c r="BZ325">
        <v>46098</v>
      </c>
      <c r="CI325">
        <v>46109</v>
      </c>
      <c r="CJ325">
        <v>46127</v>
      </c>
      <c r="CK325">
        <v>46127</v>
      </c>
      <c r="CN325" t="s">
        <v>113</v>
      </c>
      <c r="CO325" t="s">
        <v>113</v>
      </c>
      <c r="CP325" t="s">
        <v>113</v>
      </c>
      <c r="CQ325" t="s">
        <v>113</v>
      </c>
      <c r="CR325">
        <v>46223</v>
      </c>
      <c r="CS325">
        <v>46085</v>
      </c>
      <c r="CT325" t="s">
        <v>151</v>
      </c>
      <c r="CU325" t="s">
        <v>113</v>
      </c>
      <c r="CV325" t="s">
        <v>113</v>
      </c>
      <c r="CW325" t="s">
        <v>113</v>
      </c>
      <c r="CX325" t="s">
        <v>113</v>
      </c>
      <c r="CY325" t="s">
        <v>2039</v>
      </c>
      <c r="CZ325" t="s">
        <v>153</v>
      </c>
    </row>
    <row r="326" spans="1:105" x14ac:dyDescent="0.3">
      <c r="A326" t="s">
        <v>2075</v>
      </c>
      <c r="B326" t="s">
        <v>2076</v>
      </c>
      <c r="C326" t="s">
        <v>213</v>
      </c>
      <c r="D326" t="s">
        <v>108</v>
      </c>
      <c r="F326" t="s">
        <v>2077</v>
      </c>
      <c r="G326" t="s">
        <v>133</v>
      </c>
      <c r="H326" t="s">
        <v>2078</v>
      </c>
      <c r="I326" t="s">
        <v>2079</v>
      </c>
      <c r="J326" t="s">
        <v>2080</v>
      </c>
      <c r="K326" t="s">
        <v>161</v>
      </c>
      <c r="L326" t="s">
        <v>2081</v>
      </c>
      <c r="M326" t="s">
        <v>218</v>
      </c>
      <c r="P326">
        <v>45790</v>
      </c>
      <c r="Q326" t="s">
        <v>140</v>
      </c>
      <c r="R326">
        <v>45790</v>
      </c>
      <c r="S326" t="s">
        <v>374</v>
      </c>
      <c r="T326" t="s">
        <v>347</v>
      </c>
      <c r="U326" t="s">
        <v>112</v>
      </c>
      <c r="AB326" t="s">
        <v>180</v>
      </c>
      <c r="AC326" t="s">
        <v>2082</v>
      </c>
      <c r="AD326" t="s">
        <v>181</v>
      </c>
      <c r="AE326">
        <v>45797</v>
      </c>
      <c r="AF326">
        <v>45797</v>
      </c>
      <c r="AG326">
        <v>45797</v>
      </c>
      <c r="AH326">
        <v>45800</v>
      </c>
      <c r="AI326">
        <v>45797</v>
      </c>
      <c r="AJ326">
        <v>45797</v>
      </c>
      <c r="AK326">
        <v>45807</v>
      </c>
      <c r="AL326">
        <v>45807</v>
      </c>
      <c r="AM326">
        <v>45807</v>
      </c>
      <c r="AN326">
        <v>45810</v>
      </c>
      <c r="AO326">
        <v>45810</v>
      </c>
      <c r="AP326">
        <v>45810</v>
      </c>
      <c r="AT326">
        <v>45798</v>
      </c>
      <c r="AU326">
        <v>45798</v>
      </c>
      <c r="AV326">
        <v>45798</v>
      </c>
      <c r="AW326">
        <v>45798</v>
      </c>
      <c r="AX326">
        <v>45798</v>
      </c>
      <c r="AY326">
        <v>45798</v>
      </c>
      <c r="AZ326">
        <v>45804</v>
      </c>
      <c r="BA326">
        <v>45804</v>
      </c>
      <c r="BB326">
        <v>45804</v>
      </c>
      <c r="BC326">
        <v>45800</v>
      </c>
      <c r="BD326">
        <v>45800</v>
      </c>
      <c r="BE326">
        <v>45800</v>
      </c>
      <c r="BG326">
        <v>45779</v>
      </c>
      <c r="BH326">
        <v>45808</v>
      </c>
      <c r="BI326">
        <v>45808</v>
      </c>
      <c r="BK326">
        <v>70</v>
      </c>
      <c r="BL326" t="s">
        <v>113</v>
      </c>
      <c r="BM326" t="s">
        <v>113</v>
      </c>
      <c r="BO326" t="s">
        <v>113</v>
      </c>
      <c r="BP326" t="s">
        <v>113</v>
      </c>
      <c r="BR326" t="s">
        <v>113</v>
      </c>
      <c r="BS326" t="s">
        <v>113</v>
      </c>
      <c r="BU326" t="s">
        <v>113</v>
      </c>
      <c r="BV326" t="s">
        <v>113</v>
      </c>
      <c r="BX326" t="s">
        <v>2083</v>
      </c>
      <c r="CI326" t="s">
        <v>113</v>
      </c>
      <c r="CJ326" t="s">
        <v>113</v>
      </c>
      <c r="CN326" t="s">
        <v>113</v>
      </c>
      <c r="CO326" t="s">
        <v>113</v>
      </c>
      <c r="CP326" t="s">
        <v>113</v>
      </c>
      <c r="CQ326" t="s">
        <v>113</v>
      </c>
      <c r="CR326" t="s">
        <v>113</v>
      </c>
      <c r="CS326" t="s">
        <v>113</v>
      </c>
      <c r="CT326" t="s">
        <v>113</v>
      </c>
      <c r="CU326" t="s">
        <v>113</v>
      </c>
      <c r="CV326" t="s">
        <v>113</v>
      </c>
      <c r="CW326" t="s">
        <v>113</v>
      </c>
      <c r="CX326" t="s">
        <v>113</v>
      </c>
      <c r="CY326" t="s">
        <v>2084</v>
      </c>
      <c r="CZ326" t="s">
        <v>2085</v>
      </c>
    </row>
    <row r="327" spans="1:105" x14ac:dyDescent="0.3">
      <c r="A327" t="s">
        <v>2086</v>
      </c>
      <c r="B327" t="s">
        <v>2087</v>
      </c>
      <c r="C327" t="s">
        <v>107</v>
      </c>
      <c r="D327" t="s">
        <v>108</v>
      </c>
      <c r="F327" t="s">
        <v>2088</v>
      </c>
      <c r="G327" t="s">
        <v>157</v>
      </c>
      <c r="H327" t="s">
        <v>2089</v>
      </c>
      <c r="I327" t="s">
        <v>2090</v>
      </c>
      <c r="J327" t="s">
        <v>160</v>
      </c>
      <c r="K327" t="s">
        <v>161</v>
      </c>
      <c r="L327" t="s">
        <v>2091</v>
      </c>
      <c r="M327" t="s">
        <v>163</v>
      </c>
      <c r="N327">
        <v>1</v>
      </c>
      <c r="O327" t="s">
        <v>2092</v>
      </c>
      <c r="P327">
        <v>46141</v>
      </c>
      <c r="Q327" t="s">
        <v>140</v>
      </c>
      <c r="R327">
        <v>46142</v>
      </c>
      <c r="S327" t="s">
        <v>265</v>
      </c>
      <c r="T327" t="s">
        <v>166</v>
      </c>
      <c r="U327" t="s">
        <v>112</v>
      </c>
      <c r="V327" t="s">
        <v>143</v>
      </c>
      <c r="AB327" t="s">
        <v>167</v>
      </c>
      <c r="AC327" t="s">
        <v>168</v>
      </c>
      <c r="AD327" t="s">
        <v>147</v>
      </c>
      <c r="AE327">
        <v>46262</v>
      </c>
      <c r="AF327">
        <v>46262</v>
      </c>
      <c r="AH327">
        <v>46269</v>
      </c>
      <c r="AI327">
        <v>46269</v>
      </c>
      <c r="AK327">
        <v>46283</v>
      </c>
      <c r="AL327">
        <v>46283</v>
      </c>
      <c r="AN327">
        <v>46290</v>
      </c>
      <c r="AO327">
        <v>46290</v>
      </c>
      <c r="AQ327" t="s">
        <v>148</v>
      </c>
      <c r="AR327" t="s">
        <v>148</v>
      </c>
      <c r="AS327" t="s">
        <v>148</v>
      </c>
      <c r="AT327">
        <v>46223</v>
      </c>
      <c r="AU327">
        <v>46262</v>
      </c>
      <c r="AW327">
        <v>46223</v>
      </c>
      <c r="AX327">
        <v>46262</v>
      </c>
      <c r="AZ327">
        <v>46254</v>
      </c>
      <c r="BA327">
        <v>46295</v>
      </c>
      <c r="BC327">
        <v>46242</v>
      </c>
      <c r="BD327">
        <v>46272</v>
      </c>
      <c r="BF327" t="s">
        <v>149</v>
      </c>
      <c r="BG327">
        <v>46248</v>
      </c>
      <c r="BH327">
        <v>46286</v>
      </c>
      <c r="BJ327" t="s">
        <v>167</v>
      </c>
      <c r="BK327">
        <v>60</v>
      </c>
      <c r="BL327">
        <v>46244</v>
      </c>
      <c r="BM327">
        <v>46294</v>
      </c>
      <c r="BO327">
        <v>46251</v>
      </c>
      <c r="BP327">
        <v>46303</v>
      </c>
      <c r="BR327">
        <v>46286</v>
      </c>
      <c r="BS327">
        <v>46321</v>
      </c>
      <c r="BU327">
        <v>46280</v>
      </c>
      <c r="BV327">
        <v>46318</v>
      </c>
      <c r="CN327" t="s">
        <v>113</v>
      </c>
      <c r="CO327" t="s">
        <v>113</v>
      </c>
      <c r="CP327" t="s">
        <v>113</v>
      </c>
      <c r="CQ327" t="s">
        <v>113</v>
      </c>
      <c r="CR327">
        <v>46159</v>
      </c>
      <c r="CS327">
        <v>46129</v>
      </c>
      <c r="CT327" t="s">
        <v>151</v>
      </c>
      <c r="CU327" t="s">
        <v>113</v>
      </c>
      <c r="CV327" t="s">
        <v>113</v>
      </c>
      <c r="CW327" t="s">
        <v>113</v>
      </c>
      <c r="CX327" t="s">
        <v>113</v>
      </c>
      <c r="CY327" t="s">
        <v>172</v>
      </c>
      <c r="CZ327" t="s">
        <v>153</v>
      </c>
    </row>
    <row r="328" spans="1:105" x14ac:dyDescent="0.3">
      <c r="A328" t="s">
        <v>2093</v>
      </c>
      <c r="B328" t="s">
        <v>2094</v>
      </c>
      <c r="C328" t="s">
        <v>213</v>
      </c>
      <c r="D328" t="s">
        <v>108</v>
      </c>
      <c r="F328" t="s">
        <v>2095</v>
      </c>
      <c r="G328" t="s">
        <v>110</v>
      </c>
      <c r="H328" t="s">
        <v>2096</v>
      </c>
      <c r="I328" t="s">
        <v>2097</v>
      </c>
      <c r="J328" t="s">
        <v>2098</v>
      </c>
      <c r="K328" t="s">
        <v>137</v>
      </c>
      <c r="L328" t="s">
        <v>2099</v>
      </c>
      <c r="M328" t="s">
        <v>1460</v>
      </c>
      <c r="P328" t="s">
        <v>113</v>
      </c>
      <c r="Q328" t="s">
        <v>116</v>
      </c>
      <c r="S328" t="s">
        <v>117</v>
      </c>
      <c r="T328" t="s">
        <v>113</v>
      </c>
      <c r="AD328" t="s">
        <v>113</v>
      </c>
      <c r="AG328" t="s">
        <v>119</v>
      </c>
      <c r="AI328" t="s">
        <v>119</v>
      </c>
      <c r="AJ328" t="s">
        <v>119</v>
      </c>
      <c r="BK328" t="s">
        <v>2100</v>
      </c>
      <c r="CN328" t="s">
        <v>113</v>
      </c>
      <c r="CO328" t="s">
        <v>113</v>
      </c>
      <c r="CP328" t="s">
        <v>113</v>
      </c>
      <c r="CQ328" t="s">
        <v>113</v>
      </c>
      <c r="CR328" t="s">
        <v>113</v>
      </c>
      <c r="CS328" t="s">
        <v>113</v>
      </c>
      <c r="CT328" t="s">
        <v>113</v>
      </c>
      <c r="CU328" t="s">
        <v>113</v>
      </c>
      <c r="CV328" t="s">
        <v>113</v>
      </c>
      <c r="CW328" t="s">
        <v>113</v>
      </c>
      <c r="CX328" t="s">
        <v>113</v>
      </c>
      <c r="CY328" t="s">
        <v>119</v>
      </c>
      <c r="CZ328" t="s">
        <v>121</v>
      </c>
    </row>
    <row r="329" spans="1:105" x14ac:dyDescent="0.3">
      <c r="A329" t="s">
        <v>2101</v>
      </c>
      <c r="B329" t="s">
        <v>2102</v>
      </c>
      <c r="C329" t="s">
        <v>107</v>
      </c>
      <c r="D329" t="s">
        <v>108</v>
      </c>
      <c r="F329" t="s">
        <v>2103</v>
      </c>
      <c r="G329" t="s">
        <v>110</v>
      </c>
      <c r="H329" t="s">
        <v>2096</v>
      </c>
      <c r="I329" t="s">
        <v>2104</v>
      </c>
      <c r="J329" t="s">
        <v>112</v>
      </c>
      <c r="K329" t="s">
        <v>113</v>
      </c>
      <c r="L329" t="s">
        <v>2105</v>
      </c>
      <c r="M329" t="s">
        <v>1460</v>
      </c>
      <c r="P329" t="s">
        <v>113</v>
      </c>
      <c r="Q329" t="s">
        <v>116</v>
      </c>
      <c r="S329" t="s">
        <v>117</v>
      </c>
      <c r="T329" t="s">
        <v>113</v>
      </c>
      <c r="AD329" t="s">
        <v>113</v>
      </c>
      <c r="AG329" t="s">
        <v>119</v>
      </c>
      <c r="AI329" t="s">
        <v>119</v>
      </c>
      <c r="AJ329" t="s">
        <v>119</v>
      </c>
      <c r="CN329" t="s">
        <v>113</v>
      </c>
      <c r="CO329" t="s">
        <v>113</v>
      </c>
      <c r="CP329" t="s">
        <v>113</v>
      </c>
      <c r="CQ329" t="s">
        <v>113</v>
      </c>
      <c r="CR329" t="s">
        <v>113</v>
      </c>
      <c r="CS329" t="s">
        <v>113</v>
      </c>
      <c r="CT329" t="s">
        <v>113</v>
      </c>
      <c r="CU329" t="s">
        <v>113</v>
      </c>
      <c r="CV329" t="s">
        <v>113</v>
      </c>
      <c r="CW329" t="s">
        <v>113</v>
      </c>
      <c r="CX329" t="s">
        <v>113</v>
      </c>
      <c r="CY329" t="s">
        <v>119</v>
      </c>
      <c r="CZ329" t="s">
        <v>121</v>
      </c>
    </row>
    <row r="330" spans="1:105" x14ac:dyDescent="0.3">
      <c r="A330" t="s">
        <v>2106</v>
      </c>
      <c r="B330" t="s">
        <v>2107</v>
      </c>
      <c r="C330" t="s">
        <v>124</v>
      </c>
      <c r="D330" t="s">
        <v>108</v>
      </c>
      <c r="F330" t="s">
        <v>2108</v>
      </c>
      <c r="G330" t="s">
        <v>110</v>
      </c>
      <c r="H330" t="s">
        <v>2096</v>
      </c>
      <c r="I330" t="s">
        <v>2109</v>
      </c>
      <c r="J330" t="s">
        <v>858</v>
      </c>
      <c r="K330" t="s">
        <v>113</v>
      </c>
      <c r="L330" t="s">
        <v>2110</v>
      </c>
      <c r="M330" t="s">
        <v>860</v>
      </c>
      <c r="P330" t="s">
        <v>113</v>
      </c>
      <c r="Q330" t="s">
        <v>116</v>
      </c>
      <c r="S330" t="s">
        <v>117</v>
      </c>
      <c r="T330" t="s">
        <v>862</v>
      </c>
      <c r="AB330" t="s">
        <v>145</v>
      </c>
      <c r="AD330" t="s">
        <v>113</v>
      </c>
      <c r="AG330" t="s">
        <v>119</v>
      </c>
      <c r="AI330" t="s">
        <v>119</v>
      </c>
      <c r="AJ330" t="s">
        <v>119</v>
      </c>
      <c r="BF330" t="s">
        <v>149</v>
      </c>
      <c r="BK330" t="s">
        <v>414</v>
      </c>
      <c r="CN330" t="s">
        <v>113</v>
      </c>
      <c r="CO330" t="s">
        <v>113</v>
      </c>
      <c r="CP330" t="s">
        <v>113</v>
      </c>
      <c r="CQ330" t="s">
        <v>113</v>
      </c>
      <c r="CR330" t="s">
        <v>113</v>
      </c>
      <c r="CS330" t="s">
        <v>113</v>
      </c>
      <c r="CT330" t="s">
        <v>113</v>
      </c>
      <c r="CU330" t="s">
        <v>113</v>
      </c>
      <c r="CV330" t="s">
        <v>113</v>
      </c>
      <c r="CW330" t="s">
        <v>113</v>
      </c>
      <c r="CX330" t="s">
        <v>113</v>
      </c>
      <c r="CY330" t="s">
        <v>119</v>
      </c>
      <c r="CZ330" t="s">
        <v>121</v>
      </c>
    </row>
    <row r="331" spans="1:105" x14ac:dyDescent="0.3">
      <c r="A331" t="s">
        <v>2111</v>
      </c>
      <c r="B331" t="s">
        <v>2112</v>
      </c>
      <c r="C331" t="s">
        <v>213</v>
      </c>
      <c r="D331" t="s">
        <v>108</v>
      </c>
      <c r="F331" t="s">
        <v>2113</v>
      </c>
      <c r="G331" t="s">
        <v>110</v>
      </c>
      <c r="H331" t="s">
        <v>2114</v>
      </c>
      <c r="I331" t="s">
        <v>2115</v>
      </c>
      <c r="J331" t="s">
        <v>112</v>
      </c>
      <c r="K331" t="s">
        <v>113</v>
      </c>
      <c r="L331" t="s">
        <v>2116</v>
      </c>
      <c r="M331" t="s">
        <v>860</v>
      </c>
      <c r="P331" t="s">
        <v>113</v>
      </c>
      <c r="Q331" t="s">
        <v>116</v>
      </c>
      <c r="S331" t="s">
        <v>117</v>
      </c>
      <c r="T331" t="s">
        <v>113</v>
      </c>
      <c r="AD331" t="s">
        <v>113</v>
      </c>
      <c r="AG331" t="s">
        <v>119</v>
      </c>
      <c r="AI331" t="s">
        <v>119</v>
      </c>
      <c r="AJ331" t="s">
        <v>119</v>
      </c>
      <c r="BK331">
        <v>40</v>
      </c>
      <c r="CN331" t="s">
        <v>113</v>
      </c>
      <c r="CO331" t="s">
        <v>113</v>
      </c>
      <c r="CP331" t="s">
        <v>113</v>
      </c>
      <c r="CQ331" t="s">
        <v>113</v>
      </c>
      <c r="CR331" t="s">
        <v>113</v>
      </c>
      <c r="CS331" t="s">
        <v>113</v>
      </c>
      <c r="CT331" t="s">
        <v>113</v>
      </c>
      <c r="CU331" t="s">
        <v>113</v>
      </c>
      <c r="CV331" t="s">
        <v>113</v>
      </c>
      <c r="CW331" t="s">
        <v>113</v>
      </c>
      <c r="CX331" t="s">
        <v>113</v>
      </c>
      <c r="CY331" t="s">
        <v>119</v>
      </c>
      <c r="CZ331" t="s">
        <v>121</v>
      </c>
    </row>
    <row r="332" spans="1:105" x14ac:dyDescent="0.3">
      <c r="A332" t="s">
        <v>2117</v>
      </c>
      <c r="B332" t="s">
        <v>2118</v>
      </c>
      <c r="C332" t="s">
        <v>292</v>
      </c>
      <c r="D332" t="s">
        <v>108</v>
      </c>
      <c r="F332" t="s">
        <v>2119</v>
      </c>
      <c r="G332" t="s">
        <v>110</v>
      </c>
      <c r="H332" t="s">
        <v>2096</v>
      </c>
      <c r="I332" t="s">
        <v>2120</v>
      </c>
      <c r="J332" t="s">
        <v>858</v>
      </c>
      <c r="K332" t="s">
        <v>113</v>
      </c>
      <c r="L332" t="s">
        <v>2121</v>
      </c>
      <c r="M332" t="s">
        <v>860</v>
      </c>
      <c r="P332" t="s">
        <v>113</v>
      </c>
      <c r="Q332" t="s">
        <v>116</v>
      </c>
      <c r="S332" t="s">
        <v>117</v>
      </c>
      <c r="T332" t="s">
        <v>862</v>
      </c>
      <c r="AD332" t="s">
        <v>113</v>
      </c>
      <c r="AG332" t="s">
        <v>119</v>
      </c>
      <c r="AI332" t="s">
        <v>119</v>
      </c>
      <c r="AJ332" t="s">
        <v>119</v>
      </c>
      <c r="BK332" t="s">
        <v>2122</v>
      </c>
      <c r="CN332" t="s">
        <v>113</v>
      </c>
      <c r="CO332" t="s">
        <v>113</v>
      </c>
      <c r="CP332" t="s">
        <v>113</v>
      </c>
      <c r="CQ332" t="s">
        <v>113</v>
      </c>
      <c r="CR332" t="s">
        <v>113</v>
      </c>
      <c r="CS332" t="s">
        <v>113</v>
      </c>
      <c r="CT332" t="s">
        <v>113</v>
      </c>
      <c r="CU332" t="s">
        <v>113</v>
      </c>
      <c r="CV332" t="s">
        <v>113</v>
      </c>
      <c r="CW332" t="s">
        <v>113</v>
      </c>
      <c r="CX332" t="s">
        <v>113</v>
      </c>
      <c r="CY332" t="s">
        <v>119</v>
      </c>
      <c r="CZ332" t="s">
        <v>121</v>
      </c>
    </row>
    <row r="333" spans="1:105" x14ac:dyDescent="0.3">
      <c r="A333" t="s">
        <v>2123</v>
      </c>
      <c r="B333" t="s">
        <v>2124</v>
      </c>
      <c r="C333" t="s">
        <v>2125</v>
      </c>
      <c r="D333" t="s">
        <v>108</v>
      </c>
      <c r="F333" t="s">
        <v>2126</v>
      </c>
      <c r="G333" t="s">
        <v>110</v>
      </c>
      <c r="H333" t="s">
        <v>2096</v>
      </c>
      <c r="I333" t="s">
        <v>2127</v>
      </c>
      <c r="J333" t="s">
        <v>127</v>
      </c>
      <c r="K333" t="s">
        <v>113</v>
      </c>
      <c r="L333" t="s">
        <v>2128</v>
      </c>
      <c r="M333" t="s">
        <v>138</v>
      </c>
      <c r="P333" t="s">
        <v>113</v>
      </c>
      <c r="Q333" t="s">
        <v>116</v>
      </c>
      <c r="S333" t="s">
        <v>117</v>
      </c>
      <c r="T333" t="s">
        <v>862</v>
      </c>
      <c r="AD333" t="s">
        <v>113</v>
      </c>
      <c r="AG333" t="s">
        <v>119</v>
      </c>
      <c r="AI333" t="s">
        <v>119</v>
      </c>
      <c r="AJ333" t="s">
        <v>119</v>
      </c>
      <c r="CN333" t="s">
        <v>113</v>
      </c>
      <c r="CO333" t="s">
        <v>113</v>
      </c>
      <c r="CP333" t="s">
        <v>113</v>
      </c>
      <c r="CQ333" t="s">
        <v>113</v>
      </c>
      <c r="CR333" t="s">
        <v>113</v>
      </c>
      <c r="CS333" t="s">
        <v>113</v>
      </c>
      <c r="CT333" t="s">
        <v>113</v>
      </c>
      <c r="CU333" t="s">
        <v>113</v>
      </c>
      <c r="CV333" t="s">
        <v>113</v>
      </c>
      <c r="CW333" t="s">
        <v>113</v>
      </c>
      <c r="CX333" t="s">
        <v>113</v>
      </c>
      <c r="CY333" t="s">
        <v>119</v>
      </c>
      <c r="CZ333" t="s">
        <v>121</v>
      </c>
    </row>
    <row r="334" spans="1:105" x14ac:dyDescent="0.3">
      <c r="A334" t="s">
        <v>2129</v>
      </c>
      <c r="B334" t="s">
        <v>2130</v>
      </c>
      <c r="C334" t="s">
        <v>2125</v>
      </c>
      <c r="D334" t="s">
        <v>108</v>
      </c>
      <c r="F334" t="s">
        <v>2131</v>
      </c>
      <c r="G334" t="s">
        <v>110</v>
      </c>
      <c r="H334" t="s">
        <v>2096</v>
      </c>
      <c r="I334" t="s">
        <v>2132</v>
      </c>
      <c r="J334" t="s">
        <v>127</v>
      </c>
      <c r="K334" t="s">
        <v>113</v>
      </c>
      <c r="L334" t="s">
        <v>2128</v>
      </c>
      <c r="M334" t="s">
        <v>138</v>
      </c>
      <c r="P334" t="s">
        <v>113</v>
      </c>
      <c r="Q334" t="s">
        <v>116</v>
      </c>
      <c r="S334" t="s">
        <v>117</v>
      </c>
      <c r="T334" t="s">
        <v>862</v>
      </c>
      <c r="AD334" t="s">
        <v>113</v>
      </c>
      <c r="AG334" t="s">
        <v>119</v>
      </c>
      <c r="AI334" t="s">
        <v>119</v>
      </c>
      <c r="AJ334" t="s">
        <v>119</v>
      </c>
      <c r="CN334" t="s">
        <v>113</v>
      </c>
      <c r="CO334" t="s">
        <v>113</v>
      </c>
      <c r="CP334" t="s">
        <v>113</v>
      </c>
      <c r="CQ334" t="s">
        <v>113</v>
      </c>
      <c r="CR334" t="s">
        <v>113</v>
      </c>
      <c r="CS334" t="s">
        <v>113</v>
      </c>
      <c r="CT334" t="s">
        <v>113</v>
      </c>
      <c r="CU334" t="s">
        <v>113</v>
      </c>
      <c r="CV334" t="s">
        <v>113</v>
      </c>
      <c r="CW334" t="s">
        <v>113</v>
      </c>
      <c r="CX334" t="s">
        <v>113</v>
      </c>
      <c r="CY334" t="s">
        <v>119</v>
      </c>
      <c r="CZ334" t="s">
        <v>121</v>
      </c>
    </row>
    <row r="335" spans="1:105" x14ac:dyDescent="0.3">
      <c r="A335" t="s">
        <v>2133</v>
      </c>
      <c r="B335" t="s">
        <v>2134</v>
      </c>
      <c r="C335" t="s">
        <v>797</v>
      </c>
      <c r="D335" t="s">
        <v>108</v>
      </c>
      <c r="F335" t="s">
        <v>2135</v>
      </c>
      <c r="G335" t="s">
        <v>110</v>
      </c>
      <c r="H335" t="s">
        <v>2114</v>
      </c>
      <c r="I335" t="s">
        <v>2136</v>
      </c>
      <c r="J335" t="s">
        <v>127</v>
      </c>
      <c r="K335" t="s">
        <v>113</v>
      </c>
      <c r="L335" t="s">
        <v>2137</v>
      </c>
      <c r="M335" t="s">
        <v>138</v>
      </c>
      <c r="P335" t="s">
        <v>113</v>
      </c>
      <c r="Q335" t="s">
        <v>116</v>
      </c>
      <c r="S335" t="s">
        <v>117</v>
      </c>
      <c r="T335" t="s">
        <v>113</v>
      </c>
      <c r="AD335" t="s">
        <v>113</v>
      </c>
      <c r="AG335" t="s">
        <v>119</v>
      </c>
      <c r="AI335" t="s">
        <v>119</v>
      </c>
      <c r="AJ335" t="s">
        <v>119</v>
      </c>
      <c r="CN335" t="s">
        <v>113</v>
      </c>
      <c r="CO335" t="s">
        <v>113</v>
      </c>
      <c r="CP335" t="s">
        <v>113</v>
      </c>
      <c r="CQ335" t="s">
        <v>113</v>
      </c>
      <c r="CR335" t="s">
        <v>113</v>
      </c>
      <c r="CS335" t="s">
        <v>113</v>
      </c>
      <c r="CT335" t="s">
        <v>113</v>
      </c>
      <c r="CU335" t="s">
        <v>113</v>
      </c>
      <c r="CV335" t="s">
        <v>113</v>
      </c>
      <c r="CW335" t="s">
        <v>113</v>
      </c>
      <c r="CX335" t="s">
        <v>113</v>
      </c>
      <c r="CY335" t="s">
        <v>119</v>
      </c>
      <c r="CZ335" t="s">
        <v>121</v>
      </c>
    </row>
    <row r="336" spans="1:105" x14ac:dyDescent="0.3">
      <c r="A336" t="s">
        <v>2138</v>
      </c>
      <c r="B336" t="s">
        <v>2139</v>
      </c>
      <c r="C336" t="s">
        <v>2125</v>
      </c>
      <c r="D336" t="s">
        <v>108</v>
      </c>
      <c r="F336" t="s">
        <v>2140</v>
      </c>
      <c r="G336" t="s">
        <v>110</v>
      </c>
      <c r="H336" t="s">
        <v>2096</v>
      </c>
      <c r="I336" t="s">
        <v>2132</v>
      </c>
      <c r="J336" t="s">
        <v>127</v>
      </c>
      <c r="K336" t="s">
        <v>113</v>
      </c>
      <c r="L336" t="s">
        <v>2141</v>
      </c>
      <c r="M336" t="s">
        <v>138</v>
      </c>
      <c r="P336" t="s">
        <v>113</v>
      </c>
      <c r="Q336" t="s">
        <v>116</v>
      </c>
      <c r="S336" t="s">
        <v>117</v>
      </c>
      <c r="T336" t="s">
        <v>862</v>
      </c>
      <c r="AD336" t="s">
        <v>113</v>
      </c>
      <c r="AG336" t="s">
        <v>119</v>
      </c>
      <c r="AI336" t="s">
        <v>119</v>
      </c>
      <c r="AJ336" t="s">
        <v>119</v>
      </c>
      <c r="CN336" t="s">
        <v>113</v>
      </c>
      <c r="CO336" t="s">
        <v>113</v>
      </c>
      <c r="CP336" t="s">
        <v>113</v>
      </c>
      <c r="CQ336" t="s">
        <v>113</v>
      </c>
      <c r="CR336" t="s">
        <v>113</v>
      </c>
      <c r="CS336" t="s">
        <v>113</v>
      </c>
      <c r="CT336" t="s">
        <v>113</v>
      </c>
      <c r="CU336" t="s">
        <v>113</v>
      </c>
      <c r="CV336" t="s">
        <v>113</v>
      </c>
      <c r="CW336" t="s">
        <v>113</v>
      </c>
      <c r="CX336" t="s">
        <v>113</v>
      </c>
      <c r="CY336" t="s">
        <v>119</v>
      </c>
      <c r="CZ336" t="s">
        <v>121</v>
      </c>
    </row>
    <row r="337" spans="1:104" x14ac:dyDescent="0.3">
      <c r="A337" t="s">
        <v>2142</v>
      </c>
      <c r="B337" t="s">
        <v>2143</v>
      </c>
      <c r="C337" t="s">
        <v>107</v>
      </c>
      <c r="D337" t="s">
        <v>108</v>
      </c>
      <c r="F337" t="s">
        <v>2144</v>
      </c>
      <c r="G337" t="s">
        <v>110</v>
      </c>
      <c r="H337" t="s">
        <v>2096</v>
      </c>
      <c r="I337" t="s">
        <v>2145</v>
      </c>
      <c r="J337" t="s">
        <v>127</v>
      </c>
      <c r="K337" t="s">
        <v>113</v>
      </c>
      <c r="L337" t="s">
        <v>2141</v>
      </c>
      <c r="M337" t="s">
        <v>138</v>
      </c>
      <c r="P337" t="s">
        <v>113</v>
      </c>
      <c r="Q337" t="s">
        <v>116</v>
      </c>
      <c r="S337" t="s">
        <v>117</v>
      </c>
      <c r="T337" t="s">
        <v>113</v>
      </c>
      <c r="AD337" t="s">
        <v>113</v>
      </c>
      <c r="AG337" t="s">
        <v>119</v>
      </c>
      <c r="AI337" t="s">
        <v>119</v>
      </c>
      <c r="AJ337" t="s">
        <v>119</v>
      </c>
      <c r="CN337" t="s">
        <v>113</v>
      </c>
      <c r="CO337" t="s">
        <v>113</v>
      </c>
      <c r="CP337" t="s">
        <v>113</v>
      </c>
      <c r="CQ337" t="s">
        <v>113</v>
      </c>
      <c r="CR337" t="s">
        <v>113</v>
      </c>
      <c r="CS337" t="s">
        <v>113</v>
      </c>
      <c r="CT337" t="s">
        <v>113</v>
      </c>
      <c r="CU337" t="s">
        <v>113</v>
      </c>
      <c r="CV337" t="s">
        <v>113</v>
      </c>
      <c r="CW337" t="s">
        <v>113</v>
      </c>
      <c r="CX337" t="s">
        <v>113</v>
      </c>
      <c r="CY337" t="s">
        <v>119</v>
      </c>
      <c r="CZ337" t="s">
        <v>121</v>
      </c>
    </row>
    <row r="338" spans="1:104" x14ac:dyDescent="0.3">
      <c r="A338" t="s">
        <v>2146</v>
      </c>
      <c r="B338" t="s">
        <v>2147</v>
      </c>
      <c r="C338" t="s">
        <v>2125</v>
      </c>
      <c r="D338" t="s">
        <v>108</v>
      </c>
      <c r="F338" t="s">
        <v>2148</v>
      </c>
      <c r="G338" t="s">
        <v>110</v>
      </c>
      <c r="H338" t="s">
        <v>2096</v>
      </c>
      <c r="I338" t="s">
        <v>2132</v>
      </c>
      <c r="J338" t="s">
        <v>127</v>
      </c>
      <c r="K338" t="s">
        <v>113</v>
      </c>
      <c r="L338" t="s">
        <v>2149</v>
      </c>
      <c r="M338" t="s">
        <v>138</v>
      </c>
      <c r="P338" t="s">
        <v>113</v>
      </c>
      <c r="Q338" t="s">
        <v>116</v>
      </c>
      <c r="S338" t="s">
        <v>117</v>
      </c>
      <c r="T338" t="s">
        <v>862</v>
      </c>
      <c r="AD338" t="s">
        <v>113</v>
      </c>
      <c r="AG338" t="s">
        <v>119</v>
      </c>
      <c r="AI338" t="s">
        <v>119</v>
      </c>
      <c r="AJ338" t="s">
        <v>119</v>
      </c>
      <c r="CN338" t="s">
        <v>113</v>
      </c>
      <c r="CO338" t="s">
        <v>113</v>
      </c>
      <c r="CP338" t="s">
        <v>113</v>
      </c>
      <c r="CQ338" t="s">
        <v>113</v>
      </c>
      <c r="CR338" t="s">
        <v>113</v>
      </c>
      <c r="CS338" t="s">
        <v>113</v>
      </c>
      <c r="CT338" t="s">
        <v>113</v>
      </c>
      <c r="CU338" t="s">
        <v>113</v>
      </c>
      <c r="CV338" t="s">
        <v>113</v>
      </c>
      <c r="CW338" t="s">
        <v>113</v>
      </c>
      <c r="CX338" t="s">
        <v>113</v>
      </c>
      <c r="CY338" t="s">
        <v>119</v>
      </c>
      <c r="CZ338" t="s">
        <v>121</v>
      </c>
    </row>
    <row r="339" spans="1:104" x14ac:dyDescent="0.3">
      <c r="A339" t="s">
        <v>2150</v>
      </c>
      <c r="B339" t="s">
        <v>2151</v>
      </c>
      <c r="C339" t="s">
        <v>107</v>
      </c>
      <c r="D339" t="s">
        <v>108</v>
      </c>
      <c r="E339" t="s">
        <v>2152</v>
      </c>
      <c r="G339" t="s">
        <v>110</v>
      </c>
      <c r="H339" t="s">
        <v>2096</v>
      </c>
      <c r="I339" t="s">
        <v>2153</v>
      </c>
      <c r="J339" t="s">
        <v>127</v>
      </c>
      <c r="K339" t="s">
        <v>113</v>
      </c>
      <c r="L339" t="s">
        <v>2154</v>
      </c>
      <c r="M339" t="s">
        <v>138</v>
      </c>
      <c r="P339" t="s">
        <v>113</v>
      </c>
      <c r="Q339" t="s">
        <v>116</v>
      </c>
      <c r="S339" t="s">
        <v>117</v>
      </c>
      <c r="T339" t="s">
        <v>862</v>
      </c>
      <c r="AD339" t="s">
        <v>113</v>
      </c>
      <c r="AG339" t="s">
        <v>119</v>
      </c>
      <c r="AI339" t="s">
        <v>119</v>
      </c>
      <c r="AJ339" t="s">
        <v>119</v>
      </c>
      <c r="BK339">
        <v>40</v>
      </c>
      <c r="CN339" t="s">
        <v>113</v>
      </c>
      <c r="CO339" t="s">
        <v>113</v>
      </c>
      <c r="CP339" t="s">
        <v>113</v>
      </c>
      <c r="CQ339" t="s">
        <v>113</v>
      </c>
      <c r="CR339" t="s">
        <v>113</v>
      </c>
      <c r="CS339" t="s">
        <v>113</v>
      </c>
      <c r="CT339" t="s">
        <v>113</v>
      </c>
      <c r="CU339" t="s">
        <v>113</v>
      </c>
      <c r="CV339" t="s">
        <v>113</v>
      </c>
      <c r="CW339" t="s">
        <v>113</v>
      </c>
      <c r="CX339" t="s">
        <v>113</v>
      </c>
      <c r="CY339" t="s">
        <v>119</v>
      </c>
      <c r="CZ339" t="s">
        <v>121</v>
      </c>
    </row>
    <row r="340" spans="1:104" x14ac:dyDescent="0.3">
      <c r="A340" t="s">
        <v>2155</v>
      </c>
      <c r="B340" t="s">
        <v>2156</v>
      </c>
      <c r="C340" t="s">
        <v>2125</v>
      </c>
      <c r="D340" t="s">
        <v>108</v>
      </c>
      <c r="F340" t="s">
        <v>2157</v>
      </c>
      <c r="G340" t="s">
        <v>110</v>
      </c>
      <c r="H340" t="s">
        <v>2096</v>
      </c>
      <c r="I340" t="s">
        <v>2132</v>
      </c>
      <c r="J340" t="s">
        <v>127</v>
      </c>
      <c r="K340" t="s">
        <v>113</v>
      </c>
      <c r="L340" t="s">
        <v>2158</v>
      </c>
      <c r="M340" t="s">
        <v>138</v>
      </c>
      <c r="P340" t="s">
        <v>113</v>
      </c>
      <c r="Q340" t="s">
        <v>116</v>
      </c>
      <c r="S340" t="s">
        <v>117</v>
      </c>
      <c r="T340" t="s">
        <v>862</v>
      </c>
      <c r="AD340" t="s">
        <v>113</v>
      </c>
      <c r="AG340" t="s">
        <v>119</v>
      </c>
      <c r="AI340" t="s">
        <v>119</v>
      </c>
      <c r="AJ340" t="s">
        <v>119</v>
      </c>
      <c r="CN340" t="s">
        <v>113</v>
      </c>
      <c r="CO340" t="s">
        <v>113</v>
      </c>
      <c r="CP340" t="s">
        <v>113</v>
      </c>
      <c r="CQ340" t="s">
        <v>113</v>
      </c>
      <c r="CR340" t="s">
        <v>113</v>
      </c>
      <c r="CS340" t="s">
        <v>113</v>
      </c>
      <c r="CT340" t="s">
        <v>113</v>
      </c>
      <c r="CU340" t="s">
        <v>113</v>
      </c>
      <c r="CV340" t="s">
        <v>113</v>
      </c>
      <c r="CW340" t="s">
        <v>113</v>
      </c>
      <c r="CX340" t="s">
        <v>113</v>
      </c>
      <c r="CY340" t="s">
        <v>119</v>
      </c>
      <c r="CZ340" t="s">
        <v>121</v>
      </c>
    </row>
    <row r="341" spans="1:104" x14ac:dyDescent="0.3">
      <c r="A341" t="s">
        <v>2159</v>
      </c>
      <c r="B341" t="s">
        <v>2160</v>
      </c>
      <c r="C341" t="s">
        <v>2125</v>
      </c>
      <c r="D341" t="s">
        <v>108</v>
      </c>
      <c r="F341" t="s">
        <v>2161</v>
      </c>
      <c r="G341" t="s">
        <v>110</v>
      </c>
      <c r="H341" t="s">
        <v>2096</v>
      </c>
      <c r="I341" t="s">
        <v>2132</v>
      </c>
      <c r="J341" t="s">
        <v>127</v>
      </c>
      <c r="K341" t="s">
        <v>113</v>
      </c>
      <c r="L341" t="s">
        <v>2158</v>
      </c>
      <c r="M341" t="s">
        <v>138</v>
      </c>
      <c r="P341" t="s">
        <v>113</v>
      </c>
      <c r="Q341" t="s">
        <v>116</v>
      </c>
      <c r="S341" t="s">
        <v>117</v>
      </c>
      <c r="T341" t="s">
        <v>862</v>
      </c>
      <c r="AD341" t="s">
        <v>113</v>
      </c>
      <c r="AG341" t="s">
        <v>119</v>
      </c>
      <c r="AI341" t="s">
        <v>119</v>
      </c>
      <c r="AJ341" t="s">
        <v>119</v>
      </c>
      <c r="CN341" t="s">
        <v>113</v>
      </c>
      <c r="CO341" t="s">
        <v>113</v>
      </c>
      <c r="CP341" t="s">
        <v>113</v>
      </c>
      <c r="CQ341" t="s">
        <v>113</v>
      </c>
      <c r="CR341" t="s">
        <v>113</v>
      </c>
      <c r="CS341" t="s">
        <v>113</v>
      </c>
      <c r="CT341" t="s">
        <v>113</v>
      </c>
      <c r="CU341" t="s">
        <v>113</v>
      </c>
      <c r="CV341" t="s">
        <v>113</v>
      </c>
      <c r="CW341" t="s">
        <v>113</v>
      </c>
      <c r="CX341" t="s">
        <v>113</v>
      </c>
      <c r="CY341" t="s">
        <v>119</v>
      </c>
      <c r="CZ341" t="s">
        <v>121</v>
      </c>
    </row>
    <row r="342" spans="1:104" x14ac:dyDescent="0.3">
      <c r="A342" t="s">
        <v>2162</v>
      </c>
      <c r="B342" t="s">
        <v>2163</v>
      </c>
      <c r="C342" t="s">
        <v>2125</v>
      </c>
      <c r="D342" t="s">
        <v>108</v>
      </c>
      <c r="F342" t="s">
        <v>2164</v>
      </c>
      <c r="G342" t="s">
        <v>110</v>
      </c>
      <c r="H342" t="s">
        <v>2096</v>
      </c>
      <c r="I342" t="s">
        <v>2132</v>
      </c>
      <c r="J342" t="s">
        <v>127</v>
      </c>
      <c r="K342" t="s">
        <v>113</v>
      </c>
      <c r="L342" t="s">
        <v>1712</v>
      </c>
      <c r="M342" t="s">
        <v>138</v>
      </c>
      <c r="P342" t="s">
        <v>113</v>
      </c>
      <c r="Q342" t="s">
        <v>116</v>
      </c>
      <c r="S342" t="s">
        <v>117</v>
      </c>
      <c r="T342" t="s">
        <v>862</v>
      </c>
      <c r="AD342" t="s">
        <v>113</v>
      </c>
      <c r="AG342" t="s">
        <v>119</v>
      </c>
      <c r="AI342" t="s">
        <v>119</v>
      </c>
      <c r="AJ342" t="s">
        <v>119</v>
      </c>
      <c r="CN342" t="s">
        <v>113</v>
      </c>
      <c r="CO342" t="s">
        <v>113</v>
      </c>
      <c r="CP342" t="s">
        <v>113</v>
      </c>
      <c r="CQ342" t="s">
        <v>113</v>
      </c>
      <c r="CR342" t="s">
        <v>113</v>
      </c>
      <c r="CS342" t="s">
        <v>113</v>
      </c>
      <c r="CT342" t="s">
        <v>113</v>
      </c>
      <c r="CU342" t="s">
        <v>113</v>
      </c>
      <c r="CV342" t="s">
        <v>113</v>
      </c>
      <c r="CW342" t="s">
        <v>113</v>
      </c>
      <c r="CX342" t="s">
        <v>113</v>
      </c>
      <c r="CY342" t="s">
        <v>119</v>
      </c>
      <c r="CZ342" t="s">
        <v>121</v>
      </c>
    </row>
    <row r="343" spans="1:104" x14ac:dyDescent="0.3">
      <c r="A343" t="s">
        <v>2165</v>
      </c>
      <c r="B343" t="s">
        <v>2166</v>
      </c>
      <c r="C343" t="s">
        <v>2125</v>
      </c>
      <c r="D343" t="s">
        <v>108</v>
      </c>
      <c r="F343" t="s">
        <v>2167</v>
      </c>
      <c r="G343" t="s">
        <v>110</v>
      </c>
      <c r="H343" t="s">
        <v>2096</v>
      </c>
      <c r="I343" t="s">
        <v>2132</v>
      </c>
      <c r="J343" t="s">
        <v>127</v>
      </c>
      <c r="K343" t="s">
        <v>113</v>
      </c>
      <c r="L343" t="s">
        <v>1712</v>
      </c>
      <c r="M343" t="s">
        <v>138</v>
      </c>
      <c r="P343" t="s">
        <v>113</v>
      </c>
      <c r="Q343" t="s">
        <v>116</v>
      </c>
      <c r="S343" t="s">
        <v>117</v>
      </c>
      <c r="T343" t="s">
        <v>862</v>
      </c>
      <c r="AD343" t="s">
        <v>113</v>
      </c>
      <c r="AG343" t="s">
        <v>119</v>
      </c>
      <c r="AI343" t="s">
        <v>119</v>
      </c>
      <c r="AJ343" t="s">
        <v>119</v>
      </c>
      <c r="CN343" t="s">
        <v>113</v>
      </c>
      <c r="CO343" t="s">
        <v>113</v>
      </c>
      <c r="CP343" t="s">
        <v>113</v>
      </c>
      <c r="CQ343" t="s">
        <v>113</v>
      </c>
      <c r="CR343" t="s">
        <v>113</v>
      </c>
      <c r="CS343" t="s">
        <v>113</v>
      </c>
      <c r="CT343" t="s">
        <v>113</v>
      </c>
      <c r="CU343" t="s">
        <v>113</v>
      </c>
      <c r="CV343" t="s">
        <v>113</v>
      </c>
      <c r="CW343" t="s">
        <v>113</v>
      </c>
      <c r="CX343" t="s">
        <v>113</v>
      </c>
      <c r="CY343" t="s">
        <v>119</v>
      </c>
      <c r="CZ343" t="s">
        <v>121</v>
      </c>
    </row>
    <row r="344" spans="1:104" x14ac:dyDescent="0.3">
      <c r="A344" t="s">
        <v>2168</v>
      </c>
      <c r="B344" t="s">
        <v>2169</v>
      </c>
      <c r="C344" t="s">
        <v>2125</v>
      </c>
      <c r="D344" t="s">
        <v>108</v>
      </c>
      <c r="F344" t="s">
        <v>2170</v>
      </c>
      <c r="G344" t="s">
        <v>110</v>
      </c>
      <c r="H344" t="s">
        <v>2096</v>
      </c>
      <c r="I344" t="s">
        <v>2132</v>
      </c>
      <c r="J344" t="s">
        <v>127</v>
      </c>
      <c r="K344" t="s">
        <v>113</v>
      </c>
      <c r="L344" t="s">
        <v>2171</v>
      </c>
      <c r="M344" t="s">
        <v>138</v>
      </c>
      <c r="P344" t="s">
        <v>113</v>
      </c>
      <c r="Q344" t="s">
        <v>116</v>
      </c>
      <c r="S344" t="s">
        <v>117</v>
      </c>
      <c r="T344" t="s">
        <v>862</v>
      </c>
      <c r="AD344" t="s">
        <v>113</v>
      </c>
      <c r="AG344" t="s">
        <v>119</v>
      </c>
      <c r="AI344" t="s">
        <v>119</v>
      </c>
      <c r="AJ344" t="s">
        <v>119</v>
      </c>
      <c r="CN344" t="s">
        <v>113</v>
      </c>
      <c r="CO344" t="s">
        <v>113</v>
      </c>
      <c r="CP344" t="s">
        <v>113</v>
      </c>
      <c r="CQ344" t="s">
        <v>113</v>
      </c>
      <c r="CR344" t="s">
        <v>113</v>
      </c>
      <c r="CS344" t="s">
        <v>113</v>
      </c>
      <c r="CT344" t="s">
        <v>113</v>
      </c>
      <c r="CU344" t="s">
        <v>113</v>
      </c>
      <c r="CV344" t="s">
        <v>113</v>
      </c>
      <c r="CW344" t="s">
        <v>113</v>
      </c>
      <c r="CX344" t="s">
        <v>113</v>
      </c>
      <c r="CY344" t="s">
        <v>119</v>
      </c>
      <c r="CZ344" t="s">
        <v>121</v>
      </c>
    </row>
    <row r="345" spans="1:104" x14ac:dyDescent="0.3">
      <c r="A345" t="s">
        <v>2172</v>
      </c>
      <c r="B345" t="s">
        <v>2173</v>
      </c>
      <c r="C345" t="s">
        <v>2125</v>
      </c>
      <c r="D345" t="s">
        <v>108</v>
      </c>
      <c r="F345" t="s">
        <v>2174</v>
      </c>
      <c r="G345" t="s">
        <v>110</v>
      </c>
      <c r="H345" t="s">
        <v>2096</v>
      </c>
      <c r="I345" t="s">
        <v>2132</v>
      </c>
      <c r="J345" t="s">
        <v>127</v>
      </c>
      <c r="K345" t="s">
        <v>113</v>
      </c>
      <c r="L345" t="s">
        <v>2175</v>
      </c>
      <c r="M345" t="s">
        <v>138</v>
      </c>
      <c r="P345" t="s">
        <v>113</v>
      </c>
      <c r="Q345" t="s">
        <v>116</v>
      </c>
      <c r="S345" t="s">
        <v>117</v>
      </c>
      <c r="T345" t="s">
        <v>862</v>
      </c>
      <c r="AD345" t="s">
        <v>113</v>
      </c>
      <c r="AG345" t="s">
        <v>119</v>
      </c>
      <c r="AI345" t="s">
        <v>119</v>
      </c>
      <c r="AJ345" t="s">
        <v>119</v>
      </c>
      <c r="CN345" t="s">
        <v>113</v>
      </c>
      <c r="CO345" t="s">
        <v>113</v>
      </c>
      <c r="CP345" t="s">
        <v>113</v>
      </c>
      <c r="CQ345" t="s">
        <v>113</v>
      </c>
      <c r="CR345" t="s">
        <v>113</v>
      </c>
      <c r="CS345" t="s">
        <v>113</v>
      </c>
      <c r="CT345" t="s">
        <v>113</v>
      </c>
      <c r="CU345" t="s">
        <v>113</v>
      </c>
      <c r="CV345" t="s">
        <v>113</v>
      </c>
      <c r="CW345" t="s">
        <v>113</v>
      </c>
      <c r="CX345" t="s">
        <v>113</v>
      </c>
      <c r="CY345" t="s">
        <v>119</v>
      </c>
      <c r="CZ345" t="s">
        <v>121</v>
      </c>
    </row>
    <row r="346" spans="1:104" x14ac:dyDescent="0.3">
      <c r="A346" t="s">
        <v>2176</v>
      </c>
      <c r="B346" t="s">
        <v>2177</v>
      </c>
      <c r="C346" t="s">
        <v>2125</v>
      </c>
      <c r="D346" t="s">
        <v>108</v>
      </c>
      <c r="F346" t="s">
        <v>2178</v>
      </c>
      <c r="G346" t="s">
        <v>110</v>
      </c>
      <c r="H346" t="s">
        <v>2096</v>
      </c>
      <c r="I346" t="s">
        <v>2132</v>
      </c>
      <c r="J346" t="s">
        <v>127</v>
      </c>
      <c r="K346" t="s">
        <v>113</v>
      </c>
      <c r="L346" t="s">
        <v>2179</v>
      </c>
      <c r="M346" t="s">
        <v>138</v>
      </c>
      <c r="P346" t="s">
        <v>113</v>
      </c>
      <c r="Q346" t="s">
        <v>116</v>
      </c>
      <c r="S346" t="s">
        <v>117</v>
      </c>
      <c r="T346" t="s">
        <v>862</v>
      </c>
      <c r="AD346" t="s">
        <v>113</v>
      </c>
      <c r="AG346" t="s">
        <v>119</v>
      </c>
      <c r="AI346" t="s">
        <v>119</v>
      </c>
      <c r="AJ346" t="s">
        <v>119</v>
      </c>
      <c r="CN346" t="s">
        <v>113</v>
      </c>
      <c r="CO346" t="s">
        <v>113</v>
      </c>
      <c r="CP346" t="s">
        <v>113</v>
      </c>
      <c r="CQ346" t="s">
        <v>113</v>
      </c>
      <c r="CR346" t="s">
        <v>113</v>
      </c>
      <c r="CS346" t="s">
        <v>113</v>
      </c>
      <c r="CT346" t="s">
        <v>113</v>
      </c>
      <c r="CU346" t="s">
        <v>113</v>
      </c>
      <c r="CV346" t="s">
        <v>113</v>
      </c>
      <c r="CW346" t="s">
        <v>113</v>
      </c>
      <c r="CX346" t="s">
        <v>113</v>
      </c>
      <c r="CY346" t="s">
        <v>119</v>
      </c>
      <c r="CZ346" t="s">
        <v>121</v>
      </c>
    </row>
    <row r="347" spans="1:104" x14ac:dyDescent="0.3">
      <c r="A347" t="s">
        <v>2180</v>
      </c>
      <c r="B347" t="s">
        <v>2181</v>
      </c>
      <c r="C347" t="s">
        <v>107</v>
      </c>
      <c r="D347" t="s">
        <v>108</v>
      </c>
      <c r="F347" t="s">
        <v>2182</v>
      </c>
      <c r="G347" t="s">
        <v>110</v>
      </c>
      <c r="H347" t="s">
        <v>2096</v>
      </c>
      <c r="I347" t="s">
        <v>2183</v>
      </c>
      <c r="J347" t="s">
        <v>879</v>
      </c>
      <c r="K347" t="s">
        <v>113</v>
      </c>
      <c r="L347" t="s">
        <v>1315</v>
      </c>
      <c r="M347" t="s">
        <v>218</v>
      </c>
      <c r="P347" t="s">
        <v>113</v>
      </c>
      <c r="Q347" t="s">
        <v>116</v>
      </c>
      <c r="S347" t="s">
        <v>117</v>
      </c>
      <c r="T347" t="s">
        <v>113</v>
      </c>
      <c r="AD347" t="s">
        <v>113</v>
      </c>
      <c r="AG347" t="s">
        <v>119</v>
      </c>
      <c r="AI347" t="s">
        <v>119</v>
      </c>
      <c r="AJ347" t="s">
        <v>119</v>
      </c>
      <c r="BK347">
        <v>50</v>
      </c>
      <c r="CN347" t="s">
        <v>113</v>
      </c>
      <c r="CO347" t="s">
        <v>113</v>
      </c>
      <c r="CP347" t="s">
        <v>113</v>
      </c>
      <c r="CQ347" t="s">
        <v>113</v>
      </c>
      <c r="CR347" t="s">
        <v>113</v>
      </c>
      <c r="CS347" t="s">
        <v>113</v>
      </c>
      <c r="CT347" t="s">
        <v>113</v>
      </c>
      <c r="CU347" t="s">
        <v>113</v>
      </c>
      <c r="CV347" t="s">
        <v>113</v>
      </c>
      <c r="CW347" t="s">
        <v>113</v>
      </c>
      <c r="CX347" t="s">
        <v>113</v>
      </c>
      <c r="CY347" t="s">
        <v>119</v>
      </c>
      <c r="CZ347" t="s">
        <v>121</v>
      </c>
    </row>
    <row r="348" spans="1:104" x14ac:dyDescent="0.3">
      <c r="A348" t="s">
        <v>2184</v>
      </c>
      <c r="B348" t="s">
        <v>2185</v>
      </c>
      <c r="C348" t="s">
        <v>107</v>
      </c>
      <c r="D348" t="s">
        <v>108</v>
      </c>
      <c r="E348" t="s">
        <v>2186</v>
      </c>
      <c r="F348" t="s">
        <v>2186</v>
      </c>
      <c r="G348" t="s">
        <v>110</v>
      </c>
      <c r="H348" t="s">
        <v>2096</v>
      </c>
      <c r="I348" t="s">
        <v>2187</v>
      </c>
      <c r="J348" t="s">
        <v>2188</v>
      </c>
      <c r="K348" t="s">
        <v>113</v>
      </c>
      <c r="L348" t="s">
        <v>2189</v>
      </c>
      <c r="M348" t="s">
        <v>218</v>
      </c>
      <c r="P348" t="s">
        <v>113</v>
      </c>
      <c r="Q348" t="s">
        <v>116</v>
      </c>
      <c r="S348" t="s">
        <v>117</v>
      </c>
      <c r="T348" t="s">
        <v>113</v>
      </c>
      <c r="AD348" t="s">
        <v>113</v>
      </c>
      <c r="AG348" t="s">
        <v>119</v>
      </c>
      <c r="AI348" t="s">
        <v>119</v>
      </c>
      <c r="AJ348" t="s">
        <v>119</v>
      </c>
      <c r="BK348">
        <v>40</v>
      </c>
      <c r="CN348" t="s">
        <v>113</v>
      </c>
      <c r="CO348" t="s">
        <v>113</v>
      </c>
      <c r="CP348" t="s">
        <v>113</v>
      </c>
      <c r="CQ348" t="s">
        <v>113</v>
      </c>
      <c r="CR348" t="s">
        <v>113</v>
      </c>
      <c r="CS348" t="s">
        <v>113</v>
      </c>
      <c r="CT348" t="s">
        <v>113</v>
      </c>
      <c r="CU348" t="s">
        <v>113</v>
      </c>
      <c r="CV348" t="s">
        <v>113</v>
      </c>
      <c r="CW348" t="s">
        <v>113</v>
      </c>
      <c r="CX348" t="s">
        <v>113</v>
      </c>
      <c r="CY348" t="s">
        <v>119</v>
      </c>
      <c r="CZ348" t="s">
        <v>121</v>
      </c>
    </row>
    <row r="349" spans="1:104" x14ac:dyDescent="0.3">
      <c r="A349" t="s">
        <v>2190</v>
      </c>
      <c r="B349" t="s">
        <v>2191</v>
      </c>
      <c r="C349" t="s">
        <v>797</v>
      </c>
      <c r="D349" t="s">
        <v>108</v>
      </c>
      <c r="E349" t="s">
        <v>2192</v>
      </c>
      <c r="F349" t="s">
        <v>2192</v>
      </c>
      <c r="G349" t="s">
        <v>110</v>
      </c>
      <c r="H349" t="s">
        <v>2096</v>
      </c>
      <c r="I349" t="s">
        <v>2193</v>
      </c>
      <c r="J349" t="s">
        <v>2188</v>
      </c>
      <c r="K349" t="s">
        <v>113</v>
      </c>
      <c r="L349" t="s">
        <v>2189</v>
      </c>
      <c r="M349" t="s">
        <v>218</v>
      </c>
      <c r="P349" t="s">
        <v>113</v>
      </c>
      <c r="Q349" t="s">
        <v>116</v>
      </c>
      <c r="S349" t="s">
        <v>117</v>
      </c>
      <c r="T349" t="s">
        <v>113</v>
      </c>
      <c r="AD349" t="s">
        <v>113</v>
      </c>
      <c r="AG349" t="s">
        <v>119</v>
      </c>
      <c r="AI349" t="s">
        <v>119</v>
      </c>
      <c r="AJ349" t="s">
        <v>119</v>
      </c>
      <c r="BK349">
        <v>40</v>
      </c>
      <c r="CN349" t="s">
        <v>113</v>
      </c>
      <c r="CO349" t="s">
        <v>113</v>
      </c>
      <c r="CP349" t="s">
        <v>113</v>
      </c>
      <c r="CQ349" t="s">
        <v>113</v>
      </c>
      <c r="CR349" t="s">
        <v>113</v>
      </c>
      <c r="CS349" t="s">
        <v>113</v>
      </c>
      <c r="CT349" t="s">
        <v>113</v>
      </c>
      <c r="CU349" t="s">
        <v>113</v>
      </c>
      <c r="CV349" t="s">
        <v>113</v>
      </c>
      <c r="CW349" t="s">
        <v>113</v>
      </c>
      <c r="CX349" t="s">
        <v>113</v>
      </c>
      <c r="CY349" t="s">
        <v>119</v>
      </c>
      <c r="CZ349" t="s">
        <v>121</v>
      </c>
    </row>
    <row r="350" spans="1:104" x14ac:dyDescent="0.3">
      <c r="A350" t="s">
        <v>2194</v>
      </c>
      <c r="B350" t="s">
        <v>2195</v>
      </c>
      <c r="C350" t="s">
        <v>107</v>
      </c>
      <c r="D350" t="s">
        <v>108</v>
      </c>
      <c r="F350" t="s">
        <v>2196</v>
      </c>
      <c r="G350" t="s">
        <v>110</v>
      </c>
      <c r="H350" t="s">
        <v>2096</v>
      </c>
      <c r="I350" t="s">
        <v>2197</v>
      </c>
      <c r="J350" t="s">
        <v>112</v>
      </c>
      <c r="K350" t="s">
        <v>113</v>
      </c>
      <c r="L350" t="s">
        <v>2198</v>
      </c>
      <c r="M350" t="s">
        <v>438</v>
      </c>
      <c r="P350" t="s">
        <v>113</v>
      </c>
      <c r="Q350" t="s">
        <v>116</v>
      </c>
      <c r="S350" t="s">
        <v>117</v>
      </c>
      <c r="T350" t="s">
        <v>113</v>
      </c>
      <c r="AD350" t="s">
        <v>113</v>
      </c>
      <c r="AG350" t="s">
        <v>119</v>
      </c>
      <c r="AI350" t="s">
        <v>119</v>
      </c>
      <c r="AJ350" t="s">
        <v>119</v>
      </c>
      <c r="BK350">
        <v>40</v>
      </c>
      <c r="CN350" t="s">
        <v>113</v>
      </c>
      <c r="CO350" t="s">
        <v>113</v>
      </c>
      <c r="CP350" t="s">
        <v>113</v>
      </c>
      <c r="CQ350" t="s">
        <v>113</v>
      </c>
      <c r="CR350" t="s">
        <v>113</v>
      </c>
      <c r="CS350" t="s">
        <v>113</v>
      </c>
      <c r="CT350" t="s">
        <v>113</v>
      </c>
      <c r="CU350" t="s">
        <v>113</v>
      </c>
      <c r="CV350" t="s">
        <v>113</v>
      </c>
      <c r="CW350" t="s">
        <v>113</v>
      </c>
      <c r="CX350" t="s">
        <v>113</v>
      </c>
      <c r="CY350" t="s">
        <v>119</v>
      </c>
      <c r="CZ350" t="s">
        <v>121</v>
      </c>
    </row>
    <row r="351" spans="1:104" x14ac:dyDescent="0.3">
      <c r="A351" t="s">
        <v>2199</v>
      </c>
      <c r="B351" t="s">
        <v>2200</v>
      </c>
      <c r="C351" t="s">
        <v>107</v>
      </c>
      <c r="D351" t="s">
        <v>108</v>
      </c>
      <c r="F351" t="s">
        <v>2201</v>
      </c>
      <c r="G351" t="s">
        <v>110</v>
      </c>
      <c r="H351" t="s">
        <v>2096</v>
      </c>
      <c r="I351" t="s">
        <v>2202</v>
      </c>
      <c r="J351" t="s">
        <v>127</v>
      </c>
      <c r="K351" t="s">
        <v>113</v>
      </c>
      <c r="L351" t="s">
        <v>2203</v>
      </c>
      <c r="M351" t="s">
        <v>226</v>
      </c>
      <c r="P351" t="s">
        <v>113</v>
      </c>
      <c r="Q351" t="s">
        <v>116</v>
      </c>
      <c r="S351" t="s">
        <v>117</v>
      </c>
      <c r="T351" t="s">
        <v>118</v>
      </c>
      <c r="AD351" t="s">
        <v>113</v>
      </c>
      <c r="AG351" t="s">
        <v>119</v>
      </c>
      <c r="AI351" t="s">
        <v>119</v>
      </c>
      <c r="AJ351" t="s">
        <v>119</v>
      </c>
      <c r="BK351">
        <v>40</v>
      </c>
      <c r="CN351" t="s">
        <v>113</v>
      </c>
      <c r="CO351" t="s">
        <v>113</v>
      </c>
      <c r="CP351" t="s">
        <v>113</v>
      </c>
      <c r="CQ351" t="s">
        <v>113</v>
      </c>
      <c r="CR351" t="s">
        <v>113</v>
      </c>
      <c r="CS351" t="s">
        <v>113</v>
      </c>
      <c r="CT351" t="s">
        <v>113</v>
      </c>
      <c r="CU351" t="s">
        <v>113</v>
      </c>
      <c r="CV351" t="s">
        <v>113</v>
      </c>
      <c r="CW351" t="s">
        <v>113</v>
      </c>
      <c r="CX351" t="s">
        <v>113</v>
      </c>
      <c r="CY351" t="s">
        <v>119</v>
      </c>
      <c r="CZ351" t="s">
        <v>121</v>
      </c>
    </row>
    <row r="352" spans="1:104" x14ac:dyDescent="0.3">
      <c r="A352" t="s">
        <v>2204</v>
      </c>
      <c r="B352" t="s">
        <v>2205</v>
      </c>
      <c r="C352" t="s">
        <v>107</v>
      </c>
      <c r="D352" t="s">
        <v>108</v>
      </c>
      <c r="F352" t="s">
        <v>2206</v>
      </c>
      <c r="G352" t="s">
        <v>110</v>
      </c>
      <c r="H352" t="s">
        <v>2096</v>
      </c>
      <c r="I352" t="s">
        <v>2207</v>
      </c>
      <c r="J352" t="s">
        <v>112</v>
      </c>
      <c r="K352" t="s">
        <v>113</v>
      </c>
      <c r="L352" t="s">
        <v>2208</v>
      </c>
      <c r="M352" t="s">
        <v>272</v>
      </c>
      <c r="P352" t="s">
        <v>113</v>
      </c>
      <c r="Q352" t="s">
        <v>116</v>
      </c>
      <c r="S352" t="s">
        <v>117</v>
      </c>
      <c r="T352" t="s">
        <v>118</v>
      </c>
      <c r="AD352" t="s">
        <v>113</v>
      </c>
      <c r="AG352" t="s">
        <v>119</v>
      </c>
      <c r="AI352" t="s">
        <v>119</v>
      </c>
      <c r="AJ352" t="s">
        <v>119</v>
      </c>
      <c r="BK352">
        <v>40</v>
      </c>
      <c r="CN352" t="s">
        <v>113</v>
      </c>
      <c r="CO352" t="s">
        <v>113</v>
      </c>
      <c r="CP352" t="s">
        <v>113</v>
      </c>
      <c r="CQ352" t="s">
        <v>113</v>
      </c>
      <c r="CR352" t="s">
        <v>113</v>
      </c>
      <c r="CS352" t="s">
        <v>113</v>
      </c>
      <c r="CT352" t="s">
        <v>113</v>
      </c>
      <c r="CU352" t="s">
        <v>113</v>
      </c>
      <c r="CV352" t="s">
        <v>113</v>
      </c>
      <c r="CW352" t="s">
        <v>113</v>
      </c>
      <c r="CX352" t="s">
        <v>113</v>
      </c>
      <c r="CY352" t="s">
        <v>119</v>
      </c>
      <c r="CZ352" t="s">
        <v>121</v>
      </c>
    </row>
    <row r="353" spans="1:104" x14ac:dyDescent="0.3">
      <c r="A353" t="s">
        <v>2209</v>
      </c>
      <c r="B353" t="s">
        <v>2210</v>
      </c>
      <c r="C353" t="s">
        <v>797</v>
      </c>
      <c r="D353" t="s">
        <v>108</v>
      </c>
      <c r="F353" t="s">
        <v>2211</v>
      </c>
      <c r="G353" t="s">
        <v>110</v>
      </c>
      <c r="H353" t="s">
        <v>2096</v>
      </c>
      <c r="I353" t="s">
        <v>2212</v>
      </c>
      <c r="J353" t="s">
        <v>112</v>
      </c>
      <c r="K353" t="s">
        <v>113</v>
      </c>
      <c r="L353" t="s">
        <v>2213</v>
      </c>
      <c r="M353" t="s">
        <v>888</v>
      </c>
      <c r="P353" t="s">
        <v>113</v>
      </c>
      <c r="Q353" t="s">
        <v>116</v>
      </c>
      <c r="S353" t="s">
        <v>117</v>
      </c>
      <c r="T353" t="s">
        <v>113</v>
      </c>
      <c r="AD353" t="s">
        <v>113</v>
      </c>
      <c r="AG353" t="s">
        <v>119</v>
      </c>
      <c r="AI353" t="s">
        <v>119</v>
      </c>
      <c r="AJ353" t="s">
        <v>119</v>
      </c>
      <c r="CN353" t="s">
        <v>113</v>
      </c>
      <c r="CO353" t="s">
        <v>113</v>
      </c>
      <c r="CP353" t="s">
        <v>113</v>
      </c>
      <c r="CQ353" t="s">
        <v>113</v>
      </c>
      <c r="CR353" t="s">
        <v>113</v>
      </c>
      <c r="CS353" t="s">
        <v>113</v>
      </c>
      <c r="CT353" t="s">
        <v>113</v>
      </c>
      <c r="CU353" t="s">
        <v>113</v>
      </c>
      <c r="CV353" t="s">
        <v>113</v>
      </c>
      <c r="CW353" t="s">
        <v>113</v>
      </c>
      <c r="CX353" t="s">
        <v>113</v>
      </c>
      <c r="CY353" t="s">
        <v>119</v>
      </c>
      <c r="CZ353" t="s">
        <v>121</v>
      </c>
    </row>
    <row r="354" spans="1:104" x14ac:dyDescent="0.3">
      <c r="A354" t="s">
        <v>2214</v>
      </c>
      <c r="B354" t="s">
        <v>2215</v>
      </c>
      <c r="C354" t="s">
        <v>124</v>
      </c>
      <c r="D354" t="s">
        <v>108</v>
      </c>
      <c r="F354" t="s">
        <v>2216</v>
      </c>
      <c r="G354" t="s">
        <v>110</v>
      </c>
      <c r="H354" t="s">
        <v>2096</v>
      </c>
      <c r="I354" t="s">
        <v>2217</v>
      </c>
      <c r="J354" t="s">
        <v>886</v>
      </c>
      <c r="K354" t="s">
        <v>113</v>
      </c>
      <c r="L354" t="s">
        <v>2218</v>
      </c>
      <c r="M354" t="s">
        <v>406</v>
      </c>
      <c r="P354" t="s">
        <v>113</v>
      </c>
      <c r="Q354" t="s">
        <v>116</v>
      </c>
      <c r="S354" t="s">
        <v>117</v>
      </c>
      <c r="T354" t="s">
        <v>862</v>
      </c>
      <c r="AD354" t="s">
        <v>113</v>
      </c>
      <c r="AG354" t="s">
        <v>119</v>
      </c>
      <c r="AI354" t="s">
        <v>119</v>
      </c>
      <c r="AJ354" t="s">
        <v>119</v>
      </c>
      <c r="BF354" t="s">
        <v>149</v>
      </c>
      <c r="BK354" t="s">
        <v>889</v>
      </c>
      <c r="CN354" t="s">
        <v>113</v>
      </c>
      <c r="CO354" t="s">
        <v>113</v>
      </c>
      <c r="CP354" t="s">
        <v>113</v>
      </c>
      <c r="CQ354" t="s">
        <v>113</v>
      </c>
      <c r="CR354" t="s">
        <v>113</v>
      </c>
      <c r="CS354" t="s">
        <v>113</v>
      </c>
      <c r="CT354" t="s">
        <v>113</v>
      </c>
      <c r="CU354" t="s">
        <v>113</v>
      </c>
      <c r="CV354" t="s">
        <v>113</v>
      </c>
      <c r="CW354" t="s">
        <v>113</v>
      </c>
      <c r="CX354" t="s">
        <v>113</v>
      </c>
      <c r="CY354" t="s">
        <v>119</v>
      </c>
      <c r="CZ354" t="s">
        <v>121</v>
      </c>
    </row>
    <row r="355" spans="1:104" x14ac:dyDescent="0.3">
      <c r="A355" t="s">
        <v>2219</v>
      </c>
      <c r="B355" t="s">
        <v>2220</v>
      </c>
      <c r="C355" t="s">
        <v>107</v>
      </c>
      <c r="D355" t="s">
        <v>108</v>
      </c>
      <c r="F355" t="s">
        <v>2221</v>
      </c>
      <c r="G355" t="s">
        <v>110</v>
      </c>
      <c r="H355" t="s">
        <v>2114</v>
      </c>
      <c r="I355" t="s">
        <v>2222</v>
      </c>
      <c r="J355" t="s">
        <v>112</v>
      </c>
      <c r="K355" t="s">
        <v>113</v>
      </c>
      <c r="L355" t="s">
        <v>2223</v>
      </c>
      <c r="M355" t="s">
        <v>115</v>
      </c>
      <c r="P355" t="s">
        <v>113</v>
      </c>
      <c r="Q355" t="s">
        <v>116</v>
      </c>
      <c r="S355" t="s">
        <v>117</v>
      </c>
      <c r="T355" t="s">
        <v>113</v>
      </c>
      <c r="AD355" t="s">
        <v>113</v>
      </c>
      <c r="AG355" t="s">
        <v>119</v>
      </c>
      <c r="AI355" t="s">
        <v>119</v>
      </c>
      <c r="AJ355" t="s">
        <v>119</v>
      </c>
      <c r="BK355">
        <v>5</v>
      </c>
      <c r="CN355" t="s">
        <v>113</v>
      </c>
      <c r="CO355" t="s">
        <v>113</v>
      </c>
      <c r="CP355" t="s">
        <v>113</v>
      </c>
      <c r="CQ355" t="s">
        <v>113</v>
      </c>
      <c r="CR355" t="s">
        <v>113</v>
      </c>
      <c r="CS355" t="s">
        <v>113</v>
      </c>
      <c r="CT355" t="s">
        <v>113</v>
      </c>
      <c r="CU355" t="s">
        <v>113</v>
      </c>
      <c r="CV355" t="s">
        <v>113</v>
      </c>
      <c r="CW355" t="s">
        <v>113</v>
      </c>
      <c r="CX355" t="s">
        <v>113</v>
      </c>
      <c r="CY355" t="s">
        <v>119</v>
      </c>
      <c r="CZ355" t="s">
        <v>121</v>
      </c>
    </row>
    <row r="356" spans="1:104" x14ac:dyDescent="0.3">
      <c r="A356" t="s">
        <v>2224</v>
      </c>
      <c r="B356" t="s">
        <v>2225</v>
      </c>
      <c r="C356" t="s">
        <v>107</v>
      </c>
      <c r="D356" t="s">
        <v>108</v>
      </c>
      <c r="F356" t="s">
        <v>2226</v>
      </c>
      <c r="G356" t="s">
        <v>110</v>
      </c>
      <c r="H356" t="s">
        <v>2096</v>
      </c>
      <c r="I356" t="s">
        <v>2183</v>
      </c>
      <c r="J356" t="s">
        <v>879</v>
      </c>
      <c r="K356" t="s">
        <v>113</v>
      </c>
      <c r="L356" t="s">
        <v>2227</v>
      </c>
      <c r="M356" t="s">
        <v>115</v>
      </c>
      <c r="P356" t="s">
        <v>113</v>
      </c>
      <c r="Q356" t="s">
        <v>116</v>
      </c>
      <c r="S356" t="s">
        <v>117</v>
      </c>
      <c r="T356" t="s">
        <v>113</v>
      </c>
      <c r="AD356" t="s">
        <v>113</v>
      </c>
      <c r="AG356" t="s">
        <v>119</v>
      </c>
      <c r="AI356" t="s">
        <v>119</v>
      </c>
      <c r="AJ356" t="s">
        <v>119</v>
      </c>
      <c r="BK356">
        <v>40</v>
      </c>
      <c r="CN356" t="s">
        <v>113</v>
      </c>
      <c r="CO356" t="s">
        <v>113</v>
      </c>
      <c r="CP356" t="s">
        <v>113</v>
      </c>
      <c r="CQ356" t="s">
        <v>113</v>
      </c>
      <c r="CR356" t="s">
        <v>113</v>
      </c>
      <c r="CS356" t="s">
        <v>113</v>
      </c>
      <c r="CT356" t="s">
        <v>113</v>
      </c>
      <c r="CU356" t="s">
        <v>113</v>
      </c>
      <c r="CV356" t="s">
        <v>113</v>
      </c>
      <c r="CW356" t="s">
        <v>113</v>
      </c>
      <c r="CX356" t="s">
        <v>113</v>
      </c>
      <c r="CY356" t="s">
        <v>119</v>
      </c>
      <c r="CZ356" t="s">
        <v>121</v>
      </c>
    </row>
    <row r="357" spans="1:104" x14ac:dyDescent="0.3">
      <c r="A357" t="s">
        <v>2228</v>
      </c>
      <c r="B357" t="s">
        <v>2229</v>
      </c>
      <c r="C357" t="s">
        <v>107</v>
      </c>
      <c r="D357" t="s">
        <v>108</v>
      </c>
      <c r="F357" t="s">
        <v>2230</v>
      </c>
      <c r="G357" t="s">
        <v>110</v>
      </c>
      <c r="H357" t="s">
        <v>2096</v>
      </c>
      <c r="I357" t="s">
        <v>2183</v>
      </c>
      <c r="J357" t="s">
        <v>879</v>
      </c>
      <c r="K357" t="s">
        <v>113</v>
      </c>
      <c r="L357" t="s">
        <v>2227</v>
      </c>
      <c r="M357" t="s">
        <v>115</v>
      </c>
      <c r="P357" t="s">
        <v>113</v>
      </c>
      <c r="Q357" t="s">
        <v>116</v>
      </c>
      <c r="S357" t="s">
        <v>117</v>
      </c>
      <c r="T357" t="s">
        <v>113</v>
      </c>
      <c r="AD357" t="s">
        <v>113</v>
      </c>
      <c r="AG357" t="s">
        <v>119</v>
      </c>
      <c r="AI357" t="s">
        <v>119</v>
      </c>
      <c r="AJ357" t="s">
        <v>119</v>
      </c>
      <c r="BK357">
        <v>40</v>
      </c>
      <c r="CN357" t="s">
        <v>113</v>
      </c>
      <c r="CO357" t="s">
        <v>113</v>
      </c>
      <c r="CP357" t="s">
        <v>113</v>
      </c>
      <c r="CQ357" t="s">
        <v>113</v>
      </c>
      <c r="CR357" t="s">
        <v>113</v>
      </c>
      <c r="CS357" t="s">
        <v>113</v>
      </c>
      <c r="CT357" t="s">
        <v>113</v>
      </c>
      <c r="CU357" t="s">
        <v>113</v>
      </c>
      <c r="CV357" t="s">
        <v>113</v>
      </c>
      <c r="CW357" t="s">
        <v>113</v>
      </c>
      <c r="CX357" t="s">
        <v>113</v>
      </c>
      <c r="CY357" t="s">
        <v>119</v>
      </c>
      <c r="CZ357" t="s">
        <v>121</v>
      </c>
    </row>
    <row r="358" spans="1:104" x14ac:dyDescent="0.3">
      <c r="A358" t="s">
        <v>2231</v>
      </c>
      <c r="B358" t="s">
        <v>2232</v>
      </c>
      <c r="C358" t="s">
        <v>107</v>
      </c>
      <c r="D358" t="s">
        <v>108</v>
      </c>
      <c r="F358" t="s">
        <v>2233</v>
      </c>
      <c r="G358" t="s">
        <v>110</v>
      </c>
      <c r="H358" t="s">
        <v>2096</v>
      </c>
      <c r="I358" t="s">
        <v>2183</v>
      </c>
      <c r="J358" t="s">
        <v>879</v>
      </c>
      <c r="K358" t="s">
        <v>113</v>
      </c>
      <c r="L358" t="s">
        <v>2234</v>
      </c>
      <c r="M358" t="s">
        <v>115</v>
      </c>
      <c r="P358" t="s">
        <v>113</v>
      </c>
      <c r="Q358" t="s">
        <v>116</v>
      </c>
      <c r="S358" t="s">
        <v>117</v>
      </c>
      <c r="T358" t="s">
        <v>113</v>
      </c>
      <c r="AD358" t="s">
        <v>113</v>
      </c>
      <c r="AG358" t="s">
        <v>119</v>
      </c>
      <c r="AI358" t="s">
        <v>119</v>
      </c>
      <c r="AJ358" t="s">
        <v>119</v>
      </c>
      <c r="BK358">
        <v>40</v>
      </c>
      <c r="CN358" t="s">
        <v>113</v>
      </c>
      <c r="CO358" t="s">
        <v>113</v>
      </c>
      <c r="CP358" t="s">
        <v>113</v>
      </c>
      <c r="CQ358" t="s">
        <v>113</v>
      </c>
      <c r="CR358" t="s">
        <v>113</v>
      </c>
      <c r="CS358" t="s">
        <v>113</v>
      </c>
      <c r="CT358" t="s">
        <v>113</v>
      </c>
      <c r="CU358" t="s">
        <v>113</v>
      </c>
      <c r="CV358" t="s">
        <v>113</v>
      </c>
      <c r="CW358" t="s">
        <v>113</v>
      </c>
      <c r="CX358" t="s">
        <v>113</v>
      </c>
      <c r="CY358" t="s">
        <v>119</v>
      </c>
      <c r="CZ358" t="s">
        <v>121</v>
      </c>
    </row>
    <row r="359" spans="1:104" x14ac:dyDescent="0.3">
      <c r="A359" t="s">
        <v>2235</v>
      </c>
      <c r="B359" t="s">
        <v>2236</v>
      </c>
      <c r="C359" t="s">
        <v>107</v>
      </c>
      <c r="D359" t="s">
        <v>108</v>
      </c>
      <c r="F359" t="s">
        <v>2237</v>
      </c>
      <c r="G359" t="s">
        <v>110</v>
      </c>
      <c r="H359" t="s">
        <v>2096</v>
      </c>
      <c r="I359" t="s">
        <v>2183</v>
      </c>
      <c r="J359" t="s">
        <v>879</v>
      </c>
      <c r="K359" t="s">
        <v>113</v>
      </c>
      <c r="L359" t="s">
        <v>2238</v>
      </c>
      <c r="M359" t="s">
        <v>115</v>
      </c>
      <c r="P359" t="s">
        <v>113</v>
      </c>
      <c r="Q359" t="s">
        <v>116</v>
      </c>
      <c r="S359" t="s">
        <v>117</v>
      </c>
      <c r="T359" t="s">
        <v>113</v>
      </c>
      <c r="AD359" t="s">
        <v>113</v>
      </c>
      <c r="AG359" t="s">
        <v>119</v>
      </c>
      <c r="AI359" t="s">
        <v>119</v>
      </c>
      <c r="AJ359" t="s">
        <v>119</v>
      </c>
      <c r="BK359">
        <v>40</v>
      </c>
      <c r="CN359" t="s">
        <v>113</v>
      </c>
      <c r="CO359" t="s">
        <v>113</v>
      </c>
      <c r="CP359" t="s">
        <v>113</v>
      </c>
      <c r="CQ359" t="s">
        <v>113</v>
      </c>
      <c r="CR359" t="s">
        <v>113</v>
      </c>
      <c r="CS359" t="s">
        <v>113</v>
      </c>
      <c r="CT359" t="s">
        <v>113</v>
      </c>
      <c r="CU359" t="s">
        <v>113</v>
      </c>
      <c r="CV359" t="s">
        <v>113</v>
      </c>
      <c r="CW359" t="s">
        <v>113</v>
      </c>
      <c r="CX359" t="s">
        <v>113</v>
      </c>
      <c r="CY359" t="s">
        <v>119</v>
      </c>
      <c r="CZ359" t="s">
        <v>121</v>
      </c>
    </row>
    <row r="360" spans="1:104" x14ac:dyDescent="0.3">
      <c r="A360" t="s">
        <v>2239</v>
      </c>
      <c r="B360" t="s">
        <v>2240</v>
      </c>
      <c r="C360" t="s">
        <v>797</v>
      </c>
      <c r="D360" t="s">
        <v>108</v>
      </c>
      <c r="F360" t="s">
        <v>2241</v>
      </c>
      <c r="G360" t="s">
        <v>110</v>
      </c>
      <c r="H360" t="s">
        <v>2096</v>
      </c>
      <c r="I360" t="s">
        <v>2242</v>
      </c>
      <c r="J360" t="s">
        <v>2243</v>
      </c>
      <c r="K360" t="s">
        <v>113</v>
      </c>
      <c r="M360" t="s">
        <v>115</v>
      </c>
      <c r="P360" t="s">
        <v>113</v>
      </c>
      <c r="Q360" t="s">
        <v>116</v>
      </c>
      <c r="S360" t="s">
        <v>117</v>
      </c>
      <c r="T360" t="s">
        <v>113</v>
      </c>
      <c r="AD360" t="s">
        <v>113</v>
      </c>
      <c r="AG360" t="s">
        <v>119</v>
      </c>
      <c r="AI360" t="s">
        <v>119</v>
      </c>
      <c r="AJ360" t="s">
        <v>119</v>
      </c>
      <c r="CN360" t="s">
        <v>113</v>
      </c>
      <c r="CO360" t="s">
        <v>113</v>
      </c>
      <c r="CP360" t="s">
        <v>113</v>
      </c>
      <c r="CQ360" t="s">
        <v>113</v>
      </c>
      <c r="CR360" t="s">
        <v>113</v>
      </c>
      <c r="CS360" t="s">
        <v>113</v>
      </c>
      <c r="CT360" t="s">
        <v>113</v>
      </c>
      <c r="CU360" t="s">
        <v>113</v>
      </c>
      <c r="CV360" t="s">
        <v>113</v>
      </c>
      <c r="CW360" t="s">
        <v>113</v>
      </c>
      <c r="CX360" t="s">
        <v>113</v>
      </c>
      <c r="CY360" t="s">
        <v>119</v>
      </c>
      <c r="CZ360" t="s">
        <v>121</v>
      </c>
    </row>
    <row r="361" spans="1:104" x14ac:dyDescent="0.3">
      <c r="A361" t="s">
        <v>2244</v>
      </c>
      <c r="B361" t="s">
        <v>2245</v>
      </c>
      <c r="C361" t="s">
        <v>107</v>
      </c>
      <c r="D361" t="s">
        <v>108</v>
      </c>
      <c r="F361" t="s">
        <v>2246</v>
      </c>
      <c r="G361" t="s">
        <v>110</v>
      </c>
      <c r="H361" t="s">
        <v>2096</v>
      </c>
      <c r="I361" t="s">
        <v>2183</v>
      </c>
      <c r="J361" t="s">
        <v>879</v>
      </c>
      <c r="K361" t="s">
        <v>113</v>
      </c>
      <c r="L361" t="s">
        <v>1259</v>
      </c>
      <c r="M361" t="s">
        <v>115</v>
      </c>
      <c r="P361" t="s">
        <v>113</v>
      </c>
      <c r="Q361" t="s">
        <v>116</v>
      </c>
      <c r="S361" t="s">
        <v>117</v>
      </c>
      <c r="T361" t="s">
        <v>113</v>
      </c>
      <c r="AD361" t="s">
        <v>113</v>
      </c>
      <c r="AG361" t="s">
        <v>119</v>
      </c>
      <c r="AI361" t="s">
        <v>119</v>
      </c>
      <c r="AJ361" t="s">
        <v>119</v>
      </c>
      <c r="BK361">
        <v>40</v>
      </c>
      <c r="CN361" t="s">
        <v>113</v>
      </c>
      <c r="CO361" t="s">
        <v>113</v>
      </c>
      <c r="CP361" t="s">
        <v>113</v>
      </c>
      <c r="CQ361" t="s">
        <v>113</v>
      </c>
      <c r="CR361" t="s">
        <v>113</v>
      </c>
      <c r="CS361" t="s">
        <v>113</v>
      </c>
      <c r="CT361" t="s">
        <v>113</v>
      </c>
      <c r="CU361" t="s">
        <v>113</v>
      </c>
      <c r="CV361" t="s">
        <v>113</v>
      </c>
      <c r="CW361" t="s">
        <v>113</v>
      </c>
      <c r="CX361" t="s">
        <v>113</v>
      </c>
      <c r="CY361" t="s">
        <v>119</v>
      </c>
      <c r="CZ361" t="s">
        <v>121</v>
      </c>
    </row>
    <row r="362" spans="1:104" x14ac:dyDescent="0.3">
      <c r="A362" t="s">
        <v>2247</v>
      </c>
      <c r="B362" t="s">
        <v>2248</v>
      </c>
      <c r="C362" t="s">
        <v>797</v>
      </c>
      <c r="D362" t="s">
        <v>108</v>
      </c>
      <c r="E362" t="s">
        <v>2248</v>
      </c>
      <c r="F362" t="s">
        <v>2249</v>
      </c>
      <c r="G362" t="s">
        <v>110</v>
      </c>
      <c r="H362" t="s">
        <v>2114</v>
      </c>
      <c r="I362" t="s">
        <v>2250</v>
      </c>
      <c r="J362" t="s">
        <v>112</v>
      </c>
      <c r="K362" t="s">
        <v>113</v>
      </c>
      <c r="L362" t="s">
        <v>2251</v>
      </c>
      <c r="M362" t="s">
        <v>115</v>
      </c>
      <c r="P362" t="s">
        <v>113</v>
      </c>
      <c r="Q362" t="s">
        <v>116</v>
      </c>
      <c r="S362" t="s">
        <v>117</v>
      </c>
      <c r="T362" t="s">
        <v>113</v>
      </c>
      <c r="AD362" t="s">
        <v>113</v>
      </c>
      <c r="AG362" t="s">
        <v>119</v>
      </c>
      <c r="AI362" t="s">
        <v>119</v>
      </c>
      <c r="AJ362" t="s">
        <v>119</v>
      </c>
      <c r="CN362" t="s">
        <v>113</v>
      </c>
      <c r="CO362" t="s">
        <v>113</v>
      </c>
      <c r="CP362" t="s">
        <v>113</v>
      </c>
      <c r="CQ362" t="s">
        <v>113</v>
      </c>
      <c r="CR362" t="s">
        <v>113</v>
      </c>
      <c r="CS362" t="s">
        <v>113</v>
      </c>
      <c r="CT362" t="s">
        <v>113</v>
      </c>
      <c r="CU362" t="s">
        <v>113</v>
      </c>
      <c r="CV362" t="s">
        <v>113</v>
      </c>
      <c r="CW362" t="s">
        <v>113</v>
      </c>
      <c r="CX362" t="s">
        <v>113</v>
      </c>
      <c r="CY362" t="s">
        <v>119</v>
      </c>
      <c r="CZ362" t="s">
        <v>121</v>
      </c>
    </row>
    <row r="363" spans="1:104" x14ac:dyDescent="0.3">
      <c r="A363" t="s">
        <v>2252</v>
      </c>
      <c r="B363" t="s">
        <v>2253</v>
      </c>
      <c r="C363" t="s">
        <v>124</v>
      </c>
      <c r="D363" t="s">
        <v>108</v>
      </c>
      <c r="E363" t="s">
        <v>2254</v>
      </c>
      <c r="G363" t="s">
        <v>110</v>
      </c>
      <c r="H363" t="s">
        <v>2096</v>
      </c>
      <c r="I363" t="s">
        <v>2255</v>
      </c>
      <c r="J363" t="s">
        <v>127</v>
      </c>
      <c r="K363" t="s">
        <v>137</v>
      </c>
      <c r="L363" t="s">
        <v>2256</v>
      </c>
      <c r="M363" t="s">
        <v>115</v>
      </c>
      <c r="P363" t="s">
        <v>113</v>
      </c>
      <c r="Q363" t="s">
        <v>116</v>
      </c>
      <c r="S363" t="s">
        <v>117</v>
      </c>
      <c r="T363" t="s">
        <v>113</v>
      </c>
      <c r="U363" t="s">
        <v>112</v>
      </c>
      <c r="AD363" t="s">
        <v>113</v>
      </c>
      <c r="AE363">
        <v>45870</v>
      </c>
      <c r="AF363">
        <v>45868</v>
      </c>
      <c r="AG363" t="s">
        <v>119</v>
      </c>
      <c r="AH363">
        <v>45875</v>
      </c>
      <c r="AI363" t="s">
        <v>119</v>
      </c>
      <c r="AJ363" t="s">
        <v>119</v>
      </c>
      <c r="AK363">
        <v>45870</v>
      </c>
      <c r="AL363">
        <v>45868</v>
      </c>
      <c r="AN363">
        <v>45875</v>
      </c>
      <c r="AO363">
        <v>45873</v>
      </c>
      <c r="AT363">
        <v>45868</v>
      </c>
      <c r="AU363">
        <v>45868</v>
      </c>
      <c r="AW363">
        <v>45868</v>
      </c>
      <c r="AX363">
        <v>45868</v>
      </c>
      <c r="AZ363">
        <v>45876</v>
      </c>
      <c r="BA363">
        <v>45876</v>
      </c>
      <c r="BC363">
        <v>45870</v>
      </c>
      <c r="BD363">
        <v>45870</v>
      </c>
      <c r="BG363">
        <v>45880</v>
      </c>
      <c r="BH363">
        <v>45880</v>
      </c>
      <c r="BK363">
        <v>40</v>
      </c>
      <c r="BL363">
        <v>45884</v>
      </c>
      <c r="BM363">
        <v>45884</v>
      </c>
      <c r="BO363">
        <v>45888</v>
      </c>
      <c r="BP363">
        <v>45888</v>
      </c>
      <c r="BR363">
        <v>45894</v>
      </c>
      <c r="BS363">
        <v>45894</v>
      </c>
      <c r="BU363">
        <v>45894</v>
      </c>
      <c r="BV363">
        <v>45894</v>
      </c>
      <c r="BX363" t="s">
        <v>2083</v>
      </c>
      <c r="CI363">
        <v>45893</v>
      </c>
      <c r="CJ363">
        <v>45893</v>
      </c>
      <c r="CN363" t="s">
        <v>113</v>
      </c>
      <c r="CO363" t="s">
        <v>113</v>
      </c>
      <c r="CP363" t="s">
        <v>113</v>
      </c>
      <c r="CQ363" t="s">
        <v>113</v>
      </c>
      <c r="CR363" t="s">
        <v>113</v>
      </c>
      <c r="CS363" t="s">
        <v>113</v>
      </c>
      <c r="CT363" t="s">
        <v>113</v>
      </c>
      <c r="CU363" t="s">
        <v>113</v>
      </c>
      <c r="CV363" t="s">
        <v>113</v>
      </c>
      <c r="CW363" t="s">
        <v>113</v>
      </c>
      <c r="CX363" t="s">
        <v>113</v>
      </c>
      <c r="CY363" t="s">
        <v>119</v>
      </c>
      <c r="CZ363" t="s">
        <v>121</v>
      </c>
    </row>
    <row r="364" spans="1:104" x14ac:dyDescent="0.3">
      <c r="A364" t="s">
        <v>2257</v>
      </c>
      <c r="B364" t="s">
        <v>2258</v>
      </c>
      <c r="C364" t="s">
        <v>124</v>
      </c>
      <c r="D364" t="s">
        <v>108</v>
      </c>
      <c r="F364" t="s">
        <v>2259</v>
      </c>
      <c r="G364" t="s">
        <v>110</v>
      </c>
      <c r="H364" t="s">
        <v>2096</v>
      </c>
      <c r="I364" t="s">
        <v>2260</v>
      </c>
      <c r="K364" t="s">
        <v>113</v>
      </c>
      <c r="L364" t="s">
        <v>2261</v>
      </c>
      <c r="M364" t="s">
        <v>115</v>
      </c>
      <c r="P364" t="s">
        <v>113</v>
      </c>
      <c r="Q364" t="s">
        <v>116</v>
      </c>
      <c r="S364" t="s">
        <v>117</v>
      </c>
      <c r="T364" t="s">
        <v>113</v>
      </c>
      <c r="AD364" t="s">
        <v>113</v>
      </c>
      <c r="AG364" t="s">
        <v>119</v>
      </c>
      <c r="AI364" t="s">
        <v>119</v>
      </c>
      <c r="AJ364" t="s">
        <v>119</v>
      </c>
      <c r="CN364" t="s">
        <v>113</v>
      </c>
      <c r="CO364" t="s">
        <v>113</v>
      </c>
      <c r="CP364" t="s">
        <v>113</v>
      </c>
      <c r="CQ364" t="s">
        <v>113</v>
      </c>
      <c r="CR364" t="s">
        <v>113</v>
      </c>
      <c r="CS364" t="s">
        <v>113</v>
      </c>
      <c r="CT364" t="s">
        <v>113</v>
      </c>
      <c r="CU364" t="s">
        <v>113</v>
      </c>
      <c r="CV364" t="s">
        <v>113</v>
      </c>
      <c r="CW364" t="s">
        <v>113</v>
      </c>
      <c r="CX364" t="s">
        <v>113</v>
      </c>
      <c r="CY364" t="s">
        <v>119</v>
      </c>
      <c r="CZ364" t="s">
        <v>121</v>
      </c>
    </row>
    <row r="365" spans="1:104" x14ac:dyDescent="0.3">
      <c r="A365" t="s">
        <v>2262</v>
      </c>
      <c r="B365" t="s">
        <v>2263</v>
      </c>
      <c r="C365" t="s">
        <v>1098</v>
      </c>
      <c r="D365" t="s">
        <v>108</v>
      </c>
      <c r="F365" t="s">
        <v>2264</v>
      </c>
      <c r="G365" t="s">
        <v>110</v>
      </c>
      <c r="H365" t="s">
        <v>2096</v>
      </c>
      <c r="I365" t="s">
        <v>2265</v>
      </c>
      <c r="J365" t="s">
        <v>869</v>
      </c>
      <c r="K365" t="s">
        <v>113</v>
      </c>
      <c r="L365" t="s">
        <v>2266</v>
      </c>
      <c r="M365" t="s">
        <v>115</v>
      </c>
      <c r="P365" t="s">
        <v>113</v>
      </c>
      <c r="Q365" t="s">
        <v>116</v>
      </c>
      <c r="S365" t="s">
        <v>117</v>
      </c>
      <c r="T365" t="s">
        <v>113</v>
      </c>
      <c r="AD365" t="s">
        <v>113</v>
      </c>
      <c r="AG365" t="s">
        <v>119</v>
      </c>
      <c r="AI365" t="s">
        <v>119</v>
      </c>
      <c r="AJ365" t="s">
        <v>119</v>
      </c>
      <c r="BK365">
        <v>100</v>
      </c>
      <c r="CN365" t="s">
        <v>113</v>
      </c>
      <c r="CO365" t="s">
        <v>113</v>
      </c>
      <c r="CP365" t="s">
        <v>113</v>
      </c>
      <c r="CQ365" t="s">
        <v>113</v>
      </c>
      <c r="CR365" t="s">
        <v>113</v>
      </c>
      <c r="CS365" t="s">
        <v>113</v>
      </c>
      <c r="CT365" t="s">
        <v>113</v>
      </c>
      <c r="CU365" t="s">
        <v>113</v>
      </c>
      <c r="CV365" t="s">
        <v>113</v>
      </c>
      <c r="CW365" t="s">
        <v>113</v>
      </c>
      <c r="CX365" t="s">
        <v>113</v>
      </c>
      <c r="CY365" t="s">
        <v>119</v>
      </c>
      <c r="CZ365" t="s">
        <v>121</v>
      </c>
    </row>
    <row r="366" spans="1:104" x14ac:dyDescent="0.3">
      <c r="A366" t="s">
        <v>2267</v>
      </c>
      <c r="B366" t="s">
        <v>2268</v>
      </c>
      <c r="C366" t="s">
        <v>292</v>
      </c>
      <c r="D366" t="s">
        <v>108</v>
      </c>
      <c r="E366" t="s">
        <v>2269</v>
      </c>
      <c r="F366" t="s">
        <v>2269</v>
      </c>
      <c r="G366" t="s">
        <v>110</v>
      </c>
      <c r="H366" t="s">
        <v>2114</v>
      </c>
      <c r="I366" t="s">
        <v>2270</v>
      </c>
      <c r="J366" t="s">
        <v>112</v>
      </c>
      <c r="K366" t="s">
        <v>113</v>
      </c>
      <c r="L366" t="s">
        <v>1107</v>
      </c>
      <c r="M366" t="s">
        <v>115</v>
      </c>
      <c r="P366" t="s">
        <v>113</v>
      </c>
      <c r="Q366" t="s">
        <v>116</v>
      </c>
      <c r="S366" t="s">
        <v>117</v>
      </c>
      <c r="T366" t="s">
        <v>113</v>
      </c>
      <c r="AD366" t="s">
        <v>113</v>
      </c>
      <c r="AG366" t="s">
        <v>119</v>
      </c>
      <c r="AI366" t="s">
        <v>119</v>
      </c>
      <c r="AJ366" t="s">
        <v>119</v>
      </c>
      <c r="BK366">
        <v>40</v>
      </c>
      <c r="CN366" t="s">
        <v>113</v>
      </c>
      <c r="CO366" t="s">
        <v>113</v>
      </c>
      <c r="CP366" t="s">
        <v>113</v>
      </c>
      <c r="CQ366" t="s">
        <v>113</v>
      </c>
      <c r="CR366" t="s">
        <v>113</v>
      </c>
      <c r="CS366" t="s">
        <v>113</v>
      </c>
      <c r="CT366" t="s">
        <v>113</v>
      </c>
      <c r="CU366" t="s">
        <v>113</v>
      </c>
      <c r="CV366" t="s">
        <v>113</v>
      </c>
      <c r="CW366" t="s">
        <v>113</v>
      </c>
      <c r="CX366" t="s">
        <v>113</v>
      </c>
      <c r="CY366" t="s">
        <v>119</v>
      </c>
      <c r="CZ366" t="s">
        <v>121</v>
      </c>
    </row>
    <row r="367" spans="1:104" x14ac:dyDescent="0.3">
      <c r="A367" t="s">
        <v>2271</v>
      </c>
      <c r="B367" t="s">
        <v>2272</v>
      </c>
      <c r="C367" t="s">
        <v>107</v>
      </c>
      <c r="D367" t="s">
        <v>108</v>
      </c>
      <c r="F367" t="s">
        <v>2272</v>
      </c>
      <c r="G367" t="s">
        <v>2273</v>
      </c>
      <c r="H367" t="s">
        <v>2096</v>
      </c>
      <c r="I367" t="s">
        <v>2274</v>
      </c>
      <c r="J367" t="s">
        <v>2275</v>
      </c>
      <c r="K367" t="s">
        <v>113</v>
      </c>
      <c r="L367" t="s">
        <v>2276</v>
      </c>
      <c r="M367" t="s">
        <v>344</v>
      </c>
      <c r="P367" t="s">
        <v>113</v>
      </c>
      <c r="Q367" t="s">
        <v>116</v>
      </c>
      <c r="S367" t="s">
        <v>117</v>
      </c>
      <c r="T367" t="s">
        <v>113</v>
      </c>
      <c r="AD367" t="s">
        <v>113</v>
      </c>
      <c r="AG367" t="s">
        <v>119</v>
      </c>
      <c r="AI367" t="s">
        <v>119</v>
      </c>
      <c r="AJ367" t="s">
        <v>119</v>
      </c>
      <c r="CN367" t="s">
        <v>113</v>
      </c>
      <c r="CO367" t="s">
        <v>113</v>
      </c>
      <c r="CP367" t="s">
        <v>113</v>
      </c>
      <c r="CQ367" t="s">
        <v>113</v>
      </c>
      <c r="CR367" t="s">
        <v>113</v>
      </c>
      <c r="CS367" t="s">
        <v>113</v>
      </c>
      <c r="CT367" t="s">
        <v>113</v>
      </c>
      <c r="CU367" t="s">
        <v>113</v>
      </c>
      <c r="CV367" t="s">
        <v>113</v>
      </c>
      <c r="CW367" t="s">
        <v>113</v>
      </c>
      <c r="CX367" t="s">
        <v>113</v>
      </c>
      <c r="CY367" t="s">
        <v>119</v>
      </c>
      <c r="CZ367" t="s">
        <v>121</v>
      </c>
    </row>
    <row r="368" spans="1:104" x14ac:dyDescent="0.3">
      <c r="A368" t="s">
        <v>2277</v>
      </c>
      <c r="B368" t="s">
        <v>2278</v>
      </c>
      <c r="C368" t="s">
        <v>107</v>
      </c>
      <c r="D368" t="s">
        <v>108</v>
      </c>
      <c r="F368" t="s">
        <v>2278</v>
      </c>
      <c r="G368" t="s">
        <v>2273</v>
      </c>
      <c r="H368" t="s">
        <v>2096</v>
      </c>
      <c r="I368" t="s">
        <v>2279</v>
      </c>
      <c r="J368" t="s">
        <v>2275</v>
      </c>
      <c r="K368" t="s">
        <v>113</v>
      </c>
      <c r="L368" t="s">
        <v>2280</v>
      </c>
      <c r="M368" t="s">
        <v>438</v>
      </c>
      <c r="P368" t="s">
        <v>113</v>
      </c>
      <c r="Q368" t="s">
        <v>116</v>
      </c>
      <c r="S368" t="s">
        <v>117</v>
      </c>
      <c r="T368" t="s">
        <v>113</v>
      </c>
      <c r="AD368" t="s">
        <v>113</v>
      </c>
      <c r="AG368" t="s">
        <v>119</v>
      </c>
      <c r="AI368" t="s">
        <v>119</v>
      </c>
      <c r="AJ368" t="s">
        <v>119</v>
      </c>
      <c r="CN368" t="s">
        <v>113</v>
      </c>
      <c r="CO368" t="s">
        <v>113</v>
      </c>
      <c r="CP368" t="s">
        <v>113</v>
      </c>
      <c r="CQ368" t="s">
        <v>113</v>
      </c>
      <c r="CR368" t="s">
        <v>113</v>
      </c>
      <c r="CS368" t="s">
        <v>113</v>
      </c>
      <c r="CT368" t="s">
        <v>113</v>
      </c>
      <c r="CU368" t="s">
        <v>113</v>
      </c>
      <c r="CV368" t="s">
        <v>113</v>
      </c>
      <c r="CW368" t="s">
        <v>113</v>
      </c>
      <c r="CX368" t="s">
        <v>113</v>
      </c>
      <c r="CY368" t="s">
        <v>119</v>
      </c>
      <c r="CZ368" t="s">
        <v>121</v>
      </c>
    </row>
    <row r="369" spans="1:105" x14ac:dyDescent="0.3">
      <c r="A369" t="s">
        <v>2281</v>
      </c>
      <c r="B369" t="s">
        <v>2282</v>
      </c>
      <c r="C369" t="s">
        <v>107</v>
      </c>
      <c r="D369" t="s">
        <v>108</v>
      </c>
      <c r="G369" t="s">
        <v>2273</v>
      </c>
      <c r="H369" t="s">
        <v>2096</v>
      </c>
      <c r="I369" t="s">
        <v>2283</v>
      </c>
      <c r="J369" t="s">
        <v>2273</v>
      </c>
      <c r="K369" t="s">
        <v>113</v>
      </c>
      <c r="L369" t="s">
        <v>2284</v>
      </c>
      <c r="M369" t="s">
        <v>1171</v>
      </c>
      <c r="P369" t="s">
        <v>113</v>
      </c>
      <c r="Q369" t="s">
        <v>116</v>
      </c>
      <c r="S369" t="s">
        <v>117</v>
      </c>
      <c r="T369" t="s">
        <v>113</v>
      </c>
      <c r="AD369" t="s">
        <v>113</v>
      </c>
      <c r="AG369" t="s">
        <v>119</v>
      </c>
      <c r="AI369" t="s">
        <v>119</v>
      </c>
      <c r="AJ369" t="s">
        <v>119</v>
      </c>
      <c r="CN369" t="s">
        <v>113</v>
      </c>
      <c r="CO369" t="s">
        <v>113</v>
      </c>
      <c r="CP369" t="s">
        <v>113</v>
      </c>
      <c r="CQ369" t="s">
        <v>113</v>
      </c>
      <c r="CR369" t="s">
        <v>113</v>
      </c>
      <c r="CS369" t="s">
        <v>113</v>
      </c>
      <c r="CT369" t="s">
        <v>113</v>
      </c>
      <c r="CU369" t="s">
        <v>113</v>
      </c>
      <c r="CV369" t="s">
        <v>113</v>
      </c>
      <c r="CW369" t="s">
        <v>113</v>
      </c>
      <c r="CX369" t="s">
        <v>113</v>
      </c>
      <c r="CY369" t="s">
        <v>119</v>
      </c>
      <c r="CZ369" t="s">
        <v>121</v>
      </c>
    </row>
    <row r="370" spans="1:105" x14ac:dyDescent="0.3">
      <c r="A370" t="s">
        <v>2285</v>
      </c>
      <c r="B370" t="s">
        <v>2286</v>
      </c>
      <c r="C370" t="s">
        <v>107</v>
      </c>
      <c r="D370" t="s">
        <v>108</v>
      </c>
      <c r="F370" t="s">
        <v>2286</v>
      </c>
      <c r="G370" t="s">
        <v>2273</v>
      </c>
      <c r="H370" t="s">
        <v>2096</v>
      </c>
      <c r="I370" t="s">
        <v>2287</v>
      </c>
      <c r="J370" t="s">
        <v>2275</v>
      </c>
      <c r="K370" t="s">
        <v>113</v>
      </c>
      <c r="L370" t="s">
        <v>2288</v>
      </c>
      <c r="M370" t="s">
        <v>2289</v>
      </c>
      <c r="P370" t="s">
        <v>113</v>
      </c>
      <c r="Q370" t="s">
        <v>116</v>
      </c>
      <c r="S370" t="s">
        <v>117</v>
      </c>
      <c r="T370" t="s">
        <v>113</v>
      </c>
      <c r="AD370" t="s">
        <v>113</v>
      </c>
      <c r="AG370" t="s">
        <v>119</v>
      </c>
      <c r="AI370" t="s">
        <v>119</v>
      </c>
      <c r="AJ370" t="s">
        <v>119</v>
      </c>
      <c r="CN370" t="s">
        <v>113</v>
      </c>
      <c r="CO370" t="s">
        <v>113</v>
      </c>
      <c r="CP370" t="s">
        <v>113</v>
      </c>
      <c r="CQ370" t="s">
        <v>113</v>
      </c>
      <c r="CR370" t="s">
        <v>113</v>
      </c>
      <c r="CS370" t="s">
        <v>113</v>
      </c>
      <c r="CT370" t="s">
        <v>113</v>
      </c>
      <c r="CU370" t="s">
        <v>113</v>
      </c>
      <c r="CV370" t="s">
        <v>113</v>
      </c>
      <c r="CW370" t="s">
        <v>113</v>
      </c>
      <c r="CX370" t="s">
        <v>113</v>
      </c>
      <c r="CY370" t="s">
        <v>119</v>
      </c>
      <c r="CZ370" t="s">
        <v>121</v>
      </c>
    </row>
    <row r="371" spans="1:105" x14ac:dyDescent="0.3">
      <c r="A371" t="s">
        <v>2290</v>
      </c>
      <c r="B371" t="s">
        <v>2291</v>
      </c>
      <c r="C371" t="s">
        <v>107</v>
      </c>
      <c r="D371" t="s">
        <v>108</v>
      </c>
      <c r="F371" t="s">
        <v>2291</v>
      </c>
      <c r="G371" t="s">
        <v>2273</v>
      </c>
      <c r="H371" t="s">
        <v>2096</v>
      </c>
      <c r="I371" t="s">
        <v>2292</v>
      </c>
      <c r="J371" t="s">
        <v>2275</v>
      </c>
      <c r="K371" t="s">
        <v>113</v>
      </c>
      <c r="L371" t="s">
        <v>2293</v>
      </c>
      <c r="M371" t="s">
        <v>2289</v>
      </c>
      <c r="P371" t="s">
        <v>113</v>
      </c>
      <c r="Q371" t="s">
        <v>116</v>
      </c>
      <c r="S371" t="s">
        <v>117</v>
      </c>
      <c r="T371" t="s">
        <v>113</v>
      </c>
      <c r="AD371" t="s">
        <v>113</v>
      </c>
      <c r="AG371" t="s">
        <v>119</v>
      </c>
      <c r="AI371" t="s">
        <v>119</v>
      </c>
      <c r="AJ371" t="s">
        <v>119</v>
      </c>
      <c r="CN371" t="s">
        <v>113</v>
      </c>
      <c r="CO371" t="s">
        <v>113</v>
      </c>
      <c r="CP371" t="s">
        <v>113</v>
      </c>
      <c r="CQ371" t="s">
        <v>113</v>
      </c>
      <c r="CR371" t="s">
        <v>113</v>
      </c>
      <c r="CS371" t="s">
        <v>113</v>
      </c>
      <c r="CT371" t="s">
        <v>113</v>
      </c>
      <c r="CU371" t="s">
        <v>113</v>
      </c>
      <c r="CV371" t="s">
        <v>113</v>
      </c>
      <c r="CW371" t="s">
        <v>113</v>
      </c>
      <c r="CX371" t="s">
        <v>113</v>
      </c>
      <c r="CY371" t="s">
        <v>119</v>
      </c>
      <c r="CZ371" t="s">
        <v>121</v>
      </c>
    </row>
    <row r="372" spans="1:105" x14ac:dyDescent="0.3">
      <c r="A372" t="s">
        <v>2294</v>
      </c>
      <c r="B372" t="s">
        <v>2295</v>
      </c>
      <c r="C372" t="s">
        <v>124</v>
      </c>
      <c r="D372" t="s">
        <v>108</v>
      </c>
      <c r="E372" t="s">
        <v>2296</v>
      </c>
      <c r="F372" t="s">
        <v>2297</v>
      </c>
      <c r="G372" t="s">
        <v>133</v>
      </c>
      <c r="H372" t="s">
        <v>2096</v>
      </c>
      <c r="I372" t="s">
        <v>2298</v>
      </c>
      <c r="J372" t="s">
        <v>933</v>
      </c>
      <c r="K372" t="s">
        <v>113</v>
      </c>
      <c r="L372" t="s">
        <v>2299</v>
      </c>
      <c r="M372" t="s">
        <v>218</v>
      </c>
      <c r="P372" t="s">
        <v>113</v>
      </c>
      <c r="Q372" t="s">
        <v>116</v>
      </c>
      <c r="S372" t="s">
        <v>117</v>
      </c>
      <c r="T372" t="s">
        <v>113</v>
      </c>
      <c r="AD372" t="s">
        <v>113</v>
      </c>
      <c r="AG372" t="s">
        <v>119</v>
      </c>
      <c r="AI372" t="s">
        <v>119</v>
      </c>
      <c r="AJ372" t="s">
        <v>119</v>
      </c>
      <c r="BK372" t="s">
        <v>889</v>
      </c>
      <c r="CN372" t="s">
        <v>113</v>
      </c>
      <c r="CO372" t="s">
        <v>113</v>
      </c>
      <c r="CP372" t="s">
        <v>113</v>
      </c>
      <c r="CQ372" t="s">
        <v>113</v>
      </c>
      <c r="CR372" t="s">
        <v>113</v>
      </c>
      <c r="CS372" t="s">
        <v>113</v>
      </c>
      <c r="CT372" t="s">
        <v>113</v>
      </c>
      <c r="CU372" t="s">
        <v>113</v>
      </c>
      <c r="CV372" t="s">
        <v>113</v>
      </c>
      <c r="CW372" t="s">
        <v>113</v>
      </c>
      <c r="CX372" t="s">
        <v>113</v>
      </c>
      <c r="CY372" t="s">
        <v>119</v>
      </c>
      <c r="CZ372" t="s">
        <v>121</v>
      </c>
    </row>
    <row r="373" spans="1:105" x14ac:dyDescent="0.3">
      <c r="A373" t="s">
        <v>2300</v>
      </c>
      <c r="B373" t="s">
        <v>2301</v>
      </c>
      <c r="C373" t="s">
        <v>107</v>
      </c>
      <c r="D373" t="s">
        <v>108</v>
      </c>
      <c r="E373" t="s">
        <v>2302</v>
      </c>
      <c r="F373" t="s">
        <v>2303</v>
      </c>
      <c r="G373" t="s">
        <v>133</v>
      </c>
      <c r="H373" t="s">
        <v>2096</v>
      </c>
      <c r="I373" t="s">
        <v>2304</v>
      </c>
      <c r="J373" t="s">
        <v>1001</v>
      </c>
      <c r="K373" t="s">
        <v>113</v>
      </c>
      <c r="L373" t="s">
        <v>2305</v>
      </c>
      <c r="M373" t="s">
        <v>218</v>
      </c>
      <c r="P373" t="s">
        <v>113</v>
      </c>
      <c r="Q373" t="s">
        <v>116</v>
      </c>
      <c r="S373" t="s">
        <v>117</v>
      </c>
      <c r="T373" t="s">
        <v>113</v>
      </c>
      <c r="U373" t="s">
        <v>113</v>
      </c>
      <c r="AD373" t="s">
        <v>113</v>
      </c>
      <c r="AG373" t="s">
        <v>119</v>
      </c>
      <c r="AI373" t="s">
        <v>119</v>
      </c>
      <c r="AJ373" t="s">
        <v>119</v>
      </c>
      <c r="BF373" t="s">
        <v>149</v>
      </c>
      <c r="BK373" t="s">
        <v>474</v>
      </c>
      <c r="CN373" t="s">
        <v>113</v>
      </c>
      <c r="CO373" t="s">
        <v>113</v>
      </c>
      <c r="CP373" t="s">
        <v>113</v>
      </c>
      <c r="CQ373" t="s">
        <v>113</v>
      </c>
      <c r="CR373" t="s">
        <v>113</v>
      </c>
      <c r="CS373" t="s">
        <v>113</v>
      </c>
      <c r="CT373" t="s">
        <v>113</v>
      </c>
      <c r="CU373" t="s">
        <v>113</v>
      </c>
      <c r="CV373" t="s">
        <v>113</v>
      </c>
      <c r="CW373" t="s">
        <v>113</v>
      </c>
      <c r="CX373" t="s">
        <v>113</v>
      </c>
      <c r="CY373" t="s">
        <v>119</v>
      </c>
      <c r="CZ373" t="s">
        <v>121</v>
      </c>
    </row>
    <row r="374" spans="1:105" x14ac:dyDescent="0.3">
      <c r="A374" t="s">
        <v>2306</v>
      </c>
      <c r="B374" t="s">
        <v>2307</v>
      </c>
      <c r="C374" t="s">
        <v>124</v>
      </c>
      <c r="D374" t="s">
        <v>108</v>
      </c>
      <c r="E374" t="s">
        <v>2308</v>
      </c>
      <c r="F374" t="s">
        <v>2309</v>
      </c>
      <c r="G374" t="s">
        <v>133</v>
      </c>
      <c r="H374" t="s">
        <v>2096</v>
      </c>
      <c r="I374" t="s">
        <v>2310</v>
      </c>
      <c r="J374" t="s">
        <v>1001</v>
      </c>
      <c r="K374" t="s">
        <v>113</v>
      </c>
      <c r="L374" t="s">
        <v>2311</v>
      </c>
      <c r="M374" t="s">
        <v>218</v>
      </c>
      <c r="P374" t="s">
        <v>113</v>
      </c>
      <c r="Q374" t="s">
        <v>116</v>
      </c>
      <c r="S374" t="s">
        <v>117</v>
      </c>
      <c r="T374" t="s">
        <v>113</v>
      </c>
      <c r="U374" t="s">
        <v>113</v>
      </c>
      <c r="AD374" t="s">
        <v>113</v>
      </c>
      <c r="AG374" t="s">
        <v>119</v>
      </c>
      <c r="AI374" t="s">
        <v>119</v>
      </c>
      <c r="AJ374" t="s">
        <v>119</v>
      </c>
      <c r="BF374" t="s">
        <v>149</v>
      </c>
      <c r="BK374" t="s">
        <v>889</v>
      </c>
      <c r="CN374" t="s">
        <v>113</v>
      </c>
      <c r="CO374" t="s">
        <v>113</v>
      </c>
      <c r="CP374" t="s">
        <v>113</v>
      </c>
      <c r="CQ374" t="s">
        <v>113</v>
      </c>
      <c r="CR374" t="s">
        <v>113</v>
      </c>
      <c r="CS374" t="s">
        <v>113</v>
      </c>
      <c r="CT374" t="s">
        <v>113</v>
      </c>
      <c r="CU374" t="s">
        <v>113</v>
      </c>
      <c r="CV374" t="s">
        <v>113</v>
      </c>
      <c r="CW374" t="s">
        <v>113</v>
      </c>
      <c r="CX374" t="s">
        <v>113</v>
      </c>
      <c r="CY374" t="s">
        <v>119</v>
      </c>
      <c r="CZ374" t="s">
        <v>121</v>
      </c>
    </row>
    <row r="375" spans="1:105" x14ac:dyDescent="0.3">
      <c r="A375" t="s">
        <v>2312</v>
      </c>
      <c r="B375" t="s">
        <v>2313</v>
      </c>
      <c r="C375" t="s">
        <v>107</v>
      </c>
      <c r="D375" t="s">
        <v>108</v>
      </c>
      <c r="F375" t="s">
        <v>2314</v>
      </c>
      <c r="G375" t="s">
        <v>247</v>
      </c>
      <c r="H375" t="s">
        <v>2096</v>
      </c>
      <c r="I375" t="s">
        <v>2315</v>
      </c>
      <c r="J375" t="s">
        <v>112</v>
      </c>
      <c r="K375" t="s">
        <v>113</v>
      </c>
      <c r="L375" t="s">
        <v>2316</v>
      </c>
      <c r="M375" t="s">
        <v>2317</v>
      </c>
      <c r="P375" t="s">
        <v>113</v>
      </c>
      <c r="Q375" t="s">
        <v>116</v>
      </c>
      <c r="S375" t="s">
        <v>117</v>
      </c>
      <c r="T375" t="s">
        <v>113</v>
      </c>
      <c r="AD375" t="s">
        <v>113</v>
      </c>
      <c r="AG375" t="s">
        <v>119</v>
      </c>
      <c r="AI375" t="s">
        <v>119</v>
      </c>
      <c r="AJ375" t="s">
        <v>119</v>
      </c>
      <c r="BK375">
        <v>40</v>
      </c>
      <c r="CN375" t="s">
        <v>113</v>
      </c>
      <c r="CO375" t="s">
        <v>113</v>
      </c>
      <c r="CP375" t="s">
        <v>113</v>
      </c>
      <c r="CQ375" t="s">
        <v>113</v>
      </c>
      <c r="CR375" t="s">
        <v>113</v>
      </c>
      <c r="CS375" t="s">
        <v>113</v>
      </c>
      <c r="CT375" t="s">
        <v>113</v>
      </c>
      <c r="CU375" t="s">
        <v>113</v>
      </c>
      <c r="CV375" t="s">
        <v>113</v>
      </c>
      <c r="CW375" t="s">
        <v>113</v>
      </c>
      <c r="CX375" t="s">
        <v>113</v>
      </c>
      <c r="CY375" t="s">
        <v>119</v>
      </c>
      <c r="CZ375" t="s">
        <v>258</v>
      </c>
    </row>
    <row r="376" spans="1:105" x14ac:dyDescent="0.3">
      <c r="A376" t="s">
        <v>2318</v>
      </c>
      <c r="B376" t="s">
        <v>2319</v>
      </c>
      <c r="C376" t="s">
        <v>107</v>
      </c>
      <c r="D376" t="s">
        <v>108</v>
      </c>
      <c r="F376" t="s">
        <v>2320</v>
      </c>
      <c r="G376" t="s">
        <v>247</v>
      </c>
      <c r="H376" t="s">
        <v>2096</v>
      </c>
      <c r="I376" t="s">
        <v>2321</v>
      </c>
      <c r="J376" t="s">
        <v>112</v>
      </c>
      <c r="K376" t="s">
        <v>113</v>
      </c>
      <c r="L376" t="s">
        <v>2322</v>
      </c>
      <c r="M376" t="s">
        <v>138</v>
      </c>
      <c r="P376" t="s">
        <v>113</v>
      </c>
      <c r="Q376" t="s">
        <v>116</v>
      </c>
      <c r="S376" t="s">
        <v>117</v>
      </c>
      <c r="T376" t="s">
        <v>113</v>
      </c>
      <c r="AD376" t="s">
        <v>113</v>
      </c>
      <c r="AG376" t="s">
        <v>119</v>
      </c>
      <c r="AI376" t="s">
        <v>119</v>
      </c>
      <c r="AJ376" t="s">
        <v>119</v>
      </c>
      <c r="BK376">
        <v>80</v>
      </c>
      <c r="CN376" t="s">
        <v>113</v>
      </c>
      <c r="CO376" t="s">
        <v>113</v>
      </c>
      <c r="CP376" t="s">
        <v>113</v>
      </c>
      <c r="CQ376" t="s">
        <v>113</v>
      </c>
      <c r="CR376" t="s">
        <v>113</v>
      </c>
      <c r="CS376" t="s">
        <v>113</v>
      </c>
      <c r="CT376" t="s">
        <v>113</v>
      </c>
      <c r="CU376" t="s">
        <v>113</v>
      </c>
      <c r="CV376" t="s">
        <v>113</v>
      </c>
      <c r="CW376" t="s">
        <v>113</v>
      </c>
      <c r="CX376" t="s">
        <v>113</v>
      </c>
      <c r="CY376" t="s">
        <v>119</v>
      </c>
      <c r="CZ376" t="s">
        <v>258</v>
      </c>
    </row>
    <row r="377" spans="1:105" x14ac:dyDescent="0.3">
      <c r="A377" t="s">
        <v>2323</v>
      </c>
      <c r="B377" t="s">
        <v>2324</v>
      </c>
      <c r="C377" t="s">
        <v>107</v>
      </c>
      <c r="D377" t="s">
        <v>108</v>
      </c>
      <c r="F377" t="s">
        <v>2325</v>
      </c>
      <c r="G377" t="s">
        <v>247</v>
      </c>
      <c r="H377" t="s">
        <v>2096</v>
      </c>
      <c r="I377" t="s">
        <v>2326</v>
      </c>
      <c r="J377" t="s">
        <v>1066</v>
      </c>
      <c r="K377" t="s">
        <v>113</v>
      </c>
      <c r="L377" t="s">
        <v>2327</v>
      </c>
      <c r="M377" t="s">
        <v>138</v>
      </c>
      <c r="P377" t="s">
        <v>113</v>
      </c>
      <c r="Q377" t="s">
        <v>116</v>
      </c>
      <c r="S377" t="s">
        <v>117</v>
      </c>
      <c r="T377" t="s">
        <v>113</v>
      </c>
      <c r="AD377" t="s">
        <v>113</v>
      </c>
      <c r="AG377" t="s">
        <v>119</v>
      </c>
      <c r="AI377" t="s">
        <v>119</v>
      </c>
      <c r="AJ377" t="s">
        <v>119</v>
      </c>
      <c r="BK377">
        <v>40</v>
      </c>
      <c r="CN377" t="s">
        <v>113</v>
      </c>
      <c r="CO377" t="s">
        <v>113</v>
      </c>
      <c r="CP377" t="s">
        <v>113</v>
      </c>
      <c r="CQ377" t="s">
        <v>113</v>
      </c>
      <c r="CR377" t="s">
        <v>113</v>
      </c>
      <c r="CS377" t="s">
        <v>113</v>
      </c>
      <c r="CT377" t="s">
        <v>113</v>
      </c>
      <c r="CU377" t="s">
        <v>113</v>
      </c>
      <c r="CV377" t="s">
        <v>113</v>
      </c>
      <c r="CW377" t="s">
        <v>113</v>
      </c>
      <c r="CX377" t="s">
        <v>113</v>
      </c>
      <c r="CY377" t="s">
        <v>119</v>
      </c>
      <c r="CZ377" t="s">
        <v>258</v>
      </c>
    </row>
    <row r="378" spans="1:105" x14ac:dyDescent="0.3">
      <c r="A378" t="s">
        <v>2328</v>
      </c>
      <c r="B378" t="s">
        <v>2329</v>
      </c>
      <c r="C378" t="s">
        <v>107</v>
      </c>
      <c r="D378" t="s">
        <v>108</v>
      </c>
      <c r="F378" t="s">
        <v>2330</v>
      </c>
      <c r="G378" t="s">
        <v>247</v>
      </c>
      <c r="H378" t="s">
        <v>2096</v>
      </c>
      <c r="I378" t="s">
        <v>2331</v>
      </c>
      <c r="J378" t="s">
        <v>1066</v>
      </c>
      <c r="K378" t="s">
        <v>113</v>
      </c>
      <c r="L378" t="s">
        <v>2332</v>
      </c>
      <c r="M378" t="s">
        <v>218</v>
      </c>
      <c r="P378" t="s">
        <v>113</v>
      </c>
      <c r="Q378" t="s">
        <v>116</v>
      </c>
      <c r="S378" t="s">
        <v>117</v>
      </c>
      <c r="T378" t="s">
        <v>113</v>
      </c>
      <c r="AD378" t="s">
        <v>113</v>
      </c>
      <c r="AG378" t="s">
        <v>119</v>
      </c>
      <c r="AI378" t="s">
        <v>119</v>
      </c>
      <c r="AJ378" t="s">
        <v>119</v>
      </c>
      <c r="BK378" t="s">
        <v>2333</v>
      </c>
      <c r="CN378" t="s">
        <v>113</v>
      </c>
      <c r="CO378" t="s">
        <v>113</v>
      </c>
      <c r="CP378" t="s">
        <v>113</v>
      </c>
      <c r="CQ378" t="s">
        <v>113</v>
      </c>
      <c r="CR378" t="s">
        <v>113</v>
      </c>
      <c r="CS378" t="s">
        <v>113</v>
      </c>
      <c r="CT378" t="s">
        <v>113</v>
      </c>
      <c r="CU378" t="s">
        <v>113</v>
      </c>
      <c r="CV378" t="s">
        <v>113</v>
      </c>
      <c r="CW378" t="s">
        <v>113</v>
      </c>
      <c r="CX378" t="s">
        <v>113</v>
      </c>
      <c r="CY378" t="s">
        <v>119</v>
      </c>
      <c r="CZ378" t="s">
        <v>258</v>
      </c>
    </row>
    <row r="379" spans="1:105" x14ac:dyDescent="0.3">
      <c r="A379" t="s">
        <v>2334</v>
      </c>
      <c r="B379" t="s">
        <v>2335</v>
      </c>
      <c r="C379" t="s">
        <v>107</v>
      </c>
      <c r="D379" t="s">
        <v>108</v>
      </c>
      <c r="F379" t="s">
        <v>2336</v>
      </c>
      <c r="G379" t="s">
        <v>247</v>
      </c>
      <c r="H379" t="s">
        <v>2096</v>
      </c>
      <c r="I379" t="s">
        <v>2337</v>
      </c>
      <c r="J379" t="s">
        <v>112</v>
      </c>
      <c r="K379" t="s">
        <v>113</v>
      </c>
      <c r="L379" t="s">
        <v>2338</v>
      </c>
      <c r="M379" t="s">
        <v>285</v>
      </c>
      <c r="P379" t="s">
        <v>113</v>
      </c>
      <c r="Q379" t="s">
        <v>116</v>
      </c>
      <c r="S379" t="s">
        <v>117</v>
      </c>
      <c r="T379" t="s">
        <v>113</v>
      </c>
      <c r="AD379" t="s">
        <v>113</v>
      </c>
      <c r="AG379" t="s">
        <v>119</v>
      </c>
      <c r="AI379" t="s">
        <v>119</v>
      </c>
      <c r="AJ379" t="s">
        <v>119</v>
      </c>
      <c r="BK379">
        <v>80</v>
      </c>
      <c r="CN379" t="s">
        <v>113</v>
      </c>
      <c r="CO379" t="s">
        <v>113</v>
      </c>
      <c r="CP379" t="s">
        <v>113</v>
      </c>
      <c r="CQ379" t="s">
        <v>113</v>
      </c>
      <c r="CR379" t="s">
        <v>113</v>
      </c>
      <c r="CS379" t="s">
        <v>113</v>
      </c>
      <c r="CT379" t="s">
        <v>113</v>
      </c>
      <c r="CU379" t="s">
        <v>113</v>
      </c>
      <c r="CV379" t="s">
        <v>113</v>
      </c>
      <c r="CW379" t="s">
        <v>113</v>
      </c>
      <c r="CX379" t="s">
        <v>113</v>
      </c>
      <c r="CY379" t="s">
        <v>119</v>
      </c>
      <c r="CZ379" t="s">
        <v>258</v>
      </c>
    </row>
    <row r="380" spans="1:105" x14ac:dyDescent="0.3">
      <c r="A380" t="s">
        <v>2339</v>
      </c>
      <c r="B380" t="s">
        <v>2340</v>
      </c>
      <c r="C380" t="s">
        <v>107</v>
      </c>
      <c r="D380" t="s">
        <v>108</v>
      </c>
      <c r="F380" t="s">
        <v>2341</v>
      </c>
      <c r="G380" t="s">
        <v>247</v>
      </c>
      <c r="H380" t="s">
        <v>2096</v>
      </c>
      <c r="I380" t="s">
        <v>2342</v>
      </c>
      <c r="J380" t="s">
        <v>112</v>
      </c>
      <c r="K380" t="s">
        <v>113</v>
      </c>
      <c r="L380" t="s">
        <v>2343</v>
      </c>
      <c r="M380" t="s">
        <v>285</v>
      </c>
      <c r="P380" t="s">
        <v>113</v>
      </c>
      <c r="Q380" t="s">
        <v>116</v>
      </c>
      <c r="S380" t="s">
        <v>117</v>
      </c>
      <c r="T380" t="s">
        <v>113</v>
      </c>
      <c r="AD380" t="s">
        <v>113</v>
      </c>
      <c r="AG380" t="s">
        <v>119</v>
      </c>
      <c r="AI380" t="s">
        <v>119</v>
      </c>
      <c r="AJ380" t="s">
        <v>119</v>
      </c>
      <c r="BK380">
        <v>80</v>
      </c>
      <c r="CN380" t="s">
        <v>113</v>
      </c>
      <c r="CO380" t="s">
        <v>113</v>
      </c>
      <c r="CP380" t="s">
        <v>113</v>
      </c>
      <c r="CQ380" t="s">
        <v>113</v>
      </c>
      <c r="CR380" t="s">
        <v>113</v>
      </c>
      <c r="CS380" t="s">
        <v>113</v>
      </c>
      <c r="CT380" t="s">
        <v>113</v>
      </c>
      <c r="CU380" t="s">
        <v>113</v>
      </c>
      <c r="CV380" t="s">
        <v>113</v>
      </c>
      <c r="CW380" t="s">
        <v>113</v>
      </c>
      <c r="CX380" t="s">
        <v>113</v>
      </c>
      <c r="CY380" t="s">
        <v>119</v>
      </c>
      <c r="CZ380" t="s">
        <v>258</v>
      </c>
    </row>
    <row r="381" spans="1:105" x14ac:dyDescent="0.3">
      <c r="A381" t="s">
        <v>2344</v>
      </c>
      <c r="B381" t="s">
        <v>2345</v>
      </c>
      <c r="C381" t="s">
        <v>107</v>
      </c>
      <c r="D381" t="s">
        <v>108</v>
      </c>
      <c r="F381" t="s">
        <v>2346</v>
      </c>
      <c r="G381" t="s">
        <v>247</v>
      </c>
      <c r="H381" t="s">
        <v>2096</v>
      </c>
      <c r="I381" t="s">
        <v>2347</v>
      </c>
      <c r="J381" t="s">
        <v>112</v>
      </c>
      <c r="K381" t="s">
        <v>113</v>
      </c>
      <c r="L381" t="s">
        <v>2343</v>
      </c>
      <c r="M381" t="s">
        <v>285</v>
      </c>
      <c r="P381" t="s">
        <v>113</v>
      </c>
      <c r="Q381" t="s">
        <v>116</v>
      </c>
      <c r="S381" t="s">
        <v>117</v>
      </c>
      <c r="T381" t="s">
        <v>113</v>
      </c>
      <c r="AD381" t="s">
        <v>113</v>
      </c>
      <c r="AG381" t="s">
        <v>119</v>
      </c>
      <c r="AI381" t="s">
        <v>119</v>
      </c>
      <c r="AJ381" t="s">
        <v>119</v>
      </c>
      <c r="BK381">
        <v>40</v>
      </c>
      <c r="CN381" t="s">
        <v>113</v>
      </c>
      <c r="CO381" t="s">
        <v>113</v>
      </c>
      <c r="CP381" t="s">
        <v>113</v>
      </c>
      <c r="CQ381" t="s">
        <v>113</v>
      </c>
      <c r="CR381" t="s">
        <v>113</v>
      </c>
      <c r="CS381" t="s">
        <v>113</v>
      </c>
      <c r="CT381" t="s">
        <v>113</v>
      </c>
      <c r="CU381" t="s">
        <v>113</v>
      </c>
      <c r="CV381" t="s">
        <v>113</v>
      </c>
      <c r="CW381" t="s">
        <v>113</v>
      </c>
      <c r="CX381" t="s">
        <v>113</v>
      </c>
      <c r="CY381" t="s">
        <v>119</v>
      </c>
      <c r="CZ381" t="s">
        <v>258</v>
      </c>
    </row>
    <row r="382" spans="1:105" x14ac:dyDescent="0.3">
      <c r="A382" t="s">
        <v>2348</v>
      </c>
      <c r="B382" t="s">
        <v>2349</v>
      </c>
      <c r="C382" t="s">
        <v>107</v>
      </c>
      <c r="D382" t="s">
        <v>108</v>
      </c>
      <c r="F382" t="s">
        <v>2350</v>
      </c>
      <c r="G382" t="s">
        <v>247</v>
      </c>
      <c r="H382" t="s">
        <v>2096</v>
      </c>
      <c r="I382" t="s">
        <v>2351</v>
      </c>
      <c r="J382" t="s">
        <v>112</v>
      </c>
      <c r="K382" t="s">
        <v>113</v>
      </c>
      <c r="L382" t="s">
        <v>2352</v>
      </c>
      <c r="M382" t="s">
        <v>285</v>
      </c>
      <c r="P382" t="s">
        <v>113</v>
      </c>
      <c r="Q382" t="s">
        <v>116</v>
      </c>
      <c r="S382" t="s">
        <v>117</v>
      </c>
      <c r="T382" t="s">
        <v>113</v>
      </c>
      <c r="AD382" t="s">
        <v>113</v>
      </c>
      <c r="AG382" t="s">
        <v>119</v>
      </c>
      <c r="AI382" t="s">
        <v>119</v>
      </c>
      <c r="AJ382" t="s">
        <v>119</v>
      </c>
      <c r="BK382">
        <v>80</v>
      </c>
      <c r="CN382" t="s">
        <v>113</v>
      </c>
      <c r="CO382" t="s">
        <v>113</v>
      </c>
      <c r="CP382" t="s">
        <v>113</v>
      </c>
      <c r="CQ382" t="s">
        <v>113</v>
      </c>
      <c r="CR382" t="s">
        <v>113</v>
      </c>
      <c r="CS382" t="s">
        <v>113</v>
      </c>
      <c r="CT382" t="s">
        <v>113</v>
      </c>
      <c r="CU382" t="s">
        <v>113</v>
      </c>
      <c r="CV382" t="s">
        <v>113</v>
      </c>
      <c r="CW382" t="s">
        <v>113</v>
      </c>
      <c r="CX382" t="s">
        <v>113</v>
      </c>
      <c r="CY382" t="s">
        <v>119</v>
      </c>
      <c r="CZ382" t="s">
        <v>258</v>
      </c>
    </row>
    <row r="383" spans="1:105" x14ac:dyDescent="0.3">
      <c r="A383" t="s">
        <v>2353</v>
      </c>
      <c r="B383" t="s">
        <v>2354</v>
      </c>
      <c r="C383" t="s">
        <v>124</v>
      </c>
      <c r="D383" t="s">
        <v>108</v>
      </c>
      <c r="E383" t="s">
        <v>2355</v>
      </c>
      <c r="F383" t="s">
        <v>2356</v>
      </c>
      <c r="G383" t="s">
        <v>247</v>
      </c>
      <c r="H383" t="s">
        <v>2096</v>
      </c>
      <c r="I383" t="s">
        <v>2357</v>
      </c>
      <c r="J383" t="s">
        <v>1106</v>
      </c>
      <c r="K383" t="s">
        <v>113</v>
      </c>
      <c r="L383" t="s">
        <v>2358</v>
      </c>
      <c r="M383" t="s">
        <v>115</v>
      </c>
      <c r="P383" t="s">
        <v>113</v>
      </c>
      <c r="Q383" t="s">
        <v>116</v>
      </c>
      <c r="S383" t="s">
        <v>117</v>
      </c>
      <c r="T383" t="s">
        <v>862</v>
      </c>
      <c r="U383" t="s">
        <v>113</v>
      </c>
      <c r="AD383" t="s">
        <v>113</v>
      </c>
      <c r="AG383" t="s">
        <v>119</v>
      </c>
      <c r="AI383" t="s">
        <v>119</v>
      </c>
      <c r="AJ383" t="s">
        <v>119</v>
      </c>
      <c r="BK383">
        <v>30</v>
      </c>
      <c r="CN383" t="s">
        <v>113</v>
      </c>
      <c r="CO383" t="s">
        <v>113</v>
      </c>
      <c r="CP383" t="s">
        <v>113</v>
      </c>
      <c r="CQ383" t="s">
        <v>113</v>
      </c>
      <c r="CR383" t="s">
        <v>113</v>
      </c>
      <c r="CS383" t="s">
        <v>113</v>
      </c>
      <c r="CT383" t="s">
        <v>113</v>
      </c>
      <c r="CU383" t="s">
        <v>113</v>
      </c>
      <c r="CV383" t="s">
        <v>113</v>
      </c>
      <c r="CW383" t="s">
        <v>113</v>
      </c>
      <c r="CX383" t="s">
        <v>113</v>
      </c>
      <c r="CY383" t="s">
        <v>119</v>
      </c>
      <c r="CZ383" t="s">
        <v>258</v>
      </c>
    </row>
    <row r="384" spans="1:105" x14ac:dyDescent="0.3">
      <c r="A384" t="s">
        <v>2359</v>
      </c>
      <c r="B384" t="s">
        <v>2360</v>
      </c>
      <c r="C384" t="s">
        <v>107</v>
      </c>
      <c r="D384" t="s">
        <v>108</v>
      </c>
      <c r="F384" t="s">
        <v>2361</v>
      </c>
      <c r="G384" t="s">
        <v>157</v>
      </c>
      <c r="I384" t="s">
        <v>2362</v>
      </c>
      <c r="J384" t="s">
        <v>160</v>
      </c>
      <c r="K384" t="s">
        <v>161</v>
      </c>
      <c r="L384" t="s">
        <v>2363</v>
      </c>
      <c r="M384" t="s">
        <v>163</v>
      </c>
      <c r="N384">
        <v>4</v>
      </c>
      <c r="O384" t="s">
        <v>2364</v>
      </c>
      <c r="P384">
        <v>46141</v>
      </c>
      <c r="Q384" t="s">
        <v>140</v>
      </c>
      <c r="R384">
        <v>46142</v>
      </c>
      <c r="S384" t="s">
        <v>2365</v>
      </c>
      <c r="T384" t="s">
        <v>448</v>
      </c>
      <c r="U384" t="s">
        <v>112</v>
      </c>
      <c r="V384" t="s">
        <v>21</v>
      </c>
      <c r="AB384" t="s">
        <v>167</v>
      </c>
      <c r="AC384" t="s">
        <v>168</v>
      </c>
      <c r="AD384" t="s">
        <v>147</v>
      </c>
      <c r="AE384">
        <v>46168</v>
      </c>
      <c r="AF384">
        <v>46168</v>
      </c>
      <c r="AG384">
        <v>46168</v>
      </c>
      <c r="AH384">
        <v>46174</v>
      </c>
      <c r="AI384">
        <v>46174</v>
      </c>
      <c r="AJ384">
        <v>46174</v>
      </c>
      <c r="AK384">
        <v>46185</v>
      </c>
      <c r="AL384">
        <v>46185</v>
      </c>
      <c r="AM384">
        <v>46185</v>
      </c>
      <c r="AN384">
        <v>46192</v>
      </c>
      <c r="AO384">
        <v>46192</v>
      </c>
      <c r="AP384">
        <v>46192</v>
      </c>
      <c r="AQ384" t="s">
        <v>148</v>
      </c>
      <c r="AR384" t="s">
        <v>148</v>
      </c>
      <c r="AS384" t="s">
        <v>148</v>
      </c>
      <c r="AT384">
        <v>46169</v>
      </c>
      <c r="AU384">
        <v>46178</v>
      </c>
      <c r="AV384">
        <v>46178</v>
      </c>
      <c r="AW384">
        <v>46169</v>
      </c>
      <c r="AX384">
        <v>46178</v>
      </c>
      <c r="AY384">
        <v>46178</v>
      </c>
      <c r="AZ384">
        <v>46193</v>
      </c>
      <c r="BA384">
        <v>46223</v>
      </c>
      <c r="BB384">
        <v>46223</v>
      </c>
      <c r="BC384">
        <v>46176</v>
      </c>
      <c r="BD384">
        <v>46182</v>
      </c>
      <c r="BE384">
        <v>46182</v>
      </c>
      <c r="BF384" t="s">
        <v>149</v>
      </c>
      <c r="BG384">
        <v>46186</v>
      </c>
      <c r="BH384">
        <v>46212</v>
      </c>
      <c r="BI384">
        <v>46212</v>
      </c>
      <c r="BJ384" t="s">
        <v>167</v>
      </c>
      <c r="BK384">
        <v>60</v>
      </c>
      <c r="BL384">
        <v>46212</v>
      </c>
      <c r="BM384">
        <v>46244</v>
      </c>
      <c r="BN384">
        <v>46244</v>
      </c>
      <c r="BO384">
        <v>46219</v>
      </c>
      <c r="BP384">
        <v>46253</v>
      </c>
      <c r="BQ384">
        <v>46253</v>
      </c>
      <c r="BR384">
        <v>46231</v>
      </c>
      <c r="BS384">
        <v>46270</v>
      </c>
      <c r="BU384">
        <v>46229</v>
      </c>
      <c r="BV384">
        <v>46270</v>
      </c>
      <c r="BX384" t="s">
        <v>169</v>
      </c>
      <c r="CA384">
        <v>46227</v>
      </c>
      <c r="CI384">
        <v>46227</v>
      </c>
      <c r="CJ384">
        <v>46227</v>
      </c>
      <c r="CK384">
        <v>46227</v>
      </c>
      <c r="CN384" t="s">
        <v>113</v>
      </c>
      <c r="CO384" t="s">
        <v>2359</v>
      </c>
      <c r="CP384" t="s">
        <v>113</v>
      </c>
      <c r="CQ384" t="s">
        <v>2359</v>
      </c>
      <c r="CR384">
        <v>46160</v>
      </c>
      <c r="CS384">
        <v>46129</v>
      </c>
      <c r="CT384" t="s">
        <v>151</v>
      </c>
      <c r="CU384" t="s">
        <v>170</v>
      </c>
      <c r="CV384" t="s">
        <v>144</v>
      </c>
      <c r="CW384" t="s">
        <v>171</v>
      </c>
      <c r="CX384" t="s">
        <v>1360</v>
      </c>
      <c r="CY384" t="s">
        <v>172</v>
      </c>
      <c r="CZ384" t="s">
        <v>153</v>
      </c>
      <c r="DA384" t="s">
        <v>104</v>
      </c>
    </row>
    <row r="385" spans="1:105" x14ac:dyDescent="0.3">
      <c r="A385" t="s">
        <v>2366</v>
      </c>
      <c r="B385" t="s">
        <v>2367</v>
      </c>
      <c r="C385" t="s">
        <v>124</v>
      </c>
      <c r="D385" t="s">
        <v>108</v>
      </c>
      <c r="F385" t="s">
        <v>2368</v>
      </c>
      <c r="G385" t="s">
        <v>133</v>
      </c>
      <c r="H385" t="s">
        <v>2369</v>
      </c>
      <c r="I385" t="s">
        <v>2370</v>
      </c>
      <c r="J385" t="s">
        <v>2371</v>
      </c>
      <c r="K385" t="s">
        <v>161</v>
      </c>
      <c r="L385" t="s">
        <v>2372</v>
      </c>
      <c r="M385" t="s">
        <v>218</v>
      </c>
      <c r="N385">
        <v>4</v>
      </c>
      <c r="O385" t="s">
        <v>2373</v>
      </c>
      <c r="P385">
        <v>46154</v>
      </c>
      <c r="Q385" t="s">
        <v>140</v>
      </c>
      <c r="R385">
        <v>46157</v>
      </c>
      <c r="S385" t="s">
        <v>265</v>
      </c>
      <c r="T385" t="s">
        <v>2374</v>
      </c>
      <c r="U385" t="s">
        <v>112</v>
      </c>
      <c r="V385" t="s">
        <v>21</v>
      </c>
      <c r="W385" t="s">
        <v>144</v>
      </c>
      <c r="X385" t="s">
        <v>144</v>
      </c>
      <c r="Y385" t="s">
        <v>144</v>
      </c>
      <c r="Z385" t="s">
        <v>144</v>
      </c>
      <c r="AA385" t="s">
        <v>144</v>
      </c>
      <c r="AB385" t="s">
        <v>145</v>
      </c>
      <c r="AC385" t="s">
        <v>146</v>
      </c>
      <c r="AD385" t="s">
        <v>147</v>
      </c>
      <c r="AE385">
        <v>46188</v>
      </c>
      <c r="AF385">
        <v>46188</v>
      </c>
      <c r="AG385">
        <v>46188</v>
      </c>
      <c r="AH385">
        <v>46191</v>
      </c>
      <c r="AI385">
        <v>46191</v>
      </c>
      <c r="AJ385">
        <v>46191</v>
      </c>
      <c r="AK385">
        <v>46188</v>
      </c>
      <c r="AL385">
        <v>46188</v>
      </c>
      <c r="AM385">
        <v>46188</v>
      </c>
      <c r="AN385">
        <v>46191</v>
      </c>
      <c r="AO385">
        <v>46191</v>
      </c>
      <c r="AP385">
        <v>46191</v>
      </c>
      <c r="AQ385" t="s">
        <v>148</v>
      </c>
      <c r="AR385" t="s">
        <v>148</v>
      </c>
      <c r="AS385" t="s">
        <v>148</v>
      </c>
      <c r="AT385">
        <v>46188</v>
      </c>
      <c r="AW385">
        <v>46188</v>
      </c>
      <c r="AZ385">
        <v>46193</v>
      </c>
      <c r="BC385">
        <v>46191</v>
      </c>
      <c r="BF385" t="s">
        <v>196</v>
      </c>
      <c r="BG385">
        <v>46197</v>
      </c>
      <c r="BJ385" t="s">
        <v>145</v>
      </c>
      <c r="BK385">
        <v>60</v>
      </c>
      <c r="BL385">
        <v>46199</v>
      </c>
      <c r="BO385">
        <v>46202</v>
      </c>
      <c r="BR385">
        <v>46203</v>
      </c>
      <c r="BU385">
        <v>46203</v>
      </c>
      <c r="BX385" t="s">
        <v>169</v>
      </c>
      <c r="BY385">
        <v>46227</v>
      </c>
      <c r="BZ385">
        <v>46227</v>
      </c>
      <c r="CA385">
        <v>46227</v>
      </c>
      <c r="CI385">
        <v>46227</v>
      </c>
      <c r="CJ385">
        <v>46227</v>
      </c>
      <c r="CK385">
        <v>46227</v>
      </c>
      <c r="CN385" t="s">
        <v>113</v>
      </c>
      <c r="CO385" t="s">
        <v>2366</v>
      </c>
      <c r="CP385" t="s">
        <v>113</v>
      </c>
      <c r="CQ385" t="s">
        <v>113</v>
      </c>
      <c r="CR385">
        <v>46160</v>
      </c>
      <c r="CS385">
        <v>46154</v>
      </c>
      <c r="CT385" t="s">
        <v>151</v>
      </c>
      <c r="CU385" t="s">
        <v>2375</v>
      </c>
      <c r="CV385" t="s">
        <v>2376</v>
      </c>
      <c r="CW385" t="s">
        <v>2377</v>
      </c>
      <c r="CX385" t="s">
        <v>113</v>
      </c>
      <c r="CY385" t="s">
        <v>152</v>
      </c>
      <c r="CZ385" t="s">
        <v>153</v>
      </c>
    </row>
    <row r="386" spans="1:105" x14ac:dyDescent="0.3">
      <c r="A386" t="s">
        <v>2378</v>
      </c>
      <c r="B386" t="s">
        <v>2379</v>
      </c>
      <c r="C386" t="s">
        <v>107</v>
      </c>
      <c r="D386" t="s">
        <v>108</v>
      </c>
      <c r="F386" t="s">
        <v>2380</v>
      </c>
      <c r="G386" t="s">
        <v>133</v>
      </c>
      <c r="H386" t="s">
        <v>1242</v>
      </c>
      <c r="I386" t="s">
        <v>1243</v>
      </c>
      <c r="J386" t="s">
        <v>1244</v>
      </c>
      <c r="K386" t="s">
        <v>161</v>
      </c>
      <c r="L386" t="s">
        <v>1455</v>
      </c>
      <c r="M386" t="s">
        <v>115</v>
      </c>
      <c r="N386">
        <v>3</v>
      </c>
      <c r="O386" t="s">
        <v>1246</v>
      </c>
      <c r="P386">
        <v>46213</v>
      </c>
      <c r="Q386" t="s">
        <v>140</v>
      </c>
      <c r="R386">
        <v>46216</v>
      </c>
      <c r="S386" t="s">
        <v>141</v>
      </c>
      <c r="T386" t="s">
        <v>253</v>
      </c>
      <c r="U386" t="s">
        <v>112</v>
      </c>
      <c r="V386" t="s">
        <v>143</v>
      </c>
      <c r="W386" t="s">
        <v>144</v>
      </c>
      <c r="X386" t="s">
        <v>144</v>
      </c>
      <c r="Y386" t="s">
        <v>144</v>
      </c>
      <c r="Z386" t="s">
        <v>144</v>
      </c>
      <c r="AA386" t="s">
        <v>144</v>
      </c>
      <c r="AB386" t="s">
        <v>180</v>
      </c>
      <c r="AC386" t="s">
        <v>146</v>
      </c>
      <c r="AD386" t="s">
        <v>181</v>
      </c>
      <c r="AE386">
        <v>46234</v>
      </c>
      <c r="AF386">
        <v>46234</v>
      </c>
      <c r="AG386">
        <v>46234</v>
      </c>
      <c r="AH386">
        <v>46238</v>
      </c>
      <c r="AI386">
        <v>46244</v>
      </c>
      <c r="AJ386">
        <v>46244</v>
      </c>
      <c r="AK386">
        <v>46245</v>
      </c>
      <c r="AL386">
        <v>46245</v>
      </c>
      <c r="AM386">
        <v>46245</v>
      </c>
      <c r="AN386">
        <v>46247</v>
      </c>
      <c r="AO386">
        <v>46247</v>
      </c>
      <c r="AP386">
        <v>46247</v>
      </c>
      <c r="AT386">
        <v>46244</v>
      </c>
      <c r="AU386">
        <v>46244</v>
      </c>
      <c r="AV386">
        <v>46244</v>
      </c>
      <c r="AW386">
        <v>46244</v>
      </c>
      <c r="AX386">
        <v>46244</v>
      </c>
      <c r="AY386">
        <v>46244</v>
      </c>
      <c r="AZ386">
        <v>46259</v>
      </c>
      <c r="BA386">
        <v>46259</v>
      </c>
      <c r="BB386">
        <v>46259</v>
      </c>
      <c r="BC386">
        <v>46246</v>
      </c>
      <c r="BD386">
        <v>46251</v>
      </c>
      <c r="BE386">
        <v>46251</v>
      </c>
      <c r="BF386" t="s">
        <v>196</v>
      </c>
      <c r="BG386">
        <v>46251</v>
      </c>
      <c r="BH386">
        <v>46252</v>
      </c>
      <c r="BI386">
        <v>46252</v>
      </c>
      <c r="BJ386" t="s">
        <v>180</v>
      </c>
      <c r="BK386">
        <v>40</v>
      </c>
      <c r="BL386">
        <v>46254</v>
      </c>
      <c r="BM386">
        <v>46259</v>
      </c>
      <c r="BN386">
        <v>46259</v>
      </c>
      <c r="BO386">
        <v>46256</v>
      </c>
      <c r="BP386">
        <v>46260</v>
      </c>
      <c r="BQ386">
        <v>46260</v>
      </c>
      <c r="BR386">
        <v>46262</v>
      </c>
      <c r="BS386">
        <v>46265</v>
      </c>
      <c r="BT386">
        <v>46265</v>
      </c>
      <c r="BU386">
        <v>46261</v>
      </c>
      <c r="BV386">
        <v>46267</v>
      </c>
      <c r="BX386" t="s">
        <v>1238</v>
      </c>
      <c r="CN386" t="s">
        <v>113</v>
      </c>
      <c r="CO386" t="s">
        <v>113</v>
      </c>
      <c r="CP386" t="s">
        <v>113</v>
      </c>
      <c r="CQ386" t="s">
        <v>2378</v>
      </c>
      <c r="CR386">
        <v>46218</v>
      </c>
      <c r="CS386">
        <v>46213</v>
      </c>
      <c r="CT386" t="s">
        <v>151</v>
      </c>
      <c r="CU386" t="s">
        <v>170</v>
      </c>
      <c r="CV386" t="s">
        <v>144</v>
      </c>
      <c r="CW386" t="s">
        <v>171</v>
      </c>
      <c r="CX386" t="s">
        <v>113</v>
      </c>
      <c r="CY386" t="s">
        <v>183</v>
      </c>
      <c r="CZ386" t="s">
        <v>153</v>
      </c>
      <c r="DA386" t="s">
        <v>104</v>
      </c>
    </row>
    <row r="387" spans="1:105" x14ac:dyDescent="0.3">
      <c r="A387" t="s">
        <v>2381</v>
      </c>
      <c r="B387" t="s">
        <v>2382</v>
      </c>
      <c r="C387" t="s">
        <v>124</v>
      </c>
      <c r="F387" t="s">
        <v>2383</v>
      </c>
      <c r="G387" t="s">
        <v>247</v>
      </c>
      <c r="H387" t="s">
        <v>2384</v>
      </c>
      <c r="I387" t="s">
        <v>2385</v>
      </c>
      <c r="J387" t="s">
        <v>1187</v>
      </c>
      <c r="K387" t="s">
        <v>113</v>
      </c>
      <c r="L387" t="s">
        <v>2386</v>
      </c>
      <c r="M387" t="s">
        <v>1189</v>
      </c>
      <c r="N387">
        <v>4</v>
      </c>
      <c r="O387" t="s">
        <v>2387</v>
      </c>
      <c r="P387">
        <v>45964</v>
      </c>
      <c r="Q387" t="s">
        <v>140</v>
      </c>
      <c r="R387">
        <v>45966</v>
      </c>
      <c r="S387" t="s">
        <v>2388</v>
      </c>
      <c r="T387" t="s">
        <v>113</v>
      </c>
      <c r="U387" t="s">
        <v>112</v>
      </c>
      <c r="V387" t="s">
        <v>21</v>
      </c>
      <c r="AB387" t="s">
        <v>180</v>
      </c>
      <c r="AC387" t="s">
        <v>146</v>
      </c>
      <c r="AD387" t="s">
        <v>181</v>
      </c>
      <c r="AE387">
        <v>45973</v>
      </c>
      <c r="AF387">
        <v>45973</v>
      </c>
      <c r="AG387">
        <v>45973</v>
      </c>
      <c r="AH387">
        <v>45979</v>
      </c>
      <c r="AI387">
        <v>45979</v>
      </c>
      <c r="AJ387">
        <v>45979</v>
      </c>
      <c r="AK387">
        <v>45981</v>
      </c>
      <c r="AL387">
        <v>45981</v>
      </c>
      <c r="AM387">
        <v>45981</v>
      </c>
      <c r="AN387">
        <v>45986</v>
      </c>
      <c r="AO387">
        <v>45986</v>
      </c>
      <c r="AP387">
        <v>45986</v>
      </c>
      <c r="AT387">
        <v>45981</v>
      </c>
      <c r="AU387">
        <v>45981</v>
      </c>
      <c r="AV387">
        <v>45981</v>
      </c>
      <c r="AW387">
        <v>45981</v>
      </c>
      <c r="AX387">
        <v>45981</v>
      </c>
      <c r="AY387">
        <v>45981</v>
      </c>
      <c r="AZ387">
        <v>45993</v>
      </c>
      <c r="BA387">
        <v>45993</v>
      </c>
      <c r="BB387">
        <v>45993</v>
      </c>
      <c r="BC387">
        <v>45981</v>
      </c>
      <c r="BD387">
        <v>45981</v>
      </c>
      <c r="BE387">
        <v>45981</v>
      </c>
      <c r="BF387" t="s">
        <v>149</v>
      </c>
      <c r="BG387">
        <v>45992</v>
      </c>
      <c r="BH387">
        <v>45992</v>
      </c>
      <c r="BI387">
        <v>45992</v>
      </c>
      <c r="BJ387" t="s">
        <v>180</v>
      </c>
      <c r="BK387">
        <v>60</v>
      </c>
      <c r="BL387">
        <v>46001</v>
      </c>
      <c r="BO387">
        <v>46004</v>
      </c>
      <c r="BR387">
        <v>46011</v>
      </c>
      <c r="BU387">
        <v>46009</v>
      </c>
      <c r="BX387" t="s">
        <v>2389</v>
      </c>
      <c r="CN387" t="s">
        <v>113</v>
      </c>
      <c r="CO387" t="s">
        <v>113</v>
      </c>
      <c r="CP387" t="s">
        <v>113</v>
      </c>
      <c r="CQ387" t="s">
        <v>113</v>
      </c>
      <c r="CR387" t="s">
        <v>188</v>
      </c>
      <c r="CS387" t="s">
        <v>113</v>
      </c>
      <c r="CT387" t="s">
        <v>302</v>
      </c>
      <c r="CU387" t="s">
        <v>113</v>
      </c>
      <c r="CV387" t="s">
        <v>113</v>
      </c>
      <c r="CW387" t="s">
        <v>113</v>
      </c>
      <c r="CX387" t="s">
        <v>113</v>
      </c>
      <c r="CY387" t="s">
        <v>288</v>
      </c>
      <c r="CZ387" t="s">
        <v>289</v>
      </c>
    </row>
    <row r="388" spans="1:105" x14ac:dyDescent="0.3">
      <c r="A388" t="s">
        <v>2390</v>
      </c>
      <c r="B388" t="s">
        <v>2391</v>
      </c>
      <c r="C388" t="s">
        <v>213</v>
      </c>
      <c r="D388" t="s">
        <v>108</v>
      </c>
      <c r="F388" t="s">
        <v>2392</v>
      </c>
      <c r="G388" t="s">
        <v>247</v>
      </c>
      <c r="H388" t="s">
        <v>2393</v>
      </c>
      <c r="I388" t="s">
        <v>2394</v>
      </c>
      <c r="J388" t="s">
        <v>308</v>
      </c>
      <c r="K388" t="s">
        <v>137</v>
      </c>
      <c r="L388" t="s">
        <v>2395</v>
      </c>
      <c r="M388" t="s">
        <v>686</v>
      </c>
      <c r="N388">
        <v>4</v>
      </c>
      <c r="P388">
        <v>46168</v>
      </c>
      <c r="Q388" t="s">
        <v>140</v>
      </c>
      <c r="R388">
        <v>46172</v>
      </c>
      <c r="S388" t="s">
        <v>165</v>
      </c>
      <c r="T388" t="s">
        <v>113</v>
      </c>
      <c r="U388" t="s">
        <v>112</v>
      </c>
      <c r="V388" t="s">
        <v>1366</v>
      </c>
      <c r="W388" t="s">
        <v>144</v>
      </c>
      <c r="X388" t="s">
        <v>144</v>
      </c>
      <c r="Y388" t="s">
        <v>144</v>
      </c>
      <c r="Z388" t="s">
        <v>144</v>
      </c>
      <c r="AA388" t="s">
        <v>144</v>
      </c>
      <c r="AB388" t="s">
        <v>1576</v>
      </c>
      <c r="AC388" t="s">
        <v>146</v>
      </c>
      <c r="AD388" t="s">
        <v>147</v>
      </c>
      <c r="AE388">
        <v>46178</v>
      </c>
      <c r="AF388">
        <v>46178</v>
      </c>
      <c r="AG388">
        <v>46178</v>
      </c>
      <c r="AH388">
        <v>46180</v>
      </c>
      <c r="AI388">
        <v>46180</v>
      </c>
      <c r="AJ388">
        <v>46180</v>
      </c>
      <c r="AK388">
        <v>46188</v>
      </c>
      <c r="AL388">
        <v>46254</v>
      </c>
      <c r="AN388">
        <v>46190</v>
      </c>
      <c r="AO388">
        <v>46256</v>
      </c>
      <c r="AQ388" t="s">
        <v>377</v>
      </c>
      <c r="AR388">
        <v>46262</v>
      </c>
      <c r="AT388">
        <v>46176</v>
      </c>
      <c r="AU388">
        <v>46176</v>
      </c>
      <c r="AV388">
        <v>46176</v>
      </c>
      <c r="AW388">
        <v>46176</v>
      </c>
      <c r="AX388">
        <v>46176</v>
      </c>
      <c r="AY388">
        <v>46176</v>
      </c>
      <c r="AZ388">
        <v>46188</v>
      </c>
      <c r="BA388">
        <v>46254</v>
      </c>
      <c r="BC388">
        <v>46179</v>
      </c>
      <c r="BD388">
        <v>46183</v>
      </c>
      <c r="BE388">
        <v>46183</v>
      </c>
      <c r="BF388" t="s">
        <v>149</v>
      </c>
      <c r="BG388">
        <v>46186</v>
      </c>
      <c r="BH388">
        <v>46252</v>
      </c>
      <c r="BJ388" t="s">
        <v>1577</v>
      </c>
      <c r="BL388">
        <v>46190</v>
      </c>
      <c r="BM388">
        <v>46256</v>
      </c>
      <c r="BO388">
        <v>46193</v>
      </c>
      <c r="BP388">
        <v>46259</v>
      </c>
      <c r="BR388">
        <v>46202</v>
      </c>
      <c r="BS388">
        <v>46264</v>
      </c>
      <c r="BU388">
        <v>46202</v>
      </c>
      <c r="BV388">
        <v>46264</v>
      </c>
      <c r="BX388" t="s">
        <v>2396</v>
      </c>
      <c r="BY388">
        <v>46204</v>
      </c>
      <c r="BZ388">
        <v>46204</v>
      </c>
      <c r="CI388">
        <v>46203</v>
      </c>
      <c r="CJ388">
        <v>46215</v>
      </c>
      <c r="CN388" t="s">
        <v>113</v>
      </c>
      <c r="CO388" t="s">
        <v>113</v>
      </c>
      <c r="CP388" t="s">
        <v>113</v>
      </c>
      <c r="CQ388" t="s">
        <v>113</v>
      </c>
      <c r="CR388">
        <v>46203</v>
      </c>
      <c r="CS388">
        <v>46168</v>
      </c>
      <c r="CT388" t="s">
        <v>151</v>
      </c>
      <c r="CU388" t="s">
        <v>113</v>
      </c>
      <c r="CV388" t="s">
        <v>113</v>
      </c>
      <c r="CW388" t="s">
        <v>113</v>
      </c>
      <c r="CX388" t="s">
        <v>113</v>
      </c>
      <c r="CY388" t="s">
        <v>1579</v>
      </c>
      <c r="CZ388" t="s">
        <v>289</v>
      </c>
    </row>
    <row r="389" spans="1:105" x14ac:dyDescent="0.3">
      <c r="A389" t="s">
        <v>2397</v>
      </c>
      <c r="B389" t="s">
        <v>2398</v>
      </c>
      <c r="C389" t="s">
        <v>245</v>
      </c>
      <c r="D389" t="s">
        <v>108</v>
      </c>
      <c r="F389" t="s">
        <v>2399</v>
      </c>
      <c r="G389" t="s">
        <v>247</v>
      </c>
      <c r="H389" t="s">
        <v>2400</v>
      </c>
      <c r="I389" t="s">
        <v>2401</v>
      </c>
      <c r="J389" t="s">
        <v>249</v>
      </c>
      <c r="K389" t="s">
        <v>249</v>
      </c>
      <c r="L389" t="s">
        <v>2402</v>
      </c>
      <c r="M389" t="s">
        <v>218</v>
      </c>
      <c r="N389">
        <v>3</v>
      </c>
      <c r="Q389" t="s">
        <v>116</v>
      </c>
      <c r="S389" t="s">
        <v>117</v>
      </c>
      <c r="T389" t="s">
        <v>113</v>
      </c>
      <c r="U389" t="s">
        <v>249</v>
      </c>
      <c r="V389" t="s">
        <v>1366</v>
      </c>
      <c r="W389" t="s">
        <v>148</v>
      </c>
      <c r="X389" t="s">
        <v>148</v>
      </c>
      <c r="Y389" t="s">
        <v>148</v>
      </c>
      <c r="Z389" t="s">
        <v>148</v>
      </c>
      <c r="AA389" t="s">
        <v>148</v>
      </c>
      <c r="AB389" t="s">
        <v>375</v>
      </c>
      <c r="AC389" t="s">
        <v>113</v>
      </c>
      <c r="AD389" t="s">
        <v>255</v>
      </c>
      <c r="AE389">
        <v>46156</v>
      </c>
      <c r="AH389">
        <v>46160</v>
      </c>
      <c r="AK389">
        <v>46156</v>
      </c>
      <c r="AN389">
        <v>46160</v>
      </c>
      <c r="AQ389" t="s">
        <v>256</v>
      </c>
      <c r="AT389">
        <v>46155</v>
      </c>
      <c r="AW389">
        <v>46155</v>
      </c>
      <c r="AZ389">
        <v>46158</v>
      </c>
      <c r="BC389">
        <v>46156</v>
      </c>
      <c r="BF389" t="s">
        <v>249</v>
      </c>
      <c r="BG389">
        <v>46160</v>
      </c>
      <c r="BJ389" t="s">
        <v>249</v>
      </c>
      <c r="BK389" t="s">
        <v>249</v>
      </c>
      <c r="BL389">
        <v>46161</v>
      </c>
      <c r="BO389">
        <v>46163</v>
      </c>
      <c r="BR389">
        <v>46172</v>
      </c>
      <c r="BU389">
        <v>46169</v>
      </c>
      <c r="BX389" t="s">
        <v>2403</v>
      </c>
      <c r="BY389">
        <v>46239</v>
      </c>
      <c r="BZ389">
        <v>46239</v>
      </c>
      <c r="CI389">
        <v>46245</v>
      </c>
      <c r="CJ389">
        <v>46254</v>
      </c>
      <c r="CN389" t="s">
        <v>113</v>
      </c>
      <c r="CO389" t="s">
        <v>113</v>
      </c>
      <c r="CP389" t="s">
        <v>113</v>
      </c>
      <c r="CQ389" t="s">
        <v>113</v>
      </c>
      <c r="CR389" t="s">
        <v>113</v>
      </c>
      <c r="CS389" t="s">
        <v>113</v>
      </c>
      <c r="CT389" t="s">
        <v>113</v>
      </c>
      <c r="CU389" t="s">
        <v>113</v>
      </c>
      <c r="CV389" t="s">
        <v>113</v>
      </c>
      <c r="CW389" t="s">
        <v>113</v>
      </c>
      <c r="CX389" t="s">
        <v>113</v>
      </c>
      <c r="CY389" t="s">
        <v>119</v>
      </c>
      <c r="CZ389" t="s">
        <v>258</v>
      </c>
    </row>
    <row r="390" spans="1:105" x14ac:dyDescent="0.3">
      <c r="A390" t="s">
        <v>2404</v>
      </c>
      <c r="B390" t="s">
        <v>2405</v>
      </c>
      <c r="C390" t="s">
        <v>107</v>
      </c>
      <c r="D390" t="s">
        <v>108</v>
      </c>
      <c r="F390" t="s">
        <v>2406</v>
      </c>
      <c r="G390" t="s">
        <v>133</v>
      </c>
      <c r="H390" t="s">
        <v>2407</v>
      </c>
      <c r="J390" t="s">
        <v>177</v>
      </c>
      <c r="K390" t="s">
        <v>161</v>
      </c>
      <c r="L390" t="s">
        <v>178</v>
      </c>
      <c r="M390" t="s">
        <v>138</v>
      </c>
      <c r="N390">
        <v>1</v>
      </c>
      <c r="P390">
        <v>46099</v>
      </c>
      <c r="Q390" t="s">
        <v>140</v>
      </c>
      <c r="R390">
        <v>46099</v>
      </c>
      <c r="S390" t="s">
        <v>141</v>
      </c>
      <c r="T390" t="s">
        <v>179</v>
      </c>
      <c r="U390" t="s">
        <v>112</v>
      </c>
      <c r="V390" t="s">
        <v>143</v>
      </c>
      <c r="W390" t="s">
        <v>144</v>
      </c>
      <c r="X390" t="s">
        <v>144</v>
      </c>
      <c r="Y390" t="s">
        <v>144</v>
      </c>
      <c r="Z390" t="s">
        <v>144</v>
      </c>
      <c r="AA390" t="s">
        <v>144</v>
      </c>
      <c r="AB390" t="s">
        <v>180</v>
      </c>
      <c r="AC390" t="s">
        <v>146</v>
      </c>
      <c r="AD390" t="s">
        <v>181</v>
      </c>
      <c r="AE390">
        <v>46106</v>
      </c>
      <c r="AF390">
        <v>46105</v>
      </c>
      <c r="AG390">
        <v>46105</v>
      </c>
      <c r="AH390">
        <v>46109</v>
      </c>
      <c r="AI390">
        <v>46109</v>
      </c>
      <c r="AJ390">
        <v>46109</v>
      </c>
      <c r="AK390">
        <v>46114</v>
      </c>
      <c r="AL390">
        <v>46114</v>
      </c>
      <c r="AM390">
        <v>46114</v>
      </c>
      <c r="AN390">
        <v>46118</v>
      </c>
      <c r="AO390">
        <v>46116</v>
      </c>
      <c r="AP390">
        <v>46116</v>
      </c>
      <c r="AT390">
        <v>46110</v>
      </c>
      <c r="AU390">
        <v>46108</v>
      </c>
      <c r="AV390">
        <v>46108</v>
      </c>
      <c r="AW390">
        <v>46110</v>
      </c>
      <c r="AX390">
        <v>46108</v>
      </c>
      <c r="AY390">
        <v>46108</v>
      </c>
      <c r="AZ390">
        <v>46122</v>
      </c>
      <c r="BA390">
        <v>46122</v>
      </c>
      <c r="BB390">
        <v>46122</v>
      </c>
      <c r="BC390">
        <v>46112</v>
      </c>
      <c r="BD390">
        <v>46112</v>
      </c>
      <c r="BE390">
        <v>46112</v>
      </c>
      <c r="BF390" t="s">
        <v>149</v>
      </c>
      <c r="BG390">
        <v>46120</v>
      </c>
      <c r="BH390">
        <v>46114</v>
      </c>
      <c r="BI390">
        <v>46114</v>
      </c>
      <c r="BJ390" t="s">
        <v>180</v>
      </c>
      <c r="BK390">
        <v>40</v>
      </c>
      <c r="BL390">
        <v>46126</v>
      </c>
      <c r="BM390">
        <v>46123</v>
      </c>
      <c r="BN390">
        <v>46123</v>
      </c>
      <c r="BO390">
        <v>46129</v>
      </c>
      <c r="BP390">
        <v>46125</v>
      </c>
      <c r="BQ390">
        <v>46125</v>
      </c>
      <c r="BR390">
        <v>46134</v>
      </c>
      <c r="BS390">
        <v>46132</v>
      </c>
      <c r="BT390">
        <v>46132</v>
      </c>
      <c r="BU390">
        <v>46132</v>
      </c>
      <c r="BV390">
        <v>46129</v>
      </c>
      <c r="BW390">
        <v>46129</v>
      </c>
      <c r="BX390" t="s">
        <v>2408</v>
      </c>
      <c r="CN390" t="s">
        <v>113</v>
      </c>
      <c r="CO390" t="s">
        <v>113</v>
      </c>
      <c r="CP390" t="s">
        <v>113</v>
      </c>
      <c r="CQ390" t="s">
        <v>113</v>
      </c>
      <c r="CR390" t="s">
        <v>119</v>
      </c>
      <c r="CS390">
        <v>46099</v>
      </c>
      <c r="CT390" t="s">
        <v>151</v>
      </c>
      <c r="CU390" t="s">
        <v>113</v>
      </c>
      <c r="CV390" t="s">
        <v>113</v>
      </c>
      <c r="CW390" t="s">
        <v>113</v>
      </c>
      <c r="CX390" t="s">
        <v>113</v>
      </c>
      <c r="CY390" t="s">
        <v>183</v>
      </c>
      <c r="CZ390" t="s">
        <v>153</v>
      </c>
    </row>
    <row r="391" spans="1:105" x14ac:dyDescent="0.3">
      <c r="A391" t="s">
        <v>2409</v>
      </c>
      <c r="B391" t="s">
        <v>2410</v>
      </c>
      <c r="C391" t="s">
        <v>292</v>
      </c>
      <c r="D391" t="s">
        <v>108</v>
      </c>
      <c r="F391" t="s">
        <v>2411</v>
      </c>
      <c r="G391" t="s">
        <v>110</v>
      </c>
      <c r="H391" t="s">
        <v>2412</v>
      </c>
      <c r="I391" t="s">
        <v>2413</v>
      </c>
      <c r="J391" t="s">
        <v>127</v>
      </c>
      <c r="K391" t="s">
        <v>137</v>
      </c>
      <c r="L391" t="s">
        <v>2414</v>
      </c>
      <c r="M391" t="s">
        <v>654</v>
      </c>
      <c r="N391">
        <v>3</v>
      </c>
      <c r="O391" t="s">
        <v>2415</v>
      </c>
      <c r="P391">
        <v>46031</v>
      </c>
      <c r="Q391" t="s">
        <v>140</v>
      </c>
      <c r="R391">
        <v>46033</v>
      </c>
      <c r="S391" t="s">
        <v>252</v>
      </c>
      <c r="T391" t="s">
        <v>179</v>
      </c>
      <c r="U391" t="s">
        <v>112</v>
      </c>
      <c r="V391" t="s">
        <v>21</v>
      </c>
      <c r="W391" t="s">
        <v>144</v>
      </c>
      <c r="X391" t="s">
        <v>144</v>
      </c>
      <c r="Y391" t="s">
        <v>144</v>
      </c>
      <c r="Z391" t="s">
        <v>144</v>
      </c>
      <c r="AA391" t="s">
        <v>144</v>
      </c>
      <c r="AB391" t="s">
        <v>1784</v>
      </c>
      <c r="AC391" t="s">
        <v>1390</v>
      </c>
      <c r="AD391" t="s">
        <v>147</v>
      </c>
      <c r="AE391">
        <v>46038</v>
      </c>
      <c r="AF391">
        <v>46038</v>
      </c>
      <c r="AG391">
        <v>46038</v>
      </c>
      <c r="AH391">
        <v>46041</v>
      </c>
      <c r="AI391">
        <v>46041</v>
      </c>
      <c r="AJ391">
        <v>46041</v>
      </c>
      <c r="AK391">
        <v>46056</v>
      </c>
      <c r="AL391">
        <v>46059</v>
      </c>
      <c r="AM391">
        <v>46059</v>
      </c>
      <c r="AN391">
        <v>46061</v>
      </c>
      <c r="AO391">
        <v>46063</v>
      </c>
      <c r="AP391">
        <v>46063</v>
      </c>
      <c r="AQ391" t="s">
        <v>148</v>
      </c>
      <c r="AR391" t="s">
        <v>113</v>
      </c>
      <c r="AS391" t="s">
        <v>113</v>
      </c>
      <c r="AT391">
        <v>46093</v>
      </c>
      <c r="AU391">
        <v>46038</v>
      </c>
      <c r="AV391">
        <v>46038</v>
      </c>
      <c r="AW391">
        <v>46093</v>
      </c>
      <c r="AX391">
        <v>46038</v>
      </c>
      <c r="AY391">
        <v>46038</v>
      </c>
      <c r="AZ391">
        <v>46055</v>
      </c>
      <c r="BA391">
        <v>46051</v>
      </c>
      <c r="BB391">
        <v>46051</v>
      </c>
      <c r="BC391">
        <v>46094</v>
      </c>
      <c r="BD391">
        <v>46038</v>
      </c>
      <c r="BE391">
        <v>46038</v>
      </c>
      <c r="BF391" t="s">
        <v>395</v>
      </c>
      <c r="BG391">
        <v>46101</v>
      </c>
      <c r="BH391">
        <v>46045</v>
      </c>
      <c r="BI391">
        <v>46045</v>
      </c>
      <c r="BJ391" t="s">
        <v>1391</v>
      </c>
      <c r="BK391">
        <v>40</v>
      </c>
      <c r="BL391">
        <v>46104</v>
      </c>
      <c r="BM391">
        <v>46067</v>
      </c>
      <c r="BN391">
        <v>46067</v>
      </c>
      <c r="BO391">
        <v>46107</v>
      </c>
      <c r="BP391">
        <v>46127</v>
      </c>
      <c r="BQ391">
        <v>46127</v>
      </c>
      <c r="BR391">
        <v>46111</v>
      </c>
      <c r="BS391">
        <v>46130</v>
      </c>
      <c r="BT391">
        <v>46130</v>
      </c>
      <c r="BU391">
        <v>46111</v>
      </c>
      <c r="BV391">
        <v>46129</v>
      </c>
      <c r="BW391">
        <v>46129</v>
      </c>
      <c r="BX391" t="s">
        <v>1469</v>
      </c>
      <c r="BY391">
        <v>46056</v>
      </c>
      <c r="BZ391">
        <v>46056</v>
      </c>
      <c r="CG391">
        <v>80699</v>
      </c>
      <c r="CH391">
        <v>1</v>
      </c>
      <c r="CI391">
        <v>46069</v>
      </c>
      <c r="CJ391">
        <v>46073</v>
      </c>
      <c r="CK391">
        <v>46073</v>
      </c>
      <c r="CN391" t="s">
        <v>113</v>
      </c>
      <c r="CO391" t="s">
        <v>113</v>
      </c>
      <c r="CP391" t="s">
        <v>113</v>
      </c>
      <c r="CQ391" t="s">
        <v>113</v>
      </c>
      <c r="CR391" t="s">
        <v>119</v>
      </c>
      <c r="CS391">
        <v>46031</v>
      </c>
      <c r="CT391" t="s">
        <v>151</v>
      </c>
      <c r="CU391" t="s">
        <v>113</v>
      </c>
      <c r="CV391" t="s">
        <v>113</v>
      </c>
      <c r="CW391" t="s">
        <v>113</v>
      </c>
      <c r="CX391" t="s">
        <v>113</v>
      </c>
      <c r="CY391" t="s">
        <v>2416</v>
      </c>
      <c r="CZ391" t="s">
        <v>153</v>
      </c>
    </row>
    <row r="392" spans="1:105" x14ac:dyDescent="0.3">
      <c r="A392" t="s">
        <v>2417</v>
      </c>
      <c r="B392" t="s">
        <v>2418</v>
      </c>
      <c r="C392" t="s">
        <v>107</v>
      </c>
      <c r="D392" t="s">
        <v>108</v>
      </c>
      <c r="F392" t="s">
        <v>2419</v>
      </c>
      <c r="G392" t="s">
        <v>133</v>
      </c>
      <c r="H392" t="s">
        <v>2420</v>
      </c>
      <c r="I392" t="s">
        <v>2421</v>
      </c>
      <c r="J392" t="s">
        <v>216</v>
      </c>
      <c r="K392" t="s">
        <v>161</v>
      </c>
      <c r="M392" t="s">
        <v>218</v>
      </c>
      <c r="N392">
        <v>1</v>
      </c>
      <c r="P392">
        <v>46098</v>
      </c>
      <c r="Q392" t="s">
        <v>140</v>
      </c>
      <c r="R392">
        <v>46099</v>
      </c>
      <c r="S392" t="s">
        <v>252</v>
      </c>
      <c r="T392" t="s">
        <v>179</v>
      </c>
      <c r="U392" t="s">
        <v>112</v>
      </c>
      <c r="V392" t="s">
        <v>143</v>
      </c>
      <c r="W392" t="s">
        <v>144</v>
      </c>
      <c r="X392" t="s">
        <v>144</v>
      </c>
      <c r="Y392" t="s">
        <v>144</v>
      </c>
      <c r="Z392" t="s">
        <v>144</v>
      </c>
      <c r="AA392" t="s">
        <v>144</v>
      </c>
      <c r="AB392" t="s">
        <v>145</v>
      </c>
      <c r="AC392" t="s">
        <v>220</v>
      </c>
      <c r="AD392" t="s">
        <v>147</v>
      </c>
      <c r="AE392">
        <v>46107</v>
      </c>
      <c r="AF392">
        <v>46107</v>
      </c>
      <c r="AG392">
        <v>46107</v>
      </c>
      <c r="AH392">
        <v>46111</v>
      </c>
      <c r="AI392">
        <v>46111</v>
      </c>
      <c r="AJ392">
        <v>46111</v>
      </c>
      <c r="AK392">
        <v>46111</v>
      </c>
      <c r="AL392">
        <v>46113</v>
      </c>
      <c r="AM392">
        <v>46113</v>
      </c>
      <c r="AN392">
        <v>46115</v>
      </c>
      <c r="AO392">
        <v>46116</v>
      </c>
      <c r="AP392">
        <v>46116</v>
      </c>
      <c r="AT392">
        <v>46107</v>
      </c>
      <c r="AU392">
        <v>46108</v>
      </c>
      <c r="AV392">
        <v>46108</v>
      </c>
      <c r="AW392">
        <v>46107</v>
      </c>
      <c r="AX392">
        <v>46108</v>
      </c>
      <c r="AY392">
        <v>46108</v>
      </c>
      <c r="AZ392">
        <v>46115</v>
      </c>
      <c r="BA392">
        <v>46115</v>
      </c>
      <c r="BB392">
        <v>46115</v>
      </c>
      <c r="BC392">
        <v>46112</v>
      </c>
      <c r="BD392">
        <v>46113</v>
      </c>
      <c r="BE392">
        <v>46113</v>
      </c>
      <c r="BF392" t="s">
        <v>196</v>
      </c>
      <c r="BG392">
        <v>46120</v>
      </c>
      <c r="BH392">
        <v>46126</v>
      </c>
      <c r="BI392">
        <v>46126</v>
      </c>
      <c r="BJ392" t="s">
        <v>145</v>
      </c>
      <c r="BL392">
        <v>46123</v>
      </c>
      <c r="BM392">
        <v>46133</v>
      </c>
      <c r="BN392">
        <v>46133</v>
      </c>
      <c r="BO392">
        <v>46125</v>
      </c>
      <c r="BP392">
        <v>46134</v>
      </c>
      <c r="BQ392">
        <v>46134</v>
      </c>
      <c r="BR392">
        <v>46139</v>
      </c>
      <c r="BS392">
        <v>46142</v>
      </c>
      <c r="BT392">
        <v>46142</v>
      </c>
      <c r="BU392">
        <v>46139</v>
      </c>
      <c r="BV392">
        <v>46139</v>
      </c>
      <c r="BX392" t="s">
        <v>2422</v>
      </c>
      <c r="BY392">
        <v>46124</v>
      </c>
      <c r="BZ392">
        <v>46124</v>
      </c>
      <c r="CI392">
        <v>46142</v>
      </c>
      <c r="CJ392">
        <v>46149</v>
      </c>
      <c r="CK392">
        <v>46149</v>
      </c>
      <c r="CN392" t="s">
        <v>113</v>
      </c>
      <c r="CO392" t="s">
        <v>113</v>
      </c>
      <c r="CP392" t="s">
        <v>113</v>
      </c>
      <c r="CQ392" t="s">
        <v>113</v>
      </c>
      <c r="CR392" t="s">
        <v>119</v>
      </c>
      <c r="CS392">
        <v>46098</v>
      </c>
      <c r="CT392" t="s">
        <v>151</v>
      </c>
      <c r="CU392" t="s">
        <v>113</v>
      </c>
      <c r="CV392" t="s">
        <v>113</v>
      </c>
      <c r="CW392" t="s">
        <v>113</v>
      </c>
      <c r="CX392" t="s">
        <v>113</v>
      </c>
      <c r="CY392" t="s">
        <v>152</v>
      </c>
      <c r="CZ392" t="s">
        <v>153</v>
      </c>
    </row>
    <row r="393" spans="1:105" x14ac:dyDescent="0.3">
      <c r="A393" t="s">
        <v>2423</v>
      </c>
      <c r="B393" t="s">
        <v>2424</v>
      </c>
      <c r="C393" t="s">
        <v>883</v>
      </c>
      <c r="D393" t="s">
        <v>108</v>
      </c>
      <c r="F393" t="s">
        <v>2425</v>
      </c>
      <c r="G393" t="s">
        <v>799</v>
      </c>
      <c r="H393" t="s">
        <v>2426</v>
      </c>
      <c r="I393" t="s">
        <v>2427</v>
      </c>
      <c r="J393" t="s">
        <v>271</v>
      </c>
      <c r="K393" t="s">
        <v>137</v>
      </c>
      <c r="L393" t="s">
        <v>2428</v>
      </c>
      <c r="M393" t="s">
        <v>218</v>
      </c>
      <c r="P393">
        <v>44993</v>
      </c>
      <c r="Q393" t="s">
        <v>140</v>
      </c>
      <c r="R393">
        <v>44993</v>
      </c>
      <c r="S393" t="s">
        <v>165</v>
      </c>
      <c r="T393" t="s">
        <v>347</v>
      </c>
      <c r="U393" t="s">
        <v>112</v>
      </c>
      <c r="AB393" t="s">
        <v>167</v>
      </c>
      <c r="AD393" t="s">
        <v>147</v>
      </c>
      <c r="AE393">
        <v>44998</v>
      </c>
      <c r="AF393">
        <v>45001</v>
      </c>
      <c r="AG393">
        <v>45001</v>
      </c>
      <c r="AH393">
        <v>45001</v>
      </c>
      <c r="AI393" t="s">
        <v>119</v>
      </c>
      <c r="AJ393" t="s">
        <v>119</v>
      </c>
      <c r="AK393">
        <v>44998</v>
      </c>
      <c r="AL393">
        <v>45007</v>
      </c>
      <c r="AM393">
        <v>45007</v>
      </c>
      <c r="AN393">
        <v>45001</v>
      </c>
      <c r="AO393">
        <v>45010</v>
      </c>
      <c r="AP393">
        <v>45010</v>
      </c>
      <c r="AT393">
        <v>44997</v>
      </c>
      <c r="AU393">
        <v>44999</v>
      </c>
      <c r="AV393">
        <v>44999</v>
      </c>
      <c r="AW393">
        <v>44997</v>
      </c>
      <c r="AX393">
        <v>44999</v>
      </c>
      <c r="AY393">
        <v>44999</v>
      </c>
      <c r="AZ393">
        <v>45006</v>
      </c>
      <c r="BC393">
        <v>44998</v>
      </c>
      <c r="BD393">
        <v>45001</v>
      </c>
      <c r="BE393">
        <v>45001</v>
      </c>
      <c r="BG393">
        <v>45891</v>
      </c>
      <c r="BJ393" t="s">
        <v>167</v>
      </c>
      <c r="BK393" t="s">
        <v>820</v>
      </c>
      <c r="BL393">
        <v>45008</v>
      </c>
      <c r="BO393">
        <v>45011</v>
      </c>
      <c r="BR393" t="s">
        <v>2429</v>
      </c>
      <c r="BU393">
        <v>45021</v>
      </c>
      <c r="CI393">
        <v>45013</v>
      </c>
      <c r="CL393" t="s">
        <v>2426</v>
      </c>
      <c r="CN393" t="s">
        <v>113</v>
      </c>
      <c r="CO393" t="s">
        <v>113</v>
      </c>
      <c r="CP393" t="s">
        <v>113</v>
      </c>
      <c r="CQ393" t="s">
        <v>113</v>
      </c>
      <c r="CR393" t="s">
        <v>113</v>
      </c>
      <c r="CS393" t="s">
        <v>113</v>
      </c>
      <c r="CT393" t="s">
        <v>113</v>
      </c>
      <c r="CU393" t="s">
        <v>113</v>
      </c>
      <c r="CV393" t="s">
        <v>113</v>
      </c>
      <c r="CW393" t="s">
        <v>113</v>
      </c>
      <c r="CX393" t="s">
        <v>113</v>
      </c>
      <c r="CY393" t="s">
        <v>119</v>
      </c>
      <c r="CZ393" t="s">
        <v>121</v>
      </c>
    </row>
    <row r="394" spans="1:105" x14ac:dyDescent="0.3">
      <c r="A394" t="s">
        <v>2430</v>
      </c>
      <c r="B394" t="s">
        <v>2431</v>
      </c>
      <c r="C394" t="s">
        <v>245</v>
      </c>
      <c r="D394" t="s">
        <v>108</v>
      </c>
      <c r="F394" t="s">
        <v>2432</v>
      </c>
      <c r="G394" t="s">
        <v>110</v>
      </c>
      <c r="H394" t="s">
        <v>2433</v>
      </c>
      <c r="J394" t="s">
        <v>2434</v>
      </c>
      <c r="K394" t="s">
        <v>249</v>
      </c>
      <c r="M394" t="s">
        <v>115</v>
      </c>
      <c r="P394">
        <v>46237</v>
      </c>
      <c r="Q394" t="s">
        <v>116</v>
      </c>
      <c r="S394" t="s">
        <v>117</v>
      </c>
      <c r="T394" t="s">
        <v>113</v>
      </c>
      <c r="U394" t="s">
        <v>249</v>
      </c>
      <c r="V394" t="s">
        <v>2435</v>
      </c>
      <c r="W394" t="s">
        <v>148</v>
      </c>
      <c r="X394" t="s">
        <v>148</v>
      </c>
      <c r="Y394" t="s">
        <v>148</v>
      </c>
      <c r="Z394" t="s">
        <v>148</v>
      </c>
      <c r="AA394" t="s">
        <v>148</v>
      </c>
      <c r="AC394" t="s">
        <v>113</v>
      </c>
      <c r="BJ394" t="s">
        <v>249</v>
      </c>
      <c r="BK394" t="s">
        <v>249</v>
      </c>
      <c r="CN394" t="s">
        <v>113</v>
      </c>
      <c r="CO394" t="s">
        <v>113</v>
      </c>
      <c r="CP394" t="s">
        <v>113</v>
      </c>
      <c r="CQ394" t="s">
        <v>113</v>
      </c>
      <c r="CR394" t="s">
        <v>113</v>
      </c>
      <c r="CS394" t="s">
        <v>113</v>
      </c>
      <c r="CT394" t="s">
        <v>113</v>
      </c>
      <c r="CU394" t="s">
        <v>170</v>
      </c>
      <c r="CV394" t="s">
        <v>144</v>
      </c>
      <c r="CW394" t="s">
        <v>171</v>
      </c>
      <c r="CX394" t="s">
        <v>113</v>
      </c>
      <c r="CY394" t="s">
        <v>119</v>
      </c>
      <c r="CZ394" t="s">
        <v>121</v>
      </c>
    </row>
    <row r="395" spans="1:105" x14ac:dyDescent="0.3">
      <c r="A395" t="s">
        <v>2436</v>
      </c>
      <c r="B395" t="s">
        <v>2437</v>
      </c>
      <c r="C395" t="s">
        <v>213</v>
      </c>
      <c r="D395" t="s">
        <v>108</v>
      </c>
      <c r="F395" t="s">
        <v>2438</v>
      </c>
      <c r="G395" t="s">
        <v>133</v>
      </c>
      <c r="H395" t="s">
        <v>2439</v>
      </c>
      <c r="I395" t="s">
        <v>241</v>
      </c>
      <c r="J395" t="s">
        <v>177</v>
      </c>
      <c r="K395" t="s">
        <v>161</v>
      </c>
      <c r="L395" t="s">
        <v>2440</v>
      </c>
      <c r="M395" t="s">
        <v>226</v>
      </c>
      <c r="N395">
        <v>1</v>
      </c>
      <c r="P395">
        <v>46099</v>
      </c>
      <c r="Q395" t="s">
        <v>140</v>
      </c>
      <c r="R395">
        <v>46099</v>
      </c>
      <c r="S395" t="s">
        <v>141</v>
      </c>
      <c r="T395" t="s">
        <v>179</v>
      </c>
      <c r="U395" t="s">
        <v>112</v>
      </c>
      <c r="V395" t="s">
        <v>143</v>
      </c>
      <c r="W395" t="s">
        <v>144</v>
      </c>
      <c r="X395" t="s">
        <v>144</v>
      </c>
      <c r="Y395" t="s">
        <v>144</v>
      </c>
      <c r="Z395" t="s">
        <v>144</v>
      </c>
      <c r="AA395" t="s">
        <v>144</v>
      </c>
      <c r="AB395" t="s">
        <v>180</v>
      </c>
      <c r="AC395" t="s">
        <v>146</v>
      </c>
      <c r="AD395" t="s">
        <v>181</v>
      </c>
      <c r="AE395">
        <v>46107</v>
      </c>
      <c r="AF395">
        <v>46107</v>
      </c>
      <c r="AG395">
        <v>46107</v>
      </c>
      <c r="AH395">
        <v>46110</v>
      </c>
      <c r="AI395">
        <v>46110</v>
      </c>
      <c r="AJ395">
        <v>46110</v>
      </c>
      <c r="AK395">
        <v>46121</v>
      </c>
      <c r="AL395">
        <v>46121</v>
      </c>
      <c r="AM395">
        <v>46121</v>
      </c>
      <c r="AN395">
        <v>46125</v>
      </c>
      <c r="AO395">
        <v>46125</v>
      </c>
      <c r="AP395">
        <v>46125</v>
      </c>
      <c r="AT395">
        <v>46107</v>
      </c>
      <c r="AU395">
        <v>46108</v>
      </c>
      <c r="AV395">
        <v>46108</v>
      </c>
      <c r="AW395">
        <v>46107</v>
      </c>
      <c r="AX395">
        <v>46108</v>
      </c>
      <c r="AY395">
        <v>46108</v>
      </c>
      <c r="AZ395">
        <v>46122</v>
      </c>
      <c r="BA395">
        <v>46122</v>
      </c>
      <c r="BB395">
        <v>46122</v>
      </c>
      <c r="BC395">
        <v>46110</v>
      </c>
      <c r="BD395">
        <v>46110</v>
      </c>
      <c r="BE395">
        <v>46110</v>
      </c>
      <c r="BF395" t="s">
        <v>149</v>
      </c>
      <c r="BG395">
        <v>46118</v>
      </c>
      <c r="BH395">
        <v>46113</v>
      </c>
      <c r="BI395">
        <v>46113</v>
      </c>
      <c r="BJ395" t="s">
        <v>180</v>
      </c>
      <c r="BK395">
        <v>50</v>
      </c>
      <c r="BL395">
        <v>46133</v>
      </c>
      <c r="BM395">
        <v>46126</v>
      </c>
      <c r="BN395">
        <v>46126</v>
      </c>
      <c r="BO395">
        <v>46136</v>
      </c>
      <c r="BP395">
        <v>46127</v>
      </c>
      <c r="BQ395">
        <v>46127</v>
      </c>
      <c r="BR395">
        <v>46139</v>
      </c>
      <c r="BS395">
        <v>46132</v>
      </c>
      <c r="BT395">
        <v>46132</v>
      </c>
      <c r="BU395">
        <v>46138</v>
      </c>
      <c r="BV395">
        <v>46128</v>
      </c>
      <c r="BW395">
        <v>46128</v>
      </c>
      <c r="BX395" t="s">
        <v>2441</v>
      </c>
      <c r="CN395" t="s">
        <v>113</v>
      </c>
      <c r="CO395" t="s">
        <v>113</v>
      </c>
      <c r="CP395" t="s">
        <v>113</v>
      </c>
      <c r="CQ395" t="s">
        <v>113</v>
      </c>
      <c r="CR395" t="s">
        <v>119</v>
      </c>
      <c r="CS395">
        <v>46099</v>
      </c>
      <c r="CT395" t="s">
        <v>151</v>
      </c>
      <c r="CU395" t="s">
        <v>113</v>
      </c>
      <c r="CV395" t="s">
        <v>113</v>
      </c>
      <c r="CW395" t="s">
        <v>113</v>
      </c>
      <c r="CX395" t="s">
        <v>113</v>
      </c>
      <c r="CY395" t="s">
        <v>183</v>
      </c>
      <c r="CZ395" t="s">
        <v>153</v>
      </c>
    </row>
    <row r="396" spans="1:105" x14ac:dyDescent="0.3">
      <c r="A396" t="s">
        <v>2442</v>
      </c>
      <c r="B396" t="s">
        <v>2443</v>
      </c>
      <c r="C396" t="s">
        <v>107</v>
      </c>
      <c r="D396" t="s">
        <v>108</v>
      </c>
      <c r="F396" t="s">
        <v>2444</v>
      </c>
      <c r="G396" t="s">
        <v>157</v>
      </c>
      <c r="H396" t="s">
        <v>2445</v>
      </c>
      <c r="I396" t="s">
        <v>1857</v>
      </c>
      <c r="J396" t="s">
        <v>160</v>
      </c>
      <c r="K396" t="s">
        <v>161</v>
      </c>
      <c r="L396" t="s">
        <v>2091</v>
      </c>
      <c r="M396" t="s">
        <v>163</v>
      </c>
      <c r="N396">
        <v>1</v>
      </c>
      <c r="O396" t="s">
        <v>2446</v>
      </c>
      <c r="P396">
        <v>46141</v>
      </c>
      <c r="Q396" t="s">
        <v>140</v>
      </c>
      <c r="R396">
        <v>46142</v>
      </c>
      <c r="S396" t="s">
        <v>265</v>
      </c>
      <c r="T396" t="s">
        <v>166</v>
      </c>
      <c r="U396" t="s">
        <v>112</v>
      </c>
      <c r="V396" t="s">
        <v>143</v>
      </c>
      <c r="AB396" t="s">
        <v>167</v>
      </c>
      <c r="AC396" t="s">
        <v>168</v>
      </c>
      <c r="AD396" t="s">
        <v>147</v>
      </c>
      <c r="AE396">
        <v>46251</v>
      </c>
      <c r="AF396">
        <v>46275</v>
      </c>
      <c r="AG396" t="s">
        <v>119</v>
      </c>
      <c r="AH396">
        <v>46258</v>
      </c>
      <c r="AI396">
        <v>46285</v>
      </c>
      <c r="AJ396" t="s">
        <v>119</v>
      </c>
      <c r="AK396">
        <v>46268</v>
      </c>
      <c r="AL396">
        <v>46285</v>
      </c>
      <c r="AN396">
        <v>46275</v>
      </c>
      <c r="AO396">
        <v>46295</v>
      </c>
      <c r="AQ396" t="s">
        <v>148</v>
      </c>
      <c r="AR396" t="s">
        <v>148</v>
      </c>
      <c r="AS396" t="s">
        <v>148</v>
      </c>
      <c r="AT396">
        <v>46216</v>
      </c>
      <c r="AU396">
        <v>46259</v>
      </c>
      <c r="AW396">
        <v>46216</v>
      </c>
      <c r="AX396">
        <v>46259</v>
      </c>
      <c r="AZ396">
        <v>46254</v>
      </c>
      <c r="BA396">
        <v>46295</v>
      </c>
      <c r="BC396">
        <v>46218</v>
      </c>
      <c r="BD396">
        <v>46269</v>
      </c>
      <c r="BF396" t="s">
        <v>149</v>
      </c>
      <c r="BG396">
        <v>46232</v>
      </c>
      <c r="BH396">
        <v>46283</v>
      </c>
      <c r="BJ396" t="s">
        <v>167</v>
      </c>
      <c r="BK396">
        <v>60</v>
      </c>
      <c r="BL396">
        <v>46243</v>
      </c>
      <c r="BM396">
        <v>46291</v>
      </c>
      <c r="BO396">
        <v>46250</v>
      </c>
      <c r="BP396">
        <v>46300</v>
      </c>
      <c r="BR396">
        <v>46267</v>
      </c>
      <c r="BS396">
        <v>46317</v>
      </c>
      <c r="BU396">
        <v>46263</v>
      </c>
      <c r="BV396">
        <v>46315</v>
      </c>
      <c r="CN396" t="s">
        <v>113</v>
      </c>
      <c r="CO396" t="s">
        <v>113</v>
      </c>
      <c r="CP396" t="s">
        <v>113</v>
      </c>
      <c r="CQ396" t="s">
        <v>113</v>
      </c>
      <c r="CR396" t="s">
        <v>113</v>
      </c>
      <c r="CS396">
        <v>0</v>
      </c>
      <c r="CT396" t="s">
        <v>113</v>
      </c>
      <c r="CU396" t="s">
        <v>113</v>
      </c>
      <c r="CV396" t="s">
        <v>113</v>
      </c>
      <c r="CW396" t="s">
        <v>113</v>
      </c>
      <c r="CX396" t="s">
        <v>113</v>
      </c>
      <c r="CY396" t="s">
        <v>172</v>
      </c>
      <c r="CZ396" t="s">
        <v>153</v>
      </c>
    </row>
    <row r="397" spans="1:105" x14ac:dyDescent="0.3">
      <c r="A397" t="s">
        <v>2447</v>
      </c>
      <c r="B397" t="s">
        <v>2448</v>
      </c>
      <c r="C397" t="s">
        <v>107</v>
      </c>
      <c r="D397" t="s">
        <v>108</v>
      </c>
      <c r="F397" t="s">
        <v>2449</v>
      </c>
      <c r="G397" t="s">
        <v>157</v>
      </c>
      <c r="I397" t="s">
        <v>2450</v>
      </c>
      <c r="J397" t="s">
        <v>160</v>
      </c>
      <c r="K397" t="s">
        <v>161</v>
      </c>
      <c r="L397" t="s">
        <v>2451</v>
      </c>
      <c r="M397" t="s">
        <v>163</v>
      </c>
      <c r="N397">
        <v>4</v>
      </c>
      <c r="O397" t="s">
        <v>2452</v>
      </c>
      <c r="P397">
        <v>46141</v>
      </c>
      <c r="Q397" t="s">
        <v>140</v>
      </c>
      <c r="R397">
        <v>46142</v>
      </c>
      <c r="S397" t="s">
        <v>2453</v>
      </c>
      <c r="T397" t="s">
        <v>448</v>
      </c>
      <c r="U397" t="s">
        <v>112</v>
      </c>
      <c r="V397" t="s">
        <v>21</v>
      </c>
      <c r="AB397" t="s">
        <v>167</v>
      </c>
      <c r="AC397" t="s">
        <v>168</v>
      </c>
      <c r="AD397" t="s">
        <v>147</v>
      </c>
      <c r="AE397">
        <v>46185</v>
      </c>
      <c r="AF397">
        <v>46185</v>
      </c>
      <c r="AG397">
        <v>46185</v>
      </c>
      <c r="AH397">
        <v>46191</v>
      </c>
      <c r="AI397">
        <v>46192</v>
      </c>
      <c r="AJ397">
        <v>46192</v>
      </c>
      <c r="AK397">
        <v>46217</v>
      </c>
      <c r="AL397">
        <v>46217</v>
      </c>
      <c r="AM397">
        <v>46217</v>
      </c>
      <c r="AN397">
        <v>46224</v>
      </c>
      <c r="AO397">
        <v>46230</v>
      </c>
      <c r="AP397">
        <v>46234</v>
      </c>
      <c r="AQ397" t="s">
        <v>148</v>
      </c>
      <c r="AR397" t="s">
        <v>148</v>
      </c>
      <c r="AS397" t="s">
        <v>148</v>
      </c>
      <c r="AT397">
        <v>46185</v>
      </c>
      <c r="AU397">
        <v>46191</v>
      </c>
      <c r="AV397">
        <v>46191</v>
      </c>
      <c r="AW397">
        <v>46185</v>
      </c>
      <c r="AX397">
        <v>46191</v>
      </c>
      <c r="AY397">
        <v>46191</v>
      </c>
      <c r="AZ397">
        <v>46193</v>
      </c>
      <c r="BA397">
        <v>46223</v>
      </c>
      <c r="BB397">
        <v>46223</v>
      </c>
      <c r="BC397">
        <v>46188</v>
      </c>
      <c r="BD397">
        <v>46197</v>
      </c>
      <c r="BE397">
        <v>46212</v>
      </c>
      <c r="BF397" t="s">
        <v>149</v>
      </c>
      <c r="BG397">
        <v>46218</v>
      </c>
      <c r="BH397">
        <v>46226</v>
      </c>
      <c r="BI397">
        <v>46226</v>
      </c>
      <c r="BJ397" t="s">
        <v>167</v>
      </c>
      <c r="BK397">
        <v>60</v>
      </c>
      <c r="BL397">
        <v>46219</v>
      </c>
      <c r="BM397">
        <v>46259</v>
      </c>
      <c r="BN397">
        <v>46259</v>
      </c>
      <c r="BO397">
        <v>46226</v>
      </c>
      <c r="BP397">
        <v>46280</v>
      </c>
      <c r="BR397">
        <v>46233</v>
      </c>
      <c r="BS397">
        <v>46284</v>
      </c>
      <c r="BU397">
        <v>46231</v>
      </c>
      <c r="BV397">
        <v>46284</v>
      </c>
      <c r="BX397" t="s">
        <v>169</v>
      </c>
      <c r="CA397">
        <v>46227</v>
      </c>
      <c r="CI397">
        <v>46227</v>
      </c>
      <c r="CJ397">
        <v>46227</v>
      </c>
      <c r="CK397">
        <v>46227</v>
      </c>
      <c r="CN397" t="s">
        <v>113</v>
      </c>
      <c r="CO397" t="s">
        <v>2447</v>
      </c>
      <c r="CP397" t="s">
        <v>113</v>
      </c>
      <c r="CQ397" t="s">
        <v>2447</v>
      </c>
      <c r="CR397">
        <v>46160</v>
      </c>
      <c r="CS397">
        <v>46129</v>
      </c>
      <c r="CT397" t="s">
        <v>151</v>
      </c>
      <c r="CU397" t="s">
        <v>170</v>
      </c>
      <c r="CV397" t="s">
        <v>144</v>
      </c>
      <c r="CW397" t="s">
        <v>171</v>
      </c>
      <c r="CX397" t="s">
        <v>1360</v>
      </c>
      <c r="CY397" t="s">
        <v>172</v>
      </c>
      <c r="CZ397" t="s">
        <v>153</v>
      </c>
      <c r="DA397" t="s">
        <v>104</v>
      </c>
    </row>
    <row r="398" spans="1:105" x14ac:dyDescent="0.3">
      <c r="A398" t="s">
        <v>2454</v>
      </c>
      <c r="B398" t="s">
        <v>2455</v>
      </c>
      <c r="C398" t="s">
        <v>107</v>
      </c>
      <c r="D398" t="s">
        <v>108</v>
      </c>
      <c r="F398" t="s">
        <v>2456</v>
      </c>
      <c r="G398" t="s">
        <v>133</v>
      </c>
      <c r="H398" t="s">
        <v>2457</v>
      </c>
      <c r="I398" t="s">
        <v>2458</v>
      </c>
      <c r="J398" t="s">
        <v>2044</v>
      </c>
      <c r="K398" t="s">
        <v>161</v>
      </c>
      <c r="L398" t="s">
        <v>2045</v>
      </c>
      <c r="M398" t="s">
        <v>438</v>
      </c>
      <c r="N398">
        <v>4</v>
      </c>
      <c r="O398" t="s">
        <v>2459</v>
      </c>
      <c r="P398">
        <v>46234</v>
      </c>
      <c r="Q398" t="s">
        <v>140</v>
      </c>
      <c r="R398">
        <v>46238</v>
      </c>
      <c r="S398" t="s">
        <v>165</v>
      </c>
      <c r="T398" t="s">
        <v>448</v>
      </c>
      <c r="U398" t="s">
        <v>112</v>
      </c>
      <c r="V398" t="s">
        <v>143</v>
      </c>
      <c r="W398" t="s">
        <v>144</v>
      </c>
      <c r="X398" t="s">
        <v>144</v>
      </c>
      <c r="Y398" t="s">
        <v>144</v>
      </c>
      <c r="Z398" t="s">
        <v>312</v>
      </c>
      <c r="AA398" t="s">
        <v>312</v>
      </c>
      <c r="AB398" t="s">
        <v>1322</v>
      </c>
      <c r="AC398" t="s">
        <v>220</v>
      </c>
      <c r="AD398" t="s">
        <v>376</v>
      </c>
      <c r="AE398">
        <v>46244</v>
      </c>
      <c r="AF398">
        <v>46246</v>
      </c>
      <c r="AG398">
        <v>46246</v>
      </c>
      <c r="AH398">
        <v>46251</v>
      </c>
      <c r="AI398">
        <v>46249</v>
      </c>
      <c r="AJ398">
        <v>46249</v>
      </c>
      <c r="AK398">
        <v>46248</v>
      </c>
      <c r="AL398">
        <v>46258</v>
      </c>
      <c r="AM398">
        <v>46258</v>
      </c>
      <c r="AN398">
        <v>46260</v>
      </c>
      <c r="AO398">
        <v>46260</v>
      </c>
      <c r="AP398">
        <v>46260</v>
      </c>
      <c r="AQ398" t="s">
        <v>2047</v>
      </c>
      <c r="AR398" t="s">
        <v>113</v>
      </c>
      <c r="AS398" t="s">
        <v>113</v>
      </c>
      <c r="AT398">
        <v>46246</v>
      </c>
      <c r="AU398">
        <v>46246</v>
      </c>
      <c r="AV398">
        <v>46246</v>
      </c>
      <c r="AW398">
        <v>46246</v>
      </c>
      <c r="AX398">
        <v>46247</v>
      </c>
      <c r="AY398">
        <v>46247</v>
      </c>
      <c r="AZ398">
        <v>46251</v>
      </c>
      <c r="BA398">
        <v>46260</v>
      </c>
      <c r="BC398">
        <v>46247</v>
      </c>
      <c r="BD398">
        <v>46251</v>
      </c>
      <c r="BE398">
        <v>46251</v>
      </c>
      <c r="BF398" t="s">
        <v>2023</v>
      </c>
      <c r="BG398">
        <v>46254</v>
      </c>
      <c r="BH398">
        <v>46265</v>
      </c>
      <c r="BJ398" t="s">
        <v>1322</v>
      </c>
      <c r="BK398" t="s">
        <v>1518</v>
      </c>
      <c r="BL398">
        <v>46264</v>
      </c>
      <c r="BM398">
        <v>46267</v>
      </c>
      <c r="BO398">
        <v>46263</v>
      </c>
      <c r="BP398">
        <v>46269</v>
      </c>
      <c r="BR398">
        <v>46265</v>
      </c>
      <c r="BS398">
        <v>46276</v>
      </c>
      <c r="BU398">
        <v>46265</v>
      </c>
      <c r="BV398">
        <v>46275</v>
      </c>
      <c r="BX398" t="s">
        <v>2049</v>
      </c>
      <c r="CI398">
        <v>46265</v>
      </c>
      <c r="CJ398">
        <v>46265</v>
      </c>
      <c r="CN398" t="s">
        <v>113</v>
      </c>
      <c r="CO398" t="s">
        <v>113</v>
      </c>
      <c r="CP398" t="s">
        <v>113</v>
      </c>
      <c r="CQ398" t="s">
        <v>113</v>
      </c>
      <c r="CR398">
        <v>46238</v>
      </c>
      <c r="CS398">
        <v>46234</v>
      </c>
      <c r="CT398" t="s">
        <v>151</v>
      </c>
      <c r="CU398" t="s">
        <v>170</v>
      </c>
      <c r="CV398" t="s">
        <v>144</v>
      </c>
      <c r="CW398" t="s">
        <v>171</v>
      </c>
      <c r="CX398" t="s">
        <v>113</v>
      </c>
      <c r="CY398" t="s">
        <v>2050</v>
      </c>
      <c r="CZ398" t="s">
        <v>153</v>
      </c>
      <c r="DA398" t="s">
        <v>104</v>
      </c>
    </row>
    <row r="399" spans="1:105" x14ac:dyDescent="0.3">
      <c r="A399" t="s">
        <v>2460</v>
      </c>
      <c r="B399" t="s">
        <v>2461</v>
      </c>
      <c r="C399" t="s">
        <v>107</v>
      </c>
      <c r="D399" t="s">
        <v>108</v>
      </c>
      <c r="F399" t="s">
        <v>2462</v>
      </c>
      <c r="G399" t="s">
        <v>247</v>
      </c>
      <c r="H399" t="s">
        <v>1598</v>
      </c>
      <c r="I399" t="s">
        <v>2463</v>
      </c>
      <c r="J399" t="s">
        <v>308</v>
      </c>
      <c r="K399" t="s">
        <v>137</v>
      </c>
      <c r="L399" t="s">
        <v>2464</v>
      </c>
      <c r="M399" t="s">
        <v>438</v>
      </c>
      <c r="N399">
        <v>4</v>
      </c>
      <c r="O399" t="s">
        <v>2465</v>
      </c>
      <c r="P399">
        <v>46202</v>
      </c>
      <c r="Q399" t="s">
        <v>140</v>
      </c>
      <c r="R399">
        <v>46203</v>
      </c>
      <c r="S399" t="s">
        <v>1330</v>
      </c>
      <c r="T399" t="s">
        <v>448</v>
      </c>
      <c r="U399" t="s">
        <v>112</v>
      </c>
      <c r="V399" t="s">
        <v>21</v>
      </c>
      <c r="W399" t="s">
        <v>144</v>
      </c>
      <c r="X399" t="s">
        <v>144</v>
      </c>
      <c r="Y399" t="s">
        <v>144</v>
      </c>
      <c r="Z399" t="s">
        <v>144</v>
      </c>
      <c r="AA399" t="s">
        <v>144</v>
      </c>
      <c r="AB399" t="s">
        <v>387</v>
      </c>
      <c r="AC399" t="s">
        <v>146</v>
      </c>
      <c r="AD399" t="s">
        <v>314</v>
      </c>
      <c r="AE399">
        <v>46207</v>
      </c>
      <c r="AF399">
        <v>46207</v>
      </c>
      <c r="AG399">
        <v>46207</v>
      </c>
      <c r="AH399">
        <v>46211</v>
      </c>
      <c r="AI399">
        <v>46211</v>
      </c>
      <c r="AJ399">
        <v>46211</v>
      </c>
      <c r="AK399">
        <v>46217</v>
      </c>
      <c r="AL399">
        <v>46218</v>
      </c>
      <c r="AM399">
        <v>46218</v>
      </c>
      <c r="AN399">
        <v>46221</v>
      </c>
      <c r="AO399">
        <v>46223</v>
      </c>
      <c r="AP399">
        <v>46223</v>
      </c>
      <c r="AQ399" t="s">
        <v>256</v>
      </c>
      <c r="AR399">
        <v>46259</v>
      </c>
      <c r="AT399">
        <v>46209</v>
      </c>
      <c r="AU399">
        <v>46209</v>
      </c>
      <c r="AV399">
        <v>46209</v>
      </c>
      <c r="AW399">
        <v>46209</v>
      </c>
      <c r="AX399">
        <v>46209</v>
      </c>
      <c r="AY399">
        <v>46209</v>
      </c>
      <c r="AZ399">
        <v>46218</v>
      </c>
      <c r="BA399">
        <v>46240</v>
      </c>
      <c r="BB399">
        <v>46240</v>
      </c>
      <c r="BC399">
        <v>46211</v>
      </c>
      <c r="BD399">
        <v>46221</v>
      </c>
      <c r="BE399">
        <v>46221</v>
      </c>
      <c r="BF399" t="s">
        <v>149</v>
      </c>
      <c r="BG399">
        <v>46219</v>
      </c>
      <c r="BH399">
        <v>46226</v>
      </c>
      <c r="BI399">
        <v>46226</v>
      </c>
      <c r="BJ399" t="s">
        <v>387</v>
      </c>
      <c r="BK399" t="s">
        <v>1339</v>
      </c>
      <c r="BL399">
        <v>46221</v>
      </c>
      <c r="BM399">
        <v>46235</v>
      </c>
      <c r="BN399">
        <v>46235</v>
      </c>
      <c r="BO399">
        <v>46223</v>
      </c>
      <c r="BP399">
        <v>46236</v>
      </c>
      <c r="BQ399">
        <v>46236</v>
      </c>
      <c r="BR399">
        <v>46233</v>
      </c>
      <c r="BS399">
        <v>46269</v>
      </c>
      <c r="BU399">
        <v>46233</v>
      </c>
      <c r="BV399">
        <v>46241</v>
      </c>
      <c r="BW399">
        <v>46241</v>
      </c>
      <c r="BX399" t="s">
        <v>2466</v>
      </c>
      <c r="BY399">
        <v>46230</v>
      </c>
      <c r="BZ399">
        <v>46246</v>
      </c>
      <c r="CI399">
        <v>46234</v>
      </c>
      <c r="CJ399">
        <v>46263</v>
      </c>
      <c r="CN399" t="s">
        <v>113</v>
      </c>
      <c r="CO399" t="s">
        <v>2460</v>
      </c>
      <c r="CP399" t="s">
        <v>113</v>
      </c>
      <c r="CQ399" t="s">
        <v>2460</v>
      </c>
      <c r="CR399">
        <v>46201</v>
      </c>
      <c r="CS399">
        <v>46199</v>
      </c>
      <c r="CT399" t="s">
        <v>151</v>
      </c>
      <c r="CU399" t="s">
        <v>170</v>
      </c>
      <c r="CV399" t="s">
        <v>144</v>
      </c>
      <c r="CW399" t="s">
        <v>171</v>
      </c>
      <c r="CX399" t="s">
        <v>1360</v>
      </c>
      <c r="CY399" t="s">
        <v>389</v>
      </c>
      <c r="CZ399" t="s">
        <v>289</v>
      </c>
      <c r="DA399" t="s">
        <v>104</v>
      </c>
    </row>
    <row r="400" spans="1:105" x14ac:dyDescent="0.3">
      <c r="A400" t="s">
        <v>2467</v>
      </c>
      <c r="B400" t="s">
        <v>2468</v>
      </c>
      <c r="C400" t="s">
        <v>107</v>
      </c>
      <c r="D400" t="s">
        <v>108</v>
      </c>
      <c r="F400" t="s">
        <v>2469</v>
      </c>
      <c r="G400" t="s">
        <v>133</v>
      </c>
      <c r="I400" t="s">
        <v>2470</v>
      </c>
      <c r="J400" t="s">
        <v>2044</v>
      </c>
      <c r="K400" t="s">
        <v>161</v>
      </c>
      <c r="L400" t="s">
        <v>2471</v>
      </c>
      <c r="M400" t="s">
        <v>438</v>
      </c>
      <c r="N400">
        <v>3</v>
      </c>
      <c r="O400" t="s">
        <v>2046</v>
      </c>
      <c r="P400">
        <v>46234</v>
      </c>
      <c r="Q400" t="s">
        <v>140</v>
      </c>
      <c r="R400">
        <v>46238</v>
      </c>
      <c r="S400" t="s">
        <v>141</v>
      </c>
      <c r="T400" t="s">
        <v>253</v>
      </c>
      <c r="U400" t="s">
        <v>112</v>
      </c>
      <c r="V400" t="s">
        <v>143</v>
      </c>
      <c r="W400" t="s">
        <v>144</v>
      </c>
      <c r="X400" t="s">
        <v>144</v>
      </c>
      <c r="Y400" t="s">
        <v>144</v>
      </c>
      <c r="Z400" t="s">
        <v>312</v>
      </c>
      <c r="AA400" t="s">
        <v>144</v>
      </c>
      <c r="AB400" t="s">
        <v>1322</v>
      </c>
      <c r="AC400" t="s">
        <v>220</v>
      </c>
      <c r="AD400" t="s">
        <v>376</v>
      </c>
      <c r="AE400">
        <v>46244</v>
      </c>
      <c r="AF400">
        <v>46246</v>
      </c>
      <c r="AG400">
        <v>46246</v>
      </c>
      <c r="AH400">
        <v>46251</v>
      </c>
      <c r="AI400">
        <v>46249</v>
      </c>
      <c r="AJ400">
        <v>46249</v>
      </c>
      <c r="AK400">
        <v>46248</v>
      </c>
      <c r="AL400">
        <v>46253</v>
      </c>
      <c r="AM400">
        <v>46253</v>
      </c>
      <c r="AN400">
        <v>46255</v>
      </c>
      <c r="AO400">
        <v>46255</v>
      </c>
      <c r="AP400">
        <v>46255</v>
      </c>
      <c r="AQ400" t="s">
        <v>2047</v>
      </c>
      <c r="AR400" t="s">
        <v>113</v>
      </c>
      <c r="AS400" t="s">
        <v>113</v>
      </c>
      <c r="AT400">
        <v>46246</v>
      </c>
      <c r="AU400">
        <v>46246</v>
      </c>
      <c r="AV400">
        <v>46246</v>
      </c>
      <c r="AW400">
        <v>46246</v>
      </c>
      <c r="AX400">
        <v>46248</v>
      </c>
      <c r="AY400">
        <v>46248</v>
      </c>
      <c r="AZ400">
        <v>46251</v>
      </c>
      <c r="BA400">
        <v>46256</v>
      </c>
      <c r="BB400">
        <v>46256</v>
      </c>
      <c r="BC400">
        <v>46247</v>
      </c>
      <c r="BD400">
        <v>46249</v>
      </c>
      <c r="BE400">
        <v>46249</v>
      </c>
      <c r="BF400" t="s">
        <v>2048</v>
      </c>
      <c r="BG400">
        <v>46254</v>
      </c>
      <c r="BH400">
        <v>46258</v>
      </c>
      <c r="BI400">
        <v>46258</v>
      </c>
      <c r="BJ400" t="s">
        <v>1322</v>
      </c>
      <c r="BK400" t="s">
        <v>1965</v>
      </c>
      <c r="BL400">
        <v>46257</v>
      </c>
      <c r="BM400">
        <v>46263</v>
      </c>
      <c r="BN400">
        <v>46294</v>
      </c>
      <c r="BO400">
        <v>46263</v>
      </c>
      <c r="BP400">
        <v>46265</v>
      </c>
      <c r="BQ400">
        <v>46265</v>
      </c>
      <c r="BR400">
        <v>46265</v>
      </c>
      <c r="BS400">
        <v>46265</v>
      </c>
      <c r="BT400">
        <v>46265</v>
      </c>
      <c r="BU400">
        <v>46265</v>
      </c>
      <c r="BV400">
        <v>46268</v>
      </c>
      <c r="BX400" t="s">
        <v>2049</v>
      </c>
      <c r="CI400">
        <v>46265</v>
      </c>
      <c r="CJ400">
        <v>46265</v>
      </c>
      <c r="CN400" t="s">
        <v>113</v>
      </c>
      <c r="CO400" t="s">
        <v>113</v>
      </c>
      <c r="CP400" t="s">
        <v>113</v>
      </c>
      <c r="CQ400" t="s">
        <v>2467</v>
      </c>
      <c r="CR400">
        <v>46238</v>
      </c>
      <c r="CS400">
        <v>46234</v>
      </c>
      <c r="CT400" t="s">
        <v>151</v>
      </c>
      <c r="CU400" t="s">
        <v>170</v>
      </c>
      <c r="CV400" t="s">
        <v>144</v>
      </c>
      <c r="CW400" t="s">
        <v>171</v>
      </c>
      <c r="CX400" t="s">
        <v>113</v>
      </c>
      <c r="CY400" t="s">
        <v>2050</v>
      </c>
      <c r="CZ400" t="s">
        <v>153</v>
      </c>
      <c r="DA400" t="s">
        <v>104</v>
      </c>
    </row>
    <row r="401" spans="1:105" x14ac:dyDescent="0.3">
      <c r="A401" t="s">
        <v>2472</v>
      </c>
      <c r="B401" t="s">
        <v>2473</v>
      </c>
      <c r="C401" t="s">
        <v>124</v>
      </c>
      <c r="D401" t="s">
        <v>108</v>
      </c>
      <c r="F401" t="s">
        <v>2474</v>
      </c>
      <c r="G401" t="s">
        <v>133</v>
      </c>
      <c r="H401" t="s">
        <v>2457</v>
      </c>
      <c r="I401" t="s">
        <v>2475</v>
      </c>
      <c r="J401" t="s">
        <v>2044</v>
      </c>
      <c r="K401" t="s">
        <v>161</v>
      </c>
      <c r="L401" t="s">
        <v>2476</v>
      </c>
      <c r="M401" t="s">
        <v>438</v>
      </c>
      <c r="N401">
        <v>4</v>
      </c>
      <c r="O401" t="s">
        <v>2459</v>
      </c>
      <c r="P401">
        <v>46234</v>
      </c>
      <c r="Q401" t="s">
        <v>140</v>
      </c>
      <c r="R401">
        <v>46238</v>
      </c>
      <c r="S401" t="s">
        <v>165</v>
      </c>
      <c r="T401" t="s">
        <v>448</v>
      </c>
      <c r="U401" t="s">
        <v>112</v>
      </c>
      <c r="V401" t="s">
        <v>143</v>
      </c>
      <c r="W401" t="s">
        <v>144</v>
      </c>
      <c r="X401" t="s">
        <v>144</v>
      </c>
      <c r="Y401" t="s">
        <v>144</v>
      </c>
      <c r="Z401" t="s">
        <v>312</v>
      </c>
      <c r="AA401" t="s">
        <v>312</v>
      </c>
      <c r="AB401" t="s">
        <v>1322</v>
      </c>
      <c r="AC401" t="s">
        <v>220</v>
      </c>
      <c r="AD401" t="s">
        <v>376</v>
      </c>
      <c r="AE401">
        <v>46244</v>
      </c>
      <c r="AF401">
        <v>46247</v>
      </c>
      <c r="AG401">
        <v>46247</v>
      </c>
      <c r="AH401">
        <v>46251</v>
      </c>
      <c r="AI401">
        <v>46250</v>
      </c>
      <c r="AJ401">
        <v>46250</v>
      </c>
      <c r="AK401">
        <v>46248</v>
      </c>
      <c r="AL401">
        <v>46258</v>
      </c>
      <c r="AM401">
        <v>46258</v>
      </c>
      <c r="AN401">
        <v>46255</v>
      </c>
      <c r="AO401">
        <v>46263</v>
      </c>
      <c r="AQ401" t="s">
        <v>2047</v>
      </c>
      <c r="AR401" t="s">
        <v>113</v>
      </c>
      <c r="AS401" t="s">
        <v>113</v>
      </c>
      <c r="AT401">
        <v>46246</v>
      </c>
      <c r="AU401">
        <v>46246</v>
      </c>
      <c r="AV401">
        <v>46246</v>
      </c>
      <c r="AW401">
        <v>46246</v>
      </c>
      <c r="AX401">
        <v>46252</v>
      </c>
      <c r="AY401">
        <v>46252</v>
      </c>
      <c r="AZ401">
        <v>46251</v>
      </c>
      <c r="BA401">
        <v>46260</v>
      </c>
      <c r="BC401">
        <v>46247</v>
      </c>
      <c r="BD401">
        <v>46253</v>
      </c>
      <c r="BE401">
        <v>46253</v>
      </c>
      <c r="BF401" t="s">
        <v>149</v>
      </c>
      <c r="BG401">
        <v>46254</v>
      </c>
      <c r="BH401">
        <v>46267</v>
      </c>
      <c r="BJ401" t="s">
        <v>1322</v>
      </c>
      <c r="BK401" t="s">
        <v>1518</v>
      </c>
      <c r="BL401">
        <v>46257</v>
      </c>
      <c r="BM401">
        <v>46269</v>
      </c>
      <c r="BO401">
        <v>46263</v>
      </c>
      <c r="BP401">
        <v>46271</v>
      </c>
      <c r="BR401">
        <v>46265</v>
      </c>
      <c r="BS401">
        <v>46276</v>
      </c>
      <c r="BU401">
        <v>46265</v>
      </c>
      <c r="BV401">
        <v>46275</v>
      </c>
      <c r="BX401" t="s">
        <v>2049</v>
      </c>
      <c r="CI401">
        <v>46265</v>
      </c>
      <c r="CJ401">
        <v>46265</v>
      </c>
      <c r="CN401" t="s">
        <v>113</v>
      </c>
      <c r="CO401" t="s">
        <v>113</v>
      </c>
      <c r="CP401" t="s">
        <v>113</v>
      </c>
      <c r="CQ401" t="s">
        <v>113</v>
      </c>
      <c r="CR401">
        <v>46238</v>
      </c>
      <c r="CS401">
        <v>46234</v>
      </c>
      <c r="CT401" t="s">
        <v>151</v>
      </c>
      <c r="CU401" t="s">
        <v>170</v>
      </c>
      <c r="CV401" t="s">
        <v>144</v>
      </c>
      <c r="CW401" t="s">
        <v>171</v>
      </c>
      <c r="CX401" t="s">
        <v>113</v>
      </c>
      <c r="CY401" t="s">
        <v>2050</v>
      </c>
      <c r="CZ401" t="s">
        <v>153</v>
      </c>
      <c r="DA401" t="s">
        <v>104</v>
      </c>
    </row>
    <row r="402" spans="1:105" x14ac:dyDescent="0.3">
      <c r="A402" t="s">
        <v>2477</v>
      </c>
      <c r="B402" t="s">
        <v>2478</v>
      </c>
      <c r="C402" t="s">
        <v>107</v>
      </c>
      <c r="D402" t="s">
        <v>108</v>
      </c>
      <c r="F402" t="s">
        <v>2479</v>
      </c>
      <c r="G402" t="s">
        <v>133</v>
      </c>
      <c r="H402" t="s">
        <v>2457</v>
      </c>
      <c r="I402" t="s">
        <v>2480</v>
      </c>
      <c r="J402" t="s">
        <v>2044</v>
      </c>
      <c r="K402" t="s">
        <v>161</v>
      </c>
      <c r="L402" t="s">
        <v>2476</v>
      </c>
      <c r="M402" t="s">
        <v>438</v>
      </c>
      <c r="N402">
        <v>4</v>
      </c>
      <c r="O402" t="s">
        <v>2459</v>
      </c>
      <c r="P402">
        <v>46234</v>
      </c>
      <c r="Q402" t="s">
        <v>140</v>
      </c>
      <c r="R402">
        <v>46238</v>
      </c>
      <c r="S402" t="s">
        <v>165</v>
      </c>
      <c r="T402" t="s">
        <v>448</v>
      </c>
      <c r="U402" t="s">
        <v>112</v>
      </c>
      <c r="V402" t="s">
        <v>143</v>
      </c>
      <c r="W402" t="s">
        <v>144</v>
      </c>
      <c r="X402" t="s">
        <v>144</v>
      </c>
      <c r="Y402" t="s">
        <v>144</v>
      </c>
      <c r="Z402" t="s">
        <v>312</v>
      </c>
      <c r="AA402" t="s">
        <v>312</v>
      </c>
      <c r="AB402" t="s">
        <v>1322</v>
      </c>
      <c r="AC402" t="s">
        <v>220</v>
      </c>
      <c r="AD402" t="s">
        <v>376</v>
      </c>
      <c r="AE402">
        <v>46244</v>
      </c>
      <c r="AF402">
        <v>46246</v>
      </c>
      <c r="AG402">
        <v>46246</v>
      </c>
      <c r="AH402">
        <v>46251</v>
      </c>
      <c r="AI402">
        <v>46249</v>
      </c>
      <c r="AJ402">
        <v>46249</v>
      </c>
      <c r="AK402">
        <v>46248</v>
      </c>
      <c r="AL402">
        <v>46258</v>
      </c>
      <c r="AM402">
        <v>46258</v>
      </c>
      <c r="AN402">
        <v>46255</v>
      </c>
      <c r="AO402">
        <v>46261</v>
      </c>
      <c r="AP402">
        <v>46261</v>
      </c>
      <c r="AQ402" t="s">
        <v>2047</v>
      </c>
      <c r="AR402" t="s">
        <v>113</v>
      </c>
      <c r="AS402" t="s">
        <v>113</v>
      </c>
      <c r="AT402">
        <v>46246</v>
      </c>
      <c r="AU402">
        <v>46246</v>
      </c>
      <c r="AV402">
        <v>46246</v>
      </c>
      <c r="AW402">
        <v>46246</v>
      </c>
      <c r="AX402">
        <v>46252</v>
      </c>
      <c r="AY402">
        <v>46252</v>
      </c>
      <c r="AZ402">
        <v>46251</v>
      </c>
      <c r="BA402">
        <v>46260</v>
      </c>
      <c r="BC402">
        <v>46247</v>
      </c>
      <c r="BD402">
        <v>46254</v>
      </c>
      <c r="BE402">
        <v>46254</v>
      </c>
      <c r="BF402" t="s">
        <v>149</v>
      </c>
      <c r="BG402">
        <v>46254</v>
      </c>
      <c r="BH402">
        <v>46268</v>
      </c>
      <c r="BJ402" t="s">
        <v>1322</v>
      </c>
      <c r="BK402" t="s">
        <v>1518</v>
      </c>
      <c r="BL402">
        <v>46257</v>
      </c>
      <c r="BM402">
        <v>46270</v>
      </c>
      <c r="BO402">
        <v>46263</v>
      </c>
      <c r="BP402">
        <v>46272</v>
      </c>
      <c r="BR402">
        <v>46265</v>
      </c>
      <c r="BS402">
        <v>46276</v>
      </c>
      <c r="BU402">
        <v>46265</v>
      </c>
      <c r="BV402">
        <v>46275</v>
      </c>
      <c r="BX402" t="s">
        <v>2049</v>
      </c>
      <c r="CI402">
        <v>46265</v>
      </c>
      <c r="CJ402">
        <v>46265</v>
      </c>
      <c r="CN402" t="s">
        <v>113</v>
      </c>
      <c r="CO402" t="s">
        <v>113</v>
      </c>
      <c r="CP402" t="s">
        <v>113</v>
      </c>
      <c r="CQ402" t="s">
        <v>113</v>
      </c>
      <c r="CR402">
        <v>46238</v>
      </c>
      <c r="CS402">
        <v>46234</v>
      </c>
      <c r="CT402" t="s">
        <v>151</v>
      </c>
      <c r="CU402" t="s">
        <v>170</v>
      </c>
      <c r="CV402" t="s">
        <v>144</v>
      </c>
      <c r="CW402" t="s">
        <v>171</v>
      </c>
      <c r="CX402" t="s">
        <v>113</v>
      </c>
      <c r="CY402" t="s">
        <v>2050</v>
      </c>
      <c r="CZ402" t="s">
        <v>153</v>
      </c>
      <c r="DA402" t="s">
        <v>104</v>
      </c>
    </row>
    <row r="403" spans="1:105" x14ac:dyDescent="0.3">
      <c r="A403" t="s">
        <v>2481</v>
      </c>
      <c r="B403" t="s">
        <v>2482</v>
      </c>
      <c r="C403" t="s">
        <v>124</v>
      </c>
      <c r="D403" t="s">
        <v>108</v>
      </c>
      <c r="F403" t="s">
        <v>2483</v>
      </c>
      <c r="G403" t="s">
        <v>133</v>
      </c>
      <c r="H403" t="s">
        <v>2457</v>
      </c>
      <c r="I403" t="s">
        <v>2484</v>
      </c>
      <c r="J403" t="s">
        <v>2044</v>
      </c>
      <c r="K403" t="s">
        <v>161</v>
      </c>
      <c r="L403" t="s">
        <v>2476</v>
      </c>
      <c r="M403" t="s">
        <v>438</v>
      </c>
      <c r="N403">
        <v>4</v>
      </c>
      <c r="O403" t="s">
        <v>2459</v>
      </c>
      <c r="P403">
        <v>46234</v>
      </c>
      <c r="Q403" t="s">
        <v>140</v>
      </c>
      <c r="R403">
        <v>46238</v>
      </c>
      <c r="S403" t="s">
        <v>165</v>
      </c>
      <c r="T403" t="s">
        <v>448</v>
      </c>
      <c r="U403" t="s">
        <v>112</v>
      </c>
      <c r="V403" t="s">
        <v>143</v>
      </c>
      <c r="W403" t="s">
        <v>144</v>
      </c>
      <c r="X403" t="s">
        <v>144</v>
      </c>
      <c r="Y403" t="s">
        <v>144</v>
      </c>
      <c r="Z403" t="s">
        <v>312</v>
      </c>
      <c r="AA403" t="s">
        <v>312</v>
      </c>
      <c r="AB403" t="s">
        <v>1322</v>
      </c>
      <c r="AC403" t="s">
        <v>220</v>
      </c>
      <c r="AD403" t="s">
        <v>376</v>
      </c>
      <c r="AE403">
        <v>46244</v>
      </c>
      <c r="AF403">
        <v>46247</v>
      </c>
      <c r="AG403">
        <v>46247</v>
      </c>
      <c r="AH403">
        <v>46251</v>
      </c>
      <c r="AI403">
        <v>46250</v>
      </c>
      <c r="AJ403">
        <v>46250</v>
      </c>
      <c r="AK403">
        <v>46248</v>
      </c>
      <c r="AL403">
        <v>46258</v>
      </c>
      <c r="AM403">
        <v>46258</v>
      </c>
      <c r="AN403">
        <v>46255</v>
      </c>
      <c r="AO403">
        <v>46260</v>
      </c>
      <c r="AP403">
        <v>46260</v>
      </c>
      <c r="AQ403" t="s">
        <v>2047</v>
      </c>
      <c r="AR403" t="s">
        <v>113</v>
      </c>
      <c r="AS403" t="s">
        <v>113</v>
      </c>
      <c r="AT403">
        <v>46246</v>
      </c>
      <c r="AU403">
        <v>46246</v>
      </c>
      <c r="AV403">
        <v>46246</v>
      </c>
      <c r="AW403">
        <v>46246</v>
      </c>
      <c r="AX403">
        <v>46252</v>
      </c>
      <c r="AY403">
        <v>46252</v>
      </c>
      <c r="AZ403">
        <v>46251</v>
      </c>
      <c r="BA403">
        <v>46260</v>
      </c>
      <c r="BC403">
        <v>46247</v>
      </c>
      <c r="BD403">
        <v>46253</v>
      </c>
      <c r="BE403">
        <v>46253</v>
      </c>
      <c r="BF403" t="s">
        <v>149</v>
      </c>
      <c r="BG403">
        <v>46254</v>
      </c>
      <c r="BH403">
        <v>46269</v>
      </c>
      <c r="BJ403" t="s">
        <v>1322</v>
      </c>
      <c r="BK403" t="s">
        <v>1518</v>
      </c>
      <c r="BL403">
        <v>46257</v>
      </c>
      <c r="BM403">
        <v>46271</v>
      </c>
      <c r="BO403">
        <v>46263</v>
      </c>
      <c r="BP403">
        <v>46274</v>
      </c>
      <c r="BR403">
        <v>46265</v>
      </c>
      <c r="BS403">
        <v>46276</v>
      </c>
      <c r="BU403">
        <v>46265</v>
      </c>
      <c r="BV403">
        <v>46275</v>
      </c>
      <c r="BX403" t="s">
        <v>2049</v>
      </c>
      <c r="CI403">
        <v>46265</v>
      </c>
      <c r="CJ403">
        <v>46265</v>
      </c>
      <c r="CN403" t="s">
        <v>113</v>
      </c>
      <c r="CO403" t="s">
        <v>113</v>
      </c>
      <c r="CP403" t="s">
        <v>113</v>
      </c>
      <c r="CQ403" t="s">
        <v>113</v>
      </c>
      <c r="CR403">
        <v>46238</v>
      </c>
      <c r="CS403">
        <v>46234</v>
      </c>
      <c r="CT403" t="s">
        <v>151</v>
      </c>
      <c r="CU403" t="s">
        <v>170</v>
      </c>
      <c r="CV403" t="s">
        <v>144</v>
      </c>
      <c r="CW403" t="s">
        <v>171</v>
      </c>
      <c r="CX403" t="s">
        <v>113</v>
      </c>
      <c r="CY403" t="s">
        <v>2050</v>
      </c>
      <c r="CZ403" t="s">
        <v>153</v>
      </c>
      <c r="DA403" t="s">
        <v>104</v>
      </c>
    </row>
    <row r="404" spans="1:105" x14ac:dyDescent="0.3">
      <c r="A404" t="s">
        <v>2485</v>
      </c>
      <c r="B404" t="s">
        <v>2486</v>
      </c>
      <c r="C404" t="s">
        <v>124</v>
      </c>
      <c r="D404" t="s">
        <v>108</v>
      </c>
      <c r="F404" t="s">
        <v>2487</v>
      </c>
      <c r="G404" t="s">
        <v>133</v>
      </c>
      <c r="H404" t="s">
        <v>2457</v>
      </c>
      <c r="I404" t="s">
        <v>2488</v>
      </c>
      <c r="J404" t="s">
        <v>2044</v>
      </c>
      <c r="K404" t="s">
        <v>161</v>
      </c>
      <c r="L404" t="s">
        <v>2476</v>
      </c>
      <c r="M404" t="s">
        <v>438</v>
      </c>
      <c r="N404">
        <v>4</v>
      </c>
      <c r="O404" t="s">
        <v>2459</v>
      </c>
      <c r="P404">
        <v>46234</v>
      </c>
      <c r="Q404" t="s">
        <v>140</v>
      </c>
      <c r="R404">
        <v>46238</v>
      </c>
      <c r="S404" t="s">
        <v>165</v>
      </c>
      <c r="T404" t="s">
        <v>448</v>
      </c>
      <c r="U404" t="s">
        <v>112</v>
      </c>
      <c r="V404" t="s">
        <v>143</v>
      </c>
      <c r="W404" t="s">
        <v>144</v>
      </c>
      <c r="X404" t="s">
        <v>144</v>
      </c>
      <c r="Y404" t="s">
        <v>144</v>
      </c>
      <c r="Z404" t="s">
        <v>312</v>
      </c>
      <c r="AA404" t="s">
        <v>312</v>
      </c>
      <c r="AB404" t="s">
        <v>1322</v>
      </c>
      <c r="AC404" t="s">
        <v>220</v>
      </c>
      <c r="AD404" t="s">
        <v>376</v>
      </c>
      <c r="AE404">
        <v>46244</v>
      </c>
      <c r="AF404">
        <v>46246</v>
      </c>
      <c r="AG404">
        <v>46247</v>
      </c>
      <c r="AH404">
        <v>46251</v>
      </c>
      <c r="AI404">
        <v>46250</v>
      </c>
      <c r="AJ404">
        <v>46250</v>
      </c>
      <c r="AK404">
        <v>46248</v>
      </c>
      <c r="AL404">
        <v>46258</v>
      </c>
      <c r="AM404">
        <v>46258</v>
      </c>
      <c r="AN404">
        <v>46255</v>
      </c>
      <c r="AO404">
        <v>46260</v>
      </c>
      <c r="AP404">
        <v>46260</v>
      </c>
      <c r="AQ404" t="s">
        <v>2047</v>
      </c>
      <c r="AR404" t="s">
        <v>113</v>
      </c>
      <c r="AS404" t="s">
        <v>113</v>
      </c>
      <c r="AT404">
        <v>46246</v>
      </c>
      <c r="AU404">
        <v>46246</v>
      </c>
      <c r="AV404">
        <v>46246</v>
      </c>
      <c r="AW404">
        <v>46246</v>
      </c>
      <c r="AX404">
        <v>46249</v>
      </c>
      <c r="AY404">
        <v>46249</v>
      </c>
      <c r="AZ404">
        <v>46251</v>
      </c>
      <c r="BA404">
        <v>46260</v>
      </c>
      <c r="BC404">
        <v>46247</v>
      </c>
      <c r="BD404">
        <v>46250</v>
      </c>
      <c r="BE404">
        <v>46250</v>
      </c>
      <c r="BF404" t="s">
        <v>149</v>
      </c>
      <c r="BG404">
        <v>46254</v>
      </c>
      <c r="BH404">
        <v>46268</v>
      </c>
      <c r="BJ404" t="s">
        <v>1322</v>
      </c>
      <c r="BK404" t="s">
        <v>1965</v>
      </c>
      <c r="BL404">
        <v>46257</v>
      </c>
      <c r="BM404">
        <v>46243</v>
      </c>
      <c r="BO404">
        <v>46263</v>
      </c>
      <c r="BP404">
        <v>46275</v>
      </c>
      <c r="BR404">
        <v>46265</v>
      </c>
      <c r="BS404">
        <v>46276</v>
      </c>
      <c r="BU404">
        <v>46265</v>
      </c>
      <c r="BV404">
        <v>46275</v>
      </c>
      <c r="BX404" t="s">
        <v>2049</v>
      </c>
      <c r="CI404">
        <v>46265</v>
      </c>
      <c r="CJ404">
        <v>46265</v>
      </c>
      <c r="CN404" t="s">
        <v>113</v>
      </c>
      <c r="CO404" t="s">
        <v>113</v>
      </c>
      <c r="CP404" t="s">
        <v>113</v>
      </c>
      <c r="CQ404" t="s">
        <v>113</v>
      </c>
      <c r="CR404">
        <v>46238</v>
      </c>
      <c r="CS404">
        <v>46234</v>
      </c>
      <c r="CT404" t="s">
        <v>151</v>
      </c>
      <c r="CU404" t="s">
        <v>170</v>
      </c>
      <c r="CV404" t="s">
        <v>144</v>
      </c>
      <c r="CW404" t="s">
        <v>171</v>
      </c>
      <c r="CX404" t="s">
        <v>113</v>
      </c>
      <c r="CY404" t="s">
        <v>2050</v>
      </c>
      <c r="CZ404" t="s">
        <v>153</v>
      </c>
      <c r="DA404" t="s">
        <v>104</v>
      </c>
    </row>
    <row r="405" spans="1:105" x14ac:dyDescent="0.3">
      <c r="A405" t="s">
        <v>2489</v>
      </c>
      <c r="B405" t="s">
        <v>2490</v>
      </c>
      <c r="C405" t="s">
        <v>107</v>
      </c>
      <c r="D405" t="s">
        <v>108</v>
      </c>
      <c r="F405" t="s">
        <v>2491</v>
      </c>
      <c r="G405" t="s">
        <v>133</v>
      </c>
      <c r="H405" t="s">
        <v>2457</v>
      </c>
      <c r="I405" t="s">
        <v>2492</v>
      </c>
      <c r="J405" t="s">
        <v>2044</v>
      </c>
      <c r="K405" t="s">
        <v>161</v>
      </c>
      <c r="L405" t="s">
        <v>2493</v>
      </c>
      <c r="M405" t="s">
        <v>438</v>
      </c>
      <c r="N405">
        <v>4</v>
      </c>
      <c r="O405" t="s">
        <v>2459</v>
      </c>
      <c r="P405">
        <v>46234</v>
      </c>
      <c r="Q405" t="s">
        <v>140</v>
      </c>
      <c r="R405">
        <v>46238</v>
      </c>
      <c r="S405" t="s">
        <v>165</v>
      </c>
      <c r="T405" t="s">
        <v>448</v>
      </c>
      <c r="U405" t="s">
        <v>112</v>
      </c>
      <c r="V405" t="s">
        <v>143</v>
      </c>
      <c r="W405" t="s">
        <v>144</v>
      </c>
      <c r="X405" t="s">
        <v>144</v>
      </c>
      <c r="Y405" t="s">
        <v>144</v>
      </c>
      <c r="Z405" t="s">
        <v>312</v>
      </c>
      <c r="AA405" t="s">
        <v>312</v>
      </c>
      <c r="AB405" t="s">
        <v>1322</v>
      </c>
      <c r="AC405" t="s">
        <v>220</v>
      </c>
      <c r="AD405" t="s">
        <v>376</v>
      </c>
      <c r="AE405">
        <v>46244</v>
      </c>
      <c r="AF405">
        <v>46246</v>
      </c>
      <c r="AG405">
        <v>46246</v>
      </c>
      <c r="AH405">
        <v>46251</v>
      </c>
      <c r="AI405">
        <v>46249</v>
      </c>
      <c r="AJ405">
        <v>46249</v>
      </c>
      <c r="AK405">
        <v>46248</v>
      </c>
      <c r="AL405">
        <v>46260</v>
      </c>
      <c r="AM405">
        <v>46260</v>
      </c>
      <c r="AN405">
        <v>46255</v>
      </c>
      <c r="AO405">
        <v>46262</v>
      </c>
      <c r="AP405">
        <v>46262</v>
      </c>
      <c r="AQ405" t="s">
        <v>2047</v>
      </c>
      <c r="AR405" t="s">
        <v>113</v>
      </c>
      <c r="AS405" t="s">
        <v>113</v>
      </c>
      <c r="AT405">
        <v>46246</v>
      </c>
      <c r="AU405">
        <v>46246</v>
      </c>
      <c r="AV405">
        <v>46246</v>
      </c>
      <c r="AW405">
        <v>46246</v>
      </c>
      <c r="AX405">
        <v>46249</v>
      </c>
      <c r="AY405">
        <v>46249</v>
      </c>
      <c r="AZ405">
        <v>46251</v>
      </c>
      <c r="BA405">
        <v>46260</v>
      </c>
      <c r="BC405">
        <v>46247</v>
      </c>
      <c r="BD405">
        <v>46251</v>
      </c>
      <c r="BE405">
        <v>46251</v>
      </c>
      <c r="BF405" t="s">
        <v>149</v>
      </c>
      <c r="BG405">
        <v>46254</v>
      </c>
      <c r="BH405">
        <v>46266</v>
      </c>
      <c r="BJ405" t="s">
        <v>1322</v>
      </c>
      <c r="BK405" t="s">
        <v>1965</v>
      </c>
      <c r="BL405">
        <v>46257</v>
      </c>
      <c r="BM405">
        <v>46268</v>
      </c>
      <c r="BO405">
        <v>46263</v>
      </c>
      <c r="BP405">
        <v>46269</v>
      </c>
      <c r="BR405">
        <v>46265</v>
      </c>
      <c r="BS405">
        <v>46276</v>
      </c>
      <c r="BU405">
        <v>46265</v>
      </c>
      <c r="BV405">
        <v>46275</v>
      </c>
      <c r="BX405" t="s">
        <v>2049</v>
      </c>
      <c r="CI405">
        <v>46265</v>
      </c>
      <c r="CJ405">
        <v>46265</v>
      </c>
      <c r="CN405" t="s">
        <v>113</v>
      </c>
      <c r="CO405" t="s">
        <v>113</v>
      </c>
      <c r="CP405" t="s">
        <v>113</v>
      </c>
      <c r="CQ405" t="s">
        <v>113</v>
      </c>
      <c r="CR405">
        <v>46239</v>
      </c>
      <c r="CS405">
        <v>46234</v>
      </c>
      <c r="CT405" t="s">
        <v>151</v>
      </c>
      <c r="CU405" t="s">
        <v>170</v>
      </c>
      <c r="CV405" t="s">
        <v>144</v>
      </c>
      <c r="CW405" t="s">
        <v>171</v>
      </c>
      <c r="CX405" t="s">
        <v>113</v>
      </c>
      <c r="CY405" t="s">
        <v>2050</v>
      </c>
      <c r="CZ405" t="s">
        <v>153</v>
      </c>
      <c r="DA405" t="s">
        <v>104</v>
      </c>
    </row>
    <row r="406" spans="1:105" x14ac:dyDescent="0.3">
      <c r="A406" t="s">
        <v>2494</v>
      </c>
      <c r="B406" t="s">
        <v>2495</v>
      </c>
      <c r="C406" t="s">
        <v>107</v>
      </c>
      <c r="D406" t="s">
        <v>108</v>
      </c>
      <c r="F406" t="s">
        <v>2496</v>
      </c>
      <c r="G406" t="s">
        <v>133</v>
      </c>
      <c r="I406" t="s">
        <v>2497</v>
      </c>
      <c r="J406" t="s">
        <v>2044</v>
      </c>
      <c r="K406" t="s">
        <v>161</v>
      </c>
      <c r="L406" t="s">
        <v>2493</v>
      </c>
      <c r="M406" t="s">
        <v>438</v>
      </c>
      <c r="N406">
        <v>3</v>
      </c>
      <c r="O406" t="s">
        <v>2046</v>
      </c>
      <c r="P406">
        <v>46234</v>
      </c>
      <c r="Q406" t="s">
        <v>140</v>
      </c>
      <c r="R406">
        <v>46238</v>
      </c>
      <c r="S406" t="s">
        <v>2453</v>
      </c>
      <c r="T406" t="s">
        <v>448</v>
      </c>
      <c r="U406" t="s">
        <v>112</v>
      </c>
      <c r="V406" t="s">
        <v>21</v>
      </c>
      <c r="W406" t="s">
        <v>144</v>
      </c>
      <c r="X406" t="s">
        <v>144</v>
      </c>
      <c r="Y406" t="s">
        <v>144</v>
      </c>
      <c r="Z406" t="s">
        <v>312</v>
      </c>
      <c r="AA406" t="s">
        <v>144</v>
      </c>
      <c r="AB406" t="s">
        <v>1322</v>
      </c>
      <c r="AC406" t="s">
        <v>220</v>
      </c>
      <c r="AD406" t="s">
        <v>376</v>
      </c>
      <c r="AE406">
        <v>46244</v>
      </c>
      <c r="AF406">
        <v>46246</v>
      </c>
      <c r="AG406">
        <v>46246</v>
      </c>
      <c r="AH406">
        <v>46251</v>
      </c>
      <c r="AI406">
        <v>46249</v>
      </c>
      <c r="AJ406">
        <v>46249</v>
      </c>
      <c r="AK406">
        <v>46248</v>
      </c>
      <c r="AL406">
        <v>46254</v>
      </c>
      <c r="AM406">
        <v>46254</v>
      </c>
      <c r="AN406">
        <v>46255</v>
      </c>
      <c r="AO406">
        <v>46258</v>
      </c>
      <c r="AP406">
        <v>46258</v>
      </c>
      <c r="AQ406" t="s">
        <v>2047</v>
      </c>
      <c r="AR406" t="s">
        <v>113</v>
      </c>
      <c r="AS406" t="s">
        <v>113</v>
      </c>
      <c r="AT406">
        <v>46246</v>
      </c>
      <c r="AU406">
        <v>46246</v>
      </c>
      <c r="AV406">
        <v>46246</v>
      </c>
      <c r="AW406">
        <v>46246</v>
      </c>
      <c r="AX406">
        <v>46250</v>
      </c>
      <c r="AY406">
        <v>46250</v>
      </c>
      <c r="AZ406">
        <v>46251</v>
      </c>
      <c r="BA406">
        <v>46256</v>
      </c>
      <c r="BB406">
        <v>46256</v>
      </c>
      <c r="BC406">
        <v>46247</v>
      </c>
      <c r="BD406">
        <v>46257</v>
      </c>
      <c r="BE406">
        <v>46257</v>
      </c>
      <c r="BF406" t="s">
        <v>2048</v>
      </c>
      <c r="BG406">
        <v>46256</v>
      </c>
      <c r="BH406">
        <v>46261</v>
      </c>
      <c r="BJ406" t="s">
        <v>1322</v>
      </c>
      <c r="BK406" t="s">
        <v>1965</v>
      </c>
      <c r="BL406">
        <v>46257</v>
      </c>
      <c r="BM406">
        <v>46265</v>
      </c>
      <c r="BN406">
        <v>46265</v>
      </c>
      <c r="BO406">
        <v>46263</v>
      </c>
      <c r="BP406">
        <v>46267</v>
      </c>
      <c r="BR406">
        <v>46265</v>
      </c>
      <c r="BS406">
        <v>46270</v>
      </c>
      <c r="BU406">
        <v>46265</v>
      </c>
      <c r="BV406">
        <v>46270</v>
      </c>
      <c r="BX406" t="s">
        <v>2049</v>
      </c>
      <c r="CI406">
        <v>46265</v>
      </c>
      <c r="CJ406">
        <v>46265</v>
      </c>
      <c r="CN406" t="s">
        <v>113</v>
      </c>
      <c r="CO406" t="s">
        <v>113</v>
      </c>
      <c r="CP406" t="s">
        <v>113</v>
      </c>
      <c r="CQ406" t="s">
        <v>2494</v>
      </c>
      <c r="CR406">
        <v>46238</v>
      </c>
      <c r="CS406">
        <v>46234</v>
      </c>
      <c r="CT406" t="s">
        <v>151</v>
      </c>
      <c r="CU406" t="s">
        <v>170</v>
      </c>
      <c r="CV406" t="s">
        <v>144</v>
      </c>
      <c r="CW406" t="s">
        <v>171</v>
      </c>
      <c r="CX406" t="s">
        <v>1360</v>
      </c>
      <c r="CY406" t="s">
        <v>2050</v>
      </c>
      <c r="CZ406" t="s">
        <v>153</v>
      </c>
      <c r="DA406" t="s">
        <v>104</v>
      </c>
    </row>
    <row r="407" spans="1:105" x14ac:dyDescent="0.3">
      <c r="A407" t="s">
        <v>2498</v>
      </c>
      <c r="B407" t="s">
        <v>2499</v>
      </c>
      <c r="C407" t="s">
        <v>107</v>
      </c>
      <c r="D407" t="s">
        <v>108</v>
      </c>
      <c r="F407" t="s">
        <v>2500</v>
      </c>
      <c r="G407" t="s">
        <v>133</v>
      </c>
      <c r="H407" t="s">
        <v>2457</v>
      </c>
      <c r="I407" t="s">
        <v>2501</v>
      </c>
      <c r="J407" t="s">
        <v>2044</v>
      </c>
      <c r="K407" t="s">
        <v>161</v>
      </c>
      <c r="L407" t="s">
        <v>2493</v>
      </c>
      <c r="M407" t="s">
        <v>438</v>
      </c>
      <c r="N407">
        <v>4</v>
      </c>
      <c r="O407" t="s">
        <v>2459</v>
      </c>
      <c r="P407">
        <v>46234</v>
      </c>
      <c r="Q407" t="s">
        <v>140</v>
      </c>
      <c r="R407">
        <v>46238</v>
      </c>
      <c r="S407" t="s">
        <v>165</v>
      </c>
      <c r="T407" t="s">
        <v>448</v>
      </c>
      <c r="U407" t="s">
        <v>112</v>
      </c>
      <c r="V407" t="s">
        <v>143</v>
      </c>
      <c r="W407" t="s">
        <v>144</v>
      </c>
      <c r="X407" t="s">
        <v>144</v>
      </c>
      <c r="Y407" t="s">
        <v>144</v>
      </c>
      <c r="Z407" t="s">
        <v>312</v>
      </c>
      <c r="AA407" t="s">
        <v>312</v>
      </c>
      <c r="AB407" t="s">
        <v>1322</v>
      </c>
      <c r="AC407" t="s">
        <v>220</v>
      </c>
      <c r="AD407" t="s">
        <v>376</v>
      </c>
      <c r="AE407">
        <v>46244</v>
      </c>
      <c r="AF407">
        <v>46246</v>
      </c>
      <c r="AG407">
        <v>46246</v>
      </c>
      <c r="AH407">
        <v>46251</v>
      </c>
      <c r="AI407">
        <v>46249</v>
      </c>
      <c r="AJ407">
        <v>46249</v>
      </c>
      <c r="AK407">
        <v>46248</v>
      </c>
      <c r="AL407">
        <v>46260</v>
      </c>
      <c r="AM407">
        <v>46260</v>
      </c>
      <c r="AN407">
        <v>46255</v>
      </c>
      <c r="AO407">
        <v>46262</v>
      </c>
      <c r="AP407">
        <v>46262</v>
      </c>
      <c r="AQ407" t="s">
        <v>2047</v>
      </c>
      <c r="AR407" t="s">
        <v>113</v>
      </c>
      <c r="AS407" t="s">
        <v>113</v>
      </c>
      <c r="AT407">
        <v>46246</v>
      </c>
      <c r="AU407">
        <v>46246</v>
      </c>
      <c r="AV407">
        <v>46246</v>
      </c>
      <c r="AW407">
        <v>46246</v>
      </c>
      <c r="AX407">
        <v>46252</v>
      </c>
      <c r="AY407">
        <v>46252</v>
      </c>
      <c r="AZ407">
        <v>46251</v>
      </c>
      <c r="BA407">
        <v>46260</v>
      </c>
      <c r="BC407">
        <v>46247</v>
      </c>
      <c r="BD407">
        <v>46253</v>
      </c>
      <c r="BE407">
        <v>46253</v>
      </c>
      <c r="BF407" t="s">
        <v>149</v>
      </c>
      <c r="BG407">
        <v>46254</v>
      </c>
      <c r="BH407">
        <v>46267</v>
      </c>
      <c r="BJ407" t="s">
        <v>1322</v>
      </c>
      <c r="BK407" t="s">
        <v>1518</v>
      </c>
      <c r="BL407">
        <v>46257</v>
      </c>
      <c r="BM407">
        <v>46269</v>
      </c>
      <c r="BO407">
        <v>46263</v>
      </c>
      <c r="BP407">
        <v>46271</v>
      </c>
      <c r="BR407">
        <v>46265</v>
      </c>
      <c r="BS407">
        <v>46276</v>
      </c>
      <c r="BU407">
        <v>46265</v>
      </c>
      <c r="BV407">
        <v>46275</v>
      </c>
      <c r="BX407" t="s">
        <v>2049</v>
      </c>
      <c r="CI407">
        <v>46265</v>
      </c>
      <c r="CJ407">
        <v>46265</v>
      </c>
      <c r="CN407" t="s">
        <v>113</v>
      </c>
      <c r="CO407" t="s">
        <v>113</v>
      </c>
      <c r="CP407" t="s">
        <v>113</v>
      </c>
      <c r="CQ407" t="s">
        <v>113</v>
      </c>
      <c r="CR407">
        <v>46238</v>
      </c>
      <c r="CS407">
        <v>46234</v>
      </c>
      <c r="CT407" t="s">
        <v>151</v>
      </c>
      <c r="CU407" t="s">
        <v>170</v>
      </c>
      <c r="CV407" t="s">
        <v>144</v>
      </c>
      <c r="CW407" t="s">
        <v>171</v>
      </c>
      <c r="CX407" t="s">
        <v>113</v>
      </c>
      <c r="CY407" t="s">
        <v>2050</v>
      </c>
      <c r="CZ407" t="s">
        <v>153</v>
      </c>
      <c r="DA407" t="s">
        <v>104</v>
      </c>
    </row>
    <row r="408" spans="1:105" x14ac:dyDescent="0.3">
      <c r="A408" t="s">
        <v>2502</v>
      </c>
      <c r="B408" t="s">
        <v>2503</v>
      </c>
      <c r="C408" t="s">
        <v>107</v>
      </c>
      <c r="D408" t="s">
        <v>108</v>
      </c>
      <c r="F408" t="s">
        <v>2504</v>
      </c>
      <c r="G408" t="s">
        <v>133</v>
      </c>
      <c r="H408" t="s">
        <v>2457</v>
      </c>
      <c r="I408" t="s">
        <v>2505</v>
      </c>
      <c r="J408" t="s">
        <v>2044</v>
      </c>
      <c r="K408" t="s">
        <v>161</v>
      </c>
      <c r="L408" t="s">
        <v>2493</v>
      </c>
      <c r="M408" t="s">
        <v>438</v>
      </c>
      <c r="N408">
        <v>4</v>
      </c>
      <c r="O408" t="s">
        <v>2459</v>
      </c>
      <c r="P408">
        <v>46234</v>
      </c>
      <c r="Q408" t="s">
        <v>140</v>
      </c>
      <c r="R408">
        <v>46238</v>
      </c>
      <c r="S408" t="s">
        <v>165</v>
      </c>
      <c r="T408" t="s">
        <v>448</v>
      </c>
      <c r="U408" t="s">
        <v>112</v>
      </c>
      <c r="V408" t="s">
        <v>143</v>
      </c>
      <c r="W408" t="s">
        <v>144</v>
      </c>
      <c r="X408" t="s">
        <v>144</v>
      </c>
      <c r="Y408" t="s">
        <v>144</v>
      </c>
      <c r="Z408" t="s">
        <v>312</v>
      </c>
      <c r="AA408" t="s">
        <v>312</v>
      </c>
      <c r="AB408" t="s">
        <v>1322</v>
      </c>
      <c r="AC408" t="s">
        <v>220</v>
      </c>
      <c r="AD408" t="s">
        <v>376</v>
      </c>
      <c r="AE408">
        <v>46244</v>
      </c>
      <c r="AF408">
        <v>46246</v>
      </c>
      <c r="AG408">
        <v>46246</v>
      </c>
      <c r="AH408">
        <v>46251</v>
      </c>
      <c r="AI408">
        <v>46249</v>
      </c>
      <c r="AJ408">
        <v>46249</v>
      </c>
      <c r="AK408">
        <v>46248</v>
      </c>
      <c r="AL408">
        <v>46254</v>
      </c>
      <c r="AM408">
        <v>46254</v>
      </c>
      <c r="AN408">
        <v>46255</v>
      </c>
      <c r="AO408">
        <v>46258</v>
      </c>
      <c r="AP408">
        <v>46258</v>
      </c>
      <c r="AQ408" t="s">
        <v>2047</v>
      </c>
      <c r="AR408" t="s">
        <v>113</v>
      </c>
      <c r="AS408" t="s">
        <v>113</v>
      </c>
      <c r="AT408">
        <v>46246</v>
      </c>
      <c r="AU408">
        <v>46246</v>
      </c>
      <c r="AV408">
        <v>46246</v>
      </c>
      <c r="AW408">
        <v>46246</v>
      </c>
      <c r="AX408">
        <v>46251</v>
      </c>
      <c r="AY408">
        <v>46251</v>
      </c>
      <c r="AZ408">
        <v>46251</v>
      </c>
      <c r="BA408">
        <v>46260</v>
      </c>
      <c r="BC408">
        <v>46247</v>
      </c>
      <c r="BD408">
        <v>46253</v>
      </c>
      <c r="BE408">
        <v>46253</v>
      </c>
      <c r="BF408" t="s">
        <v>149</v>
      </c>
      <c r="BG408">
        <v>46254</v>
      </c>
      <c r="BH408">
        <v>46265</v>
      </c>
      <c r="BJ408" t="s">
        <v>1322</v>
      </c>
      <c r="BK408" t="s">
        <v>1965</v>
      </c>
      <c r="BL408">
        <v>46257</v>
      </c>
      <c r="BM408">
        <v>46269</v>
      </c>
      <c r="BO408">
        <v>46263</v>
      </c>
      <c r="BP408">
        <v>46270</v>
      </c>
      <c r="BR408">
        <v>46265</v>
      </c>
      <c r="BS408">
        <v>46276</v>
      </c>
      <c r="BU408">
        <v>46265</v>
      </c>
      <c r="BV408">
        <v>46275</v>
      </c>
      <c r="BX408" t="s">
        <v>2049</v>
      </c>
      <c r="CI408">
        <v>46265</v>
      </c>
      <c r="CJ408">
        <v>46265</v>
      </c>
      <c r="CN408" t="s">
        <v>113</v>
      </c>
      <c r="CO408" t="s">
        <v>113</v>
      </c>
      <c r="CP408" t="s">
        <v>113</v>
      </c>
      <c r="CQ408" t="s">
        <v>113</v>
      </c>
      <c r="CR408">
        <v>46238</v>
      </c>
      <c r="CS408">
        <v>46234</v>
      </c>
      <c r="CT408" t="s">
        <v>151</v>
      </c>
      <c r="CU408" t="s">
        <v>170</v>
      </c>
      <c r="CV408" t="s">
        <v>144</v>
      </c>
      <c r="CW408" t="s">
        <v>171</v>
      </c>
      <c r="CX408" t="s">
        <v>113</v>
      </c>
      <c r="CY408" t="s">
        <v>2050</v>
      </c>
      <c r="CZ408" t="s">
        <v>153</v>
      </c>
      <c r="DA408" t="s">
        <v>104</v>
      </c>
    </row>
    <row r="409" spans="1:105" x14ac:dyDescent="0.3">
      <c r="A409" t="s">
        <v>2506</v>
      </c>
      <c r="B409" t="s">
        <v>2507</v>
      </c>
      <c r="C409" t="s">
        <v>107</v>
      </c>
      <c r="D409" t="s">
        <v>108</v>
      </c>
      <c r="F409" t="s">
        <v>2508</v>
      </c>
      <c r="G409" t="s">
        <v>133</v>
      </c>
      <c r="H409" t="s">
        <v>2457</v>
      </c>
      <c r="I409" t="s">
        <v>2509</v>
      </c>
      <c r="J409" t="s">
        <v>2044</v>
      </c>
      <c r="K409" t="s">
        <v>161</v>
      </c>
      <c r="L409" t="s">
        <v>2493</v>
      </c>
      <c r="M409" t="s">
        <v>438</v>
      </c>
      <c r="N409">
        <v>4</v>
      </c>
      <c r="O409" t="s">
        <v>2459</v>
      </c>
      <c r="P409">
        <v>46234</v>
      </c>
      <c r="Q409" t="s">
        <v>140</v>
      </c>
      <c r="R409">
        <v>46238</v>
      </c>
      <c r="S409" t="s">
        <v>165</v>
      </c>
      <c r="T409" t="s">
        <v>448</v>
      </c>
      <c r="U409" t="s">
        <v>112</v>
      </c>
      <c r="V409" t="s">
        <v>143</v>
      </c>
      <c r="W409" t="s">
        <v>144</v>
      </c>
      <c r="X409" t="s">
        <v>144</v>
      </c>
      <c r="Y409" t="s">
        <v>144</v>
      </c>
      <c r="Z409" t="s">
        <v>312</v>
      </c>
      <c r="AA409" t="s">
        <v>312</v>
      </c>
      <c r="AB409" t="s">
        <v>1322</v>
      </c>
      <c r="AC409" t="s">
        <v>220</v>
      </c>
      <c r="AD409" t="s">
        <v>376</v>
      </c>
      <c r="AE409">
        <v>46244</v>
      </c>
      <c r="AF409">
        <v>46246</v>
      </c>
      <c r="AG409">
        <v>46246</v>
      </c>
      <c r="AH409">
        <v>46251</v>
      </c>
      <c r="AI409">
        <v>46249</v>
      </c>
      <c r="AJ409">
        <v>46249</v>
      </c>
      <c r="AK409">
        <v>46248</v>
      </c>
      <c r="AL409">
        <v>46254</v>
      </c>
      <c r="AM409">
        <v>46254</v>
      </c>
      <c r="AN409">
        <v>46255</v>
      </c>
      <c r="AO409">
        <v>46258</v>
      </c>
      <c r="AP409">
        <v>46258</v>
      </c>
      <c r="AQ409" t="s">
        <v>2047</v>
      </c>
      <c r="AR409" t="s">
        <v>113</v>
      </c>
      <c r="AS409" t="s">
        <v>113</v>
      </c>
      <c r="AT409">
        <v>46246</v>
      </c>
      <c r="AU409">
        <v>46246</v>
      </c>
      <c r="AV409">
        <v>46246</v>
      </c>
      <c r="AW409">
        <v>46246</v>
      </c>
      <c r="AX409">
        <v>46251</v>
      </c>
      <c r="AY409">
        <v>46251</v>
      </c>
      <c r="AZ409">
        <v>46251</v>
      </c>
      <c r="BA409">
        <v>46260</v>
      </c>
      <c r="BC409">
        <v>46247</v>
      </c>
      <c r="BD409">
        <v>46253</v>
      </c>
      <c r="BE409">
        <v>46253</v>
      </c>
      <c r="BF409" t="s">
        <v>149</v>
      </c>
      <c r="BG409">
        <v>46254</v>
      </c>
      <c r="BH409">
        <v>46265</v>
      </c>
      <c r="BJ409" t="s">
        <v>1322</v>
      </c>
      <c r="BK409" t="s">
        <v>2024</v>
      </c>
      <c r="BL409">
        <v>46257</v>
      </c>
      <c r="BM409">
        <v>46271</v>
      </c>
      <c r="BO409">
        <v>46263</v>
      </c>
      <c r="BP409">
        <v>46272</v>
      </c>
      <c r="BR409">
        <v>46265</v>
      </c>
      <c r="BS409">
        <v>46276</v>
      </c>
      <c r="BU409">
        <v>46265</v>
      </c>
      <c r="BV409">
        <v>46275</v>
      </c>
      <c r="BX409" t="s">
        <v>2049</v>
      </c>
      <c r="CI409">
        <v>46265</v>
      </c>
      <c r="CJ409">
        <v>46265</v>
      </c>
      <c r="CN409" t="s">
        <v>113</v>
      </c>
      <c r="CO409" t="s">
        <v>113</v>
      </c>
      <c r="CP409" t="s">
        <v>113</v>
      </c>
      <c r="CQ409" t="s">
        <v>113</v>
      </c>
      <c r="CR409">
        <v>46238</v>
      </c>
      <c r="CS409">
        <v>46234</v>
      </c>
      <c r="CT409" t="s">
        <v>151</v>
      </c>
      <c r="CU409" t="s">
        <v>170</v>
      </c>
      <c r="CV409" t="s">
        <v>144</v>
      </c>
      <c r="CW409" t="s">
        <v>171</v>
      </c>
      <c r="CX409" t="s">
        <v>113</v>
      </c>
      <c r="CY409" t="s">
        <v>2050</v>
      </c>
      <c r="CZ409" t="s">
        <v>153</v>
      </c>
      <c r="DA409" t="s">
        <v>104</v>
      </c>
    </row>
    <row r="410" spans="1:105" x14ac:dyDescent="0.3">
      <c r="A410" t="s">
        <v>2510</v>
      </c>
      <c r="B410" t="s">
        <v>2511</v>
      </c>
      <c r="C410" t="s">
        <v>124</v>
      </c>
      <c r="D410" t="s">
        <v>108</v>
      </c>
      <c r="F410" t="s">
        <v>2512</v>
      </c>
      <c r="G410" t="s">
        <v>133</v>
      </c>
      <c r="H410" t="s">
        <v>2457</v>
      </c>
      <c r="I410" t="s">
        <v>2513</v>
      </c>
      <c r="J410" t="s">
        <v>2044</v>
      </c>
      <c r="K410" t="s">
        <v>161</v>
      </c>
      <c r="L410" t="s">
        <v>2493</v>
      </c>
      <c r="M410" t="s">
        <v>438</v>
      </c>
      <c r="N410">
        <v>4</v>
      </c>
      <c r="O410" t="s">
        <v>2459</v>
      </c>
      <c r="P410">
        <v>46234</v>
      </c>
      <c r="Q410" t="s">
        <v>140</v>
      </c>
      <c r="R410">
        <v>46238</v>
      </c>
      <c r="S410" t="s">
        <v>165</v>
      </c>
      <c r="T410" t="s">
        <v>448</v>
      </c>
      <c r="U410" t="s">
        <v>112</v>
      </c>
      <c r="V410" t="s">
        <v>143</v>
      </c>
      <c r="W410" t="s">
        <v>144</v>
      </c>
      <c r="X410" t="s">
        <v>144</v>
      </c>
      <c r="Y410" t="s">
        <v>144</v>
      </c>
      <c r="Z410" t="s">
        <v>312</v>
      </c>
      <c r="AA410" t="s">
        <v>312</v>
      </c>
      <c r="AB410" t="s">
        <v>1322</v>
      </c>
      <c r="AC410" t="s">
        <v>220</v>
      </c>
      <c r="AD410" t="s">
        <v>376</v>
      </c>
      <c r="AE410">
        <v>46244</v>
      </c>
      <c r="AF410">
        <v>46246</v>
      </c>
      <c r="AG410">
        <v>46246</v>
      </c>
      <c r="AH410">
        <v>46251</v>
      </c>
      <c r="AI410">
        <v>46249</v>
      </c>
      <c r="AJ410">
        <v>46249</v>
      </c>
      <c r="AK410">
        <v>46248</v>
      </c>
      <c r="AL410">
        <v>46254</v>
      </c>
      <c r="AM410">
        <v>46254</v>
      </c>
      <c r="AN410">
        <v>46255</v>
      </c>
      <c r="AO410">
        <v>46261</v>
      </c>
      <c r="AQ410" t="s">
        <v>2047</v>
      </c>
      <c r="AR410" t="s">
        <v>113</v>
      </c>
      <c r="AS410" t="s">
        <v>113</v>
      </c>
      <c r="AT410">
        <v>46246</v>
      </c>
      <c r="AU410">
        <v>46246</v>
      </c>
      <c r="AV410">
        <v>46246</v>
      </c>
      <c r="AW410">
        <v>46246</v>
      </c>
      <c r="AX410">
        <v>46251</v>
      </c>
      <c r="AY410">
        <v>46251</v>
      </c>
      <c r="AZ410">
        <v>46251</v>
      </c>
      <c r="BA410">
        <v>46260</v>
      </c>
      <c r="BC410">
        <v>46247</v>
      </c>
      <c r="BD410">
        <v>46253</v>
      </c>
      <c r="BE410">
        <v>46253</v>
      </c>
      <c r="BF410" t="s">
        <v>149</v>
      </c>
      <c r="BG410">
        <v>46254</v>
      </c>
      <c r="BH410">
        <v>46267</v>
      </c>
      <c r="BJ410" t="s">
        <v>1322</v>
      </c>
      <c r="BK410" t="s">
        <v>2024</v>
      </c>
      <c r="BL410">
        <v>46257</v>
      </c>
      <c r="BM410">
        <v>46273</v>
      </c>
      <c r="BO410">
        <v>46263</v>
      </c>
      <c r="BP410">
        <v>46274</v>
      </c>
      <c r="BR410">
        <v>46265</v>
      </c>
      <c r="BS410">
        <v>46276</v>
      </c>
      <c r="BU410">
        <v>46265</v>
      </c>
      <c r="BV410">
        <v>46275</v>
      </c>
      <c r="BX410" t="s">
        <v>2049</v>
      </c>
      <c r="CI410">
        <v>46265</v>
      </c>
      <c r="CJ410">
        <v>46265</v>
      </c>
      <c r="CN410" t="s">
        <v>113</v>
      </c>
      <c r="CO410" t="s">
        <v>113</v>
      </c>
      <c r="CP410" t="s">
        <v>113</v>
      </c>
      <c r="CQ410" t="s">
        <v>113</v>
      </c>
      <c r="CR410">
        <v>46238</v>
      </c>
      <c r="CS410">
        <v>46234</v>
      </c>
      <c r="CT410" t="s">
        <v>151</v>
      </c>
      <c r="CU410" t="s">
        <v>170</v>
      </c>
      <c r="CV410" t="s">
        <v>144</v>
      </c>
      <c r="CW410" t="s">
        <v>171</v>
      </c>
      <c r="CX410" t="s">
        <v>113</v>
      </c>
      <c r="CY410" t="s">
        <v>2050</v>
      </c>
      <c r="CZ410" t="s">
        <v>153</v>
      </c>
      <c r="DA410" t="s">
        <v>104</v>
      </c>
    </row>
    <row r="411" spans="1:105" x14ac:dyDescent="0.3">
      <c r="A411" t="s">
        <v>2514</v>
      </c>
      <c r="B411" t="s">
        <v>2515</v>
      </c>
      <c r="C411" t="s">
        <v>107</v>
      </c>
      <c r="D411" t="s">
        <v>108</v>
      </c>
      <c r="F411" t="s">
        <v>2516</v>
      </c>
      <c r="G411" t="s">
        <v>133</v>
      </c>
      <c r="I411" t="s">
        <v>2517</v>
      </c>
      <c r="J411" t="s">
        <v>2044</v>
      </c>
      <c r="K411" t="s">
        <v>161</v>
      </c>
      <c r="L411" t="s">
        <v>2518</v>
      </c>
      <c r="M411" t="s">
        <v>438</v>
      </c>
      <c r="N411">
        <v>3</v>
      </c>
      <c r="O411" t="s">
        <v>2046</v>
      </c>
      <c r="P411">
        <v>46234</v>
      </c>
      <c r="Q411" t="s">
        <v>140</v>
      </c>
      <c r="R411">
        <v>46238</v>
      </c>
      <c r="S411" t="s">
        <v>2453</v>
      </c>
      <c r="T411" t="s">
        <v>448</v>
      </c>
      <c r="U411" t="s">
        <v>112</v>
      </c>
      <c r="V411" t="s">
        <v>21</v>
      </c>
      <c r="W411" t="s">
        <v>144</v>
      </c>
      <c r="X411" t="s">
        <v>144</v>
      </c>
      <c r="Y411" t="s">
        <v>144</v>
      </c>
      <c r="Z411" t="s">
        <v>312</v>
      </c>
      <c r="AA411" t="s">
        <v>144</v>
      </c>
      <c r="AB411" t="s">
        <v>1322</v>
      </c>
      <c r="AC411" t="s">
        <v>220</v>
      </c>
      <c r="AD411" t="s">
        <v>376</v>
      </c>
      <c r="AE411">
        <v>46244</v>
      </c>
      <c r="AF411">
        <v>46246</v>
      </c>
      <c r="AG411">
        <v>46246</v>
      </c>
      <c r="AH411">
        <v>46251</v>
      </c>
      <c r="AI411">
        <v>46248</v>
      </c>
      <c r="AJ411">
        <v>46248</v>
      </c>
      <c r="AK411">
        <v>46248</v>
      </c>
      <c r="AL411">
        <v>46255</v>
      </c>
      <c r="AM411">
        <v>46255</v>
      </c>
      <c r="AN411">
        <v>46255</v>
      </c>
      <c r="AO411">
        <v>46260</v>
      </c>
      <c r="AP411">
        <v>46260</v>
      </c>
      <c r="AQ411" t="s">
        <v>2047</v>
      </c>
      <c r="AR411" t="s">
        <v>113</v>
      </c>
      <c r="AS411" t="s">
        <v>113</v>
      </c>
      <c r="AT411">
        <v>46246</v>
      </c>
      <c r="AU411">
        <v>46246</v>
      </c>
      <c r="AV411">
        <v>46246</v>
      </c>
      <c r="AW411">
        <v>46246</v>
      </c>
      <c r="AX411">
        <v>46250</v>
      </c>
      <c r="AY411">
        <v>46250</v>
      </c>
      <c r="AZ411">
        <v>46251</v>
      </c>
      <c r="BA411">
        <v>46260</v>
      </c>
      <c r="BC411">
        <v>46247</v>
      </c>
      <c r="BD411">
        <v>46256</v>
      </c>
      <c r="BE411">
        <v>46256</v>
      </c>
      <c r="BF411" t="s">
        <v>2048</v>
      </c>
      <c r="BG411">
        <v>46254</v>
      </c>
      <c r="BH411">
        <v>46260</v>
      </c>
      <c r="BI411">
        <v>46260</v>
      </c>
      <c r="BJ411" t="s">
        <v>1322</v>
      </c>
      <c r="BK411" t="s">
        <v>1965</v>
      </c>
      <c r="BL411">
        <v>46257</v>
      </c>
      <c r="BM411">
        <v>46264</v>
      </c>
      <c r="BN411">
        <v>46264</v>
      </c>
      <c r="BO411">
        <v>46263</v>
      </c>
      <c r="BP411">
        <v>46265</v>
      </c>
      <c r="BR411">
        <v>46265</v>
      </c>
      <c r="BS411">
        <v>46269</v>
      </c>
      <c r="BU411">
        <v>46265</v>
      </c>
      <c r="BV411">
        <v>46269</v>
      </c>
      <c r="BX411" t="s">
        <v>2049</v>
      </c>
      <c r="CI411">
        <v>46265</v>
      </c>
      <c r="CJ411">
        <v>46265</v>
      </c>
      <c r="CN411" t="s">
        <v>113</v>
      </c>
      <c r="CO411" t="s">
        <v>113</v>
      </c>
      <c r="CP411" t="s">
        <v>113</v>
      </c>
      <c r="CQ411" t="s">
        <v>2514</v>
      </c>
      <c r="CR411">
        <v>46238</v>
      </c>
      <c r="CS411">
        <v>46234</v>
      </c>
      <c r="CT411" t="s">
        <v>151</v>
      </c>
      <c r="CU411" t="s">
        <v>170</v>
      </c>
      <c r="CV411" t="s">
        <v>144</v>
      </c>
      <c r="CW411" t="s">
        <v>171</v>
      </c>
      <c r="CX411" t="s">
        <v>1360</v>
      </c>
      <c r="CY411" t="s">
        <v>2050</v>
      </c>
      <c r="CZ411" t="s">
        <v>153</v>
      </c>
      <c r="DA411" t="s">
        <v>104</v>
      </c>
    </row>
    <row r="412" spans="1:105" x14ac:dyDescent="0.3">
      <c r="A412" t="s">
        <v>2519</v>
      </c>
      <c r="B412" t="s">
        <v>2520</v>
      </c>
      <c r="C412" t="s">
        <v>107</v>
      </c>
      <c r="D412" t="s">
        <v>108</v>
      </c>
      <c r="F412" t="s">
        <v>2521</v>
      </c>
      <c r="G412" t="s">
        <v>133</v>
      </c>
      <c r="I412" t="s">
        <v>2522</v>
      </c>
      <c r="J412" t="s">
        <v>2044</v>
      </c>
      <c r="K412" t="s">
        <v>161</v>
      </c>
      <c r="L412" t="s">
        <v>2518</v>
      </c>
      <c r="M412" t="s">
        <v>438</v>
      </c>
      <c r="N412">
        <v>3</v>
      </c>
      <c r="O412" t="s">
        <v>2046</v>
      </c>
      <c r="P412">
        <v>46234</v>
      </c>
      <c r="Q412" t="s">
        <v>140</v>
      </c>
      <c r="R412">
        <v>46238</v>
      </c>
      <c r="S412" t="s">
        <v>2453</v>
      </c>
      <c r="T412" t="s">
        <v>448</v>
      </c>
      <c r="U412" t="s">
        <v>112</v>
      </c>
      <c r="V412" t="s">
        <v>21</v>
      </c>
      <c r="W412" t="s">
        <v>144</v>
      </c>
      <c r="X412" t="s">
        <v>144</v>
      </c>
      <c r="Y412" t="s">
        <v>144</v>
      </c>
      <c r="Z412" t="s">
        <v>312</v>
      </c>
      <c r="AA412" t="s">
        <v>144</v>
      </c>
      <c r="AB412" t="s">
        <v>1322</v>
      </c>
      <c r="AC412" t="s">
        <v>220</v>
      </c>
      <c r="AD412" t="s">
        <v>376</v>
      </c>
      <c r="AE412">
        <v>46244</v>
      </c>
      <c r="AF412">
        <v>46246</v>
      </c>
      <c r="AG412">
        <v>46246</v>
      </c>
      <c r="AH412">
        <v>46251</v>
      </c>
      <c r="AI412">
        <v>46248</v>
      </c>
      <c r="AJ412">
        <v>46248</v>
      </c>
      <c r="AK412">
        <v>46248</v>
      </c>
      <c r="AL412">
        <v>46255</v>
      </c>
      <c r="AM412">
        <v>46255</v>
      </c>
      <c r="AN412">
        <v>46255</v>
      </c>
      <c r="AO412">
        <v>46260</v>
      </c>
      <c r="AP412">
        <v>46260</v>
      </c>
      <c r="AQ412" t="s">
        <v>2047</v>
      </c>
      <c r="AR412" t="s">
        <v>113</v>
      </c>
      <c r="AS412" t="s">
        <v>113</v>
      </c>
      <c r="AT412">
        <v>46246</v>
      </c>
      <c r="AU412">
        <v>46246</v>
      </c>
      <c r="AV412">
        <v>46246</v>
      </c>
      <c r="AW412">
        <v>46246</v>
      </c>
      <c r="AX412">
        <v>46249</v>
      </c>
      <c r="AY412">
        <v>46249</v>
      </c>
      <c r="AZ412">
        <v>46251</v>
      </c>
      <c r="BA412">
        <v>46256</v>
      </c>
      <c r="BB412">
        <v>46256</v>
      </c>
      <c r="BC412">
        <v>46247</v>
      </c>
      <c r="BD412">
        <v>46256</v>
      </c>
      <c r="BE412">
        <v>46256</v>
      </c>
      <c r="BF412" t="s">
        <v>2048</v>
      </c>
      <c r="BG412">
        <v>46254</v>
      </c>
      <c r="BH412">
        <v>46259</v>
      </c>
      <c r="BI412">
        <v>46259</v>
      </c>
      <c r="BJ412" t="s">
        <v>1322</v>
      </c>
      <c r="BK412" t="s">
        <v>1518</v>
      </c>
      <c r="BL412">
        <v>46257</v>
      </c>
      <c r="BM412">
        <v>46265</v>
      </c>
      <c r="BN412">
        <v>46265</v>
      </c>
      <c r="BO412">
        <v>46263</v>
      </c>
      <c r="BP412">
        <v>46267</v>
      </c>
      <c r="BR412">
        <v>46265</v>
      </c>
      <c r="BS412">
        <v>46272</v>
      </c>
      <c r="BU412">
        <v>46265</v>
      </c>
      <c r="BV412">
        <v>46272</v>
      </c>
      <c r="BX412" t="s">
        <v>2049</v>
      </c>
      <c r="CI412">
        <v>46265</v>
      </c>
      <c r="CJ412">
        <v>46265</v>
      </c>
      <c r="CN412" t="s">
        <v>113</v>
      </c>
      <c r="CO412" t="s">
        <v>113</v>
      </c>
      <c r="CP412" t="s">
        <v>113</v>
      </c>
      <c r="CQ412" t="s">
        <v>2519</v>
      </c>
      <c r="CR412">
        <v>46238</v>
      </c>
      <c r="CS412">
        <v>46234</v>
      </c>
      <c r="CT412" t="s">
        <v>151</v>
      </c>
      <c r="CU412" t="s">
        <v>170</v>
      </c>
      <c r="CV412" t="s">
        <v>144</v>
      </c>
      <c r="CW412" t="s">
        <v>171</v>
      </c>
      <c r="CX412" t="s">
        <v>1360</v>
      </c>
      <c r="CY412" t="s">
        <v>2050</v>
      </c>
      <c r="CZ412" t="s">
        <v>153</v>
      </c>
      <c r="DA412" t="s">
        <v>104</v>
      </c>
    </row>
    <row r="413" spans="1:105" x14ac:dyDescent="0.3">
      <c r="A413" t="s">
        <v>2523</v>
      </c>
      <c r="B413" t="s">
        <v>2524</v>
      </c>
      <c r="C413" t="s">
        <v>107</v>
      </c>
      <c r="D413" t="s">
        <v>108</v>
      </c>
      <c r="F413" t="s">
        <v>2525</v>
      </c>
      <c r="G413" t="s">
        <v>133</v>
      </c>
      <c r="I413" t="s">
        <v>2526</v>
      </c>
      <c r="J413" t="s">
        <v>2044</v>
      </c>
      <c r="K413" t="s">
        <v>161</v>
      </c>
      <c r="L413" t="s">
        <v>2518</v>
      </c>
      <c r="M413" t="s">
        <v>438</v>
      </c>
      <c r="N413">
        <v>3</v>
      </c>
      <c r="O413" t="s">
        <v>2046</v>
      </c>
      <c r="P413">
        <v>46234</v>
      </c>
      <c r="Q413" t="s">
        <v>140</v>
      </c>
      <c r="R413">
        <v>46238</v>
      </c>
      <c r="S413" t="s">
        <v>1330</v>
      </c>
      <c r="T413" t="s">
        <v>448</v>
      </c>
      <c r="U413" t="s">
        <v>112</v>
      </c>
      <c r="V413" t="s">
        <v>21</v>
      </c>
      <c r="W413" t="s">
        <v>144</v>
      </c>
      <c r="X413" t="s">
        <v>144</v>
      </c>
      <c r="Y413" t="s">
        <v>144</v>
      </c>
      <c r="Z413" t="s">
        <v>312</v>
      </c>
      <c r="AA413" t="s">
        <v>144</v>
      </c>
      <c r="AB413" t="s">
        <v>1322</v>
      </c>
      <c r="AC413" t="s">
        <v>220</v>
      </c>
      <c r="AD413" t="s">
        <v>376</v>
      </c>
      <c r="AE413">
        <v>46244</v>
      </c>
      <c r="AF413">
        <v>46246</v>
      </c>
      <c r="AG413">
        <v>46246</v>
      </c>
      <c r="AH413">
        <v>46251</v>
      </c>
      <c r="AI413">
        <v>46248</v>
      </c>
      <c r="AJ413">
        <v>46248</v>
      </c>
      <c r="AK413">
        <v>46248</v>
      </c>
      <c r="AL413">
        <v>46255</v>
      </c>
      <c r="AM413">
        <v>46255</v>
      </c>
      <c r="AN413">
        <v>46255</v>
      </c>
      <c r="AO413">
        <v>46260</v>
      </c>
      <c r="AP413">
        <v>46260</v>
      </c>
      <c r="AQ413" t="s">
        <v>2047</v>
      </c>
      <c r="AR413" t="s">
        <v>113</v>
      </c>
      <c r="AS413" t="s">
        <v>113</v>
      </c>
      <c r="AT413">
        <v>46246</v>
      </c>
      <c r="AU413">
        <v>46246</v>
      </c>
      <c r="AV413">
        <v>46246</v>
      </c>
      <c r="AW413">
        <v>46246</v>
      </c>
      <c r="AX413">
        <v>46249</v>
      </c>
      <c r="AY413">
        <v>46249</v>
      </c>
      <c r="AZ413">
        <v>46251</v>
      </c>
      <c r="BA413">
        <v>46256</v>
      </c>
      <c r="BB413">
        <v>46256</v>
      </c>
      <c r="BC413">
        <v>46247</v>
      </c>
      <c r="BD413">
        <v>46255</v>
      </c>
      <c r="BE413">
        <v>46255</v>
      </c>
      <c r="BF413" t="s">
        <v>2048</v>
      </c>
      <c r="BG413">
        <v>46254</v>
      </c>
      <c r="BH413">
        <v>46259</v>
      </c>
      <c r="BI413">
        <v>46259</v>
      </c>
      <c r="BJ413" t="s">
        <v>1322</v>
      </c>
      <c r="BK413" t="s">
        <v>1965</v>
      </c>
      <c r="BL413">
        <v>46257</v>
      </c>
      <c r="BM413">
        <v>46263</v>
      </c>
      <c r="BN413">
        <v>46294</v>
      </c>
      <c r="BO413">
        <v>46263</v>
      </c>
      <c r="BP413">
        <v>46264</v>
      </c>
      <c r="BQ413">
        <v>46264</v>
      </c>
      <c r="BR413">
        <v>46265</v>
      </c>
      <c r="BS413">
        <v>46268</v>
      </c>
      <c r="BU413">
        <v>46265</v>
      </c>
      <c r="BV413">
        <v>46268</v>
      </c>
      <c r="BW413">
        <v>46268</v>
      </c>
      <c r="BX413" t="s">
        <v>2049</v>
      </c>
      <c r="CI413">
        <v>46265</v>
      </c>
      <c r="CJ413">
        <v>46265</v>
      </c>
      <c r="CN413" t="s">
        <v>113</v>
      </c>
      <c r="CO413" t="s">
        <v>113</v>
      </c>
      <c r="CP413" t="s">
        <v>113</v>
      </c>
      <c r="CQ413" t="s">
        <v>2523</v>
      </c>
      <c r="CR413">
        <v>46238</v>
      </c>
      <c r="CS413">
        <v>46234</v>
      </c>
      <c r="CT413" t="s">
        <v>151</v>
      </c>
      <c r="CU413" t="s">
        <v>170</v>
      </c>
      <c r="CV413" t="s">
        <v>144</v>
      </c>
      <c r="CW413" t="s">
        <v>171</v>
      </c>
      <c r="CX413" t="s">
        <v>1360</v>
      </c>
      <c r="CY413" t="s">
        <v>2050</v>
      </c>
      <c r="CZ413" t="s">
        <v>153</v>
      </c>
      <c r="DA413" t="s">
        <v>104</v>
      </c>
    </row>
    <row r="414" spans="1:105" x14ac:dyDescent="0.3">
      <c r="A414" t="s">
        <v>2527</v>
      </c>
      <c r="B414" t="s">
        <v>2528</v>
      </c>
      <c r="C414" t="s">
        <v>107</v>
      </c>
      <c r="D414" t="s">
        <v>108</v>
      </c>
      <c r="F414" t="s">
        <v>2529</v>
      </c>
      <c r="G414" t="s">
        <v>133</v>
      </c>
      <c r="I414" t="s">
        <v>2530</v>
      </c>
      <c r="J414" t="s">
        <v>2044</v>
      </c>
      <c r="K414" t="s">
        <v>161</v>
      </c>
      <c r="L414" t="s">
        <v>2518</v>
      </c>
      <c r="M414" t="s">
        <v>438</v>
      </c>
      <c r="N414">
        <v>3</v>
      </c>
      <c r="O414" t="s">
        <v>2046</v>
      </c>
      <c r="P414">
        <v>46234</v>
      </c>
      <c r="Q414" t="s">
        <v>140</v>
      </c>
      <c r="R414">
        <v>46238</v>
      </c>
      <c r="S414" t="s">
        <v>141</v>
      </c>
      <c r="T414" t="s">
        <v>253</v>
      </c>
      <c r="U414" t="s">
        <v>112</v>
      </c>
      <c r="V414" t="s">
        <v>143</v>
      </c>
      <c r="W414" t="s">
        <v>144</v>
      </c>
      <c r="X414" t="s">
        <v>144</v>
      </c>
      <c r="Y414" t="s">
        <v>144</v>
      </c>
      <c r="Z414" t="s">
        <v>312</v>
      </c>
      <c r="AA414" t="s">
        <v>144</v>
      </c>
      <c r="AB414" t="s">
        <v>1322</v>
      </c>
      <c r="AC414" t="s">
        <v>220</v>
      </c>
      <c r="AD414" t="s">
        <v>376</v>
      </c>
      <c r="AE414">
        <v>46244</v>
      </c>
      <c r="AF414">
        <v>46246</v>
      </c>
      <c r="AG414">
        <v>46246</v>
      </c>
      <c r="AH414">
        <v>46251</v>
      </c>
      <c r="AI414">
        <v>46248</v>
      </c>
      <c r="AJ414">
        <v>46248</v>
      </c>
      <c r="AK414">
        <v>46248</v>
      </c>
      <c r="AL414">
        <v>46255</v>
      </c>
      <c r="AM414">
        <v>46255</v>
      </c>
      <c r="AN414">
        <v>46255</v>
      </c>
      <c r="AO414">
        <v>46258</v>
      </c>
      <c r="AP414">
        <v>46258</v>
      </c>
      <c r="AQ414" t="s">
        <v>2047</v>
      </c>
      <c r="AR414" t="s">
        <v>113</v>
      </c>
      <c r="AS414" t="s">
        <v>113</v>
      </c>
      <c r="AT414">
        <v>46246</v>
      </c>
      <c r="AU414">
        <v>46246</v>
      </c>
      <c r="AV414">
        <v>46246</v>
      </c>
      <c r="AW414">
        <v>46246</v>
      </c>
      <c r="AX414">
        <v>46249</v>
      </c>
      <c r="AY414">
        <v>46249</v>
      </c>
      <c r="AZ414">
        <v>46251</v>
      </c>
      <c r="BA414">
        <v>46256</v>
      </c>
      <c r="BB414">
        <v>46256</v>
      </c>
      <c r="BC414">
        <v>46247</v>
      </c>
      <c r="BD414">
        <v>46255</v>
      </c>
      <c r="BE414">
        <v>46255</v>
      </c>
      <c r="BF414" t="s">
        <v>2048</v>
      </c>
      <c r="BG414">
        <v>46254</v>
      </c>
      <c r="BH414">
        <v>46258</v>
      </c>
      <c r="BI414">
        <v>46258</v>
      </c>
      <c r="BJ414" t="s">
        <v>1322</v>
      </c>
      <c r="BK414" t="s">
        <v>1518</v>
      </c>
      <c r="BL414">
        <v>46257</v>
      </c>
      <c r="BM414">
        <v>46261</v>
      </c>
      <c r="BN414">
        <v>46261</v>
      </c>
      <c r="BO414">
        <v>46263</v>
      </c>
      <c r="BP414">
        <v>46264</v>
      </c>
      <c r="BQ414">
        <v>46264</v>
      </c>
      <c r="BR414">
        <v>46265</v>
      </c>
      <c r="BS414">
        <v>46265</v>
      </c>
      <c r="BT414">
        <v>46265</v>
      </c>
      <c r="BU414">
        <v>46265</v>
      </c>
      <c r="BV414">
        <v>46267</v>
      </c>
      <c r="BX414" t="s">
        <v>2049</v>
      </c>
      <c r="CI414">
        <v>46265</v>
      </c>
      <c r="CJ414">
        <v>46265</v>
      </c>
      <c r="CN414" t="s">
        <v>113</v>
      </c>
      <c r="CO414" t="s">
        <v>113</v>
      </c>
      <c r="CP414" t="s">
        <v>113</v>
      </c>
      <c r="CQ414" t="s">
        <v>2527</v>
      </c>
      <c r="CR414">
        <v>46238</v>
      </c>
      <c r="CS414">
        <v>46234</v>
      </c>
      <c r="CT414" t="s">
        <v>151</v>
      </c>
      <c r="CU414" t="s">
        <v>170</v>
      </c>
      <c r="CV414" t="s">
        <v>144</v>
      </c>
      <c r="CW414" t="s">
        <v>171</v>
      </c>
      <c r="CX414" t="s">
        <v>113</v>
      </c>
      <c r="CY414" t="s">
        <v>2531</v>
      </c>
      <c r="CZ414" t="s">
        <v>119</v>
      </c>
      <c r="DA414" t="s">
        <v>104</v>
      </c>
    </row>
    <row r="415" spans="1:105" x14ac:dyDescent="0.3">
      <c r="A415" t="s">
        <v>2532</v>
      </c>
      <c r="B415" t="s">
        <v>2533</v>
      </c>
      <c r="C415" t="s">
        <v>107</v>
      </c>
      <c r="D415" t="s">
        <v>108</v>
      </c>
      <c r="F415" t="s">
        <v>2534</v>
      </c>
      <c r="G415" t="s">
        <v>133</v>
      </c>
      <c r="I415" t="s">
        <v>2535</v>
      </c>
      <c r="J415" t="s">
        <v>2044</v>
      </c>
      <c r="K415" t="s">
        <v>161</v>
      </c>
      <c r="L415" t="s">
        <v>2518</v>
      </c>
      <c r="M415" t="s">
        <v>438</v>
      </c>
      <c r="N415">
        <v>3</v>
      </c>
      <c r="O415" t="s">
        <v>2046</v>
      </c>
      <c r="P415">
        <v>46234</v>
      </c>
      <c r="Q415" t="s">
        <v>140</v>
      </c>
      <c r="R415">
        <v>46238</v>
      </c>
      <c r="S415" t="s">
        <v>141</v>
      </c>
      <c r="T415" t="s">
        <v>253</v>
      </c>
      <c r="U415" t="s">
        <v>112</v>
      </c>
      <c r="V415" t="s">
        <v>143</v>
      </c>
      <c r="W415" t="s">
        <v>144</v>
      </c>
      <c r="X415" t="s">
        <v>144</v>
      </c>
      <c r="Y415" t="s">
        <v>144</v>
      </c>
      <c r="Z415" t="s">
        <v>312</v>
      </c>
      <c r="AA415" t="s">
        <v>144</v>
      </c>
      <c r="AB415" t="s">
        <v>1322</v>
      </c>
      <c r="AC415" t="s">
        <v>220</v>
      </c>
      <c r="AD415" t="s">
        <v>376</v>
      </c>
      <c r="AE415">
        <v>46244</v>
      </c>
      <c r="AF415">
        <v>46246</v>
      </c>
      <c r="AG415">
        <v>46246</v>
      </c>
      <c r="AH415">
        <v>46251</v>
      </c>
      <c r="AI415">
        <v>46248</v>
      </c>
      <c r="AJ415">
        <v>46248</v>
      </c>
      <c r="AK415">
        <v>46248</v>
      </c>
      <c r="AL415">
        <v>46255</v>
      </c>
      <c r="AM415">
        <v>46255</v>
      </c>
      <c r="AN415">
        <v>46255</v>
      </c>
      <c r="AO415">
        <v>46258</v>
      </c>
      <c r="AP415">
        <v>46258</v>
      </c>
      <c r="AQ415" t="s">
        <v>2047</v>
      </c>
      <c r="AR415" t="s">
        <v>113</v>
      </c>
      <c r="AS415" t="s">
        <v>113</v>
      </c>
      <c r="AT415">
        <v>46246</v>
      </c>
      <c r="AU415">
        <v>46246</v>
      </c>
      <c r="AV415">
        <v>46246</v>
      </c>
      <c r="AW415">
        <v>46246</v>
      </c>
      <c r="AX415">
        <v>46249</v>
      </c>
      <c r="AY415">
        <v>46249</v>
      </c>
      <c r="AZ415">
        <v>46251</v>
      </c>
      <c r="BA415">
        <v>46256</v>
      </c>
      <c r="BB415">
        <v>46256</v>
      </c>
      <c r="BC415">
        <v>46247</v>
      </c>
      <c r="BD415">
        <v>46254</v>
      </c>
      <c r="BE415">
        <v>46254</v>
      </c>
      <c r="BF415" t="s">
        <v>2048</v>
      </c>
      <c r="BG415">
        <v>46254</v>
      </c>
      <c r="BH415">
        <v>46258</v>
      </c>
      <c r="BI415">
        <v>46258</v>
      </c>
      <c r="BJ415" t="s">
        <v>1322</v>
      </c>
      <c r="BK415" t="s">
        <v>1965</v>
      </c>
      <c r="BL415">
        <v>46257</v>
      </c>
      <c r="BM415">
        <v>46264</v>
      </c>
      <c r="BN415">
        <v>46264</v>
      </c>
      <c r="BO415">
        <v>46263</v>
      </c>
      <c r="BP415">
        <v>46265</v>
      </c>
      <c r="BQ415">
        <v>46265</v>
      </c>
      <c r="BR415">
        <v>46265</v>
      </c>
      <c r="BS415">
        <v>46265</v>
      </c>
      <c r="BT415">
        <v>46265</v>
      </c>
      <c r="BU415">
        <v>46265</v>
      </c>
      <c r="BV415">
        <v>46265</v>
      </c>
      <c r="BW415">
        <v>46265</v>
      </c>
      <c r="BX415" t="s">
        <v>2049</v>
      </c>
      <c r="CI415">
        <v>46265</v>
      </c>
      <c r="CJ415">
        <v>46265</v>
      </c>
      <c r="CN415" t="s">
        <v>113</v>
      </c>
      <c r="CO415" t="s">
        <v>113</v>
      </c>
      <c r="CP415" t="s">
        <v>113</v>
      </c>
      <c r="CQ415" t="s">
        <v>2532</v>
      </c>
      <c r="CR415">
        <v>46238</v>
      </c>
      <c r="CS415">
        <v>46234</v>
      </c>
      <c r="CT415" t="s">
        <v>151</v>
      </c>
      <c r="CU415" t="s">
        <v>170</v>
      </c>
      <c r="CV415" t="s">
        <v>144</v>
      </c>
      <c r="CW415" t="s">
        <v>171</v>
      </c>
      <c r="CX415" t="s">
        <v>113</v>
      </c>
      <c r="CY415" t="s">
        <v>2050</v>
      </c>
      <c r="CZ415" t="s">
        <v>153</v>
      </c>
      <c r="DA415" t="s">
        <v>104</v>
      </c>
    </row>
    <row r="416" spans="1:105" x14ac:dyDescent="0.3">
      <c r="A416" t="s">
        <v>2536</v>
      </c>
      <c r="B416" t="s">
        <v>2537</v>
      </c>
      <c r="C416" t="s">
        <v>107</v>
      </c>
      <c r="D416" t="s">
        <v>108</v>
      </c>
      <c r="F416" t="s">
        <v>2538</v>
      </c>
      <c r="G416" t="s">
        <v>1356</v>
      </c>
      <c r="I416" t="s">
        <v>2539</v>
      </c>
      <c r="J416" t="s">
        <v>1148</v>
      </c>
      <c r="K416" t="s">
        <v>137</v>
      </c>
      <c r="L416" t="s">
        <v>2540</v>
      </c>
      <c r="M416" t="s">
        <v>344</v>
      </c>
      <c r="P416">
        <v>46210</v>
      </c>
      <c r="Q416" t="s">
        <v>140</v>
      </c>
      <c r="R416">
        <v>46211</v>
      </c>
      <c r="S416" t="s">
        <v>252</v>
      </c>
      <c r="T416" t="s">
        <v>253</v>
      </c>
      <c r="U416" t="s">
        <v>112</v>
      </c>
      <c r="V416" t="s">
        <v>143</v>
      </c>
      <c r="W416" t="s">
        <v>144</v>
      </c>
      <c r="X416" t="s">
        <v>144</v>
      </c>
      <c r="Y416" t="s">
        <v>144</v>
      </c>
      <c r="Z416" t="s">
        <v>144</v>
      </c>
      <c r="AA416" t="s">
        <v>144</v>
      </c>
      <c r="AB416" t="s">
        <v>1462</v>
      </c>
      <c r="AC416" t="s">
        <v>146</v>
      </c>
      <c r="AD416" t="s">
        <v>147</v>
      </c>
      <c r="AE416">
        <v>46218</v>
      </c>
      <c r="AF416">
        <v>46221</v>
      </c>
      <c r="AG416">
        <v>46221</v>
      </c>
      <c r="AH416">
        <v>46223</v>
      </c>
      <c r="AI416">
        <v>46226</v>
      </c>
      <c r="AJ416">
        <v>46226</v>
      </c>
      <c r="AK416">
        <v>46218</v>
      </c>
      <c r="AL416">
        <v>46230</v>
      </c>
      <c r="AM416">
        <v>46261</v>
      </c>
      <c r="AN416">
        <v>46223</v>
      </c>
      <c r="AO416">
        <v>46235</v>
      </c>
      <c r="AP416">
        <v>46235</v>
      </c>
      <c r="AQ416" t="s">
        <v>148</v>
      </c>
      <c r="AR416" t="s">
        <v>148</v>
      </c>
      <c r="AS416" t="s">
        <v>148</v>
      </c>
      <c r="AT416">
        <v>46240</v>
      </c>
      <c r="AU416">
        <v>46240</v>
      </c>
      <c r="AV416">
        <v>46240</v>
      </c>
      <c r="AW416">
        <v>46240</v>
      </c>
      <c r="AX416">
        <v>46240</v>
      </c>
      <c r="AY416">
        <v>46240</v>
      </c>
      <c r="AZ416">
        <v>46247</v>
      </c>
      <c r="BA416">
        <v>46247</v>
      </c>
      <c r="BB416">
        <v>46247</v>
      </c>
      <c r="BC416">
        <v>46245</v>
      </c>
      <c r="BD416">
        <v>46241</v>
      </c>
      <c r="BE416">
        <v>46241</v>
      </c>
      <c r="BF416" t="s">
        <v>149</v>
      </c>
      <c r="BG416">
        <v>46252</v>
      </c>
      <c r="BH416">
        <v>46258</v>
      </c>
      <c r="BI416">
        <v>46258</v>
      </c>
      <c r="BJ416" t="s">
        <v>1462</v>
      </c>
      <c r="BK416">
        <v>40</v>
      </c>
      <c r="BL416">
        <v>46255</v>
      </c>
      <c r="BM416">
        <v>46260</v>
      </c>
      <c r="BN416">
        <v>46260</v>
      </c>
      <c r="BO416">
        <v>46258</v>
      </c>
      <c r="BP416">
        <v>46263</v>
      </c>
      <c r="BQ416">
        <v>46263</v>
      </c>
      <c r="BR416">
        <v>46260</v>
      </c>
      <c r="BS416">
        <v>46265</v>
      </c>
      <c r="BT416">
        <v>46265</v>
      </c>
      <c r="BU416">
        <v>46260</v>
      </c>
      <c r="BV416">
        <v>46265</v>
      </c>
      <c r="BW416">
        <v>46265</v>
      </c>
      <c r="BX416" t="s">
        <v>2541</v>
      </c>
      <c r="BY416">
        <v>46241</v>
      </c>
      <c r="BZ416">
        <v>46241</v>
      </c>
      <c r="CA416">
        <v>46241</v>
      </c>
      <c r="CE416">
        <v>71727</v>
      </c>
      <c r="CF416">
        <v>0.8</v>
      </c>
      <c r="CI416">
        <v>46239</v>
      </c>
      <c r="CJ416">
        <v>46241</v>
      </c>
      <c r="CK416">
        <v>46241</v>
      </c>
      <c r="CN416" t="s">
        <v>113</v>
      </c>
      <c r="CO416" t="s">
        <v>113</v>
      </c>
      <c r="CP416" t="s">
        <v>113</v>
      </c>
      <c r="CQ416" t="s">
        <v>2536</v>
      </c>
      <c r="CR416">
        <v>46213</v>
      </c>
      <c r="CS416">
        <v>46206</v>
      </c>
      <c r="CT416" t="s">
        <v>151</v>
      </c>
      <c r="CU416" t="s">
        <v>170</v>
      </c>
      <c r="CV416" t="s">
        <v>144</v>
      </c>
      <c r="CW416" t="s">
        <v>171</v>
      </c>
      <c r="CX416" t="s">
        <v>113</v>
      </c>
      <c r="CY416" t="s">
        <v>1175</v>
      </c>
      <c r="CZ416" t="s">
        <v>153</v>
      </c>
      <c r="DA416" t="s">
        <v>104</v>
      </c>
    </row>
    <row r="417" spans="1:105" x14ac:dyDescent="0.3">
      <c r="A417" t="s">
        <v>2542</v>
      </c>
      <c r="B417" t="s">
        <v>2543</v>
      </c>
      <c r="C417" t="s">
        <v>245</v>
      </c>
      <c r="D417" t="s">
        <v>108</v>
      </c>
      <c r="F417" t="s">
        <v>2544</v>
      </c>
      <c r="G417" t="s">
        <v>133</v>
      </c>
      <c r="I417" t="s">
        <v>2545</v>
      </c>
      <c r="J417" t="s">
        <v>249</v>
      </c>
      <c r="K417" t="s">
        <v>249</v>
      </c>
      <c r="L417" t="s">
        <v>2546</v>
      </c>
      <c r="M417" t="s">
        <v>285</v>
      </c>
      <c r="N417">
        <v>3</v>
      </c>
      <c r="O417" t="s">
        <v>2547</v>
      </c>
      <c r="P417">
        <v>46240</v>
      </c>
      <c r="Q417" t="s">
        <v>140</v>
      </c>
      <c r="R417">
        <v>46241</v>
      </c>
      <c r="S417" t="s">
        <v>252</v>
      </c>
      <c r="T417" t="s">
        <v>253</v>
      </c>
      <c r="U417" t="s">
        <v>249</v>
      </c>
      <c r="W417" t="s">
        <v>148</v>
      </c>
      <c r="X417" t="s">
        <v>148</v>
      </c>
      <c r="Y417" t="s">
        <v>148</v>
      </c>
      <c r="Z417" t="s">
        <v>148</v>
      </c>
      <c r="AA417" t="s">
        <v>148</v>
      </c>
      <c r="AB417" t="s">
        <v>145</v>
      </c>
      <c r="AC417" t="s">
        <v>113</v>
      </c>
      <c r="AD417" t="s">
        <v>255</v>
      </c>
      <c r="AE417">
        <v>46248</v>
      </c>
      <c r="AF417">
        <v>46254</v>
      </c>
      <c r="AG417">
        <v>46254</v>
      </c>
      <c r="AH417">
        <v>46248</v>
      </c>
      <c r="AI417">
        <v>46254</v>
      </c>
      <c r="AJ417">
        <v>46254</v>
      </c>
      <c r="AK417">
        <v>46248</v>
      </c>
      <c r="AL417">
        <v>46254</v>
      </c>
      <c r="AM417">
        <v>46254</v>
      </c>
      <c r="AN417">
        <v>46253</v>
      </c>
      <c r="AO417">
        <v>46255</v>
      </c>
      <c r="AP417">
        <v>46256</v>
      </c>
      <c r="AQ417" t="s">
        <v>148</v>
      </c>
      <c r="AR417" t="s">
        <v>148</v>
      </c>
      <c r="AS417" t="s">
        <v>148</v>
      </c>
      <c r="AT417">
        <v>46248</v>
      </c>
      <c r="AU417">
        <v>46254</v>
      </c>
      <c r="AV417">
        <v>46254</v>
      </c>
      <c r="AW417">
        <v>46248</v>
      </c>
      <c r="AX417">
        <v>46254</v>
      </c>
      <c r="AY417">
        <v>46254</v>
      </c>
      <c r="AZ417">
        <v>46253</v>
      </c>
      <c r="BA417">
        <v>46259</v>
      </c>
      <c r="BB417">
        <v>46259</v>
      </c>
      <c r="BC417">
        <v>46254</v>
      </c>
      <c r="BD417">
        <v>46257</v>
      </c>
      <c r="BE417">
        <v>46257</v>
      </c>
      <c r="BF417" t="s">
        <v>249</v>
      </c>
      <c r="BG417">
        <v>46254</v>
      </c>
      <c r="BH417">
        <v>46257</v>
      </c>
      <c r="BI417">
        <v>46257</v>
      </c>
      <c r="BJ417" t="s">
        <v>249</v>
      </c>
      <c r="BK417" t="s">
        <v>249</v>
      </c>
      <c r="BL417">
        <v>46254</v>
      </c>
      <c r="BM417">
        <v>46259</v>
      </c>
      <c r="BN417">
        <v>46259</v>
      </c>
      <c r="BO417">
        <v>46257</v>
      </c>
      <c r="BP417">
        <v>46265</v>
      </c>
      <c r="BQ417">
        <v>46265</v>
      </c>
      <c r="BR417">
        <v>46261</v>
      </c>
      <c r="BS417">
        <v>46265</v>
      </c>
      <c r="BT417">
        <v>46265</v>
      </c>
      <c r="BU417">
        <v>46261</v>
      </c>
      <c r="BV417">
        <v>46265</v>
      </c>
      <c r="BW417">
        <v>46265</v>
      </c>
      <c r="BX417" t="s">
        <v>2548</v>
      </c>
      <c r="BY417">
        <v>46255</v>
      </c>
      <c r="BZ417">
        <v>46255</v>
      </c>
      <c r="CA417">
        <v>46262</v>
      </c>
      <c r="CI417">
        <v>46265</v>
      </c>
      <c r="CJ417">
        <v>46265</v>
      </c>
      <c r="CK417">
        <v>46262</v>
      </c>
      <c r="CN417" t="s">
        <v>113</v>
      </c>
      <c r="CO417" t="s">
        <v>113</v>
      </c>
      <c r="CP417" t="s">
        <v>113</v>
      </c>
      <c r="CQ417" t="s">
        <v>113</v>
      </c>
      <c r="CR417" t="s">
        <v>113</v>
      </c>
      <c r="CS417" t="s">
        <v>113</v>
      </c>
      <c r="CT417" t="s">
        <v>113</v>
      </c>
      <c r="CU417" t="s">
        <v>170</v>
      </c>
      <c r="CV417" t="s">
        <v>144</v>
      </c>
      <c r="CW417" t="s">
        <v>171</v>
      </c>
      <c r="CX417" t="s">
        <v>113</v>
      </c>
      <c r="CY417" t="s">
        <v>119</v>
      </c>
      <c r="CZ417" t="s">
        <v>121</v>
      </c>
      <c r="DA417" t="s">
        <v>104</v>
      </c>
    </row>
    <row r="418" spans="1:105" x14ac:dyDescent="0.3">
      <c r="A418" t="s">
        <v>2549</v>
      </c>
      <c r="B418" t="s">
        <v>2550</v>
      </c>
      <c r="C418" t="s">
        <v>124</v>
      </c>
      <c r="D418" t="s">
        <v>108</v>
      </c>
      <c r="F418" t="s">
        <v>2551</v>
      </c>
      <c r="G418" t="s">
        <v>133</v>
      </c>
      <c r="H418" t="s">
        <v>1242</v>
      </c>
      <c r="I418" t="s">
        <v>1243</v>
      </c>
      <c r="J418" t="s">
        <v>1244</v>
      </c>
      <c r="K418" t="s">
        <v>161</v>
      </c>
      <c r="L418" t="s">
        <v>1250</v>
      </c>
      <c r="M418" t="s">
        <v>115</v>
      </c>
      <c r="N418">
        <v>3</v>
      </c>
      <c r="O418" t="s">
        <v>1246</v>
      </c>
      <c r="P418">
        <v>46213</v>
      </c>
      <c r="Q418" t="s">
        <v>140</v>
      </c>
      <c r="R418">
        <v>46216</v>
      </c>
      <c r="S418" t="s">
        <v>141</v>
      </c>
      <c r="T418" t="s">
        <v>253</v>
      </c>
      <c r="U418" t="s">
        <v>112</v>
      </c>
      <c r="V418" t="s">
        <v>143</v>
      </c>
      <c r="W418" t="s">
        <v>144</v>
      </c>
      <c r="X418" t="s">
        <v>144</v>
      </c>
      <c r="Y418" t="s">
        <v>144</v>
      </c>
      <c r="Z418" t="s">
        <v>144</v>
      </c>
      <c r="AA418" t="s">
        <v>144</v>
      </c>
      <c r="AB418" t="s">
        <v>180</v>
      </c>
      <c r="AC418" t="s">
        <v>146</v>
      </c>
      <c r="AD418" t="s">
        <v>181</v>
      </c>
      <c r="AE418">
        <v>46234</v>
      </c>
      <c r="AF418">
        <v>46234</v>
      </c>
      <c r="AG418">
        <v>46234</v>
      </c>
      <c r="AH418">
        <v>46238</v>
      </c>
      <c r="AI418">
        <v>46244</v>
      </c>
      <c r="AJ418">
        <v>46244</v>
      </c>
      <c r="AK418">
        <v>46246</v>
      </c>
      <c r="AL418">
        <v>46246</v>
      </c>
      <c r="AM418">
        <v>46246</v>
      </c>
      <c r="AN418">
        <v>46248</v>
      </c>
      <c r="AO418">
        <v>46247</v>
      </c>
      <c r="AP418">
        <v>46247</v>
      </c>
      <c r="AT418">
        <v>46244</v>
      </c>
      <c r="AU418">
        <v>46244</v>
      </c>
      <c r="AV418">
        <v>46244</v>
      </c>
      <c r="AW418">
        <v>46244</v>
      </c>
      <c r="AX418">
        <v>46244</v>
      </c>
      <c r="AY418">
        <v>46244</v>
      </c>
      <c r="AZ418">
        <v>46259</v>
      </c>
      <c r="BA418">
        <v>46259</v>
      </c>
      <c r="BB418">
        <v>46259</v>
      </c>
      <c r="BC418">
        <v>46245</v>
      </c>
      <c r="BD418">
        <v>46246</v>
      </c>
      <c r="BE418">
        <v>46246</v>
      </c>
      <c r="BF418" t="s">
        <v>149</v>
      </c>
      <c r="BG418">
        <v>46253</v>
      </c>
      <c r="BH418">
        <v>46255</v>
      </c>
      <c r="BI418">
        <v>46255</v>
      </c>
      <c r="BJ418" t="s">
        <v>180</v>
      </c>
      <c r="BK418">
        <v>70</v>
      </c>
      <c r="BL418">
        <v>46256</v>
      </c>
      <c r="BM418">
        <v>46259</v>
      </c>
      <c r="BN418">
        <v>46259</v>
      </c>
      <c r="BO418">
        <v>46258</v>
      </c>
      <c r="BP418">
        <v>46262</v>
      </c>
      <c r="BQ418">
        <v>46262</v>
      </c>
      <c r="BR418">
        <v>46264</v>
      </c>
      <c r="BS418">
        <v>46265</v>
      </c>
      <c r="BT418">
        <v>46265</v>
      </c>
      <c r="BU418">
        <v>46263</v>
      </c>
      <c r="BV418">
        <v>46268</v>
      </c>
      <c r="BX418" t="s">
        <v>1238</v>
      </c>
      <c r="CN418" t="s">
        <v>113</v>
      </c>
      <c r="CO418" t="s">
        <v>113</v>
      </c>
      <c r="CP418" t="s">
        <v>113</v>
      </c>
      <c r="CQ418" t="s">
        <v>2549</v>
      </c>
      <c r="CR418">
        <v>46218</v>
      </c>
      <c r="CS418">
        <v>46213</v>
      </c>
      <c r="CT418" t="s">
        <v>151</v>
      </c>
      <c r="CU418" t="s">
        <v>170</v>
      </c>
      <c r="CV418" t="s">
        <v>144</v>
      </c>
      <c r="CW418" t="s">
        <v>171</v>
      </c>
      <c r="CX418" t="s">
        <v>113</v>
      </c>
      <c r="CY418" t="s">
        <v>183</v>
      </c>
      <c r="CZ418" t="s">
        <v>153</v>
      </c>
      <c r="DA418" t="s">
        <v>104</v>
      </c>
    </row>
    <row r="419" spans="1:105" x14ac:dyDescent="0.3">
      <c r="A419" t="s">
        <v>2552</v>
      </c>
      <c r="B419" t="s">
        <v>2553</v>
      </c>
      <c r="C419" t="s">
        <v>124</v>
      </c>
      <c r="D419" t="s">
        <v>108</v>
      </c>
      <c r="F419" t="s">
        <v>2554</v>
      </c>
      <c r="G419" t="s">
        <v>247</v>
      </c>
      <c r="H419" t="s">
        <v>2555</v>
      </c>
      <c r="J419" t="s">
        <v>308</v>
      </c>
      <c r="K419" t="s">
        <v>137</v>
      </c>
      <c r="L419" t="s">
        <v>2556</v>
      </c>
      <c r="M419" t="s">
        <v>344</v>
      </c>
      <c r="N419">
        <v>4</v>
      </c>
      <c r="O419" t="s">
        <v>2557</v>
      </c>
      <c r="P419">
        <v>46223</v>
      </c>
      <c r="Q419" t="s">
        <v>140</v>
      </c>
      <c r="R419">
        <v>46234</v>
      </c>
      <c r="S419" t="s">
        <v>374</v>
      </c>
      <c r="T419" t="s">
        <v>448</v>
      </c>
      <c r="U419" t="s">
        <v>112</v>
      </c>
      <c r="V419" t="s">
        <v>21</v>
      </c>
      <c r="W419" t="s">
        <v>144</v>
      </c>
      <c r="X419" t="s">
        <v>144</v>
      </c>
      <c r="Y419" t="s">
        <v>144</v>
      </c>
      <c r="Z419" t="s">
        <v>144</v>
      </c>
      <c r="AA419" t="s">
        <v>144</v>
      </c>
      <c r="AB419" t="s">
        <v>180</v>
      </c>
      <c r="AC419" t="s">
        <v>146</v>
      </c>
      <c r="AD419" t="s">
        <v>181</v>
      </c>
      <c r="AE419">
        <v>46239</v>
      </c>
      <c r="AF419">
        <v>46239</v>
      </c>
      <c r="AG419">
        <v>46239</v>
      </c>
      <c r="AH419">
        <v>46246</v>
      </c>
      <c r="AI419">
        <v>46246</v>
      </c>
      <c r="AJ419">
        <v>46246</v>
      </c>
      <c r="AK419">
        <v>46245</v>
      </c>
      <c r="AL419">
        <v>46245</v>
      </c>
      <c r="AM419">
        <v>46245</v>
      </c>
      <c r="AN419" t="s">
        <v>2558</v>
      </c>
      <c r="AO419">
        <v>46250</v>
      </c>
      <c r="AP419">
        <v>46250</v>
      </c>
      <c r="AQ419" t="s">
        <v>256</v>
      </c>
      <c r="AR419">
        <v>46266</v>
      </c>
      <c r="AT419">
        <v>46244</v>
      </c>
      <c r="AU419">
        <v>46244</v>
      </c>
      <c r="AV419">
        <v>46244</v>
      </c>
      <c r="AW419">
        <v>46244</v>
      </c>
      <c r="AX419">
        <v>46244</v>
      </c>
      <c r="AY419">
        <v>46244</v>
      </c>
      <c r="AZ419">
        <v>46256</v>
      </c>
      <c r="BA419">
        <v>46264</v>
      </c>
      <c r="BB419">
        <v>46264</v>
      </c>
      <c r="BC419">
        <v>46248</v>
      </c>
      <c r="BD419">
        <v>46256</v>
      </c>
      <c r="BE419">
        <v>46256</v>
      </c>
      <c r="BF419" t="s">
        <v>149</v>
      </c>
      <c r="BG419">
        <v>46254</v>
      </c>
      <c r="BH419">
        <v>46259</v>
      </c>
      <c r="BI419">
        <v>46259</v>
      </c>
      <c r="BJ419" t="s">
        <v>180</v>
      </c>
      <c r="BK419">
        <v>30</v>
      </c>
      <c r="BL419">
        <v>46251</v>
      </c>
      <c r="BM419">
        <v>46265</v>
      </c>
      <c r="BO419">
        <v>46253</v>
      </c>
      <c r="BP419">
        <v>46267</v>
      </c>
      <c r="BR419">
        <v>46259</v>
      </c>
      <c r="BS419">
        <v>46271</v>
      </c>
      <c r="BU419">
        <v>46257</v>
      </c>
      <c r="BV419">
        <v>46270</v>
      </c>
      <c r="BX419" t="s">
        <v>2559</v>
      </c>
      <c r="BY419">
        <v>46241</v>
      </c>
      <c r="CN419" t="s">
        <v>113</v>
      </c>
      <c r="CO419" t="s">
        <v>113</v>
      </c>
      <c r="CP419" t="s">
        <v>113</v>
      </c>
      <c r="CQ419" t="s">
        <v>2552</v>
      </c>
      <c r="CR419">
        <v>46223</v>
      </c>
      <c r="CS419">
        <v>46220</v>
      </c>
      <c r="CT419" t="s">
        <v>151</v>
      </c>
      <c r="CU419" t="s">
        <v>170</v>
      </c>
      <c r="CV419" t="s">
        <v>144</v>
      </c>
      <c r="CW419" t="s">
        <v>171</v>
      </c>
      <c r="CX419" t="s">
        <v>1360</v>
      </c>
      <c r="CY419" t="s">
        <v>1219</v>
      </c>
      <c r="CZ419" t="s">
        <v>289</v>
      </c>
      <c r="DA419" t="s">
        <v>104</v>
      </c>
    </row>
    <row r="420" spans="1:105" x14ac:dyDescent="0.3">
      <c r="A420" t="s">
        <v>2560</v>
      </c>
      <c r="B420" t="s">
        <v>2561</v>
      </c>
      <c r="C420" t="s">
        <v>107</v>
      </c>
      <c r="D420" t="s">
        <v>108</v>
      </c>
      <c r="F420" t="s">
        <v>2562</v>
      </c>
      <c r="G420" t="s">
        <v>157</v>
      </c>
      <c r="H420" t="s">
        <v>2563</v>
      </c>
      <c r="J420" t="s">
        <v>160</v>
      </c>
      <c r="K420" t="s">
        <v>161</v>
      </c>
      <c r="L420" t="s">
        <v>2564</v>
      </c>
      <c r="M420" t="s">
        <v>163</v>
      </c>
      <c r="N420">
        <v>1</v>
      </c>
      <c r="O420" t="s">
        <v>2565</v>
      </c>
      <c r="P420">
        <v>46141</v>
      </c>
      <c r="Q420" t="s">
        <v>140</v>
      </c>
      <c r="R420">
        <v>46142</v>
      </c>
      <c r="S420" t="s">
        <v>265</v>
      </c>
      <c r="T420" t="s">
        <v>166</v>
      </c>
      <c r="U420" t="s">
        <v>112</v>
      </c>
      <c r="V420" t="s">
        <v>143</v>
      </c>
      <c r="AB420" t="s">
        <v>167</v>
      </c>
      <c r="AC420" t="s">
        <v>168</v>
      </c>
      <c r="AD420" t="s">
        <v>147</v>
      </c>
      <c r="AE420">
        <v>46230</v>
      </c>
      <c r="AF420">
        <v>46247</v>
      </c>
      <c r="AG420">
        <v>46247</v>
      </c>
      <c r="AH420">
        <v>46238</v>
      </c>
      <c r="AI420">
        <v>46254</v>
      </c>
      <c r="AK420">
        <v>46256</v>
      </c>
      <c r="AL420">
        <v>46256</v>
      </c>
      <c r="AN420">
        <v>46263</v>
      </c>
      <c r="AO420">
        <v>46263</v>
      </c>
      <c r="AQ420" t="s">
        <v>148</v>
      </c>
      <c r="AR420" t="s">
        <v>148</v>
      </c>
      <c r="AS420" t="s">
        <v>148</v>
      </c>
      <c r="AT420">
        <v>46256</v>
      </c>
      <c r="AU420">
        <v>46296</v>
      </c>
      <c r="AW420">
        <v>46256</v>
      </c>
      <c r="AX420">
        <v>46296</v>
      </c>
      <c r="AZ420">
        <v>46280</v>
      </c>
      <c r="BA420">
        <v>46280</v>
      </c>
      <c r="BC420">
        <v>46267</v>
      </c>
      <c r="BD420">
        <v>46300</v>
      </c>
      <c r="BF420" t="s">
        <v>149</v>
      </c>
      <c r="BG420">
        <v>46194</v>
      </c>
      <c r="BH420">
        <v>46315</v>
      </c>
      <c r="BJ420" t="s">
        <v>167</v>
      </c>
      <c r="BK420">
        <v>60</v>
      </c>
      <c r="BL420">
        <v>46200</v>
      </c>
      <c r="BM420">
        <v>46320</v>
      </c>
      <c r="BO420">
        <v>46206</v>
      </c>
      <c r="BP420">
        <v>46331</v>
      </c>
      <c r="BR420">
        <v>46254</v>
      </c>
      <c r="BS420">
        <v>46341</v>
      </c>
      <c r="BU420">
        <v>46216</v>
      </c>
      <c r="BV420">
        <v>46341</v>
      </c>
      <c r="BX420" t="s">
        <v>169</v>
      </c>
      <c r="CN420" t="s">
        <v>113</v>
      </c>
      <c r="CO420" t="s">
        <v>113</v>
      </c>
      <c r="CP420" t="s">
        <v>113</v>
      </c>
      <c r="CQ420" t="s">
        <v>113</v>
      </c>
      <c r="CR420">
        <v>46213</v>
      </c>
      <c r="CS420">
        <v>46204</v>
      </c>
      <c r="CT420" t="s">
        <v>151</v>
      </c>
      <c r="CU420" t="s">
        <v>170</v>
      </c>
      <c r="CV420" t="s">
        <v>144</v>
      </c>
      <c r="CW420" t="s">
        <v>171</v>
      </c>
      <c r="CX420" t="s">
        <v>113</v>
      </c>
      <c r="CY420" t="s">
        <v>172</v>
      </c>
      <c r="CZ420" t="s">
        <v>153</v>
      </c>
    </row>
    <row r="421" spans="1:105" x14ac:dyDescent="0.3">
      <c r="A421" t="s">
        <v>2566</v>
      </c>
      <c r="B421" t="s">
        <v>2567</v>
      </c>
      <c r="C421" t="s">
        <v>107</v>
      </c>
      <c r="D421" t="s">
        <v>108</v>
      </c>
      <c r="F421" t="s">
        <v>2568</v>
      </c>
      <c r="G421" t="s">
        <v>133</v>
      </c>
      <c r="H421" t="s">
        <v>2569</v>
      </c>
      <c r="I421" t="s">
        <v>2570</v>
      </c>
      <c r="J421" t="s">
        <v>2571</v>
      </c>
      <c r="K421" t="s">
        <v>161</v>
      </c>
      <c r="L421" t="s">
        <v>2572</v>
      </c>
      <c r="M421" t="s">
        <v>218</v>
      </c>
      <c r="N421">
        <v>1</v>
      </c>
      <c r="O421" t="s">
        <v>2573</v>
      </c>
      <c r="P421">
        <v>46210</v>
      </c>
      <c r="Q421" t="s">
        <v>140</v>
      </c>
      <c r="R421">
        <v>46211</v>
      </c>
      <c r="S421" t="s">
        <v>374</v>
      </c>
      <c r="T421" t="s">
        <v>448</v>
      </c>
      <c r="U421" t="s">
        <v>112</v>
      </c>
      <c r="V421" t="s">
        <v>143</v>
      </c>
      <c r="W421" t="s">
        <v>144</v>
      </c>
      <c r="X421" t="s">
        <v>144</v>
      </c>
      <c r="Y421" t="s">
        <v>144</v>
      </c>
      <c r="Z421" t="s">
        <v>148</v>
      </c>
      <c r="AA421" t="s">
        <v>144</v>
      </c>
      <c r="AB421" t="s">
        <v>180</v>
      </c>
      <c r="AC421" t="s">
        <v>146</v>
      </c>
      <c r="AD421" t="s">
        <v>181</v>
      </c>
      <c r="AE421">
        <v>46217</v>
      </c>
      <c r="AF421">
        <v>46217</v>
      </c>
      <c r="AG421">
        <v>46217</v>
      </c>
      <c r="AH421">
        <v>46220</v>
      </c>
      <c r="AI421">
        <v>46220</v>
      </c>
      <c r="AJ421">
        <v>46220</v>
      </c>
      <c r="AK421">
        <v>46260</v>
      </c>
      <c r="AL421">
        <v>46266</v>
      </c>
      <c r="AM421">
        <v>46266</v>
      </c>
      <c r="AN421">
        <v>46262</v>
      </c>
      <c r="AO421">
        <v>46268</v>
      </c>
      <c r="AT421">
        <v>46223</v>
      </c>
      <c r="AU421">
        <v>46251</v>
      </c>
      <c r="AV421">
        <v>46251</v>
      </c>
      <c r="AW421">
        <v>46223</v>
      </c>
      <c r="AX421">
        <v>46251</v>
      </c>
      <c r="AY421">
        <v>46251</v>
      </c>
      <c r="AZ421">
        <v>46235</v>
      </c>
      <c r="BA421">
        <v>46264</v>
      </c>
      <c r="BB421">
        <v>46264</v>
      </c>
      <c r="BC421">
        <v>46225</v>
      </c>
      <c r="BD421">
        <v>46253</v>
      </c>
      <c r="BE421">
        <v>46253</v>
      </c>
      <c r="BF421" t="s">
        <v>149</v>
      </c>
      <c r="BG421">
        <v>46230</v>
      </c>
      <c r="BH421">
        <v>46258</v>
      </c>
      <c r="BI421">
        <v>46258</v>
      </c>
      <c r="BJ421" t="s">
        <v>180</v>
      </c>
      <c r="BK421">
        <v>70</v>
      </c>
      <c r="BL421">
        <v>46237</v>
      </c>
      <c r="BM421">
        <v>46268</v>
      </c>
      <c r="BO421">
        <v>46239</v>
      </c>
      <c r="BP421">
        <v>46272</v>
      </c>
      <c r="BR421">
        <v>46248</v>
      </c>
      <c r="BS421">
        <v>46272</v>
      </c>
      <c r="BU421">
        <v>46244</v>
      </c>
      <c r="BV421">
        <v>46272</v>
      </c>
      <c r="BX421" t="s">
        <v>2574</v>
      </c>
      <c r="CA421">
        <v>46258</v>
      </c>
      <c r="CK421">
        <v>46258</v>
      </c>
      <c r="CN421" t="s">
        <v>113</v>
      </c>
      <c r="CO421" t="s">
        <v>113</v>
      </c>
      <c r="CP421" t="s">
        <v>113</v>
      </c>
      <c r="CQ421" t="s">
        <v>113</v>
      </c>
      <c r="CR421">
        <v>46212</v>
      </c>
      <c r="CS421">
        <v>46206</v>
      </c>
      <c r="CT421" t="s">
        <v>151</v>
      </c>
      <c r="CU421" t="s">
        <v>2375</v>
      </c>
      <c r="CV421" t="s">
        <v>2575</v>
      </c>
      <c r="CW421" t="s">
        <v>2377</v>
      </c>
      <c r="CX421" t="s">
        <v>113</v>
      </c>
      <c r="CY421" t="s">
        <v>2576</v>
      </c>
      <c r="CZ421" t="s">
        <v>153</v>
      </c>
      <c r="DA421" t="s">
        <v>104</v>
      </c>
    </row>
    <row r="422" spans="1:105" x14ac:dyDescent="0.3">
      <c r="A422" t="s">
        <v>2577</v>
      </c>
      <c r="B422" t="s">
        <v>2578</v>
      </c>
      <c r="C422" t="s">
        <v>107</v>
      </c>
      <c r="D422" t="s">
        <v>108</v>
      </c>
      <c r="F422" t="s">
        <v>2579</v>
      </c>
      <c r="G422" t="s">
        <v>247</v>
      </c>
      <c r="I422" t="s">
        <v>1958</v>
      </c>
      <c r="J422" t="s">
        <v>308</v>
      </c>
      <c r="K422" t="s">
        <v>137</v>
      </c>
      <c r="L422" t="s">
        <v>2580</v>
      </c>
      <c r="M422" t="s">
        <v>935</v>
      </c>
      <c r="Q422" t="s">
        <v>140</v>
      </c>
      <c r="R422">
        <v>46255</v>
      </c>
      <c r="S422" t="s">
        <v>265</v>
      </c>
      <c r="T422" t="s">
        <v>448</v>
      </c>
      <c r="U422" t="s">
        <v>112</v>
      </c>
      <c r="V422" t="s">
        <v>143</v>
      </c>
      <c r="W422" t="s">
        <v>144</v>
      </c>
      <c r="X422" t="s">
        <v>144</v>
      </c>
      <c r="Y422" t="s">
        <v>144</v>
      </c>
      <c r="Z422" t="s">
        <v>144</v>
      </c>
      <c r="AA422" t="s">
        <v>144</v>
      </c>
      <c r="AB422" t="s">
        <v>387</v>
      </c>
      <c r="AC422" t="s">
        <v>146</v>
      </c>
      <c r="AD422" t="s">
        <v>314</v>
      </c>
      <c r="AE422">
        <v>46265</v>
      </c>
      <c r="AF422">
        <v>46263</v>
      </c>
      <c r="AG422">
        <v>46263</v>
      </c>
      <c r="AH422">
        <v>46268</v>
      </c>
      <c r="AI422">
        <v>46268</v>
      </c>
      <c r="AK422">
        <v>46265</v>
      </c>
      <c r="AL422">
        <v>46265</v>
      </c>
      <c r="AN422">
        <v>46268</v>
      </c>
      <c r="AO422">
        <v>46268</v>
      </c>
      <c r="AQ422" t="s">
        <v>377</v>
      </c>
      <c r="AR422">
        <v>46290</v>
      </c>
      <c r="AW422">
        <v>46263</v>
      </c>
      <c r="AX422">
        <v>46265</v>
      </c>
      <c r="AZ422">
        <v>46273</v>
      </c>
      <c r="BA422">
        <v>46273</v>
      </c>
      <c r="BC422">
        <v>46265</v>
      </c>
      <c r="BD422">
        <v>46265</v>
      </c>
      <c r="BF422" t="s">
        <v>149</v>
      </c>
      <c r="BG422">
        <v>46272</v>
      </c>
      <c r="BH422">
        <v>46273</v>
      </c>
      <c r="BJ422" t="s">
        <v>387</v>
      </c>
      <c r="BK422" t="s">
        <v>1339</v>
      </c>
      <c r="BL422">
        <v>46275</v>
      </c>
      <c r="BM422">
        <v>46275</v>
      </c>
      <c r="BO422">
        <v>46278</v>
      </c>
      <c r="BP422">
        <v>46277</v>
      </c>
      <c r="BR422">
        <v>46286</v>
      </c>
      <c r="BS422">
        <v>46286</v>
      </c>
      <c r="BU422">
        <v>46283</v>
      </c>
      <c r="BV422">
        <v>46283</v>
      </c>
      <c r="CN422" t="s">
        <v>113</v>
      </c>
      <c r="CO422" t="s">
        <v>113</v>
      </c>
      <c r="CP422" t="s">
        <v>113</v>
      </c>
      <c r="CQ422" t="s">
        <v>113</v>
      </c>
      <c r="CR422">
        <v>46254</v>
      </c>
      <c r="CS422">
        <v>46245</v>
      </c>
      <c r="CT422" t="s">
        <v>151</v>
      </c>
      <c r="CU422" t="s">
        <v>170</v>
      </c>
      <c r="CV422" t="s">
        <v>144</v>
      </c>
      <c r="CW422" t="s">
        <v>171</v>
      </c>
      <c r="CX422" t="s">
        <v>113</v>
      </c>
      <c r="CY422" t="s">
        <v>389</v>
      </c>
      <c r="CZ422" t="s">
        <v>289</v>
      </c>
    </row>
    <row r="423" spans="1:105" x14ac:dyDescent="0.3">
      <c r="A423" t="s">
        <v>2581</v>
      </c>
      <c r="B423" t="s">
        <v>2582</v>
      </c>
      <c r="C423" t="s">
        <v>107</v>
      </c>
      <c r="D423" t="s">
        <v>108</v>
      </c>
      <c r="F423" t="s">
        <v>2583</v>
      </c>
      <c r="G423" t="s">
        <v>133</v>
      </c>
      <c r="H423" t="s">
        <v>2457</v>
      </c>
      <c r="I423" t="s">
        <v>2584</v>
      </c>
      <c r="J423" t="s">
        <v>2044</v>
      </c>
      <c r="K423" t="s">
        <v>161</v>
      </c>
      <c r="L423" t="s">
        <v>2518</v>
      </c>
      <c r="M423" t="s">
        <v>438</v>
      </c>
      <c r="N423">
        <v>4</v>
      </c>
      <c r="O423" t="s">
        <v>2459</v>
      </c>
      <c r="P423">
        <v>46234</v>
      </c>
      <c r="Q423" t="s">
        <v>140</v>
      </c>
      <c r="R423">
        <v>46238</v>
      </c>
      <c r="S423" t="s">
        <v>165</v>
      </c>
      <c r="T423" t="s">
        <v>448</v>
      </c>
      <c r="U423" t="s">
        <v>112</v>
      </c>
      <c r="V423" t="s">
        <v>143</v>
      </c>
      <c r="W423" t="s">
        <v>144</v>
      </c>
      <c r="X423" t="s">
        <v>144</v>
      </c>
      <c r="Y423" t="s">
        <v>144</v>
      </c>
      <c r="Z423" t="s">
        <v>312</v>
      </c>
      <c r="AA423" t="s">
        <v>312</v>
      </c>
      <c r="AB423" t="s">
        <v>1322</v>
      </c>
      <c r="AC423" t="s">
        <v>220</v>
      </c>
      <c r="AD423" t="s">
        <v>376</v>
      </c>
      <c r="AE423">
        <v>46244</v>
      </c>
      <c r="AF423">
        <v>46246</v>
      </c>
      <c r="AG423">
        <v>46246</v>
      </c>
      <c r="AH423">
        <v>46251</v>
      </c>
      <c r="AI423">
        <v>46248</v>
      </c>
      <c r="AJ423">
        <v>46248</v>
      </c>
      <c r="AK423">
        <v>46248</v>
      </c>
      <c r="AL423">
        <v>46254</v>
      </c>
      <c r="AM423">
        <v>46254</v>
      </c>
      <c r="AN423">
        <v>46255</v>
      </c>
      <c r="AO423">
        <v>46258</v>
      </c>
      <c r="AP423">
        <v>46258</v>
      </c>
      <c r="AQ423" t="s">
        <v>2047</v>
      </c>
      <c r="AR423" t="s">
        <v>113</v>
      </c>
      <c r="AS423" t="s">
        <v>113</v>
      </c>
      <c r="AT423">
        <v>46246</v>
      </c>
      <c r="AU423">
        <v>46246</v>
      </c>
      <c r="AV423">
        <v>46246</v>
      </c>
      <c r="AW423">
        <v>46246</v>
      </c>
      <c r="AX423">
        <v>46251</v>
      </c>
      <c r="AY423">
        <v>46251</v>
      </c>
      <c r="AZ423">
        <v>46251</v>
      </c>
      <c r="BA423">
        <v>46260</v>
      </c>
      <c r="BC423">
        <v>46247</v>
      </c>
      <c r="BD423">
        <v>46252</v>
      </c>
      <c r="BE423">
        <v>46252</v>
      </c>
      <c r="BF423" t="s">
        <v>149</v>
      </c>
      <c r="BG423">
        <v>46254</v>
      </c>
      <c r="BH423">
        <v>46268</v>
      </c>
      <c r="BJ423" t="s">
        <v>1322</v>
      </c>
      <c r="BK423" t="s">
        <v>2024</v>
      </c>
      <c r="BL423">
        <v>46257</v>
      </c>
      <c r="BM423">
        <v>46270</v>
      </c>
      <c r="BO423">
        <v>46263</v>
      </c>
      <c r="BP423">
        <v>46271</v>
      </c>
      <c r="BR423">
        <v>46265</v>
      </c>
      <c r="BS423">
        <v>46276</v>
      </c>
      <c r="BU423">
        <v>46265</v>
      </c>
      <c r="BV423">
        <v>46275</v>
      </c>
      <c r="BX423" t="s">
        <v>2049</v>
      </c>
      <c r="CI423">
        <v>46265</v>
      </c>
      <c r="CJ423">
        <v>46265</v>
      </c>
      <c r="CN423" t="s">
        <v>113</v>
      </c>
      <c r="CO423" t="s">
        <v>113</v>
      </c>
      <c r="CP423" t="s">
        <v>113</v>
      </c>
      <c r="CQ423" t="s">
        <v>113</v>
      </c>
      <c r="CR423">
        <v>46238</v>
      </c>
      <c r="CS423">
        <v>46234</v>
      </c>
      <c r="CT423" t="s">
        <v>151</v>
      </c>
      <c r="CU423" t="s">
        <v>170</v>
      </c>
      <c r="CV423" t="s">
        <v>144</v>
      </c>
      <c r="CW423" t="s">
        <v>171</v>
      </c>
      <c r="CX423" t="s">
        <v>113</v>
      </c>
      <c r="CY423" t="s">
        <v>2050</v>
      </c>
      <c r="CZ423" t="s">
        <v>153</v>
      </c>
      <c r="DA423" t="s">
        <v>104</v>
      </c>
    </row>
    <row r="424" spans="1:105" x14ac:dyDescent="0.3">
      <c r="A424" t="s">
        <v>2585</v>
      </c>
      <c r="B424" t="s">
        <v>2586</v>
      </c>
      <c r="C424" t="s">
        <v>107</v>
      </c>
      <c r="D424" t="s">
        <v>108</v>
      </c>
      <c r="F424" t="s">
        <v>2587</v>
      </c>
      <c r="G424" t="s">
        <v>133</v>
      </c>
      <c r="I424" t="s">
        <v>2588</v>
      </c>
      <c r="J424" t="s">
        <v>2044</v>
      </c>
      <c r="K424" t="s">
        <v>161</v>
      </c>
      <c r="L424" t="s">
        <v>2518</v>
      </c>
      <c r="M424" t="s">
        <v>438</v>
      </c>
      <c r="N424">
        <v>3</v>
      </c>
      <c r="O424" t="s">
        <v>2046</v>
      </c>
      <c r="P424">
        <v>46234</v>
      </c>
      <c r="Q424" t="s">
        <v>140</v>
      </c>
      <c r="R424">
        <v>46238</v>
      </c>
      <c r="S424" t="s">
        <v>141</v>
      </c>
      <c r="T424" t="s">
        <v>253</v>
      </c>
      <c r="U424" t="s">
        <v>112</v>
      </c>
      <c r="V424" t="s">
        <v>143</v>
      </c>
      <c r="W424" t="s">
        <v>144</v>
      </c>
      <c r="X424" t="s">
        <v>144</v>
      </c>
      <c r="Y424" t="s">
        <v>144</v>
      </c>
      <c r="Z424" t="s">
        <v>312</v>
      </c>
      <c r="AA424" t="s">
        <v>144</v>
      </c>
      <c r="AB424" t="s">
        <v>1322</v>
      </c>
      <c r="AC424" t="s">
        <v>220</v>
      </c>
      <c r="AD424" t="s">
        <v>376</v>
      </c>
      <c r="AE424">
        <v>46244</v>
      </c>
      <c r="AF424">
        <v>46246</v>
      </c>
      <c r="AG424">
        <v>46246</v>
      </c>
      <c r="AH424">
        <v>46251</v>
      </c>
      <c r="AI424">
        <v>46248</v>
      </c>
      <c r="AJ424">
        <v>46248</v>
      </c>
      <c r="AK424">
        <v>46248</v>
      </c>
      <c r="AL424">
        <v>46255</v>
      </c>
      <c r="AM424">
        <v>46255</v>
      </c>
      <c r="AN424">
        <v>46255</v>
      </c>
      <c r="AO424">
        <v>46258</v>
      </c>
      <c r="AP424">
        <v>46258</v>
      </c>
      <c r="AQ424" t="s">
        <v>2047</v>
      </c>
      <c r="AR424" t="s">
        <v>113</v>
      </c>
      <c r="AS424" t="s">
        <v>113</v>
      </c>
      <c r="AT424">
        <v>46246</v>
      </c>
      <c r="AU424">
        <v>46246</v>
      </c>
      <c r="AV424">
        <v>46246</v>
      </c>
      <c r="AW424">
        <v>46246</v>
      </c>
      <c r="AX424">
        <v>46248</v>
      </c>
      <c r="AY424">
        <v>46248</v>
      </c>
      <c r="AZ424">
        <v>46251</v>
      </c>
      <c r="BA424">
        <v>46256</v>
      </c>
      <c r="BB424">
        <v>46256</v>
      </c>
      <c r="BC424">
        <v>46247</v>
      </c>
      <c r="BD424">
        <v>46253</v>
      </c>
      <c r="BE424">
        <v>46253</v>
      </c>
      <c r="BF424" t="s">
        <v>2048</v>
      </c>
      <c r="BG424">
        <v>46254</v>
      </c>
      <c r="BH424">
        <v>46258</v>
      </c>
      <c r="BI424">
        <v>46258</v>
      </c>
      <c r="BJ424" t="s">
        <v>1322</v>
      </c>
      <c r="BK424" t="s">
        <v>1518</v>
      </c>
      <c r="BL424">
        <v>46257</v>
      </c>
      <c r="BM424">
        <v>46263</v>
      </c>
      <c r="BN424">
        <v>46294</v>
      </c>
      <c r="BO424">
        <v>46263</v>
      </c>
      <c r="BP424">
        <v>46264</v>
      </c>
      <c r="BQ424">
        <v>46264</v>
      </c>
      <c r="BR424">
        <v>46265</v>
      </c>
      <c r="BS424">
        <v>46265</v>
      </c>
      <c r="BT424">
        <v>46265</v>
      </c>
      <c r="BU424">
        <v>46265</v>
      </c>
      <c r="BV424">
        <v>46265</v>
      </c>
      <c r="BW424">
        <v>46265</v>
      </c>
      <c r="BX424" t="s">
        <v>2049</v>
      </c>
      <c r="CI424">
        <v>46265</v>
      </c>
      <c r="CJ424">
        <v>46265</v>
      </c>
      <c r="CN424" t="s">
        <v>113</v>
      </c>
      <c r="CO424" t="s">
        <v>113</v>
      </c>
      <c r="CP424" t="s">
        <v>113</v>
      </c>
      <c r="CQ424" t="s">
        <v>2585</v>
      </c>
      <c r="CR424">
        <v>46238</v>
      </c>
      <c r="CS424">
        <v>46234</v>
      </c>
      <c r="CT424" t="s">
        <v>151</v>
      </c>
      <c r="CU424" t="s">
        <v>170</v>
      </c>
      <c r="CV424" t="s">
        <v>144</v>
      </c>
      <c r="CW424" t="s">
        <v>171</v>
      </c>
      <c r="CX424" t="s">
        <v>113</v>
      </c>
      <c r="CY424" t="s">
        <v>2050</v>
      </c>
      <c r="CZ424" t="s">
        <v>153</v>
      </c>
      <c r="DA424" t="s">
        <v>104</v>
      </c>
    </row>
    <row r="425" spans="1:105" x14ac:dyDescent="0.3">
      <c r="A425" t="s">
        <v>2589</v>
      </c>
      <c r="B425" t="s">
        <v>2590</v>
      </c>
      <c r="C425" t="s">
        <v>107</v>
      </c>
      <c r="D425" t="s">
        <v>108</v>
      </c>
      <c r="F425" t="s">
        <v>2591</v>
      </c>
      <c r="G425" t="s">
        <v>110</v>
      </c>
      <c r="H425" t="s">
        <v>2592</v>
      </c>
      <c r="I425" t="s">
        <v>2593</v>
      </c>
      <c r="J425" t="s">
        <v>127</v>
      </c>
      <c r="K425" t="s">
        <v>137</v>
      </c>
      <c r="L425" t="s">
        <v>2594</v>
      </c>
      <c r="M425" t="s">
        <v>344</v>
      </c>
      <c r="N425">
        <v>4</v>
      </c>
      <c r="O425" t="s">
        <v>2595</v>
      </c>
      <c r="P425">
        <v>46169</v>
      </c>
      <c r="Q425" t="s">
        <v>140</v>
      </c>
      <c r="R425">
        <v>46169</v>
      </c>
      <c r="S425" t="s">
        <v>1330</v>
      </c>
      <c r="T425" t="s">
        <v>347</v>
      </c>
      <c r="U425" t="s">
        <v>112</v>
      </c>
      <c r="V425" t="s">
        <v>143</v>
      </c>
      <c r="W425" t="s">
        <v>144</v>
      </c>
      <c r="X425" t="s">
        <v>144</v>
      </c>
      <c r="Y425" t="s">
        <v>144</v>
      </c>
      <c r="Z425" t="s">
        <v>144</v>
      </c>
      <c r="AA425" t="s">
        <v>144</v>
      </c>
      <c r="AB425" t="s">
        <v>180</v>
      </c>
      <c r="AC425" t="s">
        <v>146</v>
      </c>
      <c r="AD425" t="s">
        <v>181</v>
      </c>
      <c r="AE425">
        <v>46175</v>
      </c>
      <c r="AF425">
        <v>46175</v>
      </c>
      <c r="AG425">
        <v>46175</v>
      </c>
      <c r="AH425">
        <v>46181</v>
      </c>
      <c r="AI425">
        <v>46181</v>
      </c>
      <c r="AJ425">
        <v>46181</v>
      </c>
      <c r="AK425">
        <v>46189</v>
      </c>
      <c r="AL425">
        <v>46189</v>
      </c>
      <c r="AM425">
        <v>46189</v>
      </c>
      <c r="AN425">
        <v>46195</v>
      </c>
      <c r="AO425">
        <v>46195</v>
      </c>
      <c r="AP425">
        <v>46195</v>
      </c>
      <c r="AT425">
        <v>46176</v>
      </c>
      <c r="AU425">
        <v>46183</v>
      </c>
      <c r="AV425">
        <v>46183</v>
      </c>
      <c r="AW425">
        <v>46176</v>
      </c>
      <c r="AX425">
        <v>46183</v>
      </c>
      <c r="AY425">
        <v>46183</v>
      </c>
      <c r="AZ425">
        <v>46188</v>
      </c>
      <c r="BA425">
        <v>46188</v>
      </c>
      <c r="BB425">
        <v>46188</v>
      </c>
      <c r="BC425">
        <v>46178</v>
      </c>
      <c r="BD425">
        <v>46184</v>
      </c>
      <c r="BE425">
        <v>46184</v>
      </c>
      <c r="BF425" t="s">
        <v>149</v>
      </c>
      <c r="BG425">
        <v>46184</v>
      </c>
      <c r="BH425">
        <v>46189</v>
      </c>
      <c r="BI425">
        <v>46189</v>
      </c>
      <c r="BJ425" t="s">
        <v>180</v>
      </c>
      <c r="BK425">
        <v>40</v>
      </c>
      <c r="BL425">
        <v>46196</v>
      </c>
      <c r="BM425">
        <v>46195</v>
      </c>
      <c r="BN425">
        <v>46195</v>
      </c>
      <c r="BO425">
        <v>46199</v>
      </c>
      <c r="BP425">
        <v>46197</v>
      </c>
      <c r="BQ425">
        <v>46197</v>
      </c>
      <c r="BR425">
        <v>46202</v>
      </c>
      <c r="BS425">
        <v>46341</v>
      </c>
      <c r="BU425">
        <v>46201</v>
      </c>
      <c r="BV425">
        <v>46202</v>
      </c>
      <c r="BW425">
        <v>46202</v>
      </c>
      <c r="BX425" t="s">
        <v>2596</v>
      </c>
      <c r="CN425" t="s">
        <v>113</v>
      </c>
      <c r="CO425" t="s">
        <v>113</v>
      </c>
      <c r="CP425" t="s">
        <v>113</v>
      </c>
      <c r="CQ425" t="s">
        <v>113</v>
      </c>
      <c r="CR425">
        <v>46240</v>
      </c>
      <c r="CS425">
        <v>46167</v>
      </c>
      <c r="CT425" t="s">
        <v>151</v>
      </c>
      <c r="CU425" t="s">
        <v>170</v>
      </c>
      <c r="CV425" t="s">
        <v>144</v>
      </c>
      <c r="CW425" t="s">
        <v>171</v>
      </c>
      <c r="CX425" t="s">
        <v>113</v>
      </c>
      <c r="CY425" t="s">
        <v>2597</v>
      </c>
      <c r="CZ425" t="s">
        <v>153</v>
      </c>
    </row>
    <row r="426" spans="1:105" x14ac:dyDescent="0.3">
      <c r="A426" t="s">
        <v>2598</v>
      </c>
      <c r="B426" t="s">
        <v>2599</v>
      </c>
      <c r="C426" t="s">
        <v>107</v>
      </c>
      <c r="D426" t="s">
        <v>108</v>
      </c>
      <c r="F426" t="s">
        <v>2600</v>
      </c>
      <c r="G426" t="s">
        <v>247</v>
      </c>
      <c r="H426" t="s">
        <v>2601</v>
      </c>
      <c r="I426" t="s">
        <v>2602</v>
      </c>
      <c r="J426" t="s">
        <v>308</v>
      </c>
      <c r="K426" t="s">
        <v>137</v>
      </c>
      <c r="L426" t="s">
        <v>2603</v>
      </c>
      <c r="M426" t="s">
        <v>935</v>
      </c>
      <c r="P426">
        <v>46252</v>
      </c>
      <c r="Q426" t="s">
        <v>140</v>
      </c>
      <c r="R426">
        <v>46255</v>
      </c>
      <c r="S426" t="s">
        <v>265</v>
      </c>
      <c r="T426" t="s">
        <v>448</v>
      </c>
      <c r="U426" t="s">
        <v>112</v>
      </c>
      <c r="V426" t="s">
        <v>143</v>
      </c>
      <c r="W426" t="s">
        <v>144</v>
      </c>
      <c r="X426" t="s">
        <v>144</v>
      </c>
      <c r="Y426" t="s">
        <v>144</v>
      </c>
      <c r="Z426" t="s">
        <v>144</v>
      </c>
      <c r="AA426" t="s">
        <v>144</v>
      </c>
      <c r="AB426" t="s">
        <v>387</v>
      </c>
      <c r="AC426" t="s">
        <v>146</v>
      </c>
      <c r="AD426" t="s">
        <v>314</v>
      </c>
      <c r="AE426">
        <v>46265</v>
      </c>
      <c r="AF426">
        <v>46263</v>
      </c>
      <c r="AG426">
        <v>46263</v>
      </c>
      <c r="AH426">
        <v>46268</v>
      </c>
      <c r="AI426">
        <v>46268</v>
      </c>
      <c r="AK426">
        <v>46265</v>
      </c>
      <c r="AL426">
        <v>46265</v>
      </c>
      <c r="AN426">
        <v>46268</v>
      </c>
      <c r="AO426">
        <v>46268</v>
      </c>
      <c r="AQ426" t="s">
        <v>377</v>
      </c>
      <c r="AR426">
        <v>46290</v>
      </c>
      <c r="AW426">
        <v>46263</v>
      </c>
      <c r="AX426">
        <v>46263</v>
      </c>
      <c r="AZ426">
        <v>46273</v>
      </c>
      <c r="BA426">
        <v>46273</v>
      </c>
      <c r="BC426">
        <v>46265</v>
      </c>
      <c r="BD426">
        <v>46265</v>
      </c>
      <c r="BF426" t="s">
        <v>149</v>
      </c>
      <c r="BG426">
        <v>46272</v>
      </c>
      <c r="BH426">
        <v>46272</v>
      </c>
      <c r="BJ426" t="s">
        <v>387</v>
      </c>
      <c r="BK426" t="s">
        <v>315</v>
      </c>
      <c r="BL426">
        <v>46275</v>
      </c>
      <c r="BM426">
        <v>46275</v>
      </c>
      <c r="BO426">
        <v>46278</v>
      </c>
      <c r="BP426">
        <v>46278</v>
      </c>
      <c r="BR426">
        <v>46286</v>
      </c>
      <c r="BS426">
        <v>46286</v>
      </c>
      <c r="BU426">
        <v>46283</v>
      </c>
      <c r="BV426">
        <v>46283</v>
      </c>
      <c r="CN426" t="s">
        <v>113</v>
      </c>
      <c r="CO426" t="s">
        <v>113</v>
      </c>
      <c r="CP426" t="s">
        <v>113</v>
      </c>
      <c r="CQ426" t="s">
        <v>113</v>
      </c>
      <c r="CR426">
        <v>46252</v>
      </c>
      <c r="CS426">
        <v>46248</v>
      </c>
      <c r="CT426" t="s">
        <v>151</v>
      </c>
      <c r="CU426" t="s">
        <v>170</v>
      </c>
      <c r="CV426" t="s">
        <v>144</v>
      </c>
      <c r="CW426" t="s">
        <v>171</v>
      </c>
      <c r="CX426" t="s">
        <v>113</v>
      </c>
      <c r="CY426" t="s">
        <v>2018</v>
      </c>
      <c r="CZ426" t="s">
        <v>1300</v>
      </c>
    </row>
    <row r="427" spans="1:105" x14ac:dyDescent="0.3">
      <c r="A427" t="s">
        <v>2604</v>
      </c>
      <c r="B427" t="s">
        <v>2605</v>
      </c>
      <c r="C427" t="s">
        <v>107</v>
      </c>
      <c r="D427" t="s">
        <v>108</v>
      </c>
      <c r="E427" t="s">
        <v>2606</v>
      </c>
      <c r="F427" t="s">
        <v>2607</v>
      </c>
      <c r="G427" t="s">
        <v>133</v>
      </c>
      <c r="H427" t="s">
        <v>2608</v>
      </c>
      <c r="I427" t="s">
        <v>2609</v>
      </c>
      <c r="J427" t="s">
        <v>2610</v>
      </c>
      <c r="K427" t="s">
        <v>161</v>
      </c>
      <c r="L427" t="s">
        <v>906</v>
      </c>
      <c r="M427" t="s">
        <v>115</v>
      </c>
      <c r="P427" t="s">
        <v>2611</v>
      </c>
      <c r="Q427" t="s">
        <v>298</v>
      </c>
      <c r="R427" t="s">
        <v>2611</v>
      </c>
      <c r="S427" t="s">
        <v>265</v>
      </c>
      <c r="T427" t="s">
        <v>347</v>
      </c>
      <c r="U427" t="s">
        <v>112</v>
      </c>
      <c r="V427" t="s">
        <v>352</v>
      </c>
      <c r="AB427" t="s">
        <v>254</v>
      </c>
      <c r="AC427" t="s">
        <v>1390</v>
      </c>
      <c r="AD427" t="s">
        <v>147</v>
      </c>
      <c r="AE427" t="s">
        <v>2612</v>
      </c>
      <c r="AG427" t="s">
        <v>119</v>
      </c>
      <c r="AI427" t="s">
        <v>119</v>
      </c>
      <c r="AJ427" t="s">
        <v>119</v>
      </c>
      <c r="BK427">
        <v>40</v>
      </c>
      <c r="CN427" t="s">
        <v>113</v>
      </c>
      <c r="CO427" t="s">
        <v>113</v>
      </c>
      <c r="CP427" t="s">
        <v>113</v>
      </c>
      <c r="CQ427" t="s">
        <v>113</v>
      </c>
      <c r="CR427" t="s">
        <v>188</v>
      </c>
      <c r="CS427">
        <v>0</v>
      </c>
      <c r="CT427" t="s">
        <v>380</v>
      </c>
      <c r="CU427" t="s">
        <v>170</v>
      </c>
      <c r="CV427" t="s">
        <v>144</v>
      </c>
      <c r="CW427" t="s">
        <v>171</v>
      </c>
      <c r="CX427" t="s">
        <v>113</v>
      </c>
      <c r="CY427" t="s">
        <v>2576</v>
      </c>
      <c r="CZ427" t="s">
        <v>153</v>
      </c>
    </row>
    <row r="428" spans="1:105" x14ac:dyDescent="0.3">
      <c r="A428" t="s">
        <v>2613</v>
      </c>
      <c r="B428" t="s">
        <v>2382</v>
      </c>
      <c r="C428" t="s">
        <v>107</v>
      </c>
      <c r="D428" t="s">
        <v>108</v>
      </c>
      <c r="F428" t="s">
        <v>2614</v>
      </c>
      <c r="G428" t="s">
        <v>247</v>
      </c>
      <c r="H428" t="s">
        <v>2615</v>
      </c>
      <c r="I428" t="s">
        <v>2616</v>
      </c>
      <c r="J428" t="s">
        <v>1187</v>
      </c>
      <c r="K428" t="s">
        <v>161</v>
      </c>
      <c r="L428" t="s">
        <v>2386</v>
      </c>
      <c r="M428" t="s">
        <v>1189</v>
      </c>
      <c r="N428">
        <v>1</v>
      </c>
      <c r="O428" t="s">
        <v>2617</v>
      </c>
      <c r="P428">
        <v>46107</v>
      </c>
      <c r="Q428" t="s">
        <v>140</v>
      </c>
      <c r="R428">
        <v>46107</v>
      </c>
      <c r="S428" t="s">
        <v>252</v>
      </c>
      <c r="T428" t="s">
        <v>1408</v>
      </c>
      <c r="U428" t="s">
        <v>112</v>
      </c>
      <c r="V428" t="s">
        <v>1366</v>
      </c>
      <c r="W428" t="s">
        <v>144</v>
      </c>
      <c r="X428" t="s">
        <v>144</v>
      </c>
      <c r="Y428" t="s">
        <v>144</v>
      </c>
      <c r="Z428" t="s">
        <v>148</v>
      </c>
      <c r="AA428" t="s">
        <v>144</v>
      </c>
      <c r="AB428" t="s">
        <v>180</v>
      </c>
      <c r="AC428" t="s">
        <v>146</v>
      </c>
      <c r="AD428" t="s">
        <v>181</v>
      </c>
      <c r="AE428">
        <v>46115</v>
      </c>
      <c r="AF428">
        <v>46115</v>
      </c>
      <c r="AG428">
        <v>46115</v>
      </c>
      <c r="AH428">
        <v>46123</v>
      </c>
      <c r="AI428">
        <v>46123</v>
      </c>
      <c r="AJ428">
        <v>46123</v>
      </c>
      <c r="AK428">
        <v>46123</v>
      </c>
      <c r="AL428">
        <v>46123</v>
      </c>
      <c r="AM428">
        <v>46123</v>
      </c>
      <c r="AN428">
        <v>46121</v>
      </c>
      <c r="AO428">
        <v>46121</v>
      </c>
      <c r="AP428">
        <v>46121</v>
      </c>
      <c r="AQ428" t="s">
        <v>286</v>
      </c>
      <c r="AR428" t="s">
        <v>113</v>
      </c>
      <c r="AS428" t="s">
        <v>113</v>
      </c>
      <c r="AT428">
        <v>46124</v>
      </c>
      <c r="AU428">
        <v>46124</v>
      </c>
      <c r="AV428">
        <v>46124</v>
      </c>
      <c r="AW428">
        <v>46124</v>
      </c>
      <c r="AX428">
        <v>46124</v>
      </c>
      <c r="AY428">
        <v>46124</v>
      </c>
      <c r="AZ428">
        <v>46128</v>
      </c>
      <c r="BA428">
        <v>46135</v>
      </c>
      <c r="BB428">
        <v>46135</v>
      </c>
      <c r="BC428">
        <v>46132</v>
      </c>
      <c r="BD428">
        <v>46132</v>
      </c>
      <c r="BE428">
        <v>46132</v>
      </c>
      <c r="BF428" t="s">
        <v>149</v>
      </c>
      <c r="BG428">
        <v>46136</v>
      </c>
      <c r="BH428">
        <v>46136</v>
      </c>
      <c r="BI428">
        <v>46136</v>
      </c>
      <c r="BJ428" t="s">
        <v>180</v>
      </c>
      <c r="BK428">
        <v>60</v>
      </c>
      <c r="BL428">
        <v>46149</v>
      </c>
      <c r="BM428">
        <v>46151</v>
      </c>
      <c r="BN428">
        <v>46151</v>
      </c>
      <c r="BO428">
        <v>46151</v>
      </c>
      <c r="BP428">
        <v>46153</v>
      </c>
      <c r="BQ428">
        <v>46153</v>
      </c>
      <c r="BR428">
        <v>46157</v>
      </c>
      <c r="BS428">
        <v>46212</v>
      </c>
      <c r="BT428">
        <v>46212</v>
      </c>
      <c r="BU428">
        <v>46139</v>
      </c>
      <c r="BV428">
        <v>46162</v>
      </c>
      <c r="BW428">
        <v>46162</v>
      </c>
      <c r="BX428" t="s">
        <v>2618</v>
      </c>
      <c r="CA428">
        <v>46234</v>
      </c>
      <c r="CK428">
        <v>46234</v>
      </c>
      <c r="CN428" t="s">
        <v>113</v>
      </c>
      <c r="CO428" t="s">
        <v>113</v>
      </c>
      <c r="CP428" t="s">
        <v>113</v>
      </c>
      <c r="CQ428" t="s">
        <v>113</v>
      </c>
      <c r="CR428" t="s">
        <v>188</v>
      </c>
      <c r="CS428">
        <v>45964</v>
      </c>
      <c r="CT428" t="s">
        <v>189</v>
      </c>
      <c r="CU428" t="s">
        <v>113</v>
      </c>
      <c r="CV428" t="s">
        <v>113</v>
      </c>
      <c r="CW428" t="s">
        <v>113</v>
      </c>
      <c r="CX428" t="s">
        <v>113</v>
      </c>
      <c r="CY428" t="s">
        <v>288</v>
      </c>
      <c r="CZ428" t="s">
        <v>289</v>
      </c>
    </row>
    <row r="429" spans="1:105" x14ac:dyDescent="0.3">
      <c r="A429" t="s">
        <v>2619</v>
      </c>
      <c r="B429" t="s">
        <v>2620</v>
      </c>
      <c r="C429" t="s">
        <v>124</v>
      </c>
      <c r="D429" t="s">
        <v>108</v>
      </c>
      <c r="F429" t="s">
        <v>2621</v>
      </c>
      <c r="G429" t="s">
        <v>247</v>
      </c>
      <c r="H429" t="s">
        <v>2615</v>
      </c>
      <c r="I429" t="s">
        <v>2616</v>
      </c>
      <c r="J429" t="s">
        <v>1187</v>
      </c>
      <c r="K429" t="s">
        <v>161</v>
      </c>
      <c r="L429" t="s">
        <v>1196</v>
      </c>
      <c r="M429" t="s">
        <v>1189</v>
      </c>
      <c r="N429">
        <v>1</v>
      </c>
      <c r="P429">
        <v>46107</v>
      </c>
      <c r="Q429" t="s">
        <v>140</v>
      </c>
      <c r="R429">
        <v>46107</v>
      </c>
      <c r="S429" t="s">
        <v>252</v>
      </c>
      <c r="T429" t="s">
        <v>1408</v>
      </c>
      <c r="U429" t="s">
        <v>112</v>
      </c>
      <c r="V429" t="s">
        <v>1366</v>
      </c>
      <c r="W429" t="s">
        <v>144</v>
      </c>
      <c r="X429" t="s">
        <v>144</v>
      </c>
      <c r="Y429" t="s">
        <v>144</v>
      </c>
      <c r="Z429" t="s">
        <v>148</v>
      </c>
      <c r="AA429" t="s">
        <v>144</v>
      </c>
      <c r="AB429" t="s">
        <v>180</v>
      </c>
      <c r="AC429" t="s">
        <v>146</v>
      </c>
      <c r="AD429" t="s">
        <v>181</v>
      </c>
      <c r="AE429">
        <v>46115</v>
      </c>
      <c r="AF429">
        <v>46115</v>
      </c>
      <c r="AG429">
        <v>46115</v>
      </c>
      <c r="AH429">
        <v>46124</v>
      </c>
      <c r="AI429">
        <v>46124</v>
      </c>
      <c r="AJ429">
        <v>46124</v>
      </c>
      <c r="AK429">
        <v>46120</v>
      </c>
      <c r="AL429">
        <v>46120</v>
      </c>
      <c r="AM429">
        <v>46120</v>
      </c>
      <c r="AN429">
        <v>46127</v>
      </c>
      <c r="AO429">
        <v>46127</v>
      </c>
      <c r="AP429">
        <v>46127</v>
      </c>
      <c r="AQ429" t="s">
        <v>286</v>
      </c>
      <c r="AR429" t="s">
        <v>113</v>
      </c>
      <c r="AS429" t="s">
        <v>113</v>
      </c>
      <c r="AT429">
        <v>46125</v>
      </c>
      <c r="AU429">
        <v>46125</v>
      </c>
      <c r="AV429">
        <v>46125</v>
      </c>
      <c r="AW429">
        <v>46125</v>
      </c>
      <c r="AX429">
        <v>46125</v>
      </c>
      <c r="AY429">
        <v>46125</v>
      </c>
      <c r="AZ429">
        <v>46128</v>
      </c>
      <c r="BA429">
        <v>46135</v>
      </c>
      <c r="BB429">
        <v>46135</v>
      </c>
      <c r="BC429">
        <v>46128</v>
      </c>
      <c r="BD429">
        <v>46128</v>
      </c>
      <c r="BE429">
        <v>46128</v>
      </c>
      <c r="BF429" t="s">
        <v>149</v>
      </c>
      <c r="BG429">
        <v>46135</v>
      </c>
      <c r="BH429">
        <v>46135</v>
      </c>
      <c r="BI429">
        <v>46135</v>
      </c>
      <c r="BJ429" t="s">
        <v>180</v>
      </c>
      <c r="BK429">
        <v>60</v>
      </c>
      <c r="BL429">
        <v>46146</v>
      </c>
      <c r="BM429">
        <v>46146</v>
      </c>
      <c r="BN429">
        <v>46146</v>
      </c>
      <c r="BO429">
        <v>46148</v>
      </c>
      <c r="BP429">
        <v>46148</v>
      </c>
      <c r="BQ429">
        <v>46148</v>
      </c>
      <c r="BR429">
        <v>46153</v>
      </c>
      <c r="BS429">
        <v>46212</v>
      </c>
      <c r="BT429">
        <v>46212</v>
      </c>
      <c r="BU429">
        <v>46139</v>
      </c>
      <c r="BV429">
        <v>46152</v>
      </c>
      <c r="BW429">
        <v>46152</v>
      </c>
      <c r="BX429" t="s">
        <v>2618</v>
      </c>
      <c r="CA429">
        <v>46220</v>
      </c>
      <c r="CK429">
        <v>46220</v>
      </c>
      <c r="CN429" t="s">
        <v>113</v>
      </c>
      <c r="CO429" t="s">
        <v>113</v>
      </c>
      <c r="CP429" t="s">
        <v>113</v>
      </c>
      <c r="CQ429" t="s">
        <v>113</v>
      </c>
      <c r="CR429" t="s">
        <v>119</v>
      </c>
      <c r="CS429">
        <v>46107</v>
      </c>
      <c r="CT429" t="s">
        <v>151</v>
      </c>
      <c r="CU429" t="s">
        <v>113</v>
      </c>
      <c r="CV429" t="s">
        <v>113</v>
      </c>
      <c r="CW429" t="s">
        <v>113</v>
      </c>
      <c r="CX429" t="s">
        <v>113</v>
      </c>
      <c r="CY429" t="s">
        <v>288</v>
      </c>
      <c r="CZ429" t="s">
        <v>289</v>
      </c>
    </row>
    <row r="430" spans="1:105" x14ac:dyDescent="0.3">
      <c r="A430" t="s">
        <v>2622</v>
      </c>
      <c r="B430" t="s">
        <v>2623</v>
      </c>
      <c r="C430" t="s">
        <v>107</v>
      </c>
      <c r="D430" t="s">
        <v>108</v>
      </c>
      <c r="F430" t="s">
        <v>2624</v>
      </c>
      <c r="G430" t="s">
        <v>247</v>
      </c>
      <c r="H430" t="s">
        <v>2615</v>
      </c>
      <c r="I430" t="s">
        <v>2625</v>
      </c>
      <c r="J430" t="s">
        <v>371</v>
      </c>
      <c r="K430" t="s">
        <v>137</v>
      </c>
      <c r="L430" t="s">
        <v>2626</v>
      </c>
      <c r="M430" t="s">
        <v>218</v>
      </c>
      <c r="N430">
        <v>4</v>
      </c>
      <c r="P430">
        <v>46132</v>
      </c>
      <c r="Q430" t="s">
        <v>140</v>
      </c>
      <c r="R430">
        <v>46134</v>
      </c>
      <c r="S430" t="s">
        <v>141</v>
      </c>
      <c r="T430" t="s">
        <v>142</v>
      </c>
      <c r="U430" t="s">
        <v>112</v>
      </c>
      <c r="V430" t="s">
        <v>1366</v>
      </c>
      <c r="W430" t="s">
        <v>144</v>
      </c>
      <c r="X430" t="s">
        <v>312</v>
      </c>
      <c r="Y430" t="s">
        <v>144</v>
      </c>
      <c r="Z430" t="s">
        <v>144</v>
      </c>
      <c r="AA430" t="s">
        <v>144</v>
      </c>
      <c r="AB430" t="s">
        <v>180</v>
      </c>
      <c r="AC430" t="s">
        <v>146</v>
      </c>
      <c r="AD430" t="s">
        <v>181</v>
      </c>
      <c r="AE430">
        <v>46142</v>
      </c>
      <c r="AF430">
        <v>46142</v>
      </c>
      <c r="AG430">
        <v>46142</v>
      </c>
      <c r="AH430">
        <v>46144</v>
      </c>
      <c r="AI430">
        <v>46144</v>
      </c>
      <c r="AJ430">
        <v>46144</v>
      </c>
      <c r="AK430">
        <v>46149</v>
      </c>
      <c r="AL430">
        <v>46149</v>
      </c>
      <c r="AM430">
        <v>46149</v>
      </c>
      <c r="AN430">
        <v>46152</v>
      </c>
      <c r="AO430">
        <v>46153</v>
      </c>
      <c r="AP430">
        <v>46153</v>
      </c>
      <c r="AQ430" t="s">
        <v>256</v>
      </c>
      <c r="AR430">
        <v>46173</v>
      </c>
      <c r="AS430">
        <v>46173</v>
      </c>
      <c r="AT430">
        <v>46142</v>
      </c>
      <c r="AU430">
        <v>46142</v>
      </c>
      <c r="AV430">
        <v>46142</v>
      </c>
      <c r="AW430">
        <v>46142</v>
      </c>
      <c r="AX430">
        <v>46142</v>
      </c>
      <c r="AY430">
        <v>46142</v>
      </c>
      <c r="AZ430">
        <v>46157</v>
      </c>
      <c r="BA430">
        <v>46157</v>
      </c>
      <c r="BB430">
        <v>46157</v>
      </c>
      <c r="BC430">
        <v>46142</v>
      </c>
      <c r="BD430">
        <v>46142</v>
      </c>
      <c r="BE430">
        <v>46142</v>
      </c>
      <c r="BF430" t="s">
        <v>196</v>
      </c>
      <c r="BG430">
        <v>46147</v>
      </c>
      <c r="BH430">
        <v>46147</v>
      </c>
      <c r="BI430">
        <v>46147</v>
      </c>
      <c r="BJ430" t="s">
        <v>180</v>
      </c>
      <c r="BK430">
        <v>60</v>
      </c>
      <c r="BL430">
        <v>46157</v>
      </c>
      <c r="BM430">
        <v>46154</v>
      </c>
      <c r="BN430">
        <v>46154</v>
      </c>
      <c r="BO430">
        <v>46159</v>
      </c>
      <c r="BP430">
        <v>46156</v>
      </c>
      <c r="BQ430">
        <v>46156</v>
      </c>
      <c r="BR430">
        <v>46165</v>
      </c>
      <c r="BS430">
        <v>46203</v>
      </c>
      <c r="BT430">
        <v>46203</v>
      </c>
      <c r="BU430">
        <v>46163</v>
      </c>
      <c r="BV430">
        <v>46169</v>
      </c>
      <c r="BW430">
        <v>46169</v>
      </c>
      <c r="BX430" t="s">
        <v>2627</v>
      </c>
      <c r="CN430" t="s">
        <v>113</v>
      </c>
      <c r="CO430" t="s">
        <v>113</v>
      </c>
      <c r="CP430" t="s">
        <v>113</v>
      </c>
      <c r="CQ430" t="s">
        <v>113</v>
      </c>
      <c r="CR430">
        <v>46160</v>
      </c>
      <c r="CS430">
        <v>46129</v>
      </c>
      <c r="CT430" t="s">
        <v>151</v>
      </c>
      <c r="CU430" t="s">
        <v>113</v>
      </c>
      <c r="CV430" t="s">
        <v>113</v>
      </c>
      <c r="CW430" t="s">
        <v>113</v>
      </c>
      <c r="CX430" t="s">
        <v>113</v>
      </c>
      <c r="CY430" t="s">
        <v>288</v>
      </c>
      <c r="CZ430" t="s">
        <v>289</v>
      </c>
    </row>
    <row r="431" spans="1:105" x14ac:dyDescent="0.3">
      <c r="A431" t="s">
        <v>2628</v>
      </c>
      <c r="B431" t="s">
        <v>2629</v>
      </c>
      <c r="C431" t="s">
        <v>107</v>
      </c>
      <c r="D431" t="s">
        <v>108</v>
      </c>
      <c r="F431" t="s">
        <v>2630</v>
      </c>
      <c r="G431" t="s">
        <v>110</v>
      </c>
      <c r="H431" t="s">
        <v>2631</v>
      </c>
      <c r="I431" t="s">
        <v>2632</v>
      </c>
      <c r="J431" t="s">
        <v>2633</v>
      </c>
      <c r="K431" t="s">
        <v>113</v>
      </c>
      <c r="L431" t="s">
        <v>2634</v>
      </c>
      <c r="M431" t="s">
        <v>115</v>
      </c>
      <c r="N431">
        <v>4</v>
      </c>
      <c r="O431" t="s">
        <v>2635</v>
      </c>
      <c r="P431">
        <v>46034</v>
      </c>
      <c r="Q431" t="s">
        <v>140</v>
      </c>
      <c r="R431">
        <v>46034</v>
      </c>
      <c r="S431" t="s">
        <v>252</v>
      </c>
      <c r="T431" t="s">
        <v>179</v>
      </c>
      <c r="U431" t="s">
        <v>2098</v>
      </c>
      <c r="V431" t="s">
        <v>21</v>
      </c>
      <c r="W431" t="s">
        <v>148</v>
      </c>
      <c r="X431" t="s">
        <v>148</v>
      </c>
      <c r="Y431" t="s">
        <v>148</v>
      </c>
      <c r="Z431" t="s">
        <v>148</v>
      </c>
      <c r="AA431" t="s">
        <v>148</v>
      </c>
      <c r="AB431" t="s">
        <v>2636</v>
      </c>
      <c r="AC431" t="s">
        <v>2637</v>
      </c>
      <c r="AD431" t="s">
        <v>147</v>
      </c>
      <c r="AE431">
        <v>46036</v>
      </c>
      <c r="AF431">
        <v>46036</v>
      </c>
      <c r="AG431">
        <v>46036</v>
      </c>
      <c r="AH431">
        <v>46036</v>
      </c>
      <c r="AI431">
        <v>46036</v>
      </c>
      <c r="AJ431">
        <v>46036</v>
      </c>
      <c r="AK431">
        <v>46034</v>
      </c>
      <c r="AL431">
        <v>46034</v>
      </c>
      <c r="AM431">
        <v>46034</v>
      </c>
      <c r="AN431">
        <v>46037</v>
      </c>
      <c r="AO431">
        <v>46037</v>
      </c>
      <c r="AP431">
        <v>46037</v>
      </c>
      <c r="AQ431" t="s">
        <v>2638</v>
      </c>
      <c r="AR431">
        <v>46037</v>
      </c>
      <c r="AS431">
        <v>46037</v>
      </c>
      <c r="AT431">
        <v>46041</v>
      </c>
      <c r="AU431">
        <v>46041</v>
      </c>
      <c r="AV431">
        <v>46041</v>
      </c>
      <c r="AW431">
        <v>46041</v>
      </c>
      <c r="AX431">
        <v>46041</v>
      </c>
      <c r="AY431">
        <v>46041</v>
      </c>
      <c r="AZ431">
        <v>46037</v>
      </c>
      <c r="BA431">
        <v>46037</v>
      </c>
      <c r="BB431">
        <v>46037</v>
      </c>
      <c r="BC431">
        <v>46042</v>
      </c>
      <c r="BD431">
        <v>46042</v>
      </c>
      <c r="BE431">
        <v>46042</v>
      </c>
      <c r="BG431">
        <v>46067</v>
      </c>
      <c r="BH431">
        <v>46066</v>
      </c>
      <c r="BI431">
        <v>46066</v>
      </c>
      <c r="BJ431" t="s">
        <v>2636</v>
      </c>
      <c r="BL431">
        <v>46046</v>
      </c>
      <c r="BM431">
        <v>46093</v>
      </c>
      <c r="BN431">
        <v>46093</v>
      </c>
      <c r="BO431">
        <v>46058</v>
      </c>
      <c r="BP431">
        <v>46125</v>
      </c>
      <c r="BQ431">
        <v>46125</v>
      </c>
      <c r="BR431">
        <v>46080</v>
      </c>
      <c r="BS431">
        <v>46142</v>
      </c>
      <c r="BT431">
        <v>46142</v>
      </c>
      <c r="BU431">
        <v>46080</v>
      </c>
      <c r="BV431">
        <v>46142</v>
      </c>
      <c r="BY431">
        <v>46038</v>
      </c>
      <c r="BZ431">
        <v>46038</v>
      </c>
      <c r="CI431">
        <v>46045</v>
      </c>
      <c r="CJ431">
        <v>46038</v>
      </c>
      <c r="CK431">
        <v>46038</v>
      </c>
      <c r="CN431" t="s">
        <v>113</v>
      </c>
      <c r="CO431" t="s">
        <v>113</v>
      </c>
      <c r="CP431" t="s">
        <v>113</v>
      </c>
      <c r="CQ431" t="s">
        <v>113</v>
      </c>
      <c r="CR431" t="s">
        <v>113</v>
      </c>
      <c r="CS431" t="s">
        <v>113</v>
      </c>
      <c r="CT431" t="s">
        <v>113</v>
      </c>
      <c r="CU431" t="s">
        <v>113</v>
      </c>
      <c r="CV431" t="s">
        <v>113</v>
      </c>
      <c r="CW431" t="s">
        <v>113</v>
      </c>
      <c r="CX431" t="s">
        <v>113</v>
      </c>
      <c r="CY431" t="s">
        <v>119</v>
      </c>
      <c r="CZ431" t="s">
        <v>121</v>
      </c>
    </row>
    <row r="432" spans="1:105" x14ac:dyDescent="0.3">
      <c r="A432" t="s">
        <v>2639</v>
      </c>
      <c r="B432" t="s">
        <v>2640</v>
      </c>
      <c r="C432" t="s">
        <v>107</v>
      </c>
      <c r="D432" t="s">
        <v>108</v>
      </c>
      <c r="F432" t="s">
        <v>2641</v>
      </c>
      <c r="G432" t="s">
        <v>247</v>
      </c>
      <c r="H432" t="s">
        <v>2642</v>
      </c>
      <c r="J432" t="s">
        <v>2643</v>
      </c>
      <c r="K432" t="s">
        <v>161</v>
      </c>
      <c r="L432" t="s">
        <v>2644</v>
      </c>
      <c r="M432" t="s">
        <v>163</v>
      </c>
      <c r="N432">
        <v>3</v>
      </c>
      <c r="P432">
        <v>46246</v>
      </c>
      <c r="Q432" t="s">
        <v>116</v>
      </c>
      <c r="S432" t="s">
        <v>117</v>
      </c>
      <c r="T432" t="s">
        <v>2374</v>
      </c>
      <c r="U432" t="s">
        <v>112</v>
      </c>
      <c r="V432" t="s">
        <v>328</v>
      </c>
      <c r="AB432" t="s">
        <v>2645</v>
      </c>
      <c r="AC432" t="s">
        <v>2082</v>
      </c>
      <c r="AD432" t="s">
        <v>147</v>
      </c>
      <c r="BF432" t="s">
        <v>149</v>
      </c>
      <c r="CN432" t="s">
        <v>113</v>
      </c>
      <c r="CO432" t="s">
        <v>113</v>
      </c>
      <c r="CP432" t="s">
        <v>113</v>
      </c>
      <c r="CQ432" t="s">
        <v>113</v>
      </c>
      <c r="CR432" t="s">
        <v>188</v>
      </c>
      <c r="CS432">
        <v>0</v>
      </c>
      <c r="CT432" t="s">
        <v>380</v>
      </c>
      <c r="CU432" t="s">
        <v>2646</v>
      </c>
      <c r="CV432" t="s">
        <v>148</v>
      </c>
      <c r="CW432" t="s">
        <v>171</v>
      </c>
      <c r="CX432" t="s">
        <v>113</v>
      </c>
      <c r="CY432" t="s">
        <v>2647</v>
      </c>
      <c r="CZ432" t="s">
        <v>1300</v>
      </c>
      <c r="DA432" t="s">
        <v>329</v>
      </c>
    </row>
    <row r="433" spans="1:105" x14ac:dyDescent="0.3">
      <c r="A433" t="s">
        <v>2648</v>
      </c>
      <c r="B433" t="s">
        <v>2649</v>
      </c>
      <c r="C433" t="s">
        <v>107</v>
      </c>
      <c r="D433" t="s">
        <v>108</v>
      </c>
      <c r="F433" t="s">
        <v>2650</v>
      </c>
      <c r="G433" t="s">
        <v>247</v>
      </c>
      <c r="H433" t="s">
        <v>2642</v>
      </c>
      <c r="J433" t="s">
        <v>2643</v>
      </c>
      <c r="K433" t="s">
        <v>161</v>
      </c>
      <c r="L433" t="s">
        <v>2651</v>
      </c>
      <c r="M433" t="s">
        <v>285</v>
      </c>
      <c r="N433">
        <v>3</v>
      </c>
      <c r="P433">
        <v>46246</v>
      </c>
      <c r="Q433" t="s">
        <v>116</v>
      </c>
      <c r="S433" t="s">
        <v>117</v>
      </c>
      <c r="T433" t="s">
        <v>2374</v>
      </c>
      <c r="U433" t="s">
        <v>112</v>
      </c>
      <c r="V433" t="s">
        <v>328</v>
      </c>
      <c r="AB433" t="s">
        <v>2645</v>
      </c>
      <c r="AC433" t="s">
        <v>2082</v>
      </c>
      <c r="AD433" t="s">
        <v>147</v>
      </c>
      <c r="BF433" t="s">
        <v>149</v>
      </c>
      <c r="CN433" t="s">
        <v>113</v>
      </c>
      <c r="CO433" t="s">
        <v>113</v>
      </c>
      <c r="CP433" t="s">
        <v>113</v>
      </c>
      <c r="CQ433" t="s">
        <v>113</v>
      </c>
      <c r="CR433" t="s">
        <v>188</v>
      </c>
      <c r="CS433">
        <v>0</v>
      </c>
      <c r="CT433" t="s">
        <v>380</v>
      </c>
      <c r="CU433" t="s">
        <v>2646</v>
      </c>
      <c r="CV433" t="s">
        <v>148</v>
      </c>
      <c r="CW433" t="s">
        <v>171</v>
      </c>
      <c r="CX433" t="s">
        <v>113</v>
      </c>
      <c r="CY433" t="s">
        <v>2647</v>
      </c>
      <c r="CZ433" t="s">
        <v>1300</v>
      </c>
      <c r="DA433" t="s">
        <v>329</v>
      </c>
    </row>
    <row r="434" spans="1:105" x14ac:dyDescent="0.3">
      <c r="A434" t="s">
        <v>2652</v>
      </c>
      <c r="B434" t="s">
        <v>2653</v>
      </c>
      <c r="C434" t="s">
        <v>107</v>
      </c>
      <c r="D434" t="s">
        <v>108</v>
      </c>
      <c r="F434" t="s">
        <v>2654</v>
      </c>
      <c r="G434" t="s">
        <v>247</v>
      </c>
      <c r="H434" t="s">
        <v>2655</v>
      </c>
      <c r="J434" t="s">
        <v>2643</v>
      </c>
      <c r="K434" t="s">
        <v>161</v>
      </c>
      <c r="L434" t="s">
        <v>2651</v>
      </c>
      <c r="M434" t="s">
        <v>285</v>
      </c>
      <c r="N434">
        <v>3</v>
      </c>
      <c r="P434">
        <v>46246</v>
      </c>
      <c r="Q434" t="s">
        <v>298</v>
      </c>
      <c r="R434" t="s">
        <v>2656</v>
      </c>
      <c r="S434" t="s">
        <v>265</v>
      </c>
      <c r="T434" t="s">
        <v>2374</v>
      </c>
      <c r="U434" t="s">
        <v>112</v>
      </c>
      <c r="V434" t="s">
        <v>328</v>
      </c>
      <c r="AB434" t="s">
        <v>2645</v>
      </c>
      <c r="AC434" t="s">
        <v>2082</v>
      </c>
      <c r="AD434" t="s">
        <v>147</v>
      </c>
      <c r="BF434" t="s">
        <v>149</v>
      </c>
      <c r="CN434" t="s">
        <v>113</v>
      </c>
      <c r="CO434" t="s">
        <v>113</v>
      </c>
      <c r="CP434" t="s">
        <v>113</v>
      </c>
      <c r="CQ434" t="s">
        <v>113</v>
      </c>
      <c r="CR434" t="s">
        <v>188</v>
      </c>
      <c r="CS434">
        <v>0</v>
      </c>
      <c r="CT434" t="s">
        <v>380</v>
      </c>
      <c r="CU434" t="s">
        <v>2646</v>
      </c>
      <c r="CV434" t="s">
        <v>148</v>
      </c>
      <c r="CW434" t="s">
        <v>171</v>
      </c>
      <c r="CX434" t="s">
        <v>113</v>
      </c>
      <c r="CY434" t="s">
        <v>2647</v>
      </c>
      <c r="CZ434" t="s">
        <v>1300</v>
      </c>
      <c r="DA434" t="s">
        <v>329</v>
      </c>
    </row>
    <row r="435" spans="1:105" x14ac:dyDescent="0.3">
      <c r="A435" t="s">
        <v>2657</v>
      </c>
      <c r="B435" t="s">
        <v>2658</v>
      </c>
      <c r="C435" t="s">
        <v>124</v>
      </c>
      <c r="D435" t="s">
        <v>108</v>
      </c>
      <c r="F435" t="s">
        <v>2659</v>
      </c>
      <c r="G435" t="s">
        <v>110</v>
      </c>
      <c r="H435" t="s">
        <v>2660</v>
      </c>
      <c r="J435" t="s">
        <v>2661</v>
      </c>
      <c r="K435" t="s">
        <v>113</v>
      </c>
      <c r="L435" t="s">
        <v>906</v>
      </c>
      <c r="M435" t="s">
        <v>115</v>
      </c>
      <c r="N435">
        <v>1</v>
      </c>
      <c r="P435">
        <v>46113</v>
      </c>
      <c r="Q435" t="s">
        <v>140</v>
      </c>
      <c r="R435">
        <v>46113</v>
      </c>
      <c r="S435" t="s">
        <v>252</v>
      </c>
      <c r="T435" t="s">
        <v>179</v>
      </c>
      <c r="U435" t="s">
        <v>2098</v>
      </c>
      <c r="V435" t="s">
        <v>143</v>
      </c>
      <c r="W435" t="s">
        <v>148</v>
      </c>
      <c r="X435" t="s">
        <v>148</v>
      </c>
      <c r="Y435" t="s">
        <v>148</v>
      </c>
      <c r="Z435" t="s">
        <v>148</v>
      </c>
      <c r="AA435" t="s">
        <v>148</v>
      </c>
      <c r="AB435" t="s">
        <v>1530</v>
      </c>
      <c r="AC435" t="s">
        <v>113</v>
      </c>
      <c r="AD435" t="s">
        <v>147</v>
      </c>
      <c r="AE435">
        <v>46126</v>
      </c>
      <c r="AF435">
        <v>46126</v>
      </c>
      <c r="AG435">
        <v>46126</v>
      </c>
      <c r="AH435">
        <v>46127</v>
      </c>
      <c r="AI435">
        <v>46126</v>
      </c>
      <c r="AJ435">
        <v>46126</v>
      </c>
      <c r="AK435">
        <v>46126</v>
      </c>
      <c r="AL435">
        <v>46126</v>
      </c>
      <c r="AM435">
        <v>46126</v>
      </c>
      <c r="AN435">
        <v>46127</v>
      </c>
      <c r="AO435">
        <v>46126</v>
      </c>
      <c r="AP435">
        <v>46126</v>
      </c>
      <c r="AQ435" t="s">
        <v>2662</v>
      </c>
      <c r="AR435">
        <v>46128</v>
      </c>
      <c r="AS435">
        <v>46128</v>
      </c>
      <c r="AT435">
        <v>46118</v>
      </c>
      <c r="AU435">
        <v>46118</v>
      </c>
      <c r="AV435">
        <v>46118</v>
      </c>
      <c r="AW435">
        <v>46118</v>
      </c>
      <c r="AX435">
        <v>46118</v>
      </c>
      <c r="AY435">
        <v>46118</v>
      </c>
      <c r="AZ435">
        <v>46130</v>
      </c>
      <c r="BA435">
        <v>46130</v>
      </c>
      <c r="BB435">
        <v>46130</v>
      </c>
      <c r="BC435">
        <v>46127</v>
      </c>
      <c r="BD435">
        <v>46127</v>
      </c>
      <c r="BE435">
        <v>46127</v>
      </c>
      <c r="BG435">
        <v>46128</v>
      </c>
      <c r="BH435">
        <v>46128</v>
      </c>
      <c r="BI435">
        <v>46128</v>
      </c>
      <c r="BJ435" t="s">
        <v>1530</v>
      </c>
      <c r="BL435">
        <v>46128</v>
      </c>
      <c r="BM435">
        <v>46128</v>
      </c>
      <c r="BN435">
        <v>46128</v>
      </c>
      <c r="BO435">
        <v>46129</v>
      </c>
      <c r="BP435">
        <v>46129</v>
      </c>
      <c r="BQ435">
        <v>46129</v>
      </c>
      <c r="BR435">
        <v>46140</v>
      </c>
      <c r="BS435">
        <v>46132</v>
      </c>
      <c r="BT435">
        <v>46132</v>
      </c>
      <c r="BU435">
        <v>46140</v>
      </c>
      <c r="BV435">
        <v>46132</v>
      </c>
      <c r="BW435">
        <v>46132</v>
      </c>
      <c r="BX435" t="s">
        <v>2663</v>
      </c>
      <c r="BY435">
        <v>46126</v>
      </c>
      <c r="BZ435">
        <v>46126</v>
      </c>
      <c r="CI435">
        <v>46122</v>
      </c>
      <c r="CJ435">
        <v>46128</v>
      </c>
      <c r="CK435">
        <v>46128</v>
      </c>
      <c r="CN435" t="s">
        <v>113</v>
      </c>
      <c r="CO435" t="s">
        <v>113</v>
      </c>
      <c r="CP435" t="s">
        <v>113</v>
      </c>
      <c r="CQ435" t="s">
        <v>113</v>
      </c>
      <c r="CR435" t="s">
        <v>113</v>
      </c>
      <c r="CS435" t="s">
        <v>113</v>
      </c>
      <c r="CT435" t="s">
        <v>113</v>
      </c>
      <c r="CU435" t="s">
        <v>113</v>
      </c>
      <c r="CV435" t="s">
        <v>113</v>
      </c>
      <c r="CW435" t="s">
        <v>113</v>
      </c>
      <c r="CX435" t="s">
        <v>113</v>
      </c>
      <c r="CY435" t="s">
        <v>119</v>
      </c>
      <c r="CZ435" t="s">
        <v>121</v>
      </c>
    </row>
    <row r="436" spans="1:105" x14ac:dyDescent="0.3">
      <c r="A436" t="s">
        <v>2664</v>
      </c>
      <c r="B436" t="s">
        <v>2665</v>
      </c>
      <c r="C436" t="s">
        <v>213</v>
      </c>
      <c r="D436" t="s">
        <v>108</v>
      </c>
      <c r="F436" t="s">
        <v>2666</v>
      </c>
      <c r="G436" t="s">
        <v>110</v>
      </c>
      <c r="H436" t="s">
        <v>2660</v>
      </c>
      <c r="J436" t="s">
        <v>2661</v>
      </c>
      <c r="K436" t="s">
        <v>113</v>
      </c>
      <c r="L436" t="s">
        <v>906</v>
      </c>
      <c r="M436" t="s">
        <v>115</v>
      </c>
      <c r="N436">
        <v>1</v>
      </c>
      <c r="P436">
        <v>46116</v>
      </c>
      <c r="Q436" t="s">
        <v>140</v>
      </c>
      <c r="R436">
        <v>46116</v>
      </c>
      <c r="S436" t="s">
        <v>252</v>
      </c>
      <c r="T436" t="s">
        <v>179</v>
      </c>
      <c r="U436" t="s">
        <v>2098</v>
      </c>
      <c r="V436" t="s">
        <v>143</v>
      </c>
      <c r="W436" t="s">
        <v>148</v>
      </c>
      <c r="X436" t="s">
        <v>148</v>
      </c>
      <c r="Y436" t="s">
        <v>148</v>
      </c>
      <c r="Z436" t="s">
        <v>148</v>
      </c>
      <c r="AA436" t="s">
        <v>148</v>
      </c>
      <c r="AB436" t="s">
        <v>1530</v>
      </c>
      <c r="AC436" t="s">
        <v>113</v>
      </c>
      <c r="AD436" t="s">
        <v>147</v>
      </c>
      <c r="AE436">
        <v>46126</v>
      </c>
      <c r="AF436">
        <v>46126</v>
      </c>
      <c r="AG436">
        <v>46126</v>
      </c>
      <c r="AH436">
        <v>46127</v>
      </c>
      <c r="AI436">
        <v>46122</v>
      </c>
      <c r="AJ436">
        <v>46122</v>
      </c>
      <c r="AK436">
        <v>46126</v>
      </c>
      <c r="AL436">
        <v>46122</v>
      </c>
      <c r="AM436">
        <v>46122</v>
      </c>
      <c r="AN436">
        <v>46127</v>
      </c>
      <c r="AO436">
        <v>46122</v>
      </c>
      <c r="AP436">
        <v>46122</v>
      </c>
      <c r="AQ436" t="s">
        <v>2662</v>
      </c>
      <c r="AR436">
        <v>46122</v>
      </c>
      <c r="AS436">
        <v>46122</v>
      </c>
      <c r="AT436">
        <v>46118</v>
      </c>
      <c r="AU436">
        <v>46118</v>
      </c>
      <c r="AV436">
        <v>46118</v>
      </c>
      <c r="AW436">
        <v>46118</v>
      </c>
      <c r="AX436">
        <v>46118</v>
      </c>
      <c r="AY436">
        <v>46118</v>
      </c>
      <c r="AZ436">
        <v>46130</v>
      </c>
      <c r="BA436">
        <v>46130</v>
      </c>
      <c r="BB436">
        <v>46130</v>
      </c>
      <c r="BC436">
        <v>46127</v>
      </c>
      <c r="BD436">
        <v>46127</v>
      </c>
      <c r="BE436">
        <v>46127</v>
      </c>
      <c r="BG436">
        <v>46128</v>
      </c>
      <c r="BH436">
        <v>46128</v>
      </c>
      <c r="BI436">
        <v>46128</v>
      </c>
      <c r="BJ436" t="s">
        <v>1530</v>
      </c>
      <c r="BL436">
        <v>46128</v>
      </c>
      <c r="BM436">
        <v>46128</v>
      </c>
      <c r="BN436">
        <v>46128</v>
      </c>
      <c r="BO436">
        <v>46129</v>
      </c>
      <c r="BP436">
        <v>46128</v>
      </c>
      <c r="BQ436">
        <v>46128</v>
      </c>
      <c r="BR436">
        <v>46140</v>
      </c>
      <c r="BS436">
        <v>46129</v>
      </c>
      <c r="BT436">
        <v>46129</v>
      </c>
      <c r="BU436">
        <v>46140</v>
      </c>
      <c r="BV436">
        <v>46140</v>
      </c>
      <c r="BX436" t="s">
        <v>2667</v>
      </c>
      <c r="BY436">
        <v>46126</v>
      </c>
      <c r="CI436">
        <v>46122</v>
      </c>
      <c r="CJ436">
        <v>46122</v>
      </c>
      <c r="CK436">
        <v>46122</v>
      </c>
      <c r="CN436" t="s">
        <v>113</v>
      </c>
      <c r="CO436" t="s">
        <v>113</v>
      </c>
      <c r="CP436" t="s">
        <v>113</v>
      </c>
      <c r="CQ436" t="s">
        <v>113</v>
      </c>
      <c r="CR436" t="s">
        <v>113</v>
      </c>
      <c r="CS436" t="s">
        <v>113</v>
      </c>
      <c r="CT436" t="s">
        <v>113</v>
      </c>
      <c r="CU436" t="s">
        <v>113</v>
      </c>
      <c r="CV436" t="s">
        <v>113</v>
      </c>
      <c r="CW436" t="s">
        <v>113</v>
      </c>
      <c r="CX436" t="s">
        <v>113</v>
      </c>
      <c r="CY436" t="s">
        <v>119</v>
      </c>
      <c r="CZ436" t="s">
        <v>121</v>
      </c>
    </row>
    <row r="437" spans="1:105" x14ac:dyDescent="0.3">
      <c r="A437" t="s">
        <v>2668</v>
      </c>
      <c r="B437" t="s">
        <v>2669</v>
      </c>
      <c r="C437" t="s">
        <v>107</v>
      </c>
      <c r="D437" t="s">
        <v>108</v>
      </c>
      <c r="F437" t="s">
        <v>2670</v>
      </c>
      <c r="G437" t="s">
        <v>133</v>
      </c>
      <c r="I437" t="s">
        <v>2671</v>
      </c>
      <c r="J437" t="s">
        <v>2672</v>
      </c>
      <c r="K437" t="s">
        <v>161</v>
      </c>
      <c r="L437" t="s">
        <v>2673</v>
      </c>
      <c r="M437" t="s">
        <v>163</v>
      </c>
      <c r="N437">
        <v>4</v>
      </c>
      <c r="O437" t="s">
        <v>2674</v>
      </c>
      <c r="P437">
        <v>46197</v>
      </c>
      <c r="Q437" t="s">
        <v>140</v>
      </c>
      <c r="R437">
        <v>46198</v>
      </c>
      <c r="S437" t="s">
        <v>2453</v>
      </c>
      <c r="T437" t="s">
        <v>448</v>
      </c>
      <c r="U437" t="s">
        <v>112</v>
      </c>
      <c r="V437" t="s">
        <v>21</v>
      </c>
      <c r="W437" t="s">
        <v>144</v>
      </c>
      <c r="X437" t="s">
        <v>144</v>
      </c>
      <c r="Y437" t="s">
        <v>312</v>
      </c>
      <c r="Z437" t="s">
        <v>312</v>
      </c>
      <c r="AA437" t="s">
        <v>144</v>
      </c>
      <c r="AB437" t="s">
        <v>145</v>
      </c>
      <c r="AC437" t="s">
        <v>146</v>
      </c>
      <c r="AD437" t="s">
        <v>147</v>
      </c>
      <c r="AE437">
        <v>46206</v>
      </c>
      <c r="AF437">
        <v>46207</v>
      </c>
      <c r="AG437">
        <v>46207</v>
      </c>
      <c r="AH437">
        <v>46211</v>
      </c>
      <c r="AI437">
        <v>46221</v>
      </c>
      <c r="AJ437">
        <v>46221</v>
      </c>
      <c r="AK437">
        <v>46224</v>
      </c>
      <c r="AL437">
        <v>46224</v>
      </c>
      <c r="AM437">
        <v>46224</v>
      </c>
      <c r="AN437">
        <v>46211</v>
      </c>
      <c r="AO437">
        <v>46228</v>
      </c>
      <c r="AP437">
        <v>46228</v>
      </c>
      <c r="AQ437" t="s">
        <v>148</v>
      </c>
      <c r="AR437" t="s">
        <v>148</v>
      </c>
      <c r="AS437" t="s">
        <v>148</v>
      </c>
      <c r="AT437">
        <v>46205</v>
      </c>
      <c r="AU437">
        <v>46220</v>
      </c>
      <c r="AV437">
        <v>46220</v>
      </c>
      <c r="AW437">
        <v>46205</v>
      </c>
      <c r="AX437">
        <v>46220</v>
      </c>
      <c r="AY437">
        <v>46220</v>
      </c>
      <c r="AZ437">
        <v>46215</v>
      </c>
      <c r="BA437">
        <v>46224</v>
      </c>
      <c r="BB437">
        <v>46224</v>
      </c>
      <c r="BC437">
        <v>46208</v>
      </c>
      <c r="BD437">
        <v>46221</v>
      </c>
      <c r="BE437">
        <v>46221</v>
      </c>
      <c r="BF437" t="s">
        <v>149</v>
      </c>
      <c r="BG437">
        <v>46214</v>
      </c>
      <c r="BH437">
        <v>46223</v>
      </c>
      <c r="BI437">
        <v>46223</v>
      </c>
      <c r="BJ437" t="s">
        <v>145</v>
      </c>
      <c r="BK437">
        <v>50</v>
      </c>
      <c r="BL437">
        <v>46233</v>
      </c>
      <c r="BM437">
        <v>46239</v>
      </c>
      <c r="BN437">
        <v>46239</v>
      </c>
      <c r="BO437">
        <v>46236</v>
      </c>
      <c r="BP437">
        <v>46268</v>
      </c>
      <c r="BR437">
        <v>46240</v>
      </c>
      <c r="BS437">
        <v>46268</v>
      </c>
      <c r="BU437">
        <v>46238</v>
      </c>
      <c r="BV437">
        <v>46265</v>
      </c>
      <c r="BX437" t="s">
        <v>169</v>
      </c>
      <c r="BY437">
        <v>46227</v>
      </c>
      <c r="BZ437">
        <v>46227</v>
      </c>
      <c r="CA437">
        <v>46227</v>
      </c>
      <c r="CI437">
        <v>46227</v>
      </c>
      <c r="CJ437">
        <v>46227</v>
      </c>
      <c r="CK437">
        <v>46227</v>
      </c>
      <c r="CN437" t="s">
        <v>113</v>
      </c>
      <c r="CO437" t="s">
        <v>2668</v>
      </c>
      <c r="CP437" t="s">
        <v>113</v>
      </c>
      <c r="CQ437" t="s">
        <v>2668</v>
      </c>
      <c r="CR437">
        <v>46213</v>
      </c>
      <c r="CS437">
        <v>46195</v>
      </c>
      <c r="CT437" t="s">
        <v>151</v>
      </c>
      <c r="CU437" t="s">
        <v>170</v>
      </c>
      <c r="CV437" t="s">
        <v>144</v>
      </c>
      <c r="CW437" t="s">
        <v>171</v>
      </c>
      <c r="CX437" t="s">
        <v>1360</v>
      </c>
      <c r="CY437" t="s">
        <v>152</v>
      </c>
      <c r="CZ437" t="s">
        <v>153</v>
      </c>
      <c r="DA437" t="s">
        <v>104</v>
      </c>
    </row>
    <row r="438" spans="1:105" x14ac:dyDescent="0.3">
      <c r="A438" t="s">
        <v>2675</v>
      </c>
      <c r="B438" t="s">
        <v>2676</v>
      </c>
      <c r="C438" t="s">
        <v>107</v>
      </c>
      <c r="D438" t="s">
        <v>108</v>
      </c>
      <c r="F438" t="s">
        <v>2677</v>
      </c>
      <c r="G438" t="s">
        <v>157</v>
      </c>
      <c r="H438" t="s">
        <v>2678</v>
      </c>
      <c r="I438" t="s">
        <v>2679</v>
      </c>
      <c r="J438" t="s">
        <v>160</v>
      </c>
      <c r="K438" t="s">
        <v>161</v>
      </c>
      <c r="L438" t="s">
        <v>2363</v>
      </c>
      <c r="M438" t="s">
        <v>163</v>
      </c>
      <c r="N438">
        <v>1</v>
      </c>
      <c r="O438" t="s">
        <v>2680</v>
      </c>
      <c r="P438">
        <v>46141</v>
      </c>
      <c r="Q438" t="s">
        <v>140</v>
      </c>
      <c r="R438">
        <v>46142</v>
      </c>
      <c r="S438" t="s">
        <v>265</v>
      </c>
      <c r="T438" t="s">
        <v>166</v>
      </c>
      <c r="U438" t="s">
        <v>112</v>
      </c>
      <c r="V438" t="s">
        <v>143</v>
      </c>
      <c r="AB438" t="s">
        <v>167</v>
      </c>
      <c r="AC438" t="s">
        <v>168</v>
      </c>
      <c r="AD438" t="s">
        <v>147</v>
      </c>
      <c r="AE438">
        <v>46168</v>
      </c>
      <c r="AF438">
        <v>46168</v>
      </c>
      <c r="AG438">
        <v>46168</v>
      </c>
      <c r="AH438">
        <v>46174</v>
      </c>
      <c r="AI438">
        <v>46174</v>
      </c>
      <c r="AJ438">
        <v>46174</v>
      </c>
      <c r="AK438">
        <v>46185</v>
      </c>
      <c r="AL438">
        <v>46185</v>
      </c>
      <c r="AM438">
        <v>46185</v>
      </c>
      <c r="AN438">
        <v>46192</v>
      </c>
      <c r="AO438">
        <v>46192</v>
      </c>
      <c r="AP438">
        <v>46192</v>
      </c>
      <c r="AQ438" t="s">
        <v>148</v>
      </c>
      <c r="AR438" t="s">
        <v>148</v>
      </c>
      <c r="AS438" t="s">
        <v>148</v>
      </c>
      <c r="AT438">
        <v>46195</v>
      </c>
      <c r="AU438">
        <v>46255</v>
      </c>
      <c r="AW438">
        <v>46195</v>
      </c>
      <c r="AX438">
        <v>46255</v>
      </c>
      <c r="AZ438">
        <v>46233</v>
      </c>
      <c r="BA438">
        <v>46264</v>
      </c>
      <c r="BC438">
        <v>46210</v>
      </c>
      <c r="BD438">
        <v>46256</v>
      </c>
      <c r="BF438" t="s">
        <v>149</v>
      </c>
      <c r="BG438">
        <v>46186</v>
      </c>
      <c r="BH438">
        <v>46268</v>
      </c>
      <c r="BJ438" t="s">
        <v>167</v>
      </c>
      <c r="BK438">
        <v>60</v>
      </c>
      <c r="BL438">
        <v>46228</v>
      </c>
      <c r="BM438">
        <v>46279</v>
      </c>
      <c r="BO438">
        <v>46235</v>
      </c>
      <c r="BP438">
        <v>46289</v>
      </c>
      <c r="BR438">
        <v>46295</v>
      </c>
      <c r="BS438">
        <v>46295</v>
      </c>
      <c r="BU438">
        <v>46209</v>
      </c>
      <c r="BV438">
        <v>46274</v>
      </c>
      <c r="BX438" t="s">
        <v>169</v>
      </c>
      <c r="CN438" t="s">
        <v>113</v>
      </c>
      <c r="CO438" t="s">
        <v>113</v>
      </c>
      <c r="CP438" t="s">
        <v>113</v>
      </c>
      <c r="CQ438" t="s">
        <v>113</v>
      </c>
      <c r="CR438">
        <v>46160</v>
      </c>
      <c r="CS438">
        <v>46129</v>
      </c>
      <c r="CT438" t="s">
        <v>151</v>
      </c>
      <c r="CU438" t="s">
        <v>170</v>
      </c>
      <c r="CV438" t="s">
        <v>144</v>
      </c>
      <c r="CW438" t="s">
        <v>171</v>
      </c>
      <c r="CX438" t="s">
        <v>113</v>
      </c>
      <c r="CY438" t="s">
        <v>172</v>
      </c>
      <c r="CZ438" t="s">
        <v>153</v>
      </c>
    </row>
    <row r="439" spans="1:105" x14ac:dyDescent="0.3">
      <c r="A439" t="s">
        <v>2681</v>
      </c>
      <c r="B439" t="s">
        <v>2682</v>
      </c>
      <c r="C439" t="s">
        <v>107</v>
      </c>
      <c r="D439" t="s">
        <v>108</v>
      </c>
      <c r="F439" t="s">
        <v>2683</v>
      </c>
      <c r="G439" t="s">
        <v>133</v>
      </c>
      <c r="H439" t="s">
        <v>2457</v>
      </c>
      <c r="I439" t="s">
        <v>2684</v>
      </c>
      <c r="J439" t="s">
        <v>2044</v>
      </c>
      <c r="K439" t="s">
        <v>161</v>
      </c>
      <c r="L439" t="s">
        <v>2685</v>
      </c>
      <c r="M439" t="s">
        <v>438</v>
      </c>
      <c r="N439">
        <v>4</v>
      </c>
      <c r="O439" t="s">
        <v>2459</v>
      </c>
      <c r="P439">
        <v>46234</v>
      </c>
      <c r="Q439" t="s">
        <v>140</v>
      </c>
      <c r="R439">
        <v>46238</v>
      </c>
      <c r="S439" t="s">
        <v>165</v>
      </c>
      <c r="T439" t="s">
        <v>448</v>
      </c>
      <c r="U439" t="s">
        <v>112</v>
      </c>
      <c r="V439" t="s">
        <v>143</v>
      </c>
      <c r="W439" t="s">
        <v>144</v>
      </c>
      <c r="X439" t="s">
        <v>144</v>
      </c>
      <c r="Y439" t="s">
        <v>144</v>
      </c>
      <c r="Z439" t="s">
        <v>312</v>
      </c>
      <c r="AA439" t="s">
        <v>312</v>
      </c>
      <c r="AB439" t="s">
        <v>1322</v>
      </c>
      <c r="AC439" t="s">
        <v>220</v>
      </c>
      <c r="AD439" t="s">
        <v>376</v>
      </c>
      <c r="AE439">
        <v>46244</v>
      </c>
      <c r="AF439">
        <v>46246</v>
      </c>
      <c r="AG439">
        <v>46246</v>
      </c>
      <c r="AH439">
        <v>46251</v>
      </c>
      <c r="AI439">
        <v>46250</v>
      </c>
      <c r="AJ439">
        <v>46250</v>
      </c>
      <c r="AK439">
        <v>46248</v>
      </c>
      <c r="AL439">
        <v>46253</v>
      </c>
      <c r="AM439">
        <v>46253</v>
      </c>
      <c r="AN439">
        <v>46255</v>
      </c>
      <c r="AO439">
        <v>46259</v>
      </c>
      <c r="AP439">
        <v>46259</v>
      </c>
      <c r="AQ439" t="s">
        <v>2047</v>
      </c>
      <c r="AR439" t="s">
        <v>113</v>
      </c>
      <c r="AS439" t="s">
        <v>113</v>
      </c>
      <c r="AT439">
        <v>46246</v>
      </c>
      <c r="AU439">
        <v>46246</v>
      </c>
      <c r="AV439">
        <v>46246</v>
      </c>
      <c r="AW439">
        <v>46246</v>
      </c>
      <c r="AX439">
        <v>46251</v>
      </c>
      <c r="AY439">
        <v>46251</v>
      </c>
      <c r="AZ439">
        <v>46251</v>
      </c>
      <c r="BA439">
        <v>46260</v>
      </c>
      <c r="BC439">
        <v>46247</v>
      </c>
      <c r="BD439">
        <v>46255</v>
      </c>
      <c r="BE439">
        <v>46255</v>
      </c>
      <c r="BF439" t="s">
        <v>149</v>
      </c>
      <c r="BG439">
        <v>46254</v>
      </c>
      <c r="BH439">
        <v>46267</v>
      </c>
      <c r="BJ439" t="s">
        <v>1322</v>
      </c>
      <c r="BK439" t="s">
        <v>1518</v>
      </c>
      <c r="BL439">
        <v>46257</v>
      </c>
      <c r="BM439">
        <v>46269</v>
      </c>
      <c r="BO439">
        <v>46263</v>
      </c>
      <c r="BP439">
        <v>46271</v>
      </c>
      <c r="BR439">
        <v>46265</v>
      </c>
      <c r="BS439">
        <v>46276</v>
      </c>
      <c r="BU439">
        <v>46265</v>
      </c>
      <c r="BV439">
        <v>46275</v>
      </c>
      <c r="BX439" t="s">
        <v>2049</v>
      </c>
      <c r="CI439">
        <v>46265</v>
      </c>
      <c r="CJ439">
        <v>46265</v>
      </c>
      <c r="CN439" t="s">
        <v>113</v>
      </c>
      <c r="CO439" t="s">
        <v>113</v>
      </c>
      <c r="CP439" t="s">
        <v>113</v>
      </c>
      <c r="CQ439" t="s">
        <v>113</v>
      </c>
      <c r="CR439">
        <v>46238</v>
      </c>
      <c r="CS439">
        <v>46234</v>
      </c>
      <c r="CT439" t="s">
        <v>151</v>
      </c>
      <c r="CU439" t="s">
        <v>170</v>
      </c>
      <c r="CV439" t="s">
        <v>144</v>
      </c>
      <c r="CW439" t="s">
        <v>171</v>
      </c>
      <c r="CX439" t="s">
        <v>113</v>
      </c>
      <c r="CY439" t="s">
        <v>2050</v>
      </c>
      <c r="CZ439" t="s">
        <v>153</v>
      </c>
      <c r="DA439" t="s">
        <v>104</v>
      </c>
    </row>
    <row r="440" spans="1:105" x14ac:dyDescent="0.3">
      <c r="A440" t="s">
        <v>2686</v>
      </c>
      <c r="B440" t="s">
        <v>2687</v>
      </c>
      <c r="C440" t="s">
        <v>107</v>
      </c>
      <c r="D440" t="s">
        <v>108</v>
      </c>
      <c r="F440" t="s">
        <v>2688</v>
      </c>
      <c r="G440" t="s">
        <v>133</v>
      </c>
      <c r="H440" t="s">
        <v>2457</v>
      </c>
      <c r="I440" t="s">
        <v>2689</v>
      </c>
      <c r="J440" t="s">
        <v>2044</v>
      </c>
      <c r="K440" t="s">
        <v>161</v>
      </c>
      <c r="L440" t="s">
        <v>2685</v>
      </c>
      <c r="M440" t="s">
        <v>438</v>
      </c>
      <c r="N440">
        <v>4</v>
      </c>
      <c r="O440" t="s">
        <v>2459</v>
      </c>
      <c r="P440">
        <v>46234</v>
      </c>
      <c r="Q440" t="s">
        <v>140</v>
      </c>
      <c r="R440">
        <v>46238</v>
      </c>
      <c r="S440" t="s">
        <v>165</v>
      </c>
      <c r="T440" t="s">
        <v>448</v>
      </c>
      <c r="U440" t="s">
        <v>112</v>
      </c>
      <c r="V440" t="s">
        <v>143</v>
      </c>
      <c r="W440" t="s">
        <v>144</v>
      </c>
      <c r="X440" t="s">
        <v>144</v>
      </c>
      <c r="Y440" t="s">
        <v>144</v>
      </c>
      <c r="Z440" t="s">
        <v>312</v>
      </c>
      <c r="AA440" t="s">
        <v>312</v>
      </c>
      <c r="AB440" t="s">
        <v>1322</v>
      </c>
      <c r="AC440" t="s">
        <v>220</v>
      </c>
      <c r="AD440" t="s">
        <v>376</v>
      </c>
      <c r="AE440">
        <v>46244</v>
      </c>
      <c r="AF440">
        <v>46246</v>
      </c>
      <c r="AG440">
        <v>46246</v>
      </c>
      <c r="AH440">
        <v>46251</v>
      </c>
      <c r="AI440">
        <v>46250</v>
      </c>
      <c r="AJ440">
        <v>46250</v>
      </c>
      <c r="AK440">
        <v>46248</v>
      </c>
      <c r="AL440">
        <v>46258</v>
      </c>
      <c r="AM440">
        <v>46258</v>
      </c>
      <c r="AN440">
        <v>46255</v>
      </c>
      <c r="AO440">
        <v>46261</v>
      </c>
      <c r="AP440">
        <v>46261</v>
      </c>
      <c r="AQ440" t="s">
        <v>2047</v>
      </c>
      <c r="AR440" t="s">
        <v>113</v>
      </c>
      <c r="AS440" t="s">
        <v>113</v>
      </c>
      <c r="AT440">
        <v>46246</v>
      </c>
      <c r="AU440">
        <v>46246</v>
      </c>
      <c r="AV440">
        <v>46246</v>
      </c>
      <c r="AW440">
        <v>46246</v>
      </c>
      <c r="AX440">
        <v>46248</v>
      </c>
      <c r="AY440">
        <v>46248</v>
      </c>
      <c r="AZ440">
        <v>46251</v>
      </c>
      <c r="BA440">
        <v>46260</v>
      </c>
      <c r="BC440">
        <v>46247</v>
      </c>
      <c r="BD440">
        <v>46255</v>
      </c>
      <c r="BE440">
        <v>46255</v>
      </c>
      <c r="BF440" t="s">
        <v>149</v>
      </c>
      <c r="BG440">
        <v>46254</v>
      </c>
      <c r="BH440">
        <v>46265</v>
      </c>
      <c r="BJ440" t="s">
        <v>1322</v>
      </c>
      <c r="BK440" t="s">
        <v>1965</v>
      </c>
      <c r="BL440">
        <v>46266</v>
      </c>
      <c r="BM440">
        <v>46267</v>
      </c>
      <c r="BO440">
        <v>46263</v>
      </c>
      <c r="BP440">
        <v>46268</v>
      </c>
      <c r="BR440">
        <v>46265</v>
      </c>
      <c r="BS440">
        <v>46276</v>
      </c>
      <c r="BU440">
        <v>46265</v>
      </c>
      <c r="BV440">
        <v>46275</v>
      </c>
      <c r="BX440" t="s">
        <v>2049</v>
      </c>
      <c r="CI440">
        <v>46265</v>
      </c>
      <c r="CJ440">
        <v>46265</v>
      </c>
      <c r="CN440" t="s">
        <v>113</v>
      </c>
      <c r="CO440" t="s">
        <v>113</v>
      </c>
      <c r="CP440" t="s">
        <v>113</v>
      </c>
      <c r="CQ440" t="s">
        <v>113</v>
      </c>
      <c r="CR440">
        <v>46238</v>
      </c>
      <c r="CS440">
        <v>46234</v>
      </c>
      <c r="CT440" t="s">
        <v>151</v>
      </c>
      <c r="CU440" t="s">
        <v>170</v>
      </c>
      <c r="CV440" t="s">
        <v>144</v>
      </c>
      <c r="CW440" t="s">
        <v>171</v>
      </c>
      <c r="CX440" t="s">
        <v>113</v>
      </c>
      <c r="CY440" t="s">
        <v>2050</v>
      </c>
      <c r="CZ440" t="s">
        <v>153</v>
      </c>
      <c r="DA440" t="s">
        <v>104</v>
      </c>
    </row>
    <row r="441" spans="1:105" x14ac:dyDescent="0.3">
      <c r="A441" t="s">
        <v>2690</v>
      </c>
      <c r="B441" t="s">
        <v>2691</v>
      </c>
      <c r="C441" t="s">
        <v>107</v>
      </c>
      <c r="D441" t="s">
        <v>108</v>
      </c>
      <c r="F441" t="s">
        <v>2692</v>
      </c>
      <c r="G441" t="s">
        <v>133</v>
      </c>
      <c r="I441" t="s">
        <v>2693</v>
      </c>
      <c r="J441" t="s">
        <v>2044</v>
      </c>
      <c r="K441" t="s">
        <v>161</v>
      </c>
      <c r="L441" t="s">
        <v>2685</v>
      </c>
      <c r="M441" t="s">
        <v>438</v>
      </c>
      <c r="N441">
        <v>3</v>
      </c>
      <c r="O441" t="s">
        <v>2046</v>
      </c>
      <c r="P441">
        <v>46234</v>
      </c>
      <c r="Q441" t="s">
        <v>140</v>
      </c>
      <c r="R441">
        <v>46238</v>
      </c>
      <c r="S441" t="s">
        <v>141</v>
      </c>
      <c r="T441" t="s">
        <v>253</v>
      </c>
      <c r="U441" t="s">
        <v>112</v>
      </c>
      <c r="V441" t="s">
        <v>143</v>
      </c>
      <c r="W441" t="s">
        <v>144</v>
      </c>
      <c r="X441" t="s">
        <v>144</v>
      </c>
      <c r="Y441" t="s">
        <v>144</v>
      </c>
      <c r="Z441" t="s">
        <v>312</v>
      </c>
      <c r="AA441" t="s">
        <v>144</v>
      </c>
      <c r="AB441" t="s">
        <v>1322</v>
      </c>
      <c r="AC441" t="s">
        <v>220</v>
      </c>
      <c r="AD441" t="s">
        <v>376</v>
      </c>
      <c r="AE441">
        <v>46244</v>
      </c>
      <c r="AF441">
        <v>46246</v>
      </c>
      <c r="AG441">
        <v>46246</v>
      </c>
      <c r="AH441">
        <v>46251</v>
      </c>
      <c r="AI441">
        <v>46250</v>
      </c>
      <c r="AJ441">
        <v>46250</v>
      </c>
      <c r="AK441">
        <v>46248</v>
      </c>
      <c r="AL441">
        <v>46253</v>
      </c>
      <c r="AM441">
        <v>46253</v>
      </c>
      <c r="AN441">
        <v>46255</v>
      </c>
      <c r="AO441">
        <v>46259</v>
      </c>
      <c r="AP441">
        <v>46259</v>
      </c>
      <c r="AQ441" t="s">
        <v>2047</v>
      </c>
      <c r="AR441" t="s">
        <v>113</v>
      </c>
      <c r="AS441" t="s">
        <v>113</v>
      </c>
      <c r="AT441">
        <v>46246</v>
      </c>
      <c r="AU441">
        <v>46246</v>
      </c>
      <c r="AV441">
        <v>46246</v>
      </c>
      <c r="AW441">
        <v>46246</v>
      </c>
      <c r="AX441">
        <v>46247</v>
      </c>
      <c r="AY441">
        <v>46247</v>
      </c>
      <c r="AZ441">
        <v>46251</v>
      </c>
      <c r="BA441">
        <v>46256</v>
      </c>
      <c r="BB441">
        <v>46256</v>
      </c>
      <c r="BC441">
        <v>46247</v>
      </c>
      <c r="BD441">
        <v>46250</v>
      </c>
      <c r="BE441">
        <v>46250</v>
      </c>
      <c r="BF441" t="s">
        <v>2048</v>
      </c>
      <c r="BG441">
        <v>46254</v>
      </c>
      <c r="BH441">
        <v>46256</v>
      </c>
      <c r="BI441">
        <v>46256</v>
      </c>
      <c r="BJ441" t="s">
        <v>1322</v>
      </c>
      <c r="BK441" t="s">
        <v>1518</v>
      </c>
      <c r="BL441">
        <v>46257</v>
      </c>
      <c r="BM441">
        <v>46261</v>
      </c>
      <c r="BN441">
        <v>46292</v>
      </c>
      <c r="BO441">
        <v>46263</v>
      </c>
      <c r="BP441">
        <v>46265</v>
      </c>
      <c r="BQ441">
        <v>46265</v>
      </c>
      <c r="BR441">
        <v>46265</v>
      </c>
      <c r="BS441">
        <v>46265</v>
      </c>
      <c r="BT441">
        <v>46265</v>
      </c>
      <c r="BU441">
        <v>46265</v>
      </c>
      <c r="BV441">
        <v>46268</v>
      </c>
      <c r="BX441" t="s">
        <v>2049</v>
      </c>
      <c r="CI441">
        <v>46265</v>
      </c>
      <c r="CJ441">
        <v>46265</v>
      </c>
      <c r="CN441" t="s">
        <v>113</v>
      </c>
      <c r="CO441" t="s">
        <v>113</v>
      </c>
      <c r="CP441" t="s">
        <v>113</v>
      </c>
      <c r="CQ441" t="s">
        <v>2690</v>
      </c>
      <c r="CR441">
        <v>46238</v>
      </c>
      <c r="CS441">
        <v>46234</v>
      </c>
      <c r="CT441" t="s">
        <v>151</v>
      </c>
      <c r="CU441" t="s">
        <v>170</v>
      </c>
      <c r="CV441" t="s">
        <v>144</v>
      </c>
      <c r="CW441" t="s">
        <v>171</v>
      </c>
      <c r="CX441" t="s">
        <v>113</v>
      </c>
      <c r="CY441" t="s">
        <v>2050</v>
      </c>
      <c r="CZ441" t="s">
        <v>153</v>
      </c>
      <c r="DA441" t="s">
        <v>104</v>
      </c>
    </row>
    <row r="442" spans="1:105" x14ac:dyDescent="0.3">
      <c r="A442" t="s">
        <v>2694</v>
      </c>
      <c r="B442" t="s">
        <v>2695</v>
      </c>
      <c r="C442" t="s">
        <v>107</v>
      </c>
      <c r="D442" t="s">
        <v>108</v>
      </c>
      <c r="F442" t="s">
        <v>2696</v>
      </c>
      <c r="G442" t="s">
        <v>157</v>
      </c>
      <c r="H442" t="s">
        <v>2697</v>
      </c>
      <c r="I442" t="s">
        <v>2698</v>
      </c>
      <c r="J442" t="s">
        <v>160</v>
      </c>
      <c r="K442" t="s">
        <v>161</v>
      </c>
      <c r="L442" t="s">
        <v>2699</v>
      </c>
      <c r="M442" t="s">
        <v>163</v>
      </c>
      <c r="N442">
        <v>4</v>
      </c>
      <c r="O442" t="s">
        <v>2700</v>
      </c>
      <c r="P442">
        <v>46141</v>
      </c>
      <c r="Q442" t="s">
        <v>140</v>
      </c>
      <c r="R442">
        <v>46142</v>
      </c>
      <c r="S442" t="s">
        <v>2453</v>
      </c>
      <c r="T442" t="s">
        <v>448</v>
      </c>
      <c r="U442" t="s">
        <v>112</v>
      </c>
      <c r="V442" t="s">
        <v>21</v>
      </c>
      <c r="AB442" t="s">
        <v>167</v>
      </c>
      <c r="AC442" t="s">
        <v>168</v>
      </c>
      <c r="AD442" t="s">
        <v>147</v>
      </c>
      <c r="AE442">
        <v>46168</v>
      </c>
      <c r="AF442">
        <v>46168</v>
      </c>
      <c r="AG442">
        <v>46168</v>
      </c>
      <c r="AH442">
        <v>46174</v>
      </c>
      <c r="AI442">
        <v>46174</v>
      </c>
      <c r="AJ442">
        <v>46174</v>
      </c>
      <c r="AK442">
        <v>46185</v>
      </c>
      <c r="AL442">
        <v>46185</v>
      </c>
      <c r="AM442">
        <v>46185</v>
      </c>
      <c r="AN442">
        <v>46192</v>
      </c>
      <c r="AO442">
        <v>46192</v>
      </c>
      <c r="AP442">
        <v>46192</v>
      </c>
      <c r="AQ442" t="s">
        <v>148</v>
      </c>
      <c r="AR442" t="s">
        <v>148</v>
      </c>
      <c r="AS442" t="s">
        <v>148</v>
      </c>
      <c r="AT442">
        <v>46165</v>
      </c>
      <c r="AU442">
        <v>46165</v>
      </c>
      <c r="AV442">
        <v>46165</v>
      </c>
      <c r="AW442">
        <v>46165</v>
      </c>
      <c r="AX442">
        <v>46165</v>
      </c>
      <c r="AY442">
        <v>46165</v>
      </c>
      <c r="AZ442">
        <v>46193</v>
      </c>
      <c r="BA442">
        <v>46254</v>
      </c>
      <c r="BB442">
        <v>46254</v>
      </c>
      <c r="BC442">
        <v>46167</v>
      </c>
      <c r="BD442">
        <v>46181</v>
      </c>
      <c r="BE442">
        <v>46181</v>
      </c>
      <c r="BF442" t="s">
        <v>149</v>
      </c>
      <c r="BG442">
        <v>46176</v>
      </c>
      <c r="BH442">
        <v>46211</v>
      </c>
      <c r="BI442">
        <v>46211</v>
      </c>
      <c r="BJ442" t="s">
        <v>167</v>
      </c>
      <c r="BK442">
        <v>60</v>
      </c>
      <c r="BL442">
        <v>46211</v>
      </c>
      <c r="BM442">
        <v>46240</v>
      </c>
      <c r="BN442">
        <v>46240</v>
      </c>
      <c r="BO442">
        <v>46218</v>
      </c>
      <c r="BP442">
        <v>46277</v>
      </c>
      <c r="BR442">
        <v>46230</v>
      </c>
      <c r="BS442">
        <v>46281</v>
      </c>
      <c r="BU442">
        <v>46228</v>
      </c>
      <c r="BV442">
        <v>46281</v>
      </c>
      <c r="BX442" t="s">
        <v>169</v>
      </c>
      <c r="BY442">
        <v>46227</v>
      </c>
      <c r="BZ442">
        <v>46227</v>
      </c>
      <c r="CA442">
        <v>46227</v>
      </c>
      <c r="CI442">
        <v>46227</v>
      </c>
      <c r="CJ442">
        <v>46227</v>
      </c>
      <c r="CK442">
        <v>46227</v>
      </c>
      <c r="CN442" t="s">
        <v>113</v>
      </c>
      <c r="CO442" t="s">
        <v>2694</v>
      </c>
      <c r="CP442" t="s">
        <v>113</v>
      </c>
      <c r="CQ442" t="s">
        <v>2694</v>
      </c>
      <c r="CR442">
        <v>46160</v>
      </c>
      <c r="CS442">
        <v>46129</v>
      </c>
      <c r="CT442" t="s">
        <v>151</v>
      </c>
      <c r="CU442" t="s">
        <v>170</v>
      </c>
      <c r="CV442" t="s">
        <v>144</v>
      </c>
      <c r="CW442" t="s">
        <v>171</v>
      </c>
      <c r="CX442" t="s">
        <v>1360</v>
      </c>
      <c r="CY442" t="s">
        <v>172</v>
      </c>
      <c r="CZ442" t="s">
        <v>153</v>
      </c>
      <c r="DA442" t="s">
        <v>104</v>
      </c>
    </row>
    <row r="443" spans="1:105" x14ac:dyDescent="0.3">
      <c r="A443" t="s">
        <v>2701</v>
      </c>
      <c r="B443" t="s">
        <v>2702</v>
      </c>
      <c r="C443" t="s">
        <v>1098</v>
      </c>
      <c r="D443" t="s">
        <v>108</v>
      </c>
      <c r="F443" t="s">
        <v>2703</v>
      </c>
      <c r="G443" t="s">
        <v>799</v>
      </c>
      <c r="I443" t="s">
        <v>2704</v>
      </c>
      <c r="J443" t="s">
        <v>271</v>
      </c>
      <c r="K443" t="s">
        <v>113</v>
      </c>
      <c r="L443" t="s">
        <v>2705</v>
      </c>
      <c r="M443" t="s">
        <v>218</v>
      </c>
      <c r="P443" t="s">
        <v>113</v>
      </c>
      <c r="Q443" t="s">
        <v>116</v>
      </c>
      <c r="S443" t="s">
        <v>117</v>
      </c>
      <c r="T443" t="s">
        <v>113</v>
      </c>
      <c r="AD443" t="s">
        <v>113</v>
      </c>
      <c r="AG443" t="s">
        <v>119</v>
      </c>
      <c r="AI443" t="s">
        <v>119</v>
      </c>
      <c r="AJ443" t="s">
        <v>119</v>
      </c>
      <c r="BF443" t="s">
        <v>149</v>
      </c>
      <c r="CN443" t="s">
        <v>113</v>
      </c>
      <c r="CO443" t="s">
        <v>113</v>
      </c>
      <c r="CP443" t="s">
        <v>113</v>
      </c>
      <c r="CQ443" t="s">
        <v>113</v>
      </c>
      <c r="CR443" t="s">
        <v>113</v>
      </c>
      <c r="CS443" t="s">
        <v>113</v>
      </c>
      <c r="CT443" t="s">
        <v>113</v>
      </c>
      <c r="CU443" t="s">
        <v>113</v>
      </c>
      <c r="CV443" t="s">
        <v>113</v>
      </c>
      <c r="CW443" t="s">
        <v>113</v>
      </c>
      <c r="CX443" t="s">
        <v>113</v>
      </c>
      <c r="CY443" t="s">
        <v>119</v>
      </c>
      <c r="CZ443" t="s">
        <v>121</v>
      </c>
    </row>
    <row r="444" spans="1:105" x14ac:dyDescent="0.3">
      <c r="A444" t="s">
        <v>2706</v>
      </c>
      <c r="B444" t="s">
        <v>1547</v>
      </c>
      <c r="C444" t="s">
        <v>245</v>
      </c>
      <c r="D444" t="s">
        <v>108</v>
      </c>
      <c r="F444" t="s">
        <v>2707</v>
      </c>
      <c r="G444" t="s">
        <v>110</v>
      </c>
      <c r="I444" t="s">
        <v>2708</v>
      </c>
      <c r="J444" t="s">
        <v>249</v>
      </c>
      <c r="K444" t="s">
        <v>249</v>
      </c>
      <c r="L444" t="s">
        <v>2709</v>
      </c>
      <c r="M444" t="s">
        <v>344</v>
      </c>
      <c r="N444">
        <v>3</v>
      </c>
      <c r="O444" t="s">
        <v>2710</v>
      </c>
      <c r="P444">
        <v>46125</v>
      </c>
      <c r="Q444" t="s">
        <v>140</v>
      </c>
      <c r="R444">
        <v>46125</v>
      </c>
      <c r="S444" t="s">
        <v>252</v>
      </c>
      <c r="T444" t="s">
        <v>179</v>
      </c>
      <c r="U444" t="s">
        <v>249</v>
      </c>
      <c r="V444" t="s">
        <v>143</v>
      </c>
      <c r="W444" t="s">
        <v>148</v>
      </c>
      <c r="X444" t="s">
        <v>148</v>
      </c>
      <c r="Y444" t="s">
        <v>148</v>
      </c>
      <c r="Z444" t="s">
        <v>148</v>
      </c>
      <c r="AA444" t="s">
        <v>148</v>
      </c>
      <c r="AB444" t="s">
        <v>145</v>
      </c>
      <c r="AC444" t="s">
        <v>113</v>
      </c>
      <c r="AD444" t="s">
        <v>147</v>
      </c>
      <c r="AE444">
        <v>46136</v>
      </c>
      <c r="AF444">
        <v>46136</v>
      </c>
      <c r="AG444">
        <v>46136</v>
      </c>
      <c r="AH444">
        <v>46138</v>
      </c>
      <c r="AI444">
        <v>46138</v>
      </c>
      <c r="AJ444">
        <v>46138</v>
      </c>
      <c r="AK444">
        <v>46136</v>
      </c>
      <c r="AL444">
        <v>46136</v>
      </c>
      <c r="AM444">
        <v>46136</v>
      </c>
      <c r="AN444">
        <v>46138</v>
      </c>
      <c r="AO444">
        <v>46138</v>
      </c>
      <c r="AP444">
        <v>46138</v>
      </c>
      <c r="AT444">
        <v>46128</v>
      </c>
      <c r="AU444">
        <v>46128</v>
      </c>
      <c r="AV444">
        <v>46128</v>
      </c>
      <c r="AW444">
        <v>46128</v>
      </c>
      <c r="AX444">
        <v>46128</v>
      </c>
      <c r="AY444">
        <v>46128</v>
      </c>
      <c r="AZ444">
        <v>46131</v>
      </c>
      <c r="BA444">
        <v>46131</v>
      </c>
      <c r="BB444">
        <v>46129</v>
      </c>
      <c r="BC444">
        <v>46135</v>
      </c>
      <c r="BD444">
        <v>46130</v>
      </c>
      <c r="BE444">
        <v>46130</v>
      </c>
      <c r="BF444" t="s">
        <v>249</v>
      </c>
      <c r="BG444">
        <v>46136</v>
      </c>
      <c r="BH444">
        <v>46130</v>
      </c>
      <c r="BI444">
        <v>46130</v>
      </c>
      <c r="BJ444" t="s">
        <v>145</v>
      </c>
      <c r="BL444">
        <v>46140</v>
      </c>
      <c r="BM444">
        <v>46140</v>
      </c>
      <c r="BN444">
        <v>46140</v>
      </c>
      <c r="BO444">
        <v>46140</v>
      </c>
      <c r="BP444">
        <v>46141</v>
      </c>
      <c r="BQ444">
        <v>46141</v>
      </c>
      <c r="BR444">
        <v>46142</v>
      </c>
      <c r="BS444">
        <v>46142</v>
      </c>
      <c r="BT444">
        <v>46142</v>
      </c>
      <c r="BU444">
        <v>46142</v>
      </c>
      <c r="BV444">
        <v>46141</v>
      </c>
      <c r="BW444">
        <v>46141</v>
      </c>
      <c r="BX444" t="s">
        <v>1469</v>
      </c>
      <c r="BY444">
        <v>46129</v>
      </c>
      <c r="BZ444">
        <v>46129</v>
      </c>
      <c r="CI444">
        <v>46142</v>
      </c>
      <c r="CJ444">
        <v>46135</v>
      </c>
      <c r="CK444">
        <v>46135</v>
      </c>
      <c r="CN444" t="s">
        <v>113</v>
      </c>
      <c r="CO444" t="s">
        <v>113</v>
      </c>
      <c r="CP444" t="s">
        <v>113</v>
      </c>
      <c r="CQ444" t="s">
        <v>113</v>
      </c>
      <c r="CR444" t="s">
        <v>113</v>
      </c>
      <c r="CS444" t="s">
        <v>113</v>
      </c>
      <c r="CT444" t="s">
        <v>113</v>
      </c>
      <c r="CU444" t="s">
        <v>113</v>
      </c>
      <c r="CV444" t="s">
        <v>113</v>
      </c>
      <c r="CW444" t="s">
        <v>113</v>
      </c>
      <c r="CX444" t="s">
        <v>113</v>
      </c>
      <c r="CY444" t="s">
        <v>119</v>
      </c>
      <c r="CZ444" t="s">
        <v>121</v>
      </c>
    </row>
    <row r="445" spans="1:105" x14ac:dyDescent="0.3">
      <c r="A445" t="s">
        <v>2711</v>
      </c>
      <c r="B445" t="s">
        <v>2712</v>
      </c>
      <c r="C445" t="s">
        <v>107</v>
      </c>
      <c r="D445" t="s">
        <v>108</v>
      </c>
      <c r="F445" t="s">
        <v>2713</v>
      </c>
      <c r="G445" t="s">
        <v>110</v>
      </c>
      <c r="I445" t="s">
        <v>2714</v>
      </c>
      <c r="J445" t="s">
        <v>112</v>
      </c>
      <c r="K445" t="s">
        <v>113</v>
      </c>
      <c r="L445" t="s">
        <v>2715</v>
      </c>
      <c r="M445" t="s">
        <v>344</v>
      </c>
      <c r="P445" t="s">
        <v>113</v>
      </c>
      <c r="Q445" t="s">
        <v>116</v>
      </c>
      <c r="S445" t="s">
        <v>117</v>
      </c>
      <c r="T445" t="s">
        <v>113</v>
      </c>
      <c r="AD445" t="s">
        <v>113</v>
      </c>
      <c r="AG445" t="s">
        <v>119</v>
      </c>
      <c r="AI445" t="s">
        <v>119</v>
      </c>
      <c r="AJ445" t="s">
        <v>119</v>
      </c>
      <c r="BK445">
        <v>40</v>
      </c>
      <c r="CN445" t="s">
        <v>113</v>
      </c>
      <c r="CO445" t="s">
        <v>113</v>
      </c>
      <c r="CP445" t="s">
        <v>113</v>
      </c>
      <c r="CQ445" t="s">
        <v>113</v>
      </c>
      <c r="CR445" t="s">
        <v>113</v>
      </c>
      <c r="CS445" t="s">
        <v>113</v>
      </c>
      <c r="CT445" t="s">
        <v>113</v>
      </c>
      <c r="CU445" t="s">
        <v>113</v>
      </c>
      <c r="CV445" t="s">
        <v>113</v>
      </c>
      <c r="CW445" t="s">
        <v>113</v>
      </c>
      <c r="CX445" t="s">
        <v>113</v>
      </c>
      <c r="CY445" t="s">
        <v>119</v>
      </c>
      <c r="CZ445" t="s">
        <v>121</v>
      </c>
    </row>
    <row r="446" spans="1:105" x14ac:dyDescent="0.3">
      <c r="A446" t="s">
        <v>2716</v>
      </c>
      <c r="B446" t="s">
        <v>2717</v>
      </c>
      <c r="C446" t="s">
        <v>124</v>
      </c>
      <c r="D446" t="s">
        <v>108</v>
      </c>
      <c r="F446" t="s">
        <v>2718</v>
      </c>
      <c r="G446" t="s">
        <v>110</v>
      </c>
      <c r="I446" t="s">
        <v>2719</v>
      </c>
      <c r="J446" t="s">
        <v>127</v>
      </c>
      <c r="K446" t="s">
        <v>137</v>
      </c>
      <c r="L446" t="s">
        <v>2720</v>
      </c>
      <c r="M446" t="s">
        <v>344</v>
      </c>
      <c r="N446">
        <v>2</v>
      </c>
      <c r="O446" t="s">
        <v>2721</v>
      </c>
      <c r="P446">
        <v>46168</v>
      </c>
      <c r="Q446" t="s">
        <v>140</v>
      </c>
      <c r="R446">
        <v>46170</v>
      </c>
      <c r="S446" t="s">
        <v>252</v>
      </c>
      <c r="T446" t="s">
        <v>1408</v>
      </c>
      <c r="U446" t="s">
        <v>112</v>
      </c>
      <c r="V446" t="s">
        <v>1366</v>
      </c>
      <c r="W446" t="s">
        <v>144</v>
      </c>
      <c r="X446" t="s">
        <v>144</v>
      </c>
      <c r="Y446" t="s">
        <v>144</v>
      </c>
      <c r="Z446" t="s">
        <v>144</v>
      </c>
      <c r="AA446" t="s">
        <v>144</v>
      </c>
      <c r="AB446" t="s">
        <v>1462</v>
      </c>
      <c r="AC446" t="s">
        <v>146</v>
      </c>
      <c r="AD446" t="s">
        <v>147</v>
      </c>
      <c r="AE446">
        <v>46174</v>
      </c>
      <c r="AF446">
        <v>46174</v>
      </c>
      <c r="AG446">
        <v>46174</v>
      </c>
      <c r="AH446">
        <v>46180</v>
      </c>
      <c r="AI446">
        <v>46182</v>
      </c>
      <c r="AJ446">
        <v>46182</v>
      </c>
      <c r="AK446">
        <v>46190</v>
      </c>
      <c r="AL446">
        <v>46190</v>
      </c>
      <c r="AM446">
        <v>46190</v>
      </c>
      <c r="AN446">
        <v>46196</v>
      </c>
      <c r="AO446">
        <v>46196</v>
      </c>
      <c r="AP446">
        <v>46196</v>
      </c>
      <c r="AQ446" t="s">
        <v>148</v>
      </c>
      <c r="AR446" t="s">
        <v>148</v>
      </c>
      <c r="AS446" t="s">
        <v>148</v>
      </c>
      <c r="AT446">
        <v>46177</v>
      </c>
      <c r="AU446">
        <v>46181</v>
      </c>
      <c r="AV446">
        <v>46181</v>
      </c>
      <c r="AW446">
        <v>46177</v>
      </c>
      <c r="AX446">
        <v>46181</v>
      </c>
      <c r="AY446">
        <v>46181</v>
      </c>
      <c r="AZ446">
        <v>46187</v>
      </c>
      <c r="BA446">
        <v>46187</v>
      </c>
      <c r="BB446">
        <v>46187</v>
      </c>
      <c r="BC446">
        <v>46182</v>
      </c>
      <c r="BD446">
        <v>46183</v>
      </c>
      <c r="BE446">
        <v>46183</v>
      </c>
      <c r="BF446" t="s">
        <v>149</v>
      </c>
      <c r="BG446">
        <v>46188</v>
      </c>
      <c r="BH446">
        <v>46194</v>
      </c>
      <c r="BI446">
        <v>46194</v>
      </c>
      <c r="BJ446" t="s">
        <v>1462</v>
      </c>
      <c r="BK446">
        <v>50</v>
      </c>
      <c r="BL446">
        <v>46190</v>
      </c>
      <c r="BM446">
        <v>46202</v>
      </c>
      <c r="BN446">
        <v>46202</v>
      </c>
      <c r="BO446">
        <v>46193</v>
      </c>
      <c r="BP446">
        <v>46205</v>
      </c>
      <c r="BQ446">
        <v>46205</v>
      </c>
      <c r="BR446">
        <v>46199</v>
      </c>
      <c r="BS446">
        <v>46219</v>
      </c>
      <c r="BT446">
        <v>46219</v>
      </c>
      <c r="BU446">
        <v>46201</v>
      </c>
      <c r="BV446">
        <v>46210</v>
      </c>
      <c r="BW446">
        <v>46210</v>
      </c>
      <c r="BX446" t="s">
        <v>2722</v>
      </c>
      <c r="BY446">
        <v>46205</v>
      </c>
      <c r="BZ446">
        <v>46205</v>
      </c>
      <c r="CA446">
        <v>46214</v>
      </c>
      <c r="CI446">
        <v>46201</v>
      </c>
      <c r="CJ446">
        <v>46214</v>
      </c>
      <c r="CK446">
        <v>46214</v>
      </c>
      <c r="CN446" t="s">
        <v>113</v>
      </c>
      <c r="CO446" t="s">
        <v>113</v>
      </c>
      <c r="CP446" t="s">
        <v>113</v>
      </c>
      <c r="CQ446" t="s">
        <v>113</v>
      </c>
      <c r="CR446">
        <v>46203</v>
      </c>
      <c r="CS446">
        <v>46164</v>
      </c>
      <c r="CT446" t="s">
        <v>151</v>
      </c>
      <c r="CU446" t="s">
        <v>113</v>
      </c>
      <c r="CV446" t="s">
        <v>113</v>
      </c>
      <c r="CW446" t="s">
        <v>113</v>
      </c>
      <c r="CX446" t="s">
        <v>113</v>
      </c>
      <c r="CY446" t="s">
        <v>1175</v>
      </c>
      <c r="CZ446" t="s">
        <v>153</v>
      </c>
    </row>
    <row r="447" spans="1:105" x14ac:dyDescent="0.3">
      <c r="A447" t="s">
        <v>2723</v>
      </c>
      <c r="B447" t="s">
        <v>2724</v>
      </c>
      <c r="C447" t="s">
        <v>107</v>
      </c>
      <c r="D447" t="s">
        <v>108</v>
      </c>
      <c r="F447" t="s">
        <v>2725</v>
      </c>
      <c r="G447" t="s">
        <v>247</v>
      </c>
      <c r="I447" t="s">
        <v>2726</v>
      </c>
      <c r="J447" t="s">
        <v>2727</v>
      </c>
      <c r="K447" t="s">
        <v>161</v>
      </c>
      <c r="L447" t="s">
        <v>2728</v>
      </c>
      <c r="M447" t="s">
        <v>218</v>
      </c>
      <c r="N447">
        <v>4</v>
      </c>
      <c r="O447" t="s">
        <v>2729</v>
      </c>
      <c r="P447">
        <v>46190</v>
      </c>
      <c r="Q447" t="s">
        <v>140</v>
      </c>
      <c r="R447">
        <v>46191</v>
      </c>
      <c r="S447" t="s">
        <v>1358</v>
      </c>
      <c r="T447" t="s">
        <v>448</v>
      </c>
      <c r="U447" t="s">
        <v>112</v>
      </c>
      <c r="V447" t="s">
        <v>21</v>
      </c>
      <c r="W447" t="s">
        <v>144</v>
      </c>
      <c r="X447" t="s">
        <v>144</v>
      </c>
      <c r="Y447" t="s">
        <v>144</v>
      </c>
      <c r="Z447" t="s">
        <v>144</v>
      </c>
      <c r="AA447" t="s">
        <v>144</v>
      </c>
      <c r="AB447" t="s">
        <v>145</v>
      </c>
      <c r="AC447" t="s">
        <v>146</v>
      </c>
      <c r="AD447" t="s">
        <v>147</v>
      </c>
      <c r="AE447">
        <v>46230</v>
      </c>
      <c r="AF447">
        <v>46225</v>
      </c>
      <c r="AG447">
        <v>46225</v>
      </c>
      <c r="AH447">
        <v>46233</v>
      </c>
      <c r="AI447">
        <v>46229</v>
      </c>
      <c r="AJ447">
        <v>46229</v>
      </c>
      <c r="AK447">
        <v>46230</v>
      </c>
      <c r="AL447">
        <v>46234</v>
      </c>
      <c r="AM447">
        <v>46234</v>
      </c>
      <c r="AN447">
        <v>46233</v>
      </c>
      <c r="AO447">
        <v>46235</v>
      </c>
      <c r="AP447">
        <v>46235</v>
      </c>
      <c r="AQ447" t="s">
        <v>256</v>
      </c>
      <c r="AR447">
        <v>46265</v>
      </c>
      <c r="AS447">
        <v>46265</v>
      </c>
      <c r="AT447">
        <v>46197</v>
      </c>
      <c r="AU447">
        <v>46230</v>
      </c>
      <c r="AV447">
        <v>46230</v>
      </c>
      <c r="AW447">
        <v>46197</v>
      </c>
      <c r="AX447">
        <v>46230</v>
      </c>
      <c r="AY447">
        <v>46230</v>
      </c>
      <c r="AZ447">
        <v>46203</v>
      </c>
      <c r="BA447">
        <v>46254</v>
      </c>
      <c r="BB447">
        <v>46254</v>
      </c>
      <c r="BC447">
        <v>46201</v>
      </c>
      <c r="BD447">
        <v>46230</v>
      </c>
      <c r="BE447">
        <v>46230</v>
      </c>
      <c r="BF447" t="s">
        <v>395</v>
      </c>
      <c r="BG447">
        <v>46205</v>
      </c>
      <c r="BH447">
        <v>46238</v>
      </c>
      <c r="BI447">
        <v>46238</v>
      </c>
      <c r="BJ447" t="s">
        <v>145</v>
      </c>
      <c r="BK447">
        <v>70</v>
      </c>
      <c r="BL447">
        <v>46210</v>
      </c>
      <c r="BM447">
        <v>46258</v>
      </c>
      <c r="BN447">
        <v>46258</v>
      </c>
      <c r="BO447">
        <v>46214</v>
      </c>
      <c r="BP447">
        <v>46265</v>
      </c>
      <c r="BQ447">
        <v>46265</v>
      </c>
      <c r="BR447">
        <v>46222</v>
      </c>
      <c r="BS447">
        <v>46267</v>
      </c>
      <c r="BU447">
        <v>46222</v>
      </c>
      <c r="BV447">
        <v>46265</v>
      </c>
      <c r="BW447">
        <v>46265</v>
      </c>
      <c r="BX447" t="s">
        <v>169</v>
      </c>
      <c r="BY447">
        <v>46238</v>
      </c>
      <c r="BZ447">
        <v>46227</v>
      </c>
      <c r="CA447">
        <v>46227</v>
      </c>
      <c r="CE447">
        <v>80241</v>
      </c>
      <c r="CF447">
        <v>0.8</v>
      </c>
      <c r="CI447">
        <v>46227</v>
      </c>
      <c r="CJ447">
        <v>46227</v>
      </c>
      <c r="CK447">
        <v>46227</v>
      </c>
      <c r="CN447" t="s">
        <v>113</v>
      </c>
      <c r="CO447" t="s">
        <v>2723</v>
      </c>
      <c r="CP447" t="s">
        <v>113</v>
      </c>
      <c r="CQ447" t="s">
        <v>2723</v>
      </c>
      <c r="CR447">
        <v>46188</v>
      </c>
      <c r="CS447">
        <v>46185</v>
      </c>
      <c r="CT447" t="s">
        <v>151</v>
      </c>
      <c r="CU447" t="s">
        <v>170</v>
      </c>
      <c r="CV447" t="s">
        <v>144</v>
      </c>
      <c r="CW447" t="s">
        <v>171</v>
      </c>
      <c r="CX447" t="s">
        <v>1360</v>
      </c>
      <c r="CY447" t="s">
        <v>1650</v>
      </c>
      <c r="CZ447" t="s">
        <v>289</v>
      </c>
      <c r="DA447" t="s">
        <v>104</v>
      </c>
    </row>
    <row r="448" spans="1:105" x14ac:dyDescent="0.3">
      <c r="A448" t="s">
        <v>2730</v>
      </c>
      <c r="B448" t="s">
        <v>2731</v>
      </c>
      <c r="C448" t="s">
        <v>1312</v>
      </c>
      <c r="D448" t="s">
        <v>108</v>
      </c>
      <c r="F448" t="s">
        <v>2732</v>
      </c>
      <c r="G448" t="s">
        <v>110</v>
      </c>
      <c r="J448" t="s">
        <v>249</v>
      </c>
      <c r="K448" t="s">
        <v>249</v>
      </c>
      <c r="L448" t="s">
        <v>2733</v>
      </c>
      <c r="M448" t="s">
        <v>344</v>
      </c>
      <c r="Q448" t="s">
        <v>116</v>
      </c>
      <c r="S448" t="s">
        <v>117</v>
      </c>
      <c r="T448" t="s">
        <v>113</v>
      </c>
      <c r="U448" t="s">
        <v>249</v>
      </c>
      <c r="W448" t="s">
        <v>148</v>
      </c>
      <c r="X448" t="s">
        <v>148</v>
      </c>
      <c r="Y448" t="s">
        <v>148</v>
      </c>
      <c r="Z448" t="s">
        <v>148</v>
      </c>
      <c r="AA448" t="s">
        <v>148</v>
      </c>
      <c r="AC448" t="s">
        <v>113</v>
      </c>
      <c r="AD448" t="s">
        <v>255</v>
      </c>
      <c r="BJ448" t="s">
        <v>249</v>
      </c>
      <c r="BK448" t="s">
        <v>249</v>
      </c>
      <c r="CN448" t="s">
        <v>113</v>
      </c>
      <c r="CO448" t="s">
        <v>113</v>
      </c>
      <c r="CP448" t="s">
        <v>113</v>
      </c>
      <c r="CQ448" t="s">
        <v>113</v>
      </c>
      <c r="CR448" t="s">
        <v>113</v>
      </c>
      <c r="CS448" t="s">
        <v>113</v>
      </c>
      <c r="CT448" t="s">
        <v>113</v>
      </c>
      <c r="CU448" t="s">
        <v>355</v>
      </c>
      <c r="CV448" t="s">
        <v>2734</v>
      </c>
      <c r="CW448" t="s">
        <v>2735</v>
      </c>
      <c r="CX448" t="s">
        <v>113</v>
      </c>
      <c r="CY448" t="s">
        <v>119</v>
      </c>
      <c r="CZ448" t="s">
        <v>121</v>
      </c>
    </row>
    <row r="449" spans="1:105" x14ac:dyDescent="0.3">
      <c r="A449" t="s">
        <v>2736</v>
      </c>
      <c r="B449" t="s">
        <v>2737</v>
      </c>
      <c r="C449" t="s">
        <v>107</v>
      </c>
      <c r="D449" t="s">
        <v>108</v>
      </c>
      <c r="F449" t="s">
        <v>2738</v>
      </c>
      <c r="G449" t="s">
        <v>110</v>
      </c>
      <c r="M449" t="s">
        <v>344</v>
      </c>
      <c r="Q449" t="s">
        <v>116</v>
      </c>
      <c r="S449" t="s">
        <v>117</v>
      </c>
      <c r="CN449" t="s">
        <v>113</v>
      </c>
      <c r="CO449" t="s">
        <v>113</v>
      </c>
      <c r="CP449" t="s">
        <v>113</v>
      </c>
      <c r="CQ449" t="s">
        <v>113</v>
      </c>
      <c r="CR449" t="s">
        <v>188</v>
      </c>
      <c r="CS449">
        <v>0</v>
      </c>
      <c r="CT449" t="s">
        <v>380</v>
      </c>
      <c r="CU449" t="s">
        <v>113</v>
      </c>
      <c r="CV449" t="s">
        <v>113</v>
      </c>
      <c r="CW449" t="s">
        <v>113</v>
      </c>
      <c r="CX449" t="s">
        <v>113</v>
      </c>
      <c r="CY449" t="s">
        <v>2739</v>
      </c>
      <c r="CZ449" t="s">
        <v>153</v>
      </c>
    </row>
    <row r="450" spans="1:105" x14ac:dyDescent="0.3">
      <c r="A450" t="s">
        <v>2740</v>
      </c>
      <c r="B450" t="s">
        <v>2741</v>
      </c>
      <c r="C450" t="s">
        <v>213</v>
      </c>
      <c r="D450" t="s">
        <v>108</v>
      </c>
      <c r="F450" t="s">
        <v>2742</v>
      </c>
      <c r="G450" t="s">
        <v>110</v>
      </c>
      <c r="J450" t="s">
        <v>112</v>
      </c>
      <c r="K450" t="s">
        <v>137</v>
      </c>
      <c r="L450" t="s">
        <v>2743</v>
      </c>
      <c r="M450" t="s">
        <v>344</v>
      </c>
      <c r="P450">
        <v>45985</v>
      </c>
      <c r="Q450" t="s">
        <v>140</v>
      </c>
      <c r="R450">
        <v>45985</v>
      </c>
      <c r="S450" t="s">
        <v>252</v>
      </c>
      <c r="T450" t="s">
        <v>2744</v>
      </c>
      <c r="U450" t="s">
        <v>112</v>
      </c>
      <c r="V450" t="s">
        <v>143</v>
      </c>
      <c r="W450" t="s">
        <v>144</v>
      </c>
      <c r="X450" t="s">
        <v>144</v>
      </c>
      <c r="Y450" t="s">
        <v>144</v>
      </c>
      <c r="Z450" t="s">
        <v>144</v>
      </c>
      <c r="AA450" t="s">
        <v>144</v>
      </c>
      <c r="AB450" t="s">
        <v>180</v>
      </c>
      <c r="AC450" t="s">
        <v>220</v>
      </c>
      <c r="AD450" t="s">
        <v>181</v>
      </c>
      <c r="AF450">
        <v>45996</v>
      </c>
      <c r="AG450">
        <v>45996</v>
      </c>
      <c r="AI450">
        <v>46000</v>
      </c>
      <c r="AJ450">
        <v>46000</v>
      </c>
      <c r="AL450">
        <v>46000</v>
      </c>
      <c r="AM450">
        <v>46231</v>
      </c>
      <c r="AO450">
        <v>46006</v>
      </c>
      <c r="AP450">
        <v>46006</v>
      </c>
      <c r="AU450">
        <v>45990</v>
      </c>
      <c r="AV450">
        <v>45990</v>
      </c>
      <c r="AX450">
        <v>45990</v>
      </c>
      <c r="AY450">
        <v>45990</v>
      </c>
      <c r="BA450">
        <v>46006</v>
      </c>
      <c r="BB450">
        <v>46006</v>
      </c>
      <c r="BD450">
        <v>45992</v>
      </c>
      <c r="BE450">
        <v>45992</v>
      </c>
      <c r="BH450">
        <v>46001</v>
      </c>
      <c r="BI450">
        <v>46001</v>
      </c>
      <c r="BK450">
        <v>40</v>
      </c>
      <c r="BM450">
        <v>46007</v>
      </c>
      <c r="BN450">
        <v>46007</v>
      </c>
      <c r="BP450">
        <v>46009</v>
      </c>
      <c r="BQ450">
        <v>46009</v>
      </c>
      <c r="BS450">
        <v>46080</v>
      </c>
      <c r="BT450">
        <v>46080</v>
      </c>
      <c r="BV450">
        <v>46013</v>
      </c>
      <c r="BW450">
        <v>46013</v>
      </c>
      <c r="BX450" t="s">
        <v>2745</v>
      </c>
      <c r="CJ450">
        <v>46076</v>
      </c>
      <c r="CK450">
        <v>46076</v>
      </c>
      <c r="CN450" t="s">
        <v>113</v>
      </c>
      <c r="CO450" t="s">
        <v>113</v>
      </c>
      <c r="CP450" t="s">
        <v>113</v>
      </c>
      <c r="CQ450" t="s">
        <v>113</v>
      </c>
      <c r="CR450" t="s">
        <v>119</v>
      </c>
      <c r="CS450">
        <v>45985</v>
      </c>
      <c r="CT450" t="s">
        <v>151</v>
      </c>
      <c r="CU450" t="s">
        <v>113</v>
      </c>
      <c r="CV450" t="s">
        <v>113</v>
      </c>
      <c r="CW450" t="s">
        <v>113</v>
      </c>
      <c r="CX450" t="s">
        <v>113</v>
      </c>
      <c r="CY450" t="s">
        <v>515</v>
      </c>
      <c r="CZ450" t="s">
        <v>121</v>
      </c>
    </row>
    <row r="451" spans="1:105" x14ac:dyDescent="0.3">
      <c r="A451" t="s">
        <v>2746</v>
      </c>
      <c r="B451" t="s">
        <v>2747</v>
      </c>
      <c r="C451" t="s">
        <v>107</v>
      </c>
      <c r="D451" t="s">
        <v>108</v>
      </c>
      <c r="F451" t="s">
        <v>2748</v>
      </c>
      <c r="G451" t="s">
        <v>110</v>
      </c>
      <c r="I451" t="s">
        <v>2749</v>
      </c>
      <c r="J451" t="s">
        <v>1148</v>
      </c>
      <c r="K451" t="s">
        <v>137</v>
      </c>
      <c r="M451" t="s">
        <v>344</v>
      </c>
      <c r="N451">
        <v>3</v>
      </c>
      <c r="P451">
        <v>46161</v>
      </c>
      <c r="Q451" t="s">
        <v>140</v>
      </c>
      <c r="R451">
        <v>46162</v>
      </c>
      <c r="S451" t="s">
        <v>252</v>
      </c>
      <c r="T451" t="s">
        <v>1408</v>
      </c>
      <c r="U451" t="s">
        <v>112</v>
      </c>
      <c r="V451" t="s">
        <v>143</v>
      </c>
      <c r="W451" t="s">
        <v>144</v>
      </c>
      <c r="X451" t="s">
        <v>144</v>
      </c>
      <c r="Y451" t="s">
        <v>144</v>
      </c>
      <c r="Z451" t="s">
        <v>144</v>
      </c>
      <c r="AA451" t="s">
        <v>144</v>
      </c>
      <c r="AB451" t="s">
        <v>1331</v>
      </c>
      <c r="AC451" t="s">
        <v>146</v>
      </c>
      <c r="AD451" t="s">
        <v>147</v>
      </c>
      <c r="AE451">
        <v>46169</v>
      </c>
      <c r="AF451">
        <v>46174</v>
      </c>
      <c r="AG451">
        <v>46174</v>
      </c>
      <c r="AH451">
        <v>46175</v>
      </c>
      <c r="AI451">
        <v>46179</v>
      </c>
      <c r="AJ451">
        <v>46179</v>
      </c>
      <c r="AK451">
        <v>46169</v>
      </c>
      <c r="AL451">
        <v>46174</v>
      </c>
      <c r="AM451">
        <v>46174</v>
      </c>
      <c r="AN451">
        <v>46175</v>
      </c>
      <c r="AO451">
        <v>46179</v>
      </c>
      <c r="AP451">
        <v>46179</v>
      </c>
      <c r="AQ451" t="s">
        <v>148</v>
      </c>
      <c r="AR451" t="s">
        <v>148</v>
      </c>
      <c r="AS451" t="s">
        <v>148</v>
      </c>
      <c r="AT451">
        <v>46175</v>
      </c>
      <c r="AU451">
        <v>46175</v>
      </c>
      <c r="AV451">
        <v>46175</v>
      </c>
      <c r="AW451">
        <v>46175</v>
      </c>
      <c r="AX451">
        <v>46175</v>
      </c>
      <c r="AY451">
        <v>46175</v>
      </c>
      <c r="AZ451">
        <v>46185</v>
      </c>
      <c r="BA451">
        <v>46185</v>
      </c>
      <c r="BB451">
        <v>46185</v>
      </c>
      <c r="BC451">
        <v>46177</v>
      </c>
      <c r="BD451">
        <v>46177</v>
      </c>
      <c r="BE451">
        <v>46177</v>
      </c>
      <c r="BF451" t="s">
        <v>395</v>
      </c>
      <c r="BG451">
        <v>46187</v>
      </c>
      <c r="BH451">
        <v>46187</v>
      </c>
      <c r="BI451">
        <v>46187</v>
      </c>
      <c r="BJ451" t="s">
        <v>1331</v>
      </c>
      <c r="BL451">
        <v>46190</v>
      </c>
      <c r="BM451">
        <v>46192</v>
      </c>
      <c r="BN451">
        <v>46192</v>
      </c>
      <c r="BO451">
        <v>46196</v>
      </c>
      <c r="BP451">
        <v>46195</v>
      </c>
      <c r="BQ451">
        <v>46195</v>
      </c>
      <c r="BR451">
        <v>46201</v>
      </c>
      <c r="BS451">
        <v>46234</v>
      </c>
      <c r="BT451">
        <v>46234</v>
      </c>
      <c r="BU451">
        <v>46201</v>
      </c>
      <c r="BV451">
        <v>46196</v>
      </c>
      <c r="BW451">
        <v>46196</v>
      </c>
      <c r="BX451" t="s">
        <v>2750</v>
      </c>
      <c r="BY451">
        <v>46203</v>
      </c>
      <c r="BZ451">
        <v>46203</v>
      </c>
      <c r="CA451">
        <v>46234</v>
      </c>
      <c r="CI451">
        <v>46201</v>
      </c>
      <c r="CJ451">
        <v>46216</v>
      </c>
      <c r="CK451">
        <v>46232</v>
      </c>
      <c r="CN451" t="s">
        <v>113</v>
      </c>
      <c r="CO451" t="s">
        <v>113</v>
      </c>
      <c r="CP451" t="s">
        <v>113</v>
      </c>
      <c r="CQ451" t="s">
        <v>113</v>
      </c>
      <c r="CR451">
        <v>46166</v>
      </c>
      <c r="CS451">
        <v>46157</v>
      </c>
      <c r="CT451" t="s">
        <v>151</v>
      </c>
      <c r="CU451" t="s">
        <v>113</v>
      </c>
      <c r="CV451" t="s">
        <v>113</v>
      </c>
      <c r="CW451" t="s">
        <v>113</v>
      </c>
      <c r="CX451" t="s">
        <v>113</v>
      </c>
      <c r="CY451" t="s">
        <v>2739</v>
      </c>
      <c r="CZ451" t="s">
        <v>153</v>
      </c>
    </row>
    <row r="452" spans="1:105" x14ac:dyDescent="0.3">
      <c r="A452" t="s">
        <v>2751</v>
      </c>
      <c r="B452" t="s">
        <v>2752</v>
      </c>
      <c r="C452" t="s">
        <v>107</v>
      </c>
      <c r="D452" t="s">
        <v>108</v>
      </c>
      <c r="F452" t="s">
        <v>2753</v>
      </c>
      <c r="G452" t="s">
        <v>110</v>
      </c>
      <c r="I452" t="s">
        <v>2754</v>
      </c>
      <c r="J452" t="s">
        <v>1148</v>
      </c>
      <c r="K452" t="s">
        <v>137</v>
      </c>
      <c r="M452" t="s">
        <v>344</v>
      </c>
      <c r="N452">
        <v>2</v>
      </c>
      <c r="O452" t="s">
        <v>1675</v>
      </c>
      <c r="P452">
        <v>46142</v>
      </c>
      <c r="Q452" t="s">
        <v>140</v>
      </c>
      <c r="R452">
        <v>46147</v>
      </c>
      <c r="S452" t="s">
        <v>252</v>
      </c>
      <c r="T452" t="s">
        <v>1422</v>
      </c>
      <c r="U452" t="s">
        <v>112</v>
      </c>
      <c r="V452" t="s">
        <v>143</v>
      </c>
      <c r="W452" t="s">
        <v>144</v>
      </c>
      <c r="X452" t="s">
        <v>144</v>
      </c>
      <c r="Y452" t="s">
        <v>144</v>
      </c>
      <c r="Z452" t="s">
        <v>144</v>
      </c>
      <c r="AA452" t="s">
        <v>144</v>
      </c>
      <c r="AB452" t="s">
        <v>2755</v>
      </c>
      <c r="AC452" t="s">
        <v>146</v>
      </c>
      <c r="AD452" t="s">
        <v>147</v>
      </c>
      <c r="AE452">
        <v>46153</v>
      </c>
      <c r="AF452">
        <v>46153</v>
      </c>
      <c r="AG452">
        <v>46153</v>
      </c>
      <c r="AH452">
        <v>46159</v>
      </c>
      <c r="AI452">
        <v>46159</v>
      </c>
      <c r="AJ452">
        <v>46159</v>
      </c>
      <c r="AK452">
        <v>46160</v>
      </c>
      <c r="AL452">
        <v>46162</v>
      </c>
      <c r="AM452">
        <v>46162</v>
      </c>
      <c r="AN452">
        <v>46167</v>
      </c>
      <c r="AO452">
        <v>46166</v>
      </c>
      <c r="AP452">
        <v>46166</v>
      </c>
      <c r="AQ452" t="s">
        <v>148</v>
      </c>
      <c r="AR452" t="s">
        <v>148</v>
      </c>
      <c r="AS452" t="s">
        <v>148</v>
      </c>
      <c r="AT452">
        <v>46153</v>
      </c>
      <c r="AU452">
        <v>46153</v>
      </c>
      <c r="AV452">
        <v>46153</v>
      </c>
      <c r="AW452">
        <v>46153</v>
      </c>
      <c r="AX452">
        <v>46153</v>
      </c>
      <c r="AY452">
        <v>46153</v>
      </c>
      <c r="AZ452">
        <v>46158</v>
      </c>
      <c r="BA452">
        <v>46158</v>
      </c>
      <c r="BB452">
        <v>46158</v>
      </c>
      <c r="BC452">
        <v>46154</v>
      </c>
      <c r="BD452">
        <v>46155</v>
      </c>
      <c r="BE452">
        <v>46155</v>
      </c>
      <c r="BF452" t="s">
        <v>149</v>
      </c>
      <c r="BG452">
        <v>46161</v>
      </c>
      <c r="BH452">
        <v>46164</v>
      </c>
      <c r="BI452">
        <v>46164</v>
      </c>
      <c r="BJ452" t="s">
        <v>1462</v>
      </c>
      <c r="BK452">
        <v>40</v>
      </c>
      <c r="BL452">
        <v>46165</v>
      </c>
      <c r="BM452">
        <v>46170</v>
      </c>
      <c r="BN452">
        <v>46170</v>
      </c>
      <c r="BO452">
        <v>46168</v>
      </c>
      <c r="BP452">
        <v>46173</v>
      </c>
      <c r="BQ452">
        <v>46173</v>
      </c>
      <c r="BR452">
        <v>46171</v>
      </c>
      <c r="BS452">
        <v>46173</v>
      </c>
      <c r="BT452">
        <v>46173</v>
      </c>
      <c r="BU452">
        <v>46171</v>
      </c>
      <c r="BV452">
        <v>46177</v>
      </c>
      <c r="BX452" t="s">
        <v>1469</v>
      </c>
      <c r="BY452">
        <v>46163</v>
      </c>
      <c r="BZ452">
        <v>46163</v>
      </c>
      <c r="CA452">
        <v>46167</v>
      </c>
      <c r="CI452">
        <v>46171</v>
      </c>
      <c r="CJ452">
        <v>46167</v>
      </c>
      <c r="CK452">
        <v>46167</v>
      </c>
      <c r="CN452" t="s">
        <v>113</v>
      </c>
      <c r="CO452" t="s">
        <v>113</v>
      </c>
      <c r="CP452" t="s">
        <v>113</v>
      </c>
      <c r="CQ452" t="s">
        <v>113</v>
      </c>
      <c r="CR452">
        <v>46160</v>
      </c>
      <c r="CS452">
        <v>46142</v>
      </c>
      <c r="CT452" t="s">
        <v>151</v>
      </c>
      <c r="CU452" t="s">
        <v>113</v>
      </c>
      <c r="CV452" t="s">
        <v>113</v>
      </c>
      <c r="CW452" t="s">
        <v>113</v>
      </c>
      <c r="CX452" t="s">
        <v>113</v>
      </c>
      <c r="CY452" t="s">
        <v>1175</v>
      </c>
      <c r="CZ452" t="s">
        <v>153</v>
      </c>
    </row>
    <row r="453" spans="1:105" x14ac:dyDescent="0.3">
      <c r="A453" t="s">
        <v>2756</v>
      </c>
      <c r="B453" t="s">
        <v>2757</v>
      </c>
      <c r="C453" t="s">
        <v>107</v>
      </c>
      <c r="D453" t="s">
        <v>108</v>
      </c>
      <c r="F453" t="s">
        <v>2758</v>
      </c>
      <c r="G453" t="s">
        <v>110</v>
      </c>
      <c r="I453" t="s">
        <v>2759</v>
      </c>
      <c r="J453" t="s">
        <v>1148</v>
      </c>
      <c r="K453" t="s">
        <v>137</v>
      </c>
      <c r="M453" t="s">
        <v>344</v>
      </c>
      <c r="N453">
        <v>3</v>
      </c>
      <c r="O453" t="s">
        <v>1836</v>
      </c>
      <c r="P453">
        <v>46169</v>
      </c>
      <c r="Q453" t="s">
        <v>140</v>
      </c>
      <c r="R453">
        <v>46175</v>
      </c>
      <c r="S453" t="s">
        <v>252</v>
      </c>
      <c r="T453" t="s">
        <v>1408</v>
      </c>
      <c r="U453" t="s">
        <v>112</v>
      </c>
      <c r="V453" t="s">
        <v>1366</v>
      </c>
      <c r="W453" t="s">
        <v>144</v>
      </c>
      <c r="X453" t="s">
        <v>144</v>
      </c>
      <c r="Y453" t="s">
        <v>144</v>
      </c>
      <c r="Z453" t="s">
        <v>144</v>
      </c>
      <c r="AA453" t="s">
        <v>144</v>
      </c>
      <c r="AB453" t="s">
        <v>1462</v>
      </c>
      <c r="AC453" t="s">
        <v>146</v>
      </c>
      <c r="AD453" t="s">
        <v>147</v>
      </c>
      <c r="AE453">
        <v>46181</v>
      </c>
      <c r="AF453">
        <v>46186</v>
      </c>
      <c r="AG453">
        <v>46186</v>
      </c>
      <c r="AH453">
        <v>46186</v>
      </c>
      <c r="AI453">
        <v>46193</v>
      </c>
      <c r="AJ453">
        <v>46193</v>
      </c>
      <c r="AK453">
        <v>46187</v>
      </c>
      <c r="AL453">
        <v>46186</v>
      </c>
      <c r="AM453">
        <v>46186</v>
      </c>
      <c r="AN453">
        <v>46191</v>
      </c>
      <c r="AO453">
        <v>46193</v>
      </c>
      <c r="AP453">
        <v>46193</v>
      </c>
      <c r="AQ453" t="s">
        <v>148</v>
      </c>
      <c r="AR453" t="s">
        <v>148</v>
      </c>
      <c r="AS453" t="s">
        <v>148</v>
      </c>
      <c r="AT453">
        <v>46182</v>
      </c>
      <c r="AU453">
        <v>46186</v>
      </c>
      <c r="AV453">
        <v>46186</v>
      </c>
      <c r="AW453">
        <v>46182</v>
      </c>
      <c r="AX453">
        <v>46186</v>
      </c>
      <c r="AY453">
        <v>46186</v>
      </c>
      <c r="AZ453">
        <v>46186</v>
      </c>
      <c r="BA453">
        <v>46188</v>
      </c>
      <c r="BB453">
        <v>46188</v>
      </c>
      <c r="BC453">
        <v>46188</v>
      </c>
      <c r="BD453">
        <v>46192</v>
      </c>
      <c r="BE453">
        <v>46192</v>
      </c>
      <c r="BF453" t="s">
        <v>149</v>
      </c>
      <c r="BG453">
        <v>46191</v>
      </c>
      <c r="BH453">
        <v>46199</v>
      </c>
      <c r="BI453">
        <v>46199</v>
      </c>
      <c r="BJ453" t="s">
        <v>1462</v>
      </c>
      <c r="BK453">
        <v>40</v>
      </c>
      <c r="BL453">
        <v>46194</v>
      </c>
      <c r="BM453">
        <v>46206</v>
      </c>
      <c r="BN453">
        <v>46206</v>
      </c>
      <c r="BO453">
        <v>46198</v>
      </c>
      <c r="BP453">
        <v>46221</v>
      </c>
      <c r="BQ453">
        <v>46221</v>
      </c>
      <c r="BR453">
        <v>46201</v>
      </c>
      <c r="BS453">
        <v>46234</v>
      </c>
      <c r="BT453">
        <v>46234</v>
      </c>
      <c r="BU453">
        <v>46201</v>
      </c>
      <c r="BV453">
        <v>46233</v>
      </c>
      <c r="BW453">
        <v>46233</v>
      </c>
      <c r="BX453" t="s">
        <v>2760</v>
      </c>
      <c r="BY453">
        <v>46198</v>
      </c>
      <c r="BZ453">
        <v>46198</v>
      </c>
      <c r="CA453">
        <v>46223</v>
      </c>
      <c r="CI453">
        <v>46197</v>
      </c>
      <c r="CJ453">
        <v>46223</v>
      </c>
      <c r="CK453">
        <v>46223</v>
      </c>
      <c r="CN453" t="s">
        <v>113</v>
      </c>
      <c r="CO453" t="s">
        <v>113</v>
      </c>
      <c r="CP453" t="s">
        <v>113</v>
      </c>
      <c r="CQ453" t="s">
        <v>113</v>
      </c>
      <c r="CR453">
        <v>46213</v>
      </c>
      <c r="CS453">
        <v>46169</v>
      </c>
      <c r="CT453" t="s">
        <v>151</v>
      </c>
      <c r="CU453" t="s">
        <v>170</v>
      </c>
      <c r="CV453" t="s">
        <v>144</v>
      </c>
      <c r="CW453" t="s">
        <v>171</v>
      </c>
      <c r="CX453" t="s">
        <v>113</v>
      </c>
      <c r="CY453" t="s">
        <v>1175</v>
      </c>
      <c r="CZ453" t="s">
        <v>153</v>
      </c>
    </row>
    <row r="454" spans="1:105" x14ac:dyDescent="0.3">
      <c r="A454" t="s">
        <v>2761</v>
      </c>
      <c r="B454" t="s">
        <v>2762</v>
      </c>
      <c r="C454" t="s">
        <v>1098</v>
      </c>
      <c r="D454" t="s">
        <v>108</v>
      </c>
      <c r="E454" t="s">
        <v>2763</v>
      </c>
      <c r="F454" t="s">
        <v>2763</v>
      </c>
      <c r="G454" t="s">
        <v>110</v>
      </c>
      <c r="I454" t="s">
        <v>2764</v>
      </c>
      <c r="K454" t="s">
        <v>113</v>
      </c>
      <c r="M454" t="s">
        <v>860</v>
      </c>
      <c r="P454" t="s">
        <v>113</v>
      </c>
      <c r="Q454" t="s">
        <v>116</v>
      </c>
      <c r="S454" t="s">
        <v>117</v>
      </c>
      <c r="T454" t="s">
        <v>113</v>
      </c>
      <c r="AD454" t="s">
        <v>113</v>
      </c>
      <c r="AG454" t="s">
        <v>119</v>
      </c>
      <c r="AI454" t="s">
        <v>119</v>
      </c>
      <c r="AJ454" t="s">
        <v>119</v>
      </c>
      <c r="CN454" t="s">
        <v>113</v>
      </c>
      <c r="CO454" t="s">
        <v>113</v>
      </c>
      <c r="CP454" t="s">
        <v>113</v>
      </c>
      <c r="CQ454" t="s">
        <v>113</v>
      </c>
      <c r="CR454" t="s">
        <v>113</v>
      </c>
      <c r="CS454" t="s">
        <v>113</v>
      </c>
      <c r="CT454" t="s">
        <v>113</v>
      </c>
      <c r="CU454" t="s">
        <v>113</v>
      </c>
      <c r="CV454" t="s">
        <v>113</v>
      </c>
      <c r="CW454" t="s">
        <v>113</v>
      </c>
      <c r="CX454" t="s">
        <v>113</v>
      </c>
      <c r="CY454" t="s">
        <v>119</v>
      </c>
      <c r="CZ454" t="s">
        <v>121</v>
      </c>
    </row>
    <row r="455" spans="1:105" x14ac:dyDescent="0.3">
      <c r="A455" t="s">
        <v>2765</v>
      </c>
      <c r="B455" t="s">
        <v>2766</v>
      </c>
      <c r="C455" t="s">
        <v>107</v>
      </c>
      <c r="D455" t="s">
        <v>108</v>
      </c>
      <c r="F455" t="s">
        <v>2767</v>
      </c>
      <c r="G455" t="s">
        <v>110</v>
      </c>
      <c r="I455" t="s">
        <v>2768</v>
      </c>
      <c r="J455" t="s">
        <v>112</v>
      </c>
      <c r="K455" t="s">
        <v>113</v>
      </c>
      <c r="L455" t="s">
        <v>2769</v>
      </c>
      <c r="M455" t="s">
        <v>860</v>
      </c>
      <c r="P455" t="s">
        <v>113</v>
      </c>
      <c r="Q455" t="s">
        <v>116</v>
      </c>
      <c r="S455" t="s">
        <v>117</v>
      </c>
      <c r="T455" t="s">
        <v>862</v>
      </c>
      <c r="AD455" t="s">
        <v>113</v>
      </c>
      <c r="AG455" t="s">
        <v>119</v>
      </c>
      <c r="AI455" t="s">
        <v>119</v>
      </c>
      <c r="AJ455" t="s">
        <v>119</v>
      </c>
      <c r="BK455">
        <v>40</v>
      </c>
      <c r="CN455" t="s">
        <v>113</v>
      </c>
      <c r="CO455" t="s">
        <v>113</v>
      </c>
      <c r="CP455" t="s">
        <v>113</v>
      </c>
      <c r="CQ455" t="s">
        <v>113</v>
      </c>
      <c r="CR455" t="s">
        <v>113</v>
      </c>
      <c r="CS455" t="s">
        <v>113</v>
      </c>
      <c r="CT455" t="s">
        <v>113</v>
      </c>
      <c r="CU455" t="s">
        <v>113</v>
      </c>
      <c r="CV455" t="s">
        <v>113</v>
      </c>
      <c r="CW455" t="s">
        <v>113</v>
      </c>
      <c r="CX455" t="s">
        <v>113</v>
      </c>
      <c r="CY455" t="s">
        <v>119</v>
      </c>
      <c r="CZ455" t="s">
        <v>121</v>
      </c>
    </row>
    <row r="456" spans="1:105" x14ac:dyDescent="0.3">
      <c r="A456" t="s">
        <v>2770</v>
      </c>
      <c r="B456" t="s">
        <v>2771</v>
      </c>
      <c r="C456" t="s">
        <v>213</v>
      </c>
      <c r="D456" t="s">
        <v>108</v>
      </c>
      <c r="F456" t="s">
        <v>2772</v>
      </c>
      <c r="G456" t="s">
        <v>110</v>
      </c>
      <c r="I456" t="s">
        <v>2773</v>
      </c>
      <c r="J456" t="s">
        <v>112</v>
      </c>
      <c r="K456" t="s">
        <v>113</v>
      </c>
      <c r="L456" t="s">
        <v>2774</v>
      </c>
      <c r="M456" t="s">
        <v>935</v>
      </c>
      <c r="P456" t="s">
        <v>113</v>
      </c>
      <c r="Q456" t="s">
        <v>116</v>
      </c>
      <c r="S456" t="s">
        <v>117</v>
      </c>
      <c r="T456" t="s">
        <v>113</v>
      </c>
      <c r="AD456" t="s">
        <v>113</v>
      </c>
      <c r="AG456" t="s">
        <v>119</v>
      </c>
      <c r="AI456" t="s">
        <v>119</v>
      </c>
      <c r="AJ456" t="s">
        <v>119</v>
      </c>
      <c r="BK456">
        <v>40</v>
      </c>
      <c r="BP456">
        <v>3</v>
      </c>
      <c r="CN456" t="s">
        <v>113</v>
      </c>
      <c r="CO456" t="s">
        <v>113</v>
      </c>
      <c r="CP456" t="s">
        <v>113</v>
      </c>
      <c r="CQ456" t="s">
        <v>113</v>
      </c>
      <c r="CR456" t="s">
        <v>188</v>
      </c>
      <c r="CS456" t="s">
        <v>113</v>
      </c>
      <c r="CT456" t="s">
        <v>380</v>
      </c>
      <c r="CU456" t="s">
        <v>113</v>
      </c>
      <c r="CV456" t="s">
        <v>113</v>
      </c>
      <c r="CW456" t="s">
        <v>113</v>
      </c>
      <c r="CX456" t="s">
        <v>113</v>
      </c>
      <c r="CY456" t="s">
        <v>515</v>
      </c>
      <c r="CZ456" t="s">
        <v>121</v>
      </c>
    </row>
    <row r="457" spans="1:105" x14ac:dyDescent="0.3">
      <c r="A457" t="s">
        <v>2775</v>
      </c>
      <c r="B457" t="s">
        <v>2776</v>
      </c>
      <c r="C457" t="s">
        <v>124</v>
      </c>
      <c r="D457" t="s">
        <v>108</v>
      </c>
      <c r="F457" t="s">
        <v>2777</v>
      </c>
      <c r="G457" t="s">
        <v>110</v>
      </c>
      <c r="I457" t="s">
        <v>2778</v>
      </c>
      <c r="J457" t="s">
        <v>112</v>
      </c>
      <c r="K457" t="s">
        <v>137</v>
      </c>
      <c r="L457" t="s">
        <v>956</v>
      </c>
      <c r="M457" t="s">
        <v>935</v>
      </c>
      <c r="P457" t="s">
        <v>297</v>
      </c>
      <c r="Q457" t="s">
        <v>298</v>
      </c>
      <c r="R457" t="s">
        <v>297</v>
      </c>
      <c r="S457" t="s">
        <v>265</v>
      </c>
      <c r="T457" t="s">
        <v>347</v>
      </c>
      <c r="U457" t="s">
        <v>112</v>
      </c>
      <c r="AB457" t="s">
        <v>180</v>
      </c>
      <c r="AC457" t="s">
        <v>146</v>
      </c>
      <c r="AD457" t="s">
        <v>181</v>
      </c>
      <c r="AG457" t="s">
        <v>119</v>
      </c>
      <c r="AI457" t="s">
        <v>119</v>
      </c>
      <c r="AJ457" t="s">
        <v>119</v>
      </c>
      <c r="BK457" t="s">
        <v>2779</v>
      </c>
      <c r="CN457" t="s">
        <v>113</v>
      </c>
      <c r="CO457" t="s">
        <v>113</v>
      </c>
      <c r="CP457" t="s">
        <v>113</v>
      </c>
      <c r="CQ457" t="s">
        <v>113</v>
      </c>
      <c r="CR457" t="s">
        <v>188</v>
      </c>
      <c r="CS457">
        <v>0</v>
      </c>
      <c r="CT457" t="s">
        <v>380</v>
      </c>
      <c r="CU457" t="s">
        <v>113</v>
      </c>
      <c r="CV457" t="s">
        <v>113</v>
      </c>
      <c r="CW457" t="s">
        <v>113</v>
      </c>
      <c r="CX457" t="s">
        <v>113</v>
      </c>
      <c r="CY457" t="s">
        <v>183</v>
      </c>
      <c r="CZ457" t="s">
        <v>153</v>
      </c>
    </row>
    <row r="458" spans="1:105" x14ac:dyDescent="0.3">
      <c r="A458" t="s">
        <v>2780</v>
      </c>
      <c r="B458" t="s">
        <v>2781</v>
      </c>
      <c r="C458" t="s">
        <v>107</v>
      </c>
      <c r="D458" t="s">
        <v>108</v>
      </c>
      <c r="E458" t="s">
        <v>2782</v>
      </c>
      <c r="F458" t="s">
        <v>2782</v>
      </c>
      <c r="G458" t="s">
        <v>110</v>
      </c>
      <c r="I458" t="s">
        <v>2783</v>
      </c>
      <c r="J458" t="s">
        <v>869</v>
      </c>
      <c r="K458" t="s">
        <v>113</v>
      </c>
      <c r="L458" t="s">
        <v>2784</v>
      </c>
      <c r="M458" t="s">
        <v>138</v>
      </c>
      <c r="P458" t="s">
        <v>113</v>
      </c>
      <c r="Q458" t="s">
        <v>116</v>
      </c>
      <c r="S458" t="s">
        <v>117</v>
      </c>
      <c r="T458" t="s">
        <v>118</v>
      </c>
      <c r="AD458" t="s">
        <v>113</v>
      </c>
      <c r="AG458" t="s">
        <v>119</v>
      </c>
      <c r="AI458" t="s">
        <v>119</v>
      </c>
      <c r="AJ458" t="s">
        <v>119</v>
      </c>
      <c r="BK458">
        <v>40</v>
      </c>
      <c r="CN458" t="s">
        <v>113</v>
      </c>
      <c r="CO458" t="s">
        <v>113</v>
      </c>
      <c r="CP458" t="s">
        <v>113</v>
      </c>
      <c r="CQ458" t="s">
        <v>113</v>
      </c>
      <c r="CR458" t="s">
        <v>113</v>
      </c>
      <c r="CS458" t="s">
        <v>113</v>
      </c>
      <c r="CT458" t="s">
        <v>113</v>
      </c>
      <c r="CU458" t="s">
        <v>113</v>
      </c>
      <c r="CV458" t="s">
        <v>113</v>
      </c>
      <c r="CW458" t="s">
        <v>113</v>
      </c>
      <c r="CX458" t="s">
        <v>113</v>
      </c>
      <c r="CY458" t="s">
        <v>119</v>
      </c>
      <c r="CZ458" t="s">
        <v>121</v>
      </c>
    </row>
    <row r="459" spans="1:105" x14ac:dyDescent="0.3">
      <c r="A459" t="s">
        <v>2785</v>
      </c>
      <c r="B459" t="s">
        <v>2786</v>
      </c>
      <c r="C459" t="s">
        <v>107</v>
      </c>
      <c r="D459" t="s">
        <v>108</v>
      </c>
      <c r="F459" t="s">
        <v>2787</v>
      </c>
      <c r="G459" t="s">
        <v>110</v>
      </c>
      <c r="J459" t="s">
        <v>127</v>
      </c>
      <c r="K459" t="s">
        <v>137</v>
      </c>
      <c r="M459" t="s">
        <v>138</v>
      </c>
      <c r="N459">
        <v>1</v>
      </c>
      <c r="P459">
        <v>46132</v>
      </c>
      <c r="Q459" t="s">
        <v>140</v>
      </c>
      <c r="R459">
        <v>46134</v>
      </c>
      <c r="S459" t="s">
        <v>252</v>
      </c>
      <c r="T459" t="s">
        <v>1422</v>
      </c>
      <c r="U459" t="s">
        <v>112</v>
      </c>
      <c r="V459" t="s">
        <v>143</v>
      </c>
      <c r="W459" t="s">
        <v>312</v>
      </c>
      <c r="X459" t="s">
        <v>144</v>
      </c>
      <c r="Y459" t="s">
        <v>144</v>
      </c>
      <c r="Z459" t="s">
        <v>144</v>
      </c>
      <c r="AA459" t="s">
        <v>144</v>
      </c>
      <c r="AB459" t="s">
        <v>180</v>
      </c>
      <c r="AC459" t="s">
        <v>146</v>
      </c>
      <c r="AD459" t="s">
        <v>181</v>
      </c>
      <c r="AE459">
        <v>46142</v>
      </c>
      <c r="AF459">
        <v>46142</v>
      </c>
      <c r="AG459">
        <v>46142</v>
      </c>
      <c r="AH459">
        <v>46147</v>
      </c>
      <c r="AI459">
        <v>46147</v>
      </c>
      <c r="AJ459">
        <v>46147</v>
      </c>
      <c r="AK459">
        <v>46147</v>
      </c>
      <c r="AL459">
        <v>46147</v>
      </c>
      <c r="AM459">
        <v>46147</v>
      </c>
      <c r="AN459">
        <v>46150</v>
      </c>
      <c r="AO459">
        <v>46150</v>
      </c>
      <c r="AP459">
        <v>46150</v>
      </c>
      <c r="AT459">
        <v>46142</v>
      </c>
      <c r="AU459">
        <v>46142</v>
      </c>
      <c r="AV459">
        <v>46142</v>
      </c>
      <c r="AW459">
        <v>46142</v>
      </c>
      <c r="AX459">
        <v>46142</v>
      </c>
      <c r="AY459">
        <v>46142</v>
      </c>
      <c r="AZ459">
        <v>46157</v>
      </c>
      <c r="BA459">
        <v>46157</v>
      </c>
      <c r="BB459">
        <v>46157</v>
      </c>
      <c r="BC459">
        <v>46144</v>
      </c>
      <c r="BD459">
        <v>46144</v>
      </c>
      <c r="BE459">
        <v>46144</v>
      </c>
      <c r="BF459" t="s">
        <v>196</v>
      </c>
      <c r="BG459">
        <v>46150</v>
      </c>
      <c r="BH459">
        <v>46150</v>
      </c>
      <c r="BI459">
        <v>46150</v>
      </c>
      <c r="BJ459" t="s">
        <v>180</v>
      </c>
      <c r="BK459">
        <v>40</v>
      </c>
      <c r="BL459">
        <v>46157</v>
      </c>
      <c r="BM459">
        <v>46153</v>
      </c>
      <c r="BN459">
        <v>46153</v>
      </c>
      <c r="BO459">
        <v>46159</v>
      </c>
      <c r="BP459">
        <v>46155</v>
      </c>
      <c r="BQ459">
        <v>46155</v>
      </c>
      <c r="BR459">
        <v>46165</v>
      </c>
      <c r="BS459">
        <v>46160</v>
      </c>
      <c r="BT459">
        <v>46160</v>
      </c>
      <c r="BU459">
        <v>46163</v>
      </c>
      <c r="BV459">
        <v>46158</v>
      </c>
      <c r="BW459">
        <v>46158</v>
      </c>
      <c r="CJ459">
        <v>46153</v>
      </c>
      <c r="CK459">
        <v>46153</v>
      </c>
      <c r="CN459" t="s">
        <v>113</v>
      </c>
      <c r="CO459" t="s">
        <v>113</v>
      </c>
      <c r="CP459" t="s">
        <v>113</v>
      </c>
      <c r="CQ459" t="s">
        <v>113</v>
      </c>
      <c r="CR459">
        <v>46160</v>
      </c>
      <c r="CS459">
        <v>46129</v>
      </c>
      <c r="CT459" t="s">
        <v>151</v>
      </c>
      <c r="CU459" t="s">
        <v>113</v>
      </c>
      <c r="CV459" t="s">
        <v>113</v>
      </c>
      <c r="CW459" t="s">
        <v>113</v>
      </c>
      <c r="CX459" t="s">
        <v>113</v>
      </c>
      <c r="CY459" t="s">
        <v>183</v>
      </c>
      <c r="CZ459" t="s">
        <v>153</v>
      </c>
    </row>
    <row r="460" spans="1:105" x14ac:dyDescent="0.3">
      <c r="A460" t="s">
        <v>2788</v>
      </c>
      <c r="B460" t="s">
        <v>2789</v>
      </c>
      <c r="C460" t="s">
        <v>1098</v>
      </c>
      <c r="D460" t="s">
        <v>108</v>
      </c>
      <c r="F460" t="s">
        <v>2790</v>
      </c>
      <c r="G460" t="s">
        <v>110</v>
      </c>
      <c r="I460" t="s">
        <v>2791</v>
      </c>
      <c r="J460" t="s">
        <v>112</v>
      </c>
      <c r="K460" t="s">
        <v>137</v>
      </c>
      <c r="L460" t="s">
        <v>2792</v>
      </c>
      <c r="M460" t="s">
        <v>138</v>
      </c>
      <c r="P460">
        <v>46139</v>
      </c>
      <c r="Q460" t="s">
        <v>140</v>
      </c>
      <c r="R460">
        <v>46139</v>
      </c>
      <c r="S460" t="s">
        <v>252</v>
      </c>
      <c r="T460" t="s">
        <v>1422</v>
      </c>
      <c r="U460" t="s">
        <v>112</v>
      </c>
      <c r="V460" t="s">
        <v>143</v>
      </c>
      <c r="W460" t="s">
        <v>144</v>
      </c>
      <c r="X460" t="s">
        <v>312</v>
      </c>
      <c r="Y460" t="s">
        <v>144</v>
      </c>
      <c r="Z460" t="s">
        <v>144</v>
      </c>
      <c r="AA460" t="s">
        <v>144</v>
      </c>
      <c r="AB460" t="s">
        <v>1322</v>
      </c>
      <c r="AC460" t="s">
        <v>146</v>
      </c>
      <c r="AD460" t="s">
        <v>376</v>
      </c>
      <c r="AE460">
        <v>46146</v>
      </c>
      <c r="AF460">
        <v>46146</v>
      </c>
      <c r="AG460">
        <v>46146</v>
      </c>
      <c r="AH460">
        <v>46149</v>
      </c>
      <c r="AI460">
        <v>46147</v>
      </c>
      <c r="AJ460">
        <v>46147</v>
      </c>
      <c r="AK460">
        <v>46153</v>
      </c>
      <c r="AL460">
        <v>46153</v>
      </c>
      <c r="AM460">
        <v>46153</v>
      </c>
      <c r="AN460">
        <v>46156</v>
      </c>
      <c r="AO460">
        <v>46155</v>
      </c>
      <c r="AP460">
        <v>46155</v>
      </c>
      <c r="AQ460" t="s">
        <v>148</v>
      </c>
      <c r="AR460" t="s">
        <v>113</v>
      </c>
      <c r="AS460" t="s">
        <v>113</v>
      </c>
      <c r="AT460">
        <v>46153</v>
      </c>
      <c r="AU460">
        <v>46146</v>
      </c>
      <c r="AV460">
        <v>46146</v>
      </c>
      <c r="AW460">
        <v>46153</v>
      </c>
      <c r="AX460">
        <v>46146</v>
      </c>
      <c r="AY460">
        <v>46146</v>
      </c>
      <c r="AZ460">
        <v>46160</v>
      </c>
      <c r="BA460">
        <v>46154</v>
      </c>
      <c r="BB460">
        <v>46154</v>
      </c>
      <c r="BC460">
        <v>46155</v>
      </c>
      <c r="BD460">
        <v>46147</v>
      </c>
      <c r="BE460">
        <v>46147</v>
      </c>
      <c r="BF460" t="s">
        <v>149</v>
      </c>
      <c r="BG460">
        <v>46157</v>
      </c>
      <c r="BH460">
        <v>46154</v>
      </c>
      <c r="BI460">
        <v>46154</v>
      </c>
      <c r="BJ460" t="s">
        <v>1322</v>
      </c>
      <c r="BK460">
        <v>40</v>
      </c>
      <c r="BL460">
        <v>46165</v>
      </c>
      <c r="BM460">
        <v>46160</v>
      </c>
      <c r="BN460">
        <v>46160</v>
      </c>
      <c r="BO460">
        <v>46167</v>
      </c>
      <c r="BP460">
        <v>46161</v>
      </c>
      <c r="BQ460">
        <v>46161</v>
      </c>
      <c r="BR460">
        <v>46171</v>
      </c>
      <c r="BS460">
        <v>46172</v>
      </c>
      <c r="BT460">
        <v>46172</v>
      </c>
      <c r="BU460">
        <v>46168</v>
      </c>
      <c r="BV460">
        <v>46167</v>
      </c>
      <c r="BW460">
        <v>46167</v>
      </c>
      <c r="BX460" t="s">
        <v>316</v>
      </c>
      <c r="BY460">
        <v>46153</v>
      </c>
      <c r="BZ460">
        <v>46153</v>
      </c>
      <c r="CA460">
        <v>46156</v>
      </c>
      <c r="CF460">
        <v>0</v>
      </c>
      <c r="CG460">
        <v>0</v>
      </c>
      <c r="CI460">
        <v>46160</v>
      </c>
      <c r="CJ460">
        <v>46156</v>
      </c>
      <c r="CK460">
        <v>46156</v>
      </c>
      <c r="CN460" t="s">
        <v>113</v>
      </c>
      <c r="CO460" t="s">
        <v>113</v>
      </c>
      <c r="CP460" t="s">
        <v>113</v>
      </c>
      <c r="CQ460" t="s">
        <v>113</v>
      </c>
      <c r="CR460">
        <v>46160</v>
      </c>
      <c r="CS460">
        <v>46136</v>
      </c>
      <c r="CT460" t="s">
        <v>151</v>
      </c>
      <c r="CU460" t="s">
        <v>113</v>
      </c>
      <c r="CV460" t="s">
        <v>113</v>
      </c>
      <c r="CW460" t="s">
        <v>113</v>
      </c>
      <c r="CX460" t="s">
        <v>113</v>
      </c>
      <c r="CY460" t="s">
        <v>2050</v>
      </c>
      <c r="CZ460" t="s">
        <v>153</v>
      </c>
    </row>
    <row r="461" spans="1:105" x14ac:dyDescent="0.3">
      <c r="A461" t="s">
        <v>2793</v>
      </c>
      <c r="B461" t="s">
        <v>2794</v>
      </c>
      <c r="C461" t="s">
        <v>797</v>
      </c>
      <c r="D461" t="s">
        <v>108</v>
      </c>
      <c r="F461" t="s">
        <v>2795</v>
      </c>
      <c r="G461" t="s">
        <v>110</v>
      </c>
      <c r="I461" t="s">
        <v>2796</v>
      </c>
      <c r="J461" t="s">
        <v>869</v>
      </c>
      <c r="K461" t="s">
        <v>113</v>
      </c>
      <c r="L461" t="s">
        <v>2797</v>
      </c>
      <c r="M461" t="s">
        <v>138</v>
      </c>
      <c r="P461" t="s">
        <v>113</v>
      </c>
      <c r="Q461" t="s">
        <v>116</v>
      </c>
      <c r="S461" t="s">
        <v>117</v>
      </c>
      <c r="T461" t="s">
        <v>113</v>
      </c>
      <c r="AD461" t="s">
        <v>113</v>
      </c>
      <c r="AG461" t="s">
        <v>119</v>
      </c>
      <c r="AI461" t="s">
        <v>119</v>
      </c>
      <c r="AJ461" t="s">
        <v>119</v>
      </c>
      <c r="CN461" t="s">
        <v>113</v>
      </c>
      <c r="CO461" t="s">
        <v>113</v>
      </c>
      <c r="CP461" t="s">
        <v>113</v>
      </c>
      <c r="CQ461" t="s">
        <v>113</v>
      </c>
      <c r="CR461" t="s">
        <v>113</v>
      </c>
      <c r="CS461" t="s">
        <v>113</v>
      </c>
      <c r="CT461" t="s">
        <v>113</v>
      </c>
      <c r="CU461" t="s">
        <v>113</v>
      </c>
      <c r="CV461" t="s">
        <v>113</v>
      </c>
      <c r="CW461" t="s">
        <v>113</v>
      </c>
      <c r="CX461" t="s">
        <v>113</v>
      </c>
      <c r="CY461" t="s">
        <v>119</v>
      </c>
      <c r="CZ461" t="s">
        <v>121</v>
      </c>
    </row>
    <row r="462" spans="1:105" x14ac:dyDescent="0.3">
      <c r="A462" t="s">
        <v>2798</v>
      </c>
      <c r="B462" t="s">
        <v>2799</v>
      </c>
      <c r="C462" t="s">
        <v>292</v>
      </c>
      <c r="D462" t="s">
        <v>108</v>
      </c>
      <c r="F462" t="s">
        <v>2800</v>
      </c>
      <c r="G462" t="s">
        <v>110</v>
      </c>
      <c r="I462" t="s">
        <v>2801</v>
      </c>
      <c r="J462" t="s">
        <v>112</v>
      </c>
      <c r="K462" t="s">
        <v>137</v>
      </c>
      <c r="L462" t="s">
        <v>2802</v>
      </c>
      <c r="M462" t="s">
        <v>138</v>
      </c>
      <c r="N462">
        <v>1</v>
      </c>
      <c r="P462">
        <v>46045</v>
      </c>
      <c r="Q462" t="s">
        <v>140</v>
      </c>
      <c r="R462">
        <v>46045</v>
      </c>
      <c r="S462" t="s">
        <v>252</v>
      </c>
      <c r="T462" t="s">
        <v>2744</v>
      </c>
      <c r="U462" t="s">
        <v>112</v>
      </c>
      <c r="V462" t="s">
        <v>143</v>
      </c>
      <c r="W462" t="s">
        <v>144</v>
      </c>
      <c r="X462" t="s">
        <v>144</v>
      </c>
      <c r="Y462" t="s">
        <v>312</v>
      </c>
      <c r="Z462" t="s">
        <v>312</v>
      </c>
      <c r="AA462" t="s">
        <v>312</v>
      </c>
      <c r="AB462" t="s">
        <v>180</v>
      </c>
      <c r="AC462" t="s">
        <v>146</v>
      </c>
      <c r="AD462" t="s">
        <v>181</v>
      </c>
      <c r="AE462">
        <v>46052</v>
      </c>
      <c r="AF462">
        <v>46052</v>
      </c>
      <c r="AG462">
        <v>46052</v>
      </c>
      <c r="AH462">
        <v>46055</v>
      </c>
      <c r="AI462">
        <v>46055</v>
      </c>
      <c r="AJ462">
        <v>46055</v>
      </c>
      <c r="AK462">
        <v>46052</v>
      </c>
      <c r="AL462">
        <v>46052</v>
      </c>
      <c r="AM462">
        <v>46052</v>
      </c>
      <c r="AN462">
        <v>46055</v>
      </c>
      <c r="AO462">
        <v>46055</v>
      </c>
      <c r="AP462">
        <v>46055</v>
      </c>
      <c r="AT462">
        <v>46042</v>
      </c>
      <c r="AU462">
        <v>46042</v>
      </c>
      <c r="AV462">
        <v>46042</v>
      </c>
      <c r="AW462">
        <v>46042</v>
      </c>
      <c r="AX462">
        <v>46042</v>
      </c>
      <c r="AY462">
        <v>46042</v>
      </c>
      <c r="AZ462">
        <v>46055</v>
      </c>
      <c r="BA462">
        <v>46055</v>
      </c>
      <c r="BB462">
        <v>46055</v>
      </c>
      <c r="BC462">
        <v>46043</v>
      </c>
      <c r="BD462">
        <v>46043</v>
      </c>
      <c r="BE462">
        <v>46043</v>
      </c>
      <c r="BG462">
        <v>46045</v>
      </c>
      <c r="BH462">
        <v>46045</v>
      </c>
      <c r="BI462">
        <v>46045</v>
      </c>
      <c r="BJ462" t="s">
        <v>180</v>
      </c>
      <c r="BK462">
        <v>40</v>
      </c>
      <c r="BL462">
        <v>46056</v>
      </c>
      <c r="BM462">
        <v>46056</v>
      </c>
      <c r="BN462">
        <v>46056</v>
      </c>
      <c r="BO462">
        <v>46059</v>
      </c>
      <c r="BP462">
        <v>46058</v>
      </c>
      <c r="BQ462">
        <v>46058</v>
      </c>
      <c r="BR462">
        <v>46062</v>
      </c>
      <c r="BS462">
        <v>46063</v>
      </c>
      <c r="BT462">
        <v>46063</v>
      </c>
      <c r="BU462">
        <v>46061</v>
      </c>
      <c r="BV462">
        <v>46061</v>
      </c>
      <c r="BW462">
        <v>46061</v>
      </c>
      <c r="BX462" t="s">
        <v>2803</v>
      </c>
      <c r="CJ462">
        <v>46063</v>
      </c>
      <c r="CK462">
        <v>46063</v>
      </c>
      <c r="CN462" t="s">
        <v>113</v>
      </c>
      <c r="CO462" t="s">
        <v>113</v>
      </c>
      <c r="CP462" t="s">
        <v>113</v>
      </c>
      <c r="CQ462" t="s">
        <v>113</v>
      </c>
      <c r="CR462" t="s">
        <v>119</v>
      </c>
      <c r="CS462">
        <v>46045</v>
      </c>
      <c r="CT462" t="s">
        <v>151</v>
      </c>
      <c r="CU462" t="s">
        <v>113</v>
      </c>
      <c r="CV462" t="s">
        <v>113</v>
      </c>
      <c r="CW462" t="s">
        <v>113</v>
      </c>
      <c r="CX462" t="s">
        <v>113</v>
      </c>
      <c r="CY462" t="s">
        <v>2039</v>
      </c>
      <c r="CZ462" t="s">
        <v>153</v>
      </c>
    </row>
    <row r="463" spans="1:105" x14ac:dyDescent="0.3">
      <c r="A463" t="s">
        <v>2804</v>
      </c>
      <c r="B463" t="s">
        <v>2805</v>
      </c>
      <c r="C463" t="s">
        <v>883</v>
      </c>
      <c r="D463" t="s">
        <v>108</v>
      </c>
      <c r="F463" t="s">
        <v>2806</v>
      </c>
      <c r="G463" t="s">
        <v>110</v>
      </c>
      <c r="I463" t="s">
        <v>2807</v>
      </c>
      <c r="J463" t="s">
        <v>112</v>
      </c>
      <c r="K463" t="s">
        <v>137</v>
      </c>
      <c r="L463" t="s">
        <v>2802</v>
      </c>
      <c r="M463" t="s">
        <v>138</v>
      </c>
      <c r="N463">
        <v>3</v>
      </c>
      <c r="O463" t="s">
        <v>2808</v>
      </c>
      <c r="P463">
        <v>46031</v>
      </c>
      <c r="Q463" t="s">
        <v>140</v>
      </c>
      <c r="R463">
        <v>46034</v>
      </c>
      <c r="S463" t="s">
        <v>252</v>
      </c>
      <c r="T463" t="s">
        <v>2809</v>
      </c>
      <c r="U463" t="s">
        <v>112</v>
      </c>
      <c r="V463" t="s">
        <v>143</v>
      </c>
      <c r="W463" t="s">
        <v>144</v>
      </c>
      <c r="X463" t="s">
        <v>144</v>
      </c>
      <c r="Y463" t="s">
        <v>144</v>
      </c>
      <c r="Z463" t="s">
        <v>144</v>
      </c>
      <c r="AA463" t="s">
        <v>144</v>
      </c>
      <c r="AB463" t="s">
        <v>1322</v>
      </c>
      <c r="AC463" t="s">
        <v>146</v>
      </c>
      <c r="AD463" t="s">
        <v>376</v>
      </c>
      <c r="AE463">
        <v>46042</v>
      </c>
      <c r="AF463">
        <v>46042</v>
      </c>
      <c r="AG463">
        <v>46042</v>
      </c>
      <c r="AH463">
        <v>46045</v>
      </c>
      <c r="AI463">
        <v>46045</v>
      </c>
      <c r="AJ463">
        <v>46045</v>
      </c>
      <c r="AK463">
        <v>46042</v>
      </c>
      <c r="AL463">
        <v>46045</v>
      </c>
      <c r="AM463">
        <v>46045</v>
      </c>
      <c r="AN463">
        <v>46045</v>
      </c>
      <c r="AO463">
        <v>46049</v>
      </c>
      <c r="AP463">
        <v>46049</v>
      </c>
      <c r="AQ463" t="s">
        <v>148</v>
      </c>
      <c r="AT463">
        <v>46036</v>
      </c>
      <c r="AU463">
        <v>46036</v>
      </c>
      <c r="AV463">
        <v>46036</v>
      </c>
      <c r="AW463">
        <v>46036</v>
      </c>
      <c r="AX463">
        <v>46036</v>
      </c>
      <c r="AY463">
        <v>46036</v>
      </c>
      <c r="AZ463">
        <v>46041</v>
      </c>
      <c r="BA463">
        <v>46038</v>
      </c>
      <c r="BB463">
        <v>46038</v>
      </c>
      <c r="BC463">
        <v>46038</v>
      </c>
      <c r="BD463">
        <v>46038</v>
      </c>
      <c r="BE463">
        <v>46038</v>
      </c>
      <c r="BF463" t="s">
        <v>196</v>
      </c>
      <c r="BG463">
        <v>46046</v>
      </c>
      <c r="BH463">
        <v>46046</v>
      </c>
      <c r="BI463">
        <v>46046</v>
      </c>
      <c r="BJ463" t="s">
        <v>2810</v>
      </c>
      <c r="BK463">
        <v>40</v>
      </c>
      <c r="BL463">
        <v>46049</v>
      </c>
      <c r="BM463">
        <v>46049</v>
      </c>
      <c r="BN463">
        <v>46049</v>
      </c>
      <c r="BO463">
        <v>46051</v>
      </c>
      <c r="BP463">
        <v>46051</v>
      </c>
      <c r="BQ463">
        <v>46051</v>
      </c>
      <c r="BR463">
        <v>46053</v>
      </c>
      <c r="BS463">
        <v>46053</v>
      </c>
      <c r="BT463">
        <v>46053</v>
      </c>
      <c r="BU463">
        <v>46053</v>
      </c>
      <c r="BV463">
        <v>46053</v>
      </c>
      <c r="BW463">
        <v>46053</v>
      </c>
      <c r="BX463" t="s">
        <v>1469</v>
      </c>
      <c r="BY463">
        <v>46038</v>
      </c>
      <c r="BZ463">
        <v>46038</v>
      </c>
      <c r="CI463">
        <v>46045</v>
      </c>
      <c r="CJ463">
        <v>46052</v>
      </c>
      <c r="CK463">
        <v>46052</v>
      </c>
      <c r="CN463" t="s">
        <v>113</v>
      </c>
      <c r="CO463" t="s">
        <v>113</v>
      </c>
      <c r="CP463" t="s">
        <v>113</v>
      </c>
      <c r="CQ463" t="s">
        <v>113</v>
      </c>
      <c r="CR463" t="s">
        <v>119</v>
      </c>
      <c r="CS463">
        <v>46031</v>
      </c>
      <c r="CT463" t="s">
        <v>151</v>
      </c>
      <c r="CU463" t="s">
        <v>113</v>
      </c>
      <c r="CV463" t="s">
        <v>113</v>
      </c>
      <c r="CW463" t="s">
        <v>113</v>
      </c>
      <c r="CX463" t="s">
        <v>113</v>
      </c>
      <c r="CY463" t="s">
        <v>2050</v>
      </c>
      <c r="CZ463" t="s">
        <v>153</v>
      </c>
    </row>
    <row r="464" spans="1:105" x14ac:dyDescent="0.3">
      <c r="A464" t="s">
        <v>2811</v>
      </c>
      <c r="B464" t="s">
        <v>2812</v>
      </c>
      <c r="C464" t="s">
        <v>107</v>
      </c>
      <c r="D464" t="s">
        <v>108</v>
      </c>
      <c r="F464" t="s">
        <v>2813</v>
      </c>
      <c r="G464" t="s">
        <v>133</v>
      </c>
      <c r="H464" t="s">
        <v>2457</v>
      </c>
      <c r="I464" t="s">
        <v>2814</v>
      </c>
      <c r="J464" t="s">
        <v>2044</v>
      </c>
      <c r="K464" t="s">
        <v>161</v>
      </c>
      <c r="L464" t="s">
        <v>2685</v>
      </c>
      <c r="M464" t="s">
        <v>438</v>
      </c>
      <c r="N464">
        <v>4</v>
      </c>
      <c r="O464" t="s">
        <v>2459</v>
      </c>
      <c r="P464">
        <v>46234</v>
      </c>
      <c r="Q464" t="s">
        <v>140</v>
      </c>
      <c r="R464">
        <v>46238</v>
      </c>
      <c r="S464" t="s">
        <v>165</v>
      </c>
      <c r="T464" t="s">
        <v>448</v>
      </c>
      <c r="U464" t="s">
        <v>112</v>
      </c>
      <c r="V464" t="s">
        <v>143</v>
      </c>
      <c r="W464" t="s">
        <v>144</v>
      </c>
      <c r="X464" t="s">
        <v>144</v>
      </c>
      <c r="Y464" t="s">
        <v>144</v>
      </c>
      <c r="Z464" t="s">
        <v>312</v>
      </c>
      <c r="AA464" t="s">
        <v>312</v>
      </c>
      <c r="AB464" t="s">
        <v>1322</v>
      </c>
      <c r="AC464" t="s">
        <v>220</v>
      </c>
      <c r="AD464" t="s">
        <v>376</v>
      </c>
      <c r="AE464">
        <v>46244</v>
      </c>
      <c r="AF464">
        <v>46246</v>
      </c>
      <c r="AG464">
        <v>46246</v>
      </c>
      <c r="AH464">
        <v>46251</v>
      </c>
      <c r="AI464">
        <v>46250</v>
      </c>
      <c r="AJ464">
        <v>46250</v>
      </c>
      <c r="AK464">
        <v>46248</v>
      </c>
      <c r="AL464">
        <v>46260</v>
      </c>
      <c r="AM464">
        <v>46260</v>
      </c>
      <c r="AN464">
        <v>46255</v>
      </c>
      <c r="AO464">
        <v>46262</v>
      </c>
      <c r="AQ464" t="s">
        <v>2047</v>
      </c>
      <c r="AR464" t="s">
        <v>113</v>
      </c>
      <c r="AS464" t="s">
        <v>113</v>
      </c>
      <c r="AT464">
        <v>46246</v>
      </c>
      <c r="AU464">
        <v>46246</v>
      </c>
      <c r="AV464">
        <v>46246</v>
      </c>
      <c r="AW464">
        <v>46246</v>
      </c>
      <c r="AX464">
        <v>46247</v>
      </c>
      <c r="AY464">
        <v>46247</v>
      </c>
      <c r="AZ464">
        <v>46251</v>
      </c>
      <c r="BA464">
        <v>46260</v>
      </c>
      <c r="BC464">
        <v>46247</v>
      </c>
      <c r="BD464">
        <v>46248</v>
      </c>
      <c r="BE464">
        <v>46248</v>
      </c>
      <c r="BF464" t="s">
        <v>149</v>
      </c>
      <c r="BG464">
        <v>46254</v>
      </c>
      <c r="BH464">
        <v>46267</v>
      </c>
      <c r="BJ464" t="s">
        <v>1322</v>
      </c>
      <c r="BK464" t="s">
        <v>1965</v>
      </c>
      <c r="BL464">
        <v>46257</v>
      </c>
      <c r="BM464">
        <v>46269</v>
      </c>
      <c r="BO464">
        <v>46263</v>
      </c>
      <c r="BP464">
        <v>46270</v>
      </c>
      <c r="BR464">
        <v>46265</v>
      </c>
      <c r="BS464">
        <v>46276</v>
      </c>
      <c r="BU464">
        <v>46265</v>
      </c>
      <c r="BV464">
        <v>46275</v>
      </c>
      <c r="BX464" t="s">
        <v>2049</v>
      </c>
      <c r="CI464">
        <v>46265</v>
      </c>
      <c r="CJ464">
        <v>46265</v>
      </c>
      <c r="CN464" t="s">
        <v>113</v>
      </c>
      <c r="CO464" t="s">
        <v>113</v>
      </c>
      <c r="CP464" t="s">
        <v>113</v>
      </c>
      <c r="CQ464" t="s">
        <v>113</v>
      </c>
      <c r="CR464">
        <v>46238</v>
      </c>
      <c r="CS464">
        <v>46234</v>
      </c>
      <c r="CT464" t="s">
        <v>151</v>
      </c>
      <c r="CU464" t="s">
        <v>170</v>
      </c>
      <c r="CV464" t="s">
        <v>144</v>
      </c>
      <c r="CW464" t="s">
        <v>171</v>
      </c>
      <c r="CX464" t="s">
        <v>113</v>
      </c>
      <c r="CY464" t="s">
        <v>2050</v>
      </c>
      <c r="CZ464" t="s">
        <v>153</v>
      </c>
      <c r="DA464" t="s">
        <v>104</v>
      </c>
    </row>
    <row r="465" spans="1:105" x14ac:dyDescent="0.3">
      <c r="A465" t="s">
        <v>2815</v>
      </c>
      <c r="B465" t="s">
        <v>2816</v>
      </c>
      <c r="D465" t="s">
        <v>108</v>
      </c>
      <c r="F465" t="s">
        <v>2817</v>
      </c>
      <c r="G465" t="s">
        <v>110</v>
      </c>
      <c r="I465" t="s">
        <v>2818</v>
      </c>
      <c r="J465" t="s">
        <v>112</v>
      </c>
      <c r="K465" t="s">
        <v>113</v>
      </c>
      <c r="L465" t="s">
        <v>2819</v>
      </c>
      <c r="M465" t="s">
        <v>138</v>
      </c>
      <c r="P465" t="s">
        <v>113</v>
      </c>
      <c r="Q465" t="s">
        <v>116</v>
      </c>
      <c r="S465" t="s">
        <v>117</v>
      </c>
      <c r="T465" t="s">
        <v>113</v>
      </c>
      <c r="AD465" t="s">
        <v>113</v>
      </c>
      <c r="AG465" t="s">
        <v>119</v>
      </c>
      <c r="AI465" t="s">
        <v>119</v>
      </c>
      <c r="AJ465" t="s">
        <v>119</v>
      </c>
      <c r="BP465">
        <v>3</v>
      </c>
      <c r="CN465" t="s">
        <v>113</v>
      </c>
      <c r="CO465" t="s">
        <v>113</v>
      </c>
      <c r="CP465" t="s">
        <v>113</v>
      </c>
      <c r="CQ465" t="s">
        <v>113</v>
      </c>
      <c r="CR465" t="s">
        <v>113</v>
      </c>
      <c r="CS465" t="s">
        <v>113</v>
      </c>
      <c r="CT465" t="s">
        <v>113</v>
      </c>
      <c r="CU465" t="s">
        <v>113</v>
      </c>
      <c r="CV465" t="s">
        <v>113</v>
      </c>
      <c r="CW465" t="s">
        <v>113</v>
      </c>
      <c r="CX465" t="s">
        <v>113</v>
      </c>
      <c r="CY465" t="s">
        <v>119</v>
      </c>
      <c r="CZ465" t="s">
        <v>121</v>
      </c>
    </row>
    <row r="466" spans="1:105" x14ac:dyDescent="0.3">
      <c r="A466" t="s">
        <v>2820</v>
      </c>
      <c r="B466" t="s">
        <v>2821</v>
      </c>
      <c r="C466" t="s">
        <v>107</v>
      </c>
      <c r="D466" t="s">
        <v>108</v>
      </c>
      <c r="F466" t="s">
        <v>2822</v>
      </c>
      <c r="G466" t="s">
        <v>110</v>
      </c>
      <c r="I466" t="s">
        <v>2823</v>
      </c>
      <c r="J466" t="s">
        <v>112</v>
      </c>
      <c r="K466" t="s">
        <v>113</v>
      </c>
      <c r="L466" t="s">
        <v>2824</v>
      </c>
      <c r="M466" t="s">
        <v>138</v>
      </c>
      <c r="N466">
        <v>4</v>
      </c>
      <c r="P466" t="s">
        <v>113</v>
      </c>
      <c r="Q466" t="s">
        <v>116</v>
      </c>
      <c r="S466" t="s">
        <v>117</v>
      </c>
      <c r="T466" t="s">
        <v>113</v>
      </c>
      <c r="U466" t="s">
        <v>112</v>
      </c>
      <c r="AB466" t="s">
        <v>1322</v>
      </c>
      <c r="AD466" t="s">
        <v>376</v>
      </c>
      <c r="AG466" t="s">
        <v>119</v>
      </c>
      <c r="AI466" t="s">
        <v>119</v>
      </c>
      <c r="AJ466" t="s">
        <v>119</v>
      </c>
      <c r="BK466">
        <v>40</v>
      </c>
      <c r="CN466" t="s">
        <v>113</v>
      </c>
      <c r="CO466" t="s">
        <v>113</v>
      </c>
      <c r="CP466" t="s">
        <v>113</v>
      </c>
      <c r="CQ466" t="s">
        <v>113</v>
      </c>
      <c r="CR466" t="s">
        <v>113</v>
      </c>
      <c r="CS466" t="s">
        <v>113</v>
      </c>
      <c r="CT466" t="s">
        <v>113</v>
      </c>
      <c r="CU466" t="s">
        <v>113</v>
      </c>
      <c r="CV466" t="s">
        <v>113</v>
      </c>
      <c r="CW466" t="s">
        <v>113</v>
      </c>
      <c r="CX466" t="s">
        <v>113</v>
      </c>
      <c r="CY466" t="s">
        <v>2050</v>
      </c>
      <c r="CZ466" t="s">
        <v>153</v>
      </c>
    </row>
    <row r="467" spans="1:105" x14ac:dyDescent="0.3">
      <c r="A467" t="s">
        <v>2825</v>
      </c>
      <c r="B467" t="s">
        <v>2826</v>
      </c>
      <c r="C467" t="s">
        <v>107</v>
      </c>
      <c r="D467" t="s">
        <v>108</v>
      </c>
      <c r="F467" t="s">
        <v>2152</v>
      </c>
      <c r="G467" t="s">
        <v>110</v>
      </c>
      <c r="I467" t="s">
        <v>2827</v>
      </c>
      <c r="J467" t="s">
        <v>127</v>
      </c>
      <c r="K467" t="s">
        <v>113</v>
      </c>
      <c r="L467" t="s">
        <v>1712</v>
      </c>
      <c r="M467" t="s">
        <v>138</v>
      </c>
      <c r="P467" t="s">
        <v>113</v>
      </c>
      <c r="Q467" t="s">
        <v>116</v>
      </c>
      <c r="S467" t="s">
        <v>117</v>
      </c>
      <c r="T467" t="s">
        <v>113</v>
      </c>
      <c r="AD467" t="s">
        <v>113</v>
      </c>
      <c r="AG467" t="s">
        <v>119</v>
      </c>
      <c r="AI467" t="s">
        <v>119</v>
      </c>
      <c r="AJ467" t="s">
        <v>119</v>
      </c>
      <c r="BK467">
        <v>40</v>
      </c>
      <c r="CN467" t="s">
        <v>113</v>
      </c>
      <c r="CO467" t="s">
        <v>113</v>
      </c>
      <c r="CP467" t="s">
        <v>113</v>
      </c>
      <c r="CQ467" t="s">
        <v>113</v>
      </c>
      <c r="CR467" t="s">
        <v>113</v>
      </c>
      <c r="CS467" t="s">
        <v>113</v>
      </c>
      <c r="CT467" t="s">
        <v>113</v>
      </c>
      <c r="CU467" t="s">
        <v>113</v>
      </c>
      <c r="CV467" t="s">
        <v>113</v>
      </c>
      <c r="CW467" t="s">
        <v>113</v>
      </c>
      <c r="CX467" t="s">
        <v>113</v>
      </c>
      <c r="CY467" t="s">
        <v>119</v>
      </c>
      <c r="CZ467" t="s">
        <v>121</v>
      </c>
    </row>
    <row r="468" spans="1:105" x14ac:dyDescent="0.3">
      <c r="A468" t="s">
        <v>2828</v>
      </c>
      <c r="B468" t="s">
        <v>2829</v>
      </c>
      <c r="C468" t="s">
        <v>124</v>
      </c>
      <c r="D468" t="s">
        <v>108</v>
      </c>
      <c r="F468" t="s">
        <v>2830</v>
      </c>
      <c r="G468" t="s">
        <v>110</v>
      </c>
      <c r="I468" t="s">
        <v>2831</v>
      </c>
      <c r="J468" t="s">
        <v>112</v>
      </c>
      <c r="K468" t="s">
        <v>113</v>
      </c>
      <c r="L468" t="s">
        <v>2832</v>
      </c>
      <c r="M468" t="s">
        <v>163</v>
      </c>
      <c r="P468" t="s">
        <v>113</v>
      </c>
      <c r="Q468" t="s">
        <v>116</v>
      </c>
      <c r="S468" t="s">
        <v>117</v>
      </c>
      <c r="T468" t="s">
        <v>113</v>
      </c>
      <c r="AD468" t="s">
        <v>113</v>
      </c>
      <c r="AG468" t="s">
        <v>119</v>
      </c>
      <c r="AI468" t="s">
        <v>119</v>
      </c>
      <c r="AJ468" t="s">
        <v>119</v>
      </c>
      <c r="BK468">
        <v>60</v>
      </c>
      <c r="CN468" t="s">
        <v>113</v>
      </c>
      <c r="CO468" t="s">
        <v>113</v>
      </c>
      <c r="CP468" t="s">
        <v>113</v>
      </c>
      <c r="CQ468" t="s">
        <v>113</v>
      </c>
      <c r="CR468" t="s">
        <v>188</v>
      </c>
      <c r="CS468" t="s">
        <v>113</v>
      </c>
      <c r="CT468" t="s">
        <v>2833</v>
      </c>
      <c r="CU468" t="s">
        <v>113</v>
      </c>
      <c r="CV468" t="s">
        <v>113</v>
      </c>
      <c r="CW468" t="s">
        <v>113</v>
      </c>
      <c r="CX468" t="s">
        <v>113</v>
      </c>
      <c r="CY468" t="s">
        <v>515</v>
      </c>
      <c r="CZ468" t="s">
        <v>121</v>
      </c>
    </row>
    <row r="469" spans="1:105" x14ac:dyDescent="0.3">
      <c r="A469" t="s">
        <v>2834</v>
      </c>
      <c r="B469" t="s">
        <v>2835</v>
      </c>
      <c r="C469" t="s">
        <v>107</v>
      </c>
      <c r="D469" t="s">
        <v>108</v>
      </c>
      <c r="F469" t="s">
        <v>2836</v>
      </c>
      <c r="G469" t="s">
        <v>110</v>
      </c>
      <c r="I469" t="s">
        <v>2837</v>
      </c>
      <c r="J469" t="s">
        <v>127</v>
      </c>
      <c r="K469" t="s">
        <v>137</v>
      </c>
      <c r="L469" t="s">
        <v>2838</v>
      </c>
      <c r="M469" t="s">
        <v>163</v>
      </c>
      <c r="N469">
        <v>2</v>
      </c>
      <c r="O469" t="s">
        <v>2839</v>
      </c>
      <c r="P469">
        <v>46139</v>
      </c>
      <c r="Q469" t="s">
        <v>140</v>
      </c>
      <c r="R469">
        <v>46139</v>
      </c>
      <c r="S469" t="s">
        <v>252</v>
      </c>
      <c r="T469" t="s">
        <v>142</v>
      </c>
      <c r="U469" t="s">
        <v>112</v>
      </c>
      <c r="V469" t="s">
        <v>21</v>
      </c>
      <c r="W469" t="s">
        <v>144</v>
      </c>
      <c r="X469" t="s">
        <v>144</v>
      </c>
      <c r="Y469" t="s">
        <v>144</v>
      </c>
      <c r="Z469" t="s">
        <v>144</v>
      </c>
      <c r="AA469" t="s">
        <v>144</v>
      </c>
      <c r="AB469" t="s">
        <v>1462</v>
      </c>
      <c r="AC469" t="s">
        <v>146</v>
      </c>
      <c r="AD469" t="s">
        <v>147</v>
      </c>
      <c r="AE469">
        <v>46149</v>
      </c>
      <c r="AF469">
        <v>46149</v>
      </c>
      <c r="AG469">
        <v>46149</v>
      </c>
      <c r="AH469">
        <v>46154</v>
      </c>
      <c r="AI469">
        <v>46154</v>
      </c>
      <c r="AJ469">
        <v>46154</v>
      </c>
      <c r="AK469">
        <v>46149</v>
      </c>
      <c r="AL469">
        <v>46149</v>
      </c>
      <c r="AM469">
        <v>46149</v>
      </c>
      <c r="AN469">
        <v>46154</v>
      </c>
      <c r="AO469">
        <v>46160</v>
      </c>
      <c r="AP469">
        <v>46160</v>
      </c>
      <c r="AQ469" t="s">
        <v>148</v>
      </c>
      <c r="AR469" t="s">
        <v>148</v>
      </c>
      <c r="AS469" t="s">
        <v>148</v>
      </c>
      <c r="AT469">
        <v>46149</v>
      </c>
      <c r="AU469">
        <v>46149</v>
      </c>
      <c r="AV469">
        <v>46149</v>
      </c>
      <c r="AW469">
        <v>46149</v>
      </c>
      <c r="AX469">
        <v>46149</v>
      </c>
      <c r="AY469">
        <v>46149</v>
      </c>
      <c r="AZ469">
        <v>46157</v>
      </c>
      <c r="BA469">
        <v>46157</v>
      </c>
      <c r="BB469">
        <v>46157</v>
      </c>
      <c r="BC469">
        <v>46150</v>
      </c>
      <c r="BD469">
        <v>46156</v>
      </c>
      <c r="BE469">
        <v>46156</v>
      </c>
      <c r="BF469" t="s">
        <v>149</v>
      </c>
      <c r="BG469">
        <v>46158</v>
      </c>
      <c r="BH469">
        <v>46164</v>
      </c>
      <c r="BI469">
        <v>46164</v>
      </c>
      <c r="BJ469" t="s">
        <v>1462</v>
      </c>
      <c r="BK469">
        <v>40</v>
      </c>
      <c r="BL469">
        <v>46160</v>
      </c>
      <c r="BM469">
        <v>46170</v>
      </c>
      <c r="BN469">
        <v>46170</v>
      </c>
      <c r="BO469">
        <v>46163</v>
      </c>
      <c r="BP469">
        <v>46198</v>
      </c>
      <c r="BQ469">
        <v>46198</v>
      </c>
      <c r="BR469">
        <v>46170</v>
      </c>
      <c r="BS469">
        <v>46203</v>
      </c>
      <c r="BT469">
        <v>46203</v>
      </c>
      <c r="BU469">
        <v>46170</v>
      </c>
      <c r="BV469">
        <v>46163</v>
      </c>
      <c r="BW469">
        <v>46163</v>
      </c>
      <c r="BX469" t="s">
        <v>1469</v>
      </c>
      <c r="BY469">
        <v>46153</v>
      </c>
      <c r="BZ469">
        <v>46153</v>
      </c>
      <c r="CA469">
        <v>46157</v>
      </c>
      <c r="CI469">
        <v>46157</v>
      </c>
      <c r="CJ469">
        <v>46157</v>
      </c>
      <c r="CK469">
        <v>46157</v>
      </c>
      <c r="CN469" t="s">
        <v>113</v>
      </c>
      <c r="CO469" t="s">
        <v>113</v>
      </c>
      <c r="CP469" t="s">
        <v>113</v>
      </c>
      <c r="CQ469" t="s">
        <v>113</v>
      </c>
      <c r="CR469">
        <v>46160</v>
      </c>
      <c r="CS469">
        <v>46136</v>
      </c>
      <c r="CT469" t="s">
        <v>151</v>
      </c>
      <c r="CU469" t="s">
        <v>113</v>
      </c>
      <c r="CV469" t="s">
        <v>113</v>
      </c>
      <c r="CW469" t="s">
        <v>113</v>
      </c>
      <c r="CX469" t="s">
        <v>113</v>
      </c>
      <c r="CY469" t="s">
        <v>1175</v>
      </c>
      <c r="CZ469" t="s">
        <v>153</v>
      </c>
    </row>
    <row r="470" spans="1:105" x14ac:dyDescent="0.3">
      <c r="A470" t="s">
        <v>2840</v>
      </c>
      <c r="B470" t="s">
        <v>2841</v>
      </c>
      <c r="C470" t="s">
        <v>245</v>
      </c>
      <c r="D470" t="s">
        <v>108</v>
      </c>
      <c r="F470" t="s">
        <v>2842</v>
      </c>
      <c r="G470" t="s">
        <v>110</v>
      </c>
      <c r="I470" t="s">
        <v>2843</v>
      </c>
      <c r="J470" t="s">
        <v>249</v>
      </c>
      <c r="K470" t="s">
        <v>249</v>
      </c>
      <c r="L470" t="s">
        <v>2844</v>
      </c>
      <c r="M470" t="s">
        <v>163</v>
      </c>
      <c r="N470">
        <v>1</v>
      </c>
      <c r="O470" t="s">
        <v>2845</v>
      </c>
      <c r="P470">
        <v>46188</v>
      </c>
      <c r="Q470" t="s">
        <v>140</v>
      </c>
      <c r="R470">
        <v>46188</v>
      </c>
      <c r="S470" t="s">
        <v>252</v>
      </c>
      <c r="T470" t="s">
        <v>1408</v>
      </c>
      <c r="U470" t="s">
        <v>249</v>
      </c>
      <c r="V470" t="s">
        <v>21</v>
      </c>
      <c r="W470" t="s">
        <v>148</v>
      </c>
      <c r="X470" t="s">
        <v>148</v>
      </c>
      <c r="Y470" t="s">
        <v>148</v>
      </c>
      <c r="Z470" t="s">
        <v>148</v>
      </c>
      <c r="AA470" t="s">
        <v>148</v>
      </c>
      <c r="AB470" t="s">
        <v>145</v>
      </c>
      <c r="AC470" t="s">
        <v>113</v>
      </c>
      <c r="AD470" t="s">
        <v>255</v>
      </c>
      <c r="AE470">
        <v>46193</v>
      </c>
      <c r="AF470">
        <v>46193</v>
      </c>
      <c r="AG470">
        <v>46193</v>
      </c>
      <c r="AH470">
        <v>46195</v>
      </c>
      <c r="AI470">
        <v>46195</v>
      </c>
      <c r="AJ470">
        <v>46195</v>
      </c>
      <c r="AK470">
        <v>46193</v>
      </c>
      <c r="AL470">
        <v>46193</v>
      </c>
      <c r="AM470">
        <v>46193</v>
      </c>
      <c r="AN470">
        <v>46195</v>
      </c>
      <c r="AO470">
        <v>46195</v>
      </c>
      <c r="AP470">
        <v>46195</v>
      </c>
      <c r="AQ470" t="s">
        <v>148</v>
      </c>
      <c r="AR470" t="s">
        <v>148</v>
      </c>
      <c r="AS470" t="s">
        <v>148</v>
      </c>
      <c r="AT470">
        <v>46195</v>
      </c>
      <c r="AU470">
        <v>46192</v>
      </c>
      <c r="AV470">
        <v>46192</v>
      </c>
      <c r="AW470">
        <v>46195</v>
      </c>
      <c r="AX470">
        <v>46192</v>
      </c>
      <c r="AY470">
        <v>46192</v>
      </c>
      <c r="AZ470">
        <v>46198</v>
      </c>
      <c r="BA470">
        <v>46195</v>
      </c>
      <c r="BB470">
        <v>46195</v>
      </c>
      <c r="BC470">
        <v>46197</v>
      </c>
      <c r="BD470">
        <v>46196</v>
      </c>
      <c r="BE470">
        <v>46196</v>
      </c>
      <c r="BF470" t="s">
        <v>249</v>
      </c>
      <c r="BG470">
        <v>46198</v>
      </c>
      <c r="BH470">
        <v>46196</v>
      </c>
      <c r="BI470">
        <v>46196</v>
      </c>
      <c r="BJ470" t="s">
        <v>249</v>
      </c>
      <c r="BK470" t="s">
        <v>249</v>
      </c>
      <c r="BL470">
        <v>46201</v>
      </c>
      <c r="BM470">
        <v>46203</v>
      </c>
      <c r="BN470">
        <v>46203</v>
      </c>
      <c r="BO470">
        <v>46203</v>
      </c>
      <c r="BP470">
        <v>46203</v>
      </c>
      <c r="BQ470">
        <v>46203</v>
      </c>
      <c r="BR470">
        <v>46203</v>
      </c>
      <c r="BS470">
        <v>46219</v>
      </c>
      <c r="BT470">
        <v>46219</v>
      </c>
      <c r="BU470">
        <v>46203</v>
      </c>
      <c r="BV470">
        <v>46203</v>
      </c>
      <c r="BW470">
        <v>46203</v>
      </c>
      <c r="BX470" t="s">
        <v>2846</v>
      </c>
      <c r="BY470">
        <v>46188</v>
      </c>
      <c r="BZ470">
        <v>46188</v>
      </c>
      <c r="CA470">
        <v>46212</v>
      </c>
      <c r="CI470">
        <v>46203</v>
      </c>
      <c r="CJ470">
        <v>46212</v>
      </c>
      <c r="CK470">
        <v>46212</v>
      </c>
      <c r="CN470" t="s">
        <v>113</v>
      </c>
      <c r="CO470" t="s">
        <v>113</v>
      </c>
      <c r="CP470" t="s">
        <v>113</v>
      </c>
      <c r="CQ470" t="s">
        <v>113</v>
      </c>
      <c r="CR470" t="s">
        <v>113</v>
      </c>
      <c r="CS470" t="s">
        <v>113</v>
      </c>
      <c r="CT470" t="s">
        <v>113</v>
      </c>
      <c r="CU470" t="s">
        <v>113</v>
      </c>
      <c r="CV470" t="s">
        <v>113</v>
      </c>
      <c r="CW470" t="s">
        <v>113</v>
      </c>
      <c r="CX470" t="s">
        <v>113</v>
      </c>
      <c r="CY470" t="s">
        <v>119</v>
      </c>
      <c r="CZ470" t="s">
        <v>121</v>
      </c>
    </row>
    <row r="471" spans="1:105" x14ac:dyDescent="0.3">
      <c r="A471" t="s">
        <v>2847</v>
      </c>
      <c r="B471" t="s">
        <v>2848</v>
      </c>
      <c r="C471" t="s">
        <v>107</v>
      </c>
      <c r="D471" t="s">
        <v>108</v>
      </c>
      <c r="F471" t="s">
        <v>2849</v>
      </c>
      <c r="G471" t="s">
        <v>110</v>
      </c>
      <c r="M471" t="s">
        <v>163</v>
      </c>
      <c r="Q471" t="s">
        <v>116</v>
      </c>
      <c r="S471" t="s">
        <v>117</v>
      </c>
      <c r="CN471" t="s">
        <v>113</v>
      </c>
      <c r="CO471" t="s">
        <v>113</v>
      </c>
      <c r="CP471" t="s">
        <v>113</v>
      </c>
      <c r="CQ471" t="s">
        <v>113</v>
      </c>
      <c r="CR471" t="s">
        <v>188</v>
      </c>
      <c r="CS471">
        <v>0</v>
      </c>
      <c r="CT471" t="s">
        <v>380</v>
      </c>
      <c r="CU471" t="s">
        <v>2646</v>
      </c>
      <c r="CV471" t="s">
        <v>148</v>
      </c>
      <c r="CW471" t="s">
        <v>171</v>
      </c>
      <c r="CX471" t="s">
        <v>113</v>
      </c>
      <c r="CY471" t="s">
        <v>1830</v>
      </c>
      <c r="CZ471" t="s">
        <v>119</v>
      </c>
    </row>
    <row r="472" spans="1:105" x14ac:dyDescent="0.3">
      <c r="A472" t="s">
        <v>2850</v>
      </c>
      <c r="B472" t="s">
        <v>2851</v>
      </c>
      <c r="C472" t="s">
        <v>245</v>
      </c>
      <c r="D472" t="s">
        <v>108</v>
      </c>
      <c r="F472" t="s">
        <v>2852</v>
      </c>
      <c r="G472" t="s">
        <v>110</v>
      </c>
      <c r="I472" t="s">
        <v>2853</v>
      </c>
      <c r="J472" t="s">
        <v>249</v>
      </c>
      <c r="K472" t="s">
        <v>249</v>
      </c>
      <c r="L472" t="s">
        <v>2854</v>
      </c>
      <c r="M472" t="s">
        <v>163</v>
      </c>
      <c r="N472">
        <v>3</v>
      </c>
      <c r="O472" t="s">
        <v>2710</v>
      </c>
      <c r="P472">
        <v>46125</v>
      </c>
      <c r="Q472" t="s">
        <v>140</v>
      </c>
      <c r="R472">
        <v>46125</v>
      </c>
      <c r="S472" t="s">
        <v>141</v>
      </c>
      <c r="T472" t="s">
        <v>1422</v>
      </c>
      <c r="U472" t="s">
        <v>249</v>
      </c>
      <c r="V472" t="s">
        <v>143</v>
      </c>
      <c r="W472" t="s">
        <v>148</v>
      </c>
      <c r="X472" t="s">
        <v>148</v>
      </c>
      <c r="Y472" t="s">
        <v>148</v>
      </c>
      <c r="Z472" t="s">
        <v>148</v>
      </c>
      <c r="AA472" t="s">
        <v>148</v>
      </c>
      <c r="AB472" t="s">
        <v>2855</v>
      </c>
      <c r="AC472" t="s">
        <v>113</v>
      </c>
      <c r="AD472" t="s">
        <v>147</v>
      </c>
      <c r="AE472">
        <v>46136</v>
      </c>
      <c r="AF472">
        <v>46136</v>
      </c>
      <c r="AG472">
        <v>46136</v>
      </c>
      <c r="AH472">
        <v>46138</v>
      </c>
      <c r="AI472">
        <v>46138</v>
      </c>
      <c r="AJ472">
        <v>46138</v>
      </c>
      <c r="AK472">
        <v>46136</v>
      </c>
      <c r="AL472">
        <v>46136</v>
      </c>
      <c r="AM472">
        <v>46136</v>
      </c>
      <c r="AN472">
        <v>46138</v>
      </c>
      <c r="AO472">
        <v>46136</v>
      </c>
      <c r="AP472">
        <v>46136</v>
      </c>
      <c r="AT472">
        <v>46128</v>
      </c>
      <c r="AU472">
        <v>46128</v>
      </c>
      <c r="AV472">
        <v>46128</v>
      </c>
      <c r="AW472">
        <v>46128</v>
      </c>
      <c r="AX472">
        <v>46128</v>
      </c>
      <c r="AY472">
        <v>46128</v>
      </c>
      <c r="AZ472">
        <v>46131</v>
      </c>
      <c r="BA472">
        <v>46131</v>
      </c>
      <c r="BB472">
        <v>46131</v>
      </c>
      <c r="BC472">
        <v>46135</v>
      </c>
      <c r="BD472">
        <v>46135</v>
      </c>
      <c r="BE472">
        <v>46135</v>
      </c>
      <c r="BF472" t="s">
        <v>249</v>
      </c>
      <c r="BG472">
        <v>46136</v>
      </c>
      <c r="BH472">
        <v>46136</v>
      </c>
      <c r="BI472">
        <v>46136</v>
      </c>
      <c r="BJ472" t="s">
        <v>1331</v>
      </c>
      <c r="BK472" t="s">
        <v>249</v>
      </c>
      <c r="BL472">
        <v>46140</v>
      </c>
      <c r="BM472">
        <v>46140</v>
      </c>
      <c r="BN472">
        <v>46140</v>
      </c>
      <c r="BO472">
        <v>46140</v>
      </c>
      <c r="BP472">
        <v>46140</v>
      </c>
      <c r="BQ472">
        <v>46140</v>
      </c>
      <c r="BR472">
        <v>46142</v>
      </c>
      <c r="BS472">
        <v>46154</v>
      </c>
      <c r="BT472">
        <v>46154</v>
      </c>
      <c r="BU472">
        <v>46142</v>
      </c>
      <c r="BV472">
        <v>46142</v>
      </c>
      <c r="BW472">
        <v>46142</v>
      </c>
      <c r="BY472">
        <v>46129</v>
      </c>
      <c r="CI472">
        <v>46142</v>
      </c>
      <c r="CJ472">
        <v>46142</v>
      </c>
      <c r="CN472" t="s">
        <v>113</v>
      </c>
      <c r="CO472" t="s">
        <v>113</v>
      </c>
      <c r="CP472" t="s">
        <v>113</v>
      </c>
      <c r="CQ472" t="s">
        <v>113</v>
      </c>
      <c r="CR472" t="s">
        <v>113</v>
      </c>
      <c r="CS472" t="s">
        <v>113</v>
      </c>
      <c r="CT472" t="s">
        <v>113</v>
      </c>
      <c r="CU472" t="s">
        <v>113</v>
      </c>
      <c r="CV472" t="s">
        <v>113</v>
      </c>
      <c r="CW472" t="s">
        <v>113</v>
      </c>
      <c r="CX472" t="s">
        <v>113</v>
      </c>
      <c r="CY472" t="s">
        <v>119</v>
      </c>
      <c r="CZ472" t="s">
        <v>121</v>
      </c>
    </row>
    <row r="473" spans="1:105" x14ac:dyDescent="0.3">
      <c r="A473" t="s">
        <v>2856</v>
      </c>
      <c r="B473" t="s">
        <v>2857</v>
      </c>
      <c r="C473" t="s">
        <v>107</v>
      </c>
      <c r="D473" t="s">
        <v>108</v>
      </c>
      <c r="F473" t="s">
        <v>2858</v>
      </c>
      <c r="G473" t="s">
        <v>110</v>
      </c>
      <c r="I473" t="s">
        <v>2859</v>
      </c>
      <c r="J473" t="s">
        <v>112</v>
      </c>
      <c r="K473" t="s">
        <v>113</v>
      </c>
      <c r="L473" t="s">
        <v>2860</v>
      </c>
      <c r="M473" t="s">
        <v>163</v>
      </c>
      <c r="P473" t="s">
        <v>113</v>
      </c>
      <c r="Q473" t="s">
        <v>116</v>
      </c>
      <c r="S473" t="s">
        <v>117</v>
      </c>
      <c r="T473" t="s">
        <v>113</v>
      </c>
      <c r="AD473" t="s">
        <v>113</v>
      </c>
      <c r="AG473" t="s">
        <v>119</v>
      </c>
      <c r="AI473" t="s">
        <v>119</v>
      </c>
      <c r="AJ473" t="s">
        <v>119</v>
      </c>
      <c r="BK473">
        <v>40</v>
      </c>
      <c r="CN473" t="s">
        <v>113</v>
      </c>
      <c r="CO473" t="s">
        <v>113</v>
      </c>
      <c r="CP473" t="s">
        <v>113</v>
      </c>
      <c r="CQ473" t="s">
        <v>113</v>
      </c>
      <c r="CR473" t="s">
        <v>113</v>
      </c>
      <c r="CS473" t="s">
        <v>113</v>
      </c>
      <c r="CT473" t="s">
        <v>113</v>
      </c>
      <c r="CU473" t="s">
        <v>113</v>
      </c>
      <c r="CV473" t="s">
        <v>113</v>
      </c>
      <c r="CW473" t="s">
        <v>113</v>
      </c>
      <c r="CX473" t="s">
        <v>113</v>
      </c>
      <c r="CY473" t="s">
        <v>119</v>
      </c>
      <c r="CZ473" t="s">
        <v>121</v>
      </c>
    </row>
    <row r="474" spans="1:105" x14ac:dyDescent="0.3">
      <c r="A474" t="s">
        <v>2861</v>
      </c>
      <c r="B474" t="s">
        <v>2862</v>
      </c>
      <c r="C474" t="s">
        <v>107</v>
      </c>
      <c r="D474" t="s">
        <v>108</v>
      </c>
      <c r="F474" t="s">
        <v>2863</v>
      </c>
      <c r="G474" t="s">
        <v>1356</v>
      </c>
      <c r="I474" t="s">
        <v>2864</v>
      </c>
      <c r="J474" t="s">
        <v>127</v>
      </c>
      <c r="K474" t="s">
        <v>137</v>
      </c>
      <c r="L474" t="s">
        <v>2865</v>
      </c>
      <c r="M474" t="s">
        <v>888</v>
      </c>
      <c r="N474">
        <v>1</v>
      </c>
      <c r="P474">
        <v>46216</v>
      </c>
      <c r="Q474" t="s">
        <v>140</v>
      </c>
      <c r="R474">
        <v>46238</v>
      </c>
      <c r="S474" t="s">
        <v>252</v>
      </c>
      <c r="T474" t="s">
        <v>253</v>
      </c>
      <c r="U474" t="s">
        <v>112</v>
      </c>
      <c r="V474" t="s">
        <v>143</v>
      </c>
      <c r="W474" t="s">
        <v>144</v>
      </c>
      <c r="X474" t="s">
        <v>144</v>
      </c>
      <c r="Y474" t="s">
        <v>144</v>
      </c>
      <c r="Z474" t="s">
        <v>144</v>
      </c>
      <c r="AA474" t="s">
        <v>144</v>
      </c>
      <c r="AB474" t="s">
        <v>145</v>
      </c>
      <c r="AC474" t="s">
        <v>146</v>
      </c>
      <c r="AD474" t="s">
        <v>147</v>
      </c>
      <c r="AE474">
        <v>46230</v>
      </c>
      <c r="AF474">
        <v>46234</v>
      </c>
      <c r="AG474">
        <v>46234</v>
      </c>
      <c r="AH474">
        <v>46237</v>
      </c>
      <c r="AI474">
        <v>46245</v>
      </c>
      <c r="AJ474">
        <v>46245</v>
      </c>
      <c r="AK474">
        <v>46230</v>
      </c>
      <c r="AL474">
        <v>46234</v>
      </c>
      <c r="AM474">
        <v>46234</v>
      </c>
      <c r="AN474">
        <v>46237</v>
      </c>
      <c r="AO474">
        <v>46245</v>
      </c>
      <c r="AP474">
        <v>46245</v>
      </c>
      <c r="AQ474" t="s">
        <v>148</v>
      </c>
      <c r="AR474" t="s">
        <v>148</v>
      </c>
      <c r="AS474" t="s">
        <v>148</v>
      </c>
      <c r="AT474">
        <v>46231</v>
      </c>
      <c r="AU474">
        <v>46242</v>
      </c>
      <c r="AV474">
        <v>46242</v>
      </c>
      <c r="AW474">
        <v>46231</v>
      </c>
      <c r="AX474">
        <v>46242</v>
      </c>
      <c r="AY474">
        <v>46242</v>
      </c>
      <c r="AZ474">
        <v>46238</v>
      </c>
      <c r="BA474">
        <v>46248</v>
      </c>
      <c r="BB474">
        <v>46248</v>
      </c>
      <c r="BC474">
        <v>46233</v>
      </c>
      <c r="BD474">
        <v>46244</v>
      </c>
      <c r="BE474">
        <v>46244</v>
      </c>
      <c r="BF474" t="s">
        <v>149</v>
      </c>
      <c r="BG474">
        <v>46239</v>
      </c>
      <c r="BH474">
        <v>46253</v>
      </c>
      <c r="BI474">
        <v>46253</v>
      </c>
      <c r="BJ474" t="s">
        <v>145</v>
      </c>
      <c r="BK474">
        <v>30</v>
      </c>
      <c r="BL474">
        <v>46242</v>
      </c>
      <c r="BM474">
        <v>46258</v>
      </c>
      <c r="BN474">
        <v>46258</v>
      </c>
      <c r="BO474">
        <v>46245</v>
      </c>
      <c r="BP474">
        <v>46260</v>
      </c>
      <c r="BQ474">
        <v>46260</v>
      </c>
      <c r="BR474">
        <v>46252</v>
      </c>
      <c r="BS474">
        <v>46265</v>
      </c>
      <c r="BT474">
        <v>46265</v>
      </c>
      <c r="BU474">
        <v>46252</v>
      </c>
      <c r="BV474">
        <v>46265</v>
      </c>
      <c r="BW474">
        <v>46265</v>
      </c>
      <c r="BX474" t="s">
        <v>2866</v>
      </c>
      <c r="BY474">
        <v>46238</v>
      </c>
      <c r="BZ474">
        <v>46238</v>
      </c>
      <c r="CA474">
        <v>46261</v>
      </c>
      <c r="CE474">
        <v>77106</v>
      </c>
      <c r="CF474">
        <v>0.8</v>
      </c>
      <c r="CI474">
        <v>46252</v>
      </c>
      <c r="CJ474">
        <v>46261</v>
      </c>
      <c r="CK474">
        <v>46261</v>
      </c>
      <c r="CN474" t="s">
        <v>113</v>
      </c>
      <c r="CO474" t="s">
        <v>113</v>
      </c>
      <c r="CP474" t="s">
        <v>113</v>
      </c>
      <c r="CQ474" t="s">
        <v>2861</v>
      </c>
      <c r="CR474">
        <v>46223</v>
      </c>
      <c r="CS474">
        <v>46216</v>
      </c>
      <c r="CT474" t="s">
        <v>151</v>
      </c>
      <c r="CU474" t="s">
        <v>170</v>
      </c>
      <c r="CV474" t="s">
        <v>144</v>
      </c>
      <c r="CW474" t="s">
        <v>171</v>
      </c>
      <c r="CX474" t="s">
        <v>113</v>
      </c>
      <c r="CY474" t="s">
        <v>152</v>
      </c>
      <c r="CZ474" t="s">
        <v>153</v>
      </c>
      <c r="DA474" t="s">
        <v>104</v>
      </c>
    </row>
    <row r="475" spans="1:105" x14ac:dyDescent="0.3">
      <c r="A475" t="s">
        <v>2867</v>
      </c>
      <c r="B475" t="s">
        <v>2868</v>
      </c>
      <c r="C475" t="s">
        <v>245</v>
      </c>
      <c r="D475" t="s">
        <v>108</v>
      </c>
      <c r="F475" t="s">
        <v>2869</v>
      </c>
      <c r="G475" t="s">
        <v>110</v>
      </c>
      <c r="I475" t="s">
        <v>2870</v>
      </c>
      <c r="J475" t="s">
        <v>249</v>
      </c>
      <c r="K475" t="s">
        <v>249</v>
      </c>
      <c r="L475" t="s">
        <v>2871</v>
      </c>
      <c r="M475" t="s">
        <v>163</v>
      </c>
      <c r="N475">
        <v>3</v>
      </c>
      <c r="O475" t="s">
        <v>2710</v>
      </c>
      <c r="P475">
        <v>46125</v>
      </c>
      <c r="Q475" t="s">
        <v>140</v>
      </c>
      <c r="R475">
        <v>46125</v>
      </c>
      <c r="S475" t="s">
        <v>141</v>
      </c>
      <c r="T475" t="s">
        <v>179</v>
      </c>
      <c r="U475" t="s">
        <v>249</v>
      </c>
      <c r="V475" t="s">
        <v>143</v>
      </c>
      <c r="W475" t="s">
        <v>148</v>
      </c>
      <c r="X475" t="s">
        <v>148</v>
      </c>
      <c r="Y475" t="s">
        <v>148</v>
      </c>
      <c r="Z475" t="s">
        <v>148</v>
      </c>
      <c r="AA475" t="s">
        <v>148</v>
      </c>
      <c r="AB475" t="s">
        <v>2855</v>
      </c>
      <c r="AC475" t="s">
        <v>113</v>
      </c>
      <c r="AD475" t="s">
        <v>147</v>
      </c>
      <c r="AE475">
        <v>46136</v>
      </c>
      <c r="AF475">
        <v>46136</v>
      </c>
      <c r="AG475">
        <v>46136</v>
      </c>
      <c r="AH475">
        <v>46138</v>
      </c>
      <c r="AI475">
        <v>46138</v>
      </c>
      <c r="AJ475">
        <v>46138</v>
      </c>
      <c r="AK475">
        <v>46136</v>
      </c>
      <c r="AL475">
        <v>46136</v>
      </c>
      <c r="AM475">
        <v>46136</v>
      </c>
      <c r="AN475">
        <v>46138</v>
      </c>
      <c r="AO475">
        <v>46136</v>
      </c>
      <c r="AP475">
        <v>46136</v>
      </c>
      <c r="AT475">
        <v>46128</v>
      </c>
      <c r="AU475">
        <v>46128</v>
      </c>
      <c r="AV475">
        <v>46128</v>
      </c>
      <c r="AW475">
        <v>46128</v>
      </c>
      <c r="AX475">
        <v>46128</v>
      </c>
      <c r="AY475">
        <v>46128</v>
      </c>
      <c r="AZ475">
        <v>46131</v>
      </c>
      <c r="BA475">
        <v>46131</v>
      </c>
      <c r="BB475">
        <v>46131</v>
      </c>
      <c r="BC475">
        <v>46135</v>
      </c>
      <c r="BD475">
        <v>46135</v>
      </c>
      <c r="BE475">
        <v>46135</v>
      </c>
      <c r="BF475" t="s">
        <v>249</v>
      </c>
      <c r="BG475">
        <v>46136</v>
      </c>
      <c r="BH475">
        <v>46136</v>
      </c>
      <c r="BI475">
        <v>46136</v>
      </c>
      <c r="BJ475" t="s">
        <v>1331</v>
      </c>
      <c r="BL475">
        <v>46140</v>
      </c>
      <c r="BM475">
        <v>46140</v>
      </c>
      <c r="BN475">
        <v>46140</v>
      </c>
      <c r="BO475">
        <v>46140</v>
      </c>
      <c r="BP475">
        <v>46140</v>
      </c>
      <c r="BQ475">
        <v>46140</v>
      </c>
      <c r="BR475">
        <v>46142</v>
      </c>
      <c r="BS475">
        <v>46142</v>
      </c>
      <c r="BT475">
        <v>46142</v>
      </c>
      <c r="BU475">
        <v>46142</v>
      </c>
      <c r="BV475">
        <v>46142</v>
      </c>
      <c r="BY475">
        <v>46129</v>
      </c>
      <c r="CI475">
        <v>46142</v>
      </c>
      <c r="CJ475">
        <v>46142</v>
      </c>
      <c r="CN475" t="s">
        <v>113</v>
      </c>
      <c r="CO475" t="s">
        <v>113</v>
      </c>
      <c r="CP475" t="s">
        <v>113</v>
      </c>
      <c r="CQ475" t="s">
        <v>113</v>
      </c>
      <c r="CR475" t="s">
        <v>113</v>
      </c>
      <c r="CS475" t="s">
        <v>113</v>
      </c>
      <c r="CT475" t="s">
        <v>113</v>
      </c>
      <c r="CU475" t="s">
        <v>113</v>
      </c>
      <c r="CV475" t="s">
        <v>113</v>
      </c>
      <c r="CW475" t="s">
        <v>113</v>
      </c>
      <c r="CX475" t="s">
        <v>113</v>
      </c>
      <c r="CY475" t="s">
        <v>119</v>
      </c>
      <c r="CZ475" t="s">
        <v>121</v>
      </c>
    </row>
    <row r="476" spans="1:105" x14ac:dyDescent="0.3">
      <c r="A476" t="s">
        <v>2872</v>
      </c>
      <c r="B476" t="s">
        <v>2873</v>
      </c>
      <c r="C476" t="s">
        <v>245</v>
      </c>
      <c r="D476" t="s">
        <v>108</v>
      </c>
      <c r="F476" t="s">
        <v>2874</v>
      </c>
      <c r="G476" t="s">
        <v>110</v>
      </c>
      <c r="J476" t="s">
        <v>249</v>
      </c>
      <c r="K476" t="s">
        <v>249</v>
      </c>
      <c r="L476" t="s">
        <v>2875</v>
      </c>
      <c r="M476" t="s">
        <v>218</v>
      </c>
      <c r="Q476" t="s">
        <v>116</v>
      </c>
      <c r="S476" t="s">
        <v>117</v>
      </c>
      <c r="T476" t="s">
        <v>113</v>
      </c>
      <c r="U476" t="s">
        <v>249</v>
      </c>
      <c r="W476" t="s">
        <v>148</v>
      </c>
      <c r="X476" t="s">
        <v>148</v>
      </c>
      <c r="Y476" t="s">
        <v>148</v>
      </c>
      <c r="Z476" t="s">
        <v>148</v>
      </c>
      <c r="AA476" t="s">
        <v>148</v>
      </c>
      <c r="AC476" t="s">
        <v>113</v>
      </c>
      <c r="AD476" t="s">
        <v>255</v>
      </c>
      <c r="BJ476" t="s">
        <v>249</v>
      </c>
      <c r="BK476" t="s">
        <v>249</v>
      </c>
      <c r="CN476" t="s">
        <v>113</v>
      </c>
      <c r="CO476" t="s">
        <v>113</v>
      </c>
      <c r="CP476" t="s">
        <v>113</v>
      </c>
      <c r="CQ476" t="s">
        <v>113</v>
      </c>
      <c r="CR476" t="s">
        <v>113</v>
      </c>
      <c r="CS476" t="s">
        <v>113</v>
      </c>
      <c r="CT476" t="s">
        <v>113</v>
      </c>
      <c r="CU476" t="s">
        <v>355</v>
      </c>
      <c r="CV476" t="s">
        <v>356</v>
      </c>
      <c r="CW476" t="s">
        <v>171</v>
      </c>
      <c r="CX476" t="s">
        <v>113</v>
      </c>
      <c r="CY476" t="s">
        <v>119</v>
      </c>
      <c r="CZ476" t="s">
        <v>121</v>
      </c>
    </row>
    <row r="477" spans="1:105" x14ac:dyDescent="0.3">
      <c r="A477" t="s">
        <v>2876</v>
      </c>
      <c r="B477" t="s">
        <v>2877</v>
      </c>
      <c r="C477" t="s">
        <v>1098</v>
      </c>
      <c r="D477" t="s">
        <v>108</v>
      </c>
      <c r="F477" t="s">
        <v>2878</v>
      </c>
      <c r="G477" t="s">
        <v>110</v>
      </c>
      <c r="I477" t="s">
        <v>2879</v>
      </c>
      <c r="J477" t="s">
        <v>112</v>
      </c>
      <c r="K477" t="s">
        <v>113</v>
      </c>
      <c r="L477" t="s">
        <v>2880</v>
      </c>
      <c r="M477" t="s">
        <v>218</v>
      </c>
      <c r="P477" t="s">
        <v>113</v>
      </c>
      <c r="Q477" t="s">
        <v>116</v>
      </c>
      <c r="S477" t="s">
        <v>117</v>
      </c>
      <c r="T477" t="s">
        <v>113</v>
      </c>
      <c r="AD477" t="s">
        <v>113</v>
      </c>
      <c r="AG477" t="s">
        <v>119</v>
      </c>
      <c r="AI477">
        <v>45844</v>
      </c>
      <c r="AJ477" t="s">
        <v>119</v>
      </c>
      <c r="BK477">
        <v>60</v>
      </c>
      <c r="CN477" t="s">
        <v>113</v>
      </c>
      <c r="CO477" t="s">
        <v>113</v>
      </c>
      <c r="CP477" t="s">
        <v>113</v>
      </c>
      <c r="CQ477" t="s">
        <v>113</v>
      </c>
      <c r="CR477" t="s">
        <v>113</v>
      </c>
      <c r="CS477" t="s">
        <v>113</v>
      </c>
      <c r="CT477" t="s">
        <v>113</v>
      </c>
      <c r="CU477" t="s">
        <v>113</v>
      </c>
      <c r="CV477" t="s">
        <v>113</v>
      </c>
      <c r="CW477" t="s">
        <v>113</v>
      </c>
      <c r="CX477" t="s">
        <v>113</v>
      </c>
      <c r="CY477" t="s">
        <v>2881</v>
      </c>
      <c r="CZ477" t="s">
        <v>121</v>
      </c>
    </row>
    <row r="478" spans="1:105" x14ac:dyDescent="0.3">
      <c r="A478" t="s">
        <v>2882</v>
      </c>
      <c r="B478" t="s">
        <v>2883</v>
      </c>
      <c r="C478" t="s">
        <v>245</v>
      </c>
      <c r="D478" t="s">
        <v>108</v>
      </c>
      <c r="F478" t="s">
        <v>2884</v>
      </c>
      <c r="G478" t="s">
        <v>110</v>
      </c>
      <c r="J478" t="s">
        <v>249</v>
      </c>
      <c r="K478" t="s">
        <v>249</v>
      </c>
      <c r="L478" t="s">
        <v>2885</v>
      </c>
      <c r="M478" t="s">
        <v>218</v>
      </c>
      <c r="Q478" t="s">
        <v>116</v>
      </c>
      <c r="S478" t="s">
        <v>117</v>
      </c>
      <c r="T478" t="s">
        <v>113</v>
      </c>
      <c r="U478" t="s">
        <v>249</v>
      </c>
      <c r="W478" t="s">
        <v>148</v>
      </c>
      <c r="X478" t="s">
        <v>148</v>
      </c>
      <c r="Y478" t="s">
        <v>148</v>
      </c>
      <c r="Z478" t="s">
        <v>148</v>
      </c>
      <c r="AA478" t="s">
        <v>148</v>
      </c>
      <c r="AC478" t="s">
        <v>113</v>
      </c>
      <c r="AD478" t="s">
        <v>255</v>
      </c>
      <c r="BJ478" t="s">
        <v>249</v>
      </c>
      <c r="BK478" t="s">
        <v>249</v>
      </c>
      <c r="CN478" t="s">
        <v>113</v>
      </c>
      <c r="CO478" t="s">
        <v>113</v>
      </c>
      <c r="CP478" t="s">
        <v>113</v>
      </c>
      <c r="CQ478" t="s">
        <v>113</v>
      </c>
      <c r="CR478" t="s">
        <v>113</v>
      </c>
      <c r="CS478" t="s">
        <v>113</v>
      </c>
      <c r="CT478" t="s">
        <v>113</v>
      </c>
      <c r="CU478" t="s">
        <v>355</v>
      </c>
      <c r="CV478" t="s">
        <v>2734</v>
      </c>
      <c r="CW478" t="s">
        <v>2735</v>
      </c>
      <c r="CX478" t="s">
        <v>113</v>
      </c>
      <c r="CY478" t="s">
        <v>119</v>
      </c>
      <c r="CZ478" t="s">
        <v>121</v>
      </c>
    </row>
    <row r="479" spans="1:105" x14ac:dyDescent="0.3">
      <c r="A479" t="s">
        <v>2886</v>
      </c>
      <c r="B479" t="s">
        <v>2887</v>
      </c>
      <c r="D479" t="s">
        <v>108</v>
      </c>
      <c r="F479" t="s">
        <v>2888</v>
      </c>
      <c r="G479" t="s">
        <v>110</v>
      </c>
      <c r="I479" t="s">
        <v>2889</v>
      </c>
      <c r="J479" t="s">
        <v>112</v>
      </c>
      <c r="K479" t="s">
        <v>113</v>
      </c>
      <c r="L479" t="s">
        <v>2890</v>
      </c>
      <c r="M479" t="s">
        <v>218</v>
      </c>
      <c r="P479" t="s">
        <v>113</v>
      </c>
      <c r="Q479" t="s">
        <v>116</v>
      </c>
      <c r="S479" t="s">
        <v>117</v>
      </c>
      <c r="T479" t="s">
        <v>113</v>
      </c>
      <c r="AD479" t="s">
        <v>113</v>
      </c>
      <c r="AG479" t="s">
        <v>119</v>
      </c>
      <c r="AI479" t="s">
        <v>119</v>
      </c>
      <c r="AJ479" t="s">
        <v>119</v>
      </c>
      <c r="CN479" t="s">
        <v>113</v>
      </c>
      <c r="CO479" t="s">
        <v>113</v>
      </c>
      <c r="CP479" t="s">
        <v>113</v>
      </c>
      <c r="CQ479" t="s">
        <v>113</v>
      </c>
      <c r="CR479" t="s">
        <v>113</v>
      </c>
      <c r="CS479" t="s">
        <v>113</v>
      </c>
      <c r="CT479" t="s">
        <v>113</v>
      </c>
      <c r="CU479" t="s">
        <v>113</v>
      </c>
      <c r="CV479" t="s">
        <v>113</v>
      </c>
      <c r="CW479" t="s">
        <v>113</v>
      </c>
      <c r="CX479" t="s">
        <v>113</v>
      </c>
      <c r="CY479" t="s">
        <v>119</v>
      </c>
      <c r="CZ479" t="s">
        <v>121</v>
      </c>
    </row>
    <row r="480" spans="1:105" x14ac:dyDescent="0.3">
      <c r="A480" t="s">
        <v>2891</v>
      </c>
      <c r="B480" t="s">
        <v>2892</v>
      </c>
      <c r="C480" t="s">
        <v>883</v>
      </c>
      <c r="D480" t="s">
        <v>108</v>
      </c>
      <c r="F480" t="s">
        <v>2893</v>
      </c>
      <c r="G480" t="s">
        <v>110</v>
      </c>
      <c r="I480" t="s">
        <v>2894</v>
      </c>
      <c r="J480" t="s">
        <v>112</v>
      </c>
      <c r="K480" t="s">
        <v>113</v>
      </c>
      <c r="L480" t="s">
        <v>2895</v>
      </c>
      <c r="M480" t="s">
        <v>218</v>
      </c>
      <c r="P480" t="s">
        <v>113</v>
      </c>
      <c r="Q480" t="s">
        <v>116</v>
      </c>
      <c r="S480" t="s">
        <v>117</v>
      </c>
      <c r="T480" t="s">
        <v>113</v>
      </c>
      <c r="AD480" t="s">
        <v>113</v>
      </c>
      <c r="AG480" t="s">
        <v>119</v>
      </c>
      <c r="AI480">
        <v>45844</v>
      </c>
      <c r="AJ480" t="s">
        <v>119</v>
      </c>
      <c r="BK480">
        <v>60</v>
      </c>
      <c r="CN480" t="s">
        <v>113</v>
      </c>
      <c r="CO480" t="s">
        <v>113</v>
      </c>
      <c r="CP480" t="s">
        <v>113</v>
      </c>
      <c r="CQ480" t="s">
        <v>113</v>
      </c>
      <c r="CR480" t="s">
        <v>113</v>
      </c>
      <c r="CS480" t="s">
        <v>113</v>
      </c>
      <c r="CT480" t="s">
        <v>113</v>
      </c>
      <c r="CU480" t="s">
        <v>113</v>
      </c>
      <c r="CV480" t="s">
        <v>113</v>
      </c>
      <c r="CW480" t="s">
        <v>113</v>
      </c>
      <c r="CX480" t="s">
        <v>113</v>
      </c>
      <c r="CY480" t="s">
        <v>2881</v>
      </c>
      <c r="CZ480" t="s">
        <v>121</v>
      </c>
    </row>
    <row r="481" spans="1:104" x14ac:dyDescent="0.3">
      <c r="A481" t="s">
        <v>2896</v>
      </c>
      <c r="B481" t="s">
        <v>2897</v>
      </c>
      <c r="C481" t="s">
        <v>245</v>
      </c>
      <c r="D481" t="s">
        <v>108</v>
      </c>
      <c r="F481" t="s">
        <v>2898</v>
      </c>
      <c r="G481" t="s">
        <v>110</v>
      </c>
      <c r="I481" t="s">
        <v>2899</v>
      </c>
      <c r="J481" t="s">
        <v>249</v>
      </c>
      <c r="K481" t="s">
        <v>249</v>
      </c>
      <c r="L481" t="s">
        <v>2900</v>
      </c>
      <c r="M481" t="s">
        <v>218</v>
      </c>
      <c r="P481">
        <v>46096</v>
      </c>
      <c r="Q481" t="s">
        <v>140</v>
      </c>
      <c r="R481">
        <v>46096</v>
      </c>
      <c r="S481" t="s">
        <v>141</v>
      </c>
      <c r="T481" t="s">
        <v>2901</v>
      </c>
      <c r="U481" t="s">
        <v>249</v>
      </c>
      <c r="V481" t="s">
        <v>143</v>
      </c>
      <c r="W481" t="s">
        <v>148</v>
      </c>
      <c r="X481" t="s">
        <v>148</v>
      </c>
      <c r="Y481" t="s">
        <v>148</v>
      </c>
      <c r="Z481" t="s">
        <v>148</v>
      </c>
      <c r="AA481" t="s">
        <v>148</v>
      </c>
      <c r="AB481" t="s">
        <v>375</v>
      </c>
      <c r="AC481" t="s">
        <v>113</v>
      </c>
      <c r="AD481" t="s">
        <v>376</v>
      </c>
      <c r="AE481">
        <v>46101</v>
      </c>
      <c r="AF481">
        <v>46106</v>
      </c>
      <c r="AG481">
        <v>46106</v>
      </c>
      <c r="AH481">
        <v>46104</v>
      </c>
      <c r="AI481">
        <v>46107</v>
      </c>
      <c r="AJ481">
        <v>46107</v>
      </c>
      <c r="AK481">
        <v>46101</v>
      </c>
      <c r="AL481">
        <v>46106</v>
      </c>
      <c r="AM481">
        <v>46106</v>
      </c>
      <c r="AN481">
        <v>46104</v>
      </c>
      <c r="AO481">
        <v>46107</v>
      </c>
      <c r="AP481">
        <v>46107</v>
      </c>
      <c r="AT481">
        <v>46104</v>
      </c>
      <c r="AU481">
        <v>46104</v>
      </c>
      <c r="AV481">
        <v>46104</v>
      </c>
      <c r="AW481">
        <v>46104</v>
      </c>
      <c r="AX481">
        <v>46104</v>
      </c>
      <c r="AY481">
        <v>46104</v>
      </c>
      <c r="AZ481">
        <v>46110</v>
      </c>
      <c r="BA481">
        <v>46106</v>
      </c>
      <c r="BB481">
        <v>46106</v>
      </c>
      <c r="BC481">
        <v>46106</v>
      </c>
      <c r="BD481">
        <v>46104</v>
      </c>
      <c r="BE481">
        <v>46104</v>
      </c>
      <c r="BG481">
        <v>46109</v>
      </c>
      <c r="BH481">
        <v>46105</v>
      </c>
      <c r="BI481">
        <v>46105</v>
      </c>
      <c r="BL481">
        <v>46115</v>
      </c>
      <c r="BM481">
        <v>46107</v>
      </c>
      <c r="BN481">
        <v>46107</v>
      </c>
      <c r="BO481">
        <v>46117</v>
      </c>
      <c r="BP481">
        <v>46108</v>
      </c>
      <c r="BQ481">
        <v>46108</v>
      </c>
      <c r="BR481">
        <v>46117</v>
      </c>
      <c r="BS481">
        <v>46112</v>
      </c>
      <c r="BT481">
        <v>46112</v>
      </c>
      <c r="BU481">
        <v>46117</v>
      </c>
      <c r="BV481">
        <v>46108</v>
      </c>
      <c r="BW481">
        <v>46108</v>
      </c>
      <c r="BX481" t="s">
        <v>2902</v>
      </c>
      <c r="BY481">
        <v>46105</v>
      </c>
      <c r="BZ481">
        <v>46105</v>
      </c>
      <c r="CI481">
        <v>46117</v>
      </c>
      <c r="CJ481">
        <v>46112</v>
      </c>
      <c r="CN481" t="s">
        <v>113</v>
      </c>
      <c r="CO481" t="s">
        <v>113</v>
      </c>
      <c r="CP481" t="s">
        <v>113</v>
      </c>
      <c r="CQ481" t="s">
        <v>113</v>
      </c>
      <c r="CR481" t="s">
        <v>113</v>
      </c>
      <c r="CS481" t="s">
        <v>113</v>
      </c>
      <c r="CT481" t="s">
        <v>113</v>
      </c>
      <c r="CU481" t="s">
        <v>113</v>
      </c>
      <c r="CV481" t="s">
        <v>113</v>
      </c>
      <c r="CW481" t="s">
        <v>113</v>
      </c>
      <c r="CX481" t="s">
        <v>113</v>
      </c>
      <c r="CY481" t="s">
        <v>119</v>
      </c>
      <c r="CZ481" t="s">
        <v>121</v>
      </c>
    </row>
    <row r="482" spans="1:104" x14ac:dyDescent="0.3">
      <c r="A482" t="s">
        <v>2903</v>
      </c>
      <c r="B482" t="s">
        <v>2904</v>
      </c>
      <c r="C482" t="s">
        <v>213</v>
      </c>
      <c r="D482" t="s">
        <v>108</v>
      </c>
      <c r="F482" t="s">
        <v>2905</v>
      </c>
      <c r="G482" t="s">
        <v>110</v>
      </c>
      <c r="I482" t="s">
        <v>2906</v>
      </c>
      <c r="J482" t="s">
        <v>127</v>
      </c>
      <c r="K482" t="s">
        <v>137</v>
      </c>
      <c r="L482" t="s">
        <v>2907</v>
      </c>
      <c r="M482" t="s">
        <v>226</v>
      </c>
      <c r="N482">
        <v>3</v>
      </c>
      <c r="O482" t="s">
        <v>2908</v>
      </c>
      <c r="P482">
        <v>46190</v>
      </c>
      <c r="Q482" t="s">
        <v>140</v>
      </c>
      <c r="R482">
        <v>46190</v>
      </c>
      <c r="S482" t="s">
        <v>252</v>
      </c>
      <c r="T482" t="s">
        <v>1408</v>
      </c>
      <c r="U482" t="s">
        <v>112</v>
      </c>
      <c r="V482" t="s">
        <v>143</v>
      </c>
      <c r="W482" t="s">
        <v>144</v>
      </c>
      <c r="X482" t="s">
        <v>144</v>
      </c>
      <c r="Y482" t="s">
        <v>144</v>
      </c>
      <c r="Z482" t="s">
        <v>144</v>
      </c>
      <c r="AA482" t="s">
        <v>144</v>
      </c>
      <c r="AB482" t="s">
        <v>1322</v>
      </c>
      <c r="AC482" t="s">
        <v>146</v>
      </c>
      <c r="AD482" t="s">
        <v>376</v>
      </c>
      <c r="AE482">
        <v>46199</v>
      </c>
      <c r="AF482">
        <v>46199</v>
      </c>
      <c r="AG482">
        <v>46199</v>
      </c>
      <c r="AH482">
        <v>46202</v>
      </c>
      <c r="AI482">
        <v>46204</v>
      </c>
      <c r="AJ482">
        <v>46204</v>
      </c>
      <c r="AK482">
        <v>46213</v>
      </c>
      <c r="AL482">
        <v>46206</v>
      </c>
      <c r="AM482">
        <v>46206</v>
      </c>
      <c r="AN482">
        <v>46216</v>
      </c>
      <c r="AO482">
        <v>46218</v>
      </c>
      <c r="AP482">
        <v>46218</v>
      </c>
      <c r="AQ482" t="s">
        <v>148</v>
      </c>
      <c r="AR482" t="s">
        <v>148</v>
      </c>
      <c r="AS482" t="s">
        <v>148</v>
      </c>
      <c r="AT482">
        <v>46197</v>
      </c>
      <c r="AU482">
        <v>46192</v>
      </c>
      <c r="AV482">
        <v>46192</v>
      </c>
      <c r="AW482">
        <v>46197</v>
      </c>
      <c r="AX482">
        <v>46192</v>
      </c>
      <c r="AY482">
        <v>46192</v>
      </c>
      <c r="AZ482">
        <v>46202</v>
      </c>
      <c r="BA482">
        <v>46202</v>
      </c>
      <c r="BB482">
        <v>46202</v>
      </c>
      <c r="BC482">
        <v>46197</v>
      </c>
      <c r="BD482">
        <v>46196</v>
      </c>
      <c r="BE482">
        <v>46196</v>
      </c>
      <c r="BF482" t="s">
        <v>149</v>
      </c>
      <c r="BG482">
        <v>46209</v>
      </c>
      <c r="BH482">
        <v>46209</v>
      </c>
      <c r="BI482">
        <v>46118</v>
      </c>
      <c r="BJ482" t="s">
        <v>1322</v>
      </c>
      <c r="BK482" t="s">
        <v>315</v>
      </c>
      <c r="BL482">
        <v>46212</v>
      </c>
      <c r="BM482">
        <v>46218</v>
      </c>
      <c r="BN482">
        <v>46218</v>
      </c>
      <c r="BO482">
        <v>46214</v>
      </c>
      <c r="BP482">
        <v>46219</v>
      </c>
      <c r="BQ482">
        <v>46219</v>
      </c>
      <c r="BR482">
        <v>46227</v>
      </c>
      <c r="BS482">
        <v>46234</v>
      </c>
      <c r="BT482">
        <v>46234</v>
      </c>
      <c r="BU482">
        <v>46227</v>
      </c>
      <c r="BV482">
        <v>46224</v>
      </c>
      <c r="BW482">
        <v>46224</v>
      </c>
      <c r="BX482" t="s">
        <v>2909</v>
      </c>
      <c r="BY482">
        <v>46213</v>
      </c>
      <c r="BZ482">
        <v>46213</v>
      </c>
      <c r="CA482">
        <v>46227</v>
      </c>
      <c r="CI482">
        <v>46227</v>
      </c>
      <c r="CJ482">
        <v>46227</v>
      </c>
      <c r="CK482">
        <v>46227</v>
      </c>
      <c r="CN482" t="s">
        <v>113</v>
      </c>
      <c r="CO482" t="s">
        <v>113</v>
      </c>
      <c r="CP482" t="s">
        <v>113</v>
      </c>
      <c r="CQ482" t="s">
        <v>113</v>
      </c>
      <c r="CR482">
        <v>46185</v>
      </c>
      <c r="CS482">
        <v>46185</v>
      </c>
      <c r="CT482" t="s">
        <v>151</v>
      </c>
      <c r="CU482" t="s">
        <v>113</v>
      </c>
      <c r="CV482" t="s">
        <v>113</v>
      </c>
      <c r="CW482" t="s">
        <v>113</v>
      </c>
      <c r="CX482" t="s">
        <v>113</v>
      </c>
      <c r="CY482" t="s">
        <v>2050</v>
      </c>
      <c r="CZ482" t="s">
        <v>153</v>
      </c>
    </row>
    <row r="483" spans="1:104" x14ac:dyDescent="0.3">
      <c r="A483" t="s">
        <v>2910</v>
      </c>
      <c r="B483" t="s">
        <v>2911</v>
      </c>
      <c r="C483" t="s">
        <v>883</v>
      </c>
      <c r="D483" t="s">
        <v>108</v>
      </c>
      <c r="F483" t="s">
        <v>2912</v>
      </c>
      <c r="G483" t="s">
        <v>110</v>
      </c>
      <c r="I483" t="s">
        <v>2913</v>
      </c>
      <c r="J483" t="s">
        <v>112</v>
      </c>
      <c r="K483" t="s">
        <v>113</v>
      </c>
      <c r="L483" t="s">
        <v>2914</v>
      </c>
      <c r="M483" t="s">
        <v>226</v>
      </c>
      <c r="P483" t="s">
        <v>113</v>
      </c>
      <c r="Q483" t="s">
        <v>116</v>
      </c>
      <c r="S483" t="s">
        <v>117</v>
      </c>
      <c r="T483" t="s">
        <v>113</v>
      </c>
      <c r="AD483" t="s">
        <v>113</v>
      </c>
      <c r="AG483" t="s">
        <v>119</v>
      </c>
      <c r="AI483" t="s">
        <v>119</v>
      </c>
      <c r="AJ483" t="s">
        <v>119</v>
      </c>
      <c r="BK483">
        <v>40</v>
      </c>
      <c r="CN483" t="s">
        <v>113</v>
      </c>
      <c r="CO483" t="s">
        <v>113</v>
      </c>
      <c r="CP483" t="s">
        <v>113</v>
      </c>
      <c r="CQ483" t="s">
        <v>113</v>
      </c>
      <c r="CR483" t="s">
        <v>113</v>
      </c>
      <c r="CS483" t="s">
        <v>113</v>
      </c>
      <c r="CT483" t="s">
        <v>113</v>
      </c>
      <c r="CU483" t="s">
        <v>113</v>
      </c>
      <c r="CV483" t="s">
        <v>113</v>
      </c>
      <c r="CW483" t="s">
        <v>113</v>
      </c>
      <c r="CX483" t="s">
        <v>113</v>
      </c>
      <c r="CY483" t="s">
        <v>119</v>
      </c>
      <c r="CZ483" t="s">
        <v>121</v>
      </c>
    </row>
    <row r="484" spans="1:104" x14ac:dyDescent="0.3">
      <c r="A484" t="s">
        <v>2915</v>
      </c>
      <c r="B484" t="s">
        <v>2916</v>
      </c>
      <c r="C484" t="s">
        <v>124</v>
      </c>
      <c r="D484" t="s">
        <v>108</v>
      </c>
      <c r="F484" t="s">
        <v>2917</v>
      </c>
      <c r="G484" t="s">
        <v>110</v>
      </c>
      <c r="I484" t="s">
        <v>2918</v>
      </c>
      <c r="J484" t="s">
        <v>112</v>
      </c>
      <c r="K484" t="s">
        <v>113</v>
      </c>
      <c r="L484" t="s">
        <v>2919</v>
      </c>
      <c r="M484" t="s">
        <v>226</v>
      </c>
      <c r="P484" t="s">
        <v>113</v>
      </c>
      <c r="Q484" t="s">
        <v>116</v>
      </c>
      <c r="S484" t="s">
        <v>117</v>
      </c>
      <c r="T484" t="s">
        <v>113</v>
      </c>
      <c r="AD484" t="s">
        <v>113</v>
      </c>
      <c r="AG484" t="s">
        <v>119</v>
      </c>
      <c r="AI484" t="s">
        <v>119</v>
      </c>
      <c r="AJ484" t="s">
        <v>119</v>
      </c>
      <c r="BK484">
        <v>40</v>
      </c>
      <c r="CN484" t="s">
        <v>113</v>
      </c>
      <c r="CO484" t="s">
        <v>113</v>
      </c>
      <c r="CP484" t="s">
        <v>113</v>
      </c>
      <c r="CQ484" t="s">
        <v>113</v>
      </c>
      <c r="CR484" t="s">
        <v>188</v>
      </c>
      <c r="CS484" t="s">
        <v>113</v>
      </c>
      <c r="CT484" t="s">
        <v>2833</v>
      </c>
      <c r="CU484" t="s">
        <v>113</v>
      </c>
      <c r="CV484" t="s">
        <v>113</v>
      </c>
      <c r="CW484" t="s">
        <v>113</v>
      </c>
      <c r="CX484" t="s">
        <v>113</v>
      </c>
      <c r="CY484" t="s">
        <v>2039</v>
      </c>
      <c r="CZ484" t="s">
        <v>153</v>
      </c>
    </row>
    <row r="485" spans="1:104" x14ac:dyDescent="0.3">
      <c r="A485" t="s">
        <v>2920</v>
      </c>
      <c r="B485" t="s">
        <v>2921</v>
      </c>
      <c r="C485" t="s">
        <v>213</v>
      </c>
      <c r="D485" t="s">
        <v>108</v>
      </c>
      <c r="F485" t="s">
        <v>2922</v>
      </c>
      <c r="G485" t="s">
        <v>110</v>
      </c>
      <c r="I485" t="s">
        <v>2923</v>
      </c>
      <c r="J485" t="s">
        <v>112</v>
      </c>
      <c r="K485" t="s">
        <v>113</v>
      </c>
      <c r="L485" t="s">
        <v>2924</v>
      </c>
      <c r="M485" t="s">
        <v>226</v>
      </c>
      <c r="P485" t="s">
        <v>113</v>
      </c>
      <c r="Q485" t="s">
        <v>116</v>
      </c>
      <c r="S485" t="s">
        <v>117</v>
      </c>
      <c r="T485" t="s">
        <v>113</v>
      </c>
      <c r="AD485" t="s">
        <v>113</v>
      </c>
      <c r="AG485" t="s">
        <v>119</v>
      </c>
      <c r="AI485" t="s">
        <v>119</v>
      </c>
      <c r="AJ485" t="s">
        <v>119</v>
      </c>
      <c r="BK485">
        <v>40</v>
      </c>
      <c r="CN485" t="s">
        <v>113</v>
      </c>
      <c r="CO485" t="s">
        <v>113</v>
      </c>
      <c r="CP485" t="s">
        <v>113</v>
      </c>
      <c r="CQ485" t="s">
        <v>113</v>
      </c>
      <c r="CR485" t="s">
        <v>188</v>
      </c>
      <c r="CS485" t="s">
        <v>113</v>
      </c>
      <c r="CT485" t="s">
        <v>380</v>
      </c>
      <c r="CU485" t="s">
        <v>113</v>
      </c>
      <c r="CV485" t="s">
        <v>113</v>
      </c>
      <c r="CW485" t="s">
        <v>113</v>
      </c>
      <c r="CX485" t="s">
        <v>113</v>
      </c>
      <c r="CY485" t="s">
        <v>119</v>
      </c>
      <c r="CZ485" t="s">
        <v>121</v>
      </c>
    </row>
    <row r="486" spans="1:104" x14ac:dyDescent="0.3">
      <c r="A486" t="s">
        <v>2925</v>
      </c>
      <c r="B486" t="s">
        <v>2926</v>
      </c>
      <c r="C486" t="s">
        <v>107</v>
      </c>
      <c r="D486" t="s">
        <v>108</v>
      </c>
      <c r="F486" t="s">
        <v>2927</v>
      </c>
      <c r="G486" t="s">
        <v>110</v>
      </c>
      <c r="I486" t="s">
        <v>2928</v>
      </c>
      <c r="J486" t="s">
        <v>112</v>
      </c>
      <c r="K486" t="s">
        <v>113</v>
      </c>
      <c r="L486" t="s">
        <v>2924</v>
      </c>
      <c r="M486" t="s">
        <v>226</v>
      </c>
      <c r="P486" t="s">
        <v>113</v>
      </c>
      <c r="Q486" t="s">
        <v>116</v>
      </c>
      <c r="S486" t="s">
        <v>117</v>
      </c>
      <c r="T486" t="s">
        <v>113</v>
      </c>
      <c r="AD486" t="s">
        <v>113</v>
      </c>
      <c r="AG486" t="s">
        <v>119</v>
      </c>
      <c r="AI486" t="s">
        <v>119</v>
      </c>
      <c r="AJ486" t="s">
        <v>119</v>
      </c>
      <c r="BK486">
        <v>40</v>
      </c>
      <c r="CN486" t="s">
        <v>113</v>
      </c>
      <c r="CO486" t="s">
        <v>113</v>
      </c>
      <c r="CP486" t="s">
        <v>113</v>
      </c>
      <c r="CQ486" t="s">
        <v>113</v>
      </c>
      <c r="CR486" t="s">
        <v>188</v>
      </c>
      <c r="CS486" t="s">
        <v>113</v>
      </c>
      <c r="CT486" t="s">
        <v>380</v>
      </c>
      <c r="CU486" t="s">
        <v>113</v>
      </c>
      <c r="CV486" t="s">
        <v>113</v>
      </c>
      <c r="CW486" t="s">
        <v>113</v>
      </c>
      <c r="CX486" t="s">
        <v>113</v>
      </c>
      <c r="CY486" t="s">
        <v>515</v>
      </c>
      <c r="CZ486" t="s">
        <v>121</v>
      </c>
    </row>
    <row r="487" spans="1:104" x14ac:dyDescent="0.3">
      <c r="A487" t="s">
        <v>2929</v>
      </c>
      <c r="B487" t="s">
        <v>2930</v>
      </c>
      <c r="C487" t="s">
        <v>107</v>
      </c>
      <c r="D487" t="s">
        <v>108</v>
      </c>
      <c r="F487" t="s">
        <v>2931</v>
      </c>
      <c r="G487" t="s">
        <v>110</v>
      </c>
      <c r="I487" t="s">
        <v>2932</v>
      </c>
      <c r="J487" t="s">
        <v>2098</v>
      </c>
      <c r="K487" t="s">
        <v>113</v>
      </c>
      <c r="L487" t="s">
        <v>2933</v>
      </c>
      <c r="M487" t="s">
        <v>285</v>
      </c>
      <c r="P487" t="s">
        <v>113</v>
      </c>
      <c r="Q487" t="s">
        <v>116</v>
      </c>
      <c r="S487" t="s">
        <v>117</v>
      </c>
      <c r="T487" t="s">
        <v>113</v>
      </c>
      <c r="AD487" t="s">
        <v>113</v>
      </c>
      <c r="AG487" t="s">
        <v>119</v>
      </c>
      <c r="AI487" t="s">
        <v>119</v>
      </c>
      <c r="AJ487" t="s">
        <v>119</v>
      </c>
      <c r="BK487">
        <v>12</v>
      </c>
      <c r="CN487" t="s">
        <v>113</v>
      </c>
      <c r="CO487" t="s">
        <v>113</v>
      </c>
      <c r="CP487" t="s">
        <v>113</v>
      </c>
      <c r="CQ487" t="s">
        <v>113</v>
      </c>
      <c r="CR487" t="s">
        <v>113</v>
      </c>
      <c r="CS487" t="s">
        <v>113</v>
      </c>
      <c r="CT487" t="s">
        <v>113</v>
      </c>
      <c r="CU487" t="s">
        <v>113</v>
      </c>
      <c r="CV487" t="s">
        <v>113</v>
      </c>
      <c r="CW487" t="s">
        <v>113</v>
      </c>
      <c r="CX487" t="s">
        <v>113</v>
      </c>
      <c r="CY487" t="s">
        <v>119</v>
      </c>
      <c r="CZ487" t="s">
        <v>121</v>
      </c>
    </row>
    <row r="488" spans="1:104" x14ac:dyDescent="0.3">
      <c r="A488" t="s">
        <v>2934</v>
      </c>
      <c r="B488" t="s">
        <v>2935</v>
      </c>
      <c r="C488" t="s">
        <v>124</v>
      </c>
      <c r="D488" t="s">
        <v>108</v>
      </c>
      <c r="F488" t="s">
        <v>2936</v>
      </c>
      <c r="G488" t="s">
        <v>110</v>
      </c>
      <c r="I488" t="s">
        <v>2937</v>
      </c>
      <c r="J488" t="s">
        <v>2098</v>
      </c>
      <c r="K488" t="s">
        <v>113</v>
      </c>
      <c r="L488" t="s">
        <v>2933</v>
      </c>
      <c r="M488" t="s">
        <v>285</v>
      </c>
      <c r="P488" t="s">
        <v>113</v>
      </c>
      <c r="Q488" t="s">
        <v>116</v>
      </c>
      <c r="S488" t="s">
        <v>117</v>
      </c>
      <c r="T488" t="s">
        <v>113</v>
      </c>
      <c r="AD488" t="s">
        <v>113</v>
      </c>
      <c r="AG488" t="s">
        <v>119</v>
      </c>
      <c r="AI488" t="s">
        <v>119</v>
      </c>
      <c r="AJ488" t="s">
        <v>119</v>
      </c>
      <c r="BK488">
        <v>3.7</v>
      </c>
      <c r="CN488" t="s">
        <v>113</v>
      </c>
      <c r="CO488" t="s">
        <v>113</v>
      </c>
      <c r="CP488" t="s">
        <v>113</v>
      </c>
      <c r="CQ488" t="s">
        <v>113</v>
      </c>
      <c r="CR488" t="s">
        <v>113</v>
      </c>
      <c r="CS488" t="s">
        <v>113</v>
      </c>
      <c r="CT488" t="s">
        <v>113</v>
      </c>
      <c r="CU488" t="s">
        <v>113</v>
      </c>
      <c r="CV488" t="s">
        <v>113</v>
      </c>
      <c r="CW488" t="s">
        <v>113</v>
      </c>
      <c r="CX488" t="s">
        <v>113</v>
      </c>
      <c r="CY488" t="s">
        <v>119</v>
      </c>
      <c r="CZ488" t="s">
        <v>121</v>
      </c>
    </row>
    <row r="489" spans="1:104" x14ac:dyDescent="0.3">
      <c r="A489" t="s">
        <v>2938</v>
      </c>
      <c r="B489" t="s">
        <v>2939</v>
      </c>
      <c r="D489" t="s">
        <v>108</v>
      </c>
      <c r="F489" t="s">
        <v>2940</v>
      </c>
      <c r="G489" t="s">
        <v>110</v>
      </c>
      <c r="I489" t="s">
        <v>2941</v>
      </c>
      <c r="J489" t="s">
        <v>112</v>
      </c>
      <c r="K489" t="s">
        <v>113</v>
      </c>
      <c r="L489" t="s">
        <v>2942</v>
      </c>
      <c r="M489" t="s">
        <v>285</v>
      </c>
      <c r="P489" t="s">
        <v>113</v>
      </c>
      <c r="Q489" t="s">
        <v>116</v>
      </c>
      <c r="S489" t="s">
        <v>117</v>
      </c>
      <c r="T489" t="s">
        <v>113</v>
      </c>
      <c r="AD489" t="s">
        <v>113</v>
      </c>
      <c r="AG489" t="s">
        <v>119</v>
      </c>
      <c r="AI489" t="s">
        <v>119</v>
      </c>
      <c r="AJ489" t="s">
        <v>119</v>
      </c>
      <c r="BK489">
        <v>40</v>
      </c>
      <c r="BP489">
        <v>3</v>
      </c>
      <c r="CN489" t="s">
        <v>113</v>
      </c>
      <c r="CO489" t="s">
        <v>113</v>
      </c>
      <c r="CP489" t="s">
        <v>113</v>
      </c>
      <c r="CQ489" t="s">
        <v>113</v>
      </c>
      <c r="CR489" t="s">
        <v>113</v>
      </c>
      <c r="CS489" t="s">
        <v>113</v>
      </c>
      <c r="CT489" t="s">
        <v>113</v>
      </c>
      <c r="CU489" t="s">
        <v>113</v>
      </c>
      <c r="CV489" t="s">
        <v>113</v>
      </c>
      <c r="CW489" t="s">
        <v>113</v>
      </c>
      <c r="CX489" t="s">
        <v>113</v>
      </c>
      <c r="CY489" t="s">
        <v>119</v>
      </c>
      <c r="CZ489" t="s">
        <v>121</v>
      </c>
    </row>
    <row r="490" spans="1:104" x14ac:dyDescent="0.3">
      <c r="A490" t="s">
        <v>2943</v>
      </c>
      <c r="B490" t="s">
        <v>2944</v>
      </c>
      <c r="C490" t="s">
        <v>107</v>
      </c>
      <c r="D490" t="s">
        <v>108</v>
      </c>
      <c r="F490" t="s">
        <v>2945</v>
      </c>
      <c r="G490" t="s">
        <v>110</v>
      </c>
      <c r="I490" t="s">
        <v>2946</v>
      </c>
      <c r="J490" t="s">
        <v>112</v>
      </c>
      <c r="K490" t="s">
        <v>113</v>
      </c>
      <c r="L490" t="s">
        <v>2947</v>
      </c>
      <c r="M490" t="s">
        <v>285</v>
      </c>
      <c r="P490" t="s">
        <v>113</v>
      </c>
      <c r="Q490" t="s">
        <v>116</v>
      </c>
      <c r="S490" t="s">
        <v>117</v>
      </c>
      <c r="T490" t="s">
        <v>113</v>
      </c>
      <c r="AD490" t="s">
        <v>113</v>
      </c>
      <c r="AG490" t="s">
        <v>119</v>
      </c>
      <c r="AI490" t="s">
        <v>119</v>
      </c>
      <c r="AJ490" t="s">
        <v>119</v>
      </c>
      <c r="BK490">
        <v>40</v>
      </c>
      <c r="BP490">
        <v>3</v>
      </c>
      <c r="CN490" t="s">
        <v>113</v>
      </c>
      <c r="CO490" t="s">
        <v>113</v>
      </c>
      <c r="CP490" t="s">
        <v>113</v>
      </c>
      <c r="CQ490" t="s">
        <v>113</v>
      </c>
      <c r="CR490" t="s">
        <v>113</v>
      </c>
      <c r="CS490" t="s">
        <v>113</v>
      </c>
      <c r="CT490" t="s">
        <v>113</v>
      </c>
      <c r="CU490" t="s">
        <v>113</v>
      </c>
      <c r="CV490" t="s">
        <v>113</v>
      </c>
      <c r="CW490" t="s">
        <v>113</v>
      </c>
      <c r="CX490" t="s">
        <v>113</v>
      </c>
      <c r="CY490" t="s">
        <v>119</v>
      </c>
      <c r="CZ490" t="s">
        <v>121</v>
      </c>
    </row>
    <row r="491" spans="1:104" x14ac:dyDescent="0.3">
      <c r="A491" t="s">
        <v>2948</v>
      </c>
      <c r="B491" t="s">
        <v>2949</v>
      </c>
      <c r="C491" t="s">
        <v>245</v>
      </c>
      <c r="D491" t="s">
        <v>108</v>
      </c>
      <c r="F491" t="s">
        <v>2950</v>
      </c>
      <c r="G491" t="s">
        <v>110</v>
      </c>
      <c r="J491" t="s">
        <v>249</v>
      </c>
      <c r="K491" t="s">
        <v>249</v>
      </c>
      <c r="L491" t="s">
        <v>2951</v>
      </c>
      <c r="M491" t="s">
        <v>272</v>
      </c>
      <c r="Q491" t="s">
        <v>116</v>
      </c>
      <c r="S491" t="s">
        <v>117</v>
      </c>
      <c r="T491" t="s">
        <v>113</v>
      </c>
      <c r="U491" t="s">
        <v>249</v>
      </c>
      <c r="W491" t="s">
        <v>148</v>
      </c>
      <c r="X491" t="s">
        <v>148</v>
      </c>
      <c r="Y491" t="s">
        <v>148</v>
      </c>
      <c r="Z491" t="s">
        <v>148</v>
      </c>
      <c r="AA491" t="s">
        <v>148</v>
      </c>
      <c r="AC491" t="s">
        <v>113</v>
      </c>
      <c r="AD491" t="s">
        <v>255</v>
      </c>
      <c r="BJ491" t="s">
        <v>249</v>
      </c>
      <c r="BK491" t="s">
        <v>249</v>
      </c>
      <c r="CN491" t="s">
        <v>113</v>
      </c>
      <c r="CO491" t="s">
        <v>113</v>
      </c>
      <c r="CP491" t="s">
        <v>113</v>
      </c>
      <c r="CQ491" t="s">
        <v>113</v>
      </c>
      <c r="CR491" t="s">
        <v>113</v>
      </c>
      <c r="CS491" t="s">
        <v>113</v>
      </c>
      <c r="CT491" t="s">
        <v>113</v>
      </c>
      <c r="CU491" t="s">
        <v>355</v>
      </c>
      <c r="CV491" t="s">
        <v>2734</v>
      </c>
      <c r="CW491" t="s">
        <v>2735</v>
      </c>
      <c r="CX491" t="s">
        <v>113</v>
      </c>
      <c r="CY491" t="s">
        <v>119</v>
      </c>
      <c r="CZ491" t="s">
        <v>121</v>
      </c>
    </row>
    <row r="492" spans="1:104" x14ac:dyDescent="0.3">
      <c r="A492" t="s">
        <v>2952</v>
      </c>
      <c r="B492" t="s">
        <v>2953</v>
      </c>
      <c r="C492" t="s">
        <v>797</v>
      </c>
      <c r="D492" t="s">
        <v>108</v>
      </c>
      <c r="F492" t="s">
        <v>2954</v>
      </c>
      <c r="G492" t="s">
        <v>110</v>
      </c>
      <c r="I492" t="s">
        <v>2955</v>
      </c>
      <c r="J492" t="s">
        <v>112</v>
      </c>
      <c r="K492" t="s">
        <v>113</v>
      </c>
      <c r="L492" t="s">
        <v>2956</v>
      </c>
      <c r="M492" t="s">
        <v>888</v>
      </c>
      <c r="P492" t="s">
        <v>113</v>
      </c>
      <c r="Q492" t="s">
        <v>116</v>
      </c>
      <c r="S492" t="s">
        <v>117</v>
      </c>
      <c r="T492" t="s">
        <v>113</v>
      </c>
      <c r="AD492" t="s">
        <v>113</v>
      </c>
      <c r="AG492" t="s">
        <v>119</v>
      </c>
      <c r="AI492" t="s">
        <v>119</v>
      </c>
      <c r="AJ492" t="s">
        <v>119</v>
      </c>
      <c r="BK492" t="s">
        <v>889</v>
      </c>
      <c r="CN492" t="s">
        <v>113</v>
      </c>
      <c r="CO492" t="s">
        <v>113</v>
      </c>
      <c r="CP492" t="s">
        <v>113</v>
      </c>
      <c r="CQ492" t="s">
        <v>113</v>
      </c>
      <c r="CR492" t="s">
        <v>113</v>
      </c>
      <c r="CS492" t="s">
        <v>113</v>
      </c>
      <c r="CT492" t="s">
        <v>113</v>
      </c>
      <c r="CU492" t="s">
        <v>113</v>
      </c>
      <c r="CV492" t="s">
        <v>113</v>
      </c>
      <c r="CW492" t="s">
        <v>113</v>
      </c>
      <c r="CX492" t="s">
        <v>113</v>
      </c>
      <c r="CY492" t="s">
        <v>119</v>
      </c>
      <c r="CZ492" t="s">
        <v>121</v>
      </c>
    </row>
    <row r="493" spans="1:104" x14ac:dyDescent="0.3">
      <c r="A493" t="s">
        <v>2957</v>
      </c>
      <c r="B493" t="s">
        <v>2958</v>
      </c>
      <c r="C493" t="s">
        <v>2959</v>
      </c>
      <c r="D493" t="s">
        <v>108</v>
      </c>
      <c r="G493" t="s">
        <v>110</v>
      </c>
      <c r="I493" t="s">
        <v>2960</v>
      </c>
      <c r="K493" t="s">
        <v>113</v>
      </c>
      <c r="L493" t="s">
        <v>2956</v>
      </c>
      <c r="M493" t="s">
        <v>888</v>
      </c>
      <c r="P493" t="s">
        <v>113</v>
      </c>
      <c r="Q493" t="s">
        <v>116</v>
      </c>
      <c r="S493" t="s">
        <v>117</v>
      </c>
      <c r="T493" t="s">
        <v>113</v>
      </c>
      <c r="AD493" t="s">
        <v>113</v>
      </c>
      <c r="AG493" t="s">
        <v>119</v>
      </c>
      <c r="AI493">
        <v>45905</v>
      </c>
      <c r="AJ493">
        <v>45629</v>
      </c>
      <c r="CN493" t="s">
        <v>113</v>
      </c>
      <c r="CO493" t="s">
        <v>113</v>
      </c>
      <c r="CP493" t="s">
        <v>113</v>
      </c>
      <c r="CQ493" t="s">
        <v>113</v>
      </c>
      <c r="CR493" t="s">
        <v>113</v>
      </c>
      <c r="CS493" t="s">
        <v>113</v>
      </c>
      <c r="CT493" t="s">
        <v>113</v>
      </c>
      <c r="CU493" t="s">
        <v>113</v>
      </c>
      <c r="CV493" t="s">
        <v>113</v>
      </c>
      <c r="CW493" t="s">
        <v>113</v>
      </c>
      <c r="CX493" t="s">
        <v>113</v>
      </c>
      <c r="CY493" t="s">
        <v>2881</v>
      </c>
      <c r="CZ493" t="s">
        <v>121</v>
      </c>
    </row>
    <row r="494" spans="1:104" x14ac:dyDescent="0.3">
      <c r="A494" t="s">
        <v>2961</v>
      </c>
      <c r="B494" t="s">
        <v>2962</v>
      </c>
      <c r="C494" t="s">
        <v>2963</v>
      </c>
      <c r="D494" t="s">
        <v>108</v>
      </c>
      <c r="F494" t="s">
        <v>2964</v>
      </c>
      <c r="G494" t="s">
        <v>133</v>
      </c>
      <c r="I494" t="s">
        <v>2965</v>
      </c>
      <c r="J494" t="s">
        <v>2966</v>
      </c>
      <c r="K494" t="s">
        <v>113</v>
      </c>
      <c r="L494" t="s">
        <v>2967</v>
      </c>
      <c r="M494" t="s">
        <v>163</v>
      </c>
      <c r="P494" t="s">
        <v>113</v>
      </c>
      <c r="Q494" t="s">
        <v>116</v>
      </c>
      <c r="S494" t="s">
        <v>117</v>
      </c>
      <c r="T494" t="s">
        <v>113</v>
      </c>
      <c r="U494" t="s">
        <v>113</v>
      </c>
      <c r="AD494" t="s">
        <v>113</v>
      </c>
      <c r="AG494" t="s">
        <v>119</v>
      </c>
      <c r="AI494" t="s">
        <v>119</v>
      </c>
      <c r="AJ494" t="s">
        <v>119</v>
      </c>
      <c r="CN494" t="s">
        <v>113</v>
      </c>
      <c r="CO494" t="s">
        <v>113</v>
      </c>
      <c r="CP494" t="s">
        <v>113</v>
      </c>
      <c r="CQ494" t="s">
        <v>113</v>
      </c>
      <c r="CR494" t="s">
        <v>113</v>
      </c>
      <c r="CS494" t="s">
        <v>113</v>
      </c>
      <c r="CT494" t="s">
        <v>113</v>
      </c>
      <c r="CU494" t="s">
        <v>113</v>
      </c>
      <c r="CV494" t="s">
        <v>113</v>
      </c>
      <c r="CW494" t="s">
        <v>113</v>
      </c>
      <c r="CX494" t="s">
        <v>113</v>
      </c>
      <c r="CY494" t="s">
        <v>119</v>
      </c>
      <c r="CZ494" t="s">
        <v>121</v>
      </c>
    </row>
    <row r="495" spans="1:104" x14ac:dyDescent="0.3">
      <c r="A495" t="s">
        <v>2968</v>
      </c>
      <c r="B495" t="s">
        <v>2969</v>
      </c>
      <c r="C495" t="s">
        <v>797</v>
      </c>
      <c r="D495" t="s">
        <v>108</v>
      </c>
      <c r="F495" t="s">
        <v>2970</v>
      </c>
      <c r="G495" t="s">
        <v>110</v>
      </c>
      <c r="I495" t="s">
        <v>2971</v>
      </c>
      <c r="J495" t="s">
        <v>112</v>
      </c>
      <c r="K495" t="s">
        <v>113</v>
      </c>
      <c r="L495" t="s">
        <v>2972</v>
      </c>
      <c r="M495" t="s">
        <v>540</v>
      </c>
      <c r="P495" t="s">
        <v>113</v>
      </c>
      <c r="Q495" t="s">
        <v>116</v>
      </c>
      <c r="S495" t="s">
        <v>117</v>
      </c>
      <c r="T495" t="s">
        <v>113</v>
      </c>
      <c r="AD495" t="s">
        <v>113</v>
      </c>
      <c r="AG495" t="s">
        <v>119</v>
      </c>
      <c r="AI495" t="s">
        <v>119</v>
      </c>
      <c r="AJ495" t="s">
        <v>119</v>
      </c>
      <c r="CN495" t="s">
        <v>113</v>
      </c>
      <c r="CO495" t="s">
        <v>113</v>
      </c>
      <c r="CP495" t="s">
        <v>113</v>
      </c>
      <c r="CQ495" t="s">
        <v>113</v>
      </c>
      <c r="CR495" t="s">
        <v>113</v>
      </c>
      <c r="CS495" t="s">
        <v>113</v>
      </c>
      <c r="CT495" t="s">
        <v>113</v>
      </c>
      <c r="CU495" t="s">
        <v>113</v>
      </c>
      <c r="CV495" t="s">
        <v>113</v>
      </c>
      <c r="CW495" t="s">
        <v>113</v>
      </c>
      <c r="CX495" t="s">
        <v>113</v>
      </c>
      <c r="CY495" t="s">
        <v>119</v>
      </c>
      <c r="CZ495" t="s">
        <v>121</v>
      </c>
    </row>
    <row r="496" spans="1:104" x14ac:dyDescent="0.3">
      <c r="A496" t="s">
        <v>2973</v>
      </c>
      <c r="B496" t="s">
        <v>2974</v>
      </c>
      <c r="D496" t="s">
        <v>108</v>
      </c>
      <c r="F496" t="s">
        <v>2975</v>
      </c>
      <c r="G496" t="s">
        <v>110</v>
      </c>
      <c r="I496" t="s">
        <v>2976</v>
      </c>
      <c r="J496" t="s">
        <v>112</v>
      </c>
      <c r="K496" t="s">
        <v>113</v>
      </c>
      <c r="L496" t="s">
        <v>2972</v>
      </c>
      <c r="M496" t="s">
        <v>540</v>
      </c>
      <c r="P496" t="s">
        <v>113</v>
      </c>
      <c r="Q496" t="s">
        <v>116</v>
      </c>
      <c r="S496" t="s">
        <v>117</v>
      </c>
      <c r="T496" t="s">
        <v>113</v>
      </c>
      <c r="AD496" t="s">
        <v>113</v>
      </c>
      <c r="AG496" t="s">
        <v>119</v>
      </c>
      <c r="AI496" t="s">
        <v>119</v>
      </c>
      <c r="AJ496" t="s">
        <v>119</v>
      </c>
      <c r="BK496">
        <v>40</v>
      </c>
      <c r="CN496" t="s">
        <v>113</v>
      </c>
      <c r="CO496" t="s">
        <v>113</v>
      </c>
      <c r="CP496" t="s">
        <v>113</v>
      </c>
      <c r="CQ496" t="s">
        <v>113</v>
      </c>
      <c r="CR496" t="s">
        <v>113</v>
      </c>
      <c r="CS496" t="s">
        <v>113</v>
      </c>
      <c r="CT496" t="s">
        <v>113</v>
      </c>
      <c r="CU496" t="s">
        <v>113</v>
      </c>
      <c r="CV496" t="s">
        <v>113</v>
      </c>
      <c r="CW496" t="s">
        <v>113</v>
      </c>
      <c r="CX496" t="s">
        <v>113</v>
      </c>
      <c r="CY496" t="s">
        <v>119</v>
      </c>
      <c r="CZ496" t="s">
        <v>121</v>
      </c>
    </row>
    <row r="497" spans="1:104" x14ac:dyDescent="0.3">
      <c r="A497" t="s">
        <v>2977</v>
      </c>
      <c r="B497" t="s">
        <v>2978</v>
      </c>
      <c r="D497" t="s">
        <v>108</v>
      </c>
      <c r="F497" t="s">
        <v>2979</v>
      </c>
      <c r="G497" t="s">
        <v>110</v>
      </c>
      <c r="I497" t="s">
        <v>2976</v>
      </c>
      <c r="J497" t="s">
        <v>112</v>
      </c>
      <c r="K497" t="s">
        <v>113</v>
      </c>
      <c r="L497" t="s">
        <v>2972</v>
      </c>
      <c r="M497" t="s">
        <v>540</v>
      </c>
      <c r="P497" t="s">
        <v>113</v>
      </c>
      <c r="Q497" t="s">
        <v>116</v>
      </c>
      <c r="S497" t="s">
        <v>117</v>
      </c>
      <c r="T497" t="s">
        <v>113</v>
      </c>
      <c r="AD497" t="s">
        <v>113</v>
      </c>
      <c r="AG497" t="s">
        <v>119</v>
      </c>
      <c r="AI497" t="s">
        <v>119</v>
      </c>
      <c r="AJ497" t="s">
        <v>119</v>
      </c>
      <c r="BK497">
        <v>40</v>
      </c>
      <c r="CN497" t="s">
        <v>113</v>
      </c>
      <c r="CO497" t="s">
        <v>113</v>
      </c>
      <c r="CP497" t="s">
        <v>113</v>
      </c>
      <c r="CQ497" t="s">
        <v>113</v>
      </c>
      <c r="CR497" t="s">
        <v>113</v>
      </c>
      <c r="CS497" t="s">
        <v>113</v>
      </c>
      <c r="CT497" t="s">
        <v>113</v>
      </c>
      <c r="CU497" t="s">
        <v>113</v>
      </c>
      <c r="CV497" t="s">
        <v>113</v>
      </c>
      <c r="CW497" t="s">
        <v>113</v>
      </c>
      <c r="CX497" t="s">
        <v>113</v>
      </c>
      <c r="CY497" t="s">
        <v>119</v>
      </c>
      <c r="CZ497" t="s">
        <v>121</v>
      </c>
    </row>
    <row r="498" spans="1:104" x14ac:dyDescent="0.3">
      <c r="A498" t="s">
        <v>2980</v>
      </c>
      <c r="B498" t="s">
        <v>2981</v>
      </c>
      <c r="D498" t="s">
        <v>108</v>
      </c>
      <c r="F498" t="s">
        <v>2982</v>
      </c>
      <c r="G498" t="s">
        <v>110</v>
      </c>
      <c r="I498" t="s">
        <v>2976</v>
      </c>
      <c r="J498" t="s">
        <v>112</v>
      </c>
      <c r="K498" t="s">
        <v>113</v>
      </c>
      <c r="L498" t="s">
        <v>2972</v>
      </c>
      <c r="M498" t="s">
        <v>540</v>
      </c>
      <c r="P498" t="s">
        <v>113</v>
      </c>
      <c r="Q498" t="s">
        <v>116</v>
      </c>
      <c r="S498" t="s">
        <v>117</v>
      </c>
      <c r="T498" t="s">
        <v>113</v>
      </c>
      <c r="AD498" t="s">
        <v>113</v>
      </c>
      <c r="AG498" t="s">
        <v>119</v>
      </c>
      <c r="AI498" t="s">
        <v>119</v>
      </c>
      <c r="AJ498" t="s">
        <v>119</v>
      </c>
      <c r="BK498">
        <v>40</v>
      </c>
      <c r="CN498" t="s">
        <v>113</v>
      </c>
      <c r="CO498" t="s">
        <v>113</v>
      </c>
      <c r="CP498" t="s">
        <v>113</v>
      </c>
      <c r="CQ498" t="s">
        <v>113</v>
      </c>
      <c r="CR498" t="s">
        <v>113</v>
      </c>
      <c r="CS498" t="s">
        <v>113</v>
      </c>
      <c r="CT498" t="s">
        <v>113</v>
      </c>
      <c r="CU498" t="s">
        <v>113</v>
      </c>
      <c r="CV498" t="s">
        <v>113</v>
      </c>
      <c r="CW498" t="s">
        <v>113</v>
      </c>
      <c r="CX498" t="s">
        <v>113</v>
      </c>
      <c r="CY498" t="s">
        <v>119</v>
      </c>
      <c r="CZ498" t="s">
        <v>121</v>
      </c>
    </row>
    <row r="499" spans="1:104" x14ac:dyDescent="0.3">
      <c r="A499" t="s">
        <v>2983</v>
      </c>
      <c r="B499" t="s">
        <v>2984</v>
      </c>
      <c r="C499" t="s">
        <v>107</v>
      </c>
      <c r="D499" t="s">
        <v>108</v>
      </c>
      <c r="F499" t="s">
        <v>2985</v>
      </c>
      <c r="G499" t="s">
        <v>110</v>
      </c>
      <c r="I499" t="s">
        <v>2986</v>
      </c>
      <c r="J499" t="s">
        <v>112</v>
      </c>
      <c r="K499" t="s">
        <v>113</v>
      </c>
      <c r="L499" t="s">
        <v>2972</v>
      </c>
      <c r="M499" t="s">
        <v>540</v>
      </c>
      <c r="P499" t="s">
        <v>113</v>
      </c>
      <c r="Q499" t="s">
        <v>116</v>
      </c>
      <c r="S499" t="s">
        <v>117</v>
      </c>
      <c r="T499" t="s">
        <v>113</v>
      </c>
      <c r="AD499" t="s">
        <v>113</v>
      </c>
      <c r="AG499" t="s">
        <v>119</v>
      </c>
      <c r="AI499" t="s">
        <v>119</v>
      </c>
      <c r="AJ499" t="s">
        <v>119</v>
      </c>
      <c r="BK499">
        <v>40</v>
      </c>
      <c r="CN499" t="s">
        <v>113</v>
      </c>
      <c r="CO499" t="s">
        <v>113</v>
      </c>
      <c r="CP499" t="s">
        <v>113</v>
      </c>
      <c r="CQ499" t="s">
        <v>113</v>
      </c>
      <c r="CR499" t="s">
        <v>113</v>
      </c>
      <c r="CS499" t="s">
        <v>113</v>
      </c>
      <c r="CT499" t="s">
        <v>113</v>
      </c>
      <c r="CU499" t="s">
        <v>113</v>
      </c>
      <c r="CV499" t="s">
        <v>113</v>
      </c>
      <c r="CW499" t="s">
        <v>113</v>
      </c>
      <c r="CX499" t="s">
        <v>113</v>
      </c>
      <c r="CY499" t="s">
        <v>119</v>
      </c>
      <c r="CZ499" t="s">
        <v>121</v>
      </c>
    </row>
    <row r="500" spans="1:104" x14ac:dyDescent="0.3">
      <c r="A500" t="s">
        <v>2987</v>
      </c>
      <c r="B500" t="s">
        <v>2988</v>
      </c>
      <c r="D500" t="s">
        <v>108</v>
      </c>
      <c r="F500" t="s">
        <v>2989</v>
      </c>
      <c r="G500" t="s">
        <v>110</v>
      </c>
      <c r="I500" t="s">
        <v>2941</v>
      </c>
      <c r="J500" t="s">
        <v>112</v>
      </c>
      <c r="K500" t="s">
        <v>113</v>
      </c>
      <c r="L500" t="s">
        <v>2972</v>
      </c>
      <c r="M500" t="s">
        <v>540</v>
      </c>
      <c r="P500" t="s">
        <v>113</v>
      </c>
      <c r="Q500" t="s">
        <v>116</v>
      </c>
      <c r="S500" t="s">
        <v>117</v>
      </c>
      <c r="T500" t="s">
        <v>113</v>
      </c>
      <c r="AD500" t="s">
        <v>113</v>
      </c>
      <c r="AG500" t="s">
        <v>119</v>
      </c>
      <c r="AI500" t="s">
        <v>119</v>
      </c>
      <c r="AJ500" t="s">
        <v>119</v>
      </c>
      <c r="BK500">
        <v>40</v>
      </c>
      <c r="BP500">
        <v>3</v>
      </c>
      <c r="CN500" t="s">
        <v>113</v>
      </c>
      <c r="CO500" t="s">
        <v>113</v>
      </c>
      <c r="CP500" t="s">
        <v>113</v>
      </c>
      <c r="CQ500" t="s">
        <v>113</v>
      </c>
      <c r="CR500" t="s">
        <v>113</v>
      </c>
      <c r="CS500" t="s">
        <v>113</v>
      </c>
      <c r="CT500" t="s">
        <v>113</v>
      </c>
      <c r="CU500" t="s">
        <v>113</v>
      </c>
      <c r="CV500" t="s">
        <v>113</v>
      </c>
      <c r="CW500" t="s">
        <v>113</v>
      </c>
      <c r="CX500" t="s">
        <v>113</v>
      </c>
      <c r="CY500" t="s">
        <v>119</v>
      </c>
      <c r="CZ500" t="s">
        <v>121</v>
      </c>
    </row>
    <row r="501" spans="1:104" x14ac:dyDescent="0.3">
      <c r="A501" t="s">
        <v>2990</v>
      </c>
      <c r="B501" t="s">
        <v>2991</v>
      </c>
      <c r="D501" t="s">
        <v>108</v>
      </c>
      <c r="F501" t="s">
        <v>2992</v>
      </c>
      <c r="G501" t="s">
        <v>110</v>
      </c>
      <c r="I501" t="s">
        <v>2941</v>
      </c>
      <c r="J501" t="s">
        <v>112</v>
      </c>
      <c r="K501" t="s">
        <v>113</v>
      </c>
      <c r="L501" t="s">
        <v>2972</v>
      </c>
      <c r="M501" t="s">
        <v>540</v>
      </c>
      <c r="P501" t="s">
        <v>113</v>
      </c>
      <c r="Q501" t="s">
        <v>116</v>
      </c>
      <c r="S501" t="s">
        <v>117</v>
      </c>
      <c r="T501" t="s">
        <v>113</v>
      </c>
      <c r="AD501" t="s">
        <v>113</v>
      </c>
      <c r="AG501" t="s">
        <v>119</v>
      </c>
      <c r="AI501" t="s">
        <v>119</v>
      </c>
      <c r="AJ501" t="s">
        <v>119</v>
      </c>
      <c r="BK501">
        <v>40</v>
      </c>
      <c r="BP501">
        <v>3</v>
      </c>
      <c r="CN501" t="s">
        <v>113</v>
      </c>
      <c r="CO501" t="s">
        <v>113</v>
      </c>
      <c r="CP501" t="s">
        <v>113</v>
      </c>
      <c r="CQ501" t="s">
        <v>113</v>
      </c>
      <c r="CR501" t="s">
        <v>113</v>
      </c>
      <c r="CS501" t="s">
        <v>113</v>
      </c>
      <c r="CT501" t="s">
        <v>113</v>
      </c>
      <c r="CU501" t="s">
        <v>113</v>
      </c>
      <c r="CV501" t="s">
        <v>113</v>
      </c>
      <c r="CW501" t="s">
        <v>113</v>
      </c>
      <c r="CX501" t="s">
        <v>113</v>
      </c>
      <c r="CY501" t="s">
        <v>119</v>
      </c>
      <c r="CZ501" t="s">
        <v>121</v>
      </c>
    </row>
    <row r="502" spans="1:104" x14ac:dyDescent="0.3">
      <c r="A502" t="s">
        <v>2993</v>
      </c>
      <c r="B502" t="s">
        <v>2994</v>
      </c>
      <c r="C502" t="s">
        <v>107</v>
      </c>
      <c r="D502" t="s">
        <v>108</v>
      </c>
      <c r="F502" t="s">
        <v>2995</v>
      </c>
      <c r="G502" t="s">
        <v>110</v>
      </c>
      <c r="I502" t="s">
        <v>2996</v>
      </c>
      <c r="J502" t="s">
        <v>112</v>
      </c>
      <c r="K502" t="s">
        <v>113</v>
      </c>
      <c r="L502" t="s">
        <v>2972</v>
      </c>
      <c r="M502" t="s">
        <v>540</v>
      </c>
      <c r="P502" t="s">
        <v>113</v>
      </c>
      <c r="Q502" t="s">
        <v>116</v>
      </c>
      <c r="S502" t="s">
        <v>117</v>
      </c>
      <c r="T502" t="s">
        <v>113</v>
      </c>
      <c r="AD502" t="s">
        <v>113</v>
      </c>
      <c r="AG502" t="s">
        <v>119</v>
      </c>
      <c r="AI502" t="s">
        <v>119</v>
      </c>
      <c r="AJ502" t="s">
        <v>119</v>
      </c>
      <c r="BK502" t="s">
        <v>2997</v>
      </c>
      <c r="BP502">
        <v>3</v>
      </c>
      <c r="CN502" t="s">
        <v>113</v>
      </c>
      <c r="CO502" t="s">
        <v>113</v>
      </c>
      <c r="CP502" t="s">
        <v>113</v>
      </c>
      <c r="CQ502" t="s">
        <v>113</v>
      </c>
      <c r="CR502" t="s">
        <v>113</v>
      </c>
      <c r="CS502" t="s">
        <v>113</v>
      </c>
      <c r="CT502" t="s">
        <v>113</v>
      </c>
      <c r="CU502" t="s">
        <v>113</v>
      </c>
      <c r="CV502" t="s">
        <v>113</v>
      </c>
      <c r="CW502" t="s">
        <v>113</v>
      </c>
      <c r="CX502" t="s">
        <v>113</v>
      </c>
      <c r="CY502" t="s">
        <v>119</v>
      </c>
      <c r="CZ502" t="s">
        <v>121</v>
      </c>
    </row>
    <row r="503" spans="1:104" x14ac:dyDescent="0.3">
      <c r="A503" t="s">
        <v>2998</v>
      </c>
      <c r="B503" t="s">
        <v>2999</v>
      </c>
      <c r="C503" t="s">
        <v>107</v>
      </c>
      <c r="D503" t="s">
        <v>108</v>
      </c>
      <c r="E503" t="s">
        <v>3000</v>
      </c>
      <c r="F503" t="s">
        <v>3000</v>
      </c>
      <c r="G503" t="s">
        <v>110</v>
      </c>
      <c r="I503" t="s">
        <v>3001</v>
      </c>
      <c r="J503" t="s">
        <v>2188</v>
      </c>
      <c r="K503" t="s">
        <v>113</v>
      </c>
      <c r="L503" t="s">
        <v>3002</v>
      </c>
      <c r="M503" t="s">
        <v>540</v>
      </c>
      <c r="P503" t="s">
        <v>113</v>
      </c>
      <c r="Q503" t="s">
        <v>116</v>
      </c>
      <c r="S503" t="s">
        <v>117</v>
      </c>
      <c r="T503" t="s">
        <v>113</v>
      </c>
      <c r="AD503" t="s">
        <v>113</v>
      </c>
      <c r="AG503" t="s">
        <v>119</v>
      </c>
      <c r="AI503" t="s">
        <v>119</v>
      </c>
      <c r="AJ503" t="s">
        <v>119</v>
      </c>
      <c r="BK503">
        <v>40</v>
      </c>
      <c r="BP503">
        <v>3</v>
      </c>
      <c r="CN503" t="s">
        <v>113</v>
      </c>
      <c r="CO503" t="s">
        <v>113</v>
      </c>
      <c r="CP503" t="s">
        <v>113</v>
      </c>
      <c r="CQ503" t="s">
        <v>113</v>
      </c>
      <c r="CR503" t="s">
        <v>188</v>
      </c>
      <c r="CS503" t="s">
        <v>113</v>
      </c>
      <c r="CT503" t="s">
        <v>380</v>
      </c>
      <c r="CU503" t="s">
        <v>113</v>
      </c>
      <c r="CV503" t="s">
        <v>113</v>
      </c>
      <c r="CW503" t="s">
        <v>113</v>
      </c>
      <c r="CX503" t="s">
        <v>113</v>
      </c>
      <c r="CY503" t="s">
        <v>515</v>
      </c>
      <c r="CZ503" t="s">
        <v>121</v>
      </c>
    </row>
    <row r="504" spans="1:104" x14ac:dyDescent="0.3">
      <c r="A504" t="s">
        <v>3003</v>
      </c>
      <c r="B504" t="s">
        <v>3004</v>
      </c>
      <c r="C504" t="s">
        <v>292</v>
      </c>
      <c r="D504" t="s">
        <v>108</v>
      </c>
      <c r="F504" t="s">
        <v>3005</v>
      </c>
      <c r="G504" t="s">
        <v>110</v>
      </c>
      <c r="I504" t="s">
        <v>3006</v>
      </c>
      <c r="J504" t="s">
        <v>879</v>
      </c>
      <c r="K504" t="s">
        <v>113</v>
      </c>
      <c r="L504" t="s">
        <v>3007</v>
      </c>
      <c r="M504" t="s">
        <v>540</v>
      </c>
      <c r="P504" t="s">
        <v>113</v>
      </c>
      <c r="Q504" t="s">
        <v>116</v>
      </c>
      <c r="S504" t="s">
        <v>117</v>
      </c>
      <c r="T504" t="s">
        <v>113</v>
      </c>
      <c r="AD504" t="s">
        <v>113</v>
      </c>
      <c r="AG504" t="s">
        <v>119</v>
      </c>
      <c r="AI504" t="s">
        <v>119</v>
      </c>
      <c r="AJ504" t="s">
        <v>119</v>
      </c>
      <c r="BK504">
        <v>20</v>
      </c>
      <c r="BP504">
        <v>3</v>
      </c>
      <c r="CN504" t="s">
        <v>113</v>
      </c>
      <c r="CO504" t="s">
        <v>113</v>
      </c>
      <c r="CP504" t="s">
        <v>113</v>
      </c>
      <c r="CQ504" t="s">
        <v>113</v>
      </c>
      <c r="CR504" t="s">
        <v>113</v>
      </c>
      <c r="CS504" t="s">
        <v>113</v>
      </c>
      <c r="CT504" t="s">
        <v>113</v>
      </c>
      <c r="CU504" t="s">
        <v>113</v>
      </c>
      <c r="CV504" t="s">
        <v>113</v>
      </c>
      <c r="CW504" t="s">
        <v>113</v>
      </c>
      <c r="CX504" t="s">
        <v>113</v>
      </c>
      <c r="CY504" t="s">
        <v>119</v>
      </c>
      <c r="CZ504" t="s">
        <v>121</v>
      </c>
    </row>
    <row r="505" spans="1:104" x14ac:dyDescent="0.3">
      <c r="A505" t="s">
        <v>3008</v>
      </c>
      <c r="B505" t="s">
        <v>3009</v>
      </c>
      <c r="C505" t="s">
        <v>883</v>
      </c>
      <c r="D505" t="s">
        <v>108</v>
      </c>
      <c r="F505" t="s">
        <v>3010</v>
      </c>
      <c r="G505" t="s">
        <v>110</v>
      </c>
      <c r="I505" t="s">
        <v>3011</v>
      </c>
      <c r="J505" t="s">
        <v>886</v>
      </c>
      <c r="K505" t="s">
        <v>113</v>
      </c>
      <c r="L505" t="s">
        <v>3012</v>
      </c>
      <c r="M505" t="s">
        <v>540</v>
      </c>
      <c r="P505" t="s">
        <v>113</v>
      </c>
      <c r="Q505" t="s">
        <v>116</v>
      </c>
      <c r="S505" t="s">
        <v>117</v>
      </c>
      <c r="T505" t="s">
        <v>113</v>
      </c>
      <c r="AD505" t="s">
        <v>113</v>
      </c>
      <c r="AG505" t="s">
        <v>119</v>
      </c>
      <c r="AI505" t="s">
        <v>119</v>
      </c>
      <c r="AJ505" t="s">
        <v>119</v>
      </c>
      <c r="BF505" t="s">
        <v>196</v>
      </c>
      <c r="BK505" t="s">
        <v>3013</v>
      </c>
      <c r="CN505" t="s">
        <v>113</v>
      </c>
      <c r="CO505" t="s">
        <v>113</v>
      </c>
      <c r="CP505" t="s">
        <v>113</v>
      </c>
      <c r="CQ505" t="s">
        <v>113</v>
      </c>
      <c r="CR505" t="s">
        <v>113</v>
      </c>
      <c r="CS505" t="s">
        <v>113</v>
      </c>
      <c r="CT505" t="s">
        <v>113</v>
      </c>
      <c r="CU505" t="s">
        <v>113</v>
      </c>
      <c r="CV505" t="s">
        <v>113</v>
      </c>
      <c r="CW505" t="s">
        <v>113</v>
      </c>
      <c r="CX505" t="s">
        <v>113</v>
      </c>
      <c r="CY505" t="s">
        <v>119</v>
      </c>
      <c r="CZ505" t="s">
        <v>121</v>
      </c>
    </row>
    <row r="506" spans="1:104" x14ac:dyDescent="0.3">
      <c r="A506" t="s">
        <v>3014</v>
      </c>
      <c r="B506" t="s">
        <v>3015</v>
      </c>
      <c r="C506" t="s">
        <v>107</v>
      </c>
      <c r="D506" t="s">
        <v>108</v>
      </c>
      <c r="F506" t="s">
        <v>3016</v>
      </c>
      <c r="G506" t="s">
        <v>110</v>
      </c>
      <c r="I506" t="s">
        <v>3017</v>
      </c>
      <c r="J506" t="s">
        <v>112</v>
      </c>
      <c r="K506" t="s">
        <v>113</v>
      </c>
      <c r="L506" t="s">
        <v>3018</v>
      </c>
      <c r="M506" t="s">
        <v>540</v>
      </c>
      <c r="P506" t="s">
        <v>113</v>
      </c>
      <c r="Q506" t="s">
        <v>116</v>
      </c>
      <c r="S506" t="s">
        <v>117</v>
      </c>
      <c r="T506" t="s">
        <v>118</v>
      </c>
      <c r="AD506" t="s">
        <v>113</v>
      </c>
      <c r="AG506" t="s">
        <v>119</v>
      </c>
      <c r="AI506" t="s">
        <v>119</v>
      </c>
      <c r="AJ506" t="s">
        <v>119</v>
      </c>
      <c r="BK506" t="s">
        <v>889</v>
      </c>
      <c r="CN506" t="s">
        <v>113</v>
      </c>
      <c r="CO506" t="s">
        <v>113</v>
      </c>
      <c r="CP506" t="s">
        <v>113</v>
      </c>
      <c r="CQ506" t="s">
        <v>113</v>
      </c>
      <c r="CR506" t="s">
        <v>113</v>
      </c>
      <c r="CS506" t="s">
        <v>113</v>
      </c>
      <c r="CT506" t="s">
        <v>113</v>
      </c>
      <c r="CU506" t="s">
        <v>113</v>
      </c>
      <c r="CV506" t="s">
        <v>113</v>
      </c>
      <c r="CW506" t="s">
        <v>113</v>
      </c>
      <c r="CX506" t="s">
        <v>113</v>
      </c>
      <c r="CY506" t="s">
        <v>119</v>
      </c>
      <c r="CZ506" t="s">
        <v>121</v>
      </c>
    </row>
    <row r="507" spans="1:104" x14ac:dyDescent="0.3">
      <c r="A507" t="s">
        <v>3019</v>
      </c>
      <c r="B507" t="s">
        <v>3020</v>
      </c>
      <c r="C507" t="s">
        <v>1312</v>
      </c>
      <c r="D507" t="s">
        <v>108</v>
      </c>
      <c r="F507" t="s">
        <v>3021</v>
      </c>
      <c r="G507" t="s">
        <v>110</v>
      </c>
      <c r="I507" t="s">
        <v>3022</v>
      </c>
      <c r="J507" t="s">
        <v>249</v>
      </c>
      <c r="K507" t="s">
        <v>249</v>
      </c>
      <c r="M507" t="s">
        <v>406</v>
      </c>
      <c r="N507">
        <v>1</v>
      </c>
      <c r="O507" t="s">
        <v>373</v>
      </c>
      <c r="P507">
        <v>46079</v>
      </c>
      <c r="Q507" t="s">
        <v>140</v>
      </c>
      <c r="R507">
        <v>46080</v>
      </c>
      <c r="S507" t="s">
        <v>252</v>
      </c>
      <c r="T507" t="s">
        <v>2901</v>
      </c>
      <c r="U507" t="s">
        <v>249</v>
      </c>
      <c r="V507" t="s">
        <v>143</v>
      </c>
      <c r="W507" t="s">
        <v>148</v>
      </c>
      <c r="X507" t="s">
        <v>148</v>
      </c>
      <c r="Y507" t="s">
        <v>148</v>
      </c>
      <c r="Z507" t="s">
        <v>148</v>
      </c>
      <c r="AA507" t="s">
        <v>148</v>
      </c>
      <c r="AB507" t="s">
        <v>375</v>
      </c>
      <c r="AC507" t="s">
        <v>113</v>
      </c>
      <c r="AD507" t="s">
        <v>376</v>
      </c>
      <c r="AE507">
        <v>46086</v>
      </c>
      <c r="AF507">
        <v>46086</v>
      </c>
      <c r="AG507">
        <v>46086</v>
      </c>
      <c r="AH507">
        <v>46087</v>
      </c>
      <c r="AI507">
        <v>46087</v>
      </c>
      <c r="AJ507">
        <v>46087</v>
      </c>
      <c r="AK507">
        <v>46086</v>
      </c>
      <c r="AL507">
        <v>46086</v>
      </c>
      <c r="AM507">
        <v>46086</v>
      </c>
      <c r="AN507">
        <v>46087</v>
      </c>
      <c r="AO507">
        <v>46087</v>
      </c>
      <c r="AP507">
        <v>46087</v>
      </c>
      <c r="AT507">
        <v>46088</v>
      </c>
      <c r="AU507">
        <v>46088</v>
      </c>
      <c r="AV507">
        <v>46088</v>
      </c>
      <c r="AW507">
        <v>46088</v>
      </c>
      <c r="AX507">
        <v>46088</v>
      </c>
      <c r="AY507">
        <v>46088</v>
      </c>
      <c r="AZ507">
        <v>46096</v>
      </c>
      <c r="BA507">
        <v>46096</v>
      </c>
      <c r="BB507">
        <v>46096</v>
      </c>
      <c r="BC507">
        <v>46089</v>
      </c>
      <c r="BD507">
        <v>46089</v>
      </c>
      <c r="BE507">
        <v>46089</v>
      </c>
      <c r="BG507">
        <v>46096</v>
      </c>
      <c r="BH507">
        <v>46094</v>
      </c>
      <c r="BI507">
        <v>46094</v>
      </c>
      <c r="BJ507" t="s">
        <v>113</v>
      </c>
      <c r="BL507">
        <v>46099</v>
      </c>
      <c r="BM507">
        <v>46099</v>
      </c>
      <c r="BN507">
        <v>46099</v>
      </c>
      <c r="BO507">
        <v>46099</v>
      </c>
      <c r="BP507">
        <v>46099</v>
      </c>
      <c r="BQ507">
        <v>46099</v>
      </c>
      <c r="BR507">
        <v>46101</v>
      </c>
      <c r="BS507">
        <v>46111</v>
      </c>
      <c r="BT507">
        <v>46111</v>
      </c>
      <c r="BU507">
        <v>46101</v>
      </c>
      <c r="BV507">
        <v>46105</v>
      </c>
      <c r="BW507">
        <v>46108</v>
      </c>
      <c r="BX507" t="s">
        <v>3023</v>
      </c>
      <c r="BY507">
        <v>46087</v>
      </c>
      <c r="BZ507">
        <v>46087</v>
      </c>
      <c r="CI507">
        <v>46100</v>
      </c>
      <c r="CJ507">
        <v>46100</v>
      </c>
      <c r="CK507">
        <v>46100</v>
      </c>
      <c r="CN507" t="s">
        <v>113</v>
      </c>
      <c r="CO507" t="s">
        <v>113</v>
      </c>
      <c r="CP507" t="s">
        <v>113</v>
      </c>
      <c r="CQ507" t="s">
        <v>113</v>
      </c>
      <c r="CR507" t="s">
        <v>113</v>
      </c>
      <c r="CS507" t="s">
        <v>113</v>
      </c>
      <c r="CT507" t="s">
        <v>113</v>
      </c>
      <c r="CU507" t="s">
        <v>113</v>
      </c>
      <c r="CV507" t="s">
        <v>113</v>
      </c>
      <c r="CW507" t="s">
        <v>113</v>
      </c>
      <c r="CX507" t="s">
        <v>113</v>
      </c>
      <c r="CY507" t="s">
        <v>119</v>
      </c>
      <c r="CZ507" t="s">
        <v>121</v>
      </c>
    </row>
    <row r="508" spans="1:104" x14ac:dyDescent="0.3">
      <c r="A508" t="s">
        <v>3024</v>
      </c>
      <c r="B508" t="s">
        <v>3025</v>
      </c>
      <c r="C508" t="s">
        <v>107</v>
      </c>
      <c r="D508" t="s">
        <v>108</v>
      </c>
      <c r="F508" t="s">
        <v>3026</v>
      </c>
      <c r="G508" t="s">
        <v>110</v>
      </c>
      <c r="I508" t="s">
        <v>3027</v>
      </c>
      <c r="J508" t="s">
        <v>112</v>
      </c>
      <c r="K508" t="s">
        <v>113</v>
      </c>
      <c r="L508" t="s">
        <v>3028</v>
      </c>
      <c r="M508" t="s">
        <v>406</v>
      </c>
      <c r="P508" t="s">
        <v>113</v>
      </c>
      <c r="Q508" t="s">
        <v>116</v>
      </c>
      <c r="S508" t="s">
        <v>117</v>
      </c>
      <c r="T508" t="s">
        <v>113</v>
      </c>
      <c r="AD508" t="s">
        <v>113</v>
      </c>
      <c r="AG508" t="s">
        <v>119</v>
      </c>
      <c r="AI508" t="s">
        <v>119</v>
      </c>
      <c r="AJ508" t="s">
        <v>119</v>
      </c>
      <c r="BK508">
        <v>40</v>
      </c>
      <c r="CN508" t="s">
        <v>113</v>
      </c>
      <c r="CO508" t="s">
        <v>113</v>
      </c>
      <c r="CP508" t="s">
        <v>113</v>
      </c>
      <c r="CQ508" t="s">
        <v>113</v>
      </c>
      <c r="CR508" t="s">
        <v>113</v>
      </c>
      <c r="CS508" t="s">
        <v>113</v>
      </c>
      <c r="CT508" t="s">
        <v>113</v>
      </c>
      <c r="CU508" t="s">
        <v>113</v>
      </c>
      <c r="CV508" t="s">
        <v>113</v>
      </c>
      <c r="CW508" t="s">
        <v>113</v>
      </c>
      <c r="CX508" t="s">
        <v>113</v>
      </c>
      <c r="CY508" t="s">
        <v>119</v>
      </c>
      <c r="CZ508" t="s">
        <v>121</v>
      </c>
    </row>
    <row r="509" spans="1:104" x14ac:dyDescent="0.3">
      <c r="A509" t="s">
        <v>3029</v>
      </c>
      <c r="B509" t="s">
        <v>3030</v>
      </c>
      <c r="C509" t="s">
        <v>107</v>
      </c>
      <c r="D509" t="s">
        <v>108</v>
      </c>
      <c r="F509" t="s">
        <v>3031</v>
      </c>
      <c r="G509" t="s">
        <v>110</v>
      </c>
      <c r="I509" t="s">
        <v>3032</v>
      </c>
      <c r="J509" t="s">
        <v>112</v>
      </c>
      <c r="K509" t="s">
        <v>113</v>
      </c>
      <c r="L509" t="s">
        <v>3028</v>
      </c>
      <c r="M509" t="s">
        <v>406</v>
      </c>
      <c r="P509" t="s">
        <v>113</v>
      </c>
      <c r="Q509" t="s">
        <v>116</v>
      </c>
      <c r="S509" t="s">
        <v>117</v>
      </c>
      <c r="T509" t="s">
        <v>113</v>
      </c>
      <c r="AD509" t="s">
        <v>113</v>
      </c>
      <c r="AG509" t="s">
        <v>119</v>
      </c>
      <c r="AI509" t="s">
        <v>119</v>
      </c>
      <c r="AJ509" t="s">
        <v>119</v>
      </c>
      <c r="BK509">
        <v>40</v>
      </c>
      <c r="CN509" t="s">
        <v>113</v>
      </c>
      <c r="CO509" t="s">
        <v>113</v>
      </c>
      <c r="CP509" t="s">
        <v>113</v>
      </c>
      <c r="CQ509" t="s">
        <v>113</v>
      </c>
      <c r="CR509" t="s">
        <v>113</v>
      </c>
      <c r="CS509" t="s">
        <v>113</v>
      </c>
      <c r="CT509" t="s">
        <v>113</v>
      </c>
      <c r="CU509" t="s">
        <v>113</v>
      </c>
      <c r="CV509" t="s">
        <v>113</v>
      </c>
      <c r="CW509" t="s">
        <v>113</v>
      </c>
      <c r="CX509" t="s">
        <v>113</v>
      </c>
      <c r="CY509" t="s">
        <v>119</v>
      </c>
      <c r="CZ509" t="s">
        <v>121</v>
      </c>
    </row>
    <row r="510" spans="1:104" x14ac:dyDescent="0.3">
      <c r="A510" t="s">
        <v>3033</v>
      </c>
      <c r="B510" t="s">
        <v>3034</v>
      </c>
      <c r="C510" t="s">
        <v>107</v>
      </c>
      <c r="D510" t="s">
        <v>108</v>
      </c>
      <c r="F510" t="s">
        <v>3035</v>
      </c>
      <c r="G510" t="s">
        <v>110</v>
      </c>
      <c r="I510" t="s">
        <v>3036</v>
      </c>
      <c r="J510" t="s">
        <v>112</v>
      </c>
      <c r="K510" t="s">
        <v>137</v>
      </c>
      <c r="L510" t="s">
        <v>3028</v>
      </c>
      <c r="M510" t="s">
        <v>406</v>
      </c>
      <c r="P510" t="s">
        <v>113</v>
      </c>
      <c r="Q510" t="s">
        <v>116</v>
      </c>
      <c r="S510" t="s">
        <v>117</v>
      </c>
      <c r="T510" t="s">
        <v>113</v>
      </c>
      <c r="AD510" t="s">
        <v>113</v>
      </c>
      <c r="AG510" t="s">
        <v>119</v>
      </c>
      <c r="AI510" t="s">
        <v>119</v>
      </c>
      <c r="AJ510" t="s">
        <v>119</v>
      </c>
      <c r="BK510">
        <v>40</v>
      </c>
      <c r="CN510" t="s">
        <v>113</v>
      </c>
      <c r="CO510" t="s">
        <v>113</v>
      </c>
      <c r="CP510" t="s">
        <v>113</v>
      </c>
      <c r="CQ510" t="s">
        <v>113</v>
      </c>
      <c r="CR510" t="s">
        <v>188</v>
      </c>
      <c r="CS510">
        <v>0</v>
      </c>
      <c r="CT510" t="s">
        <v>380</v>
      </c>
      <c r="CU510" t="s">
        <v>113</v>
      </c>
      <c r="CV510" t="s">
        <v>113</v>
      </c>
      <c r="CW510" t="s">
        <v>113</v>
      </c>
      <c r="CX510" t="s">
        <v>113</v>
      </c>
      <c r="CY510" t="s">
        <v>2881</v>
      </c>
      <c r="CZ510" t="s">
        <v>121</v>
      </c>
    </row>
    <row r="511" spans="1:104" x14ac:dyDescent="0.3">
      <c r="A511" t="s">
        <v>3037</v>
      </c>
      <c r="B511" t="s">
        <v>3038</v>
      </c>
      <c r="C511" t="s">
        <v>107</v>
      </c>
      <c r="D511" t="s">
        <v>108</v>
      </c>
      <c r="F511" t="s">
        <v>3039</v>
      </c>
      <c r="G511" t="s">
        <v>110</v>
      </c>
      <c r="I511" t="s">
        <v>3040</v>
      </c>
      <c r="J511" t="s">
        <v>112</v>
      </c>
      <c r="K511" t="s">
        <v>113</v>
      </c>
      <c r="L511" t="s">
        <v>1078</v>
      </c>
      <c r="M511" t="s">
        <v>406</v>
      </c>
      <c r="P511" t="s">
        <v>113</v>
      </c>
      <c r="Q511" t="s">
        <v>116</v>
      </c>
      <c r="S511" t="s">
        <v>117</v>
      </c>
      <c r="T511" t="s">
        <v>113</v>
      </c>
      <c r="AD511" t="s">
        <v>113</v>
      </c>
      <c r="AG511" t="s">
        <v>119</v>
      </c>
      <c r="AI511" t="s">
        <v>119</v>
      </c>
      <c r="AJ511" t="s">
        <v>119</v>
      </c>
      <c r="BK511">
        <v>40</v>
      </c>
      <c r="BP511">
        <v>3</v>
      </c>
      <c r="CN511" t="s">
        <v>113</v>
      </c>
      <c r="CO511" t="s">
        <v>113</v>
      </c>
      <c r="CP511" t="s">
        <v>113</v>
      </c>
      <c r="CQ511" t="s">
        <v>113</v>
      </c>
      <c r="CR511" t="s">
        <v>113</v>
      </c>
      <c r="CS511" t="s">
        <v>113</v>
      </c>
      <c r="CT511" t="s">
        <v>113</v>
      </c>
      <c r="CU511" t="s">
        <v>113</v>
      </c>
      <c r="CV511" t="s">
        <v>113</v>
      </c>
      <c r="CW511" t="s">
        <v>113</v>
      </c>
      <c r="CX511" t="s">
        <v>113</v>
      </c>
      <c r="CY511" t="s">
        <v>515</v>
      </c>
      <c r="CZ511" t="s">
        <v>121</v>
      </c>
    </row>
    <row r="512" spans="1:104" x14ac:dyDescent="0.3">
      <c r="A512" t="s">
        <v>3041</v>
      </c>
      <c r="B512" t="s">
        <v>3042</v>
      </c>
      <c r="C512" t="s">
        <v>107</v>
      </c>
      <c r="D512" t="s">
        <v>108</v>
      </c>
      <c r="F512" t="s">
        <v>3043</v>
      </c>
      <c r="G512" t="s">
        <v>110</v>
      </c>
      <c r="I512" t="s">
        <v>3044</v>
      </c>
      <c r="J512" t="s">
        <v>112</v>
      </c>
      <c r="K512" t="s">
        <v>113</v>
      </c>
      <c r="L512" t="s">
        <v>1089</v>
      </c>
      <c r="M512" t="s">
        <v>406</v>
      </c>
      <c r="P512" t="s">
        <v>113</v>
      </c>
      <c r="Q512" t="s">
        <v>116</v>
      </c>
      <c r="S512" t="s">
        <v>117</v>
      </c>
      <c r="T512" t="s">
        <v>113</v>
      </c>
      <c r="AD512" t="s">
        <v>113</v>
      </c>
      <c r="AG512" t="s">
        <v>119</v>
      </c>
      <c r="AI512" t="s">
        <v>119</v>
      </c>
      <c r="AJ512" t="s">
        <v>119</v>
      </c>
      <c r="BK512">
        <v>40</v>
      </c>
      <c r="CN512" t="s">
        <v>113</v>
      </c>
      <c r="CO512" t="s">
        <v>113</v>
      </c>
      <c r="CP512" t="s">
        <v>113</v>
      </c>
      <c r="CQ512" t="s">
        <v>113</v>
      </c>
      <c r="CR512" t="s">
        <v>188</v>
      </c>
      <c r="CS512" t="s">
        <v>113</v>
      </c>
      <c r="CT512" t="s">
        <v>380</v>
      </c>
      <c r="CU512" t="s">
        <v>113</v>
      </c>
      <c r="CV512" t="s">
        <v>113</v>
      </c>
      <c r="CW512" t="s">
        <v>113</v>
      </c>
      <c r="CX512" t="s">
        <v>113</v>
      </c>
      <c r="CY512" t="s">
        <v>515</v>
      </c>
      <c r="CZ512" t="s">
        <v>121</v>
      </c>
    </row>
    <row r="513" spans="1:104" x14ac:dyDescent="0.3">
      <c r="A513" t="s">
        <v>3045</v>
      </c>
      <c r="B513" t="s">
        <v>3046</v>
      </c>
      <c r="D513" t="s">
        <v>108</v>
      </c>
      <c r="F513" t="s">
        <v>3047</v>
      </c>
      <c r="G513" t="s">
        <v>110</v>
      </c>
      <c r="I513" t="s">
        <v>3048</v>
      </c>
      <c r="J513" t="s">
        <v>112</v>
      </c>
      <c r="K513" t="s">
        <v>113</v>
      </c>
      <c r="L513" t="s">
        <v>3049</v>
      </c>
      <c r="M513" t="s">
        <v>406</v>
      </c>
      <c r="P513" t="s">
        <v>113</v>
      </c>
      <c r="Q513" t="s">
        <v>116</v>
      </c>
      <c r="S513" t="s">
        <v>117</v>
      </c>
      <c r="T513" t="s">
        <v>113</v>
      </c>
      <c r="AD513" t="s">
        <v>113</v>
      </c>
      <c r="AG513" t="s">
        <v>119</v>
      </c>
      <c r="AI513" t="s">
        <v>119</v>
      </c>
      <c r="AJ513" t="s">
        <v>119</v>
      </c>
      <c r="BK513">
        <v>30</v>
      </c>
      <c r="BP513">
        <v>3</v>
      </c>
      <c r="CN513" t="s">
        <v>113</v>
      </c>
      <c r="CO513" t="s">
        <v>113</v>
      </c>
      <c r="CP513" t="s">
        <v>113</v>
      </c>
      <c r="CQ513" t="s">
        <v>113</v>
      </c>
      <c r="CR513" t="s">
        <v>113</v>
      </c>
      <c r="CS513" t="s">
        <v>113</v>
      </c>
      <c r="CT513" t="s">
        <v>113</v>
      </c>
      <c r="CU513" t="s">
        <v>113</v>
      </c>
      <c r="CV513" t="s">
        <v>113</v>
      </c>
      <c r="CW513" t="s">
        <v>113</v>
      </c>
      <c r="CX513" t="s">
        <v>113</v>
      </c>
      <c r="CY513" t="s">
        <v>119</v>
      </c>
      <c r="CZ513" t="s">
        <v>121</v>
      </c>
    </row>
    <row r="514" spans="1:104" x14ac:dyDescent="0.3">
      <c r="A514" t="s">
        <v>3050</v>
      </c>
      <c r="B514" t="s">
        <v>3051</v>
      </c>
      <c r="C514" t="s">
        <v>245</v>
      </c>
      <c r="D514" t="s">
        <v>108</v>
      </c>
      <c r="F514" t="s">
        <v>3052</v>
      </c>
      <c r="G514" t="s">
        <v>110</v>
      </c>
      <c r="J514" t="s">
        <v>249</v>
      </c>
      <c r="K514" t="s">
        <v>249</v>
      </c>
      <c r="L514" t="s">
        <v>3053</v>
      </c>
      <c r="M514" t="s">
        <v>2289</v>
      </c>
      <c r="Q514" t="s">
        <v>116</v>
      </c>
      <c r="S514" t="s">
        <v>117</v>
      </c>
      <c r="T514" t="s">
        <v>113</v>
      </c>
      <c r="U514" t="s">
        <v>249</v>
      </c>
      <c r="W514" t="s">
        <v>148</v>
      </c>
      <c r="X514" t="s">
        <v>148</v>
      </c>
      <c r="Y514" t="s">
        <v>148</v>
      </c>
      <c r="Z514" t="s">
        <v>148</v>
      </c>
      <c r="AA514" t="s">
        <v>148</v>
      </c>
      <c r="AC514" t="s">
        <v>113</v>
      </c>
      <c r="AD514" t="s">
        <v>255</v>
      </c>
      <c r="BJ514" t="s">
        <v>249</v>
      </c>
      <c r="BK514" t="s">
        <v>249</v>
      </c>
      <c r="CN514" t="s">
        <v>113</v>
      </c>
      <c r="CO514" t="s">
        <v>113</v>
      </c>
      <c r="CP514" t="s">
        <v>113</v>
      </c>
      <c r="CQ514" t="s">
        <v>113</v>
      </c>
      <c r="CR514" t="s">
        <v>113</v>
      </c>
      <c r="CS514" t="s">
        <v>113</v>
      </c>
      <c r="CT514" t="s">
        <v>113</v>
      </c>
      <c r="CU514" t="s">
        <v>355</v>
      </c>
      <c r="CV514" t="s">
        <v>2734</v>
      </c>
      <c r="CW514" t="s">
        <v>2735</v>
      </c>
      <c r="CX514" t="s">
        <v>113</v>
      </c>
      <c r="CY514" t="s">
        <v>119</v>
      </c>
      <c r="CZ514" t="s">
        <v>121</v>
      </c>
    </row>
    <row r="515" spans="1:104" x14ac:dyDescent="0.3">
      <c r="A515" t="s">
        <v>3054</v>
      </c>
      <c r="B515" t="s">
        <v>3055</v>
      </c>
      <c r="C515" t="s">
        <v>2959</v>
      </c>
      <c r="D515" t="s">
        <v>108</v>
      </c>
      <c r="F515" t="s">
        <v>3056</v>
      </c>
      <c r="G515" t="s">
        <v>110</v>
      </c>
      <c r="I515" t="s">
        <v>3057</v>
      </c>
      <c r="J515" t="s">
        <v>112</v>
      </c>
      <c r="K515" t="s">
        <v>113</v>
      </c>
      <c r="L515" t="s">
        <v>3058</v>
      </c>
      <c r="M515" t="s">
        <v>2289</v>
      </c>
      <c r="P515" t="s">
        <v>113</v>
      </c>
      <c r="Q515" t="s">
        <v>116</v>
      </c>
      <c r="S515" t="s">
        <v>117</v>
      </c>
      <c r="T515" t="s">
        <v>113</v>
      </c>
      <c r="AD515" t="s">
        <v>113</v>
      </c>
      <c r="AG515" t="s">
        <v>119</v>
      </c>
      <c r="AI515" t="s">
        <v>119</v>
      </c>
      <c r="AJ515" t="s">
        <v>119</v>
      </c>
      <c r="BK515">
        <v>40</v>
      </c>
      <c r="CN515" t="s">
        <v>113</v>
      </c>
      <c r="CO515" t="s">
        <v>113</v>
      </c>
      <c r="CP515" t="s">
        <v>113</v>
      </c>
      <c r="CQ515" t="s">
        <v>113</v>
      </c>
      <c r="CR515" t="s">
        <v>113</v>
      </c>
      <c r="CS515" t="s">
        <v>113</v>
      </c>
      <c r="CT515" t="s">
        <v>113</v>
      </c>
      <c r="CU515" t="s">
        <v>113</v>
      </c>
      <c r="CV515" t="s">
        <v>113</v>
      </c>
      <c r="CW515" t="s">
        <v>113</v>
      </c>
      <c r="CX515" t="s">
        <v>113</v>
      </c>
      <c r="CY515" t="s">
        <v>119</v>
      </c>
      <c r="CZ515" t="s">
        <v>121</v>
      </c>
    </row>
    <row r="516" spans="1:104" x14ac:dyDescent="0.3">
      <c r="A516" t="s">
        <v>3059</v>
      </c>
      <c r="B516" t="s">
        <v>3060</v>
      </c>
      <c r="C516" t="s">
        <v>124</v>
      </c>
      <c r="D516" t="s">
        <v>108</v>
      </c>
      <c r="E516" t="s">
        <v>3061</v>
      </c>
      <c r="F516" t="s">
        <v>3061</v>
      </c>
      <c r="G516" t="s">
        <v>110</v>
      </c>
      <c r="I516" t="s">
        <v>3062</v>
      </c>
      <c r="J516" t="s">
        <v>3063</v>
      </c>
      <c r="K516" t="s">
        <v>113</v>
      </c>
      <c r="L516" t="s">
        <v>3064</v>
      </c>
      <c r="M516" t="s">
        <v>1189</v>
      </c>
      <c r="P516" t="s">
        <v>113</v>
      </c>
      <c r="Q516" t="s">
        <v>116</v>
      </c>
      <c r="S516" t="s">
        <v>117</v>
      </c>
      <c r="T516" t="s">
        <v>113</v>
      </c>
      <c r="AD516" t="s">
        <v>113</v>
      </c>
      <c r="AG516" t="s">
        <v>119</v>
      </c>
      <c r="AI516">
        <v>45861</v>
      </c>
      <c r="AJ516" t="s">
        <v>119</v>
      </c>
      <c r="BK516">
        <v>18</v>
      </c>
      <c r="CN516" t="s">
        <v>113</v>
      </c>
      <c r="CO516" t="s">
        <v>113</v>
      </c>
      <c r="CP516" t="s">
        <v>113</v>
      </c>
      <c r="CQ516" t="s">
        <v>113</v>
      </c>
      <c r="CR516" t="s">
        <v>113</v>
      </c>
      <c r="CS516" t="s">
        <v>113</v>
      </c>
      <c r="CT516" t="s">
        <v>113</v>
      </c>
      <c r="CU516" t="s">
        <v>113</v>
      </c>
      <c r="CV516" t="s">
        <v>113</v>
      </c>
      <c r="CW516" t="s">
        <v>113</v>
      </c>
      <c r="CX516" t="s">
        <v>113</v>
      </c>
      <c r="CY516" t="s">
        <v>119</v>
      </c>
      <c r="CZ516" t="s">
        <v>121</v>
      </c>
    </row>
    <row r="517" spans="1:104" x14ac:dyDescent="0.3">
      <c r="A517" t="s">
        <v>3065</v>
      </c>
      <c r="B517" t="s">
        <v>3066</v>
      </c>
      <c r="C517" t="s">
        <v>107</v>
      </c>
      <c r="D517" t="s">
        <v>108</v>
      </c>
      <c r="E517" t="s">
        <v>3067</v>
      </c>
      <c r="F517" t="s">
        <v>3067</v>
      </c>
      <c r="G517" t="s">
        <v>110</v>
      </c>
      <c r="I517" t="s">
        <v>3068</v>
      </c>
      <c r="J517" t="s">
        <v>3063</v>
      </c>
      <c r="K517" t="s">
        <v>113</v>
      </c>
      <c r="L517" t="s">
        <v>3069</v>
      </c>
      <c r="M517" t="s">
        <v>1189</v>
      </c>
      <c r="P517" t="s">
        <v>113</v>
      </c>
      <c r="Q517" t="s">
        <v>116</v>
      </c>
      <c r="S517" t="s">
        <v>117</v>
      </c>
      <c r="T517" t="s">
        <v>113</v>
      </c>
      <c r="AD517" t="s">
        <v>113</v>
      </c>
      <c r="AG517" t="s">
        <v>119</v>
      </c>
      <c r="AI517" t="s">
        <v>119</v>
      </c>
      <c r="AJ517" t="s">
        <v>119</v>
      </c>
      <c r="BK517">
        <v>12</v>
      </c>
      <c r="CN517" t="s">
        <v>113</v>
      </c>
      <c r="CO517" t="s">
        <v>113</v>
      </c>
      <c r="CP517" t="s">
        <v>113</v>
      </c>
      <c r="CQ517" t="s">
        <v>113</v>
      </c>
      <c r="CR517" t="s">
        <v>113</v>
      </c>
      <c r="CS517" t="s">
        <v>113</v>
      </c>
      <c r="CT517" t="s">
        <v>113</v>
      </c>
      <c r="CU517" t="s">
        <v>113</v>
      </c>
      <c r="CV517" t="s">
        <v>113</v>
      </c>
      <c r="CW517" t="s">
        <v>113</v>
      </c>
      <c r="CX517" t="s">
        <v>113</v>
      </c>
      <c r="CY517" t="s">
        <v>119</v>
      </c>
      <c r="CZ517" t="s">
        <v>121</v>
      </c>
    </row>
    <row r="518" spans="1:104" x14ac:dyDescent="0.3">
      <c r="A518" t="s">
        <v>3070</v>
      </c>
      <c r="B518" t="s">
        <v>3071</v>
      </c>
      <c r="C518" t="s">
        <v>107</v>
      </c>
      <c r="D518" t="s">
        <v>108</v>
      </c>
      <c r="E518" t="s">
        <v>3072</v>
      </c>
      <c r="F518" t="s">
        <v>3072</v>
      </c>
      <c r="G518" t="s">
        <v>110</v>
      </c>
      <c r="I518" t="s">
        <v>3073</v>
      </c>
      <c r="J518" t="s">
        <v>3063</v>
      </c>
      <c r="K518" t="s">
        <v>113</v>
      </c>
      <c r="L518" t="s">
        <v>3074</v>
      </c>
      <c r="M518" t="s">
        <v>1189</v>
      </c>
      <c r="P518" t="s">
        <v>113</v>
      </c>
      <c r="Q518" t="s">
        <v>116</v>
      </c>
      <c r="S518" t="s">
        <v>117</v>
      </c>
      <c r="T518" t="s">
        <v>113</v>
      </c>
      <c r="AD518" t="s">
        <v>113</v>
      </c>
      <c r="AG518" t="s">
        <v>119</v>
      </c>
      <c r="AI518" t="s">
        <v>119</v>
      </c>
      <c r="AJ518" t="s">
        <v>119</v>
      </c>
      <c r="BK518">
        <v>18</v>
      </c>
      <c r="CN518" t="s">
        <v>113</v>
      </c>
      <c r="CO518" t="s">
        <v>113</v>
      </c>
      <c r="CP518" t="s">
        <v>113</v>
      </c>
      <c r="CQ518" t="s">
        <v>113</v>
      </c>
      <c r="CR518" t="s">
        <v>113</v>
      </c>
      <c r="CS518" t="s">
        <v>113</v>
      </c>
      <c r="CT518" t="s">
        <v>113</v>
      </c>
      <c r="CU518" t="s">
        <v>113</v>
      </c>
      <c r="CV518" t="s">
        <v>113</v>
      </c>
      <c r="CW518" t="s">
        <v>113</v>
      </c>
      <c r="CX518" t="s">
        <v>113</v>
      </c>
      <c r="CY518" t="s">
        <v>119</v>
      </c>
      <c r="CZ518" t="s">
        <v>121</v>
      </c>
    </row>
    <row r="519" spans="1:104" x14ac:dyDescent="0.3">
      <c r="A519" t="s">
        <v>3075</v>
      </c>
      <c r="B519" t="s">
        <v>3076</v>
      </c>
      <c r="C519" t="s">
        <v>107</v>
      </c>
      <c r="D519" t="s">
        <v>108</v>
      </c>
      <c r="E519" t="s">
        <v>3077</v>
      </c>
      <c r="F519" t="s">
        <v>3077</v>
      </c>
      <c r="G519" t="s">
        <v>110</v>
      </c>
      <c r="I519" t="s">
        <v>3078</v>
      </c>
      <c r="J519" t="s">
        <v>3063</v>
      </c>
      <c r="K519" t="s">
        <v>113</v>
      </c>
      <c r="L519" t="s">
        <v>3079</v>
      </c>
      <c r="M519" t="s">
        <v>1189</v>
      </c>
      <c r="P519" t="s">
        <v>113</v>
      </c>
      <c r="Q519" t="s">
        <v>116</v>
      </c>
      <c r="S519" t="s">
        <v>117</v>
      </c>
      <c r="T519" t="s">
        <v>113</v>
      </c>
      <c r="AD519" t="s">
        <v>113</v>
      </c>
      <c r="AG519" t="s">
        <v>119</v>
      </c>
      <c r="AI519" t="s">
        <v>119</v>
      </c>
      <c r="AJ519" t="s">
        <v>119</v>
      </c>
      <c r="BK519">
        <v>18</v>
      </c>
      <c r="CN519" t="s">
        <v>113</v>
      </c>
      <c r="CO519" t="s">
        <v>113</v>
      </c>
      <c r="CP519" t="s">
        <v>113</v>
      </c>
      <c r="CQ519" t="s">
        <v>113</v>
      </c>
      <c r="CR519" t="s">
        <v>113</v>
      </c>
      <c r="CS519" t="s">
        <v>113</v>
      </c>
      <c r="CT519" t="s">
        <v>113</v>
      </c>
      <c r="CU519" t="s">
        <v>113</v>
      </c>
      <c r="CV519" t="s">
        <v>113</v>
      </c>
      <c r="CW519" t="s">
        <v>113</v>
      </c>
      <c r="CX519" t="s">
        <v>113</v>
      </c>
      <c r="CY519" t="s">
        <v>119</v>
      </c>
      <c r="CZ519" t="s">
        <v>121</v>
      </c>
    </row>
    <row r="520" spans="1:104" x14ac:dyDescent="0.3">
      <c r="A520" t="s">
        <v>3080</v>
      </c>
      <c r="B520" t="s">
        <v>3081</v>
      </c>
      <c r="C520" t="s">
        <v>124</v>
      </c>
      <c r="D520" t="s">
        <v>108</v>
      </c>
      <c r="F520" t="s">
        <v>3082</v>
      </c>
      <c r="G520" t="s">
        <v>110</v>
      </c>
      <c r="I520" t="s">
        <v>3083</v>
      </c>
      <c r="J520" t="s">
        <v>112</v>
      </c>
      <c r="K520" t="s">
        <v>137</v>
      </c>
      <c r="L520" t="s">
        <v>3084</v>
      </c>
      <c r="M520" t="s">
        <v>1189</v>
      </c>
      <c r="N520">
        <v>1</v>
      </c>
      <c r="P520">
        <v>46167</v>
      </c>
      <c r="Q520" t="s">
        <v>140</v>
      </c>
      <c r="R520">
        <v>46168</v>
      </c>
      <c r="S520" t="s">
        <v>141</v>
      </c>
      <c r="T520" t="s">
        <v>142</v>
      </c>
      <c r="U520" t="s">
        <v>112</v>
      </c>
      <c r="V520" t="s">
        <v>143</v>
      </c>
      <c r="W520" t="s">
        <v>144</v>
      </c>
      <c r="X520" t="s">
        <v>144</v>
      </c>
      <c r="Y520" t="s">
        <v>144</v>
      </c>
      <c r="Z520" t="s">
        <v>144</v>
      </c>
      <c r="AA520" t="s">
        <v>144</v>
      </c>
      <c r="AB520" t="s">
        <v>180</v>
      </c>
      <c r="AC520" t="s">
        <v>146</v>
      </c>
      <c r="AD520" t="s">
        <v>181</v>
      </c>
      <c r="AE520">
        <v>46169</v>
      </c>
      <c r="AF520">
        <v>46169</v>
      </c>
      <c r="AG520">
        <v>46169</v>
      </c>
      <c r="AH520">
        <v>46176</v>
      </c>
      <c r="AI520">
        <v>46176</v>
      </c>
      <c r="AJ520">
        <v>46176</v>
      </c>
      <c r="AK520">
        <v>46169</v>
      </c>
      <c r="AL520">
        <v>46169</v>
      </c>
      <c r="AM520">
        <v>46169</v>
      </c>
      <c r="AN520">
        <v>46176</v>
      </c>
      <c r="AO520">
        <v>46176</v>
      </c>
      <c r="AP520">
        <v>46176</v>
      </c>
      <c r="AT520">
        <v>46175</v>
      </c>
      <c r="AU520">
        <v>46174</v>
      </c>
      <c r="AV520">
        <v>46174</v>
      </c>
      <c r="AW520">
        <v>46175</v>
      </c>
      <c r="AX520">
        <v>46174</v>
      </c>
      <c r="AY520">
        <v>46174</v>
      </c>
      <c r="AZ520">
        <v>46188</v>
      </c>
      <c r="BA520">
        <v>46188</v>
      </c>
      <c r="BB520">
        <v>46188</v>
      </c>
      <c r="BC520">
        <v>46177</v>
      </c>
      <c r="BD520">
        <v>46175</v>
      </c>
      <c r="BE520">
        <v>46175</v>
      </c>
      <c r="BF520" t="s">
        <v>149</v>
      </c>
      <c r="BG520">
        <v>46183</v>
      </c>
      <c r="BH520">
        <v>46182</v>
      </c>
      <c r="BI520">
        <v>46182</v>
      </c>
      <c r="BJ520" t="s">
        <v>180</v>
      </c>
      <c r="BK520">
        <v>40</v>
      </c>
      <c r="BL520">
        <v>46188</v>
      </c>
      <c r="BM520">
        <v>46184</v>
      </c>
      <c r="BN520">
        <v>46184</v>
      </c>
      <c r="BO520">
        <v>46190</v>
      </c>
      <c r="BP520">
        <v>46186</v>
      </c>
      <c r="BQ520">
        <v>46186</v>
      </c>
      <c r="BR520">
        <v>46196</v>
      </c>
      <c r="BS520">
        <v>46203</v>
      </c>
      <c r="BT520">
        <v>46203</v>
      </c>
      <c r="BU520">
        <v>46194</v>
      </c>
      <c r="BV520">
        <v>46200</v>
      </c>
      <c r="BW520">
        <v>46200</v>
      </c>
      <c r="BX520" t="s">
        <v>3085</v>
      </c>
      <c r="CA520">
        <v>46190</v>
      </c>
      <c r="CN520" t="s">
        <v>113</v>
      </c>
      <c r="CO520" t="s">
        <v>113</v>
      </c>
      <c r="CP520" t="s">
        <v>113</v>
      </c>
      <c r="CQ520" t="s">
        <v>113</v>
      </c>
      <c r="CR520">
        <v>46213</v>
      </c>
      <c r="CS520">
        <v>46157</v>
      </c>
      <c r="CT520" t="s">
        <v>151</v>
      </c>
      <c r="CU520" t="s">
        <v>113</v>
      </c>
      <c r="CV520" t="s">
        <v>113</v>
      </c>
      <c r="CW520" t="s">
        <v>113</v>
      </c>
      <c r="CX520" t="s">
        <v>113</v>
      </c>
      <c r="CY520" t="s">
        <v>183</v>
      </c>
      <c r="CZ520" t="s">
        <v>153</v>
      </c>
    </row>
    <row r="521" spans="1:104" x14ac:dyDescent="0.3">
      <c r="A521" t="s">
        <v>3086</v>
      </c>
      <c r="B521" t="s">
        <v>3087</v>
      </c>
      <c r="C521" t="s">
        <v>107</v>
      </c>
      <c r="D521" t="s">
        <v>108</v>
      </c>
      <c r="E521" t="s">
        <v>3088</v>
      </c>
      <c r="F521" t="s">
        <v>3088</v>
      </c>
      <c r="G521" t="s">
        <v>110</v>
      </c>
      <c r="I521" t="s">
        <v>3089</v>
      </c>
      <c r="J521" t="s">
        <v>3063</v>
      </c>
      <c r="K521" t="s">
        <v>113</v>
      </c>
      <c r="L521" t="s">
        <v>3090</v>
      </c>
      <c r="M521" t="s">
        <v>1189</v>
      </c>
      <c r="P521" t="s">
        <v>113</v>
      </c>
      <c r="Q521" t="s">
        <v>116</v>
      </c>
      <c r="S521" t="s">
        <v>117</v>
      </c>
      <c r="T521" t="s">
        <v>113</v>
      </c>
      <c r="AD521" t="s">
        <v>113</v>
      </c>
      <c r="AG521" t="s">
        <v>119</v>
      </c>
      <c r="AI521" t="s">
        <v>119</v>
      </c>
      <c r="AJ521" t="s">
        <v>119</v>
      </c>
      <c r="BK521">
        <v>12</v>
      </c>
      <c r="CN521" t="s">
        <v>113</v>
      </c>
      <c r="CO521" t="s">
        <v>113</v>
      </c>
      <c r="CP521" t="s">
        <v>113</v>
      </c>
      <c r="CQ521" t="s">
        <v>113</v>
      </c>
      <c r="CR521" t="s">
        <v>113</v>
      </c>
      <c r="CS521" t="s">
        <v>113</v>
      </c>
      <c r="CT521" t="s">
        <v>113</v>
      </c>
      <c r="CU521" t="s">
        <v>113</v>
      </c>
      <c r="CV521" t="s">
        <v>113</v>
      </c>
      <c r="CW521" t="s">
        <v>113</v>
      </c>
      <c r="CX521" t="s">
        <v>113</v>
      </c>
      <c r="CY521" t="s">
        <v>119</v>
      </c>
      <c r="CZ521" t="s">
        <v>121</v>
      </c>
    </row>
    <row r="522" spans="1:104" x14ac:dyDescent="0.3">
      <c r="A522" t="s">
        <v>3091</v>
      </c>
      <c r="B522" t="s">
        <v>3092</v>
      </c>
      <c r="C522" t="s">
        <v>124</v>
      </c>
      <c r="D522" t="s">
        <v>108</v>
      </c>
      <c r="F522" t="s">
        <v>3093</v>
      </c>
      <c r="G522" t="s">
        <v>110</v>
      </c>
      <c r="I522" t="s">
        <v>3094</v>
      </c>
      <c r="J522" t="s">
        <v>112</v>
      </c>
      <c r="K522" t="s">
        <v>113</v>
      </c>
      <c r="L522" t="s">
        <v>3095</v>
      </c>
      <c r="M522" t="s">
        <v>1189</v>
      </c>
      <c r="P522" t="s">
        <v>113</v>
      </c>
      <c r="Q522" t="s">
        <v>116</v>
      </c>
      <c r="S522" t="s">
        <v>117</v>
      </c>
      <c r="T522" t="s">
        <v>113</v>
      </c>
      <c r="AD522" t="s">
        <v>113</v>
      </c>
      <c r="AG522" t="s">
        <v>119</v>
      </c>
      <c r="AI522">
        <v>45845</v>
      </c>
      <c r="AJ522" t="s">
        <v>119</v>
      </c>
      <c r="BK522">
        <v>40</v>
      </c>
      <c r="CN522" t="s">
        <v>113</v>
      </c>
      <c r="CO522" t="s">
        <v>113</v>
      </c>
      <c r="CP522" t="s">
        <v>113</v>
      </c>
      <c r="CQ522" t="s">
        <v>113</v>
      </c>
      <c r="CR522" t="s">
        <v>113</v>
      </c>
      <c r="CS522" t="s">
        <v>113</v>
      </c>
      <c r="CT522" t="s">
        <v>113</v>
      </c>
      <c r="CU522" t="s">
        <v>113</v>
      </c>
      <c r="CV522" t="s">
        <v>113</v>
      </c>
      <c r="CW522" t="s">
        <v>113</v>
      </c>
      <c r="CX522" t="s">
        <v>113</v>
      </c>
      <c r="CY522" t="s">
        <v>2881</v>
      </c>
      <c r="CZ522" t="s">
        <v>121</v>
      </c>
    </row>
    <row r="523" spans="1:104" x14ac:dyDescent="0.3">
      <c r="A523" t="s">
        <v>3096</v>
      </c>
      <c r="B523" t="s">
        <v>3097</v>
      </c>
      <c r="C523" t="s">
        <v>292</v>
      </c>
      <c r="D523" t="s">
        <v>108</v>
      </c>
      <c r="F523" t="s">
        <v>3098</v>
      </c>
      <c r="G523" t="s">
        <v>110</v>
      </c>
      <c r="I523" t="s">
        <v>3099</v>
      </c>
      <c r="J523" t="s">
        <v>3063</v>
      </c>
      <c r="K523" t="s">
        <v>113</v>
      </c>
      <c r="L523" t="s">
        <v>3100</v>
      </c>
      <c r="M523" t="s">
        <v>1189</v>
      </c>
      <c r="P523" t="s">
        <v>113</v>
      </c>
      <c r="Q523" t="s">
        <v>116</v>
      </c>
      <c r="S523" t="s">
        <v>117</v>
      </c>
      <c r="T523" t="s">
        <v>113</v>
      </c>
      <c r="AD523" t="s">
        <v>113</v>
      </c>
      <c r="AG523" t="s">
        <v>119</v>
      </c>
      <c r="AI523" t="s">
        <v>119</v>
      </c>
      <c r="AJ523" t="s">
        <v>119</v>
      </c>
      <c r="BK523">
        <v>18</v>
      </c>
      <c r="CN523" t="s">
        <v>113</v>
      </c>
      <c r="CO523" t="s">
        <v>113</v>
      </c>
      <c r="CP523" t="s">
        <v>113</v>
      </c>
      <c r="CQ523" t="s">
        <v>113</v>
      </c>
      <c r="CR523" t="s">
        <v>188</v>
      </c>
      <c r="CS523" t="s">
        <v>113</v>
      </c>
      <c r="CT523" t="s">
        <v>2833</v>
      </c>
      <c r="CU523" t="s">
        <v>113</v>
      </c>
      <c r="CV523" t="s">
        <v>113</v>
      </c>
      <c r="CW523" t="s">
        <v>113</v>
      </c>
      <c r="CX523" t="s">
        <v>113</v>
      </c>
      <c r="CY523" t="s">
        <v>119</v>
      </c>
      <c r="CZ523" t="s">
        <v>121</v>
      </c>
    </row>
    <row r="524" spans="1:104" x14ac:dyDescent="0.3">
      <c r="A524" t="s">
        <v>3101</v>
      </c>
      <c r="B524" t="s">
        <v>3102</v>
      </c>
      <c r="C524" t="s">
        <v>213</v>
      </c>
      <c r="D524" t="s">
        <v>529</v>
      </c>
      <c r="F524" t="s">
        <v>3103</v>
      </c>
      <c r="G524" t="s">
        <v>110</v>
      </c>
      <c r="I524" t="s">
        <v>3104</v>
      </c>
      <c r="J524" t="s">
        <v>127</v>
      </c>
      <c r="K524" t="s">
        <v>137</v>
      </c>
      <c r="L524" t="s">
        <v>1350</v>
      </c>
      <c r="M524" t="s">
        <v>1189</v>
      </c>
      <c r="P524">
        <v>46156</v>
      </c>
      <c r="Q524" t="s">
        <v>140</v>
      </c>
      <c r="R524">
        <v>46156</v>
      </c>
      <c r="S524" t="s">
        <v>252</v>
      </c>
      <c r="T524" t="s">
        <v>142</v>
      </c>
      <c r="U524" t="s">
        <v>112</v>
      </c>
      <c r="V524" t="s">
        <v>143</v>
      </c>
      <c r="W524" t="s">
        <v>144</v>
      </c>
      <c r="X524" t="s">
        <v>144</v>
      </c>
      <c r="Y524" t="s">
        <v>144</v>
      </c>
      <c r="Z524" t="s">
        <v>144</v>
      </c>
      <c r="AA524" t="s">
        <v>144</v>
      </c>
      <c r="AB524" t="s">
        <v>1322</v>
      </c>
      <c r="AC524" t="s">
        <v>146</v>
      </c>
      <c r="AD524" t="s">
        <v>376</v>
      </c>
      <c r="AE524">
        <v>46164</v>
      </c>
      <c r="AF524">
        <v>46164</v>
      </c>
      <c r="AG524">
        <v>46164</v>
      </c>
      <c r="AH524">
        <v>46171</v>
      </c>
      <c r="AI524">
        <v>46170</v>
      </c>
      <c r="AJ524">
        <v>46170</v>
      </c>
      <c r="AK524">
        <v>46175</v>
      </c>
      <c r="AL524">
        <v>46170</v>
      </c>
      <c r="AM524">
        <v>46170</v>
      </c>
      <c r="AN524">
        <v>46181</v>
      </c>
      <c r="AO524">
        <v>46175</v>
      </c>
      <c r="AP524">
        <v>46175</v>
      </c>
      <c r="AQ524" t="s">
        <v>148</v>
      </c>
      <c r="AR524" t="s">
        <v>113</v>
      </c>
      <c r="AS524" t="s">
        <v>113</v>
      </c>
      <c r="AT524">
        <v>46167</v>
      </c>
      <c r="AU524">
        <v>46167</v>
      </c>
      <c r="AV524">
        <v>46167</v>
      </c>
      <c r="AW524">
        <v>46167</v>
      </c>
      <c r="AX524">
        <v>46167</v>
      </c>
      <c r="AY524">
        <v>46167</v>
      </c>
      <c r="AZ524">
        <v>46170</v>
      </c>
      <c r="BA524">
        <v>46170</v>
      </c>
      <c r="BB524">
        <v>46170</v>
      </c>
      <c r="BC524">
        <v>46168</v>
      </c>
      <c r="BD524">
        <v>46169</v>
      </c>
      <c r="BE524">
        <v>46169</v>
      </c>
      <c r="BF524" t="s">
        <v>196</v>
      </c>
      <c r="BG524">
        <v>46175</v>
      </c>
      <c r="BH524">
        <v>46176</v>
      </c>
      <c r="BI524">
        <v>46176</v>
      </c>
      <c r="BJ524" t="s">
        <v>1322</v>
      </c>
      <c r="BK524">
        <v>40</v>
      </c>
      <c r="BL524">
        <v>46182</v>
      </c>
      <c r="BM524">
        <v>46179</v>
      </c>
      <c r="BN524">
        <v>46179</v>
      </c>
      <c r="BO524">
        <v>46185</v>
      </c>
      <c r="BP524">
        <v>46181</v>
      </c>
      <c r="BQ524">
        <v>46181</v>
      </c>
      <c r="BR524">
        <v>46191</v>
      </c>
      <c r="BS524">
        <v>46196</v>
      </c>
      <c r="BT524">
        <v>46196</v>
      </c>
      <c r="BU524">
        <v>46188</v>
      </c>
      <c r="BV524">
        <v>46188</v>
      </c>
      <c r="BW524">
        <v>46188</v>
      </c>
      <c r="BX524" t="s">
        <v>1309</v>
      </c>
      <c r="BY524">
        <v>46181</v>
      </c>
      <c r="BZ524">
        <v>46181</v>
      </c>
      <c r="CA524">
        <v>46191</v>
      </c>
      <c r="CI524">
        <v>46190</v>
      </c>
      <c r="CJ524">
        <v>46191</v>
      </c>
      <c r="CK524">
        <v>46191</v>
      </c>
      <c r="CN524" t="s">
        <v>113</v>
      </c>
      <c r="CO524" t="s">
        <v>113</v>
      </c>
      <c r="CP524" t="s">
        <v>113</v>
      </c>
      <c r="CQ524" t="s">
        <v>113</v>
      </c>
      <c r="CR524">
        <v>46160</v>
      </c>
      <c r="CS524">
        <v>46153</v>
      </c>
      <c r="CT524" t="s">
        <v>151</v>
      </c>
      <c r="CU524" t="s">
        <v>113</v>
      </c>
      <c r="CV524" t="s">
        <v>113</v>
      </c>
      <c r="CW524" t="s">
        <v>113</v>
      </c>
      <c r="CX524" t="s">
        <v>113</v>
      </c>
      <c r="CY524" t="s">
        <v>2050</v>
      </c>
      <c r="CZ524" t="s">
        <v>153</v>
      </c>
    </row>
    <row r="525" spans="1:104" x14ac:dyDescent="0.3">
      <c r="A525" t="s">
        <v>3105</v>
      </c>
      <c r="B525" t="s">
        <v>3106</v>
      </c>
      <c r="C525" t="s">
        <v>292</v>
      </c>
      <c r="D525" t="s">
        <v>108</v>
      </c>
      <c r="F525" t="s">
        <v>3107</v>
      </c>
      <c r="G525" t="s">
        <v>110</v>
      </c>
      <c r="I525" t="s">
        <v>3108</v>
      </c>
      <c r="J525" t="s">
        <v>127</v>
      </c>
      <c r="K525" t="s">
        <v>137</v>
      </c>
      <c r="L525" t="s">
        <v>3109</v>
      </c>
      <c r="M525" t="s">
        <v>1189</v>
      </c>
      <c r="N525">
        <v>4</v>
      </c>
      <c r="O525" t="s">
        <v>3110</v>
      </c>
      <c r="P525">
        <v>46111</v>
      </c>
      <c r="Q525" t="s">
        <v>140</v>
      </c>
      <c r="R525">
        <v>46111</v>
      </c>
      <c r="S525" t="s">
        <v>252</v>
      </c>
      <c r="T525" t="s">
        <v>1422</v>
      </c>
      <c r="U525" t="s">
        <v>112</v>
      </c>
      <c r="V525" t="s">
        <v>143</v>
      </c>
      <c r="W525" t="s">
        <v>312</v>
      </c>
      <c r="X525" t="s">
        <v>312</v>
      </c>
      <c r="Y525" t="s">
        <v>312</v>
      </c>
      <c r="Z525" t="s">
        <v>144</v>
      </c>
      <c r="AA525" t="s">
        <v>144</v>
      </c>
      <c r="AB525" t="s">
        <v>1322</v>
      </c>
      <c r="AC525" t="s">
        <v>146</v>
      </c>
      <c r="AD525" t="s">
        <v>376</v>
      </c>
      <c r="AE525">
        <v>46118</v>
      </c>
      <c r="AF525">
        <v>46118</v>
      </c>
      <c r="AG525">
        <v>46118</v>
      </c>
      <c r="AH525">
        <v>46122</v>
      </c>
      <c r="AI525">
        <v>46122</v>
      </c>
      <c r="AJ525">
        <v>46122</v>
      </c>
      <c r="AK525">
        <v>46127</v>
      </c>
      <c r="AL525">
        <v>46127</v>
      </c>
      <c r="AM525">
        <v>46127</v>
      </c>
      <c r="AN525">
        <v>46131</v>
      </c>
      <c r="AO525">
        <v>46131</v>
      </c>
      <c r="AP525">
        <v>46131</v>
      </c>
      <c r="AQ525" t="s">
        <v>148</v>
      </c>
      <c r="AR525" t="s">
        <v>113</v>
      </c>
      <c r="AS525" t="s">
        <v>113</v>
      </c>
      <c r="AT525">
        <v>46119</v>
      </c>
      <c r="AU525">
        <v>46119</v>
      </c>
      <c r="AV525">
        <v>46148</v>
      </c>
      <c r="AW525">
        <v>46119</v>
      </c>
      <c r="AX525">
        <v>46119</v>
      </c>
      <c r="AY525">
        <v>46148</v>
      </c>
      <c r="AZ525">
        <v>46125</v>
      </c>
      <c r="BA525">
        <v>46128</v>
      </c>
      <c r="BB525">
        <v>46128</v>
      </c>
      <c r="BC525">
        <v>46121</v>
      </c>
      <c r="BD525">
        <v>46121</v>
      </c>
      <c r="BE525">
        <v>46121</v>
      </c>
      <c r="BF525" t="s">
        <v>196</v>
      </c>
      <c r="BG525">
        <v>46127</v>
      </c>
      <c r="BH525">
        <v>46127</v>
      </c>
      <c r="BI525">
        <v>46127</v>
      </c>
      <c r="BJ525" t="s">
        <v>1322</v>
      </c>
      <c r="BK525">
        <v>40</v>
      </c>
      <c r="BL525">
        <v>46132</v>
      </c>
      <c r="BM525">
        <v>46132</v>
      </c>
      <c r="BN525">
        <v>46132</v>
      </c>
      <c r="BO525">
        <v>46152</v>
      </c>
      <c r="BP525">
        <v>46156</v>
      </c>
      <c r="BQ525">
        <v>46156</v>
      </c>
      <c r="BR525">
        <v>46155</v>
      </c>
      <c r="BS525">
        <v>46160</v>
      </c>
      <c r="BT525">
        <v>46160</v>
      </c>
      <c r="BU525">
        <v>46141</v>
      </c>
      <c r="BV525">
        <v>46157</v>
      </c>
      <c r="BW525">
        <v>46157</v>
      </c>
      <c r="BX525" t="s">
        <v>316</v>
      </c>
      <c r="BY525">
        <v>46120</v>
      </c>
      <c r="BZ525">
        <v>46120</v>
      </c>
      <c r="CI525">
        <v>46132</v>
      </c>
      <c r="CJ525">
        <v>46136</v>
      </c>
      <c r="CK525">
        <v>46136</v>
      </c>
      <c r="CN525" t="s">
        <v>113</v>
      </c>
      <c r="CO525" t="s">
        <v>113</v>
      </c>
      <c r="CP525" t="s">
        <v>113</v>
      </c>
      <c r="CQ525" t="s">
        <v>113</v>
      </c>
      <c r="CR525">
        <v>46160</v>
      </c>
      <c r="CS525">
        <v>46111</v>
      </c>
      <c r="CT525" t="s">
        <v>151</v>
      </c>
      <c r="CU525" t="s">
        <v>113</v>
      </c>
      <c r="CV525" t="s">
        <v>113</v>
      </c>
      <c r="CW525" t="s">
        <v>113</v>
      </c>
      <c r="CX525" t="s">
        <v>113</v>
      </c>
      <c r="CY525" t="s">
        <v>2576</v>
      </c>
      <c r="CZ525" t="s">
        <v>153</v>
      </c>
    </row>
    <row r="526" spans="1:104" x14ac:dyDescent="0.3">
      <c r="A526" t="s">
        <v>3111</v>
      </c>
      <c r="B526" t="s">
        <v>3112</v>
      </c>
      <c r="C526" t="s">
        <v>107</v>
      </c>
      <c r="D526" t="s">
        <v>108</v>
      </c>
      <c r="F526" t="s">
        <v>3113</v>
      </c>
      <c r="G526" t="s">
        <v>110</v>
      </c>
      <c r="I526" t="s">
        <v>3114</v>
      </c>
      <c r="J526" t="s">
        <v>3063</v>
      </c>
      <c r="K526" t="s">
        <v>113</v>
      </c>
      <c r="L526" t="s">
        <v>3115</v>
      </c>
      <c r="M526" t="s">
        <v>1189</v>
      </c>
      <c r="P526" t="s">
        <v>113</v>
      </c>
      <c r="Q526" t="s">
        <v>116</v>
      </c>
      <c r="S526" t="s">
        <v>117</v>
      </c>
      <c r="T526" t="s">
        <v>113</v>
      </c>
      <c r="AD526" t="s">
        <v>113</v>
      </c>
      <c r="AG526" t="s">
        <v>119</v>
      </c>
      <c r="AI526">
        <v>45861</v>
      </c>
      <c r="AJ526" t="s">
        <v>119</v>
      </c>
      <c r="BK526">
        <v>18</v>
      </c>
      <c r="CN526" t="s">
        <v>113</v>
      </c>
      <c r="CO526" t="s">
        <v>113</v>
      </c>
      <c r="CP526" t="s">
        <v>113</v>
      </c>
      <c r="CQ526" t="s">
        <v>113</v>
      </c>
      <c r="CR526" t="s">
        <v>113</v>
      </c>
      <c r="CS526" t="s">
        <v>113</v>
      </c>
      <c r="CT526" t="s">
        <v>113</v>
      </c>
      <c r="CU526" t="s">
        <v>113</v>
      </c>
      <c r="CV526" t="s">
        <v>113</v>
      </c>
      <c r="CW526" t="s">
        <v>113</v>
      </c>
      <c r="CX526" t="s">
        <v>113</v>
      </c>
      <c r="CY526" t="s">
        <v>515</v>
      </c>
      <c r="CZ526" t="s">
        <v>121</v>
      </c>
    </row>
    <row r="527" spans="1:104" x14ac:dyDescent="0.3">
      <c r="A527" t="s">
        <v>3116</v>
      </c>
      <c r="B527" t="s">
        <v>3117</v>
      </c>
      <c r="C527" t="s">
        <v>107</v>
      </c>
      <c r="D527" t="s">
        <v>108</v>
      </c>
      <c r="F527" t="s">
        <v>3118</v>
      </c>
      <c r="G527" t="s">
        <v>110</v>
      </c>
      <c r="I527" t="s">
        <v>3119</v>
      </c>
      <c r="J527" t="s">
        <v>112</v>
      </c>
      <c r="K527" t="s">
        <v>113</v>
      </c>
      <c r="L527" t="s">
        <v>3120</v>
      </c>
      <c r="M527" t="s">
        <v>3121</v>
      </c>
      <c r="P527" t="s">
        <v>113</v>
      </c>
      <c r="Q527" t="s">
        <v>116</v>
      </c>
      <c r="S527" t="s">
        <v>117</v>
      </c>
      <c r="T527" t="s">
        <v>113</v>
      </c>
      <c r="AD527" t="s">
        <v>113</v>
      </c>
      <c r="AG527" t="s">
        <v>119</v>
      </c>
      <c r="AI527" t="s">
        <v>119</v>
      </c>
      <c r="AJ527" t="s">
        <v>119</v>
      </c>
      <c r="BK527">
        <v>40</v>
      </c>
      <c r="BP527">
        <v>3</v>
      </c>
      <c r="CN527" t="s">
        <v>113</v>
      </c>
      <c r="CO527" t="s">
        <v>113</v>
      </c>
      <c r="CP527" t="s">
        <v>113</v>
      </c>
      <c r="CQ527" t="s">
        <v>113</v>
      </c>
      <c r="CR527" t="s">
        <v>188</v>
      </c>
      <c r="CS527" t="s">
        <v>113</v>
      </c>
      <c r="CT527" t="s">
        <v>380</v>
      </c>
      <c r="CU527" t="s">
        <v>113</v>
      </c>
      <c r="CV527" t="s">
        <v>113</v>
      </c>
      <c r="CW527" t="s">
        <v>113</v>
      </c>
      <c r="CX527" t="s">
        <v>113</v>
      </c>
      <c r="CY527" t="s">
        <v>515</v>
      </c>
      <c r="CZ527" t="s">
        <v>121</v>
      </c>
    </row>
    <row r="528" spans="1:104" x14ac:dyDescent="0.3">
      <c r="A528" t="s">
        <v>3122</v>
      </c>
      <c r="B528" t="s">
        <v>3123</v>
      </c>
      <c r="C528" t="s">
        <v>124</v>
      </c>
      <c r="D528" t="s">
        <v>108</v>
      </c>
      <c r="F528" t="s">
        <v>3124</v>
      </c>
      <c r="G528" t="s">
        <v>110</v>
      </c>
      <c r="I528" t="s">
        <v>3125</v>
      </c>
      <c r="J528" t="s">
        <v>112</v>
      </c>
      <c r="K528" t="s">
        <v>113</v>
      </c>
      <c r="L528" t="s">
        <v>3126</v>
      </c>
      <c r="M528" t="s">
        <v>654</v>
      </c>
      <c r="P528" t="s">
        <v>113</v>
      </c>
      <c r="Q528" t="s">
        <v>116</v>
      </c>
      <c r="S528" t="s">
        <v>117</v>
      </c>
      <c r="T528" t="s">
        <v>113</v>
      </c>
      <c r="AD528" t="s">
        <v>113</v>
      </c>
      <c r="AG528" t="s">
        <v>119</v>
      </c>
      <c r="AI528" t="s">
        <v>119</v>
      </c>
      <c r="AJ528" t="s">
        <v>119</v>
      </c>
      <c r="BK528">
        <v>40</v>
      </c>
      <c r="CN528" t="s">
        <v>113</v>
      </c>
      <c r="CO528" t="s">
        <v>113</v>
      </c>
      <c r="CP528" t="s">
        <v>113</v>
      </c>
      <c r="CQ528" t="s">
        <v>113</v>
      </c>
      <c r="CR528" t="s">
        <v>113</v>
      </c>
      <c r="CS528" t="s">
        <v>113</v>
      </c>
      <c r="CT528" t="s">
        <v>113</v>
      </c>
      <c r="CU528" t="s">
        <v>113</v>
      </c>
      <c r="CV528" t="s">
        <v>113</v>
      </c>
      <c r="CW528" t="s">
        <v>113</v>
      </c>
      <c r="CX528" t="s">
        <v>113</v>
      </c>
      <c r="CY528" t="s">
        <v>2881</v>
      </c>
      <c r="CZ528" t="s">
        <v>121</v>
      </c>
    </row>
    <row r="529" spans="1:104" x14ac:dyDescent="0.3">
      <c r="A529" t="s">
        <v>3127</v>
      </c>
      <c r="B529" t="s">
        <v>3128</v>
      </c>
      <c r="C529" t="s">
        <v>213</v>
      </c>
      <c r="D529" t="s">
        <v>108</v>
      </c>
      <c r="F529" t="s">
        <v>3129</v>
      </c>
      <c r="G529" t="s">
        <v>110</v>
      </c>
      <c r="I529" t="s">
        <v>3130</v>
      </c>
      <c r="J529" t="s">
        <v>112</v>
      </c>
      <c r="K529" t="s">
        <v>113</v>
      </c>
      <c r="L529" t="s">
        <v>3126</v>
      </c>
      <c r="M529" t="s">
        <v>654</v>
      </c>
      <c r="P529" t="s">
        <v>113</v>
      </c>
      <c r="Q529" t="s">
        <v>116</v>
      </c>
      <c r="S529" t="s">
        <v>117</v>
      </c>
      <c r="T529" t="s">
        <v>113</v>
      </c>
      <c r="AD529" t="s">
        <v>113</v>
      </c>
      <c r="AG529" t="s">
        <v>119</v>
      </c>
      <c r="AI529" t="s">
        <v>119</v>
      </c>
      <c r="AJ529" t="s">
        <v>119</v>
      </c>
      <c r="BK529">
        <v>40</v>
      </c>
      <c r="CN529" t="s">
        <v>113</v>
      </c>
      <c r="CO529" t="s">
        <v>113</v>
      </c>
      <c r="CP529" t="s">
        <v>113</v>
      </c>
      <c r="CQ529" t="s">
        <v>113</v>
      </c>
      <c r="CR529" t="s">
        <v>113</v>
      </c>
      <c r="CS529" t="s">
        <v>113</v>
      </c>
      <c r="CT529" t="s">
        <v>113</v>
      </c>
      <c r="CU529" t="s">
        <v>113</v>
      </c>
      <c r="CV529" t="s">
        <v>113</v>
      </c>
      <c r="CW529" t="s">
        <v>113</v>
      </c>
      <c r="CX529" t="s">
        <v>113</v>
      </c>
      <c r="CY529" t="s">
        <v>515</v>
      </c>
      <c r="CZ529" t="s">
        <v>121</v>
      </c>
    </row>
    <row r="530" spans="1:104" x14ac:dyDescent="0.3">
      <c r="A530" t="s">
        <v>3131</v>
      </c>
      <c r="B530" t="s">
        <v>3132</v>
      </c>
      <c r="C530" t="s">
        <v>124</v>
      </c>
      <c r="D530" t="s">
        <v>108</v>
      </c>
      <c r="F530" t="s">
        <v>3133</v>
      </c>
      <c r="G530" t="s">
        <v>110</v>
      </c>
      <c r="I530" t="s">
        <v>3134</v>
      </c>
      <c r="J530" t="s">
        <v>112</v>
      </c>
      <c r="K530" t="s">
        <v>113</v>
      </c>
      <c r="L530" t="s">
        <v>3135</v>
      </c>
      <c r="M530" t="s">
        <v>654</v>
      </c>
      <c r="P530" t="s">
        <v>113</v>
      </c>
      <c r="Q530" t="s">
        <v>116</v>
      </c>
      <c r="S530" t="s">
        <v>117</v>
      </c>
      <c r="T530" t="s">
        <v>113</v>
      </c>
      <c r="AD530" t="s">
        <v>113</v>
      </c>
      <c r="AG530" t="s">
        <v>119</v>
      </c>
      <c r="AI530" t="s">
        <v>119</v>
      </c>
      <c r="AJ530" t="s">
        <v>119</v>
      </c>
      <c r="BK530">
        <v>40</v>
      </c>
      <c r="BP530">
        <v>3</v>
      </c>
      <c r="CN530" t="s">
        <v>113</v>
      </c>
      <c r="CO530" t="s">
        <v>113</v>
      </c>
      <c r="CP530" t="s">
        <v>113</v>
      </c>
      <c r="CQ530" t="s">
        <v>113</v>
      </c>
      <c r="CR530" t="s">
        <v>113</v>
      </c>
      <c r="CS530" t="s">
        <v>113</v>
      </c>
      <c r="CT530" t="s">
        <v>113</v>
      </c>
      <c r="CU530" t="s">
        <v>113</v>
      </c>
      <c r="CV530" t="s">
        <v>113</v>
      </c>
      <c r="CW530" t="s">
        <v>113</v>
      </c>
      <c r="CX530" t="s">
        <v>113</v>
      </c>
      <c r="CY530" t="s">
        <v>515</v>
      </c>
      <c r="CZ530" t="s">
        <v>121</v>
      </c>
    </row>
    <row r="531" spans="1:104" x14ac:dyDescent="0.3">
      <c r="A531" t="s">
        <v>3136</v>
      </c>
      <c r="B531" t="s">
        <v>3137</v>
      </c>
      <c r="C531" t="s">
        <v>124</v>
      </c>
      <c r="D531" t="s">
        <v>108</v>
      </c>
      <c r="F531" t="s">
        <v>3138</v>
      </c>
      <c r="G531" t="s">
        <v>110</v>
      </c>
      <c r="I531" t="s">
        <v>3139</v>
      </c>
      <c r="J531" t="s">
        <v>112</v>
      </c>
      <c r="K531" t="s">
        <v>137</v>
      </c>
      <c r="L531" t="s">
        <v>3140</v>
      </c>
      <c r="M531" t="s">
        <v>654</v>
      </c>
      <c r="P531" t="s">
        <v>113</v>
      </c>
      <c r="Q531" t="s">
        <v>116</v>
      </c>
      <c r="S531" t="s">
        <v>117</v>
      </c>
      <c r="T531" t="s">
        <v>113</v>
      </c>
      <c r="U531" t="s">
        <v>112</v>
      </c>
      <c r="V531" t="s">
        <v>328</v>
      </c>
      <c r="AB531" t="s">
        <v>3141</v>
      </c>
      <c r="AD531" t="s">
        <v>113</v>
      </c>
      <c r="AG531" t="s">
        <v>119</v>
      </c>
      <c r="AI531" t="s">
        <v>119</v>
      </c>
      <c r="AJ531" t="s">
        <v>119</v>
      </c>
      <c r="BK531">
        <v>40</v>
      </c>
      <c r="CN531" t="s">
        <v>113</v>
      </c>
      <c r="CO531" t="s">
        <v>113</v>
      </c>
      <c r="CP531" t="s">
        <v>113</v>
      </c>
      <c r="CQ531" t="s">
        <v>113</v>
      </c>
      <c r="CR531" t="s">
        <v>188</v>
      </c>
      <c r="CS531">
        <v>0</v>
      </c>
      <c r="CT531" t="s">
        <v>380</v>
      </c>
      <c r="CU531" t="s">
        <v>113</v>
      </c>
      <c r="CV531" t="s">
        <v>113</v>
      </c>
      <c r="CW531" t="s">
        <v>113</v>
      </c>
      <c r="CX531" t="s">
        <v>113</v>
      </c>
      <c r="CY531" t="s">
        <v>2881</v>
      </c>
      <c r="CZ531" t="s">
        <v>121</v>
      </c>
    </row>
    <row r="532" spans="1:104" x14ac:dyDescent="0.3">
      <c r="A532" t="s">
        <v>3142</v>
      </c>
      <c r="B532" t="s">
        <v>3143</v>
      </c>
      <c r="C532" t="s">
        <v>213</v>
      </c>
      <c r="D532" t="s">
        <v>108</v>
      </c>
      <c r="F532" t="s">
        <v>3144</v>
      </c>
      <c r="G532" t="s">
        <v>110</v>
      </c>
      <c r="I532" t="s">
        <v>3145</v>
      </c>
      <c r="J532" t="s">
        <v>112</v>
      </c>
      <c r="K532" t="s">
        <v>137</v>
      </c>
      <c r="L532" t="s">
        <v>3146</v>
      </c>
      <c r="M532" t="s">
        <v>654</v>
      </c>
      <c r="N532">
        <v>2</v>
      </c>
      <c r="P532">
        <v>45994</v>
      </c>
      <c r="Q532" t="s">
        <v>140</v>
      </c>
      <c r="R532">
        <v>45993</v>
      </c>
      <c r="S532" t="s">
        <v>141</v>
      </c>
      <c r="T532" t="s">
        <v>2809</v>
      </c>
      <c r="U532" t="s">
        <v>112</v>
      </c>
      <c r="V532" t="s">
        <v>21</v>
      </c>
      <c r="W532" t="s">
        <v>144</v>
      </c>
      <c r="X532" t="s">
        <v>144</v>
      </c>
      <c r="Y532" t="s">
        <v>144</v>
      </c>
      <c r="Z532" t="s">
        <v>144</v>
      </c>
      <c r="AA532" t="s">
        <v>144</v>
      </c>
      <c r="AB532" t="s">
        <v>1423</v>
      </c>
      <c r="AC532" t="s">
        <v>1390</v>
      </c>
      <c r="AD532" t="s">
        <v>376</v>
      </c>
      <c r="AE532">
        <v>45999</v>
      </c>
      <c r="AF532">
        <v>45999</v>
      </c>
      <c r="AG532">
        <v>45999</v>
      </c>
      <c r="AH532">
        <v>46002</v>
      </c>
      <c r="AI532">
        <v>46002</v>
      </c>
      <c r="AJ532">
        <v>46002</v>
      </c>
      <c r="AK532">
        <v>45999</v>
      </c>
      <c r="AL532">
        <v>45999</v>
      </c>
      <c r="AM532">
        <v>45999</v>
      </c>
      <c r="AN532">
        <v>46002</v>
      </c>
      <c r="AO532">
        <v>46002</v>
      </c>
      <c r="AP532">
        <v>46002</v>
      </c>
      <c r="AQ532" t="s">
        <v>148</v>
      </c>
      <c r="AT532">
        <v>46000</v>
      </c>
      <c r="AU532">
        <v>46000</v>
      </c>
      <c r="AV532">
        <v>46000</v>
      </c>
      <c r="AW532">
        <v>46000</v>
      </c>
      <c r="AX532">
        <v>46000</v>
      </c>
      <c r="AY532">
        <v>46000</v>
      </c>
      <c r="AZ532">
        <v>46006</v>
      </c>
      <c r="BA532">
        <v>46006</v>
      </c>
      <c r="BB532">
        <v>46006</v>
      </c>
      <c r="BC532">
        <v>46002</v>
      </c>
      <c r="BD532">
        <v>46002</v>
      </c>
      <c r="BE532">
        <v>46002</v>
      </c>
      <c r="BF532" t="s">
        <v>196</v>
      </c>
      <c r="BG532">
        <v>46009</v>
      </c>
      <c r="BH532">
        <v>46009</v>
      </c>
      <c r="BI532">
        <v>46009</v>
      </c>
      <c r="BJ532" t="s">
        <v>1423</v>
      </c>
      <c r="BK532">
        <v>40</v>
      </c>
      <c r="BL532">
        <v>46042</v>
      </c>
      <c r="BM532">
        <v>46040</v>
      </c>
      <c r="BN532">
        <v>46040</v>
      </c>
      <c r="BO532">
        <v>46045</v>
      </c>
      <c r="BP532">
        <v>46043</v>
      </c>
      <c r="BQ532">
        <v>46043</v>
      </c>
      <c r="BR532">
        <v>46047</v>
      </c>
      <c r="BS532">
        <v>46052</v>
      </c>
      <c r="BT532">
        <v>46052</v>
      </c>
      <c r="BU532">
        <v>46051</v>
      </c>
      <c r="BV532">
        <v>46051</v>
      </c>
      <c r="BW532">
        <v>46051</v>
      </c>
      <c r="BX532" t="s">
        <v>3147</v>
      </c>
      <c r="BY532">
        <v>46043</v>
      </c>
      <c r="BZ532">
        <v>46043</v>
      </c>
      <c r="CI532">
        <v>46020</v>
      </c>
      <c r="CJ532">
        <v>46051</v>
      </c>
      <c r="CN532" t="s">
        <v>113</v>
      </c>
      <c r="CO532" t="s">
        <v>113</v>
      </c>
      <c r="CP532" t="s">
        <v>113</v>
      </c>
      <c r="CQ532" t="s">
        <v>113</v>
      </c>
      <c r="CR532" t="s">
        <v>119</v>
      </c>
      <c r="CS532">
        <v>45994</v>
      </c>
      <c r="CT532" t="s">
        <v>151</v>
      </c>
      <c r="CU532" t="s">
        <v>113</v>
      </c>
      <c r="CV532" t="s">
        <v>113</v>
      </c>
      <c r="CW532" t="s">
        <v>113</v>
      </c>
      <c r="CX532" t="s">
        <v>113</v>
      </c>
      <c r="CY532" t="s">
        <v>3148</v>
      </c>
      <c r="CZ532" t="s">
        <v>153</v>
      </c>
    </row>
    <row r="533" spans="1:104" x14ac:dyDescent="0.3">
      <c r="A533" t="s">
        <v>3149</v>
      </c>
      <c r="B533" t="s">
        <v>3150</v>
      </c>
      <c r="C533" t="s">
        <v>124</v>
      </c>
      <c r="D533" t="s">
        <v>108</v>
      </c>
      <c r="F533" t="s">
        <v>3151</v>
      </c>
      <c r="G533" t="s">
        <v>110</v>
      </c>
      <c r="I533" t="s">
        <v>3152</v>
      </c>
      <c r="J533" t="s">
        <v>127</v>
      </c>
      <c r="K533" t="s">
        <v>137</v>
      </c>
      <c r="L533" t="s">
        <v>3153</v>
      </c>
      <c r="M533" t="s">
        <v>654</v>
      </c>
      <c r="N533">
        <v>4</v>
      </c>
      <c r="O533" t="s">
        <v>3154</v>
      </c>
      <c r="P533">
        <v>46031</v>
      </c>
      <c r="Q533" t="s">
        <v>140</v>
      </c>
      <c r="R533">
        <v>46034</v>
      </c>
      <c r="S533" t="s">
        <v>252</v>
      </c>
      <c r="T533" t="s">
        <v>2744</v>
      </c>
      <c r="U533" t="s">
        <v>112</v>
      </c>
      <c r="V533" t="s">
        <v>21</v>
      </c>
      <c r="W533" t="s">
        <v>144</v>
      </c>
      <c r="X533" t="s">
        <v>144</v>
      </c>
      <c r="Y533" t="s">
        <v>144</v>
      </c>
      <c r="Z533" t="s">
        <v>144</v>
      </c>
      <c r="AA533" t="s">
        <v>144</v>
      </c>
      <c r="AB533" t="s">
        <v>3155</v>
      </c>
      <c r="AC533" t="s">
        <v>1390</v>
      </c>
      <c r="AD533" t="s">
        <v>376</v>
      </c>
      <c r="AE533">
        <v>46047</v>
      </c>
      <c r="AF533">
        <v>46047</v>
      </c>
      <c r="AG533">
        <v>46047</v>
      </c>
      <c r="AH533">
        <v>46048</v>
      </c>
      <c r="AI533">
        <v>46048</v>
      </c>
      <c r="AJ533">
        <v>46048</v>
      </c>
      <c r="AK533">
        <v>46047</v>
      </c>
      <c r="AL533">
        <v>46047</v>
      </c>
      <c r="AM533">
        <v>46047</v>
      </c>
      <c r="AN533">
        <v>46048</v>
      </c>
      <c r="AO533">
        <v>46048</v>
      </c>
      <c r="AP533">
        <v>46048</v>
      </c>
      <c r="AQ533" t="s">
        <v>148</v>
      </c>
      <c r="AR533" t="s">
        <v>113</v>
      </c>
      <c r="AS533" t="s">
        <v>113</v>
      </c>
      <c r="AT533">
        <v>46045</v>
      </c>
      <c r="AU533">
        <v>46045</v>
      </c>
      <c r="AV533">
        <v>46045</v>
      </c>
      <c r="AW533">
        <v>46045</v>
      </c>
      <c r="AX533">
        <v>46045</v>
      </c>
      <c r="AY533">
        <v>46045</v>
      </c>
      <c r="AZ533">
        <v>46052</v>
      </c>
      <c r="BA533">
        <v>46055</v>
      </c>
      <c r="BB533">
        <v>46055</v>
      </c>
      <c r="BC533">
        <v>46050</v>
      </c>
      <c r="BD533">
        <v>46050</v>
      </c>
      <c r="BE533">
        <v>46050</v>
      </c>
      <c r="BG533">
        <v>46052</v>
      </c>
      <c r="BH533">
        <v>46054</v>
      </c>
      <c r="BI533">
        <v>46054</v>
      </c>
      <c r="BJ533" t="s">
        <v>3155</v>
      </c>
      <c r="BK533">
        <v>34</v>
      </c>
      <c r="BL533">
        <v>46055</v>
      </c>
      <c r="BM533">
        <v>46056</v>
      </c>
      <c r="BN533">
        <v>46056</v>
      </c>
      <c r="BO533">
        <v>46060</v>
      </c>
      <c r="BP533">
        <v>46078</v>
      </c>
      <c r="BQ533">
        <v>46078</v>
      </c>
      <c r="BR533">
        <v>46064</v>
      </c>
      <c r="BS533">
        <v>46081</v>
      </c>
      <c r="BT533">
        <v>46081</v>
      </c>
      <c r="BU533">
        <v>46064</v>
      </c>
      <c r="BV533">
        <v>46081</v>
      </c>
      <c r="BW533">
        <v>46081</v>
      </c>
      <c r="BX533" t="s">
        <v>3156</v>
      </c>
      <c r="CI533">
        <v>46076</v>
      </c>
      <c r="CJ533">
        <v>46078</v>
      </c>
      <c r="CK533">
        <v>46078</v>
      </c>
      <c r="CN533" t="s">
        <v>113</v>
      </c>
      <c r="CO533" t="s">
        <v>113</v>
      </c>
      <c r="CP533" t="s">
        <v>113</v>
      </c>
      <c r="CQ533" t="s">
        <v>113</v>
      </c>
      <c r="CR533" t="s">
        <v>119</v>
      </c>
      <c r="CS533">
        <v>46031</v>
      </c>
      <c r="CT533" t="s">
        <v>151</v>
      </c>
      <c r="CU533" t="s">
        <v>113</v>
      </c>
      <c r="CV533" t="s">
        <v>113</v>
      </c>
      <c r="CW533" t="s">
        <v>113</v>
      </c>
      <c r="CX533" t="s">
        <v>113</v>
      </c>
      <c r="CY533" t="s">
        <v>3157</v>
      </c>
      <c r="CZ533" t="s">
        <v>398</v>
      </c>
    </row>
    <row r="534" spans="1:104" x14ac:dyDescent="0.3">
      <c r="A534" t="s">
        <v>3158</v>
      </c>
      <c r="B534" t="s">
        <v>3159</v>
      </c>
      <c r="C534" t="s">
        <v>3160</v>
      </c>
      <c r="D534" t="s">
        <v>108</v>
      </c>
      <c r="F534" t="s">
        <v>3161</v>
      </c>
      <c r="G534" t="s">
        <v>110</v>
      </c>
      <c r="I534" t="s">
        <v>3162</v>
      </c>
      <c r="J534" t="s">
        <v>112</v>
      </c>
      <c r="K534" t="s">
        <v>113</v>
      </c>
      <c r="L534" t="s">
        <v>3163</v>
      </c>
      <c r="M534" t="s">
        <v>654</v>
      </c>
      <c r="P534" t="s">
        <v>113</v>
      </c>
      <c r="Q534" t="s">
        <v>116</v>
      </c>
      <c r="S534" t="s">
        <v>117</v>
      </c>
      <c r="T534" t="s">
        <v>113</v>
      </c>
      <c r="AD534" t="s">
        <v>113</v>
      </c>
      <c r="AG534" t="s">
        <v>119</v>
      </c>
      <c r="AI534" t="s">
        <v>119</v>
      </c>
      <c r="AJ534" t="s">
        <v>119</v>
      </c>
      <c r="BK534">
        <v>40</v>
      </c>
      <c r="CN534" t="s">
        <v>113</v>
      </c>
      <c r="CO534" t="s">
        <v>113</v>
      </c>
      <c r="CP534" t="s">
        <v>113</v>
      </c>
      <c r="CQ534" t="s">
        <v>113</v>
      </c>
      <c r="CR534" t="s">
        <v>113</v>
      </c>
      <c r="CS534" t="s">
        <v>113</v>
      </c>
      <c r="CT534" t="s">
        <v>113</v>
      </c>
      <c r="CU534" t="s">
        <v>113</v>
      </c>
      <c r="CV534" t="s">
        <v>113</v>
      </c>
      <c r="CW534" t="s">
        <v>113</v>
      </c>
      <c r="CX534" t="s">
        <v>113</v>
      </c>
      <c r="CY534" t="s">
        <v>119</v>
      </c>
      <c r="CZ534" t="s">
        <v>121</v>
      </c>
    </row>
    <row r="535" spans="1:104" x14ac:dyDescent="0.3">
      <c r="A535" t="s">
        <v>3164</v>
      </c>
      <c r="B535" t="s">
        <v>3165</v>
      </c>
      <c r="C535" t="s">
        <v>107</v>
      </c>
      <c r="D535" t="s">
        <v>108</v>
      </c>
      <c r="F535" t="s">
        <v>3166</v>
      </c>
      <c r="G535" t="s">
        <v>110</v>
      </c>
      <c r="I535" t="s">
        <v>3167</v>
      </c>
      <c r="J535" t="s">
        <v>127</v>
      </c>
      <c r="K535" t="s">
        <v>137</v>
      </c>
      <c r="L535" t="s">
        <v>3163</v>
      </c>
      <c r="M535" t="s">
        <v>654</v>
      </c>
      <c r="N535">
        <v>4</v>
      </c>
      <c r="O535" t="s">
        <v>3168</v>
      </c>
      <c r="P535">
        <v>45833</v>
      </c>
      <c r="Q535" t="s">
        <v>140</v>
      </c>
      <c r="R535">
        <v>45833</v>
      </c>
      <c r="S535" t="s">
        <v>252</v>
      </c>
      <c r="T535" t="s">
        <v>1422</v>
      </c>
      <c r="U535" t="s">
        <v>112</v>
      </c>
      <c r="V535" t="s">
        <v>21</v>
      </c>
      <c r="W535" t="s">
        <v>144</v>
      </c>
      <c r="X535" t="s">
        <v>312</v>
      </c>
      <c r="Y535" t="s">
        <v>144</v>
      </c>
      <c r="Z535" t="s">
        <v>144</v>
      </c>
      <c r="AA535" t="s">
        <v>144</v>
      </c>
      <c r="AB535" t="s">
        <v>3169</v>
      </c>
      <c r="AC535" t="s">
        <v>2082</v>
      </c>
      <c r="AD535" t="s">
        <v>376</v>
      </c>
      <c r="AE535">
        <v>46121</v>
      </c>
      <c r="AF535">
        <v>46121</v>
      </c>
      <c r="AG535">
        <v>46121</v>
      </c>
      <c r="AH535">
        <v>46123</v>
      </c>
      <c r="AI535">
        <v>46123</v>
      </c>
      <c r="AJ535">
        <v>46123</v>
      </c>
      <c r="AK535">
        <v>46135</v>
      </c>
      <c r="AL535">
        <v>46135</v>
      </c>
      <c r="AM535">
        <v>46135</v>
      </c>
      <c r="AN535">
        <v>46142</v>
      </c>
      <c r="AO535">
        <v>46142</v>
      </c>
      <c r="AP535">
        <v>46142</v>
      </c>
      <c r="AQ535" t="s">
        <v>148</v>
      </c>
      <c r="AR535" t="s">
        <v>113</v>
      </c>
      <c r="AS535" t="s">
        <v>113</v>
      </c>
      <c r="AT535">
        <v>46153</v>
      </c>
      <c r="AU535">
        <v>46150</v>
      </c>
      <c r="AV535">
        <v>46150</v>
      </c>
      <c r="AW535">
        <v>46153</v>
      </c>
      <c r="AX535">
        <v>46150</v>
      </c>
      <c r="AY535">
        <v>46150</v>
      </c>
      <c r="AZ535">
        <v>45848</v>
      </c>
      <c r="BA535">
        <v>46155</v>
      </c>
      <c r="BB535">
        <v>45853</v>
      </c>
      <c r="BC535">
        <v>46154</v>
      </c>
      <c r="BD535">
        <v>46154</v>
      </c>
      <c r="BE535">
        <v>46122</v>
      </c>
      <c r="BG535">
        <v>46128</v>
      </c>
      <c r="BH535">
        <v>46128</v>
      </c>
      <c r="BI535">
        <v>46128</v>
      </c>
      <c r="BJ535" t="s">
        <v>3169</v>
      </c>
      <c r="BK535">
        <v>40</v>
      </c>
      <c r="BL535">
        <v>46168</v>
      </c>
      <c r="BM535">
        <v>46168</v>
      </c>
      <c r="BN535">
        <v>46144</v>
      </c>
      <c r="BO535">
        <v>46170</v>
      </c>
      <c r="BP535">
        <v>46170</v>
      </c>
      <c r="BQ535">
        <v>46146</v>
      </c>
      <c r="BR535">
        <v>46173</v>
      </c>
      <c r="BS535">
        <v>46172</v>
      </c>
      <c r="BT535">
        <v>46172</v>
      </c>
      <c r="BU535">
        <v>45866</v>
      </c>
      <c r="BV535">
        <v>46170</v>
      </c>
      <c r="BW535">
        <v>46170</v>
      </c>
      <c r="BX535" t="s">
        <v>316</v>
      </c>
      <c r="BY535">
        <v>45880</v>
      </c>
      <c r="BZ535">
        <v>45880</v>
      </c>
      <c r="CA535">
        <v>45920</v>
      </c>
      <c r="CI535">
        <v>45920</v>
      </c>
      <c r="CJ535">
        <v>45920</v>
      </c>
      <c r="CK535">
        <v>45920</v>
      </c>
      <c r="CN535" t="s">
        <v>113</v>
      </c>
      <c r="CO535" t="s">
        <v>113</v>
      </c>
      <c r="CP535" t="s">
        <v>113</v>
      </c>
      <c r="CQ535" t="s">
        <v>113</v>
      </c>
      <c r="CR535" t="s">
        <v>119</v>
      </c>
      <c r="CS535">
        <v>45833</v>
      </c>
      <c r="CT535" t="s">
        <v>151</v>
      </c>
      <c r="CU535" t="s">
        <v>113</v>
      </c>
      <c r="CV535" t="s">
        <v>113</v>
      </c>
      <c r="CW535" t="s">
        <v>113</v>
      </c>
      <c r="CX535" t="s">
        <v>113</v>
      </c>
      <c r="CY535" t="s">
        <v>2084</v>
      </c>
      <c r="CZ535" t="s">
        <v>2085</v>
      </c>
    </row>
    <row r="536" spans="1:104" x14ac:dyDescent="0.3">
      <c r="A536" t="s">
        <v>3170</v>
      </c>
      <c r="B536" t="s">
        <v>3171</v>
      </c>
      <c r="C536" t="s">
        <v>124</v>
      </c>
      <c r="D536" t="s">
        <v>108</v>
      </c>
      <c r="F536" t="s">
        <v>3172</v>
      </c>
      <c r="G536" t="s">
        <v>110</v>
      </c>
      <c r="I536" t="s">
        <v>3173</v>
      </c>
      <c r="J536" t="s">
        <v>112</v>
      </c>
      <c r="K536" t="s">
        <v>137</v>
      </c>
      <c r="L536" t="s">
        <v>3174</v>
      </c>
      <c r="M536" t="s">
        <v>654</v>
      </c>
      <c r="N536">
        <v>1</v>
      </c>
      <c r="O536" t="s">
        <v>3175</v>
      </c>
      <c r="P536">
        <v>45968</v>
      </c>
      <c r="Q536" t="s">
        <v>140</v>
      </c>
      <c r="R536">
        <v>45968</v>
      </c>
      <c r="S536" t="s">
        <v>252</v>
      </c>
      <c r="T536" t="s">
        <v>2809</v>
      </c>
      <c r="U536" t="s">
        <v>112</v>
      </c>
      <c r="V536" t="s">
        <v>21</v>
      </c>
      <c r="W536" t="s">
        <v>144</v>
      </c>
      <c r="X536" t="s">
        <v>312</v>
      </c>
      <c r="Y536" t="s">
        <v>144</v>
      </c>
      <c r="Z536" t="s">
        <v>144</v>
      </c>
      <c r="AA536" t="s">
        <v>148</v>
      </c>
      <c r="AB536" t="s">
        <v>3155</v>
      </c>
      <c r="AC536" t="s">
        <v>220</v>
      </c>
      <c r="AD536" t="s">
        <v>376</v>
      </c>
      <c r="AE536">
        <v>46008</v>
      </c>
      <c r="AF536">
        <v>46008</v>
      </c>
      <c r="AG536">
        <v>46008</v>
      </c>
      <c r="AH536">
        <v>46009</v>
      </c>
      <c r="AI536">
        <v>46009</v>
      </c>
      <c r="AJ536">
        <v>46009</v>
      </c>
      <c r="AK536">
        <v>46008</v>
      </c>
      <c r="AL536">
        <v>46008</v>
      </c>
      <c r="AM536">
        <v>46008</v>
      </c>
      <c r="AN536">
        <v>46009</v>
      </c>
      <c r="AO536">
        <v>46009</v>
      </c>
      <c r="AP536">
        <v>46009</v>
      </c>
      <c r="AQ536" t="s">
        <v>148</v>
      </c>
      <c r="AT536">
        <v>46000</v>
      </c>
      <c r="AU536">
        <v>46000</v>
      </c>
      <c r="AV536">
        <v>46000</v>
      </c>
      <c r="AW536">
        <v>46000</v>
      </c>
      <c r="AX536">
        <v>46000</v>
      </c>
      <c r="AY536">
        <v>46000</v>
      </c>
      <c r="AZ536">
        <v>46032</v>
      </c>
      <c r="BA536">
        <v>46032</v>
      </c>
      <c r="BB536">
        <v>46032</v>
      </c>
      <c r="BC536">
        <v>46003</v>
      </c>
      <c r="BD536">
        <v>46003</v>
      </c>
      <c r="BE536">
        <v>46003</v>
      </c>
      <c r="BG536">
        <v>46009</v>
      </c>
      <c r="BH536">
        <v>46009</v>
      </c>
      <c r="BI536">
        <v>46009</v>
      </c>
      <c r="BJ536" t="s">
        <v>3176</v>
      </c>
      <c r="BK536">
        <v>40</v>
      </c>
      <c r="BL536">
        <v>46014</v>
      </c>
      <c r="BM536">
        <v>46014</v>
      </c>
      <c r="BN536">
        <v>46014</v>
      </c>
      <c r="BO536">
        <v>46041</v>
      </c>
      <c r="BP536">
        <v>46041</v>
      </c>
      <c r="BQ536">
        <v>46041</v>
      </c>
      <c r="BR536">
        <v>46041</v>
      </c>
      <c r="BS536">
        <v>46045</v>
      </c>
      <c r="BT536">
        <v>46045</v>
      </c>
      <c r="BU536">
        <v>46041</v>
      </c>
      <c r="BV536">
        <v>46045</v>
      </c>
      <c r="BX536" t="s">
        <v>3156</v>
      </c>
      <c r="BY536">
        <v>45993</v>
      </c>
      <c r="BZ536">
        <v>45993</v>
      </c>
      <c r="CI536">
        <v>46053</v>
      </c>
      <c r="CJ536">
        <v>46044</v>
      </c>
      <c r="CK536">
        <v>46044</v>
      </c>
      <c r="CN536" t="s">
        <v>113</v>
      </c>
      <c r="CO536" t="s">
        <v>113</v>
      </c>
      <c r="CP536" t="s">
        <v>113</v>
      </c>
      <c r="CQ536" t="s">
        <v>113</v>
      </c>
      <c r="CR536" t="s">
        <v>119</v>
      </c>
      <c r="CS536">
        <v>45968</v>
      </c>
      <c r="CT536" t="s">
        <v>151</v>
      </c>
      <c r="CU536" t="s">
        <v>113</v>
      </c>
      <c r="CV536" t="s">
        <v>113</v>
      </c>
      <c r="CW536" t="s">
        <v>113</v>
      </c>
      <c r="CX536" t="s">
        <v>113</v>
      </c>
      <c r="CY536" t="s">
        <v>3157</v>
      </c>
      <c r="CZ536" t="s">
        <v>398</v>
      </c>
    </row>
    <row r="537" spans="1:104" x14ac:dyDescent="0.3">
      <c r="A537" t="s">
        <v>3177</v>
      </c>
      <c r="B537" t="s">
        <v>3178</v>
      </c>
      <c r="C537" t="s">
        <v>213</v>
      </c>
      <c r="D537" t="s">
        <v>108</v>
      </c>
      <c r="F537" t="s">
        <v>3179</v>
      </c>
      <c r="G537" t="s">
        <v>110</v>
      </c>
      <c r="I537" t="s">
        <v>3180</v>
      </c>
      <c r="J537" t="s">
        <v>112</v>
      </c>
      <c r="K537" t="s">
        <v>113</v>
      </c>
      <c r="L537" t="s">
        <v>3181</v>
      </c>
      <c r="M537" t="s">
        <v>654</v>
      </c>
      <c r="P537" t="s">
        <v>113</v>
      </c>
      <c r="Q537" t="s">
        <v>116</v>
      </c>
      <c r="S537" t="s">
        <v>117</v>
      </c>
      <c r="T537" t="s">
        <v>113</v>
      </c>
      <c r="AD537" t="s">
        <v>113</v>
      </c>
      <c r="AG537" t="s">
        <v>119</v>
      </c>
      <c r="AI537" t="s">
        <v>119</v>
      </c>
      <c r="AJ537" t="s">
        <v>119</v>
      </c>
      <c r="BK537">
        <v>40</v>
      </c>
      <c r="CN537" t="s">
        <v>113</v>
      </c>
      <c r="CO537" t="s">
        <v>113</v>
      </c>
      <c r="CP537" t="s">
        <v>113</v>
      </c>
      <c r="CQ537" t="s">
        <v>113</v>
      </c>
      <c r="CR537" t="s">
        <v>188</v>
      </c>
      <c r="CS537" t="s">
        <v>113</v>
      </c>
      <c r="CT537" t="s">
        <v>380</v>
      </c>
      <c r="CU537" t="s">
        <v>113</v>
      </c>
      <c r="CV537" t="s">
        <v>113</v>
      </c>
      <c r="CW537" t="s">
        <v>113</v>
      </c>
      <c r="CX537" t="s">
        <v>113</v>
      </c>
      <c r="CY537" t="s">
        <v>515</v>
      </c>
      <c r="CZ537" t="s">
        <v>121</v>
      </c>
    </row>
    <row r="538" spans="1:104" x14ac:dyDescent="0.3">
      <c r="A538" t="s">
        <v>3182</v>
      </c>
      <c r="B538" t="s">
        <v>3183</v>
      </c>
      <c r="C538" t="s">
        <v>3184</v>
      </c>
      <c r="D538" t="s">
        <v>108</v>
      </c>
      <c r="F538" t="s">
        <v>3185</v>
      </c>
      <c r="G538" t="s">
        <v>110</v>
      </c>
      <c r="I538" t="s">
        <v>3186</v>
      </c>
      <c r="J538" t="s">
        <v>3187</v>
      </c>
      <c r="K538" t="s">
        <v>113</v>
      </c>
      <c r="L538" t="s">
        <v>3181</v>
      </c>
      <c r="M538" t="s">
        <v>654</v>
      </c>
      <c r="P538" t="s">
        <v>113</v>
      </c>
      <c r="Q538" t="s">
        <v>116</v>
      </c>
      <c r="S538" t="s">
        <v>117</v>
      </c>
      <c r="T538" t="s">
        <v>113</v>
      </c>
      <c r="AD538" t="s">
        <v>113</v>
      </c>
      <c r="AG538" t="s">
        <v>119</v>
      </c>
      <c r="AI538" t="s">
        <v>119</v>
      </c>
      <c r="AJ538" t="s">
        <v>119</v>
      </c>
      <c r="BK538">
        <v>17</v>
      </c>
      <c r="CN538" t="s">
        <v>113</v>
      </c>
      <c r="CO538" t="s">
        <v>113</v>
      </c>
      <c r="CP538" t="s">
        <v>113</v>
      </c>
      <c r="CQ538" t="s">
        <v>113</v>
      </c>
      <c r="CR538" t="s">
        <v>113</v>
      </c>
      <c r="CS538" t="s">
        <v>113</v>
      </c>
      <c r="CT538" t="s">
        <v>113</v>
      </c>
      <c r="CU538" t="s">
        <v>113</v>
      </c>
      <c r="CV538" t="s">
        <v>113</v>
      </c>
      <c r="CW538" t="s">
        <v>113</v>
      </c>
      <c r="CX538" t="s">
        <v>113</v>
      </c>
      <c r="CY538" t="s">
        <v>119</v>
      </c>
      <c r="CZ538" t="s">
        <v>121</v>
      </c>
    </row>
    <row r="539" spans="1:104" x14ac:dyDescent="0.3">
      <c r="A539" t="s">
        <v>3188</v>
      </c>
      <c r="B539" t="s">
        <v>3189</v>
      </c>
      <c r="C539" t="s">
        <v>107</v>
      </c>
      <c r="D539" t="s">
        <v>108</v>
      </c>
      <c r="F539" t="s">
        <v>3190</v>
      </c>
      <c r="G539" t="s">
        <v>110</v>
      </c>
      <c r="I539" t="s">
        <v>3191</v>
      </c>
      <c r="J539" t="s">
        <v>112</v>
      </c>
      <c r="K539" t="s">
        <v>113</v>
      </c>
      <c r="L539" t="s">
        <v>3181</v>
      </c>
      <c r="M539" t="s">
        <v>654</v>
      </c>
      <c r="P539" t="s">
        <v>113</v>
      </c>
      <c r="Q539" t="s">
        <v>116</v>
      </c>
      <c r="S539" t="s">
        <v>117</v>
      </c>
      <c r="T539" t="s">
        <v>113</v>
      </c>
      <c r="AD539" t="s">
        <v>113</v>
      </c>
      <c r="AG539" t="s">
        <v>119</v>
      </c>
      <c r="AI539" t="s">
        <v>119</v>
      </c>
      <c r="AJ539" t="s">
        <v>119</v>
      </c>
      <c r="BK539">
        <v>40</v>
      </c>
      <c r="CN539" t="s">
        <v>113</v>
      </c>
      <c r="CO539" t="s">
        <v>113</v>
      </c>
      <c r="CP539" t="s">
        <v>113</v>
      </c>
      <c r="CQ539" t="s">
        <v>113</v>
      </c>
      <c r="CR539" t="s">
        <v>113</v>
      </c>
      <c r="CS539" t="s">
        <v>113</v>
      </c>
      <c r="CT539" t="s">
        <v>113</v>
      </c>
      <c r="CU539" t="s">
        <v>113</v>
      </c>
      <c r="CV539" t="s">
        <v>113</v>
      </c>
      <c r="CW539" t="s">
        <v>113</v>
      </c>
      <c r="CX539" t="s">
        <v>113</v>
      </c>
      <c r="CY539" t="s">
        <v>119</v>
      </c>
      <c r="CZ539" t="s">
        <v>121</v>
      </c>
    </row>
    <row r="540" spans="1:104" x14ac:dyDescent="0.3">
      <c r="A540" t="s">
        <v>3192</v>
      </c>
      <c r="B540" t="s">
        <v>3193</v>
      </c>
      <c r="C540" t="s">
        <v>124</v>
      </c>
      <c r="D540" t="s">
        <v>108</v>
      </c>
      <c r="E540" t="s">
        <v>3194</v>
      </c>
      <c r="F540" t="s">
        <v>3194</v>
      </c>
      <c r="G540" t="s">
        <v>110</v>
      </c>
      <c r="I540" t="s">
        <v>3195</v>
      </c>
      <c r="J540" t="s">
        <v>911</v>
      </c>
      <c r="K540" t="s">
        <v>113</v>
      </c>
      <c r="L540" t="s">
        <v>3196</v>
      </c>
      <c r="M540" t="s">
        <v>654</v>
      </c>
      <c r="P540" t="s">
        <v>113</v>
      </c>
      <c r="Q540" t="s">
        <v>116</v>
      </c>
      <c r="S540" t="s">
        <v>117</v>
      </c>
      <c r="T540" t="s">
        <v>113</v>
      </c>
      <c r="AD540" t="s">
        <v>113</v>
      </c>
      <c r="AG540" t="s">
        <v>119</v>
      </c>
      <c r="AI540" t="s">
        <v>119</v>
      </c>
      <c r="AJ540" t="s">
        <v>119</v>
      </c>
      <c r="BK540">
        <v>40</v>
      </c>
      <c r="CN540" t="s">
        <v>113</v>
      </c>
      <c r="CO540" t="s">
        <v>113</v>
      </c>
      <c r="CP540" t="s">
        <v>113</v>
      </c>
      <c r="CQ540" t="s">
        <v>113</v>
      </c>
      <c r="CR540" t="s">
        <v>113</v>
      </c>
      <c r="CS540" t="s">
        <v>113</v>
      </c>
      <c r="CT540" t="s">
        <v>113</v>
      </c>
      <c r="CU540" t="s">
        <v>113</v>
      </c>
      <c r="CV540" t="s">
        <v>113</v>
      </c>
      <c r="CW540" t="s">
        <v>113</v>
      </c>
      <c r="CX540" t="s">
        <v>113</v>
      </c>
      <c r="CY540" t="s">
        <v>515</v>
      </c>
      <c r="CZ540" t="s">
        <v>121</v>
      </c>
    </row>
    <row r="541" spans="1:104" x14ac:dyDescent="0.3">
      <c r="A541" t="s">
        <v>3197</v>
      </c>
      <c r="B541" t="s">
        <v>3198</v>
      </c>
      <c r="C541" t="s">
        <v>107</v>
      </c>
      <c r="D541" t="s">
        <v>108</v>
      </c>
      <c r="F541" t="s">
        <v>3199</v>
      </c>
      <c r="G541" t="s">
        <v>110</v>
      </c>
      <c r="I541" t="s">
        <v>3200</v>
      </c>
      <c r="J541" t="s">
        <v>112</v>
      </c>
      <c r="K541" t="s">
        <v>137</v>
      </c>
      <c r="L541" t="s">
        <v>3201</v>
      </c>
      <c r="M541" t="s">
        <v>654</v>
      </c>
      <c r="N541">
        <v>1</v>
      </c>
      <c r="P541">
        <v>45833</v>
      </c>
      <c r="Q541" t="s">
        <v>140</v>
      </c>
      <c r="R541">
        <v>45838</v>
      </c>
      <c r="S541" t="s">
        <v>252</v>
      </c>
      <c r="T541" t="s">
        <v>1422</v>
      </c>
      <c r="U541" t="s">
        <v>112</v>
      </c>
      <c r="V541" t="s">
        <v>21</v>
      </c>
      <c r="W541" t="s">
        <v>144</v>
      </c>
      <c r="X541" t="s">
        <v>144</v>
      </c>
      <c r="Y541" t="s">
        <v>144</v>
      </c>
      <c r="Z541" t="s">
        <v>144</v>
      </c>
      <c r="AA541" t="s">
        <v>144</v>
      </c>
      <c r="AB541" t="s">
        <v>1382</v>
      </c>
      <c r="AC541" t="s">
        <v>2082</v>
      </c>
      <c r="AD541" t="s">
        <v>147</v>
      </c>
      <c r="AE541">
        <v>45854</v>
      </c>
      <c r="AF541">
        <v>45849</v>
      </c>
      <c r="AG541">
        <v>45849</v>
      </c>
      <c r="AH541">
        <v>45857</v>
      </c>
      <c r="AI541">
        <v>45853</v>
      </c>
      <c r="AJ541">
        <v>45853</v>
      </c>
      <c r="AK541">
        <v>45854</v>
      </c>
      <c r="AL541">
        <v>45853</v>
      </c>
      <c r="AM541">
        <v>45853</v>
      </c>
      <c r="AN541">
        <v>45857</v>
      </c>
      <c r="AO541">
        <v>45860</v>
      </c>
      <c r="AP541">
        <v>45860</v>
      </c>
      <c r="AQ541" t="s">
        <v>148</v>
      </c>
      <c r="AR541" t="s">
        <v>148</v>
      </c>
      <c r="AS541" t="s">
        <v>148</v>
      </c>
      <c r="AT541">
        <v>45840</v>
      </c>
      <c r="AU541">
        <v>45849</v>
      </c>
      <c r="AV541">
        <v>45849</v>
      </c>
      <c r="AW541">
        <v>45840</v>
      </c>
      <c r="AX541">
        <v>45849</v>
      </c>
      <c r="AY541">
        <v>45849</v>
      </c>
      <c r="AZ541">
        <v>45848</v>
      </c>
      <c r="BA541">
        <v>45865</v>
      </c>
      <c r="BB541">
        <v>45865</v>
      </c>
      <c r="BC541">
        <v>45850</v>
      </c>
      <c r="BD541">
        <v>45854</v>
      </c>
      <c r="BE541">
        <v>45854</v>
      </c>
      <c r="BF541" t="s">
        <v>149</v>
      </c>
      <c r="BG541">
        <v>45856</v>
      </c>
      <c r="BH541">
        <v>45860</v>
      </c>
      <c r="BI541">
        <v>45860</v>
      </c>
      <c r="BJ541" t="s">
        <v>3169</v>
      </c>
      <c r="BK541">
        <v>40</v>
      </c>
      <c r="BL541">
        <v>45859</v>
      </c>
      <c r="BM541">
        <v>45866</v>
      </c>
      <c r="BN541">
        <v>45866</v>
      </c>
      <c r="BO541">
        <v>45862</v>
      </c>
      <c r="BP541">
        <v>45869</v>
      </c>
      <c r="BQ541">
        <v>45869</v>
      </c>
      <c r="BR541">
        <v>45866</v>
      </c>
      <c r="BS541">
        <v>46173</v>
      </c>
      <c r="BT541">
        <v>46173</v>
      </c>
      <c r="BU541">
        <v>45866</v>
      </c>
      <c r="BV541">
        <v>45869</v>
      </c>
      <c r="BX541" t="s">
        <v>1469</v>
      </c>
      <c r="BY541">
        <v>45901</v>
      </c>
      <c r="BZ541">
        <v>45901</v>
      </c>
      <c r="CA541">
        <v>45910</v>
      </c>
      <c r="CG541">
        <v>77454</v>
      </c>
      <c r="CH541">
        <v>1</v>
      </c>
      <c r="CI541">
        <v>45866</v>
      </c>
      <c r="CJ541">
        <v>45910</v>
      </c>
      <c r="CK541">
        <v>45910</v>
      </c>
      <c r="CN541" t="s">
        <v>113</v>
      </c>
      <c r="CO541" t="s">
        <v>113</v>
      </c>
      <c r="CP541" t="s">
        <v>113</v>
      </c>
      <c r="CQ541" t="s">
        <v>113</v>
      </c>
      <c r="CR541" t="s">
        <v>113</v>
      </c>
      <c r="CS541">
        <v>46163</v>
      </c>
      <c r="CT541" t="s">
        <v>113</v>
      </c>
      <c r="CU541" t="s">
        <v>113</v>
      </c>
      <c r="CV541" t="s">
        <v>113</v>
      </c>
      <c r="CW541" t="s">
        <v>113</v>
      </c>
      <c r="CX541" t="s">
        <v>113</v>
      </c>
      <c r="CY541" t="s">
        <v>2084</v>
      </c>
      <c r="CZ541" t="s">
        <v>2085</v>
      </c>
    </row>
    <row r="542" spans="1:104" x14ac:dyDescent="0.3">
      <c r="A542" t="s">
        <v>3202</v>
      </c>
      <c r="B542" t="s">
        <v>3203</v>
      </c>
      <c r="C542" t="s">
        <v>107</v>
      </c>
      <c r="D542" t="s">
        <v>108</v>
      </c>
      <c r="E542" t="s">
        <v>3204</v>
      </c>
      <c r="F542" t="s">
        <v>3204</v>
      </c>
      <c r="G542" t="s">
        <v>110</v>
      </c>
      <c r="I542" t="s">
        <v>3205</v>
      </c>
      <c r="J542" t="s">
        <v>2098</v>
      </c>
      <c r="K542" t="s">
        <v>113</v>
      </c>
      <c r="L542" t="s">
        <v>685</v>
      </c>
      <c r="M542" t="s">
        <v>686</v>
      </c>
      <c r="P542" t="s">
        <v>113</v>
      </c>
      <c r="Q542" t="s">
        <v>116</v>
      </c>
      <c r="S542" t="s">
        <v>117</v>
      </c>
      <c r="T542" t="s">
        <v>113</v>
      </c>
      <c r="AD542" t="s">
        <v>113</v>
      </c>
      <c r="AG542" t="s">
        <v>119</v>
      </c>
      <c r="AI542" t="s">
        <v>119</v>
      </c>
      <c r="AJ542" t="s">
        <v>119</v>
      </c>
      <c r="CN542" t="s">
        <v>113</v>
      </c>
      <c r="CO542" t="s">
        <v>113</v>
      </c>
      <c r="CP542" t="s">
        <v>113</v>
      </c>
      <c r="CQ542" t="s">
        <v>113</v>
      </c>
      <c r="CR542" t="s">
        <v>113</v>
      </c>
      <c r="CS542" t="s">
        <v>113</v>
      </c>
      <c r="CT542" t="s">
        <v>113</v>
      </c>
      <c r="CU542" t="s">
        <v>113</v>
      </c>
      <c r="CV542" t="s">
        <v>113</v>
      </c>
      <c r="CW542" t="s">
        <v>113</v>
      </c>
      <c r="CX542" t="s">
        <v>113</v>
      </c>
      <c r="CY542" t="s">
        <v>119</v>
      </c>
      <c r="CZ542" t="s">
        <v>121</v>
      </c>
    </row>
    <row r="543" spans="1:104" x14ac:dyDescent="0.3">
      <c r="A543" t="s">
        <v>3206</v>
      </c>
      <c r="B543" t="s">
        <v>3207</v>
      </c>
      <c r="C543" t="s">
        <v>107</v>
      </c>
      <c r="D543" t="s">
        <v>108</v>
      </c>
      <c r="E543" t="s">
        <v>3208</v>
      </c>
      <c r="F543" t="s">
        <v>3208</v>
      </c>
      <c r="G543" t="s">
        <v>110</v>
      </c>
      <c r="I543" t="s">
        <v>3205</v>
      </c>
      <c r="J543" t="s">
        <v>2098</v>
      </c>
      <c r="K543" t="s">
        <v>113</v>
      </c>
      <c r="L543" t="s">
        <v>685</v>
      </c>
      <c r="M543" t="s">
        <v>686</v>
      </c>
      <c r="P543" t="s">
        <v>113</v>
      </c>
      <c r="Q543" t="s">
        <v>116</v>
      </c>
      <c r="S543" t="s">
        <v>117</v>
      </c>
      <c r="T543" t="s">
        <v>113</v>
      </c>
      <c r="AD543" t="s">
        <v>113</v>
      </c>
      <c r="AG543" t="s">
        <v>119</v>
      </c>
      <c r="AI543" t="s">
        <v>119</v>
      </c>
      <c r="AJ543" t="s">
        <v>119</v>
      </c>
      <c r="CN543" t="s">
        <v>113</v>
      </c>
      <c r="CO543" t="s">
        <v>113</v>
      </c>
      <c r="CP543" t="s">
        <v>113</v>
      </c>
      <c r="CQ543" t="s">
        <v>113</v>
      </c>
      <c r="CR543" t="s">
        <v>113</v>
      </c>
      <c r="CS543" t="s">
        <v>113</v>
      </c>
      <c r="CT543" t="s">
        <v>113</v>
      </c>
      <c r="CU543" t="s">
        <v>113</v>
      </c>
      <c r="CV543" t="s">
        <v>113</v>
      </c>
      <c r="CW543" t="s">
        <v>113</v>
      </c>
      <c r="CX543" t="s">
        <v>113</v>
      </c>
      <c r="CY543" t="s">
        <v>119</v>
      </c>
      <c r="CZ543" t="s">
        <v>121</v>
      </c>
    </row>
    <row r="544" spans="1:104" x14ac:dyDescent="0.3">
      <c r="A544" t="s">
        <v>3209</v>
      </c>
      <c r="B544" t="s">
        <v>3210</v>
      </c>
      <c r="C544" t="s">
        <v>107</v>
      </c>
      <c r="D544" t="s">
        <v>108</v>
      </c>
      <c r="E544" t="s">
        <v>3211</v>
      </c>
      <c r="F544" t="s">
        <v>3211</v>
      </c>
      <c r="G544" t="s">
        <v>110</v>
      </c>
      <c r="I544" t="s">
        <v>3205</v>
      </c>
      <c r="J544" t="s">
        <v>2098</v>
      </c>
      <c r="K544" t="s">
        <v>113</v>
      </c>
      <c r="L544" t="s">
        <v>685</v>
      </c>
      <c r="M544" t="s">
        <v>686</v>
      </c>
      <c r="P544" t="s">
        <v>113</v>
      </c>
      <c r="Q544" t="s">
        <v>116</v>
      </c>
      <c r="S544" t="s">
        <v>117</v>
      </c>
      <c r="T544" t="s">
        <v>113</v>
      </c>
      <c r="AD544" t="s">
        <v>113</v>
      </c>
      <c r="AG544" t="s">
        <v>119</v>
      </c>
      <c r="AI544" t="s">
        <v>119</v>
      </c>
      <c r="AJ544" t="s">
        <v>119</v>
      </c>
      <c r="CN544" t="s">
        <v>113</v>
      </c>
      <c r="CO544" t="s">
        <v>113</v>
      </c>
      <c r="CP544" t="s">
        <v>113</v>
      </c>
      <c r="CQ544" t="s">
        <v>113</v>
      </c>
      <c r="CR544" t="s">
        <v>113</v>
      </c>
      <c r="CS544" t="s">
        <v>113</v>
      </c>
      <c r="CT544" t="s">
        <v>113</v>
      </c>
      <c r="CU544" t="s">
        <v>113</v>
      </c>
      <c r="CV544" t="s">
        <v>113</v>
      </c>
      <c r="CW544" t="s">
        <v>113</v>
      </c>
      <c r="CX544" t="s">
        <v>113</v>
      </c>
      <c r="CY544" t="s">
        <v>119</v>
      </c>
      <c r="CZ544" t="s">
        <v>121</v>
      </c>
    </row>
    <row r="545" spans="1:104" x14ac:dyDescent="0.3">
      <c r="A545" t="s">
        <v>3212</v>
      </c>
      <c r="B545" t="s">
        <v>3213</v>
      </c>
      <c r="C545" t="s">
        <v>107</v>
      </c>
      <c r="D545" t="s">
        <v>108</v>
      </c>
      <c r="E545" t="s">
        <v>3214</v>
      </c>
      <c r="F545" t="s">
        <v>3214</v>
      </c>
      <c r="G545" t="s">
        <v>110</v>
      </c>
      <c r="I545" t="s">
        <v>3205</v>
      </c>
      <c r="J545" t="s">
        <v>2098</v>
      </c>
      <c r="K545" t="s">
        <v>113</v>
      </c>
      <c r="L545" t="s">
        <v>685</v>
      </c>
      <c r="M545" t="s">
        <v>686</v>
      </c>
      <c r="P545" t="s">
        <v>113</v>
      </c>
      <c r="Q545" t="s">
        <v>116</v>
      </c>
      <c r="S545" t="s">
        <v>117</v>
      </c>
      <c r="T545" t="s">
        <v>113</v>
      </c>
      <c r="AD545" t="s">
        <v>113</v>
      </c>
      <c r="AG545" t="s">
        <v>119</v>
      </c>
      <c r="AI545" t="s">
        <v>119</v>
      </c>
      <c r="AJ545" t="s">
        <v>119</v>
      </c>
      <c r="CN545" t="s">
        <v>113</v>
      </c>
      <c r="CO545" t="s">
        <v>113</v>
      </c>
      <c r="CP545" t="s">
        <v>113</v>
      </c>
      <c r="CQ545" t="s">
        <v>113</v>
      </c>
      <c r="CR545" t="s">
        <v>113</v>
      </c>
      <c r="CS545" t="s">
        <v>113</v>
      </c>
      <c r="CT545" t="s">
        <v>113</v>
      </c>
      <c r="CU545" t="s">
        <v>113</v>
      </c>
      <c r="CV545" t="s">
        <v>113</v>
      </c>
      <c r="CW545" t="s">
        <v>113</v>
      </c>
      <c r="CX545" t="s">
        <v>113</v>
      </c>
      <c r="CY545" t="s">
        <v>119</v>
      </c>
      <c r="CZ545" t="s">
        <v>121</v>
      </c>
    </row>
    <row r="546" spans="1:104" x14ac:dyDescent="0.3">
      <c r="A546" t="s">
        <v>3215</v>
      </c>
      <c r="B546" t="s">
        <v>3216</v>
      </c>
      <c r="C546" t="s">
        <v>107</v>
      </c>
      <c r="D546" t="s">
        <v>108</v>
      </c>
      <c r="F546" t="s">
        <v>3217</v>
      </c>
      <c r="G546" t="s">
        <v>110</v>
      </c>
      <c r="I546" t="s">
        <v>3218</v>
      </c>
      <c r="J546" t="s">
        <v>112</v>
      </c>
      <c r="K546" t="s">
        <v>113</v>
      </c>
      <c r="L546" t="s">
        <v>3219</v>
      </c>
      <c r="M546" t="s">
        <v>686</v>
      </c>
      <c r="P546" t="s">
        <v>113</v>
      </c>
      <c r="Q546" t="s">
        <v>116</v>
      </c>
      <c r="S546" t="s">
        <v>117</v>
      </c>
      <c r="T546" t="s">
        <v>113</v>
      </c>
      <c r="AD546" t="s">
        <v>113</v>
      </c>
      <c r="AG546" t="s">
        <v>119</v>
      </c>
      <c r="AI546" t="s">
        <v>119</v>
      </c>
      <c r="AJ546" t="s">
        <v>119</v>
      </c>
      <c r="BK546">
        <v>40</v>
      </c>
      <c r="BP546">
        <v>3</v>
      </c>
      <c r="CN546" t="s">
        <v>113</v>
      </c>
      <c r="CO546" t="s">
        <v>113</v>
      </c>
      <c r="CP546" t="s">
        <v>113</v>
      </c>
      <c r="CQ546" t="s">
        <v>113</v>
      </c>
      <c r="CR546" t="s">
        <v>188</v>
      </c>
      <c r="CS546" t="s">
        <v>113</v>
      </c>
      <c r="CT546" t="s">
        <v>380</v>
      </c>
      <c r="CU546" t="s">
        <v>113</v>
      </c>
      <c r="CV546" t="s">
        <v>113</v>
      </c>
      <c r="CW546" t="s">
        <v>113</v>
      </c>
      <c r="CX546" t="s">
        <v>113</v>
      </c>
      <c r="CY546" t="s">
        <v>515</v>
      </c>
      <c r="CZ546" t="s">
        <v>121</v>
      </c>
    </row>
    <row r="547" spans="1:104" x14ac:dyDescent="0.3">
      <c r="A547" t="s">
        <v>3220</v>
      </c>
      <c r="B547" t="s">
        <v>3221</v>
      </c>
      <c r="C547" t="s">
        <v>107</v>
      </c>
      <c r="D547" t="s">
        <v>108</v>
      </c>
      <c r="F547" t="s">
        <v>3222</v>
      </c>
      <c r="G547" t="s">
        <v>110</v>
      </c>
      <c r="I547" t="s">
        <v>3223</v>
      </c>
      <c r="J547" t="s">
        <v>112</v>
      </c>
      <c r="K547" t="s">
        <v>137</v>
      </c>
      <c r="L547" t="s">
        <v>3224</v>
      </c>
      <c r="M547" t="s">
        <v>686</v>
      </c>
      <c r="N547">
        <v>3</v>
      </c>
      <c r="O547" t="s">
        <v>3225</v>
      </c>
      <c r="P547">
        <v>46077</v>
      </c>
      <c r="Q547" t="s">
        <v>140</v>
      </c>
      <c r="R547">
        <v>46078</v>
      </c>
      <c r="S547" t="s">
        <v>141</v>
      </c>
      <c r="T547" t="s">
        <v>2901</v>
      </c>
      <c r="U547" t="s">
        <v>112</v>
      </c>
      <c r="V547" t="s">
        <v>143</v>
      </c>
      <c r="W547" t="s">
        <v>144</v>
      </c>
      <c r="X547" t="s">
        <v>144</v>
      </c>
      <c r="Y547" t="s">
        <v>144</v>
      </c>
      <c r="Z547" t="s">
        <v>144</v>
      </c>
      <c r="AA547" t="s">
        <v>144</v>
      </c>
      <c r="AB547" t="s">
        <v>180</v>
      </c>
      <c r="AC547" t="s">
        <v>1390</v>
      </c>
      <c r="AD547" t="s">
        <v>181</v>
      </c>
      <c r="AE547">
        <v>46083</v>
      </c>
      <c r="AF547">
        <v>46083</v>
      </c>
      <c r="AG547">
        <v>46083</v>
      </c>
      <c r="AH547">
        <v>46090</v>
      </c>
      <c r="AI547">
        <v>46090</v>
      </c>
      <c r="AJ547">
        <v>46085</v>
      </c>
      <c r="AK547">
        <v>46086</v>
      </c>
      <c r="AL547">
        <v>46086</v>
      </c>
      <c r="AM547">
        <v>46086</v>
      </c>
      <c r="AN547">
        <v>46095</v>
      </c>
      <c r="AO547">
        <v>46097</v>
      </c>
      <c r="AP547">
        <v>46097</v>
      </c>
      <c r="AT547">
        <v>46090</v>
      </c>
      <c r="AU547">
        <v>46083</v>
      </c>
      <c r="AV547">
        <v>46083</v>
      </c>
      <c r="AW547">
        <v>46090</v>
      </c>
      <c r="AX547">
        <v>46083</v>
      </c>
      <c r="AY547">
        <v>46083</v>
      </c>
      <c r="AZ547">
        <v>46101</v>
      </c>
      <c r="BA547">
        <v>46101</v>
      </c>
      <c r="BB547">
        <v>46101</v>
      </c>
      <c r="BC547">
        <v>46091</v>
      </c>
      <c r="BD547">
        <v>46085</v>
      </c>
      <c r="BE547">
        <v>46085</v>
      </c>
      <c r="BF547" t="s">
        <v>149</v>
      </c>
      <c r="BG547">
        <v>46096</v>
      </c>
      <c r="BH547">
        <v>46090</v>
      </c>
      <c r="BI547">
        <v>46090</v>
      </c>
      <c r="BJ547" t="s">
        <v>180</v>
      </c>
      <c r="BK547">
        <v>40</v>
      </c>
      <c r="BL547">
        <v>46099</v>
      </c>
      <c r="BM547">
        <v>46098</v>
      </c>
      <c r="BN547">
        <v>46098</v>
      </c>
      <c r="BO547">
        <v>46102</v>
      </c>
      <c r="BP547">
        <v>46099</v>
      </c>
      <c r="BQ547">
        <v>46099</v>
      </c>
      <c r="BR547">
        <v>46106</v>
      </c>
      <c r="BS547">
        <v>46111</v>
      </c>
      <c r="BT547">
        <v>46111</v>
      </c>
      <c r="BU547">
        <v>46104</v>
      </c>
      <c r="BV547">
        <v>46104</v>
      </c>
      <c r="BW547">
        <v>46104</v>
      </c>
      <c r="BX547" t="s">
        <v>3226</v>
      </c>
      <c r="CJ547">
        <v>46085</v>
      </c>
      <c r="CN547" t="s">
        <v>113</v>
      </c>
      <c r="CO547" t="s">
        <v>113</v>
      </c>
      <c r="CP547" t="s">
        <v>113</v>
      </c>
      <c r="CQ547" t="s">
        <v>113</v>
      </c>
      <c r="CR547" t="s">
        <v>119</v>
      </c>
      <c r="CS547">
        <v>46077</v>
      </c>
      <c r="CT547" t="s">
        <v>151</v>
      </c>
      <c r="CU547" t="s">
        <v>113</v>
      </c>
      <c r="CV547" t="s">
        <v>113</v>
      </c>
      <c r="CW547" t="s">
        <v>113</v>
      </c>
      <c r="CX547" t="s">
        <v>113</v>
      </c>
      <c r="CY547" t="s">
        <v>183</v>
      </c>
      <c r="CZ547" t="s">
        <v>153</v>
      </c>
    </row>
    <row r="548" spans="1:104" x14ac:dyDescent="0.3">
      <c r="A548" t="s">
        <v>3227</v>
      </c>
      <c r="B548" t="s">
        <v>3228</v>
      </c>
      <c r="C548" t="s">
        <v>107</v>
      </c>
      <c r="D548" t="s">
        <v>108</v>
      </c>
      <c r="E548" t="s">
        <v>3229</v>
      </c>
      <c r="G548" t="s">
        <v>110</v>
      </c>
      <c r="I548" t="s">
        <v>3230</v>
      </c>
      <c r="J548" t="s">
        <v>3231</v>
      </c>
      <c r="K548" t="s">
        <v>113</v>
      </c>
      <c r="L548" t="s">
        <v>3232</v>
      </c>
      <c r="M548" t="s">
        <v>686</v>
      </c>
      <c r="P548" t="s">
        <v>113</v>
      </c>
      <c r="Q548" t="s">
        <v>116</v>
      </c>
      <c r="S548" t="s">
        <v>117</v>
      </c>
      <c r="T548" t="s">
        <v>113</v>
      </c>
      <c r="AD548" t="s">
        <v>113</v>
      </c>
      <c r="AG548" t="s">
        <v>119</v>
      </c>
      <c r="AI548" t="s">
        <v>119</v>
      </c>
      <c r="AJ548" t="s">
        <v>119</v>
      </c>
      <c r="CN548" t="s">
        <v>113</v>
      </c>
      <c r="CO548" t="s">
        <v>113</v>
      </c>
      <c r="CP548" t="s">
        <v>113</v>
      </c>
      <c r="CQ548" t="s">
        <v>113</v>
      </c>
      <c r="CR548" t="s">
        <v>113</v>
      </c>
      <c r="CS548" t="s">
        <v>113</v>
      </c>
      <c r="CT548" t="s">
        <v>113</v>
      </c>
      <c r="CU548" t="s">
        <v>113</v>
      </c>
      <c r="CV548" t="s">
        <v>113</v>
      </c>
      <c r="CW548" t="s">
        <v>113</v>
      </c>
      <c r="CX548" t="s">
        <v>113</v>
      </c>
      <c r="CY548" t="s">
        <v>119</v>
      </c>
      <c r="CZ548" t="s">
        <v>121</v>
      </c>
    </row>
    <row r="549" spans="1:104" x14ac:dyDescent="0.3">
      <c r="A549" t="s">
        <v>3233</v>
      </c>
      <c r="B549" t="s">
        <v>3234</v>
      </c>
      <c r="C549" t="s">
        <v>1098</v>
      </c>
      <c r="D549" t="s">
        <v>108</v>
      </c>
      <c r="F549" t="s">
        <v>3235</v>
      </c>
      <c r="G549" t="s">
        <v>110</v>
      </c>
      <c r="I549" t="s">
        <v>3236</v>
      </c>
      <c r="J549" t="s">
        <v>2098</v>
      </c>
      <c r="K549" t="s">
        <v>2098</v>
      </c>
      <c r="L549" t="s">
        <v>1421</v>
      </c>
      <c r="M549" t="s">
        <v>686</v>
      </c>
      <c r="N549">
        <v>1</v>
      </c>
      <c r="O549" t="s">
        <v>3237</v>
      </c>
      <c r="P549">
        <v>46185</v>
      </c>
      <c r="Q549" t="s">
        <v>140</v>
      </c>
      <c r="R549">
        <v>46185</v>
      </c>
      <c r="S549" t="s">
        <v>252</v>
      </c>
      <c r="T549" t="s">
        <v>1408</v>
      </c>
      <c r="U549" t="s">
        <v>2098</v>
      </c>
      <c r="V549" t="s">
        <v>143</v>
      </c>
      <c r="W549" t="s">
        <v>148</v>
      </c>
      <c r="X549" t="s">
        <v>148</v>
      </c>
      <c r="Y549" t="s">
        <v>148</v>
      </c>
      <c r="Z549" t="s">
        <v>148</v>
      </c>
      <c r="AA549" t="s">
        <v>148</v>
      </c>
      <c r="AB549" t="s">
        <v>1382</v>
      </c>
      <c r="AC549" t="s">
        <v>146</v>
      </c>
      <c r="AD549" t="s">
        <v>147</v>
      </c>
      <c r="AE549">
        <v>46188</v>
      </c>
      <c r="AF549">
        <v>46199</v>
      </c>
      <c r="AG549">
        <v>46199</v>
      </c>
      <c r="AH549">
        <v>46190</v>
      </c>
      <c r="AI549">
        <v>46201</v>
      </c>
      <c r="AJ549">
        <v>46201</v>
      </c>
      <c r="AK549">
        <v>46195</v>
      </c>
      <c r="AL549">
        <v>46199</v>
      </c>
      <c r="AM549">
        <v>46199</v>
      </c>
      <c r="AN549">
        <v>46197</v>
      </c>
      <c r="AO549">
        <v>46201</v>
      </c>
      <c r="AP549">
        <v>46201</v>
      </c>
      <c r="AQ549" t="s">
        <v>148</v>
      </c>
      <c r="AR549" t="s">
        <v>148</v>
      </c>
      <c r="AS549" t="s">
        <v>148</v>
      </c>
      <c r="AT549">
        <v>46196</v>
      </c>
      <c r="AU549">
        <v>46193</v>
      </c>
      <c r="AV549">
        <v>46193</v>
      </c>
      <c r="AW549">
        <v>46196</v>
      </c>
      <c r="AX549">
        <v>46193</v>
      </c>
      <c r="AY549">
        <v>46193</v>
      </c>
      <c r="AZ549">
        <v>46203</v>
      </c>
      <c r="BA549">
        <v>46203</v>
      </c>
      <c r="BB549">
        <v>46203</v>
      </c>
      <c r="BC549">
        <v>46198</v>
      </c>
      <c r="BD549">
        <v>46200</v>
      </c>
      <c r="BE549">
        <v>46200</v>
      </c>
      <c r="BF549" t="s">
        <v>149</v>
      </c>
      <c r="BG549">
        <v>46204</v>
      </c>
      <c r="BH549">
        <v>46210</v>
      </c>
      <c r="BI549">
        <v>46210</v>
      </c>
      <c r="BJ549" t="s">
        <v>1530</v>
      </c>
      <c r="BK549">
        <v>20</v>
      </c>
      <c r="BL549">
        <v>46207</v>
      </c>
      <c r="BM549">
        <v>46226</v>
      </c>
      <c r="BN549">
        <v>46226</v>
      </c>
      <c r="BO549">
        <v>46209</v>
      </c>
      <c r="BP549">
        <v>46227</v>
      </c>
      <c r="BQ549">
        <v>46227</v>
      </c>
      <c r="BR549">
        <v>46213</v>
      </c>
      <c r="BS549">
        <v>46233</v>
      </c>
      <c r="BT549">
        <v>46231</v>
      </c>
      <c r="BU549">
        <v>46213</v>
      </c>
      <c r="BV549">
        <v>46228</v>
      </c>
      <c r="BW549">
        <v>46228</v>
      </c>
      <c r="BX549" t="s">
        <v>3238</v>
      </c>
      <c r="BY549">
        <v>46215</v>
      </c>
      <c r="BZ549">
        <v>127</v>
      </c>
      <c r="CI549">
        <v>46203</v>
      </c>
      <c r="CJ549">
        <v>46220</v>
      </c>
      <c r="CK549">
        <v>46220</v>
      </c>
      <c r="CN549" t="s">
        <v>113</v>
      </c>
      <c r="CO549" t="s">
        <v>113</v>
      </c>
      <c r="CP549" t="s">
        <v>113</v>
      </c>
      <c r="CQ549" t="s">
        <v>113</v>
      </c>
      <c r="CR549" t="s">
        <v>113</v>
      </c>
      <c r="CS549" t="s">
        <v>113</v>
      </c>
      <c r="CT549" t="s">
        <v>113</v>
      </c>
      <c r="CU549" t="s">
        <v>113</v>
      </c>
      <c r="CV549" t="s">
        <v>113</v>
      </c>
      <c r="CW549" t="s">
        <v>113</v>
      </c>
      <c r="CX549" t="s">
        <v>113</v>
      </c>
      <c r="CY549" t="s">
        <v>119</v>
      </c>
      <c r="CZ549" t="s">
        <v>121</v>
      </c>
    </row>
    <row r="550" spans="1:104" x14ac:dyDescent="0.3">
      <c r="A550" t="s">
        <v>3239</v>
      </c>
      <c r="B550" t="s">
        <v>3240</v>
      </c>
      <c r="C550" t="s">
        <v>883</v>
      </c>
      <c r="D550" t="s">
        <v>108</v>
      </c>
      <c r="F550" t="s">
        <v>3241</v>
      </c>
      <c r="G550" t="s">
        <v>110</v>
      </c>
      <c r="I550" t="s">
        <v>3242</v>
      </c>
      <c r="J550" t="s">
        <v>127</v>
      </c>
      <c r="K550" t="s">
        <v>137</v>
      </c>
      <c r="M550" t="s">
        <v>686</v>
      </c>
      <c r="N550">
        <v>3</v>
      </c>
      <c r="P550">
        <v>46140</v>
      </c>
      <c r="Q550" t="s">
        <v>140</v>
      </c>
      <c r="R550">
        <v>46146</v>
      </c>
      <c r="S550" t="s">
        <v>252</v>
      </c>
      <c r="T550" t="s">
        <v>1422</v>
      </c>
      <c r="U550" t="s">
        <v>112</v>
      </c>
      <c r="V550" t="s">
        <v>143</v>
      </c>
      <c r="W550" t="s">
        <v>144</v>
      </c>
      <c r="X550" t="s">
        <v>144</v>
      </c>
      <c r="Y550" t="s">
        <v>144</v>
      </c>
      <c r="Z550" t="s">
        <v>144</v>
      </c>
      <c r="AA550" t="s">
        <v>144</v>
      </c>
      <c r="AB550" t="s">
        <v>1382</v>
      </c>
      <c r="AC550" t="s">
        <v>146</v>
      </c>
      <c r="AD550" t="s">
        <v>147</v>
      </c>
      <c r="AE550">
        <v>46153</v>
      </c>
      <c r="AF550">
        <v>46153</v>
      </c>
      <c r="AG550">
        <v>46153</v>
      </c>
      <c r="AH550">
        <v>46155</v>
      </c>
      <c r="AI550">
        <v>46155</v>
      </c>
      <c r="AJ550">
        <v>46155</v>
      </c>
      <c r="AK550">
        <v>46160</v>
      </c>
      <c r="AL550">
        <v>46160</v>
      </c>
      <c r="AM550">
        <v>46160</v>
      </c>
      <c r="AN550">
        <v>46162</v>
      </c>
      <c r="AO550">
        <v>46162</v>
      </c>
      <c r="AP550">
        <v>46162</v>
      </c>
      <c r="AQ550" t="s">
        <v>148</v>
      </c>
      <c r="AR550" t="s">
        <v>148</v>
      </c>
      <c r="AS550" t="s">
        <v>148</v>
      </c>
      <c r="AT550">
        <v>46153</v>
      </c>
      <c r="AU550">
        <v>46153</v>
      </c>
      <c r="AV550">
        <v>46153</v>
      </c>
      <c r="AW550">
        <v>46153</v>
      </c>
      <c r="AX550">
        <v>46153</v>
      </c>
      <c r="AY550">
        <v>46153</v>
      </c>
      <c r="AZ550">
        <v>46158</v>
      </c>
      <c r="BA550">
        <v>46158</v>
      </c>
      <c r="BB550">
        <v>46158</v>
      </c>
      <c r="BC550">
        <v>46156</v>
      </c>
      <c r="BD550">
        <v>46156</v>
      </c>
      <c r="BE550">
        <v>46156</v>
      </c>
      <c r="BF550" t="s">
        <v>149</v>
      </c>
      <c r="BG550">
        <v>46161</v>
      </c>
      <c r="BH550">
        <v>46160</v>
      </c>
      <c r="BI550">
        <v>46160</v>
      </c>
      <c r="BJ550" t="s">
        <v>1382</v>
      </c>
      <c r="BK550">
        <v>40</v>
      </c>
      <c r="BL550">
        <v>46165</v>
      </c>
      <c r="BM550">
        <v>46166</v>
      </c>
      <c r="BN550">
        <v>46166</v>
      </c>
      <c r="BO550">
        <v>46168</v>
      </c>
      <c r="BP550">
        <v>46170</v>
      </c>
      <c r="BQ550">
        <v>46170</v>
      </c>
      <c r="BR550">
        <v>46172</v>
      </c>
      <c r="BS550">
        <v>46173</v>
      </c>
      <c r="BT550">
        <v>46173</v>
      </c>
      <c r="BU550">
        <v>46172</v>
      </c>
      <c r="BV550">
        <v>46172</v>
      </c>
      <c r="BX550" t="s">
        <v>3243</v>
      </c>
      <c r="BY550">
        <v>46164</v>
      </c>
      <c r="BZ550">
        <v>46164</v>
      </c>
      <c r="CI550">
        <v>46172</v>
      </c>
      <c r="CJ550">
        <v>46170</v>
      </c>
      <c r="CK550">
        <v>46170</v>
      </c>
      <c r="CN550" t="s">
        <v>113</v>
      </c>
      <c r="CO550" t="s">
        <v>113</v>
      </c>
      <c r="CP550" t="s">
        <v>113</v>
      </c>
      <c r="CQ550" t="s">
        <v>113</v>
      </c>
      <c r="CR550">
        <v>46160</v>
      </c>
      <c r="CS550">
        <v>46140</v>
      </c>
      <c r="CT550" t="s">
        <v>151</v>
      </c>
      <c r="CU550" t="s">
        <v>113</v>
      </c>
      <c r="CV550" t="s">
        <v>113</v>
      </c>
      <c r="CW550" t="s">
        <v>113</v>
      </c>
      <c r="CX550" t="s">
        <v>113</v>
      </c>
      <c r="CY550" t="s">
        <v>1785</v>
      </c>
      <c r="CZ550" t="s">
        <v>153</v>
      </c>
    </row>
    <row r="551" spans="1:104" x14ac:dyDescent="0.3">
      <c r="A551" t="s">
        <v>3244</v>
      </c>
      <c r="B551" t="s">
        <v>3245</v>
      </c>
      <c r="C551" t="s">
        <v>107</v>
      </c>
      <c r="D551" t="s">
        <v>108</v>
      </c>
      <c r="F551" t="s">
        <v>3246</v>
      </c>
      <c r="G551" t="s">
        <v>110</v>
      </c>
      <c r="I551" t="s">
        <v>3247</v>
      </c>
      <c r="J551" t="s">
        <v>112</v>
      </c>
      <c r="K551" t="s">
        <v>113</v>
      </c>
      <c r="L551" t="s">
        <v>3248</v>
      </c>
      <c r="M551" t="s">
        <v>686</v>
      </c>
      <c r="P551" t="s">
        <v>113</v>
      </c>
      <c r="Q551" t="s">
        <v>116</v>
      </c>
      <c r="S551" t="s">
        <v>117</v>
      </c>
      <c r="T551" t="s">
        <v>113</v>
      </c>
      <c r="AB551" t="s">
        <v>1382</v>
      </c>
      <c r="AD551" t="s">
        <v>113</v>
      </c>
      <c r="AG551" t="s">
        <v>119</v>
      </c>
      <c r="AI551" t="s">
        <v>119</v>
      </c>
      <c r="AJ551" t="s">
        <v>119</v>
      </c>
      <c r="BK551">
        <v>40</v>
      </c>
      <c r="BP551">
        <v>3</v>
      </c>
      <c r="CN551" t="s">
        <v>113</v>
      </c>
      <c r="CO551" t="s">
        <v>113</v>
      </c>
      <c r="CP551" t="s">
        <v>113</v>
      </c>
      <c r="CQ551" t="s">
        <v>113</v>
      </c>
      <c r="CR551" t="s">
        <v>113</v>
      </c>
      <c r="CS551" t="s">
        <v>113</v>
      </c>
      <c r="CT551" t="s">
        <v>113</v>
      </c>
      <c r="CU551" t="s">
        <v>113</v>
      </c>
      <c r="CV551" t="s">
        <v>113</v>
      </c>
      <c r="CW551" t="s">
        <v>113</v>
      </c>
      <c r="CX551" t="s">
        <v>113</v>
      </c>
      <c r="CY551" t="s">
        <v>119</v>
      </c>
      <c r="CZ551" t="s">
        <v>121</v>
      </c>
    </row>
    <row r="552" spans="1:104" x14ac:dyDescent="0.3">
      <c r="A552" t="s">
        <v>3249</v>
      </c>
      <c r="B552" t="s">
        <v>3250</v>
      </c>
      <c r="C552" t="s">
        <v>107</v>
      </c>
      <c r="D552" t="s">
        <v>108</v>
      </c>
      <c r="F552" t="s">
        <v>3251</v>
      </c>
      <c r="G552" t="s">
        <v>110</v>
      </c>
      <c r="I552" t="s">
        <v>3252</v>
      </c>
      <c r="J552" t="s">
        <v>112</v>
      </c>
      <c r="K552" t="s">
        <v>113</v>
      </c>
      <c r="L552" t="s">
        <v>2395</v>
      </c>
      <c r="M552" t="s">
        <v>686</v>
      </c>
      <c r="P552" t="s">
        <v>113</v>
      </c>
      <c r="Q552" t="s">
        <v>116</v>
      </c>
      <c r="S552" t="s">
        <v>117</v>
      </c>
      <c r="T552" t="s">
        <v>113</v>
      </c>
      <c r="AD552" t="s">
        <v>113</v>
      </c>
      <c r="AG552" t="s">
        <v>119</v>
      </c>
      <c r="AI552" t="s">
        <v>119</v>
      </c>
      <c r="AJ552" t="s">
        <v>119</v>
      </c>
      <c r="BK552">
        <v>40</v>
      </c>
      <c r="CN552" t="s">
        <v>113</v>
      </c>
      <c r="CO552" t="s">
        <v>113</v>
      </c>
      <c r="CP552" t="s">
        <v>113</v>
      </c>
      <c r="CQ552" t="s">
        <v>113</v>
      </c>
      <c r="CR552" t="s">
        <v>113</v>
      </c>
      <c r="CS552" t="s">
        <v>113</v>
      </c>
      <c r="CT552" t="s">
        <v>113</v>
      </c>
      <c r="CU552" t="s">
        <v>113</v>
      </c>
      <c r="CV552" t="s">
        <v>113</v>
      </c>
      <c r="CW552" t="s">
        <v>113</v>
      </c>
      <c r="CX552" t="s">
        <v>113</v>
      </c>
      <c r="CY552" t="s">
        <v>119</v>
      </c>
      <c r="CZ552" t="s">
        <v>121</v>
      </c>
    </row>
    <row r="553" spans="1:104" x14ac:dyDescent="0.3">
      <c r="A553" t="s">
        <v>3253</v>
      </c>
      <c r="B553" t="s">
        <v>3250</v>
      </c>
      <c r="C553" t="s">
        <v>883</v>
      </c>
      <c r="D553" t="s">
        <v>108</v>
      </c>
      <c r="F553" t="s">
        <v>3251</v>
      </c>
      <c r="G553" t="s">
        <v>110</v>
      </c>
      <c r="M553" t="s">
        <v>686</v>
      </c>
      <c r="Q553" t="s">
        <v>116</v>
      </c>
      <c r="S553" t="s">
        <v>117</v>
      </c>
      <c r="T553" t="s">
        <v>113</v>
      </c>
      <c r="CN553" t="s">
        <v>113</v>
      </c>
      <c r="CO553" t="s">
        <v>113</v>
      </c>
      <c r="CP553" t="s">
        <v>113</v>
      </c>
      <c r="CQ553" t="s">
        <v>113</v>
      </c>
      <c r="CR553" t="s">
        <v>188</v>
      </c>
      <c r="CS553">
        <v>0</v>
      </c>
      <c r="CT553" t="s">
        <v>380</v>
      </c>
      <c r="CU553" t="s">
        <v>113</v>
      </c>
      <c r="CV553" t="s">
        <v>113</v>
      </c>
      <c r="CW553" t="s">
        <v>113</v>
      </c>
      <c r="CX553" t="s">
        <v>113</v>
      </c>
      <c r="CY553" t="s">
        <v>3254</v>
      </c>
      <c r="CZ553" t="s">
        <v>153</v>
      </c>
    </row>
    <row r="554" spans="1:104" x14ac:dyDescent="0.3">
      <c r="A554" t="s">
        <v>3255</v>
      </c>
      <c r="B554" t="s">
        <v>3256</v>
      </c>
      <c r="C554" t="s">
        <v>292</v>
      </c>
      <c r="D554" t="s">
        <v>108</v>
      </c>
      <c r="F554" t="s">
        <v>3257</v>
      </c>
      <c r="G554" t="s">
        <v>110</v>
      </c>
      <c r="I554" t="s">
        <v>3258</v>
      </c>
      <c r="J554" t="s">
        <v>112</v>
      </c>
      <c r="K554" t="s">
        <v>113</v>
      </c>
      <c r="L554" t="s">
        <v>3259</v>
      </c>
      <c r="M554" t="s">
        <v>686</v>
      </c>
      <c r="P554" t="s">
        <v>113</v>
      </c>
      <c r="Q554" t="s">
        <v>116</v>
      </c>
      <c r="S554" t="s">
        <v>117</v>
      </c>
      <c r="T554" t="s">
        <v>113</v>
      </c>
      <c r="AD554" t="s">
        <v>113</v>
      </c>
      <c r="AG554" t="s">
        <v>119</v>
      </c>
      <c r="AI554" t="s">
        <v>119</v>
      </c>
      <c r="AJ554" t="s">
        <v>119</v>
      </c>
      <c r="BK554">
        <v>40</v>
      </c>
      <c r="BP554">
        <v>3</v>
      </c>
      <c r="CN554" t="s">
        <v>113</v>
      </c>
      <c r="CO554" t="s">
        <v>113</v>
      </c>
      <c r="CP554" t="s">
        <v>113</v>
      </c>
      <c r="CQ554" t="s">
        <v>113</v>
      </c>
      <c r="CR554" t="s">
        <v>113</v>
      </c>
      <c r="CS554" t="s">
        <v>113</v>
      </c>
      <c r="CT554" t="s">
        <v>113</v>
      </c>
      <c r="CU554" t="s">
        <v>113</v>
      </c>
      <c r="CV554" t="s">
        <v>113</v>
      </c>
      <c r="CW554" t="s">
        <v>113</v>
      </c>
      <c r="CX554" t="s">
        <v>113</v>
      </c>
      <c r="CY554" t="s">
        <v>119</v>
      </c>
      <c r="CZ554" t="s">
        <v>121</v>
      </c>
    </row>
    <row r="555" spans="1:104" x14ac:dyDescent="0.3">
      <c r="A555" t="s">
        <v>3260</v>
      </c>
      <c r="B555" t="s">
        <v>3261</v>
      </c>
      <c r="C555" t="s">
        <v>107</v>
      </c>
      <c r="D555" t="s">
        <v>108</v>
      </c>
      <c r="F555" t="s">
        <v>3262</v>
      </c>
      <c r="G555" t="s">
        <v>110</v>
      </c>
      <c r="I555" t="s">
        <v>3263</v>
      </c>
      <c r="J555" t="s">
        <v>112</v>
      </c>
      <c r="K555" t="s">
        <v>113</v>
      </c>
      <c r="L555" t="s">
        <v>3264</v>
      </c>
      <c r="M555" t="s">
        <v>686</v>
      </c>
      <c r="P555" t="s">
        <v>113</v>
      </c>
      <c r="Q555" t="s">
        <v>116</v>
      </c>
      <c r="S555" t="s">
        <v>117</v>
      </c>
      <c r="T555" t="s">
        <v>113</v>
      </c>
      <c r="AD555" t="s">
        <v>113</v>
      </c>
      <c r="AG555" t="s">
        <v>119</v>
      </c>
      <c r="AI555" t="s">
        <v>119</v>
      </c>
      <c r="AJ555" t="s">
        <v>119</v>
      </c>
      <c r="BK555">
        <v>40</v>
      </c>
      <c r="BP555">
        <v>3</v>
      </c>
      <c r="CN555" t="s">
        <v>113</v>
      </c>
      <c r="CO555" t="s">
        <v>113</v>
      </c>
      <c r="CP555" t="s">
        <v>113</v>
      </c>
      <c r="CQ555" t="s">
        <v>113</v>
      </c>
      <c r="CR555" t="s">
        <v>113</v>
      </c>
      <c r="CS555" t="s">
        <v>113</v>
      </c>
      <c r="CT555" t="s">
        <v>113</v>
      </c>
      <c r="CU555" t="s">
        <v>113</v>
      </c>
      <c r="CV555" t="s">
        <v>113</v>
      </c>
      <c r="CW555" t="s">
        <v>113</v>
      </c>
      <c r="CX555" t="s">
        <v>113</v>
      </c>
      <c r="CY555" t="s">
        <v>119</v>
      </c>
      <c r="CZ555" t="s">
        <v>121</v>
      </c>
    </row>
    <row r="556" spans="1:104" x14ac:dyDescent="0.3">
      <c r="A556" t="s">
        <v>3265</v>
      </c>
      <c r="B556" t="s">
        <v>3266</v>
      </c>
      <c r="C556" t="s">
        <v>883</v>
      </c>
      <c r="D556" t="s">
        <v>108</v>
      </c>
      <c r="F556" t="s">
        <v>3267</v>
      </c>
      <c r="G556" t="s">
        <v>110</v>
      </c>
      <c r="I556" t="s">
        <v>3268</v>
      </c>
      <c r="J556" t="s">
        <v>127</v>
      </c>
      <c r="K556" t="s">
        <v>137</v>
      </c>
      <c r="L556" t="s">
        <v>3269</v>
      </c>
      <c r="M556" t="s">
        <v>686</v>
      </c>
      <c r="N556">
        <v>4</v>
      </c>
      <c r="O556" t="s">
        <v>3270</v>
      </c>
      <c r="P556">
        <v>46118</v>
      </c>
      <c r="Q556" t="s">
        <v>140</v>
      </c>
      <c r="R556">
        <v>46119</v>
      </c>
      <c r="S556" t="s">
        <v>252</v>
      </c>
      <c r="T556" t="s">
        <v>179</v>
      </c>
      <c r="U556" t="s">
        <v>112</v>
      </c>
      <c r="V556" t="s">
        <v>143</v>
      </c>
      <c r="W556" t="s">
        <v>144</v>
      </c>
      <c r="X556" t="s">
        <v>144</v>
      </c>
      <c r="Y556" t="s">
        <v>144</v>
      </c>
      <c r="Z556" t="s">
        <v>144</v>
      </c>
      <c r="AA556" t="s">
        <v>144</v>
      </c>
      <c r="AB556" t="s">
        <v>1423</v>
      </c>
      <c r="AC556" t="s">
        <v>1390</v>
      </c>
      <c r="AD556" t="s">
        <v>147</v>
      </c>
      <c r="AE556">
        <v>46125</v>
      </c>
      <c r="AF556">
        <v>46125</v>
      </c>
      <c r="AG556">
        <v>46125</v>
      </c>
      <c r="AH556">
        <v>46127</v>
      </c>
      <c r="AI556">
        <v>46127</v>
      </c>
      <c r="AJ556">
        <v>46127</v>
      </c>
      <c r="AK556">
        <v>46135</v>
      </c>
      <c r="AL556">
        <v>46135</v>
      </c>
      <c r="AM556">
        <v>46135</v>
      </c>
      <c r="AN556">
        <v>46137</v>
      </c>
      <c r="AO556">
        <v>46137</v>
      </c>
      <c r="AP556">
        <v>46137</v>
      </c>
      <c r="AT556">
        <v>46122</v>
      </c>
      <c r="AU556">
        <v>46125</v>
      </c>
      <c r="AV556">
        <v>46125</v>
      </c>
      <c r="AW556">
        <v>46122</v>
      </c>
      <c r="AX556">
        <v>46125</v>
      </c>
      <c r="AY556">
        <v>46125</v>
      </c>
      <c r="AZ556">
        <v>46130</v>
      </c>
      <c r="BA556">
        <v>46130</v>
      </c>
      <c r="BB556">
        <v>46130</v>
      </c>
      <c r="BC556">
        <v>46124</v>
      </c>
      <c r="BD556">
        <v>46125</v>
      </c>
      <c r="BE556">
        <v>46125</v>
      </c>
      <c r="BG556">
        <v>46135</v>
      </c>
      <c r="BH556">
        <v>46132</v>
      </c>
      <c r="BI556">
        <v>46132</v>
      </c>
      <c r="BJ556" t="s">
        <v>1423</v>
      </c>
      <c r="BL556">
        <v>46135</v>
      </c>
      <c r="BM556">
        <v>46137</v>
      </c>
      <c r="BN556">
        <v>46137</v>
      </c>
      <c r="BO556">
        <v>46138</v>
      </c>
      <c r="BP556">
        <v>46142</v>
      </c>
      <c r="BQ556">
        <v>46142</v>
      </c>
      <c r="BR556">
        <v>46142</v>
      </c>
      <c r="BS556">
        <v>46142</v>
      </c>
      <c r="BT556">
        <v>46142</v>
      </c>
      <c r="BU556">
        <v>46142</v>
      </c>
      <c r="BV556">
        <v>46142</v>
      </c>
      <c r="BW556">
        <v>46142</v>
      </c>
      <c r="BX556" t="s">
        <v>1469</v>
      </c>
      <c r="BY556">
        <v>46132</v>
      </c>
      <c r="CI556">
        <v>46142</v>
      </c>
      <c r="CJ556">
        <v>46142</v>
      </c>
      <c r="CK556">
        <v>46142</v>
      </c>
      <c r="CN556" t="s">
        <v>113</v>
      </c>
      <c r="CO556" t="s">
        <v>113</v>
      </c>
      <c r="CP556" t="s">
        <v>113</v>
      </c>
      <c r="CQ556" t="s">
        <v>113</v>
      </c>
      <c r="CR556" t="s">
        <v>119</v>
      </c>
      <c r="CS556">
        <v>46118</v>
      </c>
      <c r="CT556" t="s">
        <v>151</v>
      </c>
      <c r="CU556" t="s">
        <v>113</v>
      </c>
      <c r="CV556" t="s">
        <v>113</v>
      </c>
      <c r="CW556" t="s">
        <v>113</v>
      </c>
      <c r="CX556" t="s">
        <v>113</v>
      </c>
      <c r="CY556" t="s">
        <v>3254</v>
      </c>
      <c r="CZ556" t="s">
        <v>153</v>
      </c>
    </row>
    <row r="557" spans="1:104" x14ac:dyDescent="0.3">
      <c r="A557" t="s">
        <v>3271</v>
      </c>
      <c r="B557" t="s">
        <v>3272</v>
      </c>
      <c r="C557" t="s">
        <v>107</v>
      </c>
      <c r="D557" t="s">
        <v>108</v>
      </c>
      <c r="E557" t="s">
        <v>3273</v>
      </c>
      <c r="F557" t="s">
        <v>3273</v>
      </c>
      <c r="G557" t="s">
        <v>110</v>
      </c>
      <c r="I557" t="s">
        <v>3274</v>
      </c>
      <c r="J557" t="s">
        <v>3275</v>
      </c>
      <c r="K557" t="s">
        <v>113</v>
      </c>
      <c r="L557" t="s">
        <v>3276</v>
      </c>
      <c r="M557" t="s">
        <v>3277</v>
      </c>
      <c r="P557" t="s">
        <v>113</v>
      </c>
      <c r="Q557" t="s">
        <v>116</v>
      </c>
      <c r="S557" t="s">
        <v>117</v>
      </c>
      <c r="T557" t="s">
        <v>113</v>
      </c>
      <c r="AD557" t="s">
        <v>113</v>
      </c>
      <c r="AG557" t="s">
        <v>119</v>
      </c>
      <c r="AI557" t="s">
        <v>119</v>
      </c>
      <c r="AJ557" t="s">
        <v>119</v>
      </c>
      <c r="BK557">
        <v>40</v>
      </c>
      <c r="CN557" t="s">
        <v>113</v>
      </c>
      <c r="CO557" t="s">
        <v>113</v>
      </c>
      <c r="CP557" t="s">
        <v>113</v>
      </c>
      <c r="CQ557" t="s">
        <v>113</v>
      </c>
      <c r="CR557" t="s">
        <v>113</v>
      </c>
      <c r="CS557" t="s">
        <v>113</v>
      </c>
      <c r="CT557" t="s">
        <v>113</v>
      </c>
      <c r="CU557" t="s">
        <v>113</v>
      </c>
      <c r="CV557" t="s">
        <v>113</v>
      </c>
      <c r="CW557" t="s">
        <v>113</v>
      </c>
      <c r="CX557" t="s">
        <v>113</v>
      </c>
      <c r="CY557" t="s">
        <v>119</v>
      </c>
      <c r="CZ557" t="s">
        <v>121</v>
      </c>
    </row>
    <row r="558" spans="1:104" x14ac:dyDescent="0.3">
      <c r="A558" t="s">
        <v>3278</v>
      </c>
      <c r="B558" t="s">
        <v>3279</v>
      </c>
      <c r="C558" t="s">
        <v>107</v>
      </c>
      <c r="D558" t="s">
        <v>108</v>
      </c>
      <c r="F558" t="s">
        <v>3280</v>
      </c>
      <c r="G558" t="s">
        <v>110</v>
      </c>
      <c r="J558" t="s">
        <v>127</v>
      </c>
      <c r="K558" t="s">
        <v>137</v>
      </c>
      <c r="M558" t="s">
        <v>115</v>
      </c>
      <c r="Q558" t="s">
        <v>116</v>
      </c>
      <c r="S558" t="s">
        <v>117</v>
      </c>
      <c r="T558" t="s">
        <v>113</v>
      </c>
      <c r="U558" t="s">
        <v>112</v>
      </c>
      <c r="V558" t="s">
        <v>2435</v>
      </c>
      <c r="AB558" t="s">
        <v>387</v>
      </c>
      <c r="AC558" t="s">
        <v>1390</v>
      </c>
      <c r="AD558" t="s">
        <v>376</v>
      </c>
      <c r="AE558">
        <v>46006</v>
      </c>
      <c r="AF558">
        <v>46371</v>
      </c>
      <c r="AH558">
        <v>46008</v>
      </c>
      <c r="AI558">
        <v>46373</v>
      </c>
      <c r="AK558">
        <v>46006</v>
      </c>
      <c r="AL558">
        <v>46371</v>
      </c>
      <c r="AN558">
        <v>46008</v>
      </c>
      <c r="AO558">
        <v>46373</v>
      </c>
      <c r="CN558" t="s">
        <v>113</v>
      </c>
      <c r="CO558" t="s">
        <v>113</v>
      </c>
      <c r="CP558" t="s">
        <v>113</v>
      </c>
      <c r="CQ558" t="s">
        <v>113</v>
      </c>
      <c r="CR558" t="s">
        <v>188</v>
      </c>
      <c r="CS558" t="s">
        <v>113</v>
      </c>
      <c r="CT558" t="s">
        <v>302</v>
      </c>
      <c r="CU558" t="s">
        <v>113</v>
      </c>
      <c r="CV558" t="s">
        <v>113</v>
      </c>
      <c r="CW558" t="s">
        <v>113</v>
      </c>
      <c r="CX558" t="s">
        <v>113</v>
      </c>
      <c r="CY558" t="s">
        <v>515</v>
      </c>
      <c r="CZ558" t="s">
        <v>121</v>
      </c>
    </row>
    <row r="559" spans="1:104" x14ac:dyDescent="0.3">
      <c r="A559" t="s">
        <v>3281</v>
      </c>
      <c r="B559" t="s">
        <v>1535</v>
      </c>
      <c r="C559" t="s">
        <v>107</v>
      </c>
      <c r="D559" t="s">
        <v>108</v>
      </c>
      <c r="F559" t="s">
        <v>3282</v>
      </c>
      <c r="G559" t="s">
        <v>110</v>
      </c>
      <c r="I559" t="s">
        <v>3283</v>
      </c>
      <c r="J559" t="s">
        <v>1148</v>
      </c>
      <c r="K559" t="s">
        <v>137</v>
      </c>
      <c r="L559" t="s">
        <v>3284</v>
      </c>
      <c r="M559" t="s">
        <v>115</v>
      </c>
      <c r="N559">
        <v>4</v>
      </c>
      <c r="O559" t="s">
        <v>3285</v>
      </c>
      <c r="P559">
        <v>46031</v>
      </c>
      <c r="Q559" t="s">
        <v>140</v>
      </c>
      <c r="R559">
        <v>46034</v>
      </c>
      <c r="S559" t="s">
        <v>141</v>
      </c>
      <c r="T559" t="s">
        <v>2744</v>
      </c>
      <c r="U559" t="s">
        <v>112</v>
      </c>
      <c r="V559" t="s">
        <v>21</v>
      </c>
      <c r="W559" t="s">
        <v>144</v>
      </c>
      <c r="X559" t="s">
        <v>144</v>
      </c>
      <c r="Y559" t="s">
        <v>144</v>
      </c>
      <c r="Z559" t="s">
        <v>144</v>
      </c>
      <c r="AA559" t="s">
        <v>144</v>
      </c>
      <c r="AB559" t="s">
        <v>375</v>
      </c>
      <c r="AC559" t="s">
        <v>220</v>
      </c>
      <c r="AD559" t="s">
        <v>376</v>
      </c>
      <c r="AE559">
        <v>46038</v>
      </c>
      <c r="AF559">
        <v>46038</v>
      </c>
      <c r="AG559">
        <v>46038</v>
      </c>
      <c r="AH559">
        <v>46040</v>
      </c>
      <c r="AI559">
        <v>46040</v>
      </c>
      <c r="AJ559">
        <v>46040</v>
      </c>
      <c r="AK559">
        <v>46044</v>
      </c>
      <c r="AL559">
        <v>46044</v>
      </c>
      <c r="AM559">
        <v>46044</v>
      </c>
      <c r="AN559">
        <v>46045</v>
      </c>
      <c r="AO559">
        <v>46045</v>
      </c>
      <c r="AP559">
        <v>46045</v>
      </c>
      <c r="AQ559" t="s">
        <v>148</v>
      </c>
      <c r="AR559" t="s">
        <v>113</v>
      </c>
      <c r="AS559" t="s">
        <v>113</v>
      </c>
      <c r="AT559">
        <v>46038</v>
      </c>
      <c r="AU559">
        <v>46038</v>
      </c>
      <c r="AV559">
        <v>46038</v>
      </c>
      <c r="AW559">
        <v>46038</v>
      </c>
      <c r="AX559">
        <v>46038</v>
      </c>
      <c r="AY559">
        <v>46038</v>
      </c>
      <c r="AZ559">
        <v>46050</v>
      </c>
      <c r="BA559">
        <v>46057</v>
      </c>
      <c r="BB559">
        <v>46057</v>
      </c>
      <c r="BC559">
        <v>46046</v>
      </c>
      <c r="BD559">
        <v>46046</v>
      </c>
      <c r="BE559">
        <v>46046</v>
      </c>
      <c r="BF559" t="s">
        <v>196</v>
      </c>
      <c r="BG559">
        <v>46056</v>
      </c>
      <c r="BH559">
        <v>46056</v>
      </c>
      <c r="BI559">
        <v>46056</v>
      </c>
      <c r="BJ559" t="s">
        <v>1391</v>
      </c>
      <c r="BK559">
        <v>40</v>
      </c>
      <c r="BL559">
        <v>46055</v>
      </c>
      <c r="BM559">
        <v>46059</v>
      </c>
      <c r="BN559">
        <v>46059</v>
      </c>
      <c r="BO559">
        <v>46057</v>
      </c>
      <c r="BP559">
        <v>46061</v>
      </c>
      <c r="BQ559">
        <v>46061</v>
      </c>
      <c r="BR559">
        <v>46066</v>
      </c>
      <c r="BS559">
        <v>46080</v>
      </c>
      <c r="BT559">
        <v>46080</v>
      </c>
      <c r="BU559">
        <v>46066</v>
      </c>
      <c r="BV559">
        <v>46074</v>
      </c>
      <c r="BW559">
        <v>46074</v>
      </c>
      <c r="CN559" t="s">
        <v>113</v>
      </c>
      <c r="CO559" t="s">
        <v>113</v>
      </c>
      <c r="CP559" t="s">
        <v>113</v>
      </c>
      <c r="CQ559" t="s">
        <v>113</v>
      </c>
      <c r="CR559" t="s">
        <v>119</v>
      </c>
      <c r="CS559">
        <v>46031</v>
      </c>
      <c r="CT559" t="s">
        <v>151</v>
      </c>
      <c r="CU559" t="s">
        <v>113</v>
      </c>
      <c r="CV559" t="s">
        <v>113</v>
      </c>
      <c r="CW559" t="s">
        <v>113</v>
      </c>
      <c r="CX559" t="s">
        <v>113</v>
      </c>
      <c r="CY559" t="s">
        <v>1393</v>
      </c>
      <c r="CZ559" t="s">
        <v>153</v>
      </c>
    </row>
    <row r="560" spans="1:104" x14ac:dyDescent="0.3">
      <c r="A560" t="s">
        <v>3286</v>
      </c>
      <c r="B560" t="s">
        <v>3287</v>
      </c>
      <c r="C560" t="s">
        <v>124</v>
      </c>
      <c r="D560" t="s">
        <v>108</v>
      </c>
      <c r="F560" t="s">
        <v>3288</v>
      </c>
      <c r="G560" t="s">
        <v>110</v>
      </c>
      <c r="I560" t="s">
        <v>3289</v>
      </c>
      <c r="J560" t="s">
        <v>112</v>
      </c>
      <c r="K560" t="s">
        <v>113</v>
      </c>
      <c r="L560" t="s">
        <v>3290</v>
      </c>
      <c r="M560" t="s">
        <v>115</v>
      </c>
      <c r="P560" t="s">
        <v>113</v>
      </c>
      <c r="Q560" t="s">
        <v>116</v>
      </c>
      <c r="S560" t="s">
        <v>117</v>
      </c>
      <c r="T560" t="s">
        <v>113</v>
      </c>
      <c r="AD560" t="s">
        <v>113</v>
      </c>
      <c r="AG560" t="s">
        <v>119</v>
      </c>
      <c r="AI560" t="s">
        <v>119</v>
      </c>
      <c r="AJ560" t="s">
        <v>119</v>
      </c>
      <c r="BK560">
        <v>40</v>
      </c>
      <c r="CN560" t="s">
        <v>113</v>
      </c>
      <c r="CO560" t="s">
        <v>113</v>
      </c>
      <c r="CP560" t="s">
        <v>113</v>
      </c>
      <c r="CQ560" t="s">
        <v>113</v>
      </c>
      <c r="CR560" t="s">
        <v>188</v>
      </c>
      <c r="CS560" t="s">
        <v>113</v>
      </c>
      <c r="CT560" t="s">
        <v>380</v>
      </c>
      <c r="CU560" t="s">
        <v>113</v>
      </c>
      <c r="CV560" t="s">
        <v>113</v>
      </c>
      <c r="CW560" t="s">
        <v>113</v>
      </c>
      <c r="CX560" t="s">
        <v>113</v>
      </c>
      <c r="CY560" t="s">
        <v>515</v>
      </c>
      <c r="CZ560" t="s">
        <v>121</v>
      </c>
    </row>
    <row r="561" spans="1:104" x14ac:dyDescent="0.3">
      <c r="A561" t="s">
        <v>3291</v>
      </c>
      <c r="B561" t="s">
        <v>3292</v>
      </c>
      <c r="C561" t="s">
        <v>213</v>
      </c>
      <c r="D561" t="s">
        <v>108</v>
      </c>
      <c r="F561" t="s">
        <v>3293</v>
      </c>
      <c r="G561" t="s">
        <v>110</v>
      </c>
      <c r="I561" t="s">
        <v>3294</v>
      </c>
      <c r="J561" t="s">
        <v>127</v>
      </c>
      <c r="K561" t="s">
        <v>137</v>
      </c>
      <c r="M561" t="s">
        <v>115</v>
      </c>
      <c r="Q561" t="s">
        <v>116</v>
      </c>
      <c r="S561" t="s">
        <v>117</v>
      </c>
      <c r="T561" t="s">
        <v>113</v>
      </c>
      <c r="U561" t="s">
        <v>112</v>
      </c>
      <c r="V561" t="s">
        <v>2608</v>
      </c>
      <c r="AB561" t="s">
        <v>1382</v>
      </c>
      <c r="AD561" t="s">
        <v>147</v>
      </c>
      <c r="BJ561" t="s">
        <v>1391</v>
      </c>
      <c r="CN561" t="s">
        <v>113</v>
      </c>
      <c r="CO561" t="s">
        <v>113</v>
      </c>
      <c r="CP561" t="s">
        <v>113</v>
      </c>
      <c r="CQ561" t="s">
        <v>113</v>
      </c>
      <c r="CR561" t="s">
        <v>188</v>
      </c>
      <c r="CS561">
        <v>0</v>
      </c>
      <c r="CT561" t="s">
        <v>380</v>
      </c>
      <c r="CU561" t="s">
        <v>113</v>
      </c>
      <c r="CV561" t="s">
        <v>113</v>
      </c>
      <c r="CW561" t="s">
        <v>113</v>
      </c>
      <c r="CX561" t="s">
        <v>113</v>
      </c>
      <c r="CY561" t="s">
        <v>1785</v>
      </c>
      <c r="CZ561" t="s">
        <v>153</v>
      </c>
    </row>
    <row r="562" spans="1:104" x14ac:dyDescent="0.3">
      <c r="A562" t="s">
        <v>3295</v>
      </c>
      <c r="B562" t="s">
        <v>3296</v>
      </c>
      <c r="C562" t="s">
        <v>107</v>
      </c>
      <c r="D562" t="s">
        <v>108</v>
      </c>
      <c r="F562" t="s">
        <v>3297</v>
      </c>
      <c r="G562" t="s">
        <v>110</v>
      </c>
      <c r="I562" t="s">
        <v>3298</v>
      </c>
      <c r="J562" t="s">
        <v>3299</v>
      </c>
      <c r="K562" t="s">
        <v>113</v>
      </c>
      <c r="L562" t="s">
        <v>3300</v>
      </c>
      <c r="M562" t="s">
        <v>115</v>
      </c>
      <c r="P562" t="s">
        <v>113</v>
      </c>
      <c r="Q562" t="s">
        <v>116</v>
      </c>
      <c r="S562" t="s">
        <v>117</v>
      </c>
      <c r="T562" t="s">
        <v>113</v>
      </c>
      <c r="AD562" t="s">
        <v>113</v>
      </c>
      <c r="AG562" t="s">
        <v>119</v>
      </c>
      <c r="AI562" t="s">
        <v>119</v>
      </c>
      <c r="AJ562" t="s">
        <v>119</v>
      </c>
      <c r="BK562">
        <v>6</v>
      </c>
      <c r="CN562" t="s">
        <v>113</v>
      </c>
      <c r="CO562" t="s">
        <v>113</v>
      </c>
      <c r="CP562" t="s">
        <v>113</v>
      </c>
      <c r="CQ562" t="s">
        <v>113</v>
      </c>
      <c r="CR562" t="s">
        <v>188</v>
      </c>
      <c r="CS562" t="s">
        <v>113</v>
      </c>
      <c r="CT562" t="s">
        <v>380</v>
      </c>
      <c r="CU562" t="s">
        <v>113</v>
      </c>
      <c r="CV562" t="s">
        <v>113</v>
      </c>
      <c r="CW562" t="s">
        <v>113</v>
      </c>
      <c r="CX562" t="s">
        <v>113</v>
      </c>
      <c r="CY562" t="s">
        <v>515</v>
      </c>
      <c r="CZ562" t="s">
        <v>121</v>
      </c>
    </row>
    <row r="563" spans="1:104" x14ac:dyDescent="0.3">
      <c r="A563" t="s">
        <v>3301</v>
      </c>
      <c r="B563" t="s">
        <v>3302</v>
      </c>
      <c r="C563" t="s">
        <v>213</v>
      </c>
      <c r="D563" t="s">
        <v>108</v>
      </c>
      <c r="F563" t="s">
        <v>3303</v>
      </c>
      <c r="G563" t="s">
        <v>110</v>
      </c>
      <c r="I563" t="s">
        <v>3304</v>
      </c>
      <c r="J563" t="s">
        <v>112</v>
      </c>
      <c r="K563" t="s">
        <v>113</v>
      </c>
      <c r="L563" t="s">
        <v>3305</v>
      </c>
      <c r="M563" t="s">
        <v>115</v>
      </c>
      <c r="P563" t="s">
        <v>113</v>
      </c>
      <c r="Q563" t="s">
        <v>116</v>
      </c>
      <c r="S563" t="s">
        <v>117</v>
      </c>
      <c r="T563" t="s">
        <v>113</v>
      </c>
      <c r="AD563" t="s">
        <v>113</v>
      </c>
      <c r="AG563" t="s">
        <v>119</v>
      </c>
      <c r="AI563" t="s">
        <v>119</v>
      </c>
      <c r="AJ563" t="s">
        <v>119</v>
      </c>
      <c r="BK563">
        <v>40</v>
      </c>
      <c r="BP563">
        <v>3</v>
      </c>
      <c r="CN563" t="s">
        <v>113</v>
      </c>
      <c r="CO563" t="s">
        <v>113</v>
      </c>
      <c r="CP563" t="s">
        <v>113</v>
      </c>
      <c r="CQ563" t="s">
        <v>113</v>
      </c>
      <c r="CR563" t="s">
        <v>113</v>
      </c>
      <c r="CS563" t="s">
        <v>113</v>
      </c>
      <c r="CT563" t="s">
        <v>113</v>
      </c>
      <c r="CU563" t="s">
        <v>113</v>
      </c>
      <c r="CV563" t="s">
        <v>113</v>
      </c>
      <c r="CW563" t="s">
        <v>113</v>
      </c>
      <c r="CX563" t="s">
        <v>113</v>
      </c>
      <c r="CY563" t="s">
        <v>119</v>
      </c>
      <c r="CZ563" t="s">
        <v>121</v>
      </c>
    </row>
    <row r="564" spans="1:104" x14ac:dyDescent="0.3">
      <c r="A564" t="s">
        <v>3306</v>
      </c>
      <c r="B564" t="s">
        <v>3307</v>
      </c>
      <c r="C564" t="s">
        <v>3308</v>
      </c>
      <c r="D564" t="s">
        <v>108</v>
      </c>
      <c r="F564" t="s">
        <v>3309</v>
      </c>
      <c r="G564" t="s">
        <v>110</v>
      </c>
      <c r="I564" t="s">
        <v>3310</v>
      </c>
      <c r="J564" t="s">
        <v>879</v>
      </c>
      <c r="K564" t="s">
        <v>113</v>
      </c>
      <c r="L564" t="s">
        <v>3311</v>
      </c>
      <c r="M564" t="s">
        <v>115</v>
      </c>
      <c r="P564" t="s">
        <v>113</v>
      </c>
      <c r="Q564" t="s">
        <v>116</v>
      </c>
      <c r="S564" t="s">
        <v>117</v>
      </c>
      <c r="T564" t="s">
        <v>113</v>
      </c>
      <c r="AD564" t="s">
        <v>113</v>
      </c>
      <c r="AG564" t="s">
        <v>119</v>
      </c>
      <c r="AI564" t="s">
        <v>119</v>
      </c>
      <c r="AJ564" t="s">
        <v>119</v>
      </c>
      <c r="BK564">
        <v>40</v>
      </c>
      <c r="CN564" t="s">
        <v>113</v>
      </c>
      <c r="CO564" t="s">
        <v>113</v>
      </c>
      <c r="CP564" t="s">
        <v>113</v>
      </c>
      <c r="CQ564" t="s">
        <v>113</v>
      </c>
      <c r="CR564" t="s">
        <v>113</v>
      </c>
      <c r="CS564" t="s">
        <v>113</v>
      </c>
      <c r="CT564" t="s">
        <v>113</v>
      </c>
      <c r="CU564" t="s">
        <v>113</v>
      </c>
      <c r="CV564" t="s">
        <v>113</v>
      </c>
      <c r="CW564" t="s">
        <v>113</v>
      </c>
      <c r="CX564" t="s">
        <v>113</v>
      </c>
      <c r="CY564" t="s">
        <v>119</v>
      </c>
      <c r="CZ564" t="s">
        <v>121</v>
      </c>
    </row>
    <row r="565" spans="1:104" x14ac:dyDescent="0.3">
      <c r="A565" t="s">
        <v>3312</v>
      </c>
      <c r="B565" t="s">
        <v>3313</v>
      </c>
      <c r="C565" t="s">
        <v>213</v>
      </c>
      <c r="D565" t="s">
        <v>529</v>
      </c>
      <c r="F565" t="s">
        <v>3314</v>
      </c>
      <c r="G565" t="s">
        <v>110</v>
      </c>
      <c r="I565" t="s">
        <v>3315</v>
      </c>
      <c r="J565" t="s">
        <v>112</v>
      </c>
      <c r="K565" t="s">
        <v>113</v>
      </c>
      <c r="L565" t="s">
        <v>1180</v>
      </c>
      <c r="M565" t="s">
        <v>115</v>
      </c>
      <c r="P565" t="s">
        <v>113</v>
      </c>
      <c r="Q565" t="s">
        <v>116</v>
      </c>
      <c r="S565" t="s">
        <v>117</v>
      </c>
      <c r="T565" t="s">
        <v>113</v>
      </c>
      <c r="AD565" t="s">
        <v>113</v>
      </c>
      <c r="AG565" t="s">
        <v>119</v>
      </c>
      <c r="AI565" t="s">
        <v>119</v>
      </c>
      <c r="AJ565" t="s">
        <v>119</v>
      </c>
      <c r="BK565">
        <v>40</v>
      </c>
      <c r="BP565">
        <v>3</v>
      </c>
      <c r="CN565" t="s">
        <v>113</v>
      </c>
      <c r="CO565" t="s">
        <v>113</v>
      </c>
      <c r="CP565" t="s">
        <v>113</v>
      </c>
      <c r="CQ565" t="s">
        <v>113</v>
      </c>
      <c r="CR565" t="s">
        <v>188</v>
      </c>
      <c r="CS565" t="s">
        <v>113</v>
      </c>
      <c r="CT565" t="s">
        <v>380</v>
      </c>
      <c r="CU565" t="s">
        <v>113</v>
      </c>
      <c r="CV565" t="s">
        <v>113</v>
      </c>
      <c r="CW565" t="s">
        <v>113</v>
      </c>
      <c r="CX565" t="s">
        <v>113</v>
      </c>
      <c r="CY565" t="s">
        <v>515</v>
      </c>
      <c r="CZ565" t="s">
        <v>121</v>
      </c>
    </row>
    <row r="566" spans="1:104" x14ac:dyDescent="0.3">
      <c r="A566" t="s">
        <v>3316</v>
      </c>
      <c r="B566" t="s">
        <v>3317</v>
      </c>
      <c r="D566" t="s">
        <v>108</v>
      </c>
      <c r="F566" t="s">
        <v>3318</v>
      </c>
      <c r="G566" t="s">
        <v>110</v>
      </c>
      <c r="I566" t="s">
        <v>2976</v>
      </c>
      <c r="J566" t="s">
        <v>112</v>
      </c>
      <c r="K566" t="s">
        <v>113</v>
      </c>
      <c r="L566" t="s">
        <v>1180</v>
      </c>
      <c r="M566" t="s">
        <v>115</v>
      </c>
      <c r="P566" t="s">
        <v>113</v>
      </c>
      <c r="Q566" t="s">
        <v>116</v>
      </c>
      <c r="S566" t="s">
        <v>117</v>
      </c>
      <c r="T566" t="s">
        <v>113</v>
      </c>
      <c r="AD566" t="s">
        <v>113</v>
      </c>
      <c r="AG566" t="s">
        <v>119</v>
      </c>
      <c r="AI566" t="s">
        <v>119</v>
      </c>
      <c r="AJ566" t="s">
        <v>119</v>
      </c>
      <c r="BK566">
        <v>40</v>
      </c>
      <c r="CN566" t="s">
        <v>113</v>
      </c>
      <c r="CO566" t="s">
        <v>113</v>
      </c>
      <c r="CP566" t="s">
        <v>113</v>
      </c>
      <c r="CQ566" t="s">
        <v>113</v>
      </c>
      <c r="CR566" t="s">
        <v>113</v>
      </c>
      <c r="CS566" t="s">
        <v>113</v>
      </c>
      <c r="CT566" t="s">
        <v>113</v>
      </c>
      <c r="CU566" t="s">
        <v>113</v>
      </c>
      <c r="CV566" t="s">
        <v>113</v>
      </c>
      <c r="CW566" t="s">
        <v>113</v>
      </c>
      <c r="CX566" t="s">
        <v>113</v>
      </c>
      <c r="CY566" t="s">
        <v>119</v>
      </c>
      <c r="CZ566" t="s">
        <v>121</v>
      </c>
    </row>
    <row r="567" spans="1:104" x14ac:dyDescent="0.3">
      <c r="A567" t="s">
        <v>3319</v>
      </c>
      <c r="B567" t="s">
        <v>3320</v>
      </c>
      <c r="C567" t="s">
        <v>213</v>
      </c>
      <c r="D567" t="s">
        <v>108</v>
      </c>
      <c r="F567" t="s">
        <v>3321</v>
      </c>
      <c r="G567" t="s">
        <v>110</v>
      </c>
      <c r="M567" t="s">
        <v>115</v>
      </c>
      <c r="Q567" t="s">
        <v>116</v>
      </c>
      <c r="S567" t="s">
        <v>117</v>
      </c>
      <c r="CN567" t="s">
        <v>113</v>
      </c>
      <c r="CO567" t="s">
        <v>113</v>
      </c>
      <c r="CP567" t="s">
        <v>113</v>
      </c>
      <c r="CQ567" t="s">
        <v>113</v>
      </c>
      <c r="CR567" t="s">
        <v>188</v>
      </c>
      <c r="CS567">
        <v>0</v>
      </c>
      <c r="CT567" t="s">
        <v>380</v>
      </c>
      <c r="CU567" t="s">
        <v>113</v>
      </c>
      <c r="CV567" t="s">
        <v>113</v>
      </c>
      <c r="CW567" t="s">
        <v>113</v>
      </c>
      <c r="CX567" t="s">
        <v>113</v>
      </c>
      <c r="CY567" t="s">
        <v>3148</v>
      </c>
      <c r="CZ567" t="s">
        <v>153</v>
      </c>
    </row>
    <row r="568" spans="1:104" x14ac:dyDescent="0.3">
      <c r="A568" t="s">
        <v>3322</v>
      </c>
      <c r="B568" t="s">
        <v>3323</v>
      </c>
      <c r="C568" t="s">
        <v>124</v>
      </c>
      <c r="D568" t="s">
        <v>108</v>
      </c>
      <c r="E568" t="s">
        <v>3324</v>
      </c>
      <c r="G568" t="s">
        <v>110</v>
      </c>
      <c r="I568" t="s">
        <v>3325</v>
      </c>
      <c r="J568" t="s">
        <v>3231</v>
      </c>
      <c r="K568" t="s">
        <v>113</v>
      </c>
      <c r="L568" t="s">
        <v>3326</v>
      </c>
      <c r="M568" t="s">
        <v>115</v>
      </c>
      <c r="P568" t="s">
        <v>113</v>
      </c>
      <c r="Q568" t="s">
        <v>116</v>
      </c>
      <c r="S568" t="s">
        <v>117</v>
      </c>
      <c r="T568" t="s">
        <v>113</v>
      </c>
      <c r="AD568" t="s">
        <v>113</v>
      </c>
      <c r="AG568" t="s">
        <v>119</v>
      </c>
      <c r="AI568" t="s">
        <v>119</v>
      </c>
      <c r="AJ568" t="s">
        <v>119</v>
      </c>
      <c r="CN568" t="s">
        <v>113</v>
      </c>
      <c r="CO568" t="s">
        <v>113</v>
      </c>
      <c r="CP568" t="s">
        <v>113</v>
      </c>
      <c r="CQ568" t="s">
        <v>113</v>
      </c>
      <c r="CR568" t="s">
        <v>113</v>
      </c>
      <c r="CS568" t="s">
        <v>113</v>
      </c>
      <c r="CT568" t="s">
        <v>113</v>
      </c>
      <c r="CU568" t="s">
        <v>113</v>
      </c>
      <c r="CV568" t="s">
        <v>113</v>
      </c>
      <c r="CW568" t="s">
        <v>113</v>
      </c>
      <c r="CX568" t="s">
        <v>113</v>
      </c>
      <c r="CY568" t="s">
        <v>119</v>
      </c>
      <c r="CZ568" t="s">
        <v>121</v>
      </c>
    </row>
    <row r="569" spans="1:104" x14ac:dyDescent="0.3">
      <c r="A569" t="s">
        <v>3327</v>
      </c>
      <c r="B569" t="s">
        <v>3328</v>
      </c>
      <c r="C569" t="s">
        <v>107</v>
      </c>
      <c r="D569" t="s">
        <v>108</v>
      </c>
      <c r="F569" t="s">
        <v>3329</v>
      </c>
      <c r="G569" t="s">
        <v>110</v>
      </c>
      <c r="I569" t="s">
        <v>3330</v>
      </c>
      <c r="J569" t="s">
        <v>879</v>
      </c>
      <c r="K569" t="s">
        <v>113</v>
      </c>
      <c r="L569" t="s">
        <v>2227</v>
      </c>
      <c r="M569" t="s">
        <v>115</v>
      </c>
      <c r="P569" t="s">
        <v>113</v>
      </c>
      <c r="Q569" t="s">
        <v>116</v>
      </c>
      <c r="S569" t="s">
        <v>117</v>
      </c>
      <c r="T569" t="s">
        <v>113</v>
      </c>
      <c r="AD569" t="s">
        <v>113</v>
      </c>
      <c r="AG569" t="s">
        <v>119</v>
      </c>
      <c r="AI569" t="s">
        <v>119</v>
      </c>
      <c r="AJ569" t="s">
        <v>119</v>
      </c>
      <c r="BK569">
        <v>40</v>
      </c>
      <c r="CN569" t="s">
        <v>113</v>
      </c>
      <c r="CO569" t="s">
        <v>113</v>
      </c>
      <c r="CP569" t="s">
        <v>113</v>
      </c>
      <c r="CQ569" t="s">
        <v>113</v>
      </c>
      <c r="CR569" t="s">
        <v>113</v>
      </c>
      <c r="CS569" t="s">
        <v>113</v>
      </c>
      <c r="CT569" t="s">
        <v>113</v>
      </c>
      <c r="CU569" t="s">
        <v>113</v>
      </c>
      <c r="CV569" t="s">
        <v>113</v>
      </c>
      <c r="CW569" t="s">
        <v>113</v>
      </c>
      <c r="CX569" t="s">
        <v>113</v>
      </c>
      <c r="CY569" t="s">
        <v>119</v>
      </c>
      <c r="CZ569" t="s">
        <v>121</v>
      </c>
    </row>
    <row r="570" spans="1:104" x14ac:dyDescent="0.3">
      <c r="A570" t="s">
        <v>3331</v>
      </c>
      <c r="B570" t="s">
        <v>3332</v>
      </c>
      <c r="C570" t="s">
        <v>124</v>
      </c>
      <c r="D570" t="s">
        <v>108</v>
      </c>
      <c r="F570" t="s">
        <v>3333</v>
      </c>
      <c r="G570" t="s">
        <v>110</v>
      </c>
      <c r="I570" t="s">
        <v>3334</v>
      </c>
      <c r="J570" t="s">
        <v>127</v>
      </c>
      <c r="K570" t="s">
        <v>137</v>
      </c>
      <c r="L570" t="s">
        <v>3335</v>
      </c>
      <c r="M570" t="s">
        <v>115</v>
      </c>
      <c r="N570">
        <v>3</v>
      </c>
      <c r="O570" t="s">
        <v>373</v>
      </c>
      <c r="P570">
        <v>46169</v>
      </c>
      <c r="Q570" t="s">
        <v>140</v>
      </c>
      <c r="R570">
        <v>46169</v>
      </c>
      <c r="S570" t="s">
        <v>252</v>
      </c>
      <c r="T570" t="s">
        <v>142</v>
      </c>
      <c r="U570" t="s">
        <v>112</v>
      </c>
      <c r="V570" t="s">
        <v>143</v>
      </c>
      <c r="W570" t="s">
        <v>144</v>
      </c>
      <c r="X570" t="s">
        <v>144</v>
      </c>
      <c r="Y570" t="s">
        <v>144</v>
      </c>
      <c r="Z570" t="s">
        <v>144</v>
      </c>
      <c r="AA570" t="s">
        <v>144</v>
      </c>
      <c r="AB570" t="s">
        <v>375</v>
      </c>
      <c r="AC570" t="s">
        <v>220</v>
      </c>
      <c r="AD570" t="s">
        <v>376</v>
      </c>
      <c r="AE570">
        <v>46175</v>
      </c>
      <c r="AF570">
        <v>46176</v>
      </c>
      <c r="AG570">
        <v>46176</v>
      </c>
      <c r="AH570">
        <v>46177</v>
      </c>
      <c r="AI570">
        <v>46178</v>
      </c>
      <c r="AJ570">
        <v>46178</v>
      </c>
      <c r="AK570">
        <v>46175</v>
      </c>
      <c r="AL570">
        <v>46176</v>
      </c>
      <c r="AM570">
        <v>46176</v>
      </c>
      <c r="AN570">
        <v>46177</v>
      </c>
      <c r="AO570">
        <v>46191</v>
      </c>
      <c r="AP570">
        <v>46191</v>
      </c>
      <c r="AQ570" t="s">
        <v>148</v>
      </c>
      <c r="AR570" t="s">
        <v>113</v>
      </c>
      <c r="AS570" t="s">
        <v>113</v>
      </c>
      <c r="AT570">
        <v>46177</v>
      </c>
      <c r="AU570">
        <v>46177</v>
      </c>
      <c r="AV570">
        <v>46177</v>
      </c>
      <c r="AW570">
        <v>46177</v>
      </c>
      <c r="AX570">
        <v>46177</v>
      </c>
      <c r="AY570">
        <v>46177</v>
      </c>
      <c r="AZ570">
        <v>46184</v>
      </c>
      <c r="BA570">
        <v>46184</v>
      </c>
      <c r="BC570">
        <v>46178</v>
      </c>
      <c r="BD570">
        <v>46181</v>
      </c>
      <c r="BE570">
        <v>46181</v>
      </c>
      <c r="BF570" t="s">
        <v>196</v>
      </c>
      <c r="BG570">
        <v>46184</v>
      </c>
      <c r="BH570">
        <v>46188</v>
      </c>
      <c r="BI570">
        <v>46188</v>
      </c>
      <c r="BJ570" t="s">
        <v>378</v>
      </c>
      <c r="BK570" t="s">
        <v>3336</v>
      </c>
      <c r="BL570">
        <v>46189</v>
      </c>
      <c r="BM570">
        <v>46192</v>
      </c>
      <c r="BN570">
        <v>46192</v>
      </c>
      <c r="BO570">
        <v>46191</v>
      </c>
      <c r="BP570">
        <v>46193</v>
      </c>
      <c r="BQ570">
        <v>46193</v>
      </c>
      <c r="BR570">
        <v>46202</v>
      </c>
      <c r="BS570">
        <v>46203</v>
      </c>
      <c r="BT570">
        <v>46203</v>
      </c>
      <c r="BU570">
        <v>46199</v>
      </c>
      <c r="BV570">
        <v>46203</v>
      </c>
      <c r="BW570">
        <v>46203</v>
      </c>
      <c r="BX570" t="s">
        <v>1759</v>
      </c>
      <c r="BY570">
        <v>46183</v>
      </c>
      <c r="BZ570">
        <v>46183</v>
      </c>
      <c r="CA570">
        <v>46203</v>
      </c>
      <c r="CI570">
        <v>46202</v>
      </c>
      <c r="CJ570">
        <v>46203</v>
      </c>
      <c r="CK570">
        <v>46203</v>
      </c>
      <c r="CN570" t="s">
        <v>113</v>
      </c>
      <c r="CO570" t="s">
        <v>113</v>
      </c>
      <c r="CP570" t="s">
        <v>113</v>
      </c>
      <c r="CQ570" t="s">
        <v>113</v>
      </c>
      <c r="CR570">
        <v>46183</v>
      </c>
      <c r="CS570">
        <v>46162</v>
      </c>
      <c r="CT570" t="s">
        <v>151</v>
      </c>
      <c r="CU570" t="s">
        <v>113</v>
      </c>
      <c r="CV570" t="s">
        <v>113</v>
      </c>
      <c r="CW570" t="s">
        <v>113</v>
      </c>
      <c r="CX570" t="s">
        <v>113</v>
      </c>
      <c r="CY570" t="s">
        <v>3148</v>
      </c>
      <c r="CZ570" t="s">
        <v>153</v>
      </c>
    </row>
    <row r="571" spans="1:104" x14ac:dyDescent="0.3">
      <c r="A571" t="s">
        <v>3337</v>
      </c>
      <c r="B571" t="s">
        <v>3338</v>
      </c>
      <c r="C571" t="s">
        <v>3339</v>
      </c>
      <c r="D571" t="s">
        <v>108</v>
      </c>
      <c r="F571" t="s">
        <v>3340</v>
      </c>
      <c r="G571" t="s">
        <v>110</v>
      </c>
      <c r="I571" t="s">
        <v>3341</v>
      </c>
      <c r="J571" t="s">
        <v>112</v>
      </c>
      <c r="K571" t="s">
        <v>113</v>
      </c>
      <c r="L571" t="s">
        <v>3342</v>
      </c>
      <c r="M571" t="s">
        <v>115</v>
      </c>
      <c r="P571" t="s">
        <v>113</v>
      </c>
      <c r="Q571" t="s">
        <v>116</v>
      </c>
      <c r="S571" t="s">
        <v>117</v>
      </c>
      <c r="T571" t="s">
        <v>113</v>
      </c>
      <c r="AD571" t="s">
        <v>113</v>
      </c>
      <c r="AG571" t="s">
        <v>119</v>
      </c>
      <c r="AI571" t="s">
        <v>119</v>
      </c>
      <c r="AJ571" t="s">
        <v>119</v>
      </c>
      <c r="BK571">
        <v>40</v>
      </c>
      <c r="BP571">
        <v>3</v>
      </c>
      <c r="CN571" t="s">
        <v>113</v>
      </c>
      <c r="CO571" t="s">
        <v>113</v>
      </c>
      <c r="CP571" t="s">
        <v>113</v>
      </c>
      <c r="CQ571" t="s">
        <v>113</v>
      </c>
      <c r="CR571" t="s">
        <v>113</v>
      </c>
      <c r="CS571" t="s">
        <v>113</v>
      </c>
      <c r="CT571" t="s">
        <v>113</v>
      </c>
      <c r="CU571" t="s">
        <v>113</v>
      </c>
      <c r="CV571" t="s">
        <v>113</v>
      </c>
      <c r="CW571" t="s">
        <v>113</v>
      </c>
      <c r="CX571" t="s">
        <v>113</v>
      </c>
      <c r="CY571" t="s">
        <v>119</v>
      </c>
      <c r="CZ571" t="s">
        <v>121</v>
      </c>
    </row>
    <row r="572" spans="1:104" x14ac:dyDescent="0.3">
      <c r="A572" t="s">
        <v>3343</v>
      </c>
      <c r="B572" t="s">
        <v>3344</v>
      </c>
      <c r="C572" t="s">
        <v>292</v>
      </c>
      <c r="D572" t="s">
        <v>108</v>
      </c>
      <c r="F572" t="s">
        <v>3345</v>
      </c>
      <c r="G572" t="s">
        <v>110</v>
      </c>
      <c r="I572" t="s">
        <v>3346</v>
      </c>
      <c r="J572" t="s">
        <v>112</v>
      </c>
      <c r="K572" t="s">
        <v>113</v>
      </c>
      <c r="L572" t="s">
        <v>296</v>
      </c>
      <c r="M572" t="s">
        <v>115</v>
      </c>
      <c r="P572" t="s">
        <v>113</v>
      </c>
      <c r="Q572" t="s">
        <v>116</v>
      </c>
      <c r="S572" t="s">
        <v>117</v>
      </c>
      <c r="T572" t="s">
        <v>113</v>
      </c>
      <c r="AB572" t="s">
        <v>167</v>
      </c>
      <c r="AD572" t="s">
        <v>113</v>
      </c>
      <c r="AG572" t="s">
        <v>119</v>
      </c>
      <c r="AI572" t="s">
        <v>119</v>
      </c>
      <c r="AJ572" t="s">
        <v>119</v>
      </c>
      <c r="BF572" t="s">
        <v>149</v>
      </c>
      <c r="BK572">
        <v>52</v>
      </c>
      <c r="CN572" t="s">
        <v>113</v>
      </c>
      <c r="CO572" t="s">
        <v>113</v>
      </c>
      <c r="CP572" t="s">
        <v>113</v>
      </c>
      <c r="CQ572" t="s">
        <v>113</v>
      </c>
      <c r="CR572" t="s">
        <v>113</v>
      </c>
      <c r="CS572" t="s">
        <v>113</v>
      </c>
      <c r="CT572" t="s">
        <v>113</v>
      </c>
      <c r="CU572" t="s">
        <v>113</v>
      </c>
      <c r="CV572" t="s">
        <v>113</v>
      </c>
      <c r="CW572" t="s">
        <v>113</v>
      </c>
      <c r="CX572" t="s">
        <v>113</v>
      </c>
      <c r="CY572" t="s">
        <v>119</v>
      </c>
      <c r="CZ572" t="s">
        <v>121</v>
      </c>
    </row>
    <row r="573" spans="1:104" x14ac:dyDescent="0.3">
      <c r="A573" t="s">
        <v>3347</v>
      </c>
      <c r="B573" t="s">
        <v>3348</v>
      </c>
      <c r="C573" t="s">
        <v>107</v>
      </c>
      <c r="D573" t="s">
        <v>108</v>
      </c>
      <c r="F573" t="s">
        <v>3349</v>
      </c>
      <c r="G573" t="s">
        <v>110</v>
      </c>
      <c r="I573" t="s">
        <v>3350</v>
      </c>
      <c r="J573" t="s">
        <v>112</v>
      </c>
      <c r="K573" t="s">
        <v>113</v>
      </c>
      <c r="L573" t="s">
        <v>3351</v>
      </c>
      <c r="M573" t="s">
        <v>115</v>
      </c>
      <c r="P573" t="s">
        <v>113</v>
      </c>
      <c r="Q573" t="s">
        <v>116</v>
      </c>
      <c r="S573" t="s">
        <v>117</v>
      </c>
      <c r="T573" t="s">
        <v>113</v>
      </c>
      <c r="AD573" t="s">
        <v>113</v>
      </c>
      <c r="AG573" t="s">
        <v>119</v>
      </c>
      <c r="AI573" t="s">
        <v>119</v>
      </c>
      <c r="AJ573" t="s">
        <v>119</v>
      </c>
      <c r="BK573">
        <v>40</v>
      </c>
      <c r="BP573">
        <v>3</v>
      </c>
      <c r="CN573" t="s">
        <v>113</v>
      </c>
      <c r="CO573" t="s">
        <v>113</v>
      </c>
      <c r="CP573" t="s">
        <v>113</v>
      </c>
      <c r="CQ573" t="s">
        <v>113</v>
      </c>
      <c r="CR573" t="s">
        <v>113</v>
      </c>
      <c r="CS573" t="s">
        <v>113</v>
      </c>
      <c r="CT573" t="s">
        <v>113</v>
      </c>
      <c r="CU573" t="s">
        <v>113</v>
      </c>
      <c r="CV573" t="s">
        <v>113</v>
      </c>
      <c r="CW573" t="s">
        <v>113</v>
      </c>
      <c r="CX573" t="s">
        <v>113</v>
      </c>
      <c r="CY573" t="s">
        <v>119</v>
      </c>
      <c r="CZ573" t="s">
        <v>121</v>
      </c>
    </row>
    <row r="574" spans="1:104" x14ac:dyDescent="0.3">
      <c r="A574" t="s">
        <v>3352</v>
      </c>
      <c r="B574" t="s">
        <v>3353</v>
      </c>
      <c r="C574" t="s">
        <v>107</v>
      </c>
      <c r="D574" t="s">
        <v>108</v>
      </c>
      <c r="F574" t="s">
        <v>3354</v>
      </c>
      <c r="G574" t="s">
        <v>110</v>
      </c>
      <c r="I574" t="s">
        <v>3355</v>
      </c>
      <c r="J574" t="s">
        <v>3299</v>
      </c>
      <c r="K574" t="s">
        <v>113</v>
      </c>
      <c r="L574" t="s">
        <v>3356</v>
      </c>
      <c r="M574" t="s">
        <v>115</v>
      </c>
      <c r="P574" t="s">
        <v>113</v>
      </c>
      <c r="Q574" t="s">
        <v>116</v>
      </c>
      <c r="S574" t="s">
        <v>117</v>
      </c>
      <c r="T574" t="s">
        <v>113</v>
      </c>
      <c r="AD574" t="s">
        <v>113</v>
      </c>
      <c r="AG574" t="s">
        <v>119</v>
      </c>
      <c r="AI574" t="s">
        <v>119</v>
      </c>
      <c r="AJ574" t="s">
        <v>119</v>
      </c>
      <c r="BK574">
        <v>9</v>
      </c>
      <c r="CN574" t="s">
        <v>113</v>
      </c>
      <c r="CO574" t="s">
        <v>113</v>
      </c>
      <c r="CP574" t="s">
        <v>113</v>
      </c>
      <c r="CQ574" t="s">
        <v>113</v>
      </c>
      <c r="CR574" t="s">
        <v>113</v>
      </c>
      <c r="CS574" t="s">
        <v>113</v>
      </c>
      <c r="CT574" t="s">
        <v>113</v>
      </c>
      <c r="CU574" t="s">
        <v>113</v>
      </c>
      <c r="CV574" t="s">
        <v>113</v>
      </c>
      <c r="CW574" t="s">
        <v>113</v>
      </c>
      <c r="CX574" t="s">
        <v>113</v>
      </c>
      <c r="CY574" t="s">
        <v>119</v>
      </c>
      <c r="CZ574" t="s">
        <v>121</v>
      </c>
    </row>
    <row r="575" spans="1:104" x14ac:dyDescent="0.3">
      <c r="A575" t="s">
        <v>3357</v>
      </c>
      <c r="B575" t="s">
        <v>3358</v>
      </c>
      <c r="C575" t="s">
        <v>3359</v>
      </c>
      <c r="D575" t="s">
        <v>108</v>
      </c>
      <c r="F575" t="s">
        <v>3360</v>
      </c>
      <c r="G575" t="s">
        <v>110</v>
      </c>
      <c r="I575" t="s">
        <v>3361</v>
      </c>
      <c r="J575" t="s">
        <v>879</v>
      </c>
      <c r="K575" t="s">
        <v>113</v>
      </c>
      <c r="L575" t="s">
        <v>3362</v>
      </c>
      <c r="M575" t="s">
        <v>115</v>
      </c>
      <c r="P575" t="s">
        <v>113</v>
      </c>
      <c r="Q575" t="s">
        <v>116</v>
      </c>
      <c r="S575" t="s">
        <v>117</v>
      </c>
      <c r="T575" t="s">
        <v>113</v>
      </c>
      <c r="AD575" t="s">
        <v>113</v>
      </c>
      <c r="AG575" t="s">
        <v>119</v>
      </c>
      <c r="AI575">
        <v>45860</v>
      </c>
      <c r="AJ575" t="s">
        <v>119</v>
      </c>
      <c r="BK575">
        <v>40</v>
      </c>
      <c r="CN575" t="s">
        <v>113</v>
      </c>
      <c r="CO575" t="s">
        <v>113</v>
      </c>
      <c r="CP575" t="s">
        <v>113</v>
      </c>
      <c r="CQ575" t="s">
        <v>113</v>
      </c>
      <c r="CR575" t="s">
        <v>113</v>
      </c>
      <c r="CS575" t="s">
        <v>113</v>
      </c>
      <c r="CT575" t="s">
        <v>113</v>
      </c>
      <c r="CU575" t="s">
        <v>113</v>
      </c>
      <c r="CV575" t="s">
        <v>113</v>
      </c>
      <c r="CW575" t="s">
        <v>113</v>
      </c>
      <c r="CX575" t="s">
        <v>113</v>
      </c>
      <c r="CY575" t="s">
        <v>119</v>
      </c>
      <c r="CZ575" t="s">
        <v>121</v>
      </c>
    </row>
    <row r="576" spans="1:104" x14ac:dyDescent="0.3">
      <c r="A576" t="s">
        <v>3363</v>
      </c>
      <c r="B576" t="s">
        <v>3364</v>
      </c>
      <c r="D576" t="s">
        <v>108</v>
      </c>
      <c r="F576" t="s">
        <v>3365</v>
      </c>
      <c r="G576" t="s">
        <v>110</v>
      </c>
      <c r="I576" t="s">
        <v>3366</v>
      </c>
      <c r="J576" t="s">
        <v>112</v>
      </c>
      <c r="K576" t="s">
        <v>113</v>
      </c>
      <c r="L576" t="s">
        <v>3367</v>
      </c>
      <c r="M576" t="s">
        <v>115</v>
      </c>
      <c r="P576" t="s">
        <v>113</v>
      </c>
      <c r="Q576" t="s">
        <v>116</v>
      </c>
      <c r="S576" t="s">
        <v>117</v>
      </c>
      <c r="T576" t="s">
        <v>113</v>
      </c>
      <c r="AD576" t="s">
        <v>113</v>
      </c>
      <c r="AG576" t="s">
        <v>119</v>
      </c>
      <c r="AI576" t="s">
        <v>119</v>
      </c>
      <c r="AJ576" t="s">
        <v>119</v>
      </c>
      <c r="BK576">
        <v>40</v>
      </c>
      <c r="CN576" t="s">
        <v>113</v>
      </c>
      <c r="CO576" t="s">
        <v>113</v>
      </c>
      <c r="CP576" t="s">
        <v>113</v>
      </c>
      <c r="CQ576" t="s">
        <v>113</v>
      </c>
      <c r="CR576" t="s">
        <v>113</v>
      </c>
      <c r="CS576" t="s">
        <v>113</v>
      </c>
      <c r="CT576" t="s">
        <v>113</v>
      </c>
      <c r="CU576" t="s">
        <v>113</v>
      </c>
      <c r="CV576" t="s">
        <v>113</v>
      </c>
      <c r="CW576" t="s">
        <v>113</v>
      </c>
      <c r="CX576" t="s">
        <v>113</v>
      </c>
      <c r="CY576" t="s">
        <v>119</v>
      </c>
      <c r="CZ576" t="s">
        <v>121</v>
      </c>
    </row>
    <row r="577" spans="1:104" x14ac:dyDescent="0.3">
      <c r="A577" t="s">
        <v>3368</v>
      </c>
      <c r="B577" t="s">
        <v>3369</v>
      </c>
      <c r="C577" t="s">
        <v>107</v>
      </c>
      <c r="D577" t="s">
        <v>108</v>
      </c>
      <c r="E577" t="s">
        <v>3370</v>
      </c>
      <c r="F577" t="s">
        <v>3370</v>
      </c>
      <c r="G577" t="s">
        <v>110</v>
      </c>
      <c r="I577" t="s">
        <v>3371</v>
      </c>
      <c r="J577" t="s">
        <v>2188</v>
      </c>
      <c r="K577" t="s">
        <v>113</v>
      </c>
      <c r="L577" t="s">
        <v>3372</v>
      </c>
      <c r="M577" t="s">
        <v>115</v>
      </c>
      <c r="P577" t="s">
        <v>113</v>
      </c>
      <c r="Q577" t="s">
        <v>116</v>
      </c>
      <c r="S577" t="s">
        <v>117</v>
      </c>
      <c r="T577" t="s">
        <v>113</v>
      </c>
      <c r="AD577" t="s">
        <v>113</v>
      </c>
      <c r="AG577" t="s">
        <v>119</v>
      </c>
      <c r="AI577" t="s">
        <v>119</v>
      </c>
      <c r="AJ577" t="s">
        <v>119</v>
      </c>
      <c r="BK577">
        <v>40</v>
      </c>
      <c r="CN577" t="s">
        <v>113</v>
      </c>
      <c r="CO577" t="s">
        <v>113</v>
      </c>
      <c r="CP577" t="s">
        <v>113</v>
      </c>
      <c r="CQ577" t="s">
        <v>113</v>
      </c>
      <c r="CR577" t="s">
        <v>113</v>
      </c>
      <c r="CS577" t="s">
        <v>113</v>
      </c>
      <c r="CT577" t="s">
        <v>113</v>
      </c>
      <c r="CU577" t="s">
        <v>113</v>
      </c>
      <c r="CV577" t="s">
        <v>113</v>
      </c>
      <c r="CW577" t="s">
        <v>113</v>
      </c>
      <c r="CX577" t="s">
        <v>113</v>
      </c>
      <c r="CY577" t="s">
        <v>119</v>
      </c>
      <c r="CZ577" t="s">
        <v>121</v>
      </c>
    </row>
    <row r="578" spans="1:104" x14ac:dyDescent="0.3">
      <c r="A578" t="s">
        <v>3373</v>
      </c>
      <c r="B578" t="s">
        <v>3374</v>
      </c>
      <c r="C578" t="s">
        <v>107</v>
      </c>
      <c r="D578" t="s">
        <v>108</v>
      </c>
      <c r="E578" t="s">
        <v>3375</v>
      </c>
      <c r="F578" t="s">
        <v>3375</v>
      </c>
      <c r="G578" t="s">
        <v>110</v>
      </c>
      <c r="I578" t="s">
        <v>3371</v>
      </c>
      <c r="J578" t="s">
        <v>2188</v>
      </c>
      <c r="K578" t="s">
        <v>113</v>
      </c>
      <c r="L578" t="s">
        <v>3372</v>
      </c>
      <c r="M578" t="s">
        <v>115</v>
      </c>
      <c r="P578" t="s">
        <v>113</v>
      </c>
      <c r="Q578" t="s">
        <v>116</v>
      </c>
      <c r="S578" t="s">
        <v>117</v>
      </c>
      <c r="T578" t="s">
        <v>113</v>
      </c>
      <c r="AD578" t="s">
        <v>113</v>
      </c>
      <c r="AG578" t="s">
        <v>119</v>
      </c>
      <c r="AI578" t="s">
        <v>119</v>
      </c>
      <c r="AJ578" t="s">
        <v>119</v>
      </c>
      <c r="BK578">
        <v>40</v>
      </c>
      <c r="CN578" t="s">
        <v>113</v>
      </c>
      <c r="CO578" t="s">
        <v>113</v>
      </c>
      <c r="CP578" t="s">
        <v>113</v>
      </c>
      <c r="CQ578" t="s">
        <v>113</v>
      </c>
      <c r="CR578" t="s">
        <v>113</v>
      </c>
      <c r="CS578" t="s">
        <v>113</v>
      </c>
      <c r="CT578" t="s">
        <v>113</v>
      </c>
      <c r="CU578" t="s">
        <v>113</v>
      </c>
      <c r="CV578" t="s">
        <v>113</v>
      </c>
      <c r="CW578" t="s">
        <v>113</v>
      </c>
      <c r="CX578" t="s">
        <v>113</v>
      </c>
      <c r="CY578" t="s">
        <v>119</v>
      </c>
      <c r="CZ578" t="s">
        <v>121</v>
      </c>
    </row>
    <row r="579" spans="1:104" x14ac:dyDescent="0.3">
      <c r="A579" t="s">
        <v>3376</v>
      </c>
      <c r="B579" t="s">
        <v>3377</v>
      </c>
      <c r="C579" t="s">
        <v>107</v>
      </c>
      <c r="D579" t="s">
        <v>108</v>
      </c>
      <c r="F579" t="s">
        <v>3378</v>
      </c>
      <c r="G579" t="s">
        <v>110</v>
      </c>
      <c r="I579" t="s">
        <v>3379</v>
      </c>
      <c r="J579" t="s">
        <v>127</v>
      </c>
      <c r="K579" t="s">
        <v>137</v>
      </c>
      <c r="L579" t="s">
        <v>3380</v>
      </c>
      <c r="M579" t="s">
        <v>115</v>
      </c>
      <c r="N579">
        <v>3</v>
      </c>
      <c r="O579" t="s">
        <v>373</v>
      </c>
      <c r="P579">
        <v>46171</v>
      </c>
      <c r="Q579" t="s">
        <v>140</v>
      </c>
      <c r="R579">
        <v>46171</v>
      </c>
      <c r="S579" t="s">
        <v>252</v>
      </c>
      <c r="T579" t="s">
        <v>142</v>
      </c>
      <c r="U579" t="s">
        <v>112</v>
      </c>
      <c r="V579" t="s">
        <v>143</v>
      </c>
      <c r="W579" t="s">
        <v>144</v>
      </c>
      <c r="X579" t="s">
        <v>144</v>
      </c>
      <c r="Y579" t="s">
        <v>144</v>
      </c>
      <c r="Z579" t="s">
        <v>144</v>
      </c>
      <c r="AA579" t="s">
        <v>144</v>
      </c>
      <c r="AB579" t="s">
        <v>387</v>
      </c>
      <c r="AC579" t="s">
        <v>220</v>
      </c>
      <c r="AD579" t="s">
        <v>376</v>
      </c>
      <c r="AE579">
        <v>46178</v>
      </c>
      <c r="AF579">
        <v>46178</v>
      </c>
      <c r="AG579">
        <v>46178</v>
      </c>
      <c r="AH579">
        <v>46181</v>
      </c>
      <c r="AI579">
        <v>46183</v>
      </c>
      <c r="AJ579">
        <v>46183</v>
      </c>
      <c r="AK579">
        <v>46188</v>
      </c>
      <c r="AL579">
        <v>46188</v>
      </c>
      <c r="AM579">
        <v>46188</v>
      </c>
      <c r="AN579">
        <v>46190</v>
      </c>
      <c r="AO579">
        <v>46190</v>
      </c>
      <c r="AP579">
        <v>46190</v>
      </c>
      <c r="AQ579" t="s">
        <v>148</v>
      </c>
      <c r="AR579" t="s">
        <v>113</v>
      </c>
      <c r="AS579" t="s">
        <v>113</v>
      </c>
      <c r="AT579">
        <v>46178</v>
      </c>
      <c r="AU579">
        <v>46178</v>
      </c>
      <c r="AV579">
        <v>46178</v>
      </c>
      <c r="AW579">
        <v>46178</v>
      </c>
      <c r="AX579">
        <v>46178</v>
      </c>
      <c r="AY579">
        <v>46178</v>
      </c>
      <c r="AZ579">
        <v>46188</v>
      </c>
      <c r="BA579">
        <v>46196</v>
      </c>
      <c r="BB579">
        <v>46196</v>
      </c>
      <c r="BC579">
        <v>46179</v>
      </c>
      <c r="BD579">
        <v>46181</v>
      </c>
      <c r="BE579">
        <v>46181</v>
      </c>
      <c r="BF579" t="s">
        <v>196</v>
      </c>
      <c r="BG579">
        <v>46188</v>
      </c>
      <c r="BH579">
        <v>46191</v>
      </c>
      <c r="BI579">
        <v>46191</v>
      </c>
      <c r="BJ579" t="s">
        <v>387</v>
      </c>
      <c r="BK579" t="s">
        <v>2024</v>
      </c>
      <c r="BL579">
        <v>46191</v>
      </c>
      <c r="BM579">
        <v>46193</v>
      </c>
      <c r="BN579">
        <v>46193</v>
      </c>
      <c r="BO579">
        <v>46193</v>
      </c>
      <c r="BP579">
        <v>46194</v>
      </c>
      <c r="BQ579">
        <v>46194</v>
      </c>
      <c r="BR579">
        <v>46203</v>
      </c>
      <c r="BS579">
        <v>46203</v>
      </c>
      <c r="BT579">
        <v>46203</v>
      </c>
      <c r="BU579">
        <v>46202</v>
      </c>
      <c r="BV579">
        <v>46203</v>
      </c>
      <c r="BX579" t="s">
        <v>316</v>
      </c>
      <c r="BY579">
        <v>46183</v>
      </c>
      <c r="BZ579">
        <v>46183</v>
      </c>
      <c r="CA579">
        <v>46203</v>
      </c>
      <c r="CI579">
        <v>46190</v>
      </c>
      <c r="CJ579">
        <v>46203</v>
      </c>
      <c r="CK579">
        <v>46203</v>
      </c>
      <c r="CN579" t="s">
        <v>113</v>
      </c>
      <c r="CO579" t="s">
        <v>113</v>
      </c>
      <c r="CP579" t="s">
        <v>113</v>
      </c>
      <c r="CQ579" t="s">
        <v>113</v>
      </c>
      <c r="CR579">
        <v>46213</v>
      </c>
      <c r="CS579">
        <v>46170</v>
      </c>
      <c r="CT579" t="s">
        <v>151</v>
      </c>
      <c r="CU579" t="s">
        <v>113</v>
      </c>
      <c r="CV579" t="s">
        <v>113</v>
      </c>
      <c r="CW579" t="s">
        <v>113</v>
      </c>
      <c r="CX579" t="s">
        <v>113</v>
      </c>
      <c r="CY579" t="s">
        <v>2039</v>
      </c>
      <c r="CZ579" t="s">
        <v>153</v>
      </c>
    </row>
    <row r="580" spans="1:104" x14ac:dyDescent="0.3">
      <c r="A580" t="s">
        <v>3381</v>
      </c>
      <c r="B580" t="s">
        <v>3382</v>
      </c>
      <c r="C580" t="s">
        <v>883</v>
      </c>
      <c r="D580" t="s">
        <v>529</v>
      </c>
      <c r="F580" t="s">
        <v>3383</v>
      </c>
      <c r="G580" t="s">
        <v>110</v>
      </c>
      <c r="I580" t="s">
        <v>3384</v>
      </c>
      <c r="J580" t="s">
        <v>112</v>
      </c>
      <c r="K580" t="s">
        <v>113</v>
      </c>
      <c r="L580" t="s">
        <v>3385</v>
      </c>
      <c r="M580" t="s">
        <v>115</v>
      </c>
      <c r="P580" t="s">
        <v>113</v>
      </c>
      <c r="Q580" t="s">
        <v>116</v>
      </c>
      <c r="S580" t="s">
        <v>117</v>
      </c>
      <c r="T580" t="s">
        <v>113</v>
      </c>
      <c r="AD580" t="s">
        <v>113</v>
      </c>
      <c r="AG580" t="s">
        <v>119</v>
      </c>
      <c r="AI580" t="s">
        <v>119</v>
      </c>
      <c r="AJ580" t="s">
        <v>119</v>
      </c>
      <c r="BK580">
        <v>40</v>
      </c>
      <c r="CN580" t="s">
        <v>113</v>
      </c>
      <c r="CO580" t="s">
        <v>113</v>
      </c>
      <c r="CP580" t="s">
        <v>113</v>
      </c>
      <c r="CQ580" t="s">
        <v>113</v>
      </c>
      <c r="CR580" t="s">
        <v>113</v>
      </c>
      <c r="CS580" t="s">
        <v>113</v>
      </c>
      <c r="CT580" t="s">
        <v>113</v>
      </c>
      <c r="CU580" t="s">
        <v>113</v>
      </c>
      <c r="CV580" t="s">
        <v>113</v>
      </c>
      <c r="CW580" t="s">
        <v>113</v>
      </c>
      <c r="CX580" t="s">
        <v>113</v>
      </c>
      <c r="CY580" t="s">
        <v>119</v>
      </c>
      <c r="CZ580" t="s">
        <v>121</v>
      </c>
    </row>
    <row r="581" spans="1:104" x14ac:dyDescent="0.3">
      <c r="A581" t="s">
        <v>3386</v>
      </c>
      <c r="B581" t="s">
        <v>3387</v>
      </c>
      <c r="C581" t="s">
        <v>292</v>
      </c>
      <c r="D581" t="s">
        <v>108</v>
      </c>
      <c r="F581" t="s">
        <v>3388</v>
      </c>
      <c r="G581" t="s">
        <v>110</v>
      </c>
      <c r="I581" t="s">
        <v>3389</v>
      </c>
      <c r="J581" t="s">
        <v>112</v>
      </c>
      <c r="K581" t="s">
        <v>113</v>
      </c>
      <c r="L581" t="s">
        <v>3390</v>
      </c>
      <c r="M581" t="s">
        <v>115</v>
      </c>
      <c r="P581" t="s">
        <v>113</v>
      </c>
      <c r="Q581" t="s">
        <v>116</v>
      </c>
      <c r="S581" t="s">
        <v>117</v>
      </c>
      <c r="T581" t="s">
        <v>113</v>
      </c>
      <c r="AD581" t="s">
        <v>113</v>
      </c>
      <c r="AG581" t="s">
        <v>119</v>
      </c>
      <c r="AI581">
        <v>45860</v>
      </c>
      <c r="AJ581" t="s">
        <v>119</v>
      </c>
      <c r="BK581">
        <v>40</v>
      </c>
      <c r="BP581">
        <v>3</v>
      </c>
      <c r="CN581" t="s">
        <v>113</v>
      </c>
      <c r="CO581" t="s">
        <v>113</v>
      </c>
      <c r="CP581" t="s">
        <v>113</v>
      </c>
      <c r="CQ581" t="s">
        <v>113</v>
      </c>
      <c r="CR581" t="s">
        <v>113</v>
      </c>
      <c r="CS581" t="s">
        <v>113</v>
      </c>
      <c r="CT581" t="s">
        <v>113</v>
      </c>
      <c r="CU581" t="s">
        <v>113</v>
      </c>
      <c r="CV581" t="s">
        <v>113</v>
      </c>
      <c r="CW581" t="s">
        <v>113</v>
      </c>
      <c r="CX581" t="s">
        <v>113</v>
      </c>
      <c r="CY581" t="s">
        <v>119</v>
      </c>
      <c r="CZ581" t="s">
        <v>121</v>
      </c>
    </row>
    <row r="582" spans="1:104" x14ac:dyDescent="0.3">
      <c r="A582" t="s">
        <v>3391</v>
      </c>
      <c r="B582" t="s">
        <v>3392</v>
      </c>
      <c r="D582" t="s">
        <v>108</v>
      </c>
      <c r="F582" t="s">
        <v>3393</v>
      </c>
      <c r="G582" t="s">
        <v>110</v>
      </c>
      <c r="I582" t="s">
        <v>3394</v>
      </c>
      <c r="J582" t="s">
        <v>112</v>
      </c>
      <c r="K582" t="s">
        <v>113</v>
      </c>
      <c r="L582" t="s">
        <v>3395</v>
      </c>
      <c r="M582" t="s">
        <v>115</v>
      </c>
      <c r="P582" t="s">
        <v>113</v>
      </c>
      <c r="Q582" t="s">
        <v>116</v>
      </c>
      <c r="S582" t="s">
        <v>117</v>
      </c>
      <c r="T582" t="s">
        <v>113</v>
      </c>
      <c r="AD582" t="s">
        <v>113</v>
      </c>
      <c r="AG582" t="s">
        <v>119</v>
      </c>
      <c r="AI582" t="s">
        <v>119</v>
      </c>
      <c r="AJ582" t="s">
        <v>119</v>
      </c>
      <c r="BK582">
        <v>40</v>
      </c>
      <c r="BP582">
        <v>3</v>
      </c>
      <c r="CN582" t="s">
        <v>113</v>
      </c>
      <c r="CO582" t="s">
        <v>113</v>
      </c>
      <c r="CP582" t="s">
        <v>113</v>
      </c>
      <c r="CQ582" t="s">
        <v>113</v>
      </c>
      <c r="CR582" t="s">
        <v>113</v>
      </c>
      <c r="CS582" t="s">
        <v>113</v>
      </c>
      <c r="CT582" t="s">
        <v>113</v>
      </c>
      <c r="CU582" t="s">
        <v>113</v>
      </c>
      <c r="CV582" t="s">
        <v>113</v>
      </c>
      <c r="CW582" t="s">
        <v>113</v>
      </c>
      <c r="CX582" t="s">
        <v>113</v>
      </c>
      <c r="CY582" t="s">
        <v>119</v>
      </c>
      <c r="CZ582" t="s">
        <v>121</v>
      </c>
    </row>
    <row r="583" spans="1:104" x14ac:dyDescent="0.3">
      <c r="A583" t="s">
        <v>3396</v>
      </c>
      <c r="B583" t="s">
        <v>3397</v>
      </c>
      <c r="C583" t="s">
        <v>107</v>
      </c>
      <c r="D583" t="s">
        <v>108</v>
      </c>
      <c r="F583" t="s">
        <v>3398</v>
      </c>
      <c r="G583" t="s">
        <v>110</v>
      </c>
      <c r="J583" t="s">
        <v>1148</v>
      </c>
      <c r="K583" t="s">
        <v>137</v>
      </c>
      <c r="L583" t="s">
        <v>3395</v>
      </c>
      <c r="M583" t="s">
        <v>115</v>
      </c>
      <c r="N583">
        <v>1</v>
      </c>
      <c r="P583">
        <v>46169</v>
      </c>
      <c r="Q583" t="s">
        <v>140</v>
      </c>
      <c r="R583">
        <v>46169</v>
      </c>
      <c r="S583" t="s">
        <v>141</v>
      </c>
      <c r="T583" t="s">
        <v>142</v>
      </c>
      <c r="U583" t="s">
        <v>112</v>
      </c>
      <c r="V583" t="s">
        <v>143</v>
      </c>
      <c r="W583" t="s">
        <v>144</v>
      </c>
      <c r="X583" t="s">
        <v>144</v>
      </c>
      <c r="Y583" t="s">
        <v>144</v>
      </c>
      <c r="Z583" t="s">
        <v>144</v>
      </c>
      <c r="AA583" t="s">
        <v>144</v>
      </c>
      <c r="AB583" t="s">
        <v>180</v>
      </c>
      <c r="AC583" t="s">
        <v>146</v>
      </c>
      <c r="AD583" t="s">
        <v>181</v>
      </c>
      <c r="AE583">
        <v>46175</v>
      </c>
      <c r="AF583">
        <v>46175</v>
      </c>
      <c r="AG583">
        <v>46175</v>
      </c>
      <c r="AH583">
        <v>46177</v>
      </c>
      <c r="AI583">
        <v>46177</v>
      </c>
      <c r="AJ583">
        <v>46177</v>
      </c>
      <c r="AK583">
        <v>46175</v>
      </c>
      <c r="AL583">
        <v>46175</v>
      </c>
      <c r="AM583">
        <v>46175</v>
      </c>
      <c r="AN583">
        <v>46177</v>
      </c>
      <c r="AO583">
        <v>46182</v>
      </c>
      <c r="AP583">
        <v>46182</v>
      </c>
      <c r="AT583">
        <v>46175</v>
      </c>
      <c r="AU583">
        <v>46176</v>
      </c>
      <c r="AV583">
        <v>46176</v>
      </c>
      <c r="AW583">
        <v>46175</v>
      </c>
      <c r="AX583">
        <v>46176</v>
      </c>
      <c r="AY583">
        <v>46176</v>
      </c>
      <c r="AZ583">
        <v>46188</v>
      </c>
      <c r="BA583">
        <v>46188</v>
      </c>
      <c r="BB583">
        <v>46188</v>
      </c>
      <c r="BC583">
        <v>46177</v>
      </c>
      <c r="BD583">
        <v>46178</v>
      </c>
      <c r="BE583">
        <v>46178</v>
      </c>
      <c r="BF583" t="s">
        <v>196</v>
      </c>
      <c r="BG583">
        <v>46183</v>
      </c>
      <c r="BH583">
        <v>46181</v>
      </c>
      <c r="BI583">
        <v>46181</v>
      </c>
      <c r="BJ583" t="s">
        <v>180</v>
      </c>
      <c r="BK583">
        <v>40</v>
      </c>
      <c r="BL583">
        <v>46187</v>
      </c>
      <c r="BM583">
        <v>46184</v>
      </c>
      <c r="BN583">
        <v>46184</v>
      </c>
      <c r="BO583">
        <v>46189</v>
      </c>
      <c r="BP583">
        <v>46186</v>
      </c>
      <c r="BQ583">
        <v>46186</v>
      </c>
      <c r="BR583">
        <v>46197</v>
      </c>
      <c r="BS583">
        <v>46198</v>
      </c>
      <c r="BT583">
        <v>46198</v>
      </c>
      <c r="BU583">
        <v>46195</v>
      </c>
      <c r="BV583">
        <v>46197</v>
      </c>
      <c r="BW583">
        <v>46197</v>
      </c>
      <c r="BX583" t="s">
        <v>3399</v>
      </c>
      <c r="CA583">
        <v>46190</v>
      </c>
      <c r="CN583" t="s">
        <v>113</v>
      </c>
      <c r="CO583" t="s">
        <v>113</v>
      </c>
      <c r="CP583" t="s">
        <v>113</v>
      </c>
      <c r="CQ583" t="s">
        <v>113</v>
      </c>
      <c r="CR583">
        <v>46213</v>
      </c>
      <c r="CS583">
        <v>46164</v>
      </c>
      <c r="CT583" t="s">
        <v>151</v>
      </c>
      <c r="CU583" t="s">
        <v>113</v>
      </c>
      <c r="CV583" t="s">
        <v>113</v>
      </c>
      <c r="CW583" t="s">
        <v>113</v>
      </c>
      <c r="CX583" t="s">
        <v>113</v>
      </c>
      <c r="CY583" t="s">
        <v>183</v>
      </c>
      <c r="CZ583" t="s">
        <v>153</v>
      </c>
    </row>
    <row r="584" spans="1:104" x14ac:dyDescent="0.3">
      <c r="A584" t="s">
        <v>3400</v>
      </c>
      <c r="B584" t="s">
        <v>3401</v>
      </c>
      <c r="D584" t="s">
        <v>108</v>
      </c>
      <c r="F584" t="s">
        <v>3402</v>
      </c>
      <c r="G584" t="s">
        <v>110</v>
      </c>
      <c r="I584" t="s">
        <v>2976</v>
      </c>
      <c r="J584" t="s">
        <v>112</v>
      </c>
      <c r="K584" t="s">
        <v>113</v>
      </c>
      <c r="L584" t="s">
        <v>250</v>
      </c>
      <c r="M584" t="s">
        <v>115</v>
      </c>
      <c r="P584" t="s">
        <v>113</v>
      </c>
      <c r="Q584" t="s">
        <v>116</v>
      </c>
      <c r="S584" t="s">
        <v>117</v>
      </c>
      <c r="T584" t="s">
        <v>113</v>
      </c>
      <c r="AD584" t="s">
        <v>113</v>
      </c>
      <c r="AG584" t="s">
        <v>119</v>
      </c>
      <c r="AI584" t="s">
        <v>119</v>
      </c>
      <c r="AJ584" t="s">
        <v>119</v>
      </c>
      <c r="BK584">
        <v>40</v>
      </c>
      <c r="CN584" t="s">
        <v>113</v>
      </c>
      <c r="CO584" t="s">
        <v>113</v>
      </c>
      <c r="CP584" t="s">
        <v>113</v>
      </c>
      <c r="CQ584" t="s">
        <v>113</v>
      </c>
      <c r="CR584" t="s">
        <v>113</v>
      </c>
      <c r="CS584" t="s">
        <v>113</v>
      </c>
      <c r="CT584" t="s">
        <v>113</v>
      </c>
      <c r="CU584" t="s">
        <v>113</v>
      </c>
      <c r="CV584" t="s">
        <v>113</v>
      </c>
      <c r="CW584" t="s">
        <v>113</v>
      </c>
      <c r="CX584" t="s">
        <v>113</v>
      </c>
      <c r="CY584" t="s">
        <v>119</v>
      </c>
      <c r="CZ584" t="s">
        <v>121</v>
      </c>
    </row>
    <row r="585" spans="1:104" x14ac:dyDescent="0.3">
      <c r="A585" t="s">
        <v>3403</v>
      </c>
      <c r="B585" t="s">
        <v>3404</v>
      </c>
      <c r="D585" t="s">
        <v>108</v>
      </c>
      <c r="F585" t="s">
        <v>3405</v>
      </c>
      <c r="G585" t="s">
        <v>110</v>
      </c>
      <c r="I585" t="s">
        <v>3406</v>
      </c>
      <c r="J585" t="s">
        <v>112</v>
      </c>
      <c r="K585" t="s">
        <v>113</v>
      </c>
      <c r="L585" t="s">
        <v>3407</v>
      </c>
      <c r="M585" t="s">
        <v>115</v>
      </c>
      <c r="P585" t="s">
        <v>113</v>
      </c>
      <c r="Q585" t="s">
        <v>116</v>
      </c>
      <c r="S585" t="s">
        <v>117</v>
      </c>
      <c r="T585" t="s">
        <v>113</v>
      </c>
      <c r="AD585" t="s">
        <v>113</v>
      </c>
      <c r="AG585" t="s">
        <v>119</v>
      </c>
      <c r="AI585" t="s">
        <v>119</v>
      </c>
      <c r="AJ585" t="s">
        <v>119</v>
      </c>
      <c r="BK585">
        <v>40</v>
      </c>
      <c r="CN585" t="s">
        <v>113</v>
      </c>
      <c r="CO585" t="s">
        <v>113</v>
      </c>
      <c r="CP585" t="s">
        <v>113</v>
      </c>
      <c r="CQ585" t="s">
        <v>113</v>
      </c>
      <c r="CR585" t="s">
        <v>113</v>
      </c>
      <c r="CS585" t="s">
        <v>113</v>
      </c>
      <c r="CT585" t="s">
        <v>113</v>
      </c>
      <c r="CU585" t="s">
        <v>113</v>
      </c>
      <c r="CV585" t="s">
        <v>113</v>
      </c>
      <c r="CW585" t="s">
        <v>113</v>
      </c>
      <c r="CX585" t="s">
        <v>113</v>
      </c>
      <c r="CY585" t="s">
        <v>119</v>
      </c>
      <c r="CZ585" t="s">
        <v>121</v>
      </c>
    </row>
    <row r="586" spans="1:104" x14ac:dyDescent="0.3">
      <c r="A586" t="s">
        <v>3408</v>
      </c>
      <c r="B586" t="s">
        <v>3409</v>
      </c>
      <c r="C586" t="s">
        <v>3410</v>
      </c>
      <c r="D586" t="s">
        <v>108</v>
      </c>
      <c r="F586" t="s">
        <v>3411</v>
      </c>
      <c r="G586" t="s">
        <v>110</v>
      </c>
      <c r="I586" t="s">
        <v>3412</v>
      </c>
      <c r="J586" t="s">
        <v>112</v>
      </c>
      <c r="K586" t="s">
        <v>113</v>
      </c>
      <c r="L586" t="s">
        <v>3413</v>
      </c>
      <c r="M586" t="s">
        <v>115</v>
      </c>
      <c r="P586" t="s">
        <v>113</v>
      </c>
      <c r="Q586" t="s">
        <v>116</v>
      </c>
      <c r="S586" t="s">
        <v>117</v>
      </c>
      <c r="T586" t="s">
        <v>113</v>
      </c>
      <c r="AD586" t="s">
        <v>113</v>
      </c>
      <c r="AG586" t="s">
        <v>119</v>
      </c>
      <c r="AI586" t="s">
        <v>119</v>
      </c>
      <c r="AJ586" t="s">
        <v>119</v>
      </c>
      <c r="BK586">
        <v>40</v>
      </c>
      <c r="CN586" t="s">
        <v>113</v>
      </c>
      <c r="CO586" t="s">
        <v>113</v>
      </c>
      <c r="CP586" t="s">
        <v>113</v>
      </c>
      <c r="CQ586" t="s">
        <v>113</v>
      </c>
      <c r="CR586" t="s">
        <v>113</v>
      </c>
      <c r="CS586" t="s">
        <v>113</v>
      </c>
      <c r="CT586" t="s">
        <v>113</v>
      </c>
      <c r="CU586" t="s">
        <v>113</v>
      </c>
      <c r="CV586" t="s">
        <v>113</v>
      </c>
      <c r="CW586" t="s">
        <v>113</v>
      </c>
      <c r="CX586" t="s">
        <v>113</v>
      </c>
      <c r="CY586" t="s">
        <v>119</v>
      </c>
      <c r="CZ586" t="s">
        <v>121</v>
      </c>
    </row>
    <row r="587" spans="1:104" x14ac:dyDescent="0.3">
      <c r="A587" t="s">
        <v>3414</v>
      </c>
      <c r="B587" t="s">
        <v>3415</v>
      </c>
      <c r="D587" t="s">
        <v>108</v>
      </c>
      <c r="F587" t="s">
        <v>3416</v>
      </c>
      <c r="G587" t="s">
        <v>110</v>
      </c>
      <c r="I587" t="s">
        <v>3417</v>
      </c>
      <c r="J587" t="s">
        <v>112</v>
      </c>
      <c r="K587" t="s">
        <v>113</v>
      </c>
      <c r="L587" t="s">
        <v>3418</v>
      </c>
      <c r="M587" t="s">
        <v>115</v>
      </c>
      <c r="P587" t="s">
        <v>113</v>
      </c>
      <c r="Q587" t="s">
        <v>116</v>
      </c>
      <c r="S587" t="s">
        <v>117</v>
      </c>
      <c r="T587" t="s">
        <v>113</v>
      </c>
      <c r="AD587" t="s">
        <v>113</v>
      </c>
      <c r="AG587" t="s">
        <v>119</v>
      </c>
      <c r="AI587" t="s">
        <v>119</v>
      </c>
      <c r="AJ587" t="s">
        <v>119</v>
      </c>
      <c r="BK587">
        <v>40</v>
      </c>
      <c r="CN587" t="s">
        <v>113</v>
      </c>
      <c r="CO587" t="s">
        <v>113</v>
      </c>
      <c r="CP587" t="s">
        <v>113</v>
      </c>
      <c r="CQ587" t="s">
        <v>113</v>
      </c>
      <c r="CR587" t="s">
        <v>113</v>
      </c>
      <c r="CS587" t="s">
        <v>113</v>
      </c>
      <c r="CT587" t="s">
        <v>113</v>
      </c>
      <c r="CU587" t="s">
        <v>113</v>
      </c>
      <c r="CV587" t="s">
        <v>113</v>
      </c>
      <c r="CW587" t="s">
        <v>113</v>
      </c>
      <c r="CX587" t="s">
        <v>113</v>
      </c>
      <c r="CY587" t="s">
        <v>119</v>
      </c>
      <c r="CZ587" t="s">
        <v>121</v>
      </c>
    </row>
    <row r="588" spans="1:104" x14ac:dyDescent="0.3">
      <c r="A588" t="s">
        <v>3419</v>
      </c>
      <c r="B588" t="s">
        <v>3420</v>
      </c>
      <c r="C588" t="s">
        <v>797</v>
      </c>
      <c r="D588" t="s">
        <v>108</v>
      </c>
      <c r="F588" t="s">
        <v>3421</v>
      </c>
      <c r="G588" t="s">
        <v>110</v>
      </c>
      <c r="I588" t="s">
        <v>3422</v>
      </c>
      <c r="J588" t="s">
        <v>271</v>
      </c>
      <c r="K588" t="s">
        <v>113</v>
      </c>
      <c r="L588" t="s">
        <v>2634</v>
      </c>
      <c r="M588" t="s">
        <v>115</v>
      </c>
      <c r="P588" t="s">
        <v>113</v>
      </c>
      <c r="Q588" t="s">
        <v>116</v>
      </c>
      <c r="S588" t="s">
        <v>117</v>
      </c>
      <c r="T588" t="s">
        <v>113</v>
      </c>
      <c r="AD588" t="s">
        <v>113</v>
      </c>
      <c r="AG588" t="s">
        <v>119</v>
      </c>
      <c r="AI588" t="s">
        <v>119</v>
      </c>
      <c r="AJ588" t="s">
        <v>119</v>
      </c>
      <c r="CN588" t="s">
        <v>113</v>
      </c>
      <c r="CO588" t="s">
        <v>113</v>
      </c>
      <c r="CP588" t="s">
        <v>113</v>
      </c>
      <c r="CQ588" t="s">
        <v>113</v>
      </c>
      <c r="CR588" t="s">
        <v>113</v>
      </c>
      <c r="CS588" t="s">
        <v>113</v>
      </c>
      <c r="CT588" t="s">
        <v>113</v>
      </c>
      <c r="CU588" t="s">
        <v>113</v>
      </c>
      <c r="CV588" t="s">
        <v>113</v>
      </c>
      <c r="CW588" t="s">
        <v>113</v>
      </c>
      <c r="CX588" t="s">
        <v>113</v>
      </c>
      <c r="CY588" t="s">
        <v>119</v>
      </c>
      <c r="CZ588" t="s">
        <v>121</v>
      </c>
    </row>
    <row r="589" spans="1:104" x14ac:dyDescent="0.3">
      <c r="A589" t="s">
        <v>3423</v>
      </c>
      <c r="B589" t="s">
        <v>3424</v>
      </c>
      <c r="C589" t="s">
        <v>107</v>
      </c>
      <c r="D589" t="s">
        <v>108</v>
      </c>
      <c r="F589" t="s">
        <v>3425</v>
      </c>
      <c r="G589" t="s">
        <v>110</v>
      </c>
      <c r="I589" t="s">
        <v>3426</v>
      </c>
      <c r="J589" t="s">
        <v>869</v>
      </c>
      <c r="K589" t="s">
        <v>113</v>
      </c>
      <c r="L589" t="s">
        <v>906</v>
      </c>
      <c r="M589" t="s">
        <v>115</v>
      </c>
      <c r="P589" t="s">
        <v>113</v>
      </c>
      <c r="Q589" t="s">
        <v>116</v>
      </c>
      <c r="S589" t="s">
        <v>117</v>
      </c>
      <c r="T589" t="s">
        <v>113</v>
      </c>
      <c r="AD589" t="s">
        <v>113</v>
      </c>
      <c r="AG589" t="s">
        <v>119</v>
      </c>
      <c r="AI589" t="s">
        <v>119</v>
      </c>
      <c r="AJ589" t="s">
        <v>119</v>
      </c>
      <c r="BK589">
        <v>40</v>
      </c>
      <c r="CN589" t="s">
        <v>113</v>
      </c>
      <c r="CO589" t="s">
        <v>113</v>
      </c>
      <c r="CP589" t="s">
        <v>113</v>
      </c>
      <c r="CQ589" t="s">
        <v>113</v>
      </c>
      <c r="CR589" t="s">
        <v>113</v>
      </c>
      <c r="CS589" t="s">
        <v>113</v>
      </c>
      <c r="CT589" t="s">
        <v>113</v>
      </c>
      <c r="CU589" t="s">
        <v>113</v>
      </c>
      <c r="CV589" t="s">
        <v>113</v>
      </c>
      <c r="CW589" t="s">
        <v>113</v>
      </c>
      <c r="CX589" t="s">
        <v>113</v>
      </c>
      <c r="CY589" t="s">
        <v>119</v>
      </c>
      <c r="CZ589" t="s">
        <v>121</v>
      </c>
    </row>
    <row r="590" spans="1:104" x14ac:dyDescent="0.3">
      <c r="A590" t="s">
        <v>3427</v>
      </c>
      <c r="B590" t="s">
        <v>3428</v>
      </c>
      <c r="C590" t="s">
        <v>292</v>
      </c>
      <c r="D590" t="s">
        <v>108</v>
      </c>
      <c r="F590" t="s">
        <v>3429</v>
      </c>
      <c r="G590" t="s">
        <v>110</v>
      </c>
      <c r="I590" t="s">
        <v>3430</v>
      </c>
      <c r="J590" t="s">
        <v>112</v>
      </c>
      <c r="K590" t="s">
        <v>113</v>
      </c>
      <c r="L590" t="s">
        <v>906</v>
      </c>
      <c r="M590" t="s">
        <v>115</v>
      </c>
      <c r="P590" t="s">
        <v>113</v>
      </c>
      <c r="Q590" t="s">
        <v>116</v>
      </c>
      <c r="S590" t="s">
        <v>117</v>
      </c>
      <c r="T590" t="s">
        <v>113</v>
      </c>
      <c r="AD590" t="s">
        <v>113</v>
      </c>
      <c r="AG590" t="s">
        <v>119</v>
      </c>
      <c r="AI590" t="s">
        <v>119</v>
      </c>
      <c r="AJ590" t="s">
        <v>119</v>
      </c>
      <c r="BK590">
        <v>25</v>
      </c>
      <c r="CN590" t="s">
        <v>113</v>
      </c>
      <c r="CO590" t="s">
        <v>113</v>
      </c>
      <c r="CP590" t="s">
        <v>113</v>
      </c>
      <c r="CQ590" t="s">
        <v>113</v>
      </c>
      <c r="CR590" t="s">
        <v>113</v>
      </c>
      <c r="CS590" t="s">
        <v>113</v>
      </c>
      <c r="CT590" t="s">
        <v>113</v>
      </c>
      <c r="CU590" t="s">
        <v>113</v>
      </c>
      <c r="CV590" t="s">
        <v>113</v>
      </c>
      <c r="CW590" t="s">
        <v>113</v>
      </c>
      <c r="CX590" t="s">
        <v>113</v>
      </c>
      <c r="CY590" t="s">
        <v>515</v>
      </c>
      <c r="CZ590" t="s">
        <v>121</v>
      </c>
    </row>
    <row r="591" spans="1:104" x14ac:dyDescent="0.3">
      <c r="A591" t="s">
        <v>3431</v>
      </c>
      <c r="B591" t="s">
        <v>3432</v>
      </c>
      <c r="C591" t="s">
        <v>245</v>
      </c>
      <c r="D591" t="s">
        <v>108</v>
      </c>
      <c r="F591" t="s">
        <v>3433</v>
      </c>
      <c r="G591" t="s">
        <v>110</v>
      </c>
      <c r="I591" t="s">
        <v>3434</v>
      </c>
      <c r="J591" t="s">
        <v>249</v>
      </c>
      <c r="K591" t="s">
        <v>249</v>
      </c>
      <c r="M591" t="s">
        <v>115</v>
      </c>
      <c r="N591">
        <v>1</v>
      </c>
      <c r="O591" t="s">
        <v>373</v>
      </c>
      <c r="P591">
        <v>46080</v>
      </c>
      <c r="Q591" t="s">
        <v>140</v>
      </c>
      <c r="R591">
        <v>46080</v>
      </c>
      <c r="S591" t="s">
        <v>141</v>
      </c>
      <c r="T591" t="s">
        <v>2901</v>
      </c>
      <c r="U591" t="s">
        <v>249</v>
      </c>
      <c r="V591" t="s">
        <v>143</v>
      </c>
      <c r="W591" t="s">
        <v>148</v>
      </c>
      <c r="X591" t="s">
        <v>148</v>
      </c>
      <c r="Y591" t="s">
        <v>148</v>
      </c>
      <c r="Z591" t="s">
        <v>148</v>
      </c>
      <c r="AA591" t="s">
        <v>148</v>
      </c>
      <c r="AB591" t="s">
        <v>375</v>
      </c>
      <c r="AC591" t="s">
        <v>113</v>
      </c>
      <c r="AD591" t="s">
        <v>376</v>
      </c>
      <c r="AE591">
        <v>46086</v>
      </c>
      <c r="AF591">
        <v>46086</v>
      </c>
      <c r="AG591">
        <v>46086</v>
      </c>
      <c r="AH591">
        <v>46087</v>
      </c>
      <c r="AI591">
        <v>46087</v>
      </c>
      <c r="AJ591">
        <v>46087</v>
      </c>
      <c r="AK591">
        <v>46086</v>
      </c>
      <c r="AL591">
        <v>46086</v>
      </c>
      <c r="AM591">
        <v>46086</v>
      </c>
      <c r="AN591">
        <v>46087</v>
      </c>
      <c r="AO591">
        <v>46087</v>
      </c>
      <c r="AP591">
        <v>46087</v>
      </c>
      <c r="AT591">
        <v>46086</v>
      </c>
      <c r="AU591">
        <v>46086</v>
      </c>
      <c r="AV591">
        <v>46086</v>
      </c>
      <c r="AW591">
        <v>46086</v>
      </c>
      <c r="AX591">
        <v>46086</v>
      </c>
      <c r="AY591">
        <v>46086</v>
      </c>
      <c r="AZ591">
        <v>46096</v>
      </c>
      <c r="BA591">
        <v>46099</v>
      </c>
      <c r="BB591">
        <v>46099</v>
      </c>
      <c r="BC591">
        <v>46087</v>
      </c>
      <c r="BD591">
        <v>46087</v>
      </c>
      <c r="BE591">
        <v>46087</v>
      </c>
      <c r="BG591">
        <v>46095</v>
      </c>
      <c r="BH591">
        <v>46093</v>
      </c>
      <c r="BI591">
        <v>46093</v>
      </c>
      <c r="BL591">
        <v>46098</v>
      </c>
      <c r="BM591">
        <v>46098</v>
      </c>
      <c r="BN591">
        <v>46098</v>
      </c>
      <c r="BO591">
        <v>46098</v>
      </c>
      <c r="BP591">
        <v>46099</v>
      </c>
      <c r="BQ591">
        <v>46099</v>
      </c>
      <c r="BR591">
        <v>46104</v>
      </c>
      <c r="BS591">
        <v>46109</v>
      </c>
      <c r="BT591">
        <v>46109</v>
      </c>
      <c r="BU591">
        <v>46100</v>
      </c>
      <c r="BV591">
        <v>46105</v>
      </c>
      <c r="BW591">
        <v>46105</v>
      </c>
      <c r="BX591" t="s">
        <v>3435</v>
      </c>
      <c r="BY591">
        <v>46100</v>
      </c>
      <c r="CI591">
        <v>46100</v>
      </c>
      <c r="CJ591">
        <v>46136</v>
      </c>
      <c r="CN591" t="s">
        <v>113</v>
      </c>
      <c r="CO591" t="s">
        <v>113</v>
      </c>
      <c r="CP591" t="s">
        <v>113</v>
      </c>
      <c r="CQ591" t="s">
        <v>113</v>
      </c>
      <c r="CR591" t="s">
        <v>113</v>
      </c>
      <c r="CS591" t="s">
        <v>113</v>
      </c>
      <c r="CT591" t="s">
        <v>113</v>
      </c>
      <c r="CU591" t="s">
        <v>113</v>
      </c>
      <c r="CV591" t="s">
        <v>113</v>
      </c>
      <c r="CW591" t="s">
        <v>113</v>
      </c>
      <c r="CX591" t="s">
        <v>113</v>
      </c>
      <c r="CY591" t="s">
        <v>119</v>
      </c>
      <c r="CZ591" t="s">
        <v>121</v>
      </c>
    </row>
    <row r="592" spans="1:104" x14ac:dyDescent="0.3">
      <c r="A592" t="s">
        <v>3436</v>
      </c>
      <c r="B592" t="s">
        <v>3437</v>
      </c>
      <c r="C592" t="s">
        <v>3308</v>
      </c>
      <c r="D592" t="s">
        <v>108</v>
      </c>
      <c r="F592" t="s">
        <v>3438</v>
      </c>
      <c r="G592" t="s">
        <v>110</v>
      </c>
      <c r="I592" t="s">
        <v>3439</v>
      </c>
      <c r="J592" t="s">
        <v>112</v>
      </c>
      <c r="K592" t="s">
        <v>113</v>
      </c>
      <c r="L592" t="s">
        <v>906</v>
      </c>
      <c r="M592" t="s">
        <v>115</v>
      </c>
      <c r="P592" t="s">
        <v>113</v>
      </c>
      <c r="Q592" t="s">
        <v>116</v>
      </c>
      <c r="S592" t="s">
        <v>117</v>
      </c>
      <c r="T592" t="s">
        <v>113</v>
      </c>
      <c r="AD592" t="s">
        <v>113</v>
      </c>
      <c r="AG592" t="s">
        <v>119</v>
      </c>
      <c r="AI592" t="s">
        <v>119</v>
      </c>
      <c r="AJ592" t="s">
        <v>119</v>
      </c>
      <c r="BK592">
        <v>40</v>
      </c>
      <c r="BP592">
        <v>3</v>
      </c>
      <c r="CN592" t="s">
        <v>113</v>
      </c>
      <c r="CO592" t="s">
        <v>113</v>
      </c>
      <c r="CP592" t="s">
        <v>113</v>
      </c>
      <c r="CQ592" t="s">
        <v>113</v>
      </c>
      <c r="CR592" t="s">
        <v>113</v>
      </c>
      <c r="CS592" t="s">
        <v>113</v>
      </c>
      <c r="CT592" t="s">
        <v>113</v>
      </c>
      <c r="CU592" t="s">
        <v>113</v>
      </c>
      <c r="CV592" t="s">
        <v>113</v>
      </c>
      <c r="CW592" t="s">
        <v>113</v>
      </c>
      <c r="CX592" t="s">
        <v>113</v>
      </c>
      <c r="CY592" t="s">
        <v>119</v>
      </c>
      <c r="CZ592" t="s">
        <v>121</v>
      </c>
    </row>
    <row r="593" spans="1:104" x14ac:dyDescent="0.3">
      <c r="A593" t="s">
        <v>3440</v>
      </c>
      <c r="B593" t="s">
        <v>3441</v>
      </c>
      <c r="C593" t="s">
        <v>213</v>
      </c>
      <c r="D593" t="s">
        <v>108</v>
      </c>
      <c r="F593" t="s">
        <v>3442</v>
      </c>
      <c r="G593" t="s">
        <v>110</v>
      </c>
      <c r="I593" t="s">
        <v>3443</v>
      </c>
      <c r="J593" t="s">
        <v>127</v>
      </c>
      <c r="K593" t="s">
        <v>137</v>
      </c>
      <c r="M593" t="s">
        <v>115</v>
      </c>
      <c r="P593">
        <v>46139</v>
      </c>
      <c r="Q593" t="s">
        <v>140</v>
      </c>
      <c r="R593">
        <v>46139</v>
      </c>
      <c r="S593" t="s">
        <v>252</v>
      </c>
      <c r="T593" t="s">
        <v>142</v>
      </c>
      <c r="U593" t="s">
        <v>112</v>
      </c>
      <c r="V593" t="s">
        <v>21</v>
      </c>
      <c r="W593" t="s">
        <v>144</v>
      </c>
      <c r="X593" t="s">
        <v>312</v>
      </c>
      <c r="Y593" t="s">
        <v>312</v>
      </c>
      <c r="Z593" t="s">
        <v>144</v>
      </c>
      <c r="AA593" t="s">
        <v>144</v>
      </c>
      <c r="AB593" t="s">
        <v>387</v>
      </c>
      <c r="AC593" t="s">
        <v>1390</v>
      </c>
      <c r="AD593" t="s">
        <v>376</v>
      </c>
      <c r="AE593">
        <v>46152</v>
      </c>
      <c r="AF593">
        <v>46157</v>
      </c>
      <c r="AG593">
        <v>46157</v>
      </c>
      <c r="AH593">
        <v>46155</v>
      </c>
      <c r="AI593">
        <v>46160</v>
      </c>
      <c r="AJ593">
        <v>46160</v>
      </c>
      <c r="AK593">
        <v>46152</v>
      </c>
      <c r="AL593">
        <v>46157</v>
      </c>
      <c r="AM593">
        <v>46157</v>
      </c>
      <c r="AN593">
        <v>46155</v>
      </c>
      <c r="AO593">
        <v>46160</v>
      </c>
      <c r="AP593">
        <v>46160</v>
      </c>
      <c r="AQ593" t="s">
        <v>148</v>
      </c>
      <c r="AR593" t="s">
        <v>113</v>
      </c>
      <c r="AS593" t="s">
        <v>113</v>
      </c>
      <c r="AT593">
        <v>46151</v>
      </c>
      <c r="AU593">
        <v>46155</v>
      </c>
      <c r="AV593">
        <v>46155</v>
      </c>
      <c r="AW593">
        <v>46151</v>
      </c>
      <c r="AX593">
        <v>46155</v>
      </c>
      <c r="AY593">
        <v>46155</v>
      </c>
      <c r="AZ593">
        <v>46155</v>
      </c>
      <c r="BA593">
        <v>46164</v>
      </c>
      <c r="BB593">
        <v>46164</v>
      </c>
      <c r="BC593">
        <v>46152</v>
      </c>
      <c r="BD593">
        <v>46156</v>
      </c>
      <c r="BE593">
        <v>46156</v>
      </c>
      <c r="BF593" t="s">
        <v>275</v>
      </c>
      <c r="BG593">
        <v>46157</v>
      </c>
      <c r="BH593">
        <v>46168</v>
      </c>
      <c r="BI593">
        <v>46168</v>
      </c>
      <c r="BJ593" t="s">
        <v>387</v>
      </c>
      <c r="BK593">
        <v>29</v>
      </c>
      <c r="BL593">
        <v>46158</v>
      </c>
      <c r="BM593">
        <v>46172</v>
      </c>
      <c r="BN593">
        <v>46172</v>
      </c>
      <c r="BO593">
        <v>46163</v>
      </c>
      <c r="BP593">
        <v>46173</v>
      </c>
      <c r="BQ593">
        <v>46173</v>
      </c>
      <c r="BR593">
        <v>46171</v>
      </c>
      <c r="BS593">
        <v>46175</v>
      </c>
      <c r="BT593">
        <v>46175</v>
      </c>
      <c r="BU593">
        <v>46169</v>
      </c>
      <c r="BV593">
        <v>46173</v>
      </c>
      <c r="BW593">
        <v>46173</v>
      </c>
      <c r="BX593" t="s">
        <v>316</v>
      </c>
      <c r="BY593">
        <v>46164</v>
      </c>
      <c r="BZ593">
        <v>46164</v>
      </c>
      <c r="CA593">
        <v>46170</v>
      </c>
      <c r="CI593">
        <v>46171</v>
      </c>
      <c r="CJ593">
        <v>46170</v>
      </c>
      <c r="CK593">
        <v>46170</v>
      </c>
      <c r="CN593" t="s">
        <v>113</v>
      </c>
      <c r="CO593" t="s">
        <v>113</v>
      </c>
      <c r="CP593" t="s">
        <v>113</v>
      </c>
      <c r="CQ593" t="s">
        <v>113</v>
      </c>
      <c r="CR593">
        <v>46223</v>
      </c>
      <c r="CS593">
        <v>46129</v>
      </c>
      <c r="CT593" t="s">
        <v>151</v>
      </c>
      <c r="CU593" t="s">
        <v>113</v>
      </c>
      <c r="CV593" t="s">
        <v>113</v>
      </c>
      <c r="CW593" t="s">
        <v>113</v>
      </c>
      <c r="CX593" t="s">
        <v>113</v>
      </c>
      <c r="CY593" t="s">
        <v>2039</v>
      </c>
      <c r="CZ593" t="s">
        <v>153</v>
      </c>
    </row>
    <row r="594" spans="1:104" x14ac:dyDescent="0.3">
      <c r="A594" t="s">
        <v>3444</v>
      </c>
      <c r="B594" t="s">
        <v>3445</v>
      </c>
      <c r="C594" t="s">
        <v>3446</v>
      </c>
      <c r="D594" t="s">
        <v>108</v>
      </c>
      <c r="F594" t="s">
        <v>3447</v>
      </c>
      <c r="G594" t="s">
        <v>110</v>
      </c>
      <c r="I594" t="s">
        <v>3448</v>
      </c>
      <c r="J594" t="s">
        <v>112</v>
      </c>
      <c r="K594" t="s">
        <v>113</v>
      </c>
      <c r="L594" t="s">
        <v>906</v>
      </c>
      <c r="M594" t="s">
        <v>115</v>
      </c>
      <c r="P594" t="s">
        <v>113</v>
      </c>
      <c r="Q594" t="s">
        <v>116</v>
      </c>
      <c r="S594" t="s">
        <v>117</v>
      </c>
      <c r="T594" t="s">
        <v>113</v>
      </c>
      <c r="AD594" t="s">
        <v>113</v>
      </c>
      <c r="AG594" t="s">
        <v>119</v>
      </c>
      <c r="AI594" t="s">
        <v>119</v>
      </c>
      <c r="AJ594" t="s">
        <v>119</v>
      </c>
      <c r="BK594">
        <v>40</v>
      </c>
      <c r="BP594">
        <v>3</v>
      </c>
      <c r="CN594" t="s">
        <v>113</v>
      </c>
      <c r="CO594" t="s">
        <v>113</v>
      </c>
      <c r="CP594" t="s">
        <v>113</v>
      </c>
      <c r="CQ594" t="s">
        <v>113</v>
      </c>
      <c r="CR594" t="s">
        <v>113</v>
      </c>
      <c r="CS594" t="s">
        <v>113</v>
      </c>
      <c r="CT594" t="s">
        <v>113</v>
      </c>
      <c r="CU594" t="s">
        <v>113</v>
      </c>
      <c r="CV594" t="s">
        <v>113</v>
      </c>
      <c r="CW594" t="s">
        <v>113</v>
      </c>
      <c r="CX594" t="s">
        <v>113</v>
      </c>
      <c r="CY594" t="s">
        <v>119</v>
      </c>
      <c r="CZ594" t="s">
        <v>121</v>
      </c>
    </row>
    <row r="595" spans="1:104" x14ac:dyDescent="0.3">
      <c r="A595" t="s">
        <v>3449</v>
      </c>
      <c r="B595" t="s">
        <v>3450</v>
      </c>
      <c r="C595" t="s">
        <v>883</v>
      </c>
      <c r="D595" t="s">
        <v>108</v>
      </c>
      <c r="F595" t="s">
        <v>3451</v>
      </c>
      <c r="G595" t="s">
        <v>110</v>
      </c>
      <c r="I595" t="s">
        <v>3452</v>
      </c>
      <c r="J595" t="s">
        <v>112</v>
      </c>
      <c r="K595" t="s">
        <v>113</v>
      </c>
      <c r="L595" t="s">
        <v>906</v>
      </c>
      <c r="M595" t="s">
        <v>115</v>
      </c>
      <c r="P595" t="s">
        <v>113</v>
      </c>
      <c r="Q595" t="s">
        <v>116</v>
      </c>
      <c r="S595" t="s">
        <v>117</v>
      </c>
      <c r="T595" t="s">
        <v>113</v>
      </c>
      <c r="AD595" t="s">
        <v>113</v>
      </c>
      <c r="AG595" t="s">
        <v>119</v>
      </c>
      <c r="AI595" t="s">
        <v>119</v>
      </c>
      <c r="AJ595" t="s">
        <v>119</v>
      </c>
      <c r="BK595">
        <v>40</v>
      </c>
      <c r="BP595">
        <v>3</v>
      </c>
      <c r="CN595" t="s">
        <v>113</v>
      </c>
      <c r="CO595" t="s">
        <v>113</v>
      </c>
      <c r="CP595" t="s">
        <v>113</v>
      </c>
      <c r="CQ595" t="s">
        <v>113</v>
      </c>
      <c r="CR595" t="s">
        <v>113</v>
      </c>
      <c r="CS595" t="s">
        <v>113</v>
      </c>
      <c r="CT595" t="s">
        <v>113</v>
      </c>
      <c r="CU595" t="s">
        <v>113</v>
      </c>
      <c r="CV595" t="s">
        <v>113</v>
      </c>
      <c r="CW595" t="s">
        <v>113</v>
      </c>
      <c r="CX595" t="s">
        <v>113</v>
      </c>
      <c r="CY595" t="s">
        <v>119</v>
      </c>
      <c r="CZ595" t="s">
        <v>121</v>
      </c>
    </row>
    <row r="596" spans="1:104" x14ac:dyDescent="0.3">
      <c r="A596" t="s">
        <v>3453</v>
      </c>
      <c r="B596" t="s">
        <v>3454</v>
      </c>
      <c r="C596" t="s">
        <v>107</v>
      </c>
      <c r="D596" t="s">
        <v>108</v>
      </c>
      <c r="F596" t="s">
        <v>3455</v>
      </c>
      <c r="G596" t="s">
        <v>110</v>
      </c>
      <c r="J596" t="s">
        <v>2661</v>
      </c>
      <c r="K596" t="s">
        <v>113</v>
      </c>
      <c r="L596" t="s">
        <v>906</v>
      </c>
      <c r="M596" t="s">
        <v>115</v>
      </c>
      <c r="N596">
        <v>1</v>
      </c>
      <c r="P596">
        <v>46108</v>
      </c>
      <c r="Q596" t="s">
        <v>140</v>
      </c>
      <c r="R596">
        <v>46108</v>
      </c>
      <c r="S596" t="s">
        <v>252</v>
      </c>
      <c r="T596" t="s">
        <v>179</v>
      </c>
      <c r="U596" t="s">
        <v>2098</v>
      </c>
      <c r="V596" t="s">
        <v>143</v>
      </c>
      <c r="W596" t="s">
        <v>148</v>
      </c>
      <c r="X596" t="s">
        <v>148</v>
      </c>
      <c r="Y596" t="s">
        <v>148</v>
      </c>
      <c r="Z596" t="s">
        <v>148</v>
      </c>
      <c r="AA596" t="s">
        <v>148</v>
      </c>
      <c r="AB596" t="s">
        <v>1530</v>
      </c>
      <c r="AC596" t="s">
        <v>113</v>
      </c>
      <c r="AD596" t="s">
        <v>147</v>
      </c>
      <c r="AE596">
        <v>46126</v>
      </c>
      <c r="AF596">
        <v>46122</v>
      </c>
      <c r="AG596">
        <v>46122</v>
      </c>
      <c r="AH596">
        <v>46127</v>
      </c>
      <c r="AI596">
        <v>46122</v>
      </c>
      <c r="AJ596">
        <v>46122</v>
      </c>
      <c r="AK596">
        <v>46126</v>
      </c>
      <c r="AL596">
        <v>46122</v>
      </c>
      <c r="AM596">
        <v>46122</v>
      </c>
      <c r="AN596">
        <v>46127</v>
      </c>
      <c r="AO596">
        <v>46122</v>
      </c>
      <c r="AP596">
        <v>46122</v>
      </c>
      <c r="AQ596" t="s">
        <v>2662</v>
      </c>
      <c r="AR596">
        <v>46125</v>
      </c>
      <c r="AS596">
        <v>46125</v>
      </c>
      <c r="AT596">
        <v>46118</v>
      </c>
      <c r="AU596">
        <v>46118</v>
      </c>
      <c r="AV596">
        <v>46118</v>
      </c>
      <c r="AW596">
        <v>46118</v>
      </c>
      <c r="AX596">
        <v>46118</v>
      </c>
      <c r="AY596">
        <v>46118</v>
      </c>
      <c r="AZ596">
        <v>46130</v>
      </c>
      <c r="BA596">
        <v>46120</v>
      </c>
      <c r="BB596">
        <v>46120</v>
      </c>
      <c r="BC596">
        <v>46127</v>
      </c>
      <c r="BD596">
        <v>46127</v>
      </c>
      <c r="BE596">
        <v>46127</v>
      </c>
      <c r="BF596" t="s">
        <v>3456</v>
      </c>
      <c r="BG596">
        <v>46128</v>
      </c>
      <c r="BH596">
        <v>46128</v>
      </c>
      <c r="BI596">
        <v>46128</v>
      </c>
      <c r="BJ596" t="s">
        <v>1530</v>
      </c>
      <c r="BL596">
        <v>46128</v>
      </c>
      <c r="BM596">
        <v>46128</v>
      </c>
      <c r="BN596">
        <v>46128</v>
      </c>
      <c r="BO596">
        <v>46129</v>
      </c>
      <c r="BP596">
        <v>46128</v>
      </c>
      <c r="BQ596">
        <v>46128</v>
      </c>
      <c r="BR596">
        <v>46129</v>
      </c>
      <c r="BS596">
        <v>46129</v>
      </c>
      <c r="BT596">
        <v>46129</v>
      </c>
      <c r="BU596">
        <v>46140</v>
      </c>
      <c r="BV596">
        <v>46140</v>
      </c>
      <c r="BX596" t="s">
        <v>1469</v>
      </c>
      <c r="BY596">
        <v>46126</v>
      </c>
      <c r="BZ596">
        <v>46126</v>
      </c>
      <c r="CI596">
        <v>46122</v>
      </c>
      <c r="CJ596">
        <v>46122</v>
      </c>
      <c r="CK596">
        <v>46122</v>
      </c>
      <c r="CN596" t="s">
        <v>113</v>
      </c>
      <c r="CO596" t="s">
        <v>113</v>
      </c>
      <c r="CP596" t="s">
        <v>113</v>
      </c>
      <c r="CQ596" t="s">
        <v>113</v>
      </c>
      <c r="CR596" t="s">
        <v>113</v>
      </c>
      <c r="CS596" t="s">
        <v>113</v>
      </c>
      <c r="CT596" t="s">
        <v>113</v>
      </c>
      <c r="CU596" t="s">
        <v>113</v>
      </c>
      <c r="CV596" t="s">
        <v>113</v>
      </c>
      <c r="CW596" t="s">
        <v>113</v>
      </c>
      <c r="CX596" t="s">
        <v>113</v>
      </c>
      <c r="CY596" t="s">
        <v>119</v>
      </c>
      <c r="CZ596" t="s">
        <v>121</v>
      </c>
    </row>
    <row r="597" spans="1:104" x14ac:dyDescent="0.3">
      <c r="A597" t="s">
        <v>3457</v>
      </c>
      <c r="B597" t="s">
        <v>3458</v>
      </c>
      <c r="C597" t="s">
        <v>107</v>
      </c>
      <c r="D597" t="s">
        <v>108</v>
      </c>
      <c r="F597" t="s">
        <v>3459</v>
      </c>
      <c r="G597" t="s">
        <v>110</v>
      </c>
      <c r="I597" t="s">
        <v>3460</v>
      </c>
      <c r="J597" t="s">
        <v>3461</v>
      </c>
      <c r="K597" t="s">
        <v>113</v>
      </c>
      <c r="L597" t="s">
        <v>2634</v>
      </c>
      <c r="M597" t="s">
        <v>115</v>
      </c>
      <c r="N597">
        <v>3</v>
      </c>
      <c r="O597" t="s">
        <v>3462</v>
      </c>
      <c r="P597">
        <v>46034</v>
      </c>
      <c r="Q597" t="s">
        <v>140</v>
      </c>
      <c r="R597">
        <v>46034</v>
      </c>
      <c r="S597" t="s">
        <v>252</v>
      </c>
      <c r="T597" t="s">
        <v>1422</v>
      </c>
      <c r="U597" t="s">
        <v>2098</v>
      </c>
      <c r="V597" t="s">
        <v>21</v>
      </c>
      <c r="W597" t="s">
        <v>148</v>
      </c>
      <c r="X597" t="s">
        <v>148</v>
      </c>
      <c r="Y597" t="s">
        <v>148</v>
      </c>
      <c r="Z597" t="s">
        <v>148</v>
      </c>
      <c r="AA597" t="s">
        <v>148</v>
      </c>
      <c r="AB597" t="s">
        <v>2636</v>
      </c>
      <c r="AC597" t="s">
        <v>2637</v>
      </c>
      <c r="AD597" t="s">
        <v>147</v>
      </c>
      <c r="AE597">
        <v>46036</v>
      </c>
      <c r="AF597">
        <v>46036</v>
      </c>
      <c r="AG597">
        <v>46036</v>
      </c>
      <c r="AH597">
        <v>46036</v>
      </c>
      <c r="AI597">
        <v>46036</v>
      </c>
      <c r="AJ597">
        <v>46036</v>
      </c>
      <c r="AK597">
        <v>46034</v>
      </c>
      <c r="AL597">
        <v>46034</v>
      </c>
      <c r="AM597">
        <v>46034</v>
      </c>
      <c r="AN597">
        <v>46037</v>
      </c>
      <c r="AO597">
        <v>46037</v>
      </c>
      <c r="AP597">
        <v>46037</v>
      </c>
      <c r="AQ597" t="s">
        <v>2638</v>
      </c>
      <c r="AR597">
        <v>46037</v>
      </c>
      <c r="AS597">
        <v>46037</v>
      </c>
      <c r="AT597">
        <v>46146</v>
      </c>
      <c r="AU597">
        <v>46146</v>
      </c>
      <c r="AV597">
        <v>46146</v>
      </c>
      <c r="AW597">
        <v>46146</v>
      </c>
      <c r="AX597">
        <v>46146</v>
      </c>
      <c r="AY597">
        <v>46146</v>
      </c>
      <c r="AZ597">
        <v>46071</v>
      </c>
      <c r="BA597">
        <v>46157</v>
      </c>
      <c r="BB597">
        <v>46157</v>
      </c>
      <c r="BC597">
        <v>46147</v>
      </c>
      <c r="BD597">
        <v>46147</v>
      </c>
      <c r="BE597">
        <v>46147</v>
      </c>
      <c r="BF597" t="s">
        <v>2098</v>
      </c>
      <c r="BG597">
        <v>46152</v>
      </c>
      <c r="BH597">
        <v>46151</v>
      </c>
      <c r="BI597">
        <v>46151</v>
      </c>
      <c r="BJ597" t="s">
        <v>2636</v>
      </c>
      <c r="BL597">
        <v>46157</v>
      </c>
      <c r="BM597">
        <v>46157</v>
      </c>
      <c r="BN597">
        <v>46157</v>
      </c>
      <c r="BO597">
        <v>46160</v>
      </c>
      <c r="BP597">
        <v>46160</v>
      </c>
      <c r="BQ597">
        <v>46160</v>
      </c>
      <c r="BR597">
        <v>46167</v>
      </c>
      <c r="BS597">
        <v>46170</v>
      </c>
      <c r="BT597">
        <v>46170</v>
      </c>
      <c r="BU597">
        <v>46167</v>
      </c>
      <c r="BV597">
        <v>46168</v>
      </c>
      <c r="BW597">
        <v>46168</v>
      </c>
      <c r="BX597" t="s">
        <v>1469</v>
      </c>
      <c r="BY597">
        <v>46099</v>
      </c>
      <c r="BZ597">
        <v>46099</v>
      </c>
      <c r="CA597">
        <v>46099</v>
      </c>
      <c r="CI597">
        <v>46045</v>
      </c>
      <c r="CJ597">
        <v>46038</v>
      </c>
      <c r="CK597">
        <v>46038</v>
      </c>
      <c r="CN597" t="s">
        <v>113</v>
      </c>
      <c r="CO597" t="s">
        <v>113</v>
      </c>
      <c r="CP597" t="s">
        <v>113</v>
      </c>
      <c r="CQ597" t="s">
        <v>113</v>
      </c>
      <c r="CR597" t="s">
        <v>113</v>
      </c>
      <c r="CS597" t="s">
        <v>113</v>
      </c>
      <c r="CT597" t="s">
        <v>113</v>
      </c>
      <c r="CU597" t="s">
        <v>113</v>
      </c>
      <c r="CV597" t="s">
        <v>113</v>
      </c>
      <c r="CW597" t="s">
        <v>113</v>
      </c>
      <c r="CX597" t="s">
        <v>113</v>
      </c>
      <c r="CY597" t="s">
        <v>119</v>
      </c>
      <c r="CZ597" t="s">
        <v>121</v>
      </c>
    </row>
    <row r="598" spans="1:104" x14ac:dyDescent="0.3">
      <c r="A598" t="s">
        <v>3463</v>
      </c>
      <c r="B598" t="s">
        <v>3464</v>
      </c>
      <c r="C598" t="s">
        <v>213</v>
      </c>
      <c r="D598" t="s">
        <v>108</v>
      </c>
      <c r="F598" t="s">
        <v>3465</v>
      </c>
      <c r="G598" t="s">
        <v>110</v>
      </c>
      <c r="J598" t="s">
        <v>2661</v>
      </c>
      <c r="K598" t="s">
        <v>113</v>
      </c>
      <c r="L598" t="s">
        <v>906</v>
      </c>
      <c r="M598" t="s">
        <v>115</v>
      </c>
      <c r="N598">
        <v>1</v>
      </c>
      <c r="P598">
        <v>46107</v>
      </c>
      <c r="Q598" t="s">
        <v>140</v>
      </c>
      <c r="R598">
        <v>46108</v>
      </c>
      <c r="S598" t="s">
        <v>252</v>
      </c>
      <c r="T598" t="s">
        <v>179</v>
      </c>
      <c r="U598" t="s">
        <v>2098</v>
      </c>
      <c r="V598" t="s">
        <v>143</v>
      </c>
      <c r="W598" t="s">
        <v>148</v>
      </c>
      <c r="X598" t="s">
        <v>148</v>
      </c>
      <c r="Y598" t="s">
        <v>148</v>
      </c>
      <c r="Z598" t="s">
        <v>148</v>
      </c>
      <c r="AA598" t="s">
        <v>148</v>
      </c>
      <c r="AB598" t="s">
        <v>1530</v>
      </c>
      <c r="AC598" t="s">
        <v>113</v>
      </c>
      <c r="AD598" t="s">
        <v>147</v>
      </c>
      <c r="AE598">
        <v>46126</v>
      </c>
      <c r="AF598">
        <v>46125</v>
      </c>
      <c r="AG598">
        <v>46125</v>
      </c>
      <c r="AH598">
        <v>46127</v>
      </c>
      <c r="AI598">
        <v>46125</v>
      </c>
      <c r="AJ598">
        <v>46125</v>
      </c>
      <c r="AK598">
        <v>46126</v>
      </c>
      <c r="AL598">
        <v>46125</v>
      </c>
      <c r="AM598">
        <v>46125</v>
      </c>
      <c r="AN598">
        <v>46127</v>
      </c>
      <c r="AO598">
        <v>46125</v>
      </c>
      <c r="AP598">
        <v>46125</v>
      </c>
      <c r="AQ598" t="s">
        <v>2662</v>
      </c>
      <c r="AR598">
        <v>46125</v>
      </c>
      <c r="AS598">
        <v>46125</v>
      </c>
      <c r="AT598">
        <v>46118</v>
      </c>
      <c r="AU598">
        <v>46118</v>
      </c>
      <c r="AV598">
        <v>46118</v>
      </c>
      <c r="AW598">
        <v>46118</v>
      </c>
      <c r="AX598">
        <v>46118</v>
      </c>
      <c r="AY598">
        <v>46118</v>
      </c>
      <c r="AZ598">
        <v>46130</v>
      </c>
      <c r="BA598">
        <v>46120</v>
      </c>
      <c r="BB598">
        <v>46120</v>
      </c>
      <c r="BC598">
        <v>46127</v>
      </c>
      <c r="BD598">
        <v>46127</v>
      </c>
      <c r="BE598">
        <v>46127</v>
      </c>
      <c r="BF598" t="s">
        <v>3456</v>
      </c>
      <c r="BG598">
        <v>46128</v>
      </c>
      <c r="BH598">
        <v>46128</v>
      </c>
      <c r="BI598">
        <v>46128</v>
      </c>
      <c r="BJ598" t="s">
        <v>1530</v>
      </c>
      <c r="BL598">
        <v>46128</v>
      </c>
      <c r="BM598">
        <v>46128</v>
      </c>
      <c r="BN598">
        <v>46128</v>
      </c>
      <c r="BO598">
        <v>46129</v>
      </c>
      <c r="BP598">
        <v>46128</v>
      </c>
      <c r="BQ598">
        <v>46128</v>
      </c>
      <c r="BR598">
        <v>46129</v>
      </c>
      <c r="BS598">
        <v>46129</v>
      </c>
      <c r="BT598">
        <v>46129</v>
      </c>
      <c r="BU598">
        <v>46140</v>
      </c>
      <c r="BV598">
        <v>46140</v>
      </c>
      <c r="BX598" t="s">
        <v>1469</v>
      </c>
      <c r="BY598">
        <v>46126</v>
      </c>
      <c r="BZ598">
        <v>46126</v>
      </c>
      <c r="CI598">
        <v>46122</v>
      </c>
      <c r="CJ598">
        <v>46122</v>
      </c>
      <c r="CK598">
        <v>46122</v>
      </c>
      <c r="CN598" t="s">
        <v>113</v>
      </c>
      <c r="CO598" t="s">
        <v>113</v>
      </c>
      <c r="CP598" t="s">
        <v>113</v>
      </c>
      <c r="CQ598" t="s">
        <v>113</v>
      </c>
      <c r="CR598" t="s">
        <v>113</v>
      </c>
      <c r="CS598" t="s">
        <v>113</v>
      </c>
      <c r="CT598" t="s">
        <v>113</v>
      </c>
      <c r="CU598" t="s">
        <v>113</v>
      </c>
      <c r="CV598" t="s">
        <v>113</v>
      </c>
      <c r="CW598" t="s">
        <v>113</v>
      </c>
      <c r="CX598" t="s">
        <v>113</v>
      </c>
      <c r="CY598" t="s">
        <v>119</v>
      </c>
      <c r="CZ598" t="s">
        <v>121</v>
      </c>
    </row>
    <row r="599" spans="1:104" x14ac:dyDescent="0.3">
      <c r="A599" t="s">
        <v>3466</v>
      </c>
      <c r="B599" t="s">
        <v>3467</v>
      </c>
      <c r="C599" t="s">
        <v>107</v>
      </c>
      <c r="D599" t="s">
        <v>108</v>
      </c>
      <c r="F599" t="s">
        <v>3468</v>
      </c>
      <c r="G599" t="s">
        <v>110</v>
      </c>
      <c r="J599" t="s">
        <v>2661</v>
      </c>
      <c r="K599" t="s">
        <v>113</v>
      </c>
      <c r="L599" t="s">
        <v>906</v>
      </c>
      <c r="M599" t="s">
        <v>115</v>
      </c>
      <c r="N599">
        <v>1</v>
      </c>
      <c r="P599">
        <v>46107</v>
      </c>
      <c r="Q599" t="s">
        <v>140</v>
      </c>
      <c r="R599">
        <v>46108</v>
      </c>
      <c r="S599" t="s">
        <v>252</v>
      </c>
      <c r="T599" t="s">
        <v>179</v>
      </c>
      <c r="U599" t="s">
        <v>2098</v>
      </c>
      <c r="V599" t="s">
        <v>143</v>
      </c>
      <c r="W599" t="s">
        <v>148</v>
      </c>
      <c r="X599" t="s">
        <v>148</v>
      </c>
      <c r="Y599" t="s">
        <v>148</v>
      </c>
      <c r="Z599" t="s">
        <v>148</v>
      </c>
      <c r="AA599" t="s">
        <v>148</v>
      </c>
      <c r="AB599" t="s">
        <v>1530</v>
      </c>
      <c r="AC599" t="s">
        <v>113</v>
      </c>
      <c r="AD599" t="s">
        <v>147</v>
      </c>
      <c r="AE599">
        <v>46126</v>
      </c>
      <c r="AF599">
        <v>46126</v>
      </c>
      <c r="AG599">
        <v>46126</v>
      </c>
      <c r="AH599">
        <v>46127</v>
      </c>
      <c r="AI599">
        <v>46126</v>
      </c>
      <c r="AJ599">
        <v>46126</v>
      </c>
      <c r="AK599">
        <v>46126</v>
      </c>
      <c r="AL599">
        <v>46126</v>
      </c>
      <c r="AM599">
        <v>46126</v>
      </c>
      <c r="AN599">
        <v>46127</v>
      </c>
      <c r="AO599">
        <v>46126</v>
      </c>
      <c r="AP599">
        <v>46126</v>
      </c>
      <c r="AQ599" t="s">
        <v>2662</v>
      </c>
      <c r="AR599">
        <v>46129</v>
      </c>
      <c r="AS599">
        <v>46129</v>
      </c>
      <c r="AT599">
        <v>46118</v>
      </c>
      <c r="AU599">
        <v>46118</v>
      </c>
      <c r="AV599">
        <v>46118</v>
      </c>
      <c r="AW599">
        <v>46118</v>
      </c>
      <c r="AX599">
        <v>46118</v>
      </c>
      <c r="AY599">
        <v>46118</v>
      </c>
      <c r="AZ599">
        <v>46130</v>
      </c>
      <c r="BA599">
        <v>46120</v>
      </c>
      <c r="BB599">
        <v>46120</v>
      </c>
      <c r="BC599">
        <v>46127</v>
      </c>
      <c r="BD599">
        <v>46127</v>
      </c>
      <c r="BE599">
        <v>46127</v>
      </c>
      <c r="BF599" t="s">
        <v>3456</v>
      </c>
      <c r="BG599">
        <v>46128</v>
      </c>
      <c r="BH599">
        <v>46128</v>
      </c>
      <c r="BI599">
        <v>46128</v>
      </c>
      <c r="BJ599" t="s">
        <v>1530</v>
      </c>
      <c r="BL599">
        <v>46128</v>
      </c>
      <c r="BM599">
        <v>46128</v>
      </c>
      <c r="BN599">
        <v>46128</v>
      </c>
      <c r="BO599">
        <v>46129</v>
      </c>
      <c r="BP599">
        <v>46129</v>
      </c>
      <c r="BQ599">
        <v>46129</v>
      </c>
      <c r="BR599">
        <v>46129</v>
      </c>
      <c r="BS599">
        <v>46129</v>
      </c>
      <c r="BT599">
        <v>46129</v>
      </c>
      <c r="BU599">
        <v>46140</v>
      </c>
      <c r="BV599">
        <v>46140</v>
      </c>
      <c r="BX599" t="s">
        <v>1469</v>
      </c>
      <c r="BY599">
        <v>46126</v>
      </c>
      <c r="BZ599">
        <v>46126</v>
      </c>
      <c r="CI599">
        <v>46122</v>
      </c>
      <c r="CJ599">
        <v>46122</v>
      </c>
      <c r="CK599">
        <v>46122</v>
      </c>
      <c r="CN599" t="s">
        <v>113</v>
      </c>
      <c r="CO599" t="s">
        <v>113</v>
      </c>
      <c r="CP599" t="s">
        <v>113</v>
      </c>
      <c r="CQ599" t="s">
        <v>113</v>
      </c>
      <c r="CR599" t="s">
        <v>113</v>
      </c>
      <c r="CS599" t="s">
        <v>113</v>
      </c>
      <c r="CT599" t="s">
        <v>113</v>
      </c>
      <c r="CU599" t="s">
        <v>113</v>
      </c>
      <c r="CV599" t="s">
        <v>113</v>
      </c>
      <c r="CW599" t="s">
        <v>113</v>
      </c>
      <c r="CX599" t="s">
        <v>113</v>
      </c>
      <c r="CY599" t="s">
        <v>119</v>
      </c>
      <c r="CZ599" t="s">
        <v>121</v>
      </c>
    </row>
    <row r="600" spans="1:104" x14ac:dyDescent="0.3">
      <c r="A600" t="s">
        <v>3469</v>
      </c>
      <c r="B600" t="s">
        <v>3470</v>
      </c>
      <c r="C600" t="s">
        <v>292</v>
      </c>
      <c r="D600" t="s">
        <v>108</v>
      </c>
      <c r="F600" t="s">
        <v>3471</v>
      </c>
      <c r="G600" t="s">
        <v>110</v>
      </c>
      <c r="I600" t="s">
        <v>3472</v>
      </c>
      <c r="J600" t="s">
        <v>2098</v>
      </c>
      <c r="K600" t="s">
        <v>113</v>
      </c>
      <c r="M600" t="s">
        <v>115</v>
      </c>
      <c r="N600">
        <v>1</v>
      </c>
      <c r="P600">
        <v>46161</v>
      </c>
      <c r="Q600" t="s">
        <v>140</v>
      </c>
      <c r="R600">
        <v>46161</v>
      </c>
      <c r="S600" t="s">
        <v>252</v>
      </c>
      <c r="T600" t="s">
        <v>1422</v>
      </c>
      <c r="U600" t="s">
        <v>2098</v>
      </c>
      <c r="V600" t="s">
        <v>3473</v>
      </c>
      <c r="W600" t="s">
        <v>148</v>
      </c>
      <c r="X600" t="s">
        <v>148</v>
      </c>
      <c r="Y600" t="s">
        <v>148</v>
      </c>
      <c r="Z600" t="s">
        <v>148</v>
      </c>
      <c r="AA600" t="s">
        <v>148</v>
      </c>
      <c r="AB600" t="s">
        <v>1530</v>
      </c>
      <c r="AC600" t="s">
        <v>113</v>
      </c>
      <c r="AD600" t="s">
        <v>147</v>
      </c>
      <c r="AE600">
        <v>46169</v>
      </c>
      <c r="AF600">
        <v>46169</v>
      </c>
      <c r="AG600">
        <v>46169</v>
      </c>
      <c r="AH600">
        <v>46175</v>
      </c>
      <c r="AI600">
        <v>46169</v>
      </c>
      <c r="AJ600">
        <v>46169</v>
      </c>
      <c r="AK600">
        <v>46169</v>
      </c>
      <c r="AL600">
        <v>46169</v>
      </c>
      <c r="AM600">
        <v>46169</v>
      </c>
      <c r="AN600">
        <v>46175</v>
      </c>
      <c r="AO600">
        <v>46169</v>
      </c>
      <c r="AP600">
        <v>46169</v>
      </c>
      <c r="AQ600" t="s">
        <v>2662</v>
      </c>
      <c r="AR600">
        <v>46170</v>
      </c>
      <c r="AS600">
        <v>46170</v>
      </c>
      <c r="AT600">
        <v>46175</v>
      </c>
      <c r="AU600">
        <v>46168</v>
      </c>
      <c r="AV600">
        <v>46168</v>
      </c>
      <c r="AW600">
        <v>46175</v>
      </c>
      <c r="AX600">
        <v>46168</v>
      </c>
      <c r="AY600">
        <v>46168</v>
      </c>
      <c r="AZ600">
        <v>46185</v>
      </c>
      <c r="BA600">
        <v>46171</v>
      </c>
      <c r="BB600">
        <v>46171</v>
      </c>
      <c r="BC600">
        <v>46177</v>
      </c>
      <c r="BD600">
        <v>46169</v>
      </c>
      <c r="BE600">
        <v>46169</v>
      </c>
      <c r="BF600" t="s">
        <v>2098</v>
      </c>
      <c r="BG600">
        <v>46187</v>
      </c>
      <c r="BH600">
        <v>46170</v>
      </c>
      <c r="BI600">
        <v>46170</v>
      </c>
      <c r="BJ600" t="s">
        <v>1530</v>
      </c>
      <c r="BL600">
        <v>46190</v>
      </c>
      <c r="BM600">
        <v>46171</v>
      </c>
      <c r="BN600">
        <v>46171</v>
      </c>
      <c r="BO600">
        <v>46193</v>
      </c>
      <c r="BP600">
        <v>46172</v>
      </c>
      <c r="BQ600">
        <v>46172</v>
      </c>
      <c r="BR600">
        <v>46199</v>
      </c>
      <c r="BS600">
        <v>46173</v>
      </c>
      <c r="BT600">
        <v>46173</v>
      </c>
      <c r="BU600">
        <v>46199</v>
      </c>
      <c r="BV600">
        <v>46173</v>
      </c>
      <c r="BW600">
        <v>46173</v>
      </c>
      <c r="BX600" t="s">
        <v>1469</v>
      </c>
      <c r="BY600">
        <v>46167</v>
      </c>
      <c r="BZ600">
        <v>46167</v>
      </c>
      <c r="CA600">
        <v>46173</v>
      </c>
      <c r="CI600">
        <v>46199</v>
      </c>
      <c r="CJ600">
        <v>46173</v>
      </c>
      <c r="CK600">
        <v>46173</v>
      </c>
      <c r="CN600" t="s">
        <v>113</v>
      </c>
      <c r="CO600" t="s">
        <v>113</v>
      </c>
      <c r="CP600" t="s">
        <v>113</v>
      </c>
      <c r="CQ600" t="s">
        <v>113</v>
      </c>
      <c r="CR600" t="s">
        <v>113</v>
      </c>
      <c r="CS600" t="s">
        <v>113</v>
      </c>
      <c r="CT600" t="s">
        <v>113</v>
      </c>
      <c r="CU600" t="s">
        <v>113</v>
      </c>
      <c r="CV600" t="s">
        <v>113</v>
      </c>
      <c r="CW600" t="s">
        <v>113</v>
      </c>
      <c r="CX600" t="s">
        <v>113</v>
      </c>
      <c r="CY600" t="s">
        <v>119</v>
      </c>
      <c r="CZ600" t="s">
        <v>121</v>
      </c>
    </row>
    <row r="601" spans="1:104" x14ac:dyDescent="0.3">
      <c r="A601" t="s">
        <v>3474</v>
      </c>
      <c r="B601" t="s">
        <v>3475</v>
      </c>
      <c r="C601" t="s">
        <v>107</v>
      </c>
      <c r="D601" t="s">
        <v>108</v>
      </c>
      <c r="F601" t="s">
        <v>3476</v>
      </c>
      <c r="G601" t="s">
        <v>110</v>
      </c>
      <c r="J601" t="s">
        <v>2661</v>
      </c>
      <c r="K601" t="s">
        <v>113</v>
      </c>
      <c r="L601" t="s">
        <v>906</v>
      </c>
      <c r="M601" t="s">
        <v>115</v>
      </c>
      <c r="N601">
        <v>1</v>
      </c>
      <c r="P601">
        <v>46107</v>
      </c>
      <c r="Q601" t="s">
        <v>140</v>
      </c>
      <c r="R601">
        <v>46108</v>
      </c>
      <c r="S601" t="s">
        <v>252</v>
      </c>
      <c r="T601" t="s">
        <v>179</v>
      </c>
      <c r="U601" t="s">
        <v>2098</v>
      </c>
      <c r="V601" t="s">
        <v>143</v>
      </c>
      <c r="W601" t="s">
        <v>148</v>
      </c>
      <c r="X601" t="s">
        <v>148</v>
      </c>
      <c r="Y601" t="s">
        <v>148</v>
      </c>
      <c r="Z601" t="s">
        <v>148</v>
      </c>
      <c r="AA601" t="s">
        <v>148</v>
      </c>
      <c r="AB601" t="s">
        <v>1530</v>
      </c>
      <c r="AC601" t="s">
        <v>113</v>
      </c>
      <c r="AD601" t="s">
        <v>147</v>
      </c>
      <c r="AE601">
        <v>46126</v>
      </c>
      <c r="AF601">
        <v>46126</v>
      </c>
      <c r="AG601">
        <v>46126</v>
      </c>
      <c r="AH601">
        <v>46127</v>
      </c>
      <c r="AI601">
        <v>46126</v>
      </c>
      <c r="AJ601">
        <v>46126</v>
      </c>
      <c r="AK601">
        <v>46126</v>
      </c>
      <c r="AL601">
        <v>46126</v>
      </c>
      <c r="AM601">
        <v>46126</v>
      </c>
      <c r="AN601">
        <v>46127</v>
      </c>
      <c r="AO601">
        <v>46126</v>
      </c>
      <c r="AP601">
        <v>46126</v>
      </c>
      <c r="AQ601" t="s">
        <v>2662</v>
      </c>
      <c r="AR601">
        <v>46128</v>
      </c>
      <c r="AS601">
        <v>46128</v>
      </c>
      <c r="AT601">
        <v>46118</v>
      </c>
      <c r="AU601">
        <v>46118</v>
      </c>
      <c r="AV601">
        <v>46118</v>
      </c>
      <c r="AW601">
        <v>46118</v>
      </c>
      <c r="AX601">
        <v>46118</v>
      </c>
      <c r="AY601">
        <v>46118</v>
      </c>
      <c r="AZ601">
        <v>46130</v>
      </c>
      <c r="BA601">
        <v>46130</v>
      </c>
      <c r="BB601">
        <v>46130</v>
      </c>
      <c r="BC601">
        <v>46127</v>
      </c>
      <c r="BD601">
        <v>46127</v>
      </c>
      <c r="BE601">
        <v>46127</v>
      </c>
      <c r="BG601">
        <v>46128</v>
      </c>
      <c r="BH601">
        <v>46128</v>
      </c>
      <c r="BI601">
        <v>46128</v>
      </c>
      <c r="BJ601" t="s">
        <v>1530</v>
      </c>
      <c r="BL601">
        <v>46128</v>
      </c>
      <c r="BM601">
        <v>46128</v>
      </c>
      <c r="BN601">
        <v>46128</v>
      </c>
      <c r="BO601">
        <v>46129</v>
      </c>
      <c r="BP601">
        <v>46129</v>
      </c>
      <c r="BQ601">
        <v>46129</v>
      </c>
      <c r="BR601">
        <v>46129</v>
      </c>
      <c r="BS601">
        <v>46132</v>
      </c>
      <c r="BT601">
        <v>46132</v>
      </c>
      <c r="BU601">
        <v>46140</v>
      </c>
      <c r="BV601">
        <v>46132</v>
      </c>
      <c r="BW601">
        <v>46132</v>
      </c>
      <c r="BX601" t="s">
        <v>1469</v>
      </c>
      <c r="BY601">
        <v>46126</v>
      </c>
      <c r="BZ601">
        <v>46126</v>
      </c>
      <c r="CI601">
        <v>46122</v>
      </c>
      <c r="CJ601">
        <v>46122</v>
      </c>
      <c r="CK601">
        <v>46122</v>
      </c>
      <c r="CN601" t="s">
        <v>113</v>
      </c>
      <c r="CO601" t="s">
        <v>113</v>
      </c>
      <c r="CP601" t="s">
        <v>113</v>
      </c>
      <c r="CQ601" t="s">
        <v>113</v>
      </c>
      <c r="CR601" t="s">
        <v>113</v>
      </c>
      <c r="CS601" t="s">
        <v>113</v>
      </c>
      <c r="CT601" t="s">
        <v>113</v>
      </c>
      <c r="CU601" t="s">
        <v>113</v>
      </c>
      <c r="CV601" t="s">
        <v>113</v>
      </c>
      <c r="CW601" t="s">
        <v>113</v>
      </c>
      <c r="CX601" t="s">
        <v>113</v>
      </c>
      <c r="CY601" t="s">
        <v>119</v>
      </c>
      <c r="CZ601" t="s">
        <v>121</v>
      </c>
    </row>
    <row r="602" spans="1:104" x14ac:dyDescent="0.3">
      <c r="A602" t="s">
        <v>3477</v>
      </c>
      <c r="B602" t="s">
        <v>3478</v>
      </c>
      <c r="C602" t="s">
        <v>107</v>
      </c>
      <c r="D602" t="s">
        <v>108</v>
      </c>
      <c r="F602" t="s">
        <v>3479</v>
      </c>
      <c r="G602" t="s">
        <v>110</v>
      </c>
      <c r="I602" t="s">
        <v>3480</v>
      </c>
      <c r="J602" t="s">
        <v>1148</v>
      </c>
      <c r="K602" t="s">
        <v>137</v>
      </c>
      <c r="L602" t="s">
        <v>2634</v>
      </c>
      <c r="M602" t="s">
        <v>115</v>
      </c>
      <c r="N602">
        <v>1</v>
      </c>
      <c r="O602" t="s">
        <v>2465</v>
      </c>
      <c r="P602">
        <v>46132</v>
      </c>
      <c r="Q602" t="s">
        <v>140</v>
      </c>
      <c r="R602">
        <v>46137</v>
      </c>
      <c r="S602" t="s">
        <v>252</v>
      </c>
      <c r="T602" t="s">
        <v>1408</v>
      </c>
      <c r="U602" t="s">
        <v>112</v>
      </c>
      <c r="V602" t="s">
        <v>21</v>
      </c>
      <c r="W602" t="s">
        <v>144</v>
      </c>
      <c r="X602" t="s">
        <v>312</v>
      </c>
      <c r="Y602" t="s">
        <v>144</v>
      </c>
      <c r="Z602" t="s">
        <v>144</v>
      </c>
      <c r="AA602" t="s">
        <v>144</v>
      </c>
      <c r="AB602" t="s">
        <v>387</v>
      </c>
      <c r="AC602" t="s">
        <v>146</v>
      </c>
      <c r="AD602" t="s">
        <v>376</v>
      </c>
      <c r="AE602">
        <v>46146</v>
      </c>
      <c r="AF602">
        <v>46146</v>
      </c>
      <c r="AG602">
        <v>46146</v>
      </c>
      <c r="AH602">
        <v>46148</v>
      </c>
      <c r="AI602">
        <v>46148</v>
      </c>
      <c r="AJ602">
        <v>46148</v>
      </c>
      <c r="AK602">
        <v>46154</v>
      </c>
      <c r="AL602">
        <v>46185</v>
      </c>
      <c r="AM602">
        <v>46185</v>
      </c>
      <c r="AN602">
        <v>46156</v>
      </c>
      <c r="AO602">
        <v>46188</v>
      </c>
      <c r="AP602">
        <v>46188</v>
      </c>
      <c r="AQ602" t="s">
        <v>148</v>
      </c>
      <c r="AR602" t="s">
        <v>148</v>
      </c>
      <c r="AS602" t="s">
        <v>148</v>
      </c>
      <c r="AT602">
        <v>46147</v>
      </c>
      <c r="AU602">
        <v>46147</v>
      </c>
      <c r="AV602">
        <v>46147</v>
      </c>
      <c r="AW602">
        <v>46147</v>
      </c>
      <c r="AX602">
        <v>46147</v>
      </c>
      <c r="AY602">
        <v>46147</v>
      </c>
      <c r="AZ602">
        <v>46153</v>
      </c>
      <c r="BA602">
        <v>46169</v>
      </c>
      <c r="BB602">
        <v>46169</v>
      </c>
      <c r="BC602">
        <v>46148</v>
      </c>
      <c r="BD602">
        <v>46157</v>
      </c>
      <c r="BE602">
        <v>46157</v>
      </c>
      <c r="BF602" t="s">
        <v>196</v>
      </c>
      <c r="BG602">
        <v>46154</v>
      </c>
      <c r="BH602">
        <v>46175</v>
      </c>
      <c r="BI602">
        <v>46175</v>
      </c>
      <c r="BJ602" t="s">
        <v>387</v>
      </c>
      <c r="BK602" t="s">
        <v>3481</v>
      </c>
      <c r="BL602">
        <v>46157</v>
      </c>
      <c r="BM602">
        <v>46191</v>
      </c>
      <c r="BN602">
        <v>46191</v>
      </c>
      <c r="BO602">
        <v>46158</v>
      </c>
      <c r="BP602">
        <v>46224</v>
      </c>
      <c r="BQ602">
        <v>46224</v>
      </c>
      <c r="BR602">
        <v>46169</v>
      </c>
      <c r="BS602">
        <v>46225</v>
      </c>
      <c r="BT602">
        <v>46225</v>
      </c>
      <c r="BU602">
        <v>46167</v>
      </c>
      <c r="BV602">
        <v>46224</v>
      </c>
      <c r="BW602">
        <v>46224</v>
      </c>
      <c r="BX602" t="s">
        <v>316</v>
      </c>
      <c r="BY602">
        <v>46168</v>
      </c>
      <c r="BZ602">
        <v>46168</v>
      </c>
      <c r="CA602">
        <v>46169</v>
      </c>
      <c r="CI602">
        <v>46169</v>
      </c>
      <c r="CJ602">
        <v>46169</v>
      </c>
      <c r="CK602">
        <v>46169</v>
      </c>
      <c r="CN602" t="s">
        <v>113</v>
      </c>
      <c r="CO602" t="s">
        <v>113</v>
      </c>
      <c r="CP602" t="s">
        <v>113</v>
      </c>
      <c r="CQ602" t="s">
        <v>113</v>
      </c>
      <c r="CR602">
        <v>46160</v>
      </c>
      <c r="CS602">
        <v>46129</v>
      </c>
      <c r="CT602" t="s">
        <v>151</v>
      </c>
      <c r="CU602" t="s">
        <v>113</v>
      </c>
      <c r="CV602" t="s">
        <v>113</v>
      </c>
      <c r="CW602" t="s">
        <v>113</v>
      </c>
      <c r="CX602" t="s">
        <v>113</v>
      </c>
      <c r="CY602" t="s">
        <v>2039</v>
      </c>
      <c r="CZ602" t="s">
        <v>153</v>
      </c>
    </row>
    <row r="603" spans="1:104" x14ac:dyDescent="0.3">
      <c r="A603" t="s">
        <v>3482</v>
      </c>
      <c r="B603" t="s">
        <v>3483</v>
      </c>
      <c r="C603" t="s">
        <v>107</v>
      </c>
      <c r="D603" t="s">
        <v>108</v>
      </c>
      <c r="F603" t="s">
        <v>3484</v>
      </c>
      <c r="G603" t="s">
        <v>110</v>
      </c>
      <c r="J603" t="s">
        <v>2661</v>
      </c>
      <c r="K603" t="s">
        <v>113</v>
      </c>
      <c r="L603" t="s">
        <v>906</v>
      </c>
      <c r="M603" t="s">
        <v>115</v>
      </c>
      <c r="N603">
        <v>1</v>
      </c>
      <c r="P603">
        <v>46108</v>
      </c>
      <c r="Q603" t="s">
        <v>140</v>
      </c>
      <c r="R603">
        <v>46108</v>
      </c>
      <c r="S603" t="s">
        <v>252</v>
      </c>
      <c r="T603" t="s">
        <v>179</v>
      </c>
      <c r="U603" t="s">
        <v>2098</v>
      </c>
      <c r="V603" t="s">
        <v>143</v>
      </c>
      <c r="W603" t="s">
        <v>148</v>
      </c>
      <c r="X603" t="s">
        <v>148</v>
      </c>
      <c r="Y603" t="s">
        <v>148</v>
      </c>
      <c r="Z603" t="s">
        <v>148</v>
      </c>
      <c r="AA603" t="s">
        <v>148</v>
      </c>
      <c r="AB603" t="s">
        <v>1530</v>
      </c>
      <c r="AC603" t="s">
        <v>113</v>
      </c>
      <c r="AD603" t="s">
        <v>147</v>
      </c>
      <c r="AE603">
        <v>46126</v>
      </c>
      <c r="AF603">
        <v>46126</v>
      </c>
      <c r="AG603">
        <v>46126</v>
      </c>
      <c r="AH603">
        <v>46127</v>
      </c>
      <c r="AI603">
        <v>46126</v>
      </c>
      <c r="AJ603">
        <v>46126</v>
      </c>
      <c r="AK603">
        <v>46126</v>
      </c>
      <c r="AL603">
        <v>46126</v>
      </c>
      <c r="AM603">
        <v>46126</v>
      </c>
      <c r="AN603">
        <v>46127</v>
      </c>
      <c r="AO603">
        <v>46126</v>
      </c>
      <c r="AP603">
        <v>46126</v>
      </c>
      <c r="AQ603" t="s">
        <v>2662</v>
      </c>
      <c r="AR603">
        <v>46126</v>
      </c>
      <c r="AS603">
        <v>46126</v>
      </c>
      <c r="AT603">
        <v>46118</v>
      </c>
      <c r="AU603">
        <v>46118</v>
      </c>
      <c r="AV603">
        <v>46118</v>
      </c>
      <c r="AW603">
        <v>46118</v>
      </c>
      <c r="AX603">
        <v>46118</v>
      </c>
      <c r="AY603">
        <v>46118</v>
      </c>
      <c r="AZ603">
        <v>46130</v>
      </c>
      <c r="BA603">
        <v>46120</v>
      </c>
      <c r="BB603">
        <v>46120</v>
      </c>
      <c r="BC603">
        <v>46127</v>
      </c>
      <c r="BD603">
        <v>46127</v>
      </c>
      <c r="BE603">
        <v>46127</v>
      </c>
      <c r="BF603" t="s">
        <v>3456</v>
      </c>
      <c r="BG603">
        <v>46128</v>
      </c>
      <c r="BH603">
        <v>46128</v>
      </c>
      <c r="BI603">
        <v>46128</v>
      </c>
      <c r="BJ603" t="s">
        <v>1530</v>
      </c>
      <c r="BL603">
        <v>46128</v>
      </c>
      <c r="BM603">
        <v>46128</v>
      </c>
      <c r="BN603">
        <v>46128</v>
      </c>
      <c r="BO603">
        <v>46129</v>
      </c>
      <c r="BP603">
        <v>46128</v>
      </c>
      <c r="BQ603">
        <v>46128</v>
      </c>
      <c r="BR603">
        <v>46129</v>
      </c>
      <c r="BS603">
        <v>46129</v>
      </c>
      <c r="BT603">
        <v>46129</v>
      </c>
      <c r="BU603">
        <v>46140</v>
      </c>
      <c r="BV603">
        <v>46140</v>
      </c>
      <c r="BX603" t="s">
        <v>1469</v>
      </c>
      <c r="BY603">
        <v>46126</v>
      </c>
      <c r="BZ603">
        <v>46126</v>
      </c>
      <c r="CI603">
        <v>46122</v>
      </c>
      <c r="CJ603">
        <v>46122</v>
      </c>
      <c r="CK603">
        <v>46122</v>
      </c>
      <c r="CN603" t="s">
        <v>113</v>
      </c>
      <c r="CO603" t="s">
        <v>113</v>
      </c>
      <c r="CP603" t="s">
        <v>113</v>
      </c>
      <c r="CQ603" t="s">
        <v>113</v>
      </c>
      <c r="CR603" t="s">
        <v>113</v>
      </c>
      <c r="CS603" t="s">
        <v>113</v>
      </c>
      <c r="CT603" t="s">
        <v>113</v>
      </c>
      <c r="CU603" t="s">
        <v>113</v>
      </c>
      <c r="CV603" t="s">
        <v>113</v>
      </c>
      <c r="CW603" t="s">
        <v>113</v>
      </c>
      <c r="CX603" t="s">
        <v>113</v>
      </c>
      <c r="CY603" t="s">
        <v>119</v>
      </c>
      <c r="CZ603" t="s">
        <v>121</v>
      </c>
    </row>
    <row r="604" spans="1:104" x14ac:dyDescent="0.3">
      <c r="A604" t="s">
        <v>3485</v>
      </c>
      <c r="B604" t="s">
        <v>3486</v>
      </c>
      <c r="C604" t="s">
        <v>124</v>
      </c>
      <c r="D604" t="s">
        <v>108</v>
      </c>
      <c r="F604" t="s">
        <v>3487</v>
      </c>
      <c r="G604" t="s">
        <v>110</v>
      </c>
      <c r="J604" t="s">
        <v>2661</v>
      </c>
      <c r="K604" t="s">
        <v>113</v>
      </c>
      <c r="L604" t="s">
        <v>906</v>
      </c>
      <c r="M604" t="s">
        <v>115</v>
      </c>
      <c r="N604">
        <v>1</v>
      </c>
      <c r="P604">
        <v>46108</v>
      </c>
      <c r="Q604" t="s">
        <v>140</v>
      </c>
      <c r="R604">
        <v>46108</v>
      </c>
      <c r="S604" t="s">
        <v>252</v>
      </c>
      <c r="T604" t="s">
        <v>179</v>
      </c>
      <c r="U604" t="s">
        <v>2098</v>
      </c>
      <c r="V604" t="s">
        <v>143</v>
      </c>
      <c r="W604" t="s">
        <v>148</v>
      </c>
      <c r="X604" t="s">
        <v>148</v>
      </c>
      <c r="Y604" t="s">
        <v>148</v>
      </c>
      <c r="Z604" t="s">
        <v>148</v>
      </c>
      <c r="AA604" t="s">
        <v>148</v>
      </c>
      <c r="AB604" t="s">
        <v>1530</v>
      </c>
      <c r="AC604" t="s">
        <v>113</v>
      </c>
      <c r="AD604" t="s">
        <v>147</v>
      </c>
      <c r="AE604">
        <v>46126</v>
      </c>
      <c r="AF604">
        <v>46126</v>
      </c>
      <c r="AG604">
        <v>46126</v>
      </c>
      <c r="AH604">
        <v>46127</v>
      </c>
      <c r="AI604">
        <v>46126</v>
      </c>
      <c r="AJ604">
        <v>46126</v>
      </c>
      <c r="AK604">
        <v>46126</v>
      </c>
      <c r="AL604">
        <v>46126</v>
      </c>
      <c r="AM604">
        <v>46126</v>
      </c>
      <c r="AN604">
        <v>46127</v>
      </c>
      <c r="AO604">
        <v>46126</v>
      </c>
      <c r="AP604">
        <v>46126</v>
      </c>
      <c r="AQ604" t="s">
        <v>2662</v>
      </c>
      <c r="AR604">
        <v>46126</v>
      </c>
      <c r="AS604">
        <v>46126</v>
      </c>
      <c r="AT604">
        <v>46118</v>
      </c>
      <c r="AU604">
        <v>46118</v>
      </c>
      <c r="AV604">
        <v>46118</v>
      </c>
      <c r="AW604">
        <v>46118</v>
      </c>
      <c r="AX604">
        <v>46118</v>
      </c>
      <c r="AY604">
        <v>46118</v>
      </c>
      <c r="AZ604">
        <v>46130</v>
      </c>
      <c r="BA604">
        <v>46120</v>
      </c>
      <c r="BB604">
        <v>46120</v>
      </c>
      <c r="BC604">
        <v>46127</v>
      </c>
      <c r="BD604">
        <v>46127</v>
      </c>
      <c r="BE604">
        <v>46127</v>
      </c>
      <c r="BF604" t="s">
        <v>3456</v>
      </c>
      <c r="BG604">
        <v>46128</v>
      </c>
      <c r="BH604">
        <v>46128</v>
      </c>
      <c r="BI604">
        <v>46128</v>
      </c>
      <c r="BJ604" t="s">
        <v>1530</v>
      </c>
      <c r="BL604">
        <v>46128</v>
      </c>
      <c r="BM604">
        <v>46128</v>
      </c>
      <c r="BN604">
        <v>46128</v>
      </c>
      <c r="BO604">
        <v>46129</v>
      </c>
      <c r="BP604">
        <v>46128</v>
      </c>
      <c r="BQ604">
        <v>46128</v>
      </c>
      <c r="BR604">
        <v>46129</v>
      </c>
      <c r="BS604">
        <v>46132</v>
      </c>
      <c r="BT604">
        <v>46132</v>
      </c>
      <c r="BU604">
        <v>46140</v>
      </c>
      <c r="BV604">
        <v>46132</v>
      </c>
      <c r="BW604">
        <v>46132</v>
      </c>
      <c r="BX604" t="s">
        <v>1469</v>
      </c>
      <c r="BY604">
        <v>46126</v>
      </c>
      <c r="BZ604">
        <v>46126</v>
      </c>
      <c r="CI604">
        <v>46122</v>
      </c>
      <c r="CJ604">
        <v>46122</v>
      </c>
      <c r="CK604">
        <v>46122</v>
      </c>
      <c r="CN604" t="s">
        <v>113</v>
      </c>
      <c r="CO604" t="s">
        <v>113</v>
      </c>
      <c r="CP604" t="s">
        <v>113</v>
      </c>
      <c r="CQ604" t="s">
        <v>113</v>
      </c>
      <c r="CR604" t="s">
        <v>113</v>
      </c>
      <c r="CS604" t="s">
        <v>113</v>
      </c>
      <c r="CT604" t="s">
        <v>113</v>
      </c>
      <c r="CU604" t="s">
        <v>113</v>
      </c>
      <c r="CV604" t="s">
        <v>113</v>
      </c>
      <c r="CW604" t="s">
        <v>113</v>
      </c>
      <c r="CX604" t="s">
        <v>113</v>
      </c>
      <c r="CY604" t="s">
        <v>119</v>
      </c>
      <c r="CZ604" t="s">
        <v>121</v>
      </c>
    </row>
    <row r="605" spans="1:104" x14ac:dyDescent="0.3">
      <c r="A605" t="s">
        <v>3488</v>
      </c>
      <c r="B605" t="s">
        <v>3489</v>
      </c>
      <c r="C605" t="s">
        <v>292</v>
      </c>
      <c r="D605" t="s">
        <v>108</v>
      </c>
      <c r="F605" t="s">
        <v>3490</v>
      </c>
      <c r="G605" t="s">
        <v>110</v>
      </c>
      <c r="I605" t="s">
        <v>3491</v>
      </c>
      <c r="J605" t="s">
        <v>1148</v>
      </c>
      <c r="K605" t="s">
        <v>137</v>
      </c>
      <c r="L605" t="s">
        <v>3492</v>
      </c>
      <c r="M605" t="s">
        <v>115</v>
      </c>
      <c r="N605">
        <v>1</v>
      </c>
      <c r="O605" t="s">
        <v>373</v>
      </c>
      <c r="P605">
        <v>46161</v>
      </c>
      <c r="Q605" t="s">
        <v>140</v>
      </c>
      <c r="R605">
        <v>46162</v>
      </c>
      <c r="S605" t="s">
        <v>141</v>
      </c>
      <c r="T605" t="s">
        <v>142</v>
      </c>
      <c r="U605" t="s">
        <v>112</v>
      </c>
      <c r="V605" t="s">
        <v>143</v>
      </c>
      <c r="W605" t="s">
        <v>144</v>
      </c>
      <c r="X605" t="s">
        <v>144</v>
      </c>
      <c r="Y605" t="s">
        <v>312</v>
      </c>
      <c r="Z605" t="s">
        <v>144</v>
      </c>
      <c r="AA605" t="s">
        <v>144</v>
      </c>
      <c r="AB605" t="s">
        <v>375</v>
      </c>
      <c r="AC605" t="s">
        <v>220</v>
      </c>
      <c r="AD605" t="s">
        <v>376</v>
      </c>
      <c r="AE605">
        <v>46170</v>
      </c>
      <c r="AF605">
        <v>46170</v>
      </c>
      <c r="AG605">
        <v>46170</v>
      </c>
      <c r="AH605">
        <v>46172</v>
      </c>
      <c r="AI605">
        <v>46172</v>
      </c>
      <c r="AJ605">
        <v>46172</v>
      </c>
      <c r="AK605">
        <v>46181</v>
      </c>
      <c r="AL605">
        <v>46170</v>
      </c>
      <c r="AM605">
        <v>46170</v>
      </c>
      <c r="AN605">
        <v>46183</v>
      </c>
      <c r="AO605">
        <v>46181</v>
      </c>
      <c r="AP605">
        <v>46181</v>
      </c>
      <c r="AQ605" t="s">
        <v>148</v>
      </c>
      <c r="AR605" t="s">
        <v>113</v>
      </c>
      <c r="AS605" t="s">
        <v>113</v>
      </c>
      <c r="AT605">
        <v>46170</v>
      </c>
      <c r="AU605">
        <v>46171</v>
      </c>
      <c r="AV605">
        <v>46171</v>
      </c>
      <c r="AW605">
        <v>46170</v>
      </c>
      <c r="AX605">
        <v>46171</v>
      </c>
      <c r="AY605">
        <v>46171</v>
      </c>
      <c r="AZ605">
        <v>46177</v>
      </c>
      <c r="BA605">
        <v>46178</v>
      </c>
      <c r="BB605">
        <v>46178</v>
      </c>
      <c r="BC605">
        <v>46171</v>
      </c>
      <c r="BD605">
        <v>46171</v>
      </c>
      <c r="BE605">
        <v>46171</v>
      </c>
      <c r="BF605" t="s">
        <v>149</v>
      </c>
      <c r="BG605">
        <v>46178</v>
      </c>
      <c r="BH605">
        <v>46178</v>
      </c>
      <c r="BI605">
        <v>46178</v>
      </c>
      <c r="BJ605" t="s">
        <v>1391</v>
      </c>
      <c r="BK605" t="s">
        <v>3336</v>
      </c>
      <c r="BL605">
        <v>46184</v>
      </c>
      <c r="BM605">
        <v>46182</v>
      </c>
      <c r="BN605">
        <v>46182</v>
      </c>
      <c r="BO605">
        <v>46186</v>
      </c>
      <c r="BP605">
        <v>46184</v>
      </c>
      <c r="BQ605">
        <v>46184</v>
      </c>
      <c r="BR605">
        <v>46195</v>
      </c>
      <c r="BS605">
        <v>46197</v>
      </c>
      <c r="BT605">
        <v>46197</v>
      </c>
      <c r="BU605">
        <v>46192</v>
      </c>
      <c r="BV605">
        <v>46195</v>
      </c>
      <c r="BW605">
        <v>46195</v>
      </c>
      <c r="BX605" t="s">
        <v>316</v>
      </c>
      <c r="BY605">
        <v>46183</v>
      </c>
      <c r="BZ605">
        <v>46183</v>
      </c>
      <c r="CA605">
        <v>46192</v>
      </c>
      <c r="CI605">
        <v>46192</v>
      </c>
      <c r="CJ605">
        <v>46192</v>
      </c>
      <c r="CN605" t="s">
        <v>113</v>
      </c>
      <c r="CO605" t="s">
        <v>113</v>
      </c>
      <c r="CP605" t="s">
        <v>113</v>
      </c>
      <c r="CQ605" t="s">
        <v>113</v>
      </c>
      <c r="CR605">
        <v>46167</v>
      </c>
      <c r="CS605">
        <v>46161</v>
      </c>
      <c r="CT605" t="s">
        <v>151</v>
      </c>
      <c r="CU605" t="s">
        <v>113</v>
      </c>
      <c r="CV605" t="s">
        <v>113</v>
      </c>
      <c r="CW605" t="s">
        <v>113</v>
      </c>
      <c r="CX605" t="s">
        <v>113</v>
      </c>
      <c r="CY605" t="s">
        <v>1393</v>
      </c>
      <c r="CZ605" t="s">
        <v>153</v>
      </c>
    </row>
    <row r="606" spans="1:104" x14ac:dyDescent="0.3">
      <c r="A606" t="s">
        <v>3493</v>
      </c>
      <c r="B606" t="s">
        <v>3494</v>
      </c>
      <c r="C606" t="s">
        <v>292</v>
      </c>
      <c r="D606" t="s">
        <v>108</v>
      </c>
      <c r="E606" t="s">
        <v>3495</v>
      </c>
      <c r="F606" t="s">
        <v>3496</v>
      </c>
      <c r="G606" t="s">
        <v>110</v>
      </c>
      <c r="I606" t="s">
        <v>3497</v>
      </c>
      <c r="J606" t="s">
        <v>2098</v>
      </c>
      <c r="K606" t="s">
        <v>113</v>
      </c>
      <c r="M606" t="s">
        <v>115</v>
      </c>
      <c r="P606">
        <v>46168</v>
      </c>
      <c r="Q606" t="s">
        <v>140</v>
      </c>
      <c r="R606">
        <v>46168</v>
      </c>
      <c r="S606" t="s">
        <v>252</v>
      </c>
      <c r="T606" t="s">
        <v>142</v>
      </c>
      <c r="U606" t="s">
        <v>2098</v>
      </c>
      <c r="V606" t="s">
        <v>143</v>
      </c>
      <c r="W606" t="s">
        <v>148</v>
      </c>
      <c r="X606" t="s">
        <v>148</v>
      </c>
      <c r="Y606" t="s">
        <v>148</v>
      </c>
      <c r="Z606" t="s">
        <v>148</v>
      </c>
      <c r="AA606" t="s">
        <v>148</v>
      </c>
      <c r="AB606" t="s">
        <v>3498</v>
      </c>
      <c r="AC606" t="s">
        <v>2637</v>
      </c>
      <c r="AD606" t="s">
        <v>147</v>
      </c>
      <c r="AE606">
        <v>46195</v>
      </c>
      <c r="AF606">
        <v>46195</v>
      </c>
      <c r="AG606">
        <v>46195</v>
      </c>
      <c r="AH606">
        <v>46197</v>
      </c>
      <c r="AI606">
        <v>46197</v>
      </c>
      <c r="AJ606">
        <v>46197</v>
      </c>
      <c r="AK606">
        <v>46195</v>
      </c>
      <c r="AL606">
        <v>46195</v>
      </c>
      <c r="AM606">
        <v>46195</v>
      </c>
      <c r="AN606">
        <v>46197</v>
      </c>
      <c r="AO606">
        <v>46202</v>
      </c>
      <c r="AP606">
        <v>46202</v>
      </c>
      <c r="AQ606" t="s">
        <v>148</v>
      </c>
      <c r="AR606" t="s">
        <v>148</v>
      </c>
      <c r="AS606" t="s">
        <v>148</v>
      </c>
      <c r="AT606">
        <v>46195</v>
      </c>
      <c r="AU606">
        <v>46190</v>
      </c>
      <c r="AV606">
        <v>46190</v>
      </c>
      <c r="AW606">
        <v>46195</v>
      </c>
      <c r="AX606">
        <v>46190</v>
      </c>
      <c r="AY606">
        <v>46190</v>
      </c>
      <c r="AZ606">
        <v>46198</v>
      </c>
      <c r="BA606">
        <v>46190</v>
      </c>
      <c r="BB606">
        <v>46190</v>
      </c>
      <c r="BC606">
        <v>46195</v>
      </c>
      <c r="BD606">
        <v>46195</v>
      </c>
      <c r="BE606">
        <v>46195</v>
      </c>
      <c r="BF606" t="s">
        <v>2098</v>
      </c>
      <c r="BG606">
        <v>46200</v>
      </c>
      <c r="BH606">
        <v>46198</v>
      </c>
      <c r="BI606">
        <v>46198</v>
      </c>
      <c r="BJ606" t="s">
        <v>2636</v>
      </c>
      <c r="BK606" t="s">
        <v>2098</v>
      </c>
      <c r="BL606">
        <v>46201</v>
      </c>
      <c r="BM606">
        <v>46202</v>
      </c>
      <c r="BN606">
        <v>46201</v>
      </c>
      <c r="BO606">
        <v>46203</v>
      </c>
      <c r="BP606">
        <v>46202</v>
      </c>
      <c r="BQ606">
        <v>46202</v>
      </c>
      <c r="BR606">
        <v>46203</v>
      </c>
      <c r="BS606">
        <v>46203</v>
      </c>
      <c r="BT606">
        <v>46203</v>
      </c>
      <c r="BU606">
        <v>46203</v>
      </c>
      <c r="BV606">
        <v>46208</v>
      </c>
      <c r="BX606" t="s">
        <v>1469</v>
      </c>
      <c r="BY606">
        <v>46178</v>
      </c>
      <c r="BZ606">
        <v>46178</v>
      </c>
      <c r="CA606">
        <v>46184</v>
      </c>
      <c r="CI606">
        <v>46184</v>
      </c>
      <c r="CJ606">
        <v>46184</v>
      </c>
      <c r="CK606">
        <v>46184</v>
      </c>
      <c r="CN606" t="s">
        <v>113</v>
      </c>
      <c r="CO606" t="s">
        <v>113</v>
      </c>
      <c r="CP606" t="s">
        <v>113</v>
      </c>
      <c r="CQ606" t="s">
        <v>113</v>
      </c>
      <c r="CR606" t="s">
        <v>113</v>
      </c>
      <c r="CS606" t="s">
        <v>113</v>
      </c>
      <c r="CT606" t="s">
        <v>113</v>
      </c>
      <c r="CU606" t="s">
        <v>113</v>
      </c>
      <c r="CV606" t="s">
        <v>113</v>
      </c>
      <c r="CW606" t="s">
        <v>113</v>
      </c>
      <c r="CX606" t="s">
        <v>113</v>
      </c>
      <c r="CY606" t="s">
        <v>119</v>
      </c>
      <c r="CZ606" t="s">
        <v>121</v>
      </c>
    </row>
    <row r="607" spans="1:104" x14ac:dyDescent="0.3">
      <c r="A607" t="s">
        <v>3499</v>
      </c>
      <c r="B607" t="s">
        <v>3500</v>
      </c>
      <c r="C607" t="s">
        <v>213</v>
      </c>
      <c r="D607" t="s">
        <v>108</v>
      </c>
      <c r="E607" t="s">
        <v>3501</v>
      </c>
      <c r="F607" t="s">
        <v>3502</v>
      </c>
      <c r="G607" t="s">
        <v>110</v>
      </c>
      <c r="I607" t="s">
        <v>3503</v>
      </c>
      <c r="J607" t="s">
        <v>2098</v>
      </c>
      <c r="K607" t="s">
        <v>113</v>
      </c>
      <c r="M607" t="s">
        <v>115</v>
      </c>
      <c r="P607">
        <v>46168</v>
      </c>
      <c r="Q607" t="s">
        <v>140</v>
      </c>
      <c r="R607">
        <v>46168</v>
      </c>
      <c r="S607" t="s">
        <v>252</v>
      </c>
      <c r="T607" t="s">
        <v>142</v>
      </c>
      <c r="U607" t="s">
        <v>2098</v>
      </c>
      <c r="V607" t="s">
        <v>143</v>
      </c>
      <c r="W607" t="s">
        <v>148</v>
      </c>
      <c r="X607" t="s">
        <v>148</v>
      </c>
      <c r="Y607" t="s">
        <v>148</v>
      </c>
      <c r="Z607" t="s">
        <v>148</v>
      </c>
      <c r="AA607" t="s">
        <v>148</v>
      </c>
      <c r="AB607" t="s">
        <v>3498</v>
      </c>
      <c r="AC607" t="s">
        <v>2637</v>
      </c>
      <c r="AD607" t="s">
        <v>147</v>
      </c>
      <c r="AE607">
        <v>46181</v>
      </c>
      <c r="AF607">
        <v>46181</v>
      </c>
      <c r="AG607">
        <v>46181</v>
      </c>
      <c r="AH607">
        <v>46183</v>
      </c>
      <c r="AI607">
        <v>46181</v>
      </c>
      <c r="AJ607">
        <v>46181</v>
      </c>
      <c r="AK607">
        <v>46181</v>
      </c>
      <c r="AL607">
        <v>46181</v>
      </c>
      <c r="AM607">
        <v>46181</v>
      </c>
      <c r="AN607">
        <v>46183</v>
      </c>
      <c r="AO607">
        <v>46181</v>
      </c>
      <c r="AP607">
        <v>46181</v>
      </c>
      <c r="AQ607" t="s">
        <v>148</v>
      </c>
      <c r="AR607" t="s">
        <v>148</v>
      </c>
      <c r="AS607" t="s">
        <v>148</v>
      </c>
      <c r="AT607">
        <v>46181</v>
      </c>
      <c r="AU607">
        <v>46182</v>
      </c>
      <c r="AV607">
        <v>46182</v>
      </c>
      <c r="AW607">
        <v>46181</v>
      </c>
      <c r="AX607">
        <v>46182</v>
      </c>
      <c r="AY607">
        <v>46182</v>
      </c>
      <c r="AZ607">
        <v>46188</v>
      </c>
      <c r="BA607">
        <v>46188</v>
      </c>
      <c r="BB607">
        <v>46188</v>
      </c>
      <c r="BC607">
        <v>46183</v>
      </c>
      <c r="BD607">
        <v>46183</v>
      </c>
      <c r="BE607">
        <v>46183</v>
      </c>
      <c r="BF607" t="s">
        <v>2098</v>
      </c>
      <c r="BG607">
        <v>46188</v>
      </c>
      <c r="BH607">
        <v>46198</v>
      </c>
      <c r="BI607">
        <v>46198</v>
      </c>
      <c r="BJ607" t="s">
        <v>2636</v>
      </c>
      <c r="BK607" t="s">
        <v>2098</v>
      </c>
      <c r="BL607">
        <v>46191</v>
      </c>
      <c r="BM607">
        <v>46202</v>
      </c>
      <c r="BN607">
        <v>46202</v>
      </c>
      <c r="BO607">
        <v>46192</v>
      </c>
      <c r="BP607">
        <v>46202</v>
      </c>
      <c r="BQ607">
        <v>46202</v>
      </c>
      <c r="BR607">
        <v>46195</v>
      </c>
      <c r="BS607">
        <v>46203</v>
      </c>
      <c r="BT607">
        <v>46203</v>
      </c>
      <c r="BU607">
        <v>46195</v>
      </c>
      <c r="BV607">
        <v>46201</v>
      </c>
      <c r="BX607" t="s">
        <v>1469</v>
      </c>
      <c r="BY607">
        <v>46178</v>
      </c>
      <c r="BZ607">
        <v>46178</v>
      </c>
      <c r="CA607">
        <v>46184</v>
      </c>
      <c r="CI607">
        <v>46184</v>
      </c>
      <c r="CJ607">
        <v>46184</v>
      </c>
      <c r="CK607">
        <v>46184</v>
      </c>
      <c r="CN607" t="s">
        <v>113</v>
      </c>
      <c r="CO607" t="s">
        <v>113</v>
      </c>
      <c r="CP607" t="s">
        <v>113</v>
      </c>
      <c r="CQ607" t="s">
        <v>113</v>
      </c>
      <c r="CR607" t="s">
        <v>113</v>
      </c>
      <c r="CS607" t="s">
        <v>113</v>
      </c>
      <c r="CT607" t="s">
        <v>113</v>
      </c>
      <c r="CU607" t="s">
        <v>113</v>
      </c>
      <c r="CV607" t="s">
        <v>113</v>
      </c>
      <c r="CW607" t="s">
        <v>113</v>
      </c>
      <c r="CX607" t="s">
        <v>113</v>
      </c>
      <c r="CY607" t="s">
        <v>119</v>
      </c>
      <c r="CZ607" t="s">
        <v>121</v>
      </c>
    </row>
    <row r="608" spans="1:104" x14ac:dyDescent="0.3">
      <c r="A608" t="s">
        <v>3504</v>
      </c>
      <c r="B608" t="s">
        <v>3505</v>
      </c>
      <c r="C608" t="s">
        <v>213</v>
      </c>
      <c r="D608" t="s">
        <v>108</v>
      </c>
      <c r="E608" t="s">
        <v>3506</v>
      </c>
      <c r="F608" t="s">
        <v>3506</v>
      </c>
      <c r="G608" t="s">
        <v>110</v>
      </c>
      <c r="I608" t="s">
        <v>3507</v>
      </c>
      <c r="J608" t="s">
        <v>2188</v>
      </c>
      <c r="K608" t="s">
        <v>113</v>
      </c>
      <c r="L608" t="s">
        <v>912</v>
      </c>
      <c r="M608" t="s">
        <v>115</v>
      </c>
      <c r="P608" t="s">
        <v>113</v>
      </c>
      <c r="Q608" t="s">
        <v>116</v>
      </c>
      <c r="S608" t="s">
        <v>117</v>
      </c>
      <c r="T608" t="s">
        <v>113</v>
      </c>
      <c r="AD608" t="s">
        <v>113</v>
      </c>
      <c r="AG608" t="s">
        <v>119</v>
      </c>
      <c r="AI608" t="s">
        <v>119</v>
      </c>
      <c r="AJ608" t="s">
        <v>119</v>
      </c>
      <c r="BK608">
        <v>40</v>
      </c>
      <c r="CN608" t="s">
        <v>113</v>
      </c>
      <c r="CO608" t="s">
        <v>113</v>
      </c>
      <c r="CP608" t="s">
        <v>113</v>
      </c>
      <c r="CQ608" t="s">
        <v>113</v>
      </c>
      <c r="CR608" t="s">
        <v>113</v>
      </c>
      <c r="CS608" t="s">
        <v>113</v>
      </c>
      <c r="CT608" t="s">
        <v>113</v>
      </c>
      <c r="CU608" t="s">
        <v>113</v>
      </c>
      <c r="CV608" t="s">
        <v>113</v>
      </c>
      <c r="CW608" t="s">
        <v>113</v>
      </c>
      <c r="CX608" t="s">
        <v>113</v>
      </c>
      <c r="CY608" t="s">
        <v>119</v>
      </c>
      <c r="CZ608" t="s">
        <v>121</v>
      </c>
    </row>
    <row r="609" spans="1:104" x14ac:dyDescent="0.3">
      <c r="A609" t="s">
        <v>3508</v>
      </c>
      <c r="B609" t="s">
        <v>3509</v>
      </c>
      <c r="C609" t="s">
        <v>107</v>
      </c>
      <c r="D609" t="s">
        <v>108</v>
      </c>
      <c r="E609" t="s">
        <v>3510</v>
      </c>
      <c r="F609" t="s">
        <v>3510</v>
      </c>
      <c r="G609" t="s">
        <v>110</v>
      </c>
      <c r="I609" t="s">
        <v>3274</v>
      </c>
      <c r="J609" t="s">
        <v>2188</v>
      </c>
      <c r="K609" t="s">
        <v>113</v>
      </c>
      <c r="L609" t="s">
        <v>2266</v>
      </c>
      <c r="M609" t="s">
        <v>115</v>
      </c>
      <c r="P609" t="s">
        <v>113</v>
      </c>
      <c r="Q609" t="s">
        <v>116</v>
      </c>
      <c r="S609" t="s">
        <v>117</v>
      </c>
      <c r="T609" t="s">
        <v>113</v>
      </c>
      <c r="AD609" t="s">
        <v>113</v>
      </c>
      <c r="AG609" t="s">
        <v>119</v>
      </c>
      <c r="AI609" t="s">
        <v>119</v>
      </c>
      <c r="AJ609" t="s">
        <v>119</v>
      </c>
      <c r="CN609" t="s">
        <v>113</v>
      </c>
      <c r="CO609" t="s">
        <v>113</v>
      </c>
      <c r="CP609" t="s">
        <v>113</v>
      </c>
      <c r="CQ609" t="s">
        <v>113</v>
      </c>
      <c r="CR609" t="s">
        <v>113</v>
      </c>
      <c r="CS609" t="s">
        <v>113</v>
      </c>
      <c r="CT609" t="s">
        <v>113</v>
      </c>
      <c r="CU609" t="s">
        <v>113</v>
      </c>
      <c r="CV609" t="s">
        <v>113</v>
      </c>
      <c r="CW609" t="s">
        <v>113</v>
      </c>
      <c r="CX609" t="s">
        <v>113</v>
      </c>
      <c r="CY609" t="s">
        <v>119</v>
      </c>
      <c r="CZ609" t="s">
        <v>121</v>
      </c>
    </row>
    <row r="610" spans="1:104" x14ac:dyDescent="0.3">
      <c r="A610" t="s">
        <v>3511</v>
      </c>
      <c r="B610" t="s">
        <v>3512</v>
      </c>
      <c r="C610" t="s">
        <v>107</v>
      </c>
      <c r="D610" t="s">
        <v>108</v>
      </c>
      <c r="E610" t="s">
        <v>3513</v>
      </c>
      <c r="F610" t="s">
        <v>3513</v>
      </c>
      <c r="G610" t="s">
        <v>110</v>
      </c>
      <c r="I610" t="s">
        <v>3274</v>
      </c>
      <c r="J610" t="s">
        <v>2188</v>
      </c>
      <c r="K610" t="s">
        <v>113</v>
      </c>
      <c r="L610" t="s">
        <v>2266</v>
      </c>
      <c r="M610" t="s">
        <v>115</v>
      </c>
      <c r="P610" t="s">
        <v>113</v>
      </c>
      <c r="Q610" t="s">
        <v>116</v>
      </c>
      <c r="S610" t="s">
        <v>117</v>
      </c>
      <c r="T610" t="s">
        <v>113</v>
      </c>
      <c r="AD610" t="s">
        <v>113</v>
      </c>
      <c r="AG610" t="s">
        <v>119</v>
      </c>
      <c r="AI610" t="s">
        <v>119</v>
      </c>
      <c r="AJ610" t="s">
        <v>119</v>
      </c>
      <c r="CN610" t="s">
        <v>113</v>
      </c>
      <c r="CO610" t="s">
        <v>113</v>
      </c>
      <c r="CP610" t="s">
        <v>113</v>
      </c>
      <c r="CQ610" t="s">
        <v>113</v>
      </c>
      <c r="CR610" t="s">
        <v>113</v>
      </c>
      <c r="CS610" t="s">
        <v>113</v>
      </c>
      <c r="CT610" t="s">
        <v>113</v>
      </c>
      <c r="CU610" t="s">
        <v>113</v>
      </c>
      <c r="CV610" t="s">
        <v>113</v>
      </c>
      <c r="CW610" t="s">
        <v>113</v>
      </c>
      <c r="CX610" t="s">
        <v>113</v>
      </c>
      <c r="CY610" t="s">
        <v>119</v>
      </c>
      <c r="CZ610" t="s">
        <v>121</v>
      </c>
    </row>
    <row r="611" spans="1:104" x14ac:dyDescent="0.3">
      <c r="A611" t="s">
        <v>3514</v>
      </c>
      <c r="B611" t="s">
        <v>3515</v>
      </c>
      <c r="C611" t="s">
        <v>3516</v>
      </c>
      <c r="D611" t="s">
        <v>108</v>
      </c>
      <c r="F611" t="s">
        <v>3517</v>
      </c>
      <c r="G611" t="s">
        <v>110</v>
      </c>
      <c r="I611" t="s">
        <v>3518</v>
      </c>
      <c r="J611" t="s">
        <v>112</v>
      </c>
      <c r="K611" t="s">
        <v>113</v>
      </c>
      <c r="L611" t="s">
        <v>2266</v>
      </c>
      <c r="M611" t="s">
        <v>115</v>
      </c>
      <c r="P611" t="s">
        <v>113</v>
      </c>
      <c r="Q611" t="s">
        <v>116</v>
      </c>
      <c r="S611" t="s">
        <v>117</v>
      </c>
      <c r="T611" t="s">
        <v>113</v>
      </c>
      <c r="AD611" t="s">
        <v>113</v>
      </c>
      <c r="AG611" t="s">
        <v>119</v>
      </c>
      <c r="AI611" t="s">
        <v>119</v>
      </c>
      <c r="AJ611" t="s">
        <v>119</v>
      </c>
      <c r="BK611">
        <v>40</v>
      </c>
      <c r="BP611">
        <v>3</v>
      </c>
      <c r="CN611" t="s">
        <v>113</v>
      </c>
      <c r="CO611" t="s">
        <v>113</v>
      </c>
      <c r="CP611" t="s">
        <v>113</v>
      </c>
      <c r="CQ611" t="s">
        <v>113</v>
      </c>
      <c r="CR611" t="s">
        <v>113</v>
      </c>
      <c r="CS611" t="s">
        <v>113</v>
      </c>
      <c r="CT611" t="s">
        <v>113</v>
      </c>
      <c r="CU611" t="s">
        <v>113</v>
      </c>
      <c r="CV611" t="s">
        <v>113</v>
      </c>
      <c r="CW611" t="s">
        <v>113</v>
      </c>
      <c r="CX611" t="s">
        <v>113</v>
      </c>
      <c r="CY611" t="s">
        <v>119</v>
      </c>
      <c r="CZ611" t="s">
        <v>121</v>
      </c>
    </row>
    <row r="612" spans="1:104" x14ac:dyDescent="0.3">
      <c r="A612" t="s">
        <v>3519</v>
      </c>
      <c r="B612" t="s">
        <v>3520</v>
      </c>
      <c r="C612" t="s">
        <v>797</v>
      </c>
      <c r="D612" t="s">
        <v>108</v>
      </c>
      <c r="F612" t="s">
        <v>3521</v>
      </c>
      <c r="G612" t="s">
        <v>110</v>
      </c>
      <c r="I612" t="s">
        <v>3522</v>
      </c>
      <c r="J612" t="s">
        <v>112</v>
      </c>
      <c r="K612" t="s">
        <v>113</v>
      </c>
      <c r="L612" t="s">
        <v>3523</v>
      </c>
      <c r="M612" t="s">
        <v>115</v>
      </c>
      <c r="P612" t="s">
        <v>113</v>
      </c>
      <c r="Q612" t="s">
        <v>116</v>
      </c>
      <c r="S612" t="s">
        <v>117</v>
      </c>
      <c r="T612" t="s">
        <v>113</v>
      </c>
      <c r="AD612" t="s">
        <v>113</v>
      </c>
      <c r="AG612" t="s">
        <v>119</v>
      </c>
      <c r="AI612" t="s">
        <v>119</v>
      </c>
      <c r="AJ612" t="s">
        <v>119</v>
      </c>
      <c r="BK612">
        <v>40</v>
      </c>
      <c r="BP612">
        <v>3</v>
      </c>
      <c r="CN612" t="s">
        <v>113</v>
      </c>
      <c r="CO612" t="s">
        <v>113</v>
      </c>
      <c r="CP612" t="s">
        <v>113</v>
      </c>
      <c r="CQ612" t="s">
        <v>113</v>
      </c>
      <c r="CR612" t="s">
        <v>113</v>
      </c>
      <c r="CS612" t="s">
        <v>113</v>
      </c>
      <c r="CT612" t="s">
        <v>113</v>
      </c>
      <c r="CU612" t="s">
        <v>113</v>
      </c>
      <c r="CV612" t="s">
        <v>113</v>
      </c>
      <c r="CW612" t="s">
        <v>113</v>
      </c>
      <c r="CX612" t="s">
        <v>113</v>
      </c>
      <c r="CY612" t="s">
        <v>119</v>
      </c>
      <c r="CZ612" t="s">
        <v>121</v>
      </c>
    </row>
    <row r="613" spans="1:104" x14ac:dyDescent="0.3">
      <c r="A613" t="s">
        <v>3524</v>
      </c>
      <c r="B613" t="s">
        <v>3525</v>
      </c>
      <c r="C613" t="s">
        <v>213</v>
      </c>
      <c r="D613" t="s">
        <v>108</v>
      </c>
      <c r="F613" t="s">
        <v>3526</v>
      </c>
      <c r="G613" t="s">
        <v>110</v>
      </c>
      <c r="I613" t="s">
        <v>3527</v>
      </c>
      <c r="J613" t="s">
        <v>112</v>
      </c>
      <c r="K613" t="s">
        <v>113</v>
      </c>
      <c r="L613" t="s">
        <v>3528</v>
      </c>
      <c r="M613" t="s">
        <v>115</v>
      </c>
      <c r="P613" t="s">
        <v>113</v>
      </c>
      <c r="Q613" t="s">
        <v>116</v>
      </c>
      <c r="S613" t="s">
        <v>117</v>
      </c>
      <c r="T613" t="s">
        <v>113</v>
      </c>
      <c r="AD613" t="s">
        <v>113</v>
      </c>
      <c r="AG613" t="s">
        <v>119</v>
      </c>
      <c r="AI613" t="s">
        <v>119</v>
      </c>
      <c r="AJ613" t="s">
        <v>119</v>
      </c>
      <c r="BK613">
        <v>40</v>
      </c>
      <c r="BP613">
        <v>3</v>
      </c>
      <c r="CN613" t="s">
        <v>113</v>
      </c>
      <c r="CO613" t="s">
        <v>113</v>
      </c>
      <c r="CP613" t="s">
        <v>113</v>
      </c>
      <c r="CQ613" t="s">
        <v>113</v>
      </c>
      <c r="CR613" t="s">
        <v>188</v>
      </c>
      <c r="CS613" t="s">
        <v>113</v>
      </c>
      <c r="CT613" t="s">
        <v>380</v>
      </c>
      <c r="CU613" t="s">
        <v>113</v>
      </c>
      <c r="CV613" t="s">
        <v>113</v>
      </c>
      <c r="CW613" t="s">
        <v>113</v>
      </c>
      <c r="CX613" t="s">
        <v>113</v>
      </c>
      <c r="CY613" t="s">
        <v>119</v>
      </c>
      <c r="CZ613" t="s">
        <v>121</v>
      </c>
    </row>
    <row r="614" spans="1:104" x14ac:dyDescent="0.3">
      <c r="A614" t="s">
        <v>3529</v>
      </c>
      <c r="B614" t="s">
        <v>3530</v>
      </c>
      <c r="C614" t="s">
        <v>124</v>
      </c>
      <c r="D614" t="s">
        <v>108</v>
      </c>
      <c r="F614" t="s">
        <v>3531</v>
      </c>
      <c r="G614" t="s">
        <v>110</v>
      </c>
      <c r="I614" t="s">
        <v>3532</v>
      </c>
      <c r="J614" t="s">
        <v>112</v>
      </c>
      <c r="K614" t="s">
        <v>113</v>
      </c>
      <c r="L614" t="s">
        <v>3528</v>
      </c>
      <c r="M614" t="s">
        <v>115</v>
      </c>
      <c r="P614" t="s">
        <v>113</v>
      </c>
      <c r="Q614" t="s">
        <v>116</v>
      </c>
      <c r="S614" t="s">
        <v>117</v>
      </c>
      <c r="T614" t="s">
        <v>113</v>
      </c>
      <c r="AD614" t="s">
        <v>113</v>
      </c>
      <c r="AG614" t="s">
        <v>119</v>
      </c>
      <c r="AI614">
        <v>45861</v>
      </c>
      <c r="AJ614" t="s">
        <v>119</v>
      </c>
      <c r="BK614">
        <v>40</v>
      </c>
      <c r="BP614">
        <v>3</v>
      </c>
      <c r="CN614" t="s">
        <v>113</v>
      </c>
      <c r="CO614" t="s">
        <v>113</v>
      </c>
      <c r="CP614" t="s">
        <v>113</v>
      </c>
      <c r="CQ614" t="s">
        <v>113</v>
      </c>
      <c r="CR614" t="s">
        <v>113</v>
      </c>
      <c r="CS614" t="s">
        <v>113</v>
      </c>
      <c r="CT614" t="s">
        <v>113</v>
      </c>
      <c r="CU614" t="s">
        <v>113</v>
      </c>
      <c r="CV614" t="s">
        <v>113</v>
      </c>
      <c r="CW614" t="s">
        <v>113</v>
      </c>
      <c r="CX614" t="s">
        <v>113</v>
      </c>
      <c r="CY614" t="s">
        <v>119</v>
      </c>
      <c r="CZ614" t="s">
        <v>121</v>
      </c>
    </row>
    <row r="615" spans="1:104" x14ac:dyDescent="0.3">
      <c r="A615" t="s">
        <v>3533</v>
      </c>
      <c r="B615" t="s">
        <v>3534</v>
      </c>
      <c r="C615" t="s">
        <v>124</v>
      </c>
      <c r="D615" t="s">
        <v>108</v>
      </c>
      <c r="F615" t="s">
        <v>3535</v>
      </c>
      <c r="G615" t="s">
        <v>110</v>
      </c>
      <c r="I615" t="s">
        <v>3536</v>
      </c>
      <c r="J615" t="s">
        <v>112</v>
      </c>
      <c r="K615" t="s">
        <v>137</v>
      </c>
      <c r="L615" t="s">
        <v>3537</v>
      </c>
      <c r="M615" t="s">
        <v>115</v>
      </c>
      <c r="P615" t="s">
        <v>113</v>
      </c>
      <c r="Q615" t="s">
        <v>116</v>
      </c>
      <c r="S615" t="s">
        <v>117</v>
      </c>
      <c r="T615" t="s">
        <v>113</v>
      </c>
      <c r="U615" t="s">
        <v>112</v>
      </c>
      <c r="AD615" t="s">
        <v>113</v>
      </c>
      <c r="AG615" t="s">
        <v>119</v>
      </c>
      <c r="AI615" t="s">
        <v>119</v>
      </c>
      <c r="AJ615" t="s">
        <v>119</v>
      </c>
      <c r="BK615">
        <v>40</v>
      </c>
      <c r="CN615" t="s">
        <v>113</v>
      </c>
      <c r="CO615" t="s">
        <v>113</v>
      </c>
      <c r="CP615" t="s">
        <v>113</v>
      </c>
      <c r="CQ615" t="s">
        <v>113</v>
      </c>
      <c r="CR615" t="s">
        <v>113</v>
      </c>
      <c r="CS615">
        <v>0</v>
      </c>
      <c r="CT615" t="s">
        <v>113</v>
      </c>
      <c r="CU615" t="s">
        <v>113</v>
      </c>
      <c r="CV615" t="s">
        <v>113</v>
      </c>
      <c r="CW615" t="s">
        <v>113</v>
      </c>
      <c r="CX615" t="s">
        <v>113</v>
      </c>
      <c r="CY615" t="s">
        <v>2881</v>
      </c>
      <c r="CZ615" t="s">
        <v>121</v>
      </c>
    </row>
    <row r="616" spans="1:104" x14ac:dyDescent="0.3">
      <c r="A616" t="s">
        <v>3538</v>
      </c>
      <c r="B616" t="s">
        <v>3539</v>
      </c>
      <c r="C616" t="s">
        <v>124</v>
      </c>
      <c r="D616" t="s">
        <v>108</v>
      </c>
      <c r="F616" t="s">
        <v>3540</v>
      </c>
      <c r="G616" t="s">
        <v>247</v>
      </c>
      <c r="I616" t="s">
        <v>3541</v>
      </c>
      <c r="J616" t="s">
        <v>419</v>
      </c>
      <c r="K616" t="s">
        <v>161</v>
      </c>
      <c r="L616" t="s">
        <v>3542</v>
      </c>
      <c r="M616" t="s">
        <v>115</v>
      </c>
      <c r="N616">
        <v>1</v>
      </c>
      <c r="O616" t="s">
        <v>1623</v>
      </c>
      <c r="P616">
        <v>46168</v>
      </c>
      <c r="Q616" t="s">
        <v>140</v>
      </c>
      <c r="R616">
        <v>46168</v>
      </c>
      <c r="S616" t="s">
        <v>252</v>
      </c>
      <c r="T616" t="s">
        <v>1408</v>
      </c>
      <c r="U616" t="s">
        <v>112</v>
      </c>
      <c r="V616" t="s">
        <v>21</v>
      </c>
      <c r="W616" t="s">
        <v>144</v>
      </c>
      <c r="X616" t="s">
        <v>144</v>
      </c>
      <c r="Y616" t="s">
        <v>144</v>
      </c>
      <c r="Z616" t="s">
        <v>144</v>
      </c>
      <c r="AA616" t="s">
        <v>144</v>
      </c>
      <c r="AB616" t="s">
        <v>180</v>
      </c>
      <c r="AC616" t="s">
        <v>146</v>
      </c>
      <c r="AD616" t="s">
        <v>181</v>
      </c>
      <c r="AE616">
        <v>46172</v>
      </c>
      <c r="AF616">
        <v>46174</v>
      </c>
      <c r="AG616">
        <v>46174</v>
      </c>
      <c r="AH616">
        <v>46175</v>
      </c>
      <c r="AI616">
        <v>46176</v>
      </c>
      <c r="AJ616">
        <v>46176</v>
      </c>
      <c r="AK616">
        <v>46182</v>
      </c>
      <c r="AL616">
        <v>46182</v>
      </c>
      <c r="AM616">
        <v>46182</v>
      </c>
      <c r="AN616">
        <v>46184</v>
      </c>
      <c r="AO616">
        <v>46184</v>
      </c>
      <c r="AP616">
        <v>46184</v>
      </c>
      <c r="AQ616" t="s">
        <v>148</v>
      </c>
      <c r="AR616" t="s">
        <v>148</v>
      </c>
      <c r="AS616" t="s">
        <v>148</v>
      </c>
      <c r="AT616">
        <v>46175</v>
      </c>
      <c r="AU616">
        <v>46176</v>
      </c>
      <c r="AV616">
        <v>46176</v>
      </c>
      <c r="AW616">
        <v>46175</v>
      </c>
      <c r="AX616">
        <v>46176</v>
      </c>
      <c r="AY616">
        <v>46176</v>
      </c>
      <c r="AZ616">
        <v>46188</v>
      </c>
      <c r="BA616">
        <v>46188</v>
      </c>
      <c r="BB616">
        <v>46188</v>
      </c>
      <c r="BC616">
        <v>46177</v>
      </c>
      <c r="BD616">
        <v>46177</v>
      </c>
      <c r="BE616">
        <v>46177</v>
      </c>
      <c r="BF616" t="s">
        <v>149</v>
      </c>
      <c r="BG616">
        <v>46183</v>
      </c>
      <c r="BH616">
        <v>46184</v>
      </c>
      <c r="BI616">
        <v>46184</v>
      </c>
      <c r="BJ616" t="s">
        <v>180</v>
      </c>
      <c r="BK616">
        <v>50</v>
      </c>
      <c r="BL616">
        <v>46220</v>
      </c>
      <c r="BM616">
        <v>46202</v>
      </c>
      <c r="BN616">
        <v>46202</v>
      </c>
      <c r="BO616">
        <v>46192</v>
      </c>
      <c r="BP616">
        <v>46213</v>
      </c>
      <c r="BQ616">
        <v>46213</v>
      </c>
      <c r="BR616">
        <v>46199</v>
      </c>
      <c r="BS616">
        <v>46216</v>
      </c>
      <c r="BT616">
        <v>46216</v>
      </c>
      <c r="BU616">
        <v>46198</v>
      </c>
      <c r="BV616">
        <v>46202</v>
      </c>
      <c r="BW616">
        <v>46202</v>
      </c>
      <c r="BX616" t="s">
        <v>3543</v>
      </c>
      <c r="CA616">
        <v>46215</v>
      </c>
      <c r="CJ616">
        <v>46215</v>
      </c>
      <c r="CK616">
        <v>46215</v>
      </c>
      <c r="CN616" t="s">
        <v>113</v>
      </c>
      <c r="CO616" t="s">
        <v>113</v>
      </c>
      <c r="CP616" t="s">
        <v>113</v>
      </c>
      <c r="CQ616" t="s">
        <v>113</v>
      </c>
      <c r="CR616">
        <v>46188</v>
      </c>
      <c r="CS616">
        <v>46164</v>
      </c>
      <c r="CT616" t="s">
        <v>151</v>
      </c>
      <c r="CU616" t="s">
        <v>113</v>
      </c>
      <c r="CV616" t="s">
        <v>113</v>
      </c>
      <c r="CW616" t="s">
        <v>113</v>
      </c>
      <c r="CX616" t="s">
        <v>113</v>
      </c>
      <c r="CY616" t="s">
        <v>288</v>
      </c>
      <c r="CZ616" t="s">
        <v>289</v>
      </c>
    </row>
    <row r="617" spans="1:104" x14ac:dyDescent="0.3">
      <c r="A617" t="s">
        <v>3544</v>
      </c>
      <c r="B617" t="s">
        <v>3545</v>
      </c>
      <c r="C617" t="s">
        <v>107</v>
      </c>
      <c r="D617" t="s">
        <v>108</v>
      </c>
      <c r="F617" t="s">
        <v>3546</v>
      </c>
      <c r="G617" t="s">
        <v>110</v>
      </c>
      <c r="I617" t="s">
        <v>3547</v>
      </c>
      <c r="J617" t="s">
        <v>3299</v>
      </c>
      <c r="K617" t="s">
        <v>137</v>
      </c>
      <c r="L617" t="s">
        <v>3548</v>
      </c>
      <c r="M617" t="s">
        <v>115</v>
      </c>
      <c r="N617">
        <v>1</v>
      </c>
      <c r="P617">
        <v>46085</v>
      </c>
      <c r="Q617" t="s">
        <v>140</v>
      </c>
      <c r="R617">
        <v>46085</v>
      </c>
      <c r="S617" t="s">
        <v>141</v>
      </c>
      <c r="T617" t="s">
        <v>2901</v>
      </c>
      <c r="U617" t="s">
        <v>112</v>
      </c>
      <c r="V617" t="s">
        <v>143</v>
      </c>
      <c r="W617" t="s">
        <v>144</v>
      </c>
      <c r="X617" t="s">
        <v>144</v>
      </c>
      <c r="Y617" t="s">
        <v>144</v>
      </c>
      <c r="Z617" t="s">
        <v>144</v>
      </c>
      <c r="AA617" t="s">
        <v>144</v>
      </c>
      <c r="AB617" t="s">
        <v>387</v>
      </c>
      <c r="AC617" t="s">
        <v>1390</v>
      </c>
      <c r="AD617" t="s">
        <v>376</v>
      </c>
      <c r="AE617">
        <v>46108</v>
      </c>
      <c r="AF617">
        <v>46108</v>
      </c>
      <c r="AG617">
        <v>46087</v>
      </c>
      <c r="AH617">
        <v>46113</v>
      </c>
      <c r="AI617">
        <v>46113</v>
      </c>
      <c r="AJ617">
        <v>46090</v>
      </c>
      <c r="AK617">
        <v>46127</v>
      </c>
      <c r="AL617">
        <v>46127</v>
      </c>
      <c r="AM617">
        <v>46090</v>
      </c>
      <c r="AN617">
        <v>46132</v>
      </c>
      <c r="AO617">
        <v>46132</v>
      </c>
      <c r="AP617">
        <v>46095</v>
      </c>
      <c r="AT617">
        <v>46104</v>
      </c>
      <c r="AU617">
        <v>46088</v>
      </c>
      <c r="AV617">
        <v>46088</v>
      </c>
      <c r="AW617">
        <v>46104</v>
      </c>
      <c r="AX617">
        <v>46088</v>
      </c>
      <c r="AY617">
        <v>46088</v>
      </c>
      <c r="AZ617">
        <v>46093</v>
      </c>
      <c r="BA617">
        <v>46105</v>
      </c>
      <c r="BB617">
        <v>46105</v>
      </c>
      <c r="BC617">
        <v>46106</v>
      </c>
      <c r="BD617">
        <v>46091</v>
      </c>
      <c r="BE617">
        <v>46091</v>
      </c>
      <c r="BG617">
        <v>46110</v>
      </c>
      <c r="BH617">
        <v>46095</v>
      </c>
      <c r="BI617">
        <v>46095</v>
      </c>
      <c r="BJ617" t="s">
        <v>387</v>
      </c>
      <c r="BK617">
        <v>18</v>
      </c>
      <c r="BL617">
        <v>46121</v>
      </c>
      <c r="BM617">
        <v>46101</v>
      </c>
      <c r="BN617">
        <v>46101</v>
      </c>
      <c r="BO617">
        <v>46124</v>
      </c>
      <c r="BP617">
        <v>46101</v>
      </c>
      <c r="BQ617">
        <v>46101</v>
      </c>
      <c r="BR617">
        <v>46130</v>
      </c>
      <c r="BS617">
        <v>46112</v>
      </c>
      <c r="BT617">
        <v>46112</v>
      </c>
      <c r="BU617">
        <v>46099</v>
      </c>
      <c r="BV617">
        <v>46111</v>
      </c>
      <c r="BW617">
        <v>46112</v>
      </c>
      <c r="BX617" t="s">
        <v>3549</v>
      </c>
      <c r="BY617">
        <v>46091</v>
      </c>
      <c r="BZ617">
        <v>46091</v>
      </c>
      <c r="CI617">
        <v>46097</v>
      </c>
      <c r="CJ617">
        <v>46111</v>
      </c>
      <c r="CN617" t="s">
        <v>113</v>
      </c>
      <c r="CO617" t="s">
        <v>113</v>
      </c>
      <c r="CP617" t="s">
        <v>113</v>
      </c>
      <c r="CQ617" t="s">
        <v>113</v>
      </c>
      <c r="CR617" t="s">
        <v>188</v>
      </c>
      <c r="CS617">
        <v>46085</v>
      </c>
      <c r="CT617" t="s">
        <v>380</v>
      </c>
      <c r="CU617" t="s">
        <v>113</v>
      </c>
      <c r="CV617" t="s">
        <v>113</v>
      </c>
      <c r="CW617" t="s">
        <v>113</v>
      </c>
      <c r="CX617" t="s">
        <v>113</v>
      </c>
      <c r="CY617" t="s">
        <v>2039</v>
      </c>
      <c r="CZ617" t="s">
        <v>153</v>
      </c>
    </row>
    <row r="618" spans="1:104" x14ac:dyDescent="0.3">
      <c r="A618" t="s">
        <v>3550</v>
      </c>
      <c r="B618" t="s">
        <v>3551</v>
      </c>
      <c r="C618" t="s">
        <v>245</v>
      </c>
      <c r="D618" t="s">
        <v>108</v>
      </c>
      <c r="F618" t="s">
        <v>3552</v>
      </c>
      <c r="G618" t="s">
        <v>110</v>
      </c>
      <c r="J618" t="s">
        <v>249</v>
      </c>
      <c r="K618" t="s">
        <v>249</v>
      </c>
      <c r="M618" t="s">
        <v>115</v>
      </c>
      <c r="Q618" t="s">
        <v>116</v>
      </c>
      <c r="S618" t="s">
        <v>117</v>
      </c>
      <c r="T618" t="s">
        <v>113</v>
      </c>
      <c r="AC618" t="s">
        <v>113</v>
      </c>
      <c r="AD618" t="s">
        <v>255</v>
      </c>
      <c r="CN618" t="s">
        <v>113</v>
      </c>
      <c r="CO618" t="s">
        <v>113</v>
      </c>
      <c r="CP618" t="s">
        <v>113</v>
      </c>
      <c r="CQ618" t="s">
        <v>113</v>
      </c>
      <c r="CR618" t="s">
        <v>113</v>
      </c>
      <c r="CS618" t="s">
        <v>113</v>
      </c>
      <c r="CT618" t="s">
        <v>113</v>
      </c>
      <c r="CU618" t="s">
        <v>113</v>
      </c>
      <c r="CV618" t="s">
        <v>113</v>
      </c>
      <c r="CW618" t="s">
        <v>113</v>
      </c>
      <c r="CX618" t="s">
        <v>113</v>
      </c>
      <c r="CY618" t="s">
        <v>119</v>
      </c>
      <c r="CZ618" t="s">
        <v>121</v>
      </c>
    </row>
    <row r="619" spans="1:104" x14ac:dyDescent="0.3">
      <c r="A619" t="s">
        <v>3553</v>
      </c>
      <c r="B619" t="s">
        <v>3554</v>
      </c>
      <c r="C619" t="s">
        <v>107</v>
      </c>
      <c r="D619" t="s">
        <v>108</v>
      </c>
      <c r="F619" t="s">
        <v>3555</v>
      </c>
      <c r="G619" t="s">
        <v>110</v>
      </c>
      <c r="I619" t="s">
        <v>3556</v>
      </c>
      <c r="J619" t="s">
        <v>112</v>
      </c>
      <c r="K619" t="s">
        <v>137</v>
      </c>
      <c r="L619" t="s">
        <v>3557</v>
      </c>
      <c r="M619" t="s">
        <v>115</v>
      </c>
      <c r="N619">
        <v>1</v>
      </c>
      <c r="O619" t="s">
        <v>3558</v>
      </c>
      <c r="P619">
        <v>45992</v>
      </c>
      <c r="Q619" t="s">
        <v>140</v>
      </c>
      <c r="R619">
        <v>45993</v>
      </c>
      <c r="S619" t="s">
        <v>252</v>
      </c>
      <c r="T619" t="s">
        <v>2809</v>
      </c>
      <c r="U619" t="s">
        <v>112</v>
      </c>
      <c r="V619" t="s">
        <v>21</v>
      </c>
      <c r="AB619" t="s">
        <v>180</v>
      </c>
      <c r="AC619" t="s">
        <v>220</v>
      </c>
      <c r="AD619" t="s">
        <v>376</v>
      </c>
      <c r="AE619">
        <v>45996</v>
      </c>
      <c r="AF619">
        <v>45996</v>
      </c>
      <c r="AG619">
        <v>45996</v>
      </c>
      <c r="AH619">
        <v>45997</v>
      </c>
      <c r="AI619">
        <v>45997</v>
      </c>
      <c r="AJ619">
        <v>45997</v>
      </c>
      <c r="AK619">
        <v>46003</v>
      </c>
      <c r="AL619">
        <v>46003</v>
      </c>
      <c r="AM619">
        <v>46003</v>
      </c>
      <c r="AN619">
        <v>46004</v>
      </c>
      <c r="AO619">
        <v>46004</v>
      </c>
      <c r="AP619">
        <v>46004</v>
      </c>
      <c r="AQ619" t="s">
        <v>148</v>
      </c>
      <c r="AT619">
        <v>45996</v>
      </c>
      <c r="AU619">
        <v>45996</v>
      </c>
      <c r="AV619">
        <v>45996</v>
      </c>
      <c r="AW619">
        <v>45996</v>
      </c>
      <c r="AX619">
        <v>45996</v>
      </c>
      <c r="AY619">
        <v>45996</v>
      </c>
      <c r="AZ619">
        <v>46006</v>
      </c>
      <c r="BA619">
        <v>46006</v>
      </c>
      <c r="BB619">
        <v>46006</v>
      </c>
      <c r="BC619">
        <v>45998</v>
      </c>
      <c r="BD619">
        <v>45998</v>
      </c>
      <c r="BE619">
        <v>45998</v>
      </c>
      <c r="BG619">
        <v>46001</v>
      </c>
      <c r="BH619">
        <v>46001</v>
      </c>
      <c r="BI619">
        <v>46001</v>
      </c>
      <c r="BJ619" t="s">
        <v>1391</v>
      </c>
      <c r="BK619">
        <v>40</v>
      </c>
      <c r="BL619">
        <v>46005</v>
      </c>
      <c r="BM619">
        <v>46005</v>
      </c>
      <c r="BN619">
        <v>46005</v>
      </c>
      <c r="BO619">
        <v>46006</v>
      </c>
      <c r="BP619">
        <v>46006</v>
      </c>
      <c r="BQ619">
        <v>46006</v>
      </c>
      <c r="BR619">
        <v>46043</v>
      </c>
      <c r="BS619">
        <v>46051</v>
      </c>
      <c r="BT619">
        <v>46051</v>
      </c>
      <c r="BU619">
        <v>46013</v>
      </c>
      <c r="BV619">
        <v>46013</v>
      </c>
      <c r="BW619">
        <v>46013</v>
      </c>
      <c r="BX619" t="s">
        <v>3559</v>
      </c>
      <c r="CI619">
        <v>46043</v>
      </c>
      <c r="CJ619">
        <v>46050</v>
      </c>
      <c r="CK619">
        <v>46050</v>
      </c>
      <c r="CN619" t="s">
        <v>113</v>
      </c>
      <c r="CO619" t="s">
        <v>113</v>
      </c>
      <c r="CP619" t="s">
        <v>113</v>
      </c>
      <c r="CQ619" t="s">
        <v>113</v>
      </c>
      <c r="CR619" t="s">
        <v>119</v>
      </c>
      <c r="CS619">
        <v>45992</v>
      </c>
      <c r="CT619" t="s">
        <v>151</v>
      </c>
      <c r="CU619" t="s">
        <v>113</v>
      </c>
      <c r="CV619" t="s">
        <v>113</v>
      </c>
      <c r="CW619" t="s">
        <v>113</v>
      </c>
      <c r="CX619" t="s">
        <v>113</v>
      </c>
      <c r="CY619" t="s">
        <v>3560</v>
      </c>
      <c r="CZ619" t="s">
        <v>119</v>
      </c>
    </row>
    <row r="620" spans="1:104" x14ac:dyDescent="0.3">
      <c r="A620" t="s">
        <v>3561</v>
      </c>
      <c r="B620" t="s">
        <v>3562</v>
      </c>
      <c r="C620" t="s">
        <v>107</v>
      </c>
      <c r="D620" t="s">
        <v>108</v>
      </c>
      <c r="E620" t="s">
        <v>3562</v>
      </c>
      <c r="G620" t="s">
        <v>110</v>
      </c>
      <c r="I620" t="s">
        <v>3563</v>
      </c>
      <c r="J620" t="s">
        <v>2098</v>
      </c>
      <c r="K620" t="s">
        <v>113</v>
      </c>
      <c r="L620" t="s">
        <v>1107</v>
      </c>
      <c r="M620" t="s">
        <v>115</v>
      </c>
      <c r="P620" t="s">
        <v>113</v>
      </c>
      <c r="Q620" t="s">
        <v>116</v>
      </c>
      <c r="S620" t="s">
        <v>117</v>
      </c>
      <c r="T620" t="s">
        <v>113</v>
      </c>
      <c r="AD620" t="s">
        <v>113</v>
      </c>
      <c r="AG620" t="s">
        <v>119</v>
      </c>
      <c r="AI620" t="s">
        <v>119</v>
      </c>
      <c r="AJ620" t="s">
        <v>119</v>
      </c>
      <c r="BK620">
        <v>11</v>
      </c>
      <c r="CN620" t="s">
        <v>113</v>
      </c>
      <c r="CO620" t="s">
        <v>113</v>
      </c>
      <c r="CP620" t="s">
        <v>113</v>
      </c>
      <c r="CQ620" t="s">
        <v>113</v>
      </c>
      <c r="CR620" t="s">
        <v>113</v>
      </c>
      <c r="CS620" t="s">
        <v>113</v>
      </c>
      <c r="CT620" t="s">
        <v>113</v>
      </c>
      <c r="CU620" t="s">
        <v>113</v>
      </c>
      <c r="CV620" t="s">
        <v>113</v>
      </c>
      <c r="CW620" t="s">
        <v>113</v>
      </c>
      <c r="CX620" t="s">
        <v>113</v>
      </c>
      <c r="CY620" t="s">
        <v>119</v>
      </c>
      <c r="CZ620" t="s">
        <v>121</v>
      </c>
    </row>
    <row r="621" spans="1:104" x14ac:dyDescent="0.3">
      <c r="A621" t="s">
        <v>3564</v>
      </c>
      <c r="B621" t="s">
        <v>3565</v>
      </c>
      <c r="C621" t="s">
        <v>107</v>
      </c>
      <c r="D621" t="s">
        <v>108</v>
      </c>
      <c r="F621" t="s">
        <v>3566</v>
      </c>
      <c r="G621" t="s">
        <v>110</v>
      </c>
      <c r="I621" t="s">
        <v>3567</v>
      </c>
      <c r="J621" t="s">
        <v>112</v>
      </c>
      <c r="K621" t="s">
        <v>113</v>
      </c>
      <c r="L621" t="s">
        <v>3568</v>
      </c>
      <c r="M621" t="s">
        <v>115</v>
      </c>
      <c r="P621" t="s">
        <v>113</v>
      </c>
      <c r="Q621" t="s">
        <v>116</v>
      </c>
      <c r="S621" t="s">
        <v>117</v>
      </c>
      <c r="T621" t="s">
        <v>113</v>
      </c>
      <c r="AD621" t="s">
        <v>113</v>
      </c>
      <c r="AF621" t="s">
        <v>119</v>
      </c>
      <c r="AG621" t="s">
        <v>119</v>
      </c>
      <c r="AJ621" t="s">
        <v>119</v>
      </c>
      <c r="BK621">
        <v>40</v>
      </c>
      <c r="CN621" t="s">
        <v>113</v>
      </c>
      <c r="CO621" t="s">
        <v>113</v>
      </c>
      <c r="CP621" t="s">
        <v>113</v>
      </c>
      <c r="CQ621" t="s">
        <v>113</v>
      </c>
      <c r="CR621" t="s">
        <v>188</v>
      </c>
      <c r="CS621" t="s">
        <v>113</v>
      </c>
      <c r="CT621" t="s">
        <v>380</v>
      </c>
      <c r="CU621" t="s">
        <v>113</v>
      </c>
      <c r="CV621" t="s">
        <v>113</v>
      </c>
      <c r="CW621" t="s">
        <v>113</v>
      </c>
      <c r="CX621" t="s">
        <v>113</v>
      </c>
      <c r="CY621" t="s">
        <v>515</v>
      </c>
      <c r="CZ621" t="s">
        <v>121</v>
      </c>
    </row>
    <row r="622" spans="1:104" x14ac:dyDescent="0.3">
      <c r="A622" t="s">
        <v>3569</v>
      </c>
      <c r="B622" t="s">
        <v>3570</v>
      </c>
      <c r="C622" t="s">
        <v>3571</v>
      </c>
      <c r="D622" t="s">
        <v>108</v>
      </c>
      <c r="F622" t="s">
        <v>3572</v>
      </c>
      <c r="G622" t="s">
        <v>110</v>
      </c>
      <c r="I622" t="s">
        <v>3573</v>
      </c>
      <c r="J622" t="s">
        <v>112</v>
      </c>
      <c r="K622" t="s">
        <v>113</v>
      </c>
      <c r="L622" t="s">
        <v>3574</v>
      </c>
      <c r="M622" t="s">
        <v>115</v>
      </c>
      <c r="P622" t="s">
        <v>113</v>
      </c>
      <c r="Q622" t="s">
        <v>116</v>
      </c>
      <c r="S622" t="s">
        <v>117</v>
      </c>
      <c r="T622" t="s">
        <v>113</v>
      </c>
      <c r="AD622" t="s">
        <v>113</v>
      </c>
      <c r="AF622" t="s">
        <v>119</v>
      </c>
      <c r="AG622" t="s">
        <v>119</v>
      </c>
      <c r="AJ622" t="s">
        <v>119</v>
      </c>
      <c r="BK622">
        <v>40</v>
      </c>
      <c r="CN622" t="s">
        <v>113</v>
      </c>
      <c r="CO622" t="s">
        <v>113</v>
      </c>
      <c r="CP622" t="s">
        <v>113</v>
      </c>
      <c r="CQ622" t="s">
        <v>113</v>
      </c>
      <c r="CR622" t="s">
        <v>113</v>
      </c>
      <c r="CS622" t="s">
        <v>113</v>
      </c>
      <c r="CT622" t="s">
        <v>113</v>
      </c>
      <c r="CU622" t="s">
        <v>113</v>
      </c>
      <c r="CV622" t="s">
        <v>113</v>
      </c>
      <c r="CW622" t="s">
        <v>113</v>
      </c>
      <c r="CX622" t="s">
        <v>113</v>
      </c>
      <c r="CY622" t="s">
        <v>119</v>
      </c>
      <c r="CZ622" t="s">
        <v>121</v>
      </c>
    </row>
    <row r="623" spans="1:104" x14ac:dyDescent="0.3">
      <c r="A623" t="s">
        <v>3575</v>
      </c>
      <c r="B623" t="s">
        <v>3576</v>
      </c>
      <c r="C623" t="s">
        <v>2959</v>
      </c>
      <c r="D623" t="s">
        <v>108</v>
      </c>
      <c r="F623" t="s">
        <v>3577</v>
      </c>
      <c r="G623" t="s">
        <v>110</v>
      </c>
      <c r="I623" t="s">
        <v>3578</v>
      </c>
      <c r="J623" t="s">
        <v>112</v>
      </c>
      <c r="K623" t="s">
        <v>113</v>
      </c>
      <c r="L623" t="s">
        <v>3579</v>
      </c>
      <c r="M623" t="s">
        <v>1113</v>
      </c>
      <c r="P623" t="s">
        <v>113</v>
      </c>
      <c r="Q623" t="s">
        <v>116</v>
      </c>
      <c r="S623" t="s">
        <v>117</v>
      </c>
      <c r="T623" t="s">
        <v>113</v>
      </c>
      <c r="AD623" t="s">
        <v>113</v>
      </c>
      <c r="AF623" t="s">
        <v>119</v>
      </c>
      <c r="AG623" t="s">
        <v>119</v>
      </c>
      <c r="AJ623" t="s">
        <v>119</v>
      </c>
      <c r="BK623">
        <v>40</v>
      </c>
      <c r="BP623">
        <v>3</v>
      </c>
      <c r="CN623" t="s">
        <v>113</v>
      </c>
      <c r="CO623" t="s">
        <v>113</v>
      </c>
      <c r="CP623" t="s">
        <v>113</v>
      </c>
      <c r="CQ623" t="s">
        <v>113</v>
      </c>
      <c r="CR623" t="s">
        <v>113</v>
      </c>
      <c r="CS623" t="s">
        <v>113</v>
      </c>
      <c r="CT623" t="s">
        <v>113</v>
      </c>
      <c r="CU623" t="s">
        <v>113</v>
      </c>
      <c r="CV623" t="s">
        <v>113</v>
      </c>
      <c r="CW623" t="s">
        <v>113</v>
      </c>
      <c r="CX623" t="s">
        <v>113</v>
      </c>
      <c r="CY623" t="s">
        <v>119</v>
      </c>
      <c r="CZ623" t="s">
        <v>121</v>
      </c>
    </row>
    <row r="624" spans="1:104" x14ac:dyDescent="0.3">
      <c r="A624" t="s">
        <v>3580</v>
      </c>
      <c r="B624" t="s">
        <v>3581</v>
      </c>
      <c r="C624" t="s">
        <v>124</v>
      </c>
      <c r="D624" t="s">
        <v>108</v>
      </c>
      <c r="F624" t="s">
        <v>3582</v>
      </c>
      <c r="G624" t="s">
        <v>110</v>
      </c>
      <c r="I624" t="s">
        <v>3583</v>
      </c>
      <c r="J624" t="s">
        <v>886</v>
      </c>
      <c r="K624" t="s">
        <v>113</v>
      </c>
      <c r="L624" t="s">
        <v>3584</v>
      </c>
      <c r="M624" t="s">
        <v>1113</v>
      </c>
      <c r="P624" t="s">
        <v>113</v>
      </c>
      <c r="Q624" t="s">
        <v>116</v>
      </c>
      <c r="S624" t="s">
        <v>117</v>
      </c>
      <c r="T624" t="s">
        <v>118</v>
      </c>
      <c r="AD624" t="s">
        <v>113</v>
      </c>
      <c r="AF624" t="s">
        <v>119</v>
      </c>
      <c r="AG624" t="s">
        <v>119</v>
      </c>
      <c r="AJ624" t="s">
        <v>119</v>
      </c>
      <c r="BK624" t="s">
        <v>889</v>
      </c>
      <c r="CN624" t="s">
        <v>113</v>
      </c>
      <c r="CO624" t="s">
        <v>113</v>
      </c>
      <c r="CP624" t="s">
        <v>113</v>
      </c>
      <c r="CQ624" t="s">
        <v>113</v>
      </c>
      <c r="CR624" t="s">
        <v>113</v>
      </c>
      <c r="CS624" t="s">
        <v>113</v>
      </c>
      <c r="CT624" t="s">
        <v>113</v>
      </c>
      <c r="CU624" t="s">
        <v>113</v>
      </c>
      <c r="CV624" t="s">
        <v>113</v>
      </c>
      <c r="CW624" t="s">
        <v>113</v>
      </c>
      <c r="CX624" t="s">
        <v>113</v>
      </c>
      <c r="CY624" t="s">
        <v>119</v>
      </c>
      <c r="CZ624" t="s">
        <v>121</v>
      </c>
    </row>
    <row r="625" spans="1:104" x14ac:dyDescent="0.3">
      <c r="A625" t="s">
        <v>3585</v>
      </c>
      <c r="B625" t="s">
        <v>3586</v>
      </c>
      <c r="C625" t="s">
        <v>107</v>
      </c>
      <c r="D625" t="s">
        <v>108</v>
      </c>
      <c r="F625" t="s">
        <v>3587</v>
      </c>
      <c r="G625" t="s">
        <v>110</v>
      </c>
      <c r="I625" t="s">
        <v>3588</v>
      </c>
      <c r="J625" t="s">
        <v>1148</v>
      </c>
      <c r="K625" t="s">
        <v>137</v>
      </c>
      <c r="M625" t="s">
        <v>1113</v>
      </c>
      <c r="N625">
        <v>3</v>
      </c>
      <c r="O625" t="s">
        <v>3589</v>
      </c>
      <c r="P625">
        <v>46116</v>
      </c>
      <c r="Q625" t="s">
        <v>140</v>
      </c>
      <c r="R625">
        <v>46113</v>
      </c>
      <c r="S625" t="s">
        <v>141</v>
      </c>
      <c r="T625" t="s">
        <v>179</v>
      </c>
      <c r="U625" t="s">
        <v>112</v>
      </c>
      <c r="V625" t="s">
        <v>143</v>
      </c>
      <c r="W625" t="s">
        <v>144</v>
      </c>
      <c r="X625" t="s">
        <v>312</v>
      </c>
      <c r="Y625" t="s">
        <v>144</v>
      </c>
      <c r="Z625" t="s">
        <v>144</v>
      </c>
      <c r="AA625" t="s">
        <v>144</v>
      </c>
      <c r="AB625" t="s">
        <v>387</v>
      </c>
      <c r="AC625" t="s">
        <v>146</v>
      </c>
      <c r="AD625" t="s">
        <v>376</v>
      </c>
      <c r="AE625">
        <v>46120</v>
      </c>
      <c r="AF625">
        <v>46118</v>
      </c>
      <c r="AG625">
        <v>46118</v>
      </c>
      <c r="AH625">
        <v>46127</v>
      </c>
      <c r="AI625">
        <v>46123</v>
      </c>
      <c r="AJ625">
        <v>46123</v>
      </c>
      <c r="AK625">
        <v>46120</v>
      </c>
      <c r="AL625">
        <v>46118</v>
      </c>
      <c r="AM625">
        <v>46118</v>
      </c>
      <c r="AN625">
        <v>46127</v>
      </c>
      <c r="AO625">
        <v>46123</v>
      </c>
      <c r="AP625">
        <v>46123</v>
      </c>
      <c r="AQ625" t="s">
        <v>113</v>
      </c>
      <c r="AR625" t="s">
        <v>113</v>
      </c>
      <c r="AT625">
        <v>46119</v>
      </c>
      <c r="AU625">
        <v>46122</v>
      </c>
      <c r="AV625">
        <v>46122</v>
      </c>
      <c r="AW625">
        <v>46119</v>
      </c>
      <c r="AX625">
        <v>46122</v>
      </c>
      <c r="AY625">
        <v>46122</v>
      </c>
      <c r="AZ625">
        <v>46126</v>
      </c>
      <c r="BA625">
        <v>46129</v>
      </c>
      <c r="BB625">
        <v>46129</v>
      </c>
      <c r="BC625">
        <v>46120</v>
      </c>
      <c r="BD625">
        <v>46125</v>
      </c>
      <c r="BE625">
        <v>46125</v>
      </c>
      <c r="BF625" t="s">
        <v>149</v>
      </c>
      <c r="BG625">
        <v>46127</v>
      </c>
      <c r="BH625">
        <v>46130</v>
      </c>
      <c r="BI625">
        <v>46130</v>
      </c>
      <c r="BJ625" t="s">
        <v>387</v>
      </c>
      <c r="BL625">
        <v>46130</v>
      </c>
      <c r="BM625">
        <v>46135</v>
      </c>
      <c r="BN625">
        <v>46135</v>
      </c>
      <c r="BO625">
        <v>46133</v>
      </c>
      <c r="BP625">
        <v>46137</v>
      </c>
      <c r="BQ625">
        <v>46137</v>
      </c>
      <c r="BR625">
        <v>46142</v>
      </c>
      <c r="BS625">
        <v>46142</v>
      </c>
      <c r="BT625">
        <v>46142</v>
      </c>
      <c r="BU625">
        <v>46141</v>
      </c>
      <c r="BV625">
        <v>46140</v>
      </c>
      <c r="BW625">
        <v>46140</v>
      </c>
      <c r="BX625" t="s">
        <v>316</v>
      </c>
      <c r="BY625">
        <v>46129</v>
      </c>
      <c r="BZ625">
        <v>46129</v>
      </c>
      <c r="CI625">
        <v>46139</v>
      </c>
      <c r="CJ625">
        <v>46139</v>
      </c>
      <c r="CN625" t="s">
        <v>113</v>
      </c>
      <c r="CO625" t="s">
        <v>113</v>
      </c>
      <c r="CP625" t="s">
        <v>113</v>
      </c>
      <c r="CQ625" t="s">
        <v>113</v>
      </c>
      <c r="CR625" t="s">
        <v>119</v>
      </c>
      <c r="CS625">
        <v>46113</v>
      </c>
      <c r="CT625" t="s">
        <v>151</v>
      </c>
      <c r="CU625" t="s">
        <v>113</v>
      </c>
      <c r="CV625" t="s">
        <v>113</v>
      </c>
      <c r="CW625" t="s">
        <v>113</v>
      </c>
      <c r="CX625" t="s">
        <v>113</v>
      </c>
      <c r="CY625" t="s">
        <v>2039</v>
      </c>
      <c r="CZ625" t="s">
        <v>153</v>
      </c>
    </row>
    <row r="626" spans="1:104" x14ac:dyDescent="0.3">
      <c r="A626" t="s">
        <v>3590</v>
      </c>
      <c r="B626" t="s">
        <v>3591</v>
      </c>
      <c r="C626" t="s">
        <v>3592</v>
      </c>
      <c r="D626" t="s">
        <v>108</v>
      </c>
      <c r="F626" t="s">
        <v>3593</v>
      </c>
      <c r="G626" t="s">
        <v>1356</v>
      </c>
      <c r="I626" t="s">
        <v>3594</v>
      </c>
      <c r="J626" t="s">
        <v>127</v>
      </c>
      <c r="K626" t="s">
        <v>137</v>
      </c>
      <c r="L626" t="s">
        <v>3595</v>
      </c>
      <c r="M626" t="s">
        <v>138</v>
      </c>
      <c r="P626">
        <v>46252</v>
      </c>
      <c r="Q626" t="s">
        <v>140</v>
      </c>
      <c r="R626">
        <v>46255</v>
      </c>
      <c r="S626" t="s">
        <v>265</v>
      </c>
      <c r="T626" t="s">
        <v>448</v>
      </c>
      <c r="U626" t="s">
        <v>112</v>
      </c>
      <c r="V626" t="s">
        <v>143</v>
      </c>
      <c r="W626" t="s">
        <v>144</v>
      </c>
      <c r="X626" t="s">
        <v>144</v>
      </c>
      <c r="Y626" t="s">
        <v>144</v>
      </c>
      <c r="Z626" t="s">
        <v>144</v>
      </c>
      <c r="AA626" t="s">
        <v>144</v>
      </c>
      <c r="AB626" t="s">
        <v>387</v>
      </c>
      <c r="AC626" t="s">
        <v>146</v>
      </c>
      <c r="AD626" t="s">
        <v>314</v>
      </c>
      <c r="AE626">
        <v>46265</v>
      </c>
      <c r="AF626">
        <v>46261</v>
      </c>
      <c r="AG626">
        <v>46261</v>
      </c>
      <c r="AH626">
        <v>46268</v>
      </c>
      <c r="AI626">
        <v>46268</v>
      </c>
      <c r="AK626">
        <v>46265</v>
      </c>
      <c r="AL626">
        <v>46265</v>
      </c>
      <c r="AN626">
        <v>46268</v>
      </c>
      <c r="AO626">
        <v>46268</v>
      </c>
      <c r="AQ626" t="s">
        <v>3596</v>
      </c>
      <c r="AW626">
        <v>46263</v>
      </c>
      <c r="AX626">
        <v>46265</v>
      </c>
      <c r="AZ626">
        <v>46273</v>
      </c>
      <c r="BA626">
        <v>46273</v>
      </c>
      <c r="BC626">
        <v>46265</v>
      </c>
      <c r="BD626">
        <v>46265</v>
      </c>
      <c r="BF626" t="s">
        <v>196</v>
      </c>
      <c r="BG626">
        <v>46272</v>
      </c>
      <c r="BH626">
        <v>46273</v>
      </c>
      <c r="BJ626" t="s">
        <v>387</v>
      </c>
      <c r="BK626" t="s">
        <v>2024</v>
      </c>
      <c r="BL626">
        <v>46275</v>
      </c>
      <c r="BM626">
        <v>46275</v>
      </c>
      <c r="BO626">
        <v>46278</v>
      </c>
      <c r="BP626">
        <v>46277</v>
      </c>
      <c r="BR626">
        <v>46286</v>
      </c>
      <c r="BS626">
        <v>46286</v>
      </c>
      <c r="BU626">
        <v>46283</v>
      </c>
      <c r="BV626">
        <v>46283</v>
      </c>
      <c r="CN626" t="s">
        <v>113</v>
      </c>
      <c r="CO626" t="s">
        <v>113</v>
      </c>
      <c r="CP626" t="s">
        <v>113</v>
      </c>
      <c r="CQ626" t="s">
        <v>113</v>
      </c>
      <c r="CR626">
        <v>46252</v>
      </c>
      <c r="CS626">
        <v>46246</v>
      </c>
      <c r="CT626" t="s">
        <v>151</v>
      </c>
      <c r="CU626" t="s">
        <v>170</v>
      </c>
      <c r="CV626" t="s">
        <v>144</v>
      </c>
      <c r="CW626" t="s">
        <v>171</v>
      </c>
      <c r="CX626" t="s">
        <v>113</v>
      </c>
      <c r="CY626" t="s">
        <v>3597</v>
      </c>
      <c r="CZ626" t="s">
        <v>153</v>
      </c>
    </row>
    <row r="627" spans="1:104" x14ac:dyDescent="0.3">
      <c r="A627" t="s">
        <v>3598</v>
      </c>
      <c r="B627" t="s">
        <v>3599</v>
      </c>
      <c r="C627" t="s">
        <v>124</v>
      </c>
      <c r="D627" t="s">
        <v>108</v>
      </c>
      <c r="F627" t="s">
        <v>3599</v>
      </c>
      <c r="G627" t="s">
        <v>2273</v>
      </c>
      <c r="I627" t="s">
        <v>3600</v>
      </c>
      <c r="J627" t="s">
        <v>2275</v>
      </c>
      <c r="K627" t="s">
        <v>113</v>
      </c>
      <c r="L627" t="s">
        <v>3601</v>
      </c>
      <c r="M627" t="s">
        <v>310</v>
      </c>
      <c r="P627" t="s">
        <v>113</v>
      </c>
      <c r="Q627" t="s">
        <v>116</v>
      </c>
      <c r="S627" t="s">
        <v>117</v>
      </c>
      <c r="T627" t="s">
        <v>113</v>
      </c>
      <c r="AD627" t="s">
        <v>113</v>
      </c>
      <c r="AG627" t="s">
        <v>119</v>
      </c>
      <c r="AI627" t="s">
        <v>119</v>
      </c>
      <c r="AJ627" t="s">
        <v>119</v>
      </c>
      <c r="BM627">
        <v>46102</v>
      </c>
      <c r="CN627" t="s">
        <v>113</v>
      </c>
      <c r="CO627" t="s">
        <v>113</v>
      </c>
      <c r="CP627" t="s">
        <v>113</v>
      </c>
      <c r="CQ627" t="s">
        <v>113</v>
      </c>
      <c r="CR627" t="s">
        <v>113</v>
      </c>
      <c r="CS627" t="s">
        <v>113</v>
      </c>
      <c r="CT627" t="s">
        <v>113</v>
      </c>
      <c r="CU627" t="s">
        <v>113</v>
      </c>
      <c r="CV627" t="s">
        <v>113</v>
      </c>
      <c r="CW627" t="s">
        <v>113</v>
      </c>
      <c r="CX627" t="s">
        <v>113</v>
      </c>
      <c r="CY627" t="s">
        <v>119</v>
      </c>
      <c r="CZ627" t="s">
        <v>121</v>
      </c>
    </row>
    <row r="628" spans="1:104" x14ac:dyDescent="0.3">
      <c r="A628" t="s">
        <v>3602</v>
      </c>
      <c r="B628" t="s">
        <v>3603</v>
      </c>
      <c r="C628" t="s">
        <v>213</v>
      </c>
      <c r="D628" t="s">
        <v>108</v>
      </c>
      <c r="F628" t="s">
        <v>3603</v>
      </c>
      <c r="G628" t="s">
        <v>2273</v>
      </c>
      <c r="I628" t="s">
        <v>3604</v>
      </c>
      <c r="J628" t="s">
        <v>2275</v>
      </c>
      <c r="K628" t="s">
        <v>113</v>
      </c>
      <c r="L628" t="s">
        <v>3605</v>
      </c>
      <c r="M628" t="s">
        <v>344</v>
      </c>
      <c r="P628" t="s">
        <v>113</v>
      </c>
      <c r="Q628" t="s">
        <v>116</v>
      </c>
      <c r="S628" t="s">
        <v>117</v>
      </c>
      <c r="T628" t="s">
        <v>113</v>
      </c>
      <c r="AD628" t="s">
        <v>113</v>
      </c>
      <c r="AG628" t="s">
        <v>119</v>
      </c>
      <c r="AI628" t="s">
        <v>119</v>
      </c>
      <c r="AJ628" t="s">
        <v>119</v>
      </c>
      <c r="BK628" t="s">
        <v>3606</v>
      </c>
      <c r="CN628" t="s">
        <v>113</v>
      </c>
      <c r="CO628" t="s">
        <v>113</v>
      </c>
      <c r="CP628" t="s">
        <v>113</v>
      </c>
      <c r="CQ628" t="s">
        <v>113</v>
      </c>
      <c r="CR628" t="s">
        <v>113</v>
      </c>
      <c r="CS628" t="s">
        <v>113</v>
      </c>
      <c r="CT628" t="s">
        <v>113</v>
      </c>
      <c r="CU628" t="s">
        <v>113</v>
      </c>
      <c r="CV628" t="s">
        <v>113</v>
      </c>
      <c r="CW628" t="s">
        <v>113</v>
      </c>
      <c r="CX628" t="s">
        <v>113</v>
      </c>
      <c r="CY628" t="s">
        <v>119</v>
      </c>
      <c r="CZ628" t="s">
        <v>121</v>
      </c>
    </row>
    <row r="629" spans="1:104" x14ac:dyDescent="0.3">
      <c r="A629" t="s">
        <v>3607</v>
      </c>
      <c r="B629" t="s">
        <v>3608</v>
      </c>
      <c r="C629" t="s">
        <v>107</v>
      </c>
      <c r="D629" t="s">
        <v>108</v>
      </c>
      <c r="F629" t="s">
        <v>3608</v>
      </c>
      <c r="G629" t="s">
        <v>2273</v>
      </c>
      <c r="I629" t="s">
        <v>3609</v>
      </c>
      <c r="J629" t="s">
        <v>2275</v>
      </c>
      <c r="K629" t="s">
        <v>113</v>
      </c>
      <c r="L629" t="s">
        <v>3610</v>
      </c>
      <c r="M629" t="s">
        <v>344</v>
      </c>
      <c r="P629" t="s">
        <v>113</v>
      </c>
      <c r="Q629" t="s">
        <v>116</v>
      </c>
      <c r="S629" t="s">
        <v>117</v>
      </c>
      <c r="T629" t="s">
        <v>113</v>
      </c>
      <c r="AD629" t="s">
        <v>113</v>
      </c>
      <c r="AG629" t="s">
        <v>119</v>
      </c>
      <c r="AI629" t="s">
        <v>119</v>
      </c>
      <c r="AJ629" t="s">
        <v>119</v>
      </c>
      <c r="BK629" t="s">
        <v>3606</v>
      </c>
      <c r="CN629" t="s">
        <v>113</v>
      </c>
      <c r="CO629" t="s">
        <v>113</v>
      </c>
      <c r="CP629" t="s">
        <v>113</v>
      </c>
      <c r="CQ629" t="s">
        <v>113</v>
      </c>
      <c r="CR629" t="s">
        <v>113</v>
      </c>
      <c r="CS629" t="s">
        <v>113</v>
      </c>
      <c r="CT629" t="s">
        <v>113</v>
      </c>
      <c r="CU629" t="s">
        <v>113</v>
      </c>
      <c r="CV629" t="s">
        <v>113</v>
      </c>
      <c r="CW629" t="s">
        <v>113</v>
      </c>
      <c r="CX629" t="s">
        <v>113</v>
      </c>
      <c r="CY629" t="s">
        <v>119</v>
      </c>
      <c r="CZ629" t="s">
        <v>121</v>
      </c>
    </row>
    <row r="630" spans="1:104" x14ac:dyDescent="0.3">
      <c r="A630" t="s">
        <v>3611</v>
      </c>
      <c r="B630" t="s">
        <v>3612</v>
      </c>
      <c r="C630" t="s">
        <v>107</v>
      </c>
      <c r="D630" t="s">
        <v>108</v>
      </c>
      <c r="F630" t="s">
        <v>3612</v>
      </c>
      <c r="G630" t="s">
        <v>2273</v>
      </c>
      <c r="I630" t="s">
        <v>3613</v>
      </c>
      <c r="J630" t="s">
        <v>2275</v>
      </c>
      <c r="K630" t="s">
        <v>113</v>
      </c>
      <c r="L630" t="s">
        <v>3614</v>
      </c>
      <c r="M630" t="s">
        <v>438</v>
      </c>
      <c r="P630" t="s">
        <v>113</v>
      </c>
      <c r="Q630" t="s">
        <v>116</v>
      </c>
      <c r="S630" t="s">
        <v>117</v>
      </c>
      <c r="T630" t="s">
        <v>113</v>
      </c>
      <c r="AD630" t="s">
        <v>113</v>
      </c>
      <c r="AG630" t="s">
        <v>119</v>
      </c>
      <c r="AI630" t="s">
        <v>119</v>
      </c>
      <c r="AJ630" t="s">
        <v>119</v>
      </c>
      <c r="BK630">
        <v>36</v>
      </c>
      <c r="CN630" t="s">
        <v>113</v>
      </c>
      <c r="CO630" t="s">
        <v>113</v>
      </c>
      <c r="CP630" t="s">
        <v>113</v>
      </c>
      <c r="CQ630" t="s">
        <v>113</v>
      </c>
      <c r="CR630" t="s">
        <v>113</v>
      </c>
      <c r="CS630" t="s">
        <v>113</v>
      </c>
      <c r="CT630" t="s">
        <v>113</v>
      </c>
      <c r="CU630" t="s">
        <v>113</v>
      </c>
      <c r="CV630" t="s">
        <v>113</v>
      </c>
      <c r="CW630" t="s">
        <v>113</v>
      </c>
      <c r="CX630" t="s">
        <v>113</v>
      </c>
      <c r="CY630" t="s">
        <v>119</v>
      </c>
      <c r="CZ630" t="s">
        <v>121</v>
      </c>
    </row>
    <row r="631" spans="1:104" x14ac:dyDescent="0.3">
      <c r="A631" t="s">
        <v>3615</v>
      </c>
      <c r="B631" t="s">
        <v>3616</v>
      </c>
      <c r="C631" t="s">
        <v>292</v>
      </c>
      <c r="D631" t="s">
        <v>108</v>
      </c>
      <c r="F631" t="s">
        <v>3616</v>
      </c>
      <c r="G631" t="s">
        <v>3617</v>
      </c>
      <c r="I631" t="s">
        <v>3618</v>
      </c>
      <c r="J631" t="s">
        <v>3619</v>
      </c>
      <c r="K631" t="s">
        <v>113</v>
      </c>
      <c r="L631" t="s">
        <v>3614</v>
      </c>
      <c r="M631" t="s">
        <v>438</v>
      </c>
      <c r="P631" t="s">
        <v>113</v>
      </c>
      <c r="Q631" t="s">
        <v>116</v>
      </c>
      <c r="S631" t="s">
        <v>117</v>
      </c>
      <c r="T631" t="s">
        <v>113</v>
      </c>
      <c r="AD631" t="s">
        <v>113</v>
      </c>
      <c r="AG631" t="s">
        <v>119</v>
      </c>
      <c r="AI631" t="s">
        <v>119</v>
      </c>
      <c r="AJ631" t="s">
        <v>119</v>
      </c>
      <c r="BK631">
        <v>18</v>
      </c>
      <c r="CN631" t="s">
        <v>113</v>
      </c>
      <c r="CO631" t="s">
        <v>113</v>
      </c>
      <c r="CP631" t="s">
        <v>113</v>
      </c>
      <c r="CQ631" t="s">
        <v>113</v>
      </c>
      <c r="CR631" t="s">
        <v>113</v>
      </c>
      <c r="CS631" t="s">
        <v>113</v>
      </c>
      <c r="CT631" t="s">
        <v>113</v>
      </c>
      <c r="CU631" t="s">
        <v>113</v>
      </c>
      <c r="CV631" t="s">
        <v>113</v>
      </c>
      <c r="CW631" t="s">
        <v>113</v>
      </c>
      <c r="CX631" t="s">
        <v>113</v>
      </c>
      <c r="CY631" t="s">
        <v>119</v>
      </c>
      <c r="CZ631" t="s">
        <v>121</v>
      </c>
    </row>
    <row r="632" spans="1:104" x14ac:dyDescent="0.3">
      <c r="A632" t="s">
        <v>3620</v>
      </c>
      <c r="B632" t="s">
        <v>3621</v>
      </c>
      <c r="C632" t="s">
        <v>883</v>
      </c>
      <c r="D632" t="s">
        <v>108</v>
      </c>
      <c r="F632" t="s">
        <v>3621</v>
      </c>
      <c r="G632" t="s">
        <v>2273</v>
      </c>
      <c r="I632" t="s">
        <v>3622</v>
      </c>
      <c r="J632" t="s">
        <v>2275</v>
      </c>
      <c r="K632" t="s">
        <v>113</v>
      </c>
      <c r="L632" t="s">
        <v>3623</v>
      </c>
      <c r="M632" t="s">
        <v>1189</v>
      </c>
      <c r="P632" t="s">
        <v>113</v>
      </c>
      <c r="Q632" t="s">
        <v>116</v>
      </c>
      <c r="S632" t="s">
        <v>117</v>
      </c>
      <c r="T632" t="s">
        <v>113</v>
      </c>
      <c r="AD632" t="s">
        <v>113</v>
      </c>
      <c r="AG632" t="s">
        <v>119</v>
      </c>
      <c r="AI632" t="s">
        <v>119</v>
      </c>
      <c r="AJ632" t="s">
        <v>119</v>
      </c>
      <c r="BK632">
        <v>36</v>
      </c>
      <c r="CN632" t="s">
        <v>113</v>
      </c>
      <c r="CO632" t="s">
        <v>113</v>
      </c>
      <c r="CP632" t="s">
        <v>113</v>
      </c>
      <c r="CQ632" t="s">
        <v>113</v>
      </c>
      <c r="CR632" t="s">
        <v>113</v>
      </c>
      <c r="CS632" t="s">
        <v>113</v>
      </c>
      <c r="CT632" t="s">
        <v>113</v>
      </c>
      <c r="CU632" t="s">
        <v>113</v>
      </c>
      <c r="CV632" t="s">
        <v>113</v>
      </c>
      <c r="CW632" t="s">
        <v>113</v>
      </c>
      <c r="CX632" t="s">
        <v>113</v>
      </c>
      <c r="CY632" t="s">
        <v>119</v>
      </c>
      <c r="CZ632" t="s">
        <v>121</v>
      </c>
    </row>
    <row r="633" spans="1:104" x14ac:dyDescent="0.3">
      <c r="A633" t="s">
        <v>3624</v>
      </c>
      <c r="B633" t="s">
        <v>3625</v>
      </c>
      <c r="C633" t="s">
        <v>124</v>
      </c>
      <c r="D633" t="s">
        <v>108</v>
      </c>
      <c r="F633" t="s">
        <v>3625</v>
      </c>
      <c r="G633" t="s">
        <v>2273</v>
      </c>
      <c r="I633" t="s">
        <v>3626</v>
      </c>
      <c r="J633" t="s">
        <v>2275</v>
      </c>
      <c r="K633" t="s">
        <v>113</v>
      </c>
      <c r="L633" t="s">
        <v>3090</v>
      </c>
      <c r="M633" t="s">
        <v>1189</v>
      </c>
      <c r="P633" t="s">
        <v>113</v>
      </c>
      <c r="Q633" t="s">
        <v>116</v>
      </c>
      <c r="S633" t="s">
        <v>117</v>
      </c>
      <c r="T633" t="s">
        <v>113</v>
      </c>
      <c r="U633" t="s">
        <v>113</v>
      </c>
      <c r="AD633" t="s">
        <v>113</v>
      </c>
      <c r="AG633" t="s">
        <v>119</v>
      </c>
      <c r="AI633" t="s">
        <v>119</v>
      </c>
      <c r="AJ633" t="s">
        <v>119</v>
      </c>
      <c r="BK633">
        <v>36</v>
      </c>
      <c r="CN633" t="s">
        <v>113</v>
      </c>
      <c r="CO633" t="s">
        <v>113</v>
      </c>
      <c r="CP633" t="s">
        <v>113</v>
      </c>
      <c r="CQ633" t="s">
        <v>113</v>
      </c>
      <c r="CR633" t="s">
        <v>113</v>
      </c>
      <c r="CS633" t="s">
        <v>113</v>
      </c>
      <c r="CT633" t="s">
        <v>113</v>
      </c>
      <c r="CU633" t="s">
        <v>113</v>
      </c>
      <c r="CV633" t="s">
        <v>113</v>
      </c>
      <c r="CW633" t="s">
        <v>113</v>
      </c>
      <c r="CX633" t="s">
        <v>113</v>
      </c>
      <c r="CY633" t="s">
        <v>119</v>
      </c>
      <c r="CZ633" t="s">
        <v>121</v>
      </c>
    </row>
    <row r="634" spans="1:104" x14ac:dyDescent="0.3">
      <c r="A634" t="s">
        <v>3627</v>
      </c>
      <c r="B634" t="s">
        <v>3628</v>
      </c>
      <c r="C634" t="s">
        <v>107</v>
      </c>
      <c r="D634" t="s">
        <v>108</v>
      </c>
      <c r="F634" t="s">
        <v>3629</v>
      </c>
      <c r="G634" t="s">
        <v>3630</v>
      </c>
      <c r="I634" t="s">
        <v>3631</v>
      </c>
      <c r="J634" t="s">
        <v>249</v>
      </c>
      <c r="K634" t="s">
        <v>249</v>
      </c>
      <c r="M634" t="s">
        <v>654</v>
      </c>
      <c r="P634" t="s">
        <v>113</v>
      </c>
      <c r="Q634" t="s">
        <v>116</v>
      </c>
      <c r="S634" t="s">
        <v>117</v>
      </c>
      <c r="T634" t="s">
        <v>113</v>
      </c>
      <c r="AB634" t="s">
        <v>3632</v>
      </c>
      <c r="AD634" t="s">
        <v>113</v>
      </c>
      <c r="AG634" t="s">
        <v>119</v>
      </c>
      <c r="AI634" t="s">
        <v>119</v>
      </c>
      <c r="AJ634" t="s">
        <v>119</v>
      </c>
      <c r="CN634" t="s">
        <v>113</v>
      </c>
      <c r="CO634" t="s">
        <v>113</v>
      </c>
      <c r="CP634" t="s">
        <v>113</v>
      </c>
      <c r="CQ634" t="s">
        <v>113</v>
      </c>
      <c r="CR634" t="s">
        <v>113</v>
      </c>
      <c r="CS634" t="s">
        <v>113</v>
      </c>
      <c r="CT634" t="s">
        <v>113</v>
      </c>
      <c r="CU634" t="s">
        <v>113</v>
      </c>
      <c r="CV634" t="s">
        <v>113</v>
      </c>
      <c r="CW634" t="s">
        <v>113</v>
      </c>
      <c r="CX634" t="s">
        <v>113</v>
      </c>
      <c r="CY634" t="s">
        <v>119</v>
      </c>
      <c r="CZ634" t="s">
        <v>121</v>
      </c>
    </row>
    <row r="635" spans="1:104" x14ac:dyDescent="0.3">
      <c r="A635" t="s">
        <v>3633</v>
      </c>
      <c r="B635" t="s">
        <v>3634</v>
      </c>
      <c r="C635" t="s">
        <v>107</v>
      </c>
      <c r="D635" t="s">
        <v>108</v>
      </c>
      <c r="E635" t="s">
        <v>3635</v>
      </c>
      <c r="F635" t="s">
        <v>3636</v>
      </c>
      <c r="G635" t="s">
        <v>3637</v>
      </c>
      <c r="I635" t="s">
        <v>3638</v>
      </c>
      <c r="J635" t="s">
        <v>3637</v>
      </c>
      <c r="K635" t="s">
        <v>113</v>
      </c>
      <c r="L635" t="s">
        <v>3639</v>
      </c>
      <c r="M635" t="s">
        <v>860</v>
      </c>
      <c r="P635" t="s">
        <v>113</v>
      </c>
      <c r="Q635" t="s">
        <v>116</v>
      </c>
      <c r="S635" t="s">
        <v>117</v>
      </c>
      <c r="T635" t="s">
        <v>113</v>
      </c>
      <c r="U635" t="s">
        <v>113</v>
      </c>
      <c r="AD635" t="s">
        <v>113</v>
      </c>
      <c r="AG635" t="s">
        <v>119</v>
      </c>
      <c r="AI635" t="s">
        <v>119</v>
      </c>
      <c r="AJ635" t="s">
        <v>119</v>
      </c>
      <c r="CN635" t="s">
        <v>113</v>
      </c>
      <c r="CO635" t="s">
        <v>113</v>
      </c>
      <c r="CP635" t="s">
        <v>113</v>
      </c>
      <c r="CQ635" t="s">
        <v>113</v>
      </c>
      <c r="CR635" t="s">
        <v>113</v>
      </c>
      <c r="CS635" t="s">
        <v>113</v>
      </c>
      <c r="CT635" t="s">
        <v>113</v>
      </c>
      <c r="CU635" t="s">
        <v>113</v>
      </c>
      <c r="CV635" t="s">
        <v>113</v>
      </c>
      <c r="CW635" t="s">
        <v>113</v>
      </c>
      <c r="CX635" t="s">
        <v>113</v>
      </c>
      <c r="CY635" t="s">
        <v>119</v>
      </c>
      <c r="CZ635" t="s">
        <v>121</v>
      </c>
    </row>
    <row r="636" spans="1:104" x14ac:dyDescent="0.3">
      <c r="A636" t="s">
        <v>3640</v>
      </c>
      <c r="B636" t="s">
        <v>3641</v>
      </c>
      <c r="C636" t="s">
        <v>797</v>
      </c>
      <c r="D636" t="s">
        <v>108</v>
      </c>
      <c r="E636" t="s">
        <v>3642</v>
      </c>
      <c r="F636" t="s">
        <v>3643</v>
      </c>
      <c r="G636" t="s">
        <v>133</v>
      </c>
      <c r="I636" t="s">
        <v>3644</v>
      </c>
      <c r="J636" t="s">
        <v>3645</v>
      </c>
      <c r="K636" t="s">
        <v>137</v>
      </c>
      <c r="L636" t="s">
        <v>3646</v>
      </c>
      <c r="M636" t="s">
        <v>1460</v>
      </c>
      <c r="P636" t="s">
        <v>113</v>
      </c>
      <c r="Q636" t="s">
        <v>116</v>
      </c>
      <c r="S636" t="s">
        <v>117</v>
      </c>
      <c r="T636" t="s">
        <v>113</v>
      </c>
      <c r="U636" t="s">
        <v>113</v>
      </c>
      <c r="AD636" t="s">
        <v>113</v>
      </c>
      <c r="AG636" t="s">
        <v>119</v>
      </c>
      <c r="AI636" t="s">
        <v>119</v>
      </c>
      <c r="AJ636" t="s">
        <v>119</v>
      </c>
      <c r="BK636">
        <v>40</v>
      </c>
      <c r="CN636" t="s">
        <v>113</v>
      </c>
      <c r="CO636" t="s">
        <v>113</v>
      </c>
      <c r="CP636" t="s">
        <v>113</v>
      </c>
      <c r="CQ636" t="s">
        <v>113</v>
      </c>
      <c r="CR636" t="s">
        <v>113</v>
      </c>
      <c r="CS636" t="s">
        <v>113</v>
      </c>
      <c r="CT636" t="s">
        <v>113</v>
      </c>
      <c r="CU636" t="s">
        <v>113</v>
      </c>
      <c r="CV636" t="s">
        <v>113</v>
      </c>
      <c r="CW636" t="s">
        <v>113</v>
      </c>
      <c r="CX636" t="s">
        <v>113</v>
      </c>
      <c r="CY636" t="s">
        <v>119</v>
      </c>
      <c r="CZ636" t="s">
        <v>121</v>
      </c>
    </row>
    <row r="637" spans="1:104" x14ac:dyDescent="0.3">
      <c r="A637" t="s">
        <v>3647</v>
      </c>
      <c r="B637" t="s">
        <v>3648</v>
      </c>
      <c r="C637" t="s">
        <v>797</v>
      </c>
      <c r="D637" t="s">
        <v>108</v>
      </c>
      <c r="E637" t="s">
        <v>3649</v>
      </c>
      <c r="F637" t="s">
        <v>3650</v>
      </c>
      <c r="G637" t="s">
        <v>133</v>
      </c>
      <c r="I637" t="s">
        <v>3651</v>
      </c>
      <c r="J637" t="s">
        <v>1020</v>
      </c>
      <c r="K637" t="s">
        <v>113</v>
      </c>
      <c r="L637" t="s">
        <v>3652</v>
      </c>
      <c r="M637" t="s">
        <v>1460</v>
      </c>
      <c r="P637" t="s">
        <v>113</v>
      </c>
      <c r="Q637" t="s">
        <v>116</v>
      </c>
      <c r="S637" t="s">
        <v>117</v>
      </c>
      <c r="T637" t="s">
        <v>113</v>
      </c>
      <c r="U637" t="s">
        <v>113</v>
      </c>
      <c r="AD637" t="s">
        <v>113</v>
      </c>
      <c r="AG637" t="s">
        <v>119</v>
      </c>
      <c r="AI637" t="s">
        <v>119</v>
      </c>
      <c r="AJ637" t="s">
        <v>119</v>
      </c>
      <c r="BK637" t="s">
        <v>474</v>
      </c>
      <c r="CN637" t="s">
        <v>113</v>
      </c>
      <c r="CO637" t="s">
        <v>113</v>
      </c>
      <c r="CP637" t="s">
        <v>113</v>
      </c>
      <c r="CQ637" t="s">
        <v>113</v>
      </c>
      <c r="CR637" t="s">
        <v>113</v>
      </c>
      <c r="CS637" t="s">
        <v>113</v>
      </c>
      <c r="CT637" t="s">
        <v>113</v>
      </c>
      <c r="CU637" t="s">
        <v>113</v>
      </c>
      <c r="CV637" t="s">
        <v>113</v>
      </c>
      <c r="CW637" t="s">
        <v>113</v>
      </c>
      <c r="CX637" t="s">
        <v>113</v>
      </c>
      <c r="CY637" t="s">
        <v>119</v>
      </c>
      <c r="CZ637" t="s">
        <v>121</v>
      </c>
    </row>
    <row r="638" spans="1:104" x14ac:dyDescent="0.3">
      <c r="A638" t="s">
        <v>3653</v>
      </c>
      <c r="B638" t="s">
        <v>3654</v>
      </c>
      <c r="C638" t="s">
        <v>797</v>
      </c>
      <c r="D638" t="s">
        <v>108</v>
      </c>
      <c r="E638" t="s">
        <v>3655</v>
      </c>
      <c r="F638" t="s">
        <v>3656</v>
      </c>
      <c r="G638" t="s">
        <v>133</v>
      </c>
      <c r="I638" t="s">
        <v>3657</v>
      </c>
      <c r="J638" t="s">
        <v>1020</v>
      </c>
      <c r="K638" t="s">
        <v>113</v>
      </c>
      <c r="L638" t="s">
        <v>2105</v>
      </c>
      <c r="M638" t="s">
        <v>1460</v>
      </c>
      <c r="P638" t="s">
        <v>113</v>
      </c>
      <c r="Q638" t="s">
        <v>116</v>
      </c>
      <c r="S638" t="s">
        <v>117</v>
      </c>
      <c r="T638" t="s">
        <v>113</v>
      </c>
      <c r="U638" t="s">
        <v>113</v>
      </c>
      <c r="AD638" t="s">
        <v>113</v>
      </c>
      <c r="AG638" t="s">
        <v>119</v>
      </c>
      <c r="AI638" t="s">
        <v>119</v>
      </c>
      <c r="AJ638" t="s">
        <v>119</v>
      </c>
      <c r="CN638" t="s">
        <v>113</v>
      </c>
      <c r="CO638" t="s">
        <v>113</v>
      </c>
      <c r="CP638" t="s">
        <v>113</v>
      </c>
      <c r="CQ638" t="s">
        <v>113</v>
      </c>
      <c r="CR638" t="s">
        <v>113</v>
      </c>
      <c r="CS638" t="s">
        <v>113</v>
      </c>
      <c r="CT638" t="s">
        <v>113</v>
      </c>
      <c r="CU638" t="s">
        <v>113</v>
      </c>
      <c r="CV638" t="s">
        <v>113</v>
      </c>
      <c r="CW638" t="s">
        <v>113</v>
      </c>
      <c r="CX638" t="s">
        <v>113</v>
      </c>
      <c r="CY638" t="s">
        <v>119</v>
      </c>
      <c r="CZ638" t="s">
        <v>121</v>
      </c>
    </row>
    <row r="639" spans="1:104" x14ac:dyDescent="0.3">
      <c r="A639" t="s">
        <v>3658</v>
      </c>
      <c r="B639" t="s">
        <v>3659</v>
      </c>
      <c r="C639" t="s">
        <v>797</v>
      </c>
      <c r="D639" t="s">
        <v>108</v>
      </c>
      <c r="E639" t="s">
        <v>3660</v>
      </c>
      <c r="F639" t="s">
        <v>3661</v>
      </c>
      <c r="G639" t="s">
        <v>133</v>
      </c>
      <c r="I639" t="s">
        <v>3662</v>
      </c>
      <c r="J639" t="s">
        <v>1020</v>
      </c>
      <c r="K639" t="s">
        <v>113</v>
      </c>
      <c r="L639" t="s">
        <v>3663</v>
      </c>
      <c r="M639" t="s">
        <v>1460</v>
      </c>
      <c r="P639" t="s">
        <v>113</v>
      </c>
      <c r="Q639" t="s">
        <v>116</v>
      </c>
      <c r="S639" t="s">
        <v>117</v>
      </c>
      <c r="T639" t="s">
        <v>113</v>
      </c>
      <c r="U639" t="s">
        <v>113</v>
      </c>
      <c r="AD639" t="s">
        <v>113</v>
      </c>
      <c r="AG639" t="s">
        <v>119</v>
      </c>
      <c r="AI639" t="s">
        <v>119</v>
      </c>
      <c r="AJ639" t="s">
        <v>119</v>
      </c>
      <c r="BK639" t="s">
        <v>889</v>
      </c>
      <c r="CN639" t="s">
        <v>113</v>
      </c>
      <c r="CO639" t="s">
        <v>113</v>
      </c>
      <c r="CP639" t="s">
        <v>113</v>
      </c>
      <c r="CQ639" t="s">
        <v>113</v>
      </c>
      <c r="CR639" t="s">
        <v>113</v>
      </c>
      <c r="CS639" t="s">
        <v>113</v>
      </c>
      <c r="CT639" t="s">
        <v>113</v>
      </c>
      <c r="CU639" t="s">
        <v>113</v>
      </c>
      <c r="CV639" t="s">
        <v>113</v>
      </c>
      <c r="CW639" t="s">
        <v>113</v>
      </c>
      <c r="CX639" t="s">
        <v>113</v>
      </c>
      <c r="CY639" t="s">
        <v>119</v>
      </c>
      <c r="CZ639" t="s">
        <v>121</v>
      </c>
    </row>
    <row r="640" spans="1:104" x14ac:dyDescent="0.3">
      <c r="A640" t="s">
        <v>3664</v>
      </c>
      <c r="B640" t="s">
        <v>3665</v>
      </c>
      <c r="C640" t="s">
        <v>124</v>
      </c>
      <c r="D640" t="s">
        <v>108</v>
      </c>
      <c r="F640" t="s">
        <v>3666</v>
      </c>
      <c r="G640" t="s">
        <v>133</v>
      </c>
      <c r="I640" t="s">
        <v>3667</v>
      </c>
      <c r="J640" t="s">
        <v>2966</v>
      </c>
      <c r="K640" t="s">
        <v>113</v>
      </c>
      <c r="L640" t="s">
        <v>1338</v>
      </c>
      <c r="M640" t="s">
        <v>310</v>
      </c>
      <c r="P640" t="s">
        <v>113</v>
      </c>
      <c r="Q640" t="s">
        <v>116</v>
      </c>
      <c r="S640" t="s">
        <v>117</v>
      </c>
      <c r="T640" t="s">
        <v>113</v>
      </c>
      <c r="AD640" t="s">
        <v>113</v>
      </c>
      <c r="AG640" t="s">
        <v>119</v>
      </c>
      <c r="AI640" t="s">
        <v>119</v>
      </c>
      <c r="AJ640" t="s">
        <v>119</v>
      </c>
      <c r="BK640" t="s">
        <v>889</v>
      </c>
      <c r="CN640" t="s">
        <v>113</v>
      </c>
      <c r="CO640" t="s">
        <v>113</v>
      </c>
      <c r="CP640" t="s">
        <v>113</v>
      </c>
      <c r="CQ640" t="s">
        <v>113</v>
      </c>
      <c r="CR640" t="s">
        <v>113</v>
      </c>
      <c r="CS640" t="s">
        <v>113</v>
      </c>
      <c r="CT640" t="s">
        <v>113</v>
      </c>
      <c r="CU640" t="s">
        <v>113</v>
      </c>
      <c r="CV640" t="s">
        <v>113</v>
      </c>
      <c r="CW640" t="s">
        <v>113</v>
      </c>
      <c r="CX640" t="s">
        <v>113</v>
      </c>
      <c r="CY640" t="s">
        <v>119</v>
      </c>
      <c r="CZ640" t="s">
        <v>121</v>
      </c>
    </row>
    <row r="641" spans="1:105" x14ac:dyDescent="0.3">
      <c r="A641" t="s">
        <v>3668</v>
      </c>
      <c r="B641" t="s">
        <v>3669</v>
      </c>
      <c r="C641" t="s">
        <v>107</v>
      </c>
      <c r="D641" t="s">
        <v>108</v>
      </c>
      <c r="F641" t="s">
        <v>3670</v>
      </c>
      <c r="G641" t="s">
        <v>133</v>
      </c>
      <c r="I641" t="s">
        <v>3671</v>
      </c>
      <c r="J641" t="s">
        <v>3672</v>
      </c>
      <c r="K641" t="s">
        <v>161</v>
      </c>
      <c r="L641" t="s">
        <v>3673</v>
      </c>
      <c r="M641" t="s">
        <v>344</v>
      </c>
      <c r="N641">
        <v>3</v>
      </c>
      <c r="O641" t="s">
        <v>3674</v>
      </c>
      <c r="P641">
        <v>46051</v>
      </c>
      <c r="Q641" t="s">
        <v>140</v>
      </c>
      <c r="R641">
        <v>46052</v>
      </c>
      <c r="S641" t="s">
        <v>252</v>
      </c>
      <c r="T641" t="s">
        <v>2901</v>
      </c>
      <c r="U641" t="s">
        <v>112</v>
      </c>
      <c r="V641" t="s">
        <v>3675</v>
      </c>
      <c r="W641" t="s">
        <v>144</v>
      </c>
      <c r="X641" t="s">
        <v>144</v>
      </c>
      <c r="Y641" t="s">
        <v>144</v>
      </c>
      <c r="Z641" t="s">
        <v>144</v>
      </c>
      <c r="AA641" t="s">
        <v>144</v>
      </c>
      <c r="AB641" t="s">
        <v>145</v>
      </c>
      <c r="AC641" t="s">
        <v>146</v>
      </c>
      <c r="AD641" t="s">
        <v>147</v>
      </c>
      <c r="AE641">
        <v>46058</v>
      </c>
      <c r="AF641">
        <v>46058</v>
      </c>
      <c r="AG641">
        <v>46058</v>
      </c>
      <c r="AH641">
        <v>46063</v>
      </c>
      <c r="AI641">
        <v>46063</v>
      </c>
      <c r="AJ641">
        <v>46063</v>
      </c>
      <c r="AK641">
        <v>46058</v>
      </c>
      <c r="AL641">
        <v>46058</v>
      </c>
      <c r="AM641">
        <v>46058</v>
      </c>
      <c r="AN641">
        <v>46063</v>
      </c>
      <c r="AO641">
        <v>46063</v>
      </c>
      <c r="AP641">
        <v>46063</v>
      </c>
      <c r="AQ641" t="s">
        <v>148</v>
      </c>
      <c r="AR641" t="s">
        <v>113</v>
      </c>
      <c r="AS641" t="s">
        <v>113</v>
      </c>
      <c r="AT641">
        <v>46090</v>
      </c>
      <c r="AU641">
        <v>46070</v>
      </c>
      <c r="AV641">
        <v>46070</v>
      </c>
      <c r="AW641">
        <v>46090</v>
      </c>
      <c r="AX641">
        <v>46070</v>
      </c>
      <c r="AY641">
        <v>46070</v>
      </c>
      <c r="AZ641">
        <v>46066</v>
      </c>
      <c r="BA641">
        <v>46066</v>
      </c>
      <c r="BB641">
        <v>46074</v>
      </c>
      <c r="BC641">
        <v>46094</v>
      </c>
      <c r="BD641">
        <v>46071</v>
      </c>
      <c r="BE641">
        <v>46071</v>
      </c>
      <c r="BF641" t="s">
        <v>149</v>
      </c>
      <c r="BG641">
        <v>46071</v>
      </c>
      <c r="BH641">
        <v>46094</v>
      </c>
      <c r="BI641">
        <v>46094</v>
      </c>
      <c r="BJ641" t="s">
        <v>1577</v>
      </c>
      <c r="BK641">
        <v>40</v>
      </c>
      <c r="BL641">
        <v>46074</v>
      </c>
      <c r="BM641">
        <v>46108</v>
      </c>
      <c r="BN641">
        <v>46108</v>
      </c>
      <c r="BO641">
        <v>46076</v>
      </c>
      <c r="BP641">
        <v>46109</v>
      </c>
      <c r="BQ641">
        <v>46109</v>
      </c>
      <c r="BR641">
        <v>46080</v>
      </c>
      <c r="BS641">
        <v>46112</v>
      </c>
      <c r="BT641">
        <v>46112</v>
      </c>
      <c r="BU641">
        <v>46080</v>
      </c>
      <c r="BV641">
        <v>46112</v>
      </c>
      <c r="BW641">
        <v>46111</v>
      </c>
      <c r="BX641" t="s">
        <v>3676</v>
      </c>
      <c r="BY641" t="s">
        <v>113</v>
      </c>
      <c r="BZ641" t="s">
        <v>113</v>
      </c>
      <c r="CI641" t="s">
        <v>113</v>
      </c>
      <c r="CJ641">
        <v>46164</v>
      </c>
      <c r="CK641" t="s">
        <v>113</v>
      </c>
      <c r="CN641" t="s">
        <v>113</v>
      </c>
      <c r="CO641" t="s">
        <v>113</v>
      </c>
      <c r="CP641" t="s">
        <v>113</v>
      </c>
      <c r="CQ641" t="s">
        <v>113</v>
      </c>
      <c r="CR641" t="s">
        <v>119</v>
      </c>
      <c r="CS641">
        <v>46051</v>
      </c>
      <c r="CT641" t="s">
        <v>151</v>
      </c>
      <c r="CU641" t="s">
        <v>113</v>
      </c>
      <c r="CV641" t="s">
        <v>113</v>
      </c>
      <c r="CW641" t="s">
        <v>113</v>
      </c>
      <c r="CX641" t="s">
        <v>113</v>
      </c>
      <c r="CY641" t="s">
        <v>152</v>
      </c>
      <c r="CZ641" t="s">
        <v>153</v>
      </c>
    </row>
    <row r="642" spans="1:105" x14ac:dyDescent="0.3">
      <c r="A642" t="s">
        <v>3677</v>
      </c>
      <c r="B642" t="s">
        <v>3678</v>
      </c>
      <c r="C642" t="s">
        <v>107</v>
      </c>
      <c r="D642" t="s">
        <v>108</v>
      </c>
      <c r="F642" t="s">
        <v>3679</v>
      </c>
      <c r="G642" t="s">
        <v>133</v>
      </c>
      <c r="I642" t="s">
        <v>3680</v>
      </c>
      <c r="J642" t="s">
        <v>3672</v>
      </c>
      <c r="K642" t="s">
        <v>161</v>
      </c>
      <c r="L642" t="s">
        <v>3681</v>
      </c>
      <c r="M642" t="s">
        <v>344</v>
      </c>
      <c r="N642">
        <v>1</v>
      </c>
      <c r="O642" t="s">
        <v>3682</v>
      </c>
      <c r="P642">
        <v>46161</v>
      </c>
      <c r="Q642" t="s">
        <v>140</v>
      </c>
      <c r="R642">
        <v>46162</v>
      </c>
      <c r="S642" t="s">
        <v>252</v>
      </c>
      <c r="T642" t="s">
        <v>1408</v>
      </c>
      <c r="U642" t="s">
        <v>112</v>
      </c>
      <c r="V642" t="s">
        <v>1366</v>
      </c>
      <c r="W642" t="s">
        <v>144</v>
      </c>
      <c r="X642" t="s">
        <v>144</v>
      </c>
      <c r="Y642" t="s">
        <v>144</v>
      </c>
      <c r="Z642" t="s">
        <v>148</v>
      </c>
      <c r="AA642" t="s">
        <v>144</v>
      </c>
      <c r="AB642" t="s">
        <v>145</v>
      </c>
      <c r="AC642" t="s">
        <v>146</v>
      </c>
      <c r="AD642" t="s">
        <v>147</v>
      </c>
      <c r="AE642">
        <v>46169</v>
      </c>
      <c r="AF642">
        <v>46169</v>
      </c>
      <c r="AG642">
        <v>46169</v>
      </c>
      <c r="AH642">
        <v>46174</v>
      </c>
      <c r="AI642">
        <v>46175</v>
      </c>
      <c r="AJ642">
        <v>46175</v>
      </c>
      <c r="AK642">
        <v>46169</v>
      </c>
      <c r="AL642">
        <v>46169</v>
      </c>
      <c r="AM642">
        <v>46169</v>
      </c>
      <c r="AN642">
        <v>46174</v>
      </c>
      <c r="AO642">
        <v>46175</v>
      </c>
      <c r="AP642">
        <v>46175</v>
      </c>
      <c r="AQ642" t="s">
        <v>148</v>
      </c>
      <c r="AR642" t="s">
        <v>148</v>
      </c>
      <c r="AS642" t="s">
        <v>148</v>
      </c>
      <c r="AT642">
        <v>46169</v>
      </c>
      <c r="AU642">
        <v>46169</v>
      </c>
      <c r="AV642">
        <v>46169</v>
      </c>
      <c r="AW642">
        <v>46169</v>
      </c>
      <c r="AX642">
        <v>46169</v>
      </c>
      <c r="AY642">
        <v>46169</v>
      </c>
      <c r="AZ642">
        <v>46181</v>
      </c>
      <c r="BA642">
        <v>46208</v>
      </c>
      <c r="BB642">
        <v>46208</v>
      </c>
      <c r="BC642">
        <v>46202</v>
      </c>
      <c r="BD642">
        <v>46170</v>
      </c>
      <c r="BE642">
        <v>46170</v>
      </c>
      <c r="BF642" t="s">
        <v>149</v>
      </c>
      <c r="BG642">
        <v>46181</v>
      </c>
      <c r="BH642">
        <v>46186</v>
      </c>
      <c r="BI642">
        <v>46186</v>
      </c>
      <c r="BJ642" t="s">
        <v>145</v>
      </c>
      <c r="BK642">
        <v>60</v>
      </c>
      <c r="BL642">
        <v>46185</v>
      </c>
      <c r="BM642">
        <v>46202</v>
      </c>
      <c r="BN642">
        <v>46202</v>
      </c>
      <c r="BO642">
        <v>46188</v>
      </c>
      <c r="BP642">
        <v>46211</v>
      </c>
      <c r="BQ642">
        <v>46211</v>
      </c>
      <c r="BR642">
        <v>46199</v>
      </c>
      <c r="BS642">
        <v>46219</v>
      </c>
      <c r="BT642">
        <v>46219</v>
      </c>
      <c r="BU642">
        <v>46199</v>
      </c>
      <c r="BV642">
        <v>46207</v>
      </c>
      <c r="BW642">
        <v>46207</v>
      </c>
      <c r="BX642" t="s">
        <v>3683</v>
      </c>
      <c r="BY642">
        <v>46207</v>
      </c>
      <c r="BZ642">
        <v>46207</v>
      </c>
      <c r="CA642">
        <v>46207</v>
      </c>
      <c r="CI642" t="s">
        <v>148</v>
      </c>
      <c r="CJ642" t="s">
        <v>148</v>
      </c>
      <c r="CK642">
        <v>46227</v>
      </c>
      <c r="CN642" t="s">
        <v>113</v>
      </c>
      <c r="CO642" t="s">
        <v>113</v>
      </c>
      <c r="CP642" t="s">
        <v>113</v>
      </c>
      <c r="CQ642" t="s">
        <v>113</v>
      </c>
      <c r="CR642">
        <v>46166</v>
      </c>
      <c r="CS642">
        <v>46157</v>
      </c>
      <c r="CT642" t="s">
        <v>151</v>
      </c>
      <c r="CU642" t="s">
        <v>113</v>
      </c>
      <c r="CV642" t="s">
        <v>113</v>
      </c>
      <c r="CW642" t="s">
        <v>113</v>
      </c>
      <c r="CX642" t="s">
        <v>113</v>
      </c>
      <c r="CY642" t="s">
        <v>152</v>
      </c>
      <c r="CZ642" t="s">
        <v>153</v>
      </c>
    </row>
    <row r="643" spans="1:105" x14ac:dyDescent="0.3">
      <c r="A643" t="s">
        <v>3684</v>
      </c>
      <c r="B643" t="s">
        <v>3685</v>
      </c>
      <c r="C643" t="s">
        <v>245</v>
      </c>
      <c r="D643" t="s">
        <v>108</v>
      </c>
      <c r="F643" t="s">
        <v>3686</v>
      </c>
      <c r="G643" t="s">
        <v>133</v>
      </c>
      <c r="H643" t="s">
        <v>3687</v>
      </c>
      <c r="I643" t="s">
        <v>3688</v>
      </c>
      <c r="J643" t="s">
        <v>249</v>
      </c>
      <c r="K643" t="s">
        <v>249</v>
      </c>
      <c r="L643" t="s">
        <v>3689</v>
      </c>
      <c r="M643" t="s">
        <v>344</v>
      </c>
      <c r="N643">
        <v>3</v>
      </c>
      <c r="O643" t="s">
        <v>3690</v>
      </c>
      <c r="P643">
        <v>46265</v>
      </c>
      <c r="Q643" t="s">
        <v>140</v>
      </c>
      <c r="R643">
        <v>46265</v>
      </c>
      <c r="S643" t="s">
        <v>265</v>
      </c>
      <c r="T643" t="s">
        <v>448</v>
      </c>
      <c r="U643" t="s">
        <v>249</v>
      </c>
      <c r="W643" t="s">
        <v>148</v>
      </c>
      <c r="X643" t="s">
        <v>148</v>
      </c>
      <c r="Y643" t="s">
        <v>148</v>
      </c>
      <c r="Z643" t="s">
        <v>148</v>
      </c>
      <c r="AA643" t="s">
        <v>148</v>
      </c>
      <c r="AB643" t="s">
        <v>276</v>
      </c>
      <c r="AC643" t="s">
        <v>113</v>
      </c>
      <c r="AD643" t="s">
        <v>255</v>
      </c>
      <c r="AE643">
        <v>46275</v>
      </c>
      <c r="AF643">
        <v>46275</v>
      </c>
      <c r="AH643">
        <v>46275</v>
      </c>
      <c r="AI643">
        <v>46275</v>
      </c>
      <c r="AK643">
        <v>46280</v>
      </c>
      <c r="AL643">
        <v>46280</v>
      </c>
      <c r="AN643">
        <v>46280</v>
      </c>
      <c r="AO643">
        <v>46280</v>
      </c>
      <c r="AQ643" t="s">
        <v>148</v>
      </c>
      <c r="AR643" t="s">
        <v>148</v>
      </c>
      <c r="AS643" t="s">
        <v>148</v>
      </c>
      <c r="AT643">
        <v>46274</v>
      </c>
      <c r="AU643">
        <v>46274</v>
      </c>
      <c r="AW643">
        <v>46274</v>
      </c>
      <c r="AX643">
        <v>46274</v>
      </c>
      <c r="AZ643">
        <v>46280</v>
      </c>
      <c r="BA643">
        <v>46280</v>
      </c>
      <c r="BC643">
        <v>46276</v>
      </c>
      <c r="BD643">
        <v>46276</v>
      </c>
      <c r="BF643" t="s">
        <v>249</v>
      </c>
      <c r="BG643">
        <v>46278</v>
      </c>
      <c r="BH643">
        <v>46278</v>
      </c>
      <c r="BJ643" t="s">
        <v>249</v>
      </c>
      <c r="BK643" t="s">
        <v>249</v>
      </c>
      <c r="BL643">
        <v>46279</v>
      </c>
      <c r="BM643">
        <v>46279</v>
      </c>
      <c r="BO643">
        <v>46281</v>
      </c>
      <c r="BP643">
        <v>46281</v>
      </c>
      <c r="BR643">
        <v>46285</v>
      </c>
      <c r="BS643">
        <v>46285</v>
      </c>
      <c r="BU643">
        <v>46283</v>
      </c>
      <c r="BV643">
        <v>46283</v>
      </c>
      <c r="CN643" t="s">
        <v>113</v>
      </c>
      <c r="CO643" t="s">
        <v>113</v>
      </c>
      <c r="CP643" t="s">
        <v>113</v>
      </c>
      <c r="CQ643" t="s">
        <v>113</v>
      </c>
      <c r="CR643" t="s">
        <v>113</v>
      </c>
      <c r="CS643" t="s">
        <v>113</v>
      </c>
      <c r="CT643" t="s">
        <v>113</v>
      </c>
      <c r="CU643" t="s">
        <v>170</v>
      </c>
      <c r="CV643" t="s">
        <v>144</v>
      </c>
      <c r="CW643" t="s">
        <v>171</v>
      </c>
      <c r="CX643" t="s">
        <v>113</v>
      </c>
      <c r="CY643" t="s">
        <v>119</v>
      </c>
      <c r="CZ643" t="s">
        <v>121</v>
      </c>
    </row>
    <row r="644" spans="1:105" x14ac:dyDescent="0.3">
      <c r="A644" t="s">
        <v>3691</v>
      </c>
      <c r="B644" t="s">
        <v>3692</v>
      </c>
      <c r="C644" t="s">
        <v>1312</v>
      </c>
      <c r="D644" t="s">
        <v>108</v>
      </c>
      <c r="F644" t="s">
        <v>3693</v>
      </c>
      <c r="G644" t="s">
        <v>247</v>
      </c>
      <c r="H644" t="s">
        <v>1146</v>
      </c>
      <c r="I644" t="s">
        <v>3694</v>
      </c>
      <c r="J644" t="s">
        <v>249</v>
      </c>
      <c r="K644" t="s">
        <v>249</v>
      </c>
      <c r="L644" t="s">
        <v>3695</v>
      </c>
      <c r="M644" t="s">
        <v>344</v>
      </c>
      <c r="N644">
        <v>3</v>
      </c>
      <c r="O644" t="s">
        <v>1329</v>
      </c>
      <c r="P644">
        <v>46239</v>
      </c>
      <c r="Q644" t="s">
        <v>140</v>
      </c>
      <c r="R644">
        <v>46239</v>
      </c>
      <c r="S644" t="s">
        <v>1330</v>
      </c>
      <c r="T644" t="s">
        <v>448</v>
      </c>
      <c r="U644" t="s">
        <v>249</v>
      </c>
      <c r="W644" t="s">
        <v>148</v>
      </c>
      <c r="X644" t="s">
        <v>148</v>
      </c>
      <c r="Y644" t="s">
        <v>148</v>
      </c>
      <c r="Z644" t="s">
        <v>148</v>
      </c>
      <c r="AA644" t="s">
        <v>148</v>
      </c>
      <c r="AB644" t="s">
        <v>145</v>
      </c>
      <c r="AC644" t="s">
        <v>113</v>
      </c>
      <c r="AD644" t="s">
        <v>255</v>
      </c>
      <c r="AE644">
        <v>46246</v>
      </c>
      <c r="AF644">
        <v>46246</v>
      </c>
      <c r="AG644">
        <v>46244</v>
      </c>
      <c r="AH644">
        <v>46248</v>
      </c>
      <c r="AI644">
        <v>46248</v>
      </c>
      <c r="AJ644">
        <v>46244</v>
      </c>
      <c r="AK644">
        <v>46246</v>
      </c>
      <c r="AL644">
        <v>46254</v>
      </c>
      <c r="AM644">
        <v>46254</v>
      </c>
      <c r="AN644">
        <v>46248</v>
      </c>
      <c r="AO644">
        <v>46259</v>
      </c>
      <c r="AP644">
        <v>46259</v>
      </c>
      <c r="AQ644" t="s">
        <v>256</v>
      </c>
      <c r="AR644">
        <v>46260</v>
      </c>
      <c r="AS644">
        <v>46260</v>
      </c>
      <c r="AT644">
        <v>46246</v>
      </c>
      <c r="AU644">
        <v>46246</v>
      </c>
      <c r="AV644">
        <v>46244</v>
      </c>
      <c r="AW644">
        <v>46246</v>
      </c>
      <c r="AX644">
        <v>46246</v>
      </c>
      <c r="AY644">
        <v>46244</v>
      </c>
      <c r="AZ644">
        <v>46264</v>
      </c>
      <c r="BA644">
        <v>46248</v>
      </c>
      <c r="BB644">
        <v>46248</v>
      </c>
      <c r="BC644">
        <v>46253</v>
      </c>
      <c r="BD644">
        <v>46253</v>
      </c>
      <c r="BE644">
        <v>46248</v>
      </c>
      <c r="BF644" t="s">
        <v>249</v>
      </c>
      <c r="BG644">
        <v>46253</v>
      </c>
      <c r="BH644">
        <v>46248</v>
      </c>
      <c r="BI644">
        <v>46248</v>
      </c>
      <c r="BJ644" t="s">
        <v>249</v>
      </c>
      <c r="BK644" t="s">
        <v>249</v>
      </c>
      <c r="BL644">
        <v>46255</v>
      </c>
      <c r="BM644">
        <v>46259</v>
      </c>
      <c r="BN644">
        <v>46259</v>
      </c>
      <c r="BO644">
        <v>46259</v>
      </c>
      <c r="BP644">
        <v>46264</v>
      </c>
      <c r="BQ644">
        <v>46265</v>
      </c>
      <c r="BR644">
        <v>46265</v>
      </c>
      <c r="BS644">
        <v>46275</v>
      </c>
      <c r="BU644">
        <v>46265</v>
      </c>
      <c r="BV644">
        <v>46265</v>
      </c>
      <c r="BW644">
        <v>46265</v>
      </c>
      <c r="BX644" t="s">
        <v>3696</v>
      </c>
      <c r="BY644">
        <v>46258</v>
      </c>
      <c r="BZ644">
        <v>46258</v>
      </c>
      <c r="CI644">
        <v>46265</v>
      </c>
      <c r="CJ644">
        <v>46266</v>
      </c>
      <c r="CN644" t="s">
        <v>113</v>
      </c>
      <c r="CO644" t="s">
        <v>113</v>
      </c>
      <c r="CP644" t="s">
        <v>113</v>
      </c>
      <c r="CQ644" t="s">
        <v>113</v>
      </c>
      <c r="CR644" t="s">
        <v>113</v>
      </c>
      <c r="CS644" t="s">
        <v>113</v>
      </c>
      <c r="CT644" t="s">
        <v>113</v>
      </c>
      <c r="CU644" t="s">
        <v>170</v>
      </c>
      <c r="CV644" t="s">
        <v>144</v>
      </c>
      <c r="CW644" t="s">
        <v>171</v>
      </c>
      <c r="CX644" t="s">
        <v>113</v>
      </c>
      <c r="CY644" t="s">
        <v>119</v>
      </c>
      <c r="CZ644" t="s">
        <v>258</v>
      </c>
      <c r="DA644" t="s">
        <v>104</v>
      </c>
    </row>
    <row r="645" spans="1:105" x14ac:dyDescent="0.3">
      <c r="A645" t="s">
        <v>3697</v>
      </c>
      <c r="B645" t="s">
        <v>3698</v>
      </c>
      <c r="C645" t="s">
        <v>797</v>
      </c>
      <c r="D645" t="s">
        <v>108</v>
      </c>
      <c r="E645" t="s">
        <v>3699</v>
      </c>
      <c r="F645" t="s">
        <v>3700</v>
      </c>
      <c r="G645" t="s">
        <v>133</v>
      </c>
      <c r="I645" t="s">
        <v>3701</v>
      </c>
      <c r="J645" t="s">
        <v>1020</v>
      </c>
      <c r="K645" t="s">
        <v>113</v>
      </c>
      <c r="L645" t="s">
        <v>1398</v>
      </c>
      <c r="M645" t="s">
        <v>344</v>
      </c>
      <c r="P645" t="s">
        <v>113</v>
      </c>
      <c r="Q645" t="s">
        <v>116</v>
      </c>
      <c r="S645" t="s">
        <v>117</v>
      </c>
      <c r="T645" t="s">
        <v>113</v>
      </c>
      <c r="U645" t="s">
        <v>113</v>
      </c>
      <c r="AD645" t="s">
        <v>113</v>
      </c>
      <c r="AG645" t="s">
        <v>119</v>
      </c>
      <c r="AI645" t="s">
        <v>119</v>
      </c>
      <c r="AJ645" t="s">
        <v>119</v>
      </c>
      <c r="BK645" t="s">
        <v>474</v>
      </c>
      <c r="CN645" t="s">
        <v>113</v>
      </c>
      <c r="CO645" t="s">
        <v>113</v>
      </c>
      <c r="CP645" t="s">
        <v>113</v>
      </c>
      <c r="CQ645" t="s">
        <v>113</v>
      </c>
      <c r="CR645" t="s">
        <v>113</v>
      </c>
      <c r="CS645" t="s">
        <v>113</v>
      </c>
      <c r="CT645" t="s">
        <v>113</v>
      </c>
      <c r="CU645" t="s">
        <v>113</v>
      </c>
      <c r="CV645" t="s">
        <v>113</v>
      </c>
      <c r="CW645" t="s">
        <v>113</v>
      </c>
      <c r="CX645" t="s">
        <v>113</v>
      </c>
      <c r="CY645" t="s">
        <v>119</v>
      </c>
      <c r="CZ645" t="s">
        <v>121</v>
      </c>
    </row>
    <row r="646" spans="1:105" x14ac:dyDescent="0.3">
      <c r="A646" t="s">
        <v>3702</v>
      </c>
      <c r="B646" t="s">
        <v>3703</v>
      </c>
      <c r="C646" t="s">
        <v>797</v>
      </c>
      <c r="D646" t="s">
        <v>108</v>
      </c>
      <c r="E646" t="s">
        <v>3704</v>
      </c>
      <c r="F646" t="s">
        <v>3705</v>
      </c>
      <c r="G646" t="s">
        <v>133</v>
      </c>
      <c r="I646" t="s">
        <v>3706</v>
      </c>
      <c r="J646" t="s">
        <v>1020</v>
      </c>
      <c r="K646" t="s">
        <v>113</v>
      </c>
      <c r="L646" t="s">
        <v>1398</v>
      </c>
      <c r="M646" t="s">
        <v>344</v>
      </c>
      <c r="P646" t="s">
        <v>113</v>
      </c>
      <c r="Q646" t="s">
        <v>116</v>
      </c>
      <c r="S646" t="s">
        <v>117</v>
      </c>
      <c r="T646" t="s">
        <v>113</v>
      </c>
      <c r="U646" t="s">
        <v>113</v>
      </c>
      <c r="AD646" t="s">
        <v>113</v>
      </c>
      <c r="AG646" t="s">
        <v>119</v>
      </c>
      <c r="AI646" t="s">
        <v>119</v>
      </c>
      <c r="AJ646" t="s">
        <v>119</v>
      </c>
      <c r="BK646" t="s">
        <v>474</v>
      </c>
      <c r="CN646" t="s">
        <v>113</v>
      </c>
      <c r="CO646" t="s">
        <v>113</v>
      </c>
      <c r="CP646" t="s">
        <v>113</v>
      </c>
      <c r="CQ646" t="s">
        <v>113</v>
      </c>
      <c r="CR646" t="s">
        <v>113</v>
      </c>
      <c r="CS646" t="s">
        <v>113</v>
      </c>
      <c r="CT646" t="s">
        <v>113</v>
      </c>
      <c r="CU646" t="s">
        <v>113</v>
      </c>
      <c r="CV646" t="s">
        <v>113</v>
      </c>
      <c r="CW646" t="s">
        <v>113</v>
      </c>
      <c r="CX646" t="s">
        <v>113</v>
      </c>
      <c r="CY646" t="s">
        <v>119</v>
      </c>
      <c r="CZ646" t="s">
        <v>121</v>
      </c>
    </row>
    <row r="647" spans="1:105" x14ac:dyDescent="0.3">
      <c r="A647" t="s">
        <v>3707</v>
      </c>
      <c r="B647" t="s">
        <v>3708</v>
      </c>
      <c r="C647" t="s">
        <v>1312</v>
      </c>
      <c r="D647" t="s">
        <v>108</v>
      </c>
      <c r="F647" t="s">
        <v>3709</v>
      </c>
      <c r="G647" t="s">
        <v>133</v>
      </c>
      <c r="I647" t="s">
        <v>3710</v>
      </c>
      <c r="J647" t="s">
        <v>249</v>
      </c>
      <c r="K647" t="s">
        <v>249</v>
      </c>
      <c r="L647" t="s">
        <v>3711</v>
      </c>
      <c r="M647" t="s">
        <v>163</v>
      </c>
      <c r="N647">
        <v>3</v>
      </c>
      <c r="O647" t="s">
        <v>1329</v>
      </c>
      <c r="P647">
        <v>46240</v>
      </c>
      <c r="Q647" t="s">
        <v>140</v>
      </c>
      <c r="R647">
        <v>46241</v>
      </c>
      <c r="S647" t="s">
        <v>252</v>
      </c>
      <c r="T647" t="s">
        <v>253</v>
      </c>
      <c r="U647" t="s">
        <v>249</v>
      </c>
      <c r="W647" t="s">
        <v>148</v>
      </c>
      <c r="X647" t="s">
        <v>148</v>
      </c>
      <c r="Y647" t="s">
        <v>148</v>
      </c>
      <c r="Z647" t="s">
        <v>148</v>
      </c>
      <c r="AA647" t="s">
        <v>148</v>
      </c>
      <c r="AB647" t="s">
        <v>1400</v>
      </c>
      <c r="AC647" t="s">
        <v>113</v>
      </c>
      <c r="AD647" t="s">
        <v>255</v>
      </c>
      <c r="AE647">
        <v>46248</v>
      </c>
      <c r="AF647">
        <v>46254</v>
      </c>
      <c r="AG647">
        <v>46254</v>
      </c>
      <c r="AH647">
        <v>46248</v>
      </c>
      <c r="AI647">
        <v>46254</v>
      </c>
      <c r="AJ647">
        <v>46254</v>
      </c>
      <c r="AK647">
        <v>46248</v>
      </c>
      <c r="AL647">
        <v>46254</v>
      </c>
      <c r="AM647">
        <v>46285</v>
      </c>
      <c r="AN647">
        <v>46253</v>
      </c>
      <c r="AO647">
        <v>46254</v>
      </c>
      <c r="AP647">
        <v>46285</v>
      </c>
      <c r="AQ647" t="s">
        <v>148</v>
      </c>
      <c r="AR647" t="s">
        <v>148</v>
      </c>
      <c r="AS647" t="s">
        <v>148</v>
      </c>
      <c r="AT647">
        <v>46248</v>
      </c>
      <c r="AU647">
        <v>46253</v>
      </c>
      <c r="AV647">
        <v>46253</v>
      </c>
      <c r="AW647">
        <v>46248</v>
      </c>
      <c r="AX647">
        <v>46253</v>
      </c>
      <c r="AY647">
        <v>46253</v>
      </c>
      <c r="AZ647">
        <v>46253</v>
      </c>
      <c r="BA647">
        <v>46258</v>
      </c>
      <c r="BB647">
        <v>46256</v>
      </c>
      <c r="BC647">
        <v>46254</v>
      </c>
      <c r="BD647">
        <v>46256</v>
      </c>
      <c r="BE647">
        <v>46255</v>
      </c>
      <c r="BF647" t="s">
        <v>249</v>
      </c>
      <c r="BG647">
        <v>46254</v>
      </c>
      <c r="BH647">
        <v>46256</v>
      </c>
      <c r="BI647">
        <v>46255</v>
      </c>
      <c r="BJ647" t="s">
        <v>249</v>
      </c>
      <c r="BK647" t="s">
        <v>249</v>
      </c>
      <c r="BL647">
        <v>46254</v>
      </c>
      <c r="BM647">
        <v>46256</v>
      </c>
      <c r="BN647">
        <v>46255</v>
      </c>
      <c r="BO647">
        <v>46257</v>
      </c>
      <c r="BP647">
        <v>46262</v>
      </c>
      <c r="BQ647">
        <v>46256</v>
      </c>
      <c r="BR647">
        <v>46261</v>
      </c>
      <c r="BS647">
        <v>46265</v>
      </c>
      <c r="BT647">
        <v>46265</v>
      </c>
      <c r="BU647">
        <v>46261</v>
      </c>
      <c r="BV647">
        <v>46259</v>
      </c>
      <c r="BW647">
        <v>46257</v>
      </c>
      <c r="BX647" t="s">
        <v>3712</v>
      </c>
      <c r="BY647">
        <v>46258</v>
      </c>
      <c r="BZ647">
        <v>46262</v>
      </c>
      <c r="CA647">
        <v>46265</v>
      </c>
      <c r="CI647">
        <v>46265</v>
      </c>
      <c r="CJ647">
        <v>46265</v>
      </c>
      <c r="CK647">
        <v>46265</v>
      </c>
      <c r="CN647" t="s">
        <v>113</v>
      </c>
      <c r="CO647" t="s">
        <v>113</v>
      </c>
      <c r="CP647" t="s">
        <v>113</v>
      </c>
      <c r="CQ647" t="s">
        <v>113</v>
      </c>
      <c r="CR647" t="s">
        <v>113</v>
      </c>
      <c r="CS647" t="s">
        <v>113</v>
      </c>
      <c r="CT647" t="s">
        <v>113</v>
      </c>
      <c r="CU647" t="s">
        <v>170</v>
      </c>
      <c r="CV647" t="s">
        <v>144</v>
      </c>
      <c r="CW647" t="s">
        <v>171</v>
      </c>
      <c r="CX647" t="s">
        <v>113</v>
      </c>
      <c r="CY647" t="s">
        <v>119</v>
      </c>
      <c r="CZ647" t="s">
        <v>121</v>
      </c>
      <c r="DA647" t="s">
        <v>104</v>
      </c>
    </row>
    <row r="648" spans="1:105" x14ac:dyDescent="0.3">
      <c r="A648" t="s">
        <v>3713</v>
      </c>
      <c r="B648" t="s">
        <v>3714</v>
      </c>
      <c r="C648" t="s">
        <v>107</v>
      </c>
      <c r="D648" t="s">
        <v>108</v>
      </c>
      <c r="F648" t="s">
        <v>3715</v>
      </c>
      <c r="G648" t="s">
        <v>133</v>
      </c>
      <c r="I648" t="s">
        <v>3716</v>
      </c>
      <c r="J648" t="s">
        <v>3717</v>
      </c>
      <c r="K648" t="s">
        <v>161</v>
      </c>
      <c r="M648" t="s">
        <v>344</v>
      </c>
      <c r="N648">
        <v>1</v>
      </c>
      <c r="P648">
        <v>45989</v>
      </c>
      <c r="Q648" t="s">
        <v>140</v>
      </c>
      <c r="R648">
        <v>45993</v>
      </c>
      <c r="S648" t="s">
        <v>252</v>
      </c>
      <c r="T648" t="s">
        <v>2809</v>
      </c>
      <c r="U648" t="s">
        <v>112</v>
      </c>
      <c r="V648" t="s">
        <v>21</v>
      </c>
      <c r="W648" t="s">
        <v>144</v>
      </c>
      <c r="X648" t="s">
        <v>144</v>
      </c>
      <c r="Y648" t="s">
        <v>144</v>
      </c>
      <c r="Z648" t="s">
        <v>144</v>
      </c>
      <c r="AA648" t="s">
        <v>144</v>
      </c>
      <c r="AB648" t="s">
        <v>254</v>
      </c>
      <c r="AC648" t="s">
        <v>3718</v>
      </c>
      <c r="AD648" t="s">
        <v>147</v>
      </c>
      <c r="AE648">
        <v>45999</v>
      </c>
      <c r="AF648">
        <v>45999</v>
      </c>
      <c r="AG648">
        <v>45999</v>
      </c>
      <c r="AH648">
        <v>46006</v>
      </c>
      <c r="AI648">
        <v>46006</v>
      </c>
      <c r="AJ648">
        <v>46006</v>
      </c>
      <c r="AK648">
        <v>45999</v>
      </c>
      <c r="AL648">
        <v>45999</v>
      </c>
      <c r="AM648">
        <v>45999</v>
      </c>
      <c r="AN648">
        <v>46006</v>
      </c>
      <c r="AO648">
        <v>46006</v>
      </c>
      <c r="AP648">
        <v>46006</v>
      </c>
      <c r="AQ648" t="s">
        <v>148</v>
      </c>
      <c r="AT648">
        <v>45999</v>
      </c>
      <c r="AU648">
        <v>46364</v>
      </c>
      <c r="AV648">
        <v>45999</v>
      </c>
      <c r="AW648">
        <v>45999</v>
      </c>
      <c r="AX648">
        <v>46364</v>
      </c>
      <c r="AY648">
        <v>45999</v>
      </c>
      <c r="AZ648">
        <v>46006</v>
      </c>
      <c r="BA648">
        <v>46006</v>
      </c>
      <c r="BB648">
        <v>46006</v>
      </c>
      <c r="BC648">
        <v>45999</v>
      </c>
      <c r="BD648">
        <v>45999</v>
      </c>
      <c r="BE648">
        <v>45999</v>
      </c>
      <c r="BF648" t="s">
        <v>196</v>
      </c>
      <c r="BG648">
        <v>46008</v>
      </c>
      <c r="BH648">
        <v>46008</v>
      </c>
      <c r="BI648">
        <v>46008</v>
      </c>
      <c r="BJ648" t="s">
        <v>3719</v>
      </c>
      <c r="BL648">
        <v>46033</v>
      </c>
      <c r="BM648">
        <v>46033</v>
      </c>
      <c r="BN648">
        <v>46033</v>
      </c>
      <c r="BO648">
        <v>46036</v>
      </c>
      <c r="BP648">
        <v>46036</v>
      </c>
      <c r="BQ648">
        <v>46036</v>
      </c>
      <c r="BR648">
        <v>46037</v>
      </c>
      <c r="BS648">
        <v>46037</v>
      </c>
      <c r="BT648">
        <v>46037</v>
      </c>
      <c r="BU648">
        <v>46037</v>
      </c>
      <c r="BV648">
        <v>46037</v>
      </c>
      <c r="BX648" t="s">
        <v>3720</v>
      </c>
      <c r="CI648">
        <v>46014</v>
      </c>
      <c r="CJ648">
        <v>46014</v>
      </c>
      <c r="CK648">
        <v>46014</v>
      </c>
      <c r="CN648" t="s">
        <v>113</v>
      </c>
      <c r="CO648" t="s">
        <v>113</v>
      </c>
      <c r="CP648" t="s">
        <v>113</v>
      </c>
      <c r="CQ648" t="s">
        <v>113</v>
      </c>
      <c r="CR648" t="s">
        <v>119</v>
      </c>
      <c r="CS648">
        <v>45989</v>
      </c>
      <c r="CT648" t="s">
        <v>151</v>
      </c>
      <c r="CU648" t="s">
        <v>113</v>
      </c>
      <c r="CV648" t="s">
        <v>113</v>
      </c>
      <c r="CW648" t="s">
        <v>113</v>
      </c>
      <c r="CX648" t="s">
        <v>113</v>
      </c>
      <c r="CY648" t="s">
        <v>2576</v>
      </c>
      <c r="CZ648" t="s">
        <v>153</v>
      </c>
    </row>
    <row r="649" spans="1:105" x14ac:dyDescent="0.3">
      <c r="A649" t="s">
        <v>3721</v>
      </c>
      <c r="B649" t="s">
        <v>3722</v>
      </c>
      <c r="C649" t="s">
        <v>3723</v>
      </c>
      <c r="D649" t="s">
        <v>108</v>
      </c>
      <c r="F649" t="s">
        <v>3724</v>
      </c>
      <c r="G649" t="s">
        <v>133</v>
      </c>
      <c r="I649" t="s">
        <v>3725</v>
      </c>
      <c r="J649" t="s">
        <v>3726</v>
      </c>
      <c r="K649" t="s">
        <v>113</v>
      </c>
      <c r="L649" t="s">
        <v>3727</v>
      </c>
      <c r="M649" t="s">
        <v>344</v>
      </c>
      <c r="P649" t="s">
        <v>113</v>
      </c>
      <c r="Q649" t="s">
        <v>116</v>
      </c>
      <c r="S649" t="s">
        <v>117</v>
      </c>
      <c r="T649" t="s">
        <v>113</v>
      </c>
      <c r="U649" t="s">
        <v>113</v>
      </c>
      <c r="AD649" t="s">
        <v>113</v>
      </c>
      <c r="AG649" t="s">
        <v>119</v>
      </c>
      <c r="AI649" t="s">
        <v>119</v>
      </c>
      <c r="AJ649" t="s">
        <v>119</v>
      </c>
      <c r="CN649" t="s">
        <v>113</v>
      </c>
      <c r="CO649" t="s">
        <v>113</v>
      </c>
      <c r="CP649" t="s">
        <v>113</v>
      </c>
      <c r="CQ649" t="s">
        <v>113</v>
      </c>
      <c r="CR649" t="s">
        <v>113</v>
      </c>
      <c r="CS649" t="s">
        <v>113</v>
      </c>
      <c r="CT649" t="s">
        <v>113</v>
      </c>
      <c r="CU649" t="s">
        <v>113</v>
      </c>
      <c r="CV649" t="s">
        <v>113</v>
      </c>
      <c r="CW649" t="s">
        <v>113</v>
      </c>
      <c r="CX649" t="s">
        <v>113</v>
      </c>
      <c r="CY649" t="s">
        <v>119</v>
      </c>
      <c r="CZ649" t="s">
        <v>121</v>
      </c>
    </row>
    <row r="650" spans="1:105" x14ac:dyDescent="0.3">
      <c r="A650" t="s">
        <v>3728</v>
      </c>
      <c r="B650" t="s">
        <v>3729</v>
      </c>
      <c r="C650" t="s">
        <v>124</v>
      </c>
      <c r="D650" t="s">
        <v>108</v>
      </c>
      <c r="F650" t="s">
        <v>3730</v>
      </c>
      <c r="G650" t="s">
        <v>133</v>
      </c>
      <c r="I650" t="s">
        <v>3731</v>
      </c>
      <c r="J650" t="s">
        <v>3732</v>
      </c>
      <c r="K650" t="s">
        <v>161</v>
      </c>
      <c r="L650" t="s">
        <v>3733</v>
      </c>
      <c r="M650" t="s">
        <v>406</v>
      </c>
      <c r="N650">
        <v>1</v>
      </c>
      <c r="O650" t="s">
        <v>3734</v>
      </c>
      <c r="P650">
        <v>46176</v>
      </c>
      <c r="Q650" t="s">
        <v>140</v>
      </c>
      <c r="R650">
        <v>46178</v>
      </c>
      <c r="S650" t="s">
        <v>252</v>
      </c>
      <c r="T650" t="s">
        <v>1408</v>
      </c>
      <c r="U650" t="s">
        <v>112</v>
      </c>
      <c r="V650" t="s">
        <v>143</v>
      </c>
      <c r="W650" t="s">
        <v>144</v>
      </c>
      <c r="X650" t="s">
        <v>144</v>
      </c>
      <c r="Y650" t="s">
        <v>312</v>
      </c>
      <c r="Z650" t="s">
        <v>148</v>
      </c>
      <c r="AA650" t="s">
        <v>144</v>
      </c>
      <c r="AB650" t="s">
        <v>180</v>
      </c>
      <c r="AC650" t="s">
        <v>146</v>
      </c>
      <c r="AD650" t="s">
        <v>181</v>
      </c>
      <c r="AE650">
        <v>46185</v>
      </c>
      <c r="AF650">
        <v>46185</v>
      </c>
      <c r="AG650">
        <v>46185</v>
      </c>
      <c r="AH650">
        <v>46188</v>
      </c>
      <c r="AI650">
        <v>46188</v>
      </c>
      <c r="AJ650">
        <v>46188</v>
      </c>
      <c r="AK650">
        <v>46196</v>
      </c>
      <c r="AL650">
        <v>46198</v>
      </c>
      <c r="AM650">
        <v>46198</v>
      </c>
      <c r="AN650">
        <v>46199</v>
      </c>
      <c r="AO650">
        <v>46200</v>
      </c>
      <c r="AP650">
        <v>46200</v>
      </c>
      <c r="AQ650" t="s">
        <v>148</v>
      </c>
      <c r="AR650" t="s">
        <v>148</v>
      </c>
      <c r="AS650" t="s">
        <v>148</v>
      </c>
      <c r="AT650">
        <v>46192</v>
      </c>
      <c r="AU650">
        <v>46192</v>
      </c>
      <c r="AV650">
        <v>46192</v>
      </c>
      <c r="AW650">
        <v>46192</v>
      </c>
      <c r="AX650">
        <v>46192</v>
      </c>
      <c r="AY650">
        <v>46192</v>
      </c>
      <c r="AZ650">
        <v>46203</v>
      </c>
      <c r="BA650">
        <v>46203</v>
      </c>
      <c r="BB650">
        <v>46203</v>
      </c>
      <c r="BC650">
        <v>46194</v>
      </c>
      <c r="BD650">
        <v>46194</v>
      </c>
      <c r="BE650">
        <v>46194</v>
      </c>
      <c r="BF650" t="s">
        <v>149</v>
      </c>
      <c r="BG650">
        <v>46197</v>
      </c>
      <c r="BH650">
        <v>46196</v>
      </c>
      <c r="BI650">
        <v>46196</v>
      </c>
      <c r="BJ650" t="s">
        <v>180</v>
      </c>
      <c r="BK650">
        <v>40</v>
      </c>
      <c r="BL650">
        <v>46200</v>
      </c>
      <c r="BM650">
        <v>46203</v>
      </c>
      <c r="BN650">
        <v>46203</v>
      </c>
      <c r="BO650">
        <v>46201</v>
      </c>
      <c r="BP650">
        <v>46202</v>
      </c>
      <c r="BQ650">
        <v>46202</v>
      </c>
      <c r="BR650">
        <v>46203</v>
      </c>
      <c r="BS650">
        <v>46227</v>
      </c>
      <c r="BT650">
        <v>46227</v>
      </c>
      <c r="BU650">
        <v>46203</v>
      </c>
      <c r="BV650">
        <v>46223</v>
      </c>
      <c r="BW650">
        <v>46223</v>
      </c>
      <c r="BX650" t="s">
        <v>3735</v>
      </c>
      <c r="CA650">
        <v>46227</v>
      </c>
      <c r="CI650">
        <v>46227</v>
      </c>
      <c r="CJ650">
        <v>46227</v>
      </c>
      <c r="CK650">
        <v>46227</v>
      </c>
      <c r="CN650" t="s">
        <v>113</v>
      </c>
      <c r="CO650" t="s">
        <v>113</v>
      </c>
      <c r="CP650" t="s">
        <v>113</v>
      </c>
      <c r="CQ650" t="s">
        <v>113</v>
      </c>
      <c r="CR650">
        <v>46185</v>
      </c>
      <c r="CS650">
        <v>46176</v>
      </c>
      <c r="CT650" t="s">
        <v>151</v>
      </c>
      <c r="CU650" t="s">
        <v>170</v>
      </c>
      <c r="CV650" t="s">
        <v>144</v>
      </c>
      <c r="CW650" t="s">
        <v>171</v>
      </c>
      <c r="CX650" t="s">
        <v>113</v>
      </c>
      <c r="CY650" t="s">
        <v>183</v>
      </c>
      <c r="CZ650" t="s">
        <v>153</v>
      </c>
    </row>
    <row r="651" spans="1:105" x14ac:dyDescent="0.3">
      <c r="A651" t="s">
        <v>3736</v>
      </c>
      <c r="B651" t="s">
        <v>3737</v>
      </c>
      <c r="C651" t="s">
        <v>245</v>
      </c>
      <c r="D651" t="s">
        <v>108</v>
      </c>
      <c r="F651" t="s">
        <v>3738</v>
      </c>
      <c r="G651" t="s">
        <v>133</v>
      </c>
      <c r="I651" t="s">
        <v>1327</v>
      </c>
      <c r="J651" t="s">
        <v>249</v>
      </c>
      <c r="K651" t="s">
        <v>249</v>
      </c>
      <c r="L651" t="s">
        <v>3739</v>
      </c>
      <c r="M651" t="s">
        <v>344</v>
      </c>
      <c r="N651">
        <v>3</v>
      </c>
      <c r="O651" t="s">
        <v>3740</v>
      </c>
      <c r="P651">
        <v>46240</v>
      </c>
      <c r="Q651" t="s">
        <v>140</v>
      </c>
      <c r="R651">
        <v>46242</v>
      </c>
      <c r="S651" t="s">
        <v>1358</v>
      </c>
      <c r="T651" t="s">
        <v>448</v>
      </c>
      <c r="U651" t="s">
        <v>249</v>
      </c>
      <c r="W651" t="s">
        <v>148</v>
      </c>
      <c r="X651" t="s">
        <v>148</v>
      </c>
      <c r="Y651" t="s">
        <v>148</v>
      </c>
      <c r="Z651" t="s">
        <v>148</v>
      </c>
      <c r="AA651" t="s">
        <v>148</v>
      </c>
      <c r="AB651" t="s">
        <v>1331</v>
      </c>
      <c r="AC651" t="s">
        <v>113</v>
      </c>
      <c r="AD651" t="s">
        <v>255</v>
      </c>
      <c r="AE651">
        <v>46248</v>
      </c>
      <c r="AF651">
        <v>46252</v>
      </c>
      <c r="AG651">
        <v>46252</v>
      </c>
      <c r="AH651">
        <v>46248</v>
      </c>
      <c r="AI651">
        <v>46252</v>
      </c>
      <c r="AJ651">
        <v>46252</v>
      </c>
      <c r="AK651">
        <v>46248</v>
      </c>
      <c r="AL651">
        <v>46259</v>
      </c>
      <c r="AM651">
        <v>46259</v>
      </c>
      <c r="AN651">
        <v>46253</v>
      </c>
      <c r="AO651">
        <v>46259</v>
      </c>
      <c r="AP651">
        <v>46259</v>
      </c>
      <c r="AQ651" t="s">
        <v>148</v>
      </c>
      <c r="AR651" t="s">
        <v>148</v>
      </c>
      <c r="AS651" t="s">
        <v>148</v>
      </c>
      <c r="AT651">
        <v>46248</v>
      </c>
      <c r="AU651">
        <v>46251</v>
      </c>
      <c r="AV651">
        <v>46251</v>
      </c>
      <c r="AW651">
        <v>46248</v>
      </c>
      <c r="AX651">
        <v>46251</v>
      </c>
      <c r="AY651">
        <v>46251</v>
      </c>
      <c r="AZ651">
        <v>46253</v>
      </c>
      <c r="BA651">
        <v>46259</v>
      </c>
      <c r="BB651">
        <v>46259</v>
      </c>
      <c r="BC651">
        <v>46254</v>
      </c>
      <c r="BD651">
        <v>46254</v>
      </c>
      <c r="BE651">
        <v>46255</v>
      </c>
      <c r="BF651" t="s">
        <v>249</v>
      </c>
      <c r="BG651">
        <v>46254</v>
      </c>
      <c r="BH651">
        <v>46254</v>
      </c>
      <c r="BI651">
        <v>46255</v>
      </c>
      <c r="BJ651" t="s">
        <v>249</v>
      </c>
      <c r="BK651" t="s">
        <v>249</v>
      </c>
      <c r="BL651">
        <v>46254</v>
      </c>
      <c r="BM651">
        <v>46259</v>
      </c>
      <c r="BN651">
        <v>46259</v>
      </c>
      <c r="BO651">
        <v>46257</v>
      </c>
      <c r="BP651">
        <v>46261</v>
      </c>
      <c r="BQ651">
        <v>46261</v>
      </c>
      <c r="BR651">
        <v>46261</v>
      </c>
      <c r="BS651">
        <v>46269</v>
      </c>
      <c r="BU651">
        <v>46261</v>
      </c>
      <c r="BV651">
        <v>46265</v>
      </c>
      <c r="BW651">
        <v>46265</v>
      </c>
      <c r="BX651" t="s">
        <v>3741</v>
      </c>
      <c r="BY651">
        <v>46255</v>
      </c>
      <c r="BZ651">
        <v>46255</v>
      </c>
      <c r="CA651">
        <v>46266</v>
      </c>
      <c r="CI651">
        <v>46265</v>
      </c>
      <c r="CJ651">
        <v>46267</v>
      </c>
      <c r="CK651">
        <v>46266</v>
      </c>
      <c r="CN651" t="s">
        <v>113</v>
      </c>
      <c r="CO651" t="s">
        <v>113</v>
      </c>
      <c r="CP651" t="s">
        <v>113</v>
      </c>
      <c r="CQ651" t="s">
        <v>113</v>
      </c>
      <c r="CR651" t="s">
        <v>113</v>
      </c>
      <c r="CS651" t="s">
        <v>113</v>
      </c>
      <c r="CT651" t="s">
        <v>113</v>
      </c>
      <c r="CU651" t="s">
        <v>170</v>
      </c>
      <c r="CV651" t="s">
        <v>144</v>
      </c>
      <c r="CW651" t="s">
        <v>171</v>
      </c>
      <c r="CX651" t="s">
        <v>113</v>
      </c>
      <c r="CY651" t="s">
        <v>119</v>
      </c>
      <c r="CZ651" t="s">
        <v>121</v>
      </c>
      <c r="DA651" t="s">
        <v>104</v>
      </c>
    </row>
    <row r="652" spans="1:105" x14ac:dyDescent="0.3">
      <c r="A652" t="s">
        <v>3742</v>
      </c>
      <c r="B652" t="s">
        <v>3743</v>
      </c>
      <c r="C652" t="s">
        <v>107</v>
      </c>
      <c r="F652" t="s">
        <v>3744</v>
      </c>
      <c r="G652" t="s">
        <v>133</v>
      </c>
      <c r="J652" t="s">
        <v>3745</v>
      </c>
      <c r="K652" t="s">
        <v>137</v>
      </c>
      <c r="L652" t="s">
        <v>3746</v>
      </c>
      <c r="M652" t="s">
        <v>344</v>
      </c>
      <c r="N652">
        <v>1</v>
      </c>
      <c r="P652" t="s">
        <v>113</v>
      </c>
      <c r="Q652" t="s">
        <v>116</v>
      </c>
      <c r="S652" t="s">
        <v>2388</v>
      </c>
      <c r="T652" t="s">
        <v>113</v>
      </c>
      <c r="U652" t="s">
        <v>112</v>
      </c>
      <c r="V652" t="s">
        <v>328</v>
      </c>
      <c r="AB652" t="s">
        <v>3141</v>
      </c>
      <c r="BK652">
        <v>50</v>
      </c>
      <c r="CN652" t="s">
        <v>113</v>
      </c>
      <c r="CO652" t="s">
        <v>113</v>
      </c>
      <c r="CP652" t="s">
        <v>113</v>
      </c>
      <c r="CQ652" t="s">
        <v>113</v>
      </c>
      <c r="CR652" t="s">
        <v>188</v>
      </c>
      <c r="CS652">
        <v>0</v>
      </c>
      <c r="CT652" t="s">
        <v>380</v>
      </c>
      <c r="CU652" t="s">
        <v>113</v>
      </c>
      <c r="CV652" t="s">
        <v>113</v>
      </c>
      <c r="CW652" t="s">
        <v>113</v>
      </c>
      <c r="CX652" t="s">
        <v>113</v>
      </c>
      <c r="CY652" t="s">
        <v>2039</v>
      </c>
      <c r="CZ652" t="s">
        <v>153</v>
      </c>
    </row>
    <row r="653" spans="1:105" x14ac:dyDescent="0.3">
      <c r="A653" t="s">
        <v>3747</v>
      </c>
      <c r="B653" t="s">
        <v>3748</v>
      </c>
      <c r="C653" t="s">
        <v>245</v>
      </c>
      <c r="D653" t="s">
        <v>108</v>
      </c>
      <c r="F653" t="s">
        <v>3749</v>
      </c>
      <c r="G653" t="s">
        <v>133</v>
      </c>
      <c r="I653" t="s">
        <v>3750</v>
      </c>
      <c r="J653" t="s">
        <v>249</v>
      </c>
      <c r="K653" t="s">
        <v>249</v>
      </c>
      <c r="L653" t="s">
        <v>3751</v>
      </c>
      <c r="M653" t="s">
        <v>860</v>
      </c>
      <c r="N653">
        <v>1</v>
      </c>
      <c r="P653">
        <v>46148</v>
      </c>
      <c r="Q653" t="s">
        <v>140</v>
      </c>
      <c r="R653">
        <v>46149</v>
      </c>
      <c r="S653" t="s">
        <v>252</v>
      </c>
      <c r="T653" t="s">
        <v>1422</v>
      </c>
      <c r="U653" t="s">
        <v>249</v>
      </c>
      <c r="V653" t="s">
        <v>143</v>
      </c>
      <c r="W653" t="s">
        <v>148</v>
      </c>
      <c r="X653" t="s">
        <v>148</v>
      </c>
      <c r="Y653" t="s">
        <v>148</v>
      </c>
      <c r="Z653" t="s">
        <v>148</v>
      </c>
      <c r="AA653" t="s">
        <v>148</v>
      </c>
      <c r="AB653" t="s">
        <v>1400</v>
      </c>
      <c r="AC653" t="s">
        <v>113</v>
      </c>
      <c r="AD653" t="s">
        <v>147</v>
      </c>
      <c r="AE653">
        <v>46156</v>
      </c>
      <c r="AF653">
        <v>46156</v>
      </c>
      <c r="AG653">
        <v>46156</v>
      </c>
      <c r="AH653">
        <v>46159</v>
      </c>
      <c r="AI653">
        <v>46159</v>
      </c>
      <c r="AJ653">
        <v>46159</v>
      </c>
      <c r="AK653">
        <v>46156</v>
      </c>
      <c r="AL653">
        <v>46156</v>
      </c>
      <c r="AM653">
        <v>46156</v>
      </c>
      <c r="AN653">
        <v>46159</v>
      </c>
      <c r="AO653">
        <v>46159</v>
      </c>
      <c r="AP653">
        <v>46159</v>
      </c>
      <c r="AQ653" t="s">
        <v>148</v>
      </c>
      <c r="AR653" t="s">
        <v>148</v>
      </c>
      <c r="AS653" t="s">
        <v>148</v>
      </c>
      <c r="AT653">
        <v>46156</v>
      </c>
      <c r="AU653">
        <v>46156</v>
      </c>
      <c r="AV653">
        <v>46156</v>
      </c>
      <c r="AW653">
        <v>46156</v>
      </c>
      <c r="AX653">
        <v>46156</v>
      </c>
      <c r="AY653">
        <v>46156</v>
      </c>
      <c r="AZ653">
        <v>46159</v>
      </c>
      <c r="BA653">
        <v>46159</v>
      </c>
      <c r="BB653">
        <v>46159</v>
      </c>
      <c r="BC653">
        <v>46158</v>
      </c>
      <c r="BD653">
        <v>46158</v>
      </c>
      <c r="BE653">
        <v>46158</v>
      </c>
      <c r="BF653" t="s">
        <v>249</v>
      </c>
      <c r="BG653">
        <v>46162</v>
      </c>
      <c r="BH653">
        <v>46162</v>
      </c>
      <c r="BI653">
        <v>46162</v>
      </c>
      <c r="BJ653" t="s">
        <v>249</v>
      </c>
      <c r="BK653" t="s">
        <v>113</v>
      </c>
      <c r="BL653">
        <v>46165</v>
      </c>
      <c r="BM653">
        <v>46165</v>
      </c>
      <c r="BN653">
        <v>46165</v>
      </c>
      <c r="BO653">
        <v>46165</v>
      </c>
      <c r="BP653">
        <v>46165</v>
      </c>
      <c r="BQ653">
        <v>46165</v>
      </c>
      <c r="BR653">
        <v>46167</v>
      </c>
      <c r="BS653">
        <v>46173</v>
      </c>
      <c r="BT653">
        <v>46173</v>
      </c>
      <c r="BU653">
        <v>46159</v>
      </c>
      <c r="BV653">
        <v>46173</v>
      </c>
      <c r="BW653">
        <v>46173</v>
      </c>
      <c r="BX653" t="s">
        <v>3752</v>
      </c>
      <c r="BY653">
        <v>46156</v>
      </c>
      <c r="BZ653">
        <v>46156</v>
      </c>
      <c r="CI653">
        <v>46167</v>
      </c>
      <c r="CJ653">
        <v>46172</v>
      </c>
      <c r="CK653">
        <v>46173</v>
      </c>
      <c r="CN653" t="s">
        <v>113</v>
      </c>
      <c r="CO653" t="s">
        <v>113</v>
      </c>
      <c r="CP653" t="s">
        <v>113</v>
      </c>
      <c r="CQ653" t="s">
        <v>113</v>
      </c>
      <c r="CR653" t="s">
        <v>113</v>
      </c>
      <c r="CS653" t="s">
        <v>113</v>
      </c>
      <c r="CT653" t="s">
        <v>113</v>
      </c>
      <c r="CU653" t="s">
        <v>113</v>
      </c>
      <c r="CV653" t="s">
        <v>113</v>
      </c>
      <c r="CW653" t="s">
        <v>113</v>
      </c>
      <c r="CX653" t="s">
        <v>113</v>
      </c>
      <c r="CY653" t="s">
        <v>119</v>
      </c>
      <c r="CZ653" t="s">
        <v>121</v>
      </c>
    </row>
    <row r="654" spans="1:105" x14ac:dyDescent="0.3">
      <c r="A654" t="s">
        <v>3753</v>
      </c>
      <c r="B654" t="s">
        <v>3754</v>
      </c>
      <c r="C654" t="s">
        <v>107</v>
      </c>
      <c r="D654" t="s">
        <v>108</v>
      </c>
      <c r="F654" t="s">
        <v>3755</v>
      </c>
      <c r="G654" t="s">
        <v>133</v>
      </c>
      <c r="I654" t="s">
        <v>3756</v>
      </c>
      <c r="J654" t="s">
        <v>133</v>
      </c>
      <c r="K654" t="s">
        <v>113</v>
      </c>
      <c r="L654" t="s">
        <v>3757</v>
      </c>
      <c r="M654" t="s">
        <v>860</v>
      </c>
      <c r="P654" t="s">
        <v>113</v>
      </c>
      <c r="Q654" t="s">
        <v>116</v>
      </c>
      <c r="S654" t="s">
        <v>117</v>
      </c>
      <c r="T654" t="s">
        <v>113</v>
      </c>
      <c r="AD654" t="s">
        <v>113</v>
      </c>
      <c r="AG654" t="s">
        <v>119</v>
      </c>
      <c r="AI654" t="s">
        <v>119</v>
      </c>
      <c r="AJ654" t="s">
        <v>119</v>
      </c>
      <c r="BK654" t="s">
        <v>889</v>
      </c>
      <c r="CN654" t="s">
        <v>113</v>
      </c>
      <c r="CO654" t="s">
        <v>113</v>
      </c>
      <c r="CP654" t="s">
        <v>113</v>
      </c>
      <c r="CQ654" t="s">
        <v>113</v>
      </c>
      <c r="CR654" t="s">
        <v>113</v>
      </c>
      <c r="CS654" t="s">
        <v>113</v>
      </c>
      <c r="CT654" t="s">
        <v>113</v>
      </c>
      <c r="CU654" t="s">
        <v>113</v>
      </c>
      <c r="CV654" t="s">
        <v>113</v>
      </c>
      <c r="CW654" t="s">
        <v>113</v>
      </c>
      <c r="CX654" t="s">
        <v>113</v>
      </c>
      <c r="CY654" t="s">
        <v>119</v>
      </c>
      <c r="CZ654" t="s">
        <v>121</v>
      </c>
    </row>
    <row r="655" spans="1:105" x14ac:dyDescent="0.3">
      <c r="A655" t="s">
        <v>3758</v>
      </c>
      <c r="B655" t="s">
        <v>3759</v>
      </c>
      <c r="C655" t="s">
        <v>213</v>
      </c>
      <c r="D655" t="s">
        <v>108</v>
      </c>
      <c r="E655" t="s">
        <v>3760</v>
      </c>
      <c r="F655" t="s">
        <v>3761</v>
      </c>
      <c r="G655" t="s">
        <v>133</v>
      </c>
      <c r="I655" t="s">
        <v>3762</v>
      </c>
      <c r="J655" t="s">
        <v>3645</v>
      </c>
      <c r="K655" t="s">
        <v>113</v>
      </c>
      <c r="L655" t="s">
        <v>3763</v>
      </c>
      <c r="M655" t="s">
        <v>860</v>
      </c>
      <c r="P655" t="s">
        <v>113</v>
      </c>
      <c r="Q655" t="s">
        <v>116</v>
      </c>
      <c r="S655" t="s">
        <v>117</v>
      </c>
      <c r="T655" t="s">
        <v>113</v>
      </c>
      <c r="U655" t="s">
        <v>113</v>
      </c>
      <c r="AD655" t="s">
        <v>113</v>
      </c>
      <c r="AG655" t="s">
        <v>119</v>
      </c>
      <c r="AI655" t="s">
        <v>119</v>
      </c>
      <c r="AJ655" t="s">
        <v>119</v>
      </c>
      <c r="BF655" t="s">
        <v>149</v>
      </c>
      <c r="BK655" t="s">
        <v>889</v>
      </c>
      <c r="CN655" t="s">
        <v>113</v>
      </c>
      <c r="CO655" t="s">
        <v>113</v>
      </c>
      <c r="CP655" t="s">
        <v>113</v>
      </c>
      <c r="CQ655" t="s">
        <v>113</v>
      </c>
      <c r="CR655" t="s">
        <v>113</v>
      </c>
      <c r="CS655" t="s">
        <v>113</v>
      </c>
      <c r="CT655" t="s">
        <v>113</v>
      </c>
      <c r="CU655" t="s">
        <v>113</v>
      </c>
      <c r="CV655" t="s">
        <v>113</v>
      </c>
      <c r="CW655" t="s">
        <v>113</v>
      </c>
      <c r="CX655" t="s">
        <v>113</v>
      </c>
      <c r="CY655" t="s">
        <v>119</v>
      </c>
      <c r="CZ655" t="s">
        <v>121</v>
      </c>
    </row>
    <row r="656" spans="1:105" x14ac:dyDescent="0.3">
      <c r="A656" t="s">
        <v>3764</v>
      </c>
      <c r="B656" t="s">
        <v>3765</v>
      </c>
      <c r="C656" t="s">
        <v>124</v>
      </c>
      <c r="D656" t="s">
        <v>108</v>
      </c>
      <c r="F656" t="s">
        <v>3766</v>
      </c>
      <c r="G656" t="s">
        <v>133</v>
      </c>
      <c r="I656" t="s">
        <v>3767</v>
      </c>
      <c r="J656" t="s">
        <v>538</v>
      </c>
      <c r="K656" t="s">
        <v>113</v>
      </c>
      <c r="L656" t="s">
        <v>3768</v>
      </c>
      <c r="M656" t="s">
        <v>2317</v>
      </c>
      <c r="P656" t="s">
        <v>113</v>
      </c>
      <c r="Q656" t="s">
        <v>116</v>
      </c>
      <c r="S656" t="s">
        <v>117</v>
      </c>
      <c r="T656" t="s">
        <v>113</v>
      </c>
      <c r="AD656" t="s">
        <v>113</v>
      </c>
      <c r="AG656" t="s">
        <v>119</v>
      </c>
      <c r="AI656" t="s">
        <v>119</v>
      </c>
      <c r="AJ656" t="s">
        <v>119</v>
      </c>
      <c r="BK656" t="s">
        <v>3769</v>
      </c>
      <c r="CN656" t="s">
        <v>113</v>
      </c>
      <c r="CO656" t="s">
        <v>113</v>
      </c>
      <c r="CP656" t="s">
        <v>113</v>
      </c>
      <c r="CQ656" t="s">
        <v>113</v>
      </c>
      <c r="CR656" t="s">
        <v>113</v>
      </c>
      <c r="CS656" t="s">
        <v>113</v>
      </c>
      <c r="CT656" t="s">
        <v>113</v>
      </c>
      <c r="CU656" t="s">
        <v>113</v>
      </c>
      <c r="CV656" t="s">
        <v>113</v>
      </c>
      <c r="CW656" t="s">
        <v>113</v>
      </c>
      <c r="CX656" t="s">
        <v>113</v>
      </c>
      <c r="CY656" t="s">
        <v>515</v>
      </c>
      <c r="CZ656" t="s">
        <v>121</v>
      </c>
    </row>
    <row r="657" spans="1:105" x14ac:dyDescent="0.3">
      <c r="A657" t="s">
        <v>3770</v>
      </c>
      <c r="B657" t="s">
        <v>3771</v>
      </c>
      <c r="C657" t="s">
        <v>107</v>
      </c>
      <c r="D657" t="s">
        <v>529</v>
      </c>
      <c r="F657" t="s">
        <v>3772</v>
      </c>
      <c r="G657" t="s">
        <v>133</v>
      </c>
      <c r="I657" t="s">
        <v>3773</v>
      </c>
      <c r="J657" t="s">
        <v>456</v>
      </c>
      <c r="K657" t="s">
        <v>113</v>
      </c>
      <c r="L657" t="s">
        <v>3774</v>
      </c>
      <c r="M657" t="s">
        <v>935</v>
      </c>
      <c r="P657" t="s">
        <v>113</v>
      </c>
      <c r="Q657" t="s">
        <v>116</v>
      </c>
      <c r="S657" t="s">
        <v>117</v>
      </c>
      <c r="T657" t="s">
        <v>113</v>
      </c>
      <c r="AD657" t="s">
        <v>113</v>
      </c>
      <c r="AG657" t="s">
        <v>119</v>
      </c>
      <c r="AI657" t="s">
        <v>119</v>
      </c>
      <c r="AJ657" t="s">
        <v>119</v>
      </c>
      <c r="BK657">
        <v>30</v>
      </c>
      <c r="CN657" t="s">
        <v>113</v>
      </c>
      <c r="CO657" t="s">
        <v>113</v>
      </c>
      <c r="CP657" t="s">
        <v>113</v>
      </c>
      <c r="CQ657" t="s">
        <v>113</v>
      </c>
      <c r="CR657" t="s">
        <v>113</v>
      </c>
      <c r="CS657" t="s">
        <v>113</v>
      </c>
      <c r="CT657" t="s">
        <v>113</v>
      </c>
      <c r="CU657" t="s">
        <v>113</v>
      </c>
      <c r="CV657" t="s">
        <v>113</v>
      </c>
      <c r="CW657" t="s">
        <v>113</v>
      </c>
      <c r="CX657" t="s">
        <v>113</v>
      </c>
      <c r="CY657" t="s">
        <v>3775</v>
      </c>
      <c r="CZ657" t="s">
        <v>3776</v>
      </c>
    </row>
    <row r="658" spans="1:105" x14ac:dyDescent="0.3">
      <c r="A658" t="s">
        <v>3777</v>
      </c>
      <c r="B658" t="s">
        <v>3778</v>
      </c>
      <c r="C658" t="s">
        <v>292</v>
      </c>
      <c r="D658" t="s">
        <v>108</v>
      </c>
      <c r="F658" t="s">
        <v>3779</v>
      </c>
      <c r="G658" t="s">
        <v>133</v>
      </c>
      <c r="I658" t="s">
        <v>3780</v>
      </c>
      <c r="J658" t="s">
        <v>456</v>
      </c>
      <c r="K658" t="s">
        <v>113</v>
      </c>
      <c r="L658" t="s">
        <v>3781</v>
      </c>
      <c r="M658" t="s">
        <v>935</v>
      </c>
      <c r="P658" t="s">
        <v>113</v>
      </c>
      <c r="Q658" t="s">
        <v>116</v>
      </c>
      <c r="S658" t="s">
        <v>117</v>
      </c>
      <c r="T658" t="s">
        <v>113</v>
      </c>
      <c r="AD658" t="s">
        <v>113</v>
      </c>
      <c r="AG658" t="s">
        <v>119</v>
      </c>
      <c r="AI658" t="s">
        <v>119</v>
      </c>
      <c r="AJ658" t="s">
        <v>119</v>
      </c>
      <c r="BK658">
        <v>30</v>
      </c>
      <c r="BP658">
        <v>3</v>
      </c>
      <c r="CN658" t="s">
        <v>113</v>
      </c>
      <c r="CO658" t="s">
        <v>113</v>
      </c>
      <c r="CP658" t="s">
        <v>113</v>
      </c>
      <c r="CQ658" t="s">
        <v>113</v>
      </c>
      <c r="CR658" t="s">
        <v>113</v>
      </c>
      <c r="CS658" t="s">
        <v>113</v>
      </c>
      <c r="CT658" t="s">
        <v>113</v>
      </c>
      <c r="CU658" t="s">
        <v>113</v>
      </c>
      <c r="CV658" t="s">
        <v>113</v>
      </c>
      <c r="CW658" t="s">
        <v>113</v>
      </c>
      <c r="CX658" t="s">
        <v>113</v>
      </c>
      <c r="CY658" t="s">
        <v>119</v>
      </c>
      <c r="CZ658" t="s">
        <v>121</v>
      </c>
    </row>
    <row r="659" spans="1:105" x14ac:dyDescent="0.3">
      <c r="A659" t="s">
        <v>3782</v>
      </c>
      <c r="B659" t="s">
        <v>3783</v>
      </c>
      <c r="C659" t="s">
        <v>124</v>
      </c>
      <c r="D659" t="s">
        <v>108</v>
      </c>
      <c r="F659" t="s">
        <v>3784</v>
      </c>
      <c r="G659" t="s">
        <v>133</v>
      </c>
      <c r="I659" t="s">
        <v>3785</v>
      </c>
      <c r="J659" t="s">
        <v>456</v>
      </c>
      <c r="K659" t="s">
        <v>113</v>
      </c>
      <c r="L659" t="s">
        <v>3781</v>
      </c>
      <c r="M659" t="s">
        <v>935</v>
      </c>
      <c r="P659" t="s">
        <v>113</v>
      </c>
      <c r="Q659" t="s">
        <v>116</v>
      </c>
      <c r="S659" t="s">
        <v>117</v>
      </c>
      <c r="T659" t="s">
        <v>113</v>
      </c>
      <c r="AD659" t="s">
        <v>113</v>
      </c>
      <c r="AG659" t="s">
        <v>119</v>
      </c>
      <c r="AI659" t="s">
        <v>119</v>
      </c>
      <c r="AJ659" t="s">
        <v>119</v>
      </c>
      <c r="BK659">
        <v>30</v>
      </c>
      <c r="BP659">
        <v>3</v>
      </c>
      <c r="CN659" t="s">
        <v>113</v>
      </c>
      <c r="CO659" t="s">
        <v>113</v>
      </c>
      <c r="CP659" t="s">
        <v>113</v>
      </c>
      <c r="CQ659" t="s">
        <v>113</v>
      </c>
      <c r="CR659" t="s">
        <v>188</v>
      </c>
      <c r="CS659" t="s">
        <v>113</v>
      </c>
      <c r="CT659" t="s">
        <v>380</v>
      </c>
      <c r="CU659" t="s">
        <v>113</v>
      </c>
      <c r="CV659" t="s">
        <v>113</v>
      </c>
      <c r="CW659" t="s">
        <v>113</v>
      </c>
      <c r="CX659" t="s">
        <v>113</v>
      </c>
      <c r="CY659" t="s">
        <v>515</v>
      </c>
      <c r="CZ659" t="s">
        <v>121</v>
      </c>
    </row>
    <row r="660" spans="1:105" x14ac:dyDescent="0.3">
      <c r="A660" t="s">
        <v>3786</v>
      </c>
      <c r="B660" t="s">
        <v>3787</v>
      </c>
      <c r="C660" t="s">
        <v>107</v>
      </c>
      <c r="D660" t="s">
        <v>108</v>
      </c>
      <c r="F660" t="s">
        <v>3788</v>
      </c>
      <c r="G660" t="s">
        <v>133</v>
      </c>
      <c r="I660" t="s">
        <v>3789</v>
      </c>
      <c r="J660" t="s">
        <v>3790</v>
      </c>
      <c r="K660" t="s">
        <v>137</v>
      </c>
      <c r="L660" t="s">
        <v>3781</v>
      </c>
      <c r="M660" t="s">
        <v>935</v>
      </c>
      <c r="N660">
        <v>1</v>
      </c>
      <c r="P660" t="s">
        <v>3791</v>
      </c>
      <c r="Q660" t="s">
        <v>298</v>
      </c>
      <c r="R660" t="s">
        <v>3791</v>
      </c>
      <c r="S660" t="s">
        <v>265</v>
      </c>
      <c r="T660" t="s">
        <v>347</v>
      </c>
      <c r="U660" t="s">
        <v>112</v>
      </c>
      <c r="AB660" t="s">
        <v>180</v>
      </c>
      <c r="AC660" t="s">
        <v>146</v>
      </c>
      <c r="AD660" t="s">
        <v>181</v>
      </c>
      <c r="AG660" t="s">
        <v>119</v>
      </c>
      <c r="AI660" t="s">
        <v>119</v>
      </c>
      <c r="AJ660" t="s">
        <v>119</v>
      </c>
      <c r="BK660">
        <v>30</v>
      </c>
      <c r="CN660" t="s">
        <v>113</v>
      </c>
      <c r="CO660" t="s">
        <v>113</v>
      </c>
      <c r="CP660" t="s">
        <v>113</v>
      </c>
      <c r="CQ660" t="s">
        <v>113</v>
      </c>
      <c r="CR660" t="s">
        <v>188</v>
      </c>
      <c r="CS660">
        <v>0</v>
      </c>
      <c r="CT660" t="s">
        <v>380</v>
      </c>
      <c r="CU660" t="s">
        <v>113</v>
      </c>
      <c r="CV660" t="s">
        <v>113</v>
      </c>
      <c r="CW660" t="s">
        <v>113</v>
      </c>
      <c r="CX660" t="s">
        <v>113</v>
      </c>
      <c r="CY660" t="s">
        <v>183</v>
      </c>
      <c r="CZ660" t="s">
        <v>153</v>
      </c>
    </row>
    <row r="661" spans="1:105" x14ac:dyDescent="0.3">
      <c r="A661" t="s">
        <v>3792</v>
      </c>
      <c r="B661" t="s">
        <v>3793</v>
      </c>
      <c r="C661" t="s">
        <v>797</v>
      </c>
      <c r="D661" t="s">
        <v>108</v>
      </c>
      <c r="F661" t="s">
        <v>3794</v>
      </c>
      <c r="G661" t="s">
        <v>133</v>
      </c>
      <c r="I661" t="s">
        <v>3795</v>
      </c>
      <c r="J661" t="s">
        <v>538</v>
      </c>
      <c r="K661" t="s">
        <v>113</v>
      </c>
      <c r="L661" t="s">
        <v>3796</v>
      </c>
      <c r="M661" t="s">
        <v>935</v>
      </c>
      <c r="P661" t="s">
        <v>113</v>
      </c>
      <c r="Q661" t="s">
        <v>116</v>
      </c>
      <c r="S661" t="s">
        <v>117</v>
      </c>
      <c r="T661" t="s">
        <v>113</v>
      </c>
      <c r="AD661" t="s">
        <v>113</v>
      </c>
      <c r="AG661" t="s">
        <v>119</v>
      </c>
      <c r="AI661" t="s">
        <v>119</v>
      </c>
      <c r="AJ661" t="s">
        <v>119</v>
      </c>
      <c r="BK661">
        <v>40</v>
      </c>
      <c r="CN661" t="s">
        <v>113</v>
      </c>
      <c r="CO661" t="s">
        <v>113</v>
      </c>
      <c r="CP661" t="s">
        <v>113</v>
      </c>
      <c r="CQ661" t="s">
        <v>113</v>
      </c>
      <c r="CR661" t="s">
        <v>113</v>
      </c>
      <c r="CS661" t="s">
        <v>113</v>
      </c>
      <c r="CT661" t="s">
        <v>113</v>
      </c>
      <c r="CU661" t="s">
        <v>113</v>
      </c>
      <c r="CV661" t="s">
        <v>113</v>
      </c>
      <c r="CW661" t="s">
        <v>113</v>
      </c>
      <c r="CX661" t="s">
        <v>113</v>
      </c>
      <c r="CY661" t="s">
        <v>119</v>
      </c>
      <c r="CZ661" t="s">
        <v>121</v>
      </c>
    </row>
    <row r="662" spans="1:105" x14ac:dyDescent="0.3">
      <c r="A662" t="s">
        <v>3797</v>
      </c>
      <c r="B662" t="s">
        <v>3798</v>
      </c>
      <c r="C662" t="s">
        <v>292</v>
      </c>
      <c r="D662" t="s">
        <v>108</v>
      </c>
      <c r="E662" t="s">
        <v>3799</v>
      </c>
      <c r="F662" t="s">
        <v>3800</v>
      </c>
      <c r="G662" t="s">
        <v>133</v>
      </c>
      <c r="I662" t="s">
        <v>3801</v>
      </c>
      <c r="J662" t="s">
        <v>1001</v>
      </c>
      <c r="K662" t="s">
        <v>113</v>
      </c>
      <c r="L662" t="s">
        <v>3802</v>
      </c>
      <c r="M662" t="s">
        <v>935</v>
      </c>
      <c r="P662" t="s">
        <v>113</v>
      </c>
      <c r="Q662" t="s">
        <v>116</v>
      </c>
      <c r="S662" t="s">
        <v>117</v>
      </c>
      <c r="T662" t="s">
        <v>113</v>
      </c>
      <c r="AD662" t="s">
        <v>113</v>
      </c>
      <c r="AG662" t="s">
        <v>119</v>
      </c>
      <c r="AI662" t="s">
        <v>119</v>
      </c>
      <c r="AJ662" t="s">
        <v>119</v>
      </c>
      <c r="BK662" t="s">
        <v>889</v>
      </c>
      <c r="CN662" t="s">
        <v>113</v>
      </c>
      <c r="CO662" t="s">
        <v>113</v>
      </c>
      <c r="CP662" t="s">
        <v>113</v>
      </c>
      <c r="CQ662" t="s">
        <v>113</v>
      </c>
      <c r="CR662" t="s">
        <v>113</v>
      </c>
      <c r="CS662" t="s">
        <v>113</v>
      </c>
      <c r="CT662" t="s">
        <v>113</v>
      </c>
      <c r="CU662" t="s">
        <v>113</v>
      </c>
      <c r="CV662" t="s">
        <v>113</v>
      </c>
      <c r="CW662" t="s">
        <v>113</v>
      </c>
      <c r="CX662" t="s">
        <v>113</v>
      </c>
      <c r="CY662" t="s">
        <v>119</v>
      </c>
      <c r="CZ662" t="s">
        <v>121</v>
      </c>
    </row>
    <row r="663" spans="1:105" x14ac:dyDescent="0.3">
      <c r="A663" t="s">
        <v>3803</v>
      </c>
      <c r="B663" t="s">
        <v>3804</v>
      </c>
      <c r="C663" t="s">
        <v>213</v>
      </c>
      <c r="D663" t="s">
        <v>108</v>
      </c>
      <c r="F663" t="s">
        <v>3805</v>
      </c>
      <c r="G663" t="s">
        <v>133</v>
      </c>
      <c r="I663" t="s">
        <v>3806</v>
      </c>
      <c r="K663" t="s">
        <v>137</v>
      </c>
      <c r="M663" t="s">
        <v>935</v>
      </c>
      <c r="N663">
        <v>1</v>
      </c>
      <c r="P663">
        <v>45985</v>
      </c>
      <c r="Q663" t="s">
        <v>140</v>
      </c>
      <c r="R663">
        <v>45986</v>
      </c>
      <c r="S663" t="s">
        <v>252</v>
      </c>
      <c r="T663" t="s">
        <v>2809</v>
      </c>
      <c r="U663" t="s">
        <v>112</v>
      </c>
      <c r="V663" t="s">
        <v>3807</v>
      </c>
      <c r="W663" t="s">
        <v>144</v>
      </c>
      <c r="X663" t="s">
        <v>144</v>
      </c>
      <c r="Y663" t="s">
        <v>144</v>
      </c>
      <c r="Z663" t="s">
        <v>144</v>
      </c>
      <c r="AA663" t="s">
        <v>144</v>
      </c>
      <c r="AB663" t="s">
        <v>254</v>
      </c>
      <c r="AC663" t="s">
        <v>1390</v>
      </c>
      <c r="AD663" t="s">
        <v>147</v>
      </c>
      <c r="AE663">
        <v>45993</v>
      </c>
      <c r="AF663">
        <v>45993</v>
      </c>
      <c r="AG663">
        <v>45993</v>
      </c>
      <c r="AH663">
        <v>45999</v>
      </c>
      <c r="AI663">
        <v>45999</v>
      </c>
      <c r="AJ663">
        <v>45999</v>
      </c>
      <c r="AK663">
        <v>45993</v>
      </c>
      <c r="AL663">
        <v>45993</v>
      </c>
      <c r="AM663">
        <v>45993</v>
      </c>
      <c r="AN663">
        <v>45999</v>
      </c>
      <c r="AO663">
        <v>45999</v>
      </c>
      <c r="AP663">
        <v>45999</v>
      </c>
      <c r="AQ663" t="s">
        <v>148</v>
      </c>
      <c r="AT663">
        <v>45993</v>
      </c>
      <c r="AU663">
        <v>45993</v>
      </c>
      <c r="AV663">
        <v>45993</v>
      </c>
      <c r="AW663">
        <v>45993</v>
      </c>
      <c r="AX663">
        <v>45993</v>
      </c>
      <c r="AY663">
        <v>45993</v>
      </c>
      <c r="AZ663">
        <v>45999</v>
      </c>
      <c r="BA663">
        <v>45999</v>
      </c>
      <c r="BB663">
        <v>45999</v>
      </c>
      <c r="BC663">
        <v>45995</v>
      </c>
      <c r="BD663">
        <v>45995</v>
      </c>
      <c r="BE663">
        <v>45995</v>
      </c>
      <c r="BG663">
        <v>46007</v>
      </c>
      <c r="BH663">
        <v>46007</v>
      </c>
      <c r="BI663">
        <v>46007</v>
      </c>
      <c r="BJ663" t="s">
        <v>3719</v>
      </c>
      <c r="BL663">
        <v>46031</v>
      </c>
      <c r="BM663">
        <v>46031</v>
      </c>
      <c r="BN663">
        <v>46031</v>
      </c>
      <c r="BO663">
        <v>46034</v>
      </c>
      <c r="BP663">
        <v>46034</v>
      </c>
      <c r="BR663">
        <v>46037</v>
      </c>
      <c r="BS663">
        <v>46037</v>
      </c>
      <c r="BT663">
        <v>46037</v>
      </c>
      <c r="BU663">
        <v>46037</v>
      </c>
      <c r="BV663">
        <v>46037</v>
      </c>
      <c r="BW663">
        <v>46037</v>
      </c>
      <c r="BX663" t="s">
        <v>1469</v>
      </c>
      <c r="CI663">
        <v>46014</v>
      </c>
      <c r="CJ663">
        <v>46014</v>
      </c>
      <c r="CK663">
        <v>46014</v>
      </c>
      <c r="CN663" t="s">
        <v>113</v>
      </c>
      <c r="CO663" t="s">
        <v>113</v>
      </c>
      <c r="CP663" t="s">
        <v>113</v>
      </c>
      <c r="CQ663" t="s">
        <v>113</v>
      </c>
      <c r="CR663" t="s">
        <v>119</v>
      </c>
      <c r="CS663">
        <v>45985</v>
      </c>
      <c r="CT663" t="s">
        <v>151</v>
      </c>
      <c r="CU663" t="s">
        <v>113</v>
      </c>
      <c r="CV663" t="s">
        <v>113</v>
      </c>
      <c r="CW663" t="s">
        <v>113</v>
      </c>
      <c r="CX663" t="s">
        <v>113</v>
      </c>
      <c r="CY663" t="s">
        <v>2576</v>
      </c>
      <c r="CZ663" t="s">
        <v>153</v>
      </c>
    </row>
    <row r="664" spans="1:105" x14ac:dyDescent="0.3">
      <c r="A664" t="s">
        <v>3808</v>
      </c>
      <c r="B664" t="s">
        <v>3809</v>
      </c>
      <c r="C664" t="s">
        <v>883</v>
      </c>
      <c r="D664" t="s">
        <v>108</v>
      </c>
      <c r="F664" t="s">
        <v>3810</v>
      </c>
      <c r="G664" t="s">
        <v>133</v>
      </c>
      <c r="I664" t="s">
        <v>3811</v>
      </c>
      <c r="J664" t="s">
        <v>3790</v>
      </c>
      <c r="K664" t="s">
        <v>137</v>
      </c>
      <c r="L664" t="s">
        <v>3812</v>
      </c>
      <c r="M664" t="s">
        <v>935</v>
      </c>
      <c r="Q664" t="s">
        <v>116</v>
      </c>
      <c r="S664" t="s">
        <v>117</v>
      </c>
      <c r="T664" t="s">
        <v>113</v>
      </c>
      <c r="U664" t="s">
        <v>112</v>
      </c>
      <c r="V664" t="s">
        <v>2608</v>
      </c>
      <c r="AB664" t="s">
        <v>375</v>
      </c>
      <c r="AD664" t="s">
        <v>376</v>
      </c>
      <c r="AG664" t="s">
        <v>119</v>
      </c>
      <c r="AI664" t="s">
        <v>119</v>
      </c>
      <c r="AJ664" t="s">
        <v>119</v>
      </c>
      <c r="BJ664" t="s">
        <v>378</v>
      </c>
      <c r="BK664">
        <v>30</v>
      </c>
      <c r="CN664" t="s">
        <v>113</v>
      </c>
      <c r="CO664" t="s">
        <v>113</v>
      </c>
      <c r="CP664" t="s">
        <v>113</v>
      </c>
      <c r="CQ664" t="s">
        <v>113</v>
      </c>
      <c r="CR664" t="s">
        <v>113</v>
      </c>
      <c r="CS664">
        <v>0</v>
      </c>
      <c r="CT664" t="s">
        <v>113</v>
      </c>
      <c r="CU664" t="s">
        <v>113</v>
      </c>
      <c r="CV664" t="s">
        <v>113</v>
      </c>
      <c r="CW664" t="s">
        <v>113</v>
      </c>
      <c r="CX664" t="s">
        <v>113</v>
      </c>
      <c r="CY664" t="s">
        <v>2576</v>
      </c>
      <c r="CZ664" t="s">
        <v>153</v>
      </c>
    </row>
    <row r="665" spans="1:105" x14ac:dyDescent="0.3">
      <c r="A665" t="s">
        <v>3813</v>
      </c>
      <c r="B665" t="s">
        <v>3814</v>
      </c>
      <c r="C665" t="s">
        <v>107</v>
      </c>
      <c r="D665" t="s">
        <v>108</v>
      </c>
      <c r="F665" t="s">
        <v>3815</v>
      </c>
      <c r="G665" t="s">
        <v>133</v>
      </c>
      <c r="I665" t="s">
        <v>3816</v>
      </c>
      <c r="J665" t="s">
        <v>456</v>
      </c>
      <c r="K665" t="s">
        <v>113</v>
      </c>
      <c r="L665" t="s">
        <v>3817</v>
      </c>
      <c r="M665" t="s">
        <v>935</v>
      </c>
      <c r="P665" t="s">
        <v>113</v>
      </c>
      <c r="Q665" t="s">
        <v>116</v>
      </c>
      <c r="S665" t="s">
        <v>117</v>
      </c>
      <c r="T665" t="s">
        <v>113</v>
      </c>
      <c r="AD665" t="s">
        <v>113</v>
      </c>
      <c r="AG665" t="s">
        <v>119</v>
      </c>
      <c r="AI665" t="s">
        <v>119</v>
      </c>
      <c r="AJ665" t="s">
        <v>119</v>
      </c>
      <c r="BK665">
        <v>30</v>
      </c>
      <c r="CN665" t="s">
        <v>113</v>
      </c>
      <c r="CO665" t="s">
        <v>113</v>
      </c>
      <c r="CP665" t="s">
        <v>113</v>
      </c>
      <c r="CQ665" t="s">
        <v>113</v>
      </c>
      <c r="CR665" t="s">
        <v>113</v>
      </c>
      <c r="CS665" t="s">
        <v>113</v>
      </c>
      <c r="CT665" t="s">
        <v>113</v>
      </c>
      <c r="CU665" t="s">
        <v>113</v>
      </c>
      <c r="CV665" t="s">
        <v>113</v>
      </c>
      <c r="CW665" t="s">
        <v>113</v>
      </c>
      <c r="CX665" t="s">
        <v>113</v>
      </c>
      <c r="CY665" t="s">
        <v>119</v>
      </c>
      <c r="CZ665" t="s">
        <v>121</v>
      </c>
    </row>
    <row r="666" spans="1:105" x14ac:dyDescent="0.3">
      <c r="A666" t="s">
        <v>3818</v>
      </c>
      <c r="B666" t="s">
        <v>3819</v>
      </c>
      <c r="C666" t="s">
        <v>107</v>
      </c>
      <c r="D666" t="s">
        <v>108</v>
      </c>
      <c r="F666" t="s">
        <v>3820</v>
      </c>
      <c r="G666" t="s">
        <v>133</v>
      </c>
      <c r="I666" t="s">
        <v>3821</v>
      </c>
      <c r="J666" t="s">
        <v>538</v>
      </c>
      <c r="K666" t="s">
        <v>113</v>
      </c>
      <c r="L666" t="s">
        <v>3822</v>
      </c>
      <c r="M666" t="s">
        <v>138</v>
      </c>
      <c r="P666" t="s">
        <v>113</v>
      </c>
      <c r="Q666" t="s">
        <v>116</v>
      </c>
      <c r="S666" t="s">
        <v>117</v>
      </c>
      <c r="T666" t="s">
        <v>113</v>
      </c>
      <c r="AD666" t="s">
        <v>113</v>
      </c>
      <c r="AG666" t="s">
        <v>119</v>
      </c>
      <c r="AI666" t="s">
        <v>119</v>
      </c>
      <c r="AJ666" t="s">
        <v>119</v>
      </c>
      <c r="BK666">
        <v>65</v>
      </c>
      <c r="CN666" t="s">
        <v>113</v>
      </c>
      <c r="CO666" t="s">
        <v>113</v>
      </c>
      <c r="CP666" t="s">
        <v>113</v>
      </c>
      <c r="CQ666" t="s">
        <v>113</v>
      </c>
      <c r="CR666" t="s">
        <v>113</v>
      </c>
      <c r="CS666" t="s">
        <v>113</v>
      </c>
      <c r="CT666" t="s">
        <v>113</v>
      </c>
      <c r="CU666" t="s">
        <v>113</v>
      </c>
      <c r="CV666" t="s">
        <v>113</v>
      </c>
      <c r="CW666" t="s">
        <v>113</v>
      </c>
      <c r="CX666" t="s">
        <v>113</v>
      </c>
      <c r="CY666" t="s">
        <v>119</v>
      </c>
      <c r="CZ666" t="s">
        <v>121</v>
      </c>
    </row>
    <row r="667" spans="1:105" x14ac:dyDescent="0.3">
      <c r="A667" t="s">
        <v>3823</v>
      </c>
      <c r="B667" t="s">
        <v>3824</v>
      </c>
      <c r="C667" t="s">
        <v>245</v>
      </c>
      <c r="D667" t="s">
        <v>108</v>
      </c>
      <c r="F667" t="s">
        <v>3825</v>
      </c>
      <c r="G667" t="s">
        <v>247</v>
      </c>
      <c r="I667" t="s">
        <v>3826</v>
      </c>
      <c r="J667" t="s">
        <v>249</v>
      </c>
      <c r="K667" t="s">
        <v>249</v>
      </c>
      <c r="L667" t="s">
        <v>2540</v>
      </c>
      <c r="M667" t="s">
        <v>344</v>
      </c>
      <c r="N667">
        <v>3</v>
      </c>
      <c r="O667" t="s">
        <v>3827</v>
      </c>
      <c r="P667">
        <v>46240</v>
      </c>
      <c r="Q667" t="s">
        <v>140</v>
      </c>
      <c r="R667">
        <v>46241</v>
      </c>
      <c r="S667" t="s">
        <v>252</v>
      </c>
      <c r="T667" t="s">
        <v>253</v>
      </c>
      <c r="U667" t="s">
        <v>249</v>
      </c>
      <c r="W667" t="s">
        <v>148</v>
      </c>
      <c r="X667" t="s">
        <v>148</v>
      </c>
      <c r="Y667" t="s">
        <v>148</v>
      </c>
      <c r="Z667" t="s">
        <v>148</v>
      </c>
      <c r="AA667" t="s">
        <v>148</v>
      </c>
      <c r="AB667" t="s">
        <v>145</v>
      </c>
      <c r="AC667" t="s">
        <v>113</v>
      </c>
      <c r="AD667" t="s">
        <v>255</v>
      </c>
      <c r="AE667">
        <v>46248</v>
      </c>
      <c r="AF667">
        <v>46248</v>
      </c>
      <c r="AG667">
        <v>46248</v>
      </c>
      <c r="AH667">
        <v>46248</v>
      </c>
      <c r="AI667">
        <v>46248</v>
      </c>
      <c r="AJ667">
        <v>46248</v>
      </c>
      <c r="AK667">
        <v>46248</v>
      </c>
      <c r="AL667">
        <v>46254</v>
      </c>
      <c r="AM667">
        <v>46254</v>
      </c>
      <c r="AN667">
        <v>46253</v>
      </c>
      <c r="AO667">
        <v>46259</v>
      </c>
      <c r="AP667">
        <v>46259</v>
      </c>
      <c r="AQ667" t="s">
        <v>256</v>
      </c>
      <c r="AR667">
        <v>46261</v>
      </c>
      <c r="AS667">
        <v>46261</v>
      </c>
      <c r="AT667">
        <v>46248</v>
      </c>
      <c r="AU667">
        <v>46248</v>
      </c>
      <c r="AV667">
        <v>46248</v>
      </c>
      <c r="AW667">
        <v>46248</v>
      </c>
      <c r="AX667">
        <v>46248</v>
      </c>
      <c r="AY667">
        <v>46248</v>
      </c>
      <c r="AZ667">
        <v>46253</v>
      </c>
      <c r="BA667">
        <v>46259</v>
      </c>
      <c r="BB667">
        <v>46259</v>
      </c>
      <c r="BC667">
        <v>46254</v>
      </c>
      <c r="BD667">
        <v>46254</v>
      </c>
      <c r="BE667">
        <v>46255</v>
      </c>
      <c r="BF667" t="s">
        <v>249</v>
      </c>
      <c r="BG667">
        <v>46254</v>
      </c>
      <c r="BH667">
        <v>46254</v>
      </c>
      <c r="BI667">
        <v>46255</v>
      </c>
      <c r="BJ667" t="s">
        <v>249</v>
      </c>
      <c r="BK667" t="s">
        <v>249</v>
      </c>
      <c r="BL667">
        <v>46254</v>
      </c>
      <c r="BM667">
        <v>46259</v>
      </c>
      <c r="BN667">
        <v>46259</v>
      </c>
      <c r="BO667">
        <v>46257</v>
      </c>
      <c r="BP667">
        <v>46265</v>
      </c>
      <c r="BQ667">
        <v>46265</v>
      </c>
      <c r="BR667">
        <v>46261</v>
      </c>
      <c r="BS667">
        <v>46265</v>
      </c>
      <c r="BT667">
        <v>46265</v>
      </c>
      <c r="BU667">
        <v>46261</v>
      </c>
      <c r="BV667">
        <v>46265</v>
      </c>
      <c r="BW667">
        <v>46265</v>
      </c>
      <c r="BX667" t="s">
        <v>3828</v>
      </c>
      <c r="BY667">
        <v>46252</v>
      </c>
      <c r="BZ667">
        <v>46252</v>
      </c>
      <c r="CA667">
        <v>46261</v>
      </c>
      <c r="CI667">
        <v>46265</v>
      </c>
      <c r="CJ667">
        <v>46260</v>
      </c>
      <c r="CK667">
        <v>46261</v>
      </c>
      <c r="CN667" t="s">
        <v>113</v>
      </c>
      <c r="CO667" t="s">
        <v>113</v>
      </c>
      <c r="CP667" t="s">
        <v>113</v>
      </c>
      <c r="CQ667" t="s">
        <v>113</v>
      </c>
      <c r="CR667" t="s">
        <v>113</v>
      </c>
      <c r="CS667" t="s">
        <v>113</v>
      </c>
      <c r="CT667" t="s">
        <v>113</v>
      </c>
      <c r="CU667" t="s">
        <v>170</v>
      </c>
      <c r="CV667" t="s">
        <v>144</v>
      </c>
      <c r="CW667" t="s">
        <v>171</v>
      </c>
      <c r="CX667" t="s">
        <v>113</v>
      </c>
      <c r="CY667" t="s">
        <v>119</v>
      </c>
      <c r="CZ667" t="s">
        <v>258</v>
      </c>
      <c r="DA667" t="s">
        <v>104</v>
      </c>
    </row>
    <row r="668" spans="1:105" x14ac:dyDescent="0.3">
      <c r="A668" t="s">
        <v>3829</v>
      </c>
      <c r="B668" t="s">
        <v>3830</v>
      </c>
      <c r="C668" t="s">
        <v>213</v>
      </c>
      <c r="D668" t="s">
        <v>108</v>
      </c>
      <c r="G668" t="s">
        <v>133</v>
      </c>
      <c r="I668" t="s">
        <v>3831</v>
      </c>
      <c r="J668" t="s">
        <v>216</v>
      </c>
      <c r="K668" t="s">
        <v>161</v>
      </c>
      <c r="M668" t="s">
        <v>138</v>
      </c>
      <c r="N668">
        <v>4</v>
      </c>
      <c r="O668" t="s">
        <v>3832</v>
      </c>
      <c r="P668">
        <v>46119</v>
      </c>
      <c r="Q668" t="s">
        <v>140</v>
      </c>
      <c r="R668">
        <v>46119</v>
      </c>
      <c r="S668" t="s">
        <v>252</v>
      </c>
      <c r="T668" t="s">
        <v>1422</v>
      </c>
      <c r="U668" t="s">
        <v>112</v>
      </c>
      <c r="V668" t="s">
        <v>143</v>
      </c>
      <c r="W668" t="s">
        <v>144</v>
      </c>
      <c r="X668" t="s">
        <v>312</v>
      </c>
      <c r="Y668" t="s">
        <v>144</v>
      </c>
      <c r="Z668" t="s">
        <v>144</v>
      </c>
      <c r="AA668" t="s">
        <v>144</v>
      </c>
      <c r="AB668" t="s">
        <v>1322</v>
      </c>
      <c r="AC668" t="s">
        <v>220</v>
      </c>
      <c r="AD668" t="s">
        <v>376</v>
      </c>
      <c r="AE668">
        <v>46125</v>
      </c>
      <c r="AF668">
        <v>46125</v>
      </c>
      <c r="AG668">
        <v>46125</v>
      </c>
      <c r="AH668">
        <v>46127</v>
      </c>
      <c r="AI668">
        <v>46127</v>
      </c>
      <c r="AJ668">
        <v>46127</v>
      </c>
      <c r="AK668">
        <v>46140</v>
      </c>
      <c r="AL668">
        <v>46140</v>
      </c>
      <c r="AM668">
        <v>46140</v>
      </c>
      <c r="AN668">
        <v>46143</v>
      </c>
      <c r="AO668">
        <v>46143</v>
      </c>
      <c r="AP668">
        <v>46143</v>
      </c>
      <c r="AQ668" t="s">
        <v>148</v>
      </c>
      <c r="AR668" t="s">
        <v>113</v>
      </c>
      <c r="AS668" t="s">
        <v>113</v>
      </c>
      <c r="AT668">
        <v>46121</v>
      </c>
      <c r="AU668">
        <v>46121</v>
      </c>
      <c r="AV668">
        <v>46121</v>
      </c>
      <c r="AW668">
        <v>46121</v>
      </c>
      <c r="AX668">
        <v>46121</v>
      </c>
      <c r="AY668">
        <v>46121</v>
      </c>
      <c r="AZ668">
        <v>46132</v>
      </c>
      <c r="BA668">
        <v>46132</v>
      </c>
      <c r="BB668">
        <v>46132</v>
      </c>
      <c r="BC668">
        <v>46122</v>
      </c>
      <c r="BD668">
        <v>46122</v>
      </c>
      <c r="BE668">
        <v>46122</v>
      </c>
      <c r="BF668" t="s">
        <v>196</v>
      </c>
      <c r="BG668">
        <v>46130</v>
      </c>
      <c r="BH668">
        <v>46130</v>
      </c>
      <c r="BI668">
        <v>46130</v>
      </c>
      <c r="BJ668" t="s">
        <v>1391</v>
      </c>
      <c r="BL668">
        <v>46150</v>
      </c>
      <c r="BM668">
        <v>46150</v>
      </c>
      <c r="BN668">
        <v>46150</v>
      </c>
      <c r="BO668">
        <v>46153</v>
      </c>
      <c r="BP668">
        <v>46153</v>
      </c>
      <c r="BQ668">
        <v>46153</v>
      </c>
      <c r="BR668">
        <v>46153</v>
      </c>
      <c r="BS668">
        <v>46155</v>
      </c>
      <c r="BT668">
        <v>46155</v>
      </c>
      <c r="BU668">
        <v>46150</v>
      </c>
      <c r="BV668">
        <v>46153</v>
      </c>
      <c r="BW668">
        <v>46153</v>
      </c>
      <c r="BX668" t="s">
        <v>3833</v>
      </c>
      <c r="CI668">
        <v>46137</v>
      </c>
      <c r="CJ668">
        <v>46137</v>
      </c>
      <c r="CK668">
        <v>46137</v>
      </c>
      <c r="CN668" t="s">
        <v>113</v>
      </c>
      <c r="CO668" t="s">
        <v>113</v>
      </c>
      <c r="CP668" t="s">
        <v>113</v>
      </c>
      <c r="CQ668" t="s">
        <v>113</v>
      </c>
      <c r="CR668">
        <v>46160</v>
      </c>
      <c r="CS668">
        <v>46119</v>
      </c>
      <c r="CT668" t="s">
        <v>151</v>
      </c>
      <c r="CU668" t="s">
        <v>113</v>
      </c>
      <c r="CV668" t="s">
        <v>113</v>
      </c>
      <c r="CW668" t="s">
        <v>113</v>
      </c>
      <c r="CX668" t="s">
        <v>113</v>
      </c>
      <c r="CY668" t="s">
        <v>3834</v>
      </c>
      <c r="CZ668" t="s">
        <v>153</v>
      </c>
    </row>
    <row r="669" spans="1:105" x14ac:dyDescent="0.3">
      <c r="A669" t="s">
        <v>3835</v>
      </c>
      <c r="B669" t="s">
        <v>3836</v>
      </c>
      <c r="C669" t="s">
        <v>107</v>
      </c>
      <c r="D669" t="s">
        <v>108</v>
      </c>
      <c r="F669" t="s">
        <v>3837</v>
      </c>
      <c r="G669" t="s">
        <v>133</v>
      </c>
      <c r="I669" t="s">
        <v>3838</v>
      </c>
      <c r="J669" t="s">
        <v>216</v>
      </c>
      <c r="K669" t="s">
        <v>161</v>
      </c>
      <c r="M669" t="s">
        <v>138</v>
      </c>
      <c r="N669">
        <v>1</v>
      </c>
      <c r="O669" t="s">
        <v>373</v>
      </c>
      <c r="P669">
        <v>46099</v>
      </c>
      <c r="Q669" t="s">
        <v>140</v>
      </c>
      <c r="R669">
        <v>46099</v>
      </c>
      <c r="S669" t="s">
        <v>141</v>
      </c>
      <c r="T669" t="s">
        <v>179</v>
      </c>
      <c r="U669" t="s">
        <v>112</v>
      </c>
      <c r="V669" t="s">
        <v>143</v>
      </c>
      <c r="W669" t="s">
        <v>144</v>
      </c>
      <c r="X669" t="s">
        <v>144</v>
      </c>
      <c r="Y669" t="s">
        <v>144</v>
      </c>
      <c r="Z669" t="s">
        <v>144</v>
      </c>
      <c r="AA669" t="s">
        <v>144</v>
      </c>
      <c r="AB669" t="s">
        <v>1322</v>
      </c>
      <c r="AC669" t="s">
        <v>220</v>
      </c>
      <c r="AD669" t="s">
        <v>376</v>
      </c>
      <c r="AE669">
        <v>46108</v>
      </c>
      <c r="AF669">
        <v>46108</v>
      </c>
      <c r="AG669">
        <v>46108</v>
      </c>
      <c r="AH669">
        <v>46112</v>
      </c>
      <c r="AI669">
        <v>46118</v>
      </c>
      <c r="AJ669">
        <v>46112</v>
      </c>
      <c r="AK669">
        <v>46126</v>
      </c>
      <c r="AL669">
        <v>46127</v>
      </c>
      <c r="AM669">
        <v>46127</v>
      </c>
      <c r="AN669">
        <v>46130</v>
      </c>
      <c r="AO669">
        <v>46132</v>
      </c>
      <c r="AP669">
        <v>46132</v>
      </c>
      <c r="AQ669" t="s">
        <v>113</v>
      </c>
      <c r="AR669" t="s">
        <v>113</v>
      </c>
      <c r="AT669">
        <v>46107</v>
      </c>
      <c r="AU669">
        <v>46109</v>
      </c>
      <c r="AV669">
        <v>46109</v>
      </c>
      <c r="AW669">
        <v>46107</v>
      </c>
      <c r="AX669">
        <v>46109</v>
      </c>
      <c r="AY669">
        <v>46109</v>
      </c>
      <c r="AZ669">
        <v>46122</v>
      </c>
      <c r="BA669">
        <v>46102</v>
      </c>
      <c r="BB669">
        <v>46102</v>
      </c>
      <c r="BC669">
        <v>46111</v>
      </c>
      <c r="BD669">
        <v>46112</v>
      </c>
      <c r="BE669">
        <v>46112</v>
      </c>
      <c r="BF669" t="s">
        <v>149</v>
      </c>
      <c r="BG669">
        <v>46114</v>
      </c>
      <c r="BH669">
        <v>46119</v>
      </c>
      <c r="BI669">
        <v>46119</v>
      </c>
      <c r="BJ669" t="s">
        <v>1391</v>
      </c>
      <c r="BK669">
        <v>40</v>
      </c>
      <c r="BL669">
        <v>46119</v>
      </c>
      <c r="BM669">
        <v>46134</v>
      </c>
      <c r="BN669">
        <v>46134</v>
      </c>
      <c r="BO669">
        <v>46121</v>
      </c>
      <c r="BP669">
        <v>46137</v>
      </c>
      <c r="BQ669">
        <v>46137</v>
      </c>
      <c r="BR669">
        <v>46126</v>
      </c>
      <c r="BS669">
        <v>46139</v>
      </c>
      <c r="BT669">
        <v>46139</v>
      </c>
      <c r="BU669">
        <v>46124</v>
      </c>
      <c r="BV669">
        <v>46139</v>
      </c>
      <c r="BW669">
        <v>46139</v>
      </c>
      <c r="BX669" t="s">
        <v>3839</v>
      </c>
      <c r="CN669" t="s">
        <v>113</v>
      </c>
      <c r="CO669" t="s">
        <v>113</v>
      </c>
      <c r="CP669" t="s">
        <v>113</v>
      </c>
      <c r="CQ669" t="s">
        <v>113</v>
      </c>
      <c r="CR669" t="s">
        <v>119</v>
      </c>
      <c r="CS669">
        <v>46099</v>
      </c>
      <c r="CT669" t="s">
        <v>151</v>
      </c>
      <c r="CU669" t="s">
        <v>113</v>
      </c>
      <c r="CV669" t="s">
        <v>113</v>
      </c>
      <c r="CW669" t="s">
        <v>113</v>
      </c>
      <c r="CX669" t="s">
        <v>113</v>
      </c>
      <c r="CY669" t="s">
        <v>3834</v>
      </c>
      <c r="CZ669" t="s">
        <v>153</v>
      </c>
    </row>
    <row r="670" spans="1:105" x14ac:dyDescent="0.3">
      <c r="A670" t="s">
        <v>3840</v>
      </c>
      <c r="B670" t="s">
        <v>3841</v>
      </c>
      <c r="C670" t="s">
        <v>213</v>
      </c>
      <c r="D670" t="s">
        <v>108</v>
      </c>
      <c r="F670" t="s">
        <v>3842</v>
      </c>
      <c r="G670" t="s">
        <v>133</v>
      </c>
      <c r="I670" t="s">
        <v>3843</v>
      </c>
      <c r="J670" t="s">
        <v>216</v>
      </c>
      <c r="K670" t="s">
        <v>161</v>
      </c>
      <c r="M670" t="s">
        <v>138</v>
      </c>
      <c r="P670">
        <v>46113</v>
      </c>
      <c r="Q670" t="s">
        <v>140</v>
      </c>
      <c r="R670">
        <v>46113</v>
      </c>
      <c r="S670" t="s">
        <v>141</v>
      </c>
      <c r="T670" t="s">
        <v>179</v>
      </c>
      <c r="U670" t="s">
        <v>112</v>
      </c>
      <c r="V670" t="s">
        <v>143</v>
      </c>
      <c r="W670" t="s">
        <v>144</v>
      </c>
      <c r="X670" t="s">
        <v>312</v>
      </c>
      <c r="Y670" t="s">
        <v>144</v>
      </c>
      <c r="Z670" t="s">
        <v>144</v>
      </c>
      <c r="AB670" t="s">
        <v>1322</v>
      </c>
      <c r="AC670" t="s">
        <v>220</v>
      </c>
      <c r="AD670" t="s">
        <v>376</v>
      </c>
      <c r="AE670">
        <v>46121</v>
      </c>
      <c r="AF670">
        <v>46120</v>
      </c>
      <c r="AG670">
        <v>46120</v>
      </c>
      <c r="AH670">
        <v>46125</v>
      </c>
      <c r="AI670">
        <v>46148</v>
      </c>
      <c r="AJ670">
        <v>46122</v>
      </c>
      <c r="AK670">
        <v>46127</v>
      </c>
      <c r="AL670">
        <v>46128</v>
      </c>
      <c r="AM670">
        <v>46128</v>
      </c>
      <c r="AN670">
        <v>46131</v>
      </c>
      <c r="AO670">
        <v>46131</v>
      </c>
      <c r="AP670">
        <v>46131</v>
      </c>
      <c r="AQ670" t="s">
        <v>113</v>
      </c>
      <c r="AR670" t="s">
        <v>113</v>
      </c>
      <c r="AT670">
        <v>46120</v>
      </c>
      <c r="AU670">
        <v>46121</v>
      </c>
      <c r="AV670">
        <v>46121</v>
      </c>
      <c r="AW670">
        <v>46120</v>
      </c>
      <c r="AX670">
        <v>46121</v>
      </c>
      <c r="AY670">
        <v>46121</v>
      </c>
      <c r="AZ670">
        <v>46129</v>
      </c>
      <c r="BA670">
        <v>46139</v>
      </c>
      <c r="BB670">
        <v>46139</v>
      </c>
      <c r="BC670">
        <v>46121</v>
      </c>
      <c r="BD670">
        <v>46122</v>
      </c>
      <c r="BE670">
        <v>46122</v>
      </c>
      <c r="BF670" t="s">
        <v>395</v>
      </c>
      <c r="BG670">
        <v>46127</v>
      </c>
      <c r="BH670">
        <v>46128</v>
      </c>
      <c r="BI670">
        <v>46128</v>
      </c>
      <c r="BJ670" t="s">
        <v>1391</v>
      </c>
      <c r="BL670">
        <v>46130</v>
      </c>
      <c r="BM670">
        <v>46136</v>
      </c>
      <c r="BN670">
        <v>46136</v>
      </c>
      <c r="BO670">
        <v>46133</v>
      </c>
      <c r="BP670">
        <v>46141</v>
      </c>
      <c r="BQ670">
        <v>46141</v>
      </c>
      <c r="BR670">
        <v>46142</v>
      </c>
      <c r="BS670">
        <v>46142</v>
      </c>
      <c r="BT670">
        <v>46142</v>
      </c>
      <c r="BU670">
        <v>46141</v>
      </c>
      <c r="BV670">
        <v>46142</v>
      </c>
      <c r="BW670">
        <v>46142</v>
      </c>
      <c r="BX670" t="s">
        <v>3844</v>
      </c>
      <c r="CN670" t="s">
        <v>113</v>
      </c>
      <c r="CO670" t="s">
        <v>113</v>
      </c>
      <c r="CP670" t="s">
        <v>113</v>
      </c>
      <c r="CQ670" t="s">
        <v>113</v>
      </c>
      <c r="CR670">
        <v>46223</v>
      </c>
      <c r="CS670">
        <v>46113</v>
      </c>
      <c r="CT670" t="s">
        <v>151</v>
      </c>
      <c r="CU670" t="s">
        <v>113</v>
      </c>
      <c r="CV670" t="s">
        <v>113</v>
      </c>
      <c r="CW670" t="s">
        <v>113</v>
      </c>
      <c r="CX670" t="s">
        <v>113</v>
      </c>
      <c r="CY670" t="s">
        <v>3834</v>
      </c>
      <c r="CZ670" t="s">
        <v>153</v>
      </c>
    </row>
    <row r="671" spans="1:105" x14ac:dyDescent="0.3">
      <c r="A671" t="s">
        <v>3845</v>
      </c>
      <c r="B671" t="s">
        <v>3846</v>
      </c>
      <c r="C671" t="s">
        <v>107</v>
      </c>
      <c r="D671" t="s">
        <v>108</v>
      </c>
      <c r="F671" t="s">
        <v>3847</v>
      </c>
      <c r="G671" t="s">
        <v>133</v>
      </c>
      <c r="I671" t="s">
        <v>3848</v>
      </c>
      <c r="J671" t="s">
        <v>177</v>
      </c>
      <c r="K671" t="s">
        <v>161</v>
      </c>
      <c r="M671" t="s">
        <v>138</v>
      </c>
      <c r="N671">
        <v>3</v>
      </c>
      <c r="O671" t="s">
        <v>3849</v>
      </c>
      <c r="P671">
        <v>46113</v>
      </c>
      <c r="Q671" t="s">
        <v>140</v>
      </c>
      <c r="R671">
        <v>46113</v>
      </c>
      <c r="S671" t="s">
        <v>141</v>
      </c>
      <c r="T671" t="s">
        <v>179</v>
      </c>
      <c r="U671" t="s">
        <v>112</v>
      </c>
      <c r="V671" t="s">
        <v>143</v>
      </c>
      <c r="W671" t="s">
        <v>144</v>
      </c>
      <c r="X671" t="s">
        <v>144</v>
      </c>
      <c r="Y671" t="s">
        <v>144</v>
      </c>
      <c r="Z671" t="s">
        <v>144</v>
      </c>
      <c r="AA671" t="s">
        <v>144</v>
      </c>
      <c r="AB671" t="s">
        <v>145</v>
      </c>
      <c r="AC671" t="s">
        <v>146</v>
      </c>
      <c r="AD671" t="s">
        <v>147</v>
      </c>
      <c r="AE671">
        <v>46122</v>
      </c>
      <c r="AF671">
        <v>46122</v>
      </c>
      <c r="AG671">
        <v>46122</v>
      </c>
      <c r="AH671">
        <v>46126</v>
      </c>
      <c r="AI671">
        <v>46126</v>
      </c>
      <c r="AJ671">
        <v>46126</v>
      </c>
      <c r="AK671">
        <v>46125</v>
      </c>
      <c r="AL671">
        <v>46129</v>
      </c>
      <c r="AM671">
        <v>46129</v>
      </c>
      <c r="AN671">
        <v>46133</v>
      </c>
      <c r="AO671">
        <v>46133</v>
      </c>
      <c r="AP671">
        <v>46133</v>
      </c>
      <c r="AT671">
        <v>46120</v>
      </c>
      <c r="AU671">
        <v>46120</v>
      </c>
      <c r="AV671">
        <v>46120</v>
      </c>
      <c r="AW671">
        <v>46120</v>
      </c>
      <c r="AX671">
        <v>46120</v>
      </c>
      <c r="AY671">
        <v>46120</v>
      </c>
      <c r="AZ671">
        <v>46126</v>
      </c>
      <c r="BA671">
        <v>46126</v>
      </c>
      <c r="BB671">
        <v>46126</v>
      </c>
      <c r="BC671">
        <v>46122</v>
      </c>
      <c r="BD671">
        <v>46121</v>
      </c>
      <c r="BE671">
        <v>46121</v>
      </c>
      <c r="BF671" t="s">
        <v>196</v>
      </c>
      <c r="BG671">
        <v>46128</v>
      </c>
      <c r="BH671">
        <v>46129</v>
      </c>
      <c r="BI671">
        <v>46129</v>
      </c>
      <c r="BJ671" t="s">
        <v>145</v>
      </c>
      <c r="BL671">
        <v>46131</v>
      </c>
      <c r="BM671">
        <v>46132</v>
      </c>
      <c r="BN671">
        <v>46132</v>
      </c>
      <c r="BO671">
        <v>46135</v>
      </c>
      <c r="BP671">
        <v>46136</v>
      </c>
      <c r="BQ671">
        <v>46136</v>
      </c>
      <c r="BR671">
        <v>46140</v>
      </c>
      <c r="BS671">
        <v>46142</v>
      </c>
      <c r="BT671">
        <v>46142</v>
      </c>
      <c r="BU671">
        <v>46140</v>
      </c>
      <c r="BV671">
        <v>46142</v>
      </c>
      <c r="BW671">
        <v>46142</v>
      </c>
      <c r="BX671" t="s">
        <v>3850</v>
      </c>
      <c r="BY671">
        <v>46122</v>
      </c>
      <c r="BZ671">
        <v>46122</v>
      </c>
      <c r="CI671">
        <v>46142</v>
      </c>
      <c r="CJ671">
        <v>46356</v>
      </c>
      <c r="CN671" t="s">
        <v>113</v>
      </c>
      <c r="CO671" t="s">
        <v>113</v>
      </c>
      <c r="CP671" t="s">
        <v>113</v>
      </c>
      <c r="CQ671" t="s">
        <v>113</v>
      </c>
      <c r="CR671" t="s">
        <v>119</v>
      </c>
      <c r="CS671">
        <v>46113</v>
      </c>
      <c r="CT671" t="s">
        <v>151</v>
      </c>
      <c r="CU671" t="s">
        <v>113</v>
      </c>
      <c r="CV671" t="s">
        <v>113</v>
      </c>
      <c r="CW671" t="s">
        <v>113</v>
      </c>
      <c r="CX671" t="s">
        <v>113</v>
      </c>
      <c r="CY671" t="s">
        <v>152</v>
      </c>
      <c r="CZ671" t="s">
        <v>153</v>
      </c>
    </row>
    <row r="672" spans="1:105" x14ac:dyDescent="0.3">
      <c r="A672" t="s">
        <v>3851</v>
      </c>
      <c r="B672" t="s">
        <v>3852</v>
      </c>
      <c r="C672" t="s">
        <v>124</v>
      </c>
      <c r="D672" t="s">
        <v>108</v>
      </c>
      <c r="F672" t="s">
        <v>3853</v>
      </c>
      <c r="G672" t="s">
        <v>133</v>
      </c>
      <c r="I672" t="s">
        <v>3854</v>
      </c>
      <c r="J672" t="s">
        <v>177</v>
      </c>
      <c r="K672" t="s">
        <v>161</v>
      </c>
      <c r="M672" t="s">
        <v>138</v>
      </c>
      <c r="N672">
        <v>2</v>
      </c>
      <c r="O672" t="s">
        <v>3855</v>
      </c>
      <c r="P672">
        <v>46098</v>
      </c>
      <c r="Q672" t="s">
        <v>140</v>
      </c>
      <c r="R672">
        <v>46099</v>
      </c>
      <c r="S672" t="s">
        <v>141</v>
      </c>
      <c r="T672" t="s">
        <v>179</v>
      </c>
      <c r="U672" t="s">
        <v>112</v>
      </c>
      <c r="V672" t="s">
        <v>143</v>
      </c>
      <c r="W672" t="s">
        <v>144</v>
      </c>
      <c r="X672" t="s">
        <v>144</v>
      </c>
      <c r="Y672" t="s">
        <v>144</v>
      </c>
      <c r="Z672" t="s">
        <v>144</v>
      </c>
      <c r="AA672" t="s">
        <v>144</v>
      </c>
      <c r="AB672" t="s">
        <v>145</v>
      </c>
      <c r="AC672" t="s">
        <v>146</v>
      </c>
      <c r="AD672" t="s">
        <v>147</v>
      </c>
      <c r="AE672">
        <v>46107</v>
      </c>
      <c r="AF672">
        <v>46107</v>
      </c>
      <c r="AG672">
        <v>46107</v>
      </c>
      <c r="AH672">
        <v>46111</v>
      </c>
      <c r="AI672">
        <v>46148</v>
      </c>
      <c r="AJ672">
        <v>46111</v>
      </c>
      <c r="AK672">
        <v>46118</v>
      </c>
      <c r="AL672">
        <v>46118</v>
      </c>
      <c r="AM672">
        <v>46118</v>
      </c>
      <c r="AN672">
        <v>46122</v>
      </c>
      <c r="AO672">
        <v>46122</v>
      </c>
      <c r="AP672">
        <v>46122</v>
      </c>
      <c r="AT672">
        <v>46108</v>
      </c>
      <c r="AU672">
        <v>46108</v>
      </c>
      <c r="AV672">
        <v>46108</v>
      </c>
      <c r="AW672">
        <v>46108</v>
      </c>
      <c r="AX672">
        <v>46108</v>
      </c>
      <c r="AY672">
        <v>46108</v>
      </c>
      <c r="AZ672">
        <v>46115</v>
      </c>
      <c r="BA672">
        <v>46115</v>
      </c>
      <c r="BB672">
        <v>46115</v>
      </c>
      <c r="BC672">
        <v>46112</v>
      </c>
      <c r="BD672">
        <v>46110</v>
      </c>
      <c r="BE672">
        <v>46110</v>
      </c>
      <c r="BF672" t="s">
        <v>196</v>
      </c>
      <c r="BG672">
        <v>46120</v>
      </c>
      <c r="BH672">
        <v>46116</v>
      </c>
      <c r="BI672">
        <v>46116</v>
      </c>
      <c r="BJ672" t="s">
        <v>145</v>
      </c>
      <c r="BK672">
        <v>50</v>
      </c>
      <c r="BL672">
        <v>46123</v>
      </c>
      <c r="BM672">
        <v>46123</v>
      </c>
      <c r="BN672">
        <v>46123</v>
      </c>
      <c r="BO672">
        <v>46125</v>
      </c>
      <c r="BP672">
        <v>46125</v>
      </c>
      <c r="BQ672">
        <v>46125</v>
      </c>
      <c r="BR672">
        <v>46141</v>
      </c>
      <c r="BS672">
        <v>46132</v>
      </c>
      <c r="BT672">
        <v>46132</v>
      </c>
      <c r="BU672">
        <v>46141</v>
      </c>
      <c r="BV672">
        <v>46125</v>
      </c>
      <c r="BW672">
        <v>46125</v>
      </c>
      <c r="BX672" t="s">
        <v>3856</v>
      </c>
      <c r="BY672">
        <v>46122</v>
      </c>
      <c r="BZ672">
        <v>46122</v>
      </c>
      <c r="CI672">
        <v>46132</v>
      </c>
      <c r="CJ672">
        <v>46356</v>
      </c>
      <c r="CN672" t="s">
        <v>113</v>
      </c>
      <c r="CO672" t="s">
        <v>113</v>
      </c>
      <c r="CP672" t="s">
        <v>113</v>
      </c>
      <c r="CQ672" t="s">
        <v>113</v>
      </c>
      <c r="CR672" t="s">
        <v>119</v>
      </c>
      <c r="CS672">
        <v>46098</v>
      </c>
      <c r="CT672" t="s">
        <v>151</v>
      </c>
      <c r="CU672" t="s">
        <v>113</v>
      </c>
      <c r="CV672" t="s">
        <v>113</v>
      </c>
      <c r="CW672" t="s">
        <v>113</v>
      </c>
      <c r="CX672" t="s">
        <v>113</v>
      </c>
      <c r="CY672" t="s">
        <v>152</v>
      </c>
      <c r="CZ672" t="s">
        <v>153</v>
      </c>
    </row>
    <row r="673" spans="1:104" x14ac:dyDescent="0.3">
      <c r="A673" t="s">
        <v>3857</v>
      </c>
      <c r="B673" t="s">
        <v>3858</v>
      </c>
      <c r="C673" t="s">
        <v>213</v>
      </c>
      <c r="D673" t="s">
        <v>108</v>
      </c>
      <c r="F673" t="s">
        <v>3859</v>
      </c>
      <c r="G673" t="s">
        <v>133</v>
      </c>
      <c r="I673" t="s">
        <v>3860</v>
      </c>
      <c r="J673" t="s">
        <v>177</v>
      </c>
      <c r="K673" t="s">
        <v>161</v>
      </c>
      <c r="M673" t="s">
        <v>138</v>
      </c>
      <c r="N673">
        <v>1</v>
      </c>
      <c r="P673">
        <v>46098</v>
      </c>
      <c r="Q673" t="s">
        <v>140</v>
      </c>
      <c r="R673">
        <v>46099</v>
      </c>
      <c r="S673" t="s">
        <v>141</v>
      </c>
      <c r="T673" t="s">
        <v>179</v>
      </c>
      <c r="U673" t="s">
        <v>112</v>
      </c>
      <c r="V673" t="s">
        <v>143</v>
      </c>
      <c r="W673" t="s">
        <v>144</v>
      </c>
      <c r="X673" t="s">
        <v>144</v>
      </c>
      <c r="Y673" t="s">
        <v>144</v>
      </c>
      <c r="Z673" t="s">
        <v>144</v>
      </c>
      <c r="AA673" t="s">
        <v>144</v>
      </c>
      <c r="AB673" t="s">
        <v>145</v>
      </c>
      <c r="AC673" t="s">
        <v>146</v>
      </c>
      <c r="AD673" t="s">
        <v>147</v>
      </c>
      <c r="AE673">
        <v>46107</v>
      </c>
      <c r="AF673">
        <v>46107</v>
      </c>
      <c r="AG673">
        <v>46107</v>
      </c>
      <c r="AH673">
        <v>46111</v>
      </c>
      <c r="AI673">
        <v>46111</v>
      </c>
      <c r="AJ673">
        <v>46111</v>
      </c>
      <c r="AK673">
        <v>46125</v>
      </c>
      <c r="AL673">
        <v>46125</v>
      </c>
      <c r="AM673">
        <v>46125</v>
      </c>
      <c r="AN673">
        <v>46129</v>
      </c>
      <c r="AO673">
        <v>46127</v>
      </c>
      <c r="AP673">
        <v>46127</v>
      </c>
      <c r="AT673">
        <v>46107</v>
      </c>
      <c r="AU673">
        <v>46107</v>
      </c>
      <c r="AV673">
        <v>46107</v>
      </c>
      <c r="AW673">
        <v>46107</v>
      </c>
      <c r="AX673">
        <v>46107</v>
      </c>
      <c r="AY673">
        <v>46107</v>
      </c>
      <c r="AZ673">
        <v>46114</v>
      </c>
      <c r="BA673">
        <v>46114</v>
      </c>
      <c r="BB673">
        <v>46114</v>
      </c>
      <c r="BC673">
        <v>46111</v>
      </c>
      <c r="BD673">
        <v>46110</v>
      </c>
      <c r="BE673">
        <v>46110</v>
      </c>
      <c r="BF673" t="s">
        <v>196</v>
      </c>
      <c r="BG673">
        <v>46119</v>
      </c>
      <c r="BH673">
        <v>46120</v>
      </c>
      <c r="BI673">
        <v>46120</v>
      </c>
      <c r="BJ673" t="s">
        <v>145</v>
      </c>
      <c r="BL673">
        <v>46122</v>
      </c>
      <c r="BM673">
        <v>46127</v>
      </c>
      <c r="BN673">
        <v>46127</v>
      </c>
      <c r="BO673">
        <v>46125</v>
      </c>
      <c r="BP673">
        <v>46128</v>
      </c>
      <c r="BQ673">
        <v>46128</v>
      </c>
      <c r="BR673">
        <v>46140</v>
      </c>
      <c r="BS673">
        <v>46139</v>
      </c>
      <c r="BT673">
        <v>46139</v>
      </c>
      <c r="BU673">
        <v>46140</v>
      </c>
      <c r="BV673">
        <v>46126</v>
      </c>
      <c r="BW673">
        <v>46125</v>
      </c>
      <c r="BX673" t="s">
        <v>3856</v>
      </c>
      <c r="BY673">
        <v>46126</v>
      </c>
      <c r="BZ673">
        <v>46126</v>
      </c>
      <c r="CI673">
        <v>46139</v>
      </c>
      <c r="CJ673">
        <v>46356</v>
      </c>
      <c r="CN673" t="s">
        <v>113</v>
      </c>
      <c r="CO673" t="s">
        <v>113</v>
      </c>
      <c r="CP673" t="s">
        <v>113</v>
      </c>
      <c r="CQ673" t="s">
        <v>113</v>
      </c>
      <c r="CR673" t="s">
        <v>119</v>
      </c>
      <c r="CS673">
        <v>46098</v>
      </c>
      <c r="CT673" t="s">
        <v>151</v>
      </c>
      <c r="CU673" t="s">
        <v>113</v>
      </c>
      <c r="CV673" t="s">
        <v>113</v>
      </c>
      <c r="CW673" t="s">
        <v>113</v>
      </c>
      <c r="CX673" t="s">
        <v>113</v>
      </c>
      <c r="CY673" t="s">
        <v>152</v>
      </c>
      <c r="CZ673" t="s">
        <v>153</v>
      </c>
    </row>
    <row r="674" spans="1:104" x14ac:dyDescent="0.3">
      <c r="A674" t="s">
        <v>3861</v>
      </c>
      <c r="B674" t="s">
        <v>3862</v>
      </c>
      <c r="C674" t="s">
        <v>107</v>
      </c>
      <c r="D674" t="s">
        <v>108</v>
      </c>
      <c r="F674" t="s">
        <v>3863</v>
      </c>
      <c r="G674" t="s">
        <v>133</v>
      </c>
      <c r="I674" t="s">
        <v>3864</v>
      </c>
      <c r="J674" t="s">
        <v>177</v>
      </c>
      <c r="K674" t="s">
        <v>161</v>
      </c>
      <c r="M674" t="s">
        <v>138</v>
      </c>
      <c r="N674">
        <v>1</v>
      </c>
      <c r="P674">
        <v>46098</v>
      </c>
      <c r="Q674" t="s">
        <v>140</v>
      </c>
      <c r="R674">
        <v>46099</v>
      </c>
      <c r="S674" t="s">
        <v>252</v>
      </c>
      <c r="T674" t="s">
        <v>179</v>
      </c>
      <c r="U674" t="s">
        <v>112</v>
      </c>
      <c r="V674" t="s">
        <v>143</v>
      </c>
      <c r="W674" t="s">
        <v>144</v>
      </c>
      <c r="X674" t="s">
        <v>144</v>
      </c>
      <c r="Y674" t="s">
        <v>144</v>
      </c>
      <c r="Z674" t="s">
        <v>144</v>
      </c>
      <c r="AA674" t="s">
        <v>144</v>
      </c>
      <c r="AB674" t="s">
        <v>145</v>
      </c>
      <c r="AC674" t="s">
        <v>146</v>
      </c>
      <c r="AD674" t="s">
        <v>147</v>
      </c>
      <c r="AE674">
        <v>46107</v>
      </c>
      <c r="AF674">
        <v>46107</v>
      </c>
      <c r="AG674">
        <v>46107</v>
      </c>
      <c r="AH674">
        <v>46111</v>
      </c>
      <c r="AI674">
        <v>46111</v>
      </c>
      <c r="AJ674">
        <v>46111</v>
      </c>
      <c r="AK674">
        <v>46125</v>
      </c>
      <c r="AL674">
        <v>46125</v>
      </c>
      <c r="AM674">
        <v>46125</v>
      </c>
      <c r="AN674">
        <v>46129</v>
      </c>
      <c r="AO674">
        <v>46127</v>
      </c>
      <c r="AP674">
        <v>46127</v>
      </c>
      <c r="AT674">
        <v>46107</v>
      </c>
      <c r="AU674">
        <v>46108</v>
      </c>
      <c r="AV674">
        <v>46108</v>
      </c>
      <c r="AW674">
        <v>46107</v>
      </c>
      <c r="AX674">
        <v>46108</v>
      </c>
      <c r="AY674">
        <v>46108</v>
      </c>
      <c r="AZ674">
        <v>46115</v>
      </c>
      <c r="BA674">
        <v>46115</v>
      </c>
      <c r="BB674">
        <v>46115</v>
      </c>
      <c r="BC674">
        <v>46111</v>
      </c>
      <c r="BD674">
        <v>46109</v>
      </c>
      <c r="BE674">
        <v>46109</v>
      </c>
      <c r="BF674" t="s">
        <v>395</v>
      </c>
      <c r="BG674">
        <v>46118</v>
      </c>
      <c r="BH674">
        <v>46123</v>
      </c>
      <c r="BI674">
        <v>46123</v>
      </c>
      <c r="BJ674" t="s">
        <v>145</v>
      </c>
      <c r="BL674">
        <v>46121</v>
      </c>
      <c r="BM674">
        <v>46130</v>
      </c>
      <c r="BN674">
        <v>46130</v>
      </c>
      <c r="BO674">
        <v>46123</v>
      </c>
      <c r="BP674">
        <v>46132</v>
      </c>
      <c r="BQ674">
        <v>46132</v>
      </c>
      <c r="BR674">
        <v>46139</v>
      </c>
      <c r="BS674">
        <v>46139</v>
      </c>
      <c r="BT674">
        <v>46139</v>
      </c>
      <c r="BU674">
        <v>46139</v>
      </c>
      <c r="BV674">
        <v>46132</v>
      </c>
      <c r="BW674">
        <v>46132</v>
      </c>
      <c r="BX674">
        <v>46114</v>
      </c>
      <c r="BY674">
        <v>46125</v>
      </c>
      <c r="BZ674">
        <v>46125</v>
      </c>
      <c r="CI674">
        <v>46139</v>
      </c>
      <c r="CJ674">
        <v>46148</v>
      </c>
      <c r="CK674">
        <v>46148</v>
      </c>
      <c r="CN674" t="s">
        <v>113</v>
      </c>
      <c r="CO674" t="s">
        <v>113</v>
      </c>
      <c r="CP674" t="s">
        <v>113</v>
      </c>
      <c r="CQ674" t="s">
        <v>113</v>
      </c>
      <c r="CR674" t="s">
        <v>119</v>
      </c>
      <c r="CS674">
        <v>46098</v>
      </c>
      <c r="CT674" t="s">
        <v>151</v>
      </c>
      <c r="CU674" t="s">
        <v>113</v>
      </c>
      <c r="CV674" t="s">
        <v>113</v>
      </c>
      <c r="CW674" t="s">
        <v>113</v>
      </c>
      <c r="CX674" t="s">
        <v>113</v>
      </c>
      <c r="CY674" t="s">
        <v>152</v>
      </c>
      <c r="CZ674" t="s">
        <v>153</v>
      </c>
    </row>
    <row r="675" spans="1:104" x14ac:dyDescent="0.3">
      <c r="A675" t="s">
        <v>3865</v>
      </c>
      <c r="B675" t="s">
        <v>3866</v>
      </c>
      <c r="C675" t="s">
        <v>124</v>
      </c>
      <c r="D675" t="s">
        <v>108</v>
      </c>
      <c r="F675" t="s">
        <v>3867</v>
      </c>
      <c r="G675" t="s">
        <v>133</v>
      </c>
      <c r="I675" t="s">
        <v>3868</v>
      </c>
      <c r="J675" t="s">
        <v>177</v>
      </c>
      <c r="K675" t="s">
        <v>161</v>
      </c>
      <c r="M675" t="s">
        <v>138</v>
      </c>
      <c r="N675">
        <v>1</v>
      </c>
      <c r="P675">
        <v>46098</v>
      </c>
      <c r="Q675" t="s">
        <v>140</v>
      </c>
      <c r="R675">
        <v>46099</v>
      </c>
      <c r="S675" t="s">
        <v>141</v>
      </c>
      <c r="T675" t="s">
        <v>179</v>
      </c>
      <c r="U675" t="s">
        <v>112</v>
      </c>
      <c r="V675" t="s">
        <v>143</v>
      </c>
      <c r="W675" t="s">
        <v>144</v>
      </c>
      <c r="X675" t="s">
        <v>144</v>
      </c>
      <c r="Y675" t="s">
        <v>144</v>
      </c>
      <c r="Z675" t="s">
        <v>144</v>
      </c>
      <c r="AA675" t="s">
        <v>144</v>
      </c>
      <c r="AB675" t="s">
        <v>145</v>
      </c>
      <c r="AC675" t="s">
        <v>146</v>
      </c>
      <c r="AD675" t="s">
        <v>147</v>
      </c>
      <c r="AE675">
        <v>46107</v>
      </c>
      <c r="AF675">
        <v>46107</v>
      </c>
      <c r="AG675">
        <v>46107</v>
      </c>
      <c r="AH675">
        <v>46111</v>
      </c>
      <c r="AI675">
        <v>46111</v>
      </c>
      <c r="AJ675">
        <v>46111</v>
      </c>
      <c r="AK675">
        <v>46125</v>
      </c>
      <c r="AL675">
        <v>46125</v>
      </c>
      <c r="AM675">
        <v>46125</v>
      </c>
      <c r="AN675">
        <v>46129</v>
      </c>
      <c r="AO675">
        <v>46127</v>
      </c>
      <c r="AP675">
        <v>46127</v>
      </c>
      <c r="AT675">
        <v>46107</v>
      </c>
      <c r="AU675">
        <v>46108</v>
      </c>
      <c r="AV675">
        <v>46108</v>
      </c>
      <c r="AW675">
        <v>46107</v>
      </c>
      <c r="AX675">
        <v>46108</v>
      </c>
      <c r="AY675">
        <v>46108</v>
      </c>
      <c r="AZ675">
        <v>46115</v>
      </c>
      <c r="BA675">
        <v>46122</v>
      </c>
      <c r="BB675">
        <v>46122</v>
      </c>
      <c r="BC675">
        <v>46111</v>
      </c>
      <c r="BD675">
        <v>46111</v>
      </c>
      <c r="BE675">
        <v>46111</v>
      </c>
      <c r="BF675" t="s">
        <v>196</v>
      </c>
      <c r="BG675">
        <v>46119</v>
      </c>
      <c r="BH675">
        <v>46118</v>
      </c>
      <c r="BI675">
        <v>46118</v>
      </c>
      <c r="BJ675" t="s">
        <v>145</v>
      </c>
      <c r="BK675">
        <v>50</v>
      </c>
      <c r="BL675">
        <v>46122</v>
      </c>
      <c r="BM675">
        <v>46128</v>
      </c>
      <c r="BN675">
        <v>46128</v>
      </c>
      <c r="BO675">
        <v>46124</v>
      </c>
      <c r="BP675">
        <v>46129</v>
      </c>
      <c r="BQ675">
        <v>46129</v>
      </c>
      <c r="BR675">
        <v>46139</v>
      </c>
      <c r="BS675">
        <v>46139</v>
      </c>
      <c r="BT675">
        <v>46139</v>
      </c>
      <c r="BU675">
        <v>46139</v>
      </c>
      <c r="BV675">
        <v>46127</v>
      </c>
      <c r="BW675">
        <v>46127</v>
      </c>
      <c r="BX675" t="s">
        <v>3869</v>
      </c>
      <c r="BY675">
        <v>46120</v>
      </c>
      <c r="BZ675">
        <v>46120</v>
      </c>
      <c r="CI675">
        <v>46139</v>
      </c>
      <c r="CJ675">
        <v>46149</v>
      </c>
      <c r="CN675" t="s">
        <v>113</v>
      </c>
      <c r="CO675" t="s">
        <v>113</v>
      </c>
      <c r="CP675" t="s">
        <v>113</v>
      </c>
      <c r="CQ675" t="s">
        <v>113</v>
      </c>
      <c r="CR675" t="s">
        <v>119</v>
      </c>
      <c r="CS675">
        <v>46098</v>
      </c>
      <c r="CT675" t="s">
        <v>151</v>
      </c>
      <c r="CU675" t="s">
        <v>113</v>
      </c>
      <c r="CV675" t="s">
        <v>113</v>
      </c>
      <c r="CW675" t="s">
        <v>113</v>
      </c>
      <c r="CX675" t="s">
        <v>113</v>
      </c>
      <c r="CY675" t="s">
        <v>152</v>
      </c>
      <c r="CZ675" t="s">
        <v>153</v>
      </c>
    </row>
    <row r="676" spans="1:104" x14ac:dyDescent="0.3">
      <c r="A676" t="s">
        <v>3870</v>
      </c>
      <c r="B676" t="s">
        <v>3871</v>
      </c>
      <c r="C676" t="s">
        <v>292</v>
      </c>
      <c r="D676" t="s">
        <v>108</v>
      </c>
      <c r="F676" t="s">
        <v>3872</v>
      </c>
      <c r="G676" t="s">
        <v>133</v>
      </c>
      <c r="I676" t="s">
        <v>3873</v>
      </c>
      <c r="J676" t="s">
        <v>177</v>
      </c>
      <c r="K676" t="s">
        <v>161</v>
      </c>
      <c r="M676" t="s">
        <v>138</v>
      </c>
      <c r="N676">
        <v>1</v>
      </c>
      <c r="P676">
        <v>46098</v>
      </c>
      <c r="Q676" t="s">
        <v>140</v>
      </c>
      <c r="R676">
        <v>46099</v>
      </c>
      <c r="S676" t="s">
        <v>141</v>
      </c>
      <c r="T676" t="s">
        <v>179</v>
      </c>
      <c r="U676" t="s">
        <v>112</v>
      </c>
      <c r="V676" t="s">
        <v>143</v>
      </c>
      <c r="W676" t="s">
        <v>144</v>
      </c>
      <c r="X676" t="s">
        <v>144</v>
      </c>
      <c r="Y676" t="s">
        <v>144</v>
      </c>
      <c r="Z676" t="s">
        <v>144</v>
      </c>
      <c r="AA676" t="s">
        <v>144</v>
      </c>
      <c r="AB676" t="s">
        <v>145</v>
      </c>
      <c r="AC676" t="s">
        <v>146</v>
      </c>
      <c r="AD676" t="s">
        <v>147</v>
      </c>
      <c r="AE676">
        <v>46107</v>
      </c>
      <c r="AF676">
        <v>46107</v>
      </c>
      <c r="AG676">
        <v>46107</v>
      </c>
      <c r="AH676">
        <v>46111</v>
      </c>
      <c r="AI676">
        <v>46111</v>
      </c>
      <c r="AJ676">
        <v>46111</v>
      </c>
      <c r="AK676">
        <v>46125</v>
      </c>
      <c r="AL676">
        <v>46125</v>
      </c>
      <c r="AM676">
        <v>46125</v>
      </c>
      <c r="AN676">
        <v>46129</v>
      </c>
      <c r="AO676">
        <v>46129</v>
      </c>
      <c r="AP676">
        <v>46129</v>
      </c>
      <c r="AT676">
        <v>46107</v>
      </c>
      <c r="AU676">
        <v>46108</v>
      </c>
      <c r="AV676">
        <v>46108</v>
      </c>
      <c r="AW676">
        <v>46107</v>
      </c>
      <c r="AX676">
        <v>46108</v>
      </c>
      <c r="AY676">
        <v>46108</v>
      </c>
      <c r="AZ676">
        <v>46115</v>
      </c>
      <c r="BA676">
        <v>46122</v>
      </c>
      <c r="BB676">
        <v>46122</v>
      </c>
      <c r="BC676">
        <v>46112</v>
      </c>
      <c r="BD676">
        <v>46111</v>
      </c>
      <c r="BE676">
        <v>46111</v>
      </c>
      <c r="BF676" t="s">
        <v>196</v>
      </c>
      <c r="BG676">
        <v>46120</v>
      </c>
      <c r="BH676">
        <v>46118</v>
      </c>
      <c r="BI676">
        <v>46118</v>
      </c>
      <c r="BJ676" t="s">
        <v>145</v>
      </c>
      <c r="BK676">
        <v>50</v>
      </c>
      <c r="BL676">
        <v>46123</v>
      </c>
      <c r="BM676">
        <v>46132</v>
      </c>
      <c r="BN676">
        <v>46132</v>
      </c>
      <c r="BO676">
        <v>46125</v>
      </c>
      <c r="BP676">
        <v>46132</v>
      </c>
      <c r="BQ676">
        <v>46132</v>
      </c>
      <c r="BR676">
        <v>46139</v>
      </c>
      <c r="BS676">
        <v>46139</v>
      </c>
      <c r="BT676">
        <v>46139</v>
      </c>
      <c r="BU676">
        <v>46127</v>
      </c>
      <c r="BV676">
        <v>46128</v>
      </c>
      <c r="BW676">
        <v>46128</v>
      </c>
      <c r="BX676" t="s">
        <v>3856</v>
      </c>
      <c r="BY676">
        <v>46122</v>
      </c>
      <c r="BZ676">
        <v>46122</v>
      </c>
      <c r="CI676">
        <v>46139</v>
      </c>
      <c r="CJ676">
        <v>46356</v>
      </c>
      <c r="CN676" t="s">
        <v>113</v>
      </c>
      <c r="CO676" t="s">
        <v>113</v>
      </c>
      <c r="CP676" t="s">
        <v>113</v>
      </c>
      <c r="CQ676" t="s">
        <v>113</v>
      </c>
      <c r="CR676" t="s">
        <v>119</v>
      </c>
      <c r="CS676">
        <v>46098</v>
      </c>
      <c r="CT676" t="s">
        <v>151</v>
      </c>
      <c r="CU676" t="s">
        <v>113</v>
      </c>
      <c r="CV676" t="s">
        <v>113</v>
      </c>
      <c r="CW676" t="s">
        <v>113</v>
      </c>
      <c r="CX676" t="s">
        <v>113</v>
      </c>
      <c r="CY676" t="s">
        <v>152</v>
      </c>
      <c r="CZ676" t="s">
        <v>153</v>
      </c>
    </row>
    <row r="677" spans="1:104" x14ac:dyDescent="0.3">
      <c r="A677" t="s">
        <v>3874</v>
      </c>
      <c r="B677" t="s">
        <v>3875</v>
      </c>
      <c r="C677" t="s">
        <v>107</v>
      </c>
      <c r="D677" t="s">
        <v>108</v>
      </c>
      <c r="F677" t="s">
        <v>3876</v>
      </c>
      <c r="G677" t="s">
        <v>133</v>
      </c>
      <c r="I677" t="s">
        <v>3877</v>
      </c>
      <c r="J677" t="s">
        <v>177</v>
      </c>
      <c r="K677" t="s">
        <v>161</v>
      </c>
      <c r="M677" t="s">
        <v>138</v>
      </c>
      <c r="N677">
        <v>1</v>
      </c>
      <c r="P677">
        <v>46098</v>
      </c>
      <c r="Q677" t="s">
        <v>140</v>
      </c>
      <c r="R677">
        <v>46099</v>
      </c>
      <c r="S677" t="s">
        <v>141</v>
      </c>
      <c r="T677" t="s">
        <v>179</v>
      </c>
      <c r="U677" t="s">
        <v>112</v>
      </c>
      <c r="V677" t="s">
        <v>143</v>
      </c>
      <c r="W677" t="s">
        <v>144</v>
      </c>
      <c r="X677" t="s">
        <v>144</v>
      </c>
      <c r="Y677" t="s">
        <v>144</v>
      </c>
      <c r="Z677" t="s">
        <v>144</v>
      </c>
      <c r="AA677" t="s">
        <v>144</v>
      </c>
      <c r="AB677" t="s">
        <v>145</v>
      </c>
      <c r="AC677" t="s">
        <v>146</v>
      </c>
      <c r="AD677" t="s">
        <v>147</v>
      </c>
      <c r="AE677">
        <v>46107</v>
      </c>
      <c r="AF677">
        <v>46107</v>
      </c>
      <c r="AG677">
        <v>46107</v>
      </c>
      <c r="AH677">
        <v>46111</v>
      </c>
      <c r="AI677">
        <v>46111</v>
      </c>
      <c r="AJ677">
        <v>46111</v>
      </c>
      <c r="AK677">
        <v>46125</v>
      </c>
      <c r="AL677">
        <v>46125</v>
      </c>
      <c r="AM677">
        <v>46125</v>
      </c>
      <c r="AN677">
        <v>46129</v>
      </c>
      <c r="AO677">
        <v>46129</v>
      </c>
      <c r="AP677">
        <v>46129</v>
      </c>
      <c r="AT677">
        <v>46140</v>
      </c>
      <c r="AU677">
        <v>46109</v>
      </c>
      <c r="AV677">
        <v>46109</v>
      </c>
      <c r="AW677">
        <v>46140</v>
      </c>
      <c r="AX677">
        <v>46109</v>
      </c>
      <c r="AY677">
        <v>46109</v>
      </c>
      <c r="AZ677">
        <v>46115</v>
      </c>
      <c r="BA677">
        <v>46122</v>
      </c>
      <c r="BB677">
        <v>46122</v>
      </c>
      <c r="BC677">
        <v>46112</v>
      </c>
      <c r="BD677">
        <v>46112</v>
      </c>
      <c r="BE677">
        <v>46112</v>
      </c>
      <c r="BF677" t="s">
        <v>196</v>
      </c>
      <c r="BG677">
        <v>46119</v>
      </c>
      <c r="BH677">
        <v>46119</v>
      </c>
      <c r="BI677">
        <v>46119</v>
      </c>
      <c r="BJ677" t="s">
        <v>145</v>
      </c>
      <c r="BK677">
        <v>50</v>
      </c>
      <c r="BL677">
        <v>46122</v>
      </c>
      <c r="BM677">
        <v>46134</v>
      </c>
      <c r="BN677">
        <v>46134</v>
      </c>
      <c r="BO677">
        <v>46124</v>
      </c>
      <c r="BP677">
        <v>46135</v>
      </c>
      <c r="BQ677">
        <v>46135</v>
      </c>
      <c r="BR677">
        <v>46139</v>
      </c>
      <c r="BS677">
        <v>46140</v>
      </c>
      <c r="BT677">
        <v>46140</v>
      </c>
      <c r="BU677">
        <v>46139</v>
      </c>
      <c r="BV677">
        <v>46139</v>
      </c>
      <c r="BW677">
        <v>46139</v>
      </c>
      <c r="BX677" t="s">
        <v>3856</v>
      </c>
      <c r="BY677">
        <v>46121</v>
      </c>
      <c r="BZ677">
        <v>46121</v>
      </c>
      <c r="CI677">
        <v>46140</v>
      </c>
      <c r="CJ677">
        <v>46356</v>
      </c>
      <c r="CN677" t="s">
        <v>113</v>
      </c>
      <c r="CO677" t="s">
        <v>113</v>
      </c>
      <c r="CP677" t="s">
        <v>113</v>
      </c>
      <c r="CQ677" t="s">
        <v>113</v>
      </c>
      <c r="CR677" t="s">
        <v>188</v>
      </c>
      <c r="CS677">
        <v>46098</v>
      </c>
      <c r="CT677" t="s">
        <v>189</v>
      </c>
      <c r="CU677" t="s">
        <v>113</v>
      </c>
      <c r="CV677" t="s">
        <v>113</v>
      </c>
      <c r="CW677" t="s">
        <v>113</v>
      </c>
      <c r="CX677" t="s">
        <v>113</v>
      </c>
      <c r="CY677" t="s">
        <v>152</v>
      </c>
      <c r="CZ677" t="s">
        <v>153</v>
      </c>
    </row>
    <row r="678" spans="1:104" x14ac:dyDescent="0.3">
      <c r="A678" t="s">
        <v>3878</v>
      </c>
      <c r="B678" t="s">
        <v>3879</v>
      </c>
      <c r="C678" t="s">
        <v>213</v>
      </c>
      <c r="D678" t="s">
        <v>108</v>
      </c>
      <c r="F678" t="s">
        <v>3880</v>
      </c>
      <c r="G678" t="s">
        <v>133</v>
      </c>
      <c r="I678" t="s">
        <v>3881</v>
      </c>
      <c r="J678" t="s">
        <v>177</v>
      </c>
      <c r="K678" t="s">
        <v>161</v>
      </c>
      <c r="M678" t="s">
        <v>138</v>
      </c>
      <c r="N678">
        <v>1</v>
      </c>
      <c r="P678">
        <v>46098</v>
      </c>
      <c r="Q678" t="s">
        <v>140</v>
      </c>
      <c r="R678">
        <v>46099</v>
      </c>
      <c r="S678" t="s">
        <v>141</v>
      </c>
      <c r="T678" t="s">
        <v>179</v>
      </c>
      <c r="U678" t="s">
        <v>112</v>
      </c>
      <c r="V678" t="s">
        <v>143</v>
      </c>
      <c r="W678" t="s">
        <v>144</v>
      </c>
      <c r="X678" t="s">
        <v>144</v>
      </c>
      <c r="Y678" t="s">
        <v>144</v>
      </c>
      <c r="Z678" t="s">
        <v>144</v>
      </c>
      <c r="AA678" t="s">
        <v>144</v>
      </c>
      <c r="AB678" t="s">
        <v>145</v>
      </c>
      <c r="AC678" t="s">
        <v>146</v>
      </c>
      <c r="AD678" t="s">
        <v>147</v>
      </c>
      <c r="AE678">
        <v>46108</v>
      </c>
      <c r="AF678">
        <v>46108</v>
      </c>
      <c r="AG678">
        <v>46108</v>
      </c>
      <c r="AH678">
        <v>46111</v>
      </c>
      <c r="AI678">
        <v>46111</v>
      </c>
      <c r="AJ678">
        <v>46111</v>
      </c>
      <c r="AK678">
        <v>46125</v>
      </c>
      <c r="AL678">
        <v>46125</v>
      </c>
      <c r="AM678">
        <v>46125</v>
      </c>
      <c r="AN678">
        <v>46129</v>
      </c>
      <c r="AO678">
        <v>46129</v>
      </c>
      <c r="AP678">
        <v>46129</v>
      </c>
      <c r="AT678">
        <v>46140</v>
      </c>
      <c r="AU678">
        <v>46109</v>
      </c>
      <c r="AV678">
        <v>46109</v>
      </c>
      <c r="AW678">
        <v>46140</v>
      </c>
      <c r="AX678">
        <v>46109</v>
      </c>
      <c r="AY678">
        <v>46109</v>
      </c>
      <c r="AZ678">
        <v>46115</v>
      </c>
      <c r="BA678">
        <v>46122</v>
      </c>
      <c r="BB678">
        <v>46122</v>
      </c>
      <c r="BC678">
        <v>46112</v>
      </c>
      <c r="BD678">
        <v>46112</v>
      </c>
      <c r="BE678">
        <v>46112</v>
      </c>
      <c r="BF678" t="s">
        <v>196</v>
      </c>
      <c r="BG678">
        <v>46120</v>
      </c>
      <c r="BH678">
        <v>46127</v>
      </c>
      <c r="BI678">
        <v>46127</v>
      </c>
      <c r="BJ678" t="s">
        <v>145</v>
      </c>
      <c r="BK678">
        <v>60</v>
      </c>
      <c r="BL678">
        <v>46123</v>
      </c>
      <c r="BM678">
        <v>46136</v>
      </c>
      <c r="BN678">
        <v>46136</v>
      </c>
      <c r="BO678">
        <v>46125</v>
      </c>
      <c r="BP678">
        <v>46137</v>
      </c>
      <c r="BQ678">
        <v>46137</v>
      </c>
      <c r="BR678">
        <v>46139</v>
      </c>
      <c r="BS678">
        <v>46142</v>
      </c>
      <c r="BT678">
        <v>46142</v>
      </c>
      <c r="BU678">
        <v>46127</v>
      </c>
      <c r="BV678">
        <v>46139</v>
      </c>
      <c r="BW678">
        <v>46139</v>
      </c>
      <c r="BX678" t="s">
        <v>3856</v>
      </c>
      <c r="BY678">
        <v>46121</v>
      </c>
      <c r="BZ678">
        <v>46121</v>
      </c>
      <c r="CI678">
        <v>46142</v>
      </c>
      <c r="CJ678">
        <v>46356</v>
      </c>
      <c r="CN678" t="s">
        <v>113</v>
      </c>
      <c r="CO678" t="s">
        <v>113</v>
      </c>
      <c r="CP678" t="s">
        <v>113</v>
      </c>
      <c r="CQ678" t="s">
        <v>113</v>
      </c>
      <c r="CR678" t="s">
        <v>119</v>
      </c>
      <c r="CS678">
        <v>46098</v>
      </c>
      <c r="CT678" t="s">
        <v>151</v>
      </c>
      <c r="CU678" t="s">
        <v>113</v>
      </c>
      <c r="CV678" t="s">
        <v>113</v>
      </c>
      <c r="CW678" t="s">
        <v>113</v>
      </c>
      <c r="CX678" t="s">
        <v>113</v>
      </c>
      <c r="CY678" t="s">
        <v>152</v>
      </c>
      <c r="CZ678" t="s">
        <v>153</v>
      </c>
    </row>
    <row r="679" spans="1:104" x14ac:dyDescent="0.3">
      <c r="A679" t="s">
        <v>3882</v>
      </c>
      <c r="B679" t="s">
        <v>3883</v>
      </c>
      <c r="C679" t="s">
        <v>107</v>
      </c>
      <c r="D679" t="s">
        <v>108</v>
      </c>
      <c r="F679" t="s">
        <v>3884</v>
      </c>
      <c r="G679" t="s">
        <v>133</v>
      </c>
      <c r="I679" t="s">
        <v>3885</v>
      </c>
      <c r="J679" t="s">
        <v>177</v>
      </c>
      <c r="K679" t="s">
        <v>161</v>
      </c>
      <c r="M679" t="s">
        <v>138</v>
      </c>
      <c r="N679">
        <v>2</v>
      </c>
      <c r="O679" t="s">
        <v>3855</v>
      </c>
      <c r="P679">
        <v>46099</v>
      </c>
      <c r="Q679" t="s">
        <v>140</v>
      </c>
      <c r="R679">
        <v>46099</v>
      </c>
      <c r="S679" t="s">
        <v>252</v>
      </c>
      <c r="T679" t="s">
        <v>179</v>
      </c>
      <c r="U679" t="s">
        <v>112</v>
      </c>
      <c r="V679" t="s">
        <v>143</v>
      </c>
      <c r="W679" t="s">
        <v>144</v>
      </c>
      <c r="X679" t="s">
        <v>144</v>
      </c>
      <c r="Y679" t="s">
        <v>144</v>
      </c>
      <c r="Z679" t="s">
        <v>144</v>
      </c>
      <c r="AA679" t="s">
        <v>144</v>
      </c>
      <c r="AB679" t="s">
        <v>145</v>
      </c>
      <c r="AC679" t="s">
        <v>146</v>
      </c>
      <c r="AD679" t="s">
        <v>147</v>
      </c>
      <c r="AE679">
        <v>46108</v>
      </c>
      <c r="AF679">
        <v>46108</v>
      </c>
      <c r="AG679">
        <v>46108</v>
      </c>
      <c r="AH679">
        <v>46111</v>
      </c>
      <c r="AI679">
        <v>46111</v>
      </c>
      <c r="AJ679">
        <v>46111</v>
      </c>
      <c r="AK679">
        <v>46126</v>
      </c>
      <c r="AL679">
        <v>46127</v>
      </c>
      <c r="AM679">
        <v>46127</v>
      </c>
      <c r="AN679">
        <v>46130</v>
      </c>
      <c r="AO679">
        <v>46131</v>
      </c>
      <c r="AP679">
        <v>46131</v>
      </c>
      <c r="AT679">
        <v>46107</v>
      </c>
      <c r="AU679">
        <v>46108</v>
      </c>
      <c r="AV679">
        <v>46108</v>
      </c>
      <c r="AW679">
        <v>46107</v>
      </c>
      <c r="AX679">
        <v>46108</v>
      </c>
      <c r="AY679">
        <v>46108</v>
      </c>
      <c r="AZ679">
        <v>46116</v>
      </c>
      <c r="BA679">
        <v>46122</v>
      </c>
      <c r="BB679">
        <v>46122</v>
      </c>
      <c r="BC679">
        <v>46113</v>
      </c>
      <c r="BD679">
        <v>46112</v>
      </c>
      <c r="BE679">
        <v>46112</v>
      </c>
      <c r="BF679" t="s">
        <v>196</v>
      </c>
      <c r="BG679">
        <v>46121</v>
      </c>
      <c r="BH679">
        <v>46122</v>
      </c>
      <c r="BI679">
        <v>46122</v>
      </c>
      <c r="BJ679" t="s">
        <v>145</v>
      </c>
      <c r="BL679">
        <v>46124</v>
      </c>
      <c r="BM679">
        <v>46132</v>
      </c>
      <c r="BN679">
        <v>46132</v>
      </c>
      <c r="BO679">
        <v>46126</v>
      </c>
      <c r="BP679">
        <v>46133</v>
      </c>
      <c r="BQ679">
        <v>46133</v>
      </c>
      <c r="BR679">
        <v>46141</v>
      </c>
      <c r="BS679">
        <v>46139</v>
      </c>
      <c r="BT679">
        <v>46139</v>
      </c>
      <c r="BU679">
        <v>46127</v>
      </c>
      <c r="BV679">
        <v>46125</v>
      </c>
      <c r="BW679">
        <v>46125</v>
      </c>
      <c r="BX679" t="s">
        <v>3886</v>
      </c>
      <c r="BY679">
        <v>46122</v>
      </c>
      <c r="BZ679">
        <v>46122</v>
      </c>
      <c r="CI679">
        <v>46139</v>
      </c>
      <c r="CJ679">
        <v>46147</v>
      </c>
      <c r="CK679">
        <v>46147</v>
      </c>
      <c r="CN679" t="s">
        <v>113</v>
      </c>
      <c r="CO679" t="s">
        <v>113</v>
      </c>
      <c r="CP679" t="s">
        <v>113</v>
      </c>
      <c r="CQ679" t="s">
        <v>113</v>
      </c>
      <c r="CR679" t="s">
        <v>119</v>
      </c>
      <c r="CS679">
        <v>46099</v>
      </c>
      <c r="CT679" t="s">
        <v>151</v>
      </c>
      <c r="CU679" t="s">
        <v>113</v>
      </c>
      <c r="CV679" t="s">
        <v>113</v>
      </c>
      <c r="CW679" t="s">
        <v>113</v>
      </c>
      <c r="CX679" t="s">
        <v>113</v>
      </c>
      <c r="CY679" t="s">
        <v>152</v>
      </c>
      <c r="CZ679" t="s">
        <v>153</v>
      </c>
    </row>
    <row r="680" spans="1:104" x14ac:dyDescent="0.3">
      <c r="A680" t="s">
        <v>3887</v>
      </c>
      <c r="B680" t="s">
        <v>3888</v>
      </c>
      <c r="C680" t="s">
        <v>124</v>
      </c>
      <c r="D680" t="s">
        <v>108</v>
      </c>
      <c r="F680" t="s">
        <v>3889</v>
      </c>
      <c r="G680" t="s">
        <v>133</v>
      </c>
      <c r="J680" t="s">
        <v>177</v>
      </c>
      <c r="K680" t="s">
        <v>161</v>
      </c>
      <c r="L680" t="s">
        <v>178</v>
      </c>
      <c r="M680" t="s">
        <v>138</v>
      </c>
      <c r="N680">
        <v>1</v>
      </c>
      <c r="P680">
        <v>46107</v>
      </c>
      <c r="Q680" t="s">
        <v>140</v>
      </c>
      <c r="R680">
        <v>46107</v>
      </c>
      <c r="S680" t="s">
        <v>141</v>
      </c>
      <c r="T680" t="s">
        <v>179</v>
      </c>
      <c r="U680" t="s">
        <v>112</v>
      </c>
      <c r="V680" t="s">
        <v>143</v>
      </c>
      <c r="W680" t="s">
        <v>144</v>
      </c>
      <c r="X680" t="s">
        <v>144</v>
      </c>
      <c r="Y680" t="s">
        <v>144</v>
      </c>
      <c r="Z680" t="s">
        <v>144</v>
      </c>
      <c r="AB680" t="s">
        <v>180</v>
      </c>
      <c r="AC680" t="s">
        <v>146</v>
      </c>
      <c r="AD680" t="s">
        <v>181</v>
      </c>
      <c r="AE680">
        <v>46108</v>
      </c>
      <c r="AF680">
        <v>46108</v>
      </c>
      <c r="AG680">
        <v>46108</v>
      </c>
      <c r="AH680">
        <v>46110</v>
      </c>
      <c r="AI680">
        <v>46110</v>
      </c>
      <c r="AJ680">
        <v>46110</v>
      </c>
      <c r="AK680">
        <v>46126</v>
      </c>
      <c r="AL680">
        <v>46126</v>
      </c>
      <c r="AM680">
        <v>46129</v>
      </c>
      <c r="AN680">
        <v>46130</v>
      </c>
      <c r="AO680">
        <v>46131</v>
      </c>
      <c r="AP680">
        <v>46131</v>
      </c>
      <c r="AT680">
        <v>46107</v>
      </c>
      <c r="AU680">
        <v>46107</v>
      </c>
      <c r="AV680">
        <v>46107</v>
      </c>
      <c r="AW680">
        <v>46107</v>
      </c>
      <c r="AX680">
        <v>46107</v>
      </c>
      <c r="AY680">
        <v>46107</v>
      </c>
      <c r="AZ680">
        <v>46122</v>
      </c>
      <c r="BA680">
        <v>46122</v>
      </c>
      <c r="BB680">
        <v>46122</v>
      </c>
      <c r="BC680">
        <v>46113</v>
      </c>
      <c r="BD680">
        <v>46112</v>
      </c>
      <c r="BE680">
        <v>46112</v>
      </c>
      <c r="BF680" t="s">
        <v>196</v>
      </c>
      <c r="BG680">
        <v>46119</v>
      </c>
      <c r="BH680">
        <v>46122</v>
      </c>
      <c r="BI680">
        <v>46122</v>
      </c>
      <c r="BJ680" t="s">
        <v>180</v>
      </c>
      <c r="BK680">
        <v>50</v>
      </c>
      <c r="BL680">
        <v>46123</v>
      </c>
      <c r="BM680">
        <v>46131</v>
      </c>
      <c r="BN680">
        <v>46131</v>
      </c>
      <c r="BO680">
        <v>46126</v>
      </c>
      <c r="BP680">
        <v>46133</v>
      </c>
      <c r="BQ680">
        <v>46133</v>
      </c>
      <c r="BR680">
        <v>46135</v>
      </c>
      <c r="BS680">
        <v>46136</v>
      </c>
      <c r="BT680">
        <v>46136</v>
      </c>
      <c r="BU680">
        <v>46133</v>
      </c>
      <c r="BV680">
        <v>46134</v>
      </c>
      <c r="BW680">
        <v>46134</v>
      </c>
      <c r="BX680" t="s">
        <v>182</v>
      </c>
      <c r="CN680" t="s">
        <v>113</v>
      </c>
      <c r="CO680" t="s">
        <v>113</v>
      </c>
      <c r="CP680" t="s">
        <v>113</v>
      </c>
      <c r="CQ680" t="s">
        <v>113</v>
      </c>
      <c r="CR680" t="s">
        <v>119</v>
      </c>
      <c r="CS680">
        <v>46107</v>
      </c>
      <c r="CT680" t="s">
        <v>151</v>
      </c>
      <c r="CU680" t="s">
        <v>113</v>
      </c>
      <c r="CV680" t="s">
        <v>113</v>
      </c>
      <c r="CW680" t="s">
        <v>113</v>
      </c>
      <c r="CX680" t="s">
        <v>113</v>
      </c>
      <c r="CY680" t="s">
        <v>183</v>
      </c>
      <c r="CZ680" t="s">
        <v>153</v>
      </c>
    </row>
    <row r="681" spans="1:104" x14ac:dyDescent="0.3">
      <c r="A681" t="s">
        <v>3890</v>
      </c>
      <c r="B681" t="s">
        <v>3891</v>
      </c>
      <c r="C681" t="s">
        <v>124</v>
      </c>
      <c r="D681" t="s">
        <v>108</v>
      </c>
      <c r="F681" t="s">
        <v>3892</v>
      </c>
      <c r="G681" t="s">
        <v>133</v>
      </c>
      <c r="J681" t="s">
        <v>177</v>
      </c>
      <c r="K681" t="s">
        <v>161</v>
      </c>
      <c r="L681" t="s">
        <v>178</v>
      </c>
      <c r="M681" t="s">
        <v>138</v>
      </c>
      <c r="N681">
        <v>1</v>
      </c>
      <c r="P681">
        <v>46099</v>
      </c>
      <c r="Q681" t="s">
        <v>140</v>
      </c>
      <c r="R681">
        <v>46099</v>
      </c>
      <c r="S681" t="s">
        <v>141</v>
      </c>
      <c r="T681" t="s">
        <v>179</v>
      </c>
      <c r="U681" t="s">
        <v>112</v>
      </c>
      <c r="V681" t="s">
        <v>143</v>
      </c>
      <c r="W681" t="s">
        <v>144</v>
      </c>
      <c r="X681" t="s">
        <v>144</v>
      </c>
      <c r="Y681" t="s">
        <v>144</v>
      </c>
      <c r="Z681" t="s">
        <v>144</v>
      </c>
      <c r="AA681" t="s">
        <v>144</v>
      </c>
      <c r="AB681" t="s">
        <v>180</v>
      </c>
      <c r="AC681" t="s">
        <v>146</v>
      </c>
      <c r="AD681" t="s">
        <v>181</v>
      </c>
      <c r="AE681">
        <v>46106</v>
      </c>
      <c r="AF681">
        <v>46106</v>
      </c>
      <c r="AG681">
        <v>46106</v>
      </c>
      <c r="AH681">
        <v>46109</v>
      </c>
      <c r="AI681">
        <v>46109</v>
      </c>
      <c r="AJ681">
        <v>46109</v>
      </c>
      <c r="AK681">
        <v>46114</v>
      </c>
      <c r="AL681">
        <v>46114</v>
      </c>
      <c r="AM681">
        <v>46114</v>
      </c>
      <c r="AN681">
        <v>46118</v>
      </c>
      <c r="AO681">
        <v>46116</v>
      </c>
      <c r="AP681">
        <v>46116</v>
      </c>
      <c r="AT681">
        <v>46109</v>
      </c>
      <c r="AU681">
        <v>46111</v>
      </c>
      <c r="AV681">
        <v>46111</v>
      </c>
      <c r="AW681">
        <v>46109</v>
      </c>
      <c r="AX681">
        <v>46111</v>
      </c>
      <c r="AY681">
        <v>46111</v>
      </c>
      <c r="AZ681">
        <v>46122</v>
      </c>
      <c r="BA681">
        <v>46122</v>
      </c>
      <c r="BB681">
        <v>46122</v>
      </c>
      <c r="BC681">
        <v>46112</v>
      </c>
      <c r="BD681">
        <v>46113</v>
      </c>
      <c r="BE681">
        <v>46113</v>
      </c>
      <c r="BF681" t="s">
        <v>149</v>
      </c>
      <c r="BG681">
        <v>46121</v>
      </c>
      <c r="BH681">
        <v>46119</v>
      </c>
      <c r="BI681">
        <v>46119</v>
      </c>
      <c r="BJ681" t="s">
        <v>180</v>
      </c>
      <c r="BK681">
        <v>40</v>
      </c>
      <c r="BL681">
        <v>46132</v>
      </c>
      <c r="BM681">
        <v>46122</v>
      </c>
      <c r="BN681">
        <v>46122</v>
      </c>
      <c r="BO681">
        <v>46135</v>
      </c>
      <c r="BP681">
        <v>46123</v>
      </c>
      <c r="BQ681">
        <v>46123</v>
      </c>
      <c r="BR681">
        <v>46136</v>
      </c>
      <c r="BS681">
        <v>46132</v>
      </c>
      <c r="BT681">
        <v>46132</v>
      </c>
      <c r="BU681">
        <v>46135</v>
      </c>
      <c r="BV681">
        <v>46128</v>
      </c>
      <c r="BW681">
        <v>46128</v>
      </c>
      <c r="BX681" t="s">
        <v>3893</v>
      </c>
      <c r="CN681" t="s">
        <v>113</v>
      </c>
      <c r="CO681" t="s">
        <v>113</v>
      </c>
      <c r="CP681" t="s">
        <v>113</v>
      </c>
      <c r="CQ681" t="s">
        <v>113</v>
      </c>
      <c r="CR681" t="s">
        <v>119</v>
      </c>
      <c r="CS681">
        <v>46099</v>
      </c>
      <c r="CT681" t="s">
        <v>151</v>
      </c>
      <c r="CU681" t="s">
        <v>113</v>
      </c>
      <c r="CV681" t="s">
        <v>113</v>
      </c>
      <c r="CW681" t="s">
        <v>113</v>
      </c>
      <c r="CX681" t="s">
        <v>113</v>
      </c>
      <c r="CY681" t="s">
        <v>183</v>
      </c>
      <c r="CZ681" t="s">
        <v>153</v>
      </c>
    </row>
    <row r="682" spans="1:104" x14ac:dyDescent="0.3">
      <c r="A682" t="s">
        <v>3894</v>
      </c>
      <c r="B682" t="s">
        <v>3895</v>
      </c>
      <c r="C682" t="s">
        <v>213</v>
      </c>
      <c r="D682" t="s">
        <v>108</v>
      </c>
      <c r="F682" t="s">
        <v>3896</v>
      </c>
      <c r="G682" t="s">
        <v>133</v>
      </c>
      <c r="J682" t="s">
        <v>177</v>
      </c>
      <c r="K682" t="s">
        <v>161</v>
      </c>
      <c r="L682" t="s">
        <v>1196</v>
      </c>
      <c r="M682" t="s">
        <v>138</v>
      </c>
      <c r="N682">
        <v>1</v>
      </c>
      <c r="P682">
        <v>46099</v>
      </c>
      <c r="Q682" t="s">
        <v>140</v>
      </c>
      <c r="R682">
        <v>46099</v>
      </c>
      <c r="S682" t="s">
        <v>141</v>
      </c>
      <c r="T682" t="s">
        <v>179</v>
      </c>
      <c r="U682" t="s">
        <v>112</v>
      </c>
      <c r="V682" t="s">
        <v>143</v>
      </c>
      <c r="W682" t="s">
        <v>144</v>
      </c>
      <c r="X682" t="s">
        <v>144</v>
      </c>
      <c r="Y682" t="s">
        <v>144</v>
      </c>
      <c r="Z682" t="s">
        <v>144</v>
      </c>
      <c r="AA682" t="s">
        <v>144</v>
      </c>
      <c r="AB682" t="s">
        <v>180</v>
      </c>
      <c r="AC682" t="s">
        <v>146</v>
      </c>
      <c r="AD682" t="s">
        <v>181</v>
      </c>
      <c r="AE682">
        <v>46106</v>
      </c>
      <c r="AF682">
        <v>46106</v>
      </c>
      <c r="AG682">
        <v>46106</v>
      </c>
      <c r="AH682">
        <v>46109</v>
      </c>
      <c r="AI682">
        <v>46109</v>
      </c>
      <c r="AJ682">
        <v>46109</v>
      </c>
      <c r="AK682">
        <v>46114</v>
      </c>
      <c r="AL682">
        <v>46114</v>
      </c>
      <c r="AM682">
        <v>46114</v>
      </c>
      <c r="AN682">
        <v>46118</v>
      </c>
      <c r="AO682">
        <v>46116</v>
      </c>
      <c r="AP682">
        <v>46116</v>
      </c>
      <c r="AT682">
        <v>46110</v>
      </c>
      <c r="AU682">
        <v>46111</v>
      </c>
      <c r="AV682">
        <v>46111</v>
      </c>
      <c r="AW682">
        <v>46110</v>
      </c>
      <c r="AX682">
        <v>46111</v>
      </c>
      <c r="AY682">
        <v>46111</v>
      </c>
      <c r="AZ682">
        <v>46122</v>
      </c>
      <c r="BA682">
        <v>46122</v>
      </c>
      <c r="BB682">
        <v>46122</v>
      </c>
      <c r="BC682">
        <v>46113</v>
      </c>
      <c r="BD682">
        <v>46113</v>
      </c>
      <c r="BE682">
        <v>46113</v>
      </c>
      <c r="BF682" t="s">
        <v>149</v>
      </c>
      <c r="BG682">
        <v>46122</v>
      </c>
      <c r="BH682">
        <v>46121</v>
      </c>
      <c r="BI682">
        <v>46121</v>
      </c>
      <c r="BJ682" t="s">
        <v>180</v>
      </c>
      <c r="BK682">
        <v>40</v>
      </c>
      <c r="BL682">
        <v>46136</v>
      </c>
      <c r="BM682">
        <v>46124</v>
      </c>
      <c r="BN682">
        <v>46124</v>
      </c>
      <c r="BO682">
        <v>46139</v>
      </c>
      <c r="BP682">
        <v>46125</v>
      </c>
      <c r="BQ682">
        <v>46125</v>
      </c>
      <c r="BR682">
        <v>46137</v>
      </c>
      <c r="BS682">
        <v>46135</v>
      </c>
      <c r="BT682">
        <v>46135</v>
      </c>
      <c r="BU682">
        <v>46135</v>
      </c>
      <c r="BV682">
        <v>46129</v>
      </c>
      <c r="BW682">
        <v>46129</v>
      </c>
      <c r="BX682" t="s">
        <v>3897</v>
      </c>
      <c r="CN682" t="s">
        <v>113</v>
      </c>
      <c r="CO682" t="s">
        <v>113</v>
      </c>
      <c r="CP682" t="s">
        <v>113</v>
      </c>
      <c r="CQ682" t="s">
        <v>113</v>
      </c>
      <c r="CR682" t="s">
        <v>119</v>
      </c>
      <c r="CS682">
        <v>46099</v>
      </c>
      <c r="CT682" t="s">
        <v>151</v>
      </c>
      <c r="CU682" t="s">
        <v>113</v>
      </c>
      <c r="CV682" t="s">
        <v>113</v>
      </c>
      <c r="CW682" t="s">
        <v>113</v>
      </c>
      <c r="CX682" t="s">
        <v>113</v>
      </c>
      <c r="CY682" t="s">
        <v>183</v>
      </c>
      <c r="CZ682" t="s">
        <v>153</v>
      </c>
    </row>
    <row r="683" spans="1:104" x14ac:dyDescent="0.3">
      <c r="A683" t="s">
        <v>3898</v>
      </c>
      <c r="B683" t="s">
        <v>3899</v>
      </c>
      <c r="C683" t="s">
        <v>124</v>
      </c>
      <c r="D683" t="s">
        <v>108</v>
      </c>
      <c r="F683" t="s">
        <v>3900</v>
      </c>
      <c r="G683" t="s">
        <v>133</v>
      </c>
      <c r="I683" t="s">
        <v>3901</v>
      </c>
      <c r="J683" t="s">
        <v>216</v>
      </c>
      <c r="K683" t="s">
        <v>161</v>
      </c>
      <c r="M683" t="s">
        <v>138</v>
      </c>
      <c r="P683">
        <v>46113</v>
      </c>
      <c r="Q683" t="s">
        <v>140</v>
      </c>
      <c r="R683">
        <v>46113</v>
      </c>
      <c r="S683" t="s">
        <v>141</v>
      </c>
      <c r="T683" t="s">
        <v>179</v>
      </c>
      <c r="U683" t="s">
        <v>112</v>
      </c>
      <c r="V683" t="s">
        <v>143</v>
      </c>
      <c r="W683" t="s">
        <v>144</v>
      </c>
      <c r="X683" t="s">
        <v>312</v>
      </c>
      <c r="Y683" t="s">
        <v>144</v>
      </c>
      <c r="Z683" t="s">
        <v>144</v>
      </c>
      <c r="AB683" t="s">
        <v>1322</v>
      </c>
      <c r="AC683" t="s">
        <v>220</v>
      </c>
      <c r="AD683" t="s">
        <v>376</v>
      </c>
      <c r="AE683">
        <v>46121</v>
      </c>
      <c r="AF683">
        <v>46120</v>
      </c>
      <c r="AG683">
        <v>46120</v>
      </c>
      <c r="AH683">
        <v>46125</v>
      </c>
      <c r="AI683">
        <v>46122</v>
      </c>
      <c r="AJ683">
        <v>46122</v>
      </c>
      <c r="AK683">
        <v>46127</v>
      </c>
      <c r="AL683">
        <v>46128</v>
      </c>
      <c r="AM683">
        <v>46128</v>
      </c>
      <c r="AN683">
        <v>46131</v>
      </c>
      <c r="AO683">
        <v>46131</v>
      </c>
      <c r="AP683">
        <v>46131</v>
      </c>
      <c r="AQ683" t="s">
        <v>113</v>
      </c>
      <c r="AR683" t="s">
        <v>113</v>
      </c>
      <c r="AT683">
        <v>46121</v>
      </c>
      <c r="AU683">
        <v>46121</v>
      </c>
      <c r="AV683">
        <v>46121</v>
      </c>
      <c r="AW683">
        <v>46121</v>
      </c>
      <c r="AX683">
        <v>46121</v>
      </c>
      <c r="AY683">
        <v>46121</v>
      </c>
      <c r="AZ683">
        <v>46129</v>
      </c>
      <c r="BA683">
        <v>46129</v>
      </c>
      <c r="BB683">
        <v>46129</v>
      </c>
      <c r="BC683">
        <v>46122</v>
      </c>
      <c r="BD683">
        <v>46122</v>
      </c>
      <c r="BE683">
        <v>46122</v>
      </c>
      <c r="BF683" t="s">
        <v>149</v>
      </c>
      <c r="BG683">
        <v>46128</v>
      </c>
      <c r="BH683">
        <v>46128</v>
      </c>
      <c r="BI683">
        <v>46128</v>
      </c>
      <c r="BJ683" t="s">
        <v>1391</v>
      </c>
      <c r="BL683">
        <v>46131</v>
      </c>
      <c r="BM683">
        <v>46134</v>
      </c>
      <c r="BN683">
        <v>46134</v>
      </c>
      <c r="BO683">
        <v>46133</v>
      </c>
      <c r="BP683">
        <v>46136</v>
      </c>
      <c r="BQ683">
        <v>46136</v>
      </c>
      <c r="BR683">
        <v>46141</v>
      </c>
      <c r="BS683">
        <v>46142</v>
      </c>
      <c r="BT683">
        <v>46142</v>
      </c>
      <c r="BU683">
        <v>46140</v>
      </c>
      <c r="BV683">
        <v>46137</v>
      </c>
      <c r="BW683">
        <v>46137</v>
      </c>
      <c r="BX683" t="s">
        <v>3902</v>
      </c>
      <c r="CI683">
        <v>46139</v>
      </c>
      <c r="CJ683">
        <v>46141</v>
      </c>
      <c r="CN683" t="s">
        <v>113</v>
      </c>
      <c r="CO683" t="s">
        <v>113</v>
      </c>
      <c r="CP683" t="s">
        <v>113</v>
      </c>
      <c r="CQ683" t="s">
        <v>113</v>
      </c>
      <c r="CR683">
        <v>46223</v>
      </c>
      <c r="CS683">
        <v>46113</v>
      </c>
      <c r="CT683" t="s">
        <v>151</v>
      </c>
      <c r="CU683" t="s">
        <v>113</v>
      </c>
      <c r="CV683" t="s">
        <v>113</v>
      </c>
      <c r="CW683" t="s">
        <v>113</v>
      </c>
      <c r="CX683" t="s">
        <v>113</v>
      </c>
      <c r="CY683" t="s">
        <v>3834</v>
      </c>
      <c r="CZ683" t="s">
        <v>153</v>
      </c>
    </row>
    <row r="684" spans="1:104" x14ac:dyDescent="0.3">
      <c r="A684" t="s">
        <v>3903</v>
      </c>
      <c r="B684" t="s">
        <v>3904</v>
      </c>
      <c r="C684" t="s">
        <v>107</v>
      </c>
      <c r="D684" t="s">
        <v>108</v>
      </c>
      <c r="F684" t="s">
        <v>3905</v>
      </c>
      <c r="G684" t="s">
        <v>133</v>
      </c>
      <c r="I684" t="s">
        <v>3906</v>
      </c>
      <c r="J684" t="s">
        <v>216</v>
      </c>
      <c r="K684" t="s">
        <v>161</v>
      </c>
      <c r="M684" t="s">
        <v>138</v>
      </c>
      <c r="N684">
        <v>1</v>
      </c>
      <c r="O684" t="s">
        <v>373</v>
      </c>
      <c r="P684">
        <v>46098</v>
      </c>
      <c r="Q684" t="s">
        <v>140</v>
      </c>
      <c r="R684">
        <v>46099</v>
      </c>
      <c r="S684" t="s">
        <v>252</v>
      </c>
      <c r="T684" t="s">
        <v>179</v>
      </c>
      <c r="U684" t="s">
        <v>112</v>
      </c>
      <c r="V684" t="s">
        <v>143</v>
      </c>
      <c r="W684" t="s">
        <v>144</v>
      </c>
      <c r="X684" t="s">
        <v>144</v>
      </c>
      <c r="Y684" t="s">
        <v>144</v>
      </c>
      <c r="Z684" t="s">
        <v>144</v>
      </c>
      <c r="AA684" t="s">
        <v>144</v>
      </c>
      <c r="AB684" t="s">
        <v>1322</v>
      </c>
      <c r="AC684" t="s">
        <v>220</v>
      </c>
      <c r="AD684" t="s">
        <v>376</v>
      </c>
      <c r="AE684">
        <v>46108</v>
      </c>
      <c r="AF684">
        <v>46108</v>
      </c>
      <c r="AG684">
        <v>46108</v>
      </c>
      <c r="AH684">
        <v>46112</v>
      </c>
      <c r="AI684">
        <v>46112</v>
      </c>
      <c r="AJ684">
        <v>46112</v>
      </c>
      <c r="AK684">
        <v>46126</v>
      </c>
      <c r="AL684">
        <v>46127</v>
      </c>
      <c r="AM684">
        <v>46127</v>
      </c>
      <c r="AN684">
        <v>46130</v>
      </c>
      <c r="AO684">
        <v>46132</v>
      </c>
      <c r="AP684">
        <v>46132</v>
      </c>
      <c r="AQ684" t="s">
        <v>113</v>
      </c>
      <c r="AR684" t="s">
        <v>113</v>
      </c>
      <c r="AT684">
        <v>46107</v>
      </c>
      <c r="AU684">
        <v>46107</v>
      </c>
      <c r="AV684">
        <v>46107</v>
      </c>
      <c r="AW684">
        <v>46107</v>
      </c>
      <c r="AX684">
        <v>46107</v>
      </c>
      <c r="AY684">
        <v>46107</v>
      </c>
      <c r="AZ684">
        <v>46122</v>
      </c>
      <c r="BA684">
        <v>46119</v>
      </c>
      <c r="BB684">
        <v>46119</v>
      </c>
      <c r="BC684">
        <v>46111</v>
      </c>
      <c r="BD684">
        <v>46107</v>
      </c>
      <c r="BE684">
        <v>46107</v>
      </c>
      <c r="BF684" t="s">
        <v>149</v>
      </c>
      <c r="BG684">
        <v>46114</v>
      </c>
      <c r="BH684">
        <v>46113</v>
      </c>
      <c r="BI684">
        <v>46113</v>
      </c>
      <c r="BJ684" t="s">
        <v>1391</v>
      </c>
      <c r="BK684">
        <v>50</v>
      </c>
      <c r="BL684">
        <v>46121</v>
      </c>
      <c r="BM684">
        <v>46133</v>
      </c>
      <c r="BN684">
        <v>46133</v>
      </c>
      <c r="BO684">
        <v>46123</v>
      </c>
      <c r="BP684">
        <v>46134</v>
      </c>
      <c r="BQ684">
        <v>46134</v>
      </c>
      <c r="BR684">
        <v>46128</v>
      </c>
      <c r="BS684">
        <v>46136</v>
      </c>
      <c r="BT684">
        <v>46136</v>
      </c>
      <c r="BU684">
        <v>46126</v>
      </c>
      <c r="BV684">
        <v>46136</v>
      </c>
      <c r="BW684">
        <v>46136</v>
      </c>
      <c r="BX684" t="s">
        <v>3907</v>
      </c>
      <c r="BY684">
        <v>46119</v>
      </c>
      <c r="BZ684">
        <v>46119</v>
      </c>
      <c r="CI684">
        <v>46129</v>
      </c>
      <c r="CJ684">
        <v>46132</v>
      </c>
      <c r="CK684">
        <v>46132</v>
      </c>
      <c r="CN684" t="s">
        <v>113</v>
      </c>
      <c r="CO684" t="s">
        <v>113</v>
      </c>
      <c r="CP684" t="s">
        <v>113</v>
      </c>
      <c r="CQ684" t="s">
        <v>113</v>
      </c>
      <c r="CR684" t="s">
        <v>119</v>
      </c>
      <c r="CS684">
        <v>46098</v>
      </c>
      <c r="CT684" t="s">
        <v>151</v>
      </c>
      <c r="CU684" t="s">
        <v>113</v>
      </c>
      <c r="CV684" t="s">
        <v>113</v>
      </c>
      <c r="CW684" t="s">
        <v>113</v>
      </c>
      <c r="CX684" t="s">
        <v>113</v>
      </c>
      <c r="CY684" t="s">
        <v>3834</v>
      </c>
      <c r="CZ684" t="s">
        <v>153</v>
      </c>
    </row>
    <row r="685" spans="1:104" x14ac:dyDescent="0.3">
      <c r="A685" t="s">
        <v>3908</v>
      </c>
      <c r="B685" t="s">
        <v>3909</v>
      </c>
      <c r="C685" t="s">
        <v>107</v>
      </c>
      <c r="D685" t="s">
        <v>108</v>
      </c>
      <c r="F685" t="s">
        <v>3910</v>
      </c>
      <c r="G685" t="s">
        <v>133</v>
      </c>
      <c r="I685" t="s">
        <v>3911</v>
      </c>
      <c r="J685" t="s">
        <v>216</v>
      </c>
      <c r="K685" t="s">
        <v>161</v>
      </c>
      <c r="M685" t="s">
        <v>138</v>
      </c>
      <c r="N685">
        <v>1</v>
      </c>
      <c r="O685" t="s">
        <v>373</v>
      </c>
      <c r="P685">
        <v>46098</v>
      </c>
      <c r="Q685" t="s">
        <v>140</v>
      </c>
      <c r="R685">
        <v>46099</v>
      </c>
      <c r="S685" t="s">
        <v>141</v>
      </c>
      <c r="T685" t="s">
        <v>179</v>
      </c>
      <c r="U685" t="s">
        <v>112</v>
      </c>
      <c r="V685" t="s">
        <v>143</v>
      </c>
      <c r="W685" t="s">
        <v>144</v>
      </c>
      <c r="X685" t="s">
        <v>144</v>
      </c>
      <c r="Y685" t="s">
        <v>144</v>
      </c>
      <c r="Z685" t="s">
        <v>144</v>
      </c>
      <c r="AA685" t="s">
        <v>144</v>
      </c>
      <c r="AB685" t="s">
        <v>1322</v>
      </c>
      <c r="AC685" t="s">
        <v>220</v>
      </c>
      <c r="AD685" t="s">
        <v>376</v>
      </c>
      <c r="AE685">
        <v>46108</v>
      </c>
      <c r="AF685">
        <v>46108</v>
      </c>
      <c r="AG685">
        <v>46108</v>
      </c>
      <c r="AH685">
        <v>46112</v>
      </c>
      <c r="AI685">
        <v>46112</v>
      </c>
      <c r="AJ685">
        <v>46112</v>
      </c>
      <c r="AK685">
        <v>46126</v>
      </c>
      <c r="AL685">
        <v>46127</v>
      </c>
      <c r="AM685">
        <v>46127</v>
      </c>
      <c r="AN685">
        <v>46130</v>
      </c>
      <c r="AO685">
        <v>46132</v>
      </c>
      <c r="AP685">
        <v>46132</v>
      </c>
      <c r="AQ685" t="s">
        <v>113</v>
      </c>
      <c r="AR685" t="s">
        <v>113</v>
      </c>
      <c r="AT685">
        <v>46107</v>
      </c>
      <c r="AU685">
        <v>46107</v>
      </c>
      <c r="AV685">
        <v>46107</v>
      </c>
      <c r="AW685">
        <v>46107</v>
      </c>
      <c r="AX685">
        <v>46107</v>
      </c>
      <c r="AY685">
        <v>46107</v>
      </c>
      <c r="AZ685">
        <v>46122</v>
      </c>
      <c r="BA685">
        <v>46119</v>
      </c>
      <c r="BB685">
        <v>46119</v>
      </c>
      <c r="BC685">
        <v>46111</v>
      </c>
      <c r="BD685">
        <v>46107</v>
      </c>
      <c r="BE685">
        <v>46107</v>
      </c>
      <c r="BF685" t="s">
        <v>149</v>
      </c>
      <c r="BG685">
        <v>46114</v>
      </c>
      <c r="BH685">
        <v>46113</v>
      </c>
      <c r="BI685">
        <v>46113</v>
      </c>
      <c r="BJ685" t="s">
        <v>1391</v>
      </c>
      <c r="BK685">
        <v>50</v>
      </c>
      <c r="BL685">
        <v>46123</v>
      </c>
      <c r="BM685">
        <v>46133</v>
      </c>
      <c r="BN685">
        <v>46133</v>
      </c>
      <c r="BO685">
        <v>46125</v>
      </c>
      <c r="BP685">
        <v>46134</v>
      </c>
      <c r="BQ685">
        <v>46134</v>
      </c>
      <c r="BR685">
        <v>46130</v>
      </c>
      <c r="BS685">
        <v>46135</v>
      </c>
      <c r="BT685">
        <v>46135</v>
      </c>
      <c r="BU685">
        <v>46128</v>
      </c>
      <c r="BV685">
        <v>46135</v>
      </c>
      <c r="BW685">
        <v>46135</v>
      </c>
      <c r="BX685" t="s">
        <v>3912</v>
      </c>
      <c r="CN685" t="s">
        <v>113</v>
      </c>
      <c r="CO685" t="s">
        <v>113</v>
      </c>
      <c r="CP685" t="s">
        <v>113</v>
      </c>
      <c r="CQ685" t="s">
        <v>113</v>
      </c>
      <c r="CR685" t="s">
        <v>119</v>
      </c>
      <c r="CS685">
        <v>46098</v>
      </c>
      <c r="CT685" t="s">
        <v>151</v>
      </c>
      <c r="CU685" t="s">
        <v>113</v>
      </c>
      <c r="CV685" t="s">
        <v>113</v>
      </c>
      <c r="CW685" t="s">
        <v>113</v>
      </c>
      <c r="CX685" t="s">
        <v>113</v>
      </c>
      <c r="CY685" t="s">
        <v>3834</v>
      </c>
      <c r="CZ685" t="s">
        <v>153</v>
      </c>
    </row>
    <row r="686" spans="1:104" x14ac:dyDescent="0.3">
      <c r="A686" t="s">
        <v>3913</v>
      </c>
      <c r="B686" t="s">
        <v>3914</v>
      </c>
      <c r="C686" t="s">
        <v>107</v>
      </c>
      <c r="D686" t="s">
        <v>108</v>
      </c>
      <c r="F686" t="s">
        <v>3915</v>
      </c>
      <c r="G686" t="s">
        <v>133</v>
      </c>
      <c r="I686" t="s">
        <v>3916</v>
      </c>
      <c r="J686" t="s">
        <v>216</v>
      </c>
      <c r="K686" t="s">
        <v>161</v>
      </c>
      <c r="M686" t="s">
        <v>138</v>
      </c>
      <c r="N686">
        <v>1</v>
      </c>
      <c r="O686" t="s">
        <v>373</v>
      </c>
      <c r="P686">
        <v>46107</v>
      </c>
      <c r="Q686" t="s">
        <v>140</v>
      </c>
      <c r="R686">
        <v>46110</v>
      </c>
      <c r="S686" t="s">
        <v>252</v>
      </c>
      <c r="T686" t="s">
        <v>179</v>
      </c>
      <c r="U686" t="s">
        <v>112</v>
      </c>
      <c r="V686" t="s">
        <v>143</v>
      </c>
      <c r="W686" t="s">
        <v>144</v>
      </c>
      <c r="X686" t="s">
        <v>312</v>
      </c>
      <c r="Y686" t="s">
        <v>144</v>
      </c>
      <c r="Z686" t="s">
        <v>144</v>
      </c>
      <c r="AB686" t="s">
        <v>1322</v>
      </c>
      <c r="AC686" t="s">
        <v>220</v>
      </c>
      <c r="AD686" t="s">
        <v>376</v>
      </c>
      <c r="AE686">
        <v>46119</v>
      </c>
      <c r="AF686">
        <v>46120</v>
      </c>
      <c r="AG686">
        <v>46120</v>
      </c>
      <c r="AH686">
        <v>46123</v>
      </c>
      <c r="AI686">
        <v>46122</v>
      </c>
      <c r="AJ686">
        <v>46122</v>
      </c>
      <c r="AK686">
        <v>46128</v>
      </c>
      <c r="AL686">
        <v>46125</v>
      </c>
      <c r="AM686">
        <v>46125</v>
      </c>
      <c r="AN686">
        <v>46132</v>
      </c>
      <c r="AO686">
        <v>46129</v>
      </c>
      <c r="AP686">
        <v>46129</v>
      </c>
      <c r="AQ686" t="s">
        <v>113</v>
      </c>
      <c r="AR686" t="s">
        <v>113</v>
      </c>
      <c r="AT686">
        <v>46119</v>
      </c>
      <c r="AU686">
        <v>46119</v>
      </c>
      <c r="AV686">
        <v>46119</v>
      </c>
      <c r="AW686">
        <v>46119</v>
      </c>
      <c r="AX686">
        <v>46119</v>
      </c>
      <c r="AY686">
        <v>46119</v>
      </c>
      <c r="AZ686">
        <v>46129</v>
      </c>
      <c r="BA686">
        <v>46128</v>
      </c>
      <c r="BB686">
        <v>46128</v>
      </c>
      <c r="BC686">
        <v>46114</v>
      </c>
      <c r="BD686">
        <v>46114</v>
      </c>
      <c r="BE686">
        <v>46114</v>
      </c>
      <c r="BF686" t="s">
        <v>196</v>
      </c>
      <c r="BG686">
        <v>46125</v>
      </c>
      <c r="BH686">
        <v>46127</v>
      </c>
      <c r="BI686">
        <v>46127</v>
      </c>
      <c r="BJ686" t="s">
        <v>1391</v>
      </c>
      <c r="BL686">
        <v>46128</v>
      </c>
      <c r="BM686">
        <v>46129</v>
      </c>
      <c r="BN686">
        <v>46129</v>
      </c>
      <c r="BO686">
        <v>46131</v>
      </c>
      <c r="BP686">
        <v>46130</v>
      </c>
      <c r="BQ686">
        <v>46130</v>
      </c>
      <c r="BR686">
        <v>46140</v>
      </c>
      <c r="BS686">
        <v>46139</v>
      </c>
      <c r="BT686">
        <v>46139</v>
      </c>
      <c r="BU686">
        <v>46139</v>
      </c>
      <c r="BV686">
        <v>46139</v>
      </c>
      <c r="BW686">
        <v>46139</v>
      </c>
      <c r="BX686" t="s">
        <v>3917</v>
      </c>
      <c r="CI686">
        <v>46136</v>
      </c>
      <c r="CJ686">
        <v>46136</v>
      </c>
      <c r="CK686">
        <v>46136</v>
      </c>
      <c r="CN686" t="s">
        <v>113</v>
      </c>
      <c r="CO686" t="s">
        <v>113</v>
      </c>
      <c r="CP686" t="s">
        <v>113</v>
      </c>
      <c r="CQ686" t="s">
        <v>113</v>
      </c>
      <c r="CR686" t="s">
        <v>119</v>
      </c>
      <c r="CS686">
        <v>46107</v>
      </c>
      <c r="CT686" t="s">
        <v>151</v>
      </c>
      <c r="CU686" t="s">
        <v>113</v>
      </c>
      <c r="CV686" t="s">
        <v>113</v>
      </c>
      <c r="CW686" t="s">
        <v>113</v>
      </c>
      <c r="CX686" t="s">
        <v>113</v>
      </c>
      <c r="CY686" t="s">
        <v>3834</v>
      </c>
      <c r="CZ686" t="s">
        <v>153</v>
      </c>
    </row>
    <row r="687" spans="1:104" x14ac:dyDescent="0.3">
      <c r="A687" t="s">
        <v>3918</v>
      </c>
      <c r="B687" t="s">
        <v>3919</v>
      </c>
      <c r="C687" t="s">
        <v>124</v>
      </c>
      <c r="D687" t="s">
        <v>108</v>
      </c>
      <c r="F687" t="s">
        <v>3920</v>
      </c>
      <c r="G687" t="s">
        <v>133</v>
      </c>
      <c r="I687" t="s">
        <v>3921</v>
      </c>
      <c r="J687" t="s">
        <v>3922</v>
      </c>
      <c r="K687" t="s">
        <v>161</v>
      </c>
      <c r="M687" t="s">
        <v>138</v>
      </c>
      <c r="N687">
        <v>1</v>
      </c>
      <c r="P687">
        <v>46113</v>
      </c>
      <c r="Q687" t="s">
        <v>140</v>
      </c>
      <c r="R687">
        <v>46113</v>
      </c>
      <c r="S687" t="s">
        <v>141</v>
      </c>
      <c r="T687" t="s">
        <v>179</v>
      </c>
      <c r="U687" t="s">
        <v>112</v>
      </c>
      <c r="V687" t="s">
        <v>143</v>
      </c>
      <c r="W687" t="s">
        <v>144</v>
      </c>
      <c r="X687" t="s">
        <v>144</v>
      </c>
      <c r="Y687" t="s">
        <v>144</v>
      </c>
      <c r="Z687" t="s">
        <v>144</v>
      </c>
      <c r="AA687" t="s">
        <v>144</v>
      </c>
      <c r="AB687" t="s">
        <v>1322</v>
      </c>
      <c r="AC687" t="s">
        <v>220</v>
      </c>
      <c r="AD687" t="s">
        <v>376</v>
      </c>
      <c r="AE687">
        <v>46121</v>
      </c>
      <c r="AF687">
        <v>46120</v>
      </c>
      <c r="AG687">
        <v>46120</v>
      </c>
      <c r="AH687">
        <v>46125</v>
      </c>
      <c r="AI687">
        <v>46122</v>
      </c>
      <c r="AJ687">
        <v>46122</v>
      </c>
      <c r="AK687">
        <v>46127</v>
      </c>
      <c r="AL687">
        <v>46128</v>
      </c>
      <c r="AM687">
        <v>46128</v>
      </c>
      <c r="AN687">
        <v>46131</v>
      </c>
      <c r="AO687">
        <v>46131</v>
      </c>
      <c r="AP687">
        <v>46131</v>
      </c>
      <c r="AQ687" t="s">
        <v>113</v>
      </c>
      <c r="AR687" t="s">
        <v>113</v>
      </c>
      <c r="AT687">
        <v>46121</v>
      </c>
      <c r="AU687">
        <v>46120</v>
      </c>
      <c r="AV687">
        <v>46120</v>
      </c>
      <c r="AW687">
        <v>46121</v>
      </c>
      <c r="AX687">
        <v>46120</v>
      </c>
      <c r="AY687">
        <v>46120</v>
      </c>
      <c r="AZ687">
        <v>46129</v>
      </c>
      <c r="BA687">
        <v>46129</v>
      </c>
      <c r="BB687">
        <v>46129</v>
      </c>
      <c r="BC687">
        <v>46122</v>
      </c>
      <c r="BD687">
        <v>46120</v>
      </c>
      <c r="BE687">
        <v>46120</v>
      </c>
      <c r="BF687" t="s">
        <v>149</v>
      </c>
      <c r="BG687">
        <v>46128</v>
      </c>
      <c r="BH687">
        <v>46127</v>
      </c>
      <c r="BI687">
        <v>46127</v>
      </c>
      <c r="BJ687" t="s">
        <v>1391</v>
      </c>
      <c r="BL687">
        <v>46131</v>
      </c>
      <c r="BM687">
        <v>46131</v>
      </c>
      <c r="BN687">
        <v>46131</v>
      </c>
      <c r="BO687">
        <v>46133</v>
      </c>
      <c r="BP687">
        <v>46132</v>
      </c>
      <c r="BQ687">
        <v>46132</v>
      </c>
      <c r="BR687">
        <v>46142</v>
      </c>
      <c r="BS687">
        <v>46142</v>
      </c>
      <c r="BT687">
        <v>46142</v>
      </c>
      <c r="BU687">
        <v>46141</v>
      </c>
      <c r="BV687">
        <v>46139</v>
      </c>
      <c r="BW687">
        <v>46139</v>
      </c>
      <c r="BX687" t="s">
        <v>3923</v>
      </c>
      <c r="CN687" t="s">
        <v>113</v>
      </c>
      <c r="CO687" t="s">
        <v>113</v>
      </c>
      <c r="CP687" t="s">
        <v>113</v>
      </c>
      <c r="CQ687" t="s">
        <v>113</v>
      </c>
      <c r="CR687" t="s">
        <v>119</v>
      </c>
      <c r="CS687">
        <v>46113</v>
      </c>
      <c r="CT687" t="s">
        <v>151</v>
      </c>
      <c r="CU687" t="s">
        <v>113</v>
      </c>
      <c r="CV687" t="s">
        <v>113</v>
      </c>
      <c r="CW687" t="s">
        <v>113</v>
      </c>
      <c r="CX687" t="s">
        <v>113</v>
      </c>
      <c r="CY687" t="s">
        <v>3834</v>
      </c>
      <c r="CZ687" t="s">
        <v>153</v>
      </c>
    </row>
    <row r="688" spans="1:104" x14ac:dyDescent="0.3">
      <c r="A688" t="s">
        <v>3924</v>
      </c>
      <c r="B688" t="s">
        <v>3925</v>
      </c>
      <c r="C688" t="s">
        <v>107</v>
      </c>
      <c r="D688" t="s">
        <v>108</v>
      </c>
      <c r="F688" t="s">
        <v>3926</v>
      </c>
      <c r="G688" t="s">
        <v>133</v>
      </c>
      <c r="I688" t="s">
        <v>3927</v>
      </c>
      <c r="J688" t="s">
        <v>538</v>
      </c>
      <c r="K688" t="s">
        <v>137</v>
      </c>
      <c r="L688" t="s">
        <v>3928</v>
      </c>
      <c r="M688" t="s">
        <v>138</v>
      </c>
      <c r="P688" t="s">
        <v>113</v>
      </c>
      <c r="Q688" t="s">
        <v>116</v>
      </c>
      <c r="S688" t="s">
        <v>117</v>
      </c>
      <c r="T688" t="s">
        <v>113</v>
      </c>
      <c r="AD688" t="s">
        <v>113</v>
      </c>
      <c r="AG688" t="s">
        <v>119</v>
      </c>
      <c r="AI688">
        <v>45911</v>
      </c>
      <c r="AJ688" t="s">
        <v>119</v>
      </c>
      <c r="BK688">
        <v>50</v>
      </c>
      <c r="CN688" t="s">
        <v>113</v>
      </c>
      <c r="CO688" t="s">
        <v>113</v>
      </c>
      <c r="CP688" t="s">
        <v>113</v>
      </c>
      <c r="CQ688" t="s">
        <v>113</v>
      </c>
      <c r="CR688" t="s">
        <v>188</v>
      </c>
      <c r="CS688">
        <v>0</v>
      </c>
      <c r="CT688" t="s">
        <v>380</v>
      </c>
      <c r="CU688" t="s">
        <v>113</v>
      </c>
      <c r="CV688" t="s">
        <v>113</v>
      </c>
      <c r="CW688" t="s">
        <v>113</v>
      </c>
      <c r="CX688" t="s">
        <v>113</v>
      </c>
      <c r="CY688" t="s">
        <v>515</v>
      </c>
      <c r="CZ688" t="s">
        <v>121</v>
      </c>
    </row>
    <row r="689" spans="1:105" x14ac:dyDescent="0.3">
      <c r="A689" t="s">
        <v>3929</v>
      </c>
      <c r="B689" t="s">
        <v>3930</v>
      </c>
      <c r="C689" t="s">
        <v>213</v>
      </c>
      <c r="D689" t="s">
        <v>108</v>
      </c>
      <c r="F689" t="s">
        <v>3931</v>
      </c>
      <c r="G689" t="s">
        <v>133</v>
      </c>
      <c r="I689" t="s">
        <v>3932</v>
      </c>
      <c r="J689" t="s">
        <v>216</v>
      </c>
      <c r="K689" t="s">
        <v>161</v>
      </c>
      <c r="M689" t="s">
        <v>138</v>
      </c>
      <c r="N689">
        <v>1</v>
      </c>
      <c r="P689">
        <v>46113</v>
      </c>
      <c r="Q689" t="s">
        <v>140</v>
      </c>
      <c r="R689">
        <v>46113</v>
      </c>
      <c r="S689" t="s">
        <v>141</v>
      </c>
      <c r="T689" t="s">
        <v>179</v>
      </c>
      <c r="U689" t="s">
        <v>112</v>
      </c>
      <c r="V689" t="s">
        <v>143</v>
      </c>
      <c r="W689" t="s">
        <v>144</v>
      </c>
      <c r="X689" t="s">
        <v>144</v>
      </c>
      <c r="Y689" t="s">
        <v>144</v>
      </c>
      <c r="Z689" t="s">
        <v>144</v>
      </c>
      <c r="AB689" t="s">
        <v>1322</v>
      </c>
      <c r="AC689" t="s">
        <v>220</v>
      </c>
      <c r="AD689" t="s">
        <v>376</v>
      </c>
      <c r="AE689">
        <v>46121</v>
      </c>
      <c r="AF689">
        <v>46120</v>
      </c>
      <c r="AG689">
        <v>46120</v>
      </c>
      <c r="AH689">
        <v>46125</v>
      </c>
      <c r="AI689">
        <v>46122</v>
      </c>
      <c r="AJ689">
        <v>46122</v>
      </c>
      <c r="AK689">
        <v>46127</v>
      </c>
      <c r="AL689">
        <v>46129</v>
      </c>
      <c r="AM689">
        <v>46129</v>
      </c>
      <c r="AN689">
        <v>46131</v>
      </c>
      <c r="AO689">
        <v>46133</v>
      </c>
      <c r="AP689">
        <v>46133</v>
      </c>
      <c r="AQ689" t="s">
        <v>113</v>
      </c>
      <c r="AR689" t="s">
        <v>113</v>
      </c>
      <c r="AT689">
        <v>46121</v>
      </c>
      <c r="AU689">
        <v>46120</v>
      </c>
      <c r="AV689">
        <v>46120</v>
      </c>
      <c r="AW689">
        <v>46121</v>
      </c>
      <c r="AX689">
        <v>46120</v>
      </c>
      <c r="AY689">
        <v>46120</v>
      </c>
      <c r="AZ689">
        <v>46129</v>
      </c>
      <c r="BA689">
        <v>46139</v>
      </c>
      <c r="BB689">
        <v>46139</v>
      </c>
      <c r="BC689">
        <v>46122</v>
      </c>
      <c r="BD689">
        <v>46120</v>
      </c>
      <c r="BE689">
        <v>46120</v>
      </c>
      <c r="BF689" t="s">
        <v>149</v>
      </c>
      <c r="BG689">
        <v>46127</v>
      </c>
      <c r="BH689">
        <v>46128</v>
      </c>
      <c r="BI689">
        <v>46128</v>
      </c>
      <c r="BJ689" t="s">
        <v>1391</v>
      </c>
      <c r="BL689">
        <v>46130</v>
      </c>
      <c r="BM689">
        <v>46138</v>
      </c>
      <c r="BN689">
        <v>46138</v>
      </c>
      <c r="BO689">
        <v>46132</v>
      </c>
      <c r="BP689">
        <v>46139</v>
      </c>
      <c r="BQ689">
        <v>46139</v>
      </c>
      <c r="BR689">
        <v>46142</v>
      </c>
      <c r="BS689">
        <v>46142</v>
      </c>
      <c r="BT689">
        <v>46142</v>
      </c>
      <c r="BU689">
        <v>46141</v>
      </c>
      <c r="BV689">
        <v>46142</v>
      </c>
      <c r="BW689">
        <v>46142</v>
      </c>
      <c r="BX689" t="s">
        <v>3933</v>
      </c>
      <c r="CN689" t="s">
        <v>113</v>
      </c>
      <c r="CO689" t="s">
        <v>113</v>
      </c>
      <c r="CP689" t="s">
        <v>113</v>
      </c>
      <c r="CQ689" t="s">
        <v>113</v>
      </c>
      <c r="CR689">
        <v>46223</v>
      </c>
      <c r="CS689">
        <v>46113</v>
      </c>
      <c r="CT689" t="s">
        <v>151</v>
      </c>
      <c r="CU689" t="s">
        <v>113</v>
      </c>
      <c r="CV689" t="s">
        <v>113</v>
      </c>
      <c r="CW689" t="s">
        <v>113</v>
      </c>
      <c r="CX689" t="s">
        <v>113</v>
      </c>
      <c r="CY689" t="s">
        <v>3834</v>
      </c>
      <c r="CZ689" t="s">
        <v>153</v>
      </c>
    </row>
    <row r="690" spans="1:105" x14ac:dyDescent="0.3">
      <c r="A690" t="s">
        <v>3934</v>
      </c>
      <c r="B690" t="s">
        <v>3935</v>
      </c>
      <c r="C690" t="s">
        <v>107</v>
      </c>
      <c r="D690" t="s">
        <v>108</v>
      </c>
      <c r="F690" t="s">
        <v>3936</v>
      </c>
      <c r="G690" t="s">
        <v>133</v>
      </c>
      <c r="J690" t="s">
        <v>177</v>
      </c>
      <c r="K690" t="s">
        <v>161</v>
      </c>
      <c r="L690" t="s">
        <v>2626</v>
      </c>
      <c r="M690" t="s">
        <v>138</v>
      </c>
      <c r="N690">
        <v>1</v>
      </c>
      <c r="P690">
        <v>46098</v>
      </c>
      <c r="Q690" t="s">
        <v>140</v>
      </c>
      <c r="R690">
        <v>46099</v>
      </c>
      <c r="S690" t="s">
        <v>141</v>
      </c>
      <c r="T690" t="s">
        <v>179</v>
      </c>
      <c r="U690" t="s">
        <v>112</v>
      </c>
      <c r="V690" t="s">
        <v>143</v>
      </c>
      <c r="W690" t="s">
        <v>312</v>
      </c>
      <c r="X690" t="s">
        <v>144</v>
      </c>
      <c r="Y690" t="s">
        <v>144</v>
      </c>
      <c r="Z690" t="s">
        <v>144</v>
      </c>
      <c r="AA690" t="s">
        <v>144</v>
      </c>
      <c r="AB690" t="s">
        <v>180</v>
      </c>
      <c r="AC690" t="s">
        <v>146</v>
      </c>
      <c r="AD690" t="s">
        <v>181</v>
      </c>
      <c r="AE690">
        <v>46106</v>
      </c>
      <c r="AF690">
        <v>46106</v>
      </c>
      <c r="AG690">
        <v>46106</v>
      </c>
      <c r="AH690">
        <v>46109</v>
      </c>
      <c r="AI690">
        <v>46109</v>
      </c>
      <c r="AJ690">
        <v>46109</v>
      </c>
      <c r="AK690">
        <v>46118</v>
      </c>
      <c r="AL690">
        <v>46118</v>
      </c>
      <c r="AM690">
        <v>46118</v>
      </c>
      <c r="AN690">
        <v>46122</v>
      </c>
      <c r="AO690">
        <v>46122</v>
      </c>
      <c r="AP690">
        <v>46122</v>
      </c>
      <c r="AT690">
        <v>46109</v>
      </c>
      <c r="AU690">
        <v>46111</v>
      </c>
      <c r="AV690">
        <v>46111</v>
      </c>
      <c r="AW690">
        <v>46109</v>
      </c>
      <c r="AX690">
        <v>46111</v>
      </c>
      <c r="AY690">
        <v>46111</v>
      </c>
      <c r="AZ690">
        <v>46122</v>
      </c>
      <c r="BA690">
        <v>46122</v>
      </c>
      <c r="BB690">
        <v>46122</v>
      </c>
      <c r="BC690">
        <v>46116</v>
      </c>
      <c r="BD690">
        <v>46113</v>
      </c>
      <c r="BE690">
        <v>46113</v>
      </c>
      <c r="BF690" t="s">
        <v>196</v>
      </c>
      <c r="BG690">
        <v>46119</v>
      </c>
      <c r="BH690">
        <v>46119</v>
      </c>
      <c r="BI690">
        <v>46119</v>
      </c>
      <c r="BJ690" t="s">
        <v>180</v>
      </c>
      <c r="BK690">
        <v>50</v>
      </c>
      <c r="BL690">
        <v>46134</v>
      </c>
      <c r="BM690">
        <v>46125</v>
      </c>
      <c r="BN690">
        <v>46125</v>
      </c>
      <c r="BO690">
        <v>46137</v>
      </c>
      <c r="BP690">
        <v>46126</v>
      </c>
      <c r="BQ690">
        <v>46126</v>
      </c>
      <c r="BR690">
        <v>46141</v>
      </c>
      <c r="BS690">
        <v>46135</v>
      </c>
      <c r="BT690">
        <v>46135</v>
      </c>
      <c r="BU690">
        <v>46139</v>
      </c>
      <c r="BV690">
        <v>46132</v>
      </c>
      <c r="BW690">
        <v>46132</v>
      </c>
      <c r="BX690" t="s">
        <v>3937</v>
      </c>
      <c r="CN690" t="s">
        <v>113</v>
      </c>
      <c r="CO690" t="s">
        <v>113</v>
      </c>
      <c r="CP690" t="s">
        <v>113</v>
      </c>
      <c r="CQ690" t="s">
        <v>113</v>
      </c>
      <c r="CR690" t="s">
        <v>119</v>
      </c>
      <c r="CS690">
        <v>46098</v>
      </c>
      <c r="CT690" t="s">
        <v>151</v>
      </c>
      <c r="CU690" t="s">
        <v>113</v>
      </c>
      <c r="CV690" t="s">
        <v>113</v>
      </c>
      <c r="CW690" t="s">
        <v>113</v>
      </c>
      <c r="CX690" t="s">
        <v>113</v>
      </c>
      <c r="CY690" t="s">
        <v>183</v>
      </c>
      <c r="CZ690" t="s">
        <v>153</v>
      </c>
    </row>
    <row r="691" spans="1:105" x14ac:dyDescent="0.3">
      <c r="A691" t="s">
        <v>3938</v>
      </c>
      <c r="B691" t="s">
        <v>3939</v>
      </c>
      <c r="C691" t="s">
        <v>124</v>
      </c>
      <c r="D691" t="s">
        <v>108</v>
      </c>
      <c r="F691" t="s">
        <v>3940</v>
      </c>
      <c r="G691" t="s">
        <v>133</v>
      </c>
      <c r="I691" t="s">
        <v>3941</v>
      </c>
      <c r="J691" t="s">
        <v>216</v>
      </c>
      <c r="K691" t="s">
        <v>161</v>
      </c>
      <c r="M691" t="s">
        <v>138</v>
      </c>
      <c r="N691">
        <v>1</v>
      </c>
      <c r="O691" t="s">
        <v>373</v>
      </c>
      <c r="P691">
        <v>46099</v>
      </c>
      <c r="Q691" t="s">
        <v>140</v>
      </c>
      <c r="R691">
        <v>46099</v>
      </c>
      <c r="S691" t="s">
        <v>141</v>
      </c>
      <c r="T691" t="s">
        <v>179</v>
      </c>
      <c r="U691" t="s">
        <v>112</v>
      </c>
      <c r="V691" t="s">
        <v>143</v>
      </c>
      <c r="W691" t="s">
        <v>144</v>
      </c>
      <c r="X691" t="s">
        <v>144</v>
      </c>
      <c r="Y691" t="s">
        <v>144</v>
      </c>
      <c r="Z691" t="s">
        <v>144</v>
      </c>
      <c r="AA691" t="s">
        <v>144</v>
      </c>
      <c r="AB691" t="s">
        <v>1322</v>
      </c>
      <c r="AC691" t="s">
        <v>220</v>
      </c>
      <c r="AD691" t="s">
        <v>376</v>
      </c>
      <c r="AE691">
        <v>46108</v>
      </c>
      <c r="AF691">
        <v>46108</v>
      </c>
      <c r="AG691">
        <v>46108</v>
      </c>
      <c r="AH691">
        <v>46112</v>
      </c>
      <c r="AI691">
        <v>46112</v>
      </c>
      <c r="AJ691">
        <v>46112</v>
      </c>
      <c r="AK691">
        <v>46121</v>
      </c>
      <c r="AL691">
        <v>46121</v>
      </c>
      <c r="AM691">
        <v>46121</v>
      </c>
      <c r="AN691">
        <v>46125</v>
      </c>
      <c r="AO691">
        <v>46125</v>
      </c>
      <c r="AP691">
        <v>46125</v>
      </c>
      <c r="AQ691" t="s">
        <v>113</v>
      </c>
      <c r="AR691" t="s">
        <v>113</v>
      </c>
      <c r="AT691">
        <v>46104</v>
      </c>
      <c r="AU691">
        <v>46108</v>
      </c>
      <c r="AV691">
        <v>46108</v>
      </c>
      <c r="AW691">
        <v>46104</v>
      </c>
      <c r="AX691">
        <v>46108</v>
      </c>
      <c r="AY691">
        <v>46108</v>
      </c>
      <c r="AZ691">
        <v>46122</v>
      </c>
      <c r="BA691">
        <v>46119</v>
      </c>
      <c r="BB691">
        <v>46119</v>
      </c>
      <c r="BC691">
        <v>46108</v>
      </c>
      <c r="BD691">
        <v>46111</v>
      </c>
      <c r="BE691">
        <v>46111</v>
      </c>
      <c r="BF691" t="s">
        <v>149</v>
      </c>
      <c r="BG691">
        <v>46114</v>
      </c>
      <c r="BH691">
        <v>46119</v>
      </c>
      <c r="BI691">
        <v>46119</v>
      </c>
      <c r="BJ691" t="s">
        <v>1391</v>
      </c>
      <c r="BL691">
        <v>46122</v>
      </c>
      <c r="BM691">
        <v>46126</v>
      </c>
      <c r="BN691">
        <v>46126</v>
      </c>
      <c r="BO691">
        <v>46124</v>
      </c>
      <c r="BP691">
        <v>46128</v>
      </c>
      <c r="BQ691">
        <v>46128</v>
      </c>
      <c r="BR691">
        <v>46129</v>
      </c>
      <c r="BS691">
        <v>46137</v>
      </c>
      <c r="BT691">
        <v>46137</v>
      </c>
      <c r="BU691">
        <v>46127</v>
      </c>
      <c r="BV691">
        <v>46136</v>
      </c>
      <c r="BW691">
        <v>46136</v>
      </c>
      <c r="BX691" t="s">
        <v>3942</v>
      </c>
      <c r="CN691" t="s">
        <v>113</v>
      </c>
      <c r="CO691" t="s">
        <v>113</v>
      </c>
      <c r="CP691" t="s">
        <v>113</v>
      </c>
      <c r="CQ691" t="s">
        <v>113</v>
      </c>
      <c r="CR691" t="s">
        <v>119</v>
      </c>
      <c r="CS691">
        <v>46099</v>
      </c>
      <c r="CT691" t="s">
        <v>151</v>
      </c>
      <c r="CU691" t="s">
        <v>113</v>
      </c>
      <c r="CV691" t="s">
        <v>113</v>
      </c>
      <c r="CW691" t="s">
        <v>113</v>
      </c>
      <c r="CX691" t="s">
        <v>113</v>
      </c>
      <c r="CY691" t="s">
        <v>3834</v>
      </c>
      <c r="CZ691" t="s">
        <v>153</v>
      </c>
    </row>
    <row r="692" spans="1:105" x14ac:dyDescent="0.3">
      <c r="A692" t="s">
        <v>3943</v>
      </c>
      <c r="B692" t="s">
        <v>3944</v>
      </c>
      <c r="C692" t="s">
        <v>124</v>
      </c>
      <c r="D692" t="s">
        <v>108</v>
      </c>
      <c r="F692" t="s">
        <v>3945</v>
      </c>
      <c r="G692" t="s">
        <v>133</v>
      </c>
      <c r="I692" t="s">
        <v>3946</v>
      </c>
      <c r="J692" t="s">
        <v>216</v>
      </c>
      <c r="K692" t="s">
        <v>161</v>
      </c>
      <c r="M692" t="s">
        <v>138</v>
      </c>
      <c r="P692">
        <v>46114</v>
      </c>
      <c r="Q692" t="s">
        <v>140</v>
      </c>
      <c r="R692">
        <v>46126</v>
      </c>
      <c r="S692" t="s">
        <v>141</v>
      </c>
      <c r="T692" t="s">
        <v>1422</v>
      </c>
      <c r="U692" t="s">
        <v>112</v>
      </c>
      <c r="V692" t="s">
        <v>143</v>
      </c>
      <c r="W692" t="s">
        <v>144</v>
      </c>
      <c r="X692" t="s">
        <v>312</v>
      </c>
      <c r="Y692" t="s">
        <v>144</v>
      </c>
      <c r="Z692" t="s">
        <v>144</v>
      </c>
      <c r="AA692" t="s">
        <v>144</v>
      </c>
      <c r="AB692" t="s">
        <v>1322</v>
      </c>
      <c r="AC692" t="s">
        <v>220</v>
      </c>
      <c r="AD692" t="s">
        <v>376</v>
      </c>
      <c r="AE692">
        <v>46136</v>
      </c>
      <c r="AF692">
        <v>46136</v>
      </c>
      <c r="AG692">
        <v>46136</v>
      </c>
      <c r="AH692">
        <v>46139</v>
      </c>
      <c r="AI692">
        <v>46139</v>
      </c>
      <c r="AJ692">
        <v>46139</v>
      </c>
      <c r="AK692">
        <v>46146</v>
      </c>
      <c r="AL692">
        <v>46146</v>
      </c>
      <c r="AM692">
        <v>46146</v>
      </c>
      <c r="AN692">
        <v>46149</v>
      </c>
      <c r="AO692">
        <v>46148</v>
      </c>
      <c r="AP692">
        <v>46148</v>
      </c>
      <c r="AQ692" t="s">
        <v>148</v>
      </c>
      <c r="AR692" t="s">
        <v>113</v>
      </c>
      <c r="AS692" t="s">
        <v>113</v>
      </c>
      <c r="AT692">
        <v>46134</v>
      </c>
      <c r="AU692">
        <v>46134</v>
      </c>
      <c r="AV692">
        <v>46134</v>
      </c>
      <c r="AW692">
        <v>46134</v>
      </c>
      <c r="AX692">
        <v>46134</v>
      </c>
      <c r="AY692">
        <v>46134</v>
      </c>
      <c r="AZ692">
        <v>46142</v>
      </c>
      <c r="BA692">
        <v>46142</v>
      </c>
      <c r="BB692">
        <v>46142</v>
      </c>
      <c r="BC692">
        <v>46137</v>
      </c>
      <c r="BD692">
        <v>46137</v>
      </c>
      <c r="BE692">
        <v>46137</v>
      </c>
      <c r="BF692" t="s">
        <v>196</v>
      </c>
      <c r="BG692">
        <v>46146</v>
      </c>
      <c r="BH692">
        <v>46146</v>
      </c>
      <c r="BI692">
        <v>46146</v>
      </c>
      <c r="BJ692" t="s">
        <v>1391</v>
      </c>
      <c r="BL692">
        <v>46151</v>
      </c>
      <c r="BM692">
        <v>46151</v>
      </c>
      <c r="BN692">
        <v>46151</v>
      </c>
      <c r="BO692">
        <v>46153</v>
      </c>
      <c r="BP692">
        <v>46153</v>
      </c>
      <c r="BQ692">
        <v>46153</v>
      </c>
      <c r="BR692">
        <v>46156</v>
      </c>
      <c r="BS692">
        <v>46160</v>
      </c>
      <c r="BT692">
        <v>46160</v>
      </c>
      <c r="BU692">
        <v>46155</v>
      </c>
      <c r="BV692">
        <v>46157</v>
      </c>
      <c r="BW692">
        <v>46157</v>
      </c>
      <c r="BX692" t="s">
        <v>3947</v>
      </c>
      <c r="CN692" t="s">
        <v>113</v>
      </c>
      <c r="CO692" t="s">
        <v>113</v>
      </c>
      <c r="CP692" t="s">
        <v>113</v>
      </c>
      <c r="CQ692" t="s">
        <v>113</v>
      </c>
      <c r="CR692" t="s">
        <v>119</v>
      </c>
      <c r="CS692">
        <v>46119</v>
      </c>
      <c r="CT692" t="s">
        <v>151</v>
      </c>
      <c r="CU692" t="s">
        <v>113</v>
      </c>
      <c r="CV692" t="s">
        <v>113</v>
      </c>
      <c r="CW692" t="s">
        <v>113</v>
      </c>
      <c r="CX692" t="s">
        <v>113</v>
      </c>
      <c r="CY692" t="s">
        <v>3834</v>
      </c>
      <c r="CZ692" t="s">
        <v>153</v>
      </c>
    </row>
    <row r="693" spans="1:105" x14ac:dyDescent="0.3">
      <c r="A693" t="s">
        <v>3948</v>
      </c>
      <c r="B693" t="s">
        <v>3949</v>
      </c>
      <c r="C693" t="s">
        <v>107</v>
      </c>
      <c r="D693" t="s">
        <v>108</v>
      </c>
      <c r="F693" t="s">
        <v>3950</v>
      </c>
      <c r="G693" t="s">
        <v>133</v>
      </c>
      <c r="I693" t="s">
        <v>3951</v>
      </c>
      <c r="J693" t="s">
        <v>216</v>
      </c>
      <c r="K693" t="s">
        <v>161</v>
      </c>
      <c r="M693" t="s">
        <v>138</v>
      </c>
      <c r="N693">
        <v>3</v>
      </c>
      <c r="O693" t="s">
        <v>373</v>
      </c>
      <c r="P693">
        <v>46107</v>
      </c>
      <c r="Q693" t="s">
        <v>140</v>
      </c>
      <c r="R693">
        <v>46110</v>
      </c>
      <c r="S693" t="s">
        <v>141</v>
      </c>
      <c r="T693" t="s">
        <v>179</v>
      </c>
      <c r="U693" t="s">
        <v>112</v>
      </c>
      <c r="V693" t="s">
        <v>143</v>
      </c>
      <c r="W693" t="s">
        <v>144</v>
      </c>
      <c r="X693" t="s">
        <v>312</v>
      </c>
      <c r="Y693" t="s">
        <v>144</v>
      </c>
      <c r="Z693" t="s">
        <v>144</v>
      </c>
      <c r="AB693" t="s">
        <v>1322</v>
      </c>
      <c r="AC693" t="s">
        <v>220</v>
      </c>
      <c r="AD693" t="s">
        <v>376</v>
      </c>
      <c r="AE693">
        <v>46119</v>
      </c>
      <c r="AF693">
        <v>46120</v>
      </c>
      <c r="AG693">
        <v>46120</v>
      </c>
      <c r="AH693">
        <v>46123</v>
      </c>
      <c r="AI693">
        <v>46122</v>
      </c>
      <c r="AJ693">
        <v>46122</v>
      </c>
      <c r="AK693">
        <v>46128</v>
      </c>
      <c r="AL693">
        <v>46120</v>
      </c>
      <c r="AM693">
        <v>46120</v>
      </c>
      <c r="AN693">
        <v>46132</v>
      </c>
      <c r="AO693">
        <v>46123</v>
      </c>
      <c r="AP693">
        <v>46122</v>
      </c>
      <c r="AQ693" t="s">
        <v>113</v>
      </c>
      <c r="AR693" t="s">
        <v>113</v>
      </c>
      <c r="AT693">
        <v>46119</v>
      </c>
      <c r="AU693">
        <v>46119</v>
      </c>
      <c r="AV693">
        <v>46119</v>
      </c>
      <c r="AW693">
        <v>46119</v>
      </c>
      <c r="AX693">
        <v>46119</v>
      </c>
      <c r="AY693">
        <v>46119</v>
      </c>
      <c r="AZ693">
        <v>46129</v>
      </c>
      <c r="BA693">
        <v>46134</v>
      </c>
      <c r="BB693">
        <v>46134</v>
      </c>
      <c r="BC693">
        <v>46114</v>
      </c>
      <c r="BD693">
        <v>46114</v>
      </c>
      <c r="BE693">
        <v>46114</v>
      </c>
      <c r="BF693" t="s">
        <v>149</v>
      </c>
      <c r="BG693">
        <v>46125</v>
      </c>
      <c r="BH693">
        <v>46129</v>
      </c>
      <c r="BI693">
        <v>46129</v>
      </c>
      <c r="BJ693" t="s">
        <v>1391</v>
      </c>
      <c r="BL693">
        <v>46128</v>
      </c>
      <c r="BM693">
        <v>46136</v>
      </c>
      <c r="BN693">
        <v>46136</v>
      </c>
      <c r="BO693">
        <v>46131</v>
      </c>
      <c r="BP693">
        <v>46137</v>
      </c>
      <c r="BQ693">
        <v>46137</v>
      </c>
      <c r="BR693">
        <v>46142</v>
      </c>
      <c r="BS693">
        <v>46142</v>
      </c>
      <c r="BT693">
        <v>46142</v>
      </c>
      <c r="BU693">
        <v>46141</v>
      </c>
      <c r="BV693">
        <v>46142</v>
      </c>
      <c r="BW693">
        <v>46142</v>
      </c>
      <c r="BX693" t="s">
        <v>3952</v>
      </c>
      <c r="CN693" t="s">
        <v>113</v>
      </c>
      <c r="CO693" t="s">
        <v>113</v>
      </c>
      <c r="CP693" t="s">
        <v>113</v>
      </c>
      <c r="CQ693" t="s">
        <v>113</v>
      </c>
      <c r="CR693" t="s">
        <v>119</v>
      </c>
      <c r="CS693">
        <v>46107</v>
      </c>
      <c r="CT693" t="s">
        <v>151</v>
      </c>
      <c r="CU693" t="s">
        <v>113</v>
      </c>
      <c r="CV693" t="s">
        <v>113</v>
      </c>
      <c r="CW693" t="s">
        <v>113</v>
      </c>
      <c r="CX693" t="s">
        <v>113</v>
      </c>
      <c r="CY693" t="s">
        <v>3834</v>
      </c>
      <c r="CZ693" t="s">
        <v>153</v>
      </c>
    </row>
    <row r="694" spans="1:105" x14ac:dyDescent="0.3">
      <c r="A694" t="s">
        <v>3953</v>
      </c>
      <c r="B694" t="s">
        <v>3954</v>
      </c>
      <c r="C694" t="s">
        <v>107</v>
      </c>
      <c r="D694" t="s">
        <v>108</v>
      </c>
      <c r="F694" t="s">
        <v>3955</v>
      </c>
      <c r="G694" t="s">
        <v>133</v>
      </c>
      <c r="I694" t="s">
        <v>3956</v>
      </c>
      <c r="J694" t="s">
        <v>216</v>
      </c>
      <c r="K694" t="s">
        <v>161</v>
      </c>
      <c r="M694" t="s">
        <v>138</v>
      </c>
      <c r="N694">
        <v>1</v>
      </c>
      <c r="O694" t="s">
        <v>373</v>
      </c>
      <c r="P694">
        <v>46098</v>
      </c>
      <c r="Q694" t="s">
        <v>140</v>
      </c>
      <c r="R694">
        <v>46099</v>
      </c>
      <c r="S694" t="s">
        <v>252</v>
      </c>
      <c r="T694" t="s">
        <v>179</v>
      </c>
      <c r="U694" t="s">
        <v>112</v>
      </c>
      <c r="V694" t="s">
        <v>143</v>
      </c>
      <c r="W694" t="s">
        <v>144</v>
      </c>
      <c r="X694" t="s">
        <v>144</v>
      </c>
      <c r="Y694" t="s">
        <v>144</v>
      </c>
      <c r="Z694" t="s">
        <v>144</v>
      </c>
      <c r="AA694" t="s">
        <v>144</v>
      </c>
      <c r="AB694" t="s">
        <v>1322</v>
      </c>
      <c r="AC694" t="s">
        <v>220</v>
      </c>
      <c r="AD694" t="s">
        <v>376</v>
      </c>
      <c r="AE694">
        <v>46108</v>
      </c>
      <c r="AF694">
        <v>46108</v>
      </c>
      <c r="AG694">
        <v>46108</v>
      </c>
      <c r="AH694">
        <v>46112</v>
      </c>
      <c r="AI694">
        <v>46112</v>
      </c>
      <c r="AJ694">
        <v>46112</v>
      </c>
      <c r="AK694">
        <v>46121</v>
      </c>
      <c r="AL694">
        <v>46121</v>
      </c>
      <c r="AM694">
        <v>46121</v>
      </c>
      <c r="AN694">
        <v>46125</v>
      </c>
      <c r="AO694">
        <v>46124</v>
      </c>
      <c r="AP694">
        <v>46124</v>
      </c>
      <c r="AQ694" t="s">
        <v>113</v>
      </c>
      <c r="AR694" t="s">
        <v>113</v>
      </c>
      <c r="AT694">
        <v>46106</v>
      </c>
      <c r="AU694">
        <v>46107</v>
      </c>
      <c r="AV694">
        <v>46107</v>
      </c>
      <c r="AW694">
        <v>46106</v>
      </c>
      <c r="AX694">
        <v>46107</v>
      </c>
      <c r="AY694">
        <v>46107</v>
      </c>
      <c r="AZ694">
        <v>46122</v>
      </c>
      <c r="BA694">
        <v>46119</v>
      </c>
      <c r="BB694">
        <v>46119</v>
      </c>
      <c r="BC694">
        <v>46108</v>
      </c>
      <c r="BD694">
        <v>46105</v>
      </c>
      <c r="BE694">
        <v>46105</v>
      </c>
      <c r="BF694" t="s">
        <v>196</v>
      </c>
      <c r="BG694">
        <v>46108</v>
      </c>
      <c r="BH694">
        <v>46114</v>
      </c>
      <c r="BI694">
        <v>46114</v>
      </c>
      <c r="BJ694" t="s">
        <v>1391</v>
      </c>
      <c r="BL694">
        <v>46118</v>
      </c>
      <c r="BM694">
        <v>46124</v>
      </c>
      <c r="BN694">
        <v>46124</v>
      </c>
      <c r="BO694">
        <v>46120</v>
      </c>
      <c r="BP694">
        <v>46125</v>
      </c>
      <c r="BQ694">
        <v>46125</v>
      </c>
      <c r="BR694">
        <v>46125</v>
      </c>
      <c r="BS694">
        <v>46136</v>
      </c>
      <c r="BT694">
        <v>46136</v>
      </c>
      <c r="BU694">
        <v>46123</v>
      </c>
      <c r="BV694">
        <v>46129</v>
      </c>
      <c r="BW694">
        <v>46129</v>
      </c>
      <c r="BX694" t="s">
        <v>3957</v>
      </c>
      <c r="CI694">
        <v>46135</v>
      </c>
      <c r="CJ694">
        <v>46135</v>
      </c>
      <c r="CK694">
        <v>46135</v>
      </c>
      <c r="CN694" t="s">
        <v>113</v>
      </c>
      <c r="CO694" t="s">
        <v>113</v>
      </c>
      <c r="CP694" t="s">
        <v>113</v>
      </c>
      <c r="CQ694" t="s">
        <v>113</v>
      </c>
      <c r="CR694" t="s">
        <v>119</v>
      </c>
      <c r="CS694">
        <v>46098</v>
      </c>
      <c r="CT694" t="s">
        <v>151</v>
      </c>
      <c r="CU694" t="s">
        <v>113</v>
      </c>
      <c r="CV694" t="s">
        <v>113</v>
      </c>
      <c r="CW694" t="s">
        <v>113</v>
      </c>
      <c r="CX694" t="s">
        <v>113</v>
      </c>
      <c r="CY694" t="s">
        <v>3834</v>
      </c>
      <c r="CZ694" t="s">
        <v>153</v>
      </c>
    </row>
    <row r="695" spans="1:105" x14ac:dyDescent="0.3">
      <c r="A695" t="s">
        <v>3958</v>
      </c>
      <c r="B695" t="s">
        <v>3959</v>
      </c>
      <c r="C695" t="s">
        <v>107</v>
      </c>
      <c r="D695" t="s">
        <v>108</v>
      </c>
      <c r="F695" t="s">
        <v>3960</v>
      </c>
      <c r="G695" t="s">
        <v>133</v>
      </c>
      <c r="I695" t="s">
        <v>3961</v>
      </c>
      <c r="J695" t="s">
        <v>216</v>
      </c>
      <c r="K695" t="s">
        <v>161</v>
      </c>
      <c r="M695" t="s">
        <v>138</v>
      </c>
      <c r="N695">
        <v>1</v>
      </c>
      <c r="O695" t="s">
        <v>373</v>
      </c>
      <c r="P695">
        <v>46098</v>
      </c>
      <c r="Q695" t="s">
        <v>140</v>
      </c>
      <c r="R695">
        <v>46099</v>
      </c>
      <c r="S695" t="s">
        <v>252</v>
      </c>
      <c r="T695" t="s">
        <v>179</v>
      </c>
      <c r="U695" t="s">
        <v>112</v>
      </c>
      <c r="V695" t="s">
        <v>143</v>
      </c>
      <c r="W695" t="s">
        <v>144</v>
      </c>
      <c r="X695" t="s">
        <v>144</v>
      </c>
      <c r="Y695" t="s">
        <v>144</v>
      </c>
      <c r="Z695" t="s">
        <v>144</v>
      </c>
      <c r="AA695" t="s">
        <v>144</v>
      </c>
      <c r="AB695" t="s">
        <v>1322</v>
      </c>
      <c r="AC695" t="s">
        <v>220</v>
      </c>
      <c r="AD695" t="s">
        <v>376</v>
      </c>
      <c r="AE695">
        <v>46108</v>
      </c>
      <c r="AF695">
        <v>46108</v>
      </c>
      <c r="AG695">
        <v>46108</v>
      </c>
      <c r="AH695">
        <v>46112</v>
      </c>
      <c r="AI695">
        <v>46112</v>
      </c>
      <c r="AJ695">
        <v>46112</v>
      </c>
      <c r="AK695">
        <v>46121</v>
      </c>
      <c r="AL695">
        <v>46121</v>
      </c>
      <c r="AM695">
        <v>46121</v>
      </c>
      <c r="AN695">
        <v>46125</v>
      </c>
      <c r="AO695">
        <v>46124</v>
      </c>
      <c r="AP695">
        <v>46124</v>
      </c>
      <c r="AQ695" t="s">
        <v>113</v>
      </c>
      <c r="AR695" t="s">
        <v>113</v>
      </c>
      <c r="AT695">
        <v>46106</v>
      </c>
      <c r="AU695">
        <v>46107</v>
      </c>
      <c r="AV695">
        <v>46107</v>
      </c>
      <c r="AW695">
        <v>46106</v>
      </c>
      <c r="AX695">
        <v>46107</v>
      </c>
      <c r="AY695">
        <v>46107</v>
      </c>
      <c r="AZ695">
        <v>46122</v>
      </c>
      <c r="BA695">
        <v>46119</v>
      </c>
      <c r="BB695">
        <v>46119</v>
      </c>
      <c r="BC695">
        <v>46108</v>
      </c>
      <c r="BD695">
        <v>46108</v>
      </c>
      <c r="BE695">
        <v>46108</v>
      </c>
      <c r="BF695" t="s">
        <v>149</v>
      </c>
      <c r="BG695">
        <v>46114</v>
      </c>
      <c r="BH695">
        <v>46118</v>
      </c>
      <c r="BI695">
        <v>46118</v>
      </c>
      <c r="BJ695" t="s">
        <v>1391</v>
      </c>
      <c r="BK695">
        <v>40</v>
      </c>
      <c r="BL695">
        <v>46120</v>
      </c>
      <c r="BM695">
        <v>46125</v>
      </c>
      <c r="BN695">
        <v>46125</v>
      </c>
      <c r="BO695">
        <v>46122</v>
      </c>
      <c r="BP695">
        <v>46126</v>
      </c>
      <c r="BQ695">
        <v>46126</v>
      </c>
      <c r="BR695">
        <v>46127</v>
      </c>
      <c r="BS695">
        <v>46135</v>
      </c>
      <c r="BT695">
        <v>46135</v>
      </c>
      <c r="BU695">
        <v>46125</v>
      </c>
      <c r="BV695">
        <v>46135</v>
      </c>
      <c r="BW695">
        <v>46135</v>
      </c>
      <c r="BX695" t="s">
        <v>3962</v>
      </c>
      <c r="CI695">
        <v>46129</v>
      </c>
      <c r="CJ695">
        <v>46129</v>
      </c>
      <c r="CK695">
        <v>46129</v>
      </c>
      <c r="CN695" t="s">
        <v>113</v>
      </c>
      <c r="CO695" t="s">
        <v>113</v>
      </c>
      <c r="CP695" t="s">
        <v>113</v>
      </c>
      <c r="CQ695" t="s">
        <v>113</v>
      </c>
      <c r="CR695" t="s">
        <v>119</v>
      </c>
      <c r="CS695">
        <v>46098</v>
      </c>
      <c r="CT695" t="s">
        <v>151</v>
      </c>
      <c r="CU695" t="s">
        <v>113</v>
      </c>
      <c r="CV695" t="s">
        <v>113</v>
      </c>
      <c r="CW695" t="s">
        <v>113</v>
      </c>
      <c r="CX695" t="s">
        <v>113</v>
      </c>
      <c r="CY695" t="s">
        <v>3834</v>
      </c>
      <c r="CZ695" t="s">
        <v>153</v>
      </c>
    </row>
    <row r="696" spans="1:105" x14ac:dyDescent="0.3">
      <c r="A696" t="s">
        <v>3963</v>
      </c>
      <c r="B696" t="s">
        <v>3964</v>
      </c>
      <c r="C696" t="s">
        <v>245</v>
      </c>
      <c r="D696" t="s">
        <v>108</v>
      </c>
      <c r="F696" t="s">
        <v>3965</v>
      </c>
      <c r="G696" t="s">
        <v>133</v>
      </c>
      <c r="I696" t="s">
        <v>3966</v>
      </c>
      <c r="J696" t="s">
        <v>249</v>
      </c>
      <c r="K696" t="s">
        <v>249</v>
      </c>
      <c r="L696" t="s">
        <v>3967</v>
      </c>
      <c r="M696" t="s">
        <v>163</v>
      </c>
      <c r="N696">
        <v>3</v>
      </c>
      <c r="O696" t="s">
        <v>1329</v>
      </c>
      <c r="P696">
        <v>46240</v>
      </c>
      <c r="Q696" t="s">
        <v>140</v>
      </c>
      <c r="R696">
        <v>46241</v>
      </c>
      <c r="S696" t="s">
        <v>252</v>
      </c>
      <c r="T696" t="s">
        <v>253</v>
      </c>
      <c r="U696" t="s">
        <v>249</v>
      </c>
      <c r="W696" t="s">
        <v>148</v>
      </c>
      <c r="X696" t="s">
        <v>148</v>
      </c>
      <c r="Y696" t="s">
        <v>148</v>
      </c>
      <c r="Z696" t="s">
        <v>148</v>
      </c>
      <c r="AA696" t="s">
        <v>148</v>
      </c>
      <c r="AB696" t="s">
        <v>145</v>
      </c>
      <c r="AC696" t="s">
        <v>113</v>
      </c>
      <c r="AD696" t="s">
        <v>255</v>
      </c>
      <c r="AE696">
        <v>46248</v>
      </c>
      <c r="AF696">
        <v>46252</v>
      </c>
      <c r="AG696">
        <v>46249</v>
      </c>
      <c r="AH696">
        <v>46248</v>
      </c>
      <c r="AI696">
        <v>46252</v>
      </c>
      <c r="AJ696">
        <v>46249</v>
      </c>
      <c r="AK696">
        <v>46248</v>
      </c>
      <c r="AL696">
        <v>46254</v>
      </c>
      <c r="AM696">
        <v>46254</v>
      </c>
      <c r="AN696">
        <v>46253</v>
      </c>
      <c r="AO696">
        <v>46259</v>
      </c>
      <c r="AP696">
        <v>46259</v>
      </c>
      <c r="AQ696" t="s">
        <v>148</v>
      </c>
      <c r="AR696" t="s">
        <v>148</v>
      </c>
      <c r="AS696" t="s">
        <v>148</v>
      </c>
      <c r="AT696">
        <v>46248</v>
      </c>
      <c r="AU696">
        <v>46252</v>
      </c>
      <c r="AV696">
        <v>46249</v>
      </c>
      <c r="AW696">
        <v>46248</v>
      </c>
      <c r="AX696">
        <v>46252</v>
      </c>
      <c r="AY696">
        <v>46249</v>
      </c>
      <c r="AZ696">
        <v>46253</v>
      </c>
      <c r="BA696">
        <v>46259</v>
      </c>
      <c r="BB696">
        <v>46259</v>
      </c>
      <c r="BC696">
        <v>46254</v>
      </c>
      <c r="BD696">
        <v>46254</v>
      </c>
      <c r="BE696">
        <v>46255</v>
      </c>
      <c r="BF696" t="s">
        <v>249</v>
      </c>
      <c r="BG696">
        <v>46254</v>
      </c>
      <c r="BH696">
        <v>46254</v>
      </c>
      <c r="BI696">
        <v>46255</v>
      </c>
      <c r="BJ696" t="s">
        <v>249</v>
      </c>
      <c r="BK696" t="s">
        <v>249</v>
      </c>
      <c r="BL696">
        <v>46254</v>
      </c>
      <c r="BM696">
        <v>46259</v>
      </c>
      <c r="BN696">
        <v>46259</v>
      </c>
      <c r="BO696">
        <v>46257</v>
      </c>
      <c r="BP696">
        <v>46263</v>
      </c>
      <c r="BQ696">
        <v>46262</v>
      </c>
      <c r="BR696">
        <v>46261</v>
      </c>
      <c r="BS696">
        <v>46265</v>
      </c>
      <c r="BT696">
        <v>46265</v>
      </c>
      <c r="BU696">
        <v>46261</v>
      </c>
      <c r="BV696">
        <v>46264</v>
      </c>
      <c r="BW696">
        <v>46265</v>
      </c>
      <c r="BX696" t="s">
        <v>3968</v>
      </c>
      <c r="BY696">
        <v>46252</v>
      </c>
      <c r="BZ696">
        <v>46252</v>
      </c>
      <c r="CA696">
        <v>46253</v>
      </c>
      <c r="CI696">
        <v>46259</v>
      </c>
      <c r="CJ696">
        <v>46259</v>
      </c>
      <c r="CK696">
        <v>46253</v>
      </c>
      <c r="CN696" t="s">
        <v>113</v>
      </c>
      <c r="CO696" t="s">
        <v>113</v>
      </c>
      <c r="CP696" t="s">
        <v>113</v>
      </c>
      <c r="CQ696" t="s">
        <v>113</v>
      </c>
      <c r="CR696" t="s">
        <v>113</v>
      </c>
      <c r="CS696" t="s">
        <v>113</v>
      </c>
      <c r="CT696" t="s">
        <v>113</v>
      </c>
      <c r="CU696" t="s">
        <v>170</v>
      </c>
      <c r="CV696" t="s">
        <v>144</v>
      </c>
      <c r="CW696" t="s">
        <v>171</v>
      </c>
      <c r="CX696" t="s">
        <v>113</v>
      </c>
      <c r="CY696" t="s">
        <v>119</v>
      </c>
      <c r="CZ696" t="s">
        <v>121</v>
      </c>
      <c r="DA696" t="s">
        <v>104</v>
      </c>
    </row>
    <row r="697" spans="1:105" x14ac:dyDescent="0.3">
      <c r="A697" t="s">
        <v>3969</v>
      </c>
      <c r="B697" t="s">
        <v>3970</v>
      </c>
      <c r="C697" t="s">
        <v>124</v>
      </c>
      <c r="D697" t="s">
        <v>108</v>
      </c>
      <c r="F697" t="s">
        <v>3971</v>
      </c>
      <c r="G697" t="s">
        <v>133</v>
      </c>
      <c r="I697" t="s">
        <v>3972</v>
      </c>
      <c r="J697" t="s">
        <v>3973</v>
      </c>
      <c r="K697" t="s">
        <v>161</v>
      </c>
      <c r="L697" t="s">
        <v>2171</v>
      </c>
      <c r="M697" t="s">
        <v>138</v>
      </c>
      <c r="N697">
        <v>4</v>
      </c>
      <c r="O697" t="s">
        <v>3974</v>
      </c>
      <c r="P697">
        <v>46044</v>
      </c>
      <c r="Q697" t="s">
        <v>140</v>
      </c>
      <c r="R697">
        <v>46044</v>
      </c>
      <c r="S697" t="s">
        <v>141</v>
      </c>
      <c r="T697" t="s">
        <v>2901</v>
      </c>
      <c r="U697" t="s">
        <v>112</v>
      </c>
      <c r="V697" t="s">
        <v>3675</v>
      </c>
      <c r="W697" t="s">
        <v>144</v>
      </c>
      <c r="X697" t="s">
        <v>144</v>
      </c>
      <c r="Y697" t="s">
        <v>144</v>
      </c>
      <c r="Z697" t="s">
        <v>144</v>
      </c>
      <c r="AA697" t="s">
        <v>144</v>
      </c>
      <c r="AB697" t="s">
        <v>180</v>
      </c>
      <c r="AC697" t="s">
        <v>146</v>
      </c>
      <c r="AD697" t="s">
        <v>181</v>
      </c>
      <c r="AE697">
        <v>46055</v>
      </c>
      <c r="AF697">
        <v>46055</v>
      </c>
      <c r="AG697">
        <v>46055</v>
      </c>
      <c r="AH697">
        <v>46090</v>
      </c>
      <c r="AI697">
        <v>46090</v>
      </c>
      <c r="AJ697">
        <v>46058</v>
      </c>
      <c r="AK697">
        <v>46055</v>
      </c>
      <c r="AL697">
        <v>46055</v>
      </c>
      <c r="AM697">
        <v>46055</v>
      </c>
      <c r="AN697">
        <v>46096</v>
      </c>
      <c r="AO697">
        <v>46058</v>
      </c>
      <c r="AP697">
        <v>46058</v>
      </c>
      <c r="AT697">
        <v>46090</v>
      </c>
      <c r="AU697">
        <v>46055</v>
      </c>
      <c r="AV697">
        <v>46055</v>
      </c>
      <c r="AW697">
        <v>46090</v>
      </c>
      <c r="AX697">
        <v>46055</v>
      </c>
      <c r="AY697">
        <v>46055</v>
      </c>
      <c r="AZ697">
        <v>46063</v>
      </c>
      <c r="BA697">
        <v>46068</v>
      </c>
      <c r="BB697">
        <v>46068</v>
      </c>
      <c r="BC697">
        <v>46092</v>
      </c>
      <c r="BD697">
        <v>46056</v>
      </c>
      <c r="BE697">
        <v>46056</v>
      </c>
      <c r="BF697" t="s">
        <v>149</v>
      </c>
      <c r="BG697">
        <v>46097</v>
      </c>
      <c r="BH697">
        <v>46069</v>
      </c>
      <c r="BI697">
        <v>46069</v>
      </c>
      <c r="BJ697" t="s">
        <v>180</v>
      </c>
      <c r="BK697">
        <v>50</v>
      </c>
      <c r="BL697">
        <v>46104</v>
      </c>
      <c r="BM697">
        <v>46075</v>
      </c>
      <c r="BN697">
        <v>46075</v>
      </c>
      <c r="BO697">
        <v>46107</v>
      </c>
      <c r="BP697">
        <v>46079</v>
      </c>
      <c r="BQ697">
        <v>46079</v>
      </c>
      <c r="BR697">
        <v>46077</v>
      </c>
      <c r="BS697">
        <v>46086</v>
      </c>
      <c r="BT697">
        <v>46086</v>
      </c>
      <c r="BU697">
        <v>46043</v>
      </c>
      <c r="BV697">
        <v>46083</v>
      </c>
      <c r="BW697">
        <v>46083</v>
      </c>
      <c r="BX697" t="s">
        <v>3975</v>
      </c>
      <c r="CN697" t="s">
        <v>113</v>
      </c>
      <c r="CO697" t="s">
        <v>113</v>
      </c>
      <c r="CP697" t="s">
        <v>113</v>
      </c>
      <c r="CQ697" t="s">
        <v>113</v>
      </c>
      <c r="CR697" t="s">
        <v>119</v>
      </c>
      <c r="CS697">
        <v>46044</v>
      </c>
      <c r="CT697" t="s">
        <v>151</v>
      </c>
      <c r="CU697" t="s">
        <v>113</v>
      </c>
      <c r="CV697" t="s">
        <v>113</v>
      </c>
      <c r="CW697" t="s">
        <v>113</v>
      </c>
      <c r="CX697" t="s">
        <v>113</v>
      </c>
      <c r="CY697" t="s">
        <v>183</v>
      </c>
      <c r="CZ697" t="s">
        <v>153</v>
      </c>
    </row>
    <row r="698" spans="1:105" x14ac:dyDescent="0.3">
      <c r="A698" t="s">
        <v>3976</v>
      </c>
      <c r="B698" t="s">
        <v>3977</v>
      </c>
      <c r="C698" t="s">
        <v>107</v>
      </c>
      <c r="D698" t="s">
        <v>108</v>
      </c>
      <c r="F698" t="s">
        <v>3978</v>
      </c>
      <c r="G698" t="s">
        <v>133</v>
      </c>
      <c r="J698" t="s">
        <v>177</v>
      </c>
      <c r="K698" t="s">
        <v>161</v>
      </c>
      <c r="L698" t="s">
        <v>3979</v>
      </c>
      <c r="M698" t="s">
        <v>138</v>
      </c>
      <c r="N698">
        <v>1</v>
      </c>
      <c r="P698">
        <v>46098</v>
      </c>
      <c r="Q698" t="s">
        <v>140</v>
      </c>
      <c r="R698">
        <v>46099</v>
      </c>
      <c r="S698" t="s">
        <v>141</v>
      </c>
      <c r="T698" t="s">
        <v>179</v>
      </c>
      <c r="U698" t="s">
        <v>112</v>
      </c>
      <c r="V698" t="s">
        <v>143</v>
      </c>
      <c r="W698" t="s">
        <v>144</v>
      </c>
      <c r="X698" t="s">
        <v>144</v>
      </c>
      <c r="Y698" t="s">
        <v>144</v>
      </c>
      <c r="Z698" t="s">
        <v>144</v>
      </c>
      <c r="AA698" t="s">
        <v>144</v>
      </c>
      <c r="AB698" t="s">
        <v>180</v>
      </c>
      <c r="AC698" t="s">
        <v>146</v>
      </c>
      <c r="AD698" t="s">
        <v>181</v>
      </c>
      <c r="AE698">
        <v>46106</v>
      </c>
      <c r="AF698">
        <v>46106</v>
      </c>
      <c r="AG698">
        <v>46106</v>
      </c>
      <c r="AH698">
        <v>46109</v>
      </c>
      <c r="AI698">
        <v>46109</v>
      </c>
      <c r="AJ698">
        <v>46109</v>
      </c>
      <c r="AK698">
        <v>46112</v>
      </c>
      <c r="AL698">
        <v>46112</v>
      </c>
      <c r="AM698">
        <v>46112</v>
      </c>
      <c r="AN698">
        <v>46116</v>
      </c>
      <c r="AO698">
        <v>46116</v>
      </c>
      <c r="AP698">
        <v>46116</v>
      </c>
      <c r="AT698">
        <v>46111</v>
      </c>
      <c r="AU698">
        <v>46108</v>
      </c>
      <c r="AV698">
        <v>46108</v>
      </c>
      <c r="AW698">
        <v>46111</v>
      </c>
      <c r="AX698">
        <v>46108</v>
      </c>
      <c r="AY698">
        <v>46108</v>
      </c>
      <c r="AZ698">
        <v>46122</v>
      </c>
      <c r="BA698">
        <v>46122</v>
      </c>
      <c r="BB698">
        <v>46122</v>
      </c>
      <c r="BC698">
        <v>46114</v>
      </c>
      <c r="BD698">
        <v>46113</v>
      </c>
      <c r="BE698">
        <v>46113</v>
      </c>
      <c r="BF698" t="s">
        <v>149</v>
      </c>
      <c r="BG698">
        <v>46118</v>
      </c>
      <c r="BH698">
        <v>46116</v>
      </c>
      <c r="BI698">
        <v>46116</v>
      </c>
      <c r="BJ698" t="s">
        <v>180</v>
      </c>
      <c r="BK698">
        <v>40</v>
      </c>
      <c r="BL698">
        <v>46121</v>
      </c>
      <c r="BM698">
        <v>46122</v>
      </c>
      <c r="BN698">
        <v>46122</v>
      </c>
      <c r="BO698">
        <v>46124</v>
      </c>
      <c r="BP698">
        <v>46123</v>
      </c>
      <c r="BQ698">
        <v>46123</v>
      </c>
      <c r="BR698">
        <v>46129</v>
      </c>
      <c r="BS698">
        <v>46132</v>
      </c>
      <c r="BT698">
        <v>46132</v>
      </c>
      <c r="BU698">
        <v>46127</v>
      </c>
      <c r="BV698">
        <v>46127</v>
      </c>
      <c r="BW698">
        <v>46127</v>
      </c>
      <c r="BX698" t="s">
        <v>187</v>
      </c>
      <c r="CN698" t="s">
        <v>113</v>
      </c>
      <c r="CO698" t="s">
        <v>113</v>
      </c>
      <c r="CP698" t="s">
        <v>113</v>
      </c>
      <c r="CQ698" t="s">
        <v>113</v>
      </c>
      <c r="CR698" t="s">
        <v>119</v>
      </c>
      <c r="CS698">
        <v>46098</v>
      </c>
      <c r="CT698" t="s">
        <v>151</v>
      </c>
      <c r="CU698" t="s">
        <v>113</v>
      </c>
      <c r="CV698" t="s">
        <v>113</v>
      </c>
      <c r="CW698" t="s">
        <v>113</v>
      </c>
      <c r="CX698" t="s">
        <v>113</v>
      </c>
      <c r="CY698" t="s">
        <v>183</v>
      </c>
      <c r="CZ698" t="s">
        <v>153</v>
      </c>
    </row>
    <row r="699" spans="1:105" x14ac:dyDescent="0.3">
      <c r="A699" t="s">
        <v>3980</v>
      </c>
      <c r="B699" t="s">
        <v>3981</v>
      </c>
      <c r="C699" t="s">
        <v>124</v>
      </c>
      <c r="D699" t="s">
        <v>108</v>
      </c>
      <c r="F699" t="s">
        <v>3982</v>
      </c>
      <c r="G699" t="s">
        <v>133</v>
      </c>
      <c r="J699" t="s">
        <v>177</v>
      </c>
      <c r="K699" t="s">
        <v>161</v>
      </c>
      <c r="L699" t="s">
        <v>3979</v>
      </c>
      <c r="M699" t="s">
        <v>138</v>
      </c>
      <c r="N699">
        <v>1</v>
      </c>
      <c r="P699">
        <v>46098</v>
      </c>
      <c r="Q699" t="s">
        <v>140</v>
      </c>
      <c r="R699">
        <v>46099</v>
      </c>
      <c r="S699" t="s">
        <v>141</v>
      </c>
      <c r="T699" t="s">
        <v>179</v>
      </c>
      <c r="U699" t="s">
        <v>112</v>
      </c>
      <c r="V699" t="s">
        <v>143</v>
      </c>
      <c r="W699" t="s">
        <v>144</v>
      </c>
      <c r="X699" t="s">
        <v>144</v>
      </c>
      <c r="Y699" t="s">
        <v>144</v>
      </c>
      <c r="Z699" t="s">
        <v>144</v>
      </c>
      <c r="AA699" t="s">
        <v>144</v>
      </c>
      <c r="AB699" t="s">
        <v>180</v>
      </c>
      <c r="AC699" t="s">
        <v>146</v>
      </c>
      <c r="AD699" t="s">
        <v>181</v>
      </c>
      <c r="AE699">
        <v>46106</v>
      </c>
      <c r="AF699">
        <v>46106</v>
      </c>
      <c r="AG699">
        <v>46106</v>
      </c>
      <c r="AH699">
        <v>46109</v>
      </c>
      <c r="AI699">
        <v>46109</v>
      </c>
      <c r="AJ699">
        <v>46109</v>
      </c>
      <c r="AK699">
        <v>46112</v>
      </c>
      <c r="AL699">
        <v>46112</v>
      </c>
      <c r="AM699">
        <v>46112</v>
      </c>
      <c r="AN699">
        <v>46116</v>
      </c>
      <c r="AO699">
        <v>46116</v>
      </c>
      <c r="AP699">
        <v>46115</v>
      </c>
      <c r="AT699">
        <v>46108</v>
      </c>
      <c r="AU699">
        <v>46108</v>
      </c>
      <c r="AV699">
        <v>46108</v>
      </c>
      <c r="AW699">
        <v>46108</v>
      </c>
      <c r="AX699">
        <v>46108</v>
      </c>
      <c r="AY699">
        <v>46108</v>
      </c>
      <c r="AZ699">
        <v>46122</v>
      </c>
      <c r="BA699">
        <v>46122</v>
      </c>
      <c r="BB699">
        <v>46122</v>
      </c>
      <c r="BC699">
        <v>46118</v>
      </c>
      <c r="BD699">
        <v>46113</v>
      </c>
      <c r="BE699">
        <v>46113</v>
      </c>
      <c r="BF699" t="s">
        <v>196</v>
      </c>
      <c r="BG699">
        <v>46120</v>
      </c>
      <c r="BH699">
        <v>46116</v>
      </c>
      <c r="BI699">
        <v>46116</v>
      </c>
      <c r="BJ699" t="s">
        <v>180</v>
      </c>
      <c r="BK699">
        <v>40</v>
      </c>
      <c r="BL699">
        <v>46125</v>
      </c>
      <c r="BM699">
        <v>46123</v>
      </c>
      <c r="BN699">
        <v>46123</v>
      </c>
      <c r="BO699">
        <v>46128</v>
      </c>
      <c r="BP699">
        <v>46124</v>
      </c>
      <c r="BQ699">
        <v>46124</v>
      </c>
      <c r="BR699">
        <v>46133</v>
      </c>
      <c r="BS699">
        <v>46128</v>
      </c>
      <c r="BT699">
        <v>46128</v>
      </c>
      <c r="BU699">
        <v>46131</v>
      </c>
      <c r="BV699">
        <v>46126</v>
      </c>
      <c r="BW699">
        <v>46126</v>
      </c>
      <c r="BX699" t="s">
        <v>187</v>
      </c>
      <c r="CN699" t="s">
        <v>113</v>
      </c>
      <c r="CO699" t="s">
        <v>113</v>
      </c>
      <c r="CP699" t="s">
        <v>113</v>
      </c>
      <c r="CQ699" t="s">
        <v>113</v>
      </c>
      <c r="CR699" t="s">
        <v>119</v>
      </c>
      <c r="CS699">
        <v>46098</v>
      </c>
      <c r="CT699" t="s">
        <v>151</v>
      </c>
      <c r="CU699" t="s">
        <v>113</v>
      </c>
      <c r="CV699" t="s">
        <v>113</v>
      </c>
      <c r="CW699" t="s">
        <v>113</v>
      </c>
      <c r="CX699" t="s">
        <v>113</v>
      </c>
      <c r="CY699" t="s">
        <v>183</v>
      </c>
      <c r="CZ699" t="s">
        <v>153</v>
      </c>
    </row>
    <row r="700" spans="1:105" x14ac:dyDescent="0.3">
      <c r="A700" t="s">
        <v>3983</v>
      </c>
      <c r="B700" t="s">
        <v>3984</v>
      </c>
      <c r="C700" t="s">
        <v>124</v>
      </c>
      <c r="D700" t="s">
        <v>108</v>
      </c>
      <c r="E700" t="s">
        <v>3985</v>
      </c>
      <c r="F700" t="s">
        <v>3986</v>
      </c>
      <c r="G700" t="s">
        <v>133</v>
      </c>
      <c r="I700" t="s">
        <v>3987</v>
      </c>
      <c r="J700" t="s">
        <v>3988</v>
      </c>
      <c r="K700" t="s">
        <v>161</v>
      </c>
      <c r="L700" t="s">
        <v>210</v>
      </c>
      <c r="M700" t="s">
        <v>138</v>
      </c>
      <c r="N700">
        <v>1</v>
      </c>
      <c r="Q700" t="s">
        <v>116</v>
      </c>
      <c r="S700" t="s">
        <v>117</v>
      </c>
      <c r="T700" t="s">
        <v>113</v>
      </c>
      <c r="U700" t="s">
        <v>112</v>
      </c>
      <c r="AB700" t="s">
        <v>180</v>
      </c>
      <c r="AC700" t="s">
        <v>146</v>
      </c>
      <c r="AD700" t="s">
        <v>181</v>
      </c>
      <c r="AE700">
        <v>45904</v>
      </c>
      <c r="AH700">
        <v>45907</v>
      </c>
      <c r="AK700">
        <v>45904</v>
      </c>
      <c r="AN700">
        <v>45907</v>
      </c>
      <c r="AT700">
        <v>45901</v>
      </c>
      <c r="AW700">
        <v>45901</v>
      </c>
      <c r="AZ700">
        <v>45911</v>
      </c>
      <c r="BC700">
        <v>45903</v>
      </c>
      <c r="BF700" t="s">
        <v>196</v>
      </c>
      <c r="BG700">
        <v>45911</v>
      </c>
      <c r="BJ700" t="s">
        <v>180</v>
      </c>
      <c r="BK700">
        <v>40</v>
      </c>
      <c r="BL700">
        <v>45915</v>
      </c>
      <c r="BO700">
        <v>45919</v>
      </c>
      <c r="BR700">
        <v>45927</v>
      </c>
      <c r="BU700">
        <v>45927</v>
      </c>
      <c r="CI700">
        <v>45927</v>
      </c>
      <c r="CN700" t="s">
        <v>113</v>
      </c>
      <c r="CO700" t="s">
        <v>113</v>
      </c>
      <c r="CP700" t="s">
        <v>113</v>
      </c>
      <c r="CQ700" t="s">
        <v>113</v>
      </c>
      <c r="CR700" t="s">
        <v>188</v>
      </c>
      <c r="CS700">
        <v>0</v>
      </c>
      <c r="CT700" t="s">
        <v>380</v>
      </c>
      <c r="CU700" t="s">
        <v>113</v>
      </c>
      <c r="CV700" t="s">
        <v>113</v>
      </c>
      <c r="CW700" t="s">
        <v>113</v>
      </c>
      <c r="CX700" t="s">
        <v>113</v>
      </c>
      <c r="CY700" t="s">
        <v>183</v>
      </c>
      <c r="CZ700" t="s">
        <v>153</v>
      </c>
    </row>
    <row r="701" spans="1:105" x14ac:dyDescent="0.3">
      <c r="A701" t="s">
        <v>3989</v>
      </c>
      <c r="B701" t="s">
        <v>3990</v>
      </c>
      <c r="C701" t="s">
        <v>213</v>
      </c>
      <c r="D701" t="s">
        <v>108</v>
      </c>
      <c r="F701" t="s">
        <v>3991</v>
      </c>
      <c r="G701" t="s">
        <v>133</v>
      </c>
      <c r="J701" t="s">
        <v>177</v>
      </c>
      <c r="K701" t="s">
        <v>161</v>
      </c>
      <c r="L701" t="s">
        <v>210</v>
      </c>
      <c r="M701" t="s">
        <v>138</v>
      </c>
      <c r="N701">
        <v>1</v>
      </c>
      <c r="P701">
        <v>46132</v>
      </c>
      <c r="Q701" t="s">
        <v>140</v>
      </c>
      <c r="R701">
        <v>46134</v>
      </c>
      <c r="S701" t="s">
        <v>141</v>
      </c>
      <c r="T701" t="s">
        <v>1422</v>
      </c>
      <c r="U701" t="s">
        <v>112</v>
      </c>
      <c r="V701" t="s">
        <v>143</v>
      </c>
      <c r="W701" t="s">
        <v>312</v>
      </c>
      <c r="X701" t="s">
        <v>144</v>
      </c>
      <c r="Y701" t="s">
        <v>144</v>
      </c>
      <c r="Z701" t="s">
        <v>144</v>
      </c>
      <c r="AA701" t="s">
        <v>144</v>
      </c>
      <c r="AB701" t="s">
        <v>180</v>
      </c>
      <c r="AC701" t="s">
        <v>146</v>
      </c>
      <c r="AD701" t="s">
        <v>181</v>
      </c>
      <c r="AE701">
        <v>46142</v>
      </c>
      <c r="AF701">
        <v>46142</v>
      </c>
      <c r="AG701">
        <v>46142</v>
      </c>
      <c r="AH701">
        <v>46147</v>
      </c>
      <c r="AI701">
        <v>46147</v>
      </c>
      <c r="AJ701">
        <v>46147</v>
      </c>
      <c r="AK701">
        <v>46154</v>
      </c>
      <c r="AL701">
        <v>46154</v>
      </c>
      <c r="AM701">
        <v>46154</v>
      </c>
      <c r="AN701">
        <v>46157</v>
      </c>
      <c r="AO701">
        <v>46156</v>
      </c>
      <c r="AP701">
        <v>46156</v>
      </c>
      <c r="AT701">
        <v>46142</v>
      </c>
      <c r="AU701">
        <v>46142</v>
      </c>
      <c r="AV701">
        <v>46142</v>
      </c>
      <c r="AW701">
        <v>46142</v>
      </c>
      <c r="AX701">
        <v>46142</v>
      </c>
      <c r="AY701">
        <v>46142</v>
      </c>
      <c r="AZ701">
        <v>46157</v>
      </c>
      <c r="BA701">
        <v>46157</v>
      </c>
      <c r="BB701">
        <v>46157</v>
      </c>
      <c r="BC701">
        <v>46144</v>
      </c>
      <c r="BD701">
        <v>46144</v>
      </c>
      <c r="BE701">
        <v>46144</v>
      </c>
      <c r="BF701" t="s">
        <v>196</v>
      </c>
      <c r="BG701">
        <v>46148</v>
      </c>
      <c r="BH701">
        <v>46148</v>
      </c>
      <c r="BI701">
        <v>46148</v>
      </c>
      <c r="BJ701" t="s">
        <v>180</v>
      </c>
      <c r="BK701">
        <v>50</v>
      </c>
      <c r="BL701">
        <v>46158</v>
      </c>
      <c r="BM701">
        <v>46157</v>
      </c>
      <c r="BN701">
        <v>46157</v>
      </c>
      <c r="BO701">
        <v>46160</v>
      </c>
      <c r="BP701">
        <v>46159</v>
      </c>
      <c r="BQ701">
        <v>46159</v>
      </c>
      <c r="BR701">
        <v>46165</v>
      </c>
      <c r="BS701">
        <v>46160</v>
      </c>
      <c r="BT701">
        <v>46160</v>
      </c>
      <c r="BU701">
        <v>46163</v>
      </c>
      <c r="BV701">
        <v>46159</v>
      </c>
      <c r="BW701">
        <v>46159</v>
      </c>
      <c r="BX701" t="s">
        <v>3992</v>
      </c>
      <c r="CN701" t="s">
        <v>113</v>
      </c>
      <c r="CO701" t="s">
        <v>113</v>
      </c>
      <c r="CP701" t="s">
        <v>113</v>
      </c>
      <c r="CQ701" t="s">
        <v>113</v>
      </c>
      <c r="CR701">
        <v>46160</v>
      </c>
      <c r="CS701">
        <v>46129</v>
      </c>
      <c r="CT701" t="s">
        <v>151</v>
      </c>
      <c r="CU701" t="s">
        <v>113</v>
      </c>
      <c r="CV701" t="s">
        <v>113</v>
      </c>
      <c r="CW701" t="s">
        <v>113</v>
      </c>
      <c r="CX701" t="s">
        <v>113</v>
      </c>
      <c r="CY701" t="s">
        <v>183</v>
      </c>
      <c r="CZ701" t="s">
        <v>153</v>
      </c>
    </row>
    <row r="702" spans="1:105" x14ac:dyDescent="0.3">
      <c r="A702" t="s">
        <v>3993</v>
      </c>
      <c r="B702" t="s">
        <v>3994</v>
      </c>
      <c r="C702" t="s">
        <v>107</v>
      </c>
      <c r="D702" t="s">
        <v>108</v>
      </c>
      <c r="F702" t="s">
        <v>3995</v>
      </c>
      <c r="G702" t="s">
        <v>133</v>
      </c>
      <c r="J702" t="s">
        <v>177</v>
      </c>
      <c r="K702" t="s">
        <v>161</v>
      </c>
      <c r="L702" t="s">
        <v>210</v>
      </c>
      <c r="M702" t="s">
        <v>138</v>
      </c>
      <c r="N702">
        <v>1</v>
      </c>
      <c r="P702">
        <v>46098</v>
      </c>
      <c r="Q702" t="s">
        <v>140</v>
      </c>
      <c r="R702">
        <v>46099</v>
      </c>
      <c r="S702" t="s">
        <v>141</v>
      </c>
      <c r="T702" t="s">
        <v>179</v>
      </c>
      <c r="U702" t="s">
        <v>112</v>
      </c>
      <c r="V702" t="s">
        <v>143</v>
      </c>
      <c r="W702" t="s">
        <v>144</v>
      </c>
      <c r="X702" t="s">
        <v>144</v>
      </c>
      <c r="Y702" t="s">
        <v>144</v>
      </c>
      <c r="Z702" t="s">
        <v>144</v>
      </c>
      <c r="AA702" t="s">
        <v>144</v>
      </c>
      <c r="AB702" t="s">
        <v>180</v>
      </c>
      <c r="AC702" t="s">
        <v>146</v>
      </c>
      <c r="AD702" t="s">
        <v>181</v>
      </c>
      <c r="AE702">
        <v>46106</v>
      </c>
      <c r="AF702">
        <v>46106</v>
      </c>
      <c r="AG702">
        <v>46106</v>
      </c>
      <c r="AH702">
        <v>46109</v>
      </c>
      <c r="AI702">
        <v>46109</v>
      </c>
      <c r="AJ702">
        <v>46109</v>
      </c>
      <c r="AK702">
        <v>46113</v>
      </c>
      <c r="AL702">
        <v>46113</v>
      </c>
      <c r="AM702">
        <v>46113</v>
      </c>
      <c r="AN702">
        <v>46117</v>
      </c>
      <c r="AO702">
        <v>46115</v>
      </c>
      <c r="AP702">
        <v>46115</v>
      </c>
      <c r="AT702">
        <v>46108</v>
      </c>
      <c r="AU702">
        <v>46108</v>
      </c>
      <c r="AV702">
        <v>46108</v>
      </c>
      <c r="AW702">
        <v>46108</v>
      </c>
      <c r="AX702">
        <v>46108</v>
      </c>
      <c r="AY702">
        <v>46108</v>
      </c>
      <c r="AZ702">
        <v>46122</v>
      </c>
      <c r="BA702">
        <v>46122</v>
      </c>
      <c r="BB702">
        <v>46122</v>
      </c>
      <c r="BC702">
        <v>46112</v>
      </c>
      <c r="BD702">
        <v>46112</v>
      </c>
      <c r="BE702">
        <v>46112</v>
      </c>
      <c r="BF702" t="s">
        <v>196</v>
      </c>
      <c r="BG702">
        <v>46118</v>
      </c>
      <c r="BH702">
        <v>46114</v>
      </c>
      <c r="BI702">
        <v>46114</v>
      </c>
      <c r="BJ702" t="s">
        <v>180</v>
      </c>
      <c r="BK702">
        <v>50</v>
      </c>
      <c r="BL702">
        <v>46124</v>
      </c>
      <c r="BM702">
        <v>46120</v>
      </c>
      <c r="BN702">
        <v>46120</v>
      </c>
      <c r="BO702">
        <v>46127</v>
      </c>
      <c r="BP702">
        <v>46121</v>
      </c>
      <c r="BQ702">
        <v>46121</v>
      </c>
      <c r="BR702">
        <v>46132</v>
      </c>
      <c r="BS702">
        <v>46132</v>
      </c>
      <c r="BT702">
        <v>46132</v>
      </c>
      <c r="BU702">
        <v>46130</v>
      </c>
      <c r="BV702">
        <v>46125</v>
      </c>
      <c r="BW702">
        <v>46125</v>
      </c>
      <c r="BX702" t="s">
        <v>3996</v>
      </c>
      <c r="CN702" t="s">
        <v>113</v>
      </c>
      <c r="CO702" t="s">
        <v>113</v>
      </c>
      <c r="CP702" t="s">
        <v>113</v>
      </c>
      <c r="CQ702" t="s">
        <v>113</v>
      </c>
      <c r="CR702" t="s">
        <v>119</v>
      </c>
      <c r="CS702">
        <v>46098</v>
      </c>
      <c r="CT702" t="s">
        <v>151</v>
      </c>
      <c r="CU702" t="s">
        <v>113</v>
      </c>
      <c r="CV702" t="s">
        <v>113</v>
      </c>
      <c r="CW702" t="s">
        <v>113</v>
      </c>
      <c r="CX702" t="s">
        <v>113</v>
      </c>
      <c r="CY702" t="s">
        <v>183</v>
      </c>
      <c r="CZ702" t="s">
        <v>153</v>
      </c>
    </row>
    <row r="703" spans="1:105" x14ac:dyDescent="0.3">
      <c r="A703" t="s">
        <v>3997</v>
      </c>
      <c r="B703" t="s">
        <v>3998</v>
      </c>
      <c r="C703" t="s">
        <v>107</v>
      </c>
      <c r="D703" t="s">
        <v>108</v>
      </c>
      <c r="F703" t="s">
        <v>3999</v>
      </c>
      <c r="G703" t="s">
        <v>133</v>
      </c>
      <c r="I703" t="s">
        <v>4000</v>
      </c>
      <c r="J703" t="s">
        <v>216</v>
      </c>
      <c r="K703" t="s">
        <v>161</v>
      </c>
      <c r="M703" t="s">
        <v>138</v>
      </c>
      <c r="N703">
        <v>1</v>
      </c>
      <c r="O703" t="s">
        <v>373</v>
      </c>
      <c r="P703">
        <v>46098</v>
      </c>
      <c r="Q703" t="s">
        <v>140</v>
      </c>
      <c r="R703">
        <v>46099</v>
      </c>
      <c r="S703" t="s">
        <v>141</v>
      </c>
      <c r="T703" t="s">
        <v>179</v>
      </c>
      <c r="U703" t="s">
        <v>112</v>
      </c>
      <c r="V703" t="s">
        <v>143</v>
      </c>
      <c r="W703" t="s">
        <v>144</v>
      </c>
      <c r="X703" t="s">
        <v>144</v>
      </c>
      <c r="Y703" t="s">
        <v>144</v>
      </c>
      <c r="Z703" t="s">
        <v>144</v>
      </c>
      <c r="AA703" t="s">
        <v>144</v>
      </c>
      <c r="AB703" t="s">
        <v>1322</v>
      </c>
      <c r="AC703" t="s">
        <v>220</v>
      </c>
      <c r="AD703" t="s">
        <v>376</v>
      </c>
      <c r="AE703">
        <v>46108</v>
      </c>
      <c r="AF703">
        <v>46108</v>
      </c>
      <c r="AG703">
        <v>46108</v>
      </c>
      <c r="AH703">
        <v>46112</v>
      </c>
      <c r="AI703">
        <v>46112</v>
      </c>
      <c r="AJ703">
        <v>46112</v>
      </c>
      <c r="AK703">
        <v>46126</v>
      </c>
      <c r="AL703">
        <v>46127</v>
      </c>
      <c r="AM703">
        <v>46127</v>
      </c>
      <c r="AN703">
        <v>46130</v>
      </c>
      <c r="AO703">
        <v>46130</v>
      </c>
      <c r="AP703">
        <v>46130</v>
      </c>
      <c r="AQ703" t="s">
        <v>113</v>
      </c>
      <c r="AR703" t="s">
        <v>113</v>
      </c>
      <c r="AT703">
        <v>46107</v>
      </c>
      <c r="AU703">
        <v>46108</v>
      </c>
      <c r="AV703">
        <v>46108</v>
      </c>
      <c r="AW703">
        <v>46107</v>
      </c>
      <c r="AX703">
        <v>46108</v>
      </c>
      <c r="AY703">
        <v>46108</v>
      </c>
      <c r="AZ703">
        <v>46122</v>
      </c>
      <c r="BA703">
        <v>46119</v>
      </c>
      <c r="BB703">
        <v>46119</v>
      </c>
      <c r="BC703">
        <v>46111</v>
      </c>
      <c r="BD703">
        <v>46111</v>
      </c>
      <c r="BE703">
        <v>46111</v>
      </c>
      <c r="BF703" t="s">
        <v>149</v>
      </c>
      <c r="BG703">
        <v>46118</v>
      </c>
      <c r="BH703">
        <v>46125</v>
      </c>
      <c r="BI703">
        <v>46125</v>
      </c>
      <c r="BJ703" t="s">
        <v>1391</v>
      </c>
      <c r="BL703">
        <v>46121</v>
      </c>
      <c r="BM703">
        <v>46131</v>
      </c>
      <c r="BN703">
        <v>46131</v>
      </c>
      <c r="BO703">
        <v>46123</v>
      </c>
      <c r="BP703">
        <v>46132</v>
      </c>
      <c r="BQ703">
        <v>46132</v>
      </c>
      <c r="BR703">
        <v>46126</v>
      </c>
      <c r="BS703">
        <v>46137</v>
      </c>
      <c r="BT703">
        <v>46137</v>
      </c>
      <c r="BU703">
        <v>46124</v>
      </c>
      <c r="BV703">
        <v>46137</v>
      </c>
      <c r="BW703">
        <v>46137</v>
      </c>
      <c r="BX703" t="s">
        <v>4001</v>
      </c>
      <c r="CN703" t="s">
        <v>113</v>
      </c>
      <c r="CO703" t="s">
        <v>113</v>
      </c>
      <c r="CP703" t="s">
        <v>113</v>
      </c>
      <c r="CQ703" t="s">
        <v>113</v>
      </c>
      <c r="CR703" t="s">
        <v>119</v>
      </c>
      <c r="CS703">
        <v>46098</v>
      </c>
      <c r="CT703" t="s">
        <v>151</v>
      </c>
      <c r="CU703" t="s">
        <v>113</v>
      </c>
      <c r="CV703" t="s">
        <v>113</v>
      </c>
      <c r="CW703" t="s">
        <v>113</v>
      </c>
      <c r="CX703" t="s">
        <v>113</v>
      </c>
      <c r="CY703" t="s">
        <v>3834</v>
      </c>
      <c r="CZ703" t="s">
        <v>153</v>
      </c>
    </row>
    <row r="704" spans="1:105" x14ac:dyDescent="0.3">
      <c r="A704" t="s">
        <v>4002</v>
      </c>
      <c r="B704" t="s">
        <v>4003</v>
      </c>
      <c r="C704" t="s">
        <v>1312</v>
      </c>
      <c r="D704" t="s">
        <v>108</v>
      </c>
      <c r="F704" t="s">
        <v>4004</v>
      </c>
      <c r="G704" t="s">
        <v>133</v>
      </c>
      <c r="I704" t="s">
        <v>4005</v>
      </c>
      <c r="J704" t="s">
        <v>249</v>
      </c>
      <c r="K704" t="s">
        <v>249</v>
      </c>
      <c r="L704" t="s">
        <v>4006</v>
      </c>
      <c r="M704" t="s">
        <v>163</v>
      </c>
      <c r="N704">
        <v>1</v>
      </c>
      <c r="O704" t="s">
        <v>4007</v>
      </c>
      <c r="P704">
        <v>46184</v>
      </c>
      <c r="Q704" t="s">
        <v>140</v>
      </c>
      <c r="R704">
        <v>46184</v>
      </c>
      <c r="S704" t="s">
        <v>252</v>
      </c>
      <c r="T704" t="s">
        <v>1408</v>
      </c>
      <c r="U704" t="s">
        <v>249</v>
      </c>
      <c r="V704" t="s">
        <v>21</v>
      </c>
      <c r="W704" t="s">
        <v>148</v>
      </c>
      <c r="X704" t="s">
        <v>148</v>
      </c>
      <c r="Y704" t="s">
        <v>148</v>
      </c>
      <c r="Z704" t="s">
        <v>148</v>
      </c>
      <c r="AA704" t="s">
        <v>148</v>
      </c>
      <c r="AB704" t="s">
        <v>1400</v>
      </c>
      <c r="AC704" t="s">
        <v>113</v>
      </c>
      <c r="AD704" t="s">
        <v>255</v>
      </c>
      <c r="AE704">
        <v>46192</v>
      </c>
      <c r="AF704">
        <v>46192</v>
      </c>
      <c r="AG704">
        <v>46192</v>
      </c>
      <c r="AH704">
        <v>46195</v>
      </c>
      <c r="AI704">
        <v>46195</v>
      </c>
      <c r="AJ704">
        <v>46195</v>
      </c>
      <c r="AK704">
        <v>46192</v>
      </c>
      <c r="AL704">
        <v>46192</v>
      </c>
      <c r="AM704">
        <v>46192</v>
      </c>
      <c r="AN704">
        <v>46195</v>
      </c>
      <c r="AO704">
        <v>46195</v>
      </c>
      <c r="AP704">
        <v>46195</v>
      </c>
      <c r="AQ704" t="s">
        <v>148</v>
      </c>
      <c r="AR704" t="s">
        <v>148</v>
      </c>
      <c r="AS704" t="s">
        <v>148</v>
      </c>
      <c r="AT704">
        <v>46195</v>
      </c>
      <c r="AU704">
        <v>46195</v>
      </c>
      <c r="AV704">
        <v>46195</v>
      </c>
      <c r="AW704">
        <v>46195</v>
      </c>
      <c r="AX704">
        <v>46195</v>
      </c>
      <c r="AY704">
        <v>46195</v>
      </c>
      <c r="AZ704">
        <v>46198</v>
      </c>
      <c r="BA704">
        <v>46198</v>
      </c>
      <c r="BB704">
        <v>46198</v>
      </c>
      <c r="BC704">
        <v>46197</v>
      </c>
      <c r="BD704">
        <v>46197</v>
      </c>
      <c r="BE704">
        <v>46197</v>
      </c>
      <c r="BF704" t="s">
        <v>249</v>
      </c>
      <c r="BG704">
        <v>46198</v>
      </c>
      <c r="BH704">
        <v>46198</v>
      </c>
      <c r="BI704">
        <v>46198</v>
      </c>
      <c r="BJ704" t="s">
        <v>249</v>
      </c>
      <c r="BK704" t="s">
        <v>249</v>
      </c>
      <c r="BL704">
        <v>46201</v>
      </c>
      <c r="BM704">
        <v>46223</v>
      </c>
      <c r="BN704">
        <v>46223</v>
      </c>
      <c r="BO704">
        <v>46202</v>
      </c>
      <c r="BP704">
        <v>46225</v>
      </c>
      <c r="BQ704">
        <v>46223</v>
      </c>
      <c r="BR704">
        <v>46203</v>
      </c>
      <c r="BS704">
        <v>46232</v>
      </c>
      <c r="BT704">
        <v>46232</v>
      </c>
      <c r="BU704">
        <v>46203</v>
      </c>
      <c r="BV704">
        <v>46203</v>
      </c>
      <c r="BW704">
        <v>46203</v>
      </c>
      <c r="BX704" t="s">
        <v>4008</v>
      </c>
      <c r="BY704">
        <v>46208</v>
      </c>
      <c r="BZ704">
        <v>46208</v>
      </c>
      <c r="CA704">
        <v>46211</v>
      </c>
      <c r="CI704">
        <v>46199</v>
      </c>
      <c r="CJ704">
        <v>46211</v>
      </c>
      <c r="CK704">
        <v>46211</v>
      </c>
      <c r="CN704" t="s">
        <v>113</v>
      </c>
      <c r="CO704" t="s">
        <v>113</v>
      </c>
      <c r="CP704" t="s">
        <v>113</v>
      </c>
      <c r="CQ704" t="s">
        <v>113</v>
      </c>
      <c r="CR704" t="s">
        <v>113</v>
      </c>
      <c r="CS704" t="s">
        <v>113</v>
      </c>
      <c r="CT704" t="s">
        <v>113</v>
      </c>
      <c r="CU704" t="s">
        <v>113</v>
      </c>
      <c r="CV704" t="s">
        <v>113</v>
      </c>
      <c r="CW704" t="s">
        <v>113</v>
      </c>
      <c r="CX704" t="s">
        <v>113</v>
      </c>
      <c r="CY704" t="s">
        <v>119</v>
      </c>
      <c r="CZ704" t="s">
        <v>121</v>
      </c>
    </row>
    <row r="705" spans="1:105" x14ac:dyDescent="0.3">
      <c r="A705" t="s">
        <v>4009</v>
      </c>
      <c r="B705" t="s">
        <v>4010</v>
      </c>
      <c r="C705" t="s">
        <v>107</v>
      </c>
      <c r="D705" t="s">
        <v>108</v>
      </c>
      <c r="F705" t="s">
        <v>4011</v>
      </c>
      <c r="G705" t="s">
        <v>1356</v>
      </c>
      <c r="J705" t="s">
        <v>127</v>
      </c>
      <c r="K705" t="s">
        <v>137</v>
      </c>
      <c r="L705" t="s">
        <v>4012</v>
      </c>
      <c r="M705" t="s">
        <v>163</v>
      </c>
      <c r="P705">
        <v>46251</v>
      </c>
      <c r="Q705" t="s">
        <v>140</v>
      </c>
      <c r="R705">
        <v>46261</v>
      </c>
      <c r="S705" t="s">
        <v>265</v>
      </c>
      <c r="T705" t="s">
        <v>448</v>
      </c>
      <c r="U705" t="s">
        <v>112</v>
      </c>
      <c r="V705" t="s">
        <v>143</v>
      </c>
      <c r="W705" t="s">
        <v>144</v>
      </c>
      <c r="X705" t="s">
        <v>144</v>
      </c>
      <c r="Y705" t="s">
        <v>144</v>
      </c>
      <c r="Z705" t="s">
        <v>144</v>
      </c>
      <c r="AA705" t="s">
        <v>144</v>
      </c>
      <c r="AB705" t="s">
        <v>1462</v>
      </c>
      <c r="AC705" t="s">
        <v>146</v>
      </c>
      <c r="AD705" t="s">
        <v>147</v>
      </c>
      <c r="AE705">
        <v>46269</v>
      </c>
      <c r="AF705">
        <v>46269</v>
      </c>
      <c r="AH705">
        <v>46273</v>
      </c>
      <c r="AI705">
        <v>46273</v>
      </c>
      <c r="AK705">
        <v>46269</v>
      </c>
      <c r="AL705">
        <v>46269</v>
      </c>
      <c r="AN705">
        <v>46273</v>
      </c>
      <c r="AO705">
        <v>46273</v>
      </c>
      <c r="AQ705" t="s">
        <v>148</v>
      </c>
      <c r="AR705" t="s">
        <v>148</v>
      </c>
      <c r="AS705" t="s">
        <v>148</v>
      </c>
      <c r="AT705">
        <v>46269</v>
      </c>
      <c r="AU705">
        <v>46269</v>
      </c>
      <c r="AW705">
        <v>46273</v>
      </c>
      <c r="AX705">
        <v>46273</v>
      </c>
      <c r="AZ705">
        <v>46279</v>
      </c>
      <c r="BA705">
        <v>46279</v>
      </c>
      <c r="BC705">
        <v>46275</v>
      </c>
      <c r="BD705">
        <v>46275</v>
      </c>
      <c r="BG705">
        <v>46281</v>
      </c>
      <c r="BH705">
        <v>46281</v>
      </c>
      <c r="BL705">
        <v>46284</v>
      </c>
      <c r="BM705">
        <v>46284</v>
      </c>
      <c r="BO705">
        <v>46287</v>
      </c>
      <c r="BP705">
        <v>46287</v>
      </c>
      <c r="BR705">
        <v>46294</v>
      </c>
      <c r="BS705">
        <v>46294</v>
      </c>
      <c r="BU705">
        <v>46294</v>
      </c>
      <c r="BV705">
        <v>46294</v>
      </c>
      <c r="BY705">
        <v>46279</v>
      </c>
      <c r="CE705">
        <v>71507</v>
      </c>
      <c r="CF705">
        <v>0.3</v>
      </c>
      <c r="CI705">
        <v>46294</v>
      </c>
      <c r="CJ705">
        <v>46294</v>
      </c>
      <c r="CN705" t="s">
        <v>113</v>
      </c>
      <c r="CO705" t="s">
        <v>113</v>
      </c>
      <c r="CP705" t="s">
        <v>113</v>
      </c>
      <c r="CQ705" t="s">
        <v>113</v>
      </c>
      <c r="CR705">
        <v>46251</v>
      </c>
      <c r="CS705">
        <v>46248</v>
      </c>
      <c r="CT705" t="s">
        <v>151</v>
      </c>
      <c r="CU705" t="s">
        <v>170</v>
      </c>
      <c r="CV705" t="s">
        <v>144</v>
      </c>
      <c r="CW705" t="s">
        <v>171</v>
      </c>
      <c r="CX705" t="s">
        <v>113</v>
      </c>
      <c r="CY705" t="s">
        <v>1175</v>
      </c>
      <c r="CZ705" t="s">
        <v>153</v>
      </c>
    </row>
    <row r="706" spans="1:105" x14ac:dyDescent="0.3">
      <c r="A706" t="s">
        <v>4013</v>
      </c>
      <c r="B706" t="s">
        <v>4014</v>
      </c>
      <c r="C706" t="s">
        <v>1312</v>
      </c>
      <c r="D706" t="s">
        <v>108</v>
      </c>
      <c r="F706" t="s">
        <v>4015</v>
      </c>
      <c r="G706" t="s">
        <v>133</v>
      </c>
      <c r="I706" t="s">
        <v>4016</v>
      </c>
      <c r="J706" t="s">
        <v>249</v>
      </c>
      <c r="K706" t="s">
        <v>249</v>
      </c>
      <c r="L706" t="s">
        <v>4017</v>
      </c>
      <c r="M706" t="s">
        <v>163</v>
      </c>
      <c r="N706">
        <v>1</v>
      </c>
      <c r="O706" t="s">
        <v>4007</v>
      </c>
      <c r="P706">
        <v>46184</v>
      </c>
      <c r="Q706" t="s">
        <v>140</v>
      </c>
      <c r="R706">
        <v>46184</v>
      </c>
      <c r="S706" t="s">
        <v>252</v>
      </c>
      <c r="T706" t="s">
        <v>1408</v>
      </c>
      <c r="U706" t="s">
        <v>249</v>
      </c>
      <c r="V706" t="s">
        <v>21</v>
      </c>
      <c r="W706" t="s">
        <v>148</v>
      </c>
      <c r="X706" t="s">
        <v>148</v>
      </c>
      <c r="Y706" t="s">
        <v>148</v>
      </c>
      <c r="Z706" t="s">
        <v>148</v>
      </c>
      <c r="AA706" t="s">
        <v>148</v>
      </c>
      <c r="AB706" t="s">
        <v>1400</v>
      </c>
      <c r="AC706" t="s">
        <v>113</v>
      </c>
      <c r="AD706" t="s">
        <v>255</v>
      </c>
      <c r="AE706">
        <v>46192</v>
      </c>
      <c r="AF706">
        <v>46192</v>
      </c>
      <c r="AG706">
        <v>46192</v>
      </c>
      <c r="AH706">
        <v>46195</v>
      </c>
      <c r="AI706">
        <v>46195</v>
      </c>
      <c r="AJ706">
        <v>46195</v>
      </c>
      <c r="AK706">
        <v>46192</v>
      </c>
      <c r="AL706">
        <v>46192</v>
      </c>
      <c r="AM706">
        <v>46192</v>
      </c>
      <c r="AN706">
        <v>46195</v>
      </c>
      <c r="AO706">
        <v>46195</v>
      </c>
      <c r="AP706">
        <v>46195</v>
      </c>
      <c r="AQ706" t="s">
        <v>148</v>
      </c>
      <c r="AR706" t="s">
        <v>148</v>
      </c>
      <c r="AS706" t="s">
        <v>148</v>
      </c>
      <c r="AT706">
        <v>46195</v>
      </c>
      <c r="AU706">
        <v>46195</v>
      </c>
      <c r="AV706">
        <v>46195</v>
      </c>
      <c r="AW706">
        <v>46195</v>
      </c>
      <c r="AX706">
        <v>46195</v>
      </c>
      <c r="AY706">
        <v>46195</v>
      </c>
      <c r="AZ706">
        <v>46198</v>
      </c>
      <c r="BA706">
        <v>46198</v>
      </c>
      <c r="BB706">
        <v>46198</v>
      </c>
      <c r="BC706">
        <v>46197</v>
      </c>
      <c r="BD706">
        <v>46197</v>
      </c>
      <c r="BE706">
        <v>46197</v>
      </c>
      <c r="BF706" t="s">
        <v>249</v>
      </c>
      <c r="BG706">
        <v>46198</v>
      </c>
      <c r="BH706">
        <v>46198</v>
      </c>
      <c r="BI706">
        <v>46198</v>
      </c>
      <c r="BJ706" t="s">
        <v>249</v>
      </c>
      <c r="BK706" t="s">
        <v>249</v>
      </c>
      <c r="BL706">
        <v>46201</v>
      </c>
      <c r="BM706">
        <v>46223</v>
      </c>
      <c r="BN706">
        <v>46221</v>
      </c>
      <c r="BO706">
        <v>46202</v>
      </c>
      <c r="BP706">
        <v>46225</v>
      </c>
      <c r="BQ706">
        <v>46221</v>
      </c>
      <c r="BR706">
        <v>46203</v>
      </c>
      <c r="BS706">
        <v>46232</v>
      </c>
      <c r="BT706">
        <v>46232</v>
      </c>
      <c r="BU706">
        <v>46203</v>
      </c>
      <c r="BV706">
        <v>46203</v>
      </c>
      <c r="BW706">
        <v>46203</v>
      </c>
      <c r="BX706" t="s">
        <v>4018</v>
      </c>
      <c r="BY706">
        <v>46208</v>
      </c>
      <c r="BZ706">
        <v>46208</v>
      </c>
      <c r="CA706">
        <v>46213</v>
      </c>
      <c r="CI706">
        <v>46203</v>
      </c>
      <c r="CJ706">
        <v>46213</v>
      </c>
      <c r="CK706">
        <v>46213</v>
      </c>
      <c r="CN706" t="s">
        <v>113</v>
      </c>
      <c r="CO706" t="s">
        <v>113</v>
      </c>
      <c r="CP706" t="s">
        <v>113</v>
      </c>
      <c r="CQ706" t="s">
        <v>113</v>
      </c>
      <c r="CR706" t="s">
        <v>113</v>
      </c>
      <c r="CS706" t="s">
        <v>113</v>
      </c>
      <c r="CT706" t="s">
        <v>113</v>
      </c>
      <c r="CU706" t="s">
        <v>113</v>
      </c>
      <c r="CV706" t="s">
        <v>113</v>
      </c>
      <c r="CW706" t="s">
        <v>113</v>
      </c>
      <c r="CX706" t="s">
        <v>113</v>
      </c>
      <c r="CY706" t="s">
        <v>119</v>
      </c>
      <c r="CZ706" t="s">
        <v>121</v>
      </c>
    </row>
    <row r="707" spans="1:105" x14ac:dyDescent="0.3">
      <c r="A707" t="s">
        <v>4019</v>
      </c>
      <c r="B707" t="s">
        <v>4020</v>
      </c>
      <c r="C707" t="s">
        <v>245</v>
      </c>
      <c r="D707" t="s">
        <v>108</v>
      </c>
      <c r="F707" t="s">
        <v>4021</v>
      </c>
      <c r="G707" t="s">
        <v>247</v>
      </c>
      <c r="H707" t="s">
        <v>1146</v>
      </c>
      <c r="I707" t="s">
        <v>4022</v>
      </c>
      <c r="J707" t="s">
        <v>249</v>
      </c>
      <c r="K707" t="s">
        <v>249</v>
      </c>
      <c r="L707" t="s">
        <v>4023</v>
      </c>
      <c r="M707" t="s">
        <v>163</v>
      </c>
      <c r="N707">
        <v>3</v>
      </c>
      <c r="O707" t="s">
        <v>4024</v>
      </c>
      <c r="P707">
        <v>46240</v>
      </c>
      <c r="Q707" t="s">
        <v>140</v>
      </c>
      <c r="R707">
        <v>46241</v>
      </c>
      <c r="S707" t="s">
        <v>1330</v>
      </c>
      <c r="T707" t="s">
        <v>448</v>
      </c>
      <c r="U707" t="s">
        <v>249</v>
      </c>
      <c r="W707" t="s">
        <v>148</v>
      </c>
      <c r="X707" t="s">
        <v>148</v>
      </c>
      <c r="Y707" t="s">
        <v>148</v>
      </c>
      <c r="Z707" t="s">
        <v>148</v>
      </c>
      <c r="AA707" t="s">
        <v>148</v>
      </c>
      <c r="AB707" t="s">
        <v>145</v>
      </c>
      <c r="AC707" t="s">
        <v>113</v>
      </c>
      <c r="AD707" t="s">
        <v>255</v>
      </c>
      <c r="AE707">
        <v>46248</v>
      </c>
      <c r="AF707">
        <v>46254</v>
      </c>
      <c r="AG707">
        <v>46254</v>
      </c>
      <c r="AH707">
        <v>46248</v>
      </c>
      <c r="AI707">
        <v>46254</v>
      </c>
      <c r="AJ707">
        <v>46254</v>
      </c>
      <c r="AK707">
        <v>46248</v>
      </c>
      <c r="AL707">
        <v>46254</v>
      </c>
      <c r="AM707">
        <v>46254</v>
      </c>
      <c r="AN707">
        <v>46253</v>
      </c>
      <c r="AO707">
        <v>46259</v>
      </c>
      <c r="AP707">
        <v>46259</v>
      </c>
      <c r="AQ707" t="s">
        <v>256</v>
      </c>
      <c r="AR707">
        <v>46264</v>
      </c>
      <c r="AS707">
        <v>46264</v>
      </c>
      <c r="AT707">
        <v>46248</v>
      </c>
      <c r="AU707">
        <v>46254</v>
      </c>
      <c r="AV707">
        <v>46254</v>
      </c>
      <c r="AW707">
        <v>46248</v>
      </c>
      <c r="AX707">
        <v>46254</v>
      </c>
      <c r="AY707">
        <v>46254</v>
      </c>
      <c r="AZ707">
        <v>46253</v>
      </c>
      <c r="BA707">
        <v>46259</v>
      </c>
      <c r="BB707">
        <v>46257</v>
      </c>
      <c r="BC707">
        <v>46254</v>
      </c>
      <c r="BD707">
        <v>46257</v>
      </c>
      <c r="BE707">
        <v>46257</v>
      </c>
      <c r="BF707" t="s">
        <v>249</v>
      </c>
      <c r="BG707">
        <v>46254</v>
      </c>
      <c r="BH707">
        <v>46257</v>
      </c>
      <c r="BI707">
        <v>46257</v>
      </c>
      <c r="BJ707" t="s">
        <v>249</v>
      </c>
      <c r="BK707" t="s">
        <v>249</v>
      </c>
      <c r="BL707">
        <v>46254</v>
      </c>
      <c r="BM707">
        <v>46259</v>
      </c>
      <c r="BN707">
        <v>46259</v>
      </c>
      <c r="BO707">
        <v>46257</v>
      </c>
      <c r="BP707">
        <v>46263</v>
      </c>
      <c r="BQ707">
        <v>46263</v>
      </c>
      <c r="BR707">
        <v>46261</v>
      </c>
      <c r="BS707">
        <v>46275</v>
      </c>
      <c r="BU707">
        <v>46261</v>
      </c>
      <c r="BV707">
        <v>46269</v>
      </c>
      <c r="BW707">
        <v>46267</v>
      </c>
      <c r="BX707" t="s">
        <v>4025</v>
      </c>
      <c r="BY707">
        <v>46253</v>
      </c>
      <c r="BZ707">
        <v>46253</v>
      </c>
      <c r="CI707">
        <v>46265</v>
      </c>
      <c r="CJ707">
        <v>46265</v>
      </c>
      <c r="CN707" t="s">
        <v>113</v>
      </c>
      <c r="CO707" t="s">
        <v>113</v>
      </c>
      <c r="CP707" t="s">
        <v>113</v>
      </c>
      <c r="CQ707" t="s">
        <v>113</v>
      </c>
      <c r="CR707" t="s">
        <v>113</v>
      </c>
      <c r="CS707" t="s">
        <v>113</v>
      </c>
      <c r="CT707" t="s">
        <v>113</v>
      </c>
      <c r="CU707" t="s">
        <v>170</v>
      </c>
      <c r="CV707" t="s">
        <v>144</v>
      </c>
      <c r="CW707" t="s">
        <v>171</v>
      </c>
      <c r="CX707" t="s">
        <v>113</v>
      </c>
      <c r="CY707" t="s">
        <v>119</v>
      </c>
      <c r="CZ707" t="s">
        <v>258</v>
      </c>
      <c r="DA707" t="s">
        <v>104</v>
      </c>
    </row>
    <row r="708" spans="1:105" x14ac:dyDescent="0.3">
      <c r="A708" t="s">
        <v>4026</v>
      </c>
      <c r="B708" t="s">
        <v>4027</v>
      </c>
      <c r="C708" t="s">
        <v>245</v>
      </c>
      <c r="D708" t="s">
        <v>108</v>
      </c>
      <c r="F708" t="s">
        <v>4028</v>
      </c>
      <c r="G708" t="s">
        <v>133</v>
      </c>
      <c r="I708" t="s">
        <v>4029</v>
      </c>
      <c r="J708" t="s">
        <v>249</v>
      </c>
      <c r="K708" t="s">
        <v>249</v>
      </c>
      <c r="L708" t="s">
        <v>4030</v>
      </c>
      <c r="M708" t="s">
        <v>163</v>
      </c>
      <c r="N708">
        <v>1</v>
      </c>
      <c r="O708" t="s">
        <v>4007</v>
      </c>
      <c r="P708">
        <v>46192</v>
      </c>
      <c r="Q708" t="s">
        <v>140</v>
      </c>
      <c r="R708">
        <v>46195</v>
      </c>
      <c r="S708" t="s">
        <v>252</v>
      </c>
      <c r="T708" t="s">
        <v>1408</v>
      </c>
      <c r="U708" t="s">
        <v>249</v>
      </c>
      <c r="V708" t="s">
        <v>21</v>
      </c>
      <c r="W708" t="s">
        <v>148</v>
      </c>
      <c r="X708" t="s">
        <v>148</v>
      </c>
      <c r="Y708" t="s">
        <v>148</v>
      </c>
      <c r="Z708" t="s">
        <v>148</v>
      </c>
      <c r="AA708" t="s">
        <v>148</v>
      </c>
      <c r="AB708" t="s">
        <v>1400</v>
      </c>
      <c r="AC708" t="s">
        <v>113</v>
      </c>
      <c r="AD708" t="s">
        <v>255</v>
      </c>
      <c r="AE708">
        <v>46195</v>
      </c>
      <c r="AF708">
        <v>46195</v>
      </c>
      <c r="AG708">
        <v>46195</v>
      </c>
      <c r="AH708">
        <v>46196</v>
      </c>
      <c r="AI708">
        <v>46196</v>
      </c>
      <c r="AJ708">
        <v>46196</v>
      </c>
      <c r="AK708">
        <v>46195</v>
      </c>
      <c r="AL708">
        <v>46195</v>
      </c>
      <c r="AM708">
        <v>46195</v>
      </c>
      <c r="AN708">
        <v>46196</v>
      </c>
      <c r="AO708">
        <v>46196</v>
      </c>
      <c r="AP708">
        <v>46196</v>
      </c>
      <c r="AQ708" t="s">
        <v>148</v>
      </c>
      <c r="AR708" t="s">
        <v>148</v>
      </c>
      <c r="AS708" t="s">
        <v>148</v>
      </c>
      <c r="AT708">
        <v>46195</v>
      </c>
      <c r="AU708">
        <v>46195</v>
      </c>
      <c r="AV708">
        <v>46195</v>
      </c>
      <c r="AW708">
        <v>46195</v>
      </c>
      <c r="AX708">
        <v>46195</v>
      </c>
      <c r="AY708">
        <v>46195</v>
      </c>
      <c r="AZ708">
        <v>46199</v>
      </c>
      <c r="BA708">
        <v>46199</v>
      </c>
      <c r="BB708">
        <v>46199</v>
      </c>
      <c r="BC708">
        <v>46195</v>
      </c>
      <c r="BD708">
        <v>46195</v>
      </c>
      <c r="BE708">
        <v>46195</v>
      </c>
      <c r="BF708" t="s">
        <v>249</v>
      </c>
      <c r="BG708">
        <v>46196</v>
      </c>
      <c r="BH708">
        <v>46196</v>
      </c>
      <c r="BI708">
        <v>46196</v>
      </c>
      <c r="BJ708" t="s">
        <v>249</v>
      </c>
      <c r="BK708" t="s">
        <v>249</v>
      </c>
      <c r="BL708">
        <v>46201</v>
      </c>
      <c r="BM708">
        <v>46223</v>
      </c>
      <c r="BN708">
        <v>46221</v>
      </c>
      <c r="BO708">
        <v>46202</v>
      </c>
      <c r="BP708">
        <v>46225</v>
      </c>
      <c r="BQ708">
        <v>46221</v>
      </c>
      <c r="BR708">
        <v>46203</v>
      </c>
      <c r="BS708">
        <v>46232</v>
      </c>
      <c r="BT708">
        <v>46232</v>
      </c>
      <c r="BU708">
        <v>46203</v>
      </c>
      <c r="BV708">
        <v>46203</v>
      </c>
      <c r="BW708">
        <v>46203</v>
      </c>
      <c r="BX708" t="s">
        <v>4031</v>
      </c>
      <c r="BY708">
        <v>46208</v>
      </c>
      <c r="BZ708">
        <v>46208</v>
      </c>
      <c r="CA708">
        <v>46213</v>
      </c>
      <c r="CI708">
        <v>46203</v>
      </c>
      <c r="CJ708">
        <v>46213</v>
      </c>
      <c r="CK708">
        <v>46213</v>
      </c>
      <c r="CN708" t="s">
        <v>113</v>
      </c>
      <c r="CO708" t="s">
        <v>113</v>
      </c>
      <c r="CP708" t="s">
        <v>113</v>
      </c>
      <c r="CQ708" t="s">
        <v>113</v>
      </c>
      <c r="CR708" t="s">
        <v>113</v>
      </c>
      <c r="CS708" t="s">
        <v>113</v>
      </c>
      <c r="CT708" t="s">
        <v>113</v>
      </c>
      <c r="CU708" t="s">
        <v>170</v>
      </c>
      <c r="CV708" t="s">
        <v>144</v>
      </c>
      <c r="CW708" t="s">
        <v>171</v>
      </c>
      <c r="CX708" t="s">
        <v>113</v>
      </c>
      <c r="CY708" t="s">
        <v>119</v>
      </c>
      <c r="CZ708" t="s">
        <v>121</v>
      </c>
    </row>
    <row r="709" spans="1:105" x14ac:dyDescent="0.3">
      <c r="A709" t="s">
        <v>4032</v>
      </c>
      <c r="B709" t="s">
        <v>4033</v>
      </c>
      <c r="C709" t="s">
        <v>107</v>
      </c>
      <c r="D709" t="s">
        <v>108</v>
      </c>
      <c r="F709" t="s">
        <v>4034</v>
      </c>
      <c r="G709" t="s">
        <v>247</v>
      </c>
      <c r="H709" t="s">
        <v>4035</v>
      </c>
      <c r="I709" t="s">
        <v>4036</v>
      </c>
      <c r="M709" t="s">
        <v>540</v>
      </c>
      <c r="N709">
        <v>1</v>
      </c>
      <c r="P709">
        <v>46224</v>
      </c>
      <c r="Q709" t="s">
        <v>140</v>
      </c>
      <c r="R709">
        <v>46233</v>
      </c>
      <c r="S709" t="s">
        <v>374</v>
      </c>
      <c r="T709" t="s">
        <v>448</v>
      </c>
      <c r="U709" t="s">
        <v>112</v>
      </c>
      <c r="V709" t="s">
        <v>21</v>
      </c>
      <c r="AB709" t="s">
        <v>1423</v>
      </c>
      <c r="AC709" t="s">
        <v>146</v>
      </c>
      <c r="AD709" t="s">
        <v>147</v>
      </c>
      <c r="AE709">
        <v>46239</v>
      </c>
      <c r="AF709">
        <v>46239</v>
      </c>
      <c r="AG709">
        <v>46239</v>
      </c>
      <c r="AH709">
        <v>46241</v>
      </c>
      <c r="AI709">
        <v>46240</v>
      </c>
      <c r="AJ709">
        <v>46240</v>
      </c>
      <c r="AK709">
        <v>46244</v>
      </c>
      <c r="AL709">
        <v>46244</v>
      </c>
      <c r="AM709">
        <v>46244</v>
      </c>
      <c r="AN709">
        <v>46246</v>
      </c>
      <c r="AO709">
        <v>46246</v>
      </c>
      <c r="AP709">
        <v>46246</v>
      </c>
      <c r="AQ709" t="s">
        <v>256</v>
      </c>
      <c r="AR709">
        <v>46275</v>
      </c>
      <c r="AT709">
        <v>46242</v>
      </c>
      <c r="AU709">
        <v>46242</v>
      </c>
      <c r="AV709">
        <v>46242</v>
      </c>
      <c r="AW709">
        <v>46242</v>
      </c>
      <c r="AX709">
        <v>46242</v>
      </c>
      <c r="AY709">
        <v>46242</v>
      </c>
      <c r="AZ709">
        <v>46247</v>
      </c>
      <c r="BA709">
        <v>46247</v>
      </c>
      <c r="BB709">
        <v>46247</v>
      </c>
      <c r="BC709">
        <v>46243</v>
      </c>
      <c r="BD709">
        <v>46245</v>
      </c>
      <c r="BE709">
        <v>46245</v>
      </c>
      <c r="BF709" t="s">
        <v>149</v>
      </c>
      <c r="BG709">
        <v>46250</v>
      </c>
      <c r="BH709">
        <v>46260</v>
      </c>
      <c r="BI709">
        <v>46260</v>
      </c>
      <c r="BJ709" t="s">
        <v>1423</v>
      </c>
      <c r="BK709">
        <v>40</v>
      </c>
      <c r="BL709">
        <v>46253</v>
      </c>
      <c r="BM709">
        <v>46263</v>
      </c>
      <c r="BO709">
        <v>46257</v>
      </c>
      <c r="BP709">
        <v>46265</v>
      </c>
      <c r="BR709">
        <v>46260</v>
      </c>
      <c r="BS709">
        <v>46275</v>
      </c>
      <c r="BU709">
        <v>46260</v>
      </c>
      <c r="BV709">
        <v>46275</v>
      </c>
      <c r="BY709">
        <v>46264</v>
      </c>
      <c r="CI709">
        <v>46256</v>
      </c>
      <c r="CJ709">
        <v>46256</v>
      </c>
      <c r="CN709" t="s">
        <v>113</v>
      </c>
      <c r="CO709" t="s">
        <v>113</v>
      </c>
      <c r="CP709" t="s">
        <v>113</v>
      </c>
      <c r="CQ709" t="s">
        <v>4032</v>
      </c>
      <c r="CR709">
        <v>46223</v>
      </c>
      <c r="CS709">
        <v>46219</v>
      </c>
      <c r="CT709" t="s">
        <v>151</v>
      </c>
      <c r="CU709" t="s">
        <v>170</v>
      </c>
      <c r="CV709" t="s">
        <v>144</v>
      </c>
      <c r="CW709" t="s">
        <v>171</v>
      </c>
      <c r="CX709" t="s">
        <v>1360</v>
      </c>
      <c r="CY709" t="s">
        <v>4037</v>
      </c>
      <c r="CZ709" t="s">
        <v>289</v>
      </c>
      <c r="DA709" t="s">
        <v>104</v>
      </c>
    </row>
    <row r="710" spans="1:105" x14ac:dyDescent="0.3">
      <c r="A710" t="s">
        <v>4038</v>
      </c>
      <c r="B710" t="s">
        <v>4039</v>
      </c>
      <c r="C710" t="s">
        <v>245</v>
      </c>
      <c r="D710" t="s">
        <v>108</v>
      </c>
      <c r="F710" t="s">
        <v>4040</v>
      </c>
      <c r="G710" t="s">
        <v>133</v>
      </c>
      <c r="H710" t="s">
        <v>1146</v>
      </c>
      <c r="I710" t="s">
        <v>4041</v>
      </c>
      <c r="J710" t="s">
        <v>249</v>
      </c>
      <c r="K710" t="s">
        <v>249</v>
      </c>
      <c r="L710" t="s">
        <v>4042</v>
      </c>
      <c r="M710" t="s">
        <v>3277</v>
      </c>
      <c r="N710">
        <v>3</v>
      </c>
      <c r="O710" t="s">
        <v>2547</v>
      </c>
      <c r="P710">
        <v>46240</v>
      </c>
      <c r="Q710" t="s">
        <v>140</v>
      </c>
      <c r="R710">
        <v>46241</v>
      </c>
      <c r="S710" t="s">
        <v>1330</v>
      </c>
      <c r="T710" t="s">
        <v>448</v>
      </c>
      <c r="U710" t="s">
        <v>249</v>
      </c>
      <c r="W710" t="s">
        <v>148</v>
      </c>
      <c r="X710" t="s">
        <v>148</v>
      </c>
      <c r="Y710" t="s">
        <v>148</v>
      </c>
      <c r="Z710" t="s">
        <v>148</v>
      </c>
      <c r="AA710" t="s">
        <v>148</v>
      </c>
      <c r="AB710" t="s">
        <v>145</v>
      </c>
      <c r="AC710" t="s">
        <v>113</v>
      </c>
      <c r="AD710" t="s">
        <v>255</v>
      </c>
      <c r="AE710">
        <v>46248</v>
      </c>
      <c r="AF710">
        <v>46254</v>
      </c>
      <c r="AG710">
        <v>46254</v>
      </c>
      <c r="AH710">
        <v>46248</v>
      </c>
      <c r="AI710">
        <v>46254</v>
      </c>
      <c r="AJ710">
        <v>46254</v>
      </c>
      <c r="AK710">
        <v>46248</v>
      </c>
      <c r="AL710">
        <v>46254</v>
      </c>
      <c r="AM710">
        <v>46254</v>
      </c>
      <c r="AN710">
        <v>46253</v>
      </c>
      <c r="AO710">
        <v>46259</v>
      </c>
      <c r="AP710">
        <v>46259</v>
      </c>
      <c r="AQ710" t="s">
        <v>148</v>
      </c>
      <c r="AR710" t="s">
        <v>148</v>
      </c>
      <c r="AS710" t="s">
        <v>148</v>
      </c>
      <c r="AT710">
        <v>46248</v>
      </c>
      <c r="AU710">
        <v>46254</v>
      </c>
      <c r="AV710">
        <v>46254</v>
      </c>
      <c r="AW710">
        <v>46248</v>
      </c>
      <c r="AX710">
        <v>46254</v>
      </c>
      <c r="AY710">
        <v>46254</v>
      </c>
      <c r="AZ710">
        <v>46253</v>
      </c>
      <c r="BA710">
        <v>46259</v>
      </c>
      <c r="BB710">
        <v>46259</v>
      </c>
      <c r="BC710">
        <v>46254</v>
      </c>
      <c r="BD710">
        <v>46258</v>
      </c>
      <c r="BE710">
        <v>46258</v>
      </c>
      <c r="BF710" t="s">
        <v>249</v>
      </c>
      <c r="BG710">
        <v>46254</v>
      </c>
      <c r="BH710">
        <v>46258</v>
      </c>
      <c r="BI710">
        <v>46258</v>
      </c>
      <c r="BJ710" t="s">
        <v>249</v>
      </c>
      <c r="BK710" t="s">
        <v>249</v>
      </c>
      <c r="BL710">
        <v>46254</v>
      </c>
      <c r="BM710">
        <v>46259</v>
      </c>
      <c r="BN710">
        <v>46259</v>
      </c>
      <c r="BO710">
        <v>46257</v>
      </c>
      <c r="BP710">
        <v>46267</v>
      </c>
      <c r="BQ710">
        <v>46267</v>
      </c>
      <c r="BR710">
        <v>46261</v>
      </c>
      <c r="BS710">
        <v>46275</v>
      </c>
      <c r="BU710">
        <v>46261</v>
      </c>
      <c r="BV710">
        <v>46267</v>
      </c>
      <c r="BW710">
        <v>46267</v>
      </c>
      <c r="BX710" t="s">
        <v>4043</v>
      </c>
      <c r="BY710">
        <v>46259</v>
      </c>
      <c r="CI710">
        <v>46265</v>
      </c>
      <c r="CJ710">
        <v>46265</v>
      </c>
      <c r="CN710" t="s">
        <v>113</v>
      </c>
      <c r="CO710" t="s">
        <v>113</v>
      </c>
      <c r="CP710" t="s">
        <v>113</v>
      </c>
      <c r="CQ710" t="s">
        <v>113</v>
      </c>
      <c r="CR710" t="s">
        <v>113</v>
      </c>
      <c r="CS710" t="s">
        <v>113</v>
      </c>
      <c r="CT710" t="s">
        <v>113</v>
      </c>
      <c r="CU710" t="s">
        <v>170</v>
      </c>
      <c r="CV710" t="s">
        <v>144</v>
      </c>
      <c r="CW710" t="s">
        <v>171</v>
      </c>
      <c r="CX710" t="s">
        <v>113</v>
      </c>
      <c r="CY710" t="s">
        <v>119</v>
      </c>
      <c r="CZ710" t="s">
        <v>121</v>
      </c>
      <c r="DA710" t="s">
        <v>104</v>
      </c>
    </row>
    <row r="711" spans="1:105" x14ac:dyDescent="0.3">
      <c r="A711" t="s">
        <v>4044</v>
      </c>
      <c r="B711" t="s">
        <v>4045</v>
      </c>
      <c r="C711" t="s">
        <v>245</v>
      </c>
      <c r="D711" t="s">
        <v>108</v>
      </c>
      <c r="F711" t="s">
        <v>4046</v>
      </c>
      <c r="G711" t="s">
        <v>133</v>
      </c>
      <c r="I711" t="s">
        <v>4047</v>
      </c>
      <c r="J711" t="s">
        <v>249</v>
      </c>
      <c r="K711" t="s">
        <v>249</v>
      </c>
      <c r="L711" t="s">
        <v>4048</v>
      </c>
      <c r="M711" t="s">
        <v>163</v>
      </c>
      <c r="N711">
        <v>1</v>
      </c>
      <c r="O711" t="s">
        <v>4049</v>
      </c>
      <c r="P711">
        <v>46184</v>
      </c>
      <c r="Q711" t="s">
        <v>140</v>
      </c>
      <c r="R711">
        <v>46184</v>
      </c>
      <c r="S711" t="s">
        <v>252</v>
      </c>
      <c r="T711" t="s">
        <v>1408</v>
      </c>
      <c r="U711" t="s">
        <v>249</v>
      </c>
      <c r="V711" t="s">
        <v>21</v>
      </c>
      <c r="W711" t="s">
        <v>148</v>
      </c>
      <c r="X711" t="s">
        <v>148</v>
      </c>
      <c r="Y711" t="s">
        <v>148</v>
      </c>
      <c r="Z711" t="s">
        <v>148</v>
      </c>
      <c r="AA711" t="s">
        <v>148</v>
      </c>
      <c r="AB711" t="s">
        <v>1400</v>
      </c>
      <c r="AC711" t="s">
        <v>113</v>
      </c>
      <c r="AD711" t="s">
        <v>255</v>
      </c>
      <c r="AE711">
        <v>46192</v>
      </c>
      <c r="AF711">
        <v>46192</v>
      </c>
      <c r="AG711">
        <v>46192</v>
      </c>
      <c r="AH711">
        <v>46195</v>
      </c>
      <c r="AI711">
        <v>46195</v>
      </c>
      <c r="AJ711">
        <v>46195</v>
      </c>
      <c r="AK711">
        <v>46192</v>
      </c>
      <c r="AL711">
        <v>46192</v>
      </c>
      <c r="AM711">
        <v>46192</v>
      </c>
      <c r="AN711">
        <v>46195</v>
      </c>
      <c r="AO711">
        <v>46195</v>
      </c>
      <c r="AP711">
        <v>46195</v>
      </c>
      <c r="AQ711" t="s">
        <v>148</v>
      </c>
      <c r="AR711" t="s">
        <v>148</v>
      </c>
      <c r="AS711" t="s">
        <v>148</v>
      </c>
      <c r="AT711">
        <v>46195</v>
      </c>
      <c r="AU711">
        <v>46195</v>
      </c>
      <c r="AV711">
        <v>46195</v>
      </c>
      <c r="AW711">
        <v>46195</v>
      </c>
      <c r="AX711">
        <v>46195</v>
      </c>
      <c r="AY711">
        <v>46195</v>
      </c>
      <c r="AZ711">
        <v>46198</v>
      </c>
      <c r="BA711">
        <v>46198</v>
      </c>
      <c r="BB711">
        <v>46198</v>
      </c>
      <c r="BC711">
        <v>46197</v>
      </c>
      <c r="BD711">
        <v>46197</v>
      </c>
      <c r="BE711">
        <v>46197</v>
      </c>
      <c r="BF711" t="s">
        <v>249</v>
      </c>
      <c r="BG711">
        <v>46198</v>
      </c>
      <c r="BH711">
        <v>46198</v>
      </c>
      <c r="BI711">
        <v>46198</v>
      </c>
      <c r="BJ711" t="s">
        <v>249</v>
      </c>
      <c r="BK711" t="s">
        <v>249</v>
      </c>
      <c r="BL711">
        <v>46201</v>
      </c>
      <c r="BM711">
        <v>46223</v>
      </c>
      <c r="BN711">
        <v>46223</v>
      </c>
      <c r="BO711">
        <v>46202</v>
      </c>
      <c r="BP711">
        <v>46225</v>
      </c>
      <c r="BQ711">
        <v>46223</v>
      </c>
      <c r="BR711">
        <v>46203</v>
      </c>
      <c r="BS711">
        <v>46233</v>
      </c>
      <c r="BT711">
        <v>46233</v>
      </c>
      <c r="BU711">
        <v>46203</v>
      </c>
      <c r="BV711">
        <v>46203</v>
      </c>
      <c r="BW711">
        <v>46203</v>
      </c>
      <c r="BX711" t="s">
        <v>4050</v>
      </c>
      <c r="BY711">
        <v>46204</v>
      </c>
      <c r="BZ711">
        <v>46204</v>
      </c>
      <c r="CA711">
        <v>46233</v>
      </c>
      <c r="CI711">
        <v>46203</v>
      </c>
      <c r="CJ711">
        <v>46239</v>
      </c>
      <c r="CK711">
        <v>46233</v>
      </c>
      <c r="CN711" t="s">
        <v>113</v>
      </c>
      <c r="CO711" t="s">
        <v>113</v>
      </c>
      <c r="CP711" t="s">
        <v>113</v>
      </c>
      <c r="CQ711" t="s">
        <v>113</v>
      </c>
      <c r="CR711" t="s">
        <v>113</v>
      </c>
      <c r="CS711" t="s">
        <v>113</v>
      </c>
      <c r="CT711" t="s">
        <v>113</v>
      </c>
      <c r="CU711" t="s">
        <v>113</v>
      </c>
      <c r="CV711" t="s">
        <v>113</v>
      </c>
      <c r="CW711" t="s">
        <v>113</v>
      </c>
      <c r="CX711" t="s">
        <v>113</v>
      </c>
      <c r="CY711" t="s">
        <v>119</v>
      </c>
      <c r="CZ711" t="s">
        <v>121</v>
      </c>
    </row>
    <row r="712" spans="1:105" x14ac:dyDescent="0.3">
      <c r="A712" t="s">
        <v>4051</v>
      </c>
      <c r="B712" t="s">
        <v>4052</v>
      </c>
      <c r="C712" t="s">
        <v>245</v>
      </c>
      <c r="D712" t="s">
        <v>108</v>
      </c>
      <c r="F712" t="s">
        <v>4053</v>
      </c>
      <c r="G712" t="s">
        <v>133</v>
      </c>
      <c r="I712" t="s">
        <v>4054</v>
      </c>
      <c r="J712" t="s">
        <v>249</v>
      </c>
      <c r="K712" t="s">
        <v>249</v>
      </c>
      <c r="L712" t="s">
        <v>4023</v>
      </c>
      <c r="M712" t="s">
        <v>163</v>
      </c>
      <c r="N712">
        <v>1</v>
      </c>
      <c r="O712" t="s">
        <v>4007</v>
      </c>
      <c r="P712">
        <v>46184</v>
      </c>
      <c r="Q712" t="s">
        <v>140</v>
      </c>
      <c r="R712">
        <v>46184</v>
      </c>
      <c r="S712" t="s">
        <v>252</v>
      </c>
      <c r="T712" t="s">
        <v>1408</v>
      </c>
      <c r="U712" t="s">
        <v>249</v>
      </c>
      <c r="V712" t="s">
        <v>21</v>
      </c>
      <c r="W712" t="s">
        <v>148</v>
      </c>
      <c r="X712" t="s">
        <v>148</v>
      </c>
      <c r="Y712" t="s">
        <v>148</v>
      </c>
      <c r="Z712" t="s">
        <v>148</v>
      </c>
      <c r="AA712" t="s">
        <v>148</v>
      </c>
      <c r="AB712" t="s">
        <v>1400</v>
      </c>
      <c r="AC712" t="s">
        <v>4055</v>
      </c>
      <c r="AD712" t="s">
        <v>255</v>
      </c>
      <c r="AE712">
        <v>46192</v>
      </c>
      <c r="AF712">
        <v>46192</v>
      </c>
      <c r="AG712">
        <v>46192</v>
      </c>
      <c r="AH712">
        <v>46195</v>
      </c>
      <c r="AI712">
        <v>46195</v>
      </c>
      <c r="AJ712">
        <v>46195</v>
      </c>
      <c r="AK712">
        <v>46192</v>
      </c>
      <c r="AL712">
        <v>46192</v>
      </c>
      <c r="AM712">
        <v>46192</v>
      </c>
      <c r="AN712">
        <v>46195</v>
      </c>
      <c r="AO712">
        <v>46195</v>
      </c>
      <c r="AP712">
        <v>46195</v>
      </c>
      <c r="AQ712" t="s">
        <v>148</v>
      </c>
      <c r="AR712" t="s">
        <v>148</v>
      </c>
      <c r="AS712" t="s">
        <v>148</v>
      </c>
      <c r="AT712">
        <v>46195</v>
      </c>
      <c r="AU712">
        <v>46189</v>
      </c>
      <c r="AV712">
        <v>46189</v>
      </c>
      <c r="AW712">
        <v>46195</v>
      </c>
      <c r="AX712">
        <v>46189</v>
      </c>
      <c r="AY712">
        <v>46189</v>
      </c>
      <c r="AZ712">
        <v>46198</v>
      </c>
      <c r="BA712">
        <v>46198</v>
      </c>
      <c r="BB712">
        <v>46198</v>
      </c>
      <c r="BC712">
        <v>46197</v>
      </c>
      <c r="BD712">
        <v>46197</v>
      </c>
      <c r="BE712">
        <v>46197</v>
      </c>
      <c r="BF712" t="s">
        <v>249</v>
      </c>
      <c r="BG712">
        <v>46198</v>
      </c>
      <c r="BH712">
        <v>46198</v>
      </c>
      <c r="BI712">
        <v>46198</v>
      </c>
      <c r="BJ712" t="s">
        <v>249</v>
      </c>
      <c r="BK712" t="s">
        <v>249</v>
      </c>
      <c r="BL712">
        <v>46201</v>
      </c>
      <c r="BM712">
        <v>46223</v>
      </c>
      <c r="BN712">
        <v>46221</v>
      </c>
      <c r="BO712">
        <v>46202</v>
      </c>
      <c r="BP712">
        <v>46225</v>
      </c>
      <c r="BQ712">
        <v>46221</v>
      </c>
      <c r="BR712">
        <v>46203</v>
      </c>
      <c r="BS712">
        <v>46232</v>
      </c>
      <c r="BT712">
        <v>46232</v>
      </c>
      <c r="BU712">
        <v>46203</v>
      </c>
      <c r="BV712">
        <v>46203</v>
      </c>
      <c r="BW712">
        <v>46203</v>
      </c>
      <c r="BX712" t="s">
        <v>4056</v>
      </c>
      <c r="BY712">
        <v>46204</v>
      </c>
      <c r="BZ712">
        <v>46204</v>
      </c>
      <c r="CA712">
        <v>46211</v>
      </c>
      <c r="CI712">
        <v>46203</v>
      </c>
      <c r="CJ712">
        <v>46211</v>
      </c>
      <c r="CK712">
        <v>46211</v>
      </c>
      <c r="CN712" t="s">
        <v>113</v>
      </c>
      <c r="CO712" t="s">
        <v>113</v>
      </c>
      <c r="CP712" t="s">
        <v>113</v>
      </c>
      <c r="CQ712" t="s">
        <v>113</v>
      </c>
      <c r="CR712" t="s">
        <v>113</v>
      </c>
      <c r="CS712" t="s">
        <v>113</v>
      </c>
      <c r="CT712" t="s">
        <v>113</v>
      </c>
      <c r="CU712" t="s">
        <v>113</v>
      </c>
      <c r="CV712" t="s">
        <v>113</v>
      </c>
      <c r="CW712" t="s">
        <v>113</v>
      </c>
      <c r="CX712" t="s">
        <v>113</v>
      </c>
      <c r="CY712" t="s">
        <v>119</v>
      </c>
      <c r="CZ712" t="s">
        <v>121</v>
      </c>
    </row>
    <row r="713" spans="1:105" x14ac:dyDescent="0.3">
      <c r="A713" t="s">
        <v>4057</v>
      </c>
      <c r="B713" t="s">
        <v>4058</v>
      </c>
      <c r="C713" t="s">
        <v>245</v>
      </c>
      <c r="D713" t="s">
        <v>108</v>
      </c>
      <c r="F713" t="s">
        <v>4059</v>
      </c>
      <c r="G713" t="s">
        <v>133</v>
      </c>
      <c r="H713" t="s">
        <v>1146</v>
      </c>
      <c r="I713" t="s">
        <v>4060</v>
      </c>
      <c r="J713" t="s">
        <v>249</v>
      </c>
      <c r="K713" t="s">
        <v>249</v>
      </c>
      <c r="L713" t="s">
        <v>4061</v>
      </c>
      <c r="M713" t="s">
        <v>344</v>
      </c>
      <c r="N713">
        <v>3</v>
      </c>
      <c r="O713" t="s">
        <v>1329</v>
      </c>
      <c r="P713">
        <v>46240</v>
      </c>
      <c r="Q713" t="s">
        <v>140</v>
      </c>
      <c r="R713">
        <v>46242</v>
      </c>
      <c r="S713" t="s">
        <v>1330</v>
      </c>
      <c r="T713" t="s">
        <v>448</v>
      </c>
      <c r="U713" t="s">
        <v>249</v>
      </c>
      <c r="W713" t="s">
        <v>148</v>
      </c>
      <c r="X713" t="s">
        <v>148</v>
      </c>
      <c r="Y713" t="s">
        <v>148</v>
      </c>
      <c r="Z713" t="s">
        <v>148</v>
      </c>
      <c r="AA713" t="s">
        <v>148</v>
      </c>
      <c r="AB713" t="s">
        <v>1331</v>
      </c>
      <c r="AC713" t="s">
        <v>113</v>
      </c>
      <c r="AD713" t="s">
        <v>255</v>
      </c>
      <c r="AE713">
        <v>46248</v>
      </c>
      <c r="AF713">
        <v>46260</v>
      </c>
      <c r="AG713">
        <v>46260</v>
      </c>
      <c r="AH713">
        <v>46248</v>
      </c>
      <c r="AI713">
        <v>46260</v>
      </c>
      <c r="AJ713">
        <v>46260</v>
      </c>
      <c r="AK713">
        <v>46248</v>
      </c>
      <c r="AL713">
        <v>46262</v>
      </c>
      <c r="AM713">
        <v>46262</v>
      </c>
      <c r="AN713">
        <v>46253</v>
      </c>
      <c r="AO713">
        <v>46262</v>
      </c>
      <c r="AP713">
        <v>46262</v>
      </c>
      <c r="AQ713" t="s">
        <v>148</v>
      </c>
      <c r="AR713" t="s">
        <v>148</v>
      </c>
      <c r="AS713" t="s">
        <v>148</v>
      </c>
      <c r="AT713">
        <v>46248</v>
      </c>
      <c r="AU713">
        <v>46260</v>
      </c>
      <c r="AV713">
        <v>46260</v>
      </c>
      <c r="AW713">
        <v>46248</v>
      </c>
      <c r="AX713">
        <v>46260</v>
      </c>
      <c r="AY713">
        <v>46260</v>
      </c>
      <c r="AZ713">
        <v>46253</v>
      </c>
      <c r="BA713">
        <v>46261</v>
      </c>
      <c r="BB713">
        <v>46261</v>
      </c>
      <c r="BC713">
        <v>46254</v>
      </c>
      <c r="BD713">
        <v>46262</v>
      </c>
      <c r="BE713">
        <v>46262</v>
      </c>
      <c r="BF713" t="s">
        <v>249</v>
      </c>
      <c r="BG713">
        <v>46254</v>
      </c>
      <c r="BH713">
        <v>46262</v>
      </c>
      <c r="BI713">
        <v>46262</v>
      </c>
      <c r="BJ713" t="s">
        <v>249</v>
      </c>
      <c r="BK713" t="s">
        <v>249</v>
      </c>
      <c r="BL713">
        <v>46254</v>
      </c>
      <c r="BM713">
        <v>46261</v>
      </c>
      <c r="BN713">
        <v>46261</v>
      </c>
      <c r="BO713">
        <v>46257</v>
      </c>
      <c r="BP713">
        <v>46261</v>
      </c>
      <c r="BQ713">
        <v>46261</v>
      </c>
      <c r="BR713">
        <v>46261</v>
      </c>
      <c r="BS713">
        <v>46269</v>
      </c>
      <c r="BU713">
        <v>46261</v>
      </c>
      <c r="BV713">
        <v>46265</v>
      </c>
      <c r="BW713">
        <v>46265</v>
      </c>
      <c r="BX713" t="s">
        <v>4062</v>
      </c>
      <c r="BY713">
        <v>46255</v>
      </c>
      <c r="BZ713">
        <v>46255</v>
      </c>
      <c r="CI713">
        <v>46265</v>
      </c>
      <c r="CJ713">
        <v>46267</v>
      </c>
      <c r="CN713" t="s">
        <v>113</v>
      </c>
      <c r="CO713" t="s">
        <v>113</v>
      </c>
      <c r="CP713" t="s">
        <v>113</v>
      </c>
      <c r="CQ713" t="s">
        <v>113</v>
      </c>
      <c r="CR713" t="s">
        <v>113</v>
      </c>
      <c r="CS713" t="s">
        <v>113</v>
      </c>
      <c r="CT713" t="s">
        <v>113</v>
      </c>
      <c r="CU713" t="s">
        <v>170</v>
      </c>
      <c r="CV713" t="s">
        <v>144</v>
      </c>
      <c r="CW713" t="s">
        <v>171</v>
      </c>
      <c r="CX713" t="s">
        <v>113</v>
      </c>
      <c r="CY713" t="s">
        <v>119</v>
      </c>
      <c r="CZ713" t="s">
        <v>121</v>
      </c>
    </row>
    <row r="714" spans="1:105" x14ac:dyDescent="0.3">
      <c r="A714" t="s">
        <v>4063</v>
      </c>
      <c r="B714" t="s">
        <v>4020</v>
      </c>
      <c r="C714" t="s">
        <v>1312</v>
      </c>
      <c r="D714" t="s">
        <v>108</v>
      </c>
      <c r="F714" t="s">
        <v>4064</v>
      </c>
      <c r="G714" t="s">
        <v>133</v>
      </c>
      <c r="I714" t="s">
        <v>4065</v>
      </c>
      <c r="J714" t="s">
        <v>249</v>
      </c>
      <c r="K714" t="s">
        <v>249</v>
      </c>
      <c r="L714" t="s">
        <v>4023</v>
      </c>
      <c r="M714" t="s">
        <v>163</v>
      </c>
      <c r="N714">
        <v>1</v>
      </c>
      <c r="O714" t="s">
        <v>4007</v>
      </c>
      <c r="P714">
        <v>46184</v>
      </c>
      <c r="Q714" t="s">
        <v>140</v>
      </c>
      <c r="R714">
        <v>46184</v>
      </c>
      <c r="S714" t="s">
        <v>252</v>
      </c>
      <c r="T714" t="s">
        <v>1408</v>
      </c>
      <c r="U714" t="s">
        <v>249</v>
      </c>
      <c r="V714" t="s">
        <v>21</v>
      </c>
      <c r="W714" t="s">
        <v>148</v>
      </c>
      <c r="X714" t="s">
        <v>148</v>
      </c>
      <c r="Y714" t="s">
        <v>148</v>
      </c>
      <c r="Z714" t="s">
        <v>148</v>
      </c>
      <c r="AA714" t="s">
        <v>148</v>
      </c>
      <c r="AB714" t="s">
        <v>1400</v>
      </c>
      <c r="AC714" t="s">
        <v>113</v>
      </c>
      <c r="AD714" t="s">
        <v>255</v>
      </c>
      <c r="AE714">
        <v>46192</v>
      </c>
      <c r="AF714">
        <v>46192</v>
      </c>
      <c r="AG714">
        <v>46192</v>
      </c>
      <c r="AH714">
        <v>46195</v>
      </c>
      <c r="AI714">
        <v>46195</v>
      </c>
      <c r="AJ714">
        <v>46195</v>
      </c>
      <c r="AK714">
        <v>46192</v>
      </c>
      <c r="AL714">
        <v>46192</v>
      </c>
      <c r="AM714">
        <v>46192</v>
      </c>
      <c r="AN714">
        <v>46195</v>
      </c>
      <c r="AO714">
        <v>46195</v>
      </c>
      <c r="AP714">
        <v>46195</v>
      </c>
      <c r="AQ714" t="s">
        <v>148</v>
      </c>
      <c r="AR714" t="s">
        <v>148</v>
      </c>
      <c r="AS714" t="s">
        <v>148</v>
      </c>
      <c r="AT714">
        <v>46195</v>
      </c>
      <c r="AU714">
        <v>46189</v>
      </c>
      <c r="AV714">
        <v>46189</v>
      </c>
      <c r="AW714">
        <v>46195</v>
      </c>
      <c r="AX714">
        <v>46189</v>
      </c>
      <c r="AY714">
        <v>46189</v>
      </c>
      <c r="AZ714">
        <v>46198</v>
      </c>
      <c r="BA714">
        <v>46198</v>
      </c>
      <c r="BB714">
        <v>46198</v>
      </c>
      <c r="BC714">
        <v>46197</v>
      </c>
      <c r="BD714">
        <v>46197</v>
      </c>
      <c r="BE714">
        <v>46197</v>
      </c>
      <c r="BF714" t="s">
        <v>249</v>
      </c>
      <c r="BG714">
        <v>46198</v>
      </c>
      <c r="BH714">
        <v>46198</v>
      </c>
      <c r="BI714">
        <v>46198</v>
      </c>
      <c r="BJ714" t="s">
        <v>249</v>
      </c>
      <c r="BK714" t="s">
        <v>249</v>
      </c>
      <c r="BL714">
        <v>46201</v>
      </c>
      <c r="BM714">
        <v>46223</v>
      </c>
      <c r="BN714">
        <v>46221</v>
      </c>
      <c r="BO714">
        <v>46202</v>
      </c>
      <c r="BP714">
        <v>46225</v>
      </c>
      <c r="BQ714">
        <v>46221</v>
      </c>
      <c r="BR714">
        <v>46203</v>
      </c>
      <c r="BS714">
        <v>46231</v>
      </c>
      <c r="BT714">
        <v>46231</v>
      </c>
      <c r="BU714">
        <v>46203</v>
      </c>
      <c r="BV714">
        <v>46203</v>
      </c>
      <c r="BW714">
        <v>46203</v>
      </c>
      <c r="BX714" t="s">
        <v>4066</v>
      </c>
      <c r="BY714">
        <v>46204</v>
      </c>
      <c r="BZ714">
        <v>46204</v>
      </c>
      <c r="CA714">
        <v>46206</v>
      </c>
      <c r="CI714">
        <v>46203</v>
      </c>
      <c r="CJ714">
        <v>46206</v>
      </c>
      <c r="CK714">
        <v>46206</v>
      </c>
      <c r="CN714" t="s">
        <v>113</v>
      </c>
      <c r="CO714" t="s">
        <v>113</v>
      </c>
      <c r="CP714" t="s">
        <v>113</v>
      </c>
      <c r="CQ714" t="s">
        <v>113</v>
      </c>
      <c r="CR714" t="s">
        <v>113</v>
      </c>
      <c r="CS714" t="s">
        <v>113</v>
      </c>
      <c r="CT714" t="s">
        <v>113</v>
      </c>
      <c r="CU714" t="s">
        <v>113</v>
      </c>
      <c r="CV714" t="s">
        <v>113</v>
      </c>
      <c r="CW714" t="s">
        <v>113</v>
      </c>
      <c r="CX714" t="s">
        <v>113</v>
      </c>
      <c r="CY714" t="s">
        <v>119</v>
      </c>
      <c r="CZ714" t="s">
        <v>121</v>
      </c>
    </row>
    <row r="715" spans="1:105" x14ac:dyDescent="0.3">
      <c r="A715" t="s">
        <v>4067</v>
      </c>
      <c r="B715" t="s">
        <v>2868</v>
      </c>
      <c r="C715" t="s">
        <v>1312</v>
      </c>
      <c r="D715" t="s">
        <v>108</v>
      </c>
      <c r="F715" t="s">
        <v>4068</v>
      </c>
      <c r="G715" t="s">
        <v>133</v>
      </c>
      <c r="I715" t="s">
        <v>4069</v>
      </c>
      <c r="J715" t="s">
        <v>249</v>
      </c>
      <c r="K715" t="s">
        <v>249</v>
      </c>
      <c r="L715" t="s">
        <v>2871</v>
      </c>
      <c r="M715" t="s">
        <v>163</v>
      </c>
      <c r="N715">
        <v>1</v>
      </c>
      <c r="O715" t="s">
        <v>4007</v>
      </c>
      <c r="P715">
        <v>46184</v>
      </c>
      <c r="Q715" t="s">
        <v>140</v>
      </c>
      <c r="R715">
        <v>46184</v>
      </c>
      <c r="S715" t="s">
        <v>252</v>
      </c>
      <c r="T715" t="s">
        <v>1408</v>
      </c>
      <c r="U715" t="s">
        <v>249</v>
      </c>
      <c r="V715" t="s">
        <v>21</v>
      </c>
      <c r="W715" t="s">
        <v>148</v>
      </c>
      <c r="X715" t="s">
        <v>148</v>
      </c>
      <c r="Y715" t="s">
        <v>148</v>
      </c>
      <c r="Z715" t="s">
        <v>148</v>
      </c>
      <c r="AA715" t="s">
        <v>148</v>
      </c>
      <c r="AB715" t="s">
        <v>1400</v>
      </c>
      <c r="AC715" t="s">
        <v>113</v>
      </c>
      <c r="AD715" t="s">
        <v>255</v>
      </c>
      <c r="AE715">
        <v>46192</v>
      </c>
      <c r="AF715">
        <v>46192</v>
      </c>
      <c r="AG715">
        <v>46192</v>
      </c>
      <c r="AH715">
        <v>46195</v>
      </c>
      <c r="AI715">
        <v>46195</v>
      </c>
      <c r="AJ715">
        <v>46195</v>
      </c>
      <c r="AK715">
        <v>46192</v>
      </c>
      <c r="AL715">
        <v>46192</v>
      </c>
      <c r="AM715">
        <v>46192</v>
      </c>
      <c r="AN715">
        <v>46195</v>
      </c>
      <c r="AO715">
        <v>46195</v>
      </c>
      <c r="AP715">
        <v>46195</v>
      </c>
      <c r="AQ715" t="s">
        <v>148</v>
      </c>
      <c r="AR715" t="s">
        <v>148</v>
      </c>
      <c r="AS715" t="s">
        <v>148</v>
      </c>
      <c r="AT715">
        <v>46195</v>
      </c>
      <c r="AU715">
        <v>46195</v>
      </c>
      <c r="AV715">
        <v>46195</v>
      </c>
      <c r="AW715">
        <v>46195</v>
      </c>
      <c r="AX715">
        <v>46195</v>
      </c>
      <c r="AY715">
        <v>46195</v>
      </c>
      <c r="AZ715">
        <v>46198</v>
      </c>
      <c r="BA715">
        <v>46198</v>
      </c>
      <c r="BB715">
        <v>46198</v>
      </c>
      <c r="BC715">
        <v>46197</v>
      </c>
      <c r="BD715">
        <v>46197</v>
      </c>
      <c r="BE715">
        <v>46197</v>
      </c>
      <c r="BF715" t="s">
        <v>249</v>
      </c>
      <c r="BG715">
        <v>46188</v>
      </c>
      <c r="BH715">
        <v>46198</v>
      </c>
      <c r="BI715">
        <v>46198</v>
      </c>
      <c r="BJ715" t="s">
        <v>249</v>
      </c>
      <c r="BK715" t="s">
        <v>249</v>
      </c>
      <c r="BL715">
        <v>46201</v>
      </c>
      <c r="BM715">
        <v>46223</v>
      </c>
      <c r="BN715">
        <v>46223</v>
      </c>
      <c r="BO715">
        <v>46202</v>
      </c>
      <c r="BP715">
        <v>46225</v>
      </c>
      <c r="BQ715">
        <v>46223</v>
      </c>
      <c r="BR715">
        <v>46203</v>
      </c>
      <c r="BS715">
        <v>46232</v>
      </c>
      <c r="BT715">
        <v>46232</v>
      </c>
      <c r="BU715">
        <v>46203</v>
      </c>
      <c r="BV715">
        <v>46203</v>
      </c>
      <c r="BW715">
        <v>46203</v>
      </c>
      <c r="BX715" t="s">
        <v>4070</v>
      </c>
      <c r="BY715">
        <v>46204</v>
      </c>
      <c r="BZ715">
        <v>46204</v>
      </c>
      <c r="CA715">
        <v>46211</v>
      </c>
      <c r="CI715">
        <v>46203</v>
      </c>
      <c r="CJ715">
        <v>46213</v>
      </c>
      <c r="CK715">
        <v>46211</v>
      </c>
      <c r="CN715" t="s">
        <v>113</v>
      </c>
      <c r="CO715" t="s">
        <v>113</v>
      </c>
      <c r="CP715" t="s">
        <v>113</v>
      </c>
      <c r="CQ715" t="s">
        <v>113</v>
      </c>
      <c r="CR715" t="s">
        <v>113</v>
      </c>
      <c r="CS715" t="s">
        <v>113</v>
      </c>
      <c r="CT715" t="s">
        <v>113</v>
      </c>
      <c r="CU715" t="s">
        <v>113</v>
      </c>
      <c r="CV715" t="s">
        <v>113</v>
      </c>
      <c r="CW715" t="s">
        <v>113</v>
      </c>
      <c r="CX715" t="s">
        <v>113</v>
      </c>
      <c r="CY715" t="s">
        <v>119</v>
      </c>
      <c r="CZ715" t="s">
        <v>121</v>
      </c>
    </row>
    <row r="716" spans="1:105" x14ac:dyDescent="0.3">
      <c r="A716" t="s">
        <v>4071</v>
      </c>
      <c r="B716" t="s">
        <v>4072</v>
      </c>
      <c r="C716" t="s">
        <v>245</v>
      </c>
      <c r="D716" t="s">
        <v>108</v>
      </c>
      <c r="F716" t="s">
        <v>4073</v>
      </c>
      <c r="G716" t="s">
        <v>133</v>
      </c>
      <c r="I716" t="s">
        <v>4074</v>
      </c>
      <c r="J716" t="s">
        <v>249</v>
      </c>
      <c r="K716" t="s">
        <v>249</v>
      </c>
      <c r="L716" t="s">
        <v>1550</v>
      </c>
      <c r="M716" t="s">
        <v>344</v>
      </c>
      <c r="N716">
        <v>3</v>
      </c>
      <c r="O716" t="s">
        <v>1329</v>
      </c>
      <c r="P716">
        <v>46240</v>
      </c>
      <c r="Q716" t="s">
        <v>140</v>
      </c>
      <c r="R716">
        <v>46242</v>
      </c>
      <c r="S716" t="s">
        <v>346</v>
      </c>
      <c r="T716" t="s">
        <v>448</v>
      </c>
      <c r="U716" t="s">
        <v>249</v>
      </c>
      <c r="W716" t="s">
        <v>148</v>
      </c>
      <c r="X716" t="s">
        <v>148</v>
      </c>
      <c r="Y716" t="s">
        <v>148</v>
      </c>
      <c r="Z716" t="s">
        <v>148</v>
      </c>
      <c r="AA716" t="s">
        <v>148</v>
      </c>
      <c r="AB716" t="s">
        <v>1331</v>
      </c>
      <c r="AC716" t="s">
        <v>113</v>
      </c>
      <c r="AD716" t="s">
        <v>255</v>
      </c>
      <c r="AE716">
        <v>46248</v>
      </c>
      <c r="AF716">
        <v>46260</v>
      </c>
      <c r="AG716">
        <v>46260</v>
      </c>
      <c r="AH716">
        <v>46248</v>
      </c>
      <c r="AI716">
        <v>46259</v>
      </c>
      <c r="AJ716">
        <v>46260</v>
      </c>
      <c r="AK716">
        <v>46248</v>
      </c>
      <c r="AL716">
        <v>46259</v>
      </c>
      <c r="AM716">
        <v>46260</v>
      </c>
      <c r="AN716">
        <v>46253</v>
      </c>
      <c r="AO716">
        <v>46259</v>
      </c>
      <c r="AP716">
        <v>46260</v>
      </c>
      <c r="AQ716" t="s">
        <v>148</v>
      </c>
      <c r="AR716" t="s">
        <v>148</v>
      </c>
      <c r="AS716" t="s">
        <v>148</v>
      </c>
      <c r="AT716">
        <v>46248</v>
      </c>
      <c r="AU716">
        <v>46258</v>
      </c>
      <c r="AV716">
        <v>46258</v>
      </c>
      <c r="AW716">
        <v>46248</v>
      </c>
      <c r="AX716">
        <v>46258</v>
      </c>
      <c r="AY716">
        <v>46258</v>
      </c>
      <c r="AZ716">
        <v>46253</v>
      </c>
      <c r="BA716">
        <v>46261</v>
      </c>
      <c r="BB716">
        <v>46260</v>
      </c>
      <c r="BC716">
        <v>46254</v>
      </c>
      <c r="BD716">
        <v>46267</v>
      </c>
      <c r="BF716" t="s">
        <v>249</v>
      </c>
      <c r="BG716">
        <v>46254</v>
      </c>
      <c r="BH716">
        <v>46267</v>
      </c>
      <c r="BJ716" t="s">
        <v>249</v>
      </c>
      <c r="BK716" t="s">
        <v>249</v>
      </c>
      <c r="BL716">
        <v>46254</v>
      </c>
      <c r="BM716">
        <v>46268</v>
      </c>
      <c r="BO716">
        <v>46257</v>
      </c>
      <c r="BP716">
        <v>46270</v>
      </c>
      <c r="BR716">
        <v>46261</v>
      </c>
      <c r="BS716">
        <v>46275</v>
      </c>
      <c r="BU716">
        <v>46261</v>
      </c>
      <c r="BV716">
        <v>46273</v>
      </c>
      <c r="BX716" t="s">
        <v>4075</v>
      </c>
      <c r="BY716">
        <v>46255</v>
      </c>
      <c r="BZ716">
        <v>46255</v>
      </c>
      <c r="CI716">
        <v>46265</v>
      </c>
      <c r="CJ716">
        <v>46267</v>
      </c>
      <c r="CN716" t="s">
        <v>113</v>
      </c>
      <c r="CO716" t="s">
        <v>113</v>
      </c>
      <c r="CP716" t="s">
        <v>113</v>
      </c>
      <c r="CQ716" t="s">
        <v>113</v>
      </c>
      <c r="CR716" t="s">
        <v>113</v>
      </c>
      <c r="CS716" t="s">
        <v>113</v>
      </c>
      <c r="CT716" t="s">
        <v>113</v>
      </c>
      <c r="CU716" t="s">
        <v>170</v>
      </c>
      <c r="CV716" t="s">
        <v>144</v>
      </c>
      <c r="CW716" t="s">
        <v>171</v>
      </c>
      <c r="CX716" t="s">
        <v>113</v>
      </c>
      <c r="CY716" t="s">
        <v>119</v>
      </c>
      <c r="CZ716" t="s">
        <v>121</v>
      </c>
      <c r="DA716" t="s">
        <v>104</v>
      </c>
    </row>
    <row r="717" spans="1:105" x14ac:dyDescent="0.3">
      <c r="A717" t="s">
        <v>4076</v>
      </c>
      <c r="B717" t="s">
        <v>4077</v>
      </c>
      <c r="C717" t="s">
        <v>292</v>
      </c>
      <c r="D717" t="s">
        <v>108</v>
      </c>
      <c r="F717" t="s">
        <v>4078</v>
      </c>
      <c r="G717" t="s">
        <v>133</v>
      </c>
      <c r="I717" t="s">
        <v>4079</v>
      </c>
      <c r="J717" t="s">
        <v>456</v>
      </c>
      <c r="K717" t="s">
        <v>113</v>
      </c>
      <c r="L717" t="s">
        <v>4080</v>
      </c>
      <c r="M717" t="s">
        <v>218</v>
      </c>
      <c r="P717" t="s">
        <v>113</v>
      </c>
      <c r="Q717" t="s">
        <v>116</v>
      </c>
      <c r="S717" t="s">
        <v>117</v>
      </c>
      <c r="T717" t="s">
        <v>113</v>
      </c>
      <c r="AD717" t="s">
        <v>113</v>
      </c>
      <c r="AG717" t="s">
        <v>119</v>
      </c>
      <c r="AI717" t="s">
        <v>119</v>
      </c>
      <c r="AJ717" t="s">
        <v>119</v>
      </c>
      <c r="BK717">
        <v>40</v>
      </c>
      <c r="BP717">
        <v>3</v>
      </c>
      <c r="CN717" t="s">
        <v>113</v>
      </c>
      <c r="CO717" t="s">
        <v>113</v>
      </c>
      <c r="CP717" t="s">
        <v>113</v>
      </c>
      <c r="CQ717" t="s">
        <v>113</v>
      </c>
      <c r="CR717" t="s">
        <v>188</v>
      </c>
      <c r="CS717" t="s">
        <v>113</v>
      </c>
      <c r="CT717" t="s">
        <v>380</v>
      </c>
      <c r="CU717" t="s">
        <v>113</v>
      </c>
      <c r="CV717" t="s">
        <v>113</v>
      </c>
      <c r="CW717" t="s">
        <v>113</v>
      </c>
      <c r="CX717" t="s">
        <v>113</v>
      </c>
      <c r="CY717" t="s">
        <v>515</v>
      </c>
      <c r="CZ717" t="s">
        <v>121</v>
      </c>
    </row>
    <row r="718" spans="1:105" x14ac:dyDescent="0.3">
      <c r="A718" t="s">
        <v>4081</v>
      </c>
      <c r="B718" t="s">
        <v>4082</v>
      </c>
      <c r="C718" t="s">
        <v>107</v>
      </c>
      <c r="D718" t="s">
        <v>108</v>
      </c>
      <c r="F718" t="s">
        <v>4083</v>
      </c>
      <c r="G718" t="s">
        <v>133</v>
      </c>
      <c r="J718" t="s">
        <v>2571</v>
      </c>
      <c r="K718" t="s">
        <v>161</v>
      </c>
      <c r="L718" t="s">
        <v>2572</v>
      </c>
      <c r="M718" t="s">
        <v>218</v>
      </c>
      <c r="N718">
        <v>1</v>
      </c>
      <c r="O718" t="s">
        <v>4084</v>
      </c>
      <c r="P718">
        <v>46161</v>
      </c>
      <c r="Q718" t="s">
        <v>140</v>
      </c>
      <c r="R718">
        <v>46162</v>
      </c>
      <c r="S718" t="s">
        <v>141</v>
      </c>
      <c r="T718" t="s">
        <v>142</v>
      </c>
      <c r="U718" t="s">
        <v>112</v>
      </c>
      <c r="V718" t="s">
        <v>143</v>
      </c>
      <c r="W718" t="s">
        <v>144</v>
      </c>
      <c r="X718" t="s">
        <v>144</v>
      </c>
      <c r="Y718" t="s">
        <v>144</v>
      </c>
      <c r="Z718" t="s">
        <v>144</v>
      </c>
      <c r="AA718" t="s">
        <v>144</v>
      </c>
      <c r="AB718" t="s">
        <v>180</v>
      </c>
      <c r="AC718" t="s">
        <v>146</v>
      </c>
      <c r="AD718" t="s">
        <v>181</v>
      </c>
      <c r="AE718">
        <v>46174</v>
      </c>
      <c r="AF718">
        <v>46174</v>
      </c>
      <c r="AG718">
        <v>46174</v>
      </c>
      <c r="AH718">
        <v>46176</v>
      </c>
      <c r="AI718">
        <v>46176</v>
      </c>
      <c r="AJ718">
        <v>46176</v>
      </c>
      <c r="AK718">
        <v>46174</v>
      </c>
      <c r="AL718">
        <v>46174</v>
      </c>
      <c r="AM718">
        <v>46174</v>
      </c>
      <c r="AN718">
        <v>46176</v>
      </c>
      <c r="AO718">
        <v>46176</v>
      </c>
      <c r="AP718">
        <v>46176</v>
      </c>
      <c r="AT718">
        <v>46176</v>
      </c>
      <c r="AU718">
        <v>46175</v>
      </c>
      <c r="AV718">
        <v>46175</v>
      </c>
      <c r="AW718">
        <v>46176</v>
      </c>
      <c r="AX718">
        <v>46175</v>
      </c>
      <c r="AY718">
        <v>46175</v>
      </c>
      <c r="AZ718">
        <v>46188</v>
      </c>
      <c r="BA718">
        <v>46188</v>
      </c>
      <c r="BB718">
        <v>46188</v>
      </c>
      <c r="BC718">
        <v>46178</v>
      </c>
      <c r="BD718">
        <v>46176</v>
      </c>
      <c r="BE718">
        <v>46176</v>
      </c>
      <c r="BF718" t="s">
        <v>196</v>
      </c>
      <c r="BG718">
        <v>46184</v>
      </c>
      <c r="BH718">
        <v>46178</v>
      </c>
      <c r="BI718">
        <v>46178</v>
      </c>
      <c r="BJ718" t="s">
        <v>180</v>
      </c>
      <c r="BK718">
        <v>70</v>
      </c>
      <c r="BL718">
        <v>46188</v>
      </c>
      <c r="BM718">
        <v>46189</v>
      </c>
      <c r="BN718">
        <v>46189</v>
      </c>
      <c r="BO718">
        <v>46191</v>
      </c>
      <c r="BP718">
        <v>46198</v>
      </c>
      <c r="BQ718">
        <v>46198</v>
      </c>
      <c r="BR718">
        <v>46198</v>
      </c>
      <c r="BS718">
        <v>46203</v>
      </c>
      <c r="BT718">
        <v>46203</v>
      </c>
      <c r="BU718">
        <v>46195</v>
      </c>
      <c r="BV718">
        <v>46202</v>
      </c>
      <c r="BW718">
        <v>46202</v>
      </c>
      <c r="BX718" t="s">
        <v>4085</v>
      </c>
      <c r="CN718" t="s">
        <v>113</v>
      </c>
      <c r="CO718" t="s">
        <v>113</v>
      </c>
      <c r="CP718" t="s">
        <v>113</v>
      </c>
      <c r="CQ718" t="s">
        <v>113</v>
      </c>
      <c r="CR718">
        <v>46166</v>
      </c>
      <c r="CS718">
        <v>46160</v>
      </c>
      <c r="CT718" t="s">
        <v>151</v>
      </c>
      <c r="CU718" t="s">
        <v>170</v>
      </c>
      <c r="CV718" t="s">
        <v>144</v>
      </c>
      <c r="CW718" t="s">
        <v>171</v>
      </c>
      <c r="CX718" t="s">
        <v>113</v>
      </c>
      <c r="CY718" t="s">
        <v>183</v>
      </c>
      <c r="CZ718" t="s">
        <v>153</v>
      </c>
    </row>
    <row r="719" spans="1:105" x14ac:dyDescent="0.3">
      <c r="A719" t="s">
        <v>4086</v>
      </c>
      <c r="B719" t="s">
        <v>4087</v>
      </c>
      <c r="C719" t="s">
        <v>124</v>
      </c>
      <c r="D719" t="s">
        <v>108</v>
      </c>
      <c r="F719" t="s">
        <v>4088</v>
      </c>
      <c r="G719" t="s">
        <v>133</v>
      </c>
      <c r="I719" t="s">
        <v>4089</v>
      </c>
      <c r="K719" t="s">
        <v>161</v>
      </c>
      <c r="M719" t="s">
        <v>218</v>
      </c>
      <c r="N719">
        <v>1</v>
      </c>
      <c r="P719">
        <v>45975</v>
      </c>
      <c r="Q719" t="s">
        <v>140</v>
      </c>
      <c r="R719">
        <v>45967</v>
      </c>
      <c r="S719" t="s">
        <v>252</v>
      </c>
      <c r="T719" t="s">
        <v>2809</v>
      </c>
      <c r="U719" t="s">
        <v>112</v>
      </c>
      <c r="V719" t="s">
        <v>3807</v>
      </c>
      <c r="W719" t="s">
        <v>144</v>
      </c>
      <c r="X719" t="s">
        <v>144</v>
      </c>
      <c r="Y719" t="s">
        <v>144</v>
      </c>
      <c r="Z719" t="s">
        <v>144</v>
      </c>
      <c r="AA719" t="s">
        <v>144</v>
      </c>
      <c r="AB719" t="s">
        <v>254</v>
      </c>
      <c r="AC719" t="s">
        <v>146</v>
      </c>
      <c r="AD719" t="s">
        <v>147</v>
      </c>
      <c r="AE719">
        <v>45992</v>
      </c>
      <c r="AF719">
        <v>45992</v>
      </c>
      <c r="AG719">
        <v>45992</v>
      </c>
      <c r="AH719">
        <v>45995</v>
      </c>
      <c r="AI719">
        <v>45995</v>
      </c>
      <c r="AJ719">
        <v>45995</v>
      </c>
      <c r="AK719">
        <v>45992</v>
      </c>
      <c r="AL719">
        <v>45992</v>
      </c>
      <c r="AM719">
        <v>45992</v>
      </c>
      <c r="AN719">
        <v>45995</v>
      </c>
      <c r="AO719">
        <v>45995</v>
      </c>
      <c r="AP719">
        <v>45995</v>
      </c>
      <c r="AQ719" t="s">
        <v>148</v>
      </c>
      <c r="AT719">
        <v>46000</v>
      </c>
      <c r="AU719">
        <v>46000</v>
      </c>
      <c r="AV719">
        <v>46000</v>
      </c>
      <c r="AW719">
        <v>46000</v>
      </c>
      <c r="AX719">
        <v>46000</v>
      </c>
      <c r="AY719">
        <v>46000</v>
      </c>
      <c r="AZ719">
        <v>46007</v>
      </c>
      <c r="BA719">
        <v>46007</v>
      </c>
      <c r="BB719">
        <v>46007</v>
      </c>
      <c r="BC719">
        <v>46001</v>
      </c>
      <c r="BD719">
        <v>46001</v>
      </c>
      <c r="BE719">
        <v>46001</v>
      </c>
      <c r="BG719">
        <v>46007</v>
      </c>
      <c r="BH719">
        <v>46007</v>
      </c>
      <c r="BI719">
        <v>46007</v>
      </c>
      <c r="BJ719" t="s">
        <v>3719</v>
      </c>
      <c r="BL719">
        <v>46029</v>
      </c>
      <c r="BM719">
        <v>46029</v>
      </c>
      <c r="BN719">
        <v>46029</v>
      </c>
      <c r="BO719">
        <v>46034</v>
      </c>
      <c r="BP719">
        <v>46034</v>
      </c>
      <c r="BQ719">
        <v>46034</v>
      </c>
      <c r="BR719">
        <v>46037</v>
      </c>
      <c r="BS719">
        <v>46037</v>
      </c>
      <c r="BT719">
        <v>46037</v>
      </c>
      <c r="BU719">
        <v>46014</v>
      </c>
      <c r="BV719">
        <v>46014</v>
      </c>
      <c r="BW719">
        <v>46014</v>
      </c>
      <c r="BX719" t="s">
        <v>2571</v>
      </c>
      <c r="CI719">
        <v>45991</v>
      </c>
      <c r="CJ719">
        <v>46017</v>
      </c>
      <c r="CK719">
        <v>46382</v>
      </c>
      <c r="CN719" t="s">
        <v>113</v>
      </c>
      <c r="CO719" t="s">
        <v>113</v>
      </c>
      <c r="CP719" t="s">
        <v>113</v>
      </c>
      <c r="CQ719" t="s">
        <v>113</v>
      </c>
      <c r="CR719" t="s">
        <v>119</v>
      </c>
      <c r="CS719">
        <v>45975</v>
      </c>
      <c r="CT719" t="s">
        <v>151</v>
      </c>
      <c r="CU719" t="s">
        <v>113</v>
      </c>
      <c r="CV719" t="s">
        <v>113</v>
      </c>
      <c r="CW719" t="s">
        <v>113</v>
      </c>
      <c r="CX719" t="s">
        <v>113</v>
      </c>
      <c r="CY719" t="s">
        <v>2576</v>
      </c>
      <c r="CZ719" t="s">
        <v>153</v>
      </c>
    </row>
    <row r="720" spans="1:105" x14ac:dyDescent="0.3">
      <c r="A720" t="s">
        <v>4090</v>
      </c>
      <c r="B720" t="s">
        <v>4091</v>
      </c>
      <c r="C720" t="s">
        <v>107</v>
      </c>
      <c r="D720" t="s">
        <v>108</v>
      </c>
      <c r="F720" t="s">
        <v>4092</v>
      </c>
      <c r="G720" t="s">
        <v>133</v>
      </c>
      <c r="I720" t="s">
        <v>4093</v>
      </c>
      <c r="J720" t="s">
        <v>216</v>
      </c>
      <c r="K720" t="s">
        <v>161</v>
      </c>
      <c r="M720" t="s">
        <v>218</v>
      </c>
      <c r="N720">
        <v>4</v>
      </c>
      <c r="O720" t="s">
        <v>4094</v>
      </c>
      <c r="P720">
        <v>46118</v>
      </c>
      <c r="Q720" t="s">
        <v>140</v>
      </c>
      <c r="R720">
        <v>46119</v>
      </c>
      <c r="S720" t="s">
        <v>252</v>
      </c>
      <c r="T720" t="s">
        <v>179</v>
      </c>
      <c r="U720" t="s">
        <v>112</v>
      </c>
      <c r="V720" t="s">
        <v>143</v>
      </c>
      <c r="W720" t="s">
        <v>144</v>
      </c>
      <c r="X720" t="s">
        <v>144</v>
      </c>
      <c r="Y720" t="s">
        <v>144</v>
      </c>
      <c r="Z720" t="s">
        <v>144</v>
      </c>
      <c r="AA720" t="s">
        <v>144</v>
      </c>
      <c r="AB720" t="s">
        <v>145</v>
      </c>
      <c r="AC720" t="s">
        <v>220</v>
      </c>
      <c r="AD720" t="s">
        <v>147</v>
      </c>
      <c r="AE720">
        <v>46121</v>
      </c>
      <c r="AF720">
        <v>46121</v>
      </c>
      <c r="AG720">
        <v>46121</v>
      </c>
      <c r="AH720">
        <v>46125</v>
      </c>
      <c r="AI720">
        <v>46125</v>
      </c>
      <c r="AJ720">
        <v>46125</v>
      </c>
      <c r="AK720">
        <v>46129</v>
      </c>
      <c r="AL720">
        <v>46129</v>
      </c>
      <c r="AM720">
        <v>46129</v>
      </c>
      <c r="AN720">
        <v>46133</v>
      </c>
      <c r="AO720">
        <v>46133</v>
      </c>
      <c r="AP720">
        <v>46133</v>
      </c>
      <c r="AT720">
        <v>46126</v>
      </c>
      <c r="AU720">
        <v>46126</v>
      </c>
      <c r="AV720">
        <v>46126</v>
      </c>
      <c r="AW720">
        <v>46126</v>
      </c>
      <c r="AX720">
        <v>46126</v>
      </c>
      <c r="AY720">
        <v>46126</v>
      </c>
      <c r="AZ720">
        <v>46132</v>
      </c>
      <c r="BA720">
        <v>46137</v>
      </c>
      <c r="BB720">
        <v>46137</v>
      </c>
      <c r="BC720">
        <v>46128</v>
      </c>
      <c r="BD720">
        <v>46128</v>
      </c>
      <c r="BE720">
        <v>46128</v>
      </c>
      <c r="BF720" t="s">
        <v>196</v>
      </c>
      <c r="BG720">
        <v>46133</v>
      </c>
      <c r="BH720">
        <v>46137</v>
      </c>
      <c r="BI720">
        <v>46137</v>
      </c>
      <c r="BJ720" t="s">
        <v>145</v>
      </c>
      <c r="BL720">
        <v>46136</v>
      </c>
      <c r="BM720">
        <v>46140</v>
      </c>
      <c r="BN720">
        <v>46140</v>
      </c>
      <c r="BO720">
        <v>46139</v>
      </c>
      <c r="BP720">
        <v>46142</v>
      </c>
      <c r="BQ720">
        <v>46142</v>
      </c>
      <c r="BR720">
        <v>46146</v>
      </c>
      <c r="BS720">
        <v>46142</v>
      </c>
      <c r="BT720">
        <v>46142</v>
      </c>
      <c r="BU720">
        <v>46146</v>
      </c>
      <c r="BV720">
        <v>46142</v>
      </c>
      <c r="BW720">
        <v>46142</v>
      </c>
      <c r="BX720" t="s">
        <v>4095</v>
      </c>
      <c r="BY720">
        <v>46132</v>
      </c>
      <c r="BZ720">
        <v>46132</v>
      </c>
      <c r="CI720">
        <v>46146</v>
      </c>
      <c r="CJ720">
        <v>46132</v>
      </c>
      <c r="CK720">
        <v>46132</v>
      </c>
      <c r="CN720" t="s">
        <v>113</v>
      </c>
      <c r="CO720" t="s">
        <v>113</v>
      </c>
      <c r="CP720" t="s">
        <v>113</v>
      </c>
      <c r="CQ720" t="s">
        <v>113</v>
      </c>
      <c r="CR720" t="s">
        <v>119</v>
      </c>
      <c r="CS720">
        <v>46118</v>
      </c>
      <c r="CT720" t="s">
        <v>151</v>
      </c>
      <c r="CU720" t="s">
        <v>113</v>
      </c>
      <c r="CV720" t="s">
        <v>113</v>
      </c>
      <c r="CW720" t="s">
        <v>113</v>
      </c>
      <c r="CX720" t="s">
        <v>113</v>
      </c>
      <c r="CY720" t="s">
        <v>152</v>
      </c>
      <c r="CZ720" t="s">
        <v>153</v>
      </c>
    </row>
    <row r="721" spans="1:104" x14ac:dyDescent="0.3">
      <c r="A721" t="s">
        <v>4096</v>
      </c>
      <c r="B721" t="s">
        <v>4097</v>
      </c>
      <c r="C721" t="s">
        <v>107</v>
      </c>
      <c r="D721" t="s">
        <v>108</v>
      </c>
      <c r="F721" t="s">
        <v>4098</v>
      </c>
      <c r="G721" t="s">
        <v>133</v>
      </c>
      <c r="I721" t="s">
        <v>4099</v>
      </c>
      <c r="J721" t="s">
        <v>216</v>
      </c>
      <c r="K721" t="s">
        <v>161</v>
      </c>
      <c r="M721" t="s">
        <v>218</v>
      </c>
      <c r="N721">
        <v>1</v>
      </c>
      <c r="O721" t="s">
        <v>373</v>
      </c>
      <c r="P721">
        <v>46088</v>
      </c>
      <c r="Q721" t="s">
        <v>140</v>
      </c>
      <c r="R721">
        <v>46090</v>
      </c>
      <c r="S721" t="s">
        <v>141</v>
      </c>
      <c r="T721" t="s">
        <v>179</v>
      </c>
      <c r="U721" t="s">
        <v>112</v>
      </c>
      <c r="V721" t="s">
        <v>143</v>
      </c>
      <c r="W721" t="s">
        <v>144</v>
      </c>
      <c r="X721" t="s">
        <v>144</v>
      </c>
      <c r="Y721" t="s">
        <v>144</v>
      </c>
      <c r="Z721" t="s">
        <v>144</v>
      </c>
      <c r="AA721" t="s">
        <v>144</v>
      </c>
      <c r="AB721" t="s">
        <v>1322</v>
      </c>
      <c r="AC721" t="s">
        <v>220</v>
      </c>
      <c r="AD721" t="s">
        <v>376</v>
      </c>
      <c r="AE721">
        <v>46093</v>
      </c>
      <c r="AF721">
        <v>46094</v>
      </c>
      <c r="AG721">
        <v>46094</v>
      </c>
      <c r="AH721">
        <v>46097</v>
      </c>
      <c r="AI721">
        <v>46097</v>
      </c>
      <c r="AJ721">
        <v>46097</v>
      </c>
      <c r="AK721">
        <v>46096</v>
      </c>
      <c r="AL721">
        <v>46100</v>
      </c>
      <c r="AM721">
        <v>46100</v>
      </c>
      <c r="AN721">
        <v>46100</v>
      </c>
      <c r="AO721">
        <v>46103</v>
      </c>
      <c r="AP721">
        <v>46103</v>
      </c>
      <c r="AQ721" t="s">
        <v>113</v>
      </c>
      <c r="AR721" t="s">
        <v>113</v>
      </c>
      <c r="AT721">
        <v>46097</v>
      </c>
      <c r="AU721">
        <v>46097</v>
      </c>
      <c r="AV721">
        <v>46097</v>
      </c>
      <c r="AW721">
        <v>46097</v>
      </c>
      <c r="AX721">
        <v>46097</v>
      </c>
      <c r="AY721">
        <v>46097</v>
      </c>
      <c r="AZ721">
        <v>46113</v>
      </c>
      <c r="BA721">
        <v>46113</v>
      </c>
      <c r="BB721">
        <v>46113</v>
      </c>
      <c r="BC721">
        <v>46099</v>
      </c>
      <c r="BD721">
        <v>46102</v>
      </c>
      <c r="BE721">
        <v>46102</v>
      </c>
      <c r="BF721" t="s">
        <v>196</v>
      </c>
      <c r="BG721">
        <v>46101</v>
      </c>
      <c r="BH721">
        <v>46111</v>
      </c>
      <c r="BI721">
        <v>46142</v>
      </c>
      <c r="BJ721" t="s">
        <v>1391</v>
      </c>
      <c r="BK721">
        <v>50</v>
      </c>
      <c r="BL721">
        <v>46107</v>
      </c>
      <c r="BM721">
        <v>46113</v>
      </c>
      <c r="BN721">
        <v>46113</v>
      </c>
      <c r="BO721">
        <v>46111</v>
      </c>
      <c r="BP721">
        <v>46114</v>
      </c>
      <c r="BQ721">
        <v>46114</v>
      </c>
      <c r="BR721">
        <v>46118</v>
      </c>
      <c r="BS721">
        <v>46122</v>
      </c>
      <c r="BT721">
        <v>46122</v>
      </c>
      <c r="BU721">
        <v>46115</v>
      </c>
      <c r="BV721">
        <v>46122</v>
      </c>
      <c r="BW721">
        <v>46122</v>
      </c>
      <c r="BX721" t="s">
        <v>4100</v>
      </c>
      <c r="CN721" t="s">
        <v>113</v>
      </c>
      <c r="CO721" t="s">
        <v>113</v>
      </c>
      <c r="CP721" t="s">
        <v>113</v>
      </c>
      <c r="CQ721" t="s">
        <v>113</v>
      </c>
      <c r="CR721" t="s">
        <v>119</v>
      </c>
      <c r="CS721">
        <v>46088</v>
      </c>
      <c r="CT721" t="s">
        <v>151</v>
      </c>
      <c r="CU721" t="s">
        <v>113</v>
      </c>
      <c r="CV721" t="s">
        <v>113</v>
      </c>
      <c r="CW721" t="s">
        <v>113</v>
      </c>
      <c r="CX721" t="s">
        <v>113</v>
      </c>
      <c r="CY721" t="s">
        <v>2050</v>
      </c>
      <c r="CZ721" t="s">
        <v>153</v>
      </c>
    </row>
    <row r="722" spans="1:104" x14ac:dyDescent="0.3">
      <c r="A722" t="s">
        <v>4101</v>
      </c>
      <c r="B722" t="s">
        <v>4102</v>
      </c>
      <c r="C722" t="s">
        <v>292</v>
      </c>
      <c r="D722" t="s">
        <v>108</v>
      </c>
      <c r="E722" t="s">
        <v>4103</v>
      </c>
      <c r="F722" t="s">
        <v>4104</v>
      </c>
      <c r="G722" t="s">
        <v>133</v>
      </c>
      <c r="I722" t="s">
        <v>4105</v>
      </c>
      <c r="J722" t="s">
        <v>456</v>
      </c>
      <c r="K722" t="s">
        <v>113</v>
      </c>
      <c r="L722" t="s">
        <v>4106</v>
      </c>
      <c r="M722" t="s">
        <v>218</v>
      </c>
      <c r="P722" t="s">
        <v>113</v>
      </c>
      <c r="Q722" t="s">
        <v>116</v>
      </c>
      <c r="S722" t="s">
        <v>117</v>
      </c>
      <c r="T722" t="s">
        <v>113</v>
      </c>
      <c r="AD722" t="s">
        <v>113</v>
      </c>
      <c r="AG722" t="s">
        <v>119</v>
      </c>
      <c r="AI722" t="s">
        <v>119</v>
      </c>
      <c r="AJ722" t="s">
        <v>119</v>
      </c>
      <c r="BK722" t="s">
        <v>889</v>
      </c>
      <c r="BP722">
        <v>3</v>
      </c>
      <c r="CN722" t="s">
        <v>113</v>
      </c>
      <c r="CO722" t="s">
        <v>113</v>
      </c>
      <c r="CP722" t="s">
        <v>113</v>
      </c>
      <c r="CQ722" t="s">
        <v>113</v>
      </c>
      <c r="CR722" t="s">
        <v>188</v>
      </c>
      <c r="CS722" t="s">
        <v>113</v>
      </c>
      <c r="CT722" t="s">
        <v>380</v>
      </c>
      <c r="CU722" t="s">
        <v>113</v>
      </c>
      <c r="CV722" t="s">
        <v>113</v>
      </c>
      <c r="CW722" t="s">
        <v>113</v>
      </c>
      <c r="CX722" t="s">
        <v>113</v>
      </c>
      <c r="CY722" t="s">
        <v>119</v>
      </c>
      <c r="CZ722" t="s">
        <v>121</v>
      </c>
    </row>
    <row r="723" spans="1:104" x14ac:dyDescent="0.3">
      <c r="A723" t="s">
        <v>4107</v>
      </c>
      <c r="B723" t="s">
        <v>4108</v>
      </c>
      <c r="C723" t="s">
        <v>107</v>
      </c>
      <c r="D723" t="s">
        <v>108</v>
      </c>
      <c r="F723" t="s">
        <v>4109</v>
      </c>
      <c r="G723" t="s">
        <v>133</v>
      </c>
      <c r="I723" t="s">
        <v>4110</v>
      </c>
      <c r="J723" t="s">
        <v>4111</v>
      </c>
      <c r="K723" t="s">
        <v>113</v>
      </c>
      <c r="L723" t="s">
        <v>4112</v>
      </c>
      <c r="M723" t="s">
        <v>218</v>
      </c>
      <c r="P723" t="s">
        <v>113</v>
      </c>
      <c r="Q723" t="s">
        <v>116</v>
      </c>
      <c r="S723" t="s">
        <v>117</v>
      </c>
      <c r="T723" t="s">
        <v>113</v>
      </c>
      <c r="AD723" t="s">
        <v>113</v>
      </c>
      <c r="AG723" t="s">
        <v>119</v>
      </c>
      <c r="AI723" t="s">
        <v>119</v>
      </c>
      <c r="AJ723" t="s">
        <v>119</v>
      </c>
      <c r="BK723">
        <v>50</v>
      </c>
      <c r="CN723" t="s">
        <v>113</v>
      </c>
      <c r="CO723" t="s">
        <v>113</v>
      </c>
      <c r="CP723" t="s">
        <v>113</v>
      </c>
      <c r="CQ723" t="s">
        <v>113</v>
      </c>
      <c r="CR723" t="s">
        <v>113</v>
      </c>
      <c r="CS723" t="s">
        <v>113</v>
      </c>
      <c r="CT723" t="s">
        <v>113</v>
      </c>
      <c r="CU723" t="s">
        <v>113</v>
      </c>
      <c r="CV723" t="s">
        <v>113</v>
      </c>
      <c r="CW723" t="s">
        <v>113</v>
      </c>
      <c r="CX723" t="s">
        <v>113</v>
      </c>
      <c r="CY723" t="s">
        <v>119</v>
      </c>
      <c r="CZ723" t="s">
        <v>121</v>
      </c>
    </row>
    <row r="724" spans="1:104" x14ac:dyDescent="0.3">
      <c r="A724" t="s">
        <v>4113</v>
      </c>
      <c r="B724" t="s">
        <v>4114</v>
      </c>
      <c r="C724" t="s">
        <v>124</v>
      </c>
      <c r="D724" t="s">
        <v>108</v>
      </c>
      <c r="F724" t="s">
        <v>4115</v>
      </c>
      <c r="G724" t="s">
        <v>133</v>
      </c>
      <c r="I724" t="s">
        <v>4116</v>
      </c>
      <c r="J724" t="s">
        <v>4111</v>
      </c>
      <c r="K724" t="s">
        <v>113</v>
      </c>
      <c r="L724" t="s">
        <v>4112</v>
      </c>
      <c r="M724" t="s">
        <v>218</v>
      </c>
      <c r="P724" t="s">
        <v>113</v>
      </c>
      <c r="Q724" t="s">
        <v>116</v>
      </c>
      <c r="S724" t="s">
        <v>117</v>
      </c>
      <c r="T724" t="s">
        <v>113</v>
      </c>
      <c r="AD724" t="s">
        <v>113</v>
      </c>
      <c r="AG724" t="s">
        <v>119</v>
      </c>
      <c r="AI724" t="s">
        <v>119</v>
      </c>
      <c r="AJ724" t="s">
        <v>119</v>
      </c>
      <c r="BK724">
        <v>50</v>
      </c>
      <c r="CN724" t="s">
        <v>113</v>
      </c>
      <c r="CO724" t="s">
        <v>113</v>
      </c>
      <c r="CP724" t="s">
        <v>113</v>
      </c>
      <c r="CQ724" t="s">
        <v>113</v>
      </c>
      <c r="CR724" t="s">
        <v>113</v>
      </c>
      <c r="CS724" t="s">
        <v>113</v>
      </c>
      <c r="CT724" t="s">
        <v>113</v>
      </c>
      <c r="CU724" t="s">
        <v>113</v>
      </c>
      <c r="CV724" t="s">
        <v>113</v>
      </c>
      <c r="CW724" t="s">
        <v>113</v>
      </c>
      <c r="CX724" t="s">
        <v>113</v>
      </c>
      <c r="CY724" t="s">
        <v>119</v>
      </c>
      <c r="CZ724" t="s">
        <v>121</v>
      </c>
    </row>
    <row r="725" spans="1:104" x14ac:dyDescent="0.3">
      <c r="A725" t="s">
        <v>4117</v>
      </c>
      <c r="B725" t="s">
        <v>4118</v>
      </c>
      <c r="C725" t="s">
        <v>124</v>
      </c>
      <c r="D725" t="s">
        <v>108</v>
      </c>
      <c r="F725" t="s">
        <v>4119</v>
      </c>
      <c r="G725" t="s">
        <v>133</v>
      </c>
      <c r="I725" t="s">
        <v>4120</v>
      </c>
      <c r="J725" t="s">
        <v>4111</v>
      </c>
      <c r="K725" t="s">
        <v>113</v>
      </c>
      <c r="L725" t="s">
        <v>4112</v>
      </c>
      <c r="M725" t="s">
        <v>218</v>
      </c>
      <c r="P725" t="s">
        <v>113</v>
      </c>
      <c r="Q725" t="s">
        <v>116</v>
      </c>
      <c r="S725" t="s">
        <v>117</v>
      </c>
      <c r="T725" t="s">
        <v>113</v>
      </c>
      <c r="AD725" t="s">
        <v>113</v>
      </c>
      <c r="AG725" t="s">
        <v>119</v>
      </c>
      <c r="AI725" t="s">
        <v>119</v>
      </c>
      <c r="AJ725" t="s">
        <v>119</v>
      </c>
      <c r="BK725">
        <v>70</v>
      </c>
      <c r="CN725" t="s">
        <v>113</v>
      </c>
      <c r="CO725" t="s">
        <v>113</v>
      </c>
      <c r="CP725" t="s">
        <v>113</v>
      </c>
      <c r="CQ725" t="s">
        <v>113</v>
      </c>
      <c r="CR725" t="s">
        <v>113</v>
      </c>
      <c r="CS725" t="s">
        <v>113</v>
      </c>
      <c r="CT725" t="s">
        <v>113</v>
      </c>
      <c r="CU725" t="s">
        <v>113</v>
      </c>
      <c r="CV725" t="s">
        <v>113</v>
      </c>
      <c r="CW725" t="s">
        <v>113</v>
      </c>
      <c r="CX725" t="s">
        <v>113</v>
      </c>
      <c r="CY725" t="s">
        <v>119</v>
      </c>
      <c r="CZ725" t="s">
        <v>121</v>
      </c>
    </row>
    <row r="726" spans="1:104" x14ac:dyDescent="0.3">
      <c r="A726" t="s">
        <v>4121</v>
      </c>
      <c r="B726" t="s">
        <v>4122</v>
      </c>
      <c r="C726" t="s">
        <v>107</v>
      </c>
      <c r="D726" t="s">
        <v>108</v>
      </c>
      <c r="F726" t="s">
        <v>4123</v>
      </c>
      <c r="G726" t="s">
        <v>133</v>
      </c>
      <c r="I726" t="s">
        <v>4124</v>
      </c>
      <c r="J726" t="s">
        <v>4111</v>
      </c>
      <c r="K726" t="s">
        <v>113</v>
      </c>
      <c r="L726" t="s">
        <v>4125</v>
      </c>
      <c r="M726" t="s">
        <v>218</v>
      </c>
      <c r="P726" t="s">
        <v>113</v>
      </c>
      <c r="Q726" t="s">
        <v>116</v>
      </c>
      <c r="S726" t="s">
        <v>117</v>
      </c>
      <c r="T726" t="s">
        <v>113</v>
      </c>
      <c r="AD726" t="s">
        <v>113</v>
      </c>
      <c r="AG726" t="s">
        <v>119</v>
      </c>
      <c r="AI726" t="s">
        <v>119</v>
      </c>
      <c r="AJ726" t="s">
        <v>119</v>
      </c>
      <c r="BK726">
        <v>50</v>
      </c>
      <c r="CN726" t="s">
        <v>113</v>
      </c>
      <c r="CO726" t="s">
        <v>113</v>
      </c>
      <c r="CP726" t="s">
        <v>113</v>
      </c>
      <c r="CQ726" t="s">
        <v>113</v>
      </c>
      <c r="CR726" t="s">
        <v>113</v>
      </c>
      <c r="CS726" t="s">
        <v>113</v>
      </c>
      <c r="CT726" t="s">
        <v>113</v>
      </c>
      <c r="CU726" t="s">
        <v>113</v>
      </c>
      <c r="CV726" t="s">
        <v>113</v>
      </c>
      <c r="CW726" t="s">
        <v>113</v>
      </c>
      <c r="CX726" t="s">
        <v>113</v>
      </c>
      <c r="CY726" t="s">
        <v>119</v>
      </c>
      <c r="CZ726" t="s">
        <v>121</v>
      </c>
    </row>
    <row r="727" spans="1:104" x14ac:dyDescent="0.3">
      <c r="A727" t="s">
        <v>4126</v>
      </c>
      <c r="B727" t="s">
        <v>4127</v>
      </c>
      <c r="C727" t="s">
        <v>107</v>
      </c>
      <c r="D727" t="s">
        <v>108</v>
      </c>
      <c r="F727" t="s">
        <v>4128</v>
      </c>
      <c r="G727" t="s">
        <v>133</v>
      </c>
      <c r="I727" t="s">
        <v>4129</v>
      </c>
      <c r="J727" t="s">
        <v>4111</v>
      </c>
      <c r="K727" t="s">
        <v>113</v>
      </c>
      <c r="L727" t="s">
        <v>4125</v>
      </c>
      <c r="M727" t="s">
        <v>218</v>
      </c>
      <c r="P727" t="s">
        <v>113</v>
      </c>
      <c r="Q727" t="s">
        <v>116</v>
      </c>
      <c r="S727" t="s">
        <v>117</v>
      </c>
      <c r="T727" t="s">
        <v>113</v>
      </c>
      <c r="AD727" t="s">
        <v>113</v>
      </c>
      <c r="AG727" t="s">
        <v>119</v>
      </c>
      <c r="AI727" t="s">
        <v>119</v>
      </c>
      <c r="AJ727" t="s">
        <v>119</v>
      </c>
      <c r="BK727">
        <v>50</v>
      </c>
      <c r="CN727" t="s">
        <v>113</v>
      </c>
      <c r="CO727" t="s">
        <v>113</v>
      </c>
      <c r="CP727" t="s">
        <v>113</v>
      </c>
      <c r="CQ727" t="s">
        <v>113</v>
      </c>
      <c r="CR727" t="s">
        <v>113</v>
      </c>
      <c r="CS727" t="s">
        <v>113</v>
      </c>
      <c r="CT727" t="s">
        <v>113</v>
      </c>
      <c r="CU727" t="s">
        <v>113</v>
      </c>
      <c r="CV727" t="s">
        <v>113</v>
      </c>
      <c r="CW727" t="s">
        <v>113</v>
      </c>
      <c r="CX727" t="s">
        <v>113</v>
      </c>
      <c r="CY727" t="s">
        <v>119</v>
      </c>
      <c r="CZ727" t="s">
        <v>121</v>
      </c>
    </row>
    <row r="728" spans="1:104" x14ac:dyDescent="0.3">
      <c r="A728" t="s">
        <v>4130</v>
      </c>
      <c r="B728" t="s">
        <v>4131</v>
      </c>
      <c r="C728" t="s">
        <v>124</v>
      </c>
      <c r="D728" t="s">
        <v>108</v>
      </c>
      <c r="F728" t="s">
        <v>4132</v>
      </c>
      <c r="G728" t="s">
        <v>133</v>
      </c>
      <c r="I728" t="s">
        <v>4133</v>
      </c>
      <c r="J728" t="s">
        <v>4111</v>
      </c>
      <c r="K728" t="s">
        <v>113</v>
      </c>
      <c r="L728" t="s">
        <v>4125</v>
      </c>
      <c r="M728" t="s">
        <v>218</v>
      </c>
      <c r="P728" t="s">
        <v>113</v>
      </c>
      <c r="Q728" t="s">
        <v>116</v>
      </c>
      <c r="S728" t="s">
        <v>117</v>
      </c>
      <c r="T728" t="s">
        <v>113</v>
      </c>
      <c r="AD728" t="s">
        <v>113</v>
      </c>
      <c r="AG728" t="s">
        <v>119</v>
      </c>
      <c r="AI728" t="s">
        <v>119</v>
      </c>
      <c r="AJ728" t="s">
        <v>119</v>
      </c>
      <c r="BK728">
        <v>50</v>
      </c>
      <c r="CN728" t="s">
        <v>113</v>
      </c>
      <c r="CO728" t="s">
        <v>113</v>
      </c>
      <c r="CP728" t="s">
        <v>113</v>
      </c>
      <c r="CQ728" t="s">
        <v>113</v>
      </c>
      <c r="CR728" t="s">
        <v>113</v>
      </c>
      <c r="CS728" t="s">
        <v>113</v>
      </c>
      <c r="CT728" t="s">
        <v>113</v>
      </c>
      <c r="CU728" t="s">
        <v>113</v>
      </c>
      <c r="CV728" t="s">
        <v>113</v>
      </c>
      <c r="CW728" t="s">
        <v>113</v>
      </c>
      <c r="CX728" t="s">
        <v>113</v>
      </c>
      <c r="CY728" t="s">
        <v>119</v>
      </c>
      <c r="CZ728" t="s">
        <v>121</v>
      </c>
    </row>
    <row r="729" spans="1:104" x14ac:dyDescent="0.3">
      <c r="A729" t="s">
        <v>4134</v>
      </c>
      <c r="B729" t="s">
        <v>4135</v>
      </c>
      <c r="C729" t="s">
        <v>107</v>
      </c>
      <c r="D729" t="s">
        <v>108</v>
      </c>
      <c r="F729" t="s">
        <v>4136</v>
      </c>
      <c r="G729" t="s">
        <v>133</v>
      </c>
      <c r="I729" t="s">
        <v>4137</v>
      </c>
      <c r="J729" t="s">
        <v>4111</v>
      </c>
      <c r="K729" t="s">
        <v>113</v>
      </c>
      <c r="L729" t="s">
        <v>4125</v>
      </c>
      <c r="M729" t="s">
        <v>218</v>
      </c>
      <c r="P729" t="s">
        <v>113</v>
      </c>
      <c r="Q729" t="s">
        <v>116</v>
      </c>
      <c r="S729" t="s">
        <v>117</v>
      </c>
      <c r="T729" t="s">
        <v>113</v>
      </c>
      <c r="AD729" t="s">
        <v>113</v>
      </c>
      <c r="AG729" t="s">
        <v>119</v>
      </c>
      <c r="AI729" t="s">
        <v>119</v>
      </c>
      <c r="AJ729" t="s">
        <v>119</v>
      </c>
      <c r="BK729">
        <v>50</v>
      </c>
      <c r="CN729" t="s">
        <v>113</v>
      </c>
      <c r="CO729" t="s">
        <v>113</v>
      </c>
      <c r="CP729" t="s">
        <v>113</v>
      </c>
      <c r="CQ729" t="s">
        <v>113</v>
      </c>
      <c r="CR729" t="s">
        <v>113</v>
      </c>
      <c r="CS729" t="s">
        <v>113</v>
      </c>
      <c r="CT729" t="s">
        <v>113</v>
      </c>
      <c r="CU729" t="s">
        <v>113</v>
      </c>
      <c r="CV729" t="s">
        <v>113</v>
      </c>
      <c r="CW729" t="s">
        <v>113</v>
      </c>
      <c r="CX729" t="s">
        <v>113</v>
      </c>
      <c r="CY729" t="s">
        <v>119</v>
      </c>
      <c r="CZ729" t="s">
        <v>121</v>
      </c>
    </row>
    <row r="730" spans="1:104" x14ac:dyDescent="0.3">
      <c r="A730" t="s">
        <v>4138</v>
      </c>
      <c r="B730" t="s">
        <v>4139</v>
      </c>
      <c r="C730" t="s">
        <v>124</v>
      </c>
      <c r="D730" t="s">
        <v>108</v>
      </c>
      <c r="F730" t="s">
        <v>4140</v>
      </c>
      <c r="G730" t="s">
        <v>133</v>
      </c>
      <c r="I730" t="s">
        <v>4141</v>
      </c>
      <c r="J730" t="s">
        <v>216</v>
      </c>
      <c r="K730" t="s">
        <v>161</v>
      </c>
      <c r="L730" t="s">
        <v>4142</v>
      </c>
      <c r="M730" t="s">
        <v>218</v>
      </c>
      <c r="N730">
        <v>1</v>
      </c>
      <c r="O730" t="s">
        <v>4141</v>
      </c>
      <c r="P730">
        <v>46085</v>
      </c>
      <c r="Q730" t="s">
        <v>140</v>
      </c>
      <c r="R730">
        <v>46084</v>
      </c>
      <c r="S730" t="s">
        <v>141</v>
      </c>
      <c r="T730" t="s">
        <v>2901</v>
      </c>
      <c r="U730" t="s">
        <v>112</v>
      </c>
      <c r="V730" t="s">
        <v>4143</v>
      </c>
      <c r="W730" t="s">
        <v>144</v>
      </c>
      <c r="X730" t="s">
        <v>144</v>
      </c>
      <c r="Y730" t="s">
        <v>144</v>
      </c>
      <c r="Z730" t="s">
        <v>144</v>
      </c>
      <c r="AA730" t="s">
        <v>144</v>
      </c>
      <c r="AB730" t="s">
        <v>180</v>
      </c>
      <c r="AC730" t="s">
        <v>220</v>
      </c>
      <c r="AD730" t="s">
        <v>181</v>
      </c>
      <c r="AE730">
        <v>46091</v>
      </c>
      <c r="AF730">
        <v>46091</v>
      </c>
      <c r="AG730">
        <v>46091</v>
      </c>
      <c r="AH730">
        <v>46087</v>
      </c>
      <c r="AI730">
        <v>46092</v>
      </c>
      <c r="AJ730">
        <v>46092</v>
      </c>
      <c r="AK730">
        <v>46098</v>
      </c>
      <c r="AL730">
        <v>46098</v>
      </c>
      <c r="AM730">
        <v>46098</v>
      </c>
      <c r="AN730">
        <v>46101</v>
      </c>
      <c r="AO730">
        <v>46099</v>
      </c>
      <c r="AP730">
        <v>46099</v>
      </c>
      <c r="AT730">
        <v>46090</v>
      </c>
      <c r="AU730">
        <v>46090</v>
      </c>
      <c r="AV730">
        <v>46090</v>
      </c>
      <c r="AW730">
        <v>46090</v>
      </c>
      <c r="AX730">
        <v>46090</v>
      </c>
      <c r="AY730">
        <v>46090</v>
      </c>
      <c r="AZ730">
        <v>46101</v>
      </c>
      <c r="BA730">
        <v>46101</v>
      </c>
      <c r="BB730">
        <v>46101</v>
      </c>
      <c r="BC730">
        <v>46092</v>
      </c>
      <c r="BD730">
        <v>46093</v>
      </c>
      <c r="BE730">
        <v>46093</v>
      </c>
      <c r="BF730" t="s">
        <v>196</v>
      </c>
      <c r="BG730">
        <v>46097</v>
      </c>
      <c r="BH730">
        <v>46097</v>
      </c>
      <c r="BI730">
        <v>46097</v>
      </c>
      <c r="BJ730" t="s">
        <v>180</v>
      </c>
      <c r="BK730">
        <v>50</v>
      </c>
      <c r="BL730">
        <v>46101</v>
      </c>
      <c r="BM730">
        <v>46102</v>
      </c>
      <c r="BN730">
        <v>46102</v>
      </c>
      <c r="BO730">
        <v>46103</v>
      </c>
      <c r="BP730">
        <v>46104</v>
      </c>
      <c r="BQ730">
        <v>46104</v>
      </c>
      <c r="BR730">
        <v>46111</v>
      </c>
      <c r="BS730">
        <v>46111</v>
      </c>
      <c r="BT730">
        <v>46111</v>
      </c>
      <c r="BU730">
        <v>46105</v>
      </c>
      <c r="BV730">
        <v>46107</v>
      </c>
      <c r="BW730">
        <v>46107</v>
      </c>
      <c r="BX730" t="s">
        <v>4144</v>
      </c>
      <c r="CN730" t="s">
        <v>113</v>
      </c>
      <c r="CO730" t="s">
        <v>113</v>
      </c>
      <c r="CP730" t="s">
        <v>113</v>
      </c>
      <c r="CQ730" t="s">
        <v>113</v>
      </c>
      <c r="CR730" t="s">
        <v>119</v>
      </c>
      <c r="CS730">
        <v>46085</v>
      </c>
      <c r="CT730" t="s">
        <v>151</v>
      </c>
      <c r="CU730" t="s">
        <v>113</v>
      </c>
      <c r="CV730" t="s">
        <v>113</v>
      </c>
      <c r="CW730" t="s">
        <v>113</v>
      </c>
      <c r="CX730" t="s">
        <v>113</v>
      </c>
      <c r="CY730" t="s">
        <v>183</v>
      </c>
      <c r="CZ730" t="s">
        <v>153</v>
      </c>
    </row>
    <row r="731" spans="1:104" x14ac:dyDescent="0.3">
      <c r="A731" t="s">
        <v>4145</v>
      </c>
      <c r="B731" t="s">
        <v>4146</v>
      </c>
      <c r="C731" t="s">
        <v>107</v>
      </c>
      <c r="D731" t="s">
        <v>108</v>
      </c>
      <c r="F731" t="s">
        <v>4147</v>
      </c>
      <c r="G731" t="s">
        <v>133</v>
      </c>
      <c r="I731" t="s">
        <v>4148</v>
      </c>
      <c r="J731" t="s">
        <v>216</v>
      </c>
      <c r="K731" t="s">
        <v>161</v>
      </c>
      <c r="M731" t="s">
        <v>218</v>
      </c>
      <c r="N731">
        <v>2</v>
      </c>
      <c r="O731" t="s">
        <v>1841</v>
      </c>
      <c r="P731">
        <v>46079</v>
      </c>
      <c r="Q731" t="s">
        <v>140</v>
      </c>
      <c r="R731">
        <v>46080</v>
      </c>
      <c r="S731" t="s">
        <v>252</v>
      </c>
      <c r="T731" t="s">
        <v>2901</v>
      </c>
      <c r="U731" t="s">
        <v>112</v>
      </c>
      <c r="V731" t="s">
        <v>143</v>
      </c>
      <c r="W731" t="s">
        <v>144</v>
      </c>
      <c r="X731" t="s">
        <v>144</v>
      </c>
      <c r="Y731" t="s">
        <v>144</v>
      </c>
      <c r="Z731" t="s">
        <v>144</v>
      </c>
      <c r="AA731" t="s">
        <v>144</v>
      </c>
      <c r="AB731" t="s">
        <v>145</v>
      </c>
      <c r="AC731" t="s">
        <v>220</v>
      </c>
      <c r="AD731" t="s">
        <v>147</v>
      </c>
      <c r="AE731">
        <v>46087</v>
      </c>
      <c r="AF731">
        <v>46087</v>
      </c>
      <c r="AG731">
        <v>46087</v>
      </c>
      <c r="AH731">
        <v>46090</v>
      </c>
      <c r="AI731">
        <v>46090</v>
      </c>
      <c r="AJ731">
        <v>46090</v>
      </c>
      <c r="AK731">
        <v>46093</v>
      </c>
      <c r="AL731">
        <v>46094</v>
      </c>
      <c r="AM731">
        <v>46094</v>
      </c>
      <c r="AN731">
        <v>46096</v>
      </c>
      <c r="AO731">
        <v>46097</v>
      </c>
      <c r="AP731">
        <v>46097</v>
      </c>
      <c r="AQ731" t="s">
        <v>148</v>
      </c>
      <c r="AT731">
        <v>46090</v>
      </c>
      <c r="AU731">
        <v>46090</v>
      </c>
      <c r="AV731">
        <v>46090</v>
      </c>
      <c r="AW731">
        <v>46090</v>
      </c>
      <c r="AX731">
        <v>46090</v>
      </c>
      <c r="AY731">
        <v>46090</v>
      </c>
      <c r="AZ731">
        <v>46091</v>
      </c>
      <c r="BA731">
        <v>46091</v>
      </c>
      <c r="BB731">
        <v>46091</v>
      </c>
      <c r="BC731">
        <v>46092</v>
      </c>
      <c r="BD731">
        <v>46094</v>
      </c>
      <c r="BE731">
        <v>46094</v>
      </c>
      <c r="BF731" t="s">
        <v>196</v>
      </c>
      <c r="BG731">
        <v>46095</v>
      </c>
      <c r="BH731">
        <v>46100</v>
      </c>
      <c r="BI731">
        <v>46100</v>
      </c>
      <c r="BJ731" t="s">
        <v>1649</v>
      </c>
      <c r="BL731">
        <v>46098</v>
      </c>
      <c r="BM731">
        <v>46110</v>
      </c>
      <c r="BN731">
        <v>46110</v>
      </c>
      <c r="BO731">
        <v>46100</v>
      </c>
      <c r="BP731">
        <v>46110</v>
      </c>
      <c r="BQ731">
        <v>46110</v>
      </c>
      <c r="BR731">
        <v>46111</v>
      </c>
      <c r="BS731">
        <v>46112</v>
      </c>
      <c r="BT731">
        <v>46112</v>
      </c>
      <c r="BU731">
        <v>46111</v>
      </c>
      <c r="BV731">
        <v>46111</v>
      </c>
      <c r="BW731">
        <v>46111</v>
      </c>
      <c r="BX731" t="s">
        <v>4149</v>
      </c>
      <c r="CI731">
        <v>46111</v>
      </c>
      <c r="CJ731">
        <v>46112</v>
      </c>
      <c r="CK731">
        <v>46114</v>
      </c>
      <c r="CN731" t="s">
        <v>113</v>
      </c>
      <c r="CO731" t="s">
        <v>113</v>
      </c>
      <c r="CP731" t="s">
        <v>113</v>
      </c>
      <c r="CQ731" t="s">
        <v>113</v>
      </c>
      <c r="CR731" t="s">
        <v>119</v>
      </c>
      <c r="CS731">
        <v>46079</v>
      </c>
      <c r="CT731" t="s">
        <v>151</v>
      </c>
      <c r="CU731" t="s">
        <v>113</v>
      </c>
      <c r="CV731" t="s">
        <v>113</v>
      </c>
      <c r="CW731" t="s">
        <v>113</v>
      </c>
      <c r="CX731" t="s">
        <v>113</v>
      </c>
      <c r="CY731" t="s">
        <v>152</v>
      </c>
      <c r="CZ731" t="s">
        <v>153</v>
      </c>
    </row>
    <row r="732" spans="1:104" x14ac:dyDescent="0.3">
      <c r="A732" t="s">
        <v>4150</v>
      </c>
      <c r="B732" t="s">
        <v>4151</v>
      </c>
      <c r="C732" t="s">
        <v>107</v>
      </c>
      <c r="D732" t="s">
        <v>108</v>
      </c>
      <c r="F732" t="s">
        <v>4152</v>
      </c>
      <c r="G732" t="s">
        <v>133</v>
      </c>
      <c r="I732" t="s">
        <v>4153</v>
      </c>
      <c r="J732" t="s">
        <v>216</v>
      </c>
      <c r="K732" t="s">
        <v>161</v>
      </c>
      <c r="M732" t="s">
        <v>218</v>
      </c>
      <c r="N732">
        <v>2</v>
      </c>
      <c r="O732" t="s">
        <v>1841</v>
      </c>
      <c r="P732">
        <v>46079</v>
      </c>
      <c r="Q732" t="s">
        <v>140</v>
      </c>
      <c r="R732">
        <v>46080</v>
      </c>
      <c r="S732" t="s">
        <v>252</v>
      </c>
      <c r="T732" t="s">
        <v>2901</v>
      </c>
      <c r="U732" t="s">
        <v>112</v>
      </c>
      <c r="V732" t="s">
        <v>143</v>
      </c>
      <c r="W732" t="s">
        <v>144</v>
      </c>
      <c r="X732" t="s">
        <v>144</v>
      </c>
      <c r="Y732" t="s">
        <v>144</v>
      </c>
      <c r="Z732" t="s">
        <v>144</v>
      </c>
      <c r="AA732" t="s">
        <v>144</v>
      </c>
      <c r="AB732" t="s">
        <v>145</v>
      </c>
      <c r="AC732" t="s">
        <v>220</v>
      </c>
      <c r="AD732" t="s">
        <v>147</v>
      </c>
      <c r="AE732">
        <v>46087</v>
      </c>
      <c r="AF732">
        <v>46087</v>
      </c>
      <c r="AG732">
        <v>46087</v>
      </c>
      <c r="AH732">
        <v>46090</v>
      </c>
      <c r="AI732">
        <v>46090</v>
      </c>
      <c r="AJ732">
        <v>46090</v>
      </c>
      <c r="AK732">
        <v>46093</v>
      </c>
      <c r="AL732">
        <v>46094</v>
      </c>
      <c r="AM732">
        <v>46094</v>
      </c>
      <c r="AN732">
        <v>46096</v>
      </c>
      <c r="AO732">
        <v>46097</v>
      </c>
      <c r="AP732">
        <v>46097</v>
      </c>
      <c r="AQ732" t="s">
        <v>148</v>
      </c>
      <c r="AT732">
        <v>46104</v>
      </c>
      <c r="AU732">
        <v>46090</v>
      </c>
      <c r="AV732">
        <v>46090</v>
      </c>
      <c r="AW732">
        <v>46104</v>
      </c>
      <c r="AX732">
        <v>46090</v>
      </c>
      <c r="AY732">
        <v>46090</v>
      </c>
      <c r="AZ732">
        <v>46091</v>
      </c>
      <c r="BA732">
        <v>46091</v>
      </c>
      <c r="BB732">
        <v>46091</v>
      </c>
      <c r="BC732">
        <v>46106</v>
      </c>
      <c r="BD732">
        <v>46092</v>
      </c>
      <c r="BE732">
        <v>46092</v>
      </c>
      <c r="BF732" t="s">
        <v>196</v>
      </c>
      <c r="BG732">
        <v>46110</v>
      </c>
      <c r="BH732">
        <v>46100</v>
      </c>
      <c r="BI732">
        <v>46100</v>
      </c>
      <c r="BJ732" t="s">
        <v>1649</v>
      </c>
      <c r="BL732">
        <v>46121</v>
      </c>
      <c r="BM732">
        <v>46102</v>
      </c>
      <c r="BN732">
        <v>46102</v>
      </c>
      <c r="BO732">
        <v>46124</v>
      </c>
      <c r="BP732">
        <v>46104</v>
      </c>
      <c r="BQ732">
        <v>46104</v>
      </c>
      <c r="BR732">
        <v>46130</v>
      </c>
      <c r="BS732">
        <v>46112</v>
      </c>
      <c r="BT732">
        <v>46112</v>
      </c>
      <c r="BU732">
        <v>46111</v>
      </c>
      <c r="BV732">
        <v>46111</v>
      </c>
      <c r="BW732">
        <v>46111</v>
      </c>
      <c r="BX732" t="s">
        <v>4149</v>
      </c>
      <c r="CI732">
        <v>46130</v>
      </c>
      <c r="CJ732">
        <v>46128</v>
      </c>
      <c r="CK732">
        <v>46128</v>
      </c>
      <c r="CN732" t="s">
        <v>113</v>
      </c>
      <c r="CO732" t="s">
        <v>113</v>
      </c>
      <c r="CP732" t="s">
        <v>113</v>
      </c>
      <c r="CQ732" t="s">
        <v>113</v>
      </c>
      <c r="CR732" t="s">
        <v>119</v>
      </c>
      <c r="CS732">
        <v>46079</v>
      </c>
      <c r="CT732" t="s">
        <v>151</v>
      </c>
      <c r="CU732" t="s">
        <v>113</v>
      </c>
      <c r="CV732" t="s">
        <v>113</v>
      </c>
      <c r="CW732" t="s">
        <v>113</v>
      </c>
      <c r="CX732" t="s">
        <v>113</v>
      </c>
      <c r="CY732" t="s">
        <v>152</v>
      </c>
      <c r="CZ732" t="s">
        <v>153</v>
      </c>
    </row>
    <row r="733" spans="1:104" x14ac:dyDescent="0.3">
      <c r="A733" t="s">
        <v>4154</v>
      </c>
      <c r="B733" t="s">
        <v>4155</v>
      </c>
      <c r="C733" t="s">
        <v>107</v>
      </c>
      <c r="D733" t="s">
        <v>108</v>
      </c>
      <c r="F733" t="s">
        <v>4156</v>
      </c>
      <c r="G733" t="s">
        <v>133</v>
      </c>
      <c r="I733" t="s">
        <v>4157</v>
      </c>
      <c r="J733" t="s">
        <v>4111</v>
      </c>
      <c r="K733" t="s">
        <v>113</v>
      </c>
      <c r="L733" t="s">
        <v>4158</v>
      </c>
      <c r="M733" t="s">
        <v>218</v>
      </c>
      <c r="P733" t="s">
        <v>113</v>
      </c>
      <c r="Q733" t="s">
        <v>116</v>
      </c>
      <c r="S733" t="s">
        <v>117</v>
      </c>
      <c r="T733" t="s">
        <v>113</v>
      </c>
      <c r="AD733" t="s">
        <v>113</v>
      </c>
      <c r="AG733" t="s">
        <v>119</v>
      </c>
      <c r="AI733" t="s">
        <v>119</v>
      </c>
      <c r="AJ733" t="s">
        <v>119</v>
      </c>
      <c r="BK733">
        <v>70</v>
      </c>
      <c r="CN733" t="s">
        <v>113</v>
      </c>
      <c r="CO733" t="s">
        <v>113</v>
      </c>
      <c r="CP733" t="s">
        <v>113</v>
      </c>
      <c r="CQ733" t="s">
        <v>113</v>
      </c>
      <c r="CR733" t="s">
        <v>113</v>
      </c>
      <c r="CS733" t="s">
        <v>113</v>
      </c>
      <c r="CT733" t="s">
        <v>113</v>
      </c>
      <c r="CU733" t="s">
        <v>113</v>
      </c>
      <c r="CV733" t="s">
        <v>113</v>
      </c>
      <c r="CW733" t="s">
        <v>113</v>
      </c>
      <c r="CX733" t="s">
        <v>113</v>
      </c>
      <c r="CY733" t="s">
        <v>119</v>
      </c>
      <c r="CZ733" t="s">
        <v>121</v>
      </c>
    </row>
    <row r="734" spans="1:104" x14ac:dyDescent="0.3">
      <c r="A734" t="s">
        <v>4159</v>
      </c>
      <c r="B734" t="s">
        <v>4160</v>
      </c>
      <c r="C734" t="s">
        <v>4161</v>
      </c>
      <c r="D734" t="s">
        <v>108</v>
      </c>
      <c r="F734" t="s">
        <v>4162</v>
      </c>
      <c r="G734" t="s">
        <v>133</v>
      </c>
      <c r="I734" t="s">
        <v>4163</v>
      </c>
      <c r="J734" t="s">
        <v>456</v>
      </c>
      <c r="K734" t="s">
        <v>113</v>
      </c>
      <c r="L734" t="s">
        <v>4164</v>
      </c>
      <c r="M734" t="s">
        <v>218</v>
      </c>
      <c r="P734" t="s">
        <v>113</v>
      </c>
      <c r="Q734" t="s">
        <v>116</v>
      </c>
      <c r="S734" t="s">
        <v>117</v>
      </c>
      <c r="T734" t="s">
        <v>113</v>
      </c>
      <c r="AD734" t="s">
        <v>113</v>
      </c>
      <c r="AG734" t="s">
        <v>119</v>
      </c>
      <c r="AI734" t="s">
        <v>119</v>
      </c>
      <c r="AJ734" t="s">
        <v>119</v>
      </c>
      <c r="BK734">
        <v>40</v>
      </c>
      <c r="BP734">
        <v>3</v>
      </c>
      <c r="CN734" t="s">
        <v>113</v>
      </c>
      <c r="CO734" t="s">
        <v>113</v>
      </c>
      <c r="CP734" t="s">
        <v>113</v>
      </c>
      <c r="CQ734" t="s">
        <v>113</v>
      </c>
      <c r="CR734" t="s">
        <v>113</v>
      </c>
      <c r="CS734" t="s">
        <v>113</v>
      </c>
      <c r="CT734" t="s">
        <v>113</v>
      </c>
      <c r="CU734" t="s">
        <v>113</v>
      </c>
      <c r="CV734" t="s">
        <v>113</v>
      </c>
      <c r="CW734" t="s">
        <v>113</v>
      </c>
      <c r="CX734" t="s">
        <v>113</v>
      </c>
      <c r="CY734" t="s">
        <v>119</v>
      </c>
      <c r="CZ734" t="s">
        <v>121</v>
      </c>
    </row>
    <row r="735" spans="1:104" x14ac:dyDescent="0.3">
      <c r="A735" t="s">
        <v>4165</v>
      </c>
      <c r="B735" t="s">
        <v>4166</v>
      </c>
      <c r="C735" t="s">
        <v>124</v>
      </c>
      <c r="D735" t="s">
        <v>108</v>
      </c>
      <c r="F735" t="s">
        <v>4167</v>
      </c>
      <c r="G735" t="s">
        <v>133</v>
      </c>
      <c r="I735" t="s">
        <v>4168</v>
      </c>
      <c r="J735" t="s">
        <v>4111</v>
      </c>
      <c r="K735" t="s">
        <v>113</v>
      </c>
      <c r="L735" t="s">
        <v>4169</v>
      </c>
      <c r="M735" t="s">
        <v>218</v>
      </c>
      <c r="P735" t="s">
        <v>113</v>
      </c>
      <c r="Q735" t="s">
        <v>116</v>
      </c>
      <c r="S735" t="s">
        <v>117</v>
      </c>
      <c r="T735" t="s">
        <v>113</v>
      </c>
      <c r="AD735" t="s">
        <v>113</v>
      </c>
      <c r="AG735" t="s">
        <v>119</v>
      </c>
      <c r="AI735" t="s">
        <v>119</v>
      </c>
      <c r="AJ735" t="s">
        <v>119</v>
      </c>
      <c r="BK735">
        <v>50</v>
      </c>
      <c r="CN735" t="s">
        <v>113</v>
      </c>
      <c r="CO735" t="s">
        <v>113</v>
      </c>
      <c r="CP735" t="s">
        <v>113</v>
      </c>
      <c r="CQ735" t="s">
        <v>113</v>
      </c>
      <c r="CR735" t="s">
        <v>113</v>
      </c>
      <c r="CS735" t="s">
        <v>113</v>
      </c>
      <c r="CT735" t="s">
        <v>113</v>
      </c>
      <c r="CU735" t="s">
        <v>113</v>
      </c>
      <c r="CV735" t="s">
        <v>113</v>
      </c>
      <c r="CW735" t="s">
        <v>113</v>
      </c>
      <c r="CX735" t="s">
        <v>113</v>
      </c>
      <c r="CY735" t="s">
        <v>119</v>
      </c>
      <c r="CZ735" t="s">
        <v>121</v>
      </c>
    </row>
    <row r="736" spans="1:104" x14ac:dyDescent="0.3">
      <c r="A736" t="s">
        <v>4170</v>
      </c>
      <c r="B736" t="s">
        <v>4171</v>
      </c>
      <c r="C736" t="s">
        <v>107</v>
      </c>
      <c r="D736" t="s">
        <v>108</v>
      </c>
      <c r="F736" t="s">
        <v>4172</v>
      </c>
      <c r="G736" t="s">
        <v>133</v>
      </c>
      <c r="I736" t="s">
        <v>4173</v>
      </c>
      <c r="J736" t="s">
        <v>216</v>
      </c>
      <c r="K736" t="s">
        <v>161</v>
      </c>
      <c r="M736" t="s">
        <v>218</v>
      </c>
      <c r="N736">
        <v>2</v>
      </c>
      <c r="O736" t="s">
        <v>1841</v>
      </c>
      <c r="P736">
        <v>46079</v>
      </c>
      <c r="Q736" t="s">
        <v>140</v>
      </c>
      <c r="R736">
        <v>46080</v>
      </c>
      <c r="S736" t="s">
        <v>252</v>
      </c>
      <c r="T736" t="s">
        <v>2901</v>
      </c>
      <c r="U736" t="s">
        <v>112</v>
      </c>
      <c r="V736" t="s">
        <v>143</v>
      </c>
      <c r="W736" t="s">
        <v>144</v>
      </c>
      <c r="X736" t="s">
        <v>144</v>
      </c>
      <c r="Y736" t="s">
        <v>144</v>
      </c>
      <c r="Z736" t="s">
        <v>144</v>
      </c>
      <c r="AA736" t="s">
        <v>144</v>
      </c>
      <c r="AB736" t="s">
        <v>145</v>
      </c>
      <c r="AC736" t="s">
        <v>220</v>
      </c>
      <c r="AD736" t="s">
        <v>147</v>
      </c>
      <c r="AE736">
        <v>46087</v>
      </c>
      <c r="AF736">
        <v>46087</v>
      </c>
      <c r="AG736">
        <v>46087</v>
      </c>
      <c r="AH736">
        <v>46090</v>
      </c>
      <c r="AI736">
        <v>46090</v>
      </c>
      <c r="AJ736">
        <v>46090</v>
      </c>
      <c r="AK736">
        <v>46093</v>
      </c>
      <c r="AL736">
        <v>46094</v>
      </c>
      <c r="AM736">
        <v>46094</v>
      </c>
      <c r="AN736">
        <v>46096</v>
      </c>
      <c r="AO736">
        <v>46097</v>
      </c>
      <c r="AP736">
        <v>46097</v>
      </c>
      <c r="AQ736" t="s">
        <v>148</v>
      </c>
      <c r="AT736">
        <v>46090</v>
      </c>
      <c r="AU736">
        <v>46090</v>
      </c>
      <c r="AV736">
        <v>46090</v>
      </c>
      <c r="AW736">
        <v>46090</v>
      </c>
      <c r="AX736">
        <v>46090</v>
      </c>
      <c r="AY736">
        <v>46090</v>
      </c>
      <c r="AZ736">
        <v>46090</v>
      </c>
      <c r="BA736">
        <v>46090</v>
      </c>
      <c r="BB736">
        <v>46090</v>
      </c>
      <c r="BC736">
        <v>46087</v>
      </c>
      <c r="BD736">
        <v>46092</v>
      </c>
      <c r="BE736">
        <v>46092</v>
      </c>
      <c r="BF736" t="s">
        <v>196</v>
      </c>
      <c r="BG736">
        <v>46094</v>
      </c>
      <c r="BH736">
        <v>46101</v>
      </c>
      <c r="BI736">
        <v>46101</v>
      </c>
      <c r="BJ736" t="s">
        <v>1649</v>
      </c>
      <c r="BL736">
        <v>46097</v>
      </c>
      <c r="BM736">
        <v>46107</v>
      </c>
      <c r="BN736">
        <v>46107</v>
      </c>
      <c r="BO736">
        <v>46099</v>
      </c>
      <c r="BP736">
        <v>46108</v>
      </c>
      <c r="BQ736">
        <v>46108</v>
      </c>
      <c r="BR736">
        <v>46110</v>
      </c>
      <c r="BS736">
        <v>46112</v>
      </c>
      <c r="BT736">
        <v>46112</v>
      </c>
      <c r="BU736">
        <v>46110</v>
      </c>
      <c r="BV736">
        <v>46107</v>
      </c>
      <c r="BW736">
        <v>46107</v>
      </c>
      <c r="BX736" t="s">
        <v>4149</v>
      </c>
      <c r="CI736">
        <v>46110</v>
      </c>
      <c r="CJ736">
        <v>46129</v>
      </c>
      <c r="CK736">
        <v>46129</v>
      </c>
      <c r="CN736" t="s">
        <v>113</v>
      </c>
      <c r="CO736" t="s">
        <v>113</v>
      </c>
      <c r="CP736" t="s">
        <v>113</v>
      </c>
      <c r="CQ736" t="s">
        <v>113</v>
      </c>
      <c r="CR736" t="s">
        <v>119</v>
      </c>
      <c r="CS736">
        <v>46079</v>
      </c>
      <c r="CT736" t="s">
        <v>151</v>
      </c>
      <c r="CU736" t="s">
        <v>113</v>
      </c>
      <c r="CV736" t="s">
        <v>113</v>
      </c>
      <c r="CW736" t="s">
        <v>113</v>
      </c>
      <c r="CX736" t="s">
        <v>113</v>
      </c>
      <c r="CY736" t="s">
        <v>152</v>
      </c>
      <c r="CZ736" t="s">
        <v>153</v>
      </c>
    </row>
    <row r="737" spans="1:104" x14ac:dyDescent="0.3">
      <c r="A737" t="s">
        <v>4174</v>
      </c>
      <c r="B737" t="s">
        <v>4175</v>
      </c>
      <c r="C737" t="s">
        <v>107</v>
      </c>
      <c r="D737" t="s">
        <v>108</v>
      </c>
      <c r="F737" t="s">
        <v>4176</v>
      </c>
      <c r="G737" t="s">
        <v>133</v>
      </c>
      <c r="I737" t="s">
        <v>4177</v>
      </c>
      <c r="J737" t="s">
        <v>216</v>
      </c>
      <c r="K737" t="s">
        <v>161</v>
      </c>
      <c r="M737" t="s">
        <v>218</v>
      </c>
      <c r="N737">
        <v>2</v>
      </c>
      <c r="O737" t="s">
        <v>1841</v>
      </c>
      <c r="P737">
        <v>46079</v>
      </c>
      <c r="Q737" t="s">
        <v>140</v>
      </c>
      <c r="R737">
        <v>46080</v>
      </c>
      <c r="S737" t="s">
        <v>252</v>
      </c>
      <c r="T737" t="s">
        <v>2901</v>
      </c>
      <c r="U737" t="s">
        <v>112</v>
      </c>
      <c r="V737" t="s">
        <v>143</v>
      </c>
      <c r="W737" t="s">
        <v>144</v>
      </c>
      <c r="X737" t="s">
        <v>144</v>
      </c>
      <c r="Y737" t="s">
        <v>144</v>
      </c>
      <c r="Z737" t="s">
        <v>144</v>
      </c>
      <c r="AA737" t="s">
        <v>144</v>
      </c>
      <c r="AB737" t="s">
        <v>145</v>
      </c>
      <c r="AC737" t="s">
        <v>220</v>
      </c>
      <c r="AD737" t="s">
        <v>147</v>
      </c>
      <c r="AE737">
        <v>46087</v>
      </c>
      <c r="AF737">
        <v>46087</v>
      </c>
      <c r="AG737">
        <v>46087</v>
      </c>
      <c r="AH737">
        <v>46090</v>
      </c>
      <c r="AI737">
        <v>46090</v>
      </c>
      <c r="AJ737">
        <v>46090</v>
      </c>
      <c r="AK737">
        <v>46093</v>
      </c>
      <c r="AL737">
        <v>46094</v>
      </c>
      <c r="AM737">
        <v>46094</v>
      </c>
      <c r="AN737">
        <v>46096</v>
      </c>
      <c r="AO737">
        <v>46097</v>
      </c>
      <c r="AP737">
        <v>46097</v>
      </c>
      <c r="AQ737" t="s">
        <v>148</v>
      </c>
      <c r="AT737">
        <v>46087</v>
      </c>
      <c r="AU737">
        <v>46090</v>
      </c>
      <c r="AV737">
        <v>46090</v>
      </c>
      <c r="AW737">
        <v>46087</v>
      </c>
      <c r="AX737">
        <v>46090</v>
      </c>
      <c r="AY737">
        <v>46090</v>
      </c>
      <c r="AZ737">
        <v>46090</v>
      </c>
      <c r="BA737">
        <v>46090</v>
      </c>
      <c r="BB737">
        <v>46090</v>
      </c>
      <c r="BC737">
        <v>46087</v>
      </c>
      <c r="BD737">
        <v>46093</v>
      </c>
      <c r="BE737">
        <v>46093</v>
      </c>
      <c r="BF737" t="s">
        <v>149</v>
      </c>
      <c r="BG737">
        <v>46094</v>
      </c>
      <c r="BH737">
        <v>46104</v>
      </c>
      <c r="BI737">
        <v>46104</v>
      </c>
      <c r="BJ737" t="s">
        <v>1649</v>
      </c>
      <c r="BL737">
        <v>46097</v>
      </c>
      <c r="BM737">
        <v>46108</v>
      </c>
      <c r="BN737">
        <v>46108</v>
      </c>
      <c r="BO737">
        <v>46099</v>
      </c>
      <c r="BP737">
        <v>46108</v>
      </c>
      <c r="BQ737">
        <v>46108</v>
      </c>
      <c r="BR737">
        <v>46110</v>
      </c>
      <c r="BS737">
        <v>46112</v>
      </c>
      <c r="BT737">
        <v>46112</v>
      </c>
      <c r="BU737">
        <v>46110</v>
      </c>
      <c r="BV737">
        <v>46111</v>
      </c>
      <c r="BW737">
        <v>46111</v>
      </c>
      <c r="BX737" t="s">
        <v>4149</v>
      </c>
      <c r="CI737">
        <v>46110</v>
      </c>
      <c r="CJ737">
        <v>46128</v>
      </c>
      <c r="CK737">
        <v>46128</v>
      </c>
      <c r="CN737" t="s">
        <v>113</v>
      </c>
      <c r="CO737" t="s">
        <v>113</v>
      </c>
      <c r="CP737" t="s">
        <v>113</v>
      </c>
      <c r="CQ737" t="s">
        <v>113</v>
      </c>
      <c r="CR737" t="s">
        <v>119</v>
      </c>
      <c r="CS737">
        <v>46079</v>
      </c>
      <c r="CT737" t="s">
        <v>151</v>
      </c>
      <c r="CU737" t="s">
        <v>113</v>
      </c>
      <c r="CV737" t="s">
        <v>113</v>
      </c>
      <c r="CW737" t="s">
        <v>113</v>
      </c>
      <c r="CX737" t="s">
        <v>113</v>
      </c>
      <c r="CY737" t="s">
        <v>152</v>
      </c>
      <c r="CZ737" t="s">
        <v>153</v>
      </c>
    </row>
    <row r="738" spans="1:104" x14ac:dyDescent="0.3">
      <c r="A738" t="s">
        <v>4178</v>
      </c>
      <c r="B738" t="s">
        <v>4179</v>
      </c>
      <c r="C738" t="s">
        <v>124</v>
      </c>
      <c r="D738" t="s">
        <v>108</v>
      </c>
      <c r="F738" t="s">
        <v>4180</v>
      </c>
      <c r="G738" t="s">
        <v>133</v>
      </c>
      <c r="I738" t="s">
        <v>4141</v>
      </c>
      <c r="J738" t="s">
        <v>216</v>
      </c>
      <c r="K738" t="s">
        <v>161</v>
      </c>
      <c r="L738" t="s">
        <v>4181</v>
      </c>
      <c r="M738" t="s">
        <v>218</v>
      </c>
      <c r="N738">
        <v>1</v>
      </c>
      <c r="O738" t="s">
        <v>4141</v>
      </c>
      <c r="P738">
        <v>46085</v>
      </c>
      <c r="Q738" t="s">
        <v>140</v>
      </c>
      <c r="R738">
        <v>46084</v>
      </c>
      <c r="S738" t="s">
        <v>141</v>
      </c>
      <c r="T738" t="s">
        <v>2901</v>
      </c>
      <c r="U738" t="s">
        <v>112</v>
      </c>
      <c r="V738" t="s">
        <v>4143</v>
      </c>
      <c r="W738" t="s">
        <v>144</v>
      </c>
      <c r="X738" t="s">
        <v>144</v>
      </c>
      <c r="Y738" t="s">
        <v>144</v>
      </c>
      <c r="Z738" t="s">
        <v>144</v>
      </c>
      <c r="AA738" t="s">
        <v>144</v>
      </c>
      <c r="AB738" t="s">
        <v>180</v>
      </c>
      <c r="AC738" t="s">
        <v>220</v>
      </c>
      <c r="AD738" t="s">
        <v>181</v>
      </c>
      <c r="AE738">
        <v>46091</v>
      </c>
      <c r="AF738">
        <v>46091</v>
      </c>
      <c r="AG738">
        <v>46091</v>
      </c>
      <c r="AH738">
        <v>46094</v>
      </c>
      <c r="AI738">
        <v>46092</v>
      </c>
      <c r="AJ738">
        <v>46092</v>
      </c>
      <c r="AK738">
        <v>46097</v>
      </c>
      <c r="AL738">
        <v>46097</v>
      </c>
      <c r="AM738">
        <v>46097</v>
      </c>
      <c r="AN738">
        <v>46100</v>
      </c>
      <c r="AO738">
        <v>46099</v>
      </c>
      <c r="AP738">
        <v>46099</v>
      </c>
      <c r="AT738">
        <v>46092</v>
      </c>
      <c r="AU738">
        <v>46092</v>
      </c>
      <c r="AV738">
        <v>46092</v>
      </c>
      <c r="AW738">
        <v>46092</v>
      </c>
      <c r="AX738">
        <v>46092</v>
      </c>
      <c r="AY738">
        <v>46092</v>
      </c>
      <c r="AZ738">
        <v>46101</v>
      </c>
      <c r="BA738">
        <v>46101</v>
      </c>
      <c r="BB738">
        <v>46101</v>
      </c>
      <c r="BC738">
        <v>46093</v>
      </c>
      <c r="BD738">
        <v>46092</v>
      </c>
      <c r="BE738">
        <v>46092</v>
      </c>
      <c r="BF738" t="s">
        <v>196</v>
      </c>
      <c r="BG738">
        <v>46097</v>
      </c>
      <c r="BH738">
        <v>46097</v>
      </c>
      <c r="BI738">
        <v>46097</v>
      </c>
      <c r="BJ738" t="s">
        <v>180</v>
      </c>
      <c r="BK738">
        <v>50</v>
      </c>
      <c r="BL738">
        <v>46103</v>
      </c>
      <c r="BM738">
        <v>46101</v>
      </c>
      <c r="BN738">
        <v>46101</v>
      </c>
      <c r="BO738">
        <v>46106</v>
      </c>
      <c r="BP738">
        <v>46103</v>
      </c>
      <c r="BQ738">
        <v>46103</v>
      </c>
      <c r="BR738">
        <v>46111</v>
      </c>
      <c r="BS738">
        <v>46112</v>
      </c>
      <c r="BT738">
        <v>46112</v>
      </c>
      <c r="BU738">
        <v>46109</v>
      </c>
      <c r="BV738">
        <v>46104</v>
      </c>
      <c r="BW738">
        <v>46104</v>
      </c>
      <c r="BX738" t="s">
        <v>4182</v>
      </c>
      <c r="CN738" t="s">
        <v>113</v>
      </c>
      <c r="CO738" t="s">
        <v>113</v>
      </c>
      <c r="CP738" t="s">
        <v>113</v>
      </c>
      <c r="CQ738" t="s">
        <v>113</v>
      </c>
      <c r="CR738" t="s">
        <v>119</v>
      </c>
      <c r="CS738">
        <v>46085</v>
      </c>
      <c r="CT738" t="s">
        <v>151</v>
      </c>
      <c r="CU738" t="s">
        <v>113</v>
      </c>
      <c r="CV738" t="s">
        <v>113</v>
      </c>
      <c r="CW738" t="s">
        <v>113</v>
      </c>
      <c r="CX738" t="s">
        <v>113</v>
      </c>
      <c r="CY738" t="s">
        <v>183</v>
      </c>
      <c r="CZ738" t="s">
        <v>153</v>
      </c>
    </row>
    <row r="739" spans="1:104" x14ac:dyDescent="0.3">
      <c r="A739" t="s">
        <v>4183</v>
      </c>
      <c r="B739" t="s">
        <v>4184</v>
      </c>
      <c r="C739" t="s">
        <v>107</v>
      </c>
      <c r="D739" t="s">
        <v>108</v>
      </c>
      <c r="F739" t="s">
        <v>4185</v>
      </c>
      <c r="G739" t="s">
        <v>133</v>
      </c>
      <c r="I739" t="s">
        <v>4186</v>
      </c>
      <c r="J739" t="s">
        <v>216</v>
      </c>
      <c r="K739" t="s">
        <v>161</v>
      </c>
      <c r="M739" t="s">
        <v>218</v>
      </c>
      <c r="N739">
        <v>2</v>
      </c>
      <c r="P739">
        <v>46084</v>
      </c>
      <c r="Q739" t="s">
        <v>140</v>
      </c>
      <c r="R739">
        <v>46084</v>
      </c>
      <c r="S739" t="s">
        <v>252</v>
      </c>
      <c r="T739" t="s">
        <v>2901</v>
      </c>
      <c r="U739" t="s">
        <v>112</v>
      </c>
      <c r="V739" t="s">
        <v>143</v>
      </c>
      <c r="W739" t="s">
        <v>144</v>
      </c>
      <c r="X739" t="s">
        <v>144</v>
      </c>
      <c r="Y739" t="s">
        <v>144</v>
      </c>
      <c r="Z739" t="s">
        <v>144</v>
      </c>
      <c r="AA739" t="s">
        <v>144</v>
      </c>
      <c r="AB739" t="s">
        <v>145</v>
      </c>
      <c r="AC739" t="s">
        <v>220</v>
      </c>
      <c r="AD739" t="s">
        <v>147</v>
      </c>
      <c r="AE739">
        <v>46086</v>
      </c>
      <c r="AF739">
        <v>46087</v>
      </c>
      <c r="AG739">
        <v>46087</v>
      </c>
      <c r="AH739">
        <v>46090</v>
      </c>
      <c r="AI739">
        <v>46090</v>
      </c>
      <c r="AJ739">
        <v>46090</v>
      </c>
      <c r="AK739">
        <v>46090</v>
      </c>
      <c r="AL739">
        <v>46090</v>
      </c>
      <c r="AM739">
        <v>46090</v>
      </c>
      <c r="AN739">
        <v>46090</v>
      </c>
      <c r="AO739">
        <v>46093</v>
      </c>
      <c r="AP739">
        <v>46093</v>
      </c>
      <c r="AQ739" t="s">
        <v>148</v>
      </c>
      <c r="AT739">
        <v>46086</v>
      </c>
      <c r="AU739">
        <v>46090</v>
      </c>
      <c r="AV739">
        <v>46090</v>
      </c>
      <c r="AW739">
        <v>46086</v>
      </c>
      <c r="AX739">
        <v>46090</v>
      </c>
      <c r="AY739">
        <v>46090</v>
      </c>
      <c r="AZ739">
        <v>46090</v>
      </c>
      <c r="BA739">
        <v>46090</v>
      </c>
      <c r="BB739">
        <v>46090</v>
      </c>
      <c r="BC739">
        <v>46089</v>
      </c>
      <c r="BD739">
        <v>46095</v>
      </c>
      <c r="BE739">
        <v>46095</v>
      </c>
      <c r="BF739" t="s">
        <v>196</v>
      </c>
      <c r="BG739">
        <v>46094</v>
      </c>
      <c r="BH739">
        <v>46101</v>
      </c>
      <c r="BI739">
        <v>46101</v>
      </c>
      <c r="BJ739" t="s">
        <v>1649</v>
      </c>
      <c r="BL739">
        <v>46097</v>
      </c>
      <c r="BM739">
        <v>46106</v>
      </c>
      <c r="BN739">
        <v>46106</v>
      </c>
      <c r="BO739">
        <v>46099</v>
      </c>
      <c r="BP739">
        <v>46107</v>
      </c>
      <c r="BQ739">
        <v>46107</v>
      </c>
      <c r="BR739">
        <v>46110</v>
      </c>
      <c r="BS739">
        <v>46112</v>
      </c>
      <c r="BT739">
        <v>46112</v>
      </c>
      <c r="BU739">
        <v>46110</v>
      </c>
      <c r="BV739">
        <v>46111</v>
      </c>
      <c r="BW739">
        <v>46111</v>
      </c>
      <c r="BX739" t="s">
        <v>4149</v>
      </c>
      <c r="CI739">
        <v>46110</v>
      </c>
      <c r="CJ739">
        <v>46114</v>
      </c>
      <c r="CK739">
        <v>46114</v>
      </c>
      <c r="CN739" t="s">
        <v>113</v>
      </c>
      <c r="CO739" t="s">
        <v>113</v>
      </c>
      <c r="CP739" t="s">
        <v>113</v>
      </c>
      <c r="CQ739" t="s">
        <v>113</v>
      </c>
      <c r="CR739" t="s">
        <v>119</v>
      </c>
      <c r="CS739">
        <v>46084</v>
      </c>
      <c r="CT739" t="s">
        <v>151</v>
      </c>
      <c r="CU739" t="s">
        <v>113</v>
      </c>
      <c r="CV739" t="s">
        <v>113</v>
      </c>
      <c r="CW739" t="s">
        <v>113</v>
      </c>
      <c r="CX739" t="s">
        <v>113</v>
      </c>
      <c r="CY739" t="s">
        <v>152</v>
      </c>
      <c r="CZ739" t="s">
        <v>153</v>
      </c>
    </row>
    <row r="740" spans="1:104" x14ac:dyDescent="0.3">
      <c r="A740" t="s">
        <v>4187</v>
      </c>
      <c r="B740" t="s">
        <v>4188</v>
      </c>
      <c r="C740" t="s">
        <v>213</v>
      </c>
      <c r="D740" t="s">
        <v>108</v>
      </c>
      <c r="F740" t="s">
        <v>4189</v>
      </c>
      <c r="G740" t="s">
        <v>133</v>
      </c>
      <c r="I740" t="s">
        <v>4190</v>
      </c>
      <c r="J740" t="s">
        <v>216</v>
      </c>
      <c r="K740" t="s">
        <v>161</v>
      </c>
      <c r="L740" t="s">
        <v>4181</v>
      </c>
      <c r="M740" t="s">
        <v>218</v>
      </c>
      <c r="N740">
        <v>3</v>
      </c>
      <c r="O740" t="s">
        <v>4190</v>
      </c>
      <c r="P740">
        <v>46085</v>
      </c>
      <c r="Q740" t="s">
        <v>140</v>
      </c>
      <c r="R740">
        <v>46084</v>
      </c>
      <c r="S740" t="s">
        <v>141</v>
      </c>
      <c r="T740" t="s">
        <v>2901</v>
      </c>
      <c r="U740" t="s">
        <v>112</v>
      </c>
      <c r="V740" t="s">
        <v>4143</v>
      </c>
      <c r="W740" t="s">
        <v>144</v>
      </c>
      <c r="X740" t="s">
        <v>144</v>
      </c>
      <c r="Y740" t="s">
        <v>144</v>
      </c>
      <c r="Z740" t="s">
        <v>144</v>
      </c>
      <c r="AA740" t="s">
        <v>144</v>
      </c>
      <c r="AB740" t="s">
        <v>180</v>
      </c>
      <c r="AC740" t="s">
        <v>220</v>
      </c>
      <c r="AD740" t="s">
        <v>181</v>
      </c>
      <c r="AE740">
        <v>46091</v>
      </c>
      <c r="AF740">
        <v>46091</v>
      </c>
      <c r="AG740">
        <v>46091</v>
      </c>
      <c r="AH740">
        <v>46094</v>
      </c>
      <c r="AI740">
        <v>46092</v>
      </c>
      <c r="AJ740">
        <v>46092</v>
      </c>
      <c r="AK740">
        <v>46097</v>
      </c>
      <c r="AL740">
        <v>46097</v>
      </c>
      <c r="AM740">
        <v>46097</v>
      </c>
      <c r="AN740">
        <v>46100</v>
      </c>
      <c r="AO740">
        <v>46099</v>
      </c>
      <c r="AP740">
        <v>46099</v>
      </c>
      <c r="AT740">
        <v>46091</v>
      </c>
      <c r="AU740">
        <v>46095</v>
      </c>
      <c r="AV740">
        <v>46095</v>
      </c>
      <c r="AW740">
        <v>46091</v>
      </c>
      <c r="AX740">
        <v>46095</v>
      </c>
      <c r="AY740">
        <v>46095</v>
      </c>
      <c r="AZ740">
        <v>46101</v>
      </c>
      <c r="BA740">
        <v>46106</v>
      </c>
      <c r="BC740">
        <v>46092</v>
      </c>
      <c r="BD740">
        <v>46096</v>
      </c>
      <c r="BE740">
        <v>46096</v>
      </c>
      <c r="BF740" t="s">
        <v>196</v>
      </c>
      <c r="BG740">
        <v>46097</v>
      </c>
      <c r="BH740">
        <v>46098</v>
      </c>
      <c r="BI740">
        <v>46098</v>
      </c>
      <c r="BJ740" t="s">
        <v>180</v>
      </c>
      <c r="BK740">
        <v>50</v>
      </c>
      <c r="BL740">
        <v>46100</v>
      </c>
      <c r="BM740">
        <v>46104</v>
      </c>
      <c r="BN740">
        <v>46104</v>
      </c>
      <c r="BO740">
        <v>46103</v>
      </c>
      <c r="BP740">
        <v>46106</v>
      </c>
      <c r="BQ740">
        <v>46106</v>
      </c>
      <c r="BR740">
        <v>46111</v>
      </c>
      <c r="BS740">
        <v>46111</v>
      </c>
      <c r="BT740">
        <v>46111</v>
      </c>
      <c r="BU740">
        <v>46107</v>
      </c>
      <c r="BV740">
        <v>46109</v>
      </c>
      <c r="BW740">
        <v>46109</v>
      </c>
      <c r="BX740" t="s">
        <v>4182</v>
      </c>
      <c r="CN740" t="s">
        <v>113</v>
      </c>
      <c r="CO740" t="s">
        <v>113</v>
      </c>
      <c r="CP740" t="s">
        <v>113</v>
      </c>
      <c r="CQ740" t="s">
        <v>113</v>
      </c>
      <c r="CR740" t="s">
        <v>119</v>
      </c>
      <c r="CS740">
        <v>46085</v>
      </c>
      <c r="CT740" t="s">
        <v>151</v>
      </c>
      <c r="CU740" t="s">
        <v>113</v>
      </c>
      <c r="CV740" t="s">
        <v>113</v>
      </c>
      <c r="CW740" t="s">
        <v>113</v>
      </c>
      <c r="CX740" t="s">
        <v>113</v>
      </c>
      <c r="CY740" t="s">
        <v>183</v>
      </c>
      <c r="CZ740" t="s">
        <v>153</v>
      </c>
    </row>
    <row r="741" spans="1:104" x14ac:dyDescent="0.3">
      <c r="A741" t="s">
        <v>4191</v>
      </c>
      <c r="B741" t="s">
        <v>4192</v>
      </c>
      <c r="C741" t="s">
        <v>292</v>
      </c>
      <c r="D741" t="s">
        <v>108</v>
      </c>
      <c r="E741" t="s">
        <v>4193</v>
      </c>
      <c r="F741" t="s">
        <v>4194</v>
      </c>
      <c r="G741" t="s">
        <v>133</v>
      </c>
      <c r="I741" t="s">
        <v>4195</v>
      </c>
      <c r="J741" t="s">
        <v>1001</v>
      </c>
      <c r="K741" t="s">
        <v>113</v>
      </c>
      <c r="L741" t="s">
        <v>4196</v>
      </c>
      <c r="M741" t="s">
        <v>218</v>
      </c>
      <c r="P741" t="s">
        <v>113</v>
      </c>
      <c r="Q741" t="s">
        <v>116</v>
      </c>
      <c r="S741" t="s">
        <v>117</v>
      </c>
      <c r="T741" t="s">
        <v>113</v>
      </c>
      <c r="U741" t="s">
        <v>113</v>
      </c>
      <c r="AD741" t="s">
        <v>113</v>
      </c>
      <c r="AG741" t="s">
        <v>119</v>
      </c>
      <c r="AI741" t="s">
        <v>119</v>
      </c>
      <c r="AJ741" t="s">
        <v>119</v>
      </c>
      <c r="BF741" t="s">
        <v>149</v>
      </c>
      <c r="BK741" t="s">
        <v>889</v>
      </c>
      <c r="CN741" t="s">
        <v>113</v>
      </c>
      <c r="CO741" t="s">
        <v>113</v>
      </c>
      <c r="CP741" t="s">
        <v>113</v>
      </c>
      <c r="CQ741" t="s">
        <v>113</v>
      </c>
      <c r="CR741" t="s">
        <v>113</v>
      </c>
      <c r="CS741" t="s">
        <v>113</v>
      </c>
      <c r="CT741" t="s">
        <v>113</v>
      </c>
      <c r="CU741" t="s">
        <v>113</v>
      </c>
      <c r="CV741" t="s">
        <v>113</v>
      </c>
      <c r="CW741" t="s">
        <v>113</v>
      </c>
      <c r="CX741" t="s">
        <v>113</v>
      </c>
      <c r="CY741" t="s">
        <v>119</v>
      </c>
      <c r="CZ741" t="s">
        <v>121</v>
      </c>
    </row>
    <row r="742" spans="1:104" x14ac:dyDescent="0.3">
      <c r="A742" t="s">
        <v>4197</v>
      </c>
      <c r="B742" t="s">
        <v>4198</v>
      </c>
      <c r="C742" t="s">
        <v>124</v>
      </c>
      <c r="D742" t="s">
        <v>108</v>
      </c>
      <c r="F742" t="s">
        <v>4199</v>
      </c>
      <c r="G742" t="s">
        <v>133</v>
      </c>
      <c r="I742" t="s">
        <v>4200</v>
      </c>
      <c r="J742" t="s">
        <v>4111</v>
      </c>
      <c r="K742" t="s">
        <v>113</v>
      </c>
      <c r="L742" t="s">
        <v>4201</v>
      </c>
      <c r="M742" t="s">
        <v>218</v>
      </c>
      <c r="P742" t="s">
        <v>113</v>
      </c>
      <c r="Q742" t="s">
        <v>116</v>
      </c>
      <c r="S742" t="s">
        <v>117</v>
      </c>
      <c r="T742" t="s">
        <v>113</v>
      </c>
      <c r="AD742" t="s">
        <v>113</v>
      </c>
      <c r="AG742" t="s">
        <v>119</v>
      </c>
      <c r="AI742" t="s">
        <v>119</v>
      </c>
      <c r="AJ742" t="s">
        <v>119</v>
      </c>
      <c r="BK742">
        <v>70</v>
      </c>
      <c r="CN742" t="s">
        <v>113</v>
      </c>
      <c r="CO742" t="s">
        <v>113</v>
      </c>
      <c r="CP742" t="s">
        <v>113</v>
      </c>
      <c r="CQ742" t="s">
        <v>113</v>
      </c>
      <c r="CR742" t="s">
        <v>113</v>
      </c>
      <c r="CS742" t="s">
        <v>113</v>
      </c>
      <c r="CT742" t="s">
        <v>113</v>
      </c>
      <c r="CU742" t="s">
        <v>113</v>
      </c>
      <c r="CV742" t="s">
        <v>113</v>
      </c>
      <c r="CW742" t="s">
        <v>113</v>
      </c>
      <c r="CX742" t="s">
        <v>113</v>
      </c>
      <c r="CY742" t="s">
        <v>119</v>
      </c>
      <c r="CZ742" t="s">
        <v>121</v>
      </c>
    </row>
    <row r="743" spans="1:104" x14ac:dyDescent="0.3">
      <c r="A743" t="s">
        <v>4202</v>
      </c>
      <c r="B743" t="s">
        <v>4203</v>
      </c>
      <c r="C743" t="s">
        <v>124</v>
      </c>
      <c r="D743" t="s">
        <v>108</v>
      </c>
      <c r="F743" t="s">
        <v>4204</v>
      </c>
      <c r="G743" t="s">
        <v>133</v>
      </c>
      <c r="I743" t="s">
        <v>4205</v>
      </c>
      <c r="J743" t="s">
        <v>2371</v>
      </c>
      <c r="K743" t="s">
        <v>161</v>
      </c>
      <c r="M743" t="s">
        <v>218</v>
      </c>
      <c r="N743">
        <v>2</v>
      </c>
      <c r="O743" t="s">
        <v>4206</v>
      </c>
      <c r="P743">
        <v>46139</v>
      </c>
      <c r="Q743" t="s">
        <v>140</v>
      </c>
      <c r="R743">
        <v>46139</v>
      </c>
      <c r="S743" t="s">
        <v>252</v>
      </c>
      <c r="T743" t="s">
        <v>1422</v>
      </c>
      <c r="U743" t="s">
        <v>112</v>
      </c>
      <c r="V743" t="s">
        <v>143</v>
      </c>
      <c r="W743" t="s">
        <v>144</v>
      </c>
      <c r="X743" t="s">
        <v>144</v>
      </c>
      <c r="Y743" t="s">
        <v>144</v>
      </c>
      <c r="Z743" t="s">
        <v>144</v>
      </c>
      <c r="AA743" t="s">
        <v>144</v>
      </c>
      <c r="AB743" t="s">
        <v>145</v>
      </c>
      <c r="AC743" t="s">
        <v>146</v>
      </c>
      <c r="AD743" t="s">
        <v>147</v>
      </c>
      <c r="AE743">
        <v>46084</v>
      </c>
      <c r="AF743">
        <v>46084</v>
      </c>
      <c r="AG743">
        <v>46084</v>
      </c>
      <c r="AH743">
        <v>46084</v>
      </c>
      <c r="AI743">
        <v>46084</v>
      </c>
      <c r="AJ743">
        <v>46084</v>
      </c>
      <c r="AK743">
        <v>46084</v>
      </c>
      <c r="AL743">
        <v>46084</v>
      </c>
      <c r="AM743">
        <v>46084</v>
      </c>
      <c r="AN743">
        <v>46157</v>
      </c>
      <c r="AO743">
        <v>46157</v>
      </c>
      <c r="AP743">
        <v>46157</v>
      </c>
      <c r="AQ743" t="s">
        <v>148</v>
      </c>
      <c r="AR743" t="s">
        <v>148</v>
      </c>
      <c r="AS743" t="s">
        <v>148</v>
      </c>
      <c r="AT743">
        <v>46148</v>
      </c>
      <c r="AU743">
        <v>46148</v>
      </c>
      <c r="AV743">
        <v>46148</v>
      </c>
      <c r="AW743">
        <v>46148</v>
      </c>
      <c r="AX743">
        <v>46148</v>
      </c>
      <c r="AY743">
        <v>46148</v>
      </c>
      <c r="AZ743">
        <v>46154</v>
      </c>
      <c r="BA743">
        <v>46158</v>
      </c>
      <c r="BB743">
        <v>46158</v>
      </c>
      <c r="BC743">
        <v>46149</v>
      </c>
      <c r="BD743">
        <v>46149</v>
      </c>
      <c r="BE743">
        <v>46149</v>
      </c>
      <c r="BF743" t="s">
        <v>149</v>
      </c>
      <c r="BG743">
        <v>46158</v>
      </c>
      <c r="BH743">
        <v>46156</v>
      </c>
      <c r="BI743">
        <v>46156</v>
      </c>
      <c r="BJ743" t="s">
        <v>145</v>
      </c>
      <c r="BL743">
        <v>46161</v>
      </c>
      <c r="BM743">
        <v>46163</v>
      </c>
      <c r="BN743">
        <v>46163</v>
      </c>
      <c r="BO743">
        <v>46164</v>
      </c>
      <c r="BP743">
        <v>46166</v>
      </c>
      <c r="BQ743">
        <v>46166</v>
      </c>
      <c r="BR743">
        <v>46171</v>
      </c>
      <c r="BS743">
        <v>46169</v>
      </c>
      <c r="BT743">
        <v>46169</v>
      </c>
      <c r="BU743">
        <v>46171</v>
      </c>
      <c r="BV743">
        <v>46169</v>
      </c>
      <c r="BW743">
        <v>46169</v>
      </c>
      <c r="BX743" t="s">
        <v>4207</v>
      </c>
      <c r="BY743">
        <v>46151</v>
      </c>
      <c r="BZ743">
        <v>46151</v>
      </c>
      <c r="CA743">
        <v>46151</v>
      </c>
      <c r="CI743">
        <v>46169</v>
      </c>
      <c r="CJ743">
        <v>46151</v>
      </c>
      <c r="CK743">
        <v>46151</v>
      </c>
      <c r="CN743" t="s">
        <v>113</v>
      </c>
      <c r="CO743" t="s">
        <v>113</v>
      </c>
      <c r="CP743" t="s">
        <v>113</v>
      </c>
      <c r="CQ743" t="s">
        <v>113</v>
      </c>
      <c r="CR743" t="s">
        <v>113</v>
      </c>
      <c r="CS743">
        <v>46135</v>
      </c>
      <c r="CT743" t="s">
        <v>113</v>
      </c>
      <c r="CU743" t="s">
        <v>113</v>
      </c>
      <c r="CV743" t="s">
        <v>113</v>
      </c>
      <c r="CW743" t="s">
        <v>113</v>
      </c>
      <c r="CX743" t="s">
        <v>113</v>
      </c>
      <c r="CY743" t="s">
        <v>2881</v>
      </c>
      <c r="CZ743" t="s">
        <v>121</v>
      </c>
    </row>
    <row r="744" spans="1:104" x14ac:dyDescent="0.3">
      <c r="A744" t="s">
        <v>4208</v>
      </c>
      <c r="B744" t="s">
        <v>4209</v>
      </c>
      <c r="C744" t="s">
        <v>107</v>
      </c>
      <c r="D744" t="s">
        <v>108</v>
      </c>
      <c r="F744" t="s">
        <v>4210</v>
      </c>
      <c r="G744" t="s">
        <v>133</v>
      </c>
      <c r="I744" t="s">
        <v>4211</v>
      </c>
      <c r="J744" t="s">
        <v>2371</v>
      </c>
      <c r="K744" t="s">
        <v>161</v>
      </c>
      <c r="L744" t="s">
        <v>4212</v>
      </c>
      <c r="M744" t="s">
        <v>218</v>
      </c>
      <c r="N744">
        <v>2</v>
      </c>
      <c r="O744" t="s">
        <v>4213</v>
      </c>
      <c r="P744">
        <v>46065</v>
      </c>
      <c r="Q744" t="s">
        <v>140</v>
      </c>
      <c r="R744">
        <v>46073</v>
      </c>
      <c r="S744" t="s">
        <v>252</v>
      </c>
      <c r="T744" t="s">
        <v>2901</v>
      </c>
      <c r="U744" t="s">
        <v>112</v>
      </c>
      <c r="V744" t="s">
        <v>143</v>
      </c>
      <c r="W744" t="s">
        <v>144</v>
      </c>
      <c r="X744" t="s">
        <v>144</v>
      </c>
      <c r="Y744" t="s">
        <v>144</v>
      </c>
      <c r="Z744" t="s">
        <v>144</v>
      </c>
      <c r="AA744" t="s">
        <v>144</v>
      </c>
      <c r="AB744" t="s">
        <v>145</v>
      </c>
      <c r="AC744" t="s">
        <v>146</v>
      </c>
      <c r="AD744" t="s">
        <v>147</v>
      </c>
      <c r="AE744">
        <v>46090</v>
      </c>
      <c r="AF744">
        <v>46090</v>
      </c>
      <c r="AG744">
        <v>46090</v>
      </c>
      <c r="AH744">
        <v>46094</v>
      </c>
      <c r="AI744">
        <v>46095</v>
      </c>
      <c r="AJ744">
        <v>46095</v>
      </c>
      <c r="AK744">
        <v>46090</v>
      </c>
      <c r="AL744">
        <v>46090</v>
      </c>
      <c r="AM744">
        <v>46090</v>
      </c>
      <c r="AN744">
        <v>46094</v>
      </c>
      <c r="AO744">
        <v>46095</v>
      </c>
      <c r="AP744">
        <v>46095</v>
      </c>
      <c r="AQ744" t="s">
        <v>148</v>
      </c>
      <c r="AR744" t="s">
        <v>113</v>
      </c>
      <c r="AS744" t="s">
        <v>113</v>
      </c>
      <c r="AT744">
        <v>46085</v>
      </c>
      <c r="AU744">
        <v>46085</v>
      </c>
      <c r="AV744">
        <v>46085</v>
      </c>
      <c r="AW744">
        <v>46085</v>
      </c>
      <c r="AX744">
        <v>46085</v>
      </c>
      <c r="AY744">
        <v>46085</v>
      </c>
      <c r="AZ744">
        <v>46087</v>
      </c>
      <c r="BA744">
        <v>46089</v>
      </c>
      <c r="BB744">
        <v>46089</v>
      </c>
      <c r="BC744">
        <v>46087</v>
      </c>
      <c r="BD744">
        <v>46087</v>
      </c>
      <c r="BE744">
        <v>46087</v>
      </c>
      <c r="BF744" t="s">
        <v>149</v>
      </c>
      <c r="BG744">
        <v>46094</v>
      </c>
      <c r="BH744">
        <v>46099</v>
      </c>
      <c r="BI744">
        <v>46099</v>
      </c>
      <c r="BJ744" t="s">
        <v>1391</v>
      </c>
      <c r="BK744">
        <v>70</v>
      </c>
      <c r="BL744">
        <v>46100</v>
      </c>
      <c r="BM744">
        <v>46102</v>
      </c>
      <c r="BN744">
        <v>46104</v>
      </c>
      <c r="BO744">
        <v>46103</v>
      </c>
      <c r="BP744">
        <v>46104</v>
      </c>
      <c r="BQ744">
        <v>46108</v>
      </c>
      <c r="BR744">
        <v>46108</v>
      </c>
      <c r="BS744">
        <v>46109</v>
      </c>
      <c r="BT744">
        <v>46109</v>
      </c>
      <c r="BU744">
        <v>46108</v>
      </c>
      <c r="BV744">
        <v>46108</v>
      </c>
      <c r="BW744">
        <v>46108</v>
      </c>
      <c r="BX744" t="s">
        <v>3676</v>
      </c>
      <c r="BY744" t="s">
        <v>113</v>
      </c>
      <c r="BZ744" t="s">
        <v>113</v>
      </c>
      <c r="CI744">
        <v>46108</v>
      </c>
      <c r="CJ744">
        <v>46109</v>
      </c>
      <c r="CK744">
        <v>46109</v>
      </c>
      <c r="CN744" t="s">
        <v>113</v>
      </c>
      <c r="CO744" t="s">
        <v>113</v>
      </c>
      <c r="CP744" t="s">
        <v>113</v>
      </c>
      <c r="CQ744" t="s">
        <v>113</v>
      </c>
      <c r="CR744" t="s">
        <v>119</v>
      </c>
      <c r="CS744">
        <v>46065</v>
      </c>
      <c r="CT744" t="s">
        <v>151</v>
      </c>
      <c r="CU744" t="s">
        <v>113</v>
      </c>
      <c r="CV744" t="s">
        <v>113</v>
      </c>
      <c r="CW744" t="s">
        <v>113</v>
      </c>
      <c r="CX744" t="s">
        <v>113</v>
      </c>
      <c r="CY744" t="s">
        <v>4214</v>
      </c>
      <c r="CZ744" t="s">
        <v>153</v>
      </c>
    </row>
    <row r="745" spans="1:104" x14ac:dyDescent="0.3">
      <c r="A745" t="s">
        <v>4215</v>
      </c>
      <c r="B745" t="s">
        <v>4216</v>
      </c>
      <c r="C745" t="s">
        <v>107</v>
      </c>
      <c r="D745" t="s">
        <v>108</v>
      </c>
      <c r="F745" t="s">
        <v>4217</v>
      </c>
      <c r="G745" t="s">
        <v>133</v>
      </c>
      <c r="I745" t="s">
        <v>4218</v>
      </c>
      <c r="J745" t="s">
        <v>2371</v>
      </c>
      <c r="K745" t="s">
        <v>161</v>
      </c>
      <c r="L745" t="s">
        <v>4212</v>
      </c>
      <c r="M745" t="s">
        <v>218</v>
      </c>
      <c r="N745">
        <v>2</v>
      </c>
      <c r="O745" t="s">
        <v>4213</v>
      </c>
      <c r="P745">
        <v>46065</v>
      </c>
      <c r="Q745" t="s">
        <v>140</v>
      </c>
      <c r="R745">
        <v>46073</v>
      </c>
      <c r="S745" t="s">
        <v>252</v>
      </c>
      <c r="T745" t="s">
        <v>2901</v>
      </c>
      <c r="U745" t="s">
        <v>112</v>
      </c>
      <c r="V745" t="s">
        <v>143</v>
      </c>
      <c r="W745" t="s">
        <v>144</v>
      </c>
      <c r="X745" t="s">
        <v>144</v>
      </c>
      <c r="Y745" t="s">
        <v>144</v>
      </c>
      <c r="Z745" t="s">
        <v>144</v>
      </c>
      <c r="AA745" t="s">
        <v>144</v>
      </c>
      <c r="AB745" t="s">
        <v>145</v>
      </c>
      <c r="AC745" t="s">
        <v>146</v>
      </c>
      <c r="AD745" t="s">
        <v>147</v>
      </c>
      <c r="AE745">
        <v>46080</v>
      </c>
      <c r="AF745">
        <v>46090</v>
      </c>
      <c r="AG745">
        <v>46090</v>
      </c>
      <c r="AH745">
        <v>46084</v>
      </c>
      <c r="AI745">
        <v>46094</v>
      </c>
      <c r="AJ745">
        <v>46094</v>
      </c>
      <c r="AK745">
        <v>46080</v>
      </c>
      <c r="AL745">
        <v>46090</v>
      </c>
      <c r="AM745">
        <v>46090</v>
      </c>
      <c r="AN745">
        <v>46069</v>
      </c>
      <c r="AO745">
        <v>46094</v>
      </c>
      <c r="AP745">
        <v>46094</v>
      </c>
      <c r="AQ745" t="s">
        <v>148</v>
      </c>
      <c r="AR745" t="s">
        <v>113</v>
      </c>
      <c r="AS745" t="s">
        <v>113</v>
      </c>
      <c r="AT745">
        <v>46083</v>
      </c>
      <c r="AU745">
        <v>46085</v>
      </c>
      <c r="AV745">
        <v>46085</v>
      </c>
      <c r="AW745">
        <v>46083</v>
      </c>
      <c r="AX745">
        <v>46085</v>
      </c>
      <c r="AY745">
        <v>46085</v>
      </c>
      <c r="AZ745">
        <v>46087</v>
      </c>
      <c r="BA745">
        <v>46089</v>
      </c>
      <c r="BB745">
        <v>46089</v>
      </c>
      <c r="BC745">
        <v>46065</v>
      </c>
      <c r="BD745">
        <v>46087</v>
      </c>
      <c r="BE745">
        <v>46087</v>
      </c>
      <c r="BF745" t="s">
        <v>196</v>
      </c>
      <c r="BG745">
        <v>46073</v>
      </c>
      <c r="BH745">
        <v>46095</v>
      </c>
      <c r="BI745">
        <v>46095</v>
      </c>
      <c r="BJ745" t="s">
        <v>1391</v>
      </c>
      <c r="BK745">
        <v>70</v>
      </c>
      <c r="BL745">
        <v>46077</v>
      </c>
      <c r="BM745">
        <v>46100</v>
      </c>
      <c r="BN745">
        <v>46100</v>
      </c>
      <c r="BO745">
        <v>46098</v>
      </c>
      <c r="BP745">
        <v>46104</v>
      </c>
      <c r="BQ745">
        <v>46104</v>
      </c>
      <c r="BR745">
        <v>46097</v>
      </c>
      <c r="BS745">
        <v>46109</v>
      </c>
      <c r="BT745">
        <v>46109</v>
      </c>
      <c r="BU745">
        <v>46097</v>
      </c>
      <c r="BV745">
        <v>46107</v>
      </c>
      <c r="BW745">
        <v>46107</v>
      </c>
      <c r="BX745" t="s">
        <v>3676</v>
      </c>
      <c r="BY745" t="s">
        <v>113</v>
      </c>
      <c r="BZ745" t="s">
        <v>113</v>
      </c>
      <c r="CI745">
        <v>46097</v>
      </c>
      <c r="CJ745">
        <v>46109</v>
      </c>
      <c r="CK745">
        <v>46109</v>
      </c>
      <c r="CN745" t="s">
        <v>113</v>
      </c>
      <c r="CO745" t="s">
        <v>113</v>
      </c>
      <c r="CP745" t="s">
        <v>113</v>
      </c>
      <c r="CQ745" t="s">
        <v>113</v>
      </c>
      <c r="CR745" t="s">
        <v>119</v>
      </c>
      <c r="CS745">
        <v>46065</v>
      </c>
      <c r="CT745" t="s">
        <v>151</v>
      </c>
      <c r="CU745" t="s">
        <v>113</v>
      </c>
      <c r="CV745" t="s">
        <v>113</v>
      </c>
      <c r="CW745" t="s">
        <v>113</v>
      </c>
      <c r="CX745" t="s">
        <v>113</v>
      </c>
      <c r="CY745" t="s">
        <v>4214</v>
      </c>
      <c r="CZ745" t="s">
        <v>153</v>
      </c>
    </row>
    <row r="746" spans="1:104" x14ac:dyDescent="0.3">
      <c r="A746" t="s">
        <v>4219</v>
      </c>
      <c r="B746" t="s">
        <v>4220</v>
      </c>
      <c r="C746" t="s">
        <v>107</v>
      </c>
      <c r="D746" t="s">
        <v>108</v>
      </c>
      <c r="E746" t="s">
        <v>4221</v>
      </c>
      <c r="F746" t="s">
        <v>4222</v>
      </c>
      <c r="G746" t="s">
        <v>133</v>
      </c>
      <c r="I746" t="s">
        <v>4223</v>
      </c>
      <c r="J746" t="s">
        <v>1001</v>
      </c>
      <c r="K746" t="s">
        <v>113</v>
      </c>
      <c r="L746" t="s">
        <v>4224</v>
      </c>
      <c r="M746" t="s">
        <v>218</v>
      </c>
      <c r="P746" t="s">
        <v>113</v>
      </c>
      <c r="Q746" t="s">
        <v>116</v>
      </c>
      <c r="S746" t="s">
        <v>117</v>
      </c>
      <c r="T746" t="s">
        <v>113</v>
      </c>
      <c r="U746" t="s">
        <v>113</v>
      </c>
      <c r="AB746" t="s">
        <v>481</v>
      </c>
      <c r="AD746" t="s">
        <v>113</v>
      </c>
      <c r="AG746" t="s">
        <v>119</v>
      </c>
      <c r="AI746" t="s">
        <v>119</v>
      </c>
      <c r="AJ746" t="s">
        <v>119</v>
      </c>
      <c r="BF746" t="s">
        <v>149</v>
      </c>
      <c r="CN746" t="s">
        <v>113</v>
      </c>
      <c r="CO746" t="s">
        <v>113</v>
      </c>
      <c r="CP746" t="s">
        <v>113</v>
      </c>
      <c r="CQ746" t="s">
        <v>113</v>
      </c>
      <c r="CR746" t="s">
        <v>113</v>
      </c>
      <c r="CS746" t="s">
        <v>113</v>
      </c>
      <c r="CT746" t="s">
        <v>113</v>
      </c>
      <c r="CU746" t="s">
        <v>113</v>
      </c>
      <c r="CV746" t="s">
        <v>113</v>
      </c>
      <c r="CW746" t="s">
        <v>113</v>
      </c>
      <c r="CX746" t="s">
        <v>113</v>
      </c>
      <c r="CY746" t="s">
        <v>119</v>
      </c>
      <c r="CZ746" t="s">
        <v>121</v>
      </c>
    </row>
    <row r="747" spans="1:104" x14ac:dyDescent="0.3">
      <c r="A747" t="s">
        <v>4225</v>
      </c>
      <c r="B747" t="s">
        <v>4226</v>
      </c>
      <c r="D747" t="s">
        <v>108</v>
      </c>
      <c r="E747" t="s">
        <v>4227</v>
      </c>
      <c r="F747" t="s">
        <v>4228</v>
      </c>
      <c r="G747" t="s">
        <v>133</v>
      </c>
      <c r="I747" t="s">
        <v>4229</v>
      </c>
      <c r="J747" t="s">
        <v>1001</v>
      </c>
      <c r="K747" t="s">
        <v>113</v>
      </c>
      <c r="L747" t="s">
        <v>4230</v>
      </c>
      <c r="M747" t="s">
        <v>218</v>
      </c>
      <c r="P747" t="s">
        <v>113</v>
      </c>
      <c r="Q747" t="s">
        <v>116</v>
      </c>
      <c r="S747" t="s">
        <v>117</v>
      </c>
      <c r="T747" t="s">
        <v>113</v>
      </c>
      <c r="AD747" t="s">
        <v>113</v>
      </c>
      <c r="AG747" t="s">
        <v>119</v>
      </c>
      <c r="AI747" t="s">
        <v>119</v>
      </c>
      <c r="AJ747" t="s">
        <v>119</v>
      </c>
      <c r="CN747" t="s">
        <v>113</v>
      </c>
      <c r="CO747" t="s">
        <v>113</v>
      </c>
      <c r="CP747" t="s">
        <v>113</v>
      </c>
      <c r="CQ747" t="s">
        <v>113</v>
      </c>
      <c r="CR747" t="s">
        <v>113</v>
      </c>
      <c r="CS747" t="s">
        <v>113</v>
      </c>
      <c r="CT747" t="s">
        <v>113</v>
      </c>
      <c r="CU747" t="s">
        <v>113</v>
      </c>
      <c r="CV747" t="s">
        <v>113</v>
      </c>
      <c r="CW747" t="s">
        <v>113</v>
      </c>
      <c r="CX747" t="s">
        <v>113</v>
      </c>
      <c r="CY747" t="s">
        <v>119</v>
      </c>
      <c r="CZ747" t="s">
        <v>121</v>
      </c>
    </row>
    <row r="748" spans="1:104" x14ac:dyDescent="0.3">
      <c r="A748" t="s">
        <v>4231</v>
      </c>
      <c r="B748" t="s">
        <v>4232</v>
      </c>
      <c r="C748" t="s">
        <v>292</v>
      </c>
      <c r="D748" t="s">
        <v>108</v>
      </c>
      <c r="F748" t="s">
        <v>4233</v>
      </c>
      <c r="G748" t="s">
        <v>133</v>
      </c>
      <c r="I748" t="s">
        <v>4234</v>
      </c>
      <c r="J748" t="s">
        <v>4235</v>
      </c>
      <c r="K748" t="s">
        <v>137</v>
      </c>
      <c r="L748" t="s">
        <v>4236</v>
      </c>
      <c r="M748" t="s">
        <v>218</v>
      </c>
      <c r="N748">
        <v>3</v>
      </c>
      <c r="O748" t="s">
        <v>4237</v>
      </c>
      <c r="P748">
        <v>46084</v>
      </c>
      <c r="Q748" t="s">
        <v>140</v>
      </c>
      <c r="R748">
        <v>46084</v>
      </c>
      <c r="S748" t="s">
        <v>141</v>
      </c>
      <c r="T748" t="s">
        <v>179</v>
      </c>
      <c r="U748" t="s">
        <v>112</v>
      </c>
      <c r="V748" t="s">
        <v>21</v>
      </c>
      <c r="W748" t="s">
        <v>144</v>
      </c>
      <c r="X748" t="s">
        <v>144</v>
      </c>
      <c r="Y748" t="s">
        <v>144</v>
      </c>
      <c r="Z748" t="s">
        <v>144</v>
      </c>
      <c r="AA748" t="s">
        <v>144</v>
      </c>
      <c r="AB748" t="s">
        <v>180</v>
      </c>
      <c r="AC748" t="s">
        <v>146</v>
      </c>
      <c r="AD748" t="s">
        <v>181</v>
      </c>
      <c r="AE748">
        <v>46091</v>
      </c>
      <c r="AF748">
        <v>46091</v>
      </c>
      <c r="AG748">
        <v>46091</v>
      </c>
      <c r="AH748">
        <v>46094</v>
      </c>
      <c r="AI748">
        <v>46094</v>
      </c>
      <c r="AJ748">
        <v>46094</v>
      </c>
      <c r="AK748">
        <v>46098</v>
      </c>
      <c r="AL748">
        <v>46091</v>
      </c>
      <c r="AM748">
        <v>46091</v>
      </c>
      <c r="AN748">
        <v>46101</v>
      </c>
      <c r="AO748">
        <v>46094</v>
      </c>
      <c r="AP748">
        <v>46094</v>
      </c>
      <c r="AT748">
        <v>46093</v>
      </c>
      <c r="AU748">
        <v>46090</v>
      </c>
      <c r="AV748">
        <v>46090</v>
      </c>
      <c r="AW748">
        <v>46093</v>
      </c>
      <c r="AX748">
        <v>46090</v>
      </c>
      <c r="AY748">
        <v>46090</v>
      </c>
      <c r="AZ748">
        <v>46101</v>
      </c>
      <c r="BA748">
        <v>46101</v>
      </c>
      <c r="BB748">
        <v>46101</v>
      </c>
      <c r="BC748">
        <v>46093</v>
      </c>
      <c r="BD748">
        <v>46092</v>
      </c>
      <c r="BE748">
        <v>46092</v>
      </c>
      <c r="BF748" t="s">
        <v>149</v>
      </c>
      <c r="BG748">
        <v>46101</v>
      </c>
      <c r="BH748">
        <v>46097</v>
      </c>
      <c r="BI748">
        <v>46097</v>
      </c>
      <c r="BJ748" t="s">
        <v>180</v>
      </c>
      <c r="BK748">
        <v>40</v>
      </c>
      <c r="BL748">
        <v>46104</v>
      </c>
      <c r="BM748">
        <v>46101</v>
      </c>
      <c r="BN748">
        <v>46101</v>
      </c>
      <c r="BO748">
        <v>46107</v>
      </c>
      <c r="BP748">
        <v>46103</v>
      </c>
      <c r="BQ748">
        <v>46103</v>
      </c>
      <c r="BR748">
        <v>46111</v>
      </c>
      <c r="BS748">
        <v>46127</v>
      </c>
      <c r="BT748">
        <v>46127</v>
      </c>
      <c r="BU748">
        <v>46108</v>
      </c>
      <c r="BV748">
        <v>46107</v>
      </c>
      <c r="BW748">
        <v>46107</v>
      </c>
      <c r="BX748" t="s">
        <v>4238</v>
      </c>
      <c r="CI748">
        <v>46112</v>
      </c>
      <c r="CJ748">
        <v>46112</v>
      </c>
      <c r="CN748" t="s">
        <v>113</v>
      </c>
      <c r="CO748" t="s">
        <v>113</v>
      </c>
      <c r="CP748" t="s">
        <v>113</v>
      </c>
      <c r="CQ748" t="s">
        <v>113</v>
      </c>
      <c r="CR748" t="s">
        <v>119</v>
      </c>
      <c r="CS748">
        <v>46084</v>
      </c>
      <c r="CT748" t="s">
        <v>151</v>
      </c>
      <c r="CU748" t="s">
        <v>113</v>
      </c>
      <c r="CV748" t="s">
        <v>113</v>
      </c>
      <c r="CW748" t="s">
        <v>113</v>
      </c>
      <c r="CX748" t="s">
        <v>113</v>
      </c>
      <c r="CY748" t="s">
        <v>183</v>
      </c>
      <c r="CZ748" t="s">
        <v>153</v>
      </c>
    </row>
    <row r="749" spans="1:104" x14ac:dyDescent="0.3">
      <c r="A749" t="s">
        <v>4239</v>
      </c>
      <c r="B749" t="s">
        <v>4240</v>
      </c>
      <c r="C749" t="s">
        <v>124</v>
      </c>
      <c r="D749" t="s">
        <v>108</v>
      </c>
      <c r="E749" t="s">
        <v>4241</v>
      </c>
      <c r="F749" t="s">
        <v>4242</v>
      </c>
      <c r="G749" t="s">
        <v>133</v>
      </c>
      <c r="I749" t="s">
        <v>4243</v>
      </c>
      <c r="J749" t="s">
        <v>3645</v>
      </c>
      <c r="K749" t="s">
        <v>113</v>
      </c>
      <c r="L749" t="s">
        <v>4244</v>
      </c>
      <c r="M749" t="s">
        <v>218</v>
      </c>
      <c r="P749" t="s">
        <v>113</v>
      </c>
      <c r="Q749" t="s">
        <v>116</v>
      </c>
      <c r="S749" t="s">
        <v>117</v>
      </c>
      <c r="T749" t="s">
        <v>113</v>
      </c>
      <c r="AD749" t="s">
        <v>113</v>
      </c>
      <c r="AG749" t="s">
        <v>119</v>
      </c>
      <c r="AI749" t="s">
        <v>119</v>
      </c>
      <c r="AJ749" t="s">
        <v>119</v>
      </c>
      <c r="BF749" t="s">
        <v>196</v>
      </c>
      <c r="BK749" t="s">
        <v>474</v>
      </c>
      <c r="CN749" t="s">
        <v>113</v>
      </c>
      <c r="CO749" t="s">
        <v>113</v>
      </c>
      <c r="CP749" t="s">
        <v>113</v>
      </c>
      <c r="CQ749" t="s">
        <v>113</v>
      </c>
      <c r="CR749" t="s">
        <v>113</v>
      </c>
      <c r="CS749" t="s">
        <v>113</v>
      </c>
      <c r="CT749" t="s">
        <v>113</v>
      </c>
      <c r="CU749" t="s">
        <v>113</v>
      </c>
      <c r="CV749" t="s">
        <v>113</v>
      </c>
      <c r="CW749" t="s">
        <v>113</v>
      </c>
      <c r="CX749" t="s">
        <v>113</v>
      </c>
      <c r="CY749" t="s">
        <v>119</v>
      </c>
      <c r="CZ749" t="s">
        <v>121</v>
      </c>
    </row>
    <row r="750" spans="1:104" x14ac:dyDescent="0.3">
      <c r="A750" t="s">
        <v>4245</v>
      </c>
      <c r="B750" t="s">
        <v>4246</v>
      </c>
      <c r="C750" t="s">
        <v>124</v>
      </c>
      <c r="D750" t="s">
        <v>108</v>
      </c>
      <c r="F750" t="s">
        <v>4247</v>
      </c>
      <c r="G750" t="s">
        <v>133</v>
      </c>
      <c r="I750" t="s">
        <v>4248</v>
      </c>
      <c r="J750" t="s">
        <v>4111</v>
      </c>
      <c r="K750" t="s">
        <v>113</v>
      </c>
      <c r="L750" t="s">
        <v>4244</v>
      </c>
      <c r="M750" t="s">
        <v>218</v>
      </c>
      <c r="P750" t="s">
        <v>113</v>
      </c>
      <c r="Q750" t="s">
        <v>116</v>
      </c>
      <c r="S750" t="s">
        <v>117</v>
      </c>
      <c r="T750" t="s">
        <v>113</v>
      </c>
      <c r="AD750" t="s">
        <v>113</v>
      </c>
      <c r="AG750" t="s">
        <v>119</v>
      </c>
      <c r="AI750" t="s">
        <v>119</v>
      </c>
      <c r="AJ750" t="s">
        <v>119</v>
      </c>
      <c r="BK750">
        <v>70</v>
      </c>
      <c r="CN750" t="s">
        <v>113</v>
      </c>
      <c r="CO750" t="s">
        <v>113</v>
      </c>
      <c r="CP750" t="s">
        <v>113</v>
      </c>
      <c r="CQ750" t="s">
        <v>113</v>
      </c>
      <c r="CR750" t="s">
        <v>113</v>
      </c>
      <c r="CS750" t="s">
        <v>113</v>
      </c>
      <c r="CT750" t="s">
        <v>113</v>
      </c>
      <c r="CU750" t="s">
        <v>113</v>
      </c>
      <c r="CV750" t="s">
        <v>113</v>
      </c>
      <c r="CW750" t="s">
        <v>113</v>
      </c>
      <c r="CX750" t="s">
        <v>113</v>
      </c>
      <c r="CY750" t="s">
        <v>119</v>
      </c>
      <c r="CZ750" t="s">
        <v>121</v>
      </c>
    </row>
    <row r="751" spans="1:104" x14ac:dyDescent="0.3">
      <c r="A751" t="s">
        <v>4249</v>
      </c>
      <c r="B751" t="s">
        <v>4250</v>
      </c>
      <c r="C751" t="s">
        <v>107</v>
      </c>
      <c r="D751" t="s">
        <v>108</v>
      </c>
      <c r="F751" t="s">
        <v>4251</v>
      </c>
      <c r="G751" t="s">
        <v>133</v>
      </c>
      <c r="I751" t="s">
        <v>4252</v>
      </c>
      <c r="J751" t="s">
        <v>4111</v>
      </c>
      <c r="K751" t="s">
        <v>113</v>
      </c>
      <c r="L751" t="s">
        <v>4244</v>
      </c>
      <c r="M751" t="s">
        <v>218</v>
      </c>
      <c r="P751" t="s">
        <v>113</v>
      </c>
      <c r="Q751" t="s">
        <v>116</v>
      </c>
      <c r="S751" t="s">
        <v>117</v>
      </c>
      <c r="T751" t="s">
        <v>113</v>
      </c>
      <c r="AD751" t="s">
        <v>113</v>
      </c>
      <c r="AG751" t="s">
        <v>119</v>
      </c>
      <c r="AI751" t="s">
        <v>119</v>
      </c>
      <c r="AJ751" t="s">
        <v>119</v>
      </c>
      <c r="BK751">
        <v>50</v>
      </c>
      <c r="CN751" t="s">
        <v>113</v>
      </c>
      <c r="CO751" t="s">
        <v>113</v>
      </c>
      <c r="CP751" t="s">
        <v>113</v>
      </c>
      <c r="CQ751" t="s">
        <v>113</v>
      </c>
      <c r="CR751" t="s">
        <v>113</v>
      </c>
      <c r="CS751" t="s">
        <v>113</v>
      </c>
      <c r="CT751" t="s">
        <v>113</v>
      </c>
      <c r="CU751" t="s">
        <v>113</v>
      </c>
      <c r="CV751" t="s">
        <v>113</v>
      </c>
      <c r="CW751" t="s">
        <v>113</v>
      </c>
      <c r="CX751" t="s">
        <v>113</v>
      </c>
      <c r="CY751" t="s">
        <v>119</v>
      </c>
      <c r="CZ751" t="s">
        <v>121</v>
      </c>
    </row>
    <row r="752" spans="1:104" x14ac:dyDescent="0.3">
      <c r="A752" t="s">
        <v>4253</v>
      </c>
      <c r="B752" t="s">
        <v>4254</v>
      </c>
      <c r="C752" t="s">
        <v>124</v>
      </c>
      <c r="D752" t="s">
        <v>108</v>
      </c>
      <c r="F752" t="s">
        <v>4255</v>
      </c>
      <c r="G752" t="s">
        <v>133</v>
      </c>
      <c r="I752" t="s">
        <v>4256</v>
      </c>
      <c r="J752" t="s">
        <v>4111</v>
      </c>
      <c r="K752" t="s">
        <v>113</v>
      </c>
      <c r="L752" t="s">
        <v>4244</v>
      </c>
      <c r="M752" t="s">
        <v>218</v>
      </c>
      <c r="P752" t="s">
        <v>113</v>
      </c>
      <c r="Q752" t="s">
        <v>116</v>
      </c>
      <c r="S752" t="s">
        <v>117</v>
      </c>
      <c r="T752" t="s">
        <v>113</v>
      </c>
      <c r="AD752" t="s">
        <v>113</v>
      </c>
      <c r="AG752" t="s">
        <v>119</v>
      </c>
      <c r="AI752" t="s">
        <v>119</v>
      </c>
      <c r="AJ752" t="s">
        <v>119</v>
      </c>
      <c r="BK752">
        <v>50</v>
      </c>
      <c r="CN752" t="s">
        <v>113</v>
      </c>
      <c r="CO752" t="s">
        <v>113</v>
      </c>
      <c r="CP752" t="s">
        <v>113</v>
      </c>
      <c r="CQ752" t="s">
        <v>113</v>
      </c>
      <c r="CR752" t="s">
        <v>113</v>
      </c>
      <c r="CS752" t="s">
        <v>113</v>
      </c>
      <c r="CT752" t="s">
        <v>113</v>
      </c>
      <c r="CU752" t="s">
        <v>113</v>
      </c>
      <c r="CV752" t="s">
        <v>113</v>
      </c>
      <c r="CW752" t="s">
        <v>113</v>
      </c>
      <c r="CX752" t="s">
        <v>113</v>
      </c>
      <c r="CY752" t="s">
        <v>119</v>
      </c>
      <c r="CZ752" t="s">
        <v>121</v>
      </c>
    </row>
    <row r="753" spans="1:105" x14ac:dyDescent="0.3">
      <c r="A753" t="s">
        <v>4257</v>
      </c>
      <c r="B753" t="s">
        <v>4258</v>
      </c>
      <c r="C753" t="s">
        <v>124</v>
      </c>
      <c r="D753" t="s">
        <v>108</v>
      </c>
      <c r="F753" t="s">
        <v>4259</v>
      </c>
      <c r="G753" t="s">
        <v>133</v>
      </c>
      <c r="I753" t="s">
        <v>4260</v>
      </c>
      <c r="J753" t="s">
        <v>4111</v>
      </c>
      <c r="K753" t="s">
        <v>113</v>
      </c>
      <c r="L753" t="s">
        <v>4244</v>
      </c>
      <c r="M753" t="s">
        <v>218</v>
      </c>
      <c r="P753" t="s">
        <v>113</v>
      </c>
      <c r="Q753" t="s">
        <v>116</v>
      </c>
      <c r="S753" t="s">
        <v>117</v>
      </c>
      <c r="T753" t="s">
        <v>113</v>
      </c>
      <c r="AD753" t="s">
        <v>113</v>
      </c>
      <c r="AG753" t="s">
        <v>119</v>
      </c>
      <c r="AI753" t="s">
        <v>119</v>
      </c>
      <c r="AJ753" t="s">
        <v>119</v>
      </c>
      <c r="BK753">
        <v>50</v>
      </c>
      <c r="CN753" t="s">
        <v>113</v>
      </c>
      <c r="CO753" t="s">
        <v>113</v>
      </c>
      <c r="CP753" t="s">
        <v>113</v>
      </c>
      <c r="CQ753" t="s">
        <v>113</v>
      </c>
      <c r="CR753" t="s">
        <v>113</v>
      </c>
      <c r="CS753" t="s">
        <v>113</v>
      </c>
      <c r="CT753" t="s">
        <v>113</v>
      </c>
      <c r="CU753" t="s">
        <v>113</v>
      </c>
      <c r="CV753" t="s">
        <v>113</v>
      </c>
      <c r="CW753" t="s">
        <v>113</v>
      </c>
      <c r="CX753" t="s">
        <v>113</v>
      </c>
      <c r="CY753" t="s">
        <v>119</v>
      </c>
      <c r="CZ753" t="s">
        <v>121</v>
      </c>
    </row>
    <row r="754" spans="1:105" x14ac:dyDescent="0.3">
      <c r="A754" t="s">
        <v>4261</v>
      </c>
      <c r="B754" t="s">
        <v>4262</v>
      </c>
      <c r="C754" t="s">
        <v>883</v>
      </c>
      <c r="D754" t="s">
        <v>108</v>
      </c>
      <c r="E754" t="s">
        <v>4263</v>
      </c>
      <c r="F754" t="s">
        <v>4264</v>
      </c>
      <c r="G754" t="s">
        <v>133</v>
      </c>
      <c r="I754" t="s">
        <v>4265</v>
      </c>
      <c r="J754" t="s">
        <v>1001</v>
      </c>
      <c r="K754" t="s">
        <v>113</v>
      </c>
      <c r="L754" t="s">
        <v>4266</v>
      </c>
      <c r="M754" t="s">
        <v>218</v>
      </c>
      <c r="P754" t="s">
        <v>113</v>
      </c>
      <c r="Q754" t="s">
        <v>116</v>
      </c>
      <c r="S754" t="s">
        <v>117</v>
      </c>
      <c r="T754" t="s">
        <v>113</v>
      </c>
      <c r="AD754" t="s">
        <v>113</v>
      </c>
      <c r="AG754" t="s">
        <v>119</v>
      </c>
      <c r="AI754" t="s">
        <v>119</v>
      </c>
      <c r="AJ754" t="s">
        <v>119</v>
      </c>
      <c r="BK754" t="s">
        <v>889</v>
      </c>
      <c r="CN754" t="s">
        <v>113</v>
      </c>
      <c r="CO754" t="s">
        <v>113</v>
      </c>
      <c r="CP754" t="s">
        <v>113</v>
      </c>
      <c r="CQ754" t="s">
        <v>113</v>
      </c>
      <c r="CR754" t="s">
        <v>113</v>
      </c>
      <c r="CS754" t="s">
        <v>113</v>
      </c>
      <c r="CT754" t="s">
        <v>113</v>
      </c>
      <c r="CU754" t="s">
        <v>113</v>
      </c>
      <c r="CV754" t="s">
        <v>113</v>
      </c>
      <c r="CW754" t="s">
        <v>113</v>
      </c>
      <c r="CX754" t="s">
        <v>113</v>
      </c>
      <c r="CY754" t="s">
        <v>119</v>
      </c>
      <c r="CZ754" t="s">
        <v>121</v>
      </c>
    </row>
    <row r="755" spans="1:105" x14ac:dyDescent="0.3">
      <c r="A755" t="s">
        <v>4267</v>
      </c>
      <c r="B755" t="s">
        <v>4268</v>
      </c>
      <c r="C755" t="s">
        <v>124</v>
      </c>
      <c r="D755" t="s">
        <v>108</v>
      </c>
      <c r="F755" t="s">
        <v>4269</v>
      </c>
      <c r="G755" t="s">
        <v>133</v>
      </c>
      <c r="I755" t="s">
        <v>4270</v>
      </c>
      <c r="J755" t="s">
        <v>4111</v>
      </c>
      <c r="K755" t="s">
        <v>113</v>
      </c>
      <c r="L755" t="s">
        <v>4271</v>
      </c>
      <c r="M755" t="s">
        <v>218</v>
      </c>
      <c r="P755" t="s">
        <v>113</v>
      </c>
      <c r="Q755" t="s">
        <v>116</v>
      </c>
      <c r="S755" t="s">
        <v>117</v>
      </c>
      <c r="T755" t="s">
        <v>113</v>
      </c>
      <c r="AD755" t="s">
        <v>113</v>
      </c>
      <c r="AG755" t="s">
        <v>119</v>
      </c>
      <c r="AI755" t="s">
        <v>119</v>
      </c>
      <c r="AJ755" t="s">
        <v>119</v>
      </c>
      <c r="BK755">
        <v>50</v>
      </c>
      <c r="CN755" t="s">
        <v>113</v>
      </c>
      <c r="CO755" t="s">
        <v>113</v>
      </c>
      <c r="CP755" t="s">
        <v>113</v>
      </c>
      <c r="CQ755" t="s">
        <v>113</v>
      </c>
      <c r="CR755" t="s">
        <v>113</v>
      </c>
      <c r="CS755" t="s">
        <v>113</v>
      </c>
      <c r="CT755" t="s">
        <v>113</v>
      </c>
      <c r="CU755" t="s">
        <v>113</v>
      </c>
      <c r="CV755" t="s">
        <v>113</v>
      </c>
      <c r="CW755" t="s">
        <v>113</v>
      </c>
      <c r="CX755" t="s">
        <v>113</v>
      </c>
      <c r="CY755" t="s">
        <v>119</v>
      </c>
      <c r="CZ755" t="s">
        <v>121</v>
      </c>
    </row>
    <row r="756" spans="1:105" x14ac:dyDescent="0.3">
      <c r="A756" t="s">
        <v>4272</v>
      </c>
      <c r="B756" t="s">
        <v>4273</v>
      </c>
      <c r="C756" t="s">
        <v>4274</v>
      </c>
      <c r="D756" t="s">
        <v>529</v>
      </c>
      <c r="F756" t="s">
        <v>4275</v>
      </c>
      <c r="G756" t="s">
        <v>133</v>
      </c>
      <c r="I756" t="s">
        <v>4276</v>
      </c>
      <c r="J756" t="s">
        <v>456</v>
      </c>
      <c r="K756" t="s">
        <v>113</v>
      </c>
      <c r="L756" t="s">
        <v>4277</v>
      </c>
      <c r="M756" t="s">
        <v>218</v>
      </c>
      <c r="P756" t="s">
        <v>113</v>
      </c>
      <c r="Q756" t="s">
        <v>116</v>
      </c>
      <c r="S756" t="s">
        <v>117</v>
      </c>
      <c r="T756" t="s">
        <v>113</v>
      </c>
      <c r="AD756" t="s">
        <v>113</v>
      </c>
      <c r="AG756" t="s">
        <v>119</v>
      </c>
      <c r="AI756" t="s">
        <v>119</v>
      </c>
      <c r="AJ756" t="s">
        <v>119</v>
      </c>
      <c r="BK756">
        <v>30</v>
      </c>
      <c r="CN756" t="s">
        <v>113</v>
      </c>
      <c r="CO756" t="s">
        <v>113</v>
      </c>
      <c r="CP756" t="s">
        <v>113</v>
      </c>
      <c r="CQ756" t="s">
        <v>113</v>
      </c>
      <c r="CR756" t="s">
        <v>113</v>
      </c>
      <c r="CS756" t="s">
        <v>113</v>
      </c>
      <c r="CT756" t="s">
        <v>113</v>
      </c>
      <c r="CU756" t="s">
        <v>113</v>
      </c>
      <c r="CV756" t="s">
        <v>113</v>
      </c>
      <c r="CW756" t="s">
        <v>113</v>
      </c>
      <c r="CX756" t="s">
        <v>113</v>
      </c>
      <c r="CY756" t="s">
        <v>119</v>
      </c>
      <c r="CZ756" t="s">
        <v>121</v>
      </c>
    </row>
    <row r="757" spans="1:105" x14ac:dyDescent="0.3">
      <c r="A757" t="s">
        <v>4278</v>
      </c>
      <c r="B757" t="s">
        <v>4279</v>
      </c>
      <c r="C757" t="s">
        <v>292</v>
      </c>
      <c r="D757" t="s">
        <v>108</v>
      </c>
      <c r="E757" t="s">
        <v>4280</v>
      </c>
      <c r="F757" t="s">
        <v>4281</v>
      </c>
      <c r="G757" t="s">
        <v>133</v>
      </c>
      <c r="I757" t="s">
        <v>4282</v>
      </c>
      <c r="J757" t="s">
        <v>1001</v>
      </c>
      <c r="K757" t="s">
        <v>113</v>
      </c>
      <c r="L757" t="s">
        <v>4283</v>
      </c>
      <c r="M757" t="s">
        <v>218</v>
      </c>
      <c r="P757" t="s">
        <v>113</v>
      </c>
      <c r="Q757" t="s">
        <v>116</v>
      </c>
      <c r="S757" t="s">
        <v>117</v>
      </c>
      <c r="T757" t="s">
        <v>113</v>
      </c>
      <c r="U757" t="s">
        <v>113</v>
      </c>
      <c r="AD757" t="s">
        <v>113</v>
      </c>
      <c r="AG757" t="s">
        <v>119</v>
      </c>
      <c r="AI757" t="s">
        <v>119</v>
      </c>
      <c r="AJ757" t="s">
        <v>119</v>
      </c>
      <c r="BF757" t="s">
        <v>4284</v>
      </c>
      <c r="BK757" t="s">
        <v>474</v>
      </c>
      <c r="CN757" t="s">
        <v>113</v>
      </c>
      <c r="CO757" t="s">
        <v>113</v>
      </c>
      <c r="CP757" t="s">
        <v>113</v>
      </c>
      <c r="CQ757" t="s">
        <v>113</v>
      </c>
      <c r="CR757" t="s">
        <v>113</v>
      </c>
      <c r="CS757" t="s">
        <v>113</v>
      </c>
      <c r="CT757" t="s">
        <v>113</v>
      </c>
      <c r="CU757" t="s">
        <v>113</v>
      </c>
      <c r="CV757" t="s">
        <v>113</v>
      </c>
      <c r="CW757" t="s">
        <v>113</v>
      </c>
      <c r="CX757" t="s">
        <v>113</v>
      </c>
      <c r="CY757" t="s">
        <v>119</v>
      </c>
      <c r="CZ757" t="s">
        <v>121</v>
      </c>
    </row>
    <row r="758" spans="1:105" x14ac:dyDescent="0.3">
      <c r="A758" t="s">
        <v>4285</v>
      </c>
      <c r="B758" t="s">
        <v>4286</v>
      </c>
      <c r="C758" t="s">
        <v>107</v>
      </c>
      <c r="D758" t="s">
        <v>108</v>
      </c>
      <c r="E758" t="s">
        <v>4287</v>
      </c>
      <c r="F758" t="s">
        <v>4288</v>
      </c>
      <c r="G758" t="s">
        <v>133</v>
      </c>
      <c r="I758" t="s">
        <v>4289</v>
      </c>
      <c r="J758" t="s">
        <v>3645</v>
      </c>
      <c r="K758" t="s">
        <v>113</v>
      </c>
      <c r="L758" t="s">
        <v>4290</v>
      </c>
      <c r="M758" t="s">
        <v>218</v>
      </c>
      <c r="P758" t="s">
        <v>113</v>
      </c>
      <c r="Q758" t="s">
        <v>116</v>
      </c>
      <c r="S758" t="s">
        <v>117</v>
      </c>
      <c r="T758" t="s">
        <v>113</v>
      </c>
      <c r="U758" t="s">
        <v>113</v>
      </c>
      <c r="AB758" t="s">
        <v>481</v>
      </c>
      <c r="AD758" t="s">
        <v>113</v>
      </c>
      <c r="AG758" t="s">
        <v>119</v>
      </c>
      <c r="AI758" t="s">
        <v>119</v>
      </c>
      <c r="AJ758" t="s">
        <v>119</v>
      </c>
      <c r="BF758" t="s">
        <v>196</v>
      </c>
      <c r="BK758" t="s">
        <v>474</v>
      </c>
      <c r="CN758" t="s">
        <v>113</v>
      </c>
      <c r="CO758" t="s">
        <v>113</v>
      </c>
      <c r="CP758" t="s">
        <v>113</v>
      </c>
      <c r="CQ758" t="s">
        <v>113</v>
      </c>
      <c r="CR758" t="s">
        <v>113</v>
      </c>
      <c r="CS758" t="s">
        <v>113</v>
      </c>
      <c r="CT758" t="s">
        <v>113</v>
      </c>
      <c r="CU758" t="s">
        <v>113</v>
      </c>
      <c r="CV758" t="s">
        <v>113</v>
      </c>
      <c r="CW758" t="s">
        <v>113</v>
      </c>
      <c r="CX758" t="s">
        <v>113</v>
      </c>
      <c r="CY758" t="s">
        <v>119</v>
      </c>
      <c r="CZ758" t="s">
        <v>121</v>
      </c>
    </row>
    <row r="759" spans="1:105" x14ac:dyDescent="0.3">
      <c r="A759" t="s">
        <v>4291</v>
      </c>
      <c r="B759" t="s">
        <v>4292</v>
      </c>
      <c r="C759" t="s">
        <v>124</v>
      </c>
      <c r="D759" t="s">
        <v>108</v>
      </c>
      <c r="E759" t="s">
        <v>4293</v>
      </c>
      <c r="F759" t="s">
        <v>4294</v>
      </c>
      <c r="G759" t="s">
        <v>133</v>
      </c>
      <c r="I759" t="s">
        <v>4295</v>
      </c>
      <c r="J759" t="s">
        <v>1001</v>
      </c>
      <c r="K759" t="s">
        <v>113</v>
      </c>
      <c r="L759" t="s">
        <v>2305</v>
      </c>
      <c r="M759" t="s">
        <v>218</v>
      </c>
      <c r="P759" t="s">
        <v>113</v>
      </c>
      <c r="Q759" t="s">
        <v>116</v>
      </c>
      <c r="S759" t="s">
        <v>117</v>
      </c>
      <c r="T759" t="s">
        <v>113</v>
      </c>
      <c r="U759" t="s">
        <v>113</v>
      </c>
      <c r="AD759" t="s">
        <v>113</v>
      </c>
      <c r="AG759" t="s">
        <v>119</v>
      </c>
      <c r="AI759" t="s">
        <v>119</v>
      </c>
      <c r="AJ759" t="s">
        <v>119</v>
      </c>
      <c r="BF759" t="s">
        <v>149</v>
      </c>
      <c r="BK759" t="s">
        <v>474</v>
      </c>
      <c r="CN759" t="s">
        <v>113</v>
      </c>
      <c r="CO759" t="s">
        <v>113</v>
      </c>
      <c r="CP759" t="s">
        <v>113</v>
      </c>
      <c r="CQ759" t="s">
        <v>113</v>
      </c>
      <c r="CR759" t="s">
        <v>113</v>
      </c>
      <c r="CS759" t="s">
        <v>113</v>
      </c>
      <c r="CT759" t="s">
        <v>113</v>
      </c>
      <c r="CU759" t="s">
        <v>113</v>
      </c>
      <c r="CV759" t="s">
        <v>113</v>
      </c>
      <c r="CW759" t="s">
        <v>113</v>
      </c>
      <c r="CX759" t="s">
        <v>113</v>
      </c>
      <c r="CY759" t="s">
        <v>119</v>
      </c>
      <c r="CZ759" t="s">
        <v>121</v>
      </c>
    </row>
    <row r="760" spans="1:105" x14ac:dyDescent="0.3">
      <c r="A760" t="s">
        <v>4296</v>
      </c>
      <c r="B760" t="s">
        <v>4297</v>
      </c>
      <c r="C760" t="s">
        <v>107</v>
      </c>
      <c r="D760" t="s">
        <v>108</v>
      </c>
      <c r="E760" t="s">
        <v>4298</v>
      </c>
      <c r="F760" t="s">
        <v>4299</v>
      </c>
      <c r="G760" t="s">
        <v>133</v>
      </c>
      <c r="I760" t="s">
        <v>4300</v>
      </c>
      <c r="J760" t="s">
        <v>1001</v>
      </c>
      <c r="K760" t="s">
        <v>113</v>
      </c>
      <c r="L760" t="s">
        <v>4301</v>
      </c>
      <c r="M760" t="s">
        <v>218</v>
      </c>
      <c r="P760" t="s">
        <v>113</v>
      </c>
      <c r="Q760" t="s">
        <v>116</v>
      </c>
      <c r="S760" t="s">
        <v>117</v>
      </c>
      <c r="T760" t="s">
        <v>113</v>
      </c>
      <c r="U760" t="s">
        <v>113</v>
      </c>
      <c r="AD760" t="s">
        <v>113</v>
      </c>
      <c r="AG760" t="s">
        <v>119</v>
      </c>
      <c r="AI760" t="s">
        <v>119</v>
      </c>
      <c r="AJ760" t="s">
        <v>119</v>
      </c>
      <c r="BF760" t="s">
        <v>149</v>
      </c>
      <c r="BK760" t="s">
        <v>474</v>
      </c>
      <c r="CN760" t="s">
        <v>113</v>
      </c>
      <c r="CO760" t="s">
        <v>113</v>
      </c>
      <c r="CP760" t="s">
        <v>113</v>
      </c>
      <c r="CQ760" t="s">
        <v>113</v>
      </c>
      <c r="CR760" t="s">
        <v>113</v>
      </c>
      <c r="CS760" t="s">
        <v>113</v>
      </c>
      <c r="CT760" t="s">
        <v>113</v>
      </c>
      <c r="CU760" t="s">
        <v>113</v>
      </c>
      <c r="CV760" t="s">
        <v>113</v>
      </c>
      <c r="CW760" t="s">
        <v>113</v>
      </c>
      <c r="CX760" t="s">
        <v>113</v>
      </c>
      <c r="CY760" t="s">
        <v>119</v>
      </c>
      <c r="CZ760" t="s">
        <v>121</v>
      </c>
    </row>
    <row r="761" spans="1:105" x14ac:dyDescent="0.3">
      <c r="A761" t="s">
        <v>4302</v>
      </c>
      <c r="B761" t="s">
        <v>4303</v>
      </c>
      <c r="C761" t="s">
        <v>292</v>
      </c>
      <c r="D761" t="s">
        <v>108</v>
      </c>
      <c r="E761" t="s">
        <v>4304</v>
      </c>
      <c r="F761" t="s">
        <v>4305</v>
      </c>
      <c r="G761" t="s">
        <v>133</v>
      </c>
      <c r="I761" t="s">
        <v>4306</v>
      </c>
      <c r="J761" t="s">
        <v>1001</v>
      </c>
      <c r="K761" t="s">
        <v>113</v>
      </c>
      <c r="L761" t="s">
        <v>480</v>
      </c>
      <c r="M761" t="s">
        <v>218</v>
      </c>
      <c r="P761" t="s">
        <v>113</v>
      </c>
      <c r="Q761" t="s">
        <v>116</v>
      </c>
      <c r="S761" t="s">
        <v>117</v>
      </c>
      <c r="T761" t="s">
        <v>113</v>
      </c>
      <c r="U761" t="s">
        <v>113</v>
      </c>
      <c r="AB761" t="s">
        <v>4307</v>
      </c>
      <c r="AD761" t="s">
        <v>113</v>
      </c>
      <c r="AG761" t="s">
        <v>119</v>
      </c>
      <c r="AI761" t="s">
        <v>119</v>
      </c>
      <c r="AJ761" t="s">
        <v>119</v>
      </c>
      <c r="BK761" t="s">
        <v>474</v>
      </c>
      <c r="CN761" t="s">
        <v>113</v>
      </c>
      <c r="CO761" t="s">
        <v>113</v>
      </c>
      <c r="CP761" t="s">
        <v>113</v>
      </c>
      <c r="CQ761" t="s">
        <v>113</v>
      </c>
      <c r="CR761" t="s">
        <v>113</v>
      </c>
      <c r="CS761" t="s">
        <v>113</v>
      </c>
      <c r="CT761" t="s">
        <v>113</v>
      </c>
      <c r="CU761" t="s">
        <v>113</v>
      </c>
      <c r="CV761" t="s">
        <v>113</v>
      </c>
      <c r="CW761" t="s">
        <v>113</v>
      </c>
      <c r="CX761" t="s">
        <v>113</v>
      </c>
      <c r="CY761" t="s">
        <v>119</v>
      </c>
      <c r="CZ761" t="s">
        <v>121</v>
      </c>
    </row>
    <row r="762" spans="1:105" x14ac:dyDescent="0.3">
      <c r="A762" t="s">
        <v>4308</v>
      </c>
      <c r="B762" t="s">
        <v>4309</v>
      </c>
      <c r="C762" t="s">
        <v>107</v>
      </c>
      <c r="D762" t="s">
        <v>108</v>
      </c>
      <c r="F762" t="s">
        <v>4310</v>
      </c>
      <c r="G762" t="s">
        <v>133</v>
      </c>
      <c r="I762" t="s">
        <v>4311</v>
      </c>
      <c r="J762" t="s">
        <v>3790</v>
      </c>
      <c r="K762" t="s">
        <v>137</v>
      </c>
      <c r="L762" t="s">
        <v>4312</v>
      </c>
      <c r="M762" t="s">
        <v>218</v>
      </c>
      <c r="N762">
        <v>3</v>
      </c>
      <c r="O762" t="s">
        <v>4313</v>
      </c>
      <c r="P762">
        <v>45843</v>
      </c>
      <c r="Q762" t="s">
        <v>140</v>
      </c>
      <c r="R762">
        <v>45843</v>
      </c>
      <c r="S762" t="s">
        <v>252</v>
      </c>
      <c r="T762" t="s">
        <v>2744</v>
      </c>
      <c r="U762" t="s">
        <v>112</v>
      </c>
      <c r="V762" t="s">
        <v>21</v>
      </c>
      <c r="AB762" t="s">
        <v>387</v>
      </c>
      <c r="AC762" t="s">
        <v>2082</v>
      </c>
      <c r="AD762" t="s">
        <v>376</v>
      </c>
      <c r="AE762">
        <v>45854</v>
      </c>
      <c r="AF762">
        <v>45854</v>
      </c>
      <c r="AG762">
        <v>45854</v>
      </c>
      <c r="AH762">
        <v>45857</v>
      </c>
      <c r="AI762">
        <v>45857</v>
      </c>
      <c r="AJ762">
        <v>45857</v>
      </c>
      <c r="AK762">
        <v>45856</v>
      </c>
      <c r="AL762">
        <v>45856</v>
      </c>
      <c r="AM762">
        <v>45856</v>
      </c>
      <c r="AN762">
        <v>45860</v>
      </c>
      <c r="AO762">
        <v>45860</v>
      </c>
      <c r="AP762">
        <v>45860</v>
      </c>
      <c r="AQ762" t="s">
        <v>148</v>
      </c>
      <c r="AR762" t="s">
        <v>113</v>
      </c>
      <c r="AS762" t="s">
        <v>113</v>
      </c>
      <c r="AT762">
        <v>45852</v>
      </c>
      <c r="AU762">
        <v>45852</v>
      </c>
      <c r="AV762">
        <v>45852</v>
      </c>
      <c r="AW762">
        <v>45852</v>
      </c>
      <c r="AX762">
        <v>45852</v>
      </c>
      <c r="AY762">
        <v>45852</v>
      </c>
      <c r="AZ762">
        <v>45862</v>
      </c>
      <c r="BA762">
        <v>45862</v>
      </c>
      <c r="BB762">
        <v>45862</v>
      </c>
      <c r="BC762">
        <v>45853</v>
      </c>
      <c r="BD762">
        <v>45853</v>
      </c>
      <c r="BE762">
        <v>45853</v>
      </c>
      <c r="BG762">
        <v>45861</v>
      </c>
      <c r="BH762">
        <v>45861</v>
      </c>
      <c r="BI762">
        <v>45861</v>
      </c>
      <c r="BJ762" t="s">
        <v>387</v>
      </c>
      <c r="BK762">
        <v>40</v>
      </c>
      <c r="BL762">
        <v>45863</v>
      </c>
      <c r="BM762">
        <v>45863</v>
      </c>
      <c r="BN762">
        <v>45863</v>
      </c>
      <c r="BO762">
        <v>45864</v>
      </c>
      <c r="BP762">
        <v>45864</v>
      </c>
      <c r="BQ762">
        <v>45864</v>
      </c>
      <c r="BR762">
        <v>46081</v>
      </c>
      <c r="BS762">
        <v>46076</v>
      </c>
      <c r="BT762">
        <v>46076</v>
      </c>
      <c r="BU762">
        <v>46081</v>
      </c>
      <c r="BV762">
        <v>45869</v>
      </c>
      <c r="BW762">
        <v>45869</v>
      </c>
      <c r="BX762" t="s">
        <v>4314</v>
      </c>
      <c r="BY762">
        <v>45855</v>
      </c>
      <c r="BZ762">
        <v>45856</v>
      </c>
      <c r="CI762">
        <v>45869</v>
      </c>
      <c r="CJ762">
        <v>46059</v>
      </c>
      <c r="CK762">
        <v>46059</v>
      </c>
      <c r="CN762" t="s">
        <v>113</v>
      </c>
      <c r="CO762" t="s">
        <v>113</v>
      </c>
      <c r="CP762" t="s">
        <v>113</v>
      </c>
      <c r="CQ762" t="s">
        <v>113</v>
      </c>
      <c r="CR762" t="s">
        <v>119</v>
      </c>
      <c r="CS762">
        <v>45843</v>
      </c>
      <c r="CT762" t="s">
        <v>151</v>
      </c>
      <c r="CU762" t="s">
        <v>113</v>
      </c>
      <c r="CV762" t="s">
        <v>113</v>
      </c>
      <c r="CW762" t="s">
        <v>113</v>
      </c>
      <c r="CX762" t="s">
        <v>113</v>
      </c>
      <c r="CY762" t="s">
        <v>4315</v>
      </c>
      <c r="CZ762" t="s">
        <v>119</v>
      </c>
    </row>
    <row r="763" spans="1:105" x14ac:dyDescent="0.3">
      <c r="A763" t="s">
        <v>4316</v>
      </c>
      <c r="B763" t="s">
        <v>4317</v>
      </c>
      <c r="C763" t="s">
        <v>107</v>
      </c>
      <c r="D763" t="s">
        <v>108</v>
      </c>
      <c r="F763" t="s">
        <v>4318</v>
      </c>
      <c r="G763" t="s">
        <v>133</v>
      </c>
      <c r="I763" t="s">
        <v>4319</v>
      </c>
      <c r="J763" t="s">
        <v>4320</v>
      </c>
      <c r="K763" t="s">
        <v>161</v>
      </c>
      <c r="L763" t="s">
        <v>4321</v>
      </c>
      <c r="M763" t="s">
        <v>218</v>
      </c>
      <c r="N763">
        <v>1</v>
      </c>
      <c r="O763" t="s">
        <v>4322</v>
      </c>
      <c r="P763">
        <v>46031</v>
      </c>
      <c r="Q763" t="s">
        <v>140</v>
      </c>
      <c r="R763">
        <v>46031</v>
      </c>
      <c r="S763" t="s">
        <v>252</v>
      </c>
      <c r="T763" t="s">
        <v>2744</v>
      </c>
      <c r="U763" t="s">
        <v>112</v>
      </c>
      <c r="V763" t="s">
        <v>21</v>
      </c>
      <c r="W763" t="s">
        <v>144</v>
      </c>
      <c r="X763" t="s">
        <v>144</v>
      </c>
      <c r="Y763" t="s">
        <v>144</v>
      </c>
      <c r="Z763" t="s">
        <v>144</v>
      </c>
      <c r="AA763" t="s">
        <v>144</v>
      </c>
      <c r="AB763" t="s">
        <v>180</v>
      </c>
      <c r="AC763" t="s">
        <v>146</v>
      </c>
      <c r="AD763" t="s">
        <v>181</v>
      </c>
      <c r="AE763">
        <v>46039</v>
      </c>
      <c r="AF763">
        <v>46039</v>
      </c>
      <c r="AG763">
        <v>46039</v>
      </c>
      <c r="AH763">
        <v>46044</v>
      </c>
      <c r="AI763">
        <v>46044</v>
      </c>
      <c r="AJ763">
        <v>46044</v>
      </c>
      <c r="AK763">
        <v>46039</v>
      </c>
      <c r="AL763">
        <v>46039</v>
      </c>
      <c r="AM763">
        <v>46039</v>
      </c>
      <c r="AN763">
        <v>46044</v>
      </c>
      <c r="AO763">
        <v>46044</v>
      </c>
      <c r="AP763">
        <v>46044</v>
      </c>
      <c r="AT763">
        <v>46043</v>
      </c>
      <c r="AU763">
        <v>46043</v>
      </c>
      <c r="AV763">
        <v>46043</v>
      </c>
      <c r="AW763">
        <v>46043</v>
      </c>
      <c r="AX763">
        <v>46043</v>
      </c>
      <c r="AY763">
        <v>46043</v>
      </c>
      <c r="AZ763">
        <v>46050</v>
      </c>
      <c r="BA763">
        <v>46048</v>
      </c>
      <c r="BB763">
        <v>46048</v>
      </c>
      <c r="BC763">
        <v>46043</v>
      </c>
      <c r="BD763">
        <v>46043</v>
      </c>
      <c r="BE763">
        <v>46043</v>
      </c>
      <c r="BF763" t="s">
        <v>149</v>
      </c>
      <c r="BG763">
        <v>46050</v>
      </c>
      <c r="BH763">
        <v>46050</v>
      </c>
      <c r="BI763">
        <v>46050</v>
      </c>
      <c r="BJ763" t="s">
        <v>180</v>
      </c>
      <c r="BK763">
        <v>70</v>
      </c>
      <c r="BL763">
        <v>46055</v>
      </c>
      <c r="BM763">
        <v>46055</v>
      </c>
      <c r="BN763">
        <v>46055</v>
      </c>
      <c r="BO763">
        <v>46059</v>
      </c>
      <c r="BP763">
        <v>46066</v>
      </c>
      <c r="BQ763">
        <v>46066</v>
      </c>
      <c r="BR763">
        <v>46063</v>
      </c>
      <c r="BS763">
        <v>46069</v>
      </c>
      <c r="BT763">
        <v>46069</v>
      </c>
      <c r="BU763">
        <v>46062</v>
      </c>
      <c r="BV763">
        <v>46067</v>
      </c>
      <c r="BW763">
        <v>46067</v>
      </c>
      <c r="BX763" t="s">
        <v>4323</v>
      </c>
      <c r="CI763">
        <v>46063</v>
      </c>
      <c r="CJ763">
        <v>46063</v>
      </c>
      <c r="CK763">
        <v>46063</v>
      </c>
      <c r="CN763" t="s">
        <v>113</v>
      </c>
      <c r="CO763" t="s">
        <v>113</v>
      </c>
      <c r="CP763" t="s">
        <v>113</v>
      </c>
      <c r="CQ763" t="s">
        <v>113</v>
      </c>
      <c r="CR763" t="s">
        <v>119</v>
      </c>
      <c r="CS763">
        <v>46031</v>
      </c>
      <c r="CT763" t="s">
        <v>151</v>
      </c>
      <c r="CU763" t="s">
        <v>113</v>
      </c>
      <c r="CV763" t="s">
        <v>113</v>
      </c>
      <c r="CW763" t="s">
        <v>113</v>
      </c>
      <c r="CX763" t="s">
        <v>113</v>
      </c>
      <c r="CY763" t="s">
        <v>183</v>
      </c>
      <c r="CZ763" t="s">
        <v>153</v>
      </c>
    </row>
    <row r="764" spans="1:105" x14ac:dyDescent="0.3">
      <c r="A764" t="s">
        <v>4324</v>
      </c>
      <c r="B764" t="s">
        <v>4325</v>
      </c>
      <c r="C764" t="s">
        <v>107</v>
      </c>
      <c r="D764" t="s">
        <v>108</v>
      </c>
      <c r="F764" t="s">
        <v>4326</v>
      </c>
      <c r="G764" t="s">
        <v>133</v>
      </c>
      <c r="I764" t="s">
        <v>4327</v>
      </c>
      <c r="J764" t="s">
        <v>4111</v>
      </c>
      <c r="K764" t="s">
        <v>113</v>
      </c>
      <c r="L764" t="s">
        <v>4328</v>
      </c>
      <c r="M764" t="s">
        <v>218</v>
      </c>
      <c r="P764" t="s">
        <v>113</v>
      </c>
      <c r="Q764" t="s">
        <v>116</v>
      </c>
      <c r="S764" t="s">
        <v>117</v>
      </c>
      <c r="T764" t="s">
        <v>113</v>
      </c>
      <c r="AD764" t="s">
        <v>113</v>
      </c>
      <c r="AG764" t="s">
        <v>119</v>
      </c>
      <c r="AI764" t="s">
        <v>119</v>
      </c>
      <c r="AJ764" t="s">
        <v>119</v>
      </c>
      <c r="BK764">
        <v>70</v>
      </c>
      <c r="CN764" t="s">
        <v>113</v>
      </c>
      <c r="CO764" t="s">
        <v>113</v>
      </c>
      <c r="CP764" t="s">
        <v>113</v>
      </c>
      <c r="CQ764" t="s">
        <v>113</v>
      </c>
      <c r="CR764" t="s">
        <v>113</v>
      </c>
      <c r="CS764" t="s">
        <v>113</v>
      </c>
      <c r="CT764" t="s">
        <v>113</v>
      </c>
      <c r="CU764" t="s">
        <v>113</v>
      </c>
      <c r="CV764" t="s">
        <v>113</v>
      </c>
      <c r="CW764" t="s">
        <v>113</v>
      </c>
      <c r="CX764" t="s">
        <v>113</v>
      </c>
      <c r="CY764" t="s">
        <v>119</v>
      </c>
      <c r="CZ764" t="s">
        <v>121</v>
      </c>
    </row>
    <row r="765" spans="1:105" x14ac:dyDescent="0.3">
      <c r="A765" t="s">
        <v>4329</v>
      </c>
      <c r="B765" t="s">
        <v>4330</v>
      </c>
      <c r="C765" t="s">
        <v>213</v>
      </c>
      <c r="D765" t="s">
        <v>108</v>
      </c>
      <c r="F765" t="s">
        <v>4331</v>
      </c>
      <c r="G765" t="s">
        <v>133</v>
      </c>
      <c r="I765" t="s">
        <v>4332</v>
      </c>
      <c r="J765" t="s">
        <v>4111</v>
      </c>
      <c r="K765" t="s">
        <v>113</v>
      </c>
      <c r="L765" t="s">
        <v>4333</v>
      </c>
      <c r="M765" t="s">
        <v>218</v>
      </c>
      <c r="P765" t="s">
        <v>113</v>
      </c>
      <c r="Q765" t="s">
        <v>116</v>
      </c>
      <c r="S765" t="s">
        <v>117</v>
      </c>
      <c r="T765" t="s">
        <v>113</v>
      </c>
      <c r="AD765" t="s">
        <v>113</v>
      </c>
      <c r="AG765" t="s">
        <v>119</v>
      </c>
      <c r="AI765" t="s">
        <v>119</v>
      </c>
      <c r="AJ765" t="s">
        <v>119</v>
      </c>
      <c r="BK765">
        <v>50</v>
      </c>
      <c r="CN765" t="s">
        <v>113</v>
      </c>
      <c r="CO765" t="s">
        <v>113</v>
      </c>
      <c r="CP765" t="s">
        <v>113</v>
      </c>
      <c r="CQ765" t="s">
        <v>113</v>
      </c>
      <c r="CR765" t="s">
        <v>113</v>
      </c>
      <c r="CS765" t="s">
        <v>113</v>
      </c>
      <c r="CT765" t="s">
        <v>113</v>
      </c>
      <c r="CU765" t="s">
        <v>113</v>
      </c>
      <c r="CV765" t="s">
        <v>113</v>
      </c>
      <c r="CW765" t="s">
        <v>113</v>
      </c>
      <c r="CX765" t="s">
        <v>113</v>
      </c>
      <c r="CY765" t="s">
        <v>119</v>
      </c>
      <c r="CZ765" t="s">
        <v>121</v>
      </c>
    </row>
    <row r="766" spans="1:105" x14ac:dyDescent="0.3">
      <c r="A766" t="s">
        <v>4334</v>
      </c>
      <c r="B766" t="s">
        <v>4335</v>
      </c>
      <c r="C766" t="s">
        <v>107</v>
      </c>
      <c r="D766" t="s">
        <v>108</v>
      </c>
      <c r="F766" t="s">
        <v>4336</v>
      </c>
      <c r="G766" t="s">
        <v>133</v>
      </c>
      <c r="J766" t="s">
        <v>2080</v>
      </c>
      <c r="K766" t="s">
        <v>161</v>
      </c>
      <c r="L766" t="s">
        <v>4337</v>
      </c>
      <c r="M766" t="s">
        <v>218</v>
      </c>
      <c r="N766">
        <v>1</v>
      </c>
      <c r="Q766" t="s">
        <v>116</v>
      </c>
      <c r="S766" t="s">
        <v>117</v>
      </c>
      <c r="T766" t="s">
        <v>113</v>
      </c>
      <c r="U766" t="s">
        <v>112</v>
      </c>
      <c r="AB766" t="s">
        <v>180</v>
      </c>
      <c r="AC766" t="s">
        <v>220</v>
      </c>
      <c r="AD766" t="s">
        <v>181</v>
      </c>
      <c r="AE766">
        <v>45785</v>
      </c>
      <c r="AH766">
        <v>45788</v>
      </c>
      <c r="AK766">
        <v>45795</v>
      </c>
      <c r="AN766">
        <v>45800</v>
      </c>
      <c r="AT766">
        <v>45788</v>
      </c>
      <c r="AW766">
        <v>45788</v>
      </c>
      <c r="AZ766">
        <v>45794</v>
      </c>
      <c r="BC766">
        <v>45792</v>
      </c>
      <c r="BG766">
        <v>45795</v>
      </c>
      <c r="BJ766" t="s">
        <v>3719</v>
      </c>
      <c r="BK766">
        <v>50</v>
      </c>
      <c r="BL766">
        <v>45799</v>
      </c>
      <c r="BO766">
        <v>45803</v>
      </c>
      <c r="BR766">
        <v>45808</v>
      </c>
      <c r="CI766">
        <v>45807</v>
      </c>
      <c r="CN766" t="s">
        <v>113</v>
      </c>
      <c r="CO766" t="s">
        <v>113</v>
      </c>
      <c r="CP766" t="s">
        <v>113</v>
      </c>
      <c r="CQ766" t="s">
        <v>113</v>
      </c>
      <c r="CR766" t="s">
        <v>188</v>
      </c>
      <c r="CS766">
        <v>0</v>
      </c>
      <c r="CT766" t="s">
        <v>380</v>
      </c>
      <c r="CU766" t="s">
        <v>113</v>
      </c>
      <c r="CV766" t="s">
        <v>113</v>
      </c>
      <c r="CW766" t="s">
        <v>113</v>
      </c>
      <c r="CX766" t="s">
        <v>113</v>
      </c>
      <c r="CY766" t="s">
        <v>183</v>
      </c>
      <c r="CZ766" t="s">
        <v>153</v>
      </c>
    </row>
    <row r="767" spans="1:105" x14ac:dyDescent="0.3">
      <c r="A767" t="s">
        <v>4338</v>
      </c>
      <c r="B767" t="s">
        <v>4339</v>
      </c>
      <c r="C767" t="s">
        <v>1312</v>
      </c>
      <c r="D767" t="s">
        <v>108</v>
      </c>
      <c r="F767" t="s">
        <v>4340</v>
      </c>
      <c r="G767" t="s">
        <v>247</v>
      </c>
      <c r="H767" t="s">
        <v>1146</v>
      </c>
      <c r="I767" t="s">
        <v>4341</v>
      </c>
      <c r="J767" t="s">
        <v>249</v>
      </c>
      <c r="K767" t="s">
        <v>249</v>
      </c>
      <c r="L767" t="s">
        <v>3372</v>
      </c>
      <c r="M767" t="s">
        <v>115</v>
      </c>
      <c r="N767">
        <v>3</v>
      </c>
      <c r="O767" t="s">
        <v>1329</v>
      </c>
      <c r="P767">
        <v>46239</v>
      </c>
      <c r="Q767" t="s">
        <v>140</v>
      </c>
      <c r="R767">
        <v>46239</v>
      </c>
      <c r="S767" t="s">
        <v>1330</v>
      </c>
      <c r="T767" t="s">
        <v>448</v>
      </c>
      <c r="U767" t="s">
        <v>249</v>
      </c>
      <c r="W767" t="s">
        <v>148</v>
      </c>
      <c r="X767" t="s">
        <v>148</v>
      </c>
      <c r="Y767" t="s">
        <v>148</v>
      </c>
      <c r="Z767" t="s">
        <v>148</v>
      </c>
      <c r="AA767" t="s">
        <v>148</v>
      </c>
      <c r="AB767" t="s">
        <v>1530</v>
      </c>
      <c r="AC767" t="s">
        <v>113</v>
      </c>
      <c r="AD767" t="s">
        <v>255</v>
      </c>
      <c r="AE767">
        <v>46246</v>
      </c>
      <c r="AF767">
        <v>46245</v>
      </c>
      <c r="AG767">
        <v>46245</v>
      </c>
      <c r="AH767">
        <v>46248</v>
      </c>
      <c r="AI767">
        <v>46245</v>
      </c>
      <c r="AJ767">
        <v>46245</v>
      </c>
      <c r="AK767">
        <v>46246</v>
      </c>
      <c r="AL767">
        <v>46251</v>
      </c>
      <c r="AM767">
        <v>46252</v>
      </c>
      <c r="AN767">
        <v>46248</v>
      </c>
      <c r="AO767">
        <v>46251</v>
      </c>
      <c r="AP767">
        <v>46252</v>
      </c>
      <c r="AQ767" t="s">
        <v>256</v>
      </c>
      <c r="AR767">
        <v>46264</v>
      </c>
      <c r="AS767">
        <v>46264</v>
      </c>
      <c r="AT767">
        <v>46246</v>
      </c>
      <c r="AU767">
        <v>46244</v>
      </c>
      <c r="AV767">
        <v>46244</v>
      </c>
      <c r="AW767">
        <v>46246</v>
      </c>
      <c r="AX767">
        <v>46244</v>
      </c>
      <c r="AY767">
        <v>46244</v>
      </c>
      <c r="AZ767">
        <v>46264</v>
      </c>
      <c r="BA767">
        <v>46255</v>
      </c>
      <c r="BB767">
        <v>46255</v>
      </c>
      <c r="BC767">
        <v>46253</v>
      </c>
      <c r="BD767">
        <v>46253</v>
      </c>
      <c r="BE767">
        <v>46253</v>
      </c>
      <c r="BF767" t="s">
        <v>249</v>
      </c>
      <c r="BG767">
        <v>46253</v>
      </c>
      <c r="BH767">
        <v>46253</v>
      </c>
      <c r="BI767">
        <v>46253</v>
      </c>
      <c r="BJ767" t="s">
        <v>249</v>
      </c>
      <c r="BK767" t="s">
        <v>249</v>
      </c>
      <c r="BL767">
        <v>46255</v>
      </c>
      <c r="BM767">
        <v>46255</v>
      </c>
      <c r="BN767">
        <v>46254</v>
      </c>
      <c r="BO767">
        <v>46259</v>
      </c>
      <c r="BP767">
        <v>46257</v>
      </c>
      <c r="BQ767">
        <v>46255</v>
      </c>
      <c r="BR767">
        <v>46265</v>
      </c>
      <c r="BS767">
        <v>46275</v>
      </c>
      <c r="BU767">
        <v>46265</v>
      </c>
      <c r="BV767">
        <v>46267</v>
      </c>
      <c r="BW767">
        <v>46267</v>
      </c>
      <c r="BX767" t="s">
        <v>4342</v>
      </c>
      <c r="BY767">
        <v>46251</v>
      </c>
      <c r="BZ767">
        <v>46251</v>
      </c>
      <c r="CI767">
        <v>46265</v>
      </c>
      <c r="CJ767">
        <v>46273</v>
      </c>
      <c r="CN767" t="s">
        <v>113</v>
      </c>
      <c r="CO767" t="s">
        <v>113</v>
      </c>
      <c r="CP767" t="s">
        <v>113</v>
      </c>
      <c r="CQ767" t="s">
        <v>113</v>
      </c>
      <c r="CR767" t="s">
        <v>113</v>
      </c>
      <c r="CS767" t="s">
        <v>113</v>
      </c>
      <c r="CT767" t="s">
        <v>113</v>
      </c>
      <c r="CU767" t="s">
        <v>170</v>
      </c>
      <c r="CV767" t="s">
        <v>144</v>
      </c>
      <c r="CW767" t="s">
        <v>171</v>
      </c>
      <c r="CX767" t="s">
        <v>113</v>
      </c>
      <c r="CY767" t="s">
        <v>119</v>
      </c>
      <c r="CZ767" t="s">
        <v>258</v>
      </c>
      <c r="DA767" t="s">
        <v>104</v>
      </c>
    </row>
    <row r="768" spans="1:105" x14ac:dyDescent="0.3">
      <c r="A768" t="s">
        <v>4343</v>
      </c>
      <c r="B768" t="s">
        <v>4344</v>
      </c>
      <c r="C768" t="s">
        <v>213</v>
      </c>
      <c r="D768" t="s">
        <v>108</v>
      </c>
      <c r="E768" t="s">
        <v>4345</v>
      </c>
      <c r="F768" t="s">
        <v>4346</v>
      </c>
      <c r="G768" t="s">
        <v>133</v>
      </c>
      <c r="I768" t="s">
        <v>4347</v>
      </c>
      <c r="J768" t="s">
        <v>1001</v>
      </c>
      <c r="K768" t="s">
        <v>113</v>
      </c>
      <c r="L768" t="s">
        <v>4348</v>
      </c>
      <c r="M768" t="s">
        <v>218</v>
      </c>
      <c r="P768" t="s">
        <v>113</v>
      </c>
      <c r="Q768" t="s">
        <v>116</v>
      </c>
      <c r="S768" t="s">
        <v>117</v>
      </c>
      <c r="T768" t="s">
        <v>113</v>
      </c>
      <c r="U768" t="s">
        <v>4349</v>
      </c>
      <c r="AD768" t="s">
        <v>113</v>
      </c>
      <c r="AG768" t="s">
        <v>119</v>
      </c>
      <c r="AI768" t="s">
        <v>119</v>
      </c>
      <c r="AJ768" t="s">
        <v>119</v>
      </c>
      <c r="BK768" t="s">
        <v>474</v>
      </c>
      <c r="CN768" t="s">
        <v>113</v>
      </c>
      <c r="CO768" t="s">
        <v>113</v>
      </c>
      <c r="CP768" t="s">
        <v>113</v>
      </c>
      <c r="CQ768" t="s">
        <v>113</v>
      </c>
      <c r="CR768" t="s">
        <v>113</v>
      </c>
      <c r="CS768" t="s">
        <v>113</v>
      </c>
      <c r="CT768" t="s">
        <v>113</v>
      </c>
      <c r="CU768" t="s">
        <v>113</v>
      </c>
      <c r="CV768" t="s">
        <v>113</v>
      </c>
      <c r="CW768" t="s">
        <v>113</v>
      </c>
      <c r="CX768" t="s">
        <v>113</v>
      </c>
      <c r="CY768" t="s">
        <v>119</v>
      </c>
      <c r="CZ768" t="s">
        <v>121</v>
      </c>
    </row>
    <row r="769" spans="1:104" x14ac:dyDescent="0.3">
      <c r="A769" t="s">
        <v>4350</v>
      </c>
      <c r="B769" t="s">
        <v>4351</v>
      </c>
      <c r="C769" t="s">
        <v>292</v>
      </c>
      <c r="D769" t="s">
        <v>108</v>
      </c>
      <c r="F769" t="s">
        <v>4352</v>
      </c>
      <c r="G769" t="s">
        <v>133</v>
      </c>
      <c r="I769" t="s">
        <v>4105</v>
      </c>
      <c r="J769" t="s">
        <v>456</v>
      </c>
      <c r="K769" t="s">
        <v>113</v>
      </c>
      <c r="L769" t="s">
        <v>4353</v>
      </c>
      <c r="M769" t="s">
        <v>218</v>
      </c>
      <c r="P769" t="s">
        <v>113</v>
      </c>
      <c r="Q769" t="s">
        <v>116</v>
      </c>
      <c r="S769" t="s">
        <v>117</v>
      </c>
      <c r="T769" t="s">
        <v>113</v>
      </c>
      <c r="AD769" t="s">
        <v>113</v>
      </c>
      <c r="AG769" t="s">
        <v>119</v>
      </c>
      <c r="AI769" t="s">
        <v>119</v>
      </c>
      <c r="AJ769" t="s">
        <v>119</v>
      </c>
      <c r="BK769">
        <v>40</v>
      </c>
      <c r="BP769">
        <v>3</v>
      </c>
      <c r="CN769" t="s">
        <v>113</v>
      </c>
      <c r="CO769" t="s">
        <v>113</v>
      </c>
      <c r="CP769" t="s">
        <v>113</v>
      </c>
      <c r="CQ769" t="s">
        <v>113</v>
      </c>
      <c r="CR769" t="s">
        <v>113</v>
      </c>
      <c r="CS769" t="s">
        <v>113</v>
      </c>
      <c r="CT769" t="s">
        <v>113</v>
      </c>
      <c r="CU769" t="s">
        <v>113</v>
      </c>
      <c r="CV769" t="s">
        <v>113</v>
      </c>
      <c r="CW769" t="s">
        <v>113</v>
      </c>
      <c r="CX769" t="s">
        <v>113</v>
      </c>
      <c r="CY769" t="s">
        <v>119</v>
      </c>
      <c r="CZ769" t="s">
        <v>121</v>
      </c>
    </row>
    <row r="770" spans="1:104" x14ac:dyDescent="0.3">
      <c r="A770" t="s">
        <v>4354</v>
      </c>
      <c r="B770" t="s">
        <v>4355</v>
      </c>
      <c r="C770" t="s">
        <v>213</v>
      </c>
      <c r="D770" t="s">
        <v>108</v>
      </c>
      <c r="G770" t="s">
        <v>133</v>
      </c>
      <c r="I770" t="s">
        <v>4356</v>
      </c>
      <c r="K770" t="s">
        <v>113</v>
      </c>
      <c r="L770" t="s">
        <v>4357</v>
      </c>
      <c r="M770" t="s">
        <v>218</v>
      </c>
      <c r="P770" t="s">
        <v>113</v>
      </c>
      <c r="Q770" t="s">
        <v>116</v>
      </c>
      <c r="S770" t="s">
        <v>117</v>
      </c>
      <c r="T770" t="s">
        <v>113</v>
      </c>
      <c r="AD770" t="s">
        <v>113</v>
      </c>
      <c r="AG770" t="s">
        <v>119</v>
      </c>
      <c r="AI770" t="s">
        <v>119</v>
      </c>
      <c r="AJ770" t="s">
        <v>119</v>
      </c>
      <c r="BK770" t="s">
        <v>4358</v>
      </c>
      <c r="CN770" t="s">
        <v>113</v>
      </c>
      <c r="CO770" t="s">
        <v>113</v>
      </c>
      <c r="CP770" t="s">
        <v>113</v>
      </c>
      <c r="CQ770" t="s">
        <v>113</v>
      </c>
      <c r="CR770" t="s">
        <v>113</v>
      </c>
      <c r="CS770" t="s">
        <v>113</v>
      </c>
      <c r="CT770" t="s">
        <v>113</v>
      </c>
      <c r="CU770" t="s">
        <v>113</v>
      </c>
      <c r="CV770" t="s">
        <v>113</v>
      </c>
      <c r="CW770" t="s">
        <v>113</v>
      </c>
      <c r="CX770" t="s">
        <v>113</v>
      </c>
      <c r="CY770" t="s">
        <v>119</v>
      </c>
      <c r="CZ770" t="s">
        <v>121</v>
      </c>
    </row>
    <row r="771" spans="1:104" x14ac:dyDescent="0.3">
      <c r="A771" t="s">
        <v>4359</v>
      </c>
      <c r="B771" t="s">
        <v>4360</v>
      </c>
      <c r="C771" t="s">
        <v>797</v>
      </c>
      <c r="D771" t="s">
        <v>108</v>
      </c>
      <c r="E771" t="s">
        <v>4361</v>
      </c>
      <c r="F771" t="s">
        <v>4362</v>
      </c>
      <c r="G771" t="s">
        <v>133</v>
      </c>
      <c r="I771" t="s">
        <v>4363</v>
      </c>
      <c r="J771" t="s">
        <v>1001</v>
      </c>
      <c r="K771" t="s">
        <v>113</v>
      </c>
      <c r="L771" t="s">
        <v>497</v>
      </c>
      <c r="M771" t="s">
        <v>218</v>
      </c>
      <c r="P771" t="s">
        <v>113</v>
      </c>
      <c r="Q771" t="s">
        <v>116</v>
      </c>
      <c r="S771" t="s">
        <v>117</v>
      </c>
      <c r="T771" t="s">
        <v>113</v>
      </c>
      <c r="AD771" t="s">
        <v>113</v>
      </c>
      <c r="AG771" t="s">
        <v>119</v>
      </c>
      <c r="AI771" t="s">
        <v>119</v>
      </c>
      <c r="AJ771" t="s">
        <v>119</v>
      </c>
      <c r="CN771" t="s">
        <v>113</v>
      </c>
      <c r="CO771" t="s">
        <v>113</v>
      </c>
      <c r="CP771" t="s">
        <v>113</v>
      </c>
      <c r="CQ771" t="s">
        <v>113</v>
      </c>
      <c r="CR771" t="s">
        <v>113</v>
      </c>
      <c r="CS771" t="s">
        <v>113</v>
      </c>
      <c r="CT771" t="s">
        <v>113</v>
      </c>
      <c r="CU771" t="s">
        <v>113</v>
      </c>
      <c r="CV771" t="s">
        <v>113</v>
      </c>
      <c r="CW771" t="s">
        <v>113</v>
      </c>
      <c r="CX771" t="s">
        <v>113</v>
      </c>
      <c r="CY771" t="s">
        <v>119</v>
      </c>
      <c r="CZ771" t="s">
        <v>121</v>
      </c>
    </row>
    <row r="772" spans="1:104" x14ac:dyDescent="0.3">
      <c r="A772" t="s">
        <v>4364</v>
      </c>
      <c r="B772" t="s">
        <v>4365</v>
      </c>
      <c r="C772" t="s">
        <v>124</v>
      </c>
      <c r="D772" t="s">
        <v>108</v>
      </c>
      <c r="F772" t="s">
        <v>4366</v>
      </c>
      <c r="G772" t="s">
        <v>133</v>
      </c>
      <c r="I772" t="s">
        <v>4367</v>
      </c>
      <c r="J772" t="s">
        <v>4111</v>
      </c>
      <c r="K772" t="s">
        <v>113</v>
      </c>
      <c r="L772" t="s">
        <v>4368</v>
      </c>
      <c r="M772" t="s">
        <v>218</v>
      </c>
      <c r="P772" t="s">
        <v>113</v>
      </c>
      <c r="Q772" t="s">
        <v>116</v>
      </c>
      <c r="S772" t="s">
        <v>117</v>
      </c>
      <c r="T772" t="s">
        <v>113</v>
      </c>
      <c r="AD772" t="s">
        <v>113</v>
      </c>
      <c r="AG772" t="s">
        <v>119</v>
      </c>
      <c r="AI772" t="s">
        <v>119</v>
      </c>
      <c r="AJ772" t="s">
        <v>119</v>
      </c>
      <c r="BK772">
        <v>50</v>
      </c>
      <c r="CN772" t="s">
        <v>113</v>
      </c>
      <c r="CO772" t="s">
        <v>113</v>
      </c>
      <c r="CP772" t="s">
        <v>113</v>
      </c>
      <c r="CQ772" t="s">
        <v>113</v>
      </c>
      <c r="CR772" t="s">
        <v>113</v>
      </c>
      <c r="CS772" t="s">
        <v>113</v>
      </c>
      <c r="CT772" t="s">
        <v>113</v>
      </c>
      <c r="CU772" t="s">
        <v>113</v>
      </c>
      <c r="CV772" t="s">
        <v>113</v>
      </c>
      <c r="CW772" t="s">
        <v>113</v>
      </c>
      <c r="CX772" t="s">
        <v>113</v>
      </c>
      <c r="CY772" t="s">
        <v>119</v>
      </c>
      <c r="CZ772" t="s">
        <v>121</v>
      </c>
    </row>
    <row r="773" spans="1:104" x14ac:dyDescent="0.3">
      <c r="A773" t="s">
        <v>4369</v>
      </c>
      <c r="B773" t="s">
        <v>4370</v>
      </c>
      <c r="C773" t="s">
        <v>107</v>
      </c>
      <c r="D773" t="s">
        <v>108</v>
      </c>
      <c r="F773" t="s">
        <v>4371</v>
      </c>
      <c r="G773" t="s">
        <v>133</v>
      </c>
      <c r="I773" t="s">
        <v>4372</v>
      </c>
      <c r="J773" t="s">
        <v>4111</v>
      </c>
      <c r="K773" t="s">
        <v>113</v>
      </c>
      <c r="L773" t="s">
        <v>4368</v>
      </c>
      <c r="M773" t="s">
        <v>218</v>
      </c>
      <c r="P773" t="s">
        <v>113</v>
      </c>
      <c r="Q773" t="s">
        <v>116</v>
      </c>
      <c r="S773" t="s">
        <v>117</v>
      </c>
      <c r="T773" t="s">
        <v>113</v>
      </c>
      <c r="AD773" t="s">
        <v>113</v>
      </c>
      <c r="AG773" t="s">
        <v>119</v>
      </c>
      <c r="AI773" t="s">
        <v>119</v>
      </c>
      <c r="AJ773" t="s">
        <v>119</v>
      </c>
      <c r="BK773">
        <v>50</v>
      </c>
      <c r="CN773" t="s">
        <v>113</v>
      </c>
      <c r="CO773" t="s">
        <v>113</v>
      </c>
      <c r="CP773" t="s">
        <v>113</v>
      </c>
      <c r="CQ773" t="s">
        <v>113</v>
      </c>
      <c r="CR773" t="s">
        <v>113</v>
      </c>
      <c r="CS773" t="s">
        <v>113</v>
      </c>
      <c r="CT773" t="s">
        <v>113</v>
      </c>
      <c r="CU773" t="s">
        <v>113</v>
      </c>
      <c r="CV773" t="s">
        <v>113</v>
      </c>
      <c r="CW773" t="s">
        <v>113</v>
      </c>
      <c r="CX773" t="s">
        <v>113</v>
      </c>
      <c r="CY773" t="s">
        <v>119</v>
      </c>
      <c r="CZ773" t="s">
        <v>121</v>
      </c>
    </row>
    <row r="774" spans="1:104" x14ac:dyDescent="0.3">
      <c r="A774" t="s">
        <v>4373</v>
      </c>
      <c r="B774" t="s">
        <v>4374</v>
      </c>
      <c r="C774" t="s">
        <v>124</v>
      </c>
      <c r="D774" t="s">
        <v>108</v>
      </c>
      <c r="F774" t="s">
        <v>4375</v>
      </c>
      <c r="G774" t="s">
        <v>133</v>
      </c>
      <c r="I774" t="s">
        <v>4376</v>
      </c>
      <c r="J774" t="s">
        <v>3790</v>
      </c>
      <c r="K774" t="s">
        <v>137</v>
      </c>
      <c r="L774" t="s">
        <v>4377</v>
      </c>
      <c r="M774" t="s">
        <v>218</v>
      </c>
      <c r="N774">
        <v>3</v>
      </c>
      <c r="O774" t="s">
        <v>373</v>
      </c>
      <c r="P774">
        <v>46052</v>
      </c>
      <c r="Q774" t="s">
        <v>140</v>
      </c>
      <c r="R774">
        <v>46052</v>
      </c>
      <c r="S774" t="s">
        <v>141</v>
      </c>
      <c r="T774" t="s">
        <v>2744</v>
      </c>
      <c r="U774" t="s">
        <v>112</v>
      </c>
      <c r="V774" t="s">
        <v>143</v>
      </c>
      <c r="W774" t="s">
        <v>144</v>
      </c>
      <c r="X774" t="s">
        <v>144</v>
      </c>
      <c r="Y774" t="s">
        <v>144</v>
      </c>
      <c r="Z774" t="s">
        <v>144</v>
      </c>
      <c r="AA774" t="s">
        <v>144</v>
      </c>
      <c r="AB774" t="s">
        <v>1322</v>
      </c>
      <c r="AC774" t="s">
        <v>146</v>
      </c>
      <c r="AD774" t="s">
        <v>376</v>
      </c>
      <c r="AE774">
        <v>46060</v>
      </c>
      <c r="AF774">
        <v>46060</v>
      </c>
      <c r="AG774">
        <v>46060</v>
      </c>
      <c r="AH774">
        <v>46063</v>
      </c>
      <c r="AI774">
        <v>46063</v>
      </c>
      <c r="AJ774">
        <v>46063</v>
      </c>
      <c r="AK774">
        <v>46060</v>
      </c>
      <c r="AL774">
        <v>46060</v>
      </c>
      <c r="AM774">
        <v>46060</v>
      </c>
      <c r="AN774">
        <v>46063</v>
      </c>
      <c r="AO774">
        <v>46063</v>
      </c>
      <c r="AP774">
        <v>46063</v>
      </c>
      <c r="AQ774" t="s">
        <v>148</v>
      </c>
      <c r="AR774" t="s">
        <v>113</v>
      </c>
      <c r="AS774" t="s">
        <v>113</v>
      </c>
      <c r="AT774">
        <v>46056</v>
      </c>
      <c r="AU774">
        <v>46056</v>
      </c>
      <c r="AV774">
        <v>46056</v>
      </c>
      <c r="AW774">
        <v>46056</v>
      </c>
      <c r="AX774">
        <v>46056</v>
      </c>
      <c r="AY774">
        <v>46056</v>
      </c>
      <c r="AZ774">
        <v>46062</v>
      </c>
      <c r="BA774">
        <v>46062</v>
      </c>
      <c r="BB774">
        <v>46062</v>
      </c>
      <c r="BC774">
        <v>46058</v>
      </c>
      <c r="BD774">
        <v>46057</v>
      </c>
      <c r="BE774">
        <v>46057</v>
      </c>
      <c r="BF774" t="s">
        <v>149</v>
      </c>
      <c r="BG774">
        <v>46066</v>
      </c>
      <c r="BH774">
        <v>46066</v>
      </c>
      <c r="BI774">
        <v>46066</v>
      </c>
      <c r="BJ774" t="s">
        <v>1322</v>
      </c>
      <c r="BK774">
        <v>40</v>
      </c>
      <c r="BL774">
        <v>46076</v>
      </c>
      <c r="BM774">
        <v>46073</v>
      </c>
      <c r="BN774">
        <v>46073</v>
      </c>
      <c r="BO774">
        <v>46078</v>
      </c>
      <c r="BP774">
        <v>46077</v>
      </c>
      <c r="BQ774">
        <v>46077</v>
      </c>
      <c r="BR774">
        <v>46080</v>
      </c>
      <c r="BS774">
        <v>46081</v>
      </c>
      <c r="BT774">
        <v>46081</v>
      </c>
      <c r="BU774">
        <v>46080</v>
      </c>
      <c r="BV774">
        <v>46080</v>
      </c>
      <c r="BW774">
        <v>46080</v>
      </c>
      <c r="BX774" t="s">
        <v>1469</v>
      </c>
      <c r="BY774">
        <v>46062</v>
      </c>
      <c r="BZ774">
        <v>46062</v>
      </c>
      <c r="CI774">
        <v>46071</v>
      </c>
      <c r="CJ774">
        <v>46086</v>
      </c>
      <c r="CN774" t="s">
        <v>113</v>
      </c>
      <c r="CO774" t="s">
        <v>113</v>
      </c>
      <c r="CP774" t="s">
        <v>113</v>
      </c>
      <c r="CQ774" t="s">
        <v>113</v>
      </c>
      <c r="CR774" t="s">
        <v>119</v>
      </c>
      <c r="CS774">
        <v>46052</v>
      </c>
      <c r="CT774" t="s">
        <v>151</v>
      </c>
      <c r="CU774" t="s">
        <v>113</v>
      </c>
      <c r="CV774" t="s">
        <v>113</v>
      </c>
      <c r="CW774" t="s">
        <v>113</v>
      </c>
      <c r="CX774" t="s">
        <v>113</v>
      </c>
      <c r="CY774" t="s">
        <v>303</v>
      </c>
      <c r="CZ774" t="s">
        <v>153</v>
      </c>
    </row>
    <row r="775" spans="1:104" x14ac:dyDescent="0.3">
      <c r="A775" t="s">
        <v>4378</v>
      </c>
      <c r="B775" t="s">
        <v>4379</v>
      </c>
      <c r="C775" t="s">
        <v>107</v>
      </c>
      <c r="D775" t="s">
        <v>108</v>
      </c>
      <c r="F775" t="s">
        <v>4380</v>
      </c>
      <c r="G775" t="s">
        <v>133</v>
      </c>
      <c r="I775" t="s">
        <v>4381</v>
      </c>
      <c r="J775" t="s">
        <v>216</v>
      </c>
      <c r="K775" t="s">
        <v>161</v>
      </c>
      <c r="L775" t="s">
        <v>4382</v>
      </c>
      <c r="M775" t="s">
        <v>218</v>
      </c>
      <c r="N775">
        <v>1</v>
      </c>
      <c r="O775" t="s">
        <v>4234</v>
      </c>
      <c r="P775">
        <v>46078</v>
      </c>
      <c r="Q775" t="s">
        <v>140</v>
      </c>
      <c r="R775">
        <v>46080</v>
      </c>
      <c r="S775" t="s">
        <v>141</v>
      </c>
      <c r="T775" t="s">
        <v>2901</v>
      </c>
      <c r="U775" t="s">
        <v>112</v>
      </c>
      <c r="V775" t="s">
        <v>143</v>
      </c>
      <c r="W775" t="s">
        <v>144</v>
      </c>
      <c r="X775" t="s">
        <v>144</v>
      </c>
      <c r="Y775" t="s">
        <v>144</v>
      </c>
      <c r="Z775" t="s">
        <v>144</v>
      </c>
      <c r="AA775" t="s">
        <v>144</v>
      </c>
      <c r="AB775" t="s">
        <v>1322</v>
      </c>
      <c r="AC775" t="s">
        <v>220</v>
      </c>
      <c r="AD775" t="s">
        <v>376</v>
      </c>
      <c r="AE775">
        <v>46108</v>
      </c>
      <c r="AF775">
        <v>46108</v>
      </c>
      <c r="AG775">
        <v>46087</v>
      </c>
      <c r="AH775">
        <v>46112</v>
      </c>
      <c r="AI775">
        <v>46112</v>
      </c>
      <c r="AJ775">
        <v>46090</v>
      </c>
      <c r="AK775">
        <v>46127</v>
      </c>
      <c r="AL775">
        <v>46126</v>
      </c>
      <c r="AM775">
        <v>46094</v>
      </c>
      <c r="AN775">
        <v>46131</v>
      </c>
      <c r="AO775">
        <v>46130</v>
      </c>
      <c r="AP775">
        <v>46099</v>
      </c>
      <c r="AQ775" t="s">
        <v>148</v>
      </c>
      <c r="AR775" t="s">
        <v>113</v>
      </c>
      <c r="AS775" t="s">
        <v>113</v>
      </c>
      <c r="AT775">
        <v>46091</v>
      </c>
      <c r="AU775">
        <v>46091</v>
      </c>
      <c r="AV775">
        <v>46091</v>
      </c>
      <c r="AW775">
        <v>46091</v>
      </c>
      <c r="AX775">
        <v>46091</v>
      </c>
      <c r="AY775">
        <v>46091</v>
      </c>
      <c r="AZ775">
        <v>46101</v>
      </c>
      <c r="BA775">
        <v>46101</v>
      </c>
      <c r="BB775">
        <v>46101</v>
      </c>
      <c r="BC775">
        <v>46108</v>
      </c>
      <c r="BD775">
        <v>46093</v>
      </c>
      <c r="BE775">
        <v>46093</v>
      </c>
      <c r="BF775" t="s">
        <v>196</v>
      </c>
      <c r="BG775">
        <v>46097</v>
      </c>
      <c r="BH775">
        <v>46118</v>
      </c>
      <c r="BI775">
        <v>46097</v>
      </c>
      <c r="BJ775" t="s">
        <v>1391</v>
      </c>
      <c r="BK775">
        <v>50</v>
      </c>
      <c r="BL775">
        <v>46100</v>
      </c>
      <c r="BM775">
        <v>46131</v>
      </c>
      <c r="BN775">
        <v>46100</v>
      </c>
      <c r="BO775">
        <v>46102</v>
      </c>
      <c r="BP775">
        <v>46133</v>
      </c>
      <c r="BQ775">
        <v>46102</v>
      </c>
      <c r="BR775">
        <v>46107</v>
      </c>
      <c r="BS775">
        <v>46108</v>
      </c>
      <c r="BT775">
        <v>46108</v>
      </c>
      <c r="BU775">
        <v>46105</v>
      </c>
      <c r="BV775">
        <v>46106</v>
      </c>
      <c r="BW775">
        <v>46106</v>
      </c>
      <c r="BX775" t="s">
        <v>4383</v>
      </c>
      <c r="BY775">
        <v>46085</v>
      </c>
      <c r="BZ775">
        <v>46085</v>
      </c>
      <c r="CI775">
        <v>46265</v>
      </c>
      <c r="CJ775">
        <v>46265</v>
      </c>
      <c r="CN775" t="s">
        <v>113</v>
      </c>
      <c r="CO775" t="s">
        <v>113</v>
      </c>
      <c r="CP775" t="s">
        <v>113</v>
      </c>
      <c r="CQ775" t="s">
        <v>113</v>
      </c>
      <c r="CR775" t="s">
        <v>119</v>
      </c>
      <c r="CS775">
        <v>46078</v>
      </c>
      <c r="CT775" t="s">
        <v>151</v>
      </c>
      <c r="CU775" t="s">
        <v>113</v>
      </c>
      <c r="CV775" t="s">
        <v>113</v>
      </c>
      <c r="CW775" t="s">
        <v>113</v>
      </c>
      <c r="CX775" t="s">
        <v>113</v>
      </c>
      <c r="CY775" t="s">
        <v>2050</v>
      </c>
      <c r="CZ775" t="s">
        <v>153</v>
      </c>
    </row>
    <row r="776" spans="1:104" x14ac:dyDescent="0.3">
      <c r="A776" t="s">
        <v>4384</v>
      </c>
      <c r="B776" t="s">
        <v>4385</v>
      </c>
      <c r="C776" t="s">
        <v>107</v>
      </c>
      <c r="D776" t="s">
        <v>108</v>
      </c>
      <c r="F776" t="s">
        <v>4386</v>
      </c>
      <c r="G776" t="s">
        <v>133</v>
      </c>
      <c r="I776" t="s">
        <v>4387</v>
      </c>
      <c r="J776" t="s">
        <v>216</v>
      </c>
      <c r="K776" t="s">
        <v>161</v>
      </c>
      <c r="L776" t="s">
        <v>4382</v>
      </c>
      <c r="M776" t="s">
        <v>218</v>
      </c>
      <c r="N776">
        <v>1</v>
      </c>
      <c r="O776" t="s">
        <v>4234</v>
      </c>
      <c r="P776">
        <v>46079</v>
      </c>
      <c r="Q776" t="s">
        <v>140</v>
      </c>
      <c r="R776">
        <v>46080</v>
      </c>
      <c r="S776" t="s">
        <v>141</v>
      </c>
      <c r="T776" t="s">
        <v>2901</v>
      </c>
      <c r="U776" t="s">
        <v>112</v>
      </c>
      <c r="V776" t="s">
        <v>143</v>
      </c>
      <c r="W776" t="s">
        <v>144</v>
      </c>
      <c r="X776" t="s">
        <v>144</v>
      </c>
      <c r="Y776" t="s">
        <v>144</v>
      </c>
      <c r="Z776" t="s">
        <v>144</v>
      </c>
      <c r="AA776" t="s">
        <v>144</v>
      </c>
      <c r="AB776" t="s">
        <v>1322</v>
      </c>
      <c r="AC776" t="s">
        <v>220</v>
      </c>
      <c r="AD776" t="s">
        <v>376</v>
      </c>
      <c r="AE776">
        <v>46108</v>
      </c>
      <c r="AF776">
        <v>46108</v>
      </c>
      <c r="AG776">
        <v>46087</v>
      </c>
      <c r="AH776">
        <v>46112</v>
      </c>
      <c r="AI776">
        <v>46112</v>
      </c>
      <c r="AJ776">
        <v>46090</v>
      </c>
      <c r="AK776">
        <v>46127</v>
      </c>
      <c r="AL776">
        <v>46121</v>
      </c>
      <c r="AM776">
        <v>46094</v>
      </c>
      <c r="AN776">
        <v>46131</v>
      </c>
      <c r="AO776">
        <v>46125</v>
      </c>
      <c r="AP776">
        <v>46096</v>
      </c>
      <c r="AQ776" t="s">
        <v>148</v>
      </c>
      <c r="AR776" t="s">
        <v>113</v>
      </c>
      <c r="AS776" t="s">
        <v>113</v>
      </c>
      <c r="AT776">
        <v>46090</v>
      </c>
      <c r="AU776">
        <v>46107</v>
      </c>
      <c r="AV776">
        <v>46090</v>
      </c>
      <c r="AW776">
        <v>46090</v>
      </c>
      <c r="AX776">
        <v>46107</v>
      </c>
      <c r="AY776">
        <v>46090</v>
      </c>
      <c r="AZ776">
        <v>46101</v>
      </c>
      <c r="BA776">
        <v>46101</v>
      </c>
      <c r="BB776">
        <v>46101</v>
      </c>
      <c r="BC776">
        <v>46065</v>
      </c>
      <c r="BD776">
        <v>46091</v>
      </c>
      <c r="BE776">
        <v>46091</v>
      </c>
      <c r="BF776" t="s">
        <v>196</v>
      </c>
      <c r="BG776">
        <v>46097</v>
      </c>
      <c r="BH776">
        <v>46097</v>
      </c>
      <c r="BI776">
        <v>46097</v>
      </c>
      <c r="BJ776" t="s">
        <v>1391</v>
      </c>
      <c r="BK776">
        <v>50</v>
      </c>
      <c r="BL776">
        <v>46103</v>
      </c>
      <c r="BM776">
        <v>46126</v>
      </c>
      <c r="BN776">
        <v>46099</v>
      </c>
      <c r="BO776">
        <v>46106</v>
      </c>
      <c r="BP776">
        <v>46128</v>
      </c>
      <c r="BQ776">
        <v>46100</v>
      </c>
      <c r="BR776">
        <v>46107</v>
      </c>
      <c r="BS776">
        <v>46112</v>
      </c>
      <c r="BT776">
        <v>46112</v>
      </c>
      <c r="BU776">
        <v>46105</v>
      </c>
      <c r="BV776">
        <v>46105</v>
      </c>
      <c r="BW776">
        <v>46105</v>
      </c>
      <c r="BX776" t="s">
        <v>4383</v>
      </c>
      <c r="BY776">
        <v>46085</v>
      </c>
      <c r="BZ776">
        <v>46085</v>
      </c>
      <c r="CI776">
        <v>46265</v>
      </c>
      <c r="CJ776">
        <v>46265</v>
      </c>
      <c r="CN776" t="s">
        <v>113</v>
      </c>
      <c r="CO776" t="s">
        <v>113</v>
      </c>
      <c r="CP776" t="s">
        <v>113</v>
      </c>
      <c r="CQ776" t="s">
        <v>113</v>
      </c>
      <c r="CR776" t="s">
        <v>119</v>
      </c>
      <c r="CS776">
        <v>46079</v>
      </c>
      <c r="CT776" t="s">
        <v>151</v>
      </c>
      <c r="CU776" t="s">
        <v>113</v>
      </c>
      <c r="CV776" t="s">
        <v>113</v>
      </c>
      <c r="CW776" t="s">
        <v>113</v>
      </c>
      <c r="CX776" t="s">
        <v>113</v>
      </c>
      <c r="CY776" t="s">
        <v>2050</v>
      </c>
      <c r="CZ776" t="s">
        <v>153</v>
      </c>
    </row>
    <row r="777" spans="1:104" x14ac:dyDescent="0.3">
      <c r="A777" t="s">
        <v>4388</v>
      </c>
      <c r="B777" t="s">
        <v>4389</v>
      </c>
      <c r="C777" t="s">
        <v>213</v>
      </c>
      <c r="D777" t="s">
        <v>108</v>
      </c>
      <c r="E777" t="s">
        <v>4390</v>
      </c>
      <c r="F777" t="s">
        <v>4391</v>
      </c>
      <c r="G777" t="s">
        <v>133</v>
      </c>
      <c r="I777" t="s">
        <v>4392</v>
      </c>
      <c r="J777" t="s">
        <v>3645</v>
      </c>
      <c r="K777" t="s">
        <v>113</v>
      </c>
      <c r="L777" t="s">
        <v>4393</v>
      </c>
      <c r="M777" t="s">
        <v>218</v>
      </c>
      <c r="P777" t="s">
        <v>113</v>
      </c>
      <c r="Q777" t="s">
        <v>116</v>
      </c>
      <c r="S777" t="s">
        <v>117</v>
      </c>
      <c r="T777" t="s">
        <v>113</v>
      </c>
      <c r="U777" t="s">
        <v>113</v>
      </c>
      <c r="AB777" t="s">
        <v>481</v>
      </c>
      <c r="AD777" t="s">
        <v>113</v>
      </c>
      <c r="AG777" t="s">
        <v>119</v>
      </c>
      <c r="AI777" t="s">
        <v>119</v>
      </c>
      <c r="AJ777" t="s">
        <v>119</v>
      </c>
      <c r="BF777" t="s">
        <v>149</v>
      </c>
      <c r="BK777" t="s">
        <v>474</v>
      </c>
      <c r="CN777" t="s">
        <v>113</v>
      </c>
      <c r="CO777" t="s">
        <v>113</v>
      </c>
      <c r="CP777" t="s">
        <v>113</v>
      </c>
      <c r="CQ777" t="s">
        <v>113</v>
      </c>
      <c r="CR777" t="s">
        <v>113</v>
      </c>
      <c r="CS777" t="s">
        <v>113</v>
      </c>
      <c r="CT777" t="s">
        <v>113</v>
      </c>
      <c r="CU777" t="s">
        <v>113</v>
      </c>
      <c r="CV777" t="s">
        <v>113</v>
      </c>
      <c r="CW777" t="s">
        <v>113</v>
      </c>
      <c r="CX777" t="s">
        <v>113</v>
      </c>
      <c r="CY777" t="s">
        <v>119</v>
      </c>
      <c r="CZ777" t="s">
        <v>121</v>
      </c>
    </row>
    <row r="778" spans="1:104" x14ac:dyDescent="0.3">
      <c r="A778" t="s">
        <v>4394</v>
      </c>
      <c r="B778" t="s">
        <v>4395</v>
      </c>
      <c r="C778" t="s">
        <v>292</v>
      </c>
      <c r="D778" t="s">
        <v>108</v>
      </c>
      <c r="E778" t="s">
        <v>4396</v>
      </c>
      <c r="F778" t="s">
        <v>4397</v>
      </c>
      <c r="G778" t="s">
        <v>133</v>
      </c>
      <c r="I778" t="s">
        <v>4398</v>
      </c>
      <c r="J778" t="s">
        <v>933</v>
      </c>
      <c r="K778" t="s">
        <v>113</v>
      </c>
      <c r="L778" t="s">
        <v>4399</v>
      </c>
      <c r="M778" t="s">
        <v>218</v>
      </c>
      <c r="P778" t="s">
        <v>113</v>
      </c>
      <c r="Q778" t="s">
        <v>116</v>
      </c>
      <c r="S778" t="s">
        <v>117</v>
      </c>
      <c r="T778" t="s">
        <v>113</v>
      </c>
      <c r="U778" t="s">
        <v>113</v>
      </c>
      <c r="AD778" t="s">
        <v>113</v>
      </c>
      <c r="AG778" t="s">
        <v>119</v>
      </c>
      <c r="AI778" t="s">
        <v>119</v>
      </c>
      <c r="AJ778" t="s">
        <v>119</v>
      </c>
      <c r="BK778" t="s">
        <v>474</v>
      </c>
      <c r="CN778" t="s">
        <v>113</v>
      </c>
      <c r="CO778" t="s">
        <v>113</v>
      </c>
      <c r="CP778" t="s">
        <v>113</v>
      </c>
      <c r="CQ778" t="s">
        <v>113</v>
      </c>
      <c r="CR778" t="s">
        <v>113</v>
      </c>
      <c r="CS778" t="s">
        <v>113</v>
      </c>
      <c r="CT778" t="s">
        <v>113</v>
      </c>
      <c r="CU778" t="s">
        <v>113</v>
      </c>
      <c r="CV778" t="s">
        <v>113</v>
      </c>
      <c r="CW778" t="s">
        <v>113</v>
      </c>
      <c r="CX778" t="s">
        <v>113</v>
      </c>
      <c r="CY778" t="s">
        <v>119</v>
      </c>
      <c r="CZ778" t="s">
        <v>121</v>
      </c>
    </row>
    <row r="779" spans="1:104" x14ac:dyDescent="0.3">
      <c r="A779" t="s">
        <v>4400</v>
      </c>
      <c r="B779" t="s">
        <v>4401</v>
      </c>
      <c r="C779" t="s">
        <v>124</v>
      </c>
      <c r="D779" t="s">
        <v>108</v>
      </c>
      <c r="F779" t="s">
        <v>4402</v>
      </c>
      <c r="G779" t="s">
        <v>133</v>
      </c>
      <c r="I779" t="s">
        <v>4403</v>
      </c>
      <c r="J779" t="s">
        <v>4111</v>
      </c>
      <c r="K779" t="s">
        <v>113</v>
      </c>
      <c r="L779" t="s">
        <v>4404</v>
      </c>
      <c r="M779" t="s">
        <v>218</v>
      </c>
      <c r="P779" t="s">
        <v>113</v>
      </c>
      <c r="Q779" t="s">
        <v>116</v>
      </c>
      <c r="S779" t="s">
        <v>117</v>
      </c>
      <c r="T779" t="s">
        <v>113</v>
      </c>
      <c r="AD779" t="s">
        <v>113</v>
      </c>
      <c r="AG779" t="s">
        <v>119</v>
      </c>
      <c r="AI779" t="s">
        <v>119</v>
      </c>
      <c r="AJ779" t="s">
        <v>119</v>
      </c>
      <c r="BK779">
        <v>50</v>
      </c>
      <c r="CN779" t="s">
        <v>113</v>
      </c>
      <c r="CO779" t="s">
        <v>113</v>
      </c>
      <c r="CP779" t="s">
        <v>113</v>
      </c>
      <c r="CQ779" t="s">
        <v>113</v>
      </c>
      <c r="CR779" t="s">
        <v>113</v>
      </c>
      <c r="CS779" t="s">
        <v>113</v>
      </c>
      <c r="CT779" t="s">
        <v>113</v>
      </c>
      <c r="CU779" t="s">
        <v>113</v>
      </c>
      <c r="CV779" t="s">
        <v>113</v>
      </c>
      <c r="CW779" t="s">
        <v>113</v>
      </c>
      <c r="CX779" t="s">
        <v>113</v>
      </c>
      <c r="CY779" t="s">
        <v>119</v>
      </c>
      <c r="CZ779" t="s">
        <v>121</v>
      </c>
    </row>
    <row r="780" spans="1:104" x14ac:dyDescent="0.3">
      <c r="A780" t="s">
        <v>4405</v>
      </c>
      <c r="B780" t="s">
        <v>4406</v>
      </c>
      <c r="C780" t="s">
        <v>107</v>
      </c>
      <c r="D780" t="s">
        <v>108</v>
      </c>
      <c r="F780" t="s">
        <v>4407</v>
      </c>
      <c r="G780" t="s">
        <v>133</v>
      </c>
      <c r="I780" t="s">
        <v>4408</v>
      </c>
      <c r="J780" t="s">
        <v>4111</v>
      </c>
      <c r="K780" t="s">
        <v>113</v>
      </c>
      <c r="L780" t="s">
        <v>4409</v>
      </c>
      <c r="M780" t="s">
        <v>218</v>
      </c>
      <c r="P780" t="s">
        <v>113</v>
      </c>
      <c r="Q780" t="s">
        <v>116</v>
      </c>
      <c r="S780" t="s">
        <v>117</v>
      </c>
      <c r="T780" t="s">
        <v>113</v>
      </c>
      <c r="AD780" t="s">
        <v>113</v>
      </c>
      <c r="AG780" t="s">
        <v>119</v>
      </c>
      <c r="AI780" t="s">
        <v>119</v>
      </c>
      <c r="AJ780" t="s">
        <v>119</v>
      </c>
      <c r="BK780" t="s">
        <v>4410</v>
      </c>
      <c r="CN780" t="s">
        <v>113</v>
      </c>
      <c r="CO780" t="s">
        <v>113</v>
      </c>
      <c r="CP780" t="s">
        <v>113</v>
      </c>
      <c r="CQ780" t="s">
        <v>113</v>
      </c>
      <c r="CR780" t="s">
        <v>113</v>
      </c>
      <c r="CS780" t="s">
        <v>113</v>
      </c>
      <c r="CT780" t="s">
        <v>113</v>
      </c>
      <c r="CU780" t="s">
        <v>113</v>
      </c>
      <c r="CV780" t="s">
        <v>113</v>
      </c>
      <c r="CW780" t="s">
        <v>113</v>
      </c>
      <c r="CX780" t="s">
        <v>113</v>
      </c>
      <c r="CY780" t="s">
        <v>119</v>
      </c>
      <c r="CZ780" t="s">
        <v>121</v>
      </c>
    </row>
    <row r="781" spans="1:104" x14ac:dyDescent="0.3">
      <c r="A781" t="s">
        <v>4411</v>
      </c>
      <c r="B781" t="s">
        <v>4412</v>
      </c>
      <c r="C781" t="s">
        <v>107</v>
      </c>
      <c r="D781" t="s">
        <v>108</v>
      </c>
      <c r="F781" t="s">
        <v>4413</v>
      </c>
      <c r="G781" t="s">
        <v>133</v>
      </c>
      <c r="I781" t="s">
        <v>4414</v>
      </c>
      <c r="J781" t="s">
        <v>4111</v>
      </c>
      <c r="K781" t="s">
        <v>113</v>
      </c>
      <c r="L781" t="s">
        <v>4409</v>
      </c>
      <c r="M781" t="s">
        <v>218</v>
      </c>
      <c r="P781" t="s">
        <v>113</v>
      </c>
      <c r="Q781" t="s">
        <v>116</v>
      </c>
      <c r="S781" t="s">
        <v>117</v>
      </c>
      <c r="T781" t="s">
        <v>113</v>
      </c>
      <c r="AD781" t="s">
        <v>113</v>
      </c>
      <c r="AG781" t="s">
        <v>119</v>
      </c>
      <c r="AI781" t="s">
        <v>119</v>
      </c>
      <c r="AJ781" t="s">
        <v>119</v>
      </c>
      <c r="BK781">
        <v>50</v>
      </c>
      <c r="CN781" t="s">
        <v>113</v>
      </c>
      <c r="CO781" t="s">
        <v>113</v>
      </c>
      <c r="CP781" t="s">
        <v>113</v>
      </c>
      <c r="CQ781" t="s">
        <v>113</v>
      </c>
      <c r="CR781" t="s">
        <v>113</v>
      </c>
      <c r="CS781" t="s">
        <v>113</v>
      </c>
      <c r="CT781" t="s">
        <v>113</v>
      </c>
      <c r="CU781" t="s">
        <v>113</v>
      </c>
      <c r="CV781" t="s">
        <v>113</v>
      </c>
      <c r="CW781" t="s">
        <v>113</v>
      </c>
      <c r="CX781" t="s">
        <v>113</v>
      </c>
      <c r="CY781" t="s">
        <v>119</v>
      </c>
      <c r="CZ781" t="s">
        <v>121</v>
      </c>
    </row>
    <row r="782" spans="1:104" x14ac:dyDescent="0.3">
      <c r="A782" t="s">
        <v>4415</v>
      </c>
      <c r="B782" t="s">
        <v>4416</v>
      </c>
      <c r="C782" t="s">
        <v>107</v>
      </c>
      <c r="D782" t="s">
        <v>108</v>
      </c>
      <c r="F782" t="s">
        <v>4417</v>
      </c>
      <c r="G782" t="s">
        <v>133</v>
      </c>
      <c r="I782" t="s">
        <v>4418</v>
      </c>
      <c r="J782" t="s">
        <v>456</v>
      </c>
      <c r="K782" t="s">
        <v>113</v>
      </c>
      <c r="L782" t="s">
        <v>4419</v>
      </c>
      <c r="M782" t="s">
        <v>218</v>
      </c>
      <c r="P782" t="s">
        <v>113</v>
      </c>
      <c r="Q782" t="s">
        <v>116</v>
      </c>
      <c r="S782" t="s">
        <v>117</v>
      </c>
      <c r="T782" t="s">
        <v>113</v>
      </c>
      <c r="AD782" t="s">
        <v>113</v>
      </c>
      <c r="AG782" t="s">
        <v>119</v>
      </c>
      <c r="AI782" t="s">
        <v>119</v>
      </c>
      <c r="AJ782" t="s">
        <v>119</v>
      </c>
      <c r="BK782">
        <v>40</v>
      </c>
      <c r="CN782" t="s">
        <v>113</v>
      </c>
      <c r="CO782" t="s">
        <v>113</v>
      </c>
      <c r="CP782" t="s">
        <v>113</v>
      </c>
      <c r="CQ782" t="s">
        <v>113</v>
      </c>
      <c r="CR782" t="s">
        <v>188</v>
      </c>
      <c r="CS782" t="s">
        <v>113</v>
      </c>
      <c r="CT782" t="s">
        <v>380</v>
      </c>
      <c r="CU782" t="s">
        <v>113</v>
      </c>
      <c r="CV782" t="s">
        <v>113</v>
      </c>
      <c r="CW782" t="s">
        <v>113</v>
      </c>
      <c r="CX782" t="s">
        <v>113</v>
      </c>
      <c r="CY782" t="s">
        <v>119</v>
      </c>
      <c r="CZ782" t="s">
        <v>121</v>
      </c>
    </row>
    <row r="783" spans="1:104" x14ac:dyDescent="0.3">
      <c r="A783" t="s">
        <v>4420</v>
      </c>
      <c r="B783" t="s">
        <v>4421</v>
      </c>
      <c r="C783" t="s">
        <v>124</v>
      </c>
      <c r="D783" t="s">
        <v>108</v>
      </c>
      <c r="E783" t="s">
        <v>4422</v>
      </c>
      <c r="F783" t="s">
        <v>4423</v>
      </c>
      <c r="G783" t="s">
        <v>133</v>
      </c>
      <c r="I783" t="s">
        <v>4424</v>
      </c>
      <c r="J783" t="s">
        <v>1001</v>
      </c>
      <c r="K783" t="s">
        <v>113</v>
      </c>
      <c r="L783" t="s">
        <v>4425</v>
      </c>
      <c r="M783" t="s">
        <v>218</v>
      </c>
      <c r="P783" t="s">
        <v>113</v>
      </c>
      <c r="Q783" t="s">
        <v>116</v>
      </c>
      <c r="S783" t="s">
        <v>117</v>
      </c>
      <c r="T783" t="s">
        <v>113</v>
      </c>
      <c r="U783" t="s">
        <v>113</v>
      </c>
      <c r="AD783" t="s">
        <v>113</v>
      </c>
      <c r="AG783" t="s">
        <v>119</v>
      </c>
      <c r="AI783" t="s">
        <v>119</v>
      </c>
      <c r="AJ783" t="s">
        <v>119</v>
      </c>
      <c r="BF783" t="s">
        <v>196</v>
      </c>
      <c r="BK783" t="s">
        <v>474</v>
      </c>
      <c r="CN783" t="s">
        <v>113</v>
      </c>
      <c r="CO783" t="s">
        <v>113</v>
      </c>
      <c r="CP783" t="s">
        <v>113</v>
      </c>
      <c r="CQ783" t="s">
        <v>113</v>
      </c>
      <c r="CR783" t="s">
        <v>113</v>
      </c>
      <c r="CS783" t="s">
        <v>113</v>
      </c>
      <c r="CT783" t="s">
        <v>113</v>
      </c>
      <c r="CU783" t="s">
        <v>113</v>
      </c>
      <c r="CV783" t="s">
        <v>113</v>
      </c>
      <c r="CW783" t="s">
        <v>113</v>
      </c>
      <c r="CX783" t="s">
        <v>113</v>
      </c>
      <c r="CY783" t="s">
        <v>119</v>
      </c>
      <c r="CZ783" t="s">
        <v>121</v>
      </c>
    </row>
    <row r="784" spans="1:104" x14ac:dyDescent="0.3">
      <c r="A784" t="s">
        <v>4426</v>
      </c>
      <c r="B784" t="s">
        <v>4427</v>
      </c>
      <c r="C784" t="s">
        <v>107</v>
      </c>
      <c r="D784" t="s">
        <v>108</v>
      </c>
      <c r="F784" t="s">
        <v>4428</v>
      </c>
      <c r="G784" t="s">
        <v>133</v>
      </c>
      <c r="I784" t="s">
        <v>4429</v>
      </c>
      <c r="J784" t="s">
        <v>456</v>
      </c>
      <c r="K784" t="s">
        <v>113</v>
      </c>
      <c r="L784" t="s">
        <v>4430</v>
      </c>
      <c r="M784" t="s">
        <v>218</v>
      </c>
      <c r="P784" t="s">
        <v>113</v>
      </c>
      <c r="Q784" t="s">
        <v>116</v>
      </c>
      <c r="S784" t="s">
        <v>117</v>
      </c>
      <c r="T784" t="s">
        <v>113</v>
      </c>
      <c r="AD784" t="s">
        <v>113</v>
      </c>
      <c r="AG784" t="s">
        <v>119</v>
      </c>
      <c r="AI784" t="s">
        <v>119</v>
      </c>
      <c r="AJ784" t="s">
        <v>119</v>
      </c>
      <c r="BK784">
        <v>40</v>
      </c>
      <c r="CN784" t="s">
        <v>113</v>
      </c>
      <c r="CO784" t="s">
        <v>113</v>
      </c>
      <c r="CP784" t="s">
        <v>113</v>
      </c>
      <c r="CQ784" t="s">
        <v>113</v>
      </c>
      <c r="CR784" t="s">
        <v>188</v>
      </c>
      <c r="CS784" t="s">
        <v>113</v>
      </c>
      <c r="CT784" t="s">
        <v>380</v>
      </c>
      <c r="CU784" t="s">
        <v>113</v>
      </c>
      <c r="CV784" t="s">
        <v>113</v>
      </c>
      <c r="CW784" t="s">
        <v>113</v>
      </c>
      <c r="CX784" t="s">
        <v>113</v>
      </c>
      <c r="CY784" t="s">
        <v>119</v>
      </c>
      <c r="CZ784" t="s">
        <v>121</v>
      </c>
    </row>
    <row r="785" spans="1:104" x14ac:dyDescent="0.3">
      <c r="A785" t="s">
        <v>4431</v>
      </c>
      <c r="B785" t="s">
        <v>4432</v>
      </c>
      <c r="C785" t="s">
        <v>213</v>
      </c>
      <c r="D785" t="s">
        <v>108</v>
      </c>
      <c r="F785" t="s">
        <v>4433</v>
      </c>
      <c r="G785" t="s">
        <v>133</v>
      </c>
      <c r="I785" t="s">
        <v>4434</v>
      </c>
      <c r="J785" t="s">
        <v>216</v>
      </c>
      <c r="K785" t="s">
        <v>161</v>
      </c>
      <c r="M785" t="s">
        <v>218</v>
      </c>
      <c r="N785">
        <v>3</v>
      </c>
      <c r="O785" t="s">
        <v>1841</v>
      </c>
      <c r="P785">
        <v>46098</v>
      </c>
      <c r="Q785" t="s">
        <v>140</v>
      </c>
      <c r="R785">
        <v>46099</v>
      </c>
      <c r="S785" t="s">
        <v>252</v>
      </c>
      <c r="T785" t="s">
        <v>179</v>
      </c>
      <c r="U785" t="s">
        <v>112</v>
      </c>
      <c r="V785" t="s">
        <v>143</v>
      </c>
      <c r="W785" t="s">
        <v>144</v>
      </c>
      <c r="X785" t="s">
        <v>144</v>
      </c>
      <c r="Y785" t="s">
        <v>144</v>
      </c>
      <c r="Z785" t="s">
        <v>144</v>
      </c>
      <c r="AA785" t="s">
        <v>144</v>
      </c>
      <c r="AB785" t="s">
        <v>145</v>
      </c>
      <c r="AC785" t="s">
        <v>220</v>
      </c>
      <c r="AD785" t="s">
        <v>147</v>
      </c>
      <c r="AE785">
        <v>46107</v>
      </c>
      <c r="AF785">
        <v>46107</v>
      </c>
      <c r="AG785">
        <v>46107</v>
      </c>
      <c r="AH785">
        <v>46111</v>
      </c>
      <c r="AI785">
        <v>46111</v>
      </c>
      <c r="AJ785">
        <v>46111</v>
      </c>
      <c r="AK785">
        <v>46121</v>
      </c>
      <c r="AL785">
        <v>46121</v>
      </c>
      <c r="AM785">
        <v>46121</v>
      </c>
      <c r="AN785">
        <v>46125</v>
      </c>
      <c r="AO785">
        <v>46125</v>
      </c>
      <c r="AP785">
        <v>46125</v>
      </c>
      <c r="AT785">
        <v>46113</v>
      </c>
      <c r="AU785">
        <v>46114</v>
      </c>
      <c r="AV785">
        <v>46114</v>
      </c>
      <c r="AW785">
        <v>46113</v>
      </c>
      <c r="AX785">
        <v>46114</v>
      </c>
      <c r="AY785">
        <v>46114</v>
      </c>
      <c r="AZ785">
        <v>46121</v>
      </c>
      <c r="BA785">
        <v>46126</v>
      </c>
      <c r="BB785">
        <v>46126</v>
      </c>
      <c r="BC785">
        <v>46117</v>
      </c>
      <c r="BD785">
        <v>46117</v>
      </c>
      <c r="BE785">
        <v>46117</v>
      </c>
      <c r="BF785" t="s">
        <v>149</v>
      </c>
      <c r="BG785">
        <v>46126</v>
      </c>
      <c r="BH785">
        <v>46125</v>
      </c>
      <c r="BI785">
        <v>46125</v>
      </c>
      <c r="BJ785" t="s">
        <v>145</v>
      </c>
      <c r="BL785">
        <v>46129</v>
      </c>
      <c r="BM785">
        <v>46129</v>
      </c>
      <c r="BN785">
        <v>46129</v>
      </c>
      <c r="BO785">
        <v>46132</v>
      </c>
      <c r="BP785">
        <v>46131</v>
      </c>
      <c r="BQ785">
        <v>46131</v>
      </c>
      <c r="BR785">
        <v>46142</v>
      </c>
      <c r="BS785">
        <v>46142</v>
      </c>
      <c r="BT785">
        <v>46142</v>
      </c>
      <c r="BU785">
        <v>46142</v>
      </c>
      <c r="BV785">
        <v>46134</v>
      </c>
      <c r="BW785">
        <v>46134</v>
      </c>
      <c r="BX785" t="s">
        <v>4435</v>
      </c>
      <c r="BY785">
        <v>46122</v>
      </c>
      <c r="BZ785">
        <v>46122</v>
      </c>
      <c r="CI785">
        <v>46142</v>
      </c>
      <c r="CJ785">
        <v>46132</v>
      </c>
      <c r="CK785">
        <v>46132</v>
      </c>
      <c r="CN785" t="s">
        <v>113</v>
      </c>
      <c r="CO785" t="s">
        <v>113</v>
      </c>
      <c r="CP785" t="s">
        <v>113</v>
      </c>
      <c r="CQ785" t="s">
        <v>113</v>
      </c>
      <c r="CR785" t="s">
        <v>119</v>
      </c>
      <c r="CS785">
        <v>46098</v>
      </c>
      <c r="CT785" t="s">
        <v>151</v>
      </c>
      <c r="CU785" t="s">
        <v>113</v>
      </c>
      <c r="CV785" t="s">
        <v>113</v>
      </c>
      <c r="CW785" t="s">
        <v>113</v>
      </c>
      <c r="CX785" t="s">
        <v>113</v>
      </c>
      <c r="CY785" t="s">
        <v>152</v>
      </c>
      <c r="CZ785" t="s">
        <v>153</v>
      </c>
    </row>
    <row r="786" spans="1:104" x14ac:dyDescent="0.3">
      <c r="A786" t="s">
        <v>4436</v>
      </c>
      <c r="B786" t="s">
        <v>4437</v>
      </c>
      <c r="C786" t="s">
        <v>213</v>
      </c>
      <c r="D786" t="s">
        <v>108</v>
      </c>
      <c r="F786" t="s">
        <v>4438</v>
      </c>
      <c r="G786" t="s">
        <v>133</v>
      </c>
      <c r="J786" t="s">
        <v>216</v>
      </c>
      <c r="K786" t="s">
        <v>161</v>
      </c>
      <c r="L786" t="s">
        <v>4439</v>
      </c>
      <c r="M786" t="s">
        <v>218</v>
      </c>
      <c r="N786">
        <v>1</v>
      </c>
      <c r="P786">
        <v>46126</v>
      </c>
      <c r="Q786" t="s">
        <v>140</v>
      </c>
      <c r="R786">
        <v>46126</v>
      </c>
      <c r="S786" t="s">
        <v>141</v>
      </c>
      <c r="T786" t="s">
        <v>179</v>
      </c>
      <c r="U786" t="s">
        <v>112</v>
      </c>
      <c r="V786" t="s">
        <v>143</v>
      </c>
      <c r="W786" t="s">
        <v>144</v>
      </c>
      <c r="X786" t="s">
        <v>144</v>
      </c>
      <c r="Y786" t="s">
        <v>144</v>
      </c>
      <c r="Z786" t="s">
        <v>144</v>
      </c>
      <c r="AA786" t="s">
        <v>144</v>
      </c>
      <c r="AB786" t="s">
        <v>180</v>
      </c>
      <c r="AC786" t="s">
        <v>220</v>
      </c>
      <c r="AD786" t="s">
        <v>181</v>
      </c>
      <c r="AE786">
        <v>46129</v>
      </c>
      <c r="AF786">
        <v>46129</v>
      </c>
      <c r="AG786">
        <v>46129</v>
      </c>
      <c r="AH786">
        <v>46132</v>
      </c>
      <c r="AI786">
        <v>46131</v>
      </c>
      <c r="AJ786">
        <v>46131</v>
      </c>
      <c r="AK786">
        <v>46135</v>
      </c>
      <c r="AL786">
        <v>46135</v>
      </c>
      <c r="AM786">
        <v>46135</v>
      </c>
      <c r="AN786">
        <v>46137</v>
      </c>
      <c r="AO786">
        <v>46137</v>
      </c>
      <c r="AP786">
        <v>46137</v>
      </c>
      <c r="AT786">
        <v>46130</v>
      </c>
      <c r="AU786">
        <v>46130</v>
      </c>
      <c r="AV786">
        <v>46130</v>
      </c>
      <c r="AW786">
        <v>46130</v>
      </c>
      <c r="AX786">
        <v>46130</v>
      </c>
      <c r="AY786">
        <v>46130</v>
      </c>
      <c r="AZ786">
        <v>46137</v>
      </c>
      <c r="BA786">
        <v>46137</v>
      </c>
      <c r="BB786">
        <v>46137</v>
      </c>
      <c r="BC786">
        <v>46132</v>
      </c>
      <c r="BD786">
        <v>46132</v>
      </c>
      <c r="BE786">
        <v>46132</v>
      </c>
      <c r="BF786" t="s">
        <v>149</v>
      </c>
      <c r="BG786">
        <v>46134</v>
      </c>
      <c r="BH786">
        <v>46132</v>
      </c>
      <c r="BI786">
        <v>46132</v>
      </c>
      <c r="BJ786" t="s">
        <v>180</v>
      </c>
      <c r="BK786">
        <v>50</v>
      </c>
      <c r="BL786">
        <v>46138</v>
      </c>
      <c r="BM786">
        <v>46137</v>
      </c>
      <c r="BN786">
        <v>46137</v>
      </c>
      <c r="BO786">
        <v>46140</v>
      </c>
      <c r="BP786">
        <v>46139</v>
      </c>
      <c r="BQ786">
        <v>46139</v>
      </c>
      <c r="BR786">
        <v>46142</v>
      </c>
      <c r="BS786">
        <v>46142</v>
      </c>
      <c r="BT786">
        <v>46142</v>
      </c>
      <c r="BU786">
        <v>46141</v>
      </c>
      <c r="BV786">
        <v>46141</v>
      </c>
      <c r="BW786">
        <v>46141</v>
      </c>
      <c r="BX786" t="s">
        <v>4440</v>
      </c>
      <c r="BY786">
        <v>46142</v>
      </c>
      <c r="CI786">
        <v>46142</v>
      </c>
      <c r="CJ786">
        <v>46142</v>
      </c>
      <c r="CN786" t="s">
        <v>113</v>
      </c>
      <c r="CO786" t="s">
        <v>113</v>
      </c>
      <c r="CP786" t="s">
        <v>113</v>
      </c>
      <c r="CQ786" t="s">
        <v>113</v>
      </c>
      <c r="CR786" t="s">
        <v>119</v>
      </c>
      <c r="CS786">
        <v>46126</v>
      </c>
      <c r="CT786" t="s">
        <v>151</v>
      </c>
      <c r="CU786" t="s">
        <v>113</v>
      </c>
      <c r="CV786" t="s">
        <v>113</v>
      </c>
      <c r="CW786" t="s">
        <v>113</v>
      </c>
      <c r="CX786" t="s">
        <v>113</v>
      </c>
      <c r="CY786" t="s">
        <v>152</v>
      </c>
      <c r="CZ786" t="s">
        <v>153</v>
      </c>
    </row>
    <row r="787" spans="1:104" x14ac:dyDescent="0.3">
      <c r="A787" t="s">
        <v>4441</v>
      </c>
      <c r="B787" t="s">
        <v>4442</v>
      </c>
      <c r="C787" t="s">
        <v>213</v>
      </c>
      <c r="D787" t="s">
        <v>108</v>
      </c>
      <c r="E787" t="s">
        <v>4443</v>
      </c>
      <c r="F787" t="s">
        <v>4444</v>
      </c>
      <c r="G787" t="s">
        <v>133</v>
      </c>
      <c r="I787" t="s">
        <v>4445</v>
      </c>
      <c r="J787" t="s">
        <v>933</v>
      </c>
      <c r="K787" t="s">
        <v>113</v>
      </c>
      <c r="L787" t="s">
        <v>4446</v>
      </c>
      <c r="M787" t="s">
        <v>218</v>
      </c>
      <c r="P787" t="s">
        <v>113</v>
      </c>
      <c r="Q787" t="s">
        <v>116</v>
      </c>
      <c r="S787" t="s">
        <v>117</v>
      </c>
      <c r="T787" t="s">
        <v>113</v>
      </c>
      <c r="AD787" t="s">
        <v>113</v>
      </c>
      <c r="AG787" t="s">
        <v>119</v>
      </c>
      <c r="AI787" t="s">
        <v>119</v>
      </c>
      <c r="AJ787" t="s">
        <v>119</v>
      </c>
      <c r="BK787" t="s">
        <v>474</v>
      </c>
      <c r="CN787" t="s">
        <v>113</v>
      </c>
      <c r="CO787" t="s">
        <v>113</v>
      </c>
      <c r="CP787" t="s">
        <v>113</v>
      </c>
      <c r="CQ787" t="s">
        <v>113</v>
      </c>
      <c r="CR787" t="s">
        <v>113</v>
      </c>
      <c r="CS787" t="s">
        <v>113</v>
      </c>
      <c r="CT787" t="s">
        <v>113</v>
      </c>
      <c r="CU787" t="s">
        <v>113</v>
      </c>
      <c r="CV787" t="s">
        <v>113</v>
      </c>
      <c r="CW787" t="s">
        <v>113</v>
      </c>
      <c r="CX787" t="s">
        <v>113</v>
      </c>
      <c r="CY787" t="s">
        <v>119</v>
      </c>
      <c r="CZ787" t="s">
        <v>121</v>
      </c>
    </row>
    <row r="788" spans="1:104" x14ac:dyDescent="0.3">
      <c r="A788" t="s">
        <v>4447</v>
      </c>
      <c r="B788" t="s">
        <v>4448</v>
      </c>
      <c r="C788" t="s">
        <v>124</v>
      </c>
      <c r="D788" t="s">
        <v>108</v>
      </c>
      <c r="E788" t="s">
        <v>4449</v>
      </c>
      <c r="F788" t="s">
        <v>4450</v>
      </c>
      <c r="G788" t="s">
        <v>133</v>
      </c>
      <c r="I788" t="s">
        <v>4451</v>
      </c>
      <c r="J788" t="s">
        <v>1001</v>
      </c>
      <c r="K788" t="s">
        <v>113</v>
      </c>
      <c r="L788" t="s">
        <v>4446</v>
      </c>
      <c r="M788" t="s">
        <v>218</v>
      </c>
      <c r="P788" t="s">
        <v>113</v>
      </c>
      <c r="Q788" t="s">
        <v>116</v>
      </c>
      <c r="S788" t="s">
        <v>117</v>
      </c>
      <c r="T788" t="s">
        <v>113</v>
      </c>
      <c r="U788" t="s">
        <v>113</v>
      </c>
      <c r="AD788" t="s">
        <v>113</v>
      </c>
      <c r="AG788" t="s">
        <v>119</v>
      </c>
      <c r="AI788" t="s">
        <v>119</v>
      </c>
      <c r="AJ788" t="s">
        <v>119</v>
      </c>
      <c r="BF788" t="s">
        <v>149</v>
      </c>
      <c r="BK788" t="s">
        <v>474</v>
      </c>
      <c r="CN788" t="s">
        <v>113</v>
      </c>
      <c r="CO788" t="s">
        <v>113</v>
      </c>
      <c r="CP788" t="s">
        <v>113</v>
      </c>
      <c r="CQ788" t="s">
        <v>113</v>
      </c>
      <c r="CR788" t="s">
        <v>113</v>
      </c>
      <c r="CS788" t="s">
        <v>113</v>
      </c>
      <c r="CT788" t="s">
        <v>113</v>
      </c>
      <c r="CU788" t="s">
        <v>113</v>
      </c>
      <c r="CV788" t="s">
        <v>113</v>
      </c>
      <c r="CW788" t="s">
        <v>113</v>
      </c>
      <c r="CX788" t="s">
        <v>113</v>
      </c>
      <c r="CY788" t="s">
        <v>119</v>
      </c>
      <c r="CZ788" t="s">
        <v>121</v>
      </c>
    </row>
    <row r="789" spans="1:104" x14ac:dyDescent="0.3">
      <c r="A789" t="s">
        <v>4452</v>
      </c>
      <c r="B789" t="s">
        <v>4453</v>
      </c>
      <c r="C789" t="s">
        <v>107</v>
      </c>
      <c r="D789" t="s">
        <v>108</v>
      </c>
      <c r="F789" t="s">
        <v>4454</v>
      </c>
      <c r="G789" t="s">
        <v>133</v>
      </c>
      <c r="I789" t="s">
        <v>4455</v>
      </c>
      <c r="J789" t="s">
        <v>2080</v>
      </c>
      <c r="K789" t="s">
        <v>161</v>
      </c>
      <c r="L789" t="s">
        <v>4337</v>
      </c>
      <c r="M789" t="s">
        <v>218</v>
      </c>
      <c r="N789">
        <v>1</v>
      </c>
      <c r="Q789" t="s">
        <v>116</v>
      </c>
      <c r="S789" t="s">
        <v>117</v>
      </c>
      <c r="T789" t="s">
        <v>113</v>
      </c>
      <c r="U789" t="s">
        <v>112</v>
      </c>
      <c r="AB789" t="s">
        <v>180</v>
      </c>
      <c r="AD789" t="s">
        <v>181</v>
      </c>
      <c r="AE789">
        <v>45784</v>
      </c>
      <c r="AH789">
        <v>45787</v>
      </c>
      <c r="AK789">
        <v>45794</v>
      </c>
      <c r="AN789">
        <v>45799</v>
      </c>
      <c r="AT789">
        <v>45787</v>
      </c>
      <c r="AW789">
        <v>45787</v>
      </c>
      <c r="AZ789">
        <v>45793</v>
      </c>
      <c r="BC789">
        <v>45791</v>
      </c>
      <c r="BF789" t="s">
        <v>149</v>
      </c>
      <c r="BG789">
        <v>45794</v>
      </c>
      <c r="BJ789" t="s">
        <v>180</v>
      </c>
      <c r="BK789">
        <v>50</v>
      </c>
      <c r="BL789">
        <v>45798</v>
      </c>
      <c r="BO789">
        <v>45802</v>
      </c>
      <c r="BR789">
        <v>45807</v>
      </c>
      <c r="CI789">
        <v>45806</v>
      </c>
      <c r="CN789" t="s">
        <v>113</v>
      </c>
      <c r="CO789" t="s">
        <v>113</v>
      </c>
      <c r="CP789" t="s">
        <v>113</v>
      </c>
      <c r="CQ789" t="s">
        <v>113</v>
      </c>
      <c r="CR789" t="s">
        <v>188</v>
      </c>
      <c r="CS789" t="s">
        <v>113</v>
      </c>
      <c r="CT789" t="s">
        <v>302</v>
      </c>
      <c r="CU789" t="s">
        <v>113</v>
      </c>
      <c r="CV789" t="s">
        <v>113</v>
      </c>
      <c r="CW789" t="s">
        <v>113</v>
      </c>
      <c r="CX789" t="s">
        <v>113</v>
      </c>
      <c r="CY789" t="s">
        <v>183</v>
      </c>
      <c r="CZ789" t="s">
        <v>153</v>
      </c>
    </row>
    <row r="790" spans="1:104" x14ac:dyDescent="0.3">
      <c r="A790" t="s">
        <v>4456</v>
      </c>
      <c r="B790" t="s">
        <v>4457</v>
      </c>
      <c r="C790" t="s">
        <v>124</v>
      </c>
      <c r="D790" t="s">
        <v>108</v>
      </c>
      <c r="F790" t="s">
        <v>4458</v>
      </c>
      <c r="G790" t="s">
        <v>133</v>
      </c>
      <c r="I790" t="s">
        <v>4459</v>
      </c>
      <c r="J790" t="s">
        <v>4111</v>
      </c>
      <c r="K790" t="s">
        <v>113</v>
      </c>
      <c r="L790" t="s">
        <v>4460</v>
      </c>
      <c r="M790" t="s">
        <v>218</v>
      </c>
      <c r="P790" t="s">
        <v>113</v>
      </c>
      <c r="Q790" t="s">
        <v>116</v>
      </c>
      <c r="S790" t="s">
        <v>117</v>
      </c>
      <c r="T790" t="s">
        <v>113</v>
      </c>
      <c r="AD790" t="s">
        <v>113</v>
      </c>
      <c r="AG790" t="s">
        <v>119</v>
      </c>
      <c r="AI790" t="s">
        <v>119</v>
      </c>
      <c r="AJ790" t="s">
        <v>119</v>
      </c>
      <c r="BK790">
        <v>50</v>
      </c>
      <c r="CN790" t="s">
        <v>113</v>
      </c>
      <c r="CO790" t="s">
        <v>113</v>
      </c>
      <c r="CP790" t="s">
        <v>113</v>
      </c>
      <c r="CQ790" t="s">
        <v>113</v>
      </c>
      <c r="CR790" t="s">
        <v>113</v>
      </c>
      <c r="CS790" t="s">
        <v>113</v>
      </c>
      <c r="CT790" t="s">
        <v>113</v>
      </c>
      <c r="CU790" t="s">
        <v>113</v>
      </c>
      <c r="CV790" t="s">
        <v>113</v>
      </c>
      <c r="CW790" t="s">
        <v>113</v>
      </c>
      <c r="CX790" t="s">
        <v>113</v>
      </c>
      <c r="CY790" t="s">
        <v>119</v>
      </c>
      <c r="CZ790" t="s">
        <v>121</v>
      </c>
    </row>
    <row r="791" spans="1:104" x14ac:dyDescent="0.3">
      <c r="A791" t="s">
        <v>4461</v>
      </c>
      <c r="B791" t="s">
        <v>4462</v>
      </c>
      <c r="C791" t="s">
        <v>107</v>
      </c>
      <c r="D791" t="s">
        <v>108</v>
      </c>
      <c r="E791" t="s">
        <v>4463</v>
      </c>
      <c r="F791" t="s">
        <v>4463</v>
      </c>
      <c r="G791" t="s">
        <v>133</v>
      </c>
      <c r="I791" t="s">
        <v>4464</v>
      </c>
      <c r="J791" t="s">
        <v>4465</v>
      </c>
      <c r="K791" t="s">
        <v>113</v>
      </c>
      <c r="L791" t="s">
        <v>4466</v>
      </c>
      <c r="M791" t="s">
        <v>218</v>
      </c>
      <c r="P791" t="s">
        <v>113</v>
      </c>
      <c r="Q791" t="s">
        <v>116</v>
      </c>
      <c r="S791" t="s">
        <v>117</v>
      </c>
      <c r="T791" t="s">
        <v>113</v>
      </c>
      <c r="AD791" t="s">
        <v>113</v>
      </c>
      <c r="AG791" t="s">
        <v>119</v>
      </c>
      <c r="AI791" t="s">
        <v>119</v>
      </c>
      <c r="AJ791" t="s">
        <v>119</v>
      </c>
      <c r="BK791">
        <v>40</v>
      </c>
      <c r="CN791" t="s">
        <v>113</v>
      </c>
      <c r="CO791" t="s">
        <v>113</v>
      </c>
      <c r="CP791" t="s">
        <v>113</v>
      </c>
      <c r="CQ791" t="s">
        <v>113</v>
      </c>
      <c r="CR791" t="s">
        <v>188</v>
      </c>
      <c r="CS791" t="s">
        <v>113</v>
      </c>
      <c r="CT791" t="s">
        <v>380</v>
      </c>
      <c r="CU791" t="s">
        <v>113</v>
      </c>
      <c r="CV791" t="s">
        <v>113</v>
      </c>
      <c r="CW791" t="s">
        <v>113</v>
      </c>
      <c r="CX791" t="s">
        <v>113</v>
      </c>
      <c r="CY791" t="s">
        <v>119</v>
      </c>
      <c r="CZ791" t="s">
        <v>121</v>
      </c>
    </row>
    <row r="792" spans="1:104" x14ac:dyDescent="0.3">
      <c r="A792" t="s">
        <v>4467</v>
      </c>
      <c r="B792" t="s">
        <v>4468</v>
      </c>
      <c r="C792" t="s">
        <v>883</v>
      </c>
      <c r="D792" t="s">
        <v>108</v>
      </c>
      <c r="E792" t="s">
        <v>4469</v>
      </c>
      <c r="F792" t="s">
        <v>4470</v>
      </c>
      <c r="G792" t="s">
        <v>133</v>
      </c>
      <c r="I792" t="s">
        <v>4471</v>
      </c>
      <c r="J792" t="s">
        <v>933</v>
      </c>
      <c r="K792" t="s">
        <v>113</v>
      </c>
      <c r="L792" t="s">
        <v>4472</v>
      </c>
      <c r="M792" t="s">
        <v>218</v>
      </c>
      <c r="P792" t="s">
        <v>113</v>
      </c>
      <c r="Q792" t="s">
        <v>116</v>
      </c>
      <c r="S792" t="s">
        <v>117</v>
      </c>
      <c r="T792" t="s">
        <v>113</v>
      </c>
      <c r="AD792" t="s">
        <v>113</v>
      </c>
      <c r="AG792" t="s">
        <v>119</v>
      </c>
      <c r="AI792" t="s">
        <v>119</v>
      </c>
      <c r="AJ792" t="s">
        <v>119</v>
      </c>
      <c r="BK792" t="s">
        <v>474</v>
      </c>
      <c r="CN792" t="s">
        <v>113</v>
      </c>
      <c r="CO792" t="s">
        <v>113</v>
      </c>
      <c r="CP792" t="s">
        <v>113</v>
      </c>
      <c r="CQ792" t="s">
        <v>113</v>
      </c>
      <c r="CR792" t="s">
        <v>113</v>
      </c>
      <c r="CS792" t="s">
        <v>113</v>
      </c>
      <c r="CT792" t="s">
        <v>113</v>
      </c>
      <c r="CU792" t="s">
        <v>113</v>
      </c>
      <c r="CV792" t="s">
        <v>113</v>
      </c>
      <c r="CW792" t="s">
        <v>113</v>
      </c>
      <c r="CX792" t="s">
        <v>113</v>
      </c>
      <c r="CY792" t="s">
        <v>119</v>
      </c>
      <c r="CZ792" t="s">
        <v>121</v>
      </c>
    </row>
    <row r="793" spans="1:104" x14ac:dyDescent="0.3">
      <c r="A793" t="s">
        <v>4473</v>
      </c>
      <c r="B793" t="s">
        <v>4474</v>
      </c>
      <c r="C793" t="s">
        <v>124</v>
      </c>
      <c r="D793" t="s">
        <v>108</v>
      </c>
      <c r="E793" t="s">
        <v>4475</v>
      </c>
      <c r="F793" t="s">
        <v>4476</v>
      </c>
      <c r="G793" t="s">
        <v>133</v>
      </c>
      <c r="I793" t="s">
        <v>4477</v>
      </c>
      <c r="J793" t="s">
        <v>3645</v>
      </c>
      <c r="K793" t="s">
        <v>113</v>
      </c>
      <c r="L793" t="s">
        <v>4478</v>
      </c>
      <c r="M793" t="s">
        <v>218</v>
      </c>
      <c r="P793" t="s">
        <v>113</v>
      </c>
      <c r="Q793" t="s">
        <v>116</v>
      </c>
      <c r="S793" t="s">
        <v>117</v>
      </c>
      <c r="T793" t="s">
        <v>113</v>
      </c>
      <c r="U793" t="s">
        <v>113</v>
      </c>
      <c r="AD793" t="s">
        <v>113</v>
      </c>
      <c r="AG793" t="s">
        <v>119</v>
      </c>
      <c r="AI793" t="s">
        <v>119</v>
      </c>
      <c r="AJ793" t="s">
        <v>119</v>
      </c>
      <c r="BK793" t="s">
        <v>474</v>
      </c>
      <c r="CN793" t="s">
        <v>113</v>
      </c>
      <c r="CO793" t="s">
        <v>113</v>
      </c>
      <c r="CP793" t="s">
        <v>113</v>
      </c>
      <c r="CQ793" t="s">
        <v>113</v>
      </c>
      <c r="CR793" t="s">
        <v>113</v>
      </c>
      <c r="CS793" t="s">
        <v>113</v>
      </c>
      <c r="CT793" t="s">
        <v>113</v>
      </c>
      <c r="CU793" t="s">
        <v>113</v>
      </c>
      <c r="CV793" t="s">
        <v>113</v>
      </c>
      <c r="CW793" t="s">
        <v>113</v>
      </c>
      <c r="CX793" t="s">
        <v>113</v>
      </c>
      <c r="CY793" t="s">
        <v>119</v>
      </c>
      <c r="CZ793" t="s">
        <v>121</v>
      </c>
    </row>
    <row r="794" spans="1:104" x14ac:dyDescent="0.3">
      <c r="A794" t="s">
        <v>4479</v>
      </c>
      <c r="B794" t="s">
        <v>4480</v>
      </c>
      <c r="C794" t="s">
        <v>107</v>
      </c>
      <c r="D794" t="s">
        <v>108</v>
      </c>
      <c r="E794" t="s">
        <v>4481</v>
      </c>
      <c r="F794" t="s">
        <v>4482</v>
      </c>
      <c r="G794" t="s">
        <v>133</v>
      </c>
      <c r="I794" t="s">
        <v>4483</v>
      </c>
      <c r="J794" t="s">
        <v>3645</v>
      </c>
      <c r="K794" t="s">
        <v>113</v>
      </c>
      <c r="L794" t="s">
        <v>4484</v>
      </c>
      <c r="M794" t="s">
        <v>218</v>
      </c>
      <c r="P794" t="s">
        <v>113</v>
      </c>
      <c r="Q794" t="s">
        <v>116</v>
      </c>
      <c r="S794" t="s">
        <v>117</v>
      </c>
      <c r="T794" t="s">
        <v>113</v>
      </c>
      <c r="U794" t="s">
        <v>4485</v>
      </c>
      <c r="AD794" t="s">
        <v>113</v>
      </c>
      <c r="AG794" t="s">
        <v>119</v>
      </c>
      <c r="AI794" t="s">
        <v>119</v>
      </c>
      <c r="AJ794" t="s">
        <v>119</v>
      </c>
      <c r="BF794" t="s">
        <v>149</v>
      </c>
      <c r="BK794" t="s">
        <v>474</v>
      </c>
      <c r="CN794" t="s">
        <v>113</v>
      </c>
      <c r="CO794" t="s">
        <v>113</v>
      </c>
      <c r="CP794" t="s">
        <v>113</v>
      </c>
      <c r="CQ794" t="s">
        <v>113</v>
      </c>
      <c r="CR794" t="s">
        <v>113</v>
      </c>
      <c r="CS794" t="s">
        <v>113</v>
      </c>
      <c r="CT794" t="s">
        <v>113</v>
      </c>
      <c r="CU794" t="s">
        <v>113</v>
      </c>
      <c r="CV794" t="s">
        <v>113</v>
      </c>
      <c r="CW794" t="s">
        <v>113</v>
      </c>
      <c r="CX794" t="s">
        <v>113</v>
      </c>
      <c r="CY794" t="s">
        <v>119</v>
      </c>
      <c r="CZ794" t="s">
        <v>121</v>
      </c>
    </row>
    <row r="795" spans="1:104" x14ac:dyDescent="0.3">
      <c r="A795" t="s">
        <v>4486</v>
      </c>
      <c r="B795" t="s">
        <v>4487</v>
      </c>
      <c r="C795" t="s">
        <v>107</v>
      </c>
      <c r="D795" t="s">
        <v>108</v>
      </c>
      <c r="E795" t="s">
        <v>4488</v>
      </c>
      <c r="F795" t="s">
        <v>4489</v>
      </c>
      <c r="G795" t="s">
        <v>133</v>
      </c>
      <c r="I795" t="s">
        <v>4490</v>
      </c>
      <c r="J795" t="s">
        <v>1001</v>
      </c>
      <c r="K795" t="s">
        <v>113</v>
      </c>
      <c r="L795" t="s">
        <v>4491</v>
      </c>
      <c r="M795" t="s">
        <v>218</v>
      </c>
      <c r="P795" t="s">
        <v>113</v>
      </c>
      <c r="Q795" t="s">
        <v>116</v>
      </c>
      <c r="S795" t="s">
        <v>117</v>
      </c>
      <c r="T795" t="s">
        <v>113</v>
      </c>
      <c r="U795" t="s">
        <v>113</v>
      </c>
      <c r="AD795" t="s">
        <v>113</v>
      </c>
      <c r="AG795" t="s">
        <v>119</v>
      </c>
      <c r="AI795" t="s">
        <v>119</v>
      </c>
      <c r="AJ795" t="s">
        <v>119</v>
      </c>
      <c r="BK795" t="s">
        <v>474</v>
      </c>
      <c r="CN795" t="s">
        <v>113</v>
      </c>
      <c r="CO795" t="s">
        <v>113</v>
      </c>
      <c r="CP795" t="s">
        <v>113</v>
      </c>
      <c r="CQ795" t="s">
        <v>113</v>
      </c>
      <c r="CR795" t="s">
        <v>188</v>
      </c>
      <c r="CS795" t="s">
        <v>113</v>
      </c>
      <c r="CT795" t="s">
        <v>380</v>
      </c>
      <c r="CU795" t="s">
        <v>113</v>
      </c>
      <c r="CV795" t="s">
        <v>113</v>
      </c>
      <c r="CW795" t="s">
        <v>113</v>
      </c>
      <c r="CX795" t="s">
        <v>113</v>
      </c>
      <c r="CY795" t="s">
        <v>515</v>
      </c>
      <c r="CZ795" t="s">
        <v>121</v>
      </c>
    </row>
    <row r="796" spans="1:104" x14ac:dyDescent="0.3">
      <c r="A796" t="s">
        <v>4492</v>
      </c>
      <c r="B796" t="s">
        <v>4493</v>
      </c>
      <c r="C796" t="s">
        <v>4494</v>
      </c>
      <c r="D796" t="s">
        <v>108</v>
      </c>
      <c r="F796" t="s">
        <v>4495</v>
      </c>
      <c r="G796" t="s">
        <v>133</v>
      </c>
      <c r="I796" t="s">
        <v>4496</v>
      </c>
      <c r="J796" t="s">
        <v>456</v>
      </c>
      <c r="K796" t="s">
        <v>113</v>
      </c>
      <c r="L796" t="s">
        <v>4497</v>
      </c>
      <c r="M796" t="s">
        <v>218</v>
      </c>
      <c r="P796" t="s">
        <v>113</v>
      </c>
      <c r="Q796" t="s">
        <v>116</v>
      </c>
      <c r="S796" t="s">
        <v>117</v>
      </c>
      <c r="T796" t="s">
        <v>113</v>
      </c>
      <c r="AD796" t="s">
        <v>113</v>
      </c>
      <c r="AG796" t="s">
        <v>119</v>
      </c>
      <c r="AI796" t="s">
        <v>119</v>
      </c>
      <c r="AJ796" t="s">
        <v>119</v>
      </c>
      <c r="BK796">
        <v>40</v>
      </c>
      <c r="CN796" t="s">
        <v>113</v>
      </c>
      <c r="CO796" t="s">
        <v>113</v>
      </c>
      <c r="CP796" t="s">
        <v>113</v>
      </c>
      <c r="CQ796" t="s">
        <v>113</v>
      </c>
      <c r="CR796" t="s">
        <v>113</v>
      </c>
      <c r="CS796" t="s">
        <v>113</v>
      </c>
      <c r="CT796" t="s">
        <v>113</v>
      </c>
      <c r="CU796" t="s">
        <v>113</v>
      </c>
      <c r="CV796" t="s">
        <v>113</v>
      </c>
      <c r="CW796" t="s">
        <v>113</v>
      </c>
      <c r="CX796" t="s">
        <v>113</v>
      </c>
      <c r="CY796" t="s">
        <v>119</v>
      </c>
      <c r="CZ796" t="s">
        <v>121</v>
      </c>
    </row>
    <row r="797" spans="1:104" x14ac:dyDescent="0.3">
      <c r="A797" t="s">
        <v>4498</v>
      </c>
      <c r="B797" t="s">
        <v>4499</v>
      </c>
      <c r="C797" t="s">
        <v>107</v>
      </c>
      <c r="D797" t="s">
        <v>108</v>
      </c>
      <c r="F797" t="s">
        <v>4500</v>
      </c>
      <c r="G797" t="s">
        <v>133</v>
      </c>
      <c r="I797" t="s">
        <v>4501</v>
      </c>
      <c r="J797" t="s">
        <v>4111</v>
      </c>
      <c r="K797" t="s">
        <v>113</v>
      </c>
      <c r="L797" t="s">
        <v>4502</v>
      </c>
      <c r="M797" t="s">
        <v>218</v>
      </c>
      <c r="P797" t="s">
        <v>113</v>
      </c>
      <c r="Q797" t="s">
        <v>116</v>
      </c>
      <c r="S797" t="s">
        <v>117</v>
      </c>
      <c r="T797" t="s">
        <v>113</v>
      </c>
      <c r="AD797" t="s">
        <v>113</v>
      </c>
      <c r="AG797" t="s">
        <v>119</v>
      </c>
      <c r="AI797" t="s">
        <v>119</v>
      </c>
      <c r="AJ797" t="s">
        <v>119</v>
      </c>
      <c r="BK797">
        <v>50</v>
      </c>
      <c r="CN797" t="s">
        <v>113</v>
      </c>
      <c r="CO797" t="s">
        <v>113</v>
      </c>
      <c r="CP797" t="s">
        <v>113</v>
      </c>
      <c r="CQ797" t="s">
        <v>113</v>
      </c>
      <c r="CR797" t="s">
        <v>113</v>
      </c>
      <c r="CS797" t="s">
        <v>113</v>
      </c>
      <c r="CT797" t="s">
        <v>113</v>
      </c>
      <c r="CU797" t="s">
        <v>113</v>
      </c>
      <c r="CV797" t="s">
        <v>113</v>
      </c>
      <c r="CW797" t="s">
        <v>113</v>
      </c>
      <c r="CX797" t="s">
        <v>113</v>
      </c>
      <c r="CY797" t="s">
        <v>119</v>
      </c>
      <c r="CZ797" t="s">
        <v>121</v>
      </c>
    </row>
    <row r="798" spans="1:104" x14ac:dyDescent="0.3">
      <c r="A798" t="s">
        <v>4503</v>
      </c>
      <c r="B798" t="s">
        <v>4504</v>
      </c>
      <c r="C798" t="s">
        <v>124</v>
      </c>
      <c r="D798" t="s">
        <v>108</v>
      </c>
      <c r="F798" t="s">
        <v>4505</v>
      </c>
      <c r="G798" t="s">
        <v>133</v>
      </c>
      <c r="I798" t="s">
        <v>4506</v>
      </c>
      <c r="J798" t="s">
        <v>4111</v>
      </c>
      <c r="K798" t="s">
        <v>113</v>
      </c>
      <c r="L798" t="s">
        <v>4502</v>
      </c>
      <c r="M798" t="s">
        <v>218</v>
      </c>
      <c r="P798" t="s">
        <v>113</v>
      </c>
      <c r="Q798" t="s">
        <v>116</v>
      </c>
      <c r="S798" t="s">
        <v>117</v>
      </c>
      <c r="T798" t="s">
        <v>113</v>
      </c>
      <c r="AD798" t="s">
        <v>113</v>
      </c>
      <c r="AG798" t="s">
        <v>119</v>
      </c>
      <c r="AI798" t="s">
        <v>119</v>
      </c>
      <c r="AJ798" t="s">
        <v>119</v>
      </c>
      <c r="BK798">
        <v>50</v>
      </c>
      <c r="CN798" t="s">
        <v>113</v>
      </c>
      <c r="CO798" t="s">
        <v>113</v>
      </c>
      <c r="CP798" t="s">
        <v>113</v>
      </c>
      <c r="CQ798" t="s">
        <v>113</v>
      </c>
      <c r="CR798" t="s">
        <v>113</v>
      </c>
      <c r="CS798" t="s">
        <v>113</v>
      </c>
      <c r="CT798" t="s">
        <v>113</v>
      </c>
      <c r="CU798" t="s">
        <v>113</v>
      </c>
      <c r="CV798" t="s">
        <v>113</v>
      </c>
      <c r="CW798" t="s">
        <v>113</v>
      </c>
      <c r="CX798" t="s">
        <v>113</v>
      </c>
      <c r="CY798" t="s">
        <v>119</v>
      </c>
      <c r="CZ798" t="s">
        <v>121</v>
      </c>
    </row>
    <row r="799" spans="1:104" x14ac:dyDescent="0.3">
      <c r="A799" t="s">
        <v>4507</v>
      </c>
      <c r="B799" t="s">
        <v>4508</v>
      </c>
      <c r="C799" t="s">
        <v>4509</v>
      </c>
      <c r="D799" t="s">
        <v>108</v>
      </c>
      <c r="F799" t="s">
        <v>4510</v>
      </c>
      <c r="G799" t="s">
        <v>133</v>
      </c>
      <c r="I799" t="s">
        <v>4511</v>
      </c>
      <c r="J799" t="s">
        <v>456</v>
      </c>
      <c r="K799" t="s">
        <v>113</v>
      </c>
      <c r="L799" t="s">
        <v>4512</v>
      </c>
      <c r="M799" t="s">
        <v>218</v>
      </c>
      <c r="P799" t="s">
        <v>113</v>
      </c>
      <c r="Q799" t="s">
        <v>116</v>
      </c>
      <c r="S799" t="s">
        <v>117</v>
      </c>
      <c r="T799" t="s">
        <v>113</v>
      </c>
      <c r="AD799" t="s">
        <v>113</v>
      </c>
      <c r="AG799" t="s">
        <v>119</v>
      </c>
      <c r="AI799" t="s">
        <v>119</v>
      </c>
      <c r="AJ799" t="s">
        <v>119</v>
      </c>
      <c r="BK799">
        <v>40</v>
      </c>
      <c r="CN799" t="s">
        <v>113</v>
      </c>
      <c r="CO799" t="s">
        <v>113</v>
      </c>
      <c r="CP799" t="s">
        <v>113</v>
      </c>
      <c r="CQ799" t="s">
        <v>113</v>
      </c>
      <c r="CR799" t="s">
        <v>113</v>
      </c>
      <c r="CS799" t="s">
        <v>113</v>
      </c>
      <c r="CT799" t="s">
        <v>113</v>
      </c>
      <c r="CU799" t="s">
        <v>113</v>
      </c>
      <c r="CV799" t="s">
        <v>113</v>
      </c>
      <c r="CW799" t="s">
        <v>113</v>
      </c>
      <c r="CX799" t="s">
        <v>113</v>
      </c>
      <c r="CY799" t="s">
        <v>119</v>
      </c>
      <c r="CZ799" t="s">
        <v>121</v>
      </c>
    </row>
    <row r="800" spans="1:104" x14ac:dyDescent="0.3">
      <c r="A800" t="s">
        <v>4513</v>
      </c>
      <c r="B800" t="s">
        <v>4514</v>
      </c>
      <c r="C800" t="s">
        <v>107</v>
      </c>
      <c r="D800" t="s">
        <v>108</v>
      </c>
      <c r="F800" t="s">
        <v>4515</v>
      </c>
      <c r="G800" t="s">
        <v>133</v>
      </c>
      <c r="I800" t="s">
        <v>4516</v>
      </c>
      <c r="J800" t="s">
        <v>4111</v>
      </c>
      <c r="K800" t="s">
        <v>113</v>
      </c>
      <c r="L800" t="s">
        <v>4517</v>
      </c>
      <c r="M800" t="s">
        <v>218</v>
      </c>
      <c r="P800" t="s">
        <v>113</v>
      </c>
      <c r="Q800" t="s">
        <v>116</v>
      </c>
      <c r="S800" t="s">
        <v>117</v>
      </c>
      <c r="T800" t="s">
        <v>113</v>
      </c>
      <c r="AD800" t="s">
        <v>113</v>
      </c>
      <c r="AG800" t="s">
        <v>119</v>
      </c>
      <c r="AI800" t="s">
        <v>119</v>
      </c>
      <c r="AJ800" t="s">
        <v>119</v>
      </c>
      <c r="BK800">
        <v>50</v>
      </c>
      <c r="CN800" t="s">
        <v>113</v>
      </c>
      <c r="CO800" t="s">
        <v>113</v>
      </c>
      <c r="CP800" t="s">
        <v>113</v>
      </c>
      <c r="CQ800" t="s">
        <v>113</v>
      </c>
      <c r="CR800" t="s">
        <v>113</v>
      </c>
      <c r="CS800" t="s">
        <v>113</v>
      </c>
      <c r="CT800" t="s">
        <v>113</v>
      </c>
      <c r="CU800" t="s">
        <v>113</v>
      </c>
      <c r="CV800" t="s">
        <v>113</v>
      </c>
      <c r="CW800" t="s">
        <v>113</v>
      </c>
      <c r="CX800" t="s">
        <v>113</v>
      </c>
      <c r="CY800" t="s">
        <v>119</v>
      </c>
      <c r="CZ800" t="s">
        <v>121</v>
      </c>
    </row>
    <row r="801" spans="1:104" x14ac:dyDescent="0.3">
      <c r="A801" t="s">
        <v>4518</v>
      </c>
      <c r="B801" t="s">
        <v>4519</v>
      </c>
      <c r="C801" t="s">
        <v>107</v>
      </c>
      <c r="D801" t="s">
        <v>108</v>
      </c>
      <c r="F801" t="s">
        <v>4520</v>
      </c>
      <c r="G801" t="s">
        <v>133</v>
      </c>
      <c r="I801" t="s">
        <v>4521</v>
      </c>
      <c r="J801" t="s">
        <v>4111</v>
      </c>
      <c r="K801" t="s">
        <v>113</v>
      </c>
      <c r="L801" t="s">
        <v>4517</v>
      </c>
      <c r="M801" t="s">
        <v>218</v>
      </c>
      <c r="P801" t="s">
        <v>113</v>
      </c>
      <c r="Q801" t="s">
        <v>116</v>
      </c>
      <c r="S801" t="s">
        <v>117</v>
      </c>
      <c r="T801" t="s">
        <v>113</v>
      </c>
      <c r="AD801" t="s">
        <v>113</v>
      </c>
      <c r="AG801" t="s">
        <v>119</v>
      </c>
      <c r="AI801" t="s">
        <v>119</v>
      </c>
      <c r="AJ801" t="s">
        <v>119</v>
      </c>
      <c r="BK801">
        <v>50</v>
      </c>
      <c r="CN801" t="s">
        <v>113</v>
      </c>
      <c r="CO801" t="s">
        <v>113</v>
      </c>
      <c r="CP801" t="s">
        <v>113</v>
      </c>
      <c r="CQ801" t="s">
        <v>113</v>
      </c>
      <c r="CR801" t="s">
        <v>113</v>
      </c>
      <c r="CS801" t="s">
        <v>113</v>
      </c>
      <c r="CT801" t="s">
        <v>113</v>
      </c>
      <c r="CU801" t="s">
        <v>113</v>
      </c>
      <c r="CV801" t="s">
        <v>113</v>
      </c>
      <c r="CW801" t="s">
        <v>113</v>
      </c>
      <c r="CX801" t="s">
        <v>113</v>
      </c>
      <c r="CY801" t="s">
        <v>119</v>
      </c>
      <c r="CZ801" t="s">
        <v>121</v>
      </c>
    </row>
    <row r="802" spans="1:104" x14ac:dyDescent="0.3">
      <c r="A802" t="s">
        <v>4522</v>
      </c>
      <c r="B802" t="s">
        <v>4523</v>
      </c>
      <c r="C802" t="s">
        <v>107</v>
      </c>
      <c r="D802" t="s">
        <v>108</v>
      </c>
      <c r="F802" t="s">
        <v>4524</v>
      </c>
      <c r="G802" t="s">
        <v>133</v>
      </c>
      <c r="I802" t="s">
        <v>4525</v>
      </c>
      <c r="J802" t="s">
        <v>456</v>
      </c>
      <c r="K802" t="s">
        <v>113</v>
      </c>
      <c r="L802" t="s">
        <v>4526</v>
      </c>
      <c r="M802" t="s">
        <v>218</v>
      </c>
      <c r="P802" t="s">
        <v>113</v>
      </c>
      <c r="Q802" t="s">
        <v>116</v>
      </c>
      <c r="S802" t="s">
        <v>117</v>
      </c>
      <c r="T802" t="s">
        <v>113</v>
      </c>
      <c r="AD802" t="s">
        <v>113</v>
      </c>
      <c r="AG802" t="s">
        <v>119</v>
      </c>
      <c r="AI802" t="s">
        <v>119</v>
      </c>
      <c r="AJ802" t="s">
        <v>119</v>
      </c>
      <c r="BK802">
        <v>40</v>
      </c>
      <c r="CN802" t="s">
        <v>113</v>
      </c>
      <c r="CO802" t="s">
        <v>113</v>
      </c>
      <c r="CP802" t="s">
        <v>113</v>
      </c>
      <c r="CQ802" t="s">
        <v>113</v>
      </c>
      <c r="CR802" t="s">
        <v>188</v>
      </c>
      <c r="CS802" t="s">
        <v>113</v>
      </c>
      <c r="CT802" t="s">
        <v>380</v>
      </c>
      <c r="CU802" t="s">
        <v>113</v>
      </c>
      <c r="CV802" t="s">
        <v>113</v>
      </c>
      <c r="CW802" t="s">
        <v>113</v>
      </c>
      <c r="CX802" t="s">
        <v>113</v>
      </c>
      <c r="CY802" t="s">
        <v>119</v>
      </c>
      <c r="CZ802" t="s">
        <v>121</v>
      </c>
    </row>
    <row r="803" spans="1:104" x14ac:dyDescent="0.3">
      <c r="A803" t="s">
        <v>4527</v>
      </c>
      <c r="B803" t="s">
        <v>4528</v>
      </c>
      <c r="C803" t="s">
        <v>107</v>
      </c>
      <c r="D803" t="s">
        <v>108</v>
      </c>
      <c r="F803" t="s">
        <v>4529</v>
      </c>
      <c r="G803" t="s">
        <v>133</v>
      </c>
      <c r="I803" t="s">
        <v>4530</v>
      </c>
      <c r="J803" t="s">
        <v>216</v>
      </c>
      <c r="K803" t="s">
        <v>161</v>
      </c>
      <c r="L803" t="s">
        <v>4531</v>
      </c>
      <c r="M803" t="s">
        <v>218</v>
      </c>
      <c r="N803">
        <v>3</v>
      </c>
      <c r="O803" t="s">
        <v>4532</v>
      </c>
      <c r="P803">
        <v>46078</v>
      </c>
      <c r="Q803" t="s">
        <v>140</v>
      </c>
      <c r="R803">
        <v>46080</v>
      </c>
      <c r="S803" t="s">
        <v>141</v>
      </c>
      <c r="T803" t="s">
        <v>2901</v>
      </c>
      <c r="U803" t="s">
        <v>112</v>
      </c>
      <c r="V803" t="s">
        <v>143</v>
      </c>
      <c r="W803" t="s">
        <v>144</v>
      </c>
      <c r="X803" t="s">
        <v>144</v>
      </c>
      <c r="Y803" t="s">
        <v>144</v>
      </c>
      <c r="Z803" t="s">
        <v>144</v>
      </c>
      <c r="AA803" t="s">
        <v>144</v>
      </c>
      <c r="AB803" t="s">
        <v>1322</v>
      </c>
      <c r="AC803" t="s">
        <v>220</v>
      </c>
      <c r="AD803" t="s">
        <v>376</v>
      </c>
      <c r="AE803">
        <v>46108</v>
      </c>
      <c r="AF803">
        <v>46108</v>
      </c>
      <c r="AG803">
        <v>46087</v>
      </c>
      <c r="AH803">
        <v>46112</v>
      </c>
      <c r="AI803">
        <v>46112</v>
      </c>
      <c r="AJ803">
        <v>46092</v>
      </c>
      <c r="AK803">
        <v>46127</v>
      </c>
      <c r="AL803">
        <v>46121</v>
      </c>
      <c r="AM803">
        <v>46091</v>
      </c>
      <c r="AN803">
        <v>46131</v>
      </c>
      <c r="AO803">
        <v>46125</v>
      </c>
      <c r="AP803">
        <v>46096</v>
      </c>
      <c r="AQ803" t="s">
        <v>148</v>
      </c>
      <c r="AR803" t="s">
        <v>113</v>
      </c>
      <c r="AS803" t="s">
        <v>113</v>
      </c>
      <c r="AT803">
        <v>46090</v>
      </c>
      <c r="AU803">
        <v>46091</v>
      </c>
      <c r="AV803">
        <v>46091</v>
      </c>
      <c r="AW803">
        <v>46090</v>
      </c>
      <c r="AX803">
        <v>46091</v>
      </c>
      <c r="AY803">
        <v>46091</v>
      </c>
      <c r="AZ803">
        <v>46101</v>
      </c>
      <c r="BA803">
        <v>46101</v>
      </c>
      <c r="BB803">
        <v>46101</v>
      </c>
      <c r="BC803">
        <v>46093</v>
      </c>
      <c r="BD803">
        <v>46092</v>
      </c>
      <c r="BE803">
        <v>46105</v>
      </c>
      <c r="BF803" t="s">
        <v>149</v>
      </c>
      <c r="BG803">
        <v>46099</v>
      </c>
      <c r="BH803">
        <v>46098</v>
      </c>
      <c r="BI803">
        <v>46098</v>
      </c>
      <c r="BJ803" t="s">
        <v>1391</v>
      </c>
      <c r="BK803">
        <v>50</v>
      </c>
      <c r="BL803">
        <v>46104</v>
      </c>
      <c r="BM803">
        <v>46104</v>
      </c>
      <c r="BN803">
        <v>46045</v>
      </c>
      <c r="BO803">
        <v>46107</v>
      </c>
      <c r="BP803">
        <v>46107</v>
      </c>
      <c r="BQ803">
        <v>46107</v>
      </c>
      <c r="BR803">
        <v>46112</v>
      </c>
      <c r="BS803">
        <v>46112</v>
      </c>
      <c r="BT803">
        <v>46112</v>
      </c>
      <c r="BU803">
        <v>46107</v>
      </c>
      <c r="BV803">
        <v>46111</v>
      </c>
      <c r="BW803">
        <v>46112</v>
      </c>
      <c r="BX803" t="s">
        <v>4383</v>
      </c>
      <c r="BY803">
        <v>46085</v>
      </c>
      <c r="BZ803">
        <v>46085</v>
      </c>
      <c r="CI803">
        <v>46265</v>
      </c>
      <c r="CJ803">
        <v>46265</v>
      </c>
      <c r="CN803" t="s">
        <v>113</v>
      </c>
      <c r="CO803" t="s">
        <v>113</v>
      </c>
      <c r="CP803" t="s">
        <v>113</v>
      </c>
      <c r="CQ803" t="s">
        <v>113</v>
      </c>
      <c r="CR803" t="s">
        <v>119</v>
      </c>
      <c r="CS803">
        <v>46078</v>
      </c>
      <c r="CT803" t="s">
        <v>151</v>
      </c>
      <c r="CU803" t="s">
        <v>113</v>
      </c>
      <c r="CV803" t="s">
        <v>113</v>
      </c>
      <c r="CW803" t="s">
        <v>113</v>
      </c>
      <c r="CX803" t="s">
        <v>113</v>
      </c>
      <c r="CY803" t="s">
        <v>152</v>
      </c>
      <c r="CZ803" t="s">
        <v>153</v>
      </c>
    </row>
    <row r="804" spans="1:104" x14ac:dyDescent="0.3">
      <c r="A804" t="s">
        <v>4533</v>
      </c>
      <c r="B804" t="s">
        <v>4534</v>
      </c>
      <c r="C804" t="s">
        <v>213</v>
      </c>
      <c r="D804" t="s">
        <v>108</v>
      </c>
      <c r="F804" t="s">
        <v>4535</v>
      </c>
      <c r="G804" t="s">
        <v>133</v>
      </c>
      <c r="I804" t="s">
        <v>4536</v>
      </c>
      <c r="J804" t="s">
        <v>216</v>
      </c>
      <c r="K804" t="s">
        <v>161</v>
      </c>
      <c r="M804" t="s">
        <v>218</v>
      </c>
      <c r="N804">
        <v>3</v>
      </c>
      <c r="O804" t="s">
        <v>4537</v>
      </c>
      <c r="P804">
        <v>46099</v>
      </c>
      <c r="Q804" t="s">
        <v>140</v>
      </c>
      <c r="R804">
        <v>46099</v>
      </c>
      <c r="S804" t="s">
        <v>141</v>
      </c>
      <c r="T804" t="s">
        <v>179</v>
      </c>
      <c r="U804" t="s">
        <v>112</v>
      </c>
      <c r="V804" t="s">
        <v>143</v>
      </c>
      <c r="W804" t="s">
        <v>144</v>
      </c>
      <c r="X804" t="s">
        <v>144</v>
      </c>
      <c r="Y804" t="s">
        <v>144</v>
      </c>
      <c r="Z804" t="s">
        <v>144</v>
      </c>
      <c r="AA804" t="s">
        <v>144</v>
      </c>
      <c r="AB804" t="s">
        <v>145</v>
      </c>
      <c r="AC804" t="s">
        <v>220</v>
      </c>
      <c r="AD804" t="s">
        <v>147</v>
      </c>
      <c r="AE804">
        <v>46107</v>
      </c>
      <c r="AF804">
        <v>46107</v>
      </c>
      <c r="AG804">
        <v>46107</v>
      </c>
      <c r="AH804">
        <v>46111</v>
      </c>
      <c r="AI804">
        <v>46111</v>
      </c>
      <c r="AJ804">
        <v>46111</v>
      </c>
      <c r="AK804">
        <v>46121</v>
      </c>
      <c r="AL804">
        <v>46121</v>
      </c>
      <c r="AM804">
        <v>46121</v>
      </c>
      <c r="AN804">
        <v>46125</v>
      </c>
      <c r="AO804">
        <v>46125</v>
      </c>
      <c r="AP804">
        <v>46125</v>
      </c>
      <c r="AT804">
        <v>46107</v>
      </c>
      <c r="AU804">
        <v>46109</v>
      </c>
      <c r="AV804">
        <v>46109</v>
      </c>
      <c r="AW804">
        <v>46107</v>
      </c>
      <c r="AX804">
        <v>46109</v>
      </c>
      <c r="AY804">
        <v>46109</v>
      </c>
      <c r="AZ804">
        <v>46115</v>
      </c>
      <c r="BA804">
        <v>46115</v>
      </c>
      <c r="BB804">
        <v>46115</v>
      </c>
      <c r="BC804">
        <v>46112</v>
      </c>
      <c r="BD804">
        <v>46111</v>
      </c>
      <c r="BE804">
        <v>46111</v>
      </c>
      <c r="BF804" t="s">
        <v>149</v>
      </c>
      <c r="BG804">
        <v>46120</v>
      </c>
      <c r="BH804">
        <v>46135</v>
      </c>
      <c r="BI804">
        <v>46135</v>
      </c>
      <c r="BJ804" t="s">
        <v>145</v>
      </c>
      <c r="BL804">
        <v>46123</v>
      </c>
      <c r="BM804">
        <v>46140</v>
      </c>
      <c r="BN804">
        <v>46140</v>
      </c>
      <c r="BO804">
        <v>46140</v>
      </c>
      <c r="BP804">
        <v>46141</v>
      </c>
      <c r="BQ804">
        <v>46141</v>
      </c>
      <c r="BR804">
        <v>46139</v>
      </c>
      <c r="BS804">
        <v>46142</v>
      </c>
      <c r="BT804">
        <v>46142</v>
      </c>
      <c r="BU804">
        <v>46139</v>
      </c>
      <c r="BV804">
        <v>46142</v>
      </c>
      <c r="BW804">
        <v>46142</v>
      </c>
      <c r="BX804" t="s">
        <v>4538</v>
      </c>
      <c r="BY804">
        <v>46125</v>
      </c>
      <c r="BZ804">
        <v>46125</v>
      </c>
      <c r="CI804">
        <v>46142</v>
      </c>
      <c r="CJ804">
        <v>46162</v>
      </c>
      <c r="CN804" t="s">
        <v>113</v>
      </c>
      <c r="CO804" t="s">
        <v>113</v>
      </c>
      <c r="CP804" t="s">
        <v>113</v>
      </c>
      <c r="CQ804" t="s">
        <v>113</v>
      </c>
      <c r="CR804" t="s">
        <v>119</v>
      </c>
      <c r="CS804">
        <v>46099</v>
      </c>
      <c r="CT804" t="s">
        <v>151</v>
      </c>
      <c r="CU804" t="s">
        <v>113</v>
      </c>
      <c r="CV804" t="s">
        <v>113</v>
      </c>
      <c r="CW804" t="s">
        <v>113</v>
      </c>
      <c r="CX804" t="s">
        <v>113</v>
      </c>
      <c r="CY804" t="s">
        <v>152</v>
      </c>
      <c r="CZ804" t="s">
        <v>153</v>
      </c>
    </row>
    <row r="805" spans="1:104" x14ac:dyDescent="0.3">
      <c r="A805" t="s">
        <v>4539</v>
      </c>
      <c r="B805" t="s">
        <v>4540</v>
      </c>
      <c r="C805" t="s">
        <v>124</v>
      </c>
      <c r="D805" t="s">
        <v>108</v>
      </c>
      <c r="E805" t="s">
        <v>4541</v>
      </c>
      <c r="F805" t="s">
        <v>4542</v>
      </c>
      <c r="G805" t="s">
        <v>133</v>
      </c>
      <c r="I805" t="s">
        <v>4543</v>
      </c>
      <c r="J805" t="s">
        <v>3645</v>
      </c>
      <c r="K805" t="s">
        <v>113</v>
      </c>
      <c r="L805" t="s">
        <v>4544</v>
      </c>
      <c r="M805" t="s">
        <v>218</v>
      </c>
      <c r="P805" t="s">
        <v>113</v>
      </c>
      <c r="Q805" t="s">
        <v>116</v>
      </c>
      <c r="S805" t="s">
        <v>117</v>
      </c>
      <c r="T805" t="s">
        <v>113</v>
      </c>
      <c r="AD805" t="s">
        <v>113</v>
      </c>
      <c r="AG805" t="s">
        <v>119</v>
      </c>
      <c r="AI805" t="s">
        <v>119</v>
      </c>
      <c r="AJ805" t="s">
        <v>119</v>
      </c>
      <c r="BK805" t="s">
        <v>4545</v>
      </c>
      <c r="CN805" t="s">
        <v>113</v>
      </c>
      <c r="CO805" t="s">
        <v>113</v>
      </c>
      <c r="CP805" t="s">
        <v>113</v>
      </c>
      <c r="CQ805" t="s">
        <v>113</v>
      </c>
      <c r="CR805" t="s">
        <v>113</v>
      </c>
      <c r="CS805" t="s">
        <v>113</v>
      </c>
      <c r="CT805" t="s">
        <v>113</v>
      </c>
      <c r="CU805" t="s">
        <v>113</v>
      </c>
      <c r="CV805" t="s">
        <v>113</v>
      </c>
      <c r="CW805" t="s">
        <v>113</v>
      </c>
      <c r="CX805" t="s">
        <v>113</v>
      </c>
      <c r="CY805" t="s">
        <v>119</v>
      </c>
      <c r="CZ805" t="s">
        <v>121</v>
      </c>
    </row>
    <row r="806" spans="1:104" x14ac:dyDescent="0.3">
      <c r="A806" t="s">
        <v>4546</v>
      </c>
      <c r="B806" t="s">
        <v>4547</v>
      </c>
      <c r="C806" t="s">
        <v>107</v>
      </c>
      <c r="D806" t="s">
        <v>108</v>
      </c>
      <c r="F806" t="s">
        <v>4548</v>
      </c>
      <c r="G806" t="s">
        <v>133</v>
      </c>
      <c r="I806" t="s">
        <v>4549</v>
      </c>
      <c r="J806" t="s">
        <v>456</v>
      </c>
      <c r="K806" t="s">
        <v>113</v>
      </c>
      <c r="L806" t="s">
        <v>4550</v>
      </c>
      <c r="M806" t="s">
        <v>218</v>
      </c>
      <c r="P806" t="s">
        <v>113</v>
      </c>
      <c r="Q806" t="s">
        <v>116</v>
      </c>
      <c r="S806" t="s">
        <v>117</v>
      </c>
      <c r="T806" t="s">
        <v>113</v>
      </c>
      <c r="AD806" t="s">
        <v>113</v>
      </c>
      <c r="AG806" t="s">
        <v>119</v>
      </c>
      <c r="AI806">
        <v>45867</v>
      </c>
      <c r="AJ806" t="s">
        <v>119</v>
      </c>
      <c r="BK806">
        <v>40</v>
      </c>
      <c r="CN806" t="s">
        <v>113</v>
      </c>
      <c r="CO806" t="s">
        <v>113</v>
      </c>
      <c r="CP806" t="s">
        <v>113</v>
      </c>
      <c r="CQ806" t="s">
        <v>113</v>
      </c>
      <c r="CR806" t="s">
        <v>113</v>
      </c>
      <c r="CS806" t="s">
        <v>113</v>
      </c>
      <c r="CT806" t="s">
        <v>113</v>
      </c>
      <c r="CU806" t="s">
        <v>113</v>
      </c>
      <c r="CV806" t="s">
        <v>113</v>
      </c>
      <c r="CW806" t="s">
        <v>113</v>
      </c>
      <c r="CX806" t="s">
        <v>113</v>
      </c>
      <c r="CY806" t="s">
        <v>119</v>
      </c>
      <c r="CZ806" t="s">
        <v>121</v>
      </c>
    </row>
    <row r="807" spans="1:104" x14ac:dyDescent="0.3">
      <c r="A807" t="s">
        <v>4551</v>
      </c>
      <c r="B807" t="s">
        <v>4552</v>
      </c>
      <c r="C807" t="s">
        <v>124</v>
      </c>
      <c r="D807" t="s">
        <v>108</v>
      </c>
      <c r="F807" t="s">
        <v>4553</v>
      </c>
      <c r="G807" t="s">
        <v>133</v>
      </c>
      <c r="I807" t="s">
        <v>4554</v>
      </c>
      <c r="J807" t="s">
        <v>216</v>
      </c>
      <c r="K807" t="s">
        <v>161</v>
      </c>
      <c r="L807" t="s">
        <v>4555</v>
      </c>
      <c r="M807" t="s">
        <v>218</v>
      </c>
      <c r="N807">
        <v>3</v>
      </c>
      <c r="O807" t="s">
        <v>4556</v>
      </c>
      <c r="P807">
        <v>46085</v>
      </c>
      <c r="Q807" t="s">
        <v>140</v>
      </c>
      <c r="R807">
        <v>46084</v>
      </c>
      <c r="S807" t="s">
        <v>141</v>
      </c>
      <c r="T807" t="s">
        <v>2901</v>
      </c>
      <c r="U807" t="s">
        <v>112</v>
      </c>
      <c r="V807" t="s">
        <v>4143</v>
      </c>
      <c r="W807" t="s">
        <v>144</v>
      </c>
      <c r="X807" t="s">
        <v>144</v>
      </c>
      <c r="Y807" t="s">
        <v>144</v>
      </c>
      <c r="Z807" t="s">
        <v>144</v>
      </c>
      <c r="AA807" t="s">
        <v>144</v>
      </c>
      <c r="AB807" t="s">
        <v>180</v>
      </c>
      <c r="AC807" t="s">
        <v>220</v>
      </c>
      <c r="AD807" t="s">
        <v>181</v>
      </c>
      <c r="AE807">
        <v>46091</v>
      </c>
      <c r="AF807">
        <v>46091</v>
      </c>
      <c r="AG807">
        <v>46091</v>
      </c>
      <c r="AH807">
        <v>46094</v>
      </c>
      <c r="AI807">
        <v>46094</v>
      </c>
      <c r="AJ807">
        <v>46094</v>
      </c>
      <c r="AK807">
        <v>46090</v>
      </c>
      <c r="AL807">
        <v>46098</v>
      </c>
      <c r="AM807">
        <v>46098</v>
      </c>
      <c r="AN807">
        <v>46092</v>
      </c>
      <c r="AO807">
        <v>46099</v>
      </c>
      <c r="AP807">
        <v>46099</v>
      </c>
      <c r="AT807">
        <v>46088</v>
      </c>
      <c r="AU807">
        <v>46090</v>
      </c>
      <c r="AV807">
        <v>46090</v>
      </c>
      <c r="AW807">
        <v>46088</v>
      </c>
      <c r="AX807">
        <v>46090</v>
      </c>
      <c r="AY807">
        <v>46090</v>
      </c>
      <c r="AZ807">
        <v>46101</v>
      </c>
      <c r="BA807">
        <v>46101</v>
      </c>
      <c r="BB807">
        <v>46101</v>
      </c>
      <c r="BC807">
        <v>46091</v>
      </c>
      <c r="BD807">
        <v>46093</v>
      </c>
      <c r="BE807">
        <v>46093</v>
      </c>
      <c r="BF807" t="s">
        <v>196</v>
      </c>
      <c r="BG807">
        <v>46097</v>
      </c>
      <c r="BH807">
        <v>46104</v>
      </c>
      <c r="BI807">
        <v>46104</v>
      </c>
      <c r="BJ807" t="s">
        <v>180</v>
      </c>
      <c r="BK807">
        <v>50</v>
      </c>
      <c r="BL807">
        <v>46100</v>
      </c>
      <c r="BM807">
        <v>46106</v>
      </c>
      <c r="BN807">
        <v>46106</v>
      </c>
      <c r="BO807">
        <v>46103</v>
      </c>
      <c r="BP807">
        <v>46108</v>
      </c>
      <c r="BQ807">
        <v>46108</v>
      </c>
      <c r="BR807">
        <v>46107</v>
      </c>
      <c r="BS807">
        <v>46112</v>
      </c>
      <c r="BT807">
        <v>46112</v>
      </c>
      <c r="BU807">
        <v>46105</v>
      </c>
      <c r="BV807">
        <v>46110</v>
      </c>
      <c r="BW807">
        <v>46110</v>
      </c>
      <c r="BX807" t="s">
        <v>4557</v>
      </c>
      <c r="CN807" t="s">
        <v>113</v>
      </c>
      <c r="CO807" t="s">
        <v>113</v>
      </c>
      <c r="CP807" t="s">
        <v>113</v>
      </c>
      <c r="CQ807" t="s">
        <v>113</v>
      </c>
      <c r="CR807" t="s">
        <v>119</v>
      </c>
      <c r="CS807">
        <v>46085</v>
      </c>
      <c r="CT807" t="s">
        <v>151</v>
      </c>
      <c r="CU807" t="s">
        <v>113</v>
      </c>
      <c r="CV807" t="s">
        <v>113</v>
      </c>
      <c r="CW807" t="s">
        <v>113</v>
      </c>
      <c r="CX807" t="s">
        <v>113</v>
      </c>
      <c r="CY807" t="s">
        <v>183</v>
      </c>
      <c r="CZ807" t="s">
        <v>153</v>
      </c>
    </row>
    <row r="808" spans="1:104" x14ac:dyDescent="0.3">
      <c r="A808" t="s">
        <v>4558</v>
      </c>
      <c r="B808" t="s">
        <v>4559</v>
      </c>
      <c r="C808" t="s">
        <v>107</v>
      </c>
      <c r="D808" t="s">
        <v>108</v>
      </c>
      <c r="F808" t="s">
        <v>4560</v>
      </c>
      <c r="G808" t="s">
        <v>133</v>
      </c>
      <c r="I808" t="s">
        <v>4561</v>
      </c>
      <c r="J808" t="s">
        <v>216</v>
      </c>
      <c r="K808" t="s">
        <v>161</v>
      </c>
      <c r="M808" t="s">
        <v>218</v>
      </c>
      <c r="N808">
        <v>2</v>
      </c>
      <c r="O808" t="s">
        <v>1841</v>
      </c>
      <c r="P808">
        <v>46079</v>
      </c>
      <c r="Q808" t="s">
        <v>140</v>
      </c>
      <c r="R808">
        <v>46080</v>
      </c>
      <c r="S808" t="s">
        <v>252</v>
      </c>
      <c r="T808" t="s">
        <v>2901</v>
      </c>
      <c r="U808" t="s">
        <v>112</v>
      </c>
      <c r="V808" t="s">
        <v>143</v>
      </c>
      <c r="W808" t="s">
        <v>144</v>
      </c>
      <c r="X808" t="s">
        <v>144</v>
      </c>
      <c r="Y808" t="s">
        <v>144</v>
      </c>
      <c r="Z808" t="s">
        <v>144</v>
      </c>
      <c r="AA808" t="s">
        <v>144</v>
      </c>
      <c r="AB808" t="s">
        <v>145</v>
      </c>
      <c r="AC808" t="s">
        <v>220</v>
      </c>
      <c r="AD808" t="s">
        <v>147</v>
      </c>
      <c r="AE808">
        <v>46087</v>
      </c>
      <c r="AF808">
        <v>46087</v>
      </c>
      <c r="AG808">
        <v>46087</v>
      </c>
      <c r="AH808">
        <v>46090</v>
      </c>
      <c r="AI808">
        <v>46090</v>
      </c>
      <c r="AJ808">
        <v>46090</v>
      </c>
      <c r="AK808">
        <v>46092</v>
      </c>
      <c r="AL808">
        <v>46092</v>
      </c>
      <c r="AM808">
        <v>46092</v>
      </c>
      <c r="AN808">
        <v>46095</v>
      </c>
      <c r="AO808">
        <v>46095</v>
      </c>
      <c r="AP808">
        <v>46095</v>
      </c>
      <c r="AQ808" t="s">
        <v>148</v>
      </c>
      <c r="AT808">
        <v>46087</v>
      </c>
      <c r="AU808">
        <v>46087</v>
      </c>
      <c r="AV808">
        <v>46087</v>
      </c>
      <c r="AW808">
        <v>46087</v>
      </c>
      <c r="AX808">
        <v>46087</v>
      </c>
      <c r="AY808">
        <v>46087</v>
      </c>
      <c r="AZ808">
        <v>46090</v>
      </c>
      <c r="BA808">
        <v>46104</v>
      </c>
      <c r="BB808">
        <v>46104</v>
      </c>
      <c r="BC808">
        <v>46087</v>
      </c>
      <c r="BD808">
        <v>46089</v>
      </c>
      <c r="BE808">
        <v>46089</v>
      </c>
      <c r="BF808" t="s">
        <v>149</v>
      </c>
      <c r="BG808">
        <v>46069</v>
      </c>
      <c r="BH808">
        <v>46100</v>
      </c>
      <c r="BI808">
        <v>46100</v>
      </c>
      <c r="BJ808" t="s">
        <v>1649</v>
      </c>
      <c r="BL808">
        <v>46075</v>
      </c>
      <c r="BM808">
        <v>46103</v>
      </c>
      <c r="BN808">
        <v>46103</v>
      </c>
      <c r="BO808">
        <v>46079</v>
      </c>
      <c r="BP808">
        <v>46105</v>
      </c>
      <c r="BQ808">
        <v>46105</v>
      </c>
      <c r="BR808">
        <v>46086</v>
      </c>
      <c r="BS808">
        <v>46108</v>
      </c>
      <c r="BT808">
        <v>46108</v>
      </c>
      <c r="BU808">
        <v>46110</v>
      </c>
      <c r="BV808">
        <v>46108</v>
      </c>
      <c r="BW808">
        <v>46108</v>
      </c>
      <c r="BX808" t="s">
        <v>4149</v>
      </c>
      <c r="CI808">
        <v>46142</v>
      </c>
      <c r="CJ808">
        <v>46144</v>
      </c>
      <c r="CK808">
        <v>46144</v>
      </c>
      <c r="CN808" t="s">
        <v>113</v>
      </c>
      <c r="CO808" t="s">
        <v>113</v>
      </c>
      <c r="CP808" t="s">
        <v>113</v>
      </c>
      <c r="CQ808" t="s">
        <v>113</v>
      </c>
      <c r="CR808" t="s">
        <v>119</v>
      </c>
      <c r="CS808">
        <v>46079</v>
      </c>
      <c r="CT808" t="s">
        <v>151</v>
      </c>
      <c r="CU808" t="s">
        <v>113</v>
      </c>
      <c r="CV808" t="s">
        <v>113</v>
      </c>
      <c r="CW808" t="s">
        <v>113</v>
      </c>
      <c r="CX808" t="s">
        <v>113</v>
      </c>
      <c r="CY808" t="s">
        <v>152</v>
      </c>
      <c r="CZ808" t="s">
        <v>153</v>
      </c>
    </row>
    <row r="809" spans="1:104" x14ac:dyDescent="0.3">
      <c r="A809" t="s">
        <v>4562</v>
      </c>
      <c r="B809" t="s">
        <v>4563</v>
      </c>
      <c r="C809" t="s">
        <v>107</v>
      </c>
      <c r="D809" t="s">
        <v>108</v>
      </c>
      <c r="F809" t="s">
        <v>4564</v>
      </c>
      <c r="G809" t="s">
        <v>133</v>
      </c>
      <c r="I809" t="s">
        <v>4565</v>
      </c>
      <c r="J809" t="s">
        <v>216</v>
      </c>
      <c r="K809" t="s">
        <v>161</v>
      </c>
      <c r="M809" t="s">
        <v>218</v>
      </c>
      <c r="N809">
        <v>1</v>
      </c>
      <c r="O809" t="s">
        <v>1841</v>
      </c>
      <c r="P809">
        <v>46079</v>
      </c>
      <c r="Q809" t="s">
        <v>140</v>
      </c>
      <c r="R809">
        <v>46080</v>
      </c>
      <c r="S809" t="s">
        <v>252</v>
      </c>
      <c r="T809" t="s">
        <v>2901</v>
      </c>
      <c r="U809" t="s">
        <v>112</v>
      </c>
      <c r="V809" t="s">
        <v>143</v>
      </c>
      <c r="W809" t="s">
        <v>144</v>
      </c>
      <c r="X809" t="s">
        <v>144</v>
      </c>
      <c r="Y809" t="s">
        <v>144</v>
      </c>
      <c r="Z809" t="s">
        <v>144</v>
      </c>
      <c r="AA809" t="s">
        <v>144</v>
      </c>
      <c r="AB809" t="s">
        <v>145</v>
      </c>
      <c r="AC809" t="s">
        <v>220</v>
      </c>
      <c r="AD809" t="s">
        <v>147</v>
      </c>
      <c r="AE809">
        <v>46087</v>
      </c>
      <c r="AF809">
        <v>46087</v>
      </c>
      <c r="AG809">
        <v>46087</v>
      </c>
      <c r="AH809">
        <v>46090</v>
      </c>
      <c r="AI809">
        <v>46090</v>
      </c>
      <c r="AJ809">
        <v>46090</v>
      </c>
      <c r="AK809">
        <v>46092</v>
      </c>
      <c r="AL809">
        <v>46092</v>
      </c>
      <c r="AM809">
        <v>46092</v>
      </c>
      <c r="AN809">
        <v>46095</v>
      </c>
      <c r="AO809">
        <v>46095</v>
      </c>
      <c r="AP809">
        <v>46095</v>
      </c>
      <c r="AQ809" t="s">
        <v>148</v>
      </c>
      <c r="AT809">
        <v>46088</v>
      </c>
      <c r="AU809">
        <v>46090</v>
      </c>
      <c r="AV809">
        <v>46090</v>
      </c>
      <c r="AW809">
        <v>46088</v>
      </c>
      <c r="AX809">
        <v>46090</v>
      </c>
      <c r="AY809">
        <v>46090</v>
      </c>
      <c r="AZ809">
        <v>46091</v>
      </c>
      <c r="BA809">
        <v>46096</v>
      </c>
      <c r="BB809">
        <v>46096</v>
      </c>
      <c r="BC809">
        <v>46088</v>
      </c>
      <c r="BD809">
        <v>46093</v>
      </c>
      <c r="BE809">
        <v>46093</v>
      </c>
      <c r="BF809" t="s">
        <v>196</v>
      </c>
      <c r="BG809">
        <v>46095</v>
      </c>
      <c r="BH809">
        <v>46099</v>
      </c>
      <c r="BI809">
        <v>46099</v>
      </c>
      <c r="BJ809" t="s">
        <v>1649</v>
      </c>
      <c r="BL809">
        <v>46098</v>
      </c>
      <c r="BM809">
        <v>46102</v>
      </c>
      <c r="BN809">
        <v>46102</v>
      </c>
      <c r="BO809">
        <v>46100</v>
      </c>
      <c r="BP809">
        <v>46104</v>
      </c>
      <c r="BQ809">
        <v>46104</v>
      </c>
      <c r="BR809">
        <v>46111</v>
      </c>
      <c r="BS809">
        <v>46112</v>
      </c>
      <c r="BT809">
        <v>46112</v>
      </c>
      <c r="BU809">
        <v>46111</v>
      </c>
      <c r="BV809">
        <v>46105</v>
      </c>
      <c r="BW809">
        <v>46105</v>
      </c>
      <c r="BX809" t="s">
        <v>4149</v>
      </c>
      <c r="CI809">
        <v>46111</v>
      </c>
      <c r="CJ809">
        <v>46112</v>
      </c>
      <c r="CK809">
        <v>46114</v>
      </c>
      <c r="CN809" t="s">
        <v>113</v>
      </c>
      <c r="CO809" t="s">
        <v>113</v>
      </c>
      <c r="CP809" t="s">
        <v>113</v>
      </c>
      <c r="CQ809" t="s">
        <v>113</v>
      </c>
      <c r="CR809" t="s">
        <v>119</v>
      </c>
      <c r="CS809">
        <v>46079</v>
      </c>
      <c r="CT809" t="s">
        <v>151</v>
      </c>
      <c r="CU809" t="s">
        <v>113</v>
      </c>
      <c r="CV809" t="s">
        <v>113</v>
      </c>
      <c r="CW809" t="s">
        <v>113</v>
      </c>
      <c r="CX809" t="s">
        <v>113</v>
      </c>
      <c r="CY809" t="s">
        <v>152</v>
      </c>
      <c r="CZ809" t="s">
        <v>153</v>
      </c>
    </row>
    <row r="810" spans="1:104" x14ac:dyDescent="0.3">
      <c r="A810" t="s">
        <v>4566</v>
      </c>
      <c r="B810" t="s">
        <v>4567</v>
      </c>
      <c r="C810" t="s">
        <v>107</v>
      </c>
      <c r="D810" t="s">
        <v>108</v>
      </c>
      <c r="F810" t="s">
        <v>4568</v>
      </c>
      <c r="G810" t="s">
        <v>133</v>
      </c>
      <c r="I810" t="s">
        <v>4569</v>
      </c>
      <c r="J810" t="s">
        <v>216</v>
      </c>
      <c r="K810" t="s">
        <v>161</v>
      </c>
      <c r="M810" t="s">
        <v>218</v>
      </c>
      <c r="N810">
        <v>2</v>
      </c>
      <c r="O810" t="s">
        <v>1841</v>
      </c>
      <c r="P810">
        <v>46079</v>
      </c>
      <c r="Q810" t="s">
        <v>140</v>
      </c>
      <c r="R810">
        <v>46080</v>
      </c>
      <c r="S810" t="s">
        <v>252</v>
      </c>
      <c r="T810" t="s">
        <v>2901</v>
      </c>
      <c r="U810" t="s">
        <v>112</v>
      </c>
      <c r="V810" t="s">
        <v>143</v>
      </c>
      <c r="W810" t="s">
        <v>144</v>
      </c>
      <c r="X810" t="s">
        <v>144</v>
      </c>
      <c r="Y810" t="s">
        <v>144</v>
      </c>
      <c r="Z810" t="s">
        <v>144</v>
      </c>
      <c r="AA810" t="s">
        <v>144</v>
      </c>
      <c r="AB810" t="s">
        <v>145</v>
      </c>
      <c r="AC810" t="s">
        <v>220</v>
      </c>
      <c r="AD810" t="s">
        <v>147</v>
      </c>
      <c r="AE810">
        <v>46087</v>
      </c>
      <c r="AF810">
        <v>46087</v>
      </c>
      <c r="AG810">
        <v>46087</v>
      </c>
      <c r="AH810">
        <v>46090</v>
      </c>
      <c r="AI810">
        <v>46090</v>
      </c>
      <c r="AJ810">
        <v>46090</v>
      </c>
      <c r="AK810">
        <v>46087</v>
      </c>
      <c r="AL810">
        <v>46092</v>
      </c>
      <c r="AM810">
        <v>46092</v>
      </c>
      <c r="AN810">
        <v>46063</v>
      </c>
      <c r="AO810">
        <v>46095</v>
      </c>
      <c r="AP810">
        <v>46095</v>
      </c>
      <c r="AQ810" t="s">
        <v>148</v>
      </c>
      <c r="AT810">
        <v>46088</v>
      </c>
      <c r="AU810">
        <v>46090</v>
      </c>
      <c r="AV810">
        <v>46090</v>
      </c>
      <c r="AW810">
        <v>46088</v>
      </c>
      <c r="AX810">
        <v>46090</v>
      </c>
      <c r="AY810">
        <v>46090</v>
      </c>
      <c r="AZ810">
        <v>46091</v>
      </c>
      <c r="BA810">
        <v>46096</v>
      </c>
      <c r="BB810">
        <v>46096</v>
      </c>
      <c r="BC810">
        <v>46088</v>
      </c>
      <c r="BD810">
        <v>46095</v>
      </c>
      <c r="BE810">
        <v>46095</v>
      </c>
      <c r="BF810" t="s">
        <v>196</v>
      </c>
      <c r="BG810">
        <v>46095</v>
      </c>
      <c r="BH810">
        <v>46100</v>
      </c>
      <c r="BI810">
        <v>46100</v>
      </c>
      <c r="BJ810" t="s">
        <v>1649</v>
      </c>
      <c r="BL810">
        <v>46067</v>
      </c>
      <c r="BM810">
        <v>46105</v>
      </c>
      <c r="BN810">
        <v>46105</v>
      </c>
      <c r="BO810">
        <v>46103</v>
      </c>
      <c r="BP810">
        <v>46107</v>
      </c>
      <c r="BQ810">
        <v>46107</v>
      </c>
      <c r="BR810">
        <v>46104</v>
      </c>
      <c r="BS810">
        <v>46112</v>
      </c>
      <c r="BT810">
        <v>46112</v>
      </c>
      <c r="BU810">
        <v>46111</v>
      </c>
      <c r="BV810">
        <v>46111</v>
      </c>
      <c r="BW810">
        <v>46111</v>
      </c>
      <c r="BX810" t="s">
        <v>4149</v>
      </c>
      <c r="CI810">
        <v>46104</v>
      </c>
      <c r="CJ810">
        <v>46129</v>
      </c>
      <c r="CK810">
        <v>46129</v>
      </c>
      <c r="CN810" t="s">
        <v>113</v>
      </c>
      <c r="CO810" t="s">
        <v>113</v>
      </c>
      <c r="CP810" t="s">
        <v>113</v>
      </c>
      <c r="CQ810" t="s">
        <v>113</v>
      </c>
      <c r="CR810" t="s">
        <v>119</v>
      </c>
      <c r="CS810">
        <v>46079</v>
      </c>
      <c r="CT810" t="s">
        <v>151</v>
      </c>
      <c r="CU810" t="s">
        <v>113</v>
      </c>
      <c r="CV810" t="s">
        <v>113</v>
      </c>
      <c r="CW810" t="s">
        <v>113</v>
      </c>
      <c r="CX810" t="s">
        <v>113</v>
      </c>
      <c r="CY810" t="s">
        <v>152</v>
      </c>
      <c r="CZ810" t="s">
        <v>153</v>
      </c>
    </row>
    <row r="811" spans="1:104" x14ac:dyDescent="0.3">
      <c r="A811" t="s">
        <v>4570</v>
      </c>
      <c r="B811" t="s">
        <v>4571</v>
      </c>
      <c r="C811" t="s">
        <v>124</v>
      </c>
      <c r="D811" t="s">
        <v>108</v>
      </c>
      <c r="F811" t="s">
        <v>4572</v>
      </c>
      <c r="G811" t="s">
        <v>133</v>
      </c>
      <c r="I811" t="s">
        <v>4573</v>
      </c>
      <c r="J811" t="s">
        <v>216</v>
      </c>
      <c r="K811" t="s">
        <v>161</v>
      </c>
      <c r="M811" t="s">
        <v>218</v>
      </c>
      <c r="N811">
        <v>1</v>
      </c>
      <c r="O811" t="s">
        <v>1841</v>
      </c>
      <c r="P811">
        <v>46113</v>
      </c>
      <c r="Q811" t="s">
        <v>140</v>
      </c>
      <c r="R811">
        <v>46113</v>
      </c>
      <c r="S811" t="s">
        <v>252</v>
      </c>
      <c r="T811" t="s">
        <v>179</v>
      </c>
      <c r="U811" t="s">
        <v>112</v>
      </c>
      <c r="V811" t="s">
        <v>143</v>
      </c>
      <c r="W811" t="s">
        <v>144</v>
      </c>
      <c r="X811" t="s">
        <v>144</v>
      </c>
      <c r="Y811" t="s">
        <v>144</v>
      </c>
      <c r="Z811" t="s">
        <v>144</v>
      </c>
      <c r="AA811" t="s">
        <v>144</v>
      </c>
      <c r="AB811" t="s">
        <v>145</v>
      </c>
      <c r="AC811" t="s">
        <v>220</v>
      </c>
      <c r="AD811" t="s">
        <v>147</v>
      </c>
      <c r="AE811">
        <v>46087</v>
      </c>
      <c r="AF811">
        <v>46087</v>
      </c>
      <c r="AG811">
        <v>46087</v>
      </c>
      <c r="AH811">
        <v>46091</v>
      </c>
      <c r="AI811">
        <v>46092</v>
      </c>
      <c r="AJ811">
        <v>46092</v>
      </c>
      <c r="AK811">
        <v>46092</v>
      </c>
      <c r="AL811">
        <v>46092</v>
      </c>
      <c r="AM811">
        <v>46092</v>
      </c>
      <c r="AN811">
        <v>46095</v>
      </c>
      <c r="AO811">
        <v>46095</v>
      </c>
      <c r="AP811">
        <v>46095</v>
      </c>
      <c r="AT811">
        <v>46091</v>
      </c>
      <c r="AU811">
        <v>46122</v>
      </c>
      <c r="AV811">
        <v>46122</v>
      </c>
      <c r="AW811">
        <v>46091</v>
      </c>
      <c r="AX811">
        <v>46122</v>
      </c>
      <c r="AY811">
        <v>46122</v>
      </c>
      <c r="AZ811">
        <v>46091</v>
      </c>
      <c r="BA811">
        <v>46126</v>
      </c>
      <c r="BB811">
        <v>46126</v>
      </c>
      <c r="BC811">
        <v>46088</v>
      </c>
      <c r="BD811">
        <v>46123</v>
      </c>
      <c r="BE811">
        <v>46123</v>
      </c>
      <c r="BF811" t="s">
        <v>196</v>
      </c>
      <c r="BG811">
        <v>46095</v>
      </c>
      <c r="BH811">
        <v>46132</v>
      </c>
      <c r="BI811">
        <v>46132</v>
      </c>
      <c r="BJ811" t="s">
        <v>145</v>
      </c>
      <c r="BL811">
        <v>46098</v>
      </c>
      <c r="BM811">
        <v>46135</v>
      </c>
      <c r="BN811">
        <v>46135</v>
      </c>
      <c r="BO811">
        <v>46100</v>
      </c>
      <c r="BP811">
        <v>46135</v>
      </c>
      <c r="BQ811">
        <v>46135</v>
      </c>
      <c r="BR811">
        <v>46111</v>
      </c>
      <c r="BS811">
        <v>46142</v>
      </c>
      <c r="BT811">
        <v>46142</v>
      </c>
      <c r="BU811">
        <v>46111</v>
      </c>
      <c r="BV811">
        <v>46142</v>
      </c>
      <c r="BW811">
        <v>46142</v>
      </c>
      <c r="BX811" t="s">
        <v>4574</v>
      </c>
      <c r="BY811">
        <v>46132</v>
      </c>
      <c r="BZ811">
        <v>46132</v>
      </c>
      <c r="CI811">
        <v>46111</v>
      </c>
      <c r="CJ811">
        <v>46135</v>
      </c>
      <c r="CK811">
        <v>46135</v>
      </c>
      <c r="CN811" t="s">
        <v>113</v>
      </c>
      <c r="CO811" t="s">
        <v>113</v>
      </c>
      <c r="CP811" t="s">
        <v>113</v>
      </c>
      <c r="CQ811" t="s">
        <v>113</v>
      </c>
      <c r="CR811" t="s">
        <v>119</v>
      </c>
      <c r="CS811">
        <v>46113</v>
      </c>
      <c r="CT811" t="s">
        <v>151</v>
      </c>
      <c r="CU811" t="s">
        <v>113</v>
      </c>
      <c r="CV811" t="s">
        <v>113</v>
      </c>
      <c r="CW811" t="s">
        <v>113</v>
      </c>
      <c r="CX811" t="s">
        <v>113</v>
      </c>
      <c r="CY811" t="s">
        <v>152</v>
      </c>
      <c r="CZ811" t="s">
        <v>153</v>
      </c>
    </row>
    <row r="812" spans="1:104" x14ac:dyDescent="0.3">
      <c r="A812" t="s">
        <v>4575</v>
      </c>
      <c r="B812" t="s">
        <v>4576</v>
      </c>
      <c r="C812" t="s">
        <v>1098</v>
      </c>
      <c r="D812" t="s">
        <v>108</v>
      </c>
      <c r="F812" t="s">
        <v>4577</v>
      </c>
      <c r="G812" t="s">
        <v>133</v>
      </c>
      <c r="J812" t="s">
        <v>3790</v>
      </c>
      <c r="K812" t="s">
        <v>137</v>
      </c>
      <c r="L812" t="s">
        <v>4578</v>
      </c>
      <c r="M812" t="s">
        <v>218</v>
      </c>
      <c r="N812">
        <v>1</v>
      </c>
      <c r="O812" t="s">
        <v>4084</v>
      </c>
      <c r="P812">
        <v>46111</v>
      </c>
      <c r="Q812" t="s">
        <v>140</v>
      </c>
      <c r="R812">
        <v>46112</v>
      </c>
      <c r="S812" t="s">
        <v>141</v>
      </c>
      <c r="T812" t="s">
        <v>179</v>
      </c>
      <c r="U812" t="s">
        <v>112</v>
      </c>
      <c r="V812" t="s">
        <v>143</v>
      </c>
      <c r="W812" t="s">
        <v>144</v>
      </c>
      <c r="X812" t="s">
        <v>144</v>
      </c>
      <c r="Y812" t="s">
        <v>144</v>
      </c>
      <c r="Z812" t="s">
        <v>144</v>
      </c>
      <c r="AA812" t="s">
        <v>144</v>
      </c>
      <c r="AB812" t="s">
        <v>180</v>
      </c>
      <c r="AC812" t="s">
        <v>146</v>
      </c>
      <c r="AD812" t="s">
        <v>181</v>
      </c>
      <c r="AE812">
        <v>46118</v>
      </c>
      <c r="AF812">
        <v>46118</v>
      </c>
      <c r="AG812">
        <v>46120</v>
      </c>
      <c r="AH812">
        <v>46122</v>
      </c>
      <c r="AI812">
        <v>46122</v>
      </c>
      <c r="AJ812">
        <v>46122</v>
      </c>
      <c r="AK812">
        <v>46118</v>
      </c>
      <c r="AL812">
        <v>46118</v>
      </c>
      <c r="AM812">
        <v>46118</v>
      </c>
      <c r="AN812">
        <v>46122</v>
      </c>
      <c r="AO812">
        <v>46125</v>
      </c>
      <c r="AP812">
        <v>46125</v>
      </c>
      <c r="AT812">
        <v>46118</v>
      </c>
      <c r="AU812">
        <v>46118</v>
      </c>
      <c r="AV812">
        <v>46118</v>
      </c>
      <c r="AW812">
        <v>46118</v>
      </c>
      <c r="AX812">
        <v>46118</v>
      </c>
      <c r="AY812">
        <v>46118</v>
      </c>
      <c r="AZ812">
        <v>46127</v>
      </c>
      <c r="BA812">
        <v>46127</v>
      </c>
      <c r="BB812">
        <v>46127</v>
      </c>
      <c r="BC812">
        <v>46120</v>
      </c>
      <c r="BD812">
        <v>46120</v>
      </c>
      <c r="BE812">
        <v>46120</v>
      </c>
      <c r="BF812" t="s">
        <v>149</v>
      </c>
      <c r="BG812">
        <v>46126</v>
      </c>
      <c r="BH812">
        <v>46127</v>
      </c>
      <c r="BI812">
        <v>46127</v>
      </c>
      <c r="BJ812" t="s">
        <v>180</v>
      </c>
      <c r="BK812">
        <v>40</v>
      </c>
      <c r="BL812">
        <v>46131</v>
      </c>
      <c r="BM812">
        <v>46131</v>
      </c>
      <c r="BN812">
        <v>46131</v>
      </c>
      <c r="BO812">
        <v>46133</v>
      </c>
      <c r="BP812">
        <v>46132</v>
      </c>
      <c r="BQ812">
        <v>46132</v>
      </c>
      <c r="BR812">
        <v>46139</v>
      </c>
      <c r="BS812">
        <v>46139</v>
      </c>
      <c r="BT812">
        <v>46139</v>
      </c>
      <c r="BU812">
        <v>46137</v>
      </c>
      <c r="BV812">
        <v>46137</v>
      </c>
      <c r="BW812">
        <v>46137</v>
      </c>
      <c r="BX812" t="s">
        <v>4579</v>
      </c>
      <c r="CN812" t="s">
        <v>113</v>
      </c>
      <c r="CO812" t="s">
        <v>113</v>
      </c>
      <c r="CP812" t="s">
        <v>113</v>
      </c>
      <c r="CQ812" t="s">
        <v>113</v>
      </c>
      <c r="CR812" t="s">
        <v>119</v>
      </c>
      <c r="CS812">
        <v>46111</v>
      </c>
      <c r="CT812" t="s">
        <v>151</v>
      </c>
      <c r="CU812" t="s">
        <v>113</v>
      </c>
      <c r="CV812" t="s">
        <v>113</v>
      </c>
      <c r="CW812" t="s">
        <v>113</v>
      </c>
      <c r="CX812" t="s">
        <v>113</v>
      </c>
      <c r="CY812" t="s">
        <v>183</v>
      </c>
      <c r="CZ812" t="s">
        <v>153</v>
      </c>
    </row>
    <row r="813" spans="1:104" x14ac:dyDescent="0.3">
      <c r="A813" t="s">
        <v>4580</v>
      </c>
      <c r="B813" t="s">
        <v>4581</v>
      </c>
      <c r="C813" t="s">
        <v>107</v>
      </c>
      <c r="D813" t="s">
        <v>108</v>
      </c>
      <c r="F813" t="s">
        <v>4582</v>
      </c>
      <c r="G813" t="s">
        <v>133</v>
      </c>
      <c r="I813" t="s">
        <v>4583</v>
      </c>
      <c r="J813" t="s">
        <v>4111</v>
      </c>
      <c r="K813" t="s">
        <v>113</v>
      </c>
      <c r="L813" t="s">
        <v>4584</v>
      </c>
      <c r="M813" t="s">
        <v>218</v>
      </c>
      <c r="P813" t="s">
        <v>113</v>
      </c>
      <c r="Q813" t="s">
        <v>116</v>
      </c>
      <c r="S813" t="s">
        <v>117</v>
      </c>
      <c r="T813" t="s">
        <v>113</v>
      </c>
      <c r="AD813" t="s">
        <v>113</v>
      </c>
      <c r="AG813" t="s">
        <v>119</v>
      </c>
      <c r="AI813" t="s">
        <v>119</v>
      </c>
      <c r="AJ813" t="s">
        <v>119</v>
      </c>
      <c r="BK813">
        <v>50</v>
      </c>
      <c r="CN813" t="s">
        <v>113</v>
      </c>
      <c r="CO813" t="s">
        <v>113</v>
      </c>
      <c r="CP813" t="s">
        <v>113</v>
      </c>
      <c r="CQ813" t="s">
        <v>113</v>
      </c>
      <c r="CR813" t="s">
        <v>113</v>
      </c>
      <c r="CS813" t="s">
        <v>113</v>
      </c>
      <c r="CT813" t="s">
        <v>113</v>
      </c>
      <c r="CU813" t="s">
        <v>113</v>
      </c>
      <c r="CV813" t="s">
        <v>113</v>
      </c>
      <c r="CW813" t="s">
        <v>113</v>
      </c>
      <c r="CX813" t="s">
        <v>113</v>
      </c>
      <c r="CY813" t="s">
        <v>119</v>
      </c>
      <c r="CZ813" t="s">
        <v>121</v>
      </c>
    </row>
    <row r="814" spans="1:104" x14ac:dyDescent="0.3">
      <c r="A814" t="s">
        <v>4585</v>
      </c>
      <c r="B814" t="s">
        <v>4586</v>
      </c>
      <c r="C814" t="s">
        <v>292</v>
      </c>
      <c r="D814" t="s">
        <v>108</v>
      </c>
      <c r="E814" t="s">
        <v>4587</v>
      </c>
      <c r="F814" t="s">
        <v>4588</v>
      </c>
      <c r="G814" t="s">
        <v>133</v>
      </c>
      <c r="I814" t="s">
        <v>4589</v>
      </c>
      <c r="J814" t="s">
        <v>1001</v>
      </c>
      <c r="K814" t="s">
        <v>113</v>
      </c>
      <c r="L814" t="s">
        <v>4590</v>
      </c>
      <c r="M814" t="s">
        <v>218</v>
      </c>
      <c r="P814" t="s">
        <v>113</v>
      </c>
      <c r="Q814" t="s">
        <v>116</v>
      </c>
      <c r="S814" t="s">
        <v>117</v>
      </c>
      <c r="T814" t="s">
        <v>113</v>
      </c>
      <c r="U814" t="s">
        <v>113</v>
      </c>
      <c r="AD814" t="s">
        <v>113</v>
      </c>
      <c r="AG814" t="s">
        <v>119</v>
      </c>
      <c r="AI814" t="s">
        <v>119</v>
      </c>
      <c r="AJ814" t="s">
        <v>119</v>
      </c>
      <c r="BF814" t="s">
        <v>149</v>
      </c>
      <c r="BK814" t="s">
        <v>474</v>
      </c>
      <c r="CN814" t="s">
        <v>113</v>
      </c>
      <c r="CO814" t="s">
        <v>113</v>
      </c>
      <c r="CP814" t="s">
        <v>113</v>
      </c>
      <c r="CQ814" t="s">
        <v>113</v>
      </c>
      <c r="CR814" t="s">
        <v>113</v>
      </c>
      <c r="CS814" t="s">
        <v>113</v>
      </c>
      <c r="CT814" t="s">
        <v>113</v>
      </c>
      <c r="CU814" t="s">
        <v>113</v>
      </c>
      <c r="CV814" t="s">
        <v>113</v>
      </c>
      <c r="CW814" t="s">
        <v>113</v>
      </c>
      <c r="CX814" t="s">
        <v>113</v>
      </c>
      <c r="CY814" t="s">
        <v>119</v>
      </c>
      <c r="CZ814" t="s">
        <v>121</v>
      </c>
    </row>
    <row r="815" spans="1:104" x14ac:dyDescent="0.3">
      <c r="A815" t="s">
        <v>4591</v>
      </c>
      <c r="B815" t="s">
        <v>4592</v>
      </c>
      <c r="C815" t="s">
        <v>107</v>
      </c>
      <c r="D815" t="s">
        <v>108</v>
      </c>
      <c r="F815" t="s">
        <v>4593</v>
      </c>
      <c r="G815" t="s">
        <v>133</v>
      </c>
      <c r="I815" t="s">
        <v>4594</v>
      </c>
      <c r="J815" t="s">
        <v>456</v>
      </c>
      <c r="K815" t="s">
        <v>137</v>
      </c>
      <c r="L815" t="s">
        <v>4595</v>
      </c>
      <c r="M815" t="s">
        <v>218</v>
      </c>
      <c r="N815">
        <v>4</v>
      </c>
      <c r="O815" t="s">
        <v>4596</v>
      </c>
      <c r="P815">
        <v>45843</v>
      </c>
      <c r="Q815" t="s">
        <v>140</v>
      </c>
      <c r="R815">
        <v>45843</v>
      </c>
      <c r="S815" t="s">
        <v>141</v>
      </c>
      <c r="T815" t="s">
        <v>2744</v>
      </c>
      <c r="U815" t="s">
        <v>112</v>
      </c>
      <c r="V815" t="s">
        <v>21</v>
      </c>
      <c r="Z815" t="s">
        <v>312</v>
      </c>
      <c r="AB815" t="s">
        <v>387</v>
      </c>
      <c r="AC815" t="s">
        <v>2082</v>
      </c>
      <c r="AD815" t="s">
        <v>147</v>
      </c>
      <c r="AE815">
        <v>45854</v>
      </c>
      <c r="AF815">
        <v>45854</v>
      </c>
      <c r="AG815">
        <v>45854</v>
      </c>
      <c r="AH815">
        <v>45857</v>
      </c>
      <c r="AI815">
        <v>45857</v>
      </c>
      <c r="AJ815">
        <v>45857</v>
      </c>
      <c r="AK815">
        <v>45860</v>
      </c>
      <c r="AL815">
        <v>45860</v>
      </c>
      <c r="AM815">
        <v>45860</v>
      </c>
      <c r="AN815">
        <v>45862</v>
      </c>
      <c r="AO815">
        <v>45862</v>
      </c>
      <c r="AP815">
        <v>45862</v>
      </c>
      <c r="AQ815" t="s">
        <v>148</v>
      </c>
      <c r="AR815" t="s">
        <v>113</v>
      </c>
      <c r="AS815" t="s">
        <v>113</v>
      </c>
      <c r="AT815">
        <v>45852</v>
      </c>
      <c r="AU815">
        <v>45852</v>
      </c>
      <c r="AV815">
        <v>45852</v>
      </c>
      <c r="AW815">
        <v>45852</v>
      </c>
      <c r="AX815">
        <v>45852</v>
      </c>
      <c r="AY815">
        <v>45852</v>
      </c>
      <c r="AZ815">
        <v>45860</v>
      </c>
      <c r="BA815">
        <v>45860</v>
      </c>
      <c r="BB815">
        <v>45860</v>
      </c>
      <c r="BC815">
        <v>45855</v>
      </c>
      <c r="BD815">
        <v>45855</v>
      </c>
      <c r="BE815">
        <v>45855</v>
      </c>
      <c r="BF815" t="s">
        <v>149</v>
      </c>
      <c r="BG815">
        <v>45863</v>
      </c>
      <c r="BH815">
        <v>45863</v>
      </c>
      <c r="BI815">
        <v>45863</v>
      </c>
      <c r="BJ815" t="s">
        <v>387</v>
      </c>
      <c r="BK815">
        <v>40</v>
      </c>
      <c r="BL815">
        <v>45865</v>
      </c>
      <c r="BM815">
        <v>45865</v>
      </c>
      <c r="BN815">
        <v>45865</v>
      </c>
      <c r="BO815">
        <v>45866</v>
      </c>
      <c r="BP815">
        <v>45866</v>
      </c>
      <c r="BQ815">
        <v>45866</v>
      </c>
      <c r="BR815">
        <v>46081</v>
      </c>
      <c r="BS815">
        <v>46081</v>
      </c>
      <c r="BT815">
        <v>46081</v>
      </c>
      <c r="BU815">
        <v>46081</v>
      </c>
      <c r="BV815">
        <v>45870</v>
      </c>
      <c r="BW815">
        <v>45870</v>
      </c>
      <c r="BX815" t="s">
        <v>4597</v>
      </c>
      <c r="BY815">
        <v>45858</v>
      </c>
      <c r="BZ815">
        <v>45858</v>
      </c>
      <c r="CI815">
        <v>45869</v>
      </c>
      <c r="CJ815">
        <v>46081</v>
      </c>
      <c r="CN815" t="s">
        <v>113</v>
      </c>
      <c r="CO815" t="s">
        <v>113</v>
      </c>
      <c r="CP815" t="s">
        <v>113</v>
      </c>
      <c r="CQ815" t="s">
        <v>113</v>
      </c>
      <c r="CR815" t="s">
        <v>119</v>
      </c>
      <c r="CS815">
        <v>45843</v>
      </c>
      <c r="CT815" t="s">
        <v>151</v>
      </c>
      <c r="CU815" t="s">
        <v>113</v>
      </c>
      <c r="CV815" t="s">
        <v>113</v>
      </c>
      <c r="CW815" t="s">
        <v>113</v>
      </c>
      <c r="CX815" t="s">
        <v>113</v>
      </c>
      <c r="CY815" t="s">
        <v>2039</v>
      </c>
      <c r="CZ815" t="s">
        <v>153</v>
      </c>
    </row>
    <row r="816" spans="1:104" x14ac:dyDescent="0.3">
      <c r="A816" t="s">
        <v>4598</v>
      </c>
      <c r="B816" t="s">
        <v>4599</v>
      </c>
      <c r="C816" t="s">
        <v>3339</v>
      </c>
      <c r="D816" t="s">
        <v>108</v>
      </c>
      <c r="F816" t="s">
        <v>4600</v>
      </c>
      <c r="G816" t="s">
        <v>133</v>
      </c>
      <c r="I816" t="s">
        <v>4601</v>
      </c>
      <c r="J816" t="s">
        <v>456</v>
      </c>
      <c r="K816" t="s">
        <v>113</v>
      </c>
      <c r="L816" t="s">
        <v>4602</v>
      </c>
      <c r="M816" t="s">
        <v>218</v>
      </c>
      <c r="P816" t="s">
        <v>113</v>
      </c>
      <c r="Q816" t="s">
        <v>116</v>
      </c>
      <c r="S816" t="s">
        <v>117</v>
      </c>
      <c r="T816" t="s">
        <v>113</v>
      </c>
      <c r="AD816" t="s">
        <v>113</v>
      </c>
      <c r="AG816" t="s">
        <v>119</v>
      </c>
      <c r="AI816" t="s">
        <v>119</v>
      </c>
      <c r="AJ816" t="s">
        <v>119</v>
      </c>
      <c r="BK816">
        <v>40</v>
      </c>
      <c r="CN816" t="s">
        <v>113</v>
      </c>
      <c r="CO816" t="s">
        <v>113</v>
      </c>
      <c r="CP816" t="s">
        <v>113</v>
      </c>
      <c r="CQ816" t="s">
        <v>113</v>
      </c>
      <c r="CR816" t="s">
        <v>113</v>
      </c>
      <c r="CS816" t="s">
        <v>113</v>
      </c>
      <c r="CT816" t="s">
        <v>113</v>
      </c>
      <c r="CU816" t="s">
        <v>113</v>
      </c>
      <c r="CV816" t="s">
        <v>113</v>
      </c>
      <c r="CW816" t="s">
        <v>113</v>
      </c>
      <c r="CX816" t="s">
        <v>113</v>
      </c>
      <c r="CY816" t="s">
        <v>119</v>
      </c>
      <c r="CZ816" t="s">
        <v>121</v>
      </c>
    </row>
    <row r="817" spans="1:105" x14ac:dyDescent="0.3">
      <c r="A817" t="s">
        <v>4603</v>
      </c>
      <c r="B817" t="s">
        <v>4604</v>
      </c>
      <c r="C817" t="s">
        <v>883</v>
      </c>
      <c r="D817" t="s">
        <v>108</v>
      </c>
      <c r="E817" t="s">
        <v>4605</v>
      </c>
      <c r="F817" t="s">
        <v>4606</v>
      </c>
      <c r="G817" t="s">
        <v>133</v>
      </c>
      <c r="I817" t="s">
        <v>4607</v>
      </c>
      <c r="J817" t="s">
        <v>456</v>
      </c>
      <c r="K817" t="s">
        <v>113</v>
      </c>
      <c r="L817" t="s">
        <v>4608</v>
      </c>
      <c r="M817" t="s">
        <v>218</v>
      </c>
      <c r="P817" t="s">
        <v>113</v>
      </c>
      <c r="Q817" t="s">
        <v>116</v>
      </c>
      <c r="S817" t="s">
        <v>117</v>
      </c>
      <c r="T817" t="s">
        <v>113</v>
      </c>
      <c r="U817" t="s">
        <v>113</v>
      </c>
      <c r="AD817" t="s">
        <v>113</v>
      </c>
      <c r="AG817" t="s">
        <v>119</v>
      </c>
      <c r="AI817" t="s">
        <v>119</v>
      </c>
      <c r="AJ817" t="s">
        <v>119</v>
      </c>
      <c r="BK817" t="s">
        <v>474</v>
      </c>
      <c r="CN817" t="s">
        <v>113</v>
      </c>
      <c r="CO817" t="s">
        <v>113</v>
      </c>
      <c r="CP817" t="s">
        <v>113</v>
      </c>
      <c r="CQ817" t="s">
        <v>113</v>
      </c>
      <c r="CR817" t="s">
        <v>188</v>
      </c>
      <c r="CS817" t="s">
        <v>113</v>
      </c>
      <c r="CT817" t="s">
        <v>380</v>
      </c>
      <c r="CU817" t="s">
        <v>113</v>
      </c>
      <c r="CV817" t="s">
        <v>113</v>
      </c>
      <c r="CW817" t="s">
        <v>113</v>
      </c>
      <c r="CX817" t="s">
        <v>113</v>
      </c>
      <c r="CY817" t="s">
        <v>515</v>
      </c>
      <c r="CZ817" t="s">
        <v>121</v>
      </c>
    </row>
    <row r="818" spans="1:105" x14ac:dyDescent="0.3">
      <c r="A818" t="s">
        <v>4609</v>
      </c>
      <c r="B818" t="s">
        <v>4610</v>
      </c>
      <c r="C818" t="s">
        <v>213</v>
      </c>
      <c r="D818" t="s">
        <v>108</v>
      </c>
      <c r="F818" t="s">
        <v>4611</v>
      </c>
      <c r="G818" t="s">
        <v>133</v>
      </c>
      <c r="I818" t="s">
        <v>4612</v>
      </c>
      <c r="J818" t="s">
        <v>216</v>
      </c>
      <c r="K818" t="s">
        <v>161</v>
      </c>
      <c r="M818" t="s">
        <v>218</v>
      </c>
      <c r="N818">
        <v>3</v>
      </c>
      <c r="P818">
        <v>46108</v>
      </c>
      <c r="Q818" t="s">
        <v>140</v>
      </c>
      <c r="R818">
        <v>46108</v>
      </c>
      <c r="S818" t="s">
        <v>252</v>
      </c>
      <c r="T818" t="s">
        <v>179</v>
      </c>
      <c r="U818" t="s">
        <v>112</v>
      </c>
      <c r="V818" t="s">
        <v>143</v>
      </c>
      <c r="W818" t="s">
        <v>144</v>
      </c>
      <c r="X818" t="s">
        <v>144</v>
      </c>
      <c r="Y818" t="s">
        <v>144</v>
      </c>
      <c r="Z818" t="s">
        <v>144</v>
      </c>
      <c r="AA818" t="s">
        <v>144</v>
      </c>
      <c r="AB818" t="s">
        <v>145</v>
      </c>
      <c r="AC818" t="s">
        <v>220</v>
      </c>
      <c r="AD818" t="s">
        <v>147</v>
      </c>
      <c r="AE818">
        <v>46132</v>
      </c>
      <c r="AF818">
        <v>46122</v>
      </c>
      <c r="AG818">
        <v>46122</v>
      </c>
      <c r="AH818">
        <v>46135</v>
      </c>
      <c r="AI818">
        <v>46126</v>
      </c>
      <c r="AJ818">
        <v>46126</v>
      </c>
      <c r="AK818">
        <v>46132</v>
      </c>
      <c r="AL818">
        <v>46127</v>
      </c>
      <c r="AM818">
        <v>46127</v>
      </c>
      <c r="AN818">
        <v>46135</v>
      </c>
      <c r="AO818">
        <v>46132</v>
      </c>
      <c r="AP818">
        <v>46132</v>
      </c>
      <c r="AT818">
        <v>46118</v>
      </c>
      <c r="AU818">
        <v>46122</v>
      </c>
      <c r="AV818">
        <v>46122</v>
      </c>
      <c r="AW818">
        <v>46118</v>
      </c>
      <c r="AX818">
        <v>46122</v>
      </c>
      <c r="AY818">
        <v>46122</v>
      </c>
      <c r="AZ818">
        <v>46122</v>
      </c>
      <c r="BA818">
        <v>46127</v>
      </c>
      <c r="BB818">
        <v>46127</v>
      </c>
      <c r="BC818">
        <v>46120</v>
      </c>
      <c r="BD818">
        <v>46127</v>
      </c>
      <c r="BE818">
        <v>46127</v>
      </c>
      <c r="BF818" t="s">
        <v>149</v>
      </c>
      <c r="BG818">
        <v>46127</v>
      </c>
      <c r="BH818">
        <v>46136</v>
      </c>
      <c r="BI818">
        <v>46136</v>
      </c>
      <c r="BJ818" t="s">
        <v>145</v>
      </c>
      <c r="BK818">
        <v>70</v>
      </c>
      <c r="BL818">
        <v>46130</v>
      </c>
      <c r="BM818">
        <v>46137</v>
      </c>
      <c r="BN818">
        <v>46137</v>
      </c>
      <c r="BO818">
        <v>46133</v>
      </c>
      <c r="BP818">
        <v>46139</v>
      </c>
      <c r="BQ818">
        <v>46139</v>
      </c>
      <c r="BR818">
        <v>46139</v>
      </c>
      <c r="BS818">
        <v>46142</v>
      </c>
      <c r="BT818">
        <v>46142</v>
      </c>
      <c r="BU818">
        <v>46140</v>
      </c>
      <c r="BV818">
        <v>46142</v>
      </c>
      <c r="BX818" t="s">
        <v>4613</v>
      </c>
      <c r="BY818">
        <v>46122</v>
      </c>
      <c r="BZ818">
        <v>46122</v>
      </c>
      <c r="CI818">
        <v>46139</v>
      </c>
      <c r="CJ818">
        <v>46134</v>
      </c>
      <c r="CK818">
        <v>46134</v>
      </c>
      <c r="CN818" t="s">
        <v>113</v>
      </c>
      <c r="CO818" t="s">
        <v>113</v>
      </c>
      <c r="CP818" t="s">
        <v>113</v>
      </c>
      <c r="CQ818" t="s">
        <v>113</v>
      </c>
      <c r="CR818" t="s">
        <v>119</v>
      </c>
      <c r="CS818">
        <v>46108</v>
      </c>
      <c r="CT818" t="s">
        <v>151</v>
      </c>
      <c r="CU818" t="s">
        <v>113</v>
      </c>
      <c r="CV818" t="s">
        <v>113</v>
      </c>
      <c r="CW818" t="s">
        <v>113</v>
      </c>
      <c r="CX818" t="s">
        <v>113</v>
      </c>
      <c r="CY818" t="s">
        <v>152</v>
      </c>
      <c r="CZ818" t="s">
        <v>153</v>
      </c>
    </row>
    <row r="819" spans="1:105" x14ac:dyDescent="0.3">
      <c r="A819" t="s">
        <v>4614</v>
      </c>
      <c r="B819" t="s">
        <v>4615</v>
      </c>
      <c r="C819" t="s">
        <v>107</v>
      </c>
      <c r="D819" t="s">
        <v>108</v>
      </c>
      <c r="F819" t="s">
        <v>4616</v>
      </c>
      <c r="G819" t="s">
        <v>133</v>
      </c>
      <c r="I819" t="s">
        <v>4617</v>
      </c>
      <c r="J819" t="s">
        <v>216</v>
      </c>
      <c r="K819" t="s">
        <v>161</v>
      </c>
      <c r="L819" t="s">
        <v>4618</v>
      </c>
      <c r="M819" t="s">
        <v>218</v>
      </c>
      <c r="N819">
        <v>1</v>
      </c>
      <c r="O819" t="s">
        <v>4532</v>
      </c>
      <c r="P819">
        <v>46079</v>
      </c>
      <c r="Q819" t="s">
        <v>140</v>
      </c>
      <c r="R819">
        <v>46080</v>
      </c>
      <c r="S819" t="s">
        <v>141</v>
      </c>
      <c r="T819" t="s">
        <v>2901</v>
      </c>
      <c r="U819" t="s">
        <v>112</v>
      </c>
      <c r="V819" t="s">
        <v>143</v>
      </c>
      <c r="W819" t="s">
        <v>144</v>
      </c>
      <c r="X819" t="s">
        <v>144</v>
      </c>
      <c r="Y819" t="s">
        <v>144</v>
      </c>
      <c r="Z819" t="s">
        <v>144</v>
      </c>
      <c r="AA819" t="s">
        <v>144</v>
      </c>
      <c r="AB819" t="s">
        <v>1322</v>
      </c>
      <c r="AC819" t="s">
        <v>220</v>
      </c>
      <c r="AD819" t="s">
        <v>376</v>
      </c>
      <c r="AE819">
        <v>46108</v>
      </c>
      <c r="AF819">
        <v>46108</v>
      </c>
      <c r="AG819">
        <v>46087</v>
      </c>
      <c r="AH819">
        <v>46112</v>
      </c>
      <c r="AI819">
        <v>46112</v>
      </c>
      <c r="AJ819">
        <v>46091</v>
      </c>
      <c r="AK819">
        <v>46127</v>
      </c>
      <c r="AL819">
        <v>46121</v>
      </c>
      <c r="AM819">
        <v>46090</v>
      </c>
      <c r="AN819">
        <v>46131</v>
      </c>
      <c r="AO819">
        <v>46125</v>
      </c>
      <c r="AP819">
        <v>46094</v>
      </c>
      <c r="AQ819" t="s">
        <v>148</v>
      </c>
      <c r="AR819" t="s">
        <v>113</v>
      </c>
      <c r="AS819" t="s">
        <v>113</v>
      </c>
      <c r="AT819">
        <v>46090</v>
      </c>
      <c r="AU819">
        <v>46087</v>
      </c>
      <c r="AV819">
        <v>46087</v>
      </c>
      <c r="AW819">
        <v>46090</v>
      </c>
      <c r="AX819">
        <v>46087</v>
      </c>
      <c r="AY819">
        <v>46087</v>
      </c>
      <c r="AZ819">
        <v>46101</v>
      </c>
      <c r="BA819">
        <v>46101</v>
      </c>
      <c r="BB819">
        <v>46101</v>
      </c>
      <c r="BC819">
        <v>46094</v>
      </c>
      <c r="BD819">
        <v>46090</v>
      </c>
      <c r="BE819">
        <v>46090</v>
      </c>
      <c r="BF819" t="s">
        <v>196</v>
      </c>
      <c r="BG819">
        <v>46098</v>
      </c>
      <c r="BH819">
        <v>46098</v>
      </c>
      <c r="BI819">
        <v>46098</v>
      </c>
      <c r="BJ819" t="s">
        <v>1391</v>
      </c>
      <c r="BK819">
        <v>50</v>
      </c>
      <c r="BL819">
        <v>46104</v>
      </c>
      <c r="BM819">
        <v>46102</v>
      </c>
      <c r="BN819">
        <v>46102</v>
      </c>
      <c r="BO819">
        <v>46107</v>
      </c>
      <c r="BP819">
        <v>46045</v>
      </c>
      <c r="BQ819">
        <v>46045</v>
      </c>
      <c r="BR819">
        <v>46108</v>
      </c>
      <c r="BS819">
        <v>46108</v>
      </c>
      <c r="BT819">
        <v>46108</v>
      </c>
      <c r="BU819">
        <v>46105</v>
      </c>
      <c r="BV819">
        <v>46104</v>
      </c>
      <c r="BW819">
        <v>46104</v>
      </c>
      <c r="BX819" t="s">
        <v>4383</v>
      </c>
      <c r="BY819">
        <v>46085</v>
      </c>
      <c r="BZ819">
        <v>46085</v>
      </c>
      <c r="CI819">
        <v>46265</v>
      </c>
      <c r="CJ819">
        <v>46265</v>
      </c>
      <c r="CN819" t="s">
        <v>113</v>
      </c>
      <c r="CO819" t="s">
        <v>113</v>
      </c>
      <c r="CP819" t="s">
        <v>113</v>
      </c>
      <c r="CQ819" t="s">
        <v>113</v>
      </c>
      <c r="CR819" t="s">
        <v>119</v>
      </c>
      <c r="CS819">
        <v>46079</v>
      </c>
      <c r="CT819" t="s">
        <v>151</v>
      </c>
      <c r="CU819" t="s">
        <v>113</v>
      </c>
      <c r="CV819" t="s">
        <v>113</v>
      </c>
      <c r="CW819" t="s">
        <v>113</v>
      </c>
      <c r="CX819" t="s">
        <v>113</v>
      </c>
      <c r="CY819" t="s">
        <v>2050</v>
      </c>
      <c r="CZ819" t="s">
        <v>153</v>
      </c>
    </row>
    <row r="820" spans="1:105" x14ac:dyDescent="0.3">
      <c r="A820" t="s">
        <v>4619</v>
      </c>
      <c r="B820" t="s">
        <v>4620</v>
      </c>
      <c r="C820" t="s">
        <v>107</v>
      </c>
      <c r="D820" t="s">
        <v>108</v>
      </c>
      <c r="F820" t="s">
        <v>4621</v>
      </c>
      <c r="G820" t="s">
        <v>133</v>
      </c>
      <c r="I820" t="s">
        <v>4532</v>
      </c>
      <c r="J820" t="s">
        <v>216</v>
      </c>
      <c r="K820" t="s">
        <v>161</v>
      </c>
      <c r="L820" t="s">
        <v>4622</v>
      </c>
      <c r="M820" t="s">
        <v>218</v>
      </c>
      <c r="N820">
        <v>1</v>
      </c>
      <c r="O820" t="s">
        <v>4532</v>
      </c>
      <c r="P820">
        <v>46085</v>
      </c>
      <c r="Q820" t="s">
        <v>140</v>
      </c>
      <c r="R820">
        <v>46083</v>
      </c>
      <c r="S820" t="s">
        <v>141</v>
      </c>
      <c r="T820" t="s">
        <v>2901</v>
      </c>
      <c r="U820" t="s">
        <v>112</v>
      </c>
      <c r="V820" t="s">
        <v>4143</v>
      </c>
      <c r="W820" t="s">
        <v>144</v>
      </c>
      <c r="X820" t="s">
        <v>144</v>
      </c>
      <c r="Y820" t="s">
        <v>144</v>
      </c>
      <c r="Z820" t="s">
        <v>144</v>
      </c>
      <c r="AA820" t="s">
        <v>144</v>
      </c>
      <c r="AB820" t="s">
        <v>180</v>
      </c>
      <c r="AC820" t="s">
        <v>220</v>
      </c>
      <c r="AD820" t="s">
        <v>181</v>
      </c>
      <c r="AE820">
        <v>46091</v>
      </c>
      <c r="AF820">
        <v>46091</v>
      </c>
      <c r="AG820">
        <v>46091</v>
      </c>
      <c r="AH820">
        <v>46094</v>
      </c>
      <c r="AI820">
        <v>46094</v>
      </c>
      <c r="AJ820">
        <v>46094</v>
      </c>
      <c r="AK820">
        <v>46099</v>
      </c>
      <c r="AL820">
        <v>46099</v>
      </c>
      <c r="AM820">
        <v>46099</v>
      </c>
      <c r="AN820">
        <v>46103</v>
      </c>
      <c r="AO820">
        <v>46101</v>
      </c>
      <c r="AP820">
        <v>46101</v>
      </c>
      <c r="AT820">
        <v>46090</v>
      </c>
      <c r="AU820">
        <v>46090</v>
      </c>
      <c r="AV820">
        <v>46090</v>
      </c>
      <c r="AW820">
        <v>46090</v>
      </c>
      <c r="AX820">
        <v>46090</v>
      </c>
      <c r="AY820">
        <v>46090</v>
      </c>
      <c r="AZ820">
        <v>46101</v>
      </c>
      <c r="BA820">
        <v>46101</v>
      </c>
      <c r="BB820">
        <v>46101</v>
      </c>
      <c r="BC820">
        <v>46092</v>
      </c>
      <c r="BD820">
        <v>46093</v>
      </c>
      <c r="BE820">
        <v>46093</v>
      </c>
      <c r="BF820" t="s">
        <v>196</v>
      </c>
      <c r="BG820">
        <v>46098</v>
      </c>
      <c r="BH820">
        <v>46097</v>
      </c>
      <c r="BI820">
        <v>46097</v>
      </c>
      <c r="BJ820" t="s">
        <v>180</v>
      </c>
      <c r="BK820">
        <v>50</v>
      </c>
      <c r="BL820">
        <v>46102</v>
      </c>
      <c r="BM820">
        <v>46104</v>
      </c>
      <c r="BN820">
        <v>46104</v>
      </c>
      <c r="BO820">
        <v>46104</v>
      </c>
      <c r="BP820">
        <v>46106</v>
      </c>
      <c r="BQ820">
        <v>46106</v>
      </c>
      <c r="BR820">
        <v>46111</v>
      </c>
      <c r="BS820">
        <v>46111</v>
      </c>
      <c r="BT820">
        <v>46111</v>
      </c>
      <c r="BU820">
        <v>46107</v>
      </c>
      <c r="BV820">
        <v>46107</v>
      </c>
      <c r="BW820">
        <v>46107</v>
      </c>
      <c r="BX820" t="s">
        <v>4623</v>
      </c>
      <c r="CN820" t="s">
        <v>113</v>
      </c>
      <c r="CO820" t="s">
        <v>113</v>
      </c>
      <c r="CP820" t="s">
        <v>113</v>
      </c>
      <c r="CQ820" t="s">
        <v>113</v>
      </c>
      <c r="CR820" t="s">
        <v>119</v>
      </c>
      <c r="CS820">
        <v>46085</v>
      </c>
      <c r="CT820" t="s">
        <v>151</v>
      </c>
      <c r="CU820" t="s">
        <v>113</v>
      </c>
      <c r="CV820" t="s">
        <v>113</v>
      </c>
      <c r="CW820" t="s">
        <v>113</v>
      </c>
      <c r="CX820" t="s">
        <v>113</v>
      </c>
      <c r="CY820" t="s">
        <v>183</v>
      </c>
      <c r="CZ820" t="s">
        <v>153</v>
      </c>
    </row>
    <row r="821" spans="1:105" x14ac:dyDescent="0.3">
      <c r="A821" t="s">
        <v>4624</v>
      </c>
      <c r="B821" t="s">
        <v>4625</v>
      </c>
      <c r="C821" t="s">
        <v>124</v>
      </c>
      <c r="D821" t="s">
        <v>108</v>
      </c>
      <c r="F821" t="s">
        <v>4626</v>
      </c>
      <c r="G821" t="s">
        <v>133</v>
      </c>
      <c r="I821" t="s">
        <v>4627</v>
      </c>
      <c r="J821" t="s">
        <v>216</v>
      </c>
      <c r="K821" t="s">
        <v>161</v>
      </c>
      <c r="L821" t="s">
        <v>4628</v>
      </c>
      <c r="M821" t="s">
        <v>218</v>
      </c>
      <c r="N821">
        <v>3</v>
      </c>
      <c r="O821" t="s">
        <v>4532</v>
      </c>
      <c r="P821">
        <v>46079</v>
      </c>
      <c r="Q821" t="s">
        <v>140</v>
      </c>
      <c r="R821">
        <v>46080</v>
      </c>
      <c r="S821" t="s">
        <v>141</v>
      </c>
      <c r="T821" t="s">
        <v>2901</v>
      </c>
      <c r="U821" t="s">
        <v>112</v>
      </c>
      <c r="V821" t="s">
        <v>143</v>
      </c>
      <c r="W821" t="s">
        <v>144</v>
      </c>
      <c r="X821" t="s">
        <v>144</v>
      </c>
      <c r="Y821" t="s">
        <v>144</v>
      </c>
      <c r="Z821" t="s">
        <v>144</v>
      </c>
      <c r="AA821" t="s">
        <v>144</v>
      </c>
      <c r="AB821" t="s">
        <v>1322</v>
      </c>
      <c r="AC821" t="s">
        <v>220</v>
      </c>
      <c r="AD821" t="s">
        <v>376</v>
      </c>
      <c r="AE821">
        <v>46108</v>
      </c>
      <c r="AF821">
        <v>46108</v>
      </c>
      <c r="AG821">
        <v>46087</v>
      </c>
      <c r="AH821">
        <v>46112</v>
      </c>
      <c r="AI821">
        <v>46112</v>
      </c>
      <c r="AJ821">
        <v>46092</v>
      </c>
      <c r="AK821">
        <v>46127</v>
      </c>
      <c r="AL821">
        <v>46126</v>
      </c>
      <c r="AM821">
        <v>46090</v>
      </c>
      <c r="AN821">
        <v>46131</v>
      </c>
      <c r="AO821">
        <v>46130</v>
      </c>
      <c r="AP821">
        <v>46094</v>
      </c>
      <c r="AQ821" t="s">
        <v>148</v>
      </c>
      <c r="AR821" t="s">
        <v>113</v>
      </c>
      <c r="AS821" t="s">
        <v>113</v>
      </c>
      <c r="AT821">
        <v>46090</v>
      </c>
      <c r="AU821">
        <v>46087</v>
      </c>
      <c r="AV821">
        <v>46087</v>
      </c>
      <c r="AW821">
        <v>46090</v>
      </c>
      <c r="AX821">
        <v>46087</v>
      </c>
      <c r="AY821">
        <v>46087</v>
      </c>
      <c r="AZ821">
        <v>46101</v>
      </c>
      <c r="BA821">
        <v>46101</v>
      </c>
      <c r="BB821">
        <v>46101</v>
      </c>
      <c r="BC821">
        <v>46089</v>
      </c>
      <c r="BD821">
        <v>46091</v>
      </c>
      <c r="BE821">
        <v>46091</v>
      </c>
      <c r="BF821" t="s">
        <v>196</v>
      </c>
      <c r="BG821">
        <v>46098</v>
      </c>
      <c r="BH821">
        <v>46099</v>
      </c>
      <c r="BI821">
        <v>46099</v>
      </c>
      <c r="BJ821" t="s">
        <v>1391</v>
      </c>
      <c r="BK821">
        <v>50</v>
      </c>
      <c r="BL821">
        <v>46098</v>
      </c>
      <c r="BM821">
        <v>46106</v>
      </c>
      <c r="BN821">
        <v>46106</v>
      </c>
      <c r="BO821">
        <v>46110</v>
      </c>
      <c r="BP821">
        <v>46107</v>
      </c>
      <c r="BQ821">
        <v>46107</v>
      </c>
      <c r="BR821">
        <v>46108</v>
      </c>
      <c r="BS821">
        <v>46112</v>
      </c>
      <c r="BT821">
        <v>46112</v>
      </c>
      <c r="BU821">
        <v>46108</v>
      </c>
      <c r="BV821">
        <v>46112</v>
      </c>
      <c r="BW821">
        <v>46112</v>
      </c>
      <c r="BX821" t="s">
        <v>4383</v>
      </c>
      <c r="BY821">
        <v>46085</v>
      </c>
      <c r="BZ821">
        <v>46085</v>
      </c>
      <c r="CI821">
        <v>46265</v>
      </c>
      <c r="CJ821">
        <v>46265</v>
      </c>
      <c r="CN821" t="s">
        <v>113</v>
      </c>
      <c r="CO821" t="s">
        <v>113</v>
      </c>
      <c r="CP821" t="s">
        <v>113</v>
      </c>
      <c r="CQ821" t="s">
        <v>113</v>
      </c>
      <c r="CR821" t="s">
        <v>119</v>
      </c>
      <c r="CS821">
        <v>46079</v>
      </c>
      <c r="CT821" t="s">
        <v>151</v>
      </c>
      <c r="CU821" t="s">
        <v>113</v>
      </c>
      <c r="CV821" t="s">
        <v>113</v>
      </c>
      <c r="CW821" t="s">
        <v>113</v>
      </c>
      <c r="CX821" t="s">
        <v>113</v>
      </c>
      <c r="CY821" t="s">
        <v>3834</v>
      </c>
      <c r="CZ821" t="s">
        <v>153</v>
      </c>
    </row>
    <row r="822" spans="1:105" x14ac:dyDescent="0.3">
      <c r="A822" t="s">
        <v>4629</v>
      </c>
      <c r="B822" t="s">
        <v>4630</v>
      </c>
      <c r="C822" t="s">
        <v>107</v>
      </c>
      <c r="D822" t="s">
        <v>108</v>
      </c>
      <c r="F822" t="s">
        <v>4631</v>
      </c>
      <c r="G822" t="s">
        <v>133</v>
      </c>
      <c r="I822" t="s">
        <v>4632</v>
      </c>
      <c r="J822" t="s">
        <v>456</v>
      </c>
      <c r="K822" t="s">
        <v>113</v>
      </c>
      <c r="L822" t="s">
        <v>4633</v>
      </c>
      <c r="M822" t="s">
        <v>218</v>
      </c>
      <c r="P822" t="s">
        <v>113</v>
      </c>
      <c r="Q822" t="s">
        <v>116</v>
      </c>
      <c r="S822" t="s">
        <v>117</v>
      </c>
      <c r="T822" t="s">
        <v>113</v>
      </c>
      <c r="AD822" t="s">
        <v>113</v>
      </c>
      <c r="AG822" t="s">
        <v>119</v>
      </c>
      <c r="AI822" t="s">
        <v>119</v>
      </c>
      <c r="AJ822" t="s">
        <v>119</v>
      </c>
      <c r="BK822">
        <v>30</v>
      </c>
      <c r="CN822" t="s">
        <v>113</v>
      </c>
      <c r="CO822" t="s">
        <v>113</v>
      </c>
      <c r="CP822" t="s">
        <v>113</v>
      </c>
      <c r="CQ822" t="s">
        <v>113</v>
      </c>
      <c r="CR822" t="s">
        <v>188</v>
      </c>
      <c r="CS822" t="s">
        <v>113</v>
      </c>
      <c r="CT822" t="s">
        <v>380</v>
      </c>
      <c r="CU822" t="s">
        <v>113</v>
      </c>
      <c r="CV822" t="s">
        <v>113</v>
      </c>
      <c r="CW822" t="s">
        <v>113</v>
      </c>
      <c r="CX822" t="s">
        <v>113</v>
      </c>
      <c r="CY822" t="s">
        <v>515</v>
      </c>
      <c r="CZ822" t="s">
        <v>121</v>
      </c>
    </row>
    <row r="823" spans="1:105" x14ac:dyDescent="0.3">
      <c r="A823" t="s">
        <v>4634</v>
      </c>
      <c r="B823" t="s">
        <v>4635</v>
      </c>
      <c r="C823" t="s">
        <v>124</v>
      </c>
      <c r="D823" t="s">
        <v>108</v>
      </c>
      <c r="F823" t="s">
        <v>4636</v>
      </c>
      <c r="G823" t="s">
        <v>133</v>
      </c>
      <c r="I823" t="s">
        <v>4637</v>
      </c>
      <c r="J823" t="s">
        <v>4638</v>
      </c>
      <c r="K823" t="s">
        <v>161</v>
      </c>
      <c r="L823" t="s">
        <v>4639</v>
      </c>
      <c r="M823" t="s">
        <v>218</v>
      </c>
      <c r="N823">
        <v>1</v>
      </c>
      <c r="P823">
        <v>45973</v>
      </c>
      <c r="Q823" t="s">
        <v>140</v>
      </c>
      <c r="R823">
        <v>45975</v>
      </c>
      <c r="S823" t="s">
        <v>252</v>
      </c>
      <c r="T823" t="s">
        <v>2809</v>
      </c>
      <c r="U823" t="s">
        <v>112</v>
      </c>
      <c r="V823" t="s">
        <v>3807</v>
      </c>
      <c r="AB823" t="s">
        <v>180</v>
      </c>
      <c r="AC823" t="s">
        <v>146</v>
      </c>
      <c r="AD823" t="s">
        <v>147</v>
      </c>
      <c r="AE823">
        <v>45979</v>
      </c>
      <c r="AF823">
        <v>45979</v>
      </c>
      <c r="AG823">
        <v>45979</v>
      </c>
      <c r="AH823">
        <v>45981</v>
      </c>
      <c r="AI823">
        <v>45981</v>
      </c>
      <c r="AJ823">
        <v>45981</v>
      </c>
      <c r="AK823">
        <v>45995</v>
      </c>
      <c r="AL823">
        <v>45995</v>
      </c>
      <c r="AM823">
        <v>45995</v>
      </c>
      <c r="AN823">
        <v>45999</v>
      </c>
      <c r="AO823">
        <v>45999</v>
      </c>
      <c r="AP823">
        <v>45999</v>
      </c>
      <c r="AQ823" t="s">
        <v>148</v>
      </c>
      <c r="AT823">
        <v>45997</v>
      </c>
      <c r="AU823">
        <v>45997</v>
      </c>
      <c r="AV823">
        <v>45997</v>
      </c>
      <c r="AW823">
        <v>45997</v>
      </c>
      <c r="AX823">
        <v>45997</v>
      </c>
      <c r="AY823">
        <v>45997</v>
      </c>
      <c r="AZ823">
        <v>46001</v>
      </c>
      <c r="BA823">
        <v>46001</v>
      </c>
      <c r="BB823">
        <v>46001</v>
      </c>
      <c r="BC823">
        <v>46001</v>
      </c>
      <c r="BD823">
        <v>46001</v>
      </c>
      <c r="BE823">
        <v>45971</v>
      </c>
      <c r="BF823" t="s">
        <v>395</v>
      </c>
      <c r="BG823">
        <v>46015</v>
      </c>
      <c r="BH823">
        <v>46015</v>
      </c>
      <c r="BI823">
        <v>46015</v>
      </c>
      <c r="BJ823" t="s">
        <v>3719</v>
      </c>
      <c r="BK823">
        <v>70</v>
      </c>
      <c r="BL823">
        <v>46030</v>
      </c>
      <c r="BM823">
        <v>46030</v>
      </c>
      <c r="BN823">
        <v>46030</v>
      </c>
      <c r="BO823">
        <v>46033</v>
      </c>
      <c r="BP823">
        <v>46033</v>
      </c>
      <c r="BQ823">
        <v>46033</v>
      </c>
      <c r="BR823">
        <v>46037</v>
      </c>
      <c r="BS823">
        <v>46037</v>
      </c>
      <c r="BT823">
        <v>46037</v>
      </c>
      <c r="BU823">
        <v>46034</v>
      </c>
      <c r="BV823">
        <v>46037</v>
      </c>
      <c r="BW823">
        <v>46037</v>
      </c>
      <c r="BX823" t="s">
        <v>1174</v>
      </c>
      <c r="CI823">
        <v>46037</v>
      </c>
      <c r="CJ823">
        <v>46037</v>
      </c>
      <c r="CK823">
        <v>46037</v>
      </c>
      <c r="CN823" t="s">
        <v>113</v>
      </c>
      <c r="CO823" t="s">
        <v>113</v>
      </c>
      <c r="CP823" t="s">
        <v>113</v>
      </c>
      <c r="CQ823" t="s">
        <v>113</v>
      </c>
      <c r="CR823" t="s">
        <v>119</v>
      </c>
      <c r="CS823">
        <v>45973</v>
      </c>
      <c r="CT823" t="s">
        <v>151</v>
      </c>
      <c r="CU823" t="s">
        <v>113</v>
      </c>
      <c r="CV823" t="s">
        <v>113</v>
      </c>
      <c r="CW823" t="s">
        <v>113</v>
      </c>
      <c r="CX823" t="s">
        <v>113</v>
      </c>
      <c r="CY823" t="s">
        <v>183</v>
      </c>
      <c r="CZ823" t="s">
        <v>153</v>
      </c>
    </row>
    <row r="824" spans="1:105" x14ac:dyDescent="0.3">
      <c r="A824" t="s">
        <v>4640</v>
      </c>
      <c r="B824" t="s">
        <v>4641</v>
      </c>
      <c r="C824" t="s">
        <v>124</v>
      </c>
      <c r="D824" t="s">
        <v>108</v>
      </c>
      <c r="F824" t="s">
        <v>4642</v>
      </c>
      <c r="G824" t="s">
        <v>133</v>
      </c>
      <c r="I824" t="s">
        <v>4643</v>
      </c>
      <c r="J824" t="s">
        <v>4111</v>
      </c>
      <c r="K824" t="s">
        <v>113</v>
      </c>
      <c r="L824" t="s">
        <v>2017</v>
      </c>
      <c r="M824" t="s">
        <v>218</v>
      </c>
      <c r="P824" t="s">
        <v>113</v>
      </c>
      <c r="Q824" t="s">
        <v>116</v>
      </c>
      <c r="S824" t="s">
        <v>117</v>
      </c>
      <c r="T824" t="s">
        <v>113</v>
      </c>
      <c r="AD824" t="s">
        <v>113</v>
      </c>
      <c r="AG824" t="s">
        <v>119</v>
      </c>
      <c r="AI824" t="s">
        <v>119</v>
      </c>
      <c r="AJ824" t="s">
        <v>119</v>
      </c>
      <c r="BK824">
        <v>50</v>
      </c>
      <c r="CN824" t="s">
        <v>113</v>
      </c>
      <c r="CO824" t="s">
        <v>113</v>
      </c>
      <c r="CP824" t="s">
        <v>113</v>
      </c>
      <c r="CQ824" t="s">
        <v>113</v>
      </c>
      <c r="CR824" t="s">
        <v>113</v>
      </c>
      <c r="CS824" t="s">
        <v>113</v>
      </c>
      <c r="CT824" t="s">
        <v>113</v>
      </c>
      <c r="CU824" t="s">
        <v>113</v>
      </c>
      <c r="CV824" t="s">
        <v>113</v>
      </c>
      <c r="CW824" t="s">
        <v>113</v>
      </c>
      <c r="CX824" t="s">
        <v>113</v>
      </c>
      <c r="CY824" t="s">
        <v>119</v>
      </c>
      <c r="CZ824" t="s">
        <v>121</v>
      </c>
    </row>
    <row r="825" spans="1:105" x14ac:dyDescent="0.3">
      <c r="A825" t="s">
        <v>4644</v>
      </c>
      <c r="B825" t="s">
        <v>4645</v>
      </c>
      <c r="C825" t="s">
        <v>107</v>
      </c>
      <c r="D825" t="s">
        <v>108</v>
      </c>
      <c r="F825" t="s">
        <v>4646</v>
      </c>
      <c r="G825" t="s">
        <v>133</v>
      </c>
      <c r="I825" t="s">
        <v>4647</v>
      </c>
      <c r="J825" t="s">
        <v>2044</v>
      </c>
      <c r="K825" t="s">
        <v>161</v>
      </c>
      <c r="L825" t="s">
        <v>2685</v>
      </c>
      <c r="M825" t="s">
        <v>438</v>
      </c>
      <c r="N825">
        <v>3</v>
      </c>
      <c r="O825" t="s">
        <v>2046</v>
      </c>
      <c r="P825">
        <v>46234</v>
      </c>
      <c r="Q825" t="s">
        <v>140</v>
      </c>
      <c r="R825">
        <v>46238</v>
      </c>
      <c r="S825" t="s">
        <v>2453</v>
      </c>
      <c r="T825" t="s">
        <v>448</v>
      </c>
      <c r="U825" t="s">
        <v>112</v>
      </c>
      <c r="V825" t="s">
        <v>21</v>
      </c>
      <c r="W825" t="s">
        <v>144</v>
      </c>
      <c r="X825" t="s">
        <v>144</v>
      </c>
      <c r="Y825" t="s">
        <v>144</v>
      </c>
      <c r="Z825" t="s">
        <v>312</v>
      </c>
      <c r="AA825" t="s">
        <v>144</v>
      </c>
      <c r="AB825" t="s">
        <v>1322</v>
      </c>
      <c r="AC825" t="s">
        <v>220</v>
      </c>
      <c r="AD825" t="s">
        <v>376</v>
      </c>
      <c r="AE825">
        <v>46244</v>
      </c>
      <c r="AF825">
        <v>46246</v>
      </c>
      <c r="AG825">
        <v>46246</v>
      </c>
      <c r="AH825">
        <v>46251</v>
      </c>
      <c r="AI825">
        <v>46250</v>
      </c>
      <c r="AJ825">
        <v>46250</v>
      </c>
      <c r="AK825">
        <v>46248</v>
      </c>
      <c r="AL825">
        <v>46253</v>
      </c>
      <c r="AM825">
        <v>46253</v>
      </c>
      <c r="AN825">
        <v>46255</v>
      </c>
      <c r="AO825">
        <v>46259</v>
      </c>
      <c r="AP825">
        <v>46259</v>
      </c>
      <c r="AQ825" t="s">
        <v>2047</v>
      </c>
      <c r="AR825" t="s">
        <v>113</v>
      </c>
      <c r="AS825" t="s">
        <v>113</v>
      </c>
      <c r="AT825">
        <v>46246</v>
      </c>
      <c r="AU825">
        <v>46246</v>
      </c>
      <c r="AV825">
        <v>46246</v>
      </c>
      <c r="AW825">
        <v>46246</v>
      </c>
      <c r="AX825">
        <v>46249</v>
      </c>
      <c r="AY825">
        <v>46249</v>
      </c>
      <c r="AZ825">
        <v>46251</v>
      </c>
      <c r="BA825">
        <v>46256</v>
      </c>
      <c r="BB825">
        <v>46256</v>
      </c>
      <c r="BC825">
        <v>46247</v>
      </c>
      <c r="BD825">
        <v>46250</v>
      </c>
      <c r="BE825">
        <v>46250</v>
      </c>
      <c r="BF825" t="s">
        <v>2048</v>
      </c>
      <c r="BG825">
        <v>46254</v>
      </c>
      <c r="BH825">
        <v>46258</v>
      </c>
      <c r="BI825">
        <v>46258</v>
      </c>
      <c r="BJ825" t="s">
        <v>1322</v>
      </c>
      <c r="BK825" t="s">
        <v>1518</v>
      </c>
      <c r="BL825">
        <v>46257</v>
      </c>
      <c r="BM825">
        <v>46265</v>
      </c>
      <c r="BN825">
        <v>46265</v>
      </c>
      <c r="BO825">
        <v>46263</v>
      </c>
      <c r="BP825">
        <v>46267</v>
      </c>
      <c r="BR825">
        <v>46265</v>
      </c>
      <c r="BS825">
        <v>46270</v>
      </c>
      <c r="BU825">
        <v>46265</v>
      </c>
      <c r="BV825">
        <v>46270</v>
      </c>
      <c r="BX825" t="s">
        <v>2049</v>
      </c>
      <c r="CI825">
        <v>46265</v>
      </c>
      <c r="CJ825">
        <v>46265</v>
      </c>
      <c r="CN825" t="s">
        <v>113</v>
      </c>
      <c r="CO825" t="s">
        <v>113</v>
      </c>
      <c r="CP825" t="s">
        <v>113</v>
      </c>
      <c r="CQ825" t="s">
        <v>4644</v>
      </c>
      <c r="CR825">
        <v>46238</v>
      </c>
      <c r="CS825">
        <v>46234</v>
      </c>
      <c r="CT825" t="s">
        <v>151</v>
      </c>
      <c r="CU825" t="s">
        <v>170</v>
      </c>
      <c r="CV825" t="s">
        <v>144</v>
      </c>
      <c r="CW825" t="s">
        <v>171</v>
      </c>
      <c r="CX825" t="s">
        <v>1360</v>
      </c>
      <c r="CY825" t="s">
        <v>2050</v>
      </c>
      <c r="CZ825" t="s">
        <v>153</v>
      </c>
      <c r="DA825" t="s">
        <v>104</v>
      </c>
    </row>
    <row r="826" spans="1:105" x14ac:dyDescent="0.3">
      <c r="A826" t="s">
        <v>4648</v>
      </c>
      <c r="B826" t="s">
        <v>4649</v>
      </c>
      <c r="C826" t="s">
        <v>124</v>
      </c>
      <c r="D826" t="s">
        <v>108</v>
      </c>
      <c r="F826" t="s">
        <v>4650</v>
      </c>
      <c r="G826" t="s">
        <v>133</v>
      </c>
      <c r="H826" t="s">
        <v>2457</v>
      </c>
      <c r="I826" t="s">
        <v>4651</v>
      </c>
      <c r="J826" t="s">
        <v>2044</v>
      </c>
      <c r="K826" t="s">
        <v>161</v>
      </c>
      <c r="L826" t="s">
        <v>2685</v>
      </c>
      <c r="M826" t="s">
        <v>438</v>
      </c>
      <c r="N826">
        <v>4</v>
      </c>
      <c r="O826" t="s">
        <v>2459</v>
      </c>
      <c r="P826">
        <v>46234</v>
      </c>
      <c r="Q826" t="s">
        <v>140</v>
      </c>
      <c r="R826">
        <v>46238</v>
      </c>
      <c r="S826" t="s">
        <v>165</v>
      </c>
      <c r="T826" t="s">
        <v>448</v>
      </c>
      <c r="U826" t="s">
        <v>112</v>
      </c>
      <c r="V826" t="s">
        <v>143</v>
      </c>
      <c r="W826" t="s">
        <v>144</v>
      </c>
      <c r="X826" t="s">
        <v>144</v>
      </c>
      <c r="Y826" t="s">
        <v>144</v>
      </c>
      <c r="Z826" t="s">
        <v>312</v>
      </c>
      <c r="AA826" t="s">
        <v>312</v>
      </c>
      <c r="AB826" t="s">
        <v>1322</v>
      </c>
      <c r="AC826" t="s">
        <v>220</v>
      </c>
      <c r="AD826" t="s">
        <v>376</v>
      </c>
      <c r="AE826">
        <v>46244</v>
      </c>
      <c r="AF826">
        <v>46246</v>
      </c>
      <c r="AG826">
        <v>46246</v>
      </c>
      <c r="AH826">
        <v>46251</v>
      </c>
      <c r="AI826">
        <v>46250</v>
      </c>
      <c r="AJ826">
        <v>46250</v>
      </c>
      <c r="AK826">
        <v>46248</v>
      </c>
      <c r="AL826">
        <v>46259</v>
      </c>
      <c r="AM826">
        <v>46259</v>
      </c>
      <c r="AN826">
        <v>46255</v>
      </c>
      <c r="AO826">
        <v>46263</v>
      </c>
      <c r="AP826">
        <v>46262</v>
      </c>
      <c r="AQ826" t="s">
        <v>2047</v>
      </c>
      <c r="AR826" t="s">
        <v>113</v>
      </c>
      <c r="AS826" t="s">
        <v>113</v>
      </c>
      <c r="AT826">
        <v>46246</v>
      </c>
      <c r="AU826">
        <v>46246</v>
      </c>
      <c r="AV826">
        <v>46246</v>
      </c>
      <c r="AW826">
        <v>46246</v>
      </c>
      <c r="AX826">
        <v>46248</v>
      </c>
      <c r="AY826">
        <v>46248</v>
      </c>
      <c r="AZ826">
        <v>46251</v>
      </c>
      <c r="BA826">
        <v>46260</v>
      </c>
      <c r="BC826">
        <v>46247</v>
      </c>
      <c r="BD826">
        <v>46251</v>
      </c>
      <c r="BE826">
        <v>46251</v>
      </c>
      <c r="BF826" t="s">
        <v>149</v>
      </c>
      <c r="BG826">
        <v>46254</v>
      </c>
      <c r="BH826">
        <v>46263</v>
      </c>
      <c r="BJ826" t="s">
        <v>1322</v>
      </c>
      <c r="BK826" t="s">
        <v>1518</v>
      </c>
      <c r="BL826">
        <v>46257</v>
      </c>
      <c r="BM826">
        <v>46268</v>
      </c>
      <c r="BO826">
        <v>46263</v>
      </c>
      <c r="BP826">
        <v>46271</v>
      </c>
      <c r="BR826">
        <v>46265</v>
      </c>
      <c r="BS826">
        <v>46276</v>
      </c>
      <c r="BU826">
        <v>46265</v>
      </c>
      <c r="BV826">
        <v>46275</v>
      </c>
      <c r="BX826" t="s">
        <v>2049</v>
      </c>
      <c r="CI826">
        <v>46265</v>
      </c>
      <c r="CJ826">
        <v>46265</v>
      </c>
      <c r="CN826" t="s">
        <v>113</v>
      </c>
      <c r="CO826" t="s">
        <v>113</v>
      </c>
      <c r="CP826" t="s">
        <v>113</v>
      </c>
      <c r="CQ826" t="s">
        <v>113</v>
      </c>
      <c r="CR826">
        <v>46239</v>
      </c>
      <c r="CS826">
        <v>46234</v>
      </c>
      <c r="CT826" t="s">
        <v>151</v>
      </c>
      <c r="CU826" t="s">
        <v>170</v>
      </c>
      <c r="CV826" t="s">
        <v>144</v>
      </c>
      <c r="CW826" t="s">
        <v>171</v>
      </c>
      <c r="CX826" t="s">
        <v>113</v>
      </c>
      <c r="CY826" t="s">
        <v>2531</v>
      </c>
      <c r="CZ826" t="s">
        <v>119</v>
      </c>
      <c r="DA826" t="s">
        <v>104</v>
      </c>
    </row>
    <row r="827" spans="1:105" x14ac:dyDescent="0.3">
      <c r="A827" t="s">
        <v>4652</v>
      </c>
      <c r="B827" t="s">
        <v>4653</v>
      </c>
      <c r="C827" t="s">
        <v>107</v>
      </c>
      <c r="D827" t="s">
        <v>108</v>
      </c>
      <c r="F827" t="s">
        <v>4654</v>
      </c>
      <c r="G827" t="s">
        <v>133</v>
      </c>
      <c r="I827" t="s">
        <v>4655</v>
      </c>
      <c r="J827" t="s">
        <v>136</v>
      </c>
      <c r="K827" t="s">
        <v>137</v>
      </c>
      <c r="M827" t="s">
        <v>438</v>
      </c>
      <c r="N827">
        <v>1</v>
      </c>
      <c r="P827">
        <v>46085</v>
      </c>
      <c r="Q827" t="s">
        <v>140</v>
      </c>
      <c r="R827">
        <v>46086</v>
      </c>
      <c r="S827" t="s">
        <v>141</v>
      </c>
      <c r="T827" t="s">
        <v>2901</v>
      </c>
      <c r="U827" t="s">
        <v>112</v>
      </c>
      <c r="V827" t="s">
        <v>4143</v>
      </c>
      <c r="W827" t="s">
        <v>144</v>
      </c>
      <c r="X827" t="s">
        <v>144</v>
      </c>
      <c r="Y827" t="s">
        <v>144</v>
      </c>
      <c r="Z827" t="s">
        <v>144</v>
      </c>
      <c r="AA827" t="s">
        <v>144</v>
      </c>
      <c r="AB827" t="s">
        <v>387</v>
      </c>
      <c r="AC827" t="s">
        <v>1390</v>
      </c>
      <c r="AD827" t="s">
        <v>376</v>
      </c>
      <c r="AE827">
        <v>46088</v>
      </c>
      <c r="AF827">
        <v>46088</v>
      </c>
      <c r="AG827">
        <v>46088</v>
      </c>
      <c r="AH827">
        <v>46091</v>
      </c>
      <c r="AI827">
        <v>46091</v>
      </c>
      <c r="AJ827">
        <v>46091</v>
      </c>
      <c r="AK827">
        <v>46088</v>
      </c>
      <c r="AL827">
        <v>46088</v>
      </c>
      <c r="AM827">
        <v>46088</v>
      </c>
      <c r="AN827">
        <v>46091</v>
      </c>
      <c r="AO827">
        <v>46102</v>
      </c>
      <c r="AP827">
        <v>46102</v>
      </c>
      <c r="AT827">
        <v>46093</v>
      </c>
      <c r="AU827">
        <v>46090</v>
      </c>
      <c r="AV827">
        <v>46090</v>
      </c>
      <c r="AW827">
        <v>46093</v>
      </c>
      <c r="AX827">
        <v>46090</v>
      </c>
      <c r="AY827">
        <v>46090</v>
      </c>
      <c r="AZ827">
        <v>46096</v>
      </c>
      <c r="BA827">
        <v>46105</v>
      </c>
      <c r="BB827">
        <v>46105</v>
      </c>
      <c r="BC827">
        <v>46093</v>
      </c>
      <c r="BD827">
        <v>46094</v>
      </c>
      <c r="BE827">
        <v>46094</v>
      </c>
      <c r="BG827">
        <v>46101</v>
      </c>
      <c r="BH827">
        <v>46099</v>
      </c>
      <c r="BI827">
        <v>46099</v>
      </c>
      <c r="BJ827" t="s">
        <v>387</v>
      </c>
      <c r="BL827">
        <v>46104</v>
      </c>
      <c r="BM827">
        <v>46100</v>
      </c>
      <c r="BN827">
        <v>46100</v>
      </c>
      <c r="BO827">
        <v>46106</v>
      </c>
      <c r="BP827">
        <v>46102</v>
      </c>
      <c r="BQ827">
        <v>46102</v>
      </c>
      <c r="BR827">
        <v>46109</v>
      </c>
      <c r="BS827">
        <v>46112</v>
      </c>
      <c r="BT827">
        <v>46112</v>
      </c>
      <c r="BU827">
        <v>46109</v>
      </c>
      <c r="BV827">
        <v>46111</v>
      </c>
      <c r="BW827">
        <v>46111</v>
      </c>
      <c r="BX827" t="s">
        <v>4656</v>
      </c>
      <c r="BY827">
        <v>46094</v>
      </c>
      <c r="BZ827">
        <v>46094</v>
      </c>
      <c r="CI827">
        <v>46109</v>
      </c>
      <c r="CJ827">
        <v>46115</v>
      </c>
      <c r="CN827" t="s">
        <v>113</v>
      </c>
      <c r="CO827" t="s">
        <v>113</v>
      </c>
      <c r="CP827" t="s">
        <v>113</v>
      </c>
      <c r="CQ827" t="s">
        <v>113</v>
      </c>
      <c r="CR827" t="s">
        <v>119</v>
      </c>
      <c r="CS827">
        <v>46085</v>
      </c>
      <c r="CT827" t="s">
        <v>151</v>
      </c>
      <c r="CU827" t="s">
        <v>113</v>
      </c>
      <c r="CV827" t="s">
        <v>113</v>
      </c>
      <c r="CW827" t="s">
        <v>113</v>
      </c>
      <c r="CX827" t="s">
        <v>113</v>
      </c>
      <c r="CY827" t="s">
        <v>2039</v>
      </c>
      <c r="CZ827" t="s">
        <v>153</v>
      </c>
    </row>
    <row r="828" spans="1:105" x14ac:dyDescent="0.3">
      <c r="A828" t="s">
        <v>4657</v>
      </c>
      <c r="B828" t="s">
        <v>4658</v>
      </c>
      <c r="C828" t="s">
        <v>107</v>
      </c>
      <c r="D828" t="s">
        <v>108</v>
      </c>
      <c r="F828" t="s">
        <v>4659</v>
      </c>
      <c r="G828" t="s">
        <v>133</v>
      </c>
      <c r="I828" t="s">
        <v>4660</v>
      </c>
      <c r="J828" t="s">
        <v>136</v>
      </c>
      <c r="K828" t="s">
        <v>137</v>
      </c>
      <c r="L828" t="s">
        <v>4661</v>
      </c>
      <c r="M828" t="s">
        <v>438</v>
      </c>
      <c r="N828">
        <v>1</v>
      </c>
      <c r="P828">
        <v>46085</v>
      </c>
      <c r="Q828" t="s">
        <v>140</v>
      </c>
      <c r="R828">
        <v>46086</v>
      </c>
      <c r="S828" t="s">
        <v>141</v>
      </c>
      <c r="T828" t="s">
        <v>2901</v>
      </c>
      <c r="U828" t="s">
        <v>112</v>
      </c>
      <c r="V828" t="s">
        <v>4143</v>
      </c>
      <c r="W828" t="s">
        <v>144</v>
      </c>
      <c r="X828" t="s">
        <v>144</v>
      </c>
      <c r="Y828" t="s">
        <v>144</v>
      </c>
      <c r="Z828" t="s">
        <v>144</v>
      </c>
      <c r="AA828" t="s">
        <v>144</v>
      </c>
      <c r="AB828" t="s">
        <v>387</v>
      </c>
      <c r="AC828" t="s">
        <v>1390</v>
      </c>
      <c r="AD828" t="s">
        <v>376</v>
      </c>
      <c r="AE828">
        <v>46093</v>
      </c>
      <c r="AF828">
        <v>46095</v>
      </c>
      <c r="AG828">
        <v>46095</v>
      </c>
      <c r="AH828">
        <v>46097</v>
      </c>
      <c r="AI828">
        <v>46097</v>
      </c>
      <c r="AJ828">
        <v>46097</v>
      </c>
      <c r="AK828">
        <v>46093</v>
      </c>
      <c r="AL828">
        <v>46094</v>
      </c>
      <c r="AM828">
        <v>46094</v>
      </c>
      <c r="AN828">
        <v>46097</v>
      </c>
      <c r="AO828">
        <v>46097</v>
      </c>
      <c r="AP828">
        <v>46097</v>
      </c>
      <c r="AT828">
        <v>46091</v>
      </c>
      <c r="AU828">
        <v>46090</v>
      </c>
      <c r="AV828">
        <v>46090</v>
      </c>
      <c r="AW828">
        <v>46091</v>
      </c>
      <c r="AX828">
        <v>46090</v>
      </c>
      <c r="AY828">
        <v>46090</v>
      </c>
      <c r="AZ828">
        <v>46096</v>
      </c>
      <c r="BA828">
        <v>46101</v>
      </c>
      <c r="BB828">
        <v>46101</v>
      </c>
      <c r="BC828">
        <v>46093</v>
      </c>
      <c r="BD828">
        <v>46093</v>
      </c>
      <c r="BE828">
        <v>46093</v>
      </c>
      <c r="BG828">
        <v>46098</v>
      </c>
      <c r="BH828">
        <v>46099</v>
      </c>
      <c r="BI828">
        <v>46099</v>
      </c>
      <c r="BJ828" t="s">
        <v>387</v>
      </c>
      <c r="BL828">
        <v>46101</v>
      </c>
      <c r="BM828">
        <v>46102</v>
      </c>
      <c r="BN828">
        <v>46102</v>
      </c>
      <c r="BO828">
        <v>46104</v>
      </c>
      <c r="BP828">
        <v>46103</v>
      </c>
      <c r="BQ828">
        <v>46103</v>
      </c>
      <c r="BR828">
        <v>46109</v>
      </c>
      <c r="BS828">
        <v>46112</v>
      </c>
      <c r="BT828">
        <v>46112</v>
      </c>
      <c r="BU828">
        <v>46109</v>
      </c>
      <c r="BV828">
        <v>46106</v>
      </c>
      <c r="BW828">
        <v>46106</v>
      </c>
      <c r="BX828" t="s">
        <v>4656</v>
      </c>
      <c r="BY828">
        <v>46094</v>
      </c>
      <c r="BZ828">
        <v>46094</v>
      </c>
      <c r="CI828">
        <v>46109</v>
      </c>
      <c r="CJ828">
        <v>46115</v>
      </c>
      <c r="CN828" t="s">
        <v>113</v>
      </c>
      <c r="CO828" t="s">
        <v>113</v>
      </c>
      <c r="CP828" t="s">
        <v>113</v>
      </c>
      <c r="CQ828" t="s">
        <v>113</v>
      </c>
      <c r="CR828" t="s">
        <v>119</v>
      </c>
      <c r="CS828">
        <v>46085</v>
      </c>
      <c r="CT828" t="s">
        <v>151</v>
      </c>
      <c r="CU828" t="s">
        <v>113</v>
      </c>
      <c r="CV828" t="s">
        <v>113</v>
      </c>
      <c r="CW828" t="s">
        <v>113</v>
      </c>
      <c r="CX828" t="s">
        <v>113</v>
      </c>
      <c r="CY828" t="s">
        <v>2039</v>
      </c>
      <c r="CZ828" t="s">
        <v>153</v>
      </c>
    </row>
    <row r="829" spans="1:105" x14ac:dyDescent="0.3">
      <c r="A829" t="s">
        <v>4662</v>
      </c>
      <c r="B829" t="s">
        <v>4663</v>
      </c>
      <c r="C829" t="s">
        <v>107</v>
      </c>
      <c r="D829" t="s">
        <v>108</v>
      </c>
      <c r="F829" t="s">
        <v>4664</v>
      </c>
      <c r="G829" t="s">
        <v>133</v>
      </c>
      <c r="I829" t="s">
        <v>4665</v>
      </c>
      <c r="J829" t="s">
        <v>136</v>
      </c>
      <c r="K829" t="s">
        <v>137</v>
      </c>
      <c r="L829" t="s">
        <v>4661</v>
      </c>
      <c r="M829" t="s">
        <v>438</v>
      </c>
      <c r="N829">
        <v>1</v>
      </c>
      <c r="P829">
        <v>46085</v>
      </c>
      <c r="Q829" t="s">
        <v>140</v>
      </c>
      <c r="R829">
        <v>46086</v>
      </c>
      <c r="S829" t="s">
        <v>252</v>
      </c>
      <c r="T829" t="s">
        <v>2901</v>
      </c>
      <c r="U829" t="s">
        <v>112</v>
      </c>
      <c r="V829" t="s">
        <v>4143</v>
      </c>
      <c r="W829" t="s">
        <v>144</v>
      </c>
      <c r="X829" t="s">
        <v>144</v>
      </c>
      <c r="Y829" t="s">
        <v>144</v>
      </c>
      <c r="Z829" t="s">
        <v>144</v>
      </c>
      <c r="AA829" t="s">
        <v>144</v>
      </c>
      <c r="AB829" t="s">
        <v>387</v>
      </c>
      <c r="AC829" t="s">
        <v>1390</v>
      </c>
      <c r="AD829" t="s">
        <v>376</v>
      </c>
      <c r="AE829">
        <v>46093</v>
      </c>
      <c r="AF829">
        <v>46094</v>
      </c>
      <c r="AG829">
        <v>46094</v>
      </c>
      <c r="AH829">
        <v>46090</v>
      </c>
      <c r="AI829">
        <v>46097</v>
      </c>
      <c r="AJ829">
        <v>46097</v>
      </c>
      <c r="AK829">
        <v>46093</v>
      </c>
      <c r="AL829">
        <v>46094</v>
      </c>
      <c r="AM829">
        <v>46094</v>
      </c>
      <c r="AN829">
        <v>46095</v>
      </c>
      <c r="AO829">
        <v>46097</v>
      </c>
      <c r="AP829">
        <v>46097</v>
      </c>
      <c r="AT829">
        <v>46101</v>
      </c>
      <c r="AU829">
        <v>46090</v>
      </c>
      <c r="AV829">
        <v>46090</v>
      </c>
      <c r="AW829">
        <v>46101</v>
      </c>
      <c r="AX829">
        <v>46090</v>
      </c>
      <c r="AY829">
        <v>46090</v>
      </c>
      <c r="AZ829">
        <v>46096</v>
      </c>
      <c r="BA829">
        <v>46102</v>
      </c>
      <c r="BB829">
        <v>46102</v>
      </c>
      <c r="BC829">
        <v>46102</v>
      </c>
      <c r="BD829">
        <v>46094</v>
      </c>
      <c r="BE829">
        <v>46094</v>
      </c>
      <c r="BG829">
        <v>46107</v>
      </c>
      <c r="BH829">
        <v>46099</v>
      </c>
      <c r="BI829">
        <v>46099</v>
      </c>
      <c r="BJ829" t="s">
        <v>387</v>
      </c>
      <c r="BL829">
        <v>46110</v>
      </c>
      <c r="BM829">
        <v>46103</v>
      </c>
      <c r="BN829">
        <v>46103</v>
      </c>
      <c r="BO829">
        <v>46114</v>
      </c>
      <c r="BP829">
        <v>46105</v>
      </c>
      <c r="BQ829">
        <v>46105</v>
      </c>
      <c r="BR829">
        <v>46119</v>
      </c>
      <c r="BS829">
        <v>46112</v>
      </c>
      <c r="BT829">
        <v>46112</v>
      </c>
      <c r="BU829">
        <v>46109</v>
      </c>
      <c r="BV829">
        <v>46105</v>
      </c>
      <c r="BW829">
        <v>46105</v>
      </c>
      <c r="BX829" t="s">
        <v>4666</v>
      </c>
      <c r="BY829">
        <v>46094</v>
      </c>
      <c r="BZ829">
        <v>46094</v>
      </c>
      <c r="CI829">
        <v>46109</v>
      </c>
      <c r="CJ829">
        <v>46109</v>
      </c>
      <c r="CK829">
        <v>46109</v>
      </c>
      <c r="CN829" t="s">
        <v>113</v>
      </c>
      <c r="CO829" t="s">
        <v>113</v>
      </c>
      <c r="CP829" t="s">
        <v>113</v>
      </c>
      <c r="CQ829" t="s">
        <v>113</v>
      </c>
      <c r="CR829" t="s">
        <v>188</v>
      </c>
      <c r="CS829">
        <v>46085</v>
      </c>
      <c r="CT829" t="s">
        <v>380</v>
      </c>
      <c r="CU829" t="s">
        <v>113</v>
      </c>
      <c r="CV829" t="s">
        <v>113</v>
      </c>
      <c r="CW829" t="s">
        <v>113</v>
      </c>
      <c r="CX829" t="s">
        <v>113</v>
      </c>
      <c r="CY829" t="s">
        <v>2039</v>
      </c>
      <c r="CZ829" t="s">
        <v>153</v>
      </c>
    </row>
    <row r="830" spans="1:105" x14ac:dyDescent="0.3">
      <c r="A830" t="s">
        <v>4667</v>
      </c>
      <c r="B830" t="s">
        <v>4668</v>
      </c>
      <c r="C830" t="s">
        <v>107</v>
      </c>
      <c r="D830" t="s">
        <v>108</v>
      </c>
      <c r="F830" t="s">
        <v>4669</v>
      </c>
      <c r="G830" t="s">
        <v>133</v>
      </c>
      <c r="H830" t="s">
        <v>2457</v>
      </c>
      <c r="I830" t="s">
        <v>4670</v>
      </c>
      <c r="J830" t="s">
        <v>2044</v>
      </c>
      <c r="K830" t="s">
        <v>161</v>
      </c>
      <c r="L830" t="s">
        <v>2685</v>
      </c>
      <c r="M830" t="s">
        <v>438</v>
      </c>
      <c r="N830">
        <v>4</v>
      </c>
      <c r="O830" t="s">
        <v>2459</v>
      </c>
      <c r="P830">
        <v>46234</v>
      </c>
      <c r="Q830" t="s">
        <v>140</v>
      </c>
      <c r="R830">
        <v>46238</v>
      </c>
      <c r="S830" t="s">
        <v>165</v>
      </c>
      <c r="T830" t="s">
        <v>448</v>
      </c>
      <c r="U830" t="s">
        <v>112</v>
      </c>
      <c r="V830" t="s">
        <v>143</v>
      </c>
      <c r="W830" t="s">
        <v>144</v>
      </c>
      <c r="X830" t="s">
        <v>144</v>
      </c>
      <c r="Y830" t="s">
        <v>144</v>
      </c>
      <c r="Z830" t="s">
        <v>312</v>
      </c>
      <c r="AA830" t="s">
        <v>312</v>
      </c>
      <c r="AB830" t="s">
        <v>1322</v>
      </c>
      <c r="AC830" t="s">
        <v>220</v>
      </c>
      <c r="AD830" t="s">
        <v>376</v>
      </c>
      <c r="AE830">
        <v>46244</v>
      </c>
      <c r="AF830">
        <v>46246</v>
      </c>
      <c r="AG830">
        <v>46246</v>
      </c>
      <c r="AH830">
        <v>46251</v>
      </c>
      <c r="AI830" t="s">
        <v>4671</v>
      </c>
      <c r="AJ830">
        <v>46250</v>
      </c>
      <c r="AK830">
        <v>46248</v>
      </c>
      <c r="AL830">
        <v>46254</v>
      </c>
      <c r="AM830">
        <v>46254</v>
      </c>
      <c r="AN830">
        <v>46255</v>
      </c>
      <c r="AO830">
        <v>46259</v>
      </c>
      <c r="AP830">
        <v>46259</v>
      </c>
      <c r="AQ830" t="s">
        <v>2047</v>
      </c>
      <c r="AR830" t="s">
        <v>113</v>
      </c>
      <c r="AS830" t="s">
        <v>113</v>
      </c>
      <c r="AT830">
        <v>46246</v>
      </c>
      <c r="AU830">
        <v>46246</v>
      </c>
      <c r="AV830">
        <v>46246</v>
      </c>
      <c r="AW830">
        <v>46246</v>
      </c>
      <c r="AX830">
        <v>46248</v>
      </c>
      <c r="AY830">
        <v>46248</v>
      </c>
      <c r="AZ830">
        <v>46251</v>
      </c>
      <c r="BA830">
        <v>46260</v>
      </c>
      <c r="BC830">
        <v>46247</v>
      </c>
      <c r="BD830">
        <v>46249</v>
      </c>
      <c r="BE830">
        <v>46249</v>
      </c>
      <c r="BF830" t="s">
        <v>149</v>
      </c>
      <c r="BG830">
        <v>46254</v>
      </c>
      <c r="BH830">
        <v>46266</v>
      </c>
      <c r="BJ830" t="s">
        <v>1322</v>
      </c>
      <c r="BK830" t="s">
        <v>2024</v>
      </c>
      <c r="BL830">
        <v>46257</v>
      </c>
      <c r="BM830">
        <v>46271</v>
      </c>
      <c r="BO830">
        <v>46263</v>
      </c>
      <c r="BP830">
        <v>46272</v>
      </c>
      <c r="BR830">
        <v>46265</v>
      </c>
      <c r="BS830">
        <v>46276</v>
      </c>
      <c r="BU830">
        <v>46265</v>
      </c>
      <c r="BV830">
        <v>46275</v>
      </c>
      <c r="BX830" t="s">
        <v>2049</v>
      </c>
      <c r="CI830">
        <v>46265</v>
      </c>
      <c r="CJ830">
        <v>46265</v>
      </c>
      <c r="CN830" t="s">
        <v>113</v>
      </c>
      <c r="CO830" t="s">
        <v>113</v>
      </c>
      <c r="CP830" t="s">
        <v>113</v>
      </c>
      <c r="CQ830" t="s">
        <v>113</v>
      </c>
      <c r="CR830">
        <v>46238</v>
      </c>
      <c r="CS830">
        <v>46234</v>
      </c>
      <c r="CT830" t="s">
        <v>151</v>
      </c>
      <c r="CU830" t="s">
        <v>170</v>
      </c>
      <c r="CV830" t="s">
        <v>144</v>
      </c>
      <c r="CW830" t="s">
        <v>171</v>
      </c>
      <c r="CX830" t="s">
        <v>113</v>
      </c>
      <c r="CY830" t="s">
        <v>2050</v>
      </c>
      <c r="CZ830" t="s">
        <v>153</v>
      </c>
      <c r="DA830" t="s">
        <v>104</v>
      </c>
    </row>
    <row r="831" spans="1:105" x14ac:dyDescent="0.3">
      <c r="A831" t="s">
        <v>4672</v>
      </c>
      <c r="B831" t="s">
        <v>4673</v>
      </c>
      <c r="C831" t="s">
        <v>107</v>
      </c>
      <c r="D831" t="s">
        <v>108</v>
      </c>
      <c r="F831" t="s">
        <v>4674</v>
      </c>
      <c r="G831" t="s">
        <v>133</v>
      </c>
      <c r="H831" t="s">
        <v>2457</v>
      </c>
      <c r="I831" t="s">
        <v>4675</v>
      </c>
      <c r="J831" t="s">
        <v>2044</v>
      </c>
      <c r="K831" t="s">
        <v>161</v>
      </c>
      <c r="L831" t="s">
        <v>2685</v>
      </c>
      <c r="M831" t="s">
        <v>438</v>
      </c>
      <c r="N831">
        <v>4</v>
      </c>
      <c r="O831" t="s">
        <v>2459</v>
      </c>
      <c r="P831">
        <v>46234</v>
      </c>
      <c r="Q831" t="s">
        <v>140</v>
      </c>
      <c r="R831">
        <v>46238</v>
      </c>
      <c r="S831" t="s">
        <v>165</v>
      </c>
      <c r="T831" t="s">
        <v>448</v>
      </c>
      <c r="U831" t="s">
        <v>112</v>
      </c>
      <c r="V831" t="s">
        <v>143</v>
      </c>
      <c r="W831" t="s">
        <v>144</v>
      </c>
      <c r="X831" t="s">
        <v>144</v>
      </c>
      <c r="Y831" t="s">
        <v>144</v>
      </c>
      <c r="Z831" t="s">
        <v>312</v>
      </c>
      <c r="AA831" t="s">
        <v>312</v>
      </c>
      <c r="AB831" t="s">
        <v>1322</v>
      </c>
      <c r="AC831" t="s">
        <v>220</v>
      </c>
      <c r="AD831" t="s">
        <v>376</v>
      </c>
      <c r="AE831">
        <v>46244</v>
      </c>
      <c r="AF831">
        <v>46246</v>
      </c>
      <c r="AG831">
        <v>46246</v>
      </c>
      <c r="AH831">
        <v>46251</v>
      </c>
      <c r="AI831">
        <v>46250</v>
      </c>
      <c r="AJ831">
        <v>46250</v>
      </c>
      <c r="AK831">
        <v>46248</v>
      </c>
      <c r="AL831">
        <v>46259</v>
      </c>
      <c r="AM831">
        <v>46259</v>
      </c>
      <c r="AN831">
        <v>46255</v>
      </c>
      <c r="AO831">
        <v>46263</v>
      </c>
      <c r="AP831">
        <v>46263</v>
      </c>
      <c r="AQ831" t="s">
        <v>2047</v>
      </c>
      <c r="AR831" t="s">
        <v>113</v>
      </c>
      <c r="AS831" t="s">
        <v>113</v>
      </c>
      <c r="AT831">
        <v>46246</v>
      </c>
      <c r="AU831">
        <v>46246</v>
      </c>
      <c r="AV831">
        <v>46246</v>
      </c>
      <c r="AW831">
        <v>46246</v>
      </c>
      <c r="AX831">
        <v>46251</v>
      </c>
      <c r="AY831">
        <v>46251</v>
      </c>
      <c r="AZ831">
        <v>46251</v>
      </c>
      <c r="BA831">
        <v>46260</v>
      </c>
      <c r="BC831">
        <v>46247</v>
      </c>
      <c r="BD831">
        <v>46252</v>
      </c>
      <c r="BE831">
        <v>46252</v>
      </c>
      <c r="BF831" t="s">
        <v>149</v>
      </c>
      <c r="BG831">
        <v>46254</v>
      </c>
      <c r="BH831">
        <v>46268</v>
      </c>
      <c r="BJ831" t="s">
        <v>1322</v>
      </c>
      <c r="BK831" t="s">
        <v>1518</v>
      </c>
      <c r="BL831">
        <v>46257</v>
      </c>
      <c r="BM831">
        <v>46272</v>
      </c>
      <c r="BO831">
        <v>46263</v>
      </c>
      <c r="BP831">
        <v>46275</v>
      </c>
      <c r="BR831">
        <v>46265</v>
      </c>
      <c r="BS831">
        <v>46276</v>
      </c>
      <c r="BU831">
        <v>46265</v>
      </c>
      <c r="BV831">
        <v>46275</v>
      </c>
      <c r="BX831" t="s">
        <v>2049</v>
      </c>
      <c r="CI831">
        <v>46265</v>
      </c>
      <c r="CJ831">
        <v>46265</v>
      </c>
      <c r="CN831" t="s">
        <v>113</v>
      </c>
      <c r="CO831" t="s">
        <v>113</v>
      </c>
      <c r="CP831" t="s">
        <v>113</v>
      </c>
      <c r="CQ831" t="s">
        <v>113</v>
      </c>
      <c r="CR831">
        <v>46238</v>
      </c>
      <c r="CS831">
        <v>46234</v>
      </c>
      <c r="CT831" t="s">
        <v>151</v>
      </c>
      <c r="CU831" t="s">
        <v>170</v>
      </c>
      <c r="CV831" t="s">
        <v>144</v>
      </c>
      <c r="CW831" t="s">
        <v>171</v>
      </c>
      <c r="CX831" t="s">
        <v>113</v>
      </c>
      <c r="CY831" t="s">
        <v>2050</v>
      </c>
      <c r="CZ831" t="s">
        <v>153</v>
      </c>
      <c r="DA831" t="s">
        <v>104</v>
      </c>
    </row>
    <row r="832" spans="1:105" x14ac:dyDescent="0.3">
      <c r="A832" t="s">
        <v>4676</v>
      </c>
      <c r="B832" t="s">
        <v>4677</v>
      </c>
      <c r="C832" t="s">
        <v>107</v>
      </c>
      <c r="D832" t="s">
        <v>108</v>
      </c>
      <c r="F832" t="s">
        <v>4678</v>
      </c>
      <c r="G832" t="s">
        <v>247</v>
      </c>
      <c r="H832" t="s">
        <v>4679</v>
      </c>
      <c r="I832" t="s">
        <v>4680</v>
      </c>
      <c r="J832" t="s">
        <v>4681</v>
      </c>
      <c r="K832" t="s">
        <v>161</v>
      </c>
      <c r="L832" t="s">
        <v>4682</v>
      </c>
      <c r="M832" t="s">
        <v>438</v>
      </c>
      <c r="N832">
        <v>4</v>
      </c>
      <c r="O832" t="s">
        <v>4679</v>
      </c>
      <c r="P832">
        <v>46216</v>
      </c>
      <c r="Q832" t="s">
        <v>140</v>
      </c>
      <c r="R832">
        <v>46216</v>
      </c>
      <c r="S832" t="s">
        <v>265</v>
      </c>
      <c r="T832" t="s">
        <v>448</v>
      </c>
      <c r="U832" t="s">
        <v>112</v>
      </c>
      <c r="V832" t="s">
        <v>21</v>
      </c>
      <c r="W832" t="s">
        <v>144</v>
      </c>
      <c r="X832" t="s">
        <v>312</v>
      </c>
      <c r="Y832" t="s">
        <v>144</v>
      </c>
      <c r="Z832" t="s">
        <v>144</v>
      </c>
      <c r="AA832" t="s">
        <v>144</v>
      </c>
      <c r="AB832" t="s">
        <v>1322</v>
      </c>
      <c r="AC832" t="s">
        <v>146</v>
      </c>
      <c r="AD832" t="s">
        <v>376</v>
      </c>
      <c r="AE832">
        <v>46219</v>
      </c>
      <c r="AF832">
        <v>46223</v>
      </c>
      <c r="AG832">
        <v>46223</v>
      </c>
      <c r="AH832">
        <v>46226</v>
      </c>
      <c r="AI832" t="s">
        <v>1344</v>
      </c>
      <c r="AK832">
        <v>46219</v>
      </c>
      <c r="AL832">
        <v>46275</v>
      </c>
      <c r="AN832">
        <v>46226</v>
      </c>
      <c r="AO832">
        <v>46280</v>
      </c>
      <c r="AQ832" t="s">
        <v>4683</v>
      </c>
      <c r="AR832" t="s">
        <v>113</v>
      </c>
      <c r="AS832" t="s">
        <v>113</v>
      </c>
      <c r="AT832">
        <v>46223</v>
      </c>
      <c r="AU832">
        <v>46260</v>
      </c>
      <c r="AW832">
        <v>46223</v>
      </c>
      <c r="AX832">
        <v>46272</v>
      </c>
      <c r="AZ832">
        <v>46230</v>
      </c>
      <c r="BA832">
        <v>46267</v>
      </c>
      <c r="BC832">
        <v>46225</v>
      </c>
      <c r="BD832">
        <v>46273</v>
      </c>
      <c r="BF832" t="s">
        <v>196</v>
      </c>
      <c r="BG832">
        <v>46237</v>
      </c>
      <c r="BH832">
        <v>46280</v>
      </c>
      <c r="BJ832" t="s">
        <v>1322</v>
      </c>
      <c r="BK832" t="s">
        <v>4684</v>
      </c>
      <c r="BL832">
        <v>46240</v>
      </c>
      <c r="BM832">
        <v>46282</v>
      </c>
      <c r="BO832">
        <v>46246</v>
      </c>
      <c r="BP832">
        <v>46284</v>
      </c>
      <c r="BR832">
        <v>46247</v>
      </c>
      <c r="BS832">
        <v>46286</v>
      </c>
      <c r="BU832">
        <v>46247</v>
      </c>
      <c r="BV832">
        <v>46283</v>
      </c>
      <c r="BX832" t="s">
        <v>4685</v>
      </c>
      <c r="CA832">
        <v>46232</v>
      </c>
      <c r="CI832">
        <v>46232</v>
      </c>
      <c r="CJ832">
        <v>46232</v>
      </c>
      <c r="CK832">
        <v>46232</v>
      </c>
      <c r="CN832" t="s">
        <v>113</v>
      </c>
      <c r="CO832" t="s">
        <v>113</v>
      </c>
      <c r="CP832" t="s">
        <v>113</v>
      </c>
      <c r="CQ832" t="s">
        <v>4676</v>
      </c>
      <c r="CR832">
        <v>46218</v>
      </c>
      <c r="CS832">
        <v>46213</v>
      </c>
      <c r="CT832" t="s">
        <v>151</v>
      </c>
      <c r="CU832" t="s">
        <v>355</v>
      </c>
      <c r="CV832" t="s">
        <v>4686</v>
      </c>
      <c r="CW832" t="s">
        <v>4687</v>
      </c>
      <c r="CX832" t="s">
        <v>1360</v>
      </c>
      <c r="CY832" t="s">
        <v>1635</v>
      </c>
      <c r="CZ832" t="s">
        <v>289</v>
      </c>
    </row>
    <row r="833" spans="1:105" x14ac:dyDescent="0.3">
      <c r="A833" t="s">
        <v>4688</v>
      </c>
      <c r="B833" t="s">
        <v>4689</v>
      </c>
      <c r="C833" t="s">
        <v>107</v>
      </c>
      <c r="D833" t="s">
        <v>108</v>
      </c>
      <c r="F833" t="s">
        <v>4690</v>
      </c>
      <c r="G833" t="s">
        <v>133</v>
      </c>
      <c r="I833" t="s">
        <v>4691</v>
      </c>
      <c r="J833" t="s">
        <v>136</v>
      </c>
      <c r="K833" t="s">
        <v>137</v>
      </c>
      <c r="L833" t="s">
        <v>4692</v>
      </c>
      <c r="M833" t="s">
        <v>438</v>
      </c>
      <c r="N833">
        <v>1</v>
      </c>
      <c r="P833">
        <v>46065</v>
      </c>
      <c r="Q833" t="s">
        <v>140</v>
      </c>
      <c r="R833">
        <v>46075</v>
      </c>
      <c r="S833" t="s">
        <v>252</v>
      </c>
      <c r="T833" t="s">
        <v>2901</v>
      </c>
      <c r="U833" t="s">
        <v>112</v>
      </c>
      <c r="V833" t="s">
        <v>143</v>
      </c>
      <c r="W833" t="s">
        <v>144</v>
      </c>
      <c r="X833" t="s">
        <v>144</v>
      </c>
      <c r="Y833" t="s">
        <v>144</v>
      </c>
      <c r="Z833" t="s">
        <v>144</v>
      </c>
      <c r="AA833" t="s">
        <v>144</v>
      </c>
      <c r="AB833" t="s">
        <v>387</v>
      </c>
      <c r="AC833" t="s">
        <v>146</v>
      </c>
      <c r="AD833" t="s">
        <v>376</v>
      </c>
      <c r="AE833">
        <v>46085</v>
      </c>
      <c r="AF833">
        <v>46086</v>
      </c>
      <c r="AG833">
        <v>46086</v>
      </c>
      <c r="AH833">
        <v>46090</v>
      </c>
      <c r="AI833">
        <v>46090</v>
      </c>
      <c r="AJ833">
        <v>46090</v>
      </c>
      <c r="AK833">
        <v>46086</v>
      </c>
      <c r="AL833">
        <v>46086</v>
      </c>
      <c r="AM833">
        <v>46086</v>
      </c>
      <c r="AN833">
        <v>46095</v>
      </c>
      <c r="AO833">
        <v>46090</v>
      </c>
      <c r="AP833">
        <v>46090</v>
      </c>
      <c r="AT833">
        <v>46090</v>
      </c>
      <c r="AU833">
        <v>46085</v>
      </c>
      <c r="AV833">
        <v>46085</v>
      </c>
      <c r="AW833">
        <v>46090</v>
      </c>
      <c r="AX833">
        <v>46085</v>
      </c>
      <c r="AY833">
        <v>46085</v>
      </c>
      <c r="AZ833">
        <v>46093</v>
      </c>
      <c r="BA833">
        <v>46100</v>
      </c>
      <c r="BB833">
        <v>46100</v>
      </c>
      <c r="BC833">
        <v>46091</v>
      </c>
      <c r="BD833">
        <v>46088</v>
      </c>
      <c r="BE833">
        <v>46088</v>
      </c>
      <c r="BG833">
        <v>46096</v>
      </c>
      <c r="BH833">
        <v>46093</v>
      </c>
      <c r="BI833">
        <v>46093</v>
      </c>
      <c r="BJ833" t="s">
        <v>387</v>
      </c>
      <c r="BL833">
        <v>46099</v>
      </c>
      <c r="BM833">
        <v>46095</v>
      </c>
      <c r="BN833">
        <v>46095</v>
      </c>
      <c r="BO833">
        <v>46102</v>
      </c>
      <c r="BP833">
        <v>46098</v>
      </c>
      <c r="BQ833">
        <v>46098</v>
      </c>
      <c r="BR833">
        <v>46104</v>
      </c>
      <c r="BS833">
        <v>46112</v>
      </c>
      <c r="BT833">
        <v>46112</v>
      </c>
      <c r="BU833">
        <v>46104</v>
      </c>
      <c r="BV833">
        <v>46111</v>
      </c>
      <c r="BW833">
        <v>46111</v>
      </c>
      <c r="BX833" t="s">
        <v>4666</v>
      </c>
      <c r="BY833">
        <v>46094</v>
      </c>
      <c r="BZ833">
        <v>46094</v>
      </c>
      <c r="CI833">
        <v>46109</v>
      </c>
      <c r="CJ833">
        <v>46107</v>
      </c>
      <c r="CK833">
        <v>46107</v>
      </c>
      <c r="CN833" t="s">
        <v>113</v>
      </c>
      <c r="CO833" t="s">
        <v>113</v>
      </c>
      <c r="CP833" t="s">
        <v>113</v>
      </c>
      <c r="CQ833" t="s">
        <v>113</v>
      </c>
      <c r="CR833" t="s">
        <v>119</v>
      </c>
      <c r="CS833">
        <v>46065</v>
      </c>
      <c r="CT833" t="s">
        <v>151</v>
      </c>
      <c r="CU833" t="s">
        <v>113</v>
      </c>
      <c r="CV833" t="s">
        <v>113</v>
      </c>
      <c r="CW833" t="s">
        <v>113</v>
      </c>
      <c r="CX833" t="s">
        <v>113</v>
      </c>
      <c r="CY833" t="s">
        <v>2039</v>
      </c>
      <c r="CZ833" t="s">
        <v>153</v>
      </c>
    </row>
    <row r="834" spans="1:105" x14ac:dyDescent="0.3">
      <c r="A834" t="s">
        <v>4693</v>
      </c>
      <c r="B834" t="s">
        <v>4694</v>
      </c>
      <c r="C834" t="s">
        <v>107</v>
      </c>
      <c r="D834" t="s">
        <v>108</v>
      </c>
      <c r="F834" t="s">
        <v>4695</v>
      </c>
      <c r="G834" t="s">
        <v>133</v>
      </c>
      <c r="I834" t="s">
        <v>4696</v>
      </c>
      <c r="J834" t="s">
        <v>2044</v>
      </c>
      <c r="K834" t="s">
        <v>161</v>
      </c>
      <c r="L834" t="s">
        <v>4697</v>
      </c>
      <c r="M834" t="s">
        <v>438</v>
      </c>
      <c r="N834">
        <v>3</v>
      </c>
      <c r="O834" t="s">
        <v>2046</v>
      </c>
      <c r="P834">
        <v>46234</v>
      </c>
      <c r="Q834" t="s">
        <v>140</v>
      </c>
      <c r="R834">
        <v>46238</v>
      </c>
      <c r="S834" t="s">
        <v>2453</v>
      </c>
      <c r="T834" t="s">
        <v>448</v>
      </c>
      <c r="U834" t="s">
        <v>112</v>
      </c>
      <c r="V834" t="s">
        <v>21</v>
      </c>
      <c r="W834" t="s">
        <v>144</v>
      </c>
      <c r="X834" t="s">
        <v>144</v>
      </c>
      <c r="Y834" t="s">
        <v>144</v>
      </c>
      <c r="Z834" t="s">
        <v>312</v>
      </c>
      <c r="AA834" t="s">
        <v>144</v>
      </c>
      <c r="AB834" t="s">
        <v>1322</v>
      </c>
      <c r="AC834" t="s">
        <v>220</v>
      </c>
      <c r="AD834" t="s">
        <v>376</v>
      </c>
      <c r="AE834">
        <v>46244</v>
      </c>
      <c r="AF834">
        <v>46246</v>
      </c>
      <c r="AG834">
        <v>46246</v>
      </c>
      <c r="AH834">
        <v>46251</v>
      </c>
      <c r="AI834">
        <v>46249</v>
      </c>
      <c r="AJ834">
        <v>46249</v>
      </c>
      <c r="AK834">
        <v>46248</v>
      </c>
      <c r="AL834">
        <v>46255</v>
      </c>
      <c r="AM834">
        <v>46255</v>
      </c>
      <c r="AN834">
        <v>46255</v>
      </c>
      <c r="AO834">
        <v>46260</v>
      </c>
      <c r="AP834">
        <v>46260</v>
      </c>
      <c r="AQ834" t="s">
        <v>2047</v>
      </c>
      <c r="AR834" t="s">
        <v>113</v>
      </c>
      <c r="AS834" t="s">
        <v>113</v>
      </c>
      <c r="AT834">
        <v>46246</v>
      </c>
      <c r="AU834">
        <v>46246</v>
      </c>
      <c r="AV834">
        <v>46246</v>
      </c>
      <c r="AW834">
        <v>46246</v>
      </c>
      <c r="AX834">
        <v>46248</v>
      </c>
      <c r="AY834">
        <v>46248</v>
      </c>
      <c r="AZ834">
        <v>46251</v>
      </c>
      <c r="BA834">
        <v>46256</v>
      </c>
      <c r="BB834">
        <v>46256</v>
      </c>
      <c r="BC834">
        <v>46247</v>
      </c>
      <c r="BD834">
        <v>46251</v>
      </c>
      <c r="BE834">
        <v>46251</v>
      </c>
      <c r="BF834" t="s">
        <v>2048</v>
      </c>
      <c r="BG834">
        <v>46254</v>
      </c>
      <c r="BH834">
        <v>46255</v>
      </c>
      <c r="BI834">
        <v>46255</v>
      </c>
      <c r="BJ834" t="s">
        <v>1322</v>
      </c>
      <c r="BK834" t="s">
        <v>1510</v>
      </c>
      <c r="BL834">
        <v>46257</v>
      </c>
      <c r="BM834">
        <v>46265</v>
      </c>
      <c r="BN834">
        <v>46265</v>
      </c>
      <c r="BO834">
        <v>46263</v>
      </c>
      <c r="BP834">
        <v>46267</v>
      </c>
      <c r="BR834">
        <v>46265</v>
      </c>
      <c r="BS834">
        <v>46271</v>
      </c>
      <c r="BU834">
        <v>46265</v>
      </c>
      <c r="BV834">
        <v>46271</v>
      </c>
      <c r="BX834" t="s">
        <v>2049</v>
      </c>
      <c r="CI834">
        <v>46265</v>
      </c>
      <c r="CJ834">
        <v>46265</v>
      </c>
      <c r="CN834" t="s">
        <v>113</v>
      </c>
      <c r="CO834" t="s">
        <v>113</v>
      </c>
      <c r="CP834" t="s">
        <v>113</v>
      </c>
      <c r="CQ834" t="s">
        <v>4693</v>
      </c>
      <c r="CR834">
        <v>46238</v>
      </c>
      <c r="CS834">
        <v>46234</v>
      </c>
      <c r="CT834" t="s">
        <v>151</v>
      </c>
      <c r="CU834" t="s">
        <v>170</v>
      </c>
      <c r="CV834" t="s">
        <v>144</v>
      </c>
      <c r="CW834" t="s">
        <v>171</v>
      </c>
      <c r="CX834" t="s">
        <v>1360</v>
      </c>
      <c r="CY834" t="s">
        <v>2050</v>
      </c>
      <c r="CZ834" t="s">
        <v>153</v>
      </c>
      <c r="DA834" t="s">
        <v>104</v>
      </c>
    </row>
    <row r="835" spans="1:105" x14ac:dyDescent="0.3">
      <c r="A835" t="s">
        <v>4698</v>
      </c>
      <c r="B835" t="s">
        <v>4699</v>
      </c>
      <c r="C835" t="s">
        <v>107</v>
      </c>
      <c r="D835" t="s">
        <v>108</v>
      </c>
      <c r="F835" t="s">
        <v>4700</v>
      </c>
      <c r="G835" t="s">
        <v>133</v>
      </c>
      <c r="I835" t="s">
        <v>4701</v>
      </c>
      <c r="J835" t="s">
        <v>2044</v>
      </c>
      <c r="K835" t="s">
        <v>161</v>
      </c>
      <c r="L835" t="s">
        <v>4697</v>
      </c>
      <c r="M835" t="s">
        <v>438</v>
      </c>
      <c r="N835">
        <v>3</v>
      </c>
      <c r="O835" t="s">
        <v>2046</v>
      </c>
      <c r="P835">
        <v>46234</v>
      </c>
      <c r="Q835" t="s">
        <v>140</v>
      </c>
      <c r="R835">
        <v>46238</v>
      </c>
      <c r="S835" t="s">
        <v>1434</v>
      </c>
      <c r="T835" t="s">
        <v>448</v>
      </c>
      <c r="U835" t="s">
        <v>112</v>
      </c>
      <c r="V835" t="s">
        <v>21</v>
      </c>
      <c r="W835" t="s">
        <v>144</v>
      </c>
      <c r="X835" t="s">
        <v>144</v>
      </c>
      <c r="Y835" t="s">
        <v>144</v>
      </c>
      <c r="Z835" t="s">
        <v>312</v>
      </c>
      <c r="AA835" t="s">
        <v>144</v>
      </c>
      <c r="AB835" t="s">
        <v>1322</v>
      </c>
      <c r="AC835" t="s">
        <v>220</v>
      </c>
      <c r="AD835" t="s">
        <v>376</v>
      </c>
      <c r="AE835">
        <v>46244</v>
      </c>
      <c r="AF835">
        <v>46246</v>
      </c>
      <c r="AG835">
        <v>46246</v>
      </c>
      <c r="AH835">
        <v>46251</v>
      </c>
      <c r="AI835">
        <v>46249</v>
      </c>
      <c r="AJ835">
        <v>46249</v>
      </c>
      <c r="AK835">
        <v>46248</v>
      </c>
      <c r="AL835">
        <v>46255</v>
      </c>
      <c r="AM835">
        <v>46255</v>
      </c>
      <c r="AN835">
        <v>46255</v>
      </c>
      <c r="AO835">
        <v>46259</v>
      </c>
      <c r="AP835">
        <v>46259</v>
      </c>
      <c r="AQ835" t="s">
        <v>2047</v>
      </c>
      <c r="AR835" t="s">
        <v>113</v>
      </c>
      <c r="AS835" t="s">
        <v>113</v>
      </c>
      <c r="AT835">
        <v>46246</v>
      </c>
      <c r="AU835">
        <v>46246</v>
      </c>
      <c r="AV835">
        <v>46246</v>
      </c>
      <c r="AW835">
        <v>46246</v>
      </c>
      <c r="AX835">
        <v>46249</v>
      </c>
      <c r="AY835">
        <v>46249</v>
      </c>
      <c r="AZ835">
        <v>46251</v>
      </c>
      <c r="BA835">
        <v>46256</v>
      </c>
      <c r="BB835">
        <v>46256</v>
      </c>
      <c r="BC835">
        <v>46247</v>
      </c>
      <c r="BD835">
        <v>46251</v>
      </c>
      <c r="BE835">
        <v>46251</v>
      </c>
      <c r="BF835" t="s">
        <v>2048</v>
      </c>
      <c r="BG835">
        <v>46254</v>
      </c>
      <c r="BH835">
        <v>46256</v>
      </c>
      <c r="BI835">
        <v>46256</v>
      </c>
      <c r="BJ835" t="s">
        <v>1322</v>
      </c>
      <c r="BK835" t="s">
        <v>1518</v>
      </c>
      <c r="BL835">
        <v>46257</v>
      </c>
      <c r="BM835">
        <v>46261</v>
      </c>
      <c r="BN835">
        <v>46261</v>
      </c>
      <c r="BO835">
        <v>46263</v>
      </c>
      <c r="BP835">
        <v>46264</v>
      </c>
      <c r="BQ835">
        <v>46264</v>
      </c>
      <c r="BR835">
        <v>46265</v>
      </c>
      <c r="BS835">
        <v>46269</v>
      </c>
      <c r="BU835">
        <v>46265</v>
      </c>
      <c r="BV835">
        <v>46269</v>
      </c>
      <c r="BX835" t="s">
        <v>2049</v>
      </c>
      <c r="CI835">
        <v>46265</v>
      </c>
      <c r="CJ835">
        <v>46265</v>
      </c>
      <c r="CN835" t="s">
        <v>113</v>
      </c>
      <c r="CO835" t="s">
        <v>113</v>
      </c>
      <c r="CP835" t="s">
        <v>113</v>
      </c>
      <c r="CQ835" t="s">
        <v>4698</v>
      </c>
      <c r="CR835">
        <v>46238</v>
      </c>
      <c r="CS835">
        <v>46234</v>
      </c>
      <c r="CT835" t="s">
        <v>151</v>
      </c>
      <c r="CU835" t="s">
        <v>170</v>
      </c>
      <c r="CV835" t="s">
        <v>144</v>
      </c>
      <c r="CW835" t="s">
        <v>171</v>
      </c>
      <c r="CX835" t="s">
        <v>1360</v>
      </c>
      <c r="CY835" t="s">
        <v>2050</v>
      </c>
      <c r="CZ835" t="s">
        <v>153</v>
      </c>
      <c r="DA835" t="s">
        <v>104</v>
      </c>
    </row>
    <row r="836" spans="1:105" x14ac:dyDescent="0.3">
      <c r="A836" t="s">
        <v>4702</v>
      </c>
      <c r="B836" t="s">
        <v>4703</v>
      </c>
      <c r="C836" t="s">
        <v>107</v>
      </c>
      <c r="D836" t="s">
        <v>108</v>
      </c>
      <c r="F836" t="s">
        <v>4704</v>
      </c>
      <c r="G836" t="s">
        <v>133</v>
      </c>
      <c r="H836" t="s">
        <v>2457</v>
      </c>
      <c r="I836" t="s">
        <v>4705</v>
      </c>
      <c r="J836" t="s">
        <v>2044</v>
      </c>
      <c r="K836" t="s">
        <v>161</v>
      </c>
      <c r="L836" t="s">
        <v>4697</v>
      </c>
      <c r="M836" t="s">
        <v>438</v>
      </c>
      <c r="N836">
        <v>4</v>
      </c>
      <c r="O836" t="s">
        <v>2459</v>
      </c>
      <c r="P836">
        <v>46234</v>
      </c>
      <c r="Q836" t="s">
        <v>140</v>
      </c>
      <c r="R836">
        <v>46238</v>
      </c>
      <c r="S836" t="s">
        <v>165</v>
      </c>
      <c r="T836" t="s">
        <v>448</v>
      </c>
      <c r="U836" t="s">
        <v>112</v>
      </c>
      <c r="V836" t="s">
        <v>143</v>
      </c>
      <c r="W836" t="s">
        <v>144</v>
      </c>
      <c r="X836" t="s">
        <v>144</v>
      </c>
      <c r="Y836" t="s">
        <v>144</v>
      </c>
      <c r="Z836" t="s">
        <v>312</v>
      </c>
      <c r="AA836" t="s">
        <v>312</v>
      </c>
      <c r="AB836" t="s">
        <v>1322</v>
      </c>
      <c r="AC836" t="s">
        <v>220</v>
      </c>
      <c r="AD836" t="s">
        <v>376</v>
      </c>
      <c r="AE836">
        <v>46244</v>
      </c>
      <c r="AF836">
        <v>46246</v>
      </c>
      <c r="AG836">
        <v>46246</v>
      </c>
      <c r="AH836">
        <v>46251</v>
      </c>
      <c r="AI836">
        <v>46249</v>
      </c>
      <c r="AJ836">
        <v>46249</v>
      </c>
      <c r="AK836">
        <v>46248</v>
      </c>
      <c r="AL836">
        <v>46260</v>
      </c>
      <c r="AM836">
        <v>46260</v>
      </c>
      <c r="AN836">
        <v>46255</v>
      </c>
      <c r="AO836">
        <v>46262</v>
      </c>
      <c r="AP836">
        <v>46262</v>
      </c>
      <c r="AQ836" t="s">
        <v>2047</v>
      </c>
      <c r="AR836" t="s">
        <v>113</v>
      </c>
      <c r="AS836" t="s">
        <v>113</v>
      </c>
      <c r="AT836">
        <v>46246</v>
      </c>
      <c r="AU836">
        <v>46246</v>
      </c>
      <c r="AV836">
        <v>46246</v>
      </c>
      <c r="AW836">
        <v>46246</v>
      </c>
      <c r="AX836">
        <v>46252</v>
      </c>
      <c r="AY836">
        <v>46252</v>
      </c>
      <c r="AZ836">
        <v>46251</v>
      </c>
      <c r="BA836">
        <v>46260</v>
      </c>
      <c r="BC836">
        <v>46247</v>
      </c>
      <c r="BD836">
        <v>46253</v>
      </c>
      <c r="BE836">
        <v>46253</v>
      </c>
      <c r="BF836" t="s">
        <v>149</v>
      </c>
      <c r="BG836">
        <v>46254</v>
      </c>
      <c r="BH836">
        <v>46269</v>
      </c>
      <c r="BJ836" t="s">
        <v>1322</v>
      </c>
      <c r="BK836" t="s">
        <v>1518</v>
      </c>
      <c r="BL836">
        <v>46257</v>
      </c>
      <c r="BM836">
        <v>46271</v>
      </c>
      <c r="BO836">
        <v>46263</v>
      </c>
      <c r="BP836">
        <v>46273</v>
      </c>
      <c r="BR836">
        <v>46265</v>
      </c>
      <c r="BS836">
        <v>46276</v>
      </c>
      <c r="BU836">
        <v>46265</v>
      </c>
      <c r="BV836">
        <v>46275</v>
      </c>
      <c r="BX836" t="s">
        <v>2049</v>
      </c>
      <c r="CI836">
        <v>46265</v>
      </c>
      <c r="CJ836">
        <v>46265</v>
      </c>
      <c r="CN836" t="s">
        <v>113</v>
      </c>
      <c r="CO836" t="s">
        <v>113</v>
      </c>
      <c r="CP836" t="s">
        <v>113</v>
      </c>
      <c r="CQ836" t="s">
        <v>113</v>
      </c>
      <c r="CR836">
        <v>46238</v>
      </c>
      <c r="CS836">
        <v>46234</v>
      </c>
      <c r="CT836" t="s">
        <v>151</v>
      </c>
      <c r="CU836" t="s">
        <v>170</v>
      </c>
      <c r="CV836" t="s">
        <v>144</v>
      </c>
      <c r="CW836" t="s">
        <v>171</v>
      </c>
      <c r="CX836" t="s">
        <v>113</v>
      </c>
      <c r="CY836" t="s">
        <v>2050</v>
      </c>
      <c r="CZ836" t="s">
        <v>153</v>
      </c>
      <c r="DA836" t="s">
        <v>104</v>
      </c>
    </row>
    <row r="837" spans="1:105" x14ac:dyDescent="0.3">
      <c r="A837" t="s">
        <v>4706</v>
      </c>
      <c r="B837" t="s">
        <v>4707</v>
      </c>
      <c r="C837" t="s">
        <v>124</v>
      </c>
      <c r="D837" t="s">
        <v>108</v>
      </c>
      <c r="F837" t="s">
        <v>4708</v>
      </c>
      <c r="G837" t="s">
        <v>133</v>
      </c>
      <c r="H837" t="s">
        <v>1146</v>
      </c>
      <c r="I837" t="s">
        <v>4709</v>
      </c>
      <c r="J837" t="s">
        <v>136</v>
      </c>
      <c r="K837" t="s">
        <v>137</v>
      </c>
      <c r="L837" t="s">
        <v>4710</v>
      </c>
      <c r="M837" t="s">
        <v>226</v>
      </c>
      <c r="N837">
        <v>1</v>
      </c>
      <c r="O837" t="s">
        <v>1796</v>
      </c>
      <c r="P837">
        <v>46213</v>
      </c>
      <c r="Q837" t="s">
        <v>140</v>
      </c>
      <c r="R837">
        <v>46216</v>
      </c>
      <c r="S837" t="s">
        <v>374</v>
      </c>
      <c r="T837" t="s">
        <v>448</v>
      </c>
      <c r="U837" t="s">
        <v>112</v>
      </c>
      <c r="V837" t="s">
        <v>21</v>
      </c>
      <c r="W837" t="s">
        <v>144</v>
      </c>
      <c r="X837" t="s">
        <v>312</v>
      </c>
      <c r="Y837" t="s">
        <v>144</v>
      </c>
      <c r="Z837" t="s">
        <v>144</v>
      </c>
      <c r="AA837" t="s">
        <v>144</v>
      </c>
      <c r="AB837" t="s">
        <v>387</v>
      </c>
      <c r="AC837" t="s">
        <v>146</v>
      </c>
      <c r="AD837" t="s">
        <v>314</v>
      </c>
      <c r="AE837">
        <v>46219</v>
      </c>
      <c r="AF837">
        <v>46220</v>
      </c>
      <c r="AG837">
        <v>46220</v>
      </c>
      <c r="AH837">
        <v>46226</v>
      </c>
      <c r="AI837">
        <v>46234</v>
      </c>
      <c r="AJ837">
        <v>46234</v>
      </c>
      <c r="AK837">
        <v>46219</v>
      </c>
      <c r="AL837">
        <v>46233</v>
      </c>
      <c r="AM837">
        <v>46233</v>
      </c>
      <c r="AN837">
        <v>46226</v>
      </c>
      <c r="AO837">
        <v>46245</v>
      </c>
      <c r="AP837">
        <v>46245</v>
      </c>
      <c r="AQ837" t="s">
        <v>148</v>
      </c>
      <c r="AR837" t="s">
        <v>113</v>
      </c>
      <c r="AS837" t="s">
        <v>113</v>
      </c>
      <c r="AT837">
        <v>46223</v>
      </c>
      <c r="AU837">
        <v>46233</v>
      </c>
      <c r="AV837">
        <v>46233</v>
      </c>
      <c r="AW837">
        <v>46223</v>
      </c>
      <c r="AX837">
        <v>46233</v>
      </c>
      <c r="AY837">
        <v>46233</v>
      </c>
      <c r="AZ837">
        <v>46230</v>
      </c>
      <c r="BA837">
        <v>46248</v>
      </c>
      <c r="BC837">
        <v>46225</v>
      </c>
      <c r="BD837">
        <v>46240</v>
      </c>
      <c r="BE837">
        <v>46240</v>
      </c>
      <c r="BF837" t="s">
        <v>149</v>
      </c>
      <c r="BG837">
        <v>46237</v>
      </c>
      <c r="BH837">
        <v>46253</v>
      </c>
      <c r="BI837">
        <v>46253</v>
      </c>
      <c r="BJ837" t="s">
        <v>387</v>
      </c>
      <c r="BK837" t="s">
        <v>4711</v>
      </c>
      <c r="BL837">
        <v>46240</v>
      </c>
      <c r="BM837">
        <v>46269</v>
      </c>
      <c r="BO837">
        <v>46246</v>
      </c>
      <c r="BP837">
        <v>46271</v>
      </c>
      <c r="BR837">
        <v>46247</v>
      </c>
      <c r="BS837">
        <v>46268</v>
      </c>
      <c r="BU837">
        <v>46247</v>
      </c>
      <c r="BV837">
        <v>46269</v>
      </c>
      <c r="BX837" t="s">
        <v>316</v>
      </c>
      <c r="BY837">
        <v>46238</v>
      </c>
      <c r="BZ837">
        <v>46246</v>
      </c>
      <c r="CI837">
        <v>46249</v>
      </c>
      <c r="CJ837">
        <v>46262</v>
      </c>
      <c r="CN837" t="s">
        <v>113</v>
      </c>
      <c r="CO837" t="s">
        <v>113</v>
      </c>
      <c r="CP837" t="s">
        <v>113</v>
      </c>
      <c r="CQ837" t="s">
        <v>4706</v>
      </c>
      <c r="CR837">
        <v>46213</v>
      </c>
      <c r="CS837">
        <v>46206</v>
      </c>
      <c r="CT837" t="s">
        <v>151</v>
      </c>
      <c r="CU837" t="s">
        <v>170</v>
      </c>
      <c r="CV837" t="s">
        <v>144</v>
      </c>
      <c r="CW837" t="s">
        <v>171</v>
      </c>
      <c r="CX837" t="s">
        <v>1360</v>
      </c>
      <c r="CY837" t="s">
        <v>2039</v>
      </c>
      <c r="CZ837" t="s">
        <v>153</v>
      </c>
      <c r="DA837" t="s">
        <v>104</v>
      </c>
    </row>
    <row r="838" spans="1:105" x14ac:dyDescent="0.3">
      <c r="A838" t="s">
        <v>4712</v>
      </c>
      <c r="B838" t="s">
        <v>4713</v>
      </c>
      <c r="C838" t="s">
        <v>107</v>
      </c>
      <c r="D838" t="s">
        <v>108</v>
      </c>
      <c r="F838" t="s">
        <v>4714</v>
      </c>
      <c r="G838" t="s">
        <v>247</v>
      </c>
      <c r="H838" t="s">
        <v>1146</v>
      </c>
      <c r="I838" t="s">
        <v>4715</v>
      </c>
      <c r="J838" t="s">
        <v>1600</v>
      </c>
      <c r="K838" t="s">
        <v>161</v>
      </c>
      <c r="L838" t="s">
        <v>4716</v>
      </c>
      <c r="M838" t="s">
        <v>226</v>
      </c>
      <c r="N838">
        <v>3</v>
      </c>
      <c r="O838" t="s">
        <v>4717</v>
      </c>
      <c r="P838">
        <v>46142</v>
      </c>
      <c r="Q838" t="s">
        <v>140</v>
      </c>
      <c r="R838">
        <v>46142</v>
      </c>
      <c r="S838" t="s">
        <v>1330</v>
      </c>
      <c r="T838" t="s">
        <v>448</v>
      </c>
      <c r="U838" t="s">
        <v>112</v>
      </c>
      <c r="V838" t="s">
        <v>21</v>
      </c>
      <c r="W838" t="s">
        <v>144</v>
      </c>
      <c r="X838" t="s">
        <v>312</v>
      </c>
      <c r="Y838" t="s">
        <v>144</v>
      </c>
      <c r="Z838" t="s">
        <v>144</v>
      </c>
      <c r="AA838" t="s">
        <v>144</v>
      </c>
      <c r="AB838" t="s">
        <v>1322</v>
      </c>
      <c r="AC838" t="s">
        <v>146</v>
      </c>
      <c r="AD838" t="s">
        <v>376</v>
      </c>
      <c r="AE838">
        <v>46153</v>
      </c>
      <c r="AF838">
        <v>46153</v>
      </c>
      <c r="AG838">
        <v>46153</v>
      </c>
      <c r="AH838">
        <v>46156</v>
      </c>
      <c r="AI838">
        <v>46157</v>
      </c>
      <c r="AJ838">
        <v>46157</v>
      </c>
      <c r="AK838">
        <v>46157</v>
      </c>
      <c r="AL838">
        <v>46157</v>
      </c>
      <c r="AM838">
        <v>46157</v>
      </c>
      <c r="AN838">
        <v>46160</v>
      </c>
      <c r="AO838">
        <v>46161</v>
      </c>
      <c r="AP838">
        <v>46161</v>
      </c>
      <c r="AQ838" t="s">
        <v>4683</v>
      </c>
      <c r="AR838" t="s">
        <v>113</v>
      </c>
      <c r="AS838" t="s">
        <v>113</v>
      </c>
      <c r="AT838">
        <v>46149</v>
      </c>
      <c r="AU838">
        <v>46148</v>
      </c>
      <c r="AV838">
        <v>46148</v>
      </c>
      <c r="AW838">
        <v>46149</v>
      </c>
      <c r="AX838">
        <v>46148</v>
      </c>
      <c r="AY838">
        <v>46148</v>
      </c>
      <c r="AZ838">
        <v>46157</v>
      </c>
      <c r="BA838">
        <v>46158</v>
      </c>
      <c r="BB838">
        <v>46158</v>
      </c>
      <c r="BC838">
        <v>46149</v>
      </c>
      <c r="BD838">
        <v>46149</v>
      </c>
      <c r="BE838">
        <v>46149</v>
      </c>
      <c r="BF838" t="s">
        <v>149</v>
      </c>
      <c r="BG838">
        <v>46158</v>
      </c>
      <c r="BH838">
        <v>46164</v>
      </c>
      <c r="BI838">
        <v>46164</v>
      </c>
      <c r="BJ838" t="s">
        <v>1391</v>
      </c>
      <c r="BK838" t="s">
        <v>4718</v>
      </c>
      <c r="BL838">
        <v>46161</v>
      </c>
      <c r="BM838">
        <v>46169</v>
      </c>
      <c r="BN838">
        <v>46169</v>
      </c>
      <c r="BO838">
        <v>46164</v>
      </c>
      <c r="BP838">
        <v>46171</v>
      </c>
      <c r="BQ838">
        <v>46171</v>
      </c>
      <c r="BR838">
        <v>46172</v>
      </c>
      <c r="BS838">
        <v>46295</v>
      </c>
      <c r="BU838">
        <v>46171</v>
      </c>
      <c r="BV838">
        <v>46173</v>
      </c>
      <c r="BW838">
        <v>46173</v>
      </c>
      <c r="BX838" t="s">
        <v>4719</v>
      </c>
      <c r="BY838" t="s">
        <v>113</v>
      </c>
      <c r="BZ838" t="s">
        <v>113</v>
      </c>
      <c r="CI838">
        <v>46171</v>
      </c>
      <c r="CJ838">
        <v>46203</v>
      </c>
      <c r="CN838" t="s">
        <v>113</v>
      </c>
      <c r="CO838" t="s">
        <v>4712</v>
      </c>
      <c r="CP838" t="s">
        <v>113</v>
      </c>
      <c r="CQ838" t="s">
        <v>4712</v>
      </c>
      <c r="CR838">
        <v>46160</v>
      </c>
      <c r="CS838">
        <v>46129</v>
      </c>
      <c r="CT838" t="s">
        <v>151</v>
      </c>
      <c r="CU838" t="s">
        <v>170</v>
      </c>
      <c r="CV838" t="s">
        <v>144</v>
      </c>
      <c r="CW838" t="s">
        <v>171</v>
      </c>
      <c r="CX838" t="s">
        <v>1360</v>
      </c>
      <c r="CY838" t="s">
        <v>1512</v>
      </c>
      <c r="CZ838" t="s">
        <v>289</v>
      </c>
      <c r="DA838" t="s">
        <v>104</v>
      </c>
    </row>
    <row r="839" spans="1:105" x14ac:dyDescent="0.3">
      <c r="A839" t="s">
        <v>4720</v>
      </c>
      <c r="B839" t="s">
        <v>4721</v>
      </c>
      <c r="C839" t="s">
        <v>107</v>
      </c>
      <c r="D839" t="s">
        <v>108</v>
      </c>
      <c r="F839" t="s">
        <v>4722</v>
      </c>
      <c r="G839" t="s">
        <v>247</v>
      </c>
      <c r="I839" t="s">
        <v>4723</v>
      </c>
      <c r="J839" t="s">
        <v>1600</v>
      </c>
      <c r="K839" t="s">
        <v>161</v>
      </c>
      <c r="L839" t="s">
        <v>4716</v>
      </c>
      <c r="M839" t="s">
        <v>226</v>
      </c>
      <c r="N839">
        <v>3</v>
      </c>
      <c r="O839" t="s">
        <v>373</v>
      </c>
      <c r="P839">
        <v>46225</v>
      </c>
      <c r="Q839" t="s">
        <v>140</v>
      </c>
      <c r="R839">
        <v>46233</v>
      </c>
      <c r="S839" t="s">
        <v>2453</v>
      </c>
      <c r="T839" t="s">
        <v>448</v>
      </c>
      <c r="U839" t="s">
        <v>112</v>
      </c>
      <c r="V839" t="s">
        <v>21</v>
      </c>
      <c r="W839" t="s">
        <v>144</v>
      </c>
      <c r="X839" t="s">
        <v>144</v>
      </c>
      <c r="Y839" t="s">
        <v>144</v>
      </c>
      <c r="Z839" t="s">
        <v>144</v>
      </c>
      <c r="AA839" t="s">
        <v>144</v>
      </c>
      <c r="AB839" t="s">
        <v>1322</v>
      </c>
      <c r="AC839" t="s">
        <v>146</v>
      </c>
      <c r="AD839" t="s">
        <v>376</v>
      </c>
      <c r="AE839">
        <v>46244</v>
      </c>
      <c r="AF839">
        <v>46241</v>
      </c>
      <c r="AG839">
        <v>46241</v>
      </c>
      <c r="AH839">
        <v>46251</v>
      </c>
      <c r="AI839">
        <v>46246</v>
      </c>
      <c r="AJ839">
        <v>46124</v>
      </c>
      <c r="AK839">
        <v>46248</v>
      </c>
      <c r="AL839">
        <v>46247</v>
      </c>
      <c r="AM839">
        <v>46247</v>
      </c>
      <c r="AN839">
        <v>46255</v>
      </c>
      <c r="AO839">
        <v>46251</v>
      </c>
      <c r="AP839">
        <v>46251</v>
      </c>
      <c r="AQ839" t="s">
        <v>4683</v>
      </c>
      <c r="AR839" t="s">
        <v>113</v>
      </c>
      <c r="AS839" t="s">
        <v>113</v>
      </c>
      <c r="AT839">
        <v>46245</v>
      </c>
      <c r="AU839">
        <v>46245</v>
      </c>
      <c r="AV839">
        <v>46245</v>
      </c>
      <c r="AW839">
        <v>46245</v>
      </c>
      <c r="AX839">
        <v>46245</v>
      </c>
      <c r="AY839">
        <v>46245</v>
      </c>
      <c r="AZ839">
        <v>46251</v>
      </c>
      <c r="BA839">
        <v>46254</v>
      </c>
      <c r="BC839">
        <v>46247</v>
      </c>
      <c r="BD839">
        <v>46248</v>
      </c>
      <c r="BE839">
        <v>46248</v>
      </c>
      <c r="BF839" t="s">
        <v>149</v>
      </c>
      <c r="BG839">
        <v>46254</v>
      </c>
      <c r="BH839">
        <v>46259</v>
      </c>
      <c r="BI839">
        <v>46259</v>
      </c>
      <c r="BJ839" t="s">
        <v>1322</v>
      </c>
      <c r="BK839" t="s">
        <v>4718</v>
      </c>
      <c r="BL839">
        <v>46257</v>
      </c>
      <c r="BM839">
        <v>46265</v>
      </c>
      <c r="BN839">
        <v>46265</v>
      </c>
      <c r="BO839">
        <v>46263</v>
      </c>
      <c r="BP839">
        <v>46267</v>
      </c>
      <c r="BR839">
        <v>46265</v>
      </c>
      <c r="BS839">
        <v>46269</v>
      </c>
      <c r="BU839">
        <v>46265</v>
      </c>
      <c r="BV839">
        <v>46268</v>
      </c>
      <c r="CN839" t="s">
        <v>113</v>
      </c>
      <c r="CO839" t="s">
        <v>113</v>
      </c>
      <c r="CP839" t="s">
        <v>113</v>
      </c>
      <c r="CQ839" t="s">
        <v>4720</v>
      </c>
      <c r="CR839">
        <v>46223</v>
      </c>
      <c r="CS839">
        <v>46219</v>
      </c>
      <c r="CT839" t="s">
        <v>151</v>
      </c>
      <c r="CU839" t="s">
        <v>170</v>
      </c>
      <c r="CV839" t="s">
        <v>144</v>
      </c>
      <c r="CW839" t="s">
        <v>171</v>
      </c>
      <c r="CX839" t="s">
        <v>1360</v>
      </c>
      <c r="CY839" t="s">
        <v>1512</v>
      </c>
      <c r="CZ839" t="s">
        <v>289</v>
      </c>
      <c r="DA839" t="s">
        <v>104</v>
      </c>
    </row>
    <row r="840" spans="1:105" x14ac:dyDescent="0.3">
      <c r="A840" t="s">
        <v>4724</v>
      </c>
      <c r="B840" t="s">
        <v>4725</v>
      </c>
      <c r="C840" t="s">
        <v>107</v>
      </c>
      <c r="D840" t="s">
        <v>108</v>
      </c>
      <c r="F840" t="s">
        <v>4726</v>
      </c>
      <c r="G840" t="s">
        <v>247</v>
      </c>
      <c r="I840" t="s">
        <v>4727</v>
      </c>
      <c r="J840" t="s">
        <v>1600</v>
      </c>
      <c r="K840" t="s">
        <v>161</v>
      </c>
      <c r="L840" t="s">
        <v>4716</v>
      </c>
      <c r="M840" t="s">
        <v>226</v>
      </c>
      <c r="N840">
        <v>1</v>
      </c>
      <c r="O840" t="s">
        <v>4728</v>
      </c>
      <c r="P840">
        <v>46153</v>
      </c>
      <c r="Q840" t="s">
        <v>140</v>
      </c>
      <c r="R840">
        <v>46153</v>
      </c>
      <c r="S840" t="s">
        <v>252</v>
      </c>
      <c r="T840" t="s">
        <v>253</v>
      </c>
      <c r="U840" t="s">
        <v>112</v>
      </c>
      <c r="V840" t="s">
        <v>21</v>
      </c>
      <c r="W840" t="s">
        <v>144</v>
      </c>
      <c r="X840" t="s">
        <v>144</v>
      </c>
      <c r="Y840" t="s">
        <v>144</v>
      </c>
      <c r="Z840" t="s">
        <v>144</v>
      </c>
      <c r="AA840" t="s">
        <v>144</v>
      </c>
      <c r="AB840" t="s">
        <v>1322</v>
      </c>
      <c r="AC840" t="s">
        <v>146</v>
      </c>
      <c r="AD840" t="s">
        <v>376</v>
      </c>
      <c r="AE840">
        <v>46156</v>
      </c>
      <c r="AF840">
        <v>46156</v>
      </c>
      <c r="AG840">
        <v>46156</v>
      </c>
      <c r="AH840">
        <v>46160</v>
      </c>
      <c r="AI840">
        <v>46160</v>
      </c>
      <c r="AJ840">
        <v>46160</v>
      </c>
      <c r="AK840">
        <v>46170</v>
      </c>
      <c r="AL840">
        <v>46171</v>
      </c>
      <c r="AM840">
        <v>46171</v>
      </c>
      <c r="AN840">
        <v>46174</v>
      </c>
      <c r="AO840">
        <v>46175</v>
      </c>
      <c r="AP840">
        <v>46175</v>
      </c>
      <c r="AQ840" t="s">
        <v>286</v>
      </c>
      <c r="AR840" t="s">
        <v>113</v>
      </c>
      <c r="AS840" t="s">
        <v>113</v>
      </c>
      <c r="AT840">
        <v>46161</v>
      </c>
      <c r="AU840">
        <v>46161</v>
      </c>
      <c r="AV840">
        <v>46161</v>
      </c>
      <c r="AW840">
        <v>46161</v>
      </c>
      <c r="AX840">
        <v>46161</v>
      </c>
      <c r="AY840">
        <v>46161</v>
      </c>
      <c r="AZ840">
        <v>46168</v>
      </c>
      <c r="BA840">
        <v>46177</v>
      </c>
      <c r="BB840">
        <v>46177</v>
      </c>
      <c r="BC840">
        <v>46163</v>
      </c>
      <c r="BD840">
        <v>46163</v>
      </c>
      <c r="BE840">
        <v>46163</v>
      </c>
      <c r="BF840" t="s">
        <v>149</v>
      </c>
      <c r="BG840">
        <v>46171</v>
      </c>
      <c r="BH840">
        <v>46182</v>
      </c>
      <c r="BI840">
        <v>46182</v>
      </c>
      <c r="BJ840" t="s">
        <v>180</v>
      </c>
      <c r="BK840" t="s">
        <v>1503</v>
      </c>
      <c r="BL840">
        <v>46175</v>
      </c>
      <c r="BM840">
        <v>46211</v>
      </c>
      <c r="BN840">
        <v>46211</v>
      </c>
      <c r="BO840">
        <v>46180</v>
      </c>
      <c r="BP840">
        <v>46244</v>
      </c>
      <c r="BQ840">
        <v>46244</v>
      </c>
      <c r="BR840">
        <v>46190</v>
      </c>
      <c r="BS840">
        <v>46245</v>
      </c>
      <c r="BT840">
        <v>46245</v>
      </c>
      <c r="BU840">
        <v>46188</v>
      </c>
      <c r="BV840">
        <v>46226</v>
      </c>
      <c r="BW840">
        <v>46226</v>
      </c>
      <c r="BX840" t="s">
        <v>4729</v>
      </c>
      <c r="BY840" t="s">
        <v>113</v>
      </c>
      <c r="BZ840" t="s">
        <v>113</v>
      </c>
      <c r="CA840">
        <v>46220</v>
      </c>
      <c r="CI840">
        <v>46193</v>
      </c>
      <c r="CJ840">
        <v>46220</v>
      </c>
      <c r="CK840">
        <v>46220</v>
      </c>
      <c r="CN840" t="s">
        <v>113</v>
      </c>
      <c r="CO840" t="s">
        <v>4724</v>
      </c>
      <c r="CP840" t="s">
        <v>113</v>
      </c>
      <c r="CQ840" t="s">
        <v>4724</v>
      </c>
      <c r="CR840">
        <v>46160</v>
      </c>
      <c r="CS840">
        <v>46150</v>
      </c>
      <c r="CT840" t="s">
        <v>151</v>
      </c>
      <c r="CU840" t="s">
        <v>170</v>
      </c>
      <c r="CV840" t="s">
        <v>144</v>
      </c>
      <c r="CW840" t="s">
        <v>171</v>
      </c>
      <c r="CX840" t="s">
        <v>113</v>
      </c>
      <c r="CY840" t="s">
        <v>1524</v>
      </c>
      <c r="CZ840" t="s">
        <v>289</v>
      </c>
      <c r="DA840" t="s">
        <v>104</v>
      </c>
    </row>
    <row r="841" spans="1:105" x14ac:dyDescent="0.3">
      <c r="A841" t="s">
        <v>4730</v>
      </c>
      <c r="B841" t="s">
        <v>4731</v>
      </c>
      <c r="C841" t="s">
        <v>107</v>
      </c>
      <c r="D841" t="s">
        <v>108</v>
      </c>
      <c r="F841" t="s">
        <v>4732</v>
      </c>
      <c r="G841" t="s">
        <v>133</v>
      </c>
      <c r="I841" t="s">
        <v>4733</v>
      </c>
      <c r="J841" t="s">
        <v>136</v>
      </c>
      <c r="K841" t="s">
        <v>137</v>
      </c>
      <c r="M841" t="s">
        <v>438</v>
      </c>
      <c r="N841">
        <v>1</v>
      </c>
      <c r="P841">
        <v>46066</v>
      </c>
      <c r="Q841" t="s">
        <v>140</v>
      </c>
      <c r="R841">
        <v>46077</v>
      </c>
      <c r="S841" t="s">
        <v>252</v>
      </c>
      <c r="T841" t="s">
        <v>2901</v>
      </c>
      <c r="U841" t="s">
        <v>112</v>
      </c>
      <c r="V841" t="s">
        <v>143</v>
      </c>
      <c r="W841" t="s">
        <v>144</v>
      </c>
      <c r="X841" t="s">
        <v>144</v>
      </c>
      <c r="Y841" t="s">
        <v>144</v>
      </c>
      <c r="Z841" t="s">
        <v>144</v>
      </c>
      <c r="AA841" t="s">
        <v>144</v>
      </c>
      <c r="AB841" t="s">
        <v>387</v>
      </c>
      <c r="AC841" t="s">
        <v>1390</v>
      </c>
      <c r="AD841" t="s">
        <v>376</v>
      </c>
      <c r="AE841">
        <v>46085</v>
      </c>
      <c r="AF841">
        <v>46086</v>
      </c>
      <c r="AG841">
        <v>46086</v>
      </c>
      <c r="AH841">
        <v>46089</v>
      </c>
      <c r="AI841">
        <v>46090</v>
      </c>
      <c r="AJ841">
        <v>46090</v>
      </c>
      <c r="AK841">
        <v>46086</v>
      </c>
      <c r="AL841">
        <v>46086</v>
      </c>
      <c r="AM841">
        <v>46086</v>
      </c>
      <c r="AN841">
        <v>46089</v>
      </c>
      <c r="AO841">
        <v>46090</v>
      </c>
      <c r="AP841">
        <v>46090</v>
      </c>
      <c r="AT841">
        <v>46083</v>
      </c>
      <c r="AU841">
        <v>46086</v>
      </c>
      <c r="AV841">
        <v>46086</v>
      </c>
      <c r="AW841">
        <v>46083</v>
      </c>
      <c r="AX841">
        <v>46086</v>
      </c>
      <c r="AY841">
        <v>46086</v>
      </c>
      <c r="AZ841">
        <v>46093</v>
      </c>
      <c r="BA841">
        <v>46104</v>
      </c>
      <c r="BB841">
        <v>46104</v>
      </c>
      <c r="BC841">
        <v>46086</v>
      </c>
      <c r="BD841">
        <v>46089</v>
      </c>
      <c r="BE841">
        <v>46089</v>
      </c>
      <c r="BG841">
        <v>46095</v>
      </c>
      <c r="BH841">
        <v>46094</v>
      </c>
      <c r="BI841">
        <v>46094</v>
      </c>
      <c r="BJ841" t="s">
        <v>387</v>
      </c>
      <c r="BL841">
        <v>46098</v>
      </c>
      <c r="BM841">
        <v>46097</v>
      </c>
      <c r="BN841">
        <v>46097</v>
      </c>
      <c r="BO841">
        <v>46101</v>
      </c>
      <c r="BP841">
        <v>46100</v>
      </c>
      <c r="BQ841">
        <v>46100</v>
      </c>
      <c r="BR841">
        <v>46105</v>
      </c>
      <c r="BS841">
        <v>46111</v>
      </c>
      <c r="BT841">
        <v>46111</v>
      </c>
      <c r="BU841">
        <v>46105</v>
      </c>
      <c r="BV841">
        <v>46107</v>
      </c>
      <c r="BW841">
        <v>46107</v>
      </c>
      <c r="BX841" t="s">
        <v>4666</v>
      </c>
      <c r="BY841">
        <v>46094</v>
      </c>
      <c r="BZ841">
        <v>46094</v>
      </c>
      <c r="CI841">
        <v>46104</v>
      </c>
      <c r="CJ841">
        <v>46106</v>
      </c>
      <c r="CK841">
        <v>46106</v>
      </c>
      <c r="CN841" t="s">
        <v>113</v>
      </c>
      <c r="CO841" t="s">
        <v>113</v>
      </c>
      <c r="CP841" t="s">
        <v>113</v>
      </c>
      <c r="CQ841" t="s">
        <v>113</v>
      </c>
      <c r="CR841" t="s">
        <v>119</v>
      </c>
      <c r="CS841">
        <v>46066</v>
      </c>
      <c r="CT841" t="s">
        <v>151</v>
      </c>
      <c r="CU841" t="s">
        <v>113</v>
      </c>
      <c r="CV841" t="s">
        <v>113</v>
      </c>
      <c r="CW841" t="s">
        <v>113</v>
      </c>
      <c r="CX841" t="s">
        <v>113</v>
      </c>
      <c r="CY841" t="s">
        <v>2039</v>
      </c>
      <c r="CZ841" t="s">
        <v>153</v>
      </c>
    </row>
    <row r="842" spans="1:105" x14ac:dyDescent="0.3">
      <c r="A842" t="s">
        <v>4734</v>
      </c>
      <c r="B842" t="s">
        <v>4735</v>
      </c>
      <c r="C842" t="s">
        <v>124</v>
      </c>
      <c r="D842" t="s">
        <v>108</v>
      </c>
      <c r="F842" t="s">
        <v>4736</v>
      </c>
      <c r="G842" t="s">
        <v>247</v>
      </c>
      <c r="I842" t="s">
        <v>4737</v>
      </c>
      <c r="J842" t="s">
        <v>1600</v>
      </c>
      <c r="K842" t="s">
        <v>161</v>
      </c>
      <c r="L842" t="s">
        <v>4738</v>
      </c>
      <c r="M842" t="s">
        <v>226</v>
      </c>
      <c r="N842">
        <v>3</v>
      </c>
      <c r="O842" t="s">
        <v>373</v>
      </c>
      <c r="P842">
        <v>46224</v>
      </c>
      <c r="Q842" t="s">
        <v>140</v>
      </c>
      <c r="R842">
        <v>46233</v>
      </c>
      <c r="S842" t="s">
        <v>1434</v>
      </c>
      <c r="T842" t="s">
        <v>448</v>
      </c>
      <c r="U842" t="s">
        <v>112</v>
      </c>
      <c r="V842" t="s">
        <v>21</v>
      </c>
      <c r="W842" t="s">
        <v>144</v>
      </c>
      <c r="X842" t="s">
        <v>144</v>
      </c>
      <c r="Y842" t="s">
        <v>144</v>
      </c>
      <c r="Z842" t="s">
        <v>144</v>
      </c>
      <c r="AA842" t="s">
        <v>144</v>
      </c>
      <c r="AB842" t="s">
        <v>1322</v>
      </c>
      <c r="AC842" t="s">
        <v>146</v>
      </c>
      <c r="AD842" t="s">
        <v>376</v>
      </c>
      <c r="AE842">
        <v>46244</v>
      </c>
      <c r="AF842">
        <v>46241</v>
      </c>
      <c r="AG842">
        <v>46241</v>
      </c>
      <c r="AH842">
        <v>46251</v>
      </c>
      <c r="AI842">
        <v>46251</v>
      </c>
      <c r="AJ842">
        <v>46251</v>
      </c>
      <c r="AK842">
        <v>46248</v>
      </c>
      <c r="AL842">
        <v>46248</v>
      </c>
      <c r="AM842">
        <v>46248</v>
      </c>
      <c r="AN842">
        <v>46255</v>
      </c>
      <c r="AO842">
        <v>46251</v>
      </c>
      <c r="AP842">
        <v>46251</v>
      </c>
      <c r="AQ842" t="s">
        <v>4683</v>
      </c>
      <c r="AR842" t="s">
        <v>113</v>
      </c>
      <c r="AS842" t="s">
        <v>113</v>
      </c>
      <c r="AT842">
        <v>46244</v>
      </c>
      <c r="AU842">
        <v>46245</v>
      </c>
      <c r="AV842">
        <v>46245</v>
      </c>
      <c r="AW842">
        <v>46244</v>
      </c>
      <c r="AX842">
        <v>46245</v>
      </c>
      <c r="AY842">
        <v>46245</v>
      </c>
      <c r="AZ842">
        <v>46233</v>
      </c>
      <c r="BA842">
        <v>46237</v>
      </c>
      <c r="BB842">
        <v>46237</v>
      </c>
      <c r="BC842">
        <v>46247</v>
      </c>
      <c r="BD842">
        <v>46246</v>
      </c>
      <c r="BE842">
        <v>46246</v>
      </c>
      <c r="BF842" t="s">
        <v>149</v>
      </c>
      <c r="BG842">
        <v>46254</v>
      </c>
      <c r="BH842">
        <v>46258</v>
      </c>
      <c r="BI842">
        <v>46258</v>
      </c>
      <c r="BJ842" t="s">
        <v>1322</v>
      </c>
      <c r="BK842" t="s">
        <v>4718</v>
      </c>
      <c r="BL842">
        <v>46257</v>
      </c>
      <c r="BM842">
        <v>46260</v>
      </c>
      <c r="BN842">
        <v>46260</v>
      </c>
      <c r="BO842">
        <v>46263</v>
      </c>
      <c r="BP842">
        <v>46262</v>
      </c>
      <c r="BQ842">
        <v>46262</v>
      </c>
      <c r="BR842">
        <v>46265</v>
      </c>
      <c r="BS842">
        <v>46269</v>
      </c>
      <c r="BU842">
        <v>46265</v>
      </c>
      <c r="BV842">
        <v>46269</v>
      </c>
      <c r="CN842" t="s">
        <v>113</v>
      </c>
      <c r="CO842" t="s">
        <v>113</v>
      </c>
      <c r="CP842" t="s">
        <v>113</v>
      </c>
      <c r="CQ842" t="s">
        <v>4734</v>
      </c>
      <c r="CR842">
        <v>46223</v>
      </c>
      <c r="CS842">
        <v>46219</v>
      </c>
      <c r="CT842" t="s">
        <v>151</v>
      </c>
      <c r="CU842" t="s">
        <v>170</v>
      </c>
      <c r="CV842" t="s">
        <v>144</v>
      </c>
      <c r="CW842" t="s">
        <v>171</v>
      </c>
      <c r="CX842" t="s">
        <v>1360</v>
      </c>
      <c r="CY842" t="s">
        <v>1512</v>
      </c>
      <c r="CZ842" t="s">
        <v>289</v>
      </c>
      <c r="DA842" t="s">
        <v>104</v>
      </c>
    </row>
    <row r="843" spans="1:105" x14ac:dyDescent="0.3">
      <c r="A843" t="s">
        <v>4739</v>
      </c>
      <c r="B843" t="s">
        <v>4740</v>
      </c>
      <c r="C843" t="s">
        <v>107</v>
      </c>
      <c r="D843" t="s">
        <v>108</v>
      </c>
      <c r="F843" t="s">
        <v>4741</v>
      </c>
      <c r="G843" t="s">
        <v>247</v>
      </c>
      <c r="I843" t="s">
        <v>4742</v>
      </c>
      <c r="J843" t="s">
        <v>1600</v>
      </c>
      <c r="K843" t="s">
        <v>161</v>
      </c>
      <c r="L843" t="s">
        <v>4743</v>
      </c>
      <c r="M843" t="s">
        <v>226</v>
      </c>
      <c r="N843">
        <v>3</v>
      </c>
      <c r="O843" t="s">
        <v>373</v>
      </c>
      <c r="P843">
        <v>46234</v>
      </c>
      <c r="Q843" t="s">
        <v>140</v>
      </c>
      <c r="R843">
        <v>46238</v>
      </c>
      <c r="S843" t="s">
        <v>165</v>
      </c>
      <c r="T843" t="s">
        <v>448</v>
      </c>
      <c r="U843" t="s">
        <v>112</v>
      </c>
      <c r="V843" t="s">
        <v>21</v>
      </c>
      <c r="W843" t="s">
        <v>144</v>
      </c>
      <c r="X843" t="s">
        <v>144</v>
      </c>
      <c r="Y843" t="s">
        <v>144</v>
      </c>
      <c r="Z843" t="s">
        <v>144</v>
      </c>
      <c r="AA843" t="s">
        <v>144</v>
      </c>
      <c r="AB843" t="s">
        <v>1322</v>
      </c>
      <c r="AC843" t="s">
        <v>146</v>
      </c>
      <c r="AD843" t="s">
        <v>376</v>
      </c>
      <c r="AE843">
        <v>46244</v>
      </c>
      <c r="AF843">
        <v>46244</v>
      </c>
      <c r="AG843">
        <v>46244</v>
      </c>
      <c r="AH843">
        <v>46251</v>
      </c>
      <c r="AI843">
        <v>46252</v>
      </c>
      <c r="AJ843">
        <v>46252</v>
      </c>
      <c r="AK843">
        <v>46248</v>
      </c>
      <c r="AL843">
        <v>46254</v>
      </c>
      <c r="AM843">
        <v>46254</v>
      </c>
      <c r="AN843">
        <v>46255</v>
      </c>
      <c r="AO843">
        <v>46262</v>
      </c>
      <c r="AQ843" t="s">
        <v>4683</v>
      </c>
      <c r="AT843">
        <v>46246</v>
      </c>
      <c r="AU843">
        <v>46246</v>
      </c>
      <c r="AV843">
        <v>46246</v>
      </c>
      <c r="AW843">
        <v>46246</v>
      </c>
      <c r="AX843">
        <v>46247</v>
      </c>
      <c r="AY843">
        <v>46247</v>
      </c>
      <c r="AZ843">
        <v>46251</v>
      </c>
      <c r="BA843">
        <v>46251</v>
      </c>
      <c r="BC843">
        <v>46247</v>
      </c>
      <c r="BD843">
        <v>46248</v>
      </c>
      <c r="BE843">
        <v>46248</v>
      </c>
      <c r="BF843" t="s">
        <v>149</v>
      </c>
      <c r="BG843">
        <v>46254</v>
      </c>
      <c r="BH843">
        <v>46261</v>
      </c>
      <c r="BJ843" t="s">
        <v>1322</v>
      </c>
      <c r="BK843" t="s">
        <v>4744</v>
      </c>
      <c r="BL843">
        <v>46257</v>
      </c>
      <c r="BM843">
        <v>46269</v>
      </c>
      <c r="BO843">
        <v>46263</v>
      </c>
      <c r="BP843">
        <v>46269</v>
      </c>
      <c r="BR843">
        <v>46265</v>
      </c>
      <c r="BS843">
        <v>46274</v>
      </c>
      <c r="BU843">
        <v>46265</v>
      </c>
      <c r="BV843">
        <v>46273</v>
      </c>
      <c r="CN843" t="s">
        <v>113</v>
      </c>
      <c r="CO843" t="s">
        <v>113</v>
      </c>
      <c r="CP843" t="s">
        <v>113</v>
      </c>
      <c r="CQ843" t="s">
        <v>4739</v>
      </c>
      <c r="CR843">
        <v>46241</v>
      </c>
      <c r="CS843">
        <v>46234</v>
      </c>
      <c r="CT843" t="s">
        <v>151</v>
      </c>
      <c r="CU843" t="s">
        <v>170</v>
      </c>
      <c r="CV843" t="s">
        <v>144</v>
      </c>
      <c r="CW843" t="s">
        <v>171</v>
      </c>
      <c r="CX843" t="s">
        <v>1360</v>
      </c>
      <c r="CY843" t="s">
        <v>1635</v>
      </c>
      <c r="CZ843" t="s">
        <v>289</v>
      </c>
      <c r="DA843" t="s">
        <v>104</v>
      </c>
    </row>
    <row r="844" spans="1:105" x14ac:dyDescent="0.3">
      <c r="A844" t="s">
        <v>4745</v>
      </c>
      <c r="B844" t="s">
        <v>4746</v>
      </c>
      <c r="C844" t="s">
        <v>107</v>
      </c>
      <c r="D844" t="s">
        <v>108</v>
      </c>
      <c r="F844" t="s">
        <v>4747</v>
      </c>
      <c r="G844" t="s">
        <v>247</v>
      </c>
      <c r="H844" t="s">
        <v>1146</v>
      </c>
      <c r="I844" t="s">
        <v>4748</v>
      </c>
      <c r="J844" t="s">
        <v>1600</v>
      </c>
      <c r="K844" t="s">
        <v>161</v>
      </c>
      <c r="L844" t="s">
        <v>4749</v>
      </c>
      <c r="M844" t="s">
        <v>226</v>
      </c>
      <c r="N844">
        <v>1</v>
      </c>
      <c r="O844" t="s">
        <v>373</v>
      </c>
      <c r="P844">
        <v>46210</v>
      </c>
      <c r="Q844" t="s">
        <v>140</v>
      </c>
      <c r="R844">
        <v>46211</v>
      </c>
      <c r="S844" t="s">
        <v>1330</v>
      </c>
      <c r="T844" t="s">
        <v>448</v>
      </c>
      <c r="U844" t="s">
        <v>112</v>
      </c>
      <c r="V844" t="s">
        <v>21</v>
      </c>
      <c r="W844" t="s">
        <v>144</v>
      </c>
      <c r="X844" t="s">
        <v>144</v>
      </c>
      <c r="Y844" t="s">
        <v>144</v>
      </c>
      <c r="Z844" t="s">
        <v>144</v>
      </c>
      <c r="AA844" t="s">
        <v>144</v>
      </c>
      <c r="AB844" t="s">
        <v>4750</v>
      </c>
      <c r="AC844" t="s">
        <v>146</v>
      </c>
      <c r="AD844" t="s">
        <v>376</v>
      </c>
      <c r="AE844">
        <v>46218</v>
      </c>
      <c r="AF844">
        <v>46220</v>
      </c>
      <c r="AG844">
        <v>46220</v>
      </c>
      <c r="AH844">
        <v>46225</v>
      </c>
      <c r="AI844">
        <v>46224</v>
      </c>
      <c r="AJ844">
        <v>46224</v>
      </c>
      <c r="AK844">
        <v>46218</v>
      </c>
      <c r="AL844">
        <v>46232</v>
      </c>
      <c r="AM844">
        <v>46232</v>
      </c>
      <c r="AN844">
        <v>46225</v>
      </c>
      <c r="AO844">
        <v>46237</v>
      </c>
      <c r="AP844">
        <v>46237</v>
      </c>
      <c r="AQ844" t="s">
        <v>4683</v>
      </c>
      <c r="AR844" t="s">
        <v>113</v>
      </c>
      <c r="AS844" t="s">
        <v>113</v>
      </c>
      <c r="AT844">
        <v>46219</v>
      </c>
      <c r="AU844">
        <v>46220</v>
      </c>
      <c r="AV844">
        <v>46220</v>
      </c>
      <c r="AW844">
        <v>46219</v>
      </c>
      <c r="AX844">
        <v>46220</v>
      </c>
      <c r="AY844">
        <v>46220</v>
      </c>
      <c r="AZ844">
        <v>46227</v>
      </c>
      <c r="BA844">
        <v>46227</v>
      </c>
      <c r="BB844">
        <v>46227</v>
      </c>
      <c r="BC844">
        <v>46224</v>
      </c>
      <c r="BD844">
        <v>46223</v>
      </c>
      <c r="BE844">
        <v>46223</v>
      </c>
      <c r="BF844" t="s">
        <v>2048</v>
      </c>
      <c r="BG844">
        <v>46230</v>
      </c>
      <c r="BH844">
        <v>46227</v>
      </c>
      <c r="BI844">
        <v>46227</v>
      </c>
      <c r="BJ844" t="s">
        <v>1322</v>
      </c>
      <c r="BK844" t="s">
        <v>379</v>
      </c>
      <c r="BL844">
        <v>46233</v>
      </c>
      <c r="BM844">
        <v>46246</v>
      </c>
      <c r="BN844">
        <v>46246</v>
      </c>
      <c r="BO844">
        <v>46238</v>
      </c>
      <c r="BP844">
        <v>46250</v>
      </c>
      <c r="BQ844">
        <v>46250</v>
      </c>
      <c r="BR844">
        <v>46242</v>
      </c>
      <c r="BS844">
        <v>46295</v>
      </c>
      <c r="BU844">
        <v>46241</v>
      </c>
      <c r="BV844">
        <v>46251</v>
      </c>
      <c r="BW844">
        <v>46251</v>
      </c>
      <c r="BX844" t="s">
        <v>4751</v>
      </c>
      <c r="BY844" t="s">
        <v>113</v>
      </c>
      <c r="BZ844" t="s">
        <v>113</v>
      </c>
      <c r="CI844">
        <v>46265</v>
      </c>
      <c r="CJ844">
        <v>46265</v>
      </c>
      <c r="CN844" t="s">
        <v>113</v>
      </c>
      <c r="CO844" t="s">
        <v>113</v>
      </c>
      <c r="CP844" t="s">
        <v>113</v>
      </c>
      <c r="CQ844" t="s">
        <v>4745</v>
      </c>
      <c r="CR844">
        <v>46209</v>
      </c>
      <c r="CS844">
        <v>46204</v>
      </c>
      <c r="CT844" t="s">
        <v>151</v>
      </c>
      <c r="CU844" t="s">
        <v>170</v>
      </c>
      <c r="CV844" t="s">
        <v>144</v>
      </c>
      <c r="CW844" t="s">
        <v>171</v>
      </c>
      <c r="CX844" t="s">
        <v>1360</v>
      </c>
      <c r="CY844" t="s">
        <v>1512</v>
      </c>
      <c r="CZ844" t="s">
        <v>289</v>
      </c>
      <c r="DA844" t="s">
        <v>104</v>
      </c>
    </row>
    <row r="845" spans="1:105" x14ac:dyDescent="0.3">
      <c r="A845" t="s">
        <v>4752</v>
      </c>
      <c r="B845" t="s">
        <v>4753</v>
      </c>
      <c r="C845" t="s">
        <v>107</v>
      </c>
      <c r="D845" t="s">
        <v>108</v>
      </c>
      <c r="F845" t="s">
        <v>4754</v>
      </c>
      <c r="G845" t="s">
        <v>133</v>
      </c>
      <c r="I845" t="s">
        <v>4755</v>
      </c>
      <c r="J845" t="s">
        <v>1123</v>
      </c>
      <c r="K845" t="s">
        <v>161</v>
      </c>
      <c r="L845" t="s">
        <v>4756</v>
      </c>
      <c r="M845" t="s">
        <v>226</v>
      </c>
      <c r="N845">
        <v>1</v>
      </c>
      <c r="P845">
        <v>46034</v>
      </c>
      <c r="Q845" t="s">
        <v>140</v>
      </c>
      <c r="R845">
        <v>46034</v>
      </c>
      <c r="S845" t="s">
        <v>141</v>
      </c>
      <c r="T845" t="s">
        <v>2744</v>
      </c>
      <c r="U845" t="s">
        <v>112</v>
      </c>
      <c r="V845" t="s">
        <v>143</v>
      </c>
      <c r="W845" t="s">
        <v>144</v>
      </c>
      <c r="X845" t="s">
        <v>144</v>
      </c>
      <c r="Y845" t="s">
        <v>144</v>
      </c>
      <c r="Z845" t="s">
        <v>144</v>
      </c>
      <c r="AA845" t="s">
        <v>144</v>
      </c>
      <c r="AB845" t="s">
        <v>180</v>
      </c>
      <c r="AC845" t="s">
        <v>146</v>
      </c>
      <c r="AD845" t="s">
        <v>181</v>
      </c>
      <c r="AE845">
        <v>46038</v>
      </c>
      <c r="AF845">
        <v>46038</v>
      </c>
      <c r="AG845">
        <v>46038</v>
      </c>
      <c r="AH845">
        <v>46041</v>
      </c>
      <c r="AI845">
        <v>46041</v>
      </c>
      <c r="AJ845">
        <v>46041</v>
      </c>
      <c r="AK845">
        <v>46044</v>
      </c>
      <c r="AL845">
        <v>46044</v>
      </c>
      <c r="AM845">
        <v>46044</v>
      </c>
      <c r="AN845">
        <v>46048</v>
      </c>
      <c r="AO845">
        <v>46048</v>
      </c>
      <c r="AP845">
        <v>46048</v>
      </c>
      <c r="AT845">
        <v>46037</v>
      </c>
      <c r="AU845">
        <v>46037</v>
      </c>
      <c r="AV845">
        <v>46037</v>
      </c>
      <c r="AW845">
        <v>46037</v>
      </c>
      <c r="AX845">
        <v>46037</v>
      </c>
      <c r="AY845">
        <v>46037</v>
      </c>
      <c r="AZ845">
        <v>46048</v>
      </c>
      <c r="BA845">
        <v>46048</v>
      </c>
      <c r="BB845">
        <v>46048</v>
      </c>
      <c r="BC845">
        <v>46042</v>
      </c>
      <c r="BD845">
        <v>46042</v>
      </c>
      <c r="BE845">
        <v>46042</v>
      </c>
      <c r="BF845" t="s">
        <v>196</v>
      </c>
      <c r="BG845">
        <v>46047</v>
      </c>
      <c r="BH845">
        <v>46047</v>
      </c>
      <c r="BI845">
        <v>46047</v>
      </c>
      <c r="BJ845" t="s">
        <v>180</v>
      </c>
      <c r="BK845">
        <v>70</v>
      </c>
      <c r="BL845">
        <v>46050</v>
      </c>
      <c r="BM845">
        <v>46050</v>
      </c>
      <c r="BN845">
        <v>46050</v>
      </c>
      <c r="BO845">
        <v>46053</v>
      </c>
      <c r="BP845">
        <v>46053</v>
      </c>
      <c r="BQ845">
        <v>46053</v>
      </c>
      <c r="BR845">
        <v>46059</v>
      </c>
      <c r="BS845">
        <v>46063</v>
      </c>
      <c r="BT845">
        <v>46063</v>
      </c>
      <c r="BU845">
        <v>46057</v>
      </c>
      <c r="BV845">
        <v>46057</v>
      </c>
      <c r="BW845">
        <v>46057</v>
      </c>
      <c r="BX845" t="s">
        <v>4757</v>
      </c>
      <c r="CJ845">
        <v>46063</v>
      </c>
      <c r="CN845" t="s">
        <v>113</v>
      </c>
      <c r="CO845" t="s">
        <v>113</v>
      </c>
      <c r="CP845" t="s">
        <v>113</v>
      </c>
      <c r="CQ845" t="s">
        <v>113</v>
      </c>
      <c r="CR845" t="s">
        <v>119</v>
      </c>
      <c r="CS845">
        <v>46034</v>
      </c>
      <c r="CT845" t="s">
        <v>151</v>
      </c>
      <c r="CU845" t="s">
        <v>113</v>
      </c>
      <c r="CV845" t="s">
        <v>113</v>
      </c>
      <c r="CW845" t="s">
        <v>113</v>
      </c>
      <c r="CX845" t="s">
        <v>113</v>
      </c>
      <c r="CY845" t="s">
        <v>183</v>
      </c>
      <c r="CZ845" t="s">
        <v>153</v>
      </c>
    </row>
    <row r="846" spans="1:105" x14ac:dyDescent="0.3">
      <c r="A846" t="s">
        <v>4758</v>
      </c>
      <c r="B846" t="s">
        <v>4759</v>
      </c>
      <c r="C846" t="s">
        <v>107</v>
      </c>
      <c r="D846" t="s">
        <v>108</v>
      </c>
      <c r="E846" t="s">
        <v>4760</v>
      </c>
      <c r="F846" t="s">
        <v>4761</v>
      </c>
      <c r="G846" t="s">
        <v>247</v>
      </c>
      <c r="H846" t="s">
        <v>1146</v>
      </c>
      <c r="I846" t="s">
        <v>4762</v>
      </c>
      <c r="J846" t="s">
        <v>1600</v>
      </c>
      <c r="K846" t="s">
        <v>161</v>
      </c>
      <c r="L846" t="s">
        <v>4763</v>
      </c>
      <c r="M846" t="s">
        <v>226</v>
      </c>
      <c r="N846">
        <v>1</v>
      </c>
      <c r="O846" t="s">
        <v>373</v>
      </c>
      <c r="P846">
        <v>46210</v>
      </c>
      <c r="Q846" t="s">
        <v>140</v>
      </c>
      <c r="R846">
        <v>46211</v>
      </c>
      <c r="S846" t="s">
        <v>141</v>
      </c>
      <c r="T846" t="s">
        <v>253</v>
      </c>
      <c r="U846" t="s">
        <v>112</v>
      </c>
      <c r="V846" t="s">
        <v>143</v>
      </c>
      <c r="W846" t="s">
        <v>144</v>
      </c>
      <c r="X846" t="s">
        <v>144</v>
      </c>
      <c r="Y846" t="s">
        <v>144</v>
      </c>
      <c r="Z846" t="s">
        <v>144</v>
      </c>
      <c r="AA846" t="s">
        <v>144</v>
      </c>
      <c r="AB846" t="s">
        <v>4750</v>
      </c>
      <c r="AC846" t="s">
        <v>146</v>
      </c>
      <c r="AD846" t="s">
        <v>376</v>
      </c>
      <c r="AE846">
        <v>46218</v>
      </c>
      <c r="AF846">
        <v>46220</v>
      </c>
      <c r="AG846">
        <v>46220</v>
      </c>
      <c r="AH846">
        <v>46225</v>
      </c>
      <c r="AI846">
        <v>46224</v>
      </c>
      <c r="AJ846">
        <v>46224</v>
      </c>
      <c r="AK846">
        <v>46218</v>
      </c>
      <c r="AL846">
        <v>46234</v>
      </c>
      <c r="AM846">
        <v>46234</v>
      </c>
      <c r="AN846">
        <v>46225</v>
      </c>
      <c r="AO846">
        <v>46238</v>
      </c>
      <c r="AP846">
        <v>46238</v>
      </c>
      <c r="AQ846" t="s">
        <v>4683</v>
      </c>
      <c r="AR846" t="s">
        <v>113</v>
      </c>
      <c r="AS846" t="s">
        <v>113</v>
      </c>
      <c r="AT846">
        <v>46219</v>
      </c>
      <c r="AU846">
        <v>46223</v>
      </c>
      <c r="AV846">
        <v>46223</v>
      </c>
      <c r="AW846">
        <v>46219</v>
      </c>
      <c r="AX846">
        <v>46223</v>
      </c>
      <c r="AY846">
        <v>46223</v>
      </c>
      <c r="AZ846">
        <v>46227</v>
      </c>
      <c r="BA846">
        <v>46231</v>
      </c>
      <c r="BB846">
        <v>46231</v>
      </c>
      <c r="BC846">
        <v>46223</v>
      </c>
      <c r="BD846">
        <v>46228</v>
      </c>
      <c r="BE846">
        <v>46228</v>
      </c>
      <c r="BF846" t="s">
        <v>149</v>
      </c>
      <c r="BG846">
        <v>46230</v>
      </c>
      <c r="BH846">
        <v>46238</v>
      </c>
      <c r="BI846">
        <v>46238</v>
      </c>
      <c r="BJ846" t="s">
        <v>1322</v>
      </c>
      <c r="BK846" t="s">
        <v>4718</v>
      </c>
      <c r="BL846">
        <v>46233</v>
      </c>
      <c r="BM846">
        <v>46253</v>
      </c>
      <c r="BN846">
        <v>46253</v>
      </c>
      <c r="BO846">
        <v>46238</v>
      </c>
      <c r="BP846">
        <v>46255</v>
      </c>
      <c r="BQ846">
        <v>46255</v>
      </c>
      <c r="BR846">
        <v>46242</v>
      </c>
      <c r="BS846">
        <v>46265</v>
      </c>
      <c r="BT846">
        <v>46265</v>
      </c>
      <c r="BU846">
        <v>46241</v>
      </c>
      <c r="BV846">
        <v>46258</v>
      </c>
      <c r="BW846">
        <v>46258</v>
      </c>
      <c r="BX846" t="s">
        <v>4751</v>
      </c>
      <c r="CA846">
        <v>46249</v>
      </c>
      <c r="CN846" t="s">
        <v>113</v>
      </c>
      <c r="CO846" t="s">
        <v>113</v>
      </c>
      <c r="CP846" t="s">
        <v>113</v>
      </c>
      <c r="CQ846" t="s">
        <v>4758</v>
      </c>
      <c r="CR846">
        <v>46206</v>
      </c>
      <c r="CS846">
        <v>46204</v>
      </c>
      <c r="CT846" t="s">
        <v>151</v>
      </c>
      <c r="CU846" t="s">
        <v>170</v>
      </c>
      <c r="CV846" t="s">
        <v>144</v>
      </c>
      <c r="CW846" t="s">
        <v>171</v>
      </c>
      <c r="CX846" t="s">
        <v>113</v>
      </c>
      <c r="CY846" t="s">
        <v>1512</v>
      </c>
      <c r="CZ846" t="s">
        <v>289</v>
      </c>
      <c r="DA846" t="s">
        <v>104</v>
      </c>
    </row>
    <row r="847" spans="1:105" x14ac:dyDescent="0.3">
      <c r="A847" t="s">
        <v>4764</v>
      </c>
      <c r="B847" t="s">
        <v>4765</v>
      </c>
      <c r="C847" t="s">
        <v>124</v>
      </c>
      <c r="D847" t="s">
        <v>108</v>
      </c>
      <c r="F847" t="s">
        <v>4766</v>
      </c>
      <c r="G847" t="s">
        <v>133</v>
      </c>
      <c r="I847" t="s">
        <v>4767</v>
      </c>
      <c r="J847" t="s">
        <v>136</v>
      </c>
      <c r="K847" t="s">
        <v>137</v>
      </c>
      <c r="M847" t="s">
        <v>226</v>
      </c>
      <c r="N847">
        <v>3</v>
      </c>
      <c r="O847" t="s">
        <v>373</v>
      </c>
      <c r="P847">
        <v>46140</v>
      </c>
      <c r="Q847" t="s">
        <v>140</v>
      </c>
      <c r="R847">
        <v>46142</v>
      </c>
      <c r="S847" t="s">
        <v>252</v>
      </c>
      <c r="T847" t="s">
        <v>142</v>
      </c>
      <c r="U847" t="s">
        <v>112</v>
      </c>
      <c r="V847" t="s">
        <v>21</v>
      </c>
      <c r="W847" t="s">
        <v>144</v>
      </c>
      <c r="X847" t="s">
        <v>312</v>
      </c>
      <c r="Y847" t="s">
        <v>144</v>
      </c>
      <c r="Z847" t="s">
        <v>144</v>
      </c>
      <c r="AA847" t="s">
        <v>144</v>
      </c>
      <c r="AB847" t="s">
        <v>387</v>
      </c>
      <c r="AC847" t="s">
        <v>146</v>
      </c>
      <c r="AD847" t="s">
        <v>376</v>
      </c>
      <c r="AE847">
        <v>46153</v>
      </c>
      <c r="AF847">
        <v>46164</v>
      </c>
      <c r="AG847">
        <v>46164</v>
      </c>
      <c r="AH847">
        <v>46156</v>
      </c>
      <c r="AI847">
        <v>46169</v>
      </c>
      <c r="AJ847">
        <v>46169</v>
      </c>
      <c r="AK847">
        <v>46157</v>
      </c>
      <c r="AL847">
        <v>46168</v>
      </c>
      <c r="AM847">
        <v>46168</v>
      </c>
      <c r="AN847">
        <v>46160</v>
      </c>
      <c r="AO847">
        <v>46172</v>
      </c>
      <c r="AP847">
        <v>46172</v>
      </c>
      <c r="AQ847" t="s">
        <v>148</v>
      </c>
      <c r="AR847" t="s">
        <v>113</v>
      </c>
      <c r="AS847" t="s">
        <v>113</v>
      </c>
      <c r="AT847">
        <v>46149</v>
      </c>
      <c r="AU847">
        <v>46160</v>
      </c>
      <c r="AV847">
        <v>46160</v>
      </c>
      <c r="AW847">
        <v>46149</v>
      </c>
      <c r="AX847">
        <v>46160</v>
      </c>
      <c r="AY847">
        <v>46160</v>
      </c>
      <c r="AZ847">
        <v>46157</v>
      </c>
      <c r="BA847">
        <v>46175</v>
      </c>
      <c r="BB847">
        <v>46175</v>
      </c>
      <c r="BC847">
        <v>46150</v>
      </c>
      <c r="BD847">
        <v>46161</v>
      </c>
      <c r="BE847">
        <v>46161</v>
      </c>
      <c r="BF847" t="s">
        <v>149</v>
      </c>
      <c r="BG847">
        <v>46160</v>
      </c>
      <c r="BH847">
        <v>46170</v>
      </c>
      <c r="BI847">
        <v>46170</v>
      </c>
      <c r="BJ847" t="s">
        <v>387</v>
      </c>
      <c r="BK847">
        <v>30</v>
      </c>
      <c r="BL847">
        <v>46163</v>
      </c>
      <c r="BM847">
        <v>46175</v>
      </c>
      <c r="BN847">
        <v>46175</v>
      </c>
      <c r="BO847">
        <v>46167</v>
      </c>
      <c r="BP847">
        <v>46175</v>
      </c>
      <c r="BQ847">
        <v>46175</v>
      </c>
      <c r="BR847">
        <v>46172</v>
      </c>
      <c r="BS847">
        <v>46203</v>
      </c>
      <c r="BT847">
        <v>46203</v>
      </c>
      <c r="BU847">
        <v>46169</v>
      </c>
      <c r="BV847">
        <v>46182</v>
      </c>
      <c r="BW847">
        <v>46182</v>
      </c>
      <c r="BX847" t="s">
        <v>316</v>
      </c>
      <c r="BY847">
        <v>46164</v>
      </c>
      <c r="BZ847">
        <v>46164</v>
      </c>
      <c r="CA847">
        <v>46199</v>
      </c>
      <c r="CI847">
        <v>46178</v>
      </c>
      <c r="CJ847">
        <v>46199</v>
      </c>
      <c r="CK847">
        <v>46199</v>
      </c>
      <c r="CN847" t="s">
        <v>113</v>
      </c>
      <c r="CO847" t="s">
        <v>113</v>
      </c>
      <c r="CP847" t="s">
        <v>113</v>
      </c>
      <c r="CQ847" t="s">
        <v>113</v>
      </c>
      <c r="CR847">
        <v>46160</v>
      </c>
      <c r="CS847">
        <v>46140</v>
      </c>
      <c r="CT847" t="s">
        <v>151</v>
      </c>
      <c r="CU847" t="s">
        <v>113</v>
      </c>
      <c r="CV847" t="s">
        <v>113</v>
      </c>
      <c r="CW847" t="s">
        <v>113</v>
      </c>
      <c r="CX847" t="s">
        <v>113</v>
      </c>
      <c r="CY847" t="s">
        <v>2039</v>
      </c>
      <c r="CZ847" t="s">
        <v>153</v>
      </c>
    </row>
    <row r="848" spans="1:105" x14ac:dyDescent="0.3">
      <c r="A848" t="s">
        <v>4768</v>
      </c>
      <c r="B848" t="s">
        <v>4769</v>
      </c>
      <c r="C848" t="s">
        <v>107</v>
      </c>
      <c r="D848" t="s">
        <v>108</v>
      </c>
      <c r="F848" t="s">
        <v>4770</v>
      </c>
      <c r="G848" t="s">
        <v>133</v>
      </c>
      <c r="J848" t="s">
        <v>177</v>
      </c>
      <c r="K848" t="s">
        <v>161</v>
      </c>
      <c r="L848" t="s">
        <v>225</v>
      </c>
      <c r="M848" t="s">
        <v>226</v>
      </c>
      <c r="N848">
        <v>1</v>
      </c>
      <c r="P848">
        <v>46098</v>
      </c>
      <c r="Q848" t="s">
        <v>140</v>
      </c>
      <c r="R848">
        <v>46099</v>
      </c>
      <c r="S848" t="s">
        <v>141</v>
      </c>
      <c r="T848" t="s">
        <v>179</v>
      </c>
      <c r="U848" t="s">
        <v>112</v>
      </c>
      <c r="V848" t="s">
        <v>143</v>
      </c>
      <c r="W848" t="s">
        <v>144</v>
      </c>
      <c r="X848" t="s">
        <v>144</v>
      </c>
      <c r="Y848" t="s">
        <v>144</v>
      </c>
      <c r="Z848" t="s">
        <v>144</v>
      </c>
      <c r="AA848" t="s">
        <v>144</v>
      </c>
      <c r="AB848" t="s">
        <v>180</v>
      </c>
      <c r="AC848" t="s">
        <v>146</v>
      </c>
      <c r="AD848" t="s">
        <v>181</v>
      </c>
      <c r="AE848">
        <v>46106</v>
      </c>
      <c r="AF848">
        <v>46106</v>
      </c>
      <c r="AG848">
        <v>46106</v>
      </c>
      <c r="AH848">
        <v>46109</v>
      </c>
      <c r="AI848">
        <v>46109</v>
      </c>
      <c r="AJ848">
        <v>46109</v>
      </c>
      <c r="AK848">
        <v>46120</v>
      </c>
      <c r="AL848">
        <v>46120</v>
      </c>
      <c r="AM848">
        <v>46120</v>
      </c>
      <c r="AN848">
        <v>46124</v>
      </c>
      <c r="AO848">
        <v>46123</v>
      </c>
      <c r="AP848">
        <v>46123</v>
      </c>
      <c r="AT848">
        <v>46113</v>
      </c>
      <c r="AU848">
        <v>46111</v>
      </c>
      <c r="AV848">
        <v>46111</v>
      </c>
      <c r="AW848">
        <v>46113</v>
      </c>
      <c r="AX848">
        <v>46111</v>
      </c>
      <c r="AY848">
        <v>46111</v>
      </c>
      <c r="AZ848">
        <v>46122</v>
      </c>
      <c r="BA848">
        <v>46122</v>
      </c>
      <c r="BB848">
        <v>46122</v>
      </c>
      <c r="BC848">
        <v>46121</v>
      </c>
      <c r="BD848">
        <v>46114</v>
      </c>
      <c r="BE848">
        <v>46114</v>
      </c>
      <c r="BF848" t="s">
        <v>196</v>
      </c>
      <c r="BG848">
        <v>46123</v>
      </c>
      <c r="BH848">
        <v>46120</v>
      </c>
      <c r="BI848">
        <v>46120</v>
      </c>
      <c r="BJ848" t="s">
        <v>180</v>
      </c>
      <c r="BK848">
        <v>50</v>
      </c>
      <c r="BL848">
        <v>46132</v>
      </c>
      <c r="BM848">
        <v>46127</v>
      </c>
      <c r="BN848">
        <v>46127</v>
      </c>
      <c r="BO848">
        <v>46135</v>
      </c>
      <c r="BP848">
        <v>46129</v>
      </c>
      <c r="BQ848">
        <v>46129</v>
      </c>
      <c r="BR848">
        <v>46140</v>
      </c>
      <c r="BS848">
        <v>46132</v>
      </c>
      <c r="BT848">
        <v>46132</v>
      </c>
      <c r="BU848">
        <v>46138</v>
      </c>
      <c r="BV848">
        <v>46129</v>
      </c>
      <c r="BW848">
        <v>46129</v>
      </c>
      <c r="BX848" t="s">
        <v>227</v>
      </c>
      <c r="CN848" t="s">
        <v>113</v>
      </c>
      <c r="CO848" t="s">
        <v>113</v>
      </c>
      <c r="CP848" t="s">
        <v>113</v>
      </c>
      <c r="CQ848" t="s">
        <v>113</v>
      </c>
      <c r="CR848" t="s">
        <v>119</v>
      </c>
      <c r="CS848">
        <v>46098</v>
      </c>
      <c r="CT848" t="s">
        <v>151</v>
      </c>
      <c r="CU848" t="s">
        <v>113</v>
      </c>
      <c r="CV848" t="s">
        <v>113</v>
      </c>
      <c r="CW848" t="s">
        <v>113</v>
      </c>
      <c r="CX848" t="s">
        <v>113</v>
      </c>
      <c r="CY848" t="s">
        <v>183</v>
      </c>
      <c r="CZ848" t="s">
        <v>153</v>
      </c>
    </row>
    <row r="849" spans="1:104" x14ac:dyDescent="0.3">
      <c r="A849" t="s">
        <v>4771</v>
      </c>
      <c r="B849" t="s">
        <v>4772</v>
      </c>
      <c r="C849" t="s">
        <v>213</v>
      </c>
      <c r="D849" t="s">
        <v>108</v>
      </c>
      <c r="F849" t="s">
        <v>4773</v>
      </c>
      <c r="G849" t="s">
        <v>133</v>
      </c>
      <c r="J849" t="s">
        <v>177</v>
      </c>
      <c r="K849" t="s">
        <v>161</v>
      </c>
      <c r="L849" t="s">
        <v>225</v>
      </c>
      <c r="M849" t="s">
        <v>226</v>
      </c>
      <c r="N849">
        <v>1</v>
      </c>
      <c r="P849">
        <v>46098</v>
      </c>
      <c r="Q849" t="s">
        <v>140</v>
      </c>
      <c r="R849">
        <v>46099</v>
      </c>
      <c r="S849" t="s">
        <v>141</v>
      </c>
      <c r="T849" t="s">
        <v>179</v>
      </c>
      <c r="U849" t="s">
        <v>112</v>
      </c>
      <c r="V849" t="s">
        <v>143</v>
      </c>
      <c r="W849" t="s">
        <v>144</v>
      </c>
      <c r="X849" t="s">
        <v>144</v>
      </c>
      <c r="Y849" t="s">
        <v>144</v>
      </c>
      <c r="Z849" t="s">
        <v>144</v>
      </c>
      <c r="AA849" t="s">
        <v>144</v>
      </c>
      <c r="AB849" t="s">
        <v>180</v>
      </c>
      <c r="AC849" t="s">
        <v>146</v>
      </c>
      <c r="AD849" t="s">
        <v>181</v>
      </c>
      <c r="AE849">
        <v>46106</v>
      </c>
      <c r="AF849">
        <v>46106</v>
      </c>
      <c r="AG849">
        <v>46106</v>
      </c>
      <c r="AH849">
        <v>46109</v>
      </c>
      <c r="AI849">
        <v>46109</v>
      </c>
      <c r="AJ849">
        <v>46109</v>
      </c>
      <c r="AK849">
        <v>46120</v>
      </c>
      <c r="AL849">
        <v>46120</v>
      </c>
      <c r="AM849">
        <v>46120</v>
      </c>
      <c r="AN849">
        <v>46124</v>
      </c>
      <c r="AO849">
        <v>46123</v>
      </c>
      <c r="AP849">
        <v>46123</v>
      </c>
      <c r="AT849">
        <v>46114</v>
      </c>
      <c r="AU849">
        <v>46111</v>
      </c>
      <c r="AV849">
        <v>46111</v>
      </c>
      <c r="AW849">
        <v>46114</v>
      </c>
      <c r="AX849">
        <v>46111</v>
      </c>
      <c r="AY849">
        <v>46111</v>
      </c>
      <c r="AZ849">
        <v>46122</v>
      </c>
      <c r="BA849">
        <v>46122</v>
      </c>
      <c r="BB849">
        <v>46122</v>
      </c>
      <c r="BC849">
        <v>46120</v>
      </c>
      <c r="BD849">
        <v>46114</v>
      </c>
      <c r="BE849">
        <v>46114</v>
      </c>
      <c r="BF849" t="s">
        <v>196</v>
      </c>
      <c r="BG849">
        <v>46122</v>
      </c>
      <c r="BH849">
        <v>46120</v>
      </c>
      <c r="BI849">
        <v>46120</v>
      </c>
      <c r="BJ849" t="s">
        <v>180</v>
      </c>
      <c r="BK849">
        <v>60</v>
      </c>
      <c r="BL849">
        <v>46125</v>
      </c>
      <c r="BM849">
        <v>46126</v>
      </c>
      <c r="BN849">
        <v>46126</v>
      </c>
      <c r="BO849">
        <v>46127</v>
      </c>
      <c r="BP849">
        <v>46128</v>
      </c>
      <c r="BQ849">
        <v>46128</v>
      </c>
      <c r="BR849">
        <v>46136</v>
      </c>
      <c r="BS849">
        <v>46132</v>
      </c>
      <c r="BT849">
        <v>46132</v>
      </c>
      <c r="BU849">
        <v>46134</v>
      </c>
      <c r="BV849">
        <v>46130</v>
      </c>
      <c r="BW849">
        <v>46130</v>
      </c>
      <c r="BX849" t="s">
        <v>2408</v>
      </c>
      <c r="CN849" t="s">
        <v>113</v>
      </c>
      <c r="CO849" t="s">
        <v>113</v>
      </c>
      <c r="CP849" t="s">
        <v>113</v>
      </c>
      <c r="CQ849" t="s">
        <v>113</v>
      </c>
      <c r="CR849" t="s">
        <v>119</v>
      </c>
      <c r="CS849">
        <v>46098</v>
      </c>
      <c r="CT849" t="s">
        <v>151</v>
      </c>
      <c r="CU849" t="s">
        <v>113</v>
      </c>
      <c r="CV849" t="s">
        <v>113</v>
      </c>
      <c r="CW849" t="s">
        <v>113</v>
      </c>
      <c r="CX849" t="s">
        <v>113</v>
      </c>
      <c r="CY849" t="s">
        <v>183</v>
      </c>
      <c r="CZ849" t="s">
        <v>153</v>
      </c>
    </row>
    <row r="850" spans="1:104" x14ac:dyDescent="0.3">
      <c r="A850" t="s">
        <v>4774</v>
      </c>
      <c r="B850" t="s">
        <v>4775</v>
      </c>
      <c r="C850" t="s">
        <v>213</v>
      </c>
      <c r="D850" t="s">
        <v>108</v>
      </c>
      <c r="F850" t="s">
        <v>4776</v>
      </c>
      <c r="G850" t="s">
        <v>133</v>
      </c>
      <c r="I850" t="s">
        <v>241</v>
      </c>
      <c r="J850" t="s">
        <v>177</v>
      </c>
      <c r="K850" t="s">
        <v>161</v>
      </c>
      <c r="L850" t="s">
        <v>225</v>
      </c>
      <c r="M850" t="s">
        <v>226</v>
      </c>
      <c r="N850">
        <v>1</v>
      </c>
      <c r="P850">
        <v>46099</v>
      </c>
      <c r="Q850" t="s">
        <v>140</v>
      </c>
      <c r="R850">
        <v>46099</v>
      </c>
      <c r="S850" t="s">
        <v>141</v>
      </c>
      <c r="T850" t="s">
        <v>179</v>
      </c>
      <c r="U850" t="s">
        <v>112</v>
      </c>
      <c r="V850" t="s">
        <v>143</v>
      </c>
      <c r="W850" t="s">
        <v>144</v>
      </c>
      <c r="X850" t="s">
        <v>312</v>
      </c>
      <c r="Y850" t="s">
        <v>312</v>
      </c>
      <c r="Z850" t="s">
        <v>144</v>
      </c>
      <c r="AA850">
        <v>0</v>
      </c>
      <c r="AB850" t="s">
        <v>180</v>
      </c>
      <c r="AC850" t="s">
        <v>146</v>
      </c>
      <c r="AD850" t="s">
        <v>181</v>
      </c>
      <c r="AE850">
        <v>46106</v>
      </c>
      <c r="AF850">
        <v>46106</v>
      </c>
      <c r="AG850">
        <v>46106</v>
      </c>
      <c r="AH850">
        <v>46109</v>
      </c>
      <c r="AI850">
        <v>46109</v>
      </c>
      <c r="AJ850">
        <v>46109</v>
      </c>
      <c r="AK850">
        <v>46120</v>
      </c>
      <c r="AL850">
        <v>46120</v>
      </c>
      <c r="AM850">
        <v>46120</v>
      </c>
      <c r="AN850">
        <v>46124</v>
      </c>
      <c r="AO850">
        <v>46123</v>
      </c>
      <c r="AP850">
        <v>46123</v>
      </c>
      <c r="AT850">
        <v>46115</v>
      </c>
      <c r="AU850">
        <v>46111</v>
      </c>
      <c r="AV850">
        <v>46111</v>
      </c>
      <c r="AW850">
        <v>46115</v>
      </c>
      <c r="AX850">
        <v>46111</v>
      </c>
      <c r="AY850">
        <v>46111</v>
      </c>
      <c r="AZ850">
        <v>46122</v>
      </c>
      <c r="BA850">
        <v>46122</v>
      </c>
      <c r="BB850">
        <v>46122</v>
      </c>
      <c r="BC850">
        <v>46120</v>
      </c>
      <c r="BD850">
        <v>46114</v>
      </c>
      <c r="BE850">
        <v>46114</v>
      </c>
      <c r="BF850" t="s">
        <v>196</v>
      </c>
      <c r="BG850">
        <v>46121</v>
      </c>
      <c r="BH850">
        <v>46120</v>
      </c>
      <c r="BI850">
        <v>46120</v>
      </c>
      <c r="BJ850" t="s">
        <v>180</v>
      </c>
      <c r="BK850">
        <v>50</v>
      </c>
      <c r="BL850">
        <v>46129</v>
      </c>
      <c r="BM850">
        <v>46124</v>
      </c>
      <c r="BN850">
        <v>46124</v>
      </c>
      <c r="BO850">
        <v>46132</v>
      </c>
      <c r="BP850">
        <v>46125</v>
      </c>
      <c r="BQ850">
        <v>46125</v>
      </c>
      <c r="BR850">
        <v>46137</v>
      </c>
      <c r="BS850">
        <v>46132</v>
      </c>
      <c r="BT850">
        <v>46132</v>
      </c>
      <c r="BU850">
        <v>46135</v>
      </c>
      <c r="BV850">
        <v>46128</v>
      </c>
      <c r="BW850">
        <v>46128</v>
      </c>
      <c r="BX850" t="s">
        <v>2441</v>
      </c>
      <c r="CN850" t="s">
        <v>113</v>
      </c>
      <c r="CO850" t="s">
        <v>113</v>
      </c>
      <c r="CP850" t="s">
        <v>113</v>
      </c>
      <c r="CQ850" t="s">
        <v>113</v>
      </c>
      <c r="CR850" t="s">
        <v>119</v>
      </c>
      <c r="CS850">
        <v>46099</v>
      </c>
      <c r="CT850" t="s">
        <v>151</v>
      </c>
      <c r="CU850" t="s">
        <v>113</v>
      </c>
      <c r="CV850" t="s">
        <v>113</v>
      </c>
      <c r="CW850" t="s">
        <v>113</v>
      </c>
      <c r="CX850" t="s">
        <v>113</v>
      </c>
      <c r="CY850" t="s">
        <v>183</v>
      </c>
      <c r="CZ850" t="s">
        <v>153</v>
      </c>
    </row>
    <row r="851" spans="1:104" x14ac:dyDescent="0.3">
      <c r="A851" t="s">
        <v>4777</v>
      </c>
      <c r="B851" t="s">
        <v>4778</v>
      </c>
      <c r="C851" t="s">
        <v>107</v>
      </c>
      <c r="D851" t="s">
        <v>108</v>
      </c>
      <c r="F851" t="s">
        <v>4779</v>
      </c>
      <c r="G851" t="s">
        <v>133</v>
      </c>
      <c r="I851" t="s">
        <v>4780</v>
      </c>
      <c r="J851" t="s">
        <v>177</v>
      </c>
      <c r="K851" t="s">
        <v>161</v>
      </c>
      <c r="L851" t="s">
        <v>225</v>
      </c>
      <c r="M851" t="s">
        <v>226</v>
      </c>
      <c r="N851">
        <v>1</v>
      </c>
      <c r="P851">
        <v>46099</v>
      </c>
      <c r="Q851" t="s">
        <v>140</v>
      </c>
      <c r="R851">
        <v>46099</v>
      </c>
      <c r="S851" t="s">
        <v>141</v>
      </c>
      <c r="T851" t="s">
        <v>179</v>
      </c>
      <c r="U851" t="s">
        <v>112</v>
      </c>
      <c r="V851" t="s">
        <v>143</v>
      </c>
      <c r="W851" t="s">
        <v>144</v>
      </c>
      <c r="X851" t="s">
        <v>312</v>
      </c>
      <c r="Y851" t="s">
        <v>312</v>
      </c>
      <c r="Z851" t="s">
        <v>144</v>
      </c>
      <c r="AA851" t="s">
        <v>312</v>
      </c>
      <c r="AB851" t="s">
        <v>180</v>
      </c>
      <c r="AC851" t="s">
        <v>146</v>
      </c>
      <c r="AD851" t="s">
        <v>181</v>
      </c>
      <c r="AE851">
        <v>46106</v>
      </c>
      <c r="AF851">
        <v>46106</v>
      </c>
      <c r="AG851">
        <v>46106</v>
      </c>
      <c r="AH851">
        <v>46110</v>
      </c>
      <c r="AI851">
        <v>46110</v>
      </c>
      <c r="AJ851">
        <v>46110</v>
      </c>
      <c r="AK851">
        <v>46120</v>
      </c>
      <c r="AL851">
        <v>46120</v>
      </c>
      <c r="AM851">
        <v>46120</v>
      </c>
      <c r="AN851">
        <v>46124</v>
      </c>
      <c r="AO851">
        <v>46123</v>
      </c>
      <c r="AP851">
        <v>46123</v>
      </c>
      <c r="AT851">
        <v>46111</v>
      </c>
      <c r="AU851">
        <v>46108</v>
      </c>
      <c r="AV851">
        <v>46108</v>
      </c>
      <c r="AW851">
        <v>46111</v>
      </c>
      <c r="AX851">
        <v>46108</v>
      </c>
      <c r="AY851">
        <v>46108</v>
      </c>
      <c r="AZ851">
        <v>46122</v>
      </c>
      <c r="BA851">
        <v>46122</v>
      </c>
      <c r="BB851">
        <v>46122</v>
      </c>
      <c r="BC851">
        <v>46119</v>
      </c>
      <c r="BD851">
        <v>46113</v>
      </c>
      <c r="BE851">
        <v>46113</v>
      </c>
      <c r="BF851" t="s">
        <v>196</v>
      </c>
      <c r="BG851">
        <v>46121</v>
      </c>
      <c r="BH851">
        <v>46119</v>
      </c>
      <c r="BI851">
        <v>46119</v>
      </c>
      <c r="BJ851" t="s">
        <v>180</v>
      </c>
      <c r="BK851">
        <v>50</v>
      </c>
      <c r="BL851">
        <v>46133</v>
      </c>
      <c r="BM851">
        <v>46124</v>
      </c>
      <c r="BN851">
        <v>46124</v>
      </c>
      <c r="BO851">
        <v>46136</v>
      </c>
      <c r="BP851">
        <v>46125</v>
      </c>
      <c r="BQ851">
        <v>46125</v>
      </c>
      <c r="BR851">
        <v>46141</v>
      </c>
      <c r="BS851">
        <v>46132</v>
      </c>
      <c r="BT851">
        <v>46132</v>
      </c>
      <c r="BU851">
        <v>46139</v>
      </c>
      <c r="BV851">
        <v>46129</v>
      </c>
      <c r="BW851">
        <v>46129</v>
      </c>
      <c r="BX851" t="s">
        <v>227</v>
      </c>
      <c r="CN851" t="s">
        <v>113</v>
      </c>
      <c r="CO851" t="s">
        <v>113</v>
      </c>
      <c r="CP851" t="s">
        <v>113</v>
      </c>
      <c r="CQ851" t="s">
        <v>113</v>
      </c>
      <c r="CR851" t="s">
        <v>119</v>
      </c>
      <c r="CS851">
        <v>46099</v>
      </c>
      <c r="CT851" t="s">
        <v>151</v>
      </c>
      <c r="CU851" t="s">
        <v>113</v>
      </c>
      <c r="CV851" t="s">
        <v>113</v>
      </c>
      <c r="CW851" t="s">
        <v>113</v>
      </c>
      <c r="CX851" t="s">
        <v>113</v>
      </c>
      <c r="CY851" t="s">
        <v>183</v>
      </c>
      <c r="CZ851" t="s">
        <v>153</v>
      </c>
    </row>
    <row r="852" spans="1:104" x14ac:dyDescent="0.3">
      <c r="A852" t="s">
        <v>4781</v>
      </c>
      <c r="B852" t="s">
        <v>4782</v>
      </c>
      <c r="C852" t="s">
        <v>213</v>
      </c>
      <c r="D852" t="s">
        <v>108</v>
      </c>
      <c r="F852" t="s">
        <v>4783</v>
      </c>
      <c r="G852" t="s">
        <v>133</v>
      </c>
      <c r="I852" t="s">
        <v>241</v>
      </c>
      <c r="J852" t="s">
        <v>177</v>
      </c>
      <c r="K852" t="s">
        <v>161</v>
      </c>
      <c r="L852" t="s">
        <v>225</v>
      </c>
      <c r="M852" t="s">
        <v>226</v>
      </c>
      <c r="N852">
        <v>1</v>
      </c>
      <c r="P852">
        <v>46099</v>
      </c>
      <c r="Q852" t="s">
        <v>140</v>
      </c>
      <c r="R852">
        <v>46099</v>
      </c>
      <c r="S852" t="s">
        <v>141</v>
      </c>
      <c r="T852" t="s">
        <v>179</v>
      </c>
      <c r="U852" t="s">
        <v>112</v>
      </c>
      <c r="V852" t="s">
        <v>143</v>
      </c>
      <c r="W852" t="s">
        <v>144</v>
      </c>
      <c r="X852" t="s">
        <v>312</v>
      </c>
      <c r="Y852" t="s">
        <v>312</v>
      </c>
      <c r="Z852" t="s">
        <v>144</v>
      </c>
      <c r="AA852">
        <v>0</v>
      </c>
      <c r="AB852" t="s">
        <v>180</v>
      </c>
      <c r="AC852" t="s">
        <v>146</v>
      </c>
      <c r="AD852" t="s">
        <v>181</v>
      </c>
      <c r="AE852">
        <v>46106</v>
      </c>
      <c r="AF852">
        <v>46106</v>
      </c>
      <c r="AG852">
        <v>46106</v>
      </c>
      <c r="AH852">
        <v>46110</v>
      </c>
      <c r="AI852">
        <v>46110</v>
      </c>
      <c r="AJ852">
        <v>46110</v>
      </c>
      <c r="AK852">
        <v>46120</v>
      </c>
      <c r="AL852">
        <v>46120</v>
      </c>
      <c r="AM852">
        <v>46120</v>
      </c>
      <c r="AN852">
        <v>46124</v>
      </c>
      <c r="AO852">
        <v>46123</v>
      </c>
      <c r="AP852">
        <v>46123</v>
      </c>
      <c r="AT852">
        <v>46110</v>
      </c>
      <c r="AU852">
        <v>46108</v>
      </c>
      <c r="AV852">
        <v>46108</v>
      </c>
      <c r="AW852">
        <v>46110</v>
      </c>
      <c r="AX852">
        <v>46108</v>
      </c>
      <c r="AY852">
        <v>46108</v>
      </c>
      <c r="AZ852">
        <v>46122</v>
      </c>
      <c r="BA852">
        <v>46122</v>
      </c>
      <c r="BB852">
        <v>46122</v>
      </c>
      <c r="BC852">
        <v>46112</v>
      </c>
      <c r="BD852">
        <v>46112</v>
      </c>
      <c r="BE852">
        <v>46112</v>
      </c>
      <c r="BF852" t="s">
        <v>149</v>
      </c>
      <c r="BG852">
        <v>46122</v>
      </c>
      <c r="BH852">
        <v>46119</v>
      </c>
      <c r="BI852">
        <v>46119</v>
      </c>
      <c r="BJ852" t="s">
        <v>180</v>
      </c>
      <c r="BK852">
        <v>50</v>
      </c>
      <c r="BL852">
        <v>46125</v>
      </c>
      <c r="BM852">
        <v>46125</v>
      </c>
      <c r="BN852">
        <v>46125</v>
      </c>
      <c r="BO852">
        <v>46128</v>
      </c>
      <c r="BP852">
        <v>46126</v>
      </c>
      <c r="BQ852">
        <v>46126</v>
      </c>
      <c r="BR852">
        <v>46134</v>
      </c>
      <c r="BS852">
        <v>46132</v>
      </c>
      <c r="BT852">
        <v>46132</v>
      </c>
      <c r="BU852">
        <v>46132</v>
      </c>
      <c r="BV852">
        <v>46131</v>
      </c>
      <c r="BW852">
        <v>46131</v>
      </c>
      <c r="BX852" t="s">
        <v>227</v>
      </c>
      <c r="CN852" t="s">
        <v>113</v>
      </c>
      <c r="CO852" t="s">
        <v>113</v>
      </c>
      <c r="CP852" t="s">
        <v>113</v>
      </c>
      <c r="CQ852" t="s">
        <v>113</v>
      </c>
      <c r="CR852" t="s">
        <v>119</v>
      </c>
      <c r="CS852">
        <v>46099</v>
      </c>
      <c r="CT852" t="s">
        <v>151</v>
      </c>
      <c r="CU852" t="s">
        <v>113</v>
      </c>
      <c r="CV852" t="s">
        <v>113</v>
      </c>
      <c r="CW852" t="s">
        <v>113</v>
      </c>
      <c r="CX852" t="s">
        <v>113</v>
      </c>
      <c r="CY852" t="s">
        <v>183</v>
      </c>
      <c r="CZ852" t="s">
        <v>153</v>
      </c>
    </row>
    <row r="853" spans="1:104" x14ac:dyDescent="0.3">
      <c r="A853" t="s">
        <v>4784</v>
      </c>
      <c r="B853" t="s">
        <v>4785</v>
      </c>
      <c r="C853" t="s">
        <v>292</v>
      </c>
      <c r="D853" t="s">
        <v>108</v>
      </c>
      <c r="F853" t="s">
        <v>4786</v>
      </c>
      <c r="G853" t="s">
        <v>133</v>
      </c>
      <c r="I853" t="s">
        <v>241</v>
      </c>
      <c r="J853" t="s">
        <v>177</v>
      </c>
      <c r="K853" t="s">
        <v>161</v>
      </c>
      <c r="L853" t="s">
        <v>225</v>
      </c>
      <c r="M853" t="s">
        <v>226</v>
      </c>
      <c r="N853">
        <v>1</v>
      </c>
      <c r="P853">
        <v>46099</v>
      </c>
      <c r="Q853" t="s">
        <v>140</v>
      </c>
      <c r="R853">
        <v>46099</v>
      </c>
      <c r="S853" t="s">
        <v>141</v>
      </c>
      <c r="T853" t="s">
        <v>179</v>
      </c>
      <c r="U853" t="s">
        <v>112</v>
      </c>
      <c r="V853" t="s">
        <v>143</v>
      </c>
      <c r="W853" t="s">
        <v>144</v>
      </c>
      <c r="X853" t="s">
        <v>144</v>
      </c>
      <c r="Y853" t="s">
        <v>144</v>
      </c>
      <c r="Z853" t="s">
        <v>144</v>
      </c>
      <c r="AA853" t="s">
        <v>144</v>
      </c>
      <c r="AB853" t="s">
        <v>180</v>
      </c>
      <c r="AC853" t="s">
        <v>146</v>
      </c>
      <c r="AD853" t="s">
        <v>181</v>
      </c>
      <c r="AE853">
        <v>46107</v>
      </c>
      <c r="AF853">
        <v>46107</v>
      </c>
      <c r="AG853">
        <v>46107</v>
      </c>
      <c r="AH853">
        <v>46110</v>
      </c>
      <c r="AI853">
        <v>46110</v>
      </c>
      <c r="AJ853">
        <v>46110</v>
      </c>
      <c r="AK853">
        <v>46120</v>
      </c>
      <c r="AL853">
        <v>46120</v>
      </c>
      <c r="AM853">
        <v>46120</v>
      </c>
      <c r="AN853">
        <v>46124</v>
      </c>
      <c r="AO853">
        <v>46123</v>
      </c>
      <c r="AP853">
        <v>46123</v>
      </c>
      <c r="AT853">
        <v>46109</v>
      </c>
      <c r="AU853">
        <v>46108</v>
      </c>
      <c r="AV853">
        <v>46108</v>
      </c>
      <c r="AW853">
        <v>46109</v>
      </c>
      <c r="AX853">
        <v>46108</v>
      </c>
      <c r="AY853">
        <v>46108</v>
      </c>
      <c r="AZ853">
        <v>46122</v>
      </c>
      <c r="BA853">
        <v>46122</v>
      </c>
      <c r="BB853">
        <v>46122</v>
      </c>
      <c r="BC853">
        <v>46111</v>
      </c>
      <c r="BD853">
        <v>46111</v>
      </c>
      <c r="BE853">
        <v>46111</v>
      </c>
      <c r="BF853" t="s">
        <v>149</v>
      </c>
      <c r="BG853">
        <v>46119</v>
      </c>
      <c r="BH853">
        <v>46114</v>
      </c>
      <c r="BI853">
        <v>46114</v>
      </c>
      <c r="BJ853" t="s">
        <v>180</v>
      </c>
      <c r="BK853">
        <v>50</v>
      </c>
      <c r="BL853">
        <v>46129</v>
      </c>
      <c r="BM853">
        <v>46127</v>
      </c>
      <c r="BN853">
        <v>46127</v>
      </c>
      <c r="BO853">
        <v>46132</v>
      </c>
      <c r="BP853">
        <v>46128</v>
      </c>
      <c r="BQ853">
        <v>46128</v>
      </c>
      <c r="BR853">
        <v>46137</v>
      </c>
      <c r="BS853">
        <v>46132</v>
      </c>
      <c r="BT853">
        <v>46132</v>
      </c>
      <c r="BU853">
        <v>46135</v>
      </c>
      <c r="BV853">
        <v>46129</v>
      </c>
      <c r="BW853">
        <v>46129</v>
      </c>
      <c r="BX853" t="s">
        <v>4787</v>
      </c>
      <c r="CN853" t="s">
        <v>113</v>
      </c>
      <c r="CO853" t="s">
        <v>113</v>
      </c>
      <c r="CP853" t="s">
        <v>113</v>
      </c>
      <c r="CQ853" t="s">
        <v>113</v>
      </c>
      <c r="CR853" t="s">
        <v>119</v>
      </c>
      <c r="CS853">
        <v>46099</v>
      </c>
      <c r="CT853" t="s">
        <v>151</v>
      </c>
      <c r="CU853" t="s">
        <v>113</v>
      </c>
      <c r="CV853" t="s">
        <v>113</v>
      </c>
      <c r="CW853" t="s">
        <v>113</v>
      </c>
      <c r="CX853" t="s">
        <v>113</v>
      </c>
      <c r="CY853" t="s">
        <v>183</v>
      </c>
      <c r="CZ853" t="s">
        <v>153</v>
      </c>
    </row>
    <row r="854" spans="1:104" x14ac:dyDescent="0.3">
      <c r="A854" t="s">
        <v>4788</v>
      </c>
      <c r="B854" t="s">
        <v>4789</v>
      </c>
      <c r="C854" t="s">
        <v>107</v>
      </c>
      <c r="D854" t="s">
        <v>108</v>
      </c>
      <c r="F854" t="s">
        <v>4790</v>
      </c>
      <c r="G854" t="s">
        <v>133</v>
      </c>
      <c r="J854" t="s">
        <v>177</v>
      </c>
      <c r="K854" t="s">
        <v>161</v>
      </c>
      <c r="L854" t="s">
        <v>225</v>
      </c>
      <c r="M854" t="s">
        <v>226</v>
      </c>
      <c r="N854">
        <v>1</v>
      </c>
      <c r="P854">
        <v>46126</v>
      </c>
      <c r="Q854" t="s">
        <v>140</v>
      </c>
      <c r="R854">
        <v>46126</v>
      </c>
      <c r="S854" t="s">
        <v>141</v>
      </c>
      <c r="T854" t="s">
        <v>1422</v>
      </c>
      <c r="U854" t="s">
        <v>112</v>
      </c>
      <c r="V854" t="s">
        <v>143</v>
      </c>
      <c r="W854" t="s">
        <v>144</v>
      </c>
      <c r="X854" t="s">
        <v>144</v>
      </c>
      <c r="Y854" t="s">
        <v>144</v>
      </c>
      <c r="Z854" t="s">
        <v>144</v>
      </c>
      <c r="AA854" t="s">
        <v>144</v>
      </c>
      <c r="AB854" t="s">
        <v>180</v>
      </c>
      <c r="AC854" t="s">
        <v>146</v>
      </c>
      <c r="AD854" t="s">
        <v>181</v>
      </c>
      <c r="AE854">
        <v>46129</v>
      </c>
      <c r="AF854">
        <v>46129</v>
      </c>
      <c r="AG854">
        <v>46129</v>
      </c>
      <c r="AH854">
        <v>46134</v>
      </c>
      <c r="AI854">
        <v>46134</v>
      </c>
      <c r="AJ854">
        <v>46134</v>
      </c>
      <c r="AK854">
        <v>46146</v>
      </c>
      <c r="AL854">
        <v>46146</v>
      </c>
      <c r="AM854">
        <v>46146</v>
      </c>
      <c r="AN854">
        <v>46150</v>
      </c>
      <c r="AO854">
        <v>46148</v>
      </c>
      <c r="AP854">
        <v>46148</v>
      </c>
      <c r="AT854">
        <v>46134</v>
      </c>
      <c r="AU854">
        <v>46134</v>
      </c>
      <c r="AV854">
        <v>46134</v>
      </c>
      <c r="AW854">
        <v>46134</v>
      </c>
      <c r="AX854">
        <v>46134</v>
      </c>
      <c r="AY854">
        <v>46134</v>
      </c>
      <c r="AZ854">
        <v>46152</v>
      </c>
      <c r="BA854">
        <v>46152</v>
      </c>
      <c r="BB854">
        <v>46152</v>
      </c>
      <c r="BC854">
        <v>46136</v>
      </c>
      <c r="BD854">
        <v>46136</v>
      </c>
      <c r="BE854">
        <v>46136</v>
      </c>
      <c r="BF854" t="s">
        <v>196</v>
      </c>
      <c r="BG854">
        <v>46142</v>
      </c>
      <c r="BH854">
        <v>46142</v>
      </c>
      <c r="BI854">
        <v>46142</v>
      </c>
      <c r="BJ854" t="s">
        <v>180</v>
      </c>
      <c r="BK854">
        <v>40</v>
      </c>
      <c r="BL854">
        <v>46150</v>
      </c>
      <c r="BM854">
        <v>46149</v>
      </c>
      <c r="BN854">
        <v>46149</v>
      </c>
      <c r="BO854">
        <v>46152</v>
      </c>
      <c r="BP854">
        <v>46151</v>
      </c>
      <c r="BQ854">
        <v>46151</v>
      </c>
      <c r="BR854">
        <v>46156</v>
      </c>
      <c r="BS854">
        <v>46156</v>
      </c>
      <c r="BT854">
        <v>46156</v>
      </c>
      <c r="BU854">
        <v>46154</v>
      </c>
      <c r="BV854">
        <v>46153</v>
      </c>
      <c r="BW854">
        <v>46153</v>
      </c>
      <c r="BX854" t="s">
        <v>4791</v>
      </c>
      <c r="CN854" t="s">
        <v>113</v>
      </c>
      <c r="CO854" t="s">
        <v>113</v>
      </c>
      <c r="CP854" t="s">
        <v>113</v>
      </c>
      <c r="CQ854" t="s">
        <v>113</v>
      </c>
      <c r="CR854" t="s">
        <v>119</v>
      </c>
      <c r="CS854">
        <v>46125</v>
      </c>
      <c r="CT854" t="s">
        <v>151</v>
      </c>
      <c r="CU854" t="s">
        <v>113</v>
      </c>
      <c r="CV854" t="s">
        <v>113</v>
      </c>
      <c r="CW854" t="s">
        <v>113</v>
      </c>
      <c r="CX854" t="s">
        <v>113</v>
      </c>
      <c r="CY854" t="s">
        <v>183</v>
      </c>
      <c r="CZ854" t="s">
        <v>153</v>
      </c>
    </row>
    <row r="855" spans="1:104" x14ac:dyDescent="0.3">
      <c r="A855" t="s">
        <v>4792</v>
      </c>
      <c r="B855" t="s">
        <v>4793</v>
      </c>
      <c r="C855" t="s">
        <v>107</v>
      </c>
      <c r="D855" t="s">
        <v>108</v>
      </c>
      <c r="F855" t="s">
        <v>4794</v>
      </c>
      <c r="G855" t="s">
        <v>133</v>
      </c>
      <c r="J855" t="s">
        <v>177</v>
      </c>
      <c r="K855" t="s">
        <v>161</v>
      </c>
      <c r="L855" t="s">
        <v>4795</v>
      </c>
      <c r="M855" t="s">
        <v>226</v>
      </c>
      <c r="N855">
        <v>1</v>
      </c>
      <c r="P855">
        <v>46129</v>
      </c>
      <c r="Q855" t="s">
        <v>140</v>
      </c>
      <c r="R855">
        <v>46129</v>
      </c>
      <c r="S855" t="s">
        <v>141</v>
      </c>
      <c r="T855" t="s">
        <v>1422</v>
      </c>
      <c r="U855" t="s">
        <v>112</v>
      </c>
      <c r="V855" t="s">
        <v>143</v>
      </c>
      <c r="W855" t="s">
        <v>144</v>
      </c>
      <c r="X855" t="s">
        <v>144</v>
      </c>
      <c r="Y855" t="s">
        <v>144</v>
      </c>
      <c r="Z855" t="s">
        <v>144</v>
      </c>
      <c r="AA855" t="s">
        <v>144</v>
      </c>
      <c r="AB855" t="s">
        <v>180</v>
      </c>
      <c r="AC855" t="s">
        <v>146</v>
      </c>
      <c r="AD855" t="s">
        <v>181</v>
      </c>
      <c r="AE855">
        <v>46136</v>
      </c>
      <c r="AF855">
        <v>46136</v>
      </c>
      <c r="AG855">
        <v>46136</v>
      </c>
      <c r="AH855">
        <v>46139</v>
      </c>
      <c r="AI855">
        <v>46139</v>
      </c>
      <c r="AJ855">
        <v>46139</v>
      </c>
      <c r="AK855">
        <v>46146</v>
      </c>
      <c r="AL855">
        <v>46146</v>
      </c>
      <c r="AM855">
        <v>46146</v>
      </c>
      <c r="AN855">
        <v>46150</v>
      </c>
      <c r="AO855">
        <v>46150</v>
      </c>
      <c r="AP855">
        <v>46150</v>
      </c>
      <c r="AT855">
        <v>46136</v>
      </c>
      <c r="AU855">
        <v>46136</v>
      </c>
      <c r="AV855">
        <v>46136</v>
      </c>
      <c r="AW855">
        <v>46136</v>
      </c>
      <c r="AX855">
        <v>46136</v>
      </c>
      <c r="AY855">
        <v>46136</v>
      </c>
      <c r="AZ855">
        <v>46152</v>
      </c>
      <c r="BA855">
        <v>46152</v>
      </c>
      <c r="BB855">
        <v>46152</v>
      </c>
      <c r="BC855">
        <v>46137</v>
      </c>
      <c r="BD855">
        <v>46137</v>
      </c>
      <c r="BE855">
        <v>46137</v>
      </c>
      <c r="BF855" t="s">
        <v>149</v>
      </c>
      <c r="BG855">
        <v>46142</v>
      </c>
      <c r="BH855">
        <v>46142</v>
      </c>
      <c r="BI855">
        <v>46142</v>
      </c>
      <c r="BJ855" t="s">
        <v>180</v>
      </c>
      <c r="BK855">
        <v>50</v>
      </c>
      <c r="BL855">
        <v>46152</v>
      </c>
      <c r="BM855">
        <v>46151</v>
      </c>
      <c r="BN855">
        <v>46151</v>
      </c>
      <c r="BO855">
        <v>46154</v>
      </c>
      <c r="BP855">
        <v>46156</v>
      </c>
      <c r="BQ855">
        <v>46156</v>
      </c>
      <c r="BR855">
        <v>46163</v>
      </c>
      <c r="BS855">
        <v>46160</v>
      </c>
      <c r="BT855">
        <v>46160</v>
      </c>
      <c r="BU855">
        <v>46160</v>
      </c>
      <c r="BV855">
        <v>46157</v>
      </c>
      <c r="BW855">
        <v>46157</v>
      </c>
      <c r="BX855" t="s">
        <v>3992</v>
      </c>
      <c r="CN855" t="s">
        <v>113</v>
      </c>
      <c r="CO855" t="s">
        <v>113</v>
      </c>
      <c r="CP855" t="s">
        <v>113</v>
      </c>
      <c r="CQ855" t="s">
        <v>113</v>
      </c>
      <c r="CR855">
        <v>46160</v>
      </c>
      <c r="CS855">
        <v>46125</v>
      </c>
      <c r="CT855" t="s">
        <v>151</v>
      </c>
      <c r="CU855" t="s">
        <v>113</v>
      </c>
      <c r="CV855" t="s">
        <v>113</v>
      </c>
      <c r="CW855" t="s">
        <v>113</v>
      </c>
      <c r="CX855" t="s">
        <v>113</v>
      </c>
      <c r="CY855" t="s">
        <v>183</v>
      </c>
      <c r="CZ855" t="s">
        <v>153</v>
      </c>
    </row>
    <row r="856" spans="1:104" x14ac:dyDescent="0.3">
      <c r="A856" t="s">
        <v>4796</v>
      </c>
      <c r="B856" t="s">
        <v>4797</v>
      </c>
      <c r="C856" t="s">
        <v>107</v>
      </c>
      <c r="D856" t="s">
        <v>108</v>
      </c>
      <c r="F856" t="s">
        <v>4798</v>
      </c>
      <c r="G856" t="s">
        <v>133</v>
      </c>
      <c r="I856" t="s">
        <v>4799</v>
      </c>
      <c r="J856" t="s">
        <v>4800</v>
      </c>
      <c r="K856" t="s">
        <v>161</v>
      </c>
      <c r="L856" t="s">
        <v>4801</v>
      </c>
      <c r="M856" t="s">
        <v>226</v>
      </c>
      <c r="N856">
        <v>3</v>
      </c>
      <c r="O856" t="s">
        <v>4802</v>
      </c>
      <c r="P856">
        <v>46038</v>
      </c>
      <c r="Q856" t="s">
        <v>140</v>
      </c>
      <c r="R856">
        <v>46041</v>
      </c>
      <c r="S856" t="s">
        <v>252</v>
      </c>
      <c r="T856" t="s">
        <v>2744</v>
      </c>
      <c r="U856" t="s">
        <v>112</v>
      </c>
      <c r="V856" t="s">
        <v>143</v>
      </c>
      <c r="W856" t="s">
        <v>144</v>
      </c>
      <c r="X856" t="s">
        <v>144</v>
      </c>
      <c r="Y856" t="s">
        <v>144</v>
      </c>
      <c r="Z856" t="s">
        <v>312</v>
      </c>
      <c r="AA856" t="s">
        <v>144</v>
      </c>
      <c r="AB856" t="s">
        <v>387</v>
      </c>
      <c r="AC856" t="s">
        <v>146</v>
      </c>
      <c r="AD856" t="s">
        <v>147</v>
      </c>
      <c r="AE856">
        <v>46055</v>
      </c>
      <c r="AF856">
        <v>46055</v>
      </c>
      <c r="AG856">
        <v>46055</v>
      </c>
      <c r="AH856">
        <v>46058</v>
      </c>
      <c r="AI856">
        <v>46059</v>
      </c>
      <c r="AJ856">
        <v>46059</v>
      </c>
      <c r="AK856">
        <v>46055</v>
      </c>
      <c r="AL856">
        <v>46055</v>
      </c>
      <c r="AM856">
        <v>46055</v>
      </c>
      <c r="AN856">
        <v>46058</v>
      </c>
      <c r="AO856">
        <v>46059</v>
      </c>
      <c r="AP856">
        <v>46059</v>
      </c>
      <c r="AQ856" t="s">
        <v>148</v>
      </c>
      <c r="AR856" t="s">
        <v>113</v>
      </c>
      <c r="AS856" t="s">
        <v>113</v>
      </c>
      <c r="AT856">
        <v>46049</v>
      </c>
      <c r="AU856">
        <v>46049</v>
      </c>
      <c r="AV856">
        <v>46049</v>
      </c>
      <c r="AW856">
        <v>46049</v>
      </c>
      <c r="AX856">
        <v>46049</v>
      </c>
      <c r="AY856">
        <v>46049</v>
      </c>
      <c r="AZ856">
        <v>46052</v>
      </c>
      <c r="BA856">
        <v>46058</v>
      </c>
      <c r="BB856">
        <v>46058</v>
      </c>
      <c r="BC856">
        <v>46050</v>
      </c>
      <c r="BD856">
        <v>46050</v>
      </c>
      <c r="BE856">
        <v>46050</v>
      </c>
      <c r="BF856" t="s">
        <v>196</v>
      </c>
      <c r="BG856">
        <v>46060</v>
      </c>
      <c r="BH856">
        <v>46075</v>
      </c>
      <c r="BI856">
        <v>46075</v>
      </c>
      <c r="BK856">
        <v>40</v>
      </c>
      <c r="BL856">
        <v>46063</v>
      </c>
      <c r="BM856">
        <v>46077</v>
      </c>
      <c r="BN856">
        <v>46077</v>
      </c>
      <c r="BO856">
        <v>46066</v>
      </c>
      <c r="BP856">
        <v>46078</v>
      </c>
      <c r="BR856">
        <v>46070</v>
      </c>
      <c r="BS856">
        <v>46081</v>
      </c>
      <c r="BT856">
        <v>46081</v>
      </c>
      <c r="BU856">
        <v>46070</v>
      </c>
      <c r="BV856">
        <v>46081</v>
      </c>
      <c r="BW856">
        <v>46081</v>
      </c>
      <c r="BX856" t="s">
        <v>4803</v>
      </c>
      <c r="BY856" t="s">
        <v>113</v>
      </c>
      <c r="BZ856" t="s">
        <v>113</v>
      </c>
      <c r="CI856" t="s">
        <v>113</v>
      </c>
      <c r="CJ856">
        <v>46081</v>
      </c>
      <c r="CK856">
        <v>46081</v>
      </c>
      <c r="CN856" t="s">
        <v>113</v>
      </c>
      <c r="CO856" t="s">
        <v>113</v>
      </c>
      <c r="CP856" t="s">
        <v>113</v>
      </c>
      <c r="CQ856" t="s">
        <v>113</v>
      </c>
      <c r="CR856" t="s">
        <v>119</v>
      </c>
      <c r="CS856">
        <v>46038</v>
      </c>
      <c r="CT856" t="s">
        <v>151</v>
      </c>
      <c r="CU856" t="s">
        <v>113</v>
      </c>
      <c r="CV856" t="s">
        <v>113</v>
      </c>
      <c r="CW856" t="s">
        <v>113</v>
      </c>
      <c r="CX856" t="s">
        <v>113</v>
      </c>
      <c r="CY856" t="s">
        <v>2039</v>
      </c>
      <c r="CZ856" t="s">
        <v>153</v>
      </c>
    </row>
    <row r="857" spans="1:104" x14ac:dyDescent="0.3">
      <c r="A857" t="s">
        <v>4804</v>
      </c>
      <c r="B857" t="s">
        <v>4805</v>
      </c>
      <c r="C857" t="s">
        <v>124</v>
      </c>
      <c r="D857" t="s">
        <v>108</v>
      </c>
      <c r="F857" t="s">
        <v>4806</v>
      </c>
      <c r="G857" t="s">
        <v>133</v>
      </c>
      <c r="I857" t="s">
        <v>4807</v>
      </c>
      <c r="J857" t="s">
        <v>177</v>
      </c>
      <c r="K857" t="s">
        <v>161</v>
      </c>
      <c r="M857" t="s">
        <v>226</v>
      </c>
      <c r="N857">
        <v>3</v>
      </c>
      <c r="O857" t="s">
        <v>4808</v>
      </c>
      <c r="P857">
        <v>46099</v>
      </c>
      <c r="Q857" t="s">
        <v>140</v>
      </c>
      <c r="R857">
        <v>46099</v>
      </c>
      <c r="S857" t="s">
        <v>252</v>
      </c>
      <c r="T857" t="s">
        <v>179</v>
      </c>
      <c r="U857" t="s">
        <v>112</v>
      </c>
      <c r="V857" t="s">
        <v>143</v>
      </c>
      <c r="W857" t="s">
        <v>144</v>
      </c>
      <c r="X857" t="s">
        <v>312</v>
      </c>
      <c r="Y857" t="s">
        <v>144</v>
      </c>
      <c r="Z857" t="s">
        <v>144</v>
      </c>
      <c r="AA857" t="s">
        <v>144</v>
      </c>
      <c r="AB857" t="s">
        <v>387</v>
      </c>
      <c r="AC857" t="s">
        <v>146</v>
      </c>
      <c r="AD857" t="s">
        <v>376</v>
      </c>
      <c r="AE857">
        <v>46108</v>
      </c>
      <c r="AF857">
        <v>46108</v>
      </c>
      <c r="AG857">
        <v>46108</v>
      </c>
      <c r="AH857">
        <v>46112</v>
      </c>
      <c r="AI857">
        <v>46114</v>
      </c>
      <c r="AJ857">
        <v>46114</v>
      </c>
      <c r="AK857">
        <v>46127</v>
      </c>
      <c r="AL857">
        <v>46127</v>
      </c>
      <c r="AM857">
        <v>46127</v>
      </c>
      <c r="AN857">
        <v>46131</v>
      </c>
      <c r="AO857">
        <v>46131</v>
      </c>
      <c r="AP857">
        <v>46131</v>
      </c>
      <c r="AQ857" t="s">
        <v>113</v>
      </c>
      <c r="AR857" t="s">
        <v>113</v>
      </c>
      <c r="AT857">
        <v>46111</v>
      </c>
      <c r="AU857">
        <v>46113</v>
      </c>
      <c r="AV857">
        <v>46113</v>
      </c>
      <c r="AW857">
        <v>46111</v>
      </c>
      <c r="AX857">
        <v>46113</v>
      </c>
      <c r="AY857">
        <v>46113</v>
      </c>
      <c r="AZ857">
        <v>46118</v>
      </c>
      <c r="BA857">
        <v>46129</v>
      </c>
      <c r="BB857">
        <v>46129</v>
      </c>
      <c r="BC857">
        <v>46113</v>
      </c>
      <c r="BD857">
        <v>46121</v>
      </c>
      <c r="BE857">
        <v>46121</v>
      </c>
      <c r="BF857" t="s">
        <v>196</v>
      </c>
      <c r="BG857">
        <v>46118</v>
      </c>
      <c r="BH857">
        <v>46127</v>
      </c>
      <c r="BI857">
        <v>46127</v>
      </c>
      <c r="BJ857" t="s">
        <v>1391</v>
      </c>
      <c r="BL857">
        <v>46121</v>
      </c>
      <c r="BM857">
        <v>46132</v>
      </c>
      <c r="BN857">
        <v>46132</v>
      </c>
      <c r="BO857">
        <v>46125</v>
      </c>
      <c r="BP857">
        <v>46133</v>
      </c>
      <c r="BQ857">
        <v>46133</v>
      </c>
      <c r="BR857">
        <v>46130</v>
      </c>
      <c r="BS857">
        <v>46142</v>
      </c>
      <c r="BT857">
        <v>46142</v>
      </c>
      <c r="BU857">
        <v>46130</v>
      </c>
      <c r="BV857">
        <v>46142</v>
      </c>
      <c r="BW857">
        <v>46142</v>
      </c>
      <c r="BX857" t="s">
        <v>4809</v>
      </c>
      <c r="BY857" t="s">
        <v>113</v>
      </c>
      <c r="BZ857" t="s">
        <v>113</v>
      </c>
      <c r="CI857" t="s">
        <v>113</v>
      </c>
      <c r="CJ857" t="s">
        <v>113</v>
      </c>
      <c r="CK857" t="s">
        <v>113</v>
      </c>
      <c r="CN857" t="s">
        <v>113</v>
      </c>
      <c r="CO857" t="s">
        <v>113</v>
      </c>
      <c r="CP857" t="s">
        <v>113</v>
      </c>
      <c r="CQ857" t="s">
        <v>113</v>
      </c>
      <c r="CR857" t="s">
        <v>119</v>
      </c>
      <c r="CS857">
        <v>46099</v>
      </c>
      <c r="CT857" t="s">
        <v>151</v>
      </c>
      <c r="CU857" t="s">
        <v>113</v>
      </c>
      <c r="CV857" t="s">
        <v>113</v>
      </c>
      <c r="CW857" t="s">
        <v>113</v>
      </c>
      <c r="CX857" t="s">
        <v>113</v>
      </c>
      <c r="CY857" t="s">
        <v>2004</v>
      </c>
      <c r="CZ857" t="s">
        <v>153</v>
      </c>
    </row>
    <row r="858" spans="1:104" x14ac:dyDescent="0.3">
      <c r="A858" t="s">
        <v>4810</v>
      </c>
      <c r="B858" t="s">
        <v>4811</v>
      </c>
      <c r="C858" t="s">
        <v>107</v>
      </c>
      <c r="D858" t="s">
        <v>108</v>
      </c>
      <c r="F858" t="s">
        <v>4812</v>
      </c>
      <c r="G858" t="s">
        <v>133</v>
      </c>
      <c r="I858" t="s">
        <v>4813</v>
      </c>
      <c r="J858" t="s">
        <v>177</v>
      </c>
      <c r="K858" t="s">
        <v>161</v>
      </c>
      <c r="M858" t="s">
        <v>226</v>
      </c>
      <c r="N858">
        <v>2</v>
      </c>
      <c r="O858" t="s">
        <v>4808</v>
      </c>
      <c r="P858">
        <v>46098</v>
      </c>
      <c r="Q858" t="s">
        <v>140</v>
      </c>
      <c r="R858">
        <v>46099</v>
      </c>
      <c r="S858" t="s">
        <v>252</v>
      </c>
      <c r="T858" t="s">
        <v>179</v>
      </c>
      <c r="U858" t="s">
        <v>112</v>
      </c>
      <c r="V858" t="s">
        <v>143</v>
      </c>
      <c r="W858" t="s">
        <v>144</v>
      </c>
      <c r="X858" t="s">
        <v>312</v>
      </c>
      <c r="Y858" t="s">
        <v>312</v>
      </c>
      <c r="Z858" t="s">
        <v>144</v>
      </c>
      <c r="AA858" t="s">
        <v>144</v>
      </c>
      <c r="AB858" t="s">
        <v>387</v>
      </c>
      <c r="AC858" t="s">
        <v>146</v>
      </c>
      <c r="AD858" t="s">
        <v>376</v>
      </c>
      <c r="AE858">
        <v>46108</v>
      </c>
      <c r="AF858">
        <v>46108</v>
      </c>
      <c r="AG858">
        <v>46108</v>
      </c>
      <c r="AH858">
        <v>46112</v>
      </c>
      <c r="AI858">
        <v>46114</v>
      </c>
      <c r="AJ858">
        <v>46114</v>
      </c>
      <c r="AK858">
        <v>46122</v>
      </c>
      <c r="AL858">
        <v>46122</v>
      </c>
      <c r="AM858">
        <v>46122</v>
      </c>
      <c r="AN858">
        <v>46126</v>
      </c>
      <c r="AO858">
        <v>46127</v>
      </c>
      <c r="AP858">
        <v>46127</v>
      </c>
      <c r="AQ858" t="s">
        <v>113</v>
      </c>
      <c r="AR858" t="s">
        <v>113</v>
      </c>
      <c r="AT858">
        <v>46111</v>
      </c>
      <c r="AU858">
        <v>46113</v>
      </c>
      <c r="AV858">
        <v>46113</v>
      </c>
      <c r="AW858">
        <v>46111</v>
      </c>
      <c r="AX858">
        <v>46113</v>
      </c>
      <c r="AY858">
        <v>46113</v>
      </c>
      <c r="AZ858">
        <v>46118</v>
      </c>
      <c r="BA858">
        <v>46127</v>
      </c>
      <c r="BB858">
        <v>46127</v>
      </c>
      <c r="BC858">
        <v>46113</v>
      </c>
      <c r="BD858">
        <v>46118</v>
      </c>
      <c r="BE858">
        <v>46118</v>
      </c>
      <c r="BF858" t="s">
        <v>149</v>
      </c>
      <c r="BG858">
        <v>46118</v>
      </c>
      <c r="BH858">
        <v>46126</v>
      </c>
      <c r="BI858">
        <v>46126</v>
      </c>
      <c r="BJ858" t="s">
        <v>1391</v>
      </c>
      <c r="BL858">
        <v>46121</v>
      </c>
      <c r="BM858">
        <v>46129</v>
      </c>
      <c r="BN858">
        <v>46129</v>
      </c>
      <c r="BO858">
        <v>46125</v>
      </c>
      <c r="BP858">
        <v>46129</v>
      </c>
      <c r="BQ858">
        <v>46129</v>
      </c>
      <c r="BR858">
        <v>46130</v>
      </c>
      <c r="BS858">
        <v>46142</v>
      </c>
      <c r="BT858">
        <v>46142</v>
      </c>
      <c r="BU858">
        <v>46130</v>
      </c>
      <c r="BV858">
        <v>46139</v>
      </c>
      <c r="BW858">
        <v>46139</v>
      </c>
      <c r="BX858" t="s">
        <v>4809</v>
      </c>
      <c r="BY858" t="s">
        <v>113</v>
      </c>
      <c r="BZ858" t="s">
        <v>113</v>
      </c>
      <c r="CI858" t="s">
        <v>113</v>
      </c>
      <c r="CJ858" t="s">
        <v>113</v>
      </c>
      <c r="CK858" t="s">
        <v>113</v>
      </c>
      <c r="CN858" t="s">
        <v>113</v>
      </c>
      <c r="CO858" t="s">
        <v>113</v>
      </c>
      <c r="CP858" t="s">
        <v>113</v>
      </c>
      <c r="CQ858" t="s">
        <v>113</v>
      </c>
      <c r="CR858" t="s">
        <v>119</v>
      </c>
      <c r="CS858">
        <v>46098</v>
      </c>
      <c r="CT858" t="s">
        <v>151</v>
      </c>
      <c r="CU858" t="s">
        <v>113</v>
      </c>
      <c r="CV858" t="s">
        <v>113</v>
      </c>
      <c r="CW858" t="s">
        <v>113</v>
      </c>
      <c r="CX858" t="s">
        <v>113</v>
      </c>
      <c r="CY858" t="s">
        <v>2004</v>
      </c>
      <c r="CZ858" t="s">
        <v>153</v>
      </c>
    </row>
    <row r="859" spans="1:104" x14ac:dyDescent="0.3">
      <c r="A859" t="s">
        <v>4814</v>
      </c>
      <c r="B859" t="s">
        <v>4815</v>
      </c>
      <c r="C859" t="s">
        <v>107</v>
      </c>
      <c r="D859" t="s">
        <v>108</v>
      </c>
      <c r="F859" t="s">
        <v>4816</v>
      </c>
      <c r="G859" t="s">
        <v>133</v>
      </c>
      <c r="I859" t="s">
        <v>4817</v>
      </c>
      <c r="J859" t="s">
        <v>4818</v>
      </c>
      <c r="K859" t="s">
        <v>161</v>
      </c>
      <c r="L859" t="s">
        <v>4819</v>
      </c>
      <c r="M859" t="s">
        <v>226</v>
      </c>
      <c r="N859">
        <v>1</v>
      </c>
      <c r="O859" t="s">
        <v>373</v>
      </c>
      <c r="P859">
        <v>46189</v>
      </c>
      <c r="Q859" t="s">
        <v>140</v>
      </c>
      <c r="R859">
        <v>46189</v>
      </c>
      <c r="S859" t="s">
        <v>252</v>
      </c>
      <c r="T859" t="s">
        <v>1408</v>
      </c>
      <c r="U859" t="s">
        <v>112</v>
      </c>
      <c r="V859" t="s">
        <v>143</v>
      </c>
      <c r="W859" t="s">
        <v>144</v>
      </c>
      <c r="X859" t="s">
        <v>144</v>
      </c>
      <c r="Y859" t="s">
        <v>144</v>
      </c>
      <c r="Z859" t="s">
        <v>144</v>
      </c>
      <c r="AA859" t="s">
        <v>144</v>
      </c>
      <c r="AB859" t="s">
        <v>1322</v>
      </c>
      <c r="AC859" t="s">
        <v>146</v>
      </c>
      <c r="AD859" t="s">
        <v>376</v>
      </c>
      <c r="AE859">
        <v>46199</v>
      </c>
      <c r="AF859">
        <v>46199</v>
      </c>
      <c r="AG859">
        <v>46199</v>
      </c>
      <c r="AH859">
        <v>46202</v>
      </c>
      <c r="AI859">
        <v>46203</v>
      </c>
      <c r="AJ859">
        <v>46203</v>
      </c>
      <c r="AK859">
        <v>46204</v>
      </c>
      <c r="AL859">
        <v>46206</v>
      </c>
      <c r="AM859">
        <v>46206</v>
      </c>
      <c r="AN859">
        <v>46207</v>
      </c>
      <c r="AO859">
        <v>46216</v>
      </c>
      <c r="AP859">
        <v>46216</v>
      </c>
      <c r="AQ859" t="s">
        <v>148</v>
      </c>
      <c r="AR859" t="s">
        <v>148</v>
      </c>
      <c r="AS859" t="s">
        <v>148</v>
      </c>
      <c r="AT859">
        <v>46197</v>
      </c>
      <c r="AU859">
        <v>46198</v>
      </c>
      <c r="AV859">
        <v>46198</v>
      </c>
      <c r="AW859">
        <v>46197</v>
      </c>
      <c r="AX859">
        <v>46198</v>
      </c>
      <c r="AY859">
        <v>46198</v>
      </c>
      <c r="AZ859">
        <v>46204</v>
      </c>
      <c r="BA859">
        <v>46203</v>
      </c>
      <c r="BB859">
        <v>46203</v>
      </c>
      <c r="BC859">
        <v>46199</v>
      </c>
      <c r="BD859">
        <v>46214</v>
      </c>
      <c r="BE859">
        <v>46205</v>
      </c>
      <c r="BF859" t="s">
        <v>196</v>
      </c>
      <c r="BG859">
        <v>46220</v>
      </c>
      <c r="BH859">
        <v>46210</v>
      </c>
      <c r="BI859">
        <v>46210</v>
      </c>
      <c r="BJ859" t="s">
        <v>1322</v>
      </c>
      <c r="BK859" t="s">
        <v>4820</v>
      </c>
      <c r="BL859">
        <v>46209</v>
      </c>
      <c r="BM859">
        <v>46225</v>
      </c>
      <c r="BN859">
        <v>46225</v>
      </c>
      <c r="BO859">
        <v>46212</v>
      </c>
      <c r="BP859">
        <v>46229</v>
      </c>
      <c r="BQ859">
        <v>46229</v>
      </c>
      <c r="BR859">
        <v>46224</v>
      </c>
      <c r="BS859">
        <v>46231</v>
      </c>
      <c r="BT859">
        <v>46231</v>
      </c>
      <c r="BU859">
        <v>46224</v>
      </c>
      <c r="BV859">
        <v>46230</v>
      </c>
      <c r="BW859">
        <v>46230</v>
      </c>
      <c r="BX859" t="s">
        <v>4821</v>
      </c>
      <c r="CA859">
        <v>46227</v>
      </c>
      <c r="CI859">
        <v>46227</v>
      </c>
      <c r="CJ859">
        <v>46227</v>
      </c>
      <c r="CK859">
        <v>46227</v>
      </c>
      <c r="CN859" t="s">
        <v>113</v>
      </c>
      <c r="CO859" t="s">
        <v>113</v>
      </c>
      <c r="CP859" t="s">
        <v>113</v>
      </c>
      <c r="CQ859" t="s">
        <v>113</v>
      </c>
      <c r="CR859">
        <v>46185</v>
      </c>
      <c r="CS859">
        <v>46184</v>
      </c>
      <c r="CT859" t="s">
        <v>151</v>
      </c>
      <c r="CU859" t="s">
        <v>170</v>
      </c>
      <c r="CV859" t="s">
        <v>144</v>
      </c>
      <c r="CW859" t="s">
        <v>171</v>
      </c>
      <c r="CX859" t="s">
        <v>113</v>
      </c>
      <c r="CY859" t="s">
        <v>3834</v>
      </c>
      <c r="CZ859" t="s">
        <v>153</v>
      </c>
    </row>
    <row r="860" spans="1:104" x14ac:dyDescent="0.3">
      <c r="A860" t="s">
        <v>4822</v>
      </c>
      <c r="B860" t="s">
        <v>4823</v>
      </c>
      <c r="C860" t="s">
        <v>107</v>
      </c>
      <c r="D860" t="s">
        <v>108</v>
      </c>
      <c r="F860" t="s">
        <v>4824</v>
      </c>
      <c r="G860" t="s">
        <v>133</v>
      </c>
      <c r="I860" t="s">
        <v>4825</v>
      </c>
      <c r="J860" t="s">
        <v>4818</v>
      </c>
      <c r="K860" t="s">
        <v>161</v>
      </c>
      <c r="L860" t="s">
        <v>4819</v>
      </c>
      <c r="M860" t="s">
        <v>226</v>
      </c>
      <c r="N860">
        <v>3</v>
      </c>
      <c r="O860" t="s">
        <v>373</v>
      </c>
      <c r="P860">
        <v>46189</v>
      </c>
      <c r="Q860" t="s">
        <v>140</v>
      </c>
      <c r="R860">
        <v>46189</v>
      </c>
      <c r="S860" t="s">
        <v>252</v>
      </c>
      <c r="T860" t="s">
        <v>1408</v>
      </c>
      <c r="U860" t="s">
        <v>112</v>
      </c>
      <c r="V860" t="s">
        <v>143</v>
      </c>
      <c r="W860" t="s">
        <v>144</v>
      </c>
      <c r="X860" t="s">
        <v>144</v>
      </c>
      <c r="Y860" t="s">
        <v>144</v>
      </c>
      <c r="Z860" t="s">
        <v>144</v>
      </c>
      <c r="AA860" t="s">
        <v>144</v>
      </c>
      <c r="AB860" t="s">
        <v>1322</v>
      </c>
      <c r="AC860" t="s">
        <v>146</v>
      </c>
      <c r="AD860" t="s">
        <v>376</v>
      </c>
      <c r="AE860">
        <v>46199</v>
      </c>
      <c r="AF860">
        <v>46199</v>
      </c>
      <c r="AG860">
        <v>46199</v>
      </c>
      <c r="AH860">
        <v>46202</v>
      </c>
      <c r="AI860">
        <v>46203</v>
      </c>
      <c r="AJ860">
        <v>46203</v>
      </c>
      <c r="AK860">
        <v>46204</v>
      </c>
      <c r="AL860">
        <v>46206</v>
      </c>
      <c r="AM860">
        <v>46206</v>
      </c>
      <c r="AN860">
        <v>46207</v>
      </c>
      <c r="AO860">
        <v>46216</v>
      </c>
      <c r="AP860">
        <v>46216</v>
      </c>
      <c r="AQ860" t="s">
        <v>148</v>
      </c>
      <c r="AR860" t="s">
        <v>148</v>
      </c>
      <c r="AS860" t="s">
        <v>148</v>
      </c>
      <c r="AT860">
        <v>46197</v>
      </c>
      <c r="AU860">
        <v>46198</v>
      </c>
      <c r="AV860">
        <v>46198</v>
      </c>
      <c r="AW860">
        <v>46197</v>
      </c>
      <c r="AX860">
        <v>46198</v>
      </c>
      <c r="AY860">
        <v>46198</v>
      </c>
      <c r="AZ860">
        <v>46204</v>
      </c>
      <c r="BA860">
        <v>46203</v>
      </c>
      <c r="BB860">
        <v>46203</v>
      </c>
      <c r="BC860">
        <v>46199</v>
      </c>
      <c r="BD860">
        <v>46205</v>
      </c>
      <c r="BE860">
        <v>46205</v>
      </c>
      <c r="BF860" t="s">
        <v>196</v>
      </c>
      <c r="BG860">
        <v>46206</v>
      </c>
      <c r="BH860">
        <v>46211</v>
      </c>
      <c r="BI860">
        <v>46211</v>
      </c>
      <c r="BJ860" t="s">
        <v>1322</v>
      </c>
      <c r="BK860" t="s">
        <v>1790</v>
      </c>
      <c r="BL860">
        <v>46209</v>
      </c>
      <c r="BM860">
        <v>46229</v>
      </c>
      <c r="BN860">
        <v>46229</v>
      </c>
      <c r="BO860">
        <v>46212</v>
      </c>
      <c r="BP860">
        <v>46232</v>
      </c>
      <c r="BQ860">
        <v>46232</v>
      </c>
      <c r="BR860">
        <v>46224</v>
      </c>
      <c r="BS860">
        <v>46234</v>
      </c>
      <c r="BT860">
        <v>46234</v>
      </c>
      <c r="BU860">
        <v>46224</v>
      </c>
      <c r="BV860">
        <v>46233</v>
      </c>
      <c r="BW860">
        <v>46233</v>
      </c>
      <c r="BX860" t="s">
        <v>4821</v>
      </c>
      <c r="CA860">
        <v>46227</v>
      </c>
      <c r="CI860">
        <v>46227</v>
      </c>
      <c r="CJ860">
        <v>46227</v>
      </c>
      <c r="CK860">
        <v>46227</v>
      </c>
      <c r="CN860" t="s">
        <v>113</v>
      </c>
      <c r="CO860" t="s">
        <v>113</v>
      </c>
      <c r="CP860" t="s">
        <v>113</v>
      </c>
      <c r="CQ860" t="s">
        <v>113</v>
      </c>
      <c r="CR860">
        <v>46185</v>
      </c>
      <c r="CS860">
        <v>46184</v>
      </c>
      <c r="CT860" t="s">
        <v>151</v>
      </c>
      <c r="CU860" t="s">
        <v>170</v>
      </c>
      <c r="CV860" t="s">
        <v>144</v>
      </c>
      <c r="CW860" t="s">
        <v>171</v>
      </c>
      <c r="CX860" t="s">
        <v>113</v>
      </c>
      <c r="CY860" t="s">
        <v>183</v>
      </c>
      <c r="CZ860" t="s">
        <v>153</v>
      </c>
    </row>
    <row r="861" spans="1:104" x14ac:dyDescent="0.3">
      <c r="A861" t="s">
        <v>4826</v>
      </c>
      <c r="B861" t="s">
        <v>4827</v>
      </c>
      <c r="C861" t="s">
        <v>107</v>
      </c>
      <c r="D861" t="s">
        <v>108</v>
      </c>
      <c r="F861" t="s">
        <v>4828</v>
      </c>
      <c r="G861" t="s">
        <v>133</v>
      </c>
      <c r="I861" t="s">
        <v>4829</v>
      </c>
      <c r="J861" t="s">
        <v>1123</v>
      </c>
      <c r="K861" t="s">
        <v>161</v>
      </c>
      <c r="M861" t="s">
        <v>226</v>
      </c>
      <c r="N861">
        <v>1</v>
      </c>
      <c r="P861">
        <v>46034</v>
      </c>
      <c r="Q861" t="s">
        <v>140</v>
      </c>
      <c r="R861">
        <v>46034</v>
      </c>
      <c r="S861" t="s">
        <v>141</v>
      </c>
      <c r="T861" t="s">
        <v>2809</v>
      </c>
      <c r="U861" t="s">
        <v>112</v>
      </c>
      <c r="V861" t="s">
        <v>143</v>
      </c>
      <c r="W861" t="s">
        <v>144</v>
      </c>
      <c r="X861" t="s">
        <v>144</v>
      </c>
      <c r="Y861" t="s">
        <v>144</v>
      </c>
      <c r="Z861" t="s">
        <v>144</v>
      </c>
      <c r="AA861" t="s">
        <v>144</v>
      </c>
      <c r="AB861" t="s">
        <v>180</v>
      </c>
      <c r="AC861" t="s">
        <v>146</v>
      </c>
      <c r="AD861" t="s">
        <v>181</v>
      </c>
      <c r="AE861">
        <v>46038</v>
      </c>
      <c r="AF861">
        <v>46038</v>
      </c>
      <c r="AG861">
        <v>46038</v>
      </c>
      <c r="AH861">
        <v>46041</v>
      </c>
      <c r="AI861">
        <v>46041</v>
      </c>
      <c r="AJ861">
        <v>46041</v>
      </c>
      <c r="AK861">
        <v>46042</v>
      </c>
      <c r="AL861">
        <v>46044</v>
      </c>
      <c r="AM861">
        <v>46044</v>
      </c>
      <c r="AN861">
        <v>46046</v>
      </c>
      <c r="AO861">
        <v>46048</v>
      </c>
      <c r="AP861">
        <v>46048</v>
      </c>
      <c r="AQ861" t="s">
        <v>148</v>
      </c>
      <c r="AT861">
        <v>46042</v>
      </c>
      <c r="AU861">
        <v>46037</v>
      </c>
      <c r="AV861">
        <v>46037</v>
      </c>
      <c r="AW861">
        <v>46042</v>
      </c>
      <c r="AX861">
        <v>46037</v>
      </c>
      <c r="AY861">
        <v>46037</v>
      </c>
      <c r="AZ861">
        <v>46054</v>
      </c>
      <c r="BA861">
        <v>46048</v>
      </c>
      <c r="BB861">
        <v>46048</v>
      </c>
      <c r="BC861">
        <v>46035</v>
      </c>
      <c r="BD861">
        <v>46042</v>
      </c>
      <c r="BE861">
        <v>46042</v>
      </c>
      <c r="BF861" t="s">
        <v>196</v>
      </c>
      <c r="BG861">
        <v>46051</v>
      </c>
      <c r="BH861">
        <v>46045</v>
      </c>
      <c r="BI861">
        <v>46045</v>
      </c>
      <c r="BJ861" t="s">
        <v>180</v>
      </c>
      <c r="BK861">
        <v>40</v>
      </c>
      <c r="BL861">
        <v>46055</v>
      </c>
      <c r="BM861">
        <v>46048</v>
      </c>
      <c r="BN861">
        <v>46048</v>
      </c>
      <c r="BO861">
        <v>46058</v>
      </c>
      <c r="BP861">
        <v>46050</v>
      </c>
      <c r="BQ861">
        <v>46050</v>
      </c>
      <c r="BR861">
        <v>46065</v>
      </c>
      <c r="BS861">
        <v>46053</v>
      </c>
      <c r="BT861">
        <v>46053</v>
      </c>
      <c r="BU861">
        <v>46051</v>
      </c>
      <c r="BV861">
        <v>46053</v>
      </c>
      <c r="BW861">
        <v>46053</v>
      </c>
      <c r="BX861" t="s">
        <v>4757</v>
      </c>
      <c r="CJ861">
        <v>46063</v>
      </c>
      <c r="CN861" t="s">
        <v>113</v>
      </c>
      <c r="CO861" t="s">
        <v>113</v>
      </c>
      <c r="CP861" t="s">
        <v>113</v>
      </c>
      <c r="CQ861" t="s">
        <v>113</v>
      </c>
      <c r="CR861" t="s">
        <v>119</v>
      </c>
      <c r="CS861">
        <v>46034</v>
      </c>
      <c r="CT861" t="s">
        <v>151</v>
      </c>
      <c r="CU861" t="s">
        <v>113</v>
      </c>
      <c r="CV861" t="s">
        <v>113</v>
      </c>
      <c r="CW861" t="s">
        <v>113</v>
      </c>
      <c r="CX861" t="s">
        <v>113</v>
      </c>
      <c r="CY861" t="s">
        <v>183</v>
      </c>
      <c r="CZ861" t="s">
        <v>153</v>
      </c>
    </row>
    <row r="862" spans="1:104" x14ac:dyDescent="0.3">
      <c r="A862" t="s">
        <v>4830</v>
      </c>
      <c r="B862" t="s">
        <v>4831</v>
      </c>
      <c r="C862" t="s">
        <v>107</v>
      </c>
      <c r="D862" t="s">
        <v>108</v>
      </c>
      <c r="F862" t="s">
        <v>4832</v>
      </c>
      <c r="G862" t="s">
        <v>133</v>
      </c>
      <c r="I862" t="s">
        <v>4833</v>
      </c>
      <c r="J862" t="s">
        <v>1123</v>
      </c>
      <c r="K862" t="s">
        <v>161</v>
      </c>
      <c r="M862" t="s">
        <v>226</v>
      </c>
      <c r="N862">
        <v>1</v>
      </c>
      <c r="P862">
        <v>46034</v>
      </c>
      <c r="Q862" t="s">
        <v>140</v>
      </c>
      <c r="R862">
        <v>46034</v>
      </c>
      <c r="S862" t="s">
        <v>141</v>
      </c>
      <c r="T862" t="s">
        <v>2744</v>
      </c>
      <c r="U862" t="s">
        <v>112</v>
      </c>
      <c r="V862" t="s">
        <v>143</v>
      </c>
      <c r="W862" t="s">
        <v>144</v>
      </c>
      <c r="X862" t="s">
        <v>144</v>
      </c>
      <c r="Y862" t="s">
        <v>144</v>
      </c>
      <c r="Z862" t="s">
        <v>144</v>
      </c>
      <c r="AA862" t="s">
        <v>144</v>
      </c>
      <c r="AB862" t="s">
        <v>180</v>
      </c>
      <c r="AC862" t="s">
        <v>146</v>
      </c>
      <c r="AD862" t="s">
        <v>181</v>
      </c>
      <c r="AE862">
        <v>46038</v>
      </c>
      <c r="AF862">
        <v>46038</v>
      </c>
      <c r="AG862">
        <v>46038</v>
      </c>
      <c r="AH862">
        <v>46041</v>
      </c>
      <c r="AI862">
        <v>46041</v>
      </c>
      <c r="AJ862">
        <v>46041</v>
      </c>
      <c r="AK862">
        <v>46044</v>
      </c>
      <c r="AL862">
        <v>46044</v>
      </c>
      <c r="AM862">
        <v>46044</v>
      </c>
      <c r="AN862">
        <v>46048</v>
      </c>
      <c r="AO862">
        <v>46048</v>
      </c>
      <c r="AP862">
        <v>46048</v>
      </c>
      <c r="AT862">
        <v>46037</v>
      </c>
      <c r="AU862">
        <v>46037</v>
      </c>
      <c r="AV862">
        <v>46037</v>
      </c>
      <c r="AW862">
        <v>46037</v>
      </c>
      <c r="AX862">
        <v>46037</v>
      </c>
      <c r="AY862">
        <v>46037</v>
      </c>
      <c r="AZ862">
        <v>46048</v>
      </c>
      <c r="BA862">
        <v>46048</v>
      </c>
      <c r="BB862">
        <v>46048</v>
      </c>
      <c r="BC862">
        <v>46042</v>
      </c>
      <c r="BD862">
        <v>46042</v>
      </c>
      <c r="BE862">
        <v>46042</v>
      </c>
      <c r="BF862" t="s">
        <v>196</v>
      </c>
      <c r="BG862">
        <v>46049</v>
      </c>
      <c r="BH862">
        <v>46049</v>
      </c>
      <c r="BI862">
        <v>46049</v>
      </c>
      <c r="BJ862" t="s">
        <v>180</v>
      </c>
      <c r="BK862">
        <v>60</v>
      </c>
      <c r="BL862">
        <v>46054</v>
      </c>
      <c r="BM862">
        <v>46054</v>
      </c>
      <c r="BN862">
        <v>46054</v>
      </c>
      <c r="BO862">
        <v>46057</v>
      </c>
      <c r="BP862">
        <v>46057</v>
      </c>
      <c r="BQ862">
        <v>46057</v>
      </c>
      <c r="BR862">
        <v>46063</v>
      </c>
      <c r="BS862">
        <v>46063</v>
      </c>
      <c r="BT862">
        <v>46063</v>
      </c>
      <c r="BU862">
        <v>46062</v>
      </c>
      <c r="BV862">
        <v>46062</v>
      </c>
      <c r="BW862">
        <v>46062</v>
      </c>
      <c r="BX862" t="s">
        <v>4757</v>
      </c>
      <c r="CJ862">
        <v>46051</v>
      </c>
      <c r="CN862" t="s">
        <v>113</v>
      </c>
      <c r="CO862" t="s">
        <v>113</v>
      </c>
      <c r="CP862" t="s">
        <v>113</v>
      </c>
      <c r="CQ862" t="s">
        <v>113</v>
      </c>
      <c r="CR862" t="s">
        <v>119</v>
      </c>
      <c r="CS862">
        <v>46034</v>
      </c>
      <c r="CT862" t="s">
        <v>151</v>
      </c>
      <c r="CU862" t="s">
        <v>113</v>
      </c>
      <c r="CV862" t="s">
        <v>113</v>
      </c>
      <c r="CW862" t="s">
        <v>113</v>
      </c>
      <c r="CX862" t="s">
        <v>113</v>
      </c>
      <c r="CY862" t="s">
        <v>183</v>
      </c>
      <c r="CZ862" t="s">
        <v>153</v>
      </c>
    </row>
    <row r="863" spans="1:104" x14ac:dyDescent="0.3">
      <c r="A863" t="s">
        <v>4834</v>
      </c>
      <c r="B863" t="s">
        <v>4835</v>
      </c>
      <c r="C863" t="s">
        <v>107</v>
      </c>
      <c r="D863" t="s">
        <v>108</v>
      </c>
      <c r="F863" t="s">
        <v>4836</v>
      </c>
      <c r="G863" t="s">
        <v>133</v>
      </c>
      <c r="I863" t="s">
        <v>4837</v>
      </c>
      <c r="J863" t="s">
        <v>177</v>
      </c>
      <c r="K863" t="s">
        <v>161</v>
      </c>
      <c r="M863" t="s">
        <v>226</v>
      </c>
      <c r="N863">
        <v>2</v>
      </c>
      <c r="O863" t="s">
        <v>373</v>
      </c>
      <c r="P863">
        <v>46099</v>
      </c>
      <c r="Q863" t="s">
        <v>140</v>
      </c>
      <c r="R863">
        <v>46099</v>
      </c>
      <c r="S863" t="s">
        <v>141</v>
      </c>
      <c r="T863" t="s">
        <v>179</v>
      </c>
      <c r="U863" t="s">
        <v>112</v>
      </c>
      <c r="V863" t="s">
        <v>143</v>
      </c>
      <c r="W863" t="s">
        <v>144</v>
      </c>
      <c r="X863" t="s">
        <v>312</v>
      </c>
      <c r="Y863" t="s">
        <v>312</v>
      </c>
      <c r="Z863" t="s">
        <v>144</v>
      </c>
      <c r="AA863" t="s">
        <v>144</v>
      </c>
      <c r="AB863" t="s">
        <v>387</v>
      </c>
      <c r="AC863" t="s">
        <v>146</v>
      </c>
      <c r="AD863" t="s">
        <v>376</v>
      </c>
      <c r="AE863">
        <v>46108</v>
      </c>
      <c r="AF863">
        <v>46108</v>
      </c>
      <c r="AG863">
        <v>46108</v>
      </c>
      <c r="AH863">
        <v>46112</v>
      </c>
      <c r="AI863">
        <v>46114</v>
      </c>
      <c r="AJ863">
        <v>46114</v>
      </c>
      <c r="AK863">
        <v>46127</v>
      </c>
      <c r="AL863">
        <v>46127</v>
      </c>
      <c r="AM863">
        <v>46127</v>
      </c>
      <c r="AN863">
        <v>46131</v>
      </c>
      <c r="AO863">
        <v>46129</v>
      </c>
      <c r="AP863">
        <v>46129</v>
      </c>
      <c r="AQ863" t="s">
        <v>113</v>
      </c>
      <c r="AR863" t="s">
        <v>113</v>
      </c>
      <c r="AT863">
        <v>46111</v>
      </c>
      <c r="AU863">
        <v>46113</v>
      </c>
      <c r="AV863">
        <v>46113</v>
      </c>
      <c r="AW863">
        <v>46111</v>
      </c>
      <c r="AX863">
        <v>46113</v>
      </c>
      <c r="AY863">
        <v>46113</v>
      </c>
      <c r="AZ863">
        <v>46118</v>
      </c>
      <c r="BA863">
        <v>46127</v>
      </c>
      <c r="BB863">
        <v>46127</v>
      </c>
      <c r="BC863">
        <v>46113</v>
      </c>
      <c r="BD863">
        <v>46120</v>
      </c>
      <c r="BE863">
        <v>46120</v>
      </c>
      <c r="BF863" t="s">
        <v>196</v>
      </c>
      <c r="BG863">
        <v>46118</v>
      </c>
      <c r="BH863">
        <v>46126</v>
      </c>
      <c r="BI863">
        <v>46126</v>
      </c>
      <c r="BJ863" t="s">
        <v>1391</v>
      </c>
      <c r="BL863">
        <v>46121</v>
      </c>
      <c r="BM863">
        <v>46130</v>
      </c>
      <c r="BN863">
        <v>46130</v>
      </c>
      <c r="BO863">
        <v>46125</v>
      </c>
      <c r="BP863">
        <v>46131</v>
      </c>
      <c r="BQ863">
        <v>46131</v>
      </c>
      <c r="BR863">
        <v>46130</v>
      </c>
      <c r="BS863">
        <v>46140</v>
      </c>
      <c r="BT863">
        <v>46140</v>
      </c>
      <c r="BU863">
        <v>46130</v>
      </c>
      <c r="BV863">
        <v>46139</v>
      </c>
      <c r="BW863">
        <v>46139</v>
      </c>
      <c r="BX863" t="s">
        <v>4838</v>
      </c>
      <c r="BY863" t="s">
        <v>113</v>
      </c>
      <c r="BZ863" t="s">
        <v>113</v>
      </c>
      <c r="CI863" t="s">
        <v>113</v>
      </c>
      <c r="CJ863" t="s">
        <v>113</v>
      </c>
      <c r="CN863" t="s">
        <v>113</v>
      </c>
      <c r="CO863" t="s">
        <v>113</v>
      </c>
      <c r="CP863" t="s">
        <v>113</v>
      </c>
      <c r="CQ863" t="s">
        <v>113</v>
      </c>
      <c r="CR863" t="s">
        <v>119</v>
      </c>
      <c r="CS863">
        <v>46099</v>
      </c>
      <c r="CT863" t="s">
        <v>151</v>
      </c>
      <c r="CU863" t="s">
        <v>113</v>
      </c>
      <c r="CV863" t="s">
        <v>113</v>
      </c>
      <c r="CW863" t="s">
        <v>113</v>
      </c>
      <c r="CX863" t="s">
        <v>113</v>
      </c>
      <c r="CY863" t="s">
        <v>2004</v>
      </c>
      <c r="CZ863" t="s">
        <v>153</v>
      </c>
    </row>
    <row r="864" spans="1:104" x14ac:dyDescent="0.3">
      <c r="A864" t="s">
        <v>4839</v>
      </c>
      <c r="B864" t="s">
        <v>4840</v>
      </c>
      <c r="C864" t="s">
        <v>4841</v>
      </c>
      <c r="D864" t="s">
        <v>108</v>
      </c>
      <c r="F864" t="s">
        <v>4842</v>
      </c>
      <c r="G864" t="s">
        <v>133</v>
      </c>
      <c r="I864" t="s">
        <v>4843</v>
      </c>
      <c r="J864" t="s">
        <v>858</v>
      </c>
      <c r="K864" t="s">
        <v>113</v>
      </c>
      <c r="L864" t="s">
        <v>2942</v>
      </c>
      <c r="M864" t="s">
        <v>285</v>
      </c>
      <c r="N864">
        <v>1</v>
      </c>
      <c r="P864">
        <v>46084</v>
      </c>
      <c r="Q864" t="s">
        <v>140</v>
      </c>
      <c r="R864">
        <v>46084</v>
      </c>
      <c r="S864" t="s">
        <v>252</v>
      </c>
      <c r="T864" t="s">
        <v>142</v>
      </c>
      <c r="U864" t="s">
        <v>4841</v>
      </c>
      <c r="V864" t="s">
        <v>143</v>
      </c>
      <c r="W864" t="s">
        <v>148</v>
      </c>
      <c r="X864" t="s">
        <v>148</v>
      </c>
      <c r="Y864" t="s">
        <v>148</v>
      </c>
      <c r="Z864" t="s">
        <v>148</v>
      </c>
      <c r="AA864" t="s">
        <v>148</v>
      </c>
      <c r="AB864" t="s">
        <v>4844</v>
      </c>
      <c r="AC864" t="s">
        <v>113</v>
      </c>
      <c r="AD864" t="s">
        <v>147</v>
      </c>
      <c r="AE864">
        <v>46104</v>
      </c>
      <c r="AF864">
        <v>46104</v>
      </c>
      <c r="AG864">
        <v>46104</v>
      </c>
      <c r="AH864">
        <v>46104</v>
      </c>
      <c r="AI864">
        <v>46104</v>
      </c>
      <c r="AJ864">
        <v>46104</v>
      </c>
      <c r="AK864">
        <v>46104</v>
      </c>
      <c r="AL864">
        <v>46104</v>
      </c>
      <c r="AM864">
        <v>46104</v>
      </c>
      <c r="AN864">
        <v>46104</v>
      </c>
      <c r="AO864">
        <v>46104</v>
      </c>
      <c r="AP864">
        <v>46104</v>
      </c>
      <c r="AQ864" t="s">
        <v>858</v>
      </c>
      <c r="AR864">
        <v>46106</v>
      </c>
      <c r="AS864">
        <v>46106</v>
      </c>
      <c r="AT864">
        <v>46104</v>
      </c>
      <c r="AU864">
        <v>46104</v>
      </c>
      <c r="AV864">
        <v>46104</v>
      </c>
      <c r="AW864">
        <v>46104</v>
      </c>
      <c r="AX864">
        <v>46104</v>
      </c>
      <c r="AY864">
        <v>46104</v>
      </c>
      <c r="AZ864">
        <v>46106</v>
      </c>
      <c r="BA864">
        <v>46106</v>
      </c>
      <c r="BB864">
        <v>46106</v>
      </c>
      <c r="BC864">
        <v>46105</v>
      </c>
      <c r="BD864">
        <v>46105</v>
      </c>
      <c r="BE864">
        <v>46105</v>
      </c>
      <c r="BG864">
        <v>46106</v>
      </c>
      <c r="BH864">
        <v>46106</v>
      </c>
      <c r="BI864">
        <v>46106</v>
      </c>
      <c r="BJ864" t="s">
        <v>4844</v>
      </c>
      <c r="BL864">
        <v>46150</v>
      </c>
      <c r="BM864">
        <v>46155</v>
      </c>
      <c r="BN864">
        <v>46155</v>
      </c>
      <c r="BO864">
        <v>46150</v>
      </c>
      <c r="BP864">
        <v>46160</v>
      </c>
      <c r="BQ864">
        <v>46160</v>
      </c>
      <c r="BR864">
        <v>46152</v>
      </c>
      <c r="BS864">
        <v>46196</v>
      </c>
      <c r="BT864">
        <v>46196</v>
      </c>
      <c r="BU864">
        <v>46112</v>
      </c>
      <c r="BV864">
        <v>46195</v>
      </c>
      <c r="BX864" t="s">
        <v>1469</v>
      </c>
      <c r="BY864">
        <v>46122</v>
      </c>
      <c r="BZ864">
        <v>46122</v>
      </c>
      <c r="CA864">
        <v>46122</v>
      </c>
      <c r="CI864">
        <v>46106</v>
      </c>
      <c r="CJ864">
        <v>46106</v>
      </c>
      <c r="CK864">
        <v>46106</v>
      </c>
      <c r="CN864" t="s">
        <v>113</v>
      </c>
      <c r="CO864" t="s">
        <v>113</v>
      </c>
      <c r="CP864" t="s">
        <v>113</v>
      </c>
      <c r="CQ864" t="s">
        <v>113</v>
      </c>
      <c r="CR864" t="s">
        <v>113</v>
      </c>
      <c r="CS864" t="s">
        <v>113</v>
      </c>
      <c r="CT864" t="s">
        <v>113</v>
      </c>
      <c r="CU864" t="s">
        <v>113</v>
      </c>
      <c r="CV864" t="s">
        <v>113</v>
      </c>
      <c r="CW864" t="s">
        <v>113</v>
      </c>
      <c r="CX864" t="s">
        <v>113</v>
      </c>
      <c r="CY864" t="s">
        <v>119</v>
      </c>
      <c r="CZ864" t="s">
        <v>121</v>
      </c>
    </row>
    <row r="865" spans="1:104" x14ac:dyDescent="0.3">
      <c r="A865" t="s">
        <v>4845</v>
      </c>
      <c r="B865" t="s">
        <v>4846</v>
      </c>
      <c r="C865" t="s">
        <v>107</v>
      </c>
      <c r="D865" t="s">
        <v>108</v>
      </c>
      <c r="F865" t="s">
        <v>4847</v>
      </c>
      <c r="G865" t="s">
        <v>133</v>
      </c>
      <c r="I865" t="s">
        <v>4848</v>
      </c>
      <c r="J865" t="s">
        <v>538</v>
      </c>
      <c r="K865" t="s">
        <v>113</v>
      </c>
      <c r="L865" t="s">
        <v>4849</v>
      </c>
      <c r="M865" t="s">
        <v>285</v>
      </c>
      <c r="P865" t="s">
        <v>113</v>
      </c>
      <c r="Q865" t="s">
        <v>116</v>
      </c>
      <c r="S865" t="s">
        <v>117</v>
      </c>
      <c r="T865" t="s">
        <v>113</v>
      </c>
      <c r="AD865" t="s">
        <v>113</v>
      </c>
      <c r="AG865" t="s">
        <v>119</v>
      </c>
      <c r="AI865" t="s">
        <v>119</v>
      </c>
      <c r="AJ865" t="s">
        <v>119</v>
      </c>
      <c r="BK865">
        <v>66</v>
      </c>
      <c r="CN865" t="s">
        <v>113</v>
      </c>
      <c r="CO865" t="s">
        <v>113</v>
      </c>
      <c r="CP865" t="s">
        <v>113</v>
      </c>
      <c r="CQ865" t="s">
        <v>113</v>
      </c>
      <c r="CR865" t="s">
        <v>113</v>
      </c>
      <c r="CS865" t="s">
        <v>113</v>
      </c>
      <c r="CT865" t="s">
        <v>113</v>
      </c>
      <c r="CU865" t="s">
        <v>113</v>
      </c>
      <c r="CV865" t="s">
        <v>113</v>
      </c>
      <c r="CW865" t="s">
        <v>113</v>
      </c>
      <c r="CX865" t="s">
        <v>113</v>
      </c>
      <c r="CY865" t="s">
        <v>119</v>
      </c>
      <c r="CZ865" t="s">
        <v>121</v>
      </c>
    </row>
    <row r="866" spans="1:104" x14ac:dyDescent="0.3">
      <c r="A866" t="s">
        <v>4850</v>
      </c>
      <c r="B866" t="s">
        <v>4851</v>
      </c>
      <c r="C866" t="s">
        <v>107</v>
      </c>
      <c r="D866" t="s">
        <v>108</v>
      </c>
      <c r="F866" t="s">
        <v>4852</v>
      </c>
      <c r="G866" t="s">
        <v>133</v>
      </c>
      <c r="I866" t="s">
        <v>4853</v>
      </c>
      <c r="J866" t="s">
        <v>133</v>
      </c>
      <c r="K866" t="s">
        <v>113</v>
      </c>
      <c r="L866" t="s">
        <v>4854</v>
      </c>
      <c r="M866" t="s">
        <v>888</v>
      </c>
      <c r="P866" t="s">
        <v>113</v>
      </c>
      <c r="Q866" t="s">
        <v>116</v>
      </c>
      <c r="S866" t="s">
        <v>117</v>
      </c>
      <c r="T866" t="s">
        <v>113</v>
      </c>
      <c r="AD866" t="s">
        <v>113</v>
      </c>
      <c r="AG866" t="s">
        <v>119</v>
      </c>
      <c r="AI866" t="s">
        <v>119</v>
      </c>
      <c r="AJ866" t="s">
        <v>119</v>
      </c>
      <c r="BK866" t="s">
        <v>889</v>
      </c>
      <c r="CN866" t="s">
        <v>113</v>
      </c>
      <c r="CO866" t="s">
        <v>113</v>
      </c>
      <c r="CP866" t="s">
        <v>113</v>
      </c>
      <c r="CQ866" t="s">
        <v>113</v>
      </c>
      <c r="CR866" t="s">
        <v>113</v>
      </c>
      <c r="CS866" t="s">
        <v>113</v>
      </c>
      <c r="CT866" t="s">
        <v>113</v>
      </c>
      <c r="CU866" t="s">
        <v>113</v>
      </c>
      <c r="CV866" t="s">
        <v>113</v>
      </c>
      <c r="CW866" t="s">
        <v>113</v>
      </c>
      <c r="CX866" t="s">
        <v>113</v>
      </c>
      <c r="CY866" t="s">
        <v>119</v>
      </c>
      <c r="CZ866" t="s">
        <v>121</v>
      </c>
    </row>
    <row r="867" spans="1:104" x14ac:dyDescent="0.3">
      <c r="A867" t="s">
        <v>4855</v>
      </c>
      <c r="B867" t="s">
        <v>4856</v>
      </c>
      <c r="C867" t="s">
        <v>124</v>
      </c>
      <c r="D867" t="s">
        <v>108</v>
      </c>
      <c r="F867" t="s">
        <v>4857</v>
      </c>
      <c r="G867" t="s">
        <v>133</v>
      </c>
      <c r="I867" t="s">
        <v>4858</v>
      </c>
      <c r="J867" t="s">
        <v>133</v>
      </c>
      <c r="K867" t="s">
        <v>113</v>
      </c>
      <c r="L867" t="s">
        <v>4854</v>
      </c>
      <c r="M867" t="s">
        <v>888</v>
      </c>
      <c r="P867" t="s">
        <v>113</v>
      </c>
      <c r="Q867" t="s">
        <v>116</v>
      </c>
      <c r="S867" t="s">
        <v>117</v>
      </c>
      <c r="T867" t="s">
        <v>113</v>
      </c>
      <c r="AD867" t="s">
        <v>113</v>
      </c>
      <c r="AG867" t="s">
        <v>119</v>
      </c>
      <c r="AI867" t="s">
        <v>119</v>
      </c>
      <c r="AJ867" t="s">
        <v>119</v>
      </c>
      <c r="BK867" t="s">
        <v>889</v>
      </c>
      <c r="CN867" t="s">
        <v>113</v>
      </c>
      <c r="CO867" t="s">
        <v>113</v>
      </c>
      <c r="CP867" t="s">
        <v>113</v>
      </c>
      <c r="CQ867" t="s">
        <v>113</v>
      </c>
      <c r="CR867" t="s">
        <v>113</v>
      </c>
      <c r="CS867" t="s">
        <v>113</v>
      </c>
      <c r="CT867" t="s">
        <v>113</v>
      </c>
      <c r="CU867" t="s">
        <v>113</v>
      </c>
      <c r="CV867" t="s">
        <v>113</v>
      </c>
      <c r="CW867" t="s">
        <v>113</v>
      </c>
      <c r="CX867" t="s">
        <v>113</v>
      </c>
      <c r="CY867" t="s">
        <v>119</v>
      </c>
      <c r="CZ867" t="s">
        <v>121</v>
      </c>
    </row>
    <row r="868" spans="1:104" x14ac:dyDescent="0.3">
      <c r="A868" t="s">
        <v>4859</v>
      </c>
      <c r="B868" t="s">
        <v>4860</v>
      </c>
      <c r="C868" t="s">
        <v>213</v>
      </c>
      <c r="D868" t="s">
        <v>529</v>
      </c>
      <c r="F868" t="s">
        <v>4861</v>
      </c>
      <c r="G868" t="s">
        <v>133</v>
      </c>
      <c r="I868" t="s">
        <v>4862</v>
      </c>
      <c r="J868" t="s">
        <v>538</v>
      </c>
      <c r="K868" t="s">
        <v>113</v>
      </c>
      <c r="L868" t="s">
        <v>4863</v>
      </c>
      <c r="M868" t="s">
        <v>888</v>
      </c>
      <c r="P868" t="s">
        <v>113</v>
      </c>
      <c r="Q868" t="s">
        <v>116</v>
      </c>
      <c r="S868" t="s">
        <v>117</v>
      </c>
      <c r="T868" t="s">
        <v>113</v>
      </c>
      <c r="AD868" t="s">
        <v>113</v>
      </c>
      <c r="AG868" t="s">
        <v>119</v>
      </c>
      <c r="AI868">
        <v>45897</v>
      </c>
      <c r="AJ868" t="s">
        <v>119</v>
      </c>
      <c r="BK868">
        <v>40</v>
      </c>
      <c r="CN868" t="s">
        <v>113</v>
      </c>
      <c r="CO868" t="s">
        <v>113</v>
      </c>
      <c r="CP868" t="s">
        <v>113</v>
      </c>
      <c r="CQ868" t="s">
        <v>113</v>
      </c>
      <c r="CR868" t="s">
        <v>113</v>
      </c>
      <c r="CS868" t="s">
        <v>113</v>
      </c>
      <c r="CT868" t="s">
        <v>113</v>
      </c>
      <c r="CU868" t="s">
        <v>113</v>
      </c>
      <c r="CV868" t="s">
        <v>113</v>
      </c>
      <c r="CW868" t="s">
        <v>113</v>
      </c>
      <c r="CX868" t="s">
        <v>113</v>
      </c>
      <c r="CY868" t="s">
        <v>2881</v>
      </c>
      <c r="CZ868" t="s">
        <v>121</v>
      </c>
    </row>
    <row r="869" spans="1:104" x14ac:dyDescent="0.3">
      <c r="A869" t="s">
        <v>4864</v>
      </c>
      <c r="B869" t="s">
        <v>4865</v>
      </c>
      <c r="C869" t="s">
        <v>797</v>
      </c>
      <c r="D869" t="s">
        <v>108</v>
      </c>
      <c r="E869" t="s">
        <v>4866</v>
      </c>
      <c r="F869" t="s">
        <v>4867</v>
      </c>
      <c r="G869" t="s">
        <v>133</v>
      </c>
      <c r="I869" t="s">
        <v>4868</v>
      </c>
      <c r="J869" t="s">
        <v>3645</v>
      </c>
      <c r="K869" t="s">
        <v>113</v>
      </c>
      <c r="L869" t="s">
        <v>4869</v>
      </c>
      <c r="M869" t="s">
        <v>888</v>
      </c>
      <c r="P869" t="s">
        <v>113</v>
      </c>
      <c r="Q869" t="s">
        <v>116</v>
      </c>
      <c r="S869" t="s">
        <v>117</v>
      </c>
      <c r="T869" t="s">
        <v>113</v>
      </c>
      <c r="U869" t="s">
        <v>113</v>
      </c>
      <c r="AD869" t="s">
        <v>113</v>
      </c>
      <c r="AG869" t="s">
        <v>119</v>
      </c>
      <c r="AI869" t="s">
        <v>119</v>
      </c>
      <c r="AJ869" t="s">
        <v>119</v>
      </c>
      <c r="CN869" t="s">
        <v>113</v>
      </c>
      <c r="CO869" t="s">
        <v>113</v>
      </c>
      <c r="CP869" t="s">
        <v>113</v>
      </c>
      <c r="CQ869" t="s">
        <v>113</v>
      </c>
      <c r="CR869" t="s">
        <v>113</v>
      </c>
      <c r="CS869" t="s">
        <v>113</v>
      </c>
      <c r="CT869" t="s">
        <v>113</v>
      </c>
      <c r="CU869" t="s">
        <v>113</v>
      </c>
      <c r="CV869" t="s">
        <v>113</v>
      </c>
      <c r="CW869" t="s">
        <v>113</v>
      </c>
      <c r="CX869" t="s">
        <v>113</v>
      </c>
      <c r="CY869" t="s">
        <v>119</v>
      </c>
      <c r="CZ869" t="s">
        <v>121</v>
      </c>
    </row>
    <row r="870" spans="1:104" x14ac:dyDescent="0.3">
      <c r="A870" t="s">
        <v>4870</v>
      </c>
      <c r="B870" t="s">
        <v>4871</v>
      </c>
      <c r="C870" t="s">
        <v>107</v>
      </c>
      <c r="D870" t="s">
        <v>108</v>
      </c>
      <c r="E870" t="s">
        <v>4872</v>
      </c>
      <c r="F870" t="s">
        <v>4873</v>
      </c>
      <c r="G870" t="s">
        <v>4874</v>
      </c>
      <c r="I870" t="s">
        <v>4875</v>
      </c>
      <c r="J870" t="s">
        <v>2098</v>
      </c>
      <c r="K870" t="s">
        <v>113</v>
      </c>
      <c r="L870" t="s">
        <v>2956</v>
      </c>
      <c r="M870" t="s">
        <v>888</v>
      </c>
      <c r="P870" t="s">
        <v>113</v>
      </c>
      <c r="Q870" t="s">
        <v>116</v>
      </c>
      <c r="S870" t="s">
        <v>117</v>
      </c>
      <c r="T870" t="s">
        <v>113</v>
      </c>
      <c r="AD870" t="s">
        <v>113</v>
      </c>
      <c r="AG870" t="s">
        <v>119</v>
      </c>
      <c r="AI870" t="s">
        <v>119</v>
      </c>
      <c r="AJ870" t="s">
        <v>119</v>
      </c>
      <c r="BK870" t="s">
        <v>4876</v>
      </c>
      <c r="CN870" t="s">
        <v>113</v>
      </c>
      <c r="CO870" t="s">
        <v>113</v>
      </c>
      <c r="CP870" t="s">
        <v>113</v>
      </c>
      <c r="CQ870" t="s">
        <v>113</v>
      </c>
      <c r="CR870" t="s">
        <v>113</v>
      </c>
      <c r="CS870" t="s">
        <v>113</v>
      </c>
      <c r="CT870" t="s">
        <v>113</v>
      </c>
      <c r="CU870" t="s">
        <v>113</v>
      </c>
      <c r="CV870" t="s">
        <v>113</v>
      </c>
      <c r="CW870" t="s">
        <v>113</v>
      </c>
      <c r="CX870" t="s">
        <v>113</v>
      </c>
      <c r="CY870" t="s">
        <v>119</v>
      </c>
      <c r="CZ870" t="s">
        <v>121</v>
      </c>
    </row>
    <row r="871" spans="1:104" x14ac:dyDescent="0.3">
      <c r="A871" t="s">
        <v>4877</v>
      </c>
      <c r="B871" t="s">
        <v>4878</v>
      </c>
      <c r="C871" t="s">
        <v>107</v>
      </c>
      <c r="D871" t="s">
        <v>108</v>
      </c>
      <c r="E871" t="s">
        <v>4872</v>
      </c>
      <c r="F871" t="s">
        <v>4879</v>
      </c>
      <c r="G871" t="s">
        <v>4874</v>
      </c>
      <c r="I871" t="s">
        <v>4875</v>
      </c>
      <c r="J871" t="s">
        <v>2098</v>
      </c>
      <c r="K871" t="s">
        <v>113</v>
      </c>
      <c r="L871" t="s">
        <v>2956</v>
      </c>
      <c r="M871" t="s">
        <v>888</v>
      </c>
      <c r="P871" t="s">
        <v>113</v>
      </c>
      <c r="Q871" t="s">
        <v>116</v>
      </c>
      <c r="S871" t="s">
        <v>117</v>
      </c>
      <c r="T871" t="s">
        <v>113</v>
      </c>
      <c r="AD871" t="s">
        <v>113</v>
      </c>
      <c r="AG871" t="s">
        <v>119</v>
      </c>
      <c r="AI871" t="s">
        <v>119</v>
      </c>
      <c r="AJ871" t="s">
        <v>119</v>
      </c>
      <c r="BK871" t="s">
        <v>4876</v>
      </c>
      <c r="CN871" t="s">
        <v>113</v>
      </c>
      <c r="CO871" t="s">
        <v>113</v>
      </c>
      <c r="CP871" t="s">
        <v>113</v>
      </c>
      <c r="CQ871" t="s">
        <v>113</v>
      </c>
      <c r="CR871" t="s">
        <v>113</v>
      </c>
      <c r="CS871" t="s">
        <v>113</v>
      </c>
      <c r="CT871" t="s">
        <v>113</v>
      </c>
      <c r="CU871" t="s">
        <v>113</v>
      </c>
      <c r="CV871" t="s">
        <v>113</v>
      </c>
      <c r="CW871" t="s">
        <v>113</v>
      </c>
      <c r="CX871" t="s">
        <v>113</v>
      </c>
      <c r="CY871" t="s">
        <v>119</v>
      </c>
      <c r="CZ871" t="s">
        <v>121</v>
      </c>
    </row>
    <row r="872" spans="1:104" x14ac:dyDescent="0.3">
      <c r="A872" t="s">
        <v>4880</v>
      </c>
      <c r="B872" t="s">
        <v>4881</v>
      </c>
      <c r="C872" t="s">
        <v>107</v>
      </c>
      <c r="D872" t="s">
        <v>108</v>
      </c>
      <c r="F872" t="s">
        <v>4882</v>
      </c>
      <c r="G872" t="s">
        <v>247</v>
      </c>
      <c r="I872" t="s">
        <v>4883</v>
      </c>
      <c r="J872" t="s">
        <v>308</v>
      </c>
      <c r="K872" t="s">
        <v>137</v>
      </c>
      <c r="L872" t="s">
        <v>1934</v>
      </c>
      <c r="M872" t="s">
        <v>344</v>
      </c>
      <c r="N872">
        <v>3</v>
      </c>
      <c r="O872" t="s">
        <v>4884</v>
      </c>
      <c r="P872">
        <v>46202</v>
      </c>
      <c r="Q872" t="s">
        <v>140</v>
      </c>
      <c r="R872">
        <v>46205</v>
      </c>
      <c r="S872" t="s">
        <v>252</v>
      </c>
      <c r="T872" t="s">
        <v>1408</v>
      </c>
      <c r="U872" t="s">
        <v>112</v>
      </c>
      <c r="V872" t="s">
        <v>143</v>
      </c>
      <c r="W872" t="s">
        <v>144</v>
      </c>
      <c r="X872" t="s">
        <v>144</v>
      </c>
      <c r="Y872" t="s">
        <v>144</v>
      </c>
      <c r="Z872" t="s">
        <v>144</v>
      </c>
      <c r="AA872" t="s">
        <v>144</v>
      </c>
      <c r="AB872" t="s">
        <v>180</v>
      </c>
      <c r="AC872" t="s">
        <v>146</v>
      </c>
      <c r="AD872" t="s">
        <v>181</v>
      </c>
      <c r="AE872">
        <v>46210</v>
      </c>
      <c r="AF872">
        <v>46210</v>
      </c>
      <c r="AG872">
        <v>46210</v>
      </c>
      <c r="AH872">
        <v>46215</v>
      </c>
      <c r="AI872">
        <v>46213</v>
      </c>
      <c r="AJ872">
        <v>46213</v>
      </c>
      <c r="AK872">
        <v>46219</v>
      </c>
      <c r="AL872">
        <v>46219</v>
      </c>
      <c r="AM872">
        <v>46219</v>
      </c>
      <c r="AN872">
        <v>46224</v>
      </c>
      <c r="AO872">
        <v>46225</v>
      </c>
      <c r="AP872">
        <v>46225</v>
      </c>
      <c r="AQ872" t="s">
        <v>256</v>
      </c>
      <c r="AR872">
        <v>46234</v>
      </c>
      <c r="AS872">
        <v>46234</v>
      </c>
      <c r="AT872">
        <v>46216</v>
      </c>
      <c r="AU872">
        <v>46216</v>
      </c>
      <c r="AV872">
        <v>46216</v>
      </c>
      <c r="AW872">
        <v>46216</v>
      </c>
      <c r="AX872">
        <v>46216</v>
      </c>
      <c r="AY872">
        <v>46216</v>
      </c>
      <c r="AZ872">
        <v>46223</v>
      </c>
      <c r="BA872">
        <v>46223</v>
      </c>
      <c r="BB872">
        <v>46223</v>
      </c>
      <c r="BC872">
        <v>46218</v>
      </c>
      <c r="BD872">
        <v>46217</v>
      </c>
      <c r="BE872">
        <v>46217</v>
      </c>
      <c r="BF872" t="s">
        <v>149</v>
      </c>
      <c r="BG872">
        <v>46221</v>
      </c>
      <c r="BH872">
        <v>46220</v>
      </c>
      <c r="BI872">
        <v>46220</v>
      </c>
      <c r="BJ872" t="s">
        <v>180</v>
      </c>
      <c r="BK872">
        <v>30</v>
      </c>
      <c r="BL872">
        <v>46223</v>
      </c>
      <c r="BM872">
        <v>46225</v>
      </c>
      <c r="BN872">
        <v>46225</v>
      </c>
      <c r="BO872">
        <v>46225</v>
      </c>
      <c r="BP872">
        <v>46227</v>
      </c>
      <c r="BQ872">
        <v>46227</v>
      </c>
      <c r="BR872">
        <v>46229</v>
      </c>
      <c r="BS872">
        <v>46234</v>
      </c>
      <c r="BT872">
        <v>46234</v>
      </c>
      <c r="BU872">
        <v>46228</v>
      </c>
      <c r="BV872">
        <v>46231</v>
      </c>
      <c r="BW872">
        <v>46231</v>
      </c>
      <c r="BX872" t="s">
        <v>4885</v>
      </c>
      <c r="CA872">
        <v>46225</v>
      </c>
      <c r="CI872">
        <v>46225</v>
      </c>
      <c r="CJ872">
        <v>46225</v>
      </c>
      <c r="CK872">
        <v>46225</v>
      </c>
      <c r="CN872" t="s">
        <v>113</v>
      </c>
      <c r="CO872" t="s">
        <v>113</v>
      </c>
      <c r="CP872" t="s">
        <v>113</v>
      </c>
      <c r="CQ872" t="s">
        <v>113</v>
      </c>
      <c r="CR872">
        <v>46201</v>
      </c>
      <c r="CS872">
        <v>46199</v>
      </c>
      <c r="CT872" t="s">
        <v>151</v>
      </c>
      <c r="CU872" t="s">
        <v>170</v>
      </c>
      <c r="CV872" t="s">
        <v>144</v>
      </c>
      <c r="CW872" t="s">
        <v>171</v>
      </c>
      <c r="CX872" t="s">
        <v>113</v>
      </c>
      <c r="CY872" t="s">
        <v>288</v>
      </c>
      <c r="CZ872" t="s">
        <v>289</v>
      </c>
    </row>
    <row r="873" spans="1:104" x14ac:dyDescent="0.3">
      <c r="A873" t="s">
        <v>4886</v>
      </c>
      <c r="B873" t="s">
        <v>4887</v>
      </c>
      <c r="C873" t="s">
        <v>107</v>
      </c>
      <c r="D873" t="s">
        <v>108</v>
      </c>
      <c r="F873" t="s">
        <v>4888</v>
      </c>
      <c r="G873" t="s">
        <v>133</v>
      </c>
      <c r="I873" t="s">
        <v>4889</v>
      </c>
      <c r="J873" t="s">
        <v>4890</v>
      </c>
      <c r="K873" t="s">
        <v>137</v>
      </c>
      <c r="M873" t="s">
        <v>1171</v>
      </c>
      <c r="N873">
        <v>3</v>
      </c>
      <c r="O873" t="s">
        <v>4891</v>
      </c>
      <c r="P873">
        <v>46178</v>
      </c>
      <c r="Q873" t="s">
        <v>140</v>
      </c>
      <c r="R873">
        <v>46178</v>
      </c>
      <c r="S873" t="s">
        <v>252</v>
      </c>
      <c r="T873" t="s">
        <v>1408</v>
      </c>
      <c r="U873" t="s">
        <v>112</v>
      </c>
      <c r="V873" t="s">
        <v>143</v>
      </c>
      <c r="W873" t="s">
        <v>144</v>
      </c>
      <c r="X873" t="s">
        <v>144</v>
      </c>
      <c r="Y873" t="s">
        <v>144</v>
      </c>
      <c r="Z873" t="s">
        <v>144</v>
      </c>
      <c r="AA873" t="s">
        <v>144</v>
      </c>
      <c r="AB873" t="s">
        <v>1400</v>
      </c>
      <c r="AC873" t="s">
        <v>1390</v>
      </c>
      <c r="AD873" t="s">
        <v>147</v>
      </c>
      <c r="AE873">
        <v>46141</v>
      </c>
      <c r="AF873">
        <v>46141</v>
      </c>
      <c r="AG873">
        <v>46141</v>
      </c>
      <c r="AH873">
        <v>46147</v>
      </c>
      <c r="AI873">
        <v>46179</v>
      </c>
      <c r="AJ873">
        <v>46179</v>
      </c>
      <c r="AK873">
        <v>46141</v>
      </c>
      <c r="AL873">
        <v>46141</v>
      </c>
      <c r="AM873">
        <v>46141</v>
      </c>
      <c r="AN873">
        <v>46147</v>
      </c>
      <c r="AO873">
        <v>46147</v>
      </c>
      <c r="AP873">
        <v>46147</v>
      </c>
      <c r="AQ873" t="s">
        <v>148</v>
      </c>
      <c r="AR873" t="s">
        <v>148</v>
      </c>
      <c r="AS873" t="s">
        <v>148</v>
      </c>
      <c r="AT873">
        <v>46141</v>
      </c>
      <c r="AU873">
        <v>46183</v>
      </c>
      <c r="AV873">
        <v>46183</v>
      </c>
      <c r="AW873">
        <v>46141</v>
      </c>
      <c r="AX873">
        <v>46183</v>
      </c>
      <c r="AY873">
        <v>46183</v>
      </c>
      <c r="AZ873">
        <v>46152</v>
      </c>
      <c r="BA873">
        <v>46197</v>
      </c>
      <c r="BB873">
        <v>46197</v>
      </c>
      <c r="BC873">
        <v>46144</v>
      </c>
      <c r="BD873">
        <v>46191</v>
      </c>
      <c r="BE873">
        <v>46191</v>
      </c>
      <c r="BF873" t="s">
        <v>149</v>
      </c>
      <c r="BG873">
        <v>46155</v>
      </c>
      <c r="BH873">
        <v>46203</v>
      </c>
      <c r="BI873">
        <v>46203</v>
      </c>
      <c r="BJ873" t="s">
        <v>1400</v>
      </c>
      <c r="BK873">
        <v>40</v>
      </c>
      <c r="BL873">
        <v>46155</v>
      </c>
      <c r="BM873">
        <v>46221</v>
      </c>
      <c r="BN873">
        <v>46221</v>
      </c>
      <c r="BO873">
        <v>46158</v>
      </c>
      <c r="BP873">
        <v>46223</v>
      </c>
      <c r="BQ873">
        <v>46223</v>
      </c>
      <c r="BR873">
        <v>46164</v>
      </c>
      <c r="BS873">
        <v>46225</v>
      </c>
      <c r="BT873">
        <v>46225</v>
      </c>
      <c r="BU873">
        <v>46164</v>
      </c>
      <c r="BV873">
        <v>46223</v>
      </c>
      <c r="BW873">
        <v>46223</v>
      </c>
      <c r="BX873" t="s">
        <v>4892</v>
      </c>
      <c r="BY873">
        <v>46202</v>
      </c>
      <c r="BZ873">
        <v>46202</v>
      </c>
      <c r="CA873">
        <v>46219</v>
      </c>
      <c r="CI873">
        <v>46164</v>
      </c>
      <c r="CJ873">
        <v>46219</v>
      </c>
      <c r="CK873">
        <v>46219</v>
      </c>
      <c r="CN873" t="s">
        <v>113</v>
      </c>
      <c r="CO873" t="s">
        <v>113</v>
      </c>
      <c r="CP873" t="s">
        <v>113</v>
      </c>
      <c r="CQ873" t="s">
        <v>113</v>
      </c>
      <c r="CR873">
        <v>46184</v>
      </c>
      <c r="CS873">
        <v>46175</v>
      </c>
      <c r="CT873" t="s">
        <v>151</v>
      </c>
      <c r="CU873" t="s">
        <v>113</v>
      </c>
      <c r="CV873" t="s">
        <v>113</v>
      </c>
      <c r="CW873" t="s">
        <v>113</v>
      </c>
      <c r="CX873" t="s">
        <v>113</v>
      </c>
      <c r="CY873" t="s">
        <v>2597</v>
      </c>
      <c r="CZ873" t="s">
        <v>153</v>
      </c>
    </row>
    <row r="874" spans="1:104" x14ac:dyDescent="0.3">
      <c r="A874" t="s">
        <v>4893</v>
      </c>
      <c r="B874" t="s">
        <v>4894</v>
      </c>
      <c r="C874" t="s">
        <v>107</v>
      </c>
      <c r="D874" t="s">
        <v>108</v>
      </c>
      <c r="F874" t="s">
        <v>4895</v>
      </c>
      <c r="G874" t="s">
        <v>133</v>
      </c>
      <c r="I874" t="s">
        <v>4896</v>
      </c>
      <c r="J874" t="s">
        <v>679</v>
      </c>
      <c r="K874" t="s">
        <v>113</v>
      </c>
      <c r="L874" t="s">
        <v>4897</v>
      </c>
      <c r="M874" t="s">
        <v>540</v>
      </c>
      <c r="P874" t="s">
        <v>113</v>
      </c>
      <c r="Q874" t="s">
        <v>116</v>
      </c>
      <c r="S874" t="s">
        <v>117</v>
      </c>
      <c r="T874" t="s">
        <v>113</v>
      </c>
      <c r="AD874" t="s">
        <v>113</v>
      </c>
      <c r="AG874" t="s">
        <v>119</v>
      </c>
      <c r="AI874" t="s">
        <v>119</v>
      </c>
      <c r="AJ874" t="s">
        <v>119</v>
      </c>
      <c r="BK874">
        <v>40</v>
      </c>
      <c r="CN874" t="s">
        <v>113</v>
      </c>
      <c r="CO874" t="s">
        <v>113</v>
      </c>
      <c r="CP874" t="s">
        <v>113</v>
      </c>
      <c r="CQ874" t="s">
        <v>113</v>
      </c>
      <c r="CR874" t="s">
        <v>113</v>
      </c>
      <c r="CS874" t="s">
        <v>113</v>
      </c>
      <c r="CT874" t="s">
        <v>113</v>
      </c>
      <c r="CU874" t="s">
        <v>113</v>
      </c>
      <c r="CV874" t="s">
        <v>113</v>
      </c>
      <c r="CW874" t="s">
        <v>113</v>
      </c>
      <c r="CX874" t="s">
        <v>113</v>
      </c>
      <c r="CY874" t="s">
        <v>119</v>
      </c>
      <c r="CZ874" t="s">
        <v>121</v>
      </c>
    </row>
    <row r="875" spans="1:104" x14ac:dyDescent="0.3">
      <c r="A875" t="s">
        <v>4898</v>
      </c>
      <c r="B875" t="s">
        <v>4899</v>
      </c>
      <c r="C875" t="s">
        <v>107</v>
      </c>
      <c r="D875" t="s">
        <v>108</v>
      </c>
      <c r="F875" t="s">
        <v>4900</v>
      </c>
      <c r="G875" t="s">
        <v>133</v>
      </c>
      <c r="I875" t="s">
        <v>4901</v>
      </c>
      <c r="J875" t="s">
        <v>456</v>
      </c>
      <c r="K875" t="s">
        <v>113</v>
      </c>
      <c r="L875" t="s">
        <v>4902</v>
      </c>
      <c r="M875" t="s">
        <v>540</v>
      </c>
      <c r="P875" t="s">
        <v>113</v>
      </c>
      <c r="Q875" t="s">
        <v>116</v>
      </c>
      <c r="S875" t="s">
        <v>117</v>
      </c>
      <c r="T875" t="s">
        <v>113</v>
      </c>
      <c r="AD875" t="s">
        <v>113</v>
      </c>
      <c r="AG875" t="s">
        <v>119</v>
      </c>
      <c r="AI875" t="s">
        <v>119</v>
      </c>
      <c r="AJ875" t="s">
        <v>119</v>
      </c>
      <c r="BK875">
        <v>50</v>
      </c>
      <c r="CN875" t="s">
        <v>113</v>
      </c>
      <c r="CO875" t="s">
        <v>113</v>
      </c>
      <c r="CP875" t="s">
        <v>113</v>
      </c>
      <c r="CQ875" t="s">
        <v>113</v>
      </c>
      <c r="CR875" t="s">
        <v>188</v>
      </c>
      <c r="CS875" t="s">
        <v>113</v>
      </c>
      <c r="CT875" t="s">
        <v>380</v>
      </c>
      <c r="CU875" t="s">
        <v>113</v>
      </c>
      <c r="CV875" t="s">
        <v>113</v>
      </c>
      <c r="CW875" t="s">
        <v>113</v>
      </c>
      <c r="CX875" t="s">
        <v>113</v>
      </c>
      <c r="CY875" t="s">
        <v>515</v>
      </c>
      <c r="CZ875" t="s">
        <v>121</v>
      </c>
    </row>
    <row r="876" spans="1:104" x14ac:dyDescent="0.3">
      <c r="A876" t="s">
        <v>4903</v>
      </c>
      <c r="B876" t="s">
        <v>4904</v>
      </c>
      <c r="C876" t="s">
        <v>107</v>
      </c>
      <c r="D876" t="s">
        <v>108</v>
      </c>
      <c r="F876" t="s">
        <v>4905</v>
      </c>
      <c r="G876" t="s">
        <v>133</v>
      </c>
      <c r="I876" t="s">
        <v>4906</v>
      </c>
      <c r="J876" t="s">
        <v>456</v>
      </c>
      <c r="K876" t="s">
        <v>113</v>
      </c>
      <c r="L876" t="s">
        <v>4907</v>
      </c>
      <c r="M876" t="s">
        <v>540</v>
      </c>
      <c r="P876" t="s">
        <v>113</v>
      </c>
      <c r="Q876" t="s">
        <v>116</v>
      </c>
      <c r="S876" t="s">
        <v>117</v>
      </c>
      <c r="T876" t="s">
        <v>113</v>
      </c>
      <c r="AD876" t="s">
        <v>113</v>
      </c>
      <c r="AG876" t="s">
        <v>119</v>
      </c>
      <c r="AI876" t="s">
        <v>119</v>
      </c>
      <c r="AJ876" t="s">
        <v>119</v>
      </c>
      <c r="BK876">
        <v>50</v>
      </c>
      <c r="CN876" t="s">
        <v>113</v>
      </c>
      <c r="CO876" t="s">
        <v>113</v>
      </c>
      <c r="CP876" t="s">
        <v>113</v>
      </c>
      <c r="CQ876" t="s">
        <v>113</v>
      </c>
      <c r="CR876" t="s">
        <v>188</v>
      </c>
      <c r="CS876" t="s">
        <v>113</v>
      </c>
      <c r="CT876" t="s">
        <v>380</v>
      </c>
      <c r="CU876" t="s">
        <v>113</v>
      </c>
      <c r="CV876" t="s">
        <v>113</v>
      </c>
      <c r="CW876" t="s">
        <v>113</v>
      </c>
      <c r="CX876" t="s">
        <v>113</v>
      </c>
      <c r="CY876" t="s">
        <v>515</v>
      </c>
      <c r="CZ876" t="s">
        <v>121</v>
      </c>
    </row>
    <row r="877" spans="1:104" x14ac:dyDescent="0.3">
      <c r="A877" t="s">
        <v>4908</v>
      </c>
      <c r="B877" t="s">
        <v>4909</v>
      </c>
      <c r="C877" t="s">
        <v>213</v>
      </c>
      <c r="D877" t="s">
        <v>108</v>
      </c>
      <c r="E877" t="s">
        <v>4910</v>
      </c>
      <c r="F877" t="s">
        <v>4911</v>
      </c>
      <c r="G877" t="s">
        <v>133</v>
      </c>
      <c r="I877" t="s">
        <v>4912</v>
      </c>
      <c r="J877" t="s">
        <v>4913</v>
      </c>
      <c r="K877" t="s">
        <v>161</v>
      </c>
      <c r="L877" t="s">
        <v>4914</v>
      </c>
      <c r="M877" t="s">
        <v>540</v>
      </c>
      <c r="N877">
        <v>1</v>
      </c>
      <c r="P877">
        <v>46066</v>
      </c>
      <c r="Q877" t="s">
        <v>140</v>
      </c>
      <c r="R877">
        <v>46065</v>
      </c>
      <c r="S877" t="s">
        <v>141</v>
      </c>
      <c r="T877" t="s">
        <v>2901</v>
      </c>
      <c r="U877" t="s">
        <v>112</v>
      </c>
      <c r="V877" t="s">
        <v>143</v>
      </c>
      <c r="W877" t="s">
        <v>144</v>
      </c>
      <c r="X877" t="s">
        <v>144</v>
      </c>
      <c r="Y877" t="s">
        <v>144</v>
      </c>
      <c r="Z877" t="s">
        <v>144</v>
      </c>
      <c r="AA877" t="s">
        <v>144</v>
      </c>
      <c r="AB877" t="s">
        <v>180</v>
      </c>
      <c r="AC877" t="s">
        <v>146</v>
      </c>
      <c r="AD877" t="s">
        <v>181</v>
      </c>
      <c r="AE877">
        <v>46073</v>
      </c>
      <c r="AF877">
        <v>46073</v>
      </c>
      <c r="AG877">
        <v>46073</v>
      </c>
      <c r="AH877">
        <v>46074</v>
      </c>
      <c r="AI877">
        <v>46074</v>
      </c>
      <c r="AJ877">
        <v>46074</v>
      </c>
      <c r="AK877">
        <v>46077</v>
      </c>
      <c r="AL877">
        <v>46077</v>
      </c>
      <c r="AM877">
        <v>46077</v>
      </c>
      <c r="AN877">
        <v>46079</v>
      </c>
      <c r="AO877">
        <v>46079</v>
      </c>
      <c r="AP877">
        <v>46079</v>
      </c>
      <c r="AT877">
        <v>46070</v>
      </c>
      <c r="AU877">
        <v>46072</v>
      </c>
      <c r="AV877">
        <v>46072</v>
      </c>
      <c r="AW877">
        <v>46070</v>
      </c>
      <c r="AX877">
        <v>46072</v>
      </c>
      <c r="AY877">
        <v>46072</v>
      </c>
      <c r="AZ877">
        <v>46080</v>
      </c>
      <c r="BA877">
        <v>46080</v>
      </c>
      <c r="BB877">
        <v>46080</v>
      </c>
      <c r="BC877">
        <v>46071</v>
      </c>
      <c r="BD877">
        <v>46074</v>
      </c>
      <c r="BE877">
        <v>46074</v>
      </c>
      <c r="BG877">
        <v>46095</v>
      </c>
      <c r="BH877">
        <v>46078</v>
      </c>
      <c r="BI877">
        <v>46078</v>
      </c>
      <c r="BJ877" t="s">
        <v>180</v>
      </c>
      <c r="BK877">
        <v>70</v>
      </c>
      <c r="BL877">
        <v>46098</v>
      </c>
      <c r="BM877">
        <v>46083</v>
      </c>
      <c r="BN877">
        <v>46083</v>
      </c>
      <c r="BO877">
        <v>46101</v>
      </c>
      <c r="BP877">
        <v>46085</v>
      </c>
      <c r="BQ877">
        <v>46085</v>
      </c>
      <c r="BR877">
        <v>46086</v>
      </c>
      <c r="BS877">
        <v>46086</v>
      </c>
      <c r="BT877">
        <v>46086</v>
      </c>
      <c r="BU877">
        <v>46085</v>
      </c>
      <c r="BV877">
        <v>46085</v>
      </c>
      <c r="BW877">
        <v>46085</v>
      </c>
      <c r="BX877" t="s">
        <v>4915</v>
      </c>
      <c r="CN877" t="s">
        <v>113</v>
      </c>
      <c r="CO877" t="s">
        <v>113</v>
      </c>
      <c r="CP877" t="s">
        <v>113</v>
      </c>
      <c r="CQ877" t="s">
        <v>113</v>
      </c>
      <c r="CR877" t="s">
        <v>119</v>
      </c>
      <c r="CS877">
        <v>46066</v>
      </c>
      <c r="CT877" t="s">
        <v>151</v>
      </c>
      <c r="CU877" t="s">
        <v>113</v>
      </c>
      <c r="CV877" t="s">
        <v>113</v>
      </c>
      <c r="CW877" t="s">
        <v>113</v>
      </c>
      <c r="CX877" t="s">
        <v>113</v>
      </c>
      <c r="CY877" t="s">
        <v>183</v>
      </c>
      <c r="CZ877" t="s">
        <v>153</v>
      </c>
    </row>
    <row r="878" spans="1:104" x14ac:dyDescent="0.3">
      <c r="A878" t="s">
        <v>4916</v>
      </c>
      <c r="B878" t="s">
        <v>4917</v>
      </c>
      <c r="C878" t="s">
        <v>124</v>
      </c>
      <c r="D878" t="s">
        <v>108</v>
      </c>
      <c r="F878" t="s">
        <v>4918</v>
      </c>
      <c r="G878" t="s">
        <v>133</v>
      </c>
      <c r="I878" t="s">
        <v>4919</v>
      </c>
      <c r="J878" t="s">
        <v>456</v>
      </c>
      <c r="K878" t="s">
        <v>137</v>
      </c>
      <c r="L878" t="s">
        <v>4920</v>
      </c>
      <c r="M878" t="s">
        <v>540</v>
      </c>
      <c r="N878">
        <v>1</v>
      </c>
      <c r="O878" t="s">
        <v>4921</v>
      </c>
      <c r="P878">
        <v>45989</v>
      </c>
      <c r="Q878" t="s">
        <v>140</v>
      </c>
      <c r="R878">
        <v>45989</v>
      </c>
      <c r="S878" t="s">
        <v>252</v>
      </c>
      <c r="T878" t="s">
        <v>2809</v>
      </c>
      <c r="U878" t="s">
        <v>112</v>
      </c>
      <c r="V878" t="s">
        <v>3807</v>
      </c>
      <c r="W878" t="s">
        <v>144</v>
      </c>
      <c r="X878" t="s">
        <v>144</v>
      </c>
      <c r="Y878" t="s">
        <v>312</v>
      </c>
      <c r="Z878" t="s">
        <v>312</v>
      </c>
      <c r="AA878" t="s">
        <v>144</v>
      </c>
      <c r="AB878" t="s">
        <v>375</v>
      </c>
      <c r="AC878" t="s">
        <v>220</v>
      </c>
      <c r="AD878" t="s">
        <v>376</v>
      </c>
      <c r="AE878">
        <v>45999</v>
      </c>
      <c r="AF878">
        <v>45999</v>
      </c>
      <c r="AG878">
        <v>45999</v>
      </c>
      <c r="AH878">
        <v>46000</v>
      </c>
      <c r="AI878">
        <v>46000</v>
      </c>
      <c r="AJ878">
        <v>46000</v>
      </c>
      <c r="AK878">
        <v>46001</v>
      </c>
      <c r="AL878">
        <v>46001</v>
      </c>
      <c r="AM878">
        <v>46001</v>
      </c>
      <c r="AN878">
        <v>46007</v>
      </c>
      <c r="AO878">
        <v>46007</v>
      </c>
      <c r="AP878">
        <v>46007</v>
      </c>
      <c r="AQ878" t="s">
        <v>148</v>
      </c>
      <c r="AT878">
        <v>46000</v>
      </c>
      <c r="AU878">
        <v>46000</v>
      </c>
      <c r="AV878">
        <v>46000</v>
      </c>
      <c r="AW878">
        <v>46000</v>
      </c>
      <c r="AX878">
        <v>46000</v>
      </c>
      <c r="AY878">
        <v>46000</v>
      </c>
      <c r="AZ878">
        <v>46373</v>
      </c>
      <c r="BA878">
        <v>46373</v>
      </c>
      <c r="BB878">
        <v>46373</v>
      </c>
      <c r="BC878">
        <v>46003</v>
      </c>
      <c r="BD878">
        <v>46003</v>
      </c>
      <c r="BE878">
        <v>46003</v>
      </c>
      <c r="BF878" t="s">
        <v>196</v>
      </c>
      <c r="BG878">
        <v>46011</v>
      </c>
      <c r="BH878">
        <v>46011</v>
      </c>
      <c r="BI878">
        <v>46011</v>
      </c>
      <c r="BJ878" t="s">
        <v>1391</v>
      </c>
      <c r="BK878">
        <v>50</v>
      </c>
      <c r="BL878">
        <v>46018</v>
      </c>
      <c r="BM878">
        <v>46018</v>
      </c>
      <c r="BN878">
        <v>46018</v>
      </c>
      <c r="BO878">
        <v>46019</v>
      </c>
      <c r="BP878">
        <v>46019</v>
      </c>
      <c r="BQ878">
        <v>46019</v>
      </c>
      <c r="BR878">
        <v>46043</v>
      </c>
      <c r="BS878">
        <v>46045</v>
      </c>
      <c r="BT878">
        <v>46045</v>
      </c>
      <c r="BU878">
        <v>46043</v>
      </c>
      <c r="BV878">
        <v>46045</v>
      </c>
      <c r="BX878" t="s">
        <v>4922</v>
      </c>
      <c r="BY878">
        <v>46009</v>
      </c>
      <c r="CI878">
        <v>46017</v>
      </c>
      <c r="CJ878">
        <v>46042</v>
      </c>
      <c r="CK878">
        <v>46042</v>
      </c>
      <c r="CN878" t="s">
        <v>113</v>
      </c>
      <c r="CO878" t="s">
        <v>113</v>
      </c>
      <c r="CP878" t="s">
        <v>113</v>
      </c>
      <c r="CQ878" t="s">
        <v>113</v>
      </c>
      <c r="CR878" t="s">
        <v>119</v>
      </c>
      <c r="CS878">
        <v>45989</v>
      </c>
      <c r="CT878" t="s">
        <v>151</v>
      </c>
      <c r="CU878" t="s">
        <v>113</v>
      </c>
      <c r="CV878" t="s">
        <v>113</v>
      </c>
      <c r="CW878" t="s">
        <v>113</v>
      </c>
      <c r="CX878" t="s">
        <v>113</v>
      </c>
      <c r="CY878" t="s">
        <v>4923</v>
      </c>
      <c r="CZ878" t="s">
        <v>153</v>
      </c>
    </row>
    <row r="879" spans="1:104" x14ac:dyDescent="0.3">
      <c r="A879" t="s">
        <v>4924</v>
      </c>
      <c r="B879" t="s">
        <v>4925</v>
      </c>
      <c r="C879" t="s">
        <v>107</v>
      </c>
      <c r="D879" t="s">
        <v>108</v>
      </c>
      <c r="E879" t="s">
        <v>4926</v>
      </c>
      <c r="F879" t="s">
        <v>4927</v>
      </c>
      <c r="G879" t="s">
        <v>133</v>
      </c>
      <c r="I879" t="s">
        <v>4928</v>
      </c>
      <c r="J879" t="s">
        <v>4913</v>
      </c>
      <c r="K879" t="s">
        <v>161</v>
      </c>
      <c r="L879" t="s">
        <v>4929</v>
      </c>
      <c r="M879" t="s">
        <v>540</v>
      </c>
      <c r="N879">
        <v>2</v>
      </c>
      <c r="O879" t="s">
        <v>4930</v>
      </c>
      <c r="P879">
        <v>46066</v>
      </c>
      <c r="Q879" t="s">
        <v>140</v>
      </c>
      <c r="R879">
        <v>45903</v>
      </c>
      <c r="S879" t="s">
        <v>141</v>
      </c>
      <c r="T879" t="s">
        <v>2744</v>
      </c>
      <c r="U879" t="s">
        <v>112</v>
      </c>
      <c r="V879" t="s">
        <v>143</v>
      </c>
      <c r="W879" t="s">
        <v>144</v>
      </c>
      <c r="X879" t="s">
        <v>144</v>
      </c>
      <c r="Y879" t="s">
        <v>144</v>
      </c>
      <c r="Z879" t="s">
        <v>144</v>
      </c>
      <c r="AA879" t="s">
        <v>144</v>
      </c>
      <c r="AB879" t="s">
        <v>180</v>
      </c>
      <c r="AC879" t="s">
        <v>146</v>
      </c>
      <c r="AD879" t="s">
        <v>181</v>
      </c>
      <c r="AE879">
        <v>45910</v>
      </c>
      <c r="AF879">
        <v>45912</v>
      </c>
      <c r="AG879">
        <v>45912</v>
      </c>
      <c r="AH879">
        <v>45913</v>
      </c>
      <c r="AI879">
        <v>45915</v>
      </c>
      <c r="AJ879">
        <v>45915</v>
      </c>
      <c r="AK879">
        <v>45910</v>
      </c>
      <c r="AL879">
        <v>45923</v>
      </c>
      <c r="AM879">
        <v>45923</v>
      </c>
      <c r="AN879">
        <v>45924</v>
      </c>
      <c r="AO879">
        <v>45924</v>
      </c>
      <c r="AP879">
        <v>45924</v>
      </c>
      <c r="AT879">
        <v>45908</v>
      </c>
      <c r="AU879">
        <v>45910</v>
      </c>
      <c r="AV879">
        <v>45910</v>
      </c>
      <c r="AW879">
        <v>45908</v>
      </c>
      <c r="AX879">
        <v>45910</v>
      </c>
      <c r="AY879">
        <v>45910</v>
      </c>
      <c r="AZ879">
        <v>45916</v>
      </c>
      <c r="BA879">
        <v>45924</v>
      </c>
      <c r="BB879">
        <v>45924</v>
      </c>
      <c r="BC879">
        <v>45910</v>
      </c>
      <c r="BD879">
        <v>45912</v>
      </c>
      <c r="BE879">
        <v>45912</v>
      </c>
      <c r="BF879" t="s">
        <v>196</v>
      </c>
      <c r="BG879">
        <v>45918</v>
      </c>
      <c r="BH879">
        <v>45917</v>
      </c>
      <c r="BI879">
        <v>45917</v>
      </c>
      <c r="BJ879" t="s">
        <v>180</v>
      </c>
      <c r="BK879">
        <v>70</v>
      </c>
      <c r="BL879">
        <v>45922</v>
      </c>
      <c r="BM879">
        <v>46076</v>
      </c>
      <c r="BN879">
        <v>46076</v>
      </c>
      <c r="BO879">
        <v>45922</v>
      </c>
      <c r="BP879">
        <v>46078</v>
      </c>
      <c r="BQ879">
        <v>46078</v>
      </c>
      <c r="BR879">
        <v>45928</v>
      </c>
      <c r="BS879">
        <v>46081</v>
      </c>
      <c r="BT879">
        <v>46081</v>
      </c>
      <c r="BU879">
        <v>45928</v>
      </c>
      <c r="BV879">
        <v>46079</v>
      </c>
      <c r="BW879">
        <v>46079</v>
      </c>
      <c r="BX879" t="s">
        <v>4915</v>
      </c>
      <c r="BY879">
        <v>45919</v>
      </c>
      <c r="BZ879">
        <v>45919</v>
      </c>
      <c r="CI879">
        <v>45928</v>
      </c>
      <c r="CN879" t="s">
        <v>113</v>
      </c>
      <c r="CO879" t="s">
        <v>113</v>
      </c>
      <c r="CP879" t="s">
        <v>113</v>
      </c>
      <c r="CQ879" t="s">
        <v>113</v>
      </c>
      <c r="CR879" t="s">
        <v>119</v>
      </c>
      <c r="CS879">
        <v>46066</v>
      </c>
      <c r="CT879" t="s">
        <v>151</v>
      </c>
      <c r="CU879" t="s">
        <v>113</v>
      </c>
      <c r="CV879" t="s">
        <v>113</v>
      </c>
      <c r="CW879" t="s">
        <v>113</v>
      </c>
      <c r="CX879" t="s">
        <v>113</v>
      </c>
      <c r="CY879" t="s">
        <v>183</v>
      </c>
      <c r="CZ879" t="s">
        <v>153</v>
      </c>
    </row>
    <row r="880" spans="1:104" x14ac:dyDescent="0.3">
      <c r="A880" t="s">
        <v>4931</v>
      </c>
      <c r="B880" t="s">
        <v>4932</v>
      </c>
      <c r="C880" t="s">
        <v>107</v>
      </c>
      <c r="D880" t="s">
        <v>108</v>
      </c>
      <c r="F880" t="s">
        <v>4933</v>
      </c>
      <c r="G880" t="s">
        <v>133</v>
      </c>
      <c r="I880" t="s">
        <v>4934</v>
      </c>
      <c r="J880" t="s">
        <v>456</v>
      </c>
      <c r="K880" t="s">
        <v>113</v>
      </c>
      <c r="L880" t="s">
        <v>4935</v>
      </c>
      <c r="M880" t="s">
        <v>540</v>
      </c>
      <c r="P880" t="s">
        <v>113</v>
      </c>
      <c r="Q880" t="s">
        <v>116</v>
      </c>
      <c r="S880" t="s">
        <v>117</v>
      </c>
      <c r="T880" t="s">
        <v>113</v>
      </c>
      <c r="AD880" t="s">
        <v>113</v>
      </c>
      <c r="AG880" t="s">
        <v>119</v>
      </c>
      <c r="AI880">
        <v>45867</v>
      </c>
      <c r="AJ880" t="s">
        <v>119</v>
      </c>
      <c r="BK880">
        <v>50</v>
      </c>
      <c r="CN880" t="s">
        <v>113</v>
      </c>
      <c r="CO880" t="s">
        <v>113</v>
      </c>
      <c r="CP880" t="s">
        <v>113</v>
      </c>
      <c r="CQ880" t="s">
        <v>113</v>
      </c>
      <c r="CR880" t="s">
        <v>188</v>
      </c>
      <c r="CS880" t="s">
        <v>113</v>
      </c>
      <c r="CT880" t="s">
        <v>380</v>
      </c>
      <c r="CU880" t="s">
        <v>113</v>
      </c>
      <c r="CV880" t="s">
        <v>113</v>
      </c>
      <c r="CW880" t="s">
        <v>113</v>
      </c>
      <c r="CX880" t="s">
        <v>113</v>
      </c>
      <c r="CY880" t="s">
        <v>2881</v>
      </c>
      <c r="CZ880" t="s">
        <v>121</v>
      </c>
    </row>
    <row r="881" spans="1:104" x14ac:dyDescent="0.3">
      <c r="A881" t="s">
        <v>4936</v>
      </c>
      <c r="B881" t="s">
        <v>4937</v>
      </c>
      <c r="C881" t="s">
        <v>883</v>
      </c>
      <c r="D881" t="s">
        <v>108</v>
      </c>
      <c r="E881" t="s">
        <v>4938</v>
      </c>
      <c r="F881" t="s">
        <v>4939</v>
      </c>
      <c r="G881" t="s">
        <v>133</v>
      </c>
      <c r="I881" t="s">
        <v>4940</v>
      </c>
      <c r="J881" t="s">
        <v>4913</v>
      </c>
      <c r="K881" t="s">
        <v>161</v>
      </c>
      <c r="L881" t="s">
        <v>4941</v>
      </c>
      <c r="M881" t="s">
        <v>540</v>
      </c>
      <c r="N881">
        <v>2</v>
      </c>
      <c r="O881" t="s">
        <v>4942</v>
      </c>
      <c r="P881">
        <v>46066</v>
      </c>
      <c r="Q881" t="s">
        <v>140</v>
      </c>
      <c r="R881">
        <v>46057</v>
      </c>
      <c r="S881" t="s">
        <v>141</v>
      </c>
      <c r="T881" t="s">
        <v>2744</v>
      </c>
      <c r="U881" t="s">
        <v>112</v>
      </c>
      <c r="V881" t="s">
        <v>143</v>
      </c>
      <c r="W881" t="s">
        <v>144</v>
      </c>
      <c r="X881" t="s">
        <v>144</v>
      </c>
      <c r="Y881" t="s">
        <v>144</v>
      </c>
      <c r="Z881" t="s">
        <v>144</v>
      </c>
      <c r="AA881" t="s">
        <v>144</v>
      </c>
      <c r="AB881" t="s">
        <v>180</v>
      </c>
      <c r="AC881" t="s">
        <v>146</v>
      </c>
      <c r="AD881" t="s">
        <v>181</v>
      </c>
      <c r="AF881">
        <v>46065</v>
      </c>
      <c r="AG881">
        <v>46065</v>
      </c>
      <c r="AH881" t="s">
        <v>119</v>
      </c>
      <c r="AI881">
        <v>46066</v>
      </c>
      <c r="AJ881">
        <v>46066</v>
      </c>
      <c r="AL881">
        <v>46065</v>
      </c>
      <c r="AM881">
        <v>46065</v>
      </c>
      <c r="AO881">
        <v>46066</v>
      </c>
      <c r="AP881">
        <v>46066</v>
      </c>
      <c r="AU881">
        <v>46062</v>
      </c>
      <c r="AV881">
        <v>46062</v>
      </c>
      <c r="AX881">
        <v>46062</v>
      </c>
      <c r="AY881">
        <v>46062</v>
      </c>
      <c r="BA881">
        <v>46084</v>
      </c>
      <c r="BD881">
        <v>46064</v>
      </c>
      <c r="BE881">
        <v>46064</v>
      </c>
      <c r="BH881">
        <v>46072</v>
      </c>
      <c r="BI881">
        <v>46072</v>
      </c>
      <c r="BJ881" t="s">
        <v>180</v>
      </c>
      <c r="BK881">
        <v>70</v>
      </c>
      <c r="BM881">
        <v>46079</v>
      </c>
      <c r="BN881">
        <v>46079</v>
      </c>
      <c r="BO881">
        <v>3</v>
      </c>
      <c r="BP881">
        <v>46082</v>
      </c>
      <c r="BQ881">
        <v>46082</v>
      </c>
      <c r="BS881">
        <v>46081</v>
      </c>
      <c r="BT881">
        <v>46081</v>
      </c>
      <c r="BV881">
        <v>46084</v>
      </c>
      <c r="BW881">
        <v>46084</v>
      </c>
      <c r="BX881" t="s">
        <v>4915</v>
      </c>
      <c r="CN881" t="s">
        <v>113</v>
      </c>
      <c r="CO881" t="s">
        <v>113</v>
      </c>
      <c r="CP881" t="s">
        <v>113</v>
      </c>
      <c r="CQ881" t="s">
        <v>113</v>
      </c>
      <c r="CR881" t="s">
        <v>119</v>
      </c>
      <c r="CS881">
        <v>46066</v>
      </c>
      <c r="CT881" t="s">
        <v>151</v>
      </c>
      <c r="CU881" t="s">
        <v>113</v>
      </c>
      <c r="CV881" t="s">
        <v>113</v>
      </c>
      <c r="CW881" t="s">
        <v>113</v>
      </c>
      <c r="CX881" t="s">
        <v>113</v>
      </c>
      <c r="CY881" t="s">
        <v>183</v>
      </c>
      <c r="CZ881" t="s">
        <v>153</v>
      </c>
    </row>
    <row r="882" spans="1:104" x14ac:dyDescent="0.3">
      <c r="A882" t="s">
        <v>4943</v>
      </c>
      <c r="B882" t="s">
        <v>4944</v>
      </c>
      <c r="C882" t="s">
        <v>107</v>
      </c>
      <c r="D882" t="s">
        <v>108</v>
      </c>
      <c r="F882" t="s">
        <v>4945</v>
      </c>
      <c r="G882" t="s">
        <v>133</v>
      </c>
      <c r="I882" t="s">
        <v>4946</v>
      </c>
      <c r="J882" t="s">
        <v>456</v>
      </c>
      <c r="K882" t="s">
        <v>113</v>
      </c>
      <c r="L882" t="s">
        <v>4947</v>
      </c>
      <c r="M882" t="s">
        <v>540</v>
      </c>
      <c r="P882" t="s">
        <v>113</v>
      </c>
      <c r="Q882" t="s">
        <v>116</v>
      </c>
      <c r="S882" t="s">
        <v>117</v>
      </c>
      <c r="T882" t="s">
        <v>113</v>
      </c>
      <c r="AD882" t="s">
        <v>113</v>
      </c>
      <c r="AG882" t="s">
        <v>119</v>
      </c>
      <c r="AI882" t="s">
        <v>119</v>
      </c>
      <c r="AJ882" t="s">
        <v>119</v>
      </c>
      <c r="BK882">
        <v>40</v>
      </c>
      <c r="CN882" t="s">
        <v>113</v>
      </c>
      <c r="CO882" t="s">
        <v>113</v>
      </c>
      <c r="CP882" t="s">
        <v>113</v>
      </c>
      <c r="CQ882" t="s">
        <v>113</v>
      </c>
      <c r="CR882" t="s">
        <v>113</v>
      </c>
      <c r="CS882" t="s">
        <v>113</v>
      </c>
      <c r="CT882" t="s">
        <v>113</v>
      </c>
      <c r="CU882" t="s">
        <v>113</v>
      </c>
      <c r="CV882" t="s">
        <v>113</v>
      </c>
      <c r="CW882" t="s">
        <v>113</v>
      </c>
      <c r="CX882" t="s">
        <v>113</v>
      </c>
      <c r="CY882" t="s">
        <v>119</v>
      </c>
      <c r="CZ882" t="s">
        <v>121</v>
      </c>
    </row>
    <row r="883" spans="1:104" x14ac:dyDescent="0.3">
      <c r="A883" t="s">
        <v>4948</v>
      </c>
      <c r="B883" t="s">
        <v>4949</v>
      </c>
      <c r="C883" t="s">
        <v>213</v>
      </c>
      <c r="D883" t="s">
        <v>529</v>
      </c>
      <c r="F883" t="s">
        <v>4950</v>
      </c>
      <c r="G883" t="s">
        <v>133</v>
      </c>
      <c r="I883" t="s">
        <v>4951</v>
      </c>
      <c r="J883" t="s">
        <v>456</v>
      </c>
      <c r="K883" t="s">
        <v>137</v>
      </c>
      <c r="L883" t="s">
        <v>4952</v>
      </c>
      <c r="M883" t="s">
        <v>540</v>
      </c>
      <c r="N883">
        <v>1</v>
      </c>
      <c r="O883" t="s">
        <v>4953</v>
      </c>
      <c r="P883">
        <v>45988</v>
      </c>
      <c r="Q883" t="s">
        <v>140</v>
      </c>
      <c r="R883">
        <v>45989</v>
      </c>
      <c r="S883" t="s">
        <v>252</v>
      </c>
      <c r="T883" t="s">
        <v>2809</v>
      </c>
      <c r="U883" t="s">
        <v>112</v>
      </c>
      <c r="V883" t="s">
        <v>3807</v>
      </c>
      <c r="W883" t="s">
        <v>144</v>
      </c>
      <c r="X883" t="s">
        <v>144</v>
      </c>
      <c r="Y883" t="s">
        <v>144</v>
      </c>
      <c r="Z883" t="s">
        <v>144</v>
      </c>
      <c r="AA883" t="s">
        <v>144</v>
      </c>
      <c r="AB883" t="s">
        <v>375</v>
      </c>
      <c r="AC883" t="s">
        <v>146</v>
      </c>
      <c r="AD883" t="s">
        <v>376</v>
      </c>
      <c r="AE883">
        <v>45999</v>
      </c>
      <c r="AF883">
        <v>45999</v>
      </c>
      <c r="AG883">
        <v>45999</v>
      </c>
      <c r="AH883">
        <v>46000</v>
      </c>
      <c r="AI883">
        <v>46000</v>
      </c>
      <c r="AJ883">
        <v>46000</v>
      </c>
      <c r="AK883">
        <v>46001</v>
      </c>
      <c r="AL883">
        <v>46001</v>
      </c>
      <c r="AM883">
        <v>46001</v>
      </c>
      <c r="AN883">
        <v>46041</v>
      </c>
      <c r="AO883">
        <v>46041</v>
      </c>
      <c r="AP883">
        <v>46041</v>
      </c>
      <c r="AQ883" t="s">
        <v>148</v>
      </c>
      <c r="AT883">
        <v>46000</v>
      </c>
      <c r="AU883">
        <v>46000</v>
      </c>
      <c r="AV883">
        <v>46000</v>
      </c>
      <c r="AW883">
        <v>46000</v>
      </c>
      <c r="AX883">
        <v>46000</v>
      </c>
      <c r="AY883">
        <v>46000</v>
      </c>
      <c r="AZ883">
        <v>46375</v>
      </c>
      <c r="BA883">
        <v>46375</v>
      </c>
      <c r="BB883">
        <v>46375</v>
      </c>
      <c r="BC883">
        <v>46010</v>
      </c>
      <c r="BD883">
        <v>46010</v>
      </c>
      <c r="BE883">
        <v>46010</v>
      </c>
      <c r="BF883" t="s">
        <v>196</v>
      </c>
      <c r="BG883">
        <v>46042</v>
      </c>
      <c r="BH883">
        <v>46042</v>
      </c>
      <c r="BI883">
        <v>46042</v>
      </c>
      <c r="BJ883" t="s">
        <v>1391</v>
      </c>
      <c r="BK883">
        <v>40</v>
      </c>
      <c r="BL883">
        <v>46044</v>
      </c>
      <c r="BM883">
        <v>46044</v>
      </c>
      <c r="BN883">
        <v>46044</v>
      </c>
      <c r="BO883">
        <v>46046</v>
      </c>
      <c r="BP883">
        <v>46046</v>
      </c>
      <c r="BQ883">
        <v>46046</v>
      </c>
      <c r="BR883">
        <v>46050</v>
      </c>
      <c r="BS883">
        <v>46047</v>
      </c>
      <c r="BT883">
        <v>46047</v>
      </c>
      <c r="BU883">
        <v>46050</v>
      </c>
      <c r="BV883">
        <v>46052</v>
      </c>
      <c r="BX883" t="s">
        <v>4922</v>
      </c>
      <c r="BY883">
        <v>46009</v>
      </c>
      <c r="CI883">
        <v>46017</v>
      </c>
      <c r="CJ883">
        <v>46032</v>
      </c>
      <c r="CK883">
        <v>46032</v>
      </c>
      <c r="CN883" t="s">
        <v>113</v>
      </c>
      <c r="CO883" t="s">
        <v>113</v>
      </c>
      <c r="CP883" t="s">
        <v>113</v>
      </c>
      <c r="CQ883" t="s">
        <v>113</v>
      </c>
      <c r="CR883" t="s">
        <v>119</v>
      </c>
      <c r="CS883">
        <v>45988</v>
      </c>
      <c r="CT883" t="s">
        <v>151</v>
      </c>
      <c r="CU883" t="s">
        <v>113</v>
      </c>
      <c r="CV883" t="s">
        <v>113</v>
      </c>
      <c r="CW883" t="s">
        <v>113</v>
      </c>
      <c r="CX883" t="s">
        <v>113</v>
      </c>
      <c r="CY883" t="s">
        <v>1393</v>
      </c>
      <c r="CZ883" t="s">
        <v>153</v>
      </c>
    </row>
    <row r="884" spans="1:104" x14ac:dyDescent="0.3">
      <c r="A884" t="s">
        <v>4954</v>
      </c>
      <c r="B884" t="s">
        <v>4955</v>
      </c>
      <c r="C884" t="s">
        <v>213</v>
      </c>
      <c r="D884" t="s">
        <v>108</v>
      </c>
      <c r="E884" t="s">
        <v>4956</v>
      </c>
      <c r="F884" t="s">
        <v>4957</v>
      </c>
      <c r="G884" t="s">
        <v>133</v>
      </c>
      <c r="I884" t="s">
        <v>4958</v>
      </c>
      <c r="J884" t="s">
        <v>4913</v>
      </c>
      <c r="K884" t="s">
        <v>161</v>
      </c>
      <c r="L884" t="s">
        <v>4959</v>
      </c>
      <c r="M884" t="s">
        <v>540</v>
      </c>
      <c r="N884">
        <v>1</v>
      </c>
      <c r="O884" t="s">
        <v>4960</v>
      </c>
      <c r="P884">
        <v>45947</v>
      </c>
      <c r="Q884" t="s">
        <v>140</v>
      </c>
      <c r="R884">
        <v>45947</v>
      </c>
      <c r="S884" t="s">
        <v>252</v>
      </c>
      <c r="T884" t="s">
        <v>2809</v>
      </c>
      <c r="U884" t="s">
        <v>112</v>
      </c>
      <c r="V884" t="s">
        <v>21</v>
      </c>
      <c r="W884" t="s">
        <v>144</v>
      </c>
      <c r="X884" t="s">
        <v>144</v>
      </c>
      <c r="Y884" t="s">
        <v>144</v>
      </c>
      <c r="Z884" t="s">
        <v>144</v>
      </c>
      <c r="AA884" t="s">
        <v>144</v>
      </c>
      <c r="AB884" t="s">
        <v>180</v>
      </c>
      <c r="AC884" t="s">
        <v>146</v>
      </c>
      <c r="AD884" t="s">
        <v>147</v>
      </c>
      <c r="AE884">
        <v>45994</v>
      </c>
      <c r="AF884">
        <v>45994</v>
      </c>
      <c r="AG884">
        <v>45994</v>
      </c>
      <c r="AH884">
        <v>45995</v>
      </c>
      <c r="AI884">
        <v>45995</v>
      </c>
      <c r="AJ884">
        <v>45995</v>
      </c>
      <c r="AK884">
        <v>46002</v>
      </c>
      <c r="AL884">
        <v>46002</v>
      </c>
      <c r="AM884">
        <v>46002</v>
      </c>
      <c r="AN884">
        <v>46003</v>
      </c>
      <c r="AO884">
        <v>46003</v>
      </c>
      <c r="AP884">
        <v>46003</v>
      </c>
      <c r="AQ884" t="s">
        <v>148</v>
      </c>
      <c r="AT884">
        <v>45995</v>
      </c>
      <c r="AU884">
        <v>45995</v>
      </c>
      <c r="AV884">
        <v>45995</v>
      </c>
      <c r="AW884">
        <v>45995</v>
      </c>
      <c r="AX884">
        <v>45995</v>
      </c>
      <c r="AY884">
        <v>45995</v>
      </c>
      <c r="AZ884">
        <v>46001</v>
      </c>
      <c r="BA884">
        <v>46001</v>
      </c>
      <c r="BB884">
        <v>46001</v>
      </c>
      <c r="BC884">
        <v>45996</v>
      </c>
      <c r="BD884">
        <v>45996</v>
      </c>
      <c r="BE884">
        <v>45996</v>
      </c>
      <c r="BG884">
        <v>46007</v>
      </c>
      <c r="BH884">
        <v>46007</v>
      </c>
      <c r="BI884">
        <v>46007</v>
      </c>
      <c r="BJ884" t="s">
        <v>3719</v>
      </c>
      <c r="BK884">
        <v>60</v>
      </c>
      <c r="BL884">
        <v>46026</v>
      </c>
      <c r="BM884">
        <v>46026</v>
      </c>
      <c r="BN884">
        <v>46026</v>
      </c>
      <c r="BO884">
        <v>46028</v>
      </c>
      <c r="BP884">
        <v>46028</v>
      </c>
      <c r="BQ884">
        <v>46028</v>
      </c>
      <c r="BR884">
        <v>46037</v>
      </c>
      <c r="BS884">
        <v>46037</v>
      </c>
      <c r="BT884">
        <v>46037</v>
      </c>
      <c r="BU884">
        <v>46035</v>
      </c>
      <c r="BV884">
        <v>46035</v>
      </c>
      <c r="BW884">
        <v>46035</v>
      </c>
      <c r="BX884" t="s">
        <v>4961</v>
      </c>
      <c r="CI884">
        <v>46037</v>
      </c>
      <c r="CJ884">
        <v>46037</v>
      </c>
      <c r="CK884">
        <v>46037</v>
      </c>
      <c r="CN884" t="s">
        <v>113</v>
      </c>
      <c r="CO884" t="s">
        <v>113</v>
      </c>
      <c r="CP884" t="s">
        <v>113</v>
      </c>
      <c r="CQ884" t="s">
        <v>113</v>
      </c>
      <c r="CR884" t="s">
        <v>119</v>
      </c>
      <c r="CS884">
        <v>45947</v>
      </c>
      <c r="CT884" t="s">
        <v>151</v>
      </c>
      <c r="CU884" t="s">
        <v>113</v>
      </c>
      <c r="CV884" t="s">
        <v>113</v>
      </c>
      <c r="CW884" t="s">
        <v>113</v>
      </c>
      <c r="CX884" t="s">
        <v>113</v>
      </c>
      <c r="CY884" t="s">
        <v>183</v>
      </c>
      <c r="CZ884" t="s">
        <v>153</v>
      </c>
    </row>
    <row r="885" spans="1:104" x14ac:dyDescent="0.3">
      <c r="A885" t="s">
        <v>4962</v>
      </c>
      <c r="B885" t="s">
        <v>4963</v>
      </c>
      <c r="D885" t="s">
        <v>108</v>
      </c>
      <c r="F885" t="s">
        <v>4964</v>
      </c>
      <c r="G885" t="s">
        <v>133</v>
      </c>
      <c r="I885" t="s">
        <v>4965</v>
      </c>
      <c r="J885" t="s">
        <v>679</v>
      </c>
      <c r="K885" t="s">
        <v>113</v>
      </c>
      <c r="L885" t="s">
        <v>4966</v>
      </c>
      <c r="M885" t="s">
        <v>540</v>
      </c>
      <c r="P885" t="s">
        <v>113</v>
      </c>
      <c r="Q885" t="s">
        <v>116</v>
      </c>
      <c r="S885" t="s">
        <v>117</v>
      </c>
      <c r="T885" t="s">
        <v>113</v>
      </c>
      <c r="AD885" t="s">
        <v>113</v>
      </c>
      <c r="AG885" t="s">
        <v>119</v>
      </c>
      <c r="AI885" t="s">
        <v>119</v>
      </c>
      <c r="AJ885" t="s">
        <v>119</v>
      </c>
      <c r="BK885">
        <v>40</v>
      </c>
      <c r="CN885" t="s">
        <v>113</v>
      </c>
      <c r="CO885" t="s">
        <v>113</v>
      </c>
      <c r="CP885" t="s">
        <v>113</v>
      </c>
      <c r="CQ885" t="s">
        <v>113</v>
      </c>
      <c r="CR885" t="s">
        <v>113</v>
      </c>
      <c r="CS885" t="s">
        <v>113</v>
      </c>
      <c r="CT885" t="s">
        <v>113</v>
      </c>
      <c r="CU885" t="s">
        <v>113</v>
      </c>
      <c r="CV885" t="s">
        <v>113</v>
      </c>
      <c r="CW885" t="s">
        <v>113</v>
      </c>
      <c r="CX885" t="s">
        <v>113</v>
      </c>
      <c r="CY885" t="s">
        <v>119</v>
      </c>
      <c r="CZ885" t="s">
        <v>121</v>
      </c>
    </row>
    <row r="886" spans="1:104" x14ac:dyDescent="0.3">
      <c r="A886" t="s">
        <v>4967</v>
      </c>
      <c r="B886" t="s">
        <v>4968</v>
      </c>
      <c r="C886" t="s">
        <v>107</v>
      </c>
      <c r="D886" t="s">
        <v>108</v>
      </c>
      <c r="F886" t="s">
        <v>4969</v>
      </c>
      <c r="G886" t="s">
        <v>133</v>
      </c>
      <c r="I886" t="s">
        <v>4970</v>
      </c>
      <c r="K886" t="s">
        <v>137</v>
      </c>
      <c r="L886" t="s">
        <v>4971</v>
      </c>
      <c r="M886" t="s">
        <v>406</v>
      </c>
      <c r="N886">
        <v>1</v>
      </c>
      <c r="P886">
        <v>45985</v>
      </c>
      <c r="Q886" t="s">
        <v>140</v>
      </c>
      <c r="R886">
        <v>45986</v>
      </c>
      <c r="S886" t="s">
        <v>252</v>
      </c>
      <c r="T886" t="s">
        <v>2809</v>
      </c>
      <c r="U886" t="s">
        <v>112</v>
      </c>
      <c r="V886" t="s">
        <v>3807</v>
      </c>
      <c r="W886" t="s">
        <v>144</v>
      </c>
      <c r="X886" t="s">
        <v>144</v>
      </c>
      <c r="Y886" t="s">
        <v>144</v>
      </c>
      <c r="Z886" t="s">
        <v>144</v>
      </c>
      <c r="AA886" t="s">
        <v>144</v>
      </c>
      <c r="AB886" t="s">
        <v>254</v>
      </c>
      <c r="AC886" t="s">
        <v>1390</v>
      </c>
      <c r="AD886" t="s">
        <v>147</v>
      </c>
      <c r="AE886">
        <v>45999</v>
      </c>
      <c r="AF886">
        <v>45999</v>
      </c>
      <c r="AG886">
        <v>45999</v>
      </c>
      <c r="AH886">
        <v>46003</v>
      </c>
      <c r="AI886">
        <v>46003</v>
      </c>
      <c r="AJ886">
        <v>46003</v>
      </c>
      <c r="AK886">
        <v>46006</v>
      </c>
      <c r="AL886">
        <v>46006</v>
      </c>
      <c r="AM886">
        <v>46006</v>
      </c>
      <c r="AN886">
        <v>46009</v>
      </c>
      <c r="AO886">
        <v>46009</v>
      </c>
      <c r="AP886">
        <v>46009</v>
      </c>
      <c r="AQ886" t="s">
        <v>148</v>
      </c>
      <c r="AT886">
        <v>45988</v>
      </c>
      <c r="AU886">
        <v>45988</v>
      </c>
      <c r="AV886">
        <v>45988</v>
      </c>
      <c r="AW886">
        <v>45988</v>
      </c>
      <c r="AX886">
        <v>45988</v>
      </c>
      <c r="AY886">
        <v>45988</v>
      </c>
      <c r="AZ886">
        <v>46013</v>
      </c>
      <c r="BA886">
        <v>46013</v>
      </c>
      <c r="BB886">
        <v>46013</v>
      </c>
      <c r="BC886">
        <v>45993</v>
      </c>
      <c r="BD886">
        <v>45993</v>
      </c>
      <c r="BE886">
        <v>45993</v>
      </c>
      <c r="BF886" t="s">
        <v>149</v>
      </c>
      <c r="BG886">
        <v>46011</v>
      </c>
      <c r="BH886">
        <v>46011</v>
      </c>
      <c r="BI886">
        <v>46011</v>
      </c>
      <c r="BJ886" t="s">
        <v>4972</v>
      </c>
      <c r="BK886">
        <v>30</v>
      </c>
      <c r="BL886">
        <v>46027</v>
      </c>
      <c r="BM886">
        <v>46027</v>
      </c>
      <c r="BN886">
        <v>46027</v>
      </c>
      <c r="BO886">
        <v>46031</v>
      </c>
      <c r="BP886">
        <v>46031</v>
      </c>
      <c r="BQ886">
        <v>46031</v>
      </c>
      <c r="BR886">
        <v>46042</v>
      </c>
      <c r="BS886">
        <v>46045</v>
      </c>
      <c r="BT886">
        <v>46045</v>
      </c>
      <c r="BU886">
        <v>46042</v>
      </c>
      <c r="BV886">
        <v>46045</v>
      </c>
      <c r="CI886">
        <v>46035</v>
      </c>
      <c r="CJ886">
        <v>46035</v>
      </c>
      <c r="CK886">
        <v>46035</v>
      </c>
      <c r="CN886" t="s">
        <v>113</v>
      </c>
      <c r="CO886" t="s">
        <v>113</v>
      </c>
      <c r="CP886" t="s">
        <v>113</v>
      </c>
      <c r="CQ886" t="s">
        <v>113</v>
      </c>
      <c r="CR886" t="s">
        <v>119</v>
      </c>
      <c r="CS886">
        <v>45985</v>
      </c>
      <c r="CT886" t="s">
        <v>151</v>
      </c>
      <c r="CU886" t="s">
        <v>113</v>
      </c>
      <c r="CV886" t="s">
        <v>113</v>
      </c>
      <c r="CW886" t="s">
        <v>113</v>
      </c>
      <c r="CX886" t="s">
        <v>113</v>
      </c>
      <c r="CY886" t="s">
        <v>2576</v>
      </c>
      <c r="CZ886" t="s">
        <v>153</v>
      </c>
    </row>
    <row r="887" spans="1:104" x14ac:dyDescent="0.3">
      <c r="A887" t="s">
        <v>4973</v>
      </c>
      <c r="B887" t="s">
        <v>4974</v>
      </c>
      <c r="C887" t="s">
        <v>797</v>
      </c>
      <c r="D887" t="s">
        <v>108</v>
      </c>
      <c r="E887" t="s">
        <v>4975</v>
      </c>
      <c r="F887" t="s">
        <v>4976</v>
      </c>
      <c r="G887" t="s">
        <v>133</v>
      </c>
      <c r="I887" t="s">
        <v>4977</v>
      </c>
      <c r="J887" t="s">
        <v>1001</v>
      </c>
      <c r="K887" t="s">
        <v>113</v>
      </c>
      <c r="L887" t="s">
        <v>1496</v>
      </c>
      <c r="M887" t="s">
        <v>406</v>
      </c>
      <c r="P887" t="s">
        <v>113</v>
      </c>
      <c r="Q887" t="s">
        <v>116</v>
      </c>
      <c r="S887" t="s">
        <v>117</v>
      </c>
      <c r="T887" t="s">
        <v>113</v>
      </c>
      <c r="U887" t="s">
        <v>113</v>
      </c>
      <c r="AD887" t="s">
        <v>113</v>
      </c>
      <c r="AG887" t="s">
        <v>119</v>
      </c>
      <c r="AI887" t="s">
        <v>119</v>
      </c>
      <c r="AJ887" t="s">
        <v>119</v>
      </c>
      <c r="BK887" t="s">
        <v>474</v>
      </c>
      <c r="CN887" t="s">
        <v>113</v>
      </c>
      <c r="CO887" t="s">
        <v>113</v>
      </c>
      <c r="CP887" t="s">
        <v>113</v>
      </c>
      <c r="CQ887" t="s">
        <v>113</v>
      </c>
      <c r="CR887" t="s">
        <v>113</v>
      </c>
      <c r="CS887" t="s">
        <v>113</v>
      </c>
      <c r="CT887" t="s">
        <v>113</v>
      </c>
      <c r="CU887" t="s">
        <v>113</v>
      </c>
      <c r="CV887" t="s">
        <v>113</v>
      </c>
      <c r="CW887" t="s">
        <v>113</v>
      </c>
      <c r="CX887" t="s">
        <v>113</v>
      </c>
      <c r="CY887" t="s">
        <v>119</v>
      </c>
      <c r="CZ887" t="s">
        <v>121</v>
      </c>
    </row>
    <row r="888" spans="1:104" x14ac:dyDescent="0.3">
      <c r="A888" t="s">
        <v>4978</v>
      </c>
      <c r="B888" t="s">
        <v>4979</v>
      </c>
      <c r="C888" t="s">
        <v>107</v>
      </c>
      <c r="D888" t="s">
        <v>108</v>
      </c>
      <c r="E888" t="s">
        <v>4980</v>
      </c>
      <c r="F888" t="s">
        <v>4981</v>
      </c>
      <c r="G888" t="s">
        <v>133</v>
      </c>
      <c r="I888" t="s">
        <v>4982</v>
      </c>
      <c r="J888" t="s">
        <v>933</v>
      </c>
      <c r="K888" t="s">
        <v>113</v>
      </c>
      <c r="L888" t="s">
        <v>4983</v>
      </c>
      <c r="M888" t="s">
        <v>406</v>
      </c>
      <c r="P888" t="s">
        <v>113</v>
      </c>
      <c r="Q888" t="s">
        <v>116</v>
      </c>
      <c r="S888" t="s">
        <v>117</v>
      </c>
      <c r="T888" t="s">
        <v>113</v>
      </c>
      <c r="U888" t="s">
        <v>113</v>
      </c>
      <c r="AD888" t="s">
        <v>113</v>
      </c>
      <c r="AG888" t="s">
        <v>119</v>
      </c>
      <c r="AI888" t="s">
        <v>119</v>
      </c>
      <c r="AJ888" t="s">
        <v>119</v>
      </c>
      <c r="BF888" t="s">
        <v>149</v>
      </c>
      <c r="BK888" t="s">
        <v>474</v>
      </c>
      <c r="CN888" t="s">
        <v>113</v>
      </c>
      <c r="CO888" t="s">
        <v>113</v>
      </c>
      <c r="CP888" t="s">
        <v>113</v>
      </c>
      <c r="CQ888" t="s">
        <v>113</v>
      </c>
      <c r="CR888" t="s">
        <v>113</v>
      </c>
      <c r="CS888" t="s">
        <v>113</v>
      </c>
      <c r="CT888" t="s">
        <v>113</v>
      </c>
      <c r="CU888" t="s">
        <v>113</v>
      </c>
      <c r="CV888" t="s">
        <v>113</v>
      </c>
      <c r="CW888" t="s">
        <v>113</v>
      </c>
      <c r="CX888" t="s">
        <v>113</v>
      </c>
      <c r="CY888" t="s">
        <v>119</v>
      </c>
      <c r="CZ888" t="s">
        <v>121</v>
      </c>
    </row>
    <row r="889" spans="1:104" x14ac:dyDescent="0.3">
      <c r="A889" t="s">
        <v>4984</v>
      </c>
      <c r="B889" t="s">
        <v>4985</v>
      </c>
      <c r="C889" t="s">
        <v>124</v>
      </c>
      <c r="D889" t="s">
        <v>108</v>
      </c>
      <c r="E889" t="s">
        <v>4986</v>
      </c>
      <c r="F889" t="s">
        <v>4987</v>
      </c>
      <c r="G889" t="s">
        <v>133</v>
      </c>
      <c r="I889" t="s">
        <v>4988</v>
      </c>
      <c r="J889" t="s">
        <v>933</v>
      </c>
      <c r="K889" t="s">
        <v>113</v>
      </c>
      <c r="L889" t="s">
        <v>4989</v>
      </c>
      <c r="M889" t="s">
        <v>406</v>
      </c>
      <c r="P889" t="s">
        <v>113</v>
      </c>
      <c r="Q889" t="s">
        <v>116</v>
      </c>
      <c r="S889" t="s">
        <v>117</v>
      </c>
      <c r="T889" t="s">
        <v>113</v>
      </c>
      <c r="U889" t="s">
        <v>113</v>
      </c>
      <c r="AD889" t="s">
        <v>113</v>
      </c>
      <c r="AG889" t="s">
        <v>119</v>
      </c>
      <c r="AI889" t="s">
        <v>119</v>
      </c>
      <c r="AJ889" t="s">
        <v>119</v>
      </c>
      <c r="BF889" t="s">
        <v>149</v>
      </c>
      <c r="BK889" t="s">
        <v>474</v>
      </c>
      <c r="CN889" t="s">
        <v>113</v>
      </c>
      <c r="CO889" t="s">
        <v>113</v>
      </c>
      <c r="CP889" t="s">
        <v>113</v>
      </c>
      <c r="CQ889" t="s">
        <v>113</v>
      </c>
      <c r="CR889" t="s">
        <v>113</v>
      </c>
      <c r="CS889" t="s">
        <v>113</v>
      </c>
      <c r="CT889" t="s">
        <v>113</v>
      </c>
      <c r="CU889" t="s">
        <v>113</v>
      </c>
      <c r="CV889" t="s">
        <v>113</v>
      </c>
      <c r="CW889" t="s">
        <v>113</v>
      </c>
      <c r="CX889" t="s">
        <v>113</v>
      </c>
      <c r="CY889" t="s">
        <v>119</v>
      </c>
      <c r="CZ889" t="s">
        <v>121</v>
      </c>
    </row>
    <row r="890" spans="1:104" x14ac:dyDescent="0.3">
      <c r="A890" t="s">
        <v>4990</v>
      </c>
      <c r="B890" t="s">
        <v>4991</v>
      </c>
      <c r="C890" t="s">
        <v>883</v>
      </c>
      <c r="D890" t="s">
        <v>108</v>
      </c>
      <c r="F890" t="s">
        <v>4992</v>
      </c>
      <c r="G890" t="s">
        <v>133</v>
      </c>
      <c r="I890" t="s">
        <v>4993</v>
      </c>
      <c r="J890" t="s">
        <v>3732</v>
      </c>
      <c r="K890" t="s">
        <v>161</v>
      </c>
      <c r="L890" t="s">
        <v>4994</v>
      </c>
      <c r="M890" t="s">
        <v>406</v>
      </c>
      <c r="N890">
        <v>1</v>
      </c>
      <c r="O890" t="s">
        <v>4995</v>
      </c>
      <c r="P890">
        <v>45937</v>
      </c>
      <c r="Q890" t="s">
        <v>140</v>
      </c>
      <c r="R890">
        <v>45937</v>
      </c>
      <c r="S890" t="s">
        <v>141</v>
      </c>
      <c r="T890" t="s">
        <v>2809</v>
      </c>
      <c r="U890" t="s">
        <v>112</v>
      </c>
      <c r="V890" t="s">
        <v>21</v>
      </c>
      <c r="W890" t="s">
        <v>144</v>
      </c>
      <c r="X890" t="s">
        <v>144</v>
      </c>
      <c r="Y890" t="s">
        <v>144</v>
      </c>
      <c r="Z890" t="s">
        <v>144</v>
      </c>
      <c r="AA890" t="s">
        <v>144</v>
      </c>
      <c r="AB890" t="s">
        <v>167</v>
      </c>
      <c r="AC890" t="s">
        <v>146</v>
      </c>
      <c r="AD890" t="s">
        <v>376</v>
      </c>
      <c r="AE890">
        <v>45944</v>
      </c>
      <c r="AF890">
        <v>45944</v>
      </c>
      <c r="AG890">
        <v>45944</v>
      </c>
      <c r="AH890">
        <v>46000</v>
      </c>
      <c r="AI890">
        <v>46000</v>
      </c>
      <c r="AJ890">
        <v>46000</v>
      </c>
      <c r="AK890">
        <v>45944</v>
      </c>
      <c r="AL890">
        <v>45944</v>
      </c>
      <c r="AM890">
        <v>45944</v>
      </c>
      <c r="AN890">
        <v>46000</v>
      </c>
      <c r="AO890">
        <v>46000</v>
      </c>
      <c r="AP890">
        <v>46000</v>
      </c>
      <c r="AQ890" t="s">
        <v>148</v>
      </c>
      <c r="AT890">
        <v>45996</v>
      </c>
      <c r="AU890">
        <v>45996</v>
      </c>
      <c r="AV890">
        <v>45996</v>
      </c>
      <c r="AW890">
        <v>45996</v>
      </c>
      <c r="AX890">
        <v>45996</v>
      </c>
      <c r="AY890">
        <v>45996</v>
      </c>
      <c r="AZ890">
        <v>46034</v>
      </c>
      <c r="BA890">
        <v>46034</v>
      </c>
      <c r="BB890">
        <v>46034</v>
      </c>
      <c r="BC890">
        <v>45997</v>
      </c>
      <c r="BD890">
        <v>45997</v>
      </c>
      <c r="BE890">
        <v>45997</v>
      </c>
      <c r="BF890" t="s">
        <v>149</v>
      </c>
      <c r="BG890">
        <v>46003</v>
      </c>
      <c r="BH890">
        <v>46003</v>
      </c>
      <c r="BI890">
        <v>46003</v>
      </c>
      <c r="BJ890" t="s">
        <v>4996</v>
      </c>
      <c r="BK890">
        <v>40</v>
      </c>
      <c r="BL890">
        <v>46007</v>
      </c>
      <c r="BM890">
        <v>46007</v>
      </c>
      <c r="BN890">
        <v>46007</v>
      </c>
      <c r="BO890">
        <v>46009</v>
      </c>
      <c r="BP890">
        <v>46009</v>
      </c>
      <c r="BQ890">
        <v>46009</v>
      </c>
      <c r="BR890">
        <v>46038</v>
      </c>
      <c r="BS890">
        <v>46038</v>
      </c>
      <c r="BT890">
        <v>46038</v>
      </c>
      <c r="BU890">
        <v>46038</v>
      </c>
      <c r="BV890">
        <v>46038</v>
      </c>
      <c r="BX890" t="s">
        <v>4997</v>
      </c>
      <c r="CN890" t="s">
        <v>113</v>
      </c>
      <c r="CO890" t="s">
        <v>113</v>
      </c>
      <c r="CP890" t="s">
        <v>113</v>
      </c>
      <c r="CQ890" t="s">
        <v>113</v>
      </c>
      <c r="CR890" t="s">
        <v>119</v>
      </c>
      <c r="CS890">
        <v>45937</v>
      </c>
      <c r="CT890" t="s">
        <v>151</v>
      </c>
      <c r="CU890" t="s">
        <v>113</v>
      </c>
      <c r="CV890" t="s">
        <v>113</v>
      </c>
      <c r="CW890" t="s">
        <v>113</v>
      </c>
      <c r="CX890" t="s">
        <v>113</v>
      </c>
      <c r="CY890" t="s">
        <v>172</v>
      </c>
      <c r="CZ890" t="s">
        <v>153</v>
      </c>
    </row>
    <row r="891" spans="1:104" x14ac:dyDescent="0.3">
      <c r="A891" t="s">
        <v>4998</v>
      </c>
      <c r="B891" t="s">
        <v>4999</v>
      </c>
      <c r="C891" t="s">
        <v>107</v>
      </c>
      <c r="D891" t="s">
        <v>108</v>
      </c>
      <c r="F891" t="s">
        <v>5000</v>
      </c>
      <c r="G891" t="s">
        <v>4874</v>
      </c>
      <c r="I891" t="s">
        <v>5001</v>
      </c>
      <c r="J891" t="s">
        <v>3732</v>
      </c>
      <c r="K891" t="s">
        <v>161</v>
      </c>
      <c r="L891" t="s">
        <v>4994</v>
      </c>
      <c r="M891" t="s">
        <v>406</v>
      </c>
      <c r="P891" t="s">
        <v>113</v>
      </c>
      <c r="Q891" t="s">
        <v>116</v>
      </c>
      <c r="S891" t="s">
        <v>117</v>
      </c>
      <c r="T891" t="s">
        <v>113</v>
      </c>
      <c r="AD891" t="s">
        <v>113</v>
      </c>
      <c r="AG891" t="s">
        <v>119</v>
      </c>
      <c r="AI891" t="s">
        <v>119</v>
      </c>
      <c r="AJ891" t="s">
        <v>119</v>
      </c>
      <c r="CN891" t="s">
        <v>113</v>
      </c>
      <c r="CO891" t="s">
        <v>113</v>
      </c>
      <c r="CP891" t="s">
        <v>113</v>
      </c>
      <c r="CQ891" t="s">
        <v>113</v>
      </c>
      <c r="CR891" t="s">
        <v>113</v>
      </c>
      <c r="CS891" t="s">
        <v>113</v>
      </c>
      <c r="CT891" t="s">
        <v>113</v>
      </c>
      <c r="CU891" t="s">
        <v>113</v>
      </c>
      <c r="CV891" t="s">
        <v>113</v>
      </c>
      <c r="CW891" t="s">
        <v>113</v>
      </c>
      <c r="CX891" t="s">
        <v>113</v>
      </c>
      <c r="CY891" t="s">
        <v>119</v>
      </c>
      <c r="CZ891" t="s">
        <v>121</v>
      </c>
    </row>
    <row r="892" spans="1:104" x14ac:dyDescent="0.3">
      <c r="A892" t="s">
        <v>5002</v>
      </c>
      <c r="B892" t="s">
        <v>5003</v>
      </c>
      <c r="C892" t="s">
        <v>107</v>
      </c>
      <c r="D892" t="s">
        <v>108</v>
      </c>
      <c r="F892" t="s">
        <v>5004</v>
      </c>
      <c r="G892" t="s">
        <v>4874</v>
      </c>
      <c r="I892" t="s">
        <v>5001</v>
      </c>
      <c r="J892" t="s">
        <v>3732</v>
      </c>
      <c r="K892" t="s">
        <v>161</v>
      </c>
      <c r="L892" t="s">
        <v>4994</v>
      </c>
      <c r="M892" t="s">
        <v>406</v>
      </c>
      <c r="P892" t="s">
        <v>113</v>
      </c>
      <c r="Q892" t="s">
        <v>116</v>
      </c>
      <c r="S892" t="s">
        <v>117</v>
      </c>
      <c r="T892" t="s">
        <v>113</v>
      </c>
      <c r="AD892" t="s">
        <v>113</v>
      </c>
      <c r="AG892" t="s">
        <v>119</v>
      </c>
      <c r="AI892" t="s">
        <v>119</v>
      </c>
      <c r="AJ892" t="s">
        <v>119</v>
      </c>
      <c r="CN892" t="s">
        <v>113</v>
      </c>
      <c r="CO892" t="s">
        <v>113</v>
      </c>
      <c r="CP892" t="s">
        <v>113</v>
      </c>
      <c r="CQ892" t="s">
        <v>113</v>
      </c>
      <c r="CR892" t="s">
        <v>113</v>
      </c>
      <c r="CS892" t="s">
        <v>113</v>
      </c>
      <c r="CT892" t="s">
        <v>113</v>
      </c>
      <c r="CU892" t="s">
        <v>113</v>
      </c>
      <c r="CV892" t="s">
        <v>113</v>
      </c>
      <c r="CW892" t="s">
        <v>113</v>
      </c>
      <c r="CX892" t="s">
        <v>113</v>
      </c>
      <c r="CY892" t="s">
        <v>119</v>
      </c>
      <c r="CZ892" t="s">
        <v>121</v>
      </c>
    </row>
    <row r="893" spans="1:104" x14ac:dyDescent="0.3">
      <c r="A893" t="s">
        <v>5005</v>
      </c>
      <c r="B893" t="s">
        <v>5006</v>
      </c>
      <c r="C893" t="s">
        <v>4274</v>
      </c>
      <c r="D893" t="s">
        <v>108</v>
      </c>
      <c r="F893" t="s">
        <v>5007</v>
      </c>
      <c r="G893" t="s">
        <v>133</v>
      </c>
      <c r="I893" t="s">
        <v>5008</v>
      </c>
      <c r="J893" t="s">
        <v>538</v>
      </c>
      <c r="K893" t="s">
        <v>113</v>
      </c>
      <c r="L893" t="s">
        <v>5009</v>
      </c>
      <c r="M893" t="s">
        <v>406</v>
      </c>
      <c r="P893" t="s">
        <v>113</v>
      </c>
      <c r="Q893" t="s">
        <v>116</v>
      </c>
      <c r="S893" t="s">
        <v>117</v>
      </c>
      <c r="T893" t="s">
        <v>113</v>
      </c>
      <c r="AD893" t="s">
        <v>113</v>
      </c>
      <c r="AG893" t="s">
        <v>119</v>
      </c>
      <c r="AI893" t="s">
        <v>119</v>
      </c>
      <c r="AJ893" t="s">
        <v>119</v>
      </c>
      <c r="BK893">
        <v>40</v>
      </c>
      <c r="CN893" t="s">
        <v>113</v>
      </c>
      <c r="CO893" t="s">
        <v>113</v>
      </c>
      <c r="CP893" t="s">
        <v>113</v>
      </c>
      <c r="CQ893" t="s">
        <v>113</v>
      </c>
      <c r="CR893" t="s">
        <v>113</v>
      </c>
      <c r="CS893" t="s">
        <v>113</v>
      </c>
      <c r="CT893" t="s">
        <v>113</v>
      </c>
      <c r="CU893" t="s">
        <v>113</v>
      </c>
      <c r="CV893" t="s">
        <v>113</v>
      </c>
      <c r="CW893" t="s">
        <v>113</v>
      </c>
      <c r="CX893" t="s">
        <v>113</v>
      </c>
      <c r="CY893" t="s">
        <v>119</v>
      </c>
      <c r="CZ893" t="s">
        <v>121</v>
      </c>
    </row>
    <row r="894" spans="1:104" x14ac:dyDescent="0.3">
      <c r="A894" t="s">
        <v>5010</v>
      </c>
      <c r="B894" t="s">
        <v>5011</v>
      </c>
      <c r="C894" t="s">
        <v>124</v>
      </c>
      <c r="D894" t="s">
        <v>108</v>
      </c>
      <c r="F894" t="s">
        <v>5012</v>
      </c>
      <c r="G894" t="s">
        <v>133</v>
      </c>
      <c r="I894" t="s">
        <v>5013</v>
      </c>
      <c r="J894" t="s">
        <v>3732</v>
      </c>
      <c r="K894" t="s">
        <v>161</v>
      </c>
      <c r="L894" t="s">
        <v>3733</v>
      </c>
      <c r="M894" t="s">
        <v>406</v>
      </c>
      <c r="P894" t="s">
        <v>113</v>
      </c>
      <c r="Q894" t="s">
        <v>116</v>
      </c>
      <c r="S894" t="s">
        <v>117</v>
      </c>
      <c r="T894" t="s">
        <v>113</v>
      </c>
      <c r="AD894" t="s">
        <v>113</v>
      </c>
      <c r="AG894" t="s">
        <v>119</v>
      </c>
      <c r="AI894" t="s">
        <v>119</v>
      </c>
      <c r="AJ894" t="s">
        <v>119</v>
      </c>
      <c r="BK894" t="s">
        <v>414</v>
      </c>
      <c r="BP894">
        <v>3</v>
      </c>
      <c r="CN894" t="s">
        <v>113</v>
      </c>
      <c r="CO894" t="s">
        <v>113</v>
      </c>
      <c r="CP894" t="s">
        <v>113</v>
      </c>
      <c r="CQ894" t="s">
        <v>113</v>
      </c>
      <c r="CR894" t="s">
        <v>113</v>
      </c>
      <c r="CS894" t="s">
        <v>113</v>
      </c>
      <c r="CT894" t="s">
        <v>113</v>
      </c>
      <c r="CU894" t="s">
        <v>113</v>
      </c>
      <c r="CV894" t="s">
        <v>113</v>
      </c>
      <c r="CW894" t="s">
        <v>113</v>
      </c>
      <c r="CX894" t="s">
        <v>113</v>
      </c>
      <c r="CY894" t="s">
        <v>119</v>
      </c>
      <c r="CZ894" t="s">
        <v>121</v>
      </c>
    </row>
    <row r="895" spans="1:104" x14ac:dyDescent="0.3">
      <c r="A895" t="s">
        <v>5014</v>
      </c>
      <c r="B895" t="s">
        <v>5015</v>
      </c>
      <c r="C895" t="s">
        <v>124</v>
      </c>
      <c r="D895" t="s">
        <v>108</v>
      </c>
      <c r="E895" t="s">
        <v>5016</v>
      </c>
      <c r="F895" t="s">
        <v>5017</v>
      </c>
      <c r="G895" t="s">
        <v>133</v>
      </c>
      <c r="I895" t="s">
        <v>5018</v>
      </c>
      <c r="J895" t="s">
        <v>5019</v>
      </c>
      <c r="K895" t="s">
        <v>137</v>
      </c>
      <c r="L895" t="s">
        <v>5020</v>
      </c>
      <c r="M895" t="s">
        <v>406</v>
      </c>
      <c r="P895" t="s">
        <v>113</v>
      </c>
      <c r="Q895" t="s">
        <v>116</v>
      </c>
      <c r="S895" t="s">
        <v>117</v>
      </c>
      <c r="T895" t="s">
        <v>113</v>
      </c>
      <c r="U895" t="s">
        <v>113</v>
      </c>
      <c r="AD895" t="s">
        <v>113</v>
      </c>
      <c r="AG895" t="s">
        <v>119</v>
      </c>
      <c r="AI895" t="s">
        <v>119</v>
      </c>
      <c r="AJ895" t="s">
        <v>119</v>
      </c>
      <c r="BF895" t="s">
        <v>149</v>
      </c>
      <c r="BK895" t="s">
        <v>889</v>
      </c>
      <c r="CN895" t="s">
        <v>113</v>
      </c>
      <c r="CO895" t="s">
        <v>113</v>
      </c>
      <c r="CP895" t="s">
        <v>113</v>
      </c>
      <c r="CQ895" t="s">
        <v>113</v>
      </c>
      <c r="CR895" t="s">
        <v>113</v>
      </c>
      <c r="CS895" t="s">
        <v>113</v>
      </c>
      <c r="CT895" t="s">
        <v>113</v>
      </c>
      <c r="CU895" t="s">
        <v>113</v>
      </c>
      <c r="CV895" t="s">
        <v>113</v>
      </c>
      <c r="CW895" t="s">
        <v>113</v>
      </c>
      <c r="CX895" t="s">
        <v>113</v>
      </c>
      <c r="CY895" t="s">
        <v>119</v>
      </c>
      <c r="CZ895" t="s">
        <v>121</v>
      </c>
    </row>
    <row r="896" spans="1:104" x14ac:dyDescent="0.3">
      <c r="A896" t="s">
        <v>5021</v>
      </c>
      <c r="B896" t="s">
        <v>5022</v>
      </c>
      <c r="C896" t="s">
        <v>797</v>
      </c>
      <c r="D896" t="s">
        <v>108</v>
      </c>
      <c r="E896" t="s">
        <v>5023</v>
      </c>
      <c r="F896" t="s">
        <v>5024</v>
      </c>
      <c r="G896" t="s">
        <v>133</v>
      </c>
      <c r="I896" t="s">
        <v>5025</v>
      </c>
      <c r="J896" t="s">
        <v>1001</v>
      </c>
      <c r="K896" t="s">
        <v>113</v>
      </c>
      <c r="L896" t="s">
        <v>1083</v>
      </c>
      <c r="M896" t="s">
        <v>406</v>
      </c>
      <c r="P896" t="s">
        <v>113</v>
      </c>
      <c r="Q896" t="s">
        <v>116</v>
      </c>
      <c r="S896" t="s">
        <v>117</v>
      </c>
      <c r="T896" t="s">
        <v>113</v>
      </c>
      <c r="U896" t="s">
        <v>113</v>
      </c>
      <c r="AD896" t="s">
        <v>113</v>
      </c>
      <c r="AG896" t="s">
        <v>119</v>
      </c>
      <c r="AI896" t="s">
        <v>119</v>
      </c>
      <c r="AJ896" t="s">
        <v>119</v>
      </c>
      <c r="BK896" t="s">
        <v>474</v>
      </c>
      <c r="CN896" t="s">
        <v>113</v>
      </c>
      <c r="CO896" t="s">
        <v>113</v>
      </c>
      <c r="CP896" t="s">
        <v>113</v>
      </c>
      <c r="CQ896" t="s">
        <v>113</v>
      </c>
      <c r="CR896" t="s">
        <v>113</v>
      </c>
      <c r="CS896" t="s">
        <v>113</v>
      </c>
      <c r="CT896" t="s">
        <v>113</v>
      </c>
      <c r="CU896" t="s">
        <v>113</v>
      </c>
      <c r="CV896" t="s">
        <v>113</v>
      </c>
      <c r="CW896" t="s">
        <v>113</v>
      </c>
      <c r="CX896" t="s">
        <v>113</v>
      </c>
      <c r="CY896" t="s">
        <v>119</v>
      </c>
      <c r="CZ896" t="s">
        <v>121</v>
      </c>
    </row>
    <row r="897" spans="1:104" x14ac:dyDescent="0.3">
      <c r="A897" t="s">
        <v>5026</v>
      </c>
      <c r="B897" t="s">
        <v>5027</v>
      </c>
      <c r="C897" t="s">
        <v>107</v>
      </c>
      <c r="D897" t="s">
        <v>108</v>
      </c>
      <c r="G897" t="s">
        <v>133</v>
      </c>
      <c r="I897" t="s">
        <v>5028</v>
      </c>
      <c r="J897" t="s">
        <v>3231</v>
      </c>
      <c r="K897" t="s">
        <v>161</v>
      </c>
      <c r="L897" t="s">
        <v>1089</v>
      </c>
      <c r="M897" t="s">
        <v>406</v>
      </c>
      <c r="P897" t="s">
        <v>113</v>
      </c>
      <c r="Q897" t="s">
        <v>116</v>
      </c>
      <c r="S897" t="s">
        <v>117</v>
      </c>
      <c r="T897" t="s">
        <v>113</v>
      </c>
      <c r="U897" t="s">
        <v>113</v>
      </c>
      <c r="AD897" t="s">
        <v>113</v>
      </c>
      <c r="AG897" t="s">
        <v>119</v>
      </c>
      <c r="AI897" t="s">
        <v>119</v>
      </c>
      <c r="AJ897" t="s">
        <v>119</v>
      </c>
      <c r="CN897" t="s">
        <v>113</v>
      </c>
      <c r="CO897" t="s">
        <v>113</v>
      </c>
      <c r="CP897" t="s">
        <v>113</v>
      </c>
      <c r="CQ897" t="s">
        <v>113</v>
      </c>
      <c r="CR897" t="s">
        <v>113</v>
      </c>
      <c r="CS897" t="s">
        <v>113</v>
      </c>
      <c r="CT897" t="s">
        <v>113</v>
      </c>
      <c r="CU897" t="s">
        <v>113</v>
      </c>
      <c r="CV897" t="s">
        <v>113</v>
      </c>
      <c r="CW897" t="s">
        <v>113</v>
      </c>
      <c r="CX897" t="s">
        <v>113</v>
      </c>
      <c r="CY897" t="s">
        <v>119</v>
      </c>
      <c r="CZ897" t="s">
        <v>121</v>
      </c>
    </row>
    <row r="898" spans="1:104" x14ac:dyDescent="0.3">
      <c r="A898" t="s">
        <v>5029</v>
      </c>
      <c r="B898" t="s">
        <v>5030</v>
      </c>
      <c r="C898" t="s">
        <v>797</v>
      </c>
      <c r="D898" t="s">
        <v>108</v>
      </c>
      <c r="F898" t="s">
        <v>5031</v>
      </c>
      <c r="G898" t="s">
        <v>133</v>
      </c>
      <c r="I898" t="s">
        <v>5032</v>
      </c>
      <c r="J898" t="s">
        <v>538</v>
      </c>
      <c r="K898" t="s">
        <v>113</v>
      </c>
      <c r="L898" t="s">
        <v>5033</v>
      </c>
      <c r="M898" t="s">
        <v>406</v>
      </c>
      <c r="P898" t="s">
        <v>113</v>
      </c>
      <c r="Q898" t="s">
        <v>116</v>
      </c>
      <c r="S898" t="s">
        <v>117</v>
      </c>
      <c r="T898" t="s">
        <v>113</v>
      </c>
      <c r="AD898" t="s">
        <v>113</v>
      </c>
      <c r="AG898" t="s">
        <v>119</v>
      </c>
      <c r="AI898" t="s">
        <v>119</v>
      </c>
      <c r="AJ898" t="s">
        <v>119</v>
      </c>
      <c r="BK898">
        <v>25</v>
      </c>
      <c r="CN898" t="s">
        <v>113</v>
      </c>
      <c r="CO898" t="s">
        <v>113</v>
      </c>
      <c r="CP898" t="s">
        <v>113</v>
      </c>
      <c r="CQ898" t="s">
        <v>113</v>
      </c>
      <c r="CR898" t="s">
        <v>113</v>
      </c>
      <c r="CS898" t="s">
        <v>113</v>
      </c>
      <c r="CT898" t="s">
        <v>113</v>
      </c>
      <c r="CU898" t="s">
        <v>113</v>
      </c>
      <c r="CV898" t="s">
        <v>113</v>
      </c>
      <c r="CW898" t="s">
        <v>113</v>
      </c>
      <c r="CX898" t="s">
        <v>113</v>
      </c>
      <c r="CY898" t="s">
        <v>119</v>
      </c>
      <c r="CZ898" t="s">
        <v>121</v>
      </c>
    </row>
    <row r="899" spans="1:104" x14ac:dyDescent="0.3">
      <c r="A899" t="s">
        <v>5034</v>
      </c>
      <c r="B899" t="s">
        <v>5035</v>
      </c>
      <c r="C899" t="s">
        <v>797</v>
      </c>
      <c r="D899" t="s">
        <v>108</v>
      </c>
      <c r="F899" t="s">
        <v>5036</v>
      </c>
      <c r="G899" t="s">
        <v>133</v>
      </c>
      <c r="I899" t="s">
        <v>5037</v>
      </c>
      <c r="J899" t="s">
        <v>2966</v>
      </c>
      <c r="K899" t="s">
        <v>113</v>
      </c>
      <c r="L899" t="s">
        <v>5038</v>
      </c>
      <c r="M899" t="s">
        <v>406</v>
      </c>
      <c r="P899" t="s">
        <v>113</v>
      </c>
      <c r="Q899" t="s">
        <v>116</v>
      </c>
      <c r="S899" t="s">
        <v>117</v>
      </c>
      <c r="T899" t="s">
        <v>113</v>
      </c>
      <c r="U899" t="s">
        <v>113</v>
      </c>
      <c r="AD899" t="s">
        <v>113</v>
      </c>
      <c r="AG899" t="s">
        <v>119</v>
      </c>
      <c r="AI899" t="s">
        <v>119</v>
      </c>
      <c r="AJ899" t="s">
        <v>119</v>
      </c>
      <c r="BK899" t="s">
        <v>5039</v>
      </c>
      <c r="CN899" t="s">
        <v>113</v>
      </c>
      <c r="CO899" t="s">
        <v>113</v>
      </c>
      <c r="CP899" t="s">
        <v>113</v>
      </c>
      <c r="CQ899" t="s">
        <v>113</v>
      </c>
      <c r="CR899" t="s">
        <v>113</v>
      </c>
      <c r="CS899" t="s">
        <v>113</v>
      </c>
      <c r="CT899" t="s">
        <v>113</v>
      </c>
      <c r="CU899" t="s">
        <v>113</v>
      </c>
      <c r="CV899" t="s">
        <v>113</v>
      </c>
      <c r="CW899" t="s">
        <v>113</v>
      </c>
      <c r="CX899" t="s">
        <v>113</v>
      </c>
      <c r="CY899" t="s">
        <v>119</v>
      </c>
      <c r="CZ899" t="s">
        <v>121</v>
      </c>
    </row>
    <row r="900" spans="1:104" x14ac:dyDescent="0.3">
      <c r="A900" t="s">
        <v>5040</v>
      </c>
      <c r="B900" t="s">
        <v>5041</v>
      </c>
      <c r="C900" t="s">
        <v>797</v>
      </c>
      <c r="D900" t="s">
        <v>108</v>
      </c>
      <c r="E900" t="s">
        <v>5042</v>
      </c>
      <c r="F900" t="s">
        <v>5043</v>
      </c>
      <c r="G900" t="s">
        <v>133</v>
      </c>
      <c r="I900" t="s">
        <v>5044</v>
      </c>
      <c r="J900" t="s">
        <v>3645</v>
      </c>
      <c r="K900" t="s">
        <v>113</v>
      </c>
      <c r="L900" t="s">
        <v>5045</v>
      </c>
      <c r="M900" t="s">
        <v>406</v>
      </c>
      <c r="P900" t="s">
        <v>113</v>
      </c>
      <c r="Q900" t="s">
        <v>116</v>
      </c>
      <c r="S900" t="s">
        <v>117</v>
      </c>
      <c r="T900" t="s">
        <v>113</v>
      </c>
      <c r="U900" t="s">
        <v>113</v>
      </c>
      <c r="AD900" t="s">
        <v>113</v>
      </c>
      <c r="AG900" t="s">
        <v>119</v>
      </c>
      <c r="AI900" t="s">
        <v>119</v>
      </c>
      <c r="AJ900" t="s">
        <v>119</v>
      </c>
      <c r="BK900" t="s">
        <v>474</v>
      </c>
      <c r="CN900" t="s">
        <v>113</v>
      </c>
      <c r="CO900" t="s">
        <v>113</v>
      </c>
      <c r="CP900" t="s">
        <v>113</v>
      </c>
      <c r="CQ900" t="s">
        <v>113</v>
      </c>
      <c r="CR900" t="s">
        <v>113</v>
      </c>
      <c r="CS900" t="s">
        <v>113</v>
      </c>
      <c r="CT900" t="s">
        <v>113</v>
      </c>
      <c r="CU900" t="s">
        <v>113</v>
      </c>
      <c r="CV900" t="s">
        <v>113</v>
      </c>
      <c r="CW900" t="s">
        <v>113</v>
      </c>
      <c r="CX900" t="s">
        <v>113</v>
      </c>
      <c r="CY900" t="s">
        <v>119</v>
      </c>
      <c r="CZ900" t="s">
        <v>121</v>
      </c>
    </row>
    <row r="901" spans="1:104" x14ac:dyDescent="0.3">
      <c r="A901" t="s">
        <v>5046</v>
      </c>
      <c r="B901" t="s">
        <v>5047</v>
      </c>
      <c r="C901" t="s">
        <v>797</v>
      </c>
      <c r="D901" t="s">
        <v>108</v>
      </c>
      <c r="E901" t="s">
        <v>5048</v>
      </c>
      <c r="F901" t="s">
        <v>5049</v>
      </c>
      <c r="G901" t="s">
        <v>133</v>
      </c>
      <c r="I901" t="s">
        <v>5050</v>
      </c>
      <c r="J901" t="s">
        <v>1001</v>
      </c>
      <c r="K901" t="s">
        <v>113</v>
      </c>
      <c r="L901" t="s">
        <v>5051</v>
      </c>
      <c r="M901" t="s">
        <v>406</v>
      </c>
      <c r="P901" t="s">
        <v>113</v>
      </c>
      <c r="Q901" t="s">
        <v>116</v>
      </c>
      <c r="S901" t="s">
        <v>117</v>
      </c>
      <c r="T901" t="s">
        <v>113</v>
      </c>
      <c r="U901" t="s">
        <v>113</v>
      </c>
      <c r="AD901" t="s">
        <v>113</v>
      </c>
      <c r="AG901" t="s">
        <v>119</v>
      </c>
      <c r="AI901" t="s">
        <v>119</v>
      </c>
      <c r="AJ901" t="s">
        <v>119</v>
      </c>
      <c r="BK901" t="s">
        <v>474</v>
      </c>
      <c r="CN901" t="s">
        <v>113</v>
      </c>
      <c r="CO901" t="s">
        <v>113</v>
      </c>
      <c r="CP901" t="s">
        <v>113</v>
      </c>
      <c r="CQ901" t="s">
        <v>113</v>
      </c>
      <c r="CR901" t="s">
        <v>113</v>
      </c>
      <c r="CS901" t="s">
        <v>113</v>
      </c>
      <c r="CT901" t="s">
        <v>113</v>
      </c>
      <c r="CU901" t="s">
        <v>113</v>
      </c>
      <c r="CV901" t="s">
        <v>113</v>
      </c>
      <c r="CW901" t="s">
        <v>113</v>
      </c>
      <c r="CX901" t="s">
        <v>113</v>
      </c>
      <c r="CY901" t="s">
        <v>119</v>
      </c>
      <c r="CZ901" t="s">
        <v>121</v>
      </c>
    </row>
    <row r="902" spans="1:104" x14ac:dyDescent="0.3">
      <c r="A902" t="s">
        <v>5052</v>
      </c>
      <c r="B902" t="s">
        <v>5053</v>
      </c>
      <c r="C902" t="s">
        <v>797</v>
      </c>
      <c r="D902" t="s">
        <v>108</v>
      </c>
      <c r="E902" t="s">
        <v>5054</v>
      </c>
      <c r="F902" t="s">
        <v>5055</v>
      </c>
      <c r="G902" t="s">
        <v>133</v>
      </c>
      <c r="I902" t="s">
        <v>5056</v>
      </c>
      <c r="J902" t="s">
        <v>1001</v>
      </c>
      <c r="K902" t="s">
        <v>113</v>
      </c>
      <c r="L902" t="s">
        <v>5051</v>
      </c>
      <c r="M902" t="s">
        <v>406</v>
      </c>
      <c r="P902" t="s">
        <v>113</v>
      </c>
      <c r="Q902" t="s">
        <v>116</v>
      </c>
      <c r="S902" t="s">
        <v>117</v>
      </c>
      <c r="T902" t="s">
        <v>113</v>
      </c>
      <c r="U902" t="s">
        <v>113</v>
      </c>
      <c r="AD902" t="s">
        <v>113</v>
      </c>
      <c r="AG902" t="s">
        <v>119</v>
      </c>
      <c r="AI902" t="s">
        <v>119</v>
      </c>
      <c r="AJ902" t="s">
        <v>119</v>
      </c>
      <c r="BK902" t="s">
        <v>474</v>
      </c>
      <c r="CN902" t="s">
        <v>113</v>
      </c>
      <c r="CO902" t="s">
        <v>113</v>
      </c>
      <c r="CP902" t="s">
        <v>113</v>
      </c>
      <c r="CQ902" t="s">
        <v>113</v>
      </c>
      <c r="CR902" t="s">
        <v>113</v>
      </c>
      <c r="CS902" t="s">
        <v>113</v>
      </c>
      <c r="CT902" t="s">
        <v>113</v>
      </c>
      <c r="CU902" t="s">
        <v>113</v>
      </c>
      <c r="CV902" t="s">
        <v>113</v>
      </c>
      <c r="CW902" t="s">
        <v>113</v>
      </c>
      <c r="CX902" t="s">
        <v>113</v>
      </c>
      <c r="CY902" t="s">
        <v>119</v>
      </c>
      <c r="CZ902" t="s">
        <v>121</v>
      </c>
    </row>
    <row r="903" spans="1:104" x14ac:dyDescent="0.3">
      <c r="A903" t="s">
        <v>5057</v>
      </c>
      <c r="B903" t="s">
        <v>5058</v>
      </c>
      <c r="C903" t="s">
        <v>107</v>
      </c>
      <c r="D903" t="s">
        <v>108</v>
      </c>
      <c r="E903" t="s">
        <v>5059</v>
      </c>
      <c r="F903" t="s">
        <v>5060</v>
      </c>
      <c r="G903" t="s">
        <v>133</v>
      </c>
      <c r="I903" t="s">
        <v>5061</v>
      </c>
      <c r="J903" t="s">
        <v>1020</v>
      </c>
      <c r="K903" t="s">
        <v>113</v>
      </c>
      <c r="L903" t="s">
        <v>5062</v>
      </c>
      <c r="M903" t="s">
        <v>2289</v>
      </c>
      <c r="P903" t="s">
        <v>113</v>
      </c>
      <c r="Q903" t="s">
        <v>116</v>
      </c>
      <c r="S903" t="s">
        <v>117</v>
      </c>
      <c r="T903" t="s">
        <v>113</v>
      </c>
      <c r="U903" t="s">
        <v>113</v>
      </c>
      <c r="AD903" t="s">
        <v>113</v>
      </c>
      <c r="AG903" t="s">
        <v>119</v>
      </c>
      <c r="AI903" t="s">
        <v>119</v>
      </c>
      <c r="AJ903" t="s">
        <v>119</v>
      </c>
      <c r="BK903" t="s">
        <v>474</v>
      </c>
      <c r="CN903" t="s">
        <v>113</v>
      </c>
      <c r="CO903" t="s">
        <v>113</v>
      </c>
      <c r="CP903" t="s">
        <v>113</v>
      </c>
      <c r="CQ903" t="s">
        <v>113</v>
      </c>
      <c r="CR903" t="s">
        <v>113</v>
      </c>
      <c r="CS903" t="s">
        <v>113</v>
      </c>
      <c r="CT903" t="s">
        <v>113</v>
      </c>
      <c r="CU903" t="s">
        <v>113</v>
      </c>
      <c r="CV903" t="s">
        <v>113</v>
      </c>
      <c r="CW903" t="s">
        <v>113</v>
      </c>
      <c r="CX903" t="s">
        <v>113</v>
      </c>
      <c r="CY903" t="s">
        <v>119</v>
      </c>
      <c r="CZ903" t="s">
        <v>121</v>
      </c>
    </row>
    <row r="904" spans="1:104" x14ac:dyDescent="0.3">
      <c r="A904" t="s">
        <v>5063</v>
      </c>
      <c r="B904" t="s">
        <v>5064</v>
      </c>
      <c r="C904" t="s">
        <v>797</v>
      </c>
      <c r="D904" t="s">
        <v>108</v>
      </c>
      <c r="E904" t="s">
        <v>5065</v>
      </c>
      <c r="F904" t="s">
        <v>5066</v>
      </c>
      <c r="G904" t="s">
        <v>133</v>
      </c>
      <c r="I904" t="s">
        <v>5067</v>
      </c>
      <c r="J904" t="s">
        <v>1020</v>
      </c>
      <c r="K904" t="s">
        <v>113</v>
      </c>
      <c r="L904" t="s">
        <v>5062</v>
      </c>
      <c r="M904" t="s">
        <v>2289</v>
      </c>
      <c r="P904" t="s">
        <v>113</v>
      </c>
      <c r="Q904" t="s">
        <v>116</v>
      </c>
      <c r="S904" t="s">
        <v>117</v>
      </c>
      <c r="T904" t="s">
        <v>113</v>
      </c>
      <c r="U904" t="s">
        <v>113</v>
      </c>
      <c r="AD904" t="s">
        <v>113</v>
      </c>
      <c r="AG904" t="s">
        <v>119</v>
      </c>
      <c r="AI904" t="s">
        <v>119</v>
      </c>
      <c r="AJ904" t="s">
        <v>119</v>
      </c>
      <c r="BK904" t="s">
        <v>474</v>
      </c>
      <c r="CN904" t="s">
        <v>113</v>
      </c>
      <c r="CO904" t="s">
        <v>113</v>
      </c>
      <c r="CP904" t="s">
        <v>113</v>
      </c>
      <c r="CQ904" t="s">
        <v>113</v>
      </c>
      <c r="CR904" t="s">
        <v>113</v>
      </c>
      <c r="CS904" t="s">
        <v>113</v>
      </c>
      <c r="CT904" t="s">
        <v>113</v>
      </c>
      <c r="CU904" t="s">
        <v>113</v>
      </c>
      <c r="CV904" t="s">
        <v>113</v>
      </c>
      <c r="CW904" t="s">
        <v>113</v>
      </c>
      <c r="CX904" t="s">
        <v>113</v>
      </c>
      <c r="CY904" t="s">
        <v>119</v>
      </c>
      <c r="CZ904" t="s">
        <v>121</v>
      </c>
    </row>
    <row r="905" spans="1:104" x14ac:dyDescent="0.3">
      <c r="A905" t="s">
        <v>5068</v>
      </c>
      <c r="B905" t="s">
        <v>5069</v>
      </c>
      <c r="C905" t="s">
        <v>797</v>
      </c>
      <c r="D905" t="s">
        <v>108</v>
      </c>
      <c r="E905" t="s">
        <v>5070</v>
      </c>
      <c r="F905" t="s">
        <v>5071</v>
      </c>
      <c r="G905" t="s">
        <v>133</v>
      </c>
      <c r="I905" t="s">
        <v>5072</v>
      </c>
      <c r="J905" t="s">
        <v>1020</v>
      </c>
      <c r="K905" t="s">
        <v>113</v>
      </c>
      <c r="L905" t="s">
        <v>5073</v>
      </c>
      <c r="M905" t="s">
        <v>2289</v>
      </c>
      <c r="P905" t="s">
        <v>113</v>
      </c>
      <c r="Q905" t="s">
        <v>116</v>
      </c>
      <c r="S905" t="s">
        <v>117</v>
      </c>
      <c r="T905" t="s">
        <v>113</v>
      </c>
      <c r="U905" t="s">
        <v>113</v>
      </c>
      <c r="AD905" t="s">
        <v>113</v>
      </c>
      <c r="AG905" t="s">
        <v>119</v>
      </c>
      <c r="AI905" t="s">
        <v>119</v>
      </c>
      <c r="AJ905" t="s">
        <v>119</v>
      </c>
      <c r="BK905" t="s">
        <v>474</v>
      </c>
      <c r="CN905" t="s">
        <v>113</v>
      </c>
      <c r="CO905" t="s">
        <v>113</v>
      </c>
      <c r="CP905" t="s">
        <v>113</v>
      </c>
      <c r="CQ905" t="s">
        <v>113</v>
      </c>
      <c r="CR905" t="s">
        <v>113</v>
      </c>
      <c r="CS905" t="s">
        <v>113</v>
      </c>
      <c r="CT905" t="s">
        <v>113</v>
      </c>
      <c r="CU905" t="s">
        <v>113</v>
      </c>
      <c r="CV905" t="s">
        <v>113</v>
      </c>
      <c r="CW905" t="s">
        <v>113</v>
      </c>
      <c r="CX905" t="s">
        <v>113</v>
      </c>
      <c r="CY905" t="s">
        <v>119</v>
      </c>
      <c r="CZ905" t="s">
        <v>121</v>
      </c>
    </row>
    <row r="906" spans="1:104" x14ac:dyDescent="0.3">
      <c r="A906" t="s">
        <v>5074</v>
      </c>
      <c r="B906" t="s">
        <v>5075</v>
      </c>
      <c r="C906" t="s">
        <v>107</v>
      </c>
      <c r="D906" t="s">
        <v>108</v>
      </c>
      <c r="F906" t="s">
        <v>5076</v>
      </c>
      <c r="G906" t="s">
        <v>247</v>
      </c>
      <c r="I906" t="s">
        <v>5077</v>
      </c>
      <c r="J906" t="s">
        <v>371</v>
      </c>
      <c r="K906" t="s">
        <v>137</v>
      </c>
      <c r="L906" t="s">
        <v>5078</v>
      </c>
      <c r="M906" t="s">
        <v>163</v>
      </c>
      <c r="N906">
        <v>2</v>
      </c>
      <c r="O906" t="s">
        <v>5079</v>
      </c>
      <c r="P906">
        <v>46202</v>
      </c>
      <c r="Q906" t="s">
        <v>140</v>
      </c>
      <c r="R906">
        <v>46205</v>
      </c>
      <c r="S906" t="s">
        <v>252</v>
      </c>
      <c r="T906" t="s">
        <v>1408</v>
      </c>
      <c r="U906" t="s">
        <v>112</v>
      </c>
      <c r="V906" t="s">
        <v>143</v>
      </c>
      <c r="W906" t="s">
        <v>144</v>
      </c>
      <c r="X906" t="s">
        <v>144</v>
      </c>
      <c r="Y906" t="s">
        <v>144</v>
      </c>
      <c r="Z906" t="s">
        <v>144</v>
      </c>
      <c r="AA906" t="s">
        <v>144</v>
      </c>
      <c r="AB906" t="s">
        <v>180</v>
      </c>
      <c r="AC906" t="s">
        <v>146</v>
      </c>
      <c r="AD906" t="s">
        <v>181</v>
      </c>
      <c r="AE906">
        <v>46210</v>
      </c>
      <c r="AF906">
        <v>46210</v>
      </c>
      <c r="AG906">
        <v>46210</v>
      </c>
      <c r="AH906">
        <v>46217</v>
      </c>
      <c r="AI906">
        <v>46219</v>
      </c>
      <c r="AJ906">
        <v>46219</v>
      </c>
      <c r="AK906">
        <v>46218</v>
      </c>
      <c r="AL906">
        <v>46218</v>
      </c>
      <c r="AM906">
        <v>46218</v>
      </c>
      <c r="AN906">
        <v>46225</v>
      </c>
      <c r="AO906">
        <v>46225</v>
      </c>
      <c r="AP906">
        <v>46225</v>
      </c>
      <c r="AQ906" t="s">
        <v>256</v>
      </c>
      <c r="AR906">
        <v>46232</v>
      </c>
      <c r="AS906">
        <v>46234</v>
      </c>
      <c r="AT906">
        <v>46211</v>
      </c>
      <c r="AU906">
        <v>46213</v>
      </c>
      <c r="AV906">
        <v>46213</v>
      </c>
      <c r="AW906">
        <v>46211</v>
      </c>
      <c r="AX906">
        <v>46213</v>
      </c>
      <c r="AY906">
        <v>46213</v>
      </c>
      <c r="AZ906">
        <v>46223</v>
      </c>
      <c r="BA906">
        <v>46223</v>
      </c>
      <c r="BB906">
        <v>46223</v>
      </c>
      <c r="BC906">
        <v>46213</v>
      </c>
      <c r="BD906">
        <v>46214</v>
      </c>
      <c r="BE906">
        <v>46214</v>
      </c>
      <c r="BF906" t="s">
        <v>149</v>
      </c>
      <c r="BG906">
        <v>46219</v>
      </c>
      <c r="BH906">
        <v>46221</v>
      </c>
      <c r="BI906">
        <v>46221</v>
      </c>
      <c r="BJ906" t="s">
        <v>180</v>
      </c>
      <c r="BK906">
        <v>30</v>
      </c>
      <c r="BL906">
        <v>46230</v>
      </c>
      <c r="BM906">
        <v>46227</v>
      </c>
      <c r="BN906">
        <v>46227</v>
      </c>
      <c r="BO906">
        <v>46232</v>
      </c>
      <c r="BP906">
        <v>46229</v>
      </c>
      <c r="BQ906">
        <v>46229</v>
      </c>
      <c r="BR906">
        <v>46234</v>
      </c>
      <c r="BS906">
        <v>46234</v>
      </c>
      <c r="BT906">
        <v>46234</v>
      </c>
      <c r="BU906">
        <v>46233</v>
      </c>
      <c r="BV906">
        <v>46237</v>
      </c>
      <c r="BW906">
        <v>46237</v>
      </c>
      <c r="BX906" t="s">
        <v>5080</v>
      </c>
      <c r="CA906">
        <v>46226</v>
      </c>
      <c r="CI906">
        <v>46226</v>
      </c>
      <c r="CJ906">
        <v>46226</v>
      </c>
      <c r="CK906">
        <v>46226</v>
      </c>
      <c r="CN906" t="s">
        <v>113</v>
      </c>
      <c r="CO906" t="s">
        <v>113</v>
      </c>
      <c r="CP906" t="s">
        <v>113</v>
      </c>
      <c r="CQ906" t="s">
        <v>113</v>
      </c>
      <c r="CR906">
        <v>46201</v>
      </c>
      <c r="CS906">
        <v>46199</v>
      </c>
      <c r="CT906" t="s">
        <v>151</v>
      </c>
      <c r="CU906" t="s">
        <v>170</v>
      </c>
      <c r="CV906" t="s">
        <v>144</v>
      </c>
      <c r="CW906" t="s">
        <v>171</v>
      </c>
      <c r="CX906" t="s">
        <v>113</v>
      </c>
      <c r="CY906" t="s">
        <v>288</v>
      </c>
      <c r="CZ906" t="s">
        <v>289</v>
      </c>
    </row>
    <row r="907" spans="1:104" x14ac:dyDescent="0.3">
      <c r="A907" t="s">
        <v>5081</v>
      </c>
      <c r="B907" t="s">
        <v>5082</v>
      </c>
      <c r="C907" t="s">
        <v>107</v>
      </c>
      <c r="D907" t="s">
        <v>108</v>
      </c>
      <c r="F907" t="s">
        <v>5083</v>
      </c>
      <c r="G907" t="s">
        <v>133</v>
      </c>
      <c r="I907" t="s">
        <v>5084</v>
      </c>
      <c r="J907" t="s">
        <v>5085</v>
      </c>
      <c r="K907" t="s">
        <v>113</v>
      </c>
      <c r="L907" t="s">
        <v>5086</v>
      </c>
      <c r="M907" t="s">
        <v>3121</v>
      </c>
      <c r="P907" t="s">
        <v>113</v>
      </c>
      <c r="Q907" t="s">
        <v>116</v>
      </c>
      <c r="S907" t="s">
        <v>117</v>
      </c>
      <c r="T907" t="s">
        <v>113</v>
      </c>
      <c r="AD907" t="s">
        <v>113</v>
      </c>
      <c r="AG907" t="s">
        <v>119</v>
      </c>
      <c r="AI907" t="s">
        <v>119</v>
      </c>
      <c r="AJ907" t="s">
        <v>119</v>
      </c>
      <c r="BK907">
        <v>40</v>
      </c>
      <c r="CN907" t="s">
        <v>113</v>
      </c>
      <c r="CO907" t="s">
        <v>113</v>
      </c>
      <c r="CP907" t="s">
        <v>113</v>
      </c>
      <c r="CQ907" t="s">
        <v>113</v>
      </c>
      <c r="CR907" t="s">
        <v>113</v>
      </c>
      <c r="CS907" t="s">
        <v>113</v>
      </c>
      <c r="CT907" t="s">
        <v>113</v>
      </c>
      <c r="CU907" t="s">
        <v>113</v>
      </c>
      <c r="CV907" t="s">
        <v>113</v>
      </c>
      <c r="CW907" t="s">
        <v>113</v>
      </c>
      <c r="CX907" t="s">
        <v>113</v>
      </c>
      <c r="CY907" t="s">
        <v>119</v>
      </c>
      <c r="CZ907" t="s">
        <v>121</v>
      </c>
    </row>
    <row r="908" spans="1:104" x14ac:dyDescent="0.3">
      <c r="A908" t="s">
        <v>5087</v>
      </c>
      <c r="B908" t="s">
        <v>5088</v>
      </c>
      <c r="C908" t="s">
        <v>292</v>
      </c>
      <c r="D908" t="s">
        <v>108</v>
      </c>
      <c r="E908" t="s">
        <v>5089</v>
      </c>
      <c r="F908" t="s">
        <v>5090</v>
      </c>
      <c r="G908" t="s">
        <v>133</v>
      </c>
      <c r="I908" t="s">
        <v>5091</v>
      </c>
      <c r="J908" t="s">
        <v>1001</v>
      </c>
      <c r="K908" t="s">
        <v>113</v>
      </c>
      <c r="L908" t="s">
        <v>5092</v>
      </c>
      <c r="M908" t="s">
        <v>654</v>
      </c>
      <c r="P908" t="s">
        <v>113</v>
      </c>
      <c r="Q908" t="s">
        <v>116</v>
      </c>
      <c r="S908" t="s">
        <v>117</v>
      </c>
      <c r="T908" t="s">
        <v>113</v>
      </c>
      <c r="U908" t="s">
        <v>113</v>
      </c>
      <c r="AD908" t="s">
        <v>113</v>
      </c>
      <c r="AG908" t="s">
        <v>119</v>
      </c>
      <c r="AI908" t="s">
        <v>119</v>
      </c>
      <c r="AJ908" t="s">
        <v>119</v>
      </c>
      <c r="BK908" t="s">
        <v>474</v>
      </c>
      <c r="CN908" t="s">
        <v>113</v>
      </c>
      <c r="CO908" t="s">
        <v>113</v>
      </c>
      <c r="CP908" t="s">
        <v>113</v>
      </c>
      <c r="CQ908" t="s">
        <v>113</v>
      </c>
      <c r="CR908" t="s">
        <v>113</v>
      </c>
      <c r="CS908" t="s">
        <v>113</v>
      </c>
      <c r="CT908" t="s">
        <v>113</v>
      </c>
      <c r="CU908" t="s">
        <v>113</v>
      </c>
      <c r="CV908" t="s">
        <v>113</v>
      </c>
      <c r="CW908" t="s">
        <v>113</v>
      </c>
      <c r="CX908" t="s">
        <v>113</v>
      </c>
      <c r="CY908" t="s">
        <v>119</v>
      </c>
      <c r="CZ908" t="s">
        <v>121</v>
      </c>
    </row>
    <row r="909" spans="1:104" x14ac:dyDescent="0.3">
      <c r="A909" t="s">
        <v>5093</v>
      </c>
      <c r="B909" t="s">
        <v>5094</v>
      </c>
      <c r="C909" t="s">
        <v>107</v>
      </c>
      <c r="D909" t="s">
        <v>108</v>
      </c>
      <c r="F909" t="s">
        <v>5095</v>
      </c>
      <c r="G909" t="s">
        <v>133</v>
      </c>
      <c r="I909" t="s">
        <v>5096</v>
      </c>
      <c r="J909" t="s">
        <v>538</v>
      </c>
      <c r="K909" t="s">
        <v>113</v>
      </c>
      <c r="L909" t="s">
        <v>5097</v>
      </c>
      <c r="M909" t="s">
        <v>654</v>
      </c>
      <c r="P909" t="s">
        <v>113</v>
      </c>
      <c r="Q909" t="s">
        <v>116</v>
      </c>
      <c r="S909" t="s">
        <v>117</v>
      </c>
      <c r="T909" t="s">
        <v>113</v>
      </c>
      <c r="AD909" t="s">
        <v>113</v>
      </c>
      <c r="AG909" t="s">
        <v>119</v>
      </c>
      <c r="AI909" t="s">
        <v>119</v>
      </c>
      <c r="AJ909" t="s">
        <v>119</v>
      </c>
      <c r="BK909">
        <v>70</v>
      </c>
      <c r="CN909" t="s">
        <v>113</v>
      </c>
      <c r="CO909" t="s">
        <v>113</v>
      </c>
      <c r="CP909" t="s">
        <v>113</v>
      </c>
      <c r="CQ909" t="s">
        <v>113</v>
      </c>
      <c r="CR909" t="s">
        <v>113</v>
      </c>
      <c r="CS909" t="s">
        <v>113</v>
      </c>
      <c r="CT909" t="s">
        <v>113</v>
      </c>
      <c r="CU909" t="s">
        <v>113</v>
      </c>
      <c r="CV909" t="s">
        <v>113</v>
      </c>
      <c r="CW909" t="s">
        <v>113</v>
      </c>
      <c r="CX909" t="s">
        <v>113</v>
      </c>
      <c r="CY909" t="s">
        <v>119</v>
      </c>
      <c r="CZ909" t="s">
        <v>121</v>
      </c>
    </row>
    <row r="910" spans="1:104" x14ac:dyDescent="0.3">
      <c r="A910" t="s">
        <v>5098</v>
      </c>
      <c r="B910" t="s">
        <v>5099</v>
      </c>
      <c r="C910" t="s">
        <v>124</v>
      </c>
      <c r="D910" t="s">
        <v>108</v>
      </c>
      <c r="F910" t="s">
        <v>5100</v>
      </c>
      <c r="G910" t="s">
        <v>133</v>
      </c>
      <c r="I910" t="s">
        <v>5101</v>
      </c>
      <c r="J910" t="s">
        <v>456</v>
      </c>
      <c r="K910" t="s">
        <v>113</v>
      </c>
      <c r="L910" t="s">
        <v>5102</v>
      </c>
      <c r="M910" t="s">
        <v>654</v>
      </c>
      <c r="P910" t="s">
        <v>113</v>
      </c>
      <c r="Q910" t="s">
        <v>116</v>
      </c>
      <c r="S910" t="s">
        <v>117</v>
      </c>
      <c r="T910" t="s">
        <v>113</v>
      </c>
      <c r="AD910" t="s">
        <v>113</v>
      </c>
      <c r="AG910" t="s">
        <v>119</v>
      </c>
      <c r="AI910" t="s">
        <v>119</v>
      </c>
      <c r="AJ910" t="s">
        <v>119</v>
      </c>
      <c r="BK910">
        <v>40</v>
      </c>
      <c r="BP910">
        <v>3</v>
      </c>
      <c r="CN910" t="s">
        <v>113</v>
      </c>
      <c r="CO910" t="s">
        <v>113</v>
      </c>
      <c r="CP910" t="s">
        <v>113</v>
      </c>
      <c r="CQ910" t="s">
        <v>113</v>
      </c>
      <c r="CR910" t="s">
        <v>188</v>
      </c>
      <c r="CS910" t="s">
        <v>113</v>
      </c>
      <c r="CT910" t="s">
        <v>380</v>
      </c>
      <c r="CU910" t="s">
        <v>113</v>
      </c>
      <c r="CV910" t="s">
        <v>113</v>
      </c>
      <c r="CW910" t="s">
        <v>113</v>
      </c>
      <c r="CX910" t="s">
        <v>113</v>
      </c>
      <c r="CY910" t="s">
        <v>515</v>
      </c>
      <c r="CZ910" t="s">
        <v>121</v>
      </c>
    </row>
    <row r="911" spans="1:104" x14ac:dyDescent="0.3">
      <c r="A911" t="s">
        <v>5103</v>
      </c>
      <c r="B911" t="s">
        <v>5104</v>
      </c>
      <c r="C911" t="s">
        <v>124</v>
      </c>
      <c r="D911" t="s">
        <v>108</v>
      </c>
      <c r="F911" t="s">
        <v>5105</v>
      </c>
      <c r="G911" t="s">
        <v>247</v>
      </c>
      <c r="I911" t="s">
        <v>5106</v>
      </c>
      <c r="J911" t="s">
        <v>308</v>
      </c>
      <c r="K911" t="s">
        <v>137</v>
      </c>
      <c r="L911" t="s">
        <v>5107</v>
      </c>
      <c r="M911" t="s">
        <v>115</v>
      </c>
      <c r="N911">
        <v>1</v>
      </c>
      <c r="P911">
        <v>46204</v>
      </c>
      <c r="Q911" t="s">
        <v>140</v>
      </c>
      <c r="R911">
        <v>46205</v>
      </c>
      <c r="S911" t="s">
        <v>252</v>
      </c>
      <c r="T911" t="s">
        <v>1408</v>
      </c>
      <c r="U911" t="s">
        <v>112</v>
      </c>
      <c r="V911" t="s">
        <v>143</v>
      </c>
      <c r="W911" t="s">
        <v>144</v>
      </c>
      <c r="X911" t="s">
        <v>144</v>
      </c>
      <c r="Y911" t="s">
        <v>144</v>
      </c>
      <c r="Z911" t="s">
        <v>144</v>
      </c>
      <c r="AA911" t="s">
        <v>144</v>
      </c>
      <c r="AB911" t="s">
        <v>180</v>
      </c>
      <c r="AC911" t="s">
        <v>146</v>
      </c>
      <c r="AD911" t="s">
        <v>181</v>
      </c>
      <c r="AE911">
        <v>46217</v>
      </c>
      <c r="AF911">
        <v>46217</v>
      </c>
      <c r="AG911">
        <v>46217</v>
      </c>
      <c r="AH911">
        <v>46218</v>
      </c>
      <c r="AI911">
        <v>46219</v>
      </c>
      <c r="AJ911">
        <v>46219</v>
      </c>
      <c r="AK911">
        <v>46226</v>
      </c>
      <c r="AL911">
        <v>46226</v>
      </c>
      <c r="AM911">
        <v>46226</v>
      </c>
      <c r="AN911">
        <v>46228</v>
      </c>
      <c r="AO911">
        <v>46227</v>
      </c>
      <c r="AP911">
        <v>46227</v>
      </c>
      <c r="AQ911" t="s">
        <v>256</v>
      </c>
      <c r="AR911">
        <v>46231</v>
      </c>
      <c r="AS911">
        <v>46231</v>
      </c>
      <c r="AT911">
        <v>46213</v>
      </c>
      <c r="AU911">
        <v>46213</v>
      </c>
      <c r="AV911">
        <v>46213</v>
      </c>
      <c r="AW911">
        <v>46213</v>
      </c>
      <c r="AX911">
        <v>46213</v>
      </c>
      <c r="AY911">
        <v>46213</v>
      </c>
      <c r="AZ911">
        <v>46223</v>
      </c>
      <c r="BA911">
        <v>46223</v>
      </c>
      <c r="BB911">
        <v>46223</v>
      </c>
      <c r="BC911">
        <v>46215</v>
      </c>
      <c r="BD911">
        <v>46215</v>
      </c>
      <c r="BE911">
        <v>46215</v>
      </c>
      <c r="BF911" t="s">
        <v>149</v>
      </c>
      <c r="BG911">
        <v>46219</v>
      </c>
      <c r="BH911">
        <v>46221</v>
      </c>
      <c r="BI911">
        <v>46221</v>
      </c>
      <c r="BJ911" t="s">
        <v>180</v>
      </c>
      <c r="BK911">
        <v>40</v>
      </c>
      <c r="BL911">
        <v>46230</v>
      </c>
      <c r="BM911">
        <v>46228</v>
      </c>
      <c r="BN911">
        <v>46228</v>
      </c>
      <c r="BO911">
        <v>46233</v>
      </c>
      <c r="BP911">
        <v>46229</v>
      </c>
      <c r="BQ911">
        <v>46229</v>
      </c>
      <c r="BR911">
        <v>46234</v>
      </c>
      <c r="BS911">
        <v>46234</v>
      </c>
      <c r="BT911">
        <v>46234</v>
      </c>
      <c r="BU911">
        <v>46233</v>
      </c>
      <c r="BV911">
        <v>46233</v>
      </c>
      <c r="BW911">
        <v>46233</v>
      </c>
      <c r="BX911" t="s">
        <v>5108</v>
      </c>
      <c r="CA911">
        <v>46228</v>
      </c>
      <c r="CJ911">
        <v>46228</v>
      </c>
      <c r="CK911">
        <v>46228</v>
      </c>
      <c r="CN911" t="s">
        <v>113</v>
      </c>
      <c r="CO911" t="s">
        <v>113</v>
      </c>
      <c r="CP911" t="s">
        <v>113</v>
      </c>
      <c r="CQ911" t="s">
        <v>113</v>
      </c>
      <c r="CR911">
        <v>46223</v>
      </c>
      <c r="CS911">
        <v>46203</v>
      </c>
      <c r="CT911" t="s">
        <v>151</v>
      </c>
      <c r="CU911" t="s">
        <v>113</v>
      </c>
      <c r="CV911" t="s">
        <v>113</v>
      </c>
      <c r="CW911" t="s">
        <v>113</v>
      </c>
      <c r="CX911" t="s">
        <v>113</v>
      </c>
      <c r="CY911" t="s">
        <v>288</v>
      </c>
      <c r="CZ911" t="s">
        <v>289</v>
      </c>
    </row>
    <row r="912" spans="1:104" x14ac:dyDescent="0.3">
      <c r="A912" t="s">
        <v>5109</v>
      </c>
      <c r="B912" t="s">
        <v>5110</v>
      </c>
      <c r="C912" t="s">
        <v>213</v>
      </c>
      <c r="D912" t="s">
        <v>108</v>
      </c>
      <c r="E912" t="s">
        <v>5111</v>
      </c>
      <c r="F912" t="s">
        <v>5112</v>
      </c>
      <c r="G912" t="s">
        <v>133</v>
      </c>
      <c r="I912" t="s">
        <v>5113</v>
      </c>
      <c r="J912" t="s">
        <v>1001</v>
      </c>
      <c r="K912" t="s">
        <v>113</v>
      </c>
      <c r="L912" t="s">
        <v>5114</v>
      </c>
      <c r="M912" t="s">
        <v>654</v>
      </c>
      <c r="P912" t="s">
        <v>113</v>
      </c>
      <c r="Q912" t="s">
        <v>116</v>
      </c>
      <c r="S912" t="s">
        <v>117</v>
      </c>
      <c r="T912" t="s">
        <v>113</v>
      </c>
      <c r="U912" t="s">
        <v>113</v>
      </c>
      <c r="AD912" t="s">
        <v>113</v>
      </c>
      <c r="AG912" t="s">
        <v>119</v>
      </c>
      <c r="AI912" t="s">
        <v>119</v>
      </c>
      <c r="AJ912" t="s">
        <v>119</v>
      </c>
      <c r="BF912" t="s">
        <v>196</v>
      </c>
      <c r="BK912" t="s">
        <v>889</v>
      </c>
      <c r="CN912" t="s">
        <v>113</v>
      </c>
      <c r="CO912" t="s">
        <v>113</v>
      </c>
      <c r="CP912" t="s">
        <v>113</v>
      </c>
      <c r="CQ912" t="s">
        <v>113</v>
      </c>
      <c r="CR912" t="s">
        <v>113</v>
      </c>
      <c r="CS912" t="s">
        <v>113</v>
      </c>
      <c r="CT912" t="s">
        <v>113</v>
      </c>
      <c r="CU912" t="s">
        <v>113</v>
      </c>
      <c r="CV912" t="s">
        <v>113</v>
      </c>
      <c r="CW912" t="s">
        <v>113</v>
      </c>
      <c r="CX912" t="s">
        <v>113</v>
      </c>
      <c r="CY912" t="s">
        <v>119</v>
      </c>
      <c r="CZ912" t="s">
        <v>121</v>
      </c>
    </row>
    <row r="913" spans="1:104" x14ac:dyDescent="0.3">
      <c r="A913" t="s">
        <v>5115</v>
      </c>
      <c r="B913" t="s">
        <v>5116</v>
      </c>
      <c r="D913" t="s">
        <v>108</v>
      </c>
      <c r="F913" t="s">
        <v>5117</v>
      </c>
      <c r="G913" t="s">
        <v>133</v>
      </c>
      <c r="I913" t="s">
        <v>5118</v>
      </c>
      <c r="J913" t="s">
        <v>538</v>
      </c>
      <c r="K913" t="s">
        <v>137</v>
      </c>
      <c r="L913" t="s">
        <v>5119</v>
      </c>
      <c r="M913" t="s">
        <v>654</v>
      </c>
      <c r="P913" t="s">
        <v>113</v>
      </c>
      <c r="Q913" t="s">
        <v>116</v>
      </c>
      <c r="S913" t="s">
        <v>117</v>
      </c>
      <c r="T913" t="s">
        <v>113</v>
      </c>
      <c r="U913" t="s">
        <v>112</v>
      </c>
      <c r="AD913" t="s">
        <v>113</v>
      </c>
      <c r="AE913">
        <v>45813</v>
      </c>
      <c r="AF913">
        <v>45813</v>
      </c>
      <c r="AG913" t="s">
        <v>119</v>
      </c>
      <c r="AH913">
        <v>45818</v>
      </c>
      <c r="AI913" t="s">
        <v>119</v>
      </c>
      <c r="AJ913" t="s">
        <v>119</v>
      </c>
      <c r="AK913">
        <v>45813</v>
      </c>
      <c r="AL913">
        <v>45813</v>
      </c>
      <c r="AN913">
        <v>45818</v>
      </c>
      <c r="AO913">
        <v>45818</v>
      </c>
      <c r="AT913">
        <v>45811</v>
      </c>
      <c r="AU913">
        <v>45811</v>
      </c>
      <c r="AW913">
        <v>45811</v>
      </c>
      <c r="AX913">
        <v>45811</v>
      </c>
      <c r="AZ913">
        <v>45819</v>
      </c>
      <c r="BA913">
        <v>45819</v>
      </c>
      <c r="BC913">
        <v>45813</v>
      </c>
      <c r="BD913">
        <v>45813</v>
      </c>
      <c r="BG913">
        <v>45823</v>
      </c>
      <c r="BH913">
        <v>45823</v>
      </c>
      <c r="BK913" t="s">
        <v>414</v>
      </c>
      <c r="BL913">
        <v>45827</v>
      </c>
      <c r="BM913">
        <v>45827</v>
      </c>
      <c r="BO913">
        <v>45831</v>
      </c>
      <c r="BP913">
        <v>45831</v>
      </c>
      <c r="BR913">
        <v>45837</v>
      </c>
      <c r="BS913">
        <v>45837</v>
      </c>
      <c r="BU913">
        <v>45837</v>
      </c>
      <c r="BV913">
        <v>45837</v>
      </c>
      <c r="CI913">
        <v>45836</v>
      </c>
      <c r="CJ913">
        <v>45836</v>
      </c>
      <c r="CN913" t="s">
        <v>113</v>
      </c>
      <c r="CO913" t="s">
        <v>113</v>
      </c>
      <c r="CP913" t="s">
        <v>113</v>
      </c>
      <c r="CQ913" t="s">
        <v>113</v>
      </c>
      <c r="CR913" t="s">
        <v>113</v>
      </c>
      <c r="CS913" t="s">
        <v>113</v>
      </c>
      <c r="CT913" t="s">
        <v>113</v>
      </c>
      <c r="CU913" t="s">
        <v>113</v>
      </c>
      <c r="CV913" t="s">
        <v>113</v>
      </c>
      <c r="CW913" t="s">
        <v>113</v>
      </c>
      <c r="CX913" t="s">
        <v>113</v>
      </c>
      <c r="CY913" t="s">
        <v>119</v>
      </c>
      <c r="CZ913" t="s">
        <v>121</v>
      </c>
    </row>
    <row r="914" spans="1:104" x14ac:dyDescent="0.3">
      <c r="A914" t="s">
        <v>5120</v>
      </c>
      <c r="B914" t="s">
        <v>5121</v>
      </c>
      <c r="C914" t="s">
        <v>213</v>
      </c>
      <c r="D914" t="s">
        <v>108</v>
      </c>
      <c r="F914" t="s">
        <v>5122</v>
      </c>
      <c r="G914" t="s">
        <v>133</v>
      </c>
      <c r="I914" t="s">
        <v>5123</v>
      </c>
      <c r="J914" t="s">
        <v>456</v>
      </c>
      <c r="K914" t="s">
        <v>137</v>
      </c>
      <c r="L914" t="s">
        <v>5124</v>
      </c>
      <c r="M914" t="s">
        <v>654</v>
      </c>
      <c r="N914">
        <v>1</v>
      </c>
      <c r="O914" t="s">
        <v>4921</v>
      </c>
      <c r="P914">
        <v>45964</v>
      </c>
      <c r="Q914" t="s">
        <v>140</v>
      </c>
      <c r="R914">
        <v>45966</v>
      </c>
      <c r="S914" t="s">
        <v>252</v>
      </c>
      <c r="T914" t="s">
        <v>2809</v>
      </c>
      <c r="U914" t="s">
        <v>112</v>
      </c>
      <c r="V914" t="s">
        <v>21</v>
      </c>
      <c r="W914" t="s">
        <v>144</v>
      </c>
      <c r="X914" t="s">
        <v>144</v>
      </c>
      <c r="Y914" t="s">
        <v>144</v>
      </c>
      <c r="Z914" t="s">
        <v>144</v>
      </c>
      <c r="AA914" t="s">
        <v>144</v>
      </c>
      <c r="AB914" t="s">
        <v>375</v>
      </c>
      <c r="AC914" t="s">
        <v>220</v>
      </c>
      <c r="AD914" t="s">
        <v>376</v>
      </c>
      <c r="AE914">
        <v>45976</v>
      </c>
      <c r="AF914">
        <v>45976</v>
      </c>
      <c r="AG914">
        <v>45976</v>
      </c>
      <c r="AH914">
        <v>45978</v>
      </c>
      <c r="AI914">
        <v>45978</v>
      </c>
      <c r="AJ914">
        <v>45978</v>
      </c>
      <c r="AK914">
        <v>45976</v>
      </c>
      <c r="AL914">
        <v>45976</v>
      </c>
      <c r="AM914">
        <v>45976</v>
      </c>
      <c r="AN914">
        <v>45978</v>
      </c>
      <c r="AO914">
        <v>45978</v>
      </c>
      <c r="AP914">
        <v>45978</v>
      </c>
      <c r="AQ914" t="s">
        <v>148</v>
      </c>
      <c r="AT914">
        <v>45975</v>
      </c>
      <c r="AU914">
        <v>45975</v>
      </c>
      <c r="AV914">
        <v>45975</v>
      </c>
      <c r="AW914">
        <v>45975</v>
      </c>
      <c r="AX914">
        <v>45975</v>
      </c>
      <c r="AY914">
        <v>45975</v>
      </c>
      <c r="AZ914">
        <v>45994</v>
      </c>
      <c r="BA914">
        <v>45994</v>
      </c>
      <c r="BB914">
        <v>45994</v>
      </c>
      <c r="BC914">
        <v>45979</v>
      </c>
      <c r="BD914">
        <v>45979</v>
      </c>
      <c r="BE914">
        <v>45979</v>
      </c>
      <c r="BF914" t="s">
        <v>149</v>
      </c>
      <c r="BG914">
        <v>45993</v>
      </c>
      <c r="BH914">
        <v>45993</v>
      </c>
      <c r="BI914">
        <v>45993</v>
      </c>
      <c r="BJ914" t="s">
        <v>378</v>
      </c>
      <c r="BK914">
        <v>40</v>
      </c>
      <c r="BL914">
        <v>45997</v>
      </c>
      <c r="BM914">
        <v>45997</v>
      </c>
      <c r="BN914">
        <v>45997</v>
      </c>
      <c r="BO914">
        <v>45999</v>
      </c>
      <c r="BP914">
        <v>45999</v>
      </c>
      <c r="BQ914">
        <v>45999</v>
      </c>
      <c r="BR914">
        <v>46038</v>
      </c>
      <c r="BS914">
        <v>46038</v>
      </c>
      <c r="BT914">
        <v>46038</v>
      </c>
      <c r="BU914">
        <v>46038</v>
      </c>
      <c r="BV914">
        <v>46036</v>
      </c>
      <c r="BW914">
        <v>46036</v>
      </c>
      <c r="BX914" t="s">
        <v>1469</v>
      </c>
      <c r="BY914">
        <v>45988</v>
      </c>
      <c r="BZ914">
        <v>45988</v>
      </c>
      <c r="CI914">
        <v>46003</v>
      </c>
      <c r="CJ914">
        <v>46003</v>
      </c>
      <c r="CK914">
        <v>46003</v>
      </c>
      <c r="CN914" t="s">
        <v>113</v>
      </c>
      <c r="CO914" t="s">
        <v>113</v>
      </c>
      <c r="CP914" t="s">
        <v>113</v>
      </c>
      <c r="CQ914" t="s">
        <v>113</v>
      </c>
      <c r="CR914" t="s">
        <v>119</v>
      </c>
      <c r="CS914">
        <v>45964</v>
      </c>
      <c r="CT914" t="s">
        <v>151</v>
      </c>
      <c r="CU914" t="s">
        <v>113</v>
      </c>
      <c r="CV914" t="s">
        <v>113</v>
      </c>
      <c r="CW914" t="s">
        <v>113</v>
      </c>
      <c r="CX914" t="s">
        <v>113</v>
      </c>
      <c r="CY914" t="s">
        <v>3148</v>
      </c>
      <c r="CZ914" t="s">
        <v>153</v>
      </c>
    </row>
    <row r="915" spans="1:104" x14ac:dyDescent="0.3">
      <c r="A915" t="s">
        <v>5125</v>
      </c>
      <c r="B915" t="s">
        <v>5126</v>
      </c>
      <c r="C915" t="s">
        <v>107</v>
      </c>
      <c r="D915" t="s">
        <v>108</v>
      </c>
      <c r="F915" t="s">
        <v>5127</v>
      </c>
      <c r="G915" t="s">
        <v>133</v>
      </c>
      <c r="I915" t="s">
        <v>5128</v>
      </c>
      <c r="J915" t="s">
        <v>538</v>
      </c>
      <c r="K915" t="s">
        <v>113</v>
      </c>
      <c r="L915" t="s">
        <v>5129</v>
      </c>
      <c r="M915" t="s">
        <v>654</v>
      </c>
      <c r="P915" t="s">
        <v>113</v>
      </c>
      <c r="Q915" t="s">
        <v>116</v>
      </c>
      <c r="S915" t="s">
        <v>117</v>
      </c>
      <c r="T915" t="s">
        <v>113</v>
      </c>
      <c r="AD915" t="s">
        <v>113</v>
      </c>
      <c r="AG915" t="s">
        <v>119</v>
      </c>
      <c r="AI915" t="s">
        <v>119</v>
      </c>
      <c r="AJ915" t="s">
        <v>119</v>
      </c>
      <c r="BK915">
        <v>41</v>
      </c>
      <c r="CN915" t="s">
        <v>113</v>
      </c>
      <c r="CO915" t="s">
        <v>113</v>
      </c>
      <c r="CP915" t="s">
        <v>113</v>
      </c>
      <c r="CQ915" t="s">
        <v>113</v>
      </c>
      <c r="CR915" t="s">
        <v>113</v>
      </c>
      <c r="CS915" t="s">
        <v>113</v>
      </c>
      <c r="CT915" t="s">
        <v>113</v>
      </c>
      <c r="CU915" t="s">
        <v>113</v>
      </c>
      <c r="CV915" t="s">
        <v>113</v>
      </c>
      <c r="CW915" t="s">
        <v>113</v>
      </c>
      <c r="CX915" t="s">
        <v>113</v>
      </c>
      <c r="CY915" t="s">
        <v>119</v>
      </c>
      <c r="CZ915" t="s">
        <v>121</v>
      </c>
    </row>
    <row r="916" spans="1:104" x14ac:dyDescent="0.3">
      <c r="A916" t="s">
        <v>5130</v>
      </c>
      <c r="B916" t="s">
        <v>5131</v>
      </c>
      <c r="C916" t="s">
        <v>107</v>
      </c>
      <c r="D916" t="s">
        <v>108</v>
      </c>
      <c r="F916" t="s">
        <v>5132</v>
      </c>
      <c r="G916" t="s">
        <v>133</v>
      </c>
      <c r="I916" t="s">
        <v>5133</v>
      </c>
      <c r="J916" t="s">
        <v>5134</v>
      </c>
      <c r="K916" t="s">
        <v>161</v>
      </c>
      <c r="L916" t="s">
        <v>5135</v>
      </c>
      <c r="M916" t="s">
        <v>654</v>
      </c>
      <c r="P916" t="s">
        <v>113</v>
      </c>
      <c r="Q916" t="s">
        <v>116</v>
      </c>
      <c r="S916" t="s">
        <v>117</v>
      </c>
      <c r="T916" t="s">
        <v>113</v>
      </c>
      <c r="AD916" t="s">
        <v>113</v>
      </c>
      <c r="AG916" t="s">
        <v>119</v>
      </c>
      <c r="AI916" t="s">
        <v>119</v>
      </c>
      <c r="AJ916" t="s">
        <v>119</v>
      </c>
      <c r="BF916" t="s">
        <v>149</v>
      </c>
      <c r="BK916" t="s">
        <v>414</v>
      </c>
      <c r="CN916" t="s">
        <v>113</v>
      </c>
      <c r="CO916" t="s">
        <v>113</v>
      </c>
      <c r="CP916" t="s">
        <v>113</v>
      </c>
      <c r="CQ916" t="s">
        <v>113</v>
      </c>
      <c r="CR916" t="s">
        <v>113</v>
      </c>
      <c r="CS916" t="s">
        <v>113</v>
      </c>
      <c r="CT916" t="s">
        <v>113</v>
      </c>
      <c r="CU916" t="s">
        <v>113</v>
      </c>
      <c r="CV916" t="s">
        <v>113</v>
      </c>
      <c r="CW916" t="s">
        <v>113</v>
      </c>
      <c r="CX916" t="s">
        <v>113</v>
      </c>
      <c r="CY916" t="s">
        <v>119</v>
      </c>
      <c r="CZ916" t="s">
        <v>121</v>
      </c>
    </row>
    <row r="917" spans="1:104" x14ac:dyDescent="0.3">
      <c r="A917" t="s">
        <v>5136</v>
      </c>
      <c r="B917" t="s">
        <v>5137</v>
      </c>
      <c r="C917" t="s">
        <v>213</v>
      </c>
      <c r="D917" t="s">
        <v>529</v>
      </c>
      <c r="F917" t="s">
        <v>5138</v>
      </c>
      <c r="G917" t="s">
        <v>133</v>
      </c>
      <c r="I917" t="s">
        <v>5139</v>
      </c>
      <c r="J917" t="s">
        <v>538</v>
      </c>
      <c r="K917" t="s">
        <v>113</v>
      </c>
      <c r="L917" t="s">
        <v>5140</v>
      </c>
      <c r="M917" t="s">
        <v>654</v>
      </c>
      <c r="P917" t="s">
        <v>113</v>
      </c>
      <c r="Q917" t="s">
        <v>116</v>
      </c>
      <c r="S917" t="s">
        <v>117</v>
      </c>
      <c r="T917" t="s">
        <v>113</v>
      </c>
      <c r="AD917" t="s">
        <v>113</v>
      </c>
      <c r="AG917" t="s">
        <v>119</v>
      </c>
      <c r="AI917" t="s">
        <v>119</v>
      </c>
      <c r="AJ917" t="s">
        <v>119</v>
      </c>
      <c r="BK917" t="s">
        <v>5141</v>
      </c>
      <c r="CN917" t="s">
        <v>113</v>
      </c>
      <c r="CO917" t="s">
        <v>113</v>
      </c>
      <c r="CP917" t="s">
        <v>113</v>
      </c>
      <c r="CQ917" t="s">
        <v>113</v>
      </c>
      <c r="CR917" t="s">
        <v>113</v>
      </c>
      <c r="CS917" t="s">
        <v>113</v>
      </c>
      <c r="CT917" t="s">
        <v>113</v>
      </c>
      <c r="CU917" t="s">
        <v>113</v>
      </c>
      <c r="CV917" t="s">
        <v>113</v>
      </c>
      <c r="CW917" t="s">
        <v>113</v>
      </c>
      <c r="CX917" t="s">
        <v>113</v>
      </c>
      <c r="CY917" t="s">
        <v>119</v>
      </c>
      <c r="CZ917" t="s">
        <v>121</v>
      </c>
    </row>
    <row r="918" spans="1:104" x14ac:dyDescent="0.3">
      <c r="A918" t="s">
        <v>5142</v>
      </c>
      <c r="B918" t="s">
        <v>5143</v>
      </c>
      <c r="C918" t="s">
        <v>107</v>
      </c>
      <c r="D918" t="s">
        <v>108</v>
      </c>
      <c r="E918" t="s">
        <v>5144</v>
      </c>
      <c r="F918" t="s">
        <v>5145</v>
      </c>
      <c r="G918" t="s">
        <v>133</v>
      </c>
      <c r="I918" t="s">
        <v>5146</v>
      </c>
      <c r="J918" t="s">
        <v>1001</v>
      </c>
      <c r="K918" t="s">
        <v>113</v>
      </c>
      <c r="L918" t="s">
        <v>5147</v>
      </c>
      <c r="M918" t="s">
        <v>654</v>
      </c>
      <c r="P918" t="s">
        <v>113</v>
      </c>
      <c r="Q918" t="s">
        <v>116</v>
      </c>
      <c r="S918" t="s">
        <v>117</v>
      </c>
      <c r="T918" t="s">
        <v>113</v>
      </c>
      <c r="U918" t="s">
        <v>113</v>
      </c>
      <c r="AD918" t="s">
        <v>113</v>
      </c>
      <c r="AG918" t="s">
        <v>119</v>
      </c>
      <c r="AI918" t="s">
        <v>119</v>
      </c>
      <c r="AJ918" t="s">
        <v>119</v>
      </c>
      <c r="BF918" t="s">
        <v>149</v>
      </c>
      <c r="BK918" t="s">
        <v>474</v>
      </c>
      <c r="CN918" t="s">
        <v>113</v>
      </c>
      <c r="CO918" t="s">
        <v>113</v>
      </c>
      <c r="CP918" t="s">
        <v>113</v>
      </c>
      <c r="CQ918" t="s">
        <v>113</v>
      </c>
      <c r="CR918" t="s">
        <v>113</v>
      </c>
      <c r="CS918" t="s">
        <v>113</v>
      </c>
      <c r="CT918" t="s">
        <v>113</v>
      </c>
      <c r="CU918" t="s">
        <v>113</v>
      </c>
      <c r="CV918" t="s">
        <v>113</v>
      </c>
      <c r="CW918" t="s">
        <v>113</v>
      </c>
      <c r="CX918" t="s">
        <v>113</v>
      </c>
      <c r="CY918" t="s">
        <v>119</v>
      </c>
      <c r="CZ918" t="s">
        <v>121</v>
      </c>
    </row>
    <row r="919" spans="1:104" x14ac:dyDescent="0.3">
      <c r="A919" t="s">
        <v>5148</v>
      </c>
      <c r="B919" t="s">
        <v>5149</v>
      </c>
      <c r="C919" t="s">
        <v>2959</v>
      </c>
      <c r="D919" t="s">
        <v>108</v>
      </c>
      <c r="E919" t="s">
        <v>5150</v>
      </c>
      <c r="F919" t="s">
        <v>5151</v>
      </c>
      <c r="G919" t="s">
        <v>133</v>
      </c>
      <c r="I919" t="s">
        <v>5152</v>
      </c>
      <c r="J919" t="s">
        <v>1001</v>
      </c>
      <c r="K919" t="s">
        <v>113</v>
      </c>
      <c r="L919" t="s">
        <v>685</v>
      </c>
      <c r="M919" t="s">
        <v>686</v>
      </c>
      <c r="P919" t="s">
        <v>113</v>
      </c>
      <c r="Q919" t="s">
        <v>116</v>
      </c>
      <c r="S919" t="s">
        <v>117</v>
      </c>
      <c r="T919" t="s">
        <v>113</v>
      </c>
      <c r="U919" t="s">
        <v>113</v>
      </c>
      <c r="AD919" t="s">
        <v>113</v>
      </c>
      <c r="AG919" t="s">
        <v>119</v>
      </c>
      <c r="AI919" t="s">
        <v>119</v>
      </c>
      <c r="AJ919" t="s">
        <v>119</v>
      </c>
      <c r="BF919" t="s">
        <v>149</v>
      </c>
      <c r="BK919" t="s">
        <v>889</v>
      </c>
      <c r="CN919" t="s">
        <v>113</v>
      </c>
      <c r="CO919" t="s">
        <v>113</v>
      </c>
      <c r="CP919" t="s">
        <v>113</v>
      </c>
      <c r="CQ919" t="s">
        <v>113</v>
      </c>
      <c r="CR919" t="s">
        <v>113</v>
      </c>
      <c r="CS919" t="s">
        <v>113</v>
      </c>
      <c r="CT919" t="s">
        <v>113</v>
      </c>
      <c r="CU919" t="s">
        <v>113</v>
      </c>
      <c r="CV919" t="s">
        <v>113</v>
      </c>
      <c r="CW919" t="s">
        <v>113</v>
      </c>
      <c r="CX919" t="s">
        <v>113</v>
      </c>
      <c r="CY919" t="s">
        <v>119</v>
      </c>
      <c r="CZ919" t="s">
        <v>121</v>
      </c>
    </row>
    <row r="920" spans="1:104" x14ac:dyDescent="0.3">
      <c r="A920" t="s">
        <v>5153</v>
      </c>
      <c r="B920" t="s">
        <v>5154</v>
      </c>
      <c r="C920" t="s">
        <v>2963</v>
      </c>
      <c r="D920" t="s">
        <v>108</v>
      </c>
      <c r="E920" t="s">
        <v>5155</v>
      </c>
      <c r="F920" t="s">
        <v>5156</v>
      </c>
      <c r="G920" t="s">
        <v>133</v>
      </c>
      <c r="I920" t="s">
        <v>5157</v>
      </c>
      <c r="J920" t="s">
        <v>5158</v>
      </c>
      <c r="K920" t="s">
        <v>113</v>
      </c>
      <c r="L920" t="s">
        <v>5159</v>
      </c>
      <c r="M920" t="s">
        <v>686</v>
      </c>
      <c r="P920" t="s">
        <v>113</v>
      </c>
      <c r="Q920" t="s">
        <v>116</v>
      </c>
      <c r="S920" t="s">
        <v>117</v>
      </c>
      <c r="T920" t="s">
        <v>113</v>
      </c>
      <c r="U920" t="s">
        <v>113</v>
      </c>
      <c r="AD920" t="s">
        <v>113</v>
      </c>
      <c r="AG920" t="s">
        <v>119</v>
      </c>
      <c r="AI920" t="s">
        <v>119</v>
      </c>
      <c r="AJ920" t="s">
        <v>119</v>
      </c>
      <c r="CN920" t="s">
        <v>113</v>
      </c>
      <c r="CO920" t="s">
        <v>113</v>
      </c>
      <c r="CP920" t="s">
        <v>113</v>
      </c>
      <c r="CQ920" t="s">
        <v>113</v>
      </c>
      <c r="CR920" t="s">
        <v>113</v>
      </c>
      <c r="CS920" t="s">
        <v>113</v>
      </c>
      <c r="CT920" t="s">
        <v>113</v>
      </c>
      <c r="CU920" t="s">
        <v>113</v>
      </c>
      <c r="CV920" t="s">
        <v>113</v>
      </c>
      <c r="CW920" t="s">
        <v>113</v>
      </c>
      <c r="CX920" t="s">
        <v>113</v>
      </c>
      <c r="CY920" t="s">
        <v>119</v>
      </c>
      <c r="CZ920" t="s">
        <v>121</v>
      </c>
    </row>
    <row r="921" spans="1:104" x14ac:dyDescent="0.3">
      <c r="A921" t="s">
        <v>5160</v>
      </c>
      <c r="B921" t="s">
        <v>5161</v>
      </c>
      <c r="C921" t="s">
        <v>1312</v>
      </c>
      <c r="D921" t="s">
        <v>108</v>
      </c>
      <c r="F921" t="s">
        <v>5162</v>
      </c>
      <c r="G921" t="s">
        <v>133</v>
      </c>
      <c r="I921" t="s">
        <v>5163</v>
      </c>
      <c r="J921" t="s">
        <v>249</v>
      </c>
      <c r="K921" t="s">
        <v>249</v>
      </c>
      <c r="L921" t="s">
        <v>5164</v>
      </c>
      <c r="M921" t="s">
        <v>686</v>
      </c>
      <c r="P921">
        <v>46149</v>
      </c>
      <c r="Q921" t="s">
        <v>140</v>
      </c>
      <c r="R921">
        <v>46150</v>
      </c>
      <c r="S921" t="s">
        <v>141</v>
      </c>
      <c r="T921" t="s">
        <v>1422</v>
      </c>
      <c r="U921" t="s">
        <v>249</v>
      </c>
      <c r="V921" t="s">
        <v>143</v>
      </c>
      <c r="W921" t="s">
        <v>148</v>
      </c>
      <c r="X921" t="s">
        <v>148</v>
      </c>
      <c r="Y921" t="s">
        <v>148</v>
      </c>
      <c r="Z921" t="s">
        <v>148</v>
      </c>
      <c r="AA921" t="s">
        <v>148</v>
      </c>
      <c r="AB921" t="s">
        <v>375</v>
      </c>
      <c r="AC921" t="s">
        <v>113</v>
      </c>
      <c r="AD921" t="s">
        <v>376</v>
      </c>
      <c r="AE921">
        <v>46161</v>
      </c>
      <c r="AF921">
        <v>46162</v>
      </c>
      <c r="AG921">
        <v>46162</v>
      </c>
      <c r="AH921">
        <v>46162</v>
      </c>
      <c r="AI921">
        <v>46163</v>
      </c>
      <c r="AJ921">
        <v>46163</v>
      </c>
      <c r="AK921">
        <v>46161</v>
      </c>
      <c r="AL921">
        <v>46162</v>
      </c>
      <c r="AM921">
        <v>46162</v>
      </c>
      <c r="AN921">
        <v>46162</v>
      </c>
      <c r="AO921">
        <v>46163</v>
      </c>
      <c r="AP921">
        <v>46163</v>
      </c>
      <c r="AQ921" t="s">
        <v>148</v>
      </c>
      <c r="AR921" t="s">
        <v>113</v>
      </c>
      <c r="AS921" t="s">
        <v>113</v>
      </c>
      <c r="AT921">
        <v>46156</v>
      </c>
      <c r="AU921">
        <v>46156</v>
      </c>
      <c r="AV921">
        <v>46156</v>
      </c>
      <c r="AW921">
        <v>46156</v>
      </c>
      <c r="AX921">
        <v>46156</v>
      </c>
      <c r="AY921">
        <v>46156</v>
      </c>
      <c r="AZ921">
        <v>46162</v>
      </c>
      <c r="BA921">
        <v>46162</v>
      </c>
      <c r="BC921">
        <v>46157</v>
      </c>
      <c r="BD921">
        <v>46157</v>
      </c>
      <c r="BE921">
        <v>46157</v>
      </c>
      <c r="BF921" t="s">
        <v>249</v>
      </c>
      <c r="BG921">
        <v>46160</v>
      </c>
      <c r="BH921">
        <v>46162</v>
      </c>
      <c r="BI921">
        <v>46162</v>
      </c>
      <c r="BJ921" t="s">
        <v>249</v>
      </c>
      <c r="BK921" t="s">
        <v>113</v>
      </c>
      <c r="BL921">
        <v>46164</v>
      </c>
      <c r="BM921">
        <v>46165</v>
      </c>
      <c r="BN921">
        <v>46165</v>
      </c>
      <c r="BO921">
        <v>46167</v>
      </c>
      <c r="BP921">
        <v>46167</v>
      </c>
      <c r="BQ921">
        <v>46167</v>
      </c>
      <c r="BR921">
        <v>46171</v>
      </c>
      <c r="BS921">
        <v>46172</v>
      </c>
      <c r="BT921">
        <v>46172</v>
      </c>
      <c r="BU921">
        <v>46171</v>
      </c>
      <c r="BV921">
        <v>46172</v>
      </c>
      <c r="BW921">
        <v>46172</v>
      </c>
      <c r="BX921" t="s">
        <v>5165</v>
      </c>
      <c r="CF921">
        <v>0</v>
      </c>
      <c r="CG921">
        <v>800</v>
      </c>
      <c r="CN921" t="s">
        <v>113</v>
      </c>
      <c r="CO921" t="s">
        <v>113</v>
      </c>
      <c r="CP921" t="s">
        <v>113</v>
      </c>
      <c r="CQ921" t="s">
        <v>113</v>
      </c>
      <c r="CR921" t="s">
        <v>113</v>
      </c>
      <c r="CS921" t="s">
        <v>113</v>
      </c>
      <c r="CT921" t="s">
        <v>113</v>
      </c>
      <c r="CU921" t="s">
        <v>113</v>
      </c>
      <c r="CV921" t="s">
        <v>113</v>
      </c>
      <c r="CW921" t="s">
        <v>113</v>
      </c>
      <c r="CX921" t="s">
        <v>113</v>
      </c>
      <c r="CY921" t="s">
        <v>119</v>
      </c>
      <c r="CZ921" t="s">
        <v>121</v>
      </c>
    </row>
    <row r="922" spans="1:104" x14ac:dyDescent="0.3">
      <c r="A922" t="s">
        <v>5166</v>
      </c>
      <c r="B922" t="s">
        <v>5167</v>
      </c>
      <c r="C922" t="s">
        <v>107</v>
      </c>
      <c r="D922" t="s">
        <v>108</v>
      </c>
      <c r="F922" t="s">
        <v>5168</v>
      </c>
      <c r="G922" t="s">
        <v>133</v>
      </c>
      <c r="I922" t="s">
        <v>5169</v>
      </c>
      <c r="J922" t="s">
        <v>456</v>
      </c>
      <c r="K922" t="s">
        <v>113</v>
      </c>
      <c r="L922" t="s">
        <v>5170</v>
      </c>
      <c r="M922" t="s">
        <v>686</v>
      </c>
      <c r="P922" t="s">
        <v>113</v>
      </c>
      <c r="Q922" t="s">
        <v>116</v>
      </c>
      <c r="S922" t="s">
        <v>117</v>
      </c>
      <c r="T922" t="s">
        <v>113</v>
      </c>
      <c r="AD922" t="s">
        <v>113</v>
      </c>
      <c r="AG922" t="s">
        <v>119</v>
      </c>
      <c r="AI922" t="s">
        <v>119</v>
      </c>
      <c r="AJ922" t="s">
        <v>119</v>
      </c>
      <c r="BK922">
        <v>50</v>
      </c>
      <c r="CN922" t="s">
        <v>113</v>
      </c>
      <c r="CO922" t="s">
        <v>113</v>
      </c>
      <c r="CP922" t="s">
        <v>113</v>
      </c>
      <c r="CQ922" t="s">
        <v>113</v>
      </c>
      <c r="CR922" t="s">
        <v>113</v>
      </c>
      <c r="CS922" t="s">
        <v>113</v>
      </c>
      <c r="CT922" t="s">
        <v>113</v>
      </c>
      <c r="CU922" t="s">
        <v>113</v>
      </c>
      <c r="CV922" t="s">
        <v>113</v>
      </c>
      <c r="CW922" t="s">
        <v>113</v>
      </c>
      <c r="CX922" t="s">
        <v>113</v>
      </c>
      <c r="CY922" t="s">
        <v>119</v>
      </c>
      <c r="CZ922" t="s">
        <v>121</v>
      </c>
    </row>
    <row r="923" spans="1:104" x14ac:dyDescent="0.3">
      <c r="A923" t="s">
        <v>5171</v>
      </c>
      <c r="B923" t="s">
        <v>5172</v>
      </c>
      <c r="C923" t="s">
        <v>797</v>
      </c>
      <c r="D923" t="s">
        <v>108</v>
      </c>
      <c r="E923" t="s">
        <v>5173</v>
      </c>
      <c r="F923" t="s">
        <v>5174</v>
      </c>
      <c r="G923" t="s">
        <v>133</v>
      </c>
      <c r="I923" t="s">
        <v>5175</v>
      </c>
      <c r="J923" t="s">
        <v>1020</v>
      </c>
      <c r="K923" t="s">
        <v>113</v>
      </c>
      <c r="L923" t="s">
        <v>5176</v>
      </c>
      <c r="M923" t="s">
        <v>3277</v>
      </c>
      <c r="P923" t="s">
        <v>113</v>
      </c>
      <c r="Q923" t="s">
        <v>116</v>
      </c>
      <c r="S923" t="s">
        <v>117</v>
      </c>
      <c r="T923" t="s">
        <v>113</v>
      </c>
      <c r="U923" t="s">
        <v>113</v>
      </c>
      <c r="AD923" t="s">
        <v>113</v>
      </c>
      <c r="AG923" t="s">
        <v>119</v>
      </c>
      <c r="AI923" t="s">
        <v>119</v>
      </c>
      <c r="AJ923" t="s">
        <v>119</v>
      </c>
      <c r="BK923" t="s">
        <v>474</v>
      </c>
      <c r="CN923" t="s">
        <v>113</v>
      </c>
      <c r="CO923" t="s">
        <v>113</v>
      </c>
      <c r="CP923" t="s">
        <v>113</v>
      </c>
      <c r="CQ923" t="s">
        <v>113</v>
      </c>
      <c r="CR923" t="s">
        <v>113</v>
      </c>
      <c r="CS923" t="s">
        <v>113</v>
      </c>
      <c r="CT923" t="s">
        <v>113</v>
      </c>
      <c r="CU923" t="s">
        <v>113</v>
      </c>
      <c r="CV923" t="s">
        <v>113</v>
      </c>
      <c r="CW923" t="s">
        <v>113</v>
      </c>
      <c r="CX923" t="s">
        <v>113</v>
      </c>
      <c r="CY923" t="s">
        <v>119</v>
      </c>
      <c r="CZ923" t="s">
        <v>121</v>
      </c>
    </row>
    <row r="924" spans="1:104" x14ac:dyDescent="0.3">
      <c r="A924" t="s">
        <v>5177</v>
      </c>
      <c r="B924" t="s">
        <v>5178</v>
      </c>
      <c r="C924" t="s">
        <v>107</v>
      </c>
      <c r="D924" t="s">
        <v>108</v>
      </c>
      <c r="E924" t="s">
        <v>5179</v>
      </c>
      <c r="F924" t="s">
        <v>5180</v>
      </c>
      <c r="G924" t="s">
        <v>133</v>
      </c>
      <c r="I924" t="s">
        <v>5181</v>
      </c>
      <c r="J924" t="s">
        <v>1020</v>
      </c>
      <c r="K924" t="s">
        <v>113</v>
      </c>
      <c r="L924" t="s">
        <v>5182</v>
      </c>
      <c r="M924" t="s">
        <v>3277</v>
      </c>
      <c r="P924" t="s">
        <v>113</v>
      </c>
      <c r="Q924" t="s">
        <v>116</v>
      </c>
      <c r="S924" t="s">
        <v>117</v>
      </c>
      <c r="T924" t="s">
        <v>113</v>
      </c>
      <c r="U924" t="s">
        <v>113</v>
      </c>
      <c r="AD924" t="s">
        <v>113</v>
      </c>
      <c r="AG924" t="s">
        <v>119</v>
      </c>
      <c r="AI924" t="s">
        <v>119</v>
      </c>
      <c r="AJ924" t="s">
        <v>119</v>
      </c>
      <c r="BF924" t="s">
        <v>149</v>
      </c>
      <c r="BK924" t="s">
        <v>474</v>
      </c>
      <c r="CN924" t="s">
        <v>113</v>
      </c>
      <c r="CO924" t="s">
        <v>113</v>
      </c>
      <c r="CP924" t="s">
        <v>113</v>
      </c>
      <c r="CQ924" t="s">
        <v>113</v>
      </c>
      <c r="CR924" t="s">
        <v>113</v>
      </c>
      <c r="CS924" t="s">
        <v>113</v>
      </c>
      <c r="CT924" t="s">
        <v>113</v>
      </c>
      <c r="CU924" t="s">
        <v>113</v>
      </c>
      <c r="CV924" t="s">
        <v>113</v>
      </c>
      <c r="CW924" t="s">
        <v>113</v>
      </c>
      <c r="CX924" t="s">
        <v>113</v>
      </c>
      <c r="CY924" t="s">
        <v>119</v>
      </c>
      <c r="CZ924" t="s">
        <v>121</v>
      </c>
    </row>
    <row r="925" spans="1:104" x14ac:dyDescent="0.3">
      <c r="A925" t="s">
        <v>5183</v>
      </c>
      <c r="B925" t="s">
        <v>5184</v>
      </c>
      <c r="D925" t="s">
        <v>108</v>
      </c>
      <c r="F925" t="s">
        <v>5185</v>
      </c>
      <c r="G925" t="s">
        <v>133</v>
      </c>
      <c r="I925" t="s">
        <v>5186</v>
      </c>
      <c r="J925" t="s">
        <v>5187</v>
      </c>
      <c r="K925" t="s">
        <v>161</v>
      </c>
      <c r="L925" t="s">
        <v>5188</v>
      </c>
      <c r="M925" t="s">
        <v>115</v>
      </c>
      <c r="P925" t="s">
        <v>113</v>
      </c>
      <c r="Q925" t="s">
        <v>116</v>
      </c>
      <c r="S925" t="s">
        <v>117</v>
      </c>
      <c r="T925" t="s">
        <v>113</v>
      </c>
      <c r="AD925" t="s">
        <v>113</v>
      </c>
      <c r="AG925" t="s">
        <v>119</v>
      </c>
      <c r="AI925" t="s">
        <v>119</v>
      </c>
      <c r="AJ925" t="s">
        <v>119</v>
      </c>
      <c r="BK925">
        <v>50</v>
      </c>
      <c r="BP925">
        <v>3</v>
      </c>
      <c r="CN925" t="s">
        <v>113</v>
      </c>
      <c r="CO925" t="s">
        <v>113</v>
      </c>
      <c r="CP925" t="s">
        <v>113</v>
      </c>
      <c r="CQ925" t="s">
        <v>113</v>
      </c>
      <c r="CR925" t="s">
        <v>113</v>
      </c>
      <c r="CS925" t="s">
        <v>113</v>
      </c>
      <c r="CT925" t="s">
        <v>113</v>
      </c>
      <c r="CU925" t="s">
        <v>113</v>
      </c>
      <c r="CV925" t="s">
        <v>113</v>
      </c>
      <c r="CW925" t="s">
        <v>113</v>
      </c>
      <c r="CX925" t="s">
        <v>113</v>
      </c>
      <c r="CY925" t="s">
        <v>119</v>
      </c>
      <c r="CZ925" t="s">
        <v>121</v>
      </c>
    </row>
    <row r="926" spans="1:104" x14ac:dyDescent="0.3">
      <c r="A926" t="s">
        <v>5189</v>
      </c>
      <c r="B926" t="s">
        <v>5190</v>
      </c>
      <c r="D926" t="s">
        <v>108</v>
      </c>
      <c r="F926" t="s">
        <v>5191</v>
      </c>
      <c r="G926" t="s">
        <v>133</v>
      </c>
      <c r="I926" t="s">
        <v>5186</v>
      </c>
      <c r="J926" t="s">
        <v>5187</v>
      </c>
      <c r="K926" t="s">
        <v>161</v>
      </c>
      <c r="L926" t="s">
        <v>5188</v>
      </c>
      <c r="M926" t="s">
        <v>115</v>
      </c>
      <c r="P926" t="s">
        <v>113</v>
      </c>
      <c r="Q926" t="s">
        <v>116</v>
      </c>
      <c r="S926" t="s">
        <v>117</v>
      </c>
      <c r="T926" t="s">
        <v>113</v>
      </c>
      <c r="AD926" t="s">
        <v>113</v>
      </c>
      <c r="AG926" t="s">
        <v>119</v>
      </c>
      <c r="AI926" t="s">
        <v>119</v>
      </c>
      <c r="AJ926" t="s">
        <v>119</v>
      </c>
      <c r="BK926">
        <v>50</v>
      </c>
      <c r="BP926">
        <v>3</v>
      </c>
      <c r="CN926" t="s">
        <v>113</v>
      </c>
      <c r="CO926" t="s">
        <v>113</v>
      </c>
      <c r="CP926" t="s">
        <v>113</v>
      </c>
      <c r="CQ926" t="s">
        <v>113</v>
      </c>
      <c r="CR926" t="s">
        <v>113</v>
      </c>
      <c r="CS926" t="s">
        <v>113</v>
      </c>
      <c r="CT926" t="s">
        <v>113</v>
      </c>
      <c r="CU926" t="s">
        <v>113</v>
      </c>
      <c r="CV926" t="s">
        <v>113</v>
      </c>
      <c r="CW926" t="s">
        <v>113</v>
      </c>
      <c r="CX926" t="s">
        <v>113</v>
      </c>
      <c r="CY926" t="s">
        <v>119</v>
      </c>
      <c r="CZ926" t="s">
        <v>121</v>
      </c>
    </row>
    <row r="927" spans="1:104" x14ac:dyDescent="0.3">
      <c r="A927" t="s">
        <v>5192</v>
      </c>
      <c r="B927" t="s">
        <v>5193</v>
      </c>
      <c r="D927" t="s">
        <v>108</v>
      </c>
      <c r="F927" t="s">
        <v>5194</v>
      </c>
      <c r="G927" t="s">
        <v>133</v>
      </c>
      <c r="I927" t="s">
        <v>5186</v>
      </c>
      <c r="J927" t="s">
        <v>5187</v>
      </c>
      <c r="K927" t="s">
        <v>161</v>
      </c>
      <c r="L927" t="s">
        <v>5188</v>
      </c>
      <c r="M927" t="s">
        <v>115</v>
      </c>
      <c r="P927" t="s">
        <v>113</v>
      </c>
      <c r="Q927" t="s">
        <v>116</v>
      </c>
      <c r="S927" t="s">
        <v>117</v>
      </c>
      <c r="T927" t="s">
        <v>113</v>
      </c>
      <c r="AD927" t="s">
        <v>113</v>
      </c>
      <c r="AG927" t="s">
        <v>119</v>
      </c>
      <c r="AI927" t="s">
        <v>119</v>
      </c>
      <c r="AJ927" t="s">
        <v>119</v>
      </c>
      <c r="BK927">
        <v>50</v>
      </c>
      <c r="BP927">
        <v>3</v>
      </c>
      <c r="CN927" t="s">
        <v>113</v>
      </c>
      <c r="CO927" t="s">
        <v>113</v>
      </c>
      <c r="CP927" t="s">
        <v>113</v>
      </c>
      <c r="CQ927" t="s">
        <v>113</v>
      </c>
      <c r="CR927" t="s">
        <v>113</v>
      </c>
      <c r="CS927" t="s">
        <v>113</v>
      </c>
      <c r="CT927" t="s">
        <v>113</v>
      </c>
      <c r="CU927" t="s">
        <v>113</v>
      </c>
      <c r="CV927" t="s">
        <v>113</v>
      </c>
      <c r="CW927" t="s">
        <v>113</v>
      </c>
      <c r="CX927" t="s">
        <v>113</v>
      </c>
      <c r="CY927" t="s">
        <v>119</v>
      </c>
      <c r="CZ927" t="s">
        <v>121</v>
      </c>
    </row>
    <row r="928" spans="1:104" x14ac:dyDescent="0.3">
      <c r="A928" t="s">
        <v>5195</v>
      </c>
      <c r="B928" t="s">
        <v>5196</v>
      </c>
      <c r="C928" t="s">
        <v>107</v>
      </c>
      <c r="D928" t="s">
        <v>108</v>
      </c>
      <c r="F928" t="s">
        <v>5197</v>
      </c>
      <c r="G928" t="s">
        <v>133</v>
      </c>
      <c r="I928" t="s">
        <v>5198</v>
      </c>
      <c r="J928" t="s">
        <v>1123</v>
      </c>
      <c r="K928" t="s">
        <v>161</v>
      </c>
      <c r="L928" t="s">
        <v>5199</v>
      </c>
      <c r="M928" t="s">
        <v>115</v>
      </c>
      <c r="N928">
        <v>2</v>
      </c>
      <c r="O928" t="s">
        <v>5200</v>
      </c>
      <c r="P928">
        <v>46077</v>
      </c>
      <c r="Q928" t="s">
        <v>140</v>
      </c>
      <c r="R928">
        <v>46078</v>
      </c>
      <c r="S928" t="s">
        <v>141</v>
      </c>
      <c r="T928" t="s">
        <v>2901</v>
      </c>
      <c r="U928" t="s">
        <v>112</v>
      </c>
      <c r="V928" t="s">
        <v>143</v>
      </c>
      <c r="W928" t="s">
        <v>144</v>
      </c>
      <c r="X928" t="s">
        <v>144</v>
      </c>
      <c r="Y928" t="s">
        <v>144</v>
      </c>
      <c r="Z928" t="s">
        <v>144</v>
      </c>
      <c r="AA928" t="s">
        <v>144</v>
      </c>
      <c r="AB928" t="s">
        <v>180</v>
      </c>
      <c r="AC928" t="s">
        <v>146</v>
      </c>
      <c r="AD928" t="s">
        <v>181</v>
      </c>
      <c r="AE928">
        <v>46091</v>
      </c>
      <c r="AF928">
        <v>46091</v>
      </c>
      <c r="AG928">
        <v>46091</v>
      </c>
      <c r="AH928">
        <v>46093</v>
      </c>
      <c r="AI928">
        <v>46098</v>
      </c>
      <c r="AJ928">
        <v>46098</v>
      </c>
      <c r="AK928">
        <v>46091</v>
      </c>
      <c r="AL928">
        <v>46092</v>
      </c>
      <c r="AM928">
        <v>46092</v>
      </c>
      <c r="AN928">
        <v>46093</v>
      </c>
      <c r="AO928">
        <v>46102</v>
      </c>
      <c r="AP928">
        <v>46102</v>
      </c>
      <c r="AT928">
        <v>46090</v>
      </c>
      <c r="AU928">
        <v>46091</v>
      </c>
      <c r="AV928">
        <v>46091</v>
      </c>
      <c r="AW928">
        <v>46090</v>
      </c>
      <c r="AX928">
        <v>46091</v>
      </c>
      <c r="AY928">
        <v>46091</v>
      </c>
      <c r="AZ928">
        <v>46101</v>
      </c>
      <c r="BA928">
        <v>46101</v>
      </c>
      <c r="BB928">
        <v>46101</v>
      </c>
      <c r="BC928">
        <v>46092</v>
      </c>
      <c r="BD928">
        <v>46094</v>
      </c>
      <c r="BE928">
        <v>46094</v>
      </c>
      <c r="BF928" t="s">
        <v>149</v>
      </c>
      <c r="BG928">
        <v>46095</v>
      </c>
      <c r="BH928">
        <v>46100</v>
      </c>
      <c r="BI928">
        <v>46100</v>
      </c>
      <c r="BJ928" t="s">
        <v>180</v>
      </c>
      <c r="BK928">
        <v>50</v>
      </c>
      <c r="BL928">
        <v>46101</v>
      </c>
      <c r="BM928">
        <v>46104</v>
      </c>
      <c r="BN928">
        <v>46104</v>
      </c>
      <c r="BO928">
        <v>46103</v>
      </c>
      <c r="BP928">
        <v>46105</v>
      </c>
      <c r="BQ928">
        <v>46105</v>
      </c>
      <c r="BR928">
        <v>46109</v>
      </c>
      <c r="BS928">
        <v>46112</v>
      </c>
      <c r="BT928">
        <v>46112</v>
      </c>
      <c r="BU928">
        <v>46107</v>
      </c>
      <c r="BV928">
        <v>46110</v>
      </c>
      <c r="BW928">
        <v>46110</v>
      </c>
      <c r="BX928" t="s">
        <v>5201</v>
      </c>
      <c r="CN928" t="s">
        <v>113</v>
      </c>
      <c r="CO928" t="s">
        <v>113</v>
      </c>
      <c r="CP928" t="s">
        <v>113</v>
      </c>
      <c r="CQ928" t="s">
        <v>113</v>
      </c>
      <c r="CR928" t="s">
        <v>119</v>
      </c>
      <c r="CS928">
        <v>46077</v>
      </c>
      <c r="CT928" t="s">
        <v>151</v>
      </c>
      <c r="CU928" t="s">
        <v>113</v>
      </c>
      <c r="CV928" t="s">
        <v>113</v>
      </c>
      <c r="CW928" t="s">
        <v>113</v>
      </c>
      <c r="CX928" t="s">
        <v>113</v>
      </c>
      <c r="CY928" t="s">
        <v>3834</v>
      </c>
      <c r="CZ928" t="s">
        <v>153</v>
      </c>
    </row>
    <row r="929" spans="1:104" x14ac:dyDescent="0.3">
      <c r="A929" t="s">
        <v>5202</v>
      </c>
      <c r="B929" t="s">
        <v>5203</v>
      </c>
      <c r="C929" t="s">
        <v>213</v>
      </c>
      <c r="D929" t="s">
        <v>108</v>
      </c>
      <c r="E929" t="s">
        <v>5204</v>
      </c>
      <c r="F929" t="s">
        <v>5205</v>
      </c>
      <c r="G929" t="s">
        <v>133</v>
      </c>
      <c r="I929" t="s">
        <v>5206</v>
      </c>
      <c r="J929" t="s">
        <v>5158</v>
      </c>
      <c r="K929" t="s">
        <v>113</v>
      </c>
      <c r="L929" t="s">
        <v>5207</v>
      </c>
      <c r="M929" t="s">
        <v>115</v>
      </c>
      <c r="P929" t="s">
        <v>113</v>
      </c>
      <c r="Q929" t="s">
        <v>116</v>
      </c>
      <c r="S929" t="s">
        <v>117</v>
      </c>
      <c r="T929" t="s">
        <v>113</v>
      </c>
      <c r="U929" t="s">
        <v>113</v>
      </c>
      <c r="AD929" t="s">
        <v>113</v>
      </c>
      <c r="AG929" t="s">
        <v>119</v>
      </c>
      <c r="AI929" t="s">
        <v>119</v>
      </c>
      <c r="AJ929" t="s">
        <v>119</v>
      </c>
      <c r="BK929" t="s">
        <v>889</v>
      </c>
      <c r="CN929" t="s">
        <v>113</v>
      </c>
      <c r="CO929" t="s">
        <v>113</v>
      </c>
      <c r="CP929" t="s">
        <v>113</v>
      </c>
      <c r="CQ929" t="s">
        <v>113</v>
      </c>
      <c r="CR929" t="s">
        <v>113</v>
      </c>
      <c r="CS929" t="s">
        <v>113</v>
      </c>
      <c r="CT929" t="s">
        <v>113</v>
      </c>
      <c r="CU929" t="s">
        <v>113</v>
      </c>
      <c r="CV929" t="s">
        <v>113</v>
      </c>
      <c r="CW929" t="s">
        <v>113</v>
      </c>
      <c r="CX929" t="s">
        <v>113</v>
      </c>
      <c r="CY929" t="s">
        <v>119</v>
      </c>
      <c r="CZ929" t="s">
        <v>121</v>
      </c>
    </row>
    <row r="930" spans="1:104" x14ac:dyDescent="0.3">
      <c r="A930" t="s">
        <v>5208</v>
      </c>
      <c r="B930" t="s">
        <v>5209</v>
      </c>
      <c r="C930" t="s">
        <v>124</v>
      </c>
      <c r="D930" t="s">
        <v>108</v>
      </c>
      <c r="F930" t="s">
        <v>5210</v>
      </c>
      <c r="G930" t="s">
        <v>133</v>
      </c>
      <c r="I930" t="s">
        <v>5211</v>
      </c>
      <c r="J930" t="s">
        <v>5212</v>
      </c>
      <c r="K930" t="s">
        <v>161</v>
      </c>
      <c r="L930" t="s">
        <v>5213</v>
      </c>
      <c r="M930" t="s">
        <v>115</v>
      </c>
      <c r="N930">
        <v>3</v>
      </c>
      <c r="O930" t="s">
        <v>5214</v>
      </c>
      <c r="P930">
        <v>46079</v>
      </c>
      <c r="Q930" t="s">
        <v>140</v>
      </c>
      <c r="R930">
        <v>46080</v>
      </c>
      <c r="S930" t="s">
        <v>252</v>
      </c>
      <c r="T930" t="s">
        <v>2901</v>
      </c>
      <c r="U930" t="s">
        <v>112</v>
      </c>
      <c r="V930" t="s">
        <v>143</v>
      </c>
      <c r="W930" t="s">
        <v>144</v>
      </c>
      <c r="X930" t="s">
        <v>144</v>
      </c>
      <c r="Y930" t="s">
        <v>144</v>
      </c>
      <c r="Z930" t="s">
        <v>144</v>
      </c>
      <c r="AA930" t="s">
        <v>144</v>
      </c>
      <c r="AB930" t="s">
        <v>1322</v>
      </c>
      <c r="AC930" t="s">
        <v>146</v>
      </c>
      <c r="AD930" t="s">
        <v>376</v>
      </c>
      <c r="AE930">
        <v>46085</v>
      </c>
      <c r="AF930">
        <v>46085</v>
      </c>
      <c r="AG930">
        <v>46085</v>
      </c>
      <c r="AH930">
        <v>46090</v>
      </c>
      <c r="AI930">
        <v>46087</v>
      </c>
      <c r="AJ930">
        <v>46087</v>
      </c>
      <c r="AK930">
        <v>46085</v>
      </c>
      <c r="AL930">
        <v>46085</v>
      </c>
      <c r="AM930">
        <v>46085</v>
      </c>
      <c r="AN930">
        <v>46087</v>
      </c>
      <c r="AO930">
        <v>46087</v>
      </c>
      <c r="AP930">
        <v>46087</v>
      </c>
      <c r="AQ930" t="s">
        <v>148</v>
      </c>
      <c r="AR930" t="s">
        <v>113</v>
      </c>
      <c r="AS930" t="s">
        <v>113</v>
      </c>
      <c r="AT930">
        <v>46091</v>
      </c>
      <c r="AU930">
        <v>46090</v>
      </c>
      <c r="AV930">
        <v>46090</v>
      </c>
      <c r="AW930">
        <v>46091</v>
      </c>
      <c r="AX930">
        <v>46090</v>
      </c>
      <c r="AY930">
        <v>46090</v>
      </c>
      <c r="AZ930">
        <v>46101</v>
      </c>
      <c r="BA930">
        <v>46092</v>
      </c>
      <c r="BB930">
        <v>46092</v>
      </c>
      <c r="BC930">
        <v>46091</v>
      </c>
      <c r="BD930">
        <v>46093</v>
      </c>
      <c r="BE930">
        <v>46093</v>
      </c>
      <c r="BF930" t="s">
        <v>395</v>
      </c>
      <c r="BG930">
        <v>46097</v>
      </c>
      <c r="BH930">
        <v>46099</v>
      </c>
      <c r="BI930">
        <v>46099</v>
      </c>
      <c r="BJ930" t="s">
        <v>1391</v>
      </c>
      <c r="BK930">
        <v>60</v>
      </c>
      <c r="BL930">
        <v>46103</v>
      </c>
      <c r="BM930">
        <v>46108</v>
      </c>
      <c r="BN930">
        <v>46108</v>
      </c>
      <c r="BO930">
        <v>46106</v>
      </c>
      <c r="BP930">
        <v>46110</v>
      </c>
      <c r="BQ930">
        <v>46110</v>
      </c>
      <c r="BR930">
        <v>46110</v>
      </c>
      <c r="BS930">
        <v>46112</v>
      </c>
      <c r="BT930">
        <v>46112</v>
      </c>
      <c r="BU930">
        <v>46109</v>
      </c>
      <c r="BV930">
        <v>46112</v>
      </c>
      <c r="BW930">
        <v>46112</v>
      </c>
      <c r="BX930" t="s">
        <v>5215</v>
      </c>
      <c r="BY930">
        <v>46087</v>
      </c>
      <c r="BZ930">
        <v>46087</v>
      </c>
      <c r="CI930">
        <v>46094</v>
      </c>
      <c r="CJ930">
        <v>46094</v>
      </c>
      <c r="CK930">
        <v>46094</v>
      </c>
      <c r="CN930" t="s">
        <v>113</v>
      </c>
      <c r="CO930" t="s">
        <v>113</v>
      </c>
      <c r="CP930" t="s">
        <v>113</v>
      </c>
      <c r="CQ930" t="s">
        <v>113</v>
      </c>
      <c r="CR930" t="s">
        <v>119</v>
      </c>
      <c r="CS930">
        <v>46079</v>
      </c>
      <c r="CT930" t="s">
        <v>151</v>
      </c>
      <c r="CU930" t="s">
        <v>113</v>
      </c>
      <c r="CV930" t="s">
        <v>113</v>
      </c>
      <c r="CW930" t="s">
        <v>113</v>
      </c>
      <c r="CX930" t="s">
        <v>113</v>
      </c>
      <c r="CY930" t="s">
        <v>3834</v>
      </c>
      <c r="CZ930" t="s">
        <v>153</v>
      </c>
    </row>
    <row r="931" spans="1:104" x14ac:dyDescent="0.3">
      <c r="A931" t="s">
        <v>5216</v>
      </c>
      <c r="B931" t="s">
        <v>5217</v>
      </c>
      <c r="C931" t="s">
        <v>124</v>
      </c>
      <c r="D931" t="s">
        <v>108</v>
      </c>
      <c r="F931" t="s">
        <v>5218</v>
      </c>
      <c r="G931" t="s">
        <v>133</v>
      </c>
      <c r="I931" t="s">
        <v>5219</v>
      </c>
      <c r="J931" t="s">
        <v>5220</v>
      </c>
      <c r="K931" t="s">
        <v>161</v>
      </c>
      <c r="L931" t="s">
        <v>5221</v>
      </c>
      <c r="M931" t="s">
        <v>115</v>
      </c>
      <c r="N931">
        <v>3</v>
      </c>
      <c r="O931" t="s">
        <v>373</v>
      </c>
      <c r="P931">
        <v>46107</v>
      </c>
      <c r="Q931" t="s">
        <v>140</v>
      </c>
      <c r="R931">
        <v>46110</v>
      </c>
      <c r="S931" t="s">
        <v>252</v>
      </c>
      <c r="T931" t="s">
        <v>179</v>
      </c>
      <c r="U931" t="s">
        <v>112</v>
      </c>
      <c r="V931" t="s">
        <v>143</v>
      </c>
      <c r="W931" t="s">
        <v>144</v>
      </c>
      <c r="X931" t="s">
        <v>312</v>
      </c>
      <c r="Y931" t="s">
        <v>144</v>
      </c>
      <c r="Z931" t="s">
        <v>144</v>
      </c>
      <c r="AB931" t="s">
        <v>1322</v>
      </c>
      <c r="AC931" t="s">
        <v>146</v>
      </c>
      <c r="AD931" t="s">
        <v>376</v>
      </c>
      <c r="AE931">
        <v>46119</v>
      </c>
      <c r="AF931">
        <v>46119</v>
      </c>
      <c r="AG931">
        <v>46119</v>
      </c>
      <c r="AH931">
        <v>46122</v>
      </c>
      <c r="AI931">
        <v>46127</v>
      </c>
      <c r="AJ931">
        <v>46127</v>
      </c>
      <c r="AK931">
        <v>46126</v>
      </c>
      <c r="AL931">
        <v>46119</v>
      </c>
      <c r="AM931">
        <v>46119</v>
      </c>
      <c r="AN931">
        <v>46129</v>
      </c>
      <c r="AO931">
        <v>46136</v>
      </c>
      <c r="AP931">
        <v>46136</v>
      </c>
      <c r="AQ931" t="s">
        <v>113</v>
      </c>
      <c r="AR931" t="s">
        <v>113</v>
      </c>
      <c r="AT931">
        <v>46119</v>
      </c>
      <c r="AU931">
        <v>46120</v>
      </c>
      <c r="AV931">
        <v>46120</v>
      </c>
      <c r="AW931">
        <v>46119</v>
      </c>
      <c r="AX931">
        <v>46120</v>
      </c>
      <c r="AY931">
        <v>46120</v>
      </c>
      <c r="AZ931">
        <v>46129</v>
      </c>
      <c r="BA931">
        <v>46139</v>
      </c>
      <c r="BB931">
        <v>46139</v>
      </c>
      <c r="BC931">
        <v>46120</v>
      </c>
      <c r="BD931">
        <v>46119</v>
      </c>
      <c r="BE931">
        <v>46119</v>
      </c>
      <c r="BF931" t="s">
        <v>395</v>
      </c>
      <c r="BG931">
        <v>46128</v>
      </c>
      <c r="BH931">
        <v>46135</v>
      </c>
      <c r="BI931">
        <v>46135</v>
      </c>
      <c r="BJ931" t="s">
        <v>1391</v>
      </c>
      <c r="BK931">
        <v>60</v>
      </c>
      <c r="BL931">
        <v>46133</v>
      </c>
      <c r="BM931">
        <v>46140</v>
      </c>
      <c r="BN931">
        <v>46140</v>
      </c>
      <c r="BO931">
        <v>46136</v>
      </c>
      <c r="BP931">
        <v>46144</v>
      </c>
      <c r="BR931">
        <v>46142</v>
      </c>
      <c r="BS931">
        <v>46142</v>
      </c>
      <c r="BT931">
        <v>46142</v>
      </c>
      <c r="BU931">
        <v>46142</v>
      </c>
      <c r="BV931">
        <v>46146</v>
      </c>
      <c r="BW931">
        <v>46146</v>
      </c>
      <c r="BX931" t="s">
        <v>4791</v>
      </c>
      <c r="BY931" t="s">
        <v>113</v>
      </c>
      <c r="BZ931" t="s">
        <v>113</v>
      </c>
      <c r="CI931" t="s">
        <v>113</v>
      </c>
      <c r="CJ931" t="s">
        <v>113</v>
      </c>
      <c r="CK931" t="s">
        <v>113</v>
      </c>
      <c r="CN931" t="s">
        <v>113</v>
      </c>
      <c r="CO931" t="s">
        <v>113</v>
      </c>
      <c r="CP931" t="s">
        <v>113</v>
      </c>
      <c r="CQ931" t="s">
        <v>113</v>
      </c>
      <c r="CR931" t="s">
        <v>119</v>
      </c>
      <c r="CS931">
        <v>46107</v>
      </c>
      <c r="CT931" t="s">
        <v>151</v>
      </c>
      <c r="CU931" t="s">
        <v>113</v>
      </c>
      <c r="CV931" t="s">
        <v>113</v>
      </c>
      <c r="CW931" t="s">
        <v>113</v>
      </c>
      <c r="CX931" t="s">
        <v>113</v>
      </c>
      <c r="CY931" t="s">
        <v>3834</v>
      </c>
      <c r="CZ931" t="s">
        <v>153</v>
      </c>
    </row>
    <row r="932" spans="1:104" x14ac:dyDescent="0.3">
      <c r="A932" t="s">
        <v>5222</v>
      </c>
      <c r="B932" t="s">
        <v>5223</v>
      </c>
      <c r="C932" t="s">
        <v>245</v>
      </c>
      <c r="D932" t="s">
        <v>108</v>
      </c>
      <c r="F932" t="s">
        <v>5224</v>
      </c>
      <c r="G932" t="s">
        <v>133</v>
      </c>
      <c r="I932" t="s">
        <v>5225</v>
      </c>
      <c r="J932" t="s">
        <v>249</v>
      </c>
      <c r="K932" t="s">
        <v>249</v>
      </c>
      <c r="L932" t="s">
        <v>5226</v>
      </c>
      <c r="M932" t="s">
        <v>115</v>
      </c>
      <c r="N932">
        <v>1</v>
      </c>
      <c r="O932" t="s">
        <v>5227</v>
      </c>
      <c r="P932">
        <v>45961</v>
      </c>
      <c r="Q932" t="s">
        <v>140</v>
      </c>
      <c r="R932">
        <v>45967</v>
      </c>
      <c r="S932" t="s">
        <v>141</v>
      </c>
      <c r="T932" t="s">
        <v>2809</v>
      </c>
      <c r="U932" t="s">
        <v>249</v>
      </c>
      <c r="V932" t="s">
        <v>143</v>
      </c>
      <c r="AB932" t="s">
        <v>1322</v>
      </c>
      <c r="AC932" t="s">
        <v>113</v>
      </c>
      <c r="AD932" t="s">
        <v>376</v>
      </c>
      <c r="AE932">
        <v>46027</v>
      </c>
      <c r="AF932">
        <v>46027</v>
      </c>
      <c r="AG932">
        <v>46027</v>
      </c>
      <c r="AH932">
        <v>46028</v>
      </c>
      <c r="AI932">
        <v>46028</v>
      </c>
      <c r="AJ932">
        <v>46028</v>
      </c>
      <c r="AK932">
        <v>46027</v>
      </c>
      <c r="AL932">
        <v>46027</v>
      </c>
      <c r="AM932">
        <v>46027</v>
      </c>
      <c r="AN932">
        <v>46028</v>
      </c>
      <c r="AO932">
        <v>46028</v>
      </c>
      <c r="AP932">
        <v>46028</v>
      </c>
      <c r="AQ932" t="s">
        <v>148</v>
      </c>
      <c r="AT932">
        <v>46028</v>
      </c>
      <c r="AU932">
        <v>46028</v>
      </c>
      <c r="AV932">
        <v>46028</v>
      </c>
      <c r="AW932">
        <v>46028</v>
      </c>
      <c r="AX932">
        <v>46028</v>
      </c>
      <c r="AY932">
        <v>46028</v>
      </c>
      <c r="AZ932">
        <v>46034</v>
      </c>
      <c r="BA932">
        <v>46034</v>
      </c>
      <c r="BB932">
        <v>46034</v>
      </c>
      <c r="BC932">
        <v>46029</v>
      </c>
      <c r="BD932">
        <v>46029</v>
      </c>
      <c r="BE932">
        <v>46029</v>
      </c>
      <c r="BF932" t="s">
        <v>249</v>
      </c>
      <c r="BG932">
        <v>46031</v>
      </c>
      <c r="BH932">
        <v>46031</v>
      </c>
      <c r="BI932">
        <v>46031</v>
      </c>
      <c r="BJ932" t="s">
        <v>2810</v>
      </c>
      <c r="BK932" t="s">
        <v>113</v>
      </c>
      <c r="BL932">
        <v>46030</v>
      </c>
      <c r="BM932">
        <v>46030</v>
      </c>
      <c r="BN932">
        <v>46030</v>
      </c>
      <c r="BO932">
        <v>46030</v>
      </c>
      <c r="BP932">
        <v>46030</v>
      </c>
      <c r="BQ932">
        <v>46030</v>
      </c>
      <c r="BR932">
        <v>46045</v>
      </c>
      <c r="BS932">
        <v>46052</v>
      </c>
      <c r="BT932">
        <v>46052</v>
      </c>
      <c r="BU932">
        <v>46045</v>
      </c>
      <c r="BV932">
        <v>46034</v>
      </c>
      <c r="BW932">
        <v>46052</v>
      </c>
      <c r="BX932" t="s">
        <v>5228</v>
      </c>
      <c r="BY932">
        <v>46030</v>
      </c>
      <c r="BZ932">
        <v>46030</v>
      </c>
      <c r="CI932">
        <v>46038</v>
      </c>
      <c r="CJ932">
        <v>46038</v>
      </c>
      <c r="CN932" t="s">
        <v>113</v>
      </c>
      <c r="CO932" t="s">
        <v>113</v>
      </c>
      <c r="CP932" t="s">
        <v>113</v>
      </c>
      <c r="CQ932" t="s">
        <v>113</v>
      </c>
      <c r="CR932" t="s">
        <v>113</v>
      </c>
      <c r="CS932" t="s">
        <v>113</v>
      </c>
      <c r="CT932" t="s">
        <v>113</v>
      </c>
      <c r="CU932" t="s">
        <v>113</v>
      </c>
      <c r="CV932" t="s">
        <v>113</v>
      </c>
      <c r="CW932" t="s">
        <v>113</v>
      </c>
      <c r="CX932" t="s">
        <v>113</v>
      </c>
      <c r="CY932" t="s">
        <v>119</v>
      </c>
      <c r="CZ932" t="s">
        <v>121</v>
      </c>
    </row>
    <row r="933" spans="1:104" x14ac:dyDescent="0.3">
      <c r="A933" t="s">
        <v>5229</v>
      </c>
      <c r="B933" t="s">
        <v>5230</v>
      </c>
      <c r="C933" t="s">
        <v>107</v>
      </c>
      <c r="D933" t="s">
        <v>108</v>
      </c>
      <c r="E933" t="s">
        <v>5231</v>
      </c>
      <c r="F933" t="s">
        <v>5232</v>
      </c>
      <c r="G933" t="s">
        <v>133</v>
      </c>
      <c r="I933" t="s">
        <v>5233</v>
      </c>
      <c r="J933" t="s">
        <v>5019</v>
      </c>
      <c r="K933" t="s">
        <v>113</v>
      </c>
      <c r="L933" t="s">
        <v>5234</v>
      </c>
      <c r="M933" t="s">
        <v>115</v>
      </c>
      <c r="P933" t="s">
        <v>113</v>
      </c>
      <c r="Q933" t="s">
        <v>116</v>
      </c>
      <c r="S933" t="s">
        <v>117</v>
      </c>
      <c r="T933" t="s">
        <v>113</v>
      </c>
      <c r="U933" t="s">
        <v>113</v>
      </c>
      <c r="AD933" t="s">
        <v>113</v>
      </c>
      <c r="AG933" t="s">
        <v>119</v>
      </c>
      <c r="AI933" t="s">
        <v>119</v>
      </c>
      <c r="AJ933" t="s">
        <v>119</v>
      </c>
      <c r="BK933" t="s">
        <v>889</v>
      </c>
      <c r="CN933" t="s">
        <v>113</v>
      </c>
      <c r="CO933" t="s">
        <v>113</v>
      </c>
      <c r="CP933" t="s">
        <v>113</v>
      </c>
      <c r="CQ933" t="s">
        <v>113</v>
      </c>
      <c r="CR933" t="s">
        <v>113</v>
      </c>
      <c r="CS933" t="s">
        <v>113</v>
      </c>
      <c r="CT933" t="s">
        <v>113</v>
      </c>
      <c r="CU933" t="s">
        <v>113</v>
      </c>
      <c r="CV933" t="s">
        <v>113</v>
      </c>
      <c r="CW933" t="s">
        <v>113</v>
      </c>
      <c r="CX933" t="s">
        <v>113</v>
      </c>
      <c r="CY933" t="s">
        <v>119</v>
      </c>
      <c r="CZ933" t="s">
        <v>121</v>
      </c>
    </row>
    <row r="934" spans="1:104" x14ac:dyDescent="0.3">
      <c r="A934" t="s">
        <v>5235</v>
      </c>
      <c r="B934" t="s">
        <v>5236</v>
      </c>
      <c r="C934" t="s">
        <v>124</v>
      </c>
      <c r="D934" t="s">
        <v>108</v>
      </c>
      <c r="E934" t="s">
        <v>5237</v>
      </c>
      <c r="F934" t="s">
        <v>5238</v>
      </c>
      <c r="G934" t="s">
        <v>133</v>
      </c>
      <c r="I934" t="s">
        <v>5239</v>
      </c>
      <c r="J934" t="s">
        <v>5158</v>
      </c>
      <c r="K934" t="s">
        <v>113</v>
      </c>
      <c r="L934" t="s">
        <v>5240</v>
      </c>
      <c r="M934" t="s">
        <v>115</v>
      </c>
      <c r="P934" t="s">
        <v>113</v>
      </c>
      <c r="Q934" t="s">
        <v>116</v>
      </c>
      <c r="S934" t="s">
        <v>117</v>
      </c>
      <c r="T934" t="s">
        <v>113</v>
      </c>
      <c r="U934" t="s">
        <v>113</v>
      </c>
      <c r="AD934" t="s">
        <v>113</v>
      </c>
      <c r="AG934" t="s">
        <v>119</v>
      </c>
      <c r="AI934" t="s">
        <v>119</v>
      </c>
      <c r="AJ934" t="s">
        <v>119</v>
      </c>
      <c r="BF934" t="s">
        <v>149</v>
      </c>
      <c r="BK934" t="s">
        <v>889</v>
      </c>
      <c r="CN934" t="s">
        <v>113</v>
      </c>
      <c r="CO934" t="s">
        <v>113</v>
      </c>
      <c r="CP934" t="s">
        <v>113</v>
      </c>
      <c r="CQ934" t="s">
        <v>113</v>
      </c>
      <c r="CR934" t="s">
        <v>113</v>
      </c>
      <c r="CS934" t="s">
        <v>113</v>
      </c>
      <c r="CT934" t="s">
        <v>113</v>
      </c>
      <c r="CU934" t="s">
        <v>113</v>
      </c>
      <c r="CV934" t="s">
        <v>113</v>
      </c>
      <c r="CW934" t="s">
        <v>113</v>
      </c>
      <c r="CX934" t="s">
        <v>113</v>
      </c>
      <c r="CY934" t="s">
        <v>119</v>
      </c>
      <c r="CZ934" t="s">
        <v>121</v>
      </c>
    </row>
    <row r="935" spans="1:104" x14ac:dyDescent="0.3">
      <c r="A935" t="s">
        <v>5241</v>
      </c>
      <c r="B935" t="s">
        <v>5242</v>
      </c>
      <c r="C935" t="s">
        <v>124</v>
      </c>
      <c r="D935" t="s">
        <v>108</v>
      </c>
      <c r="F935" t="s">
        <v>5243</v>
      </c>
      <c r="G935" t="s">
        <v>133</v>
      </c>
      <c r="I935" t="s">
        <v>5244</v>
      </c>
      <c r="J935" t="s">
        <v>5245</v>
      </c>
      <c r="K935" t="s">
        <v>161</v>
      </c>
      <c r="L935" t="s">
        <v>5246</v>
      </c>
      <c r="M935" t="s">
        <v>115</v>
      </c>
      <c r="N935">
        <v>1</v>
      </c>
      <c r="P935">
        <v>46107</v>
      </c>
      <c r="Q935" t="s">
        <v>140</v>
      </c>
      <c r="R935">
        <v>46107</v>
      </c>
      <c r="S935" t="s">
        <v>141</v>
      </c>
      <c r="T935" t="s">
        <v>1422</v>
      </c>
      <c r="U935" t="s">
        <v>112</v>
      </c>
      <c r="V935" t="s">
        <v>143</v>
      </c>
      <c r="W935" t="s">
        <v>144</v>
      </c>
      <c r="X935" t="s">
        <v>144</v>
      </c>
      <c r="Y935" t="s">
        <v>144</v>
      </c>
      <c r="Z935" t="s">
        <v>144</v>
      </c>
      <c r="AA935" t="s">
        <v>144</v>
      </c>
      <c r="AB935" t="s">
        <v>180</v>
      </c>
      <c r="AC935" t="s">
        <v>146</v>
      </c>
      <c r="AD935" t="s">
        <v>181</v>
      </c>
      <c r="AE935">
        <v>46141</v>
      </c>
      <c r="AF935">
        <v>46141</v>
      </c>
      <c r="AG935">
        <v>46141</v>
      </c>
      <c r="AH935">
        <v>46141</v>
      </c>
      <c r="AI935">
        <v>46141</v>
      </c>
      <c r="AJ935">
        <v>46141</v>
      </c>
      <c r="AK935">
        <v>46141</v>
      </c>
      <c r="AL935">
        <v>46141</v>
      </c>
      <c r="AM935">
        <v>46141</v>
      </c>
      <c r="AN935">
        <v>46141</v>
      </c>
      <c r="AO935">
        <v>46141</v>
      </c>
      <c r="AP935">
        <v>46141</v>
      </c>
      <c r="AT935">
        <v>46125</v>
      </c>
      <c r="AU935">
        <v>46125</v>
      </c>
      <c r="AV935">
        <v>46125</v>
      </c>
      <c r="AW935">
        <v>46125</v>
      </c>
      <c r="AX935">
        <v>46125</v>
      </c>
      <c r="AY935">
        <v>46125</v>
      </c>
      <c r="AZ935">
        <v>46132</v>
      </c>
      <c r="BA935">
        <v>46142</v>
      </c>
      <c r="BB935">
        <v>46142</v>
      </c>
      <c r="BC935">
        <v>46128</v>
      </c>
      <c r="BD935">
        <v>46128</v>
      </c>
      <c r="BE935">
        <v>46128</v>
      </c>
      <c r="BF935" t="s">
        <v>149</v>
      </c>
      <c r="BG935">
        <v>46142</v>
      </c>
      <c r="BH935">
        <v>46142</v>
      </c>
      <c r="BI935">
        <v>46142</v>
      </c>
      <c r="BJ935" t="s">
        <v>180</v>
      </c>
      <c r="BK935">
        <v>20</v>
      </c>
      <c r="BL935">
        <v>46150</v>
      </c>
      <c r="BM935">
        <v>46171</v>
      </c>
      <c r="BN935">
        <v>46171</v>
      </c>
      <c r="BO935">
        <v>46152</v>
      </c>
      <c r="BP935">
        <v>46151</v>
      </c>
      <c r="BQ935">
        <v>46173</v>
      </c>
      <c r="BR935">
        <v>46157</v>
      </c>
      <c r="BS935">
        <v>46163</v>
      </c>
      <c r="BT935">
        <v>46163</v>
      </c>
      <c r="BU935">
        <v>46154</v>
      </c>
      <c r="BV935">
        <v>46160</v>
      </c>
      <c r="BW935">
        <v>46160</v>
      </c>
      <c r="BX935" t="s">
        <v>1174</v>
      </c>
      <c r="CN935" t="s">
        <v>113</v>
      </c>
      <c r="CO935" t="s">
        <v>113</v>
      </c>
      <c r="CP935" t="s">
        <v>113</v>
      </c>
      <c r="CQ935" t="s">
        <v>113</v>
      </c>
      <c r="CR935" t="s">
        <v>119</v>
      </c>
      <c r="CS935">
        <v>46107</v>
      </c>
      <c r="CT935" t="s">
        <v>151</v>
      </c>
      <c r="CU935" t="s">
        <v>113</v>
      </c>
      <c r="CV935" t="s">
        <v>113</v>
      </c>
      <c r="CW935" t="s">
        <v>113</v>
      </c>
      <c r="CX935" t="s">
        <v>113</v>
      </c>
      <c r="CY935" t="s">
        <v>183</v>
      </c>
      <c r="CZ935" t="s">
        <v>153</v>
      </c>
    </row>
    <row r="936" spans="1:104" x14ac:dyDescent="0.3">
      <c r="A936" t="s">
        <v>5247</v>
      </c>
      <c r="B936" t="s">
        <v>5248</v>
      </c>
      <c r="C936" t="s">
        <v>292</v>
      </c>
      <c r="D936" t="s">
        <v>108</v>
      </c>
      <c r="F936" t="s">
        <v>5249</v>
      </c>
      <c r="G936" t="s">
        <v>133</v>
      </c>
      <c r="I936" t="s">
        <v>1122</v>
      </c>
      <c r="J936" t="s">
        <v>1123</v>
      </c>
      <c r="K936" t="s">
        <v>161</v>
      </c>
      <c r="L936" t="s">
        <v>5250</v>
      </c>
      <c r="M936" t="s">
        <v>115</v>
      </c>
      <c r="N936">
        <v>2</v>
      </c>
      <c r="O936" t="s">
        <v>5200</v>
      </c>
      <c r="P936">
        <v>46084</v>
      </c>
      <c r="Q936" t="s">
        <v>140</v>
      </c>
      <c r="R936">
        <v>46084</v>
      </c>
      <c r="S936" t="s">
        <v>141</v>
      </c>
      <c r="T936" t="s">
        <v>2901</v>
      </c>
      <c r="U936" t="s">
        <v>112</v>
      </c>
      <c r="V936" t="s">
        <v>4143</v>
      </c>
      <c r="W936" t="s">
        <v>144</v>
      </c>
      <c r="X936" t="s">
        <v>144</v>
      </c>
      <c r="Y936" t="s">
        <v>144</v>
      </c>
      <c r="Z936" t="s">
        <v>144</v>
      </c>
      <c r="AA936" t="s">
        <v>144</v>
      </c>
      <c r="AB936" t="s">
        <v>180</v>
      </c>
      <c r="AC936" t="s">
        <v>146</v>
      </c>
      <c r="AD936" t="s">
        <v>181</v>
      </c>
      <c r="AE936">
        <v>46090</v>
      </c>
      <c r="AF936">
        <v>46092</v>
      </c>
      <c r="AG936">
        <v>46092</v>
      </c>
      <c r="AH936">
        <v>46094</v>
      </c>
      <c r="AI936">
        <v>46098</v>
      </c>
      <c r="AJ936">
        <v>46098</v>
      </c>
      <c r="AK936">
        <v>46090</v>
      </c>
      <c r="AL936">
        <v>46092</v>
      </c>
      <c r="AM936">
        <v>46092</v>
      </c>
      <c r="AN936">
        <v>46094</v>
      </c>
      <c r="AO936">
        <v>46102</v>
      </c>
      <c r="AP936">
        <v>46102</v>
      </c>
      <c r="AT936">
        <v>46085</v>
      </c>
      <c r="AU936">
        <v>46091</v>
      </c>
      <c r="AV936">
        <v>46091</v>
      </c>
      <c r="AW936">
        <v>46085</v>
      </c>
      <c r="AX936">
        <v>46091</v>
      </c>
      <c r="AY936">
        <v>46091</v>
      </c>
      <c r="AZ936">
        <v>46101</v>
      </c>
      <c r="BA936">
        <v>46101</v>
      </c>
      <c r="BB936">
        <v>46101</v>
      </c>
      <c r="BC936">
        <v>46087</v>
      </c>
      <c r="BD936">
        <v>46097</v>
      </c>
      <c r="BE936">
        <v>46097</v>
      </c>
      <c r="BF936" t="s">
        <v>196</v>
      </c>
      <c r="BG936">
        <v>46094</v>
      </c>
      <c r="BH936">
        <v>46099</v>
      </c>
      <c r="BI936">
        <v>46099</v>
      </c>
      <c r="BJ936" t="s">
        <v>180</v>
      </c>
      <c r="BK936">
        <v>50</v>
      </c>
      <c r="BL936">
        <v>46098</v>
      </c>
      <c r="BM936">
        <v>46104</v>
      </c>
      <c r="BN936">
        <v>46104</v>
      </c>
      <c r="BO936">
        <v>46101</v>
      </c>
      <c r="BP936">
        <v>46106</v>
      </c>
      <c r="BQ936">
        <v>46106</v>
      </c>
      <c r="BR936">
        <v>46106</v>
      </c>
      <c r="BS936">
        <v>46112</v>
      </c>
      <c r="BT936">
        <v>46112</v>
      </c>
      <c r="BU936">
        <v>46105</v>
      </c>
      <c r="BV936">
        <v>46110</v>
      </c>
      <c r="BW936">
        <v>46110</v>
      </c>
      <c r="BX936" t="s">
        <v>5251</v>
      </c>
      <c r="CN936" t="s">
        <v>113</v>
      </c>
      <c r="CO936" t="s">
        <v>113</v>
      </c>
      <c r="CP936" t="s">
        <v>113</v>
      </c>
      <c r="CQ936" t="s">
        <v>113</v>
      </c>
      <c r="CR936" t="s">
        <v>119</v>
      </c>
      <c r="CS936">
        <v>46084</v>
      </c>
      <c r="CT936" t="s">
        <v>151</v>
      </c>
      <c r="CU936" t="s">
        <v>113</v>
      </c>
      <c r="CV936" t="s">
        <v>113</v>
      </c>
      <c r="CW936" t="s">
        <v>113</v>
      </c>
      <c r="CX936" t="s">
        <v>113</v>
      </c>
      <c r="CY936" t="s">
        <v>183</v>
      </c>
      <c r="CZ936" t="s">
        <v>153</v>
      </c>
    </row>
    <row r="937" spans="1:104" x14ac:dyDescent="0.3">
      <c r="A937" t="s">
        <v>5252</v>
      </c>
      <c r="B937" t="s">
        <v>5253</v>
      </c>
      <c r="C937" t="s">
        <v>124</v>
      </c>
      <c r="D937" t="s">
        <v>108</v>
      </c>
      <c r="F937" t="s">
        <v>5254</v>
      </c>
      <c r="G937" t="s">
        <v>133</v>
      </c>
      <c r="J937" t="s">
        <v>1123</v>
      </c>
      <c r="K937" t="s">
        <v>161</v>
      </c>
      <c r="L937" t="s">
        <v>5255</v>
      </c>
      <c r="M937" t="s">
        <v>115</v>
      </c>
      <c r="N937">
        <v>1</v>
      </c>
      <c r="P937">
        <v>46115</v>
      </c>
      <c r="Q937" t="s">
        <v>140</v>
      </c>
      <c r="R937">
        <v>46114</v>
      </c>
      <c r="S937" t="s">
        <v>141</v>
      </c>
      <c r="T937" t="s">
        <v>179</v>
      </c>
      <c r="U937" t="s">
        <v>112</v>
      </c>
      <c r="V937" t="s">
        <v>143</v>
      </c>
      <c r="W937" t="s">
        <v>144</v>
      </c>
      <c r="X937" t="s">
        <v>144</v>
      </c>
      <c r="Y937" t="s">
        <v>144</v>
      </c>
      <c r="Z937" t="s">
        <v>144</v>
      </c>
      <c r="AA937" t="s">
        <v>144</v>
      </c>
      <c r="AB937" t="s">
        <v>180</v>
      </c>
      <c r="AC937" t="s">
        <v>146</v>
      </c>
      <c r="AD937" t="s">
        <v>181</v>
      </c>
      <c r="AE937">
        <v>46120</v>
      </c>
      <c r="AF937">
        <v>46120</v>
      </c>
      <c r="AG937">
        <v>46120</v>
      </c>
      <c r="AH937">
        <v>46122</v>
      </c>
      <c r="AI937">
        <v>46122</v>
      </c>
      <c r="AJ937">
        <v>46122</v>
      </c>
      <c r="AK937">
        <v>46127</v>
      </c>
      <c r="AL937">
        <v>46127</v>
      </c>
      <c r="AM937">
        <v>46129</v>
      </c>
      <c r="AN937">
        <v>46129</v>
      </c>
      <c r="AO937">
        <v>46129</v>
      </c>
      <c r="AP937">
        <v>46129</v>
      </c>
      <c r="AT937">
        <v>46120</v>
      </c>
      <c r="AU937">
        <v>46120</v>
      </c>
      <c r="AV937">
        <v>46120</v>
      </c>
      <c r="AW937">
        <v>46120</v>
      </c>
      <c r="AX937">
        <v>46120</v>
      </c>
      <c r="AY937">
        <v>46120</v>
      </c>
      <c r="AZ937">
        <v>46127</v>
      </c>
      <c r="BA937">
        <v>46127</v>
      </c>
      <c r="BB937">
        <v>46127</v>
      </c>
      <c r="BC937">
        <v>46122</v>
      </c>
      <c r="BD937">
        <v>46122</v>
      </c>
      <c r="BE937">
        <v>46122</v>
      </c>
      <c r="BF937" t="s">
        <v>149</v>
      </c>
      <c r="BG937">
        <v>46129</v>
      </c>
      <c r="BH937">
        <v>46127</v>
      </c>
      <c r="BI937">
        <v>46127</v>
      </c>
      <c r="BJ937" t="s">
        <v>180</v>
      </c>
      <c r="BK937">
        <v>50</v>
      </c>
      <c r="BL937">
        <v>46133</v>
      </c>
      <c r="BM937">
        <v>46130</v>
      </c>
      <c r="BN937">
        <v>46130</v>
      </c>
      <c r="BO937">
        <v>46135</v>
      </c>
      <c r="BP937">
        <v>46132</v>
      </c>
      <c r="BQ937">
        <v>46132</v>
      </c>
      <c r="BR937">
        <v>46140</v>
      </c>
      <c r="BS937">
        <v>46136</v>
      </c>
      <c r="BT937">
        <v>46136</v>
      </c>
      <c r="BU937">
        <v>46138</v>
      </c>
      <c r="BV937">
        <v>46136</v>
      </c>
      <c r="BW937">
        <v>46136</v>
      </c>
      <c r="BX937" t="s">
        <v>2408</v>
      </c>
      <c r="CN937" t="s">
        <v>113</v>
      </c>
      <c r="CO937" t="s">
        <v>113</v>
      </c>
      <c r="CP937" t="s">
        <v>113</v>
      </c>
      <c r="CQ937" t="s">
        <v>113</v>
      </c>
      <c r="CR937" t="s">
        <v>119</v>
      </c>
      <c r="CS937">
        <v>46114</v>
      </c>
      <c r="CT937" t="s">
        <v>151</v>
      </c>
      <c r="CU937" t="s">
        <v>113</v>
      </c>
      <c r="CV937" t="s">
        <v>113</v>
      </c>
      <c r="CW937" t="s">
        <v>113</v>
      </c>
      <c r="CX937" t="s">
        <v>113</v>
      </c>
      <c r="CY937" t="s">
        <v>183</v>
      </c>
      <c r="CZ937" t="s">
        <v>153</v>
      </c>
    </row>
    <row r="938" spans="1:104" x14ac:dyDescent="0.3">
      <c r="A938" t="s">
        <v>5256</v>
      </c>
      <c r="B938" t="s">
        <v>5257</v>
      </c>
      <c r="C938" t="s">
        <v>292</v>
      </c>
      <c r="D938" t="s">
        <v>108</v>
      </c>
      <c r="E938" t="s">
        <v>2606</v>
      </c>
      <c r="F938" t="s">
        <v>5258</v>
      </c>
      <c r="G938" t="s">
        <v>133</v>
      </c>
      <c r="I938" t="s">
        <v>5259</v>
      </c>
      <c r="J938" t="s">
        <v>5260</v>
      </c>
      <c r="K938" t="s">
        <v>161</v>
      </c>
      <c r="L938" t="s">
        <v>5261</v>
      </c>
      <c r="M938" t="s">
        <v>115</v>
      </c>
      <c r="N938">
        <v>1</v>
      </c>
      <c r="P938">
        <v>46066</v>
      </c>
      <c r="Q938" t="s">
        <v>140</v>
      </c>
      <c r="R938">
        <v>46062</v>
      </c>
      <c r="S938" t="s">
        <v>141</v>
      </c>
      <c r="T938" t="s">
        <v>2744</v>
      </c>
      <c r="U938" t="s">
        <v>112</v>
      </c>
      <c r="V938" t="s">
        <v>143</v>
      </c>
      <c r="W938" t="s">
        <v>144</v>
      </c>
      <c r="X938" t="s">
        <v>144</v>
      </c>
      <c r="Y938" t="s">
        <v>144</v>
      </c>
      <c r="Z938" t="s">
        <v>144</v>
      </c>
      <c r="AA938" t="s">
        <v>144</v>
      </c>
      <c r="AB938" t="s">
        <v>180</v>
      </c>
      <c r="AC938" t="s">
        <v>146</v>
      </c>
      <c r="AD938" t="s">
        <v>181</v>
      </c>
      <c r="AF938">
        <v>46065</v>
      </c>
      <c r="AG938">
        <v>46065</v>
      </c>
      <c r="AI938">
        <v>46066</v>
      </c>
      <c r="AJ938">
        <v>46066</v>
      </c>
      <c r="AL938">
        <v>46065</v>
      </c>
      <c r="AM938">
        <v>46065</v>
      </c>
      <c r="AO938">
        <v>46066</v>
      </c>
      <c r="AP938">
        <v>46066</v>
      </c>
      <c r="AU938">
        <v>46064</v>
      </c>
      <c r="AV938">
        <v>46064</v>
      </c>
      <c r="AX938">
        <v>46064</v>
      </c>
      <c r="AY938">
        <v>46064</v>
      </c>
      <c r="BA938">
        <v>46071</v>
      </c>
      <c r="BB938">
        <v>46071</v>
      </c>
      <c r="BD938">
        <v>46066</v>
      </c>
      <c r="BE938">
        <v>46066</v>
      </c>
      <c r="BH938">
        <v>46069</v>
      </c>
      <c r="BI938">
        <v>46069</v>
      </c>
      <c r="BJ938" t="s">
        <v>180</v>
      </c>
      <c r="BK938">
        <v>50</v>
      </c>
      <c r="BM938">
        <v>46072</v>
      </c>
      <c r="BN938">
        <v>46072</v>
      </c>
      <c r="BP938">
        <v>46074</v>
      </c>
      <c r="BQ938">
        <v>46074</v>
      </c>
      <c r="BS938">
        <v>46077</v>
      </c>
      <c r="BT938">
        <v>46077</v>
      </c>
      <c r="BV938">
        <v>46076</v>
      </c>
      <c r="BW938">
        <v>46076</v>
      </c>
      <c r="BX938" t="s">
        <v>4915</v>
      </c>
      <c r="CN938" t="s">
        <v>113</v>
      </c>
      <c r="CO938" t="s">
        <v>113</v>
      </c>
      <c r="CP938" t="s">
        <v>113</v>
      </c>
      <c r="CQ938" t="s">
        <v>113</v>
      </c>
      <c r="CR938" t="s">
        <v>119</v>
      </c>
      <c r="CS938">
        <v>46066</v>
      </c>
      <c r="CT938" t="s">
        <v>151</v>
      </c>
      <c r="CU938" t="s">
        <v>113</v>
      </c>
      <c r="CV938" t="s">
        <v>113</v>
      </c>
      <c r="CW938" t="s">
        <v>113</v>
      </c>
      <c r="CX938" t="s">
        <v>113</v>
      </c>
      <c r="CY938" t="s">
        <v>183</v>
      </c>
      <c r="CZ938" t="s">
        <v>153</v>
      </c>
    </row>
    <row r="939" spans="1:104" x14ac:dyDescent="0.3">
      <c r="A939" t="s">
        <v>5262</v>
      </c>
      <c r="B939" t="s">
        <v>5263</v>
      </c>
      <c r="C939" t="s">
        <v>797</v>
      </c>
      <c r="D939" t="s">
        <v>108</v>
      </c>
      <c r="E939" t="s">
        <v>5264</v>
      </c>
      <c r="F939" t="s">
        <v>5265</v>
      </c>
      <c r="G939" t="s">
        <v>133</v>
      </c>
      <c r="I939" t="s">
        <v>5266</v>
      </c>
      <c r="J939" t="s">
        <v>5019</v>
      </c>
      <c r="K939" t="s">
        <v>113</v>
      </c>
      <c r="L939" t="s">
        <v>5267</v>
      </c>
      <c r="M939" t="s">
        <v>115</v>
      </c>
      <c r="P939" t="s">
        <v>113</v>
      </c>
      <c r="Q939" t="s">
        <v>116</v>
      </c>
      <c r="S939" t="s">
        <v>117</v>
      </c>
      <c r="T939" t="s">
        <v>113</v>
      </c>
      <c r="U939" t="s">
        <v>113</v>
      </c>
      <c r="AD939" t="s">
        <v>113</v>
      </c>
      <c r="AG939" t="s">
        <v>119</v>
      </c>
      <c r="AI939" t="s">
        <v>119</v>
      </c>
      <c r="AJ939" t="s">
        <v>119</v>
      </c>
      <c r="BK939" t="s">
        <v>889</v>
      </c>
      <c r="CN939" t="s">
        <v>113</v>
      </c>
      <c r="CO939" t="s">
        <v>113</v>
      </c>
      <c r="CP939" t="s">
        <v>113</v>
      </c>
      <c r="CQ939" t="s">
        <v>113</v>
      </c>
      <c r="CR939" t="s">
        <v>113</v>
      </c>
      <c r="CS939" t="s">
        <v>113</v>
      </c>
      <c r="CT939" t="s">
        <v>113</v>
      </c>
      <c r="CU939" t="s">
        <v>113</v>
      </c>
      <c r="CV939" t="s">
        <v>113</v>
      </c>
      <c r="CW939" t="s">
        <v>113</v>
      </c>
      <c r="CX939" t="s">
        <v>113</v>
      </c>
      <c r="CY939" t="s">
        <v>119</v>
      </c>
      <c r="CZ939" t="s">
        <v>121</v>
      </c>
    </row>
    <row r="940" spans="1:104" x14ac:dyDescent="0.3">
      <c r="A940" t="s">
        <v>5268</v>
      </c>
      <c r="B940" t="s">
        <v>5269</v>
      </c>
      <c r="C940" t="s">
        <v>797</v>
      </c>
      <c r="D940" t="s">
        <v>108</v>
      </c>
      <c r="E940" t="s">
        <v>5270</v>
      </c>
      <c r="F940" t="s">
        <v>5271</v>
      </c>
      <c r="G940" t="s">
        <v>133</v>
      </c>
      <c r="I940" t="s">
        <v>5272</v>
      </c>
      <c r="J940" t="s">
        <v>5019</v>
      </c>
      <c r="K940" t="s">
        <v>113</v>
      </c>
      <c r="L940" t="s">
        <v>5267</v>
      </c>
      <c r="M940" t="s">
        <v>115</v>
      </c>
      <c r="P940" t="s">
        <v>113</v>
      </c>
      <c r="Q940" t="s">
        <v>116</v>
      </c>
      <c r="S940" t="s">
        <v>117</v>
      </c>
      <c r="T940" t="s">
        <v>113</v>
      </c>
      <c r="U940" t="s">
        <v>113</v>
      </c>
      <c r="AD940" t="s">
        <v>113</v>
      </c>
      <c r="AG940" t="s">
        <v>119</v>
      </c>
      <c r="AI940" t="s">
        <v>119</v>
      </c>
      <c r="AJ940" t="s">
        <v>119</v>
      </c>
      <c r="BK940" t="s">
        <v>889</v>
      </c>
      <c r="CN940" t="s">
        <v>113</v>
      </c>
      <c r="CO940" t="s">
        <v>113</v>
      </c>
      <c r="CP940" t="s">
        <v>113</v>
      </c>
      <c r="CQ940" t="s">
        <v>113</v>
      </c>
      <c r="CR940" t="s">
        <v>113</v>
      </c>
      <c r="CS940" t="s">
        <v>113</v>
      </c>
      <c r="CT940" t="s">
        <v>113</v>
      </c>
      <c r="CU940" t="s">
        <v>113</v>
      </c>
      <c r="CV940" t="s">
        <v>113</v>
      </c>
      <c r="CW940" t="s">
        <v>113</v>
      </c>
      <c r="CX940" t="s">
        <v>113</v>
      </c>
      <c r="CY940" t="s">
        <v>119</v>
      </c>
      <c r="CZ940" t="s">
        <v>121</v>
      </c>
    </row>
    <row r="941" spans="1:104" x14ac:dyDescent="0.3">
      <c r="A941" t="s">
        <v>5273</v>
      </c>
      <c r="B941" t="s">
        <v>5274</v>
      </c>
      <c r="C941" t="s">
        <v>213</v>
      </c>
      <c r="D941" t="s">
        <v>108</v>
      </c>
      <c r="F941" t="s">
        <v>5275</v>
      </c>
      <c r="G941" t="s">
        <v>247</v>
      </c>
      <c r="I941" t="s">
        <v>5276</v>
      </c>
      <c r="J941" t="s">
        <v>308</v>
      </c>
      <c r="K941" t="s">
        <v>137</v>
      </c>
      <c r="L941" t="s">
        <v>1180</v>
      </c>
      <c r="M941" t="s">
        <v>115</v>
      </c>
      <c r="N941">
        <v>1</v>
      </c>
      <c r="P941">
        <v>46241</v>
      </c>
      <c r="Q941" t="s">
        <v>140</v>
      </c>
      <c r="R941">
        <v>46242</v>
      </c>
      <c r="S941" t="s">
        <v>1330</v>
      </c>
      <c r="T941" t="s">
        <v>448</v>
      </c>
      <c r="U941" t="s">
        <v>112</v>
      </c>
      <c r="V941" t="s">
        <v>143</v>
      </c>
      <c r="W941" t="s">
        <v>144</v>
      </c>
      <c r="X941" t="s">
        <v>144</v>
      </c>
      <c r="Y941" t="s">
        <v>144</v>
      </c>
      <c r="Z941" t="s">
        <v>144</v>
      </c>
      <c r="AA941" t="s">
        <v>144</v>
      </c>
      <c r="AB941" t="s">
        <v>180</v>
      </c>
      <c r="AC941" t="s">
        <v>146</v>
      </c>
      <c r="AD941" t="s">
        <v>181</v>
      </c>
      <c r="AE941">
        <v>46251</v>
      </c>
      <c r="AF941">
        <v>46251</v>
      </c>
      <c r="AG941">
        <v>46251</v>
      </c>
      <c r="AH941">
        <v>46252</v>
      </c>
      <c r="AI941">
        <v>46252</v>
      </c>
      <c r="AJ941">
        <v>46252</v>
      </c>
      <c r="AK941">
        <v>46260</v>
      </c>
      <c r="AL941">
        <v>46260</v>
      </c>
      <c r="AM941">
        <v>46260</v>
      </c>
      <c r="AN941">
        <v>46261</v>
      </c>
      <c r="AO941">
        <v>46261</v>
      </c>
      <c r="AP941">
        <v>46261</v>
      </c>
      <c r="AQ941" t="s">
        <v>256</v>
      </c>
      <c r="AR941">
        <v>46279</v>
      </c>
      <c r="AT941">
        <v>46251</v>
      </c>
      <c r="AU941">
        <v>46251</v>
      </c>
      <c r="AV941">
        <v>46251</v>
      </c>
      <c r="AW941">
        <v>46252</v>
      </c>
      <c r="AX941">
        <v>46252</v>
      </c>
      <c r="AY941">
        <v>46252</v>
      </c>
      <c r="AZ941">
        <v>46266</v>
      </c>
      <c r="BA941">
        <v>46266</v>
      </c>
      <c r="BC941">
        <v>46253</v>
      </c>
      <c r="BD941">
        <v>46253</v>
      </c>
      <c r="BE941">
        <v>46253</v>
      </c>
      <c r="BF941" t="s">
        <v>149</v>
      </c>
      <c r="BG941">
        <v>46258</v>
      </c>
      <c r="BH941">
        <v>46256</v>
      </c>
      <c r="BI941">
        <v>46256</v>
      </c>
      <c r="BJ941" t="s">
        <v>180</v>
      </c>
      <c r="BK941">
        <v>30</v>
      </c>
      <c r="BL941">
        <v>46262</v>
      </c>
      <c r="BM941">
        <v>46262</v>
      </c>
      <c r="BN941">
        <v>46262</v>
      </c>
      <c r="BO941">
        <v>46264</v>
      </c>
      <c r="BP941">
        <v>46263</v>
      </c>
      <c r="BQ941">
        <v>46263</v>
      </c>
      <c r="BR941">
        <v>46272</v>
      </c>
      <c r="BS941">
        <v>46281</v>
      </c>
      <c r="BU941">
        <v>46270</v>
      </c>
      <c r="BV941">
        <v>46264</v>
      </c>
      <c r="BW941">
        <v>46264</v>
      </c>
      <c r="BX941" t="s">
        <v>1298</v>
      </c>
      <c r="CN941" t="s">
        <v>113</v>
      </c>
      <c r="CO941" t="s">
        <v>113</v>
      </c>
      <c r="CP941" t="s">
        <v>113</v>
      </c>
      <c r="CQ941" t="s">
        <v>113</v>
      </c>
      <c r="CR941">
        <v>46246</v>
      </c>
      <c r="CS941">
        <v>46241</v>
      </c>
      <c r="CT941" t="s">
        <v>151</v>
      </c>
      <c r="CU941" t="s">
        <v>170</v>
      </c>
      <c r="CV941" t="s">
        <v>144</v>
      </c>
      <c r="CW941" t="s">
        <v>171</v>
      </c>
      <c r="CX941" t="s">
        <v>113</v>
      </c>
      <c r="CY941" t="s">
        <v>5277</v>
      </c>
      <c r="CZ941" t="s">
        <v>1300</v>
      </c>
    </row>
    <row r="942" spans="1:104" x14ac:dyDescent="0.3">
      <c r="A942" t="s">
        <v>5278</v>
      </c>
      <c r="B942" t="s">
        <v>5279</v>
      </c>
      <c r="C942" t="s">
        <v>124</v>
      </c>
      <c r="D942" t="s">
        <v>108</v>
      </c>
      <c r="F942" t="s">
        <v>5280</v>
      </c>
      <c r="G942" t="s">
        <v>133</v>
      </c>
      <c r="J942" t="s">
        <v>1123</v>
      </c>
      <c r="K942" t="s">
        <v>161</v>
      </c>
      <c r="L942" t="s">
        <v>5281</v>
      </c>
      <c r="M942" t="s">
        <v>115</v>
      </c>
      <c r="N942">
        <v>1</v>
      </c>
      <c r="P942">
        <v>46140</v>
      </c>
      <c r="Q942" t="s">
        <v>140</v>
      </c>
      <c r="R942">
        <v>46142</v>
      </c>
      <c r="S942" t="s">
        <v>141</v>
      </c>
      <c r="T942" t="s">
        <v>1422</v>
      </c>
      <c r="U942" t="s">
        <v>112</v>
      </c>
      <c r="V942" t="s">
        <v>143</v>
      </c>
      <c r="W942" t="s">
        <v>144</v>
      </c>
      <c r="X942" t="s">
        <v>144</v>
      </c>
      <c r="Y942" t="s">
        <v>144</v>
      </c>
      <c r="Z942" t="s">
        <v>312</v>
      </c>
      <c r="AA942" t="s">
        <v>144</v>
      </c>
      <c r="AB942" t="s">
        <v>180</v>
      </c>
      <c r="AC942" t="s">
        <v>146</v>
      </c>
      <c r="AD942" t="s">
        <v>181</v>
      </c>
      <c r="AE942">
        <v>46150</v>
      </c>
      <c r="AF942">
        <v>46150</v>
      </c>
      <c r="AG942">
        <v>46150</v>
      </c>
      <c r="AH942">
        <v>46152</v>
      </c>
      <c r="AI942">
        <v>46153</v>
      </c>
      <c r="AJ942">
        <v>46153</v>
      </c>
      <c r="AK942">
        <v>46150</v>
      </c>
      <c r="AL942">
        <v>46150</v>
      </c>
      <c r="AM942">
        <v>46150</v>
      </c>
      <c r="AN942">
        <v>46152</v>
      </c>
      <c r="AO942">
        <v>46153</v>
      </c>
      <c r="AP942">
        <v>46153</v>
      </c>
      <c r="AT942">
        <v>46150</v>
      </c>
      <c r="AU942">
        <v>46150</v>
      </c>
      <c r="AV942">
        <v>46150</v>
      </c>
      <c r="AW942">
        <v>46150</v>
      </c>
      <c r="AX942">
        <v>46150</v>
      </c>
      <c r="AY942">
        <v>46150</v>
      </c>
      <c r="AZ942">
        <v>46157</v>
      </c>
      <c r="BA942">
        <v>46157</v>
      </c>
      <c r="BB942">
        <v>46157</v>
      </c>
      <c r="BC942">
        <v>46153</v>
      </c>
      <c r="BD942">
        <v>46153</v>
      </c>
      <c r="BE942">
        <v>46153</v>
      </c>
      <c r="BF942" t="s">
        <v>196</v>
      </c>
      <c r="BG942">
        <v>46156</v>
      </c>
      <c r="BH942">
        <v>46155</v>
      </c>
      <c r="BI942">
        <v>46155</v>
      </c>
      <c r="BJ942" t="s">
        <v>180</v>
      </c>
      <c r="BK942">
        <v>50</v>
      </c>
      <c r="BL942">
        <v>46163</v>
      </c>
      <c r="BM942">
        <v>46157</v>
      </c>
      <c r="BN942">
        <v>46157</v>
      </c>
      <c r="BO942">
        <v>46165</v>
      </c>
      <c r="BP942">
        <v>46158</v>
      </c>
      <c r="BQ942">
        <v>46158</v>
      </c>
      <c r="BR942">
        <v>46170</v>
      </c>
      <c r="BS942">
        <v>46167</v>
      </c>
      <c r="BT942">
        <v>46167</v>
      </c>
      <c r="BU942">
        <v>46168</v>
      </c>
      <c r="BV942">
        <v>46167</v>
      </c>
      <c r="BW942">
        <v>46167</v>
      </c>
      <c r="BX942" t="s">
        <v>5282</v>
      </c>
      <c r="CN942" t="s">
        <v>113</v>
      </c>
      <c r="CO942" t="s">
        <v>113</v>
      </c>
      <c r="CP942" t="s">
        <v>113</v>
      </c>
      <c r="CQ942" t="s">
        <v>113</v>
      </c>
      <c r="CR942">
        <v>46160</v>
      </c>
      <c r="CS942">
        <v>46140</v>
      </c>
      <c r="CT942" t="s">
        <v>151</v>
      </c>
      <c r="CU942" t="s">
        <v>113</v>
      </c>
      <c r="CV942" t="s">
        <v>113</v>
      </c>
      <c r="CW942" t="s">
        <v>113</v>
      </c>
      <c r="CX942" t="s">
        <v>113</v>
      </c>
      <c r="CY942" t="s">
        <v>183</v>
      </c>
      <c r="CZ942" t="s">
        <v>153</v>
      </c>
    </row>
    <row r="943" spans="1:104" x14ac:dyDescent="0.3">
      <c r="A943" t="s">
        <v>5283</v>
      </c>
      <c r="B943" t="s">
        <v>5284</v>
      </c>
      <c r="C943" t="s">
        <v>107</v>
      </c>
      <c r="D943" t="s">
        <v>108</v>
      </c>
      <c r="E943" t="s">
        <v>5285</v>
      </c>
      <c r="F943" t="s">
        <v>5286</v>
      </c>
      <c r="G943" t="s">
        <v>133</v>
      </c>
      <c r="I943" t="s">
        <v>5287</v>
      </c>
      <c r="J943" t="s">
        <v>5158</v>
      </c>
      <c r="K943" t="s">
        <v>113</v>
      </c>
      <c r="L943" t="s">
        <v>5288</v>
      </c>
      <c r="M943" t="s">
        <v>115</v>
      </c>
      <c r="P943" t="s">
        <v>113</v>
      </c>
      <c r="Q943" t="s">
        <v>116</v>
      </c>
      <c r="S943" t="s">
        <v>117</v>
      </c>
      <c r="T943" t="s">
        <v>113</v>
      </c>
      <c r="U943" t="s">
        <v>113</v>
      </c>
      <c r="AB943" t="s">
        <v>167</v>
      </c>
      <c r="AD943" t="s">
        <v>113</v>
      </c>
      <c r="AG943" t="s">
        <v>119</v>
      </c>
      <c r="AI943" t="s">
        <v>119</v>
      </c>
      <c r="AJ943" t="s">
        <v>119</v>
      </c>
      <c r="BF943" t="s">
        <v>149</v>
      </c>
      <c r="BK943" t="s">
        <v>889</v>
      </c>
      <c r="CN943" t="s">
        <v>113</v>
      </c>
      <c r="CO943" t="s">
        <v>113</v>
      </c>
      <c r="CP943" t="s">
        <v>113</v>
      </c>
      <c r="CQ943" t="s">
        <v>113</v>
      </c>
      <c r="CR943" t="s">
        <v>113</v>
      </c>
      <c r="CS943" t="s">
        <v>113</v>
      </c>
      <c r="CT943" t="s">
        <v>113</v>
      </c>
      <c r="CU943" t="s">
        <v>113</v>
      </c>
      <c r="CV943" t="s">
        <v>113</v>
      </c>
      <c r="CW943" t="s">
        <v>113</v>
      </c>
      <c r="CX943" t="s">
        <v>113</v>
      </c>
      <c r="CY943" t="s">
        <v>119</v>
      </c>
      <c r="CZ943" t="s">
        <v>121</v>
      </c>
    </row>
    <row r="944" spans="1:104" x14ac:dyDescent="0.3">
      <c r="A944" t="s">
        <v>5289</v>
      </c>
      <c r="B944" t="s">
        <v>5290</v>
      </c>
      <c r="C944" t="s">
        <v>107</v>
      </c>
      <c r="D944" t="s">
        <v>108</v>
      </c>
      <c r="E944" t="s">
        <v>5291</v>
      </c>
      <c r="F944" t="s">
        <v>5292</v>
      </c>
      <c r="G944" t="s">
        <v>133</v>
      </c>
      <c r="I944" t="s">
        <v>5293</v>
      </c>
      <c r="J944" t="s">
        <v>5158</v>
      </c>
      <c r="K944" t="s">
        <v>113</v>
      </c>
      <c r="L944" t="s">
        <v>5288</v>
      </c>
      <c r="M944" t="s">
        <v>115</v>
      </c>
      <c r="P944" t="s">
        <v>113</v>
      </c>
      <c r="Q944" t="s">
        <v>116</v>
      </c>
      <c r="S944" t="s">
        <v>117</v>
      </c>
      <c r="T944" t="s">
        <v>113</v>
      </c>
      <c r="U944" t="s">
        <v>113</v>
      </c>
      <c r="AB944" t="s">
        <v>167</v>
      </c>
      <c r="AD944" t="s">
        <v>113</v>
      </c>
      <c r="AG944" t="s">
        <v>119</v>
      </c>
      <c r="AI944" t="s">
        <v>119</v>
      </c>
      <c r="AJ944" t="s">
        <v>119</v>
      </c>
      <c r="BF944" t="s">
        <v>149</v>
      </c>
      <c r="BK944" t="s">
        <v>889</v>
      </c>
      <c r="CN944" t="s">
        <v>113</v>
      </c>
      <c r="CO944" t="s">
        <v>113</v>
      </c>
      <c r="CP944" t="s">
        <v>113</v>
      </c>
      <c r="CQ944" t="s">
        <v>113</v>
      </c>
      <c r="CR944" t="s">
        <v>113</v>
      </c>
      <c r="CS944" t="s">
        <v>113</v>
      </c>
      <c r="CT944" t="s">
        <v>113</v>
      </c>
      <c r="CU944" t="s">
        <v>113</v>
      </c>
      <c r="CV944" t="s">
        <v>113</v>
      </c>
      <c r="CW944" t="s">
        <v>113</v>
      </c>
      <c r="CX944" t="s">
        <v>113</v>
      </c>
      <c r="CY944" t="s">
        <v>119</v>
      </c>
      <c r="CZ944" t="s">
        <v>121</v>
      </c>
    </row>
    <row r="945" spans="1:105" x14ac:dyDescent="0.3">
      <c r="A945" t="s">
        <v>5294</v>
      </c>
      <c r="B945" t="s">
        <v>5295</v>
      </c>
      <c r="C945" t="s">
        <v>124</v>
      </c>
      <c r="D945" t="s">
        <v>108</v>
      </c>
      <c r="E945" t="s">
        <v>5296</v>
      </c>
      <c r="F945" t="s">
        <v>5297</v>
      </c>
      <c r="G945" t="s">
        <v>133</v>
      </c>
      <c r="I945" t="s">
        <v>5298</v>
      </c>
      <c r="J945" t="s">
        <v>5299</v>
      </c>
      <c r="K945" t="s">
        <v>161</v>
      </c>
      <c r="L945" t="s">
        <v>3351</v>
      </c>
      <c r="M945" t="s">
        <v>115</v>
      </c>
      <c r="N945">
        <v>1</v>
      </c>
      <c r="O945" t="s">
        <v>5300</v>
      </c>
      <c r="P945">
        <v>46056</v>
      </c>
      <c r="Q945" t="s">
        <v>140</v>
      </c>
      <c r="R945">
        <v>46056</v>
      </c>
      <c r="S945" t="s">
        <v>252</v>
      </c>
      <c r="T945" t="s">
        <v>2901</v>
      </c>
      <c r="U945" t="s">
        <v>112</v>
      </c>
      <c r="V945" t="s">
        <v>143</v>
      </c>
      <c r="W945" t="s">
        <v>144</v>
      </c>
      <c r="X945" t="s">
        <v>144</v>
      </c>
      <c r="Y945" t="s">
        <v>144</v>
      </c>
      <c r="Z945" t="s">
        <v>144</v>
      </c>
      <c r="AA945" t="s">
        <v>144</v>
      </c>
      <c r="AB945" t="s">
        <v>254</v>
      </c>
      <c r="AC945" t="s">
        <v>220</v>
      </c>
      <c r="AD945" t="s">
        <v>147</v>
      </c>
      <c r="AE945">
        <v>45931</v>
      </c>
      <c r="AF945">
        <v>45931</v>
      </c>
      <c r="AG945">
        <v>45931</v>
      </c>
      <c r="AH945">
        <v>45935</v>
      </c>
      <c r="AI945">
        <v>45935</v>
      </c>
      <c r="AJ945">
        <v>45935</v>
      </c>
      <c r="AK945">
        <v>45972</v>
      </c>
      <c r="AL945">
        <v>45972</v>
      </c>
      <c r="AM945">
        <v>45972</v>
      </c>
      <c r="AN945">
        <v>46068</v>
      </c>
      <c r="AO945">
        <v>46069</v>
      </c>
      <c r="AP945">
        <v>46069</v>
      </c>
      <c r="AQ945" t="s">
        <v>148</v>
      </c>
      <c r="AR945" t="s">
        <v>113</v>
      </c>
      <c r="AS945" t="s">
        <v>113</v>
      </c>
      <c r="AT945">
        <v>46059</v>
      </c>
      <c r="AU945">
        <v>46059</v>
      </c>
      <c r="AV945">
        <v>46059</v>
      </c>
      <c r="AW945">
        <v>46059</v>
      </c>
      <c r="AX945">
        <v>46059</v>
      </c>
      <c r="AY945">
        <v>46059</v>
      </c>
      <c r="AZ945">
        <v>46073</v>
      </c>
      <c r="BA945">
        <v>46080</v>
      </c>
      <c r="BB945">
        <v>46080</v>
      </c>
      <c r="BC945">
        <v>46069</v>
      </c>
      <c r="BD945">
        <v>46065</v>
      </c>
      <c r="BE945">
        <v>46065</v>
      </c>
      <c r="BG945">
        <v>46077</v>
      </c>
      <c r="BH945">
        <v>46073</v>
      </c>
      <c r="BI945">
        <v>46073</v>
      </c>
      <c r="BJ945" t="s">
        <v>254</v>
      </c>
      <c r="BK945">
        <v>40</v>
      </c>
      <c r="BL945">
        <v>46080</v>
      </c>
      <c r="BM945">
        <v>46077</v>
      </c>
      <c r="BN945">
        <v>46077</v>
      </c>
      <c r="BO945">
        <v>46084</v>
      </c>
      <c r="BP945">
        <v>46084</v>
      </c>
      <c r="BQ945">
        <v>46084</v>
      </c>
      <c r="BR945">
        <v>46091</v>
      </c>
      <c r="BS945">
        <v>46104</v>
      </c>
      <c r="BT945">
        <v>46104</v>
      </c>
      <c r="BU945">
        <v>46091</v>
      </c>
      <c r="BV945">
        <v>46104</v>
      </c>
      <c r="BW945">
        <v>46104</v>
      </c>
      <c r="BX945" t="s">
        <v>5301</v>
      </c>
      <c r="BY945" t="s">
        <v>113</v>
      </c>
      <c r="BZ945" t="s">
        <v>113</v>
      </c>
      <c r="CI945" t="s">
        <v>113</v>
      </c>
      <c r="CJ945" t="s">
        <v>113</v>
      </c>
      <c r="CK945" t="s">
        <v>113</v>
      </c>
      <c r="CN945" t="s">
        <v>113</v>
      </c>
      <c r="CO945" t="s">
        <v>113</v>
      </c>
      <c r="CP945" t="s">
        <v>113</v>
      </c>
      <c r="CQ945" t="s">
        <v>113</v>
      </c>
      <c r="CR945" t="s">
        <v>119</v>
      </c>
      <c r="CS945">
        <v>46056</v>
      </c>
      <c r="CT945" t="s">
        <v>151</v>
      </c>
      <c r="CU945" t="s">
        <v>113</v>
      </c>
      <c r="CV945" t="s">
        <v>113</v>
      </c>
      <c r="CW945" t="s">
        <v>113</v>
      </c>
      <c r="CX945" t="s">
        <v>113</v>
      </c>
      <c r="CY945" t="s">
        <v>183</v>
      </c>
      <c r="CZ945" t="s">
        <v>153</v>
      </c>
    </row>
    <row r="946" spans="1:105" x14ac:dyDescent="0.3">
      <c r="A946" t="s">
        <v>5302</v>
      </c>
      <c r="B946" t="s">
        <v>5303</v>
      </c>
      <c r="C946" t="s">
        <v>245</v>
      </c>
      <c r="D946" t="s">
        <v>108</v>
      </c>
      <c r="F946" t="s">
        <v>5304</v>
      </c>
      <c r="G946" t="s">
        <v>133</v>
      </c>
      <c r="H946" t="s">
        <v>1146</v>
      </c>
      <c r="I946" t="s">
        <v>5305</v>
      </c>
      <c r="J946" t="s">
        <v>249</v>
      </c>
      <c r="K946" t="s">
        <v>249</v>
      </c>
      <c r="L946" t="s">
        <v>5306</v>
      </c>
      <c r="M946" t="s">
        <v>654</v>
      </c>
      <c r="N946">
        <v>3</v>
      </c>
      <c r="O946" t="s">
        <v>1329</v>
      </c>
      <c r="P946">
        <v>46240</v>
      </c>
      <c r="Q946" t="s">
        <v>140</v>
      </c>
      <c r="R946">
        <v>46241</v>
      </c>
      <c r="S946" t="s">
        <v>2453</v>
      </c>
      <c r="T946" t="s">
        <v>448</v>
      </c>
      <c r="U946" t="s">
        <v>249</v>
      </c>
      <c r="W946" t="s">
        <v>148</v>
      </c>
      <c r="X946" t="s">
        <v>148</v>
      </c>
      <c r="Y946" t="s">
        <v>148</v>
      </c>
      <c r="Z946" t="s">
        <v>148</v>
      </c>
      <c r="AA946" t="s">
        <v>148</v>
      </c>
      <c r="AB946" t="s">
        <v>1530</v>
      </c>
      <c r="AC946" t="s">
        <v>113</v>
      </c>
      <c r="AD946" t="s">
        <v>255</v>
      </c>
      <c r="AE946">
        <v>46248</v>
      </c>
      <c r="AF946">
        <v>46252</v>
      </c>
      <c r="AG946">
        <v>46252</v>
      </c>
      <c r="AH946">
        <v>46248</v>
      </c>
      <c r="AI946">
        <v>46252</v>
      </c>
      <c r="AJ946">
        <v>46252</v>
      </c>
      <c r="AK946">
        <v>46248</v>
      </c>
      <c r="AL946">
        <v>46255</v>
      </c>
      <c r="AM946">
        <v>46255</v>
      </c>
      <c r="AN946">
        <v>46253</v>
      </c>
      <c r="AO946">
        <v>46255</v>
      </c>
      <c r="AP946">
        <v>46255</v>
      </c>
      <c r="AQ946" t="s">
        <v>148</v>
      </c>
      <c r="AR946" t="s">
        <v>148</v>
      </c>
      <c r="AS946" t="s">
        <v>148</v>
      </c>
      <c r="AT946">
        <v>46248</v>
      </c>
      <c r="AU946">
        <v>46251</v>
      </c>
      <c r="AV946">
        <v>46251</v>
      </c>
      <c r="AW946">
        <v>46248</v>
      </c>
      <c r="AX946">
        <v>46251</v>
      </c>
      <c r="AY946">
        <v>46251</v>
      </c>
      <c r="AZ946">
        <v>46253</v>
      </c>
      <c r="BA946">
        <v>46255</v>
      </c>
      <c r="BB946">
        <v>46254</v>
      </c>
      <c r="BC946">
        <v>46254</v>
      </c>
      <c r="BD946">
        <v>46255</v>
      </c>
      <c r="BE946">
        <v>46255</v>
      </c>
      <c r="BF946" t="s">
        <v>249</v>
      </c>
      <c r="BG946">
        <v>46254</v>
      </c>
      <c r="BH946">
        <v>46255</v>
      </c>
      <c r="BI946">
        <v>46255</v>
      </c>
      <c r="BJ946" t="s">
        <v>249</v>
      </c>
      <c r="BK946" t="s">
        <v>249</v>
      </c>
      <c r="BL946">
        <v>46254</v>
      </c>
      <c r="BM946">
        <v>46259</v>
      </c>
      <c r="BN946">
        <v>46259</v>
      </c>
      <c r="BO946">
        <v>46257</v>
      </c>
      <c r="BP946">
        <v>46269</v>
      </c>
      <c r="BR946">
        <v>46261</v>
      </c>
      <c r="BS946">
        <v>46275</v>
      </c>
      <c r="BU946">
        <v>46261</v>
      </c>
      <c r="BV946">
        <v>46269</v>
      </c>
      <c r="BX946" t="s">
        <v>5307</v>
      </c>
      <c r="BY946">
        <v>46265</v>
      </c>
      <c r="BZ946">
        <v>46262</v>
      </c>
      <c r="CI946">
        <v>46265</v>
      </c>
      <c r="CJ946">
        <v>46268</v>
      </c>
      <c r="CN946" t="s">
        <v>113</v>
      </c>
      <c r="CO946" t="s">
        <v>113</v>
      </c>
      <c r="CP946" t="s">
        <v>113</v>
      </c>
      <c r="CQ946" t="s">
        <v>113</v>
      </c>
      <c r="CR946" t="s">
        <v>113</v>
      </c>
      <c r="CS946" t="s">
        <v>113</v>
      </c>
      <c r="CT946" t="s">
        <v>113</v>
      </c>
      <c r="CU946" t="s">
        <v>170</v>
      </c>
      <c r="CV946" t="s">
        <v>144</v>
      </c>
      <c r="CW946" t="s">
        <v>171</v>
      </c>
      <c r="CX946" t="s">
        <v>113</v>
      </c>
      <c r="CY946" t="s">
        <v>119</v>
      </c>
      <c r="CZ946" t="s">
        <v>121</v>
      </c>
      <c r="DA946" t="s">
        <v>104</v>
      </c>
    </row>
    <row r="947" spans="1:105" x14ac:dyDescent="0.3">
      <c r="A947" t="s">
        <v>5308</v>
      </c>
      <c r="B947" t="s">
        <v>5309</v>
      </c>
      <c r="D947" t="s">
        <v>108</v>
      </c>
      <c r="E947" t="s">
        <v>5296</v>
      </c>
      <c r="F947" t="s">
        <v>5310</v>
      </c>
      <c r="G947" t="s">
        <v>133</v>
      </c>
      <c r="I947" t="s">
        <v>5311</v>
      </c>
      <c r="J947" t="s">
        <v>2610</v>
      </c>
      <c r="K947" t="s">
        <v>113</v>
      </c>
      <c r="L947" t="s">
        <v>296</v>
      </c>
      <c r="M947" t="s">
        <v>115</v>
      </c>
      <c r="P947" t="s">
        <v>113</v>
      </c>
      <c r="Q947" t="s">
        <v>116</v>
      </c>
      <c r="S947" t="s">
        <v>117</v>
      </c>
      <c r="T947" t="s">
        <v>113</v>
      </c>
      <c r="AD947" t="s">
        <v>113</v>
      </c>
      <c r="AG947" t="s">
        <v>119</v>
      </c>
      <c r="AI947" t="s">
        <v>119</v>
      </c>
      <c r="AJ947" t="s">
        <v>119</v>
      </c>
      <c r="BP947">
        <v>3</v>
      </c>
      <c r="CN947" t="s">
        <v>113</v>
      </c>
      <c r="CO947" t="s">
        <v>113</v>
      </c>
      <c r="CP947" t="s">
        <v>113</v>
      </c>
      <c r="CQ947" t="s">
        <v>113</v>
      </c>
      <c r="CR947" t="s">
        <v>113</v>
      </c>
      <c r="CS947" t="s">
        <v>113</v>
      </c>
      <c r="CT947" t="s">
        <v>113</v>
      </c>
      <c r="CU947" t="s">
        <v>113</v>
      </c>
      <c r="CV947" t="s">
        <v>113</v>
      </c>
      <c r="CW947" t="s">
        <v>113</v>
      </c>
      <c r="CX947" t="s">
        <v>113</v>
      </c>
      <c r="CY947" t="s">
        <v>119</v>
      </c>
      <c r="CZ947" t="s">
        <v>121</v>
      </c>
    </row>
    <row r="948" spans="1:105" x14ac:dyDescent="0.3">
      <c r="A948" t="s">
        <v>5312</v>
      </c>
      <c r="B948" t="s">
        <v>5313</v>
      </c>
      <c r="C948" t="s">
        <v>107</v>
      </c>
      <c r="D948" t="s">
        <v>108</v>
      </c>
      <c r="E948" t="s">
        <v>2606</v>
      </c>
      <c r="F948" t="s">
        <v>5314</v>
      </c>
      <c r="G948" t="s">
        <v>133</v>
      </c>
      <c r="I948" t="s">
        <v>5315</v>
      </c>
      <c r="J948" t="s">
        <v>2610</v>
      </c>
      <c r="K948" t="s">
        <v>161</v>
      </c>
      <c r="L948" t="s">
        <v>3351</v>
      </c>
      <c r="M948" t="s">
        <v>115</v>
      </c>
      <c r="P948" t="s">
        <v>5316</v>
      </c>
      <c r="Q948" t="s">
        <v>298</v>
      </c>
      <c r="R948" t="s">
        <v>5316</v>
      </c>
      <c r="S948" t="s">
        <v>265</v>
      </c>
      <c r="T948" t="s">
        <v>347</v>
      </c>
      <c r="U948" t="s">
        <v>112</v>
      </c>
      <c r="AD948" t="s">
        <v>113</v>
      </c>
      <c r="AG948" t="s">
        <v>119</v>
      </c>
      <c r="AI948" t="s">
        <v>119</v>
      </c>
      <c r="AJ948" t="s">
        <v>119</v>
      </c>
      <c r="BK948">
        <v>40</v>
      </c>
      <c r="CN948" t="s">
        <v>113</v>
      </c>
      <c r="CO948" t="s">
        <v>113</v>
      </c>
      <c r="CP948" t="s">
        <v>113</v>
      </c>
      <c r="CQ948" t="s">
        <v>113</v>
      </c>
      <c r="CR948" t="s">
        <v>188</v>
      </c>
      <c r="CS948">
        <v>0</v>
      </c>
      <c r="CT948" t="s">
        <v>380</v>
      </c>
      <c r="CU948" t="s">
        <v>113</v>
      </c>
      <c r="CV948" t="s">
        <v>113</v>
      </c>
      <c r="CW948" t="s">
        <v>113</v>
      </c>
      <c r="CX948" t="s">
        <v>113</v>
      </c>
      <c r="CY948" t="s">
        <v>2576</v>
      </c>
      <c r="CZ948" t="s">
        <v>153</v>
      </c>
    </row>
    <row r="949" spans="1:105" x14ac:dyDescent="0.3">
      <c r="A949" t="s">
        <v>5317</v>
      </c>
      <c r="B949" t="s">
        <v>5318</v>
      </c>
      <c r="C949" t="s">
        <v>107</v>
      </c>
      <c r="D949" t="s">
        <v>108</v>
      </c>
      <c r="F949" t="s">
        <v>5319</v>
      </c>
      <c r="G949" t="s">
        <v>133</v>
      </c>
      <c r="J949" t="s">
        <v>1123</v>
      </c>
      <c r="K949" t="s">
        <v>161</v>
      </c>
      <c r="L949" t="s">
        <v>5320</v>
      </c>
      <c r="M949" t="s">
        <v>115</v>
      </c>
      <c r="N949">
        <v>1</v>
      </c>
      <c r="O949" t="s">
        <v>4084</v>
      </c>
      <c r="Q949" t="s">
        <v>116</v>
      </c>
      <c r="S949" t="s">
        <v>117</v>
      </c>
      <c r="T949" t="s">
        <v>113</v>
      </c>
      <c r="U949" t="s">
        <v>112</v>
      </c>
      <c r="AB949" t="s">
        <v>180</v>
      </c>
      <c r="AC949" t="s">
        <v>146</v>
      </c>
      <c r="AD949" t="s">
        <v>181</v>
      </c>
      <c r="BK949">
        <v>70</v>
      </c>
      <c r="CN949" t="s">
        <v>113</v>
      </c>
      <c r="CO949" t="s">
        <v>113</v>
      </c>
      <c r="CP949" t="s">
        <v>113</v>
      </c>
      <c r="CQ949" t="s">
        <v>113</v>
      </c>
      <c r="CR949" t="s">
        <v>188</v>
      </c>
      <c r="CS949">
        <v>0</v>
      </c>
      <c r="CT949" t="s">
        <v>380</v>
      </c>
      <c r="CU949" t="s">
        <v>113</v>
      </c>
      <c r="CV949" t="s">
        <v>113</v>
      </c>
      <c r="CW949" t="s">
        <v>113</v>
      </c>
      <c r="CX949" t="s">
        <v>113</v>
      </c>
      <c r="CY949" t="s">
        <v>3834</v>
      </c>
      <c r="CZ949" t="s">
        <v>153</v>
      </c>
    </row>
    <row r="950" spans="1:105" x14ac:dyDescent="0.3">
      <c r="A950" t="s">
        <v>5321</v>
      </c>
      <c r="B950" t="s">
        <v>5322</v>
      </c>
      <c r="C950" t="s">
        <v>883</v>
      </c>
      <c r="D950" t="s">
        <v>108</v>
      </c>
      <c r="F950" t="s">
        <v>5323</v>
      </c>
      <c r="G950" t="s">
        <v>133</v>
      </c>
      <c r="I950" t="s">
        <v>5324</v>
      </c>
      <c r="J950" t="s">
        <v>538</v>
      </c>
      <c r="K950" t="s">
        <v>113</v>
      </c>
      <c r="L950" t="s">
        <v>5325</v>
      </c>
      <c r="M950" t="s">
        <v>115</v>
      </c>
      <c r="P950" t="s">
        <v>113</v>
      </c>
      <c r="Q950" t="s">
        <v>116</v>
      </c>
      <c r="S950" t="s">
        <v>117</v>
      </c>
      <c r="T950" t="s">
        <v>113</v>
      </c>
      <c r="AD950" t="s">
        <v>113</v>
      </c>
      <c r="AG950" t="s">
        <v>119</v>
      </c>
      <c r="AI950" t="s">
        <v>119</v>
      </c>
      <c r="AJ950" t="s">
        <v>119</v>
      </c>
      <c r="BK950">
        <v>40</v>
      </c>
      <c r="CN950" t="s">
        <v>113</v>
      </c>
      <c r="CO950" t="s">
        <v>113</v>
      </c>
      <c r="CP950" t="s">
        <v>113</v>
      </c>
      <c r="CQ950" t="s">
        <v>113</v>
      </c>
      <c r="CR950" t="s">
        <v>113</v>
      </c>
      <c r="CS950" t="s">
        <v>113</v>
      </c>
      <c r="CT950" t="s">
        <v>113</v>
      </c>
      <c r="CU950" t="s">
        <v>113</v>
      </c>
      <c r="CV950" t="s">
        <v>113</v>
      </c>
      <c r="CW950" t="s">
        <v>113</v>
      </c>
      <c r="CX950" t="s">
        <v>113</v>
      </c>
      <c r="CY950" t="s">
        <v>119</v>
      </c>
      <c r="CZ950" t="s">
        <v>121</v>
      </c>
    </row>
    <row r="951" spans="1:105" x14ac:dyDescent="0.3">
      <c r="A951" t="s">
        <v>5326</v>
      </c>
      <c r="B951" t="s">
        <v>5327</v>
      </c>
      <c r="C951" t="s">
        <v>213</v>
      </c>
      <c r="D951" t="s">
        <v>108</v>
      </c>
      <c r="E951" t="s">
        <v>5328</v>
      </c>
      <c r="F951" t="s">
        <v>5329</v>
      </c>
      <c r="G951" t="s">
        <v>133</v>
      </c>
      <c r="I951" t="s">
        <v>5330</v>
      </c>
      <c r="J951" t="s">
        <v>5158</v>
      </c>
      <c r="K951" t="s">
        <v>113</v>
      </c>
      <c r="L951" t="s">
        <v>566</v>
      </c>
      <c r="M951" t="s">
        <v>115</v>
      </c>
      <c r="P951" t="s">
        <v>113</v>
      </c>
      <c r="Q951" t="s">
        <v>116</v>
      </c>
      <c r="S951" t="s">
        <v>117</v>
      </c>
      <c r="T951" t="s">
        <v>113</v>
      </c>
      <c r="U951" t="s">
        <v>113</v>
      </c>
      <c r="AD951" t="s">
        <v>113</v>
      </c>
      <c r="AG951" t="s">
        <v>119</v>
      </c>
      <c r="AI951" t="s">
        <v>119</v>
      </c>
      <c r="AJ951" t="s">
        <v>119</v>
      </c>
      <c r="BK951" t="s">
        <v>889</v>
      </c>
      <c r="CN951" t="s">
        <v>113</v>
      </c>
      <c r="CO951" t="s">
        <v>113</v>
      </c>
      <c r="CP951" t="s">
        <v>113</v>
      </c>
      <c r="CQ951" t="s">
        <v>113</v>
      </c>
      <c r="CR951" t="s">
        <v>113</v>
      </c>
      <c r="CS951" t="s">
        <v>113</v>
      </c>
      <c r="CT951" t="s">
        <v>113</v>
      </c>
      <c r="CU951" t="s">
        <v>113</v>
      </c>
      <c r="CV951" t="s">
        <v>113</v>
      </c>
      <c r="CW951" t="s">
        <v>113</v>
      </c>
      <c r="CX951" t="s">
        <v>113</v>
      </c>
      <c r="CY951" t="s">
        <v>119</v>
      </c>
      <c r="CZ951" t="s">
        <v>121</v>
      </c>
    </row>
    <row r="952" spans="1:105" x14ac:dyDescent="0.3">
      <c r="A952" t="s">
        <v>5331</v>
      </c>
      <c r="B952" t="s">
        <v>5332</v>
      </c>
      <c r="C952" t="s">
        <v>107</v>
      </c>
      <c r="D952" t="s">
        <v>108</v>
      </c>
      <c r="E952" t="s">
        <v>5333</v>
      </c>
      <c r="F952" t="s">
        <v>5334</v>
      </c>
      <c r="G952" t="s">
        <v>133</v>
      </c>
      <c r="I952" t="s">
        <v>5335</v>
      </c>
      <c r="J952" t="s">
        <v>5158</v>
      </c>
      <c r="K952" t="s">
        <v>113</v>
      </c>
      <c r="L952" t="s">
        <v>5336</v>
      </c>
      <c r="M952" t="s">
        <v>115</v>
      </c>
      <c r="P952" t="s">
        <v>113</v>
      </c>
      <c r="Q952" t="s">
        <v>116</v>
      </c>
      <c r="S952" t="s">
        <v>117</v>
      </c>
      <c r="T952" t="s">
        <v>113</v>
      </c>
      <c r="U952" t="s">
        <v>113</v>
      </c>
      <c r="AB952" t="s">
        <v>167</v>
      </c>
      <c r="AD952" t="s">
        <v>113</v>
      </c>
      <c r="AG952" t="s">
        <v>119</v>
      </c>
      <c r="AI952" t="s">
        <v>119</v>
      </c>
      <c r="AJ952" t="s">
        <v>119</v>
      </c>
      <c r="BF952" t="s">
        <v>149</v>
      </c>
      <c r="BK952" t="s">
        <v>889</v>
      </c>
      <c r="CN952" t="s">
        <v>113</v>
      </c>
      <c r="CO952" t="s">
        <v>113</v>
      </c>
      <c r="CP952" t="s">
        <v>113</v>
      </c>
      <c r="CQ952" t="s">
        <v>113</v>
      </c>
      <c r="CR952" t="s">
        <v>113</v>
      </c>
      <c r="CS952" t="s">
        <v>113</v>
      </c>
      <c r="CT952" t="s">
        <v>113</v>
      </c>
      <c r="CU952" t="s">
        <v>113</v>
      </c>
      <c r="CV952" t="s">
        <v>113</v>
      </c>
      <c r="CW952" t="s">
        <v>113</v>
      </c>
      <c r="CX952" t="s">
        <v>113</v>
      </c>
      <c r="CY952" t="s">
        <v>119</v>
      </c>
      <c r="CZ952" t="s">
        <v>121</v>
      </c>
    </row>
    <row r="953" spans="1:105" x14ac:dyDescent="0.3">
      <c r="A953" t="s">
        <v>5337</v>
      </c>
      <c r="B953" t="s">
        <v>5338</v>
      </c>
      <c r="D953" t="s">
        <v>108</v>
      </c>
      <c r="F953" t="s">
        <v>5339</v>
      </c>
      <c r="G953" t="s">
        <v>133</v>
      </c>
      <c r="I953" t="s">
        <v>5186</v>
      </c>
      <c r="J953" t="s">
        <v>5187</v>
      </c>
      <c r="K953" t="s">
        <v>161</v>
      </c>
      <c r="L953" t="s">
        <v>5340</v>
      </c>
      <c r="M953" t="s">
        <v>115</v>
      </c>
      <c r="P953" t="s">
        <v>113</v>
      </c>
      <c r="Q953" t="s">
        <v>116</v>
      </c>
      <c r="S953" t="s">
        <v>117</v>
      </c>
      <c r="T953" t="s">
        <v>113</v>
      </c>
      <c r="AD953" t="s">
        <v>113</v>
      </c>
      <c r="AG953" t="s">
        <v>119</v>
      </c>
      <c r="AI953" t="s">
        <v>119</v>
      </c>
      <c r="AJ953" t="s">
        <v>119</v>
      </c>
      <c r="BK953">
        <v>40</v>
      </c>
      <c r="BP953">
        <v>3</v>
      </c>
      <c r="CN953" t="s">
        <v>113</v>
      </c>
      <c r="CO953" t="s">
        <v>113</v>
      </c>
      <c r="CP953" t="s">
        <v>113</v>
      </c>
      <c r="CQ953" t="s">
        <v>113</v>
      </c>
      <c r="CR953" t="s">
        <v>113</v>
      </c>
      <c r="CS953" t="s">
        <v>113</v>
      </c>
      <c r="CT953" t="s">
        <v>113</v>
      </c>
      <c r="CU953" t="s">
        <v>113</v>
      </c>
      <c r="CV953" t="s">
        <v>113</v>
      </c>
      <c r="CW953" t="s">
        <v>113</v>
      </c>
      <c r="CX953" t="s">
        <v>113</v>
      </c>
      <c r="CY953" t="s">
        <v>119</v>
      </c>
      <c r="CZ953" t="s">
        <v>121</v>
      </c>
    </row>
    <row r="954" spans="1:105" x14ac:dyDescent="0.3">
      <c r="A954" t="s">
        <v>5341</v>
      </c>
      <c r="B954" t="s">
        <v>5342</v>
      </c>
      <c r="D954" t="s">
        <v>108</v>
      </c>
      <c r="F954" t="s">
        <v>5343</v>
      </c>
      <c r="G954" t="s">
        <v>133</v>
      </c>
      <c r="I954" t="s">
        <v>5186</v>
      </c>
      <c r="J954" t="s">
        <v>5187</v>
      </c>
      <c r="K954" t="s">
        <v>161</v>
      </c>
      <c r="L954" t="s">
        <v>5340</v>
      </c>
      <c r="M954" t="s">
        <v>115</v>
      </c>
      <c r="P954" t="s">
        <v>113</v>
      </c>
      <c r="Q954" t="s">
        <v>116</v>
      </c>
      <c r="S954" t="s">
        <v>117</v>
      </c>
      <c r="T954" t="s">
        <v>113</v>
      </c>
      <c r="AD954" t="s">
        <v>113</v>
      </c>
      <c r="AG954" t="s">
        <v>119</v>
      </c>
      <c r="AI954" t="s">
        <v>119</v>
      </c>
      <c r="AJ954" t="s">
        <v>119</v>
      </c>
      <c r="BK954">
        <v>50</v>
      </c>
      <c r="BP954">
        <v>3</v>
      </c>
      <c r="CN954" t="s">
        <v>113</v>
      </c>
      <c r="CO954" t="s">
        <v>113</v>
      </c>
      <c r="CP954" t="s">
        <v>113</v>
      </c>
      <c r="CQ954" t="s">
        <v>113</v>
      </c>
      <c r="CR954" t="s">
        <v>113</v>
      </c>
      <c r="CS954" t="s">
        <v>113</v>
      </c>
      <c r="CT954" t="s">
        <v>113</v>
      </c>
      <c r="CU954" t="s">
        <v>113</v>
      </c>
      <c r="CV954" t="s">
        <v>113</v>
      </c>
      <c r="CW954" t="s">
        <v>113</v>
      </c>
      <c r="CX954" t="s">
        <v>113</v>
      </c>
      <c r="CY954" t="s">
        <v>119</v>
      </c>
      <c r="CZ954" t="s">
        <v>121</v>
      </c>
    </row>
    <row r="955" spans="1:105" x14ac:dyDescent="0.3">
      <c r="A955" t="s">
        <v>5344</v>
      </c>
      <c r="B955" t="s">
        <v>5345</v>
      </c>
      <c r="D955" t="s">
        <v>108</v>
      </c>
      <c r="F955" t="s">
        <v>5346</v>
      </c>
      <c r="G955" t="s">
        <v>133</v>
      </c>
      <c r="I955" t="s">
        <v>5186</v>
      </c>
      <c r="J955" t="s">
        <v>5187</v>
      </c>
      <c r="K955" t="s">
        <v>161</v>
      </c>
      <c r="L955" t="s">
        <v>5340</v>
      </c>
      <c r="M955" t="s">
        <v>115</v>
      </c>
      <c r="P955" t="s">
        <v>113</v>
      </c>
      <c r="Q955" t="s">
        <v>116</v>
      </c>
      <c r="S955" t="s">
        <v>117</v>
      </c>
      <c r="T955" t="s">
        <v>113</v>
      </c>
      <c r="AD955" t="s">
        <v>113</v>
      </c>
      <c r="AG955" t="s">
        <v>119</v>
      </c>
      <c r="AI955" t="s">
        <v>119</v>
      </c>
      <c r="AJ955" t="s">
        <v>119</v>
      </c>
      <c r="BK955">
        <v>50</v>
      </c>
      <c r="BP955">
        <v>3</v>
      </c>
      <c r="CN955" t="s">
        <v>113</v>
      </c>
      <c r="CO955" t="s">
        <v>113</v>
      </c>
      <c r="CP955" t="s">
        <v>113</v>
      </c>
      <c r="CQ955" t="s">
        <v>113</v>
      </c>
      <c r="CR955" t="s">
        <v>113</v>
      </c>
      <c r="CS955" t="s">
        <v>113</v>
      </c>
      <c r="CT955" t="s">
        <v>113</v>
      </c>
      <c r="CU955" t="s">
        <v>113</v>
      </c>
      <c r="CV955" t="s">
        <v>113</v>
      </c>
      <c r="CW955" t="s">
        <v>113</v>
      </c>
      <c r="CX955" t="s">
        <v>113</v>
      </c>
      <c r="CY955" t="s">
        <v>119</v>
      </c>
      <c r="CZ955" t="s">
        <v>121</v>
      </c>
    </row>
    <row r="956" spans="1:105" x14ac:dyDescent="0.3">
      <c r="A956" t="s">
        <v>5347</v>
      </c>
      <c r="B956" t="s">
        <v>5348</v>
      </c>
      <c r="D956" t="s">
        <v>108</v>
      </c>
      <c r="F956" t="s">
        <v>5349</v>
      </c>
      <c r="G956" t="s">
        <v>133</v>
      </c>
      <c r="I956" t="s">
        <v>5186</v>
      </c>
      <c r="J956" t="s">
        <v>5187</v>
      </c>
      <c r="K956" t="s">
        <v>161</v>
      </c>
      <c r="L956" t="s">
        <v>5340</v>
      </c>
      <c r="M956" t="s">
        <v>115</v>
      </c>
      <c r="P956" t="s">
        <v>113</v>
      </c>
      <c r="Q956" t="s">
        <v>116</v>
      </c>
      <c r="S956" t="s">
        <v>117</v>
      </c>
      <c r="T956" t="s">
        <v>113</v>
      </c>
      <c r="AD956" t="s">
        <v>113</v>
      </c>
      <c r="AG956" t="s">
        <v>119</v>
      </c>
      <c r="AI956" t="s">
        <v>119</v>
      </c>
      <c r="AJ956" t="s">
        <v>119</v>
      </c>
      <c r="BK956">
        <v>50</v>
      </c>
      <c r="BP956">
        <v>3</v>
      </c>
      <c r="CN956" t="s">
        <v>113</v>
      </c>
      <c r="CO956" t="s">
        <v>113</v>
      </c>
      <c r="CP956" t="s">
        <v>113</v>
      </c>
      <c r="CQ956" t="s">
        <v>113</v>
      </c>
      <c r="CR956" t="s">
        <v>113</v>
      </c>
      <c r="CS956" t="s">
        <v>113</v>
      </c>
      <c r="CT956" t="s">
        <v>113</v>
      </c>
      <c r="CU956" t="s">
        <v>113</v>
      </c>
      <c r="CV956" t="s">
        <v>113</v>
      </c>
      <c r="CW956" t="s">
        <v>113</v>
      </c>
      <c r="CX956" t="s">
        <v>113</v>
      </c>
      <c r="CY956" t="s">
        <v>119</v>
      </c>
      <c r="CZ956" t="s">
        <v>121</v>
      </c>
    </row>
    <row r="957" spans="1:105" x14ac:dyDescent="0.3">
      <c r="A957" t="s">
        <v>5350</v>
      </c>
      <c r="B957" t="s">
        <v>5351</v>
      </c>
      <c r="D957" t="s">
        <v>108</v>
      </c>
      <c r="F957" t="s">
        <v>5352</v>
      </c>
      <c r="G957" t="s">
        <v>133</v>
      </c>
      <c r="I957" t="s">
        <v>5186</v>
      </c>
      <c r="J957" t="s">
        <v>5187</v>
      </c>
      <c r="K957" t="s">
        <v>161</v>
      </c>
      <c r="L957" t="s">
        <v>5340</v>
      </c>
      <c r="M957" t="s">
        <v>115</v>
      </c>
      <c r="P957" t="s">
        <v>113</v>
      </c>
      <c r="Q957" t="s">
        <v>116</v>
      </c>
      <c r="S957" t="s">
        <v>117</v>
      </c>
      <c r="T957" t="s">
        <v>113</v>
      </c>
      <c r="AD957" t="s">
        <v>113</v>
      </c>
      <c r="AG957" t="s">
        <v>119</v>
      </c>
      <c r="AI957" t="s">
        <v>119</v>
      </c>
      <c r="AJ957" t="s">
        <v>119</v>
      </c>
      <c r="BK957">
        <v>20</v>
      </c>
      <c r="BP957">
        <v>3</v>
      </c>
      <c r="CN957" t="s">
        <v>113</v>
      </c>
      <c r="CO957" t="s">
        <v>113</v>
      </c>
      <c r="CP957" t="s">
        <v>113</v>
      </c>
      <c r="CQ957" t="s">
        <v>113</v>
      </c>
      <c r="CR957" t="s">
        <v>113</v>
      </c>
      <c r="CS957" t="s">
        <v>113</v>
      </c>
      <c r="CT957" t="s">
        <v>113</v>
      </c>
      <c r="CU957" t="s">
        <v>113</v>
      </c>
      <c r="CV957" t="s">
        <v>113</v>
      </c>
      <c r="CW957" t="s">
        <v>113</v>
      </c>
      <c r="CX957" t="s">
        <v>113</v>
      </c>
      <c r="CY957" t="s">
        <v>119</v>
      </c>
      <c r="CZ957" t="s">
        <v>121</v>
      </c>
    </row>
    <row r="958" spans="1:105" x14ac:dyDescent="0.3">
      <c r="A958" t="s">
        <v>5353</v>
      </c>
      <c r="B958" t="s">
        <v>5354</v>
      </c>
      <c r="D958" t="s">
        <v>108</v>
      </c>
      <c r="F958" t="s">
        <v>5355</v>
      </c>
      <c r="G958" t="s">
        <v>133</v>
      </c>
      <c r="I958" t="s">
        <v>5186</v>
      </c>
      <c r="J958" t="s">
        <v>5187</v>
      </c>
      <c r="K958" t="s">
        <v>161</v>
      </c>
      <c r="L958" t="s">
        <v>5340</v>
      </c>
      <c r="M958" t="s">
        <v>115</v>
      </c>
      <c r="P958" t="s">
        <v>113</v>
      </c>
      <c r="Q958" t="s">
        <v>116</v>
      </c>
      <c r="S958" t="s">
        <v>117</v>
      </c>
      <c r="T958" t="s">
        <v>113</v>
      </c>
      <c r="AD958" t="s">
        <v>113</v>
      </c>
      <c r="AG958" t="s">
        <v>119</v>
      </c>
      <c r="AI958" t="s">
        <v>119</v>
      </c>
      <c r="AJ958" t="s">
        <v>119</v>
      </c>
      <c r="BK958">
        <v>30</v>
      </c>
      <c r="BP958">
        <v>3</v>
      </c>
      <c r="CN958" t="s">
        <v>113</v>
      </c>
      <c r="CO958" t="s">
        <v>113</v>
      </c>
      <c r="CP958" t="s">
        <v>113</v>
      </c>
      <c r="CQ958" t="s">
        <v>113</v>
      </c>
      <c r="CR958" t="s">
        <v>113</v>
      </c>
      <c r="CS958" t="s">
        <v>113</v>
      </c>
      <c r="CT958" t="s">
        <v>113</v>
      </c>
      <c r="CU958" t="s">
        <v>113</v>
      </c>
      <c r="CV958" t="s">
        <v>113</v>
      </c>
      <c r="CW958" t="s">
        <v>113</v>
      </c>
      <c r="CX958" t="s">
        <v>113</v>
      </c>
      <c r="CY958" t="s">
        <v>119</v>
      </c>
      <c r="CZ958" t="s">
        <v>121</v>
      </c>
    </row>
    <row r="959" spans="1:105" x14ac:dyDescent="0.3">
      <c r="A959" t="s">
        <v>5356</v>
      </c>
      <c r="B959" t="s">
        <v>5357</v>
      </c>
      <c r="D959" t="s">
        <v>108</v>
      </c>
      <c r="F959" t="s">
        <v>5358</v>
      </c>
      <c r="G959" t="s">
        <v>133</v>
      </c>
      <c r="I959" t="s">
        <v>5186</v>
      </c>
      <c r="J959" t="s">
        <v>5187</v>
      </c>
      <c r="K959" t="s">
        <v>161</v>
      </c>
      <c r="L959" t="s">
        <v>5340</v>
      </c>
      <c r="M959" t="s">
        <v>115</v>
      </c>
      <c r="P959" t="s">
        <v>113</v>
      </c>
      <c r="Q959" t="s">
        <v>116</v>
      </c>
      <c r="S959" t="s">
        <v>117</v>
      </c>
      <c r="T959" t="s">
        <v>113</v>
      </c>
      <c r="AD959" t="s">
        <v>113</v>
      </c>
      <c r="AG959" t="s">
        <v>119</v>
      </c>
      <c r="AI959" t="s">
        <v>119</v>
      </c>
      <c r="AJ959" t="s">
        <v>119</v>
      </c>
      <c r="BK959">
        <v>60</v>
      </c>
      <c r="BP959">
        <v>3</v>
      </c>
      <c r="CN959" t="s">
        <v>113</v>
      </c>
      <c r="CO959" t="s">
        <v>113</v>
      </c>
      <c r="CP959" t="s">
        <v>113</v>
      </c>
      <c r="CQ959" t="s">
        <v>113</v>
      </c>
      <c r="CR959" t="s">
        <v>113</v>
      </c>
      <c r="CS959" t="s">
        <v>113</v>
      </c>
      <c r="CT959" t="s">
        <v>113</v>
      </c>
      <c r="CU959" t="s">
        <v>113</v>
      </c>
      <c r="CV959" t="s">
        <v>113</v>
      </c>
      <c r="CW959" t="s">
        <v>113</v>
      </c>
      <c r="CX959" t="s">
        <v>113</v>
      </c>
      <c r="CY959" t="s">
        <v>119</v>
      </c>
      <c r="CZ959" t="s">
        <v>121</v>
      </c>
    </row>
    <row r="960" spans="1:105" x14ac:dyDescent="0.3">
      <c r="A960" t="s">
        <v>5359</v>
      </c>
      <c r="B960" t="s">
        <v>5360</v>
      </c>
      <c r="D960" t="s">
        <v>108</v>
      </c>
      <c r="F960" t="s">
        <v>5361</v>
      </c>
      <c r="G960" t="s">
        <v>133</v>
      </c>
      <c r="I960" t="s">
        <v>5186</v>
      </c>
      <c r="J960" t="s">
        <v>5187</v>
      </c>
      <c r="K960" t="s">
        <v>161</v>
      </c>
      <c r="L960" t="s">
        <v>5340</v>
      </c>
      <c r="M960" t="s">
        <v>115</v>
      </c>
      <c r="P960" t="s">
        <v>113</v>
      </c>
      <c r="Q960" t="s">
        <v>116</v>
      </c>
      <c r="S960" t="s">
        <v>117</v>
      </c>
      <c r="T960" t="s">
        <v>113</v>
      </c>
      <c r="AD960" t="s">
        <v>113</v>
      </c>
      <c r="AG960" t="s">
        <v>119</v>
      </c>
      <c r="AI960" t="s">
        <v>119</v>
      </c>
      <c r="AJ960" t="s">
        <v>119</v>
      </c>
      <c r="BK960">
        <v>40</v>
      </c>
      <c r="BP960">
        <v>3</v>
      </c>
      <c r="CN960" t="s">
        <v>113</v>
      </c>
      <c r="CO960" t="s">
        <v>113</v>
      </c>
      <c r="CP960" t="s">
        <v>113</v>
      </c>
      <c r="CQ960" t="s">
        <v>113</v>
      </c>
      <c r="CR960" t="s">
        <v>113</v>
      </c>
      <c r="CS960" t="s">
        <v>113</v>
      </c>
      <c r="CT960" t="s">
        <v>113</v>
      </c>
      <c r="CU960" t="s">
        <v>113</v>
      </c>
      <c r="CV960" t="s">
        <v>113</v>
      </c>
      <c r="CW960" t="s">
        <v>113</v>
      </c>
      <c r="CX960" t="s">
        <v>113</v>
      </c>
      <c r="CY960" t="s">
        <v>119</v>
      </c>
      <c r="CZ960" t="s">
        <v>121</v>
      </c>
    </row>
    <row r="961" spans="1:105" x14ac:dyDescent="0.3">
      <c r="A961" t="s">
        <v>5362</v>
      </c>
      <c r="B961" t="s">
        <v>5363</v>
      </c>
      <c r="C961" t="s">
        <v>3339</v>
      </c>
      <c r="D961" t="s">
        <v>529</v>
      </c>
      <c r="F961" t="s">
        <v>5364</v>
      </c>
      <c r="G961" t="s">
        <v>133</v>
      </c>
      <c r="I961" t="s">
        <v>5365</v>
      </c>
      <c r="J961" t="s">
        <v>538</v>
      </c>
      <c r="K961" t="s">
        <v>113</v>
      </c>
      <c r="L961" t="s">
        <v>5366</v>
      </c>
      <c r="M961" t="s">
        <v>115</v>
      </c>
      <c r="P961" t="s">
        <v>113</v>
      </c>
      <c r="Q961" t="s">
        <v>116</v>
      </c>
      <c r="S961" t="s">
        <v>117</v>
      </c>
      <c r="T961" t="s">
        <v>113</v>
      </c>
      <c r="AD961" t="s">
        <v>113</v>
      </c>
      <c r="AG961" t="s">
        <v>119</v>
      </c>
      <c r="AI961" t="s">
        <v>119</v>
      </c>
      <c r="AJ961" t="s">
        <v>119</v>
      </c>
      <c r="BK961">
        <v>40</v>
      </c>
      <c r="BP961">
        <v>3</v>
      </c>
      <c r="CN961" t="s">
        <v>113</v>
      </c>
      <c r="CO961" t="s">
        <v>113</v>
      </c>
      <c r="CP961" t="s">
        <v>113</v>
      </c>
      <c r="CQ961" t="s">
        <v>113</v>
      </c>
      <c r="CR961" t="s">
        <v>113</v>
      </c>
      <c r="CS961" t="s">
        <v>113</v>
      </c>
      <c r="CT961" t="s">
        <v>113</v>
      </c>
      <c r="CU961" t="s">
        <v>113</v>
      </c>
      <c r="CV961" t="s">
        <v>113</v>
      </c>
      <c r="CW961" t="s">
        <v>113</v>
      </c>
      <c r="CX961" t="s">
        <v>113</v>
      </c>
      <c r="CY961" t="s">
        <v>119</v>
      </c>
      <c r="CZ961" t="s">
        <v>121</v>
      </c>
    </row>
    <row r="962" spans="1:105" x14ac:dyDescent="0.3">
      <c r="A962" t="s">
        <v>5367</v>
      </c>
      <c r="B962" t="s">
        <v>5368</v>
      </c>
      <c r="C962" t="s">
        <v>245</v>
      </c>
      <c r="D962" t="s">
        <v>108</v>
      </c>
      <c r="F962" t="s">
        <v>5369</v>
      </c>
      <c r="G962" t="s">
        <v>133</v>
      </c>
      <c r="H962" t="s">
        <v>1146</v>
      </c>
      <c r="I962" t="s">
        <v>5370</v>
      </c>
      <c r="J962" t="s">
        <v>249</v>
      </c>
      <c r="K962" t="s">
        <v>249</v>
      </c>
      <c r="L962" t="s">
        <v>5371</v>
      </c>
      <c r="M962" t="s">
        <v>115</v>
      </c>
      <c r="N962">
        <v>3</v>
      </c>
      <c r="O962" t="s">
        <v>5372</v>
      </c>
      <c r="P962">
        <v>46240</v>
      </c>
      <c r="Q962" t="s">
        <v>140</v>
      </c>
      <c r="R962">
        <v>46241</v>
      </c>
      <c r="S962" t="s">
        <v>1434</v>
      </c>
      <c r="T962" t="s">
        <v>448</v>
      </c>
      <c r="U962" t="s">
        <v>249</v>
      </c>
      <c r="W962" t="s">
        <v>148</v>
      </c>
      <c r="X962" t="s">
        <v>148</v>
      </c>
      <c r="Y962" t="s">
        <v>148</v>
      </c>
      <c r="Z962" t="s">
        <v>148</v>
      </c>
      <c r="AA962" t="s">
        <v>148</v>
      </c>
      <c r="AB962" t="s">
        <v>1530</v>
      </c>
      <c r="AC962" t="s">
        <v>113</v>
      </c>
      <c r="AD962" t="s">
        <v>255</v>
      </c>
      <c r="AE962">
        <v>46248</v>
      </c>
      <c r="AF962">
        <v>46254</v>
      </c>
      <c r="AG962">
        <v>46255</v>
      </c>
      <c r="AH962">
        <v>46248</v>
      </c>
      <c r="AI962">
        <v>46254</v>
      </c>
      <c r="AJ962">
        <v>46255</v>
      </c>
      <c r="AK962">
        <v>46248</v>
      </c>
      <c r="AL962">
        <v>46263</v>
      </c>
      <c r="AM962">
        <v>46263</v>
      </c>
      <c r="AN962">
        <v>46253</v>
      </c>
      <c r="AO962">
        <v>46263</v>
      </c>
      <c r="AP962">
        <v>46263</v>
      </c>
      <c r="AQ962" t="s">
        <v>148</v>
      </c>
      <c r="AR962" t="s">
        <v>148</v>
      </c>
      <c r="AS962" t="s">
        <v>148</v>
      </c>
      <c r="AT962">
        <v>46248</v>
      </c>
      <c r="AU962">
        <v>46253</v>
      </c>
      <c r="AV962">
        <v>46254</v>
      </c>
      <c r="AW962">
        <v>46248</v>
      </c>
      <c r="AX962">
        <v>46253</v>
      </c>
      <c r="AY962">
        <v>46254</v>
      </c>
      <c r="AZ962">
        <v>46253</v>
      </c>
      <c r="BA962">
        <v>46259</v>
      </c>
      <c r="BB962">
        <v>46259</v>
      </c>
      <c r="BC962">
        <v>46254</v>
      </c>
      <c r="BD962">
        <v>46259</v>
      </c>
      <c r="BE962">
        <v>46259</v>
      </c>
      <c r="BF962" t="s">
        <v>249</v>
      </c>
      <c r="BG962">
        <v>46254</v>
      </c>
      <c r="BH962">
        <v>46259</v>
      </c>
      <c r="BI962">
        <v>46259</v>
      </c>
      <c r="BJ962" t="s">
        <v>249</v>
      </c>
      <c r="BK962" t="s">
        <v>249</v>
      </c>
      <c r="BL962">
        <v>46254</v>
      </c>
      <c r="BM962">
        <v>46263</v>
      </c>
      <c r="BN962">
        <v>46263</v>
      </c>
      <c r="BO962">
        <v>46257</v>
      </c>
      <c r="BP962">
        <v>46264</v>
      </c>
      <c r="BQ962">
        <v>46264</v>
      </c>
      <c r="BR962">
        <v>46261</v>
      </c>
      <c r="BS962">
        <v>46275</v>
      </c>
      <c r="BU962">
        <v>46261</v>
      </c>
      <c r="BV962">
        <v>46269</v>
      </c>
      <c r="BX962" t="s">
        <v>5373</v>
      </c>
      <c r="BY962">
        <v>46265</v>
      </c>
      <c r="BZ962">
        <v>46251</v>
      </c>
      <c r="CI962">
        <v>46265</v>
      </c>
      <c r="CJ962">
        <v>46269</v>
      </c>
      <c r="CN962" t="s">
        <v>113</v>
      </c>
      <c r="CO962" t="s">
        <v>113</v>
      </c>
      <c r="CP962" t="s">
        <v>113</v>
      </c>
      <c r="CQ962" t="s">
        <v>113</v>
      </c>
      <c r="CR962" t="s">
        <v>113</v>
      </c>
      <c r="CS962" t="s">
        <v>113</v>
      </c>
      <c r="CT962" t="s">
        <v>113</v>
      </c>
      <c r="CU962" t="s">
        <v>170</v>
      </c>
      <c r="CV962" t="s">
        <v>144</v>
      </c>
      <c r="CW962" t="s">
        <v>171</v>
      </c>
      <c r="CX962" t="s">
        <v>113</v>
      </c>
      <c r="CY962" t="s">
        <v>119</v>
      </c>
      <c r="CZ962" t="s">
        <v>121</v>
      </c>
      <c r="DA962" t="s">
        <v>104</v>
      </c>
    </row>
    <row r="963" spans="1:105" x14ac:dyDescent="0.3">
      <c r="A963" t="s">
        <v>5374</v>
      </c>
      <c r="B963" t="s">
        <v>5375</v>
      </c>
      <c r="C963" t="s">
        <v>107</v>
      </c>
      <c r="D963" t="s">
        <v>108</v>
      </c>
      <c r="F963" t="s">
        <v>5376</v>
      </c>
      <c r="G963" t="s">
        <v>133</v>
      </c>
      <c r="I963" t="s">
        <v>5377</v>
      </c>
      <c r="J963" t="s">
        <v>5019</v>
      </c>
      <c r="K963" t="s">
        <v>113</v>
      </c>
      <c r="L963" t="s">
        <v>5378</v>
      </c>
      <c r="M963" t="s">
        <v>115</v>
      </c>
      <c r="P963" t="s">
        <v>113</v>
      </c>
      <c r="Q963" t="s">
        <v>116</v>
      </c>
      <c r="S963" t="s">
        <v>117</v>
      </c>
      <c r="T963" t="s">
        <v>113</v>
      </c>
      <c r="U963" t="s">
        <v>113</v>
      </c>
      <c r="AD963" t="s">
        <v>113</v>
      </c>
      <c r="AG963" t="s">
        <v>119</v>
      </c>
      <c r="AI963" t="s">
        <v>119</v>
      </c>
      <c r="AJ963" t="s">
        <v>119</v>
      </c>
      <c r="BF963" t="s">
        <v>149</v>
      </c>
      <c r="BK963" t="s">
        <v>889</v>
      </c>
      <c r="CN963" t="s">
        <v>113</v>
      </c>
      <c r="CO963" t="s">
        <v>113</v>
      </c>
      <c r="CP963" t="s">
        <v>113</v>
      </c>
      <c r="CQ963" t="s">
        <v>113</v>
      </c>
      <c r="CR963" t="s">
        <v>113</v>
      </c>
      <c r="CS963" t="s">
        <v>113</v>
      </c>
      <c r="CT963" t="s">
        <v>113</v>
      </c>
      <c r="CU963" t="s">
        <v>113</v>
      </c>
      <c r="CV963" t="s">
        <v>113</v>
      </c>
      <c r="CW963" t="s">
        <v>113</v>
      </c>
      <c r="CX963" t="s">
        <v>113</v>
      </c>
      <c r="CY963" t="s">
        <v>119</v>
      </c>
      <c r="CZ963" t="s">
        <v>121</v>
      </c>
    </row>
    <row r="964" spans="1:105" x14ac:dyDescent="0.3">
      <c r="A964" t="s">
        <v>5379</v>
      </c>
      <c r="B964" t="s">
        <v>5380</v>
      </c>
      <c r="C964" t="s">
        <v>797</v>
      </c>
      <c r="D964" t="s">
        <v>108</v>
      </c>
      <c r="E964" t="s">
        <v>5381</v>
      </c>
      <c r="F964" t="s">
        <v>5382</v>
      </c>
      <c r="G964" t="s">
        <v>133</v>
      </c>
      <c r="I964" t="s">
        <v>5383</v>
      </c>
      <c r="J964" t="s">
        <v>5019</v>
      </c>
      <c r="K964" t="s">
        <v>113</v>
      </c>
      <c r="L964" t="s">
        <v>5384</v>
      </c>
      <c r="M964" t="s">
        <v>115</v>
      </c>
      <c r="P964" t="s">
        <v>113</v>
      </c>
      <c r="Q964" t="s">
        <v>116</v>
      </c>
      <c r="S964" t="s">
        <v>117</v>
      </c>
      <c r="T964" t="s">
        <v>113</v>
      </c>
      <c r="U964" t="s">
        <v>113</v>
      </c>
      <c r="AD964" t="s">
        <v>113</v>
      </c>
      <c r="AG964" t="s">
        <v>119</v>
      </c>
      <c r="AI964" t="s">
        <v>119</v>
      </c>
      <c r="AJ964" t="s">
        <v>119</v>
      </c>
      <c r="BK964" t="s">
        <v>5385</v>
      </c>
      <c r="CN964" t="s">
        <v>113</v>
      </c>
      <c r="CO964" t="s">
        <v>113</v>
      </c>
      <c r="CP964" t="s">
        <v>113</v>
      </c>
      <c r="CQ964" t="s">
        <v>113</v>
      </c>
      <c r="CR964" t="s">
        <v>113</v>
      </c>
      <c r="CS964" t="s">
        <v>113</v>
      </c>
      <c r="CT964" t="s">
        <v>113</v>
      </c>
      <c r="CU964" t="s">
        <v>113</v>
      </c>
      <c r="CV964" t="s">
        <v>113</v>
      </c>
      <c r="CW964" t="s">
        <v>113</v>
      </c>
      <c r="CX964" t="s">
        <v>113</v>
      </c>
      <c r="CY964" t="s">
        <v>119</v>
      </c>
      <c r="CZ964" t="s">
        <v>121</v>
      </c>
    </row>
    <row r="965" spans="1:105" x14ac:dyDescent="0.3">
      <c r="A965" t="s">
        <v>5386</v>
      </c>
      <c r="B965" t="s">
        <v>5387</v>
      </c>
      <c r="C965" t="s">
        <v>124</v>
      </c>
      <c r="D965" t="s">
        <v>108</v>
      </c>
      <c r="F965" t="s">
        <v>5388</v>
      </c>
      <c r="G965" t="s">
        <v>133</v>
      </c>
      <c r="J965" t="s">
        <v>1123</v>
      </c>
      <c r="K965" t="s">
        <v>161</v>
      </c>
      <c r="L965" t="s">
        <v>420</v>
      </c>
      <c r="M965" t="s">
        <v>115</v>
      </c>
      <c r="N965">
        <v>1</v>
      </c>
      <c r="P965">
        <v>46108</v>
      </c>
      <c r="Q965" t="s">
        <v>140</v>
      </c>
      <c r="R965">
        <v>46111</v>
      </c>
      <c r="S965" t="s">
        <v>141</v>
      </c>
      <c r="T965" t="s">
        <v>179</v>
      </c>
      <c r="U965" t="s">
        <v>112</v>
      </c>
      <c r="V965" t="s">
        <v>143</v>
      </c>
      <c r="W965" t="s">
        <v>144</v>
      </c>
      <c r="X965" t="s">
        <v>144</v>
      </c>
      <c r="Y965" t="s">
        <v>144</v>
      </c>
      <c r="Z965" t="s">
        <v>144</v>
      </c>
      <c r="AA965" t="s">
        <v>144</v>
      </c>
      <c r="AB965" t="s">
        <v>180</v>
      </c>
      <c r="AC965" t="s">
        <v>146</v>
      </c>
      <c r="AD965" t="s">
        <v>181</v>
      </c>
      <c r="AE965">
        <v>46114</v>
      </c>
      <c r="AF965">
        <v>46114</v>
      </c>
      <c r="AG965">
        <v>46114</v>
      </c>
      <c r="AH965">
        <v>46116</v>
      </c>
      <c r="AI965">
        <v>46116</v>
      </c>
      <c r="AJ965">
        <v>46116</v>
      </c>
      <c r="AK965">
        <v>46116</v>
      </c>
      <c r="AL965">
        <v>46116</v>
      </c>
      <c r="AM965">
        <v>46116</v>
      </c>
      <c r="AN965">
        <v>46118</v>
      </c>
      <c r="AO965">
        <v>46118</v>
      </c>
      <c r="AP965">
        <v>46118</v>
      </c>
      <c r="AT965">
        <v>46114</v>
      </c>
      <c r="AU965">
        <v>46114</v>
      </c>
      <c r="AV965">
        <v>46114</v>
      </c>
      <c r="AW965">
        <v>46114</v>
      </c>
      <c r="AX965">
        <v>46114</v>
      </c>
      <c r="AY965">
        <v>46114</v>
      </c>
      <c r="AZ965">
        <v>46127</v>
      </c>
      <c r="BA965">
        <v>46127</v>
      </c>
      <c r="BB965">
        <v>46127</v>
      </c>
      <c r="BC965">
        <v>46116</v>
      </c>
      <c r="BD965">
        <v>46116</v>
      </c>
      <c r="BE965">
        <v>46116</v>
      </c>
      <c r="BF965" t="s">
        <v>149</v>
      </c>
      <c r="BG965">
        <v>46127</v>
      </c>
      <c r="BH965">
        <v>46125</v>
      </c>
      <c r="BI965">
        <v>46125</v>
      </c>
      <c r="BJ965" t="s">
        <v>180</v>
      </c>
      <c r="BK965">
        <v>50</v>
      </c>
      <c r="BL965">
        <v>46132</v>
      </c>
      <c r="BM965">
        <v>46127</v>
      </c>
      <c r="BN965">
        <v>46127</v>
      </c>
      <c r="BO965">
        <v>46135</v>
      </c>
      <c r="BP965">
        <v>46129</v>
      </c>
      <c r="BQ965">
        <v>46129</v>
      </c>
      <c r="BR965">
        <v>46140</v>
      </c>
      <c r="BS965">
        <v>46140</v>
      </c>
      <c r="BT965">
        <v>46140</v>
      </c>
      <c r="BU965">
        <v>46138</v>
      </c>
      <c r="BV965">
        <v>46137</v>
      </c>
      <c r="BW965">
        <v>46137</v>
      </c>
      <c r="BX965" t="s">
        <v>5389</v>
      </c>
      <c r="CN965" t="s">
        <v>113</v>
      </c>
      <c r="CO965" t="s">
        <v>113</v>
      </c>
      <c r="CP965" t="s">
        <v>113</v>
      </c>
      <c r="CQ965" t="s">
        <v>113</v>
      </c>
      <c r="CR965" t="s">
        <v>119</v>
      </c>
      <c r="CS965">
        <v>46108</v>
      </c>
      <c r="CT965" t="s">
        <v>151</v>
      </c>
      <c r="CU965" t="s">
        <v>113</v>
      </c>
      <c r="CV965" t="s">
        <v>113</v>
      </c>
      <c r="CW965" t="s">
        <v>113</v>
      </c>
      <c r="CX965" t="s">
        <v>113</v>
      </c>
      <c r="CY965" t="s">
        <v>183</v>
      </c>
      <c r="CZ965" t="s">
        <v>153</v>
      </c>
    </row>
    <row r="966" spans="1:105" x14ac:dyDescent="0.3">
      <c r="A966" t="s">
        <v>5390</v>
      </c>
      <c r="B966" t="s">
        <v>5391</v>
      </c>
      <c r="C966" t="s">
        <v>107</v>
      </c>
      <c r="D966" t="s">
        <v>108</v>
      </c>
      <c r="F966" t="s">
        <v>5392</v>
      </c>
      <c r="G966" t="s">
        <v>133</v>
      </c>
      <c r="J966" t="s">
        <v>1123</v>
      </c>
      <c r="K966" t="s">
        <v>161</v>
      </c>
      <c r="L966" t="s">
        <v>420</v>
      </c>
      <c r="M966" t="s">
        <v>115</v>
      </c>
      <c r="N966">
        <v>1</v>
      </c>
      <c r="O966" t="s">
        <v>4084</v>
      </c>
      <c r="P966">
        <v>46117</v>
      </c>
      <c r="Q966" t="s">
        <v>140</v>
      </c>
      <c r="R966">
        <v>46118</v>
      </c>
      <c r="S966" t="s">
        <v>141</v>
      </c>
      <c r="T966" t="s">
        <v>179</v>
      </c>
      <c r="U966" t="s">
        <v>112</v>
      </c>
      <c r="V966" t="s">
        <v>143</v>
      </c>
      <c r="W966" t="s">
        <v>144</v>
      </c>
      <c r="X966" t="s">
        <v>144</v>
      </c>
      <c r="Y966" t="s">
        <v>144</v>
      </c>
      <c r="Z966" t="s">
        <v>144</v>
      </c>
      <c r="AA966" t="s">
        <v>144</v>
      </c>
      <c r="AB966" t="s">
        <v>180</v>
      </c>
      <c r="AC966" t="s">
        <v>146</v>
      </c>
      <c r="AD966" t="s">
        <v>181</v>
      </c>
      <c r="AE966">
        <v>46120</v>
      </c>
      <c r="AF966">
        <v>46121</v>
      </c>
      <c r="AG966">
        <v>46121</v>
      </c>
      <c r="AH966">
        <v>46122</v>
      </c>
      <c r="AI966">
        <v>46123</v>
      </c>
      <c r="AJ966">
        <v>46123</v>
      </c>
      <c r="AK966">
        <v>46129</v>
      </c>
      <c r="AL966">
        <v>46129</v>
      </c>
      <c r="AM966">
        <v>46129</v>
      </c>
      <c r="AN966">
        <v>46131</v>
      </c>
      <c r="AO966">
        <v>46131</v>
      </c>
      <c r="AP966">
        <v>46131</v>
      </c>
      <c r="AT966">
        <v>46120</v>
      </c>
      <c r="AU966">
        <v>46119</v>
      </c>
      <c r="AV966">
        <v>46119</v>
      </c>
      <c r="AW966">
        <v>46120</v>
      </c>
      <c r="AX966">
        <v>46119</v>
      </c>
      <c r="AY966">
        <v>46119</v>
      </c>
      <c r="AZ966">
        <v>46127</v>
      </c>
      <c r="BA966">
        <v>46127</v>
      </c>
      <c r="BB966">
        <v>46127</v>
      </c>
      <c r="BC966">
        <v>46122</v>
      </c>
      <c r="BD966">
        <v>46120</v>
      </c>
      <c r="BE966">
        <v>46120</v>
      </c>
      <c r="BF966" t="s">
        <v>196</v>
      </c>
      <c r="BG966">
        <v>46129</v>
      </c>
      <c r="BH966">
        <v>46132</v>
      </c>
      <c r="BI966">
        <v>46132</v>
      </c>
      <c r="BJ966" t="s">
        <v>180</v>
      </c>
      <c r="BK966">
        <v>70</v>
      </c>
      <c r="BL966">
        <v>46137</v>
      </c>
      <c r="BM966">
        <v>46135</v>
      </c>
      <c r="BN966">
        <v>46135</v>
      </c>
      <c r="BO966">
        <v>46139</v>
      </c>
      <c r="BP966">
        <v>46137</v>
      </c>
      <c r="BQ966">
        <v>46137</v>
      </c>
      <c r="BR966">
        <v>46142</v>
      </c>
      <c r="BS966">
        <v>46142</v>
      </c>
      <c r="BT966">
        <v>46142</v>
      </c>
      <c r="BU966">
        <v>46140</v>
      </c>
      <c r="BV966">
        <v>46141</v>
      </c>
      <c r="BW966">
        <v>46145</v>
      </c>
      <c r="BX966" t="s">
        <v>5393</v>
      </c>
      <c r="CN966" t="s">
        <v>113</v>
      </c>
      <c r="CO966" t="s">
        <v>113</v>
      </c>
      <c r="CP966" t="s">
        <v>113</v>
      </c>
      <c r="CQ966" t="s">
        <v>113</v>
      </c>
      <c r="CR966" t="s">
        <v>119</v>
      </c>
      <c r="CS966">
        <v>46118</v>
      </c>
      <c r="CT966" t="s">
        <v>151</v>
      </c>
      <c r="CU966" t="s">
        <v>113</v>
      </c>
      <c r="CV966" t="s">
        <v>113</v>
      </c>
      <c r="CW966" t="s">
        <v>113</v>
      </c>
      <c r="CX966" t="s">
        <v>113</v>
      </c>
      <c r="CY966" t="s">
        <v>3834</v>
      </c>
      <c r="CZ966" t="s">
        <v>153</v>
      </c>
    </row>
    <row r="967" spans="1:105" x14ac:dyDescent="0.3">
      <c r="A967" t="s">
        <v>5394</v>
      </c>
      <c r="B967" t="s">
        <v>5395</v>
      </c>
      <c r="C967" t="s">
        <v>107</v>
      </c>
      <c r="D967" t="s">
        <v>108</v>
      </c>
      <c r="F967" t="s">
        <v>5396</v>
      </c>
      <c r="G967" t="s">
        <v>133</v>
      </c>
      <c r="I967" t="s">
        <v>5397</v>
      </c>
      <c r="J967" t="s">
        <v>5212</v>
      </c>
      <c r="K967" t="s">
        <v>161</v>
      </c>
      <c r="L967" t="s">
        <v>5398</v>
      </c>
      <c r="M967" t="s">
        <v>115</v>
      </c>
      <c r="N967">
        <v>4</v>
      </c>
      <c r="O967" t="s">
        <v>5399</v>
      </c>
      <c r="P967">
        <v>46079</v>
      </c>
      <c r="Q967" t="s">
        <v>140</v>
      </c>
      <c r="R967">
        <v>46080</v>
      </c>
      <c r="S967" t="s">
        <v>141</v>
      </c>
      <c r="T967" t="s">
        <v>2901</v>
      </c>
      <c r="U967" t="s">
        <v>112</v>
      </c>
      <c r="V967" t="s">
        <v>143</v>
      </c>
      <c r="W967" t="s">
        <v>144</v>
      </c>
      <c r="X967" t="s">
        <v>144</v>
      </c>
      <c r="Y967" t="s">
        <v>144</v>
      </c>
      <c r="Z967" t="s">
        <v>144</v>
      </c>
      <c r="AA967" t="s">
        <v>144</v>
      </c>
      <c r="AB967" t="s">
        <v>1322</v>
      </c>
      <c r="AC967" t="s">
        <v>146</v>
      </c>
      <c r="AD967" t="s">
        <v>376</v>
      </c>
      <c r="AE967">
        <v>46085</v>
      </c>
      <c r="AF967">
        <v>46085</v>
      </c>
      <c r="AG967">
        <v>46085</v>
      </c>
      <c r="AH967">
        <v>46087</v>
      </c>
      <c r="AI967">
        <v>46087</v>
      </c>
      <c r="AJ967">
        <v>46087</v>
      </c>
      <c r="AK967">
        <v>46090</v>
      </c>
      <c r="AL967">
        <v>46090</v>
      </c>
      <c r="AM967">
        <v>46090</v>
      </c>
      <c r="AN967">
        <v>46093</v>
      </c>
      <c r="AO967">
        <v>46093</v>
      </c>
      <c r="AP967">
        <v>46093</v>
      </c>
      <c r="AQ967" t="s">
        <v>148</v>
      </c>
      <c r="AR967" t="s">
        <v>113</v>
      </c>
      <c r="AS967" t="s">
        <v>113</v>
      </c>
      <c r="AT967">
        <v>46090</v>
      </c>
      <c r="AU967">
        <v>46091</v>
      </c>
      <c r="AV967">
        <v>46091</v>
      </c>
      <c r="AW967">
        <v>46090</v>
      </c>
      <c r="AX967">
        <v>46091</v>
      </c>
      <c r="AY967">
        <v>46091</v>
      </c>
      <c r="AZ967">
        <v>46101</v>
      </c>
      <c r="BA967">
        <v>46106</v>
      </c>
      <c r="BB967">
        <v>46104</v>
      </c>
      <c r="BC967">
        <v>46091</v>
      </c>
      <c r="BD967">
        <v>46097</v>
      </c>
      <c r="BE967">
        <v>46097</v>
      </c>
      <c r="BF967" t="s">
        <v>149</v>
      </c>
      <c r="BG967">
        <v>46093</v>
      </c>
      <c r="BH967">
        <v>46104</v>
      </c>
      <c r="BI967">
        <v>46104</v>
      </c>
      <c r="BJ967" t="s">
        <v>1322</v>
      </c>
      <c r="BK967">
        <v>60</v>
      </c>
      <c r="BL967">
        <v>46099</v>
      </c>
      <c r="BM967">
        <v>46106</v>
      </c>
      <c r="BN967">
        <v>46106</v>
      </c>
      <c r="BO967">
        <v>46102</v>
      </c>
      <c r="BP967">
        <v>46107</v>
      </c>
      <c r="BQ967">
        <v>46107</v>
      </c>
      <c r="BR967">
        <v>46107</v>
      </c>
      <c r="BS967">
        <v>46112</v>
      </c>
      <c r="BT967">
        <v>46112</v>
      </c>
      <c r="BU967">
        <v>46109</v>
      </c>
      <c r="BV967">
        <v>46112</v>
      </c>
      <c r="BW967">
        <v>46112</v>
      </c>
      <c r="BX967" t="s">
        <v>5400</v>
      </c>
      <c r="BY967">
        <v>46034</v>
      </c>
      <c r="BZ967">
        <v>46034</v>
      </c>
      <c r="CI967">
        <v>46265</v>
      </c>
      <c r="CJ967">
        <v>46265</v>
      </c>
      <c r="CN967" t="s">
        <v>113</v>
      </c>
      <c r="CO967" t="s">
        <v>113</v>
      </c>
      <c r="CP967" t="s">
        <v>113</v>
      </c>
      <c r="CQ967" t="s">
        <v>113</v>
      </c>
      <c r="CR967" t="s">
        <v>119</v>
      </c>
      <c r="CS967">
        <v>46079</v>
      </c>
      <c r="CT967" t="s">
        <v>151</v>
      </c>
      <c r="CU967" t="s">
        <v>113</v>
      </c>
      <c r="CV967" t="s">
        <v>113</v>
      </c>
      <c r="CW967" t="s">
        <v>113</v>
      </c>
      <c r="CX967" t="s">
        <v>113</v>
      </c>
      <c r="CY967" t="s">
        <v>2050</v>
      </c>
      <c r="CZ967" t="s">
        <v>153</v>
      </c>
    </row>
    <row r="968" spans="1:105" x14ac:dyDescent="0.3">
      <c r="A968" t="s">
        <v>5401</v>
      </c>
      <c r="B968" t="s">
        <v>5402</v>
      </c>
      <c r="D968" t="s">
        <v>108</v>
      </c>
      <c r="F968" t="s">
        <v>5403</v>
      </c>
      <c r="G968" t="s">
        <v>133</v>
      </c>
      <c r="I968" t="s">
        <v>5404</v>
      </c>
      <c r="J968" t="s">
        <v>5220</v>
      </c>
      <c r="K968" t="s">
        <v>161</v>
      </c>
      <c r="L968" t="s">
        <v>5405</v>
      </c>
      <c r="M968" t="s">
        <v>115</v>
      </c>
      <c r="P968" t="s">
        <v>113</v>
      </c>
      <c r="Q968" t="s">
        <v>116</v>
      </c>
      <c r="S968" t="s">
        <v>117</v>
      </c>
      <c r="T968" t="s">
        <v>113</v>
      </c>
      <c r="AB968" t="s">
        <v>180</v>
      </c>
      <c r="AC968" t="s">
        <v>146</v>
      </c>
      <c r="AG968" t="s">
        <v>119</v>
      </c>
      <c r="AI968" t="s">
        <v>119</v>
      </c>
      <c r="AJ968" t="s">
        <v>119</v>
      </c>
      <c r="BK968">
        <v>70</v>
      </c>
      <c r="CN968" t="s">
        <v>113</v>
      </c>
      <c r="CO968" t="s">
        <v>113</v>
      </c>
      <c r="CP968" t="s">
        <v>113</v>
      </c>
      <c r="CQ968" t="s">
        <v>113</v>
      </c>
      <c r="CR968" t="s">
        <v>113</v>
      </c>
      <c r="CS968" t="s">
        <v>113</v>
      </c>
      <c r="CT968" t="s">
        <v>113</v>
      </c>
      <c r="CU968" t="s">
        <v>113</v>
      </c>
      <c r="CV968" t="s">
        <v>113</v>
      </c>
      <c r="CW968" t="s">
        <v>113</v>
      </c>
      <c r="CX968" t="s">
        <v>113</v>
      </c>
      <c r="CY968" t="s">
        <v>119</v>
      </c>
      <c r="CZ968" t="s">
        <v>121</v>
      </c>
    </row>
    <row r="969" spans="1:105" x14ac:dyDescent="0.3">
      <c r="A969" t="s">
        <v>5406</v>
      </c>
      <c r="B969" t="s">
        <v>5407</v>
      </c>
      <c r="D969" t="s">
        <v>108</v>
      </c>
      <c r="F969" t="s">
        <v>5408</v>
      </c>
      <c r="G969" t="s">
        <v>133</v>
      </c>
      <c r="I969" t="s">
        <v>5186</v>
      </c>
      <c r="J969" t="s">
        <v>5187</v>
      </c>
      <c r="K969" t="s">
        <v>161</v>
      </c>
      <c r="L969" t="s">
        <v>5409</v>
      </c>
      <c r="M969" t="s">
        <v>115</v>
      </c>
      <c r="P969" t="s">
        <v>113</v>
      </c>
      <c r="Q969" t="s">
        <v>116</v>
      </c>
      <c r="S969" t="s">
        <v>117</v>
      </c>
      <c r="T969" t="s">
        <v>113</v>
      </c>
      <c r="AD969" t="s">
        <v>113</v>
      </c>
      <c r="AG969" t="s">
        <v>119</v>
      </c>
      <c r="AI969" t="s">
        <v>119</v>
      </c>
      <c r="AJ969" t="s">
        <v>119</v>
      </c>
      <c r="BK969">
        <v>50</v>
      </c>
      <c r="BP969">
        <v>3</v>
      </c>
      <c r="CN969" t="s">
        <v>113</v>
      </c>
      <c r="CO969" t="s">
        <v>113</v>
      </c>
      <c r="CP969" t="s">
        <v>113</v>
      </c>
      <c r="CQ969" t="s">
        <v>113</v>
      </c>
      <c r="CR969" t="s">
        <v>113</v>
      </c>
      <c r="CS969" t="s">
        <v>113</v>
      </c>
      <c r="CT969" t="s">
        <v>113</v>
      </c>
      <c r="CU969" t="s">
        <v>113</v>
      </c>
      <c r="CV969" t="s">
        <v>113</v>
      </c>
      <c r="CW969" t="s">
        <v>113</v>
      </c>
      <c r="CX969" t="s">
        <v>113</v>
      </c>
      <c r="CY969" t="s">
        <v>119</v>
      </c>
      <c r="CZ969" t="s">
        <v>121</v>
      </c>
    </row>
    <row r="970" spans="1:105" x14ac:dyDescent="0.3">
      <c r="A970" t="s">
        <v>5410</v>
      </c>
      <c r="B970" t="s">
        <v>5411</v>
      </c>
      <c r="C970" t="s">
        <v>107</v>
      </c>
      <c r="D970" t="s">
        <v>108</v>
      </c>
      <c r="E970" t="s">
        <v>5412</v>
      </c>
      <c r="F970" t="s">
        <v>5413</v>
      </c>
      <c r="G970" t="s">
        <v>133</v>
      </c>
      <c r="I970" t="s">
        <v>5414</v>
      </c>
      <c r="J970" t="s">
        <v>5158</v>
      </c>
      <c r="K970" t="s">
        <v>113</v>
      </c>
      <c r="L970" t="s">
        <v>1783</v>
      </c>
      <c r="M970" t="s">
        <v>115</v>
      </c>
      <c r="P970" t="s">
        <v>113</v>
      </c>
      <c r="Q970" t="s">
        <v>116</v>
      </c>
      <c r="S970" t="s">
        <v>117</v>
      </c>
      <c r="T970" t="s">
        <v>113</v>
      </c>
      <c r="U970" t="s">
        <v>113</v>
      </c>
      <c r="AB970" t="s">
        <v>167</v>
      </c>
      <c r="AD970" t="s">
        <v>113</v>
      </c>
      <c r="AG970" t="s">
        <v>119</v>
      </c>
      <c r="AI970" t="s">
        <v>119</v>
      </c>
      <c r="AJ970" t="s">
        <v>119</v>
      </c>
      <c r="BF970" t="s">
        <v>149</v>
      </c>
      <c r="BK970" t="s">
        <v>889</v>
      </c>
      <c r="CN970" t="s">
        <v>113</v>
      </c>
      <c r="CO970" t="s">
        <v>113</v>
      </c>
      <c r="CP970" t="s">
        <v>113</v>
      </c>
      <c r="CQ970" t="s">
        <v>113</v>
      </c>
      <c r="CR970" t="s">
        <v>113</v>
      </c>
      <c r="CS970" t="s">
        <v>113</v>
      </c>
      <c r="CT970" t="s">
        <v>113</v>
      </c>
      <c r="CU970" t="s">
        <v>113</v>
      </c>
      <c r="CV970" t="s">
        <v>113</v>
      </c>
      <c r="CW970" t="s">
        <v>113</v>
      </c>
      <c r="CX970" t="s">
        <v>113</v>
      </c>
      <c r="CY970" t="s">
        <v>119</v>
      </c>
      <c r="CZ970" t="s">
        <v>121</v>
      </c>
    </row>
    <row r="971" spans="1:105" x14ac:dyDescent="0.3">
      <c r="A971" t="s">
        <v>5415</v>
      </c>
      <c r="B971" t="s">
        <v>5416</v>
      </c>
      <c r="C971" t="s">
        <v>107</v>
      </c>
      <c r="D971" t="s">
        <v>108</v>
      </c>
      <c r="E971" t="s">
        <v>5417</v>
      </c>
      <c r="F971" t="s">
        <v>5418</v>
      </c>
      <c r="G971" t="s">
        <v>133</v>
      </c>
      <c r="I971" t="s">
        <v>5419</v>
      </c>
      <c r="J971" t="s">
        <v>5158</v>
      </c>
      <c r="K971" t="s">
        <v>113</v>
      </c>
      <c r="L971" t="s">
        <v>1783</v>
      </c>
      <c r="M971" t="s">
        <v>115</v>
      </c>
      <c r="P971" t="s">
        <v>113</v>
      </c>
      <c r="Q971" t="s">
        <v>116</v>
      </c>
      <c r="S971" t="s">
        <v>117</v>
      </c>
      <c r="T971" t="s">
        <v>113</v>
      </c>
      <c r="U971" t="s">
        <v>113</v>
      </c>
      <c r="AB971" t="s">
        <v>167</v>
      </c>
      <c r="AD971" t="s">
        <v>113</v>
      </c>
      <c r="AG971" t="s">
        <v>119</v>
      </c>
      <c r="AI971" t="s">
        <v>119</v>
      </c>
      <c r="AJ971" t="s">
        <v>119</v>
      </c>
      <c r="BF971" t="s">
        <v>149</v>
      </c>
      <c r="BK971" t="s">
        <v>889</v>
      </c>
      <c r="CN971" t="s">
        <v>113</v>
      </c>
      <c r="CO971" t="s">
        <v>113</v>
      </c>
      <c r="CP971" t="s">
        <v>113</v>
      </c>
      <c r="CQ971" t="s">
        <v>113</v>
      </c>
      <c r="CR971" t="s">
        <v>113</v>
      </c>
      <c r="CS971" t="s">
        <v>113</v>
      </c>
      <c r="CT971" t="s">
        <v>113</v>
      </c>
      <c r="CU971" t="s">
        <v>113</v>
      </c>
      <c r="CV971" t="s">
        <v>113</v>
      </c>
      <c r="CW971" t="s">
        <v>113</v>
      </c>
      <c r="CX971" t="s">
        <v>113</v>
      </c>
      <c r="CY971" t="s">
        <v>119</v>
      </c>
      <c r="CZ971" t="s">
        <v>121</v>
      </c>
    </row>
    <row r="972" spans="1:105" x14ac:dyDescent="0.3">
      <c r="A972" t="s">
        <v>5420</v>
      </c>
      <c r="B972" t="s">
        <v>5421</v>
      </c>
      <c r="C972" t="s">
        <v>107</v>
      </c>
      <c r="D972" t="s">
        <v>108</v>
      </c>
      <c r="E972" t="s">
        <v>5422</v>
      </c>
      <c r="F972" t="s">
        <v>5423</v>
      </c>
      <c r="G972" t="s">
        <v>133</v>
      </c>
      <c r="I972" t="s">
        <v>5424</v>
      </c>
      <c r="J972" t="s">
        <v>5019</v>
      </c>
      <c r="K972" t="s">
        <v>113</v>
      </c>
      <c r="L972" t="s">
        <v>1783</v>
      </c>
      <c r="M972" t="s">
        <v>115</v>
      </c>
      <c r="P972" t="s">
        <v>113</v>
      </c>
      <c r="Q972" t="s">
        <v>116</v>
      </c>
      <c r="S972" t="s">
        <v>117</v>
      </c>
      <c r="T972" t="s">
        <v>113</v>
      </c>
      <c r="U972" t="s">
        <v>113</v>
      </c>
      <c r="AB972" t="s">
        <v>167</v>
      </c>
      <c r="AD972" t="s">
        <v>113</v>
      </c>
      <c r="AG972" t="s">
        <v>119</v>
      </c>
      <c r="AI972" t="s">
        <v>119</v>
      </c>
      <c r="AJ972" t="s">
        <v>119</v>
      </c>
      <c r="BF972" t="s">
        <v>149</v>
      </c>
      <c r="BK972" t="s">
        <v>889</v>
      </c>
      <c r="CN972" t="s">
        <v>113</v>
      </c>
      <c r="CO972" t="s">
        <v>113</v>
      </c>
      <c r="CP972" t="s">
        <v>113</v>
      </c>
      <c r="CQ972" t="s">
        <v>113</v>
      </c>
      <c r="CR972" t="s">
        <v>113</v>
      </c>
      <c r="CS972" t="s">
        <v>113</v>
      </c>
      <c r="CT972" t="s">
        <v>113</v>
      </c>
      <c r="CU972" t="s">
        <v>113</v>
      </c>
      <c r="CV972" t="s">
        <v>113</v>
      </c>
      <c r="CW972" t="s">
        <v>113</v>
      </c>
      <c r="CX972" t="s">
        <v>113</v>
      </c>
      <c r="CY972" t="s">
        <v>119</v>
      </c>
      <c r="CZ972" t="s">
        <v>121</v>
      </c>
    </row>
    <row r="973" spans="1:105" x14ac:dyDescent="0.3">
      <c r="A973" t="s">
        <v>5425</v>
      </c>
      <c r="B973" t="s">
        <v>5426</v>
      </c>
      <c r="C973" t="s">
        <v>124</v>
      </c>
      <c r="D973" t="s">
        <v>108</v>
      </c>
      <c r="F973" t="s">
        <v>5427</v>
      </c>
      <c r="G973" t="s">
        <v>133</v>
      </c>
      <c r="I973" t="s">
        <v>5428</v>
      </c>
      <c r="J973" t="s">
        <v>5212</v>
      </c>
      <c r="K973" t="s">
        <v>161</v>
      </c>
      <c r="L973" t="s">
        <v>5429</v>
      </c>
      <c r="M973" t="s">
        <v>115</v>
      </c>
      <c r="N973">
        <v>3</v>
      </c>
      <c r="O973" t="s">
        <v>4234</v>
      </c>
      <c r="P973">
        <v>46079</v>
      </c>
      <c r="Q973" t="s">
        <v>140</v>
      </c>
      <c r="R973">
        <v>46080</v>
      </c>
      <c r="S973" t="s">
        <v>141</v>
      </c>
      <c r="T973" t="s">
        <v>2901</v>
      </c>
      <c r="U973" t="s">
        <v>112</v>
      </c>
      <c r="V973" t="s">
        <v>143</v>
      </c>
      <c r="W973" t="s">
        <v>144</v>
      </c>
      <c r="X973" t="s">
        <v>144</v>
      </c>
      <c r="Y973" t="s">
        <v>144</v>
      </c>
      <c r="Z973" t="s">
        <v>144</v>
      </c>
      <c r="AA973" t="s">
        <v>144</v>
      </c>
      <c r="AB973" t="s">
        <v>1322</v>
      </c>
      <c r="AC973" t="s">
        <v>146</v>
      </c>
      <c r="AD973" t="s">
        <v>376</v>
      </c>
      <c r="AE973">
        <v>46108</v>
      </c>
      <c r="AF973">
        <v>46108</v>
      </c>
      <c r="AG973">
        <v>46085</v>
      </c>
      <c r="AH973">
        <v>46113</v>
      </c>
      <c r="AI973">
        <v>46113</v>
      </c>
      <c r="AJ973">
        <v>46087</v>
      </c>
      <c r="AK973">
        <v>46127</v>
      </c>
      <c r="AL973">
        <v>46127</v>
      </c>
      <c r="AM973">
        <v>46085</v>
      </c>
      <c r="AN973">
        <v>46131</v>
      </c>
      <c r="AO973">
        <v>46131</v>
      </c>
      <c r="AP973">
        <v>46087</v>
      </c>
      <c r="AQ973" t="s">
        <v>148</v>
      </c>
      <c r="AR973" t="s">
        <v>113</v>
      </c>
      <c r="AS973" t="s">
        <v>113</v>
      </c>
      <c r="AT973">
        <v>46090</v>
      </c>
      <c r="AU973">
        <v>46090</v>
      </c>
      <c r="AV973">
        <v>46090</v>
      </c>
      <c r="AW973">
        <v>46090</v>
      </c>
      <c r="AX973">
        <v>46090</v>
      </c>
      <c r="AY973">
        <v>46090</v>
      </c>
      <c r="AZ973">
        <v>46101</v>
      </c>
      <c r="BA973">
        <v>46104</v>
      </c>
      <c r="BB973">
        <v>46104</v>
      </c>
      <c r="BC973">
        <v>46092</v>
      </c>
      <c r="BD973">
        <v>46092</v>
      </c>
      <c r="BE973">
        <v>46092</v>
      </c>
      <c r="BF973" t="s">
        <v>149</v>
      </c>
      <c r="BG973">
        <v>46099</v>
      </c>
      <c r="BH973">
        <v>46099</v>
      </c>
      <c r="BI973">
        <v>46099</v>
      </c>
      <c r="BJ973" t="s">
        <v>1322</v>
      </c>
      <c r="BK973">
        <v>70</v>
      </c>
      <c r="BL973">
        <v>46104</v>
      </c>
      <c r="BM973">
        <v>46101</v>
      </c>
      <c r="BN973">
        <v>46101</v>
      </c>
      <c r="BO973">
        <v>46107</v>
      </c>
      <c r="BP973">
        <v>46104</v>
      </c>
      <c r="BQ973">
        <v>46104</v>
      </c>
      <c r="BR973">
        <v>46111</v>
      </c>
      <c r="BS973">
        <v>46112</v>
      </c>
      <c r="BT973">
        <v>46112</v>
      </c>
      <c r="BU973">
        <v>46109</v>
      </c>
      <c r="BV973">
        <v>46111</v>
      </c>
      <c r="BW973">
        <v>46111</v>
      </c>
      <c r="BX973" t="s">
        <v>5430</v>
      </c>
      <c r="BY973">
        <v>46086</v>
      </c>
      <c r="BZ973">
        <v>46086</v>
      </c>
      <c r="CI973">
        <v>46265</v>
      </c>
      <c r="CJ973">
        <v>46265</v>
      </c>
      <c r="CN973" t="s">
        <v>113</v>
      </c>
      <c r="CO973" t="s">
        <v>113</v>
      </c>
      <c r="CP973" t="s">
        <v>113</v>
      </c>
      <c r="CQ973" t="s">
        <v>113</v>
      </c>
      <c r="CR973" t="s">
        <v>119</v>
      </c>
      <c r="CS973">
        <v>46079</v>
      </c>
      <c r="CT973" t="s">
        <v>151</v>
      </c>
      <c r="CU973" t="s">
        <v>113</v>
      </c>
      <c r="CV973" t="s">
        <v>113</v>
      </c>
      <c r="CW973" t="s">
        <v>113</v>
      </c>
      <c r="CX973" t="s">
        <v>113</v>
      </c>
      <c r="CY973" t="s">
        <v>2050</v>
      </c>
      <c r="CZ973" t="s">
        <v>153</v>
      </c>
    </row>
    <row r="974" spans="1:105" x14ac:dyDescent="0.3">
      <c r="A974" t="s">
        <v>5431</v>
      </c>
      <c r="B974" t="s">
        <v>5432</v>
      </c>
      <c r="D974" t="s">
        <v>108</v>
      </c>
      <c r="F974" t="s">
        <v>5433</v>
      </c>
      <c r="G974" t="s">
        <v>133</v>
      </c>
      <c r="I974" t="s">
        <v>5186</v>
      </c>
      <c r="J974" t="s">
        <v>5187</v>
      </c>
      <c r="K974" t="s">
        <v>161</v>
      </c>
      <c r="L974" t="s">
        <v>5434</v>
      </c>
      <c r="M974" t="s">
        <v>115</v>
      </c>
      <c r="P974" t="s">
        <v>113</v>
      </c>
      <c r="Q974" t="s">
        <v>116</v>
      </c>
      <c r="S974" t="s">
        <v>117</v>
      </c>
      <c r="T974" t="s">
        <v>113</v>
      </c>
      <c r="AD974" t="s">
        <v>113</v>
      </c>
      <c r="AG974" t="s">
        <v>119</v>
      </c>
      <c r="AI974" t="s">
        <v>119</v>
      </c>
      <c r="AJ974" t="s">
        <v>119</v>
      </c>
      <c r="BK974">
        <v>50</v>
      </c>
      <c r="BP974">
        <v>3</v>
      </c>
      <c r="CN974" t="s">
        <v>113</v>
      </c>
      <c r="CO974" t="s">
        <v>113</v>
      </c>
      <c r="CP974" t="s">
        <v>113</v>
      </c>
      <c r="CQ974" t="s">
        <v>113</v>
      </c>
      <c r="CR974" t="s">
        <v>113</v>
      </c>
      <c r="CS974" t="s">
        <v>113</v>
      </c>
      <c r="CT974" t="s">
        <v>113</v>
      </c>
      <c r="CU974" t="s">
        <v>113</v>
      </c>
      <c r="CV974" t="s">
        <v>113</v>
      </c>
      <c r="CW974" t="s">
        <v>113</v>
      </c>
      <c r="CX974" t="s">
        <v>113</v>
      </c>
      <c r="CY974" t="s">
        <v>119</v>
      </c>
      <c r="CZ974" t="s">
        <v>121</v>
      </c>
    </row>
    <row r="975" spans="1:105" x14ac:dyDescent="0.3">
      <c r="A975" t="s">
        <v>5435</v>
      </c>
      <c r="B975" t="s">
        <v>5436</v>
      </c>
      <c r="D975" t="s">
        <v>108</v>
      </c>
      <c r="F975" t="s">
        <v>5437</v>
      </c>
      <c r="G975" t="s">
        <v>133</v>
      </c>
      <c r="I975" t="s">
        <v>5186</v>
      </c>
      <c r="J975" t="s">
        <v>5187</v>
      </c>
      <c r="K975" t="s">
        <v>161</v>
      </c>
      <c r="L975" t="s">
        <v>5434</v>
      </c>
      <c r="M975" t="s">
        <v>115</v>
      </c>
      <c r="P975" t="s">
        <v>113</v>
      </c>
      <c r="Q975" t="s">
        <v>116</v>
      </c>
      <c r="S975" t="s">
        <v>117</v>
      </c>
      <c r="T975" t="s">
        <v>113</v>
      </c>
      <c r="AD975" t="s">
        <v>113</v>
      </c>
      <c r="AG975" t="s">
        <v>119</v>
      </c>
      <c r="AI975" t="s">
        <v>119</v>
      </c>
      <c r="AJ975" t="s">
        <v>119</v>
      </c>
      <c r="BK975">
        <v>50</v>
      </c>
      <c r="BP975">
        <v>3</v>
      </c>
      <c r="CN975" t="s">
        <v>113</v>
      </c>
      <c r="CO975" t="s">
        <v>113</v>
      </c>
      <c r="CP975" t="s">
        <v>113</v>
      </c>
      <c r="CQ975" t="s">
        <v>113</v>
      </c>
      <c r="CR975" t="s">
        <v>113</v>
      </c>
      <c r="CS975" t="s">
        <v>113</v>
      </c>
      <c r="CT975" t="s">
        <v>113</v>
      </c>
      <c r="CU975" t="s">
        <v>113</v>
      </c>
      <c r="CV975" t="s">
        <v>113</v>
      </c>
      <c r="CW975" t="s">
        <v>113</v>
      </c>
      <c r="CX975" t="s">
        <v>113</v>
      </c>
      <c r="CY975" t="s">
        <v>119</v>
      </c>
      <c r="CZ975" t="s">
        <v>121</v>
      </c>
    </row>
    <row r="976" spans="1:105" x14ac:dyDescent="0.3">
      <c r="A976" t="s">
        <v>5438</v>
      </c>
      <c r="B976" t="s">
        <v>5439</v>
      </c>
      <c r="D976" t="s">
        <v>108</v>
      </c>
      <c r="F976" t="s">
        <v>5440</v>
      </c>
      <c r="G976" t="s">
        <v>133</v>
      </c>
      <c r="I976" t="s">
        <v>5186</v>
      </c>
      <c r="J976" t="s">
        <v>5187</v>
      </c>
      <c r="K976" t="s">
        <v>161</v>
      </c>
      <c r="L976" t="s">
        <v>5434</v>
      </c>
      <c r="M976" t="s">
        <v>115</v>
      </c>
      <c r="P976" t="s">
        <v>113</v>
      </c>
      <c r="Q976" t="s">
        <v>116</v>
      </c>
      <c r="S976" t="s">
        <v>117</v>
      </c>
      <c r="T976" t="s">
        <v>113</v>
      </c>
      <c r="AD976" t="s">
        <v>113</v>
      </c>
      <c r="AG976" t="s">
        <v>119</v>
      </c>
      <c r="AI976" t="s">
        <v>119</v>
      </c>
      <c r="AJ976" t="s">
        <v>119</v>
      </c>
      <c r="BK976">
        <v>50</v>
      </c>
      <c r="BP976">
        <v>3</v>
      </c>
      <c r="CN976" t="s">
        <v>113</v>
      </c>
      <c r="CO976" t="s">
        <v>113</v>
      </c>
      <c r="CP976" t="s">
        <v>113</v>
      </c>
      <c r="CQ976" t="s">
        <v>113</v>
      </c>
      <c r="CR976" t="s">
        <v>113</v>
      </c>
      <c r="CS976" t="s">
        <v>113</v>
      </c>
      <c r="CT976" t="s">
        <v>113</v>
      </c>
      <c r="CU976" t="s">
        <v>113</v>
      </c>
      <c r="CV976" t="s">
        <v>113</v>
      </c>
      <c r="CW976" t="s">
        <v>113</v>
      </c>
      <c r="CX976" t="s">
        <v>113</v>
      </c>
      <c r="CY976" t="s">
        <v>119</v>
      </c>
      <c r="CZ976" t="s">
        <v>121</v>
      </c>
    </row>
    <row r="977" spans="1:104" x14ac:dyDescent="0.3">
      <c r="A977" t="s">
        <v>5441</v>
      </c>
      <c r="B977" t="s">
        <v>5442</v>
      </c>
      <c r="D977" t="s">
        <v>108</v>
      </c>
      <c r="F977" t="s">
        <v>5443</v>
      </c>
      <c r="G977" t="s">
        <v>133</v>
      </c>
      <c r="I977" t="s">
        <v>5186</v>
      </c>
      <c r="J977" t="s">
        <v>5187</v>
      </c>
      <c r="K977" t="s">
        <v>161</v>
      </c>
      <c r="L977" t="s">
        <v>5434</v>
      </c>
      <c r="M977" t="s">
        <v>115</v>
      </c>
      <c r="P977" t="s">
        <v>113</v>
      </c>
      <c r="Q977" t="s">
        <v>116</v>
      </c>
      <c r="S977" t="s">
        <v>117</v>
      </c>
      <c r="T977" t="s">
        <v>113</v>
      </c>
      <c r="AB977" t="s">
        <v>180</v>
      </c>
      <c r="AG977" t="s">
        <v>119</v>
      </c>
      <c r="AI977" t="s">
        <v>119</v>
      </c>
      <c r="AJ977" t="s">
        <v>119</v>
      </c>
      <c r="BK977">
        <v>50</v>
      </c>
      <c r="BP977">
        <v>3</v>
      </c>
      <c r="CN977" t="s">
        <v>113</v>
      </c>
      <c r="CO977" t="s">
        <v>113</v>
      </c>
      <c r="CP977" t="s">
        <v>113</v>
      </c>
      <c r="CQ977" t="s">
        <v>113</v>
      </c>
      <c r="CR977" t="s">
        <v>113</v>
      </c>
      <c r="CS977" t="s">
        <v>113</v>
      </c>
      <c r="CT977" t="s">
        <v>113</v>
      </c>
      <c r="CU977" t="s">
        <v>113</v>
      </c>
      <c r="CV977" t="s">
        <v>113</v>
      </c>
      <c r="CW977" t="s">
        <v>113</v>
      </c>
      <c r="CX977" t="s">
        <v>113</v>
      </c>
      <c r="CY977" t="s">
        <v>119</v>
      </c>
      <c r="CZ977" t="s">
        <v>121</v>
      </c>
    </row>
    <row r="978" spans="1:104" x14ac:dyDescent="0.3">
      <c r="A978" t="s">
        <v>5444</v>
      </c>
      <c r="B978" t="s">
        <v>5445</v>
      </c>
      <c r="D978" t="s">
        <v>108</v>
      </c>
      <c r="F978" t="s">
        <v>5446</v>
      </c>
      <c r="G978" t="s">
        <v>133</v>
      </c>
      <c r="I978" t="s">
        <v>5186</v>
      </c>
      <c r="J978" t="s">
        <v>5187</v>
      </c>
      <c r="K978" t="s">
        <v>161</v>
      </c>
      <c r="L978" t="s">
        <v>5434</v>
      </c>
      <c r="M978" t="s">
        <v>115</v>
      </c>
      <c r="P978" t="s">
        <v>113</v>
      </c>
      <c r="Q978" t="s">
        <v>116</v>
      </c>
      <c r="S978" t="s">
        <v>117</v>
      </c>
      <c r="T978" t="s">
        <v>113</v>
      </c>
      <c r="AD978" t="s">
        <v>113</v>
      </c>
      <c r="AG978" t="s">
        <v>119</v>
      </c>
      <c r="AI978" t="s">
        <v>119</v>
      </c>
      <c r="AJ978" t="s">
        <v>119</v>
      </c>
      <c r="BK978">
        <v>50</v>
      </c>
      <c r="BP978">
        <v>3</v>
      </c>
      <c r="CN978" t="s">
        <v>113</v>
      </c>
      <c r="CO978" t="s">
        <v>113</v>
      </c>
      <c r="CP978" t="s">
        <v>113</v>
      </c>
      <c r="CQ978" t="s">
        <v>113</v>
      </c>
      <c r="CR978" t="s">
        <v>113</v>
      </c>
      <c r="CS978" t="s">
        <v>113</v>
      </c>
      <c r="CT978" t="s">
        <v>113</v>
      </c>
      <c r="CU978" t="s">
        <v>113</v>
      </c>
      <c r="CV978" t="s">
        <v>113</v>
      </c>
      <c r="CW978" t="s">
        <v>113</v>
      </c>
      <c r="CX978" t="s">
        <v>113</v>
      </c>
      <c r="CY978" t="s">
        <v>119</v>
      </c>
      <c r="CZ978" t="s">
        <v>121</v>
      </c>
    </row>
    <row r="979" spans="1:104" x14ac:dyDescent="0.3">
      <c r="A979" t="s">
        <v>5447</v>
      </c>
      <c r="B979" t="s">
        <v>5448</v>
      </c>
      <c r="D979" t="s">
        <v>108</v>
      </c>
      <c r="F979" t="s">
        <v>5449</v>
      </c>
      <c r="G979" t="s">
        <v>133</v>
      </c>
      <c r="I979" t="s">
        <v>5186</v>
      </c>
      <c r="J979" t="s">
        <v>5187</v>
      </c>
      <c r="K979" t="s">
        <v>161</v>
      </c>
      <c r="L979" t="s">
        <v>5434</v>
      </c>
      <c r="M979" t="s">
        <v>115</v>
      </c>
      <c r="P979" t="s">
        <v>113</v>
      </c>
      <c r="Q979" t="s">
        <v>116</v>
      </c>
      <c r="S979" t="s">
        <v>117</v>
      </c>
      <c r="T979" t="s">
        <v>113</v>
      </c>
      <c r="AD979" t="s">
        <v>113</v>
      </c>
      <c r="AG979" t="s">
        <v>119</v>
      </c>
      <c r="AI979" t="s">
        <v>119</v>
      </c>
      <c r="AJ979" t="s">
        <v>119</v>
      </c>
      <c r="BK979">
        <v>50</v>
      </c>
      <c r="BP979">
        <v>3</v>
      </c>
      <c r="CN979" t="s">
        <v>113</v>
      </c>
      <c r="CO979" t="s">
        <v>113</v>
      </c>
      <c r="CP979" t="s">
        <v>113</v>
      </c>
      <c r="CQ979" t="s">
        <v>113</v>
      </c>
      <c r="CR979" t="s">
        <v>113</v>
      </c>
      <c r="CS979" t="s">
        <v>113</v>
      </c>
      <c r="CT979" t="s">
        <v>113</v>
      </c>
      <c r="CU979" t="s">
        <v>113</v>
      </c>
      <c r="CV979" t="s">
        <v>113</v>
      </c>
      <c r="CW979" t="s">
        <v>113</v>
      </c>
      <c r="CX979" t="s">
        <v>113</v>
      </c>
      <c r="CY979" t="s">
        <v>119</v>
      </c>
      <c r="CZ979" t="s">
        <v>121</v>
      </c>
    </row>
    <row r="980" spans="1:104" x14ac:dyDescent="0.3">
      <c r="A980" t="s">
        <v>5450</v>
      </c>
      <c r="B980" t="s">
        <v>5451</v>
      </c>
      <c r="C980" t="s">
        <v>107</v>
      </c>
      <c r="D980" t="s">
        <v>108</v>
      </c>
      <c r="F980" t="s">
        <v>5452</v>
      </c>
      <c r="G980" t="s">
        <v>133</v>
      </c>
      <c r="I980" t="s">
        <v>5453</v>
      </c>
      <c r="J980" t="s">
        <v>1123</v>
      </c>
      <c r="K980" t="s">
        <v>161</v>
      </c>
      <c r="L980" t="s">
        <v>5454</v>
      </c>
      <c r="M980" t="s">
        <v>115</v>
      </c>
      <c r="N980">
        <v>1</v>
      </c>
      <c r="P980">
        <v>46035</v>
      </c>
      <c r="Q980" t="s">
        <v>140</v>
      </c>
      <c r="R980">
        <v>46038</v>
      </c>
      <c r="S980" t="s">
        <v>141</v>
      </c>
      <c r="T980" t="s">
        <v>2744</v>
      </c>
      <c r="U980" t="s">
        <v>112</v>
      </c>
      <c r="V980" t="s">
        <v>143</v>
      </c>
      <c r="W980" t="s">
        <v>144</v>
      </c>
      <c r="X980" t="s">
        <v>144</v>
      </c>
      <c r="Y980" t="s">
        <v>144</v>
      </c>
      <c r="Z980" t="s">
        <v>144</v>
      </c>
      <c r="AA980" t="s">
        <v>144</v>
      </c>
      <c r="AB980" t="s">
        <v>180</v>
      </c>
      <c r="AC980" t="s">
        <v>146</v>
      </c>
      <c r="AD980" t="s">
        <v>181</v>
      </c>
      <c r="AE980">
        <v>46045</v>
      </c>
      <c r="AF980">
        <v>46045</v>
      </c>
      <c r="AG980">
        <v>46045</v>
      </c>
      <c r="AH980">
        <v>46048</v>
      </c>
      <c r="AI980">
        <v>46048</v>
      </c>
      <c r="AJ980">
        <v>46048</v>
      </c>
      <c r="AK980">
        <v>46045</v>
      </c>
      <c r="AL980">
        <v>46045</v>
      </c>
      <c r="AM980">
        <v>46045</v>
      </c>
      <c r="AN980">
        <v>46048</v>
      </c>
      <c r="AO980">
        <v>46048</v>
      </c>
      <c r="AP980">
        <v>46048</v>
      </c>
      <c r="AT980">
        <v>46043</v>
      </c>
      <c r="AU980">
        <v>46043</v>
      </c>
      <c r="AV980">
        <v>46043</v>
      </c>
      <c r="AW980">
        <v>46043</v>
      </c>
      <c r="AX980">
        <v>46043</v>
      </c>
      <c r="AY980">
        <v>46043</v>
      </c>
      <c r="AZ980">
        <v>46048</v>
      </c>
      <c r="BA980">
        <v>46048</v>
      </c>
      <c r="BB980">
        <v>46048</v>
      </c>
      <c r="BC980">
        <v>46046</v>
      </c>
      <c r="BD980">
        <v>46046</v>
      </c>
      <c r="BE980">
        <v>46046</v>
      </c>
      <c r="BF980" t="s">
        <v>196</v>
      </c>
      <c r="BG980">
        <v>46050</v>
      </c>
      <c r="BH980">
        <v>46050</v>
      </c>
      <c r="BI980">
        <v>46323</v>
      </c>
      <c r="BJ980" t="s">
        <v>180</v>
      </c>
      <c r="BK980">
        <v>50</v>
      </c>
      <c r="BL980">
        <v>46053</v>
      </c>
      <c r="BM980">
        <v>46053</v>
      </c>
      <c r="BN980">
        <v>46053</v>
      </c>
      <c r="BO980">
        <v>46054</v>
      </c>
      <c r="BP980">
        <v>46054</v>
      </c>
      <c r="BQ980">
        <v>46054</v>
      </c>
      <c r="BR980">
        <v>46063</v>
      </c>
      <c r="BS980">
        <v>46063</v>
      </c>
      <c r="BT980">
        <v>46063</v>
      </c>
      <c r="BU980">
        <v>46062</v>
      </c>
      <c r="BV980">
        <v>46062</v>
      </c>
      <c r="BW980">
        <v>46062</v>
      </c>
      <c r="BX980" t="s">
        <v>5455</v>
      </c>
      <c r="CN980" t="s">
        <v>113</v>
      </c>
      <c r="CO980" t="s">
        <v>113</v>
      </c>
      <c r="CP980" t="s">
        <v>113</v>
      </c>
      <c r="CQ980" t="s">
        <v>113</v>
      </c>
      <c r="CR980" t="s">
        <v>119</v>
      </c>
      <c r="CS980">
        <v>46035</v>
      </c>
      <c r="CT980" t="s">
        <v>151</v>
      </c>
      <c r="CU980" t="s">
        <v>113</v>
      </c>
      <c r="CV980" t="s">
        <v>113</v>
      </c>
      <c r="CW980" t="s">
        <v>113</v>
      </c>
      <c r="CX980" t="s">
        <v>113</v>
      </c>
      <c r="CY980" t="s">
        <v>183</v>
      </c>
      <c r="CZ980" t="s">
        <v>153</v>
      </c>
    </row>
    <row r="981" spans="1:104" x14ac:dyDescent="0.3">
      <c r="A981" t="s">
        <v>5456</v>
      </c>
      <c r="B981" t="s">
        <v>5457</v>
      </c>
      <c r="C981" t="s">
        <v>213</v>
      </c>
      <c r="D981" t="s">
        <v>108</v>
      </c>
      <c r="F981" t="s">
        <v>5458</v>
      </c>
      <c r="G981" t="s">
        <v>133</v>
      </c>
      <c r="J981" t="s">
        <v>1123</v>
      </c>
      <c r="K981" t="s">
        <v>161</v>
      </c>
      <c r="L981" t="s">
        <v>5459</v>
      </c>
      <c r="M981" t="s">
        <v>115</v>
      </c>
      <c r="N981">
        <v>1</v>
      </c>
      <c r="P981">
        <v>46132</v>
      </c>
      <c r="Q981" t="s">
        <v>140</v>
      </c>
      <c r="R981">
        <v>46134</v>
      </c>
      <c r="S981" t="s">
        <v>141</v>
      </c>
      <c r="T981" t="s">
        <v>1422</v>
      </c>
      <c r="U981" t="s">
        <v>112</v>
      </c>
      <c r="V981" t="s">
        <v>143</v>
      </c>
      <c r="W981" t="s">
        <v>144</v>
      </c>
      <c r="X981" t="s">
        <v>144</v>
      </c>
      <c r="Y981" t="s">
        <v>144</v>
      </c>
      <c r="Z981" t="s">
        <v>144</v>
      </c>
      <c r="AA981" t="s">
        <v>144</v>
      </c>
      <c r="AB981" t="s">
        <v>180</v>
      </c>
      <c r="AC981" t="s">
        <v>146</v>
      </c>
      <c r="AD981" t="s">
        <v>181</v>
      </c>
      <c r="AE981">
        <v>46139</v>
      </c>
      <c r="AF981">
        <v>46139</v>
      </c>
      <c r="AG981">
        <v>46139</v>
      </c>
      <c r="AH981">
        <v>46141</v>
      </c>
      <c r="AI981">
        <v>46141</v>
      </c>
      <c r="AJ981">
        <v>46141</v>
      </c>
      <c r="AK981">
        <v>46147</v>
      </c>
      <c r="AL981">
        <v>46147</v>
      </c>
      <c r="AM981">
        <v>46147</v>
      </c>
      <c r="AN981">
        <v>46149</v>
      </c>
      <c r="AO981">
        <v>46150</v>
      </c>
      <c r="AP981">
        <v>46150</v>
      </c>
      <c r="AT981">
        <v>46144</v>
      </c>
      <c r="AU981">
        <v>46144</v>
      </c>
      <c r="AV981">
        <v>46144</v>
      </c>
      <c r="AW981">
        <v>46144</v>
      </c>
      <c r="AX981">
        <v>46144</v>
      </c>
      <c r="AY981">
        <v>46144</v>
      </c>
      <c r="AZ981">
        <v>46157</v>
      </c>
      <c r="BA981">
        <v>46157</v>
      </c>
      <c r="BB981">
        <v>46157</v>
      </c>
      <c r="BC981">
        <v>46146</v>
      </c>
      <c r="BD981">
        <v>46146</v>
      </c>
      <c r="BE981">
        <v>46146</v>
      </c>
      <c r="BF981" t="s">
        <v>149</v>
      </c>
      <c r="BG981">
        <v>46149</v>
      </c>
      <c r="BH981">
        <v>46153</v>
      </c>
      <c r="BI981">
        <v>46153</v>
      </c>
      <c r="BJ981" t="s">
        <v>180</v>
      </c>
      <c r="BK981">
        <v>50</v>
      </c>
      <c r="BL981">
        <v>46157</v>
      </c>
      <c r="BM981">
        <v>46155</v>
      </c>
      <c r="BN981">
        <v>46155</v>
      </c>
      <c r="BO981">
        <v>46159</v>
      </c>
      <c r="BP981">
        <v>46156</v>
      </c>
      <c r="BQ981">
        <v>46156</v>
      </c>
      <c r="BR981">
        <v>46165</v>
      </c>
      <c r="BS981">
        <v>46171</v>
      </c>
      <c r="BT981">
        <v>46171</v>
      </c>
      <c r="BU981">
        <v>46163</v>
      </c>
      <c r="BV981">
        <v>46170</v>
      </c>
      <c r="BW981">
        <v>46170</v>
      </c>
      <c r="BX981" t="s">
        <v>5460</v>
      </c>
      <c r="CN981" t="s">
        <v>113</v>
      </c>
      <c r="CO981" t="s">
        <v>113</v>
      </c>
      <c r="CP981" t="s">
        <v>113</v>
      </c>
      <c r="CQ981" t="s">
        <v>113</v>
      </c>
      <c r="CR981">
        <v>46160</v>
      </c>
      <c r="CS981">
        <v>46129</v>
      </c>
      <c r="CT981" t="s">
        <v>151</v>
      </c>
      <c r="CU981" t="s">
        <v>113</v>
      </c>
      <c r="CV981" t="s">
        <v>113</v>
      </c>
      <c r="CW981" t="s">
        <v>113</v>
      </c>
      <c r="CX981" t="s">
        <v>113</v>
      </c>
      <c r="CY981" t="s">
        <v>183</v>
      </c>
      <c r="CZ981" t="s">
        <v>153</v>
      </c>
    </row>
    <row r="982" spans="1:104" x14ac:dyDescent="0.3">
      <c r="A982" t="s">
        <v>5461</v>
      </c>
      <c r="B982" t="s">
        <v>5462</v>
      </c>
      <c r="D982" t="s">
        <v>108</v>
      </c>
      <c r="F982" t="s">
        <v>5463</v>
      </c>
      <c r="G982" t="s">
        <v>133</v>
      </c>
      <c r="I982" t="s">
        <v>5404</v>
      </c>
      <c r="J982" t="s">
        <v>5220</v>
      </c>
      <c r="K982" t="s">
        <v>161</v>
      </c>
      <c r="L982" t="s">
        <v>5464</v>
      </c>
      <c r="M982" t="s">
        <v>115</v>
      </c>
      <c r="P982" t="s">
        <v>113</v>
      </c>
      <c r="Q982" t="s">
        <v>116</v>
      </c>
      <c r="S982" t="s">
        <v>117</v>
      </c>
      <c r="T982" t="s">
        <v>113</v>
      </c>
      <c r="AB982" t="s">
        <v>180</v>
      </c>
      <c r="AC982" t="s">
        <v>146</v>
      </c>
      <c r="AG982" t="s">
        <v>119</v>
      </c>
      <c r="AI982" t="s">
        <v>119</v>
      </c>
      <c r="AJ982" t="s">
        <v>119</v>
      </c>
      <c r="BK982">
        <v>60</v>
      </c>
      <c r="CN982" t="s">
        <v>113</v>
      </c>
      <c r="CO982" t="s">
        <v>113</v>
      </c>
      <c r="CP982" t="s">
        <v>113</v>
      </c>
      <c r="CQ982" t="s">
        <v>113</v>
      </c>
      <c r="CR982" t="s">
        <v>113</v>
      </c>
      <c r="CS982" t="s">
        <v>113</v>
      </c>
      <c r="CT982" t="s">
        <v>113</v>
      </c>
      <c r="CU982" t="s">
        <v>113</v>
      </c>
      <c r="CV982" t="s">
        <v>113</v>
      </c>
      <c r="CW982" t="s">
        <v>113</v>
      </c>
      <c r="CX982" t="s">
        <v>113</v>
      </c>
      <c r="CY982" t="s">
        <v>119</v>
      </c>
      <c r="CZ982" t="s">
        <v>121</v>
      </c>
    </row>
    <row r="983" spans="1:104" x14ac:dyDescent="0.3">
      <c r="A983" t="s">
        <v>5465</v>
      </c>
      <c r="B983" t="s">
        <v>5466</v>
      </c>
      <c r="D983" t="s">
        <v>108</v>
      </c>
      <c r="F983" t="s">
        <v>5467</v>
      </c>
      <c r="G983" t="s">
        <v>133</v>
      </c>
      <c r="I983" t="s">
        <v>5186</v>
      </c>
      <c r="J983" t="s">
        <v>5187</v>
      </c>
      <c r="K983" t="s">
        <v>161</v>
      </c>
      <c r="L983" t="s">
        <v>5468</v>
      </c>
      <c r="M983" t="s">
        <v>115</v>
      </c>
      <c r="P983" t="s">
        <v>113</v>
      </c>
      <c r="Q983" t="s">
        <v>116</v>
      </c>
      <c r="S983" t="s">
        <v>117</v>
      </c>
      <c r="T983" t="s">
        <v>113</v>
      </c>
      <c r="AD983" t="s">
        <v>113</v>
      </c>
      <c r="AG983" t="s">
        <v>119</v>
      </c>
      <c r="AI983" t="s">
        <v>119</v>
      </c>
      <c r="AJ983" t="s">
        <v>119</v>
      </c>
      <c r="BK983">
        <v>70</v>
      </c>
      <c r="BP983">
        <v>3</v>
      </c>
      <c r="CN983" t="s">
        <v>113</v>
      </c>
      <c r="CO983" t="s">
        <v>113</v>
      </c>
      <c r="CP983" t="s">
        <v>113</v>
      </c>
      <c r="CQ983" t="s">
        <v>113</v>
      </c>
      <c r="CR983" t="s">
        <v>113</v>
      </c>
      <c r="CS983" t="s">
        <v>113</v>
      </c>
      <c r="CT983" t="s">
        <v>113</v>
      </c>
      <c r="CU983" t="s">
        <v>113</v>
      </c>
      <c r="CV983" t="s">
        <v>113</v>
      </c>
      <c r="CW983" t="s">
        <v>113</v>
      </c>
      <c r="CX983" t="s">
        <v>113</v>
      </c>
      <c r="CY983" t="s">
        <v>119</v>
      </c>
      <c r="CZ983" t="s">
        <v>121</v>
      </c>
    </row>
    <row r="984" spans="1:104" x14ac:dyDescent="0.3">
      <c r="A984" t="s">
        <v>5469</v>
      </c>
      <c r="B984" t="s">
        <v>5470</v>
      </c>
      <c r="D984" t="s">
        <v>108</v>
      </c>
      <c r="F984" t="s">
        <v>5471</v>
      </c>
      <c r="G984" t="s">
        <v>133</v>
      </c>
      <c r="I984" t="s">
        <v>5186</v>
      </c>
      <c r="J984" t="s">
        <v>5187</v>
      </c>
      <c r="K984" t="s">
        <v>161</v>
      </c>
      <c r="L984" t="s">
        <v>5468</v>
      </c>
      <c r="M984" t="s">
        <v>115</v>
      </c>
      <c r="P984" t="s">
        <v>113</v>
      </c>
      <c r="Q984" t="s">
        <v>116</v>
      </c>
      <c r="S984" t="s">
        <v>117</v>
      </c>
      <c r="T984" t="s">
        <v>113</v>
      </c>
      <c r="AD984" t="s">
        <v>113</v>
      </c>
      <c r="AG984" t="s">
        <v>119</v>
      </c>
      <c r="AI984" t="s">
        <v>119</v>
      </c>
      <c r="AJ984" t="s">
        <v>119</v>
      </c>
      <c r="BK984">
        <v>50</v>
      </c>
      <c r="BP984">
        <v>3</v>
      </c>
      <c r="CN984" t="s">
        <v>113</v>
      </c>
      <c r="CO984" t="s">
        <v>113</v>
      </c>
      <c r="CP984" t="s">
        <v>113</v>
      </c>
      <c r="CQ984" t="s">
        <v>113</v>
      </c>
      <c r="CR984" t="s">
        <v>113</v>
      </c>
      <c r="CS984" t="s">
        <v>113</v>
      </c>
      <c r="CT984" t="s">
        <v>113</v>
      </c>
      <c r="CU984" t="s">
        <v>113</v>
      </c>
      <c r="CV984" t="s">
        <v>113</v>
      </c>
      <c r="CW984" t="s">
        <v>113</v>
      </c>
      <c r="CX984" t="s">
        <v>113</v>
      </c>
      <c r="CY984" t="s">
        <v>119</v>
      </c>
      <c r="CZ984" t="s">
        <v>121</v>
      </c>
    </row>
    <row r="985" spans="1:104" x14ac:dyDescent="0.3">
      <c r="A985" t="s">
        <v>5472</v>
      </c>
      <c r="B985" t="s">
        <v>5473</v>
      </c>
      <c r="D985" t="s">
        <v>108</v>
      </c>
      <c r="F985" t="s">
        <v>5474</v>
      </c>
      <c r="G985" t="s">
        <v>133</v>
      </c>
      <c r="I985" t="s">
        <v>5186</v>
      </c>
      <c r="J985" t="s">
        <v>5187</v>
      </c>
      <c r="K985" t="s">
        <v>161</v>
      </c>
      <c r="L985" t="s">
        <v>5468</v>
      </c>
      <c r="M985" t="s">
        <v>115</v>
      </c>
      <c r="P985" t="s">
        <v>113</v>
      </c>
      <c r="Q985" t="s">
        <v>116</v>
      </c>
      <c r="S985" t="s">
        <v>117</v>
      </c>
      <c r="T985" t="s">
        <v>113</v>
      </c>
      <c r="AD985" t="s">
        <v>113</v>
      </c>
      <c r="AG985" t="s">
        <v>119</v>
      </c>
      <c r="AI985" t="s">
        <v>119</v>
      </c>
      <c r="AJ985" t="s">
        <v>119</v>
      </c>
      <c r="BK985">
        <v>50</v>
      </c>
      <c r="BP985">
        <v>3</v>
      </c>
      <c r="CN985" t="s">
        <v>113</v>
      </c>
      <c r="CO985" t="s">
        <v>113</v>
      </c>
      <c r="CP985" t="s">
        <v>113</v>
      </c>
      <c r="CQ985" t="s">
        <v>113</v>
      </c>
      <c r="CR985" t="s">
        <v>113</v>
      </c>
      <c r="CS985" t="s">
        <v>113</v>
      </c>
      <c r="CT985" t="s">
        <v>113</v>
      </c>
      <c r="CU985" t="s">
        <v>113</v>
      </c>
      <c r="CV985" t="s">
        <v>113</v>
      </c>
      <c r="CW985" t="s">
        <v>113</v>
      </c>
      <c r="CX985" t="s">
        <v>113</v>
      </c>
      <c r="CY985" t="s">
        <v>119</v>
      </c>
      <c r="CZ985" t="s">
        <v>121</v>
      </c>
    </row>
    <row r="986" spans="1:104" x14ac:dyDescent="0.3">
      <c r="A986" t="s">
        <v>5475</v>
      </c>
      <c r="B986" t="s">
        <v>5476</v>
      </c>
      <c r="D986" t="s">
        <v>108</v>
      </c>
      <c r="F986" t="s">
        <v>5477</v>
      </c>
      <c r="G986" t="s">
        <v>133</v>
      </c>
      <c r="I986" t="s">
        <v>5186</v>
      </c>
      <c r="J986" t="s">
        <v>5187</v>
      </c>
      <c r="K986" t="s">
        <v>161</v>
      </c>
      <c r="L986" t="s">
        <v>5468</v>
      </c>
      <c r="M986" t="s">
        <v>115</v>
      </c>
      <c r="P986" t="s">
        <v>113</v>
      </c>
      <c r="Q986" t="s">
        <v>116</v>
      </c>
      <c r="S986" t="s">
        <v>117</v>
      </c>
      <c r="T986" t="s">
        <v>113</v>
      </c>
      <c r="AD986" t="s">
        <v>113</v>
      </c>
      <c r="AG986" t="s">
        <v>119</v>
      </c>
      <c r="AI986" t="s">
        <v>119</v>
      </c>
      <c r="AJ986" t="s">
        <v>119</v>
      </c>
      <c r="BK986">
        <v>50</v>
      </c>
      <c r="BP986">
        <v>3</v>
      </c>
      <c r="CN986" t="s">
        <v>113</v>
      </c>
      <c r="CO986" t="s">
        <v>113</v>
      </c>
      <c r="CP986" t="s">
        <v>113</v>
      </c>
      <c r="CQ986" t="s">
        <v>113</v>
      </c>
      <c r="CR986" t="s">
        <v>113</v>
      </c>
      <c r="CS986" t="s">
        <v>113</v>
      </c>
      <c r="CT986" t="s">
        <v>113</v>
      </c>
      <c r="CU986" t="s">
        <v>113</v>
      </c>
      <c r="CV986" t="s">
        <v>113</v>
      </c>
      <c r="CW986" t="s">
        <v>113</v>
      </c>
      <c r="CX986" t="s">
        <v>113</v>
      </c>
      <c r="CY986" t="s">
        <v>119</v>
      </c>
      <c r="CZ986" t="s">
        <v>121</v>
      </c>
    </row>
    <row r="987" spans="1:104" x14ac:dyDescent="0.3">
      <c r="A987" t="s">
        <v>5478</v>
      </c>
      <c r="B987" t="s">
        <v>5479</v>
      </c>
      <c r="C987" t="s">
        <v>107</v>
      </c>
      <c r="D987" t="s">
        <v>108</v>
      </c>
      <c r="E987" t="s">
        <v>5480</v>
      </c>
      <c r="F987" t="s">
        <v>5481</v>
      </c>
      <c r="G987" t="s">
        <v>133</v>
      </c>
      <c r="I987" t="s">
        <v>5482</v>
      </c>
      <c r="J987" t="s">
        <v>5158</v>
      </c>
      <c r="K987" t="s">
        <v>113</v>
      </c>
      <c r="L987" t="s">
        <v>5483</v>
      </c>
      <c r="M987" t="s">
        <v>115</v>
      </c>
      <c r="P987" t="s">
        <v>113</v>
      </c>
      <c r="Q987" t="s">
        <v>116</v>
      </c>
      <c r="S987" t="s">
        <v>117</v>
      </c>
      <c r="T987" t="s">
        <v>113</v>
      </c>
      <c r="U987" t="s">
        <v>113</v>
      </c>
      <c r="AB987" t="s">
        <v>167</v>
      </c>
      <c r="AD987" t="s">
        <v>113</v>
      </c>
      <c r="AG987" t="s">
        <v>119</v>
      </c>
      <c r="AI987" t="s">
        <v>119</v>
      </c>
      <c r="AJ987" t="s">
        <v>119</v>
      </c>
      <c r="BF987" t="s">
        <v>149</v>
      </c>
      <c r="BK987" t="s">
        <v>889</v>
      </c>
      <c r="CN987" t="s">
        <v>113</v>
      </c>
      <c r="CO987" t="s">
        <v>113</v>
      </c>
      <c r="CP987" t="s">
        <v>113</v>
      </c>
      <c r="CQ987" t="s">
        <v>113</v>
      </c>
      <c r="CR987" t="s">
        <v>113</v>
      </c>
      <c r="CS987" t="s">
        <v>113</v>
      </c>
      <c r="CT987" t="s">
        <v>113</v>
      </c>
      <c r="CU987" t="s">
        <v>113</v>
      </c>
      <c r="CV987" t="s">
        <v>113</v>
      </c>
      <c r="CW987" t="s">
        <v>113</v>
      </c>
      <c r="CX987" t="s">
        <v>113</v>
      </c>
      <c r="CY987" t="s">
        <v>119</v>
      </c>
      <c r="CZ987" t="s">
        <v>121</v>
      </c>
    </row>
    <row r="988" spans="1:104" x14ac:dyDescent="0.3">
      <c r="A988" t="s">
        <v>5484</v>
      </c>
      <c r="B988" t="s">
        <v>5485</v>
      </c>
      <c r="C988" t="s">
        <v>107</v>
      </c>
      <c r="D988" t="s">
        <v>108</v>
      </c>
      <c r="F988" t="s">
        <v>5486</v>
      </c>
      <c r="G988" t="s">
        <v>133</v>
      </c>
      <c r="I988" t="s">
        <v>5487</v>
      </c>
      <c r="J988" t="s">
        <v>5158</v>
      </c>
      <c r="K988" t="s">
        <v>113</v>
      </c>
      <c r="L988" t="s">
        <v>5488</v>
      </c>
      <c r="M988" t="s">
        <v>115</v>
      </c>
      <c r="P988" t="s">
        <v>113</v>
      </c>
      <c r="Q988" t="s">
        <v>116</v>
      </c>
      <c r="S988" t="s">
        <v>117</v>
      </c>
      <c r="T988" t="s">
        <v>113</v>
      </c>
      <c r="U988" t="s">
        <v>113</v>
      </c>
      <c r="AD988" t="s">
        <v>113</v>
      </c>
      <c r="AG988" t="s">
        <v>119</v>
      </c>
      <c r="AI988" t="s">
        <v>119</v>
      </c>
      <c r="AJ988" t="s">
        <v>119</v>
      </c>
      <c r="BF988" t="s">
        <v>149</v>
      </c>
      <c r="BK988" t="s">
        <v>889</v>
      </c>
      <c r="CN988" t="s">
        <v>113</v>
      </c>
      <c r="CO988" t="s">
        <v>113</v>
      </c>
      <c r="CP988" t="s">
        <v>113</v>
      </c>
      <c r="CQ988" t="s">
        <v>113</v>
      </c>
      <c r="CR988" t="s">
        <v>113</v>
      </c>
      <c r="CS988" t="s">
        <v>113</v>
      </c>
      <c r="CT988" t="s">
        <v>113</v>
      </c>
      <c r="CU988" t="s">
        <v>113</v>
      </c>
      <c r="CV988" t="s">
        <v>113</v>
      </c>
      <c r="CW988" t="s">
        <v>113</v>
      </c>
      <c r="CX988" t="s">
        <v>113</v>
      </c>
      <c r="CY988" t="s">
        <v>119</v>
      </c>
      <c r="CZ988" t="s">
        <v>121</v>
      </c>
    </row>
    <row r="989" spans="1:104" x14ac:dyDescent="0.3">
      <c r="A989" t="s">
        <v>5489</v>
      </c>
      <c r="B989" t="s">
        <v>5490</v>
      </c>
      <c r="C989" t="s">
        <v>107</v>
      </c>
      <c r="D989" t="s">
        <v>108</v>
      </c>
      <c r="F989" t="s">
        <v>5491</v>
      </c>
      <c r="G989" t="s">
        <v>247</v>
      </c>
      <c r="J989" t="s">
        <v>308</v>
      </c>
      <c r="K989" t="s">
        <v>137</v>
      </c>
      <c r="L989" t="s">
        <v>1180</v>
      </c>
      <c r="M989" t="s">
        <v>115</v>
      </c>
      <c r="N989">
        <v>1</v>
      </c>
      <c r="P989">
        <v>46241</v>
      </c>
      <c r="Q989" t="s">
        <v>140</v>
      </c>
      <c r="R989">
        <v>46242</v>
      </c>
      <c r="S989" t="s">
        <v>374</v>
      </c>
      <c r="T989" t="s">
        <v>448</v>
      </c>
      <c r="U989" t="s">
        <v>112</v>
      </c>
      <c r="V989" t="s">
        <v>143</v>
      </c>
      <c r="W989" t="s">
        <v>144</v>
      </c>
      <c r="X989" t="s">
        <v>144</v>
      </c>
      <c r="Y989" t="s">
        <v>144</v>
      </c>
      <c r="Z989" t="s">
        <v>144</v>
      </c>
      <c r="AA989" t="s">
        <v>144</v>
      </c>
      <c r="AB989" t="s">
        <v>180</v>
      </c>
      <c r="AC989" t="s">
        <v>146</v>
      </c>
      <c r="AD989" t="s">
        <v>181</v>
      </c>
      <c r="AE989">
        <v>46251</v>
      </c>
      <c r="AF989">
        <v>46251</v>
      </c>
      <c r="AG989">
        <v>46251</v>
      </c>
      <c r="AH989">
        <v>46252</v>
      </c>
      <c r="AI989">
        <v>46252</v>
      </c>
      <c r="AJ989">
        <v>46252</v>
      </c>
      <c r="AK989">
        <v>46260</v>
      </c>
      <c r="AL989">
        <v>46260</v>
      </c>
      <c r="AM989">
        <v>46260</v>
      </c>
      <c r="AN989">
        <v>46261</v>
      </c>
      <c r="AO989">
        <v>46261</v>
      </c>
      <c r="AP989">
        <v>46261</v>
      </c>
      <c r="AQ989" t="s">
        <v>256</v>
      </c>
      <c r="AR989">
        <v>46266</v>
      </c>
      <c r="AT989">
        <v>46251</v>
      </c>
      <c r="AU989">
        <v>46251</v>
      </c>
      <c r="AV989">
        <v>46251</v>
      </c>
      <c r="AW989">
        <v>46252</v>
      </c>
      <c r="AX989">
        <v>46252</v>
      </c>
      <c r="AY989">
        <v>46252</v>
      </c>
      <c r="AZ989">
        <v>46266</v>
      </c>
      <c r="BA989">
        <v>46266</v>
      </c>
      <c r="BC989">
        <v>46253</v>
      </c>
      <c r="BD989">
        <v>46253</v>
      </c>
      <c r="BE989">
        <v>46253</v>
      </c>
      <c r="BF989" t="s">
        <v>149</v>
      </c>
      <c r="BG989">
        <v>46259</v>
      </c>
      <c r="BH989">
        <v>46258</v>
      </c>
      <c r="BI989">
        <v>46258</v>
      </c>
      <c r="BJ989" t="s">
        <v>180</v>
      </c>
      <c r="BK989">
        <v>30</v>
      </c>
      <c r="BL989">
        <v>46264</v>
      </c>
      <c r="BM989">
        <v>46264</v>
      </c>
      <c r="BO989">
        <v>46267</v>
      </c>
      <c r="BP989">
        <v>46267</v>
      </c>
      <c r="BR989">
        <v>46274</v>
      </c>
      <c r="BS989">
        <v>46274</v>
      </c>
      <c r="BU989">
        <v>46272</v>
      </c>
      <c r="BV989">
        <v>46272</v>
      </c>
      <c r="BX989" t="s">
        <v>1298</v>
      </c>
      <c r="CN989" t="s">
        <v>113</v>
      </c>
      <c r="CO989" t="s">
        <v>113</v>
      </c>
      <c r="CP989" t="s">
        <v>113</v>
      </c>
      <c r="CQ989" t="s">
        <v>113</v>
      </c>
      <c r="CR989">
        <v>46246</v>
      </c>
      <c r="CS989">
        <v>46241</v>
      </c>
      <c r="CT989" t="s">
        <v>151</v>
      </c>
      <c r="CU989" t="s">
        <v>170</v>
      </c>
      <c r="CV989" t="s">
        <v>144</v>
      </c>
      <c r="CW989" t="s">
        <v>171</v>
      </c>
      <c r="CX989" t="s">
        <v>113</v>
      </c>
      <c r="CY989" t="s">
        <v>5277</v>
      </c>
      <c r="CZ989" t="s">
        <v>1300</v>
      </c>
    </row>
    <row r="990" spans="1:104" x14ac:dyDescent="0.3">
      <c r="A990" t="s">
        <v>5492</v>
      </c>
      <c r="B990" t="s">
        <v>5493</v>
      </c>
      <c r="C990" t="s">
        <v>107</v>
      </c>
      <c r="D990" t="s">
        <v>108</v>
      </c>
      <c r="E990" t="s">
        <v>5494</v>
      </c>
      <c r="F990" t="s">
        <v>5495</v>
      </c>
      <c r="G990" t="s">
        <v>133</v>
      </c>
      <c r="I990" t="s">
        <v>5496</v>
      </c>
      <c r="J990" t="s">
        <v>5019</v>
      </c>
      <c r="K990" t="s">
        <v>113</v>
      </c>
      <c r="L990" t="s">
        <v>5497</v>
      </c>
      <c r="M990" t="s">
        <v>115</v>
      </c>
      <c r="P990" t="s">
        <v>113</v>
      </c>
      <c r="Q990" t="s">
        <v>116</v>
      </c>
      <c r="S990" t="s">
        <v>117</v>
      </c>
      <c r="T990" t="s">
        <v>113</v>
      </c>
      <c r="U990" t="s">
        <v>113</v>
      </c>
      <c r="AD990" t="s">
        <v>113</v>
      </c>
      <c r="AG990" t="s">
        <v>119</v>
      </c>
      <c r="AI990" t="s">
        <v>119</v>
      </c>
      <c r="AJ990" t="s">
        <v>119</v>
      </c>
      <c r="BK990" t="s">
        <v>889</v>
      </c>
      <c r="CN990" t="s">
        <v>113</v>
      </c>
      <c r="CO990" t="s">
        <v>113</v>
      </c>
      <c r="CP990" t="s">
        <v>113</v>
      </c>
      <c r="CQ990" t="s">
        <v>113</v>
      </c>
      <c r="CR990" t="s">
        <v>113</v>
      </c>
      <c r="CS990" t="s">
        <v>113</v>
      </c>
      <c r="CT990" t="s">
        <v>113</v>
      </c>
      <c r="CU990" t="s">
        <v>113</v>
      </c>
      <c r="CV990" t="s">
        <v>113</v>
      </c>
      <c r="CW990" t="s">
        <v>113</v>
      </c>
      <c r="CX990" t="s">
        <v>113</v>
      </c>
      <c r="CY990" t="s">
        <v>119</v>
      </c>
      <c r="CZ990" t="s">
        <v>121</v>
      </c>
    </row>
    <row r="991" spans="1:104" x14ac:dyDescent="0.3">
      <c r="A991" t="s">
        <v>5498</v>
      </c>
      <c r="B991" t="s">
        <v>5499</v>
      </c>
      <c r="C991" t="s">
        <v>107</v>
      </c>
      <c r="D991" t="s">
        <v>108</v>
      </c>
      <c r="E991" t="s">
        <v>5500</v>
      </c>
      <c r="F991" t="s">
        <v>5501</v>
      </c>
      <c r="G991" t="s">
        <v>133</v>
      </c>
      <c r="I991" t="s">
        <v>5502</v>
      </c>
      <c r="J991" t="s">
        <v>5019</v>
      </c>
      <c r="K991" t="s">
        <v>113</v>
      </c>
      <c r="L991" t="s">
        <v>5497</v>
      </c>
      <c r="M991" t="s">
        <v>115</v>
      </c>
      <c r="P991" t="s">
        <v>113</v>
      </c>
      <c r="Q991" t="s">
        <v>116</v>
      </c>
      <c r="S991" t="s">
        <v>117</v>
      </c>
      <c r="T991" t="s">
        <v>113</v>
      </c>
      <c r="U991" t="s">
        <v>113</v>
      </c>
      <c r="AD991" t="s">
        <v>113</v>
      </c>
      <c r="AG991" t="s">
        <v>119</v>
      </c>
      <c r="AI991" t="s">
        <v>119</v>
      </c>
      <c r="AJ991" t="s">
        <v>119</v>
      </c>
      <c r="BF991" t="s">
        <v>149</v>
      </c>
      <c r="BK991" t="s">
        <v>889</v>
      </c>
      <c r="CN991" t="s">
        <v>113</v>
      </c>
      <c r="CO991" t="s">
        <v>113</v>
      </c>
      <c r="CP991" t="s">
        <v>113</v>
      </c>
      <c r="CQ991" t="s">
        <v>113</v>
      </c>
      <c r="CR991" t="s">
        <v>113</v>
      </c>
      <c r="CS991" t="s">
        <v>113</v>
      </c>
      <c r="CT991" t="s">
        <v>113</v>
      </c>
      <c r="CU991" t="s">
        <v>113</v>
      </c>
      <c r="CV991" t="s">
        <v>113</v>
      </c>
      <c r="CW991" t="s">
        <v>113</v>
      </c>
      <c r="CX991" t="s">
        <v>113</v>
      </c>
      <c r="CY991" t="s">
        <v>119</v>
      </c>
      <c r="CZ991" t="s">
        <v>121</v>
      </c>
    </row>
    <row r="992" spans="1:104" x14ac:dyDescent="0.3">
      <c r="A992" t="s">
        <v>5503</v>
      </c>
      <c r="B992" t="s">
        <v>5504</v>
      </c>
      <c r="C992" t="s">
        <v>245</v>
      </c>
      <c r="D992" t="s">
        <v>108</v>
      </c>
      <c r="F992" t="s">
        <v>5505</v>
      </c>
      <c r="G992" t="s">
        <v>133</v>
      </c>
      <c r="I992" t="s">
        <v>5506</v>
      </c>
      <c r="J992" t="s">
        <v>249</v>
      </c>
      <c r="K992" t="s">
        <v>249</v>
      </c>
      <c r="L992" t="s">
        <v>1978</v>
      </c>
      <c r="M992" t="s">
        <v>115</v>
      </c>
      <c r="N992">
        <v>3</v>
      </c>
      <c r="O992" t="s">
        <v>2710</v>
      </c>
      <c r="P992">
        <v>46125</v>
      </c>
      <c r="Q992" t="s">
        <v>140</v>
      </c>
      <c r="R992">
        <v>46125</v>
      </c>
      <c r="S992" t="s">
        <v>252</v>
      </c>
      <c r="T992" t="s">
        <v>179</v>
      </c>
      <c r="U992" t="s">
        <v>249</v>
      </c>
      <c r="V992" t="s">
        <v>143</v>
      </c>
      <c r="W992" t="s">
        <v>148</v>
      </c>
      <c r="X992" t="s">
        <v>148</v>
      </c>
      <c r="Y992" t="s">
        <v>148</v>
      </c>
      <c r="Z992" t="s">
        <v>148</v>
      </c>
      <c r="AA992" t="s">
        <v>148</v>
      </c>
      <c r="AB992" t="s">
        <v>254</v>
      </c>
      <c r="AC992" t="s">
        <v>113</v>
      </c>
      <c r="AD992" t="s">
        <v>147</v>
      </c>
      <c r="AE992">
        <v>46136</v>
      </c>
      <c r="AF992">
        <v>46136</v>
      </c>
      <c r="AG992">
        <v>46136</v>
      </c>
      <c r="AH992">
        <v>46138</v>
      </c>
      <c r="AI992">
        <v>46138</v>
      </c>
      <c r="AJ992">
        <v>46138</v>
      </c>
      <c r="AK992">
        <v>46136</v>
      </c>
      <c r="AL992">
        <v>46136</v>
      </c>
      <c r="AM992">
        <v>46136</v>
      </c>
      <c r="AN992">
        <v>46138</v>
      </c>
      <c r="AO992">
        <v>46136</v>
      </c>
      <c r="AP992">
        <v>46136</v>
      </c>
      <c r="AT992">
        <v>46128</v>
      </c>
      <c r="AU992">
        <v>46129</v>
      </c>
      <c r="AV992">
        <v>46129</v>
      </c>
      <c r="AW992">
        <v>46128</v>
      </c>
      <c r="AX992">
        <v>46129</v>
      </c>
      <c r="AY992">
        <v>46129</v>
      </c>
      <c r="AZ992">
        <v>46131</v>
      </c>
      <c r="BA992">
        <v>46131</v>
      </c>
      <c r="BB992">
        <v>46131</v>
      </c>
      <c r="BC992">
        <v>46135</v>
      </c>
      <c r="BD992">
        <v>46135</v>
      </c>
      <c r="BE992">
        <v>46135</v>
      </c>
      <c r="BF992" t="s">
        <v>249</v>
      </c>
      <c r="BG992">
        <v>46136</v>
      </c>
      <c r="BH992">
        <v>46139</v>
      </c>
      <c r="BI992">
        <v>46139</v>
      </c>
      <c r="BJ992" t="s">
        <v>254</v>
      </c>
      <c r="BL992">
        <v>46140</v>
      </c>
      <c r="BM992">
        <v>46140</v>
      </c>
      <c r="BN992">
        <v>46140</v>
      </c>
      <c r="BO992">
        <v>46140</v>
      </c>
      <c r="BP992">
        <v>46140</v>
      </c>
      <c r="BQ992">
        <v>46140</v>
      </c>
      <c r="BR992">
        <v>46142</v>
      </c>
      <c r="BS992">
        <v>46142</v>
      </c>
      <c r="BT992">
        <v>46142</v>
      </c>
      <c r="BU992">
        <v>46136</v>
      </c>
      <c r="BV992">
        <v>46142</v>
      </c>
      <c r="BX992" t="s">
        <v>5507</v>
      </c>
      <c r="BY992">
        <v>46129</v>
      </c>
      <c r="BZ992">
        <v>46129</v>
      </c>
      <c r="CI992">
        <v>46142</v>
      </c>
      <c r="CJ992">
        <v>46142</v>
      </c>
      <c r="CK992">
        <v>46142</v>
      </c>
      <c r="CN992" t="s">
        <v>113</v>
      </c>
      <c r="CO992" t="s">
        <v>113</v>
      </c>
      <c r="CP992" t="s">
        <v>113</v>
      </c>
      <c r="CQ992" t="s">
        <v>113</v>
      </c>
      <c r="CR992" t="s">
        <v>113</v>
      </c>
      <c r="CS992" t="s">
        <v>113</v>
      </c>
      <c r="CT992" t="s">
        <v>113</v>
      </c>
      <c r="CU992" t="s">
        <v>113</v>
      </c>
      <c r="CV992" t="s">
        <v>113</v>
      </c>
      <c r="CW992" t="s">
        <v>113</v>
      </c>
      <c r="CX992" t="s">
        <v>113</v>
      </c>
      <c r="CY992" t="s">
        <v>119</v>
      </c>
      <c r="CZ992" t="s">
        <v>121</v>
      </c>
    </row>
    <row r="993" spans="1:105" x14ac:dyDescent="0.3">
      <c r="A993" t="s">
        <v>5508</v>
      </c>
      <c r="B993" t="s">
        <v>5509</v>
      </c>
      <c r="C993" t="s">
        <v>124</v>
      </c>
      <c r="D993" t="s">
        <v>108</v>
      </c>
      <c r="F993" t="s">
        <v>5510</v>
      </c>
      <c r="G993" t="s">
        <v>133</v>
      </c>
      <c r="I993" t="s">
        <v>5511</v>
      </c>
      <c r="J993" t="s">
        <v>1244</v>
      </c>
      <c r="K993" t="s">
        <v>161</v>
      </c>
      <c r="L993" t="s">
        <v>1433</v>
      </c>
      <c r="M993" t="s">
        <v>115</v>
      </c>
      <c r="N993">
        <v>1</v>
      </c>
      <c r="P993">
        <v>46241</v>
      </c>
      <c r="Q993" t="s">
        <v>140</v>
      </c>
      <c r="R993">
        <v>46242</v>
      </c>
      <c r="S993" t="s">
        <v>374</v>
      </c>
      <c r="T993" t="s">
        <v>448</v>
      </c>
      <c r="U993" t="s">
        <v>112</v>
      </c>
      <c r="V993" t="s">
        <v>143</v>
      </c>
      <c r="W993" t="s">
        <v>144</v>
      </c>
      <c r="X993" t="s">
        <v>144</v>
      </c>
      <c r="Y993" t="s">
        <v>144</v>
      </c>
      <c r="Z993" t="s">
        <v>144</v>
      </c>
      <c r="AA993" t="s">
        <v>144</v>
      </c>
      <c r="AB993" t="s">
        <v>180</v>
      </c>
      <c r="AC993" t="s">
        <v>146</v>
      </c>
      <c r="AD993" t="s">
        <v>181</v>
      </c>
      <c r="AE993">
        <v>46251</v>
      </c>
      <c r="AF993">
        <v>46251</v>
      </c>
      <c r="AG993">
        <v>46251</v>
      </c>
      <c r="AH993">
        <v>46252</v>
      </c>
      <c r="AI993">
        <v>46252</v>
      </c>
      <c r="AJ993">
        <v>46252</v>
      </c>
      <c r="AK993">
        <v>46268</v>
      </c>
      <c r="AL993">
        <v>46268</v>
      </c>
      <c r="AN993">
        <v>46269</v>
      </c>
      <c r="AO993">
        <v>46269</v>
      </c>
      <c r="AT993">
        <v>46251</v>
      </c>
      <c r="AU993">
        <v>46252</v>
      </c>
      <c r="AV993">
        <v>46252</v>
      </c>
      <c r="AW993">
        <v>46252</v>
      </c>
      <c r="AX993">
        <v>46253</v>
      </c>
      <c r="AY993">
        <v>46253</v>
      </c>
      <c r="AZ993">
        <v>46266</v>
      </c>
      <c r="BA993">
        <v>46266</v>
      </c>
      <c r="BC993">
        <v>46253</v>
      </c>
      <c r="BD993">
        <v>46254</v>
      </c>
      <c r="BE993">
        <v>46254</v>
      </c>
      <c r="BF993" t="s">
        <v>149</v>
      </c>
      <c r="BG993">
        <v>46260</v>
      </c>
      <c r="BH993">
        <v>46261</v>
      </c>
      <c r="BI993">
        <v>46261</v>
      </c>
      <c r="BJ993" t="s">
        <v>180</v>
      </c>
      <c r="BK993">
        <v>60</v>
      </c>
      <c r="BL993">
        <v>46264</v>
      </c>
      <c r="BM993">
        <v>46264</v>
      </c>
      <c r="BO993">
        <v>46267</v>
      </c>
      <c r="BP993">
        <v>46267</v>
      </c>
      <c r="BR993">
        <v>46274</v>
      </c>
      <c r="BS993">
        <v>46274</v>
      </c>
      <c r="BU993">
        <v>46272</v>
      </c>
      <c r="BV993">
        <v>46272</v>
      </c>
      <c r="BX993" t="s">
        <v>1238</v>
      </c>
      <c r="CN993" t="s">
        <v>113</v>
      </c>
      <c r="CO993" t="s">
        <v>113</v>
      </c>
      <c r="CP993" t="s">
        <v>113</v>
      </c>
      <c r="CQ993" t="s">
        <v>113</v>
      </c>
      <c r="CR993">
        <v>46245</v>
      </c>
      <c r="CS993">
        <v>46241</v>
      </c>
      <c r="CT993" t="s">
        <v>151</v>
      </c>
      <c r="CU993" t="s">
        <v>170</v>
      </c>
      <c r="CV993" t="s">
        <v>144</v>
      </c>
      <c r="CW993" t="s">
        <v>171</v>
      </c>
      <c r="CX993" t="s">
        <v>113</v>
      </c>
      <c r="CY993" t="s">
        <v>5512</v>
      </c>
      <c r="CZ993" t="s">
        <v>119</v>
      </c>
      <c r="DA993" t="s">
        <v>104</v>
      </c>
    </row>
    <row r="994" spans="1:105" x14ac:dyDescent="0.3">
      <c r="A994" t="s">
        <v>5513</v>
      </c>
      <c r="B994" t="s">
        <v>5514</v>
      </c>
      <c r="C994" t="s">
        <v>107</v>
      </c>
      <c r="D994" t="s">
        <v>108</v>
      </c>
      <c r="E994" t="s">
        <v>5515</v>
      </c>
      <c r="F994" t="s">
        <v>5516</v>
      </c>
      <c r="G994" t="s">
        <v>133</v>
      </c>
      <c r="I994" t="s">
        <v>5517</v>
      </c>
      <c r="J994" t="s">
        <v>5158</v>
      </c>
      <c r="K994" t="s">
        <v>113</v>
      </c>
      <c r="L994" t="s">
        <v>5518</v>
      </c>
      <c r="M994" t="s">
        <v>115</v>
      </c>
      <c r="P994" t="s">
        <v>113</v>
      </c>
      <c r="Q994" t="s">
        <v>116</v>
      </c>
      <c r="S994" t="s">
        <v>117</v>
      </c>
      <c r="T994" t="s">
        <v>113</v>
      </c>
      <c r="U994" t="s">
        <v>113</v>
      </c>
      <c r="AB994" t="s">
        <v>167</v>
      </c>
      <c r="AD994" t="s">
        <v>113</v>
      </c>
      <c r="AG994" t="s">
        <v>119</v>
      </c>
      <c r="AI994" t="s">
        <v>119</v>
      </c>
      <c r="AJ994" t="s">
        <v>119</v>
      </c>
      <c r="BF994" t="s">
        <v>149</v>
      </c>
      <c r="BK994" t="s">
        <v>889</v>
      </c>
      <c r="CN994" t="s">
        <v>113</v>
      </c>
      <c r="CO994" t="s">
        <v>113</v>
      </c>
      <c r="CP994" t="s">
        <v>113</v>
      </c>
      <c r="CQ994" t="s">
        <v>113</v>
      </c>
      <c r="CR994" t="s">
        <v>113</v>
      </c>
      <c r="CS994" t="s">
        <v>113</v>
      </c>
      <c r="CT994" t="s">
        <v>113</v>
      </c>
      <c r="CU994" t="s">
        <v>113</v>
      </c>
      <c r="CV994" t="s">
        <v>113</v>
      </c>
      <c r="CW994" t="s">
        <v>113</v>
      </c>
      <c r="CX994" t="s">
        <v>113</v>
      </c>
      <c r="CY994" t="s">
        <v>119</v>
      </c>
      <c r="CZ994" t="s">
        <v>121</v>
      </c>
    </row>
    <row r="995" spans="1:105" x14ac:dyDescent="0.3">
      <c r="A995" t="s">
        <v>5519</v>
      </c>
      <c r="B995" t="s">
        <v>5520</v>
      </c>
      <c r="C995" t="s">
        <v>3723</v>
      </c>
      <c r="D995" t="s">
        <v>108</v>
      </c>
      <c r="E995" t="s">
        <v>5521</v>
      </c>
      <c r="F995" t="s">
        <v>5522</v>
      </c>
      <c r="G995" t="s">
        <v>133</v>
      </c>
      <c r="I995" t="s">
        <v>5523</v>
      </c>
      <c r="J995" t="s">
        <v>5019</v>
      </c>
      <c r="K995" t="s">
        <v>113</v>
      </c>
      <c r="L995" t="s">
        <v>5524</v>
      </c>
      <c r="M995" t="s">
        <v>115</v>
      </c>
      <c r="P995" t="s">
        <v>113</v>
      </c>
      <c r="Q995" t="s">
        <v>116</v>
      </c>
      <c r="S995" t="s">
        <v>117</v>
      </c>
      <c r="T995" t="s">
        <v>113</v>
      </c>
      <c r="U995" t="s">
        <v>113</v>
      </c>
      <c r="AD995" t="s">
        <v>113</v>
      </c>
      <c r="AG995" t="s">
        <v>119</v>
      </c>
      <c r="AI995" t="s">
        <v>119</v>
      </c>
      <c r="AJ995" t="s">
        <v>119</v>
      </c>
      <c r="CN995" t="s">
        <v>113</v>
      </c>
      <c r="CO995" t="s">
        <v>113</v>
      </c>
      <c r="CP995" t="s">
        <v>113</v>
      </c>
      <c r="CQ995" t="s">
        <v>113</v>
      </c>
      <c r="CR995" t="s">
        <v>113</v>
      </c>
      <c r="CS995" t="s">
        <v>113</v>
      </c>
      <c r="CT995" t="s">
        <v>113</v>
      </c>
      <c r="CU995" t="s">
        <v>113</v>
      </c>
      <c r="CV995" t="s">
        <v>113</v>
      </c>
      <c r="CW995" t="s">
        <v>113</v>
      </c>
      <c r="CX995" t="s">
        <v>113</v>
      </c>
      <c r="CY995" t="s">
        <v>119</v>
      </c>
      <c r="CZ995" t="s">
        <v>121</v>
      </c>
    </row>
    <row r="996" spans="1:105" x14ac:dyDescent="0.3">
      <c r="A996" t="s">
        <v>5525</v>
      </c>
      <c r="B996" t="s">
        <v>5526</v>
      </c>
      <c r="D996" t="s">
        <v>108</v>
      </c>
      <c r="F996" t="s">
        <v>5527</v>
      </c>
      <c r="G996" t="s">
        <v>133</v>
      </c>
      <c r="I996" t="s">
        <v>5186</v>
      </c>
      <c r="J996" t="s">
        <v>5187</v>
      </c>
      <c r="K996" t="s">
        <v>161</v>
      </c>
      <c r="L996" t="s">
        <v>5528</v>
      </c>
      <c r="M996" t="s">
        <v>115</v>
      </c>
      <c r="P996" t="s">
        <v>113</v>
      </c>
      <c r="Q996" t="s">
        <v>116</v>
      </c>
      <c r="S996" t="s">
        <v>117</v>
      </c>
      <c r="T996" t="s">
        <v>113</v>
      </c>
      <c r="AD996" t="s">
        <v>113</v>
      </c>
      <c r="AG996" t="s">
        <v>119</v>
      </c>
      <c r="AI996" t="s">
        <v>119</v>
      </c>
      <c r="AJ996" t="s">
        <v>119</v>
      </c>
      <c r="BK996">
        <v>60</v>
      </c>
      <c r="BP996">
        <v>3</v>
      </c>
      <c r="CN996" t="s">
        <v>113</v>
      </c>
      <c r="CO996" t="s">
        <v>113</v>
      </c>
      <c r="CP996" t="s">
        <v>113</v>
      </c>
      <c r="CQ996" t="s">
        <v>113</v>
      </c>
      <c r="CR996" t="s">
        <v>113</v>
      </c>
      <c r="CS996" t="s">
        <v>113</v>
      </c>
      <c r="CT996" t="s">
        <v>113</v>
      </c>
      <c r="CU996" t="s">
        <v>113</v>
      </c>
      <c r="CV996" t="s">
        <v>113</v>
      </c>
      <c r="CW996" t="s">
        <v>113</v>
      </c>
      <c r="CX996" t="s">
        <v>113</v>
      </c>
      <c r="CY996" t="s">
        <v>119</v>
      </c>
      <c r="CZ996" t="s">
        <v>121</v>
      </c>
    </row>
    <row r="997" spans="1:105" x14ac:dyDescent="0.3">
      <c r="A997" t="s">
        <v>5529</v>
      </c>
      <c r="B997" t="s">
        <v>5530</v>
      </c>
      <c r="D997" t="s">
        <v>108</v>
      </c>
      <c r="F997" t="s">
        <v>5531</v>
      </c>
      <c r="G997" t="s">
        <v>133</v>
      </c>
      <c r="I997" t="s">
        <v>5186</v>
      </c>
      <c r="J997" t="s">
        <v>5187</v>
      </c>
      <c r="K997" t="s">
        <v>161</v>
      </c>
      <c r="L997" t="s">
        <v>5532</v>
      </c>
      <c r="M997" t="s">
        <v>115</v>
      </c>
      <c r="P997" t="s">
        <v>113</v>
      </c>
      <c r="Q997" t="s">
        <v>116</v>
      </c>
      <c r="S997" t="s">
        <v>117</v>
      </c>
      <c r="T997" t="s">
        <v>113</v>
      </c>
      <c r="AD997" t="s">
        <v>113</v>
      </c>
      <c r="AG997" t="s">
        <v>119</v>
      </c>
      <c r="AI997" t="s">
        <v>119</v>
      </c>
      <c r="AJ997" t="s">
        <v>119</v>
      </c>
      <c r="BK997">
        <v>50</v>
      </c>
      <c r="BP997">
        <v>3</v>
      </c>
      <c r="CN997" t="s">
        <v>113</v>
      </c>
      <c r="CO997" t="s">
        <v>113</v>
      </c>
      <c r="CP997" t="s">
        <v>113</v>
      </c>
      <c r="CQ997" t="s">
        <v>113</v>
      </c>
      <c r="CR997" t="s">
        <v>113</v>
      </c>
      <c r="CS997" t="s">
        <v>113</v>
      </c>
      <c r="CT997" t="s">
        <v>113</v>
      </c>
      <c r="CU997" t="s">
        <v>113</v>
      </c>
      <c r="CV997" t="s">
        <v>113</v>
      </c>
      <c r="CW997" t="s">
        <v>113</v>
      </c>
      <c r="CX997" t="s">
        <v>113</v>
      </c>
      <c r="CY997" t="s">
        <v>119</v>
      </c>
      <c r="CZ997" t="s">
        <v>121</v>
      </c>
    </row>
    <row r="998" spans="1:105" x14ac:dyDescent="0.3">
      <c r="A998" t="s">
        <v>5533</v>
      </c>
      <c r="B998" t="s">
        <v>5534</v>
      </c>
      <c r="D998" t="s">
        <v>108</v>
      </c>
      <c r="F998" t="s">
        <v>5535</v>
      </c>
      <c r="G998" t="s">
        <v>133</v>
      </c>
      <c r="I998" t="s">
        <v>5186</v>
      </c>
      <c r="J998" t="s">
        <v>5187</v>
      </c>
      <c r="K998" t="s">
        <v>161</v>
      </c>
      <c r="L998" t="s">
        <v>5532</v>
      </c>
      <c r="M998" t="s">
        <v>115</v>
      </c>
      <c r="P998" t="s">
        <v>113</v>
      </c>
      <c r="Q998" t="s">
        <v>116</v>
      </c>
      <c r="S998" t="s">
        <v>117</v>
      </c>
      <c r="T998" t="s">
        <v>113</v>
      </c>
      <c r="AB998" t="s">
        <v>180</v>
      </c>
      <c r="AG998" t="s">
        <v>119</v>
      </c>
      <c r="AI998" t="s">
        <v>119</v>
      </c>
      <c r="AJ998" t="s">
        <v>119</v>
      </c>
      <c r="BK998">
        <v>50</v>
      </c>
      <c r="BP998">
        <v>3</v>
      </c>
      <c r="CN998" t="s">
        <v>113</v>
      </c>
      <c r="CO998" t="s">
        <v>113</v>
      </c>
      <c r="CP998" t="s">
        <v>113</v>
      </c>
      <c r="CQ998" t="s">
        <v>113</v>
      </c>
      <c r="CR998" t="s">
        <v>113</v>
      </c>
      <c r="CS998" t="s">
        <v>113</v>
      </c>
      <c r="CT998" t="s">
        <v>113</v>
      </c>
      <c r="CU998" t="s">
        <v>113</v>
      </c>
      <c r="CV998" t="s">
        <v>113</v>
      </c>
      <c r="CW998" t="s">
        <v>113</v>
      </c>
      <c r="CX998" t="s">
        <v>113</v>
      </c>
      <c r="CY998" t="s">
        <v>119</v>
      </c>
      <c r="CZ998" t="s">
        <v>121</v>
      </c>
    </row>
    <row r="999" spans="1:105" x14ac:dyDescent="0.3">
      <c r="A999" t="s">
        <v>5536</v>
      </c>
      <c r="B999" t="s">
        <v>5537</v>
      </c>
      <c r="C999" t="s">
        <v>107</v>
      </c>
      <c r="D999" t="s">
        <v>108</v>
      </c>
      <c r="F999" t="s">
        <v>5538</v>
      </c>
      <c r="G999" t="s">
        <v>133</v>
      </c>
      <c r="I999" t="s">
        <v>5539</v>
      </c>
      <c r="J999" t="s">
        <v>5540</v>
      </c>
      <c r="K999" t="s">
        <v>113</v>
      </c>
      <c r="L999" t="s">
        <v>2634</v>
      </c>
      <c r="M999" t="s">
        <v>115</v>
      </c>
      <c r="P999" t="s">
        <v>113</v>
      </c>
      <c r="Q999" t="s">
        <v>116</v>
      </c>
      <c r="S999" t="s">
        <v>117</v>
      </c>
      <c r="T999" t="s">
        <v>113</v>
      </c>
      <c r="AD999" t="s">
        <v>113</v>
      </c>
      <c r="AG999" t="s">
        <v>119</v>
      </c>
      <c r="AI999" t="s">
        <v>119</v>
      </c>
      <c r="AJ999" t="s">
        <v>119</v>
      </c>
      <c r="CN999" t="s">
        <v>113</v>
      </c>
      <c r="CO999" t="s">
        <v>113</v>
      </c>
      <c r="CP999" t="s">
        <v>113</v>
      </c>
      <c r="CQ999" t="s">
        <v>113</v>
      </c>
      <c r="CR999" t="s">
        <v>113</v>
      </c>
      <c r="CS999" t="s">
        <v>113</v>
      </c>
      <c r="CT999" t="s">
        <v>113</v>
      </c>
      <c r="CU999" t="s">
        <v>113</v>
      </c>
      <c r="CV999" t="s">
        <v>113</v>
      </c>
      <c r="CW999" t="s">
        <v>113</v>
      </c>
      <c r="CX999" t="s">
        <v>113</v>
      </c>
      <c r="CY999" t="s">
        <v>119</v>
      </c>
      <c r="CZ999" t="s">
        <v>121</v>
      </c>
    </row>
    <row r="1000" spans="1:105" x14ac:dyDescent="0.3">
      <c r="A1000" t="s">
        <v>5541</v>
      </c>
      <c r="B1000" t="s">
        <v>5542</v>
      </c>
      <c r="C1000" t="s">
        <v>107</v>
      </c>
      <c r="D1000" t="s">
        <v>108</v>
      </c>
      <c r="F1000" t="s">
        <v>5543</v>
      </c>
      <c r="G1000" t="s">
        <v>133</v>
      </c>
      <c r="I1000" t="s">
        <v>5539</v>
      </c>
      <c r="J1000" t="s">
        <v>5544</v>
      </c>
      <c r="K1000" t="s">
        <v>113</v>
      </c>
      <c r="L1000" t="s">
        <v>2634</v>
      </c>
      <c r="M1000" t="s">
        <v>115</v>
      </c>
      <c r="P1000" t="s">
        <v>113</v>
      </c>
      <c r="Q1000" t="s">
        <v>116</v>
      </c>
      <c r="S1000" t="s">
        <v>117</v>
      </c>
      <c r="T1000" t="s">
        <v>113</v>
      </c>
      <c r="AD1000" t="s">
        <v>113</v>
      </c>
      <c r="AG1000" t="s">
        <v>119</v>
      </c>
      <c r="AI1000" t="s">
        <v>119</v>
      </c>
      <c r="AJ1000" t="s">
        <v>119</v>
      </c>
      <c r="CN1000" t="s">
        <v>113</v>
      </c>
      <c r="CO1000" t="s">
        <v>113</v>
      </c>
      <c r="CP1000" t="s">
        <v>113</v>
      </c>
      <c r="CQ1000" t="s">
        <v>113</v>
      </c>
      <c r="CR1000" t="s">
        <v>113</v>
      </c>
      <c r="CS1000" t="s">
        <v>113</v>
      </c>
      <c r="CT1000" t="s">
        <v>113</v>
      </c>
      <c r="CU1000" t="s">
        <v>113</v>
      </c>
      <c r="CV1000" t="s">
        <v>113</v>
      </c>
      <c r="CW1000" t="s">
        <v>113</v>
      </c>
      <c r="CX1000" t="s">
        <v>113</v>
      </c>
      <c r="CY1000" t="s">
        <v>119</v>
      </c>
      <c r="CZ1000" t="s">
        <v>121</v>
      </c>
    </row>
    <row r="1001" spans="1:105" x14ac:dyDescent="0.3">
      <c r="A1001" t="s">
        <v>5545</v>
      </c>
      <c r="B1001" t="s">
        <v>5546</v>
      </c>
      <c r="C1001" t="s">
        <v>107</v>
      </c>
      <c r="D1001" t="s">
        <v>108</v>
      </c>
      <c r="F1001" t="s">
        <v>5547</v>
      </c>
      <c r="G1001" t="s">
        <v>133</v>
      </c>
      <c r="I1001" t="s">
        <v>5539</v>
      </c>
      <c r="J1001" t="s">
        <v>5544</v>
      </c>
      <c r="K1001" t="s">
        <v>113</v>
      </c>
      <c r="L1001" t="s">
        <v>2634</v>
      </c>
      <c r="M1001" t="s">
        <v>115</v>
      </c>
      <c r="P1001" t="s">
        <v>113</v>
      </c>
      <c r="Q1001" t="s">
        <v>116</v>
      </c>
      <c r="S1001" t="s">
        <v>117</v>
      </c>
      <c r="T1001" t="s">
        <v>113</v>
      </c>
      <c r="AD1001" t="s">
        <v>113</v>
      </c>
      <c r="AG1001" t="s">
        <v>119</v>
      </c>
      <c r="AI1001" t="s">
        <v>119</v>
      </c>
      <c r="AJ1001" t="s">
        <v>119</v>
      </c>
      <c r="CN1001" t="s">
        <v>113</v>
      </c>
      <c r="CO1001" t="s">
        <v>113</v>
      </c>
      <c r="CP1001" t="s">
        <v>113</v>
      </c>
      <c r="CQ1001" t="s">
        <v>113</v>
      </c>
      <c r="CR1001" t="s">
        <v>113</v>
      </c>
      <c r="CS1001" t="s">
        <v>113</v>
      </c>
      <c r="CT1001" t="s">
        <v>113</v>
      </c>
      <c r="CU1001" t="s">
        <v>113</v>
      </c>
      <c r="CV1001" t="s">
        <v>113</v>
      </c>
      <c r="CW1001" t="s">
        <v>113</v>
      </c>
      <c r="CX1001" t="s">
        <v>113</v>
      </c>
      <c r="CY1001" t="s">
        <v>119</v>
      </c>
      <c r="CZ1001" t="s">
        <v>121</v>
      </c>
    </row>
    <row r="1002" spans="1:105" x14ac:dyDescent="0.3">
      <c r="A1002" t="s">
        <v>5548</v>
      </c>
      <c r="B1002" t="s">
        <v>5549</v>
      </c>
      <c r="C1002" t="s">
        <v>107</v>
      </c>
      <c r="D1002" t="s">
        <v>108</v>
      </c>
      <c r="F1002" t="s">
        <v>5550</v>
      </c>
      <c r="G1002" t="s">
        <v>133</v>
      </c>
      <c r="I1002" t="s">
        <v>5539</v>
      </c>
      <c r="J1002" t="s">
        <v>5544</v>
      </c>
      <c r="K1002" t="s">
        <v>113</v>
      </c>
      <c r="L1002" t="s">
        <v>2634</v>
      </c>
      <c r="M1002" t="s">
        <v>115</v>
      </c>
      <c r="P1002" t="s">
        <v>113</v>
      </c>
      <c r="Q1002" t="s">
        <v>116</v>
      </c>
      <c r="S1002" t="s">
        <v>117</v>
      </c>
      <c r="T1002" t="s">
        <v>113</v>
      </c>
      <c r="AD1002" t="s">
        <v>113</v>
      </c>
      <c r="AG1002" t="s">
        <v>119</v>
      </c>
      <c r="AI1002" t="s">
        <v>119</v>
      </c>
      <c r="AJ1002" t="s">
        <v>119</v>
      </c>
      <c r="CN1002" t="s">
        <v>113</v>
      </c>
      <c r="CO1002" t="s">
        <v>113</v>
      </c>
      <c r="CP1002" t="s">
        <v>113</v>
      </c>
      <c r="CQ1002" t="s">
        <v>113</v>
      </c>
      <c r="CR1002" t="s">
        <v>113</v>
      </c>
      <c r="CS1002" t="s">
        <v>113</v>
      </c>
      <c r="CT1002" t="s">
        <v>113</v>
      </c>
      <c r="CU1002" t="s">
        <v>113</v>
      </c>
      <c r="CV1002" t="s">
        <v>113</v>
      </c>
      <c r="CW1002" t="s">
        <v>113</v>
      </c>
      <c r="CX1002" t="s">
        <v>113</v>
      </c>
      <c r="CY1002" t="s">
        <v>119</v>
      </c>
      <c r="CZ1002" t="s">
        <v>121</v>
      </c>
    </row>
    <row r="1003" spans="1:105" x14ac:dyDescent="0.3">
      <c r="A1003" t="s">
        <v>5551</v>
      </c>
      <c r="B1003" t="s">
        <v>5552</v>
      </c>
      <c r="C1003" t="s">
        <v>107</v>
      </c>
      <c r="D1003" t="s">
        <v>108</v>
      </c>
      <c r="F1003" t="s">
        <v>5553</v>
      </c>
      <c r="G1003" t="s">
        <v>133</v>
      </c>
      <c r="I1003" t="s">
        <v>5539</v>
      </c>
      <c r="J1003" t="s">
        <v>5544</v>
      </c>
      <c r="K1003" t="s">
        <v>113</v>
      </c>
      <c r="L1003" t="s">
        <v>2634</v>
      </c>
      <c r="M1003" t="s">
        <v>115</v>
      </c>
      <c r="P1003" t="s">
        <v>113</v>
      </c>
      <c r="Q1003" t="s">
        <v>116</v>
      </c>
      <c r="S1003" t="s">
        <v>117</v>
      </c>
      <c r="T1003" t="s">
        <v>113</v>
      </c>
      <c r="AD1003" t="s">
        <v>113</v>
      </c>
      <c r="AG1003" t="s">
        <v>119</v>
      </c>
      <c r="AI1003" t="s">
        <v>119</v>
      </c>
      <c r="AJ1003" t="s">
        <v>119</v>
      </c>
      <c r="CN1003" t="s">
        <v>113</v>
      </c>
      <c r="CO1003" t="s">
        <v>113</v>
      </c>
      <c r="CP1003" t="s">
        <v>113</v>
      </c>
      <c r="CQ1003" t="s">
        <v>113</v>
      </c>
      <c r="CR1003" t="s">
        <v>113</v>
      </c>
      <c r="CS1003" t="s">
        <v>113</v>
      </c>
      <c r="CT1003" t="s">
        <v>113</v>
      </c>
      <c r="CU1003" t="s">
        <v>113</v>
      </c>
      <c r="CV1003" t="s">
        <v>113</v>
      </c>
      <c r="CW1003" t="s">
        <v>113</v>
      </c>
      <c r="CX1003" t="s">
        <v>113</v>
      </c>
      <c r="CY1003" t="s">
        <v>119</v>
      </c>
      <c r="CZ1003" t="s">
        <v>121</v>
      </c>
    </row>
    <row r="1004" spans="1:105" x14ac:dyDescent="0.3">
      <c r="A1004" t="s">
        <v>5554</v>
      </c>
      <c r="B1004" t="s">
        <v>5555</v>
      </c>
      <c r="C1004" t="s">
        <v>107</v>
      </c>
      <c r="D1004" t="s">
        <v>108</v>
      </c>
      <c r="E1004" t="s">
        <v>2606</v>
      </c>
      <c r="F1004" t="s">
        <v>5556</v>
      </c>
      <c r="G1004" t="s">
        <v>133</v>
      </c>
      <c r="I1004" t="s">
        <v>5557</v>
      </c>
      <c r="J1004" t="s">
        <v>2610</v>
      </c>
      <c r="K1004" t="s">
        <v>161</v>
      </c>
      <c r="L1004" t="s">
        <v>906</v>
      </c>
      <c r="M1004" t="s">
        <v>115</v>
      </c>
      <c r="P1004" t="s">
        <v>113</v>
      </c>
      <c r="Q1004" t="s">
        <v>116</v>
      </c>
      <c r="S1004" t="s">
        <v>117</v>
      </c>
      <c r="T1004" t="s">
        <v>113</v>
      </c>
      <c r="AD1004" t="s">
        <v>113</v>
      </c>
      <c r="AG1004" t="s">
        <v>119</v>
      </c>
      <c r="AI1004" t="s">
        <v>119</v>
      </c>
      <c r="AJ1004" t="s">
        <v>119</v>
      </c>
      <c r="BK1004">
        <v>40</v>
      </c>
      <c r="CN1004" t="s">
        <v>113</v>
      </c>
      <c r="CO1004" t="s">
        <v>113</v>
      </c>
      <c r="CP1004" t="s">
        <v>113</v>
      </c>
      <c r="CQ1004" t="s">
        <v>113</v>
      </c>
      <c r="CR1004" t="s">
        <v>113</v>
      </c>
      <c r="CS1004">
        <v>0</v>
      </c>
      <c r="CT1004" t="s">
        <v>113</v>
      </c>
      <c r="CU1004" t="s">
        <v>113</v>
      </c>
      <c r="CV1004" t="s">
        <v>113</v>
      </c>
      <c r="CW1004" t="s">
        <v>113</v>
      </c>
      <c r="CX1004" t="s">
        <v>113</v>
      </c>
      <c r="CY1004" t="s">
        <v>2576</v>
      </c>
      <c r="CZ1004" t="s">
        <v>153</v>
      </c>
    </row>
    <row r="1005" spans="1:105" x14ac:dyDescent="0.3">
      <c r="A1005" t="s">
        <v>5558</v>
      </c>
      <c r="B1005" t="s">
        <v>5559</v>
      </c>
      <c r="D1005" t="s">
        <v>108</v>
      </c>
      <c r="E1005" t="s">
        <v>2606</v>
      </c>
      <c r="F1005" t="s">
        <v>5560</v>
      </c>
      <c r="G1005" t="s">
        <v>133</v>
      </c>
      <c r="I1005" t="s">
        <v>5311</v>
      </c>
      <c r="J1005" t="s">
        <v>2610</v>
      </c>
      <c r="K1005" t="s">
        <v>113</v>
      </c>
      <c r="L1005" t="s">
        <v>906</v>
      </c>
      <c r="M1005" t="s">
        <v>115</v>
      </c>
      <c r="P1005" t="s">
        <v>113</v>
      </c>
      <c r="Q1005" t="s">
        <v>116</v>
      </c>
      <c r="S1005" t="s">
        <v>117</v>
      </c>
      <c r="T1005" t="s">
        <v>113</v>
      </c>
      <c r="AD1005" t="s">
        <v>113</v>
      </c>
      <c r="AG1005" t="s">
        <v>119</v>
      </c>
      <c r="AI1005" t="s">
        <v>119</v>
      </c>
      <c r="AJ1005" t="s">
        <v>119</v>
      </c>
      <c r="CN1005" t="s">
        <v>113</v>
      </c>
      <c r="CO1005" t="s">
        <v>113</v>
      </c>
      <c r="CP1005" t="s">
        <v>113</v>
      </c>
      <c r="CQ1005" t="s">
        <v>113</v>
      </c>
      <c r="CR1005" t="s">
        <v>113</v>
      </c>
      <c r="CS1005" t="s">
        <v>113</v>
      </c>
      <c r="CT1005" t="s">
        <v>113</v>
      </c>
      <c r="CU1005" t="s">
        <v>113</v>
      </c>
      <c r="CV1005" t="s">
        <v>113</v>
      </c>
      <c r="CW1005" t="s">
        <v>113</v>
      </c>
      <c r="CX1005" t="s">
        <v>113</v>
      </c>
      <c r="CY1005" t="s">
        <v>119</v>
      </c>
      <c r="CZ1005" t="s">
        <v>121</v>
      </c>
    </row>
    <row r="1006" spans="1:105" x14ac:dyDescent="0.3">
      <c r="A1006" t="s">
        <v>5561</v>
      </c>
      <c r="B1006" t="s">
        <v>5562</v>
      </c>
      <c r="D1006" t="s">
        <v>108</v>
      </c>
      <c r="E1006" t="s">
        <v>2606</v>
      </c>
      <c r="F1006" t="s">
        <v>5563</v>
      </c>
      <c r="G1006" t="s">
        <v>133</v>
      </c>
      <c r="I1006" t="s">
        <v>5311</v>
      </c>
      <c r="J1006" t="s">
        <v>2610</v>
      </c>
      <c r="K1006" t="s">
        <v>113</v>
      </c>
      <c r="L1006" t="s">
        <v>906</v>
      </c>
      <c r="M1006" t="s">
        <v>115</v>
      </c>
      <c r="P1006" t="s">
        <v>113</v>
      </c>
      <c r="Q1006" t="s">
        <v>116</v>
      </c>
      <c r="S1006" t="s">
        <v>117</v>
      </c>
      <c r="T1006" t="s">
        <v>113</v>
      </c>
      <c r="AD1006" t="s">
        <v>113</v>
      </c>
      <c r="AG1006" t="s">
        <v>119</v>
      </c>
      <c r="AI1006" t="s">
        <v>119</v>
      </c>
      <c r="AJ1006" t="s">
        <v>119</v>
      </c>
      <c r="CN1006" t="s">
        <v>113</v>
      </c>
      <c r="CO1006" t="s">
        <v>113</v>
      </c>
      <c r="CP1006" t="s">
        <v>113</v>
      </c>
      <c r="CQ1006" t="s">
        <v>113</v>
      </c>
      <c r="CR1006" t="s">
        <v>113</v>
      </c>
      <c r="CS1006" t="s">
        <v>113</v>
      </c>
      <c r="CT1006" t="s">
        <v>113</v>
      </c>
      <c r="CU1006" t="s">
        <v>113</v>
      </c>
      <c r="CV1006" t="s">
        <v>113</v>
      </c>
      <c r="CW1006" t="s">
        <v>113</v>
      </c>
      <c r="CX1006" t="s">
        <v>113</v>
      </c>
      <c r="CY1006" t="s">
        <v>119</v>
      </c>
      <c r="CZ1006" t="s">
        <v>121</v>
      </c>
    </row>
    <row r="1007" spans="1:105" x14ac:dyDescent="0.3">
      <c r="A1007" t="s">
        <v>5564</v>
      </c>
      <c r="B1007" t="s">
        <v>5565</v>
      </c>
      <c r="D1007" t="s">
        <v>108</v>
      </c>
      <c r="E1007" t="s">
        <v>2606</v>
      </c>
      <c r="F1007" t="s">
        <v>5566</v>
      </c>
      <c r="G1007" t="s">
        <v>133</v>
      </c>
      <c r="I1007" t="s">
        <v>5311</v>
      </c>
      <c r="J1007" t="s">
        <v>2610</v>
      </c>
      <c r="K1007" t="s">
        <v>113</v>
      </c>
      <c r="L1007" t="s">
        <v>906</v>
      </c>
      <c r="M1007" t="s">
        <v>115</v>
      </c>
      <c r="P1007" t="s">
        <v>113</v>
      </c>
      <c r="Q1007" t="s">
        <v>116</v>
      </c>
      <c r="S1007" t="s">
        <v>117</v>
      </c>
      <c r="T1007" t="s">
        <v>113</v>
      </c>
      <c r="AD1007" t="s">
        <v>113</v>
      </c>
      <c r="AG1007" t="s">
        <v>119</v>
      </c>
      <c r="AI1007" t="s">
        <v>119</v>
      </c>
      <c r="AJ1007" t="s">
        <v>119</v>
      </c>
      <c r="CN1007" t="s">
        <v>113</v>
      </c>
      <c r="CO1007" t="s">
        <v>113</v>
      </c>
      <c r="CP1007" t="s">
        <v>113</v>
      </c>
      <c r="CQ1007" t="s">
        <v>113</v>
      </c>
      <c r="CR1007" t="s">
        <v>113</v>
      </c>
      <c r="CS1007" t="s">
        <v>113</v>
      </c>
      <c r="CT1007" t="s">
        <v>113</v>
      </c>
      <c r="CU1007" t="s">
        <v>113</v>
      </c>
      <c r="CV1007" t="s">
        <v>113</v>
      </c>
      <c r="CW1007" t="s">
        <v>113</v>
      </c>
      <c r="CX1007" t="s">
        <v>113</v>
      </c>
      <c r="CY1007" t="s">
        <v>119</v>
      </c>
      <c r="CZ1007" t="s">
        <v>121</v>
      </c>
    </row>
    <row r="1008" spans="1:105" x14ac:dyDescent="0.3">
      <c r="A1008" t="s">
        <v>5567</v>
      </c>
      <c r="B1008" t="s">
        <v>5568</v>
      </c>
      <c r="D1008" t="s">
        <v>108</v>
      </c>
      <c r="E1008" t="s">
        <v>2606</v>
      </c>
      <c r="F1008" t="s">
        <v>5569</v>
      </c>
      <c r="G1008" t="s">
        <v>133</v>
      </c>
      <c r="I1008" t="s">
        <v>5311</v>
      </c>
      <c r="J1008" t="s">
        <v>2610</v>
      </c>
      <c r="K1008" t="s">
        <v>113</v>
      </c>
      <c r="L1008" t="s">
        <v>906</v>
      </c>
      <c r="M1008" t="s">
        <v>115</v>
      </c>
      <c r="P1008" t="s">
        <v>113</v>
      </c>
      <c r="Q1008" t="s">
        <v>116</v>
      </c>
      <c r="S1008" t="s">
        <v>117</v>
      </c>
      <c r="T1008" t="s">
        <v>113</v>
      </c>
      <c r="AD1008" t="s">
        <v>113</v>
      </c>
      <c r="AG1008" t="s">
        <v>119</v>
      </c>
      <c r="AI1008" t="s">
        <v>119</v>
      </c>
      <c r="AJ1008" t="s">
        <v>119</v>
      </c>
      <c r="CN1008" t="s">
        <v>113</v>
      </c>
      <c r="CO1008" t="s">
        <v>113</v>
      </c>
      <c r="CP1008" t="s">
        <v>113</v>
      </c>
      <c r="CQ1008" t="s">
        <v>113</v>
      </c>
      <c r="CR1008" t="s">
        <v>113</v>
      </c>
      <c r="CS1008" t="s">
        <v>113</v>
      </c>
      <c r="CT1008" t="s">
        <v>113</v>
      </c>
      <c r="CU1008" t="s">
        <v>113</v>
      </c>
      <c r="CV1008" t="s">
        <v>113</v>
      </c>
      <c r="CW1008" t="s">
        <v>113</v>
      </c>
      <c r="CX1008" t="s">
        <v>113</v>
      </c>
      <c r="CY1008" t="s">
        <v>119</v>
      </c>
      <c r="CZ1008" t="s">
        <v>121</v>
      </c>
    </row>
    <row r="1009" spans="1:104" x14ac:dyDescent="0.3">
      <c r="A1009" t="s">
        <v>5570</v>
      </c>
      <c r="B1009" t="s">
        <v>5571</v>
      </c>
      <c r="C1009" t="s">
        <v>107</v>
      </c>
      <c r="D1009" t="s">
        <v>108</v>
      </c>
      <c r="E1009" t="s">
        <v>2606</v>
      </c>
      <c r="F1009" t="s">
        <v>5572</v>
      </c>
      <c r="G1009" t="s">
        <v>133</v>
      </c>
      <c r="I1009" t="s">
        <v>5573</v>
      </c>
      <c r="J1009" t="s">
        <v>2610</v>
      </c>
      <c r="K1009" t="s">
        <v>161</v>
      </c>
      <c r="L1009" t="s">
        <v>2634</v>
      </c>
      <c r="M1009" t="s">
        <v>115</v>
      </c>
      <c r="P1009" t="s">
        <v>113</v>
      </c>
      <c r="Q1009" t="s">
        <v>116</v>
      </c>
      <c r="S1009" t="s">
        <v>117</v>
      </c>
      <c r="T1009" t="s">
        <v>113</v>
      </c>
      <c r="AD1009" t="s">
        <v>113</v>
      </c>
      <c r="AG1009" t="s">
        <v>119</v>
      </c>
      <c r="AI1009" t="s">
        <v>119</v>
      </c>
      <c r="AJ1009" t="s">
        <v>119</v>
      </c>
      <c r="BK1009">
        <v>40</v>
      </c>
      <c r="CN1009" t="s">
        <v>113</v>
      </c>
      <c r="CO1009" t="s">
        <v>113</v>
      </c>
      <c r="CP1009" t="s">
        <v>113</v>
      </c>
      <c r="CQ1009" t="s">
        <v>113</v>
      </c>
      <c r="CR1009" t="s">
        <v>188</v>
      </c>
      <c r="CS1009">
        <v>0</v>
      </c>
      <c r="CT1009" t="s">
        <v>380</v>
      </c>
      <c r="CU1009" t="s">
        <v>113</v>
      </c>
      <c r="CV1009" t="s">
        <v>113</v>
      </c>
      <c r="CW1009" t="s">
        <v>113</v>
      </c>
      <c r="CX1009" t="s">
        <v>113</v>
      </c>
      <c r="CY1009" t="s">
        <v>2576</v>
      </c>
      <c r="CZ1009" t="s">
        <v>153</v>
      </c>
    </row>
    <row r="1010" spans="1:104" x14ac:dyDescent="0.3">
      <c r="A1010" t="s">
        <v>5574</v>
      </c>
      <c r="B1010" t="s">
        <v>5575</v>
      </c>
      <c r="C1010" t="s">
        <v>107</v>
      </c>
      <c r="D1010" t="s">
        <v>108</v>
      </c>
      <c r="E1010" t="s">
        <v>2606</v>
      </c>
      <c r="F1010" t="s">
        <v>5576</v>
      </c>
      <c r="G1010" t="s">
        <v>133</v>
      </c>
      <c r="I1010" t="s">
        <v>5577</v>
      </c>
      <c r="J1010" t="s">
        <v>2610</v>
      </c>
      <c r="K1010" t="s">
        <v>161</v>
      </c>
      <c r="L1010" t="s">
        <v>2634</v>
      </c>
      <c r="M1010" t="s">
        <v>115</v>
      </c>
      <c r="P1010" t="s">
        <v>113</v>
      </c>
      <c r="Q1010" t="s">
        <v>116</v>
      </c>
      <c r="S1010" t="s">
        <v>117</v>
      </c>
      <c r="T1010" t="s">
        <v>113</v>
      </c>
      <c r="AD1010" t="s">
        <v>113</v>
      </c>
      <c r="AG1010" t="s">
        <v>119</v>
      </c>
      <c r="AI1010" t="s">
        <v>119</v>
      </c>
      <c r="AJ1010" t="s">
        <v>119</v>
      </c>
      <c r="BK1010">
        <v>40</v>
      </c>
      <c r="CN1010" t="s">
        <v>113</v>
      </c>
      <c r="CO1010" t="s">
        <v>113</v>
      </c>
      <c r="CP1010" t="s">
        <v>113</v>
      </c>
      <c r="CQ1010" t="s">
        <v>113</v>
      </c>
      <c r="CR1010" t="s">
        <v>188</v>
      </c>
      <c r="CS1010">
        <v>0</v>
      </c>
      <c r="CT1010" t="s">
        <v>380</v>
      </c>
      <c r="CU1010" t="s">
        <v>113</v>
      </c>
      <c r="CV1010" t="s">
        <v>113</v>
      </c>
      <c r="CW1010" t="s">
        <v>113</v>
      </c>
      <c r="CX1010" t="s">
        <v>113</v>
      </c>
      <c r="CY1010" t="s">
        <v>2576</v>
      </c>
      <c r="CZ1010" t="s">
        <v>153</v>
      </c>
    </row>
    <row r="1011" spans="1:104" x14ac:dyDescent="0.3">
      <c r="A1011" t="s">
        <v>5578</v>
      </c>
      <c r="B1011" t="s">
        <v>5579</v>
      </c>
      <c r="C1011" t="s">
        <v>107</v>
      </c>
      <c r="D1011" t="s">
        <v>108</v>
      </c>
      <c r="E1011" t="s">
        <v>2606</v>
      </c>
      <c r="F1011" t="s">
        <v>5580</v>
      </c>
      <c r="G1011" t="s">
        <v>133</v>
      </c>
      <c r="I1011" t="s">
        <v>5577</v>
      </c>
      <c r="J1011" t="s">
        <v>2610</v>
      </c>
      <c r="K1011" t="s">
        <v>161</v>
      </c>
      <c r="L1011" t="s">
        <v>2634</v>
      </c>
      <c r="M1011" t="s">
        <v>115</v>
      </c>
      <c r="P1011" t="s">
        <v>113</v>
      </c>
      <c r="Q1011" t="s">
        <v>116</v>
      </c>
      <c r="S1011" t="s">
        <v>117</v>
      </c>
      <c r="T1011" t="s">
        <v>113</v>
      </c>
      <c r="AD1011" t="s">
        <v>113</v>
      </c>
      <c r="AG1011" t="s">
        <v>119</v>
      </c>
      <c r="AI1011" t="s">
        <v>119</v>
      </c>
      <c r="AJ1011" t="s">
        <v>119</v>
      </c>
      <c r="BK1011">
        <v>50</v>
      </c>
      <c r="CN1011" t="s">
        <v>113</v>
      </c>
      <c r="CO1011" t="s">
        <v>113</v>
      </c>
      <c r="CP1011" t="s">
        <v>113</v>
      </c>
      <c r="CQ1011" t="s">
        <v>113</v>
      </c>
      <c r="CR1011" t="s">
        <v>113</v>
      </c>
      <c r="CS1011">
        <v>0</v>
      </c>
      <c r="CT1011" t="s">
        <v>113</v>
      </c>
      <c r="CU1011" t="s">
        <v>113</v>
      </c>
      <c r="CV1011" t="s">
        <v>113</v>
      </c>
      <c r="CW1011" t="s">
        <v>113</v>
      </c>
      <c r="CX1011" t="s">
        <v>113</v>
      </c>
      <c r="CY1011" t="s">
        <v>2576</v>
      </c>
      <c r="CZ1011" t="s">
        <v>153</v>
      </c>
    </row>
    <row r="1012" spans="1:104" x14ac:dyDescent="0.3">
      <c r="A1012" t="s">
        <v>5581</v>
      </c>
      <c r="B1012" t="s">
        <v>5582</v>
      </c>
      <c r="C1012" t="s">
        <v>107</v>
      </c>
      <c r="D1012" t="s">
        <v>108</v>
      </c>
      <c r="E1012" t="s">
        <v>2606</v>
      </c>
      <c r="F1012" t="s">
        <v>5583</v>
      </c>
      <c r="G1012" t="s">
        <v>133</v>
      </c>
      <c r="I1012" t="s">
        <v>5577</v>
      </c>
      <c r="J1012" t="s">
        <v>2610</v>
      </c>
      <c r="K1012" t="s">
        <v>161</v>
      </c>
      <c r="L1012" t="s">
        <v>2634</v>
      </c>
      <c r="M1012" t="s">
        <v>115</v>
      </c>
      <c r="P1012" t="s">
        <v>113</v>
      </c>
      <c r="Q1012" t="s">
        <v>116</v>
      </c>
      <c r="S1012" t="s">
        <v>117</v>
      </c>
      <c r="T1012" t="s">
        <v>113</v>
      </c>
      <c r="AD1012" t="s">
        <v>113</v>
      </c>
      <c r="AG1012" t="s">
        <v>119</v>
      </c>
      <c r="AI1012" t="s">
        <v>119</v>
      </c>
      <c r="AJ1012" t="s">
        <v>119</v>
      </c>
      <c r="BK1012">
        <v>50</v>
      </c>
      <c r="CN1012" t="s">
        <v>113</v>
      </c>
      <c r="CO1012" t="s">
        <v>113</v>
      </c>
      <c r="CP1012" t="s">
        <v>113</v>
      </c>
      <c r="CQ1012" t="s">
        <v>113</v>
      </c>
      <c r="CR1012" t="s">
        <v>113</v>
      </c>
      <c r="CS1012">
        <v>0</v>
      </c>
      <c r="CT1012" t="s">
        <v>113</v>
      </c>
      <c r="CU1012" t="s">
        <v>113</v>
      </c>
      <c r="CV1012" t="s">
        <v>113</v>
      </c>
      <c r="CW1012" t="s">
        <v>113</v>
      </c>
      <c r="CX1012" t="s">
        <v>113</v>
      </c>
      <c r="CY1012" t="s">
        <v>172</v>
      </c>
      <c r="CZ1012" t="s">
        <v>153</v>
      </c>
    </row>
    <row r="1013" spans="1:104" x14ac:dyDescent="0.3">
      <c r="A1013" t="s">
        <v>5584</v>
      </c>
      <c r="B1013" t="s">
        <v>5585</v>
      </c>
      <c r="D1013" t="s">
        <v>108</v>
      </c>
      <c r="F1013" t="s">
        <v>5586</v>
      </c>
      <c r="G1013" t="s">
        <v>133</v>
      </c>
      <c r="I1013" t="s">
        <v>5186</v>
      </c>
      <c r="J1013" t="s">
        <v>5187</v>
      </c>
      <c r="K1013" t="s">
        <v>161</v>
      </c>
      <c r="L1013" t="s">
        <v>912</v>
      </c>
      <c r="M1013" t="s">
        <v>115</v>
      </c>
      <c r="P1013" t="s">
        <v>113</v>
      </c>
      <c r="Q1013" t="s">
        <v>116</v>
      </c>
      <c r="S1013" t="s">
        <v>117</v>
      </c>
      <c r="T1013" t="s">
        <v>113</v>
      </c>
      <c r="AB1013" t="s">
        <v>180</v>
      </c>
      <c r="AG1013" t="s">
        <v>119</v>
      </c>
      <c r="AI1013" t="s">
        <v>119</v>
      </c>
      <c r="AJ1013" t="s">
        <v>119</v>
      </c>
      <c r="BK1013">
        <v>50</v>
      </c>
      <c r="BP1013">
        <v>3</v>
      </c>
      <c r="CN1013" t="s">
        <v>113</v>
      </c>
      <c r="CO1013" t="s">
        <v>113</v>
      </c>
      <c r="CP1013" t="s">
        <v>113</v>
      </c>
      <c r="CQ1013" t="s">
        <v>113</v>
      </c>
      <c r="CR1013" t="s">
        <v>113</v>
      </c>
      <c r="CS1013" t="s">
        <v>113</v>
      </c>
      <c r="CT1013" t="s">
        <v>113</v>
      </c>
      <c r="CU1013" t="s">
        <v>113</v>
      </c>
      <c r="CV1013" t="s">
        <v>113</v>
      </c>
      <c r="CW1013" t="s">
        <v>113</v>
      </c>
      <c r="CX1013" t="s">
        <v>113</v>
      </c>
      <c r="CY1013" t="s">
        <v>119</v>
      </c>
      <c r="CZ1013" t="s">
        <v>121</v>
      </c>
    </row>
    <row r="1014" spans="1:104" x14ac:dyDescent="0.3">
      <c r="A1014" t="s">
        <v>5587</v>
      </c>
      <c r="B1014" t="s">
        <v>5588</v>
      </c>
      <c r="C1014" t="s">
        <v>245</v>
      </c>
      <c r="D1014" t="s">
        <v>108</v>
      </c>
      <c r="F1014" t="s">
        <v>5589</v>
      </c>
      <c r="G1014" t="s">
        <v>133</v>
      </c>
      <c r="I1014" t="s">
        <v>5590</v>
      </c>
      <c r="J1014" t="s">
        <v>249</v>
      </c>
      <c r="K1014" t="s">
        <v>249</v>
      </c>
      <c r="L1014" t="s">
        <v>1905</v>
      </c>
      <c r="M1014" t="s">
        <v>115</v>
      </c>
      <c r="P1014">
        <v>46125</v>
      </c>
      <c r="Q1014" t="s">
        <v>140</v>
      </c>
      <c r="R1014">
        <v>46125</v>
      </c>
      <c r="S1014" t="s">
        <v>252</v>
      </c>
      <c r="T1014" t="s">
        <v>179</v>
      </c>
      <c r="U1014" t="s">
        <v>249</v>
      </c>
      <c r="V1014" t="s">
        <v>143</v>
      </c>
      <c r="W1014" t="s">
        <v>148</v>
      </c>
      <c r="X1014" t="s">
        <v>148</v>
      </c>
      <c r="Y1014" t="s">
        <v>148</v>
      </c>
      <c r="Z1014" t="s">
        <v>148</v>
      </c>
      <c r="AA1014" t="s">
        <v>148</v>
      </c>
      <c r="AB1014" t="s">
        <v>254</v>
      </c>
      <c r="AC1014" t="s">
        <v>113</v>
      </c>
      <c r="AD1014" t="s">
        <v>147</v>
      </c>
      <c r="AE1014">
        <v>46136</v>
      </c>
      <c r="AF1014">
        <v>46136</v>
      </c>
      <c r="AG1014">
        <v>46136</v>
      </c>
      <c r="AH1014">
        <v>46138</v>
      </c>
      <c r="AI1014">
        <v>46138</v>
      </c>
      <c r="AJ1014">
        <v>46138</v>
      </c>
      <c r="AK1014">
        <v>46136</v>
      </c>
      <c r="AL1014">
        <v>46136</v>
      </c>
      <c r="AM1014">
        <v>46136</v>
      </c>
      <c r="AN1014">
        <v>46138</v>
      </c>
      <c r="AO1014">
        <v>46136</v>
      </c>
      <c r="AP1014">
        <v>46136</v>
      </c>
      <c r="AT1014">
        <v>46128</v>
      </c>
      <c r="AU1014">
        <v>46129</v>
      </c>
      <c r="AV1014">
        <v>46129</v>
      </c>
      <c r="AW1014">
        <v>46128</v>
      </c>
      <c r="AX1014">
        <v>46129</v>
      </c>
      <c r="AY1014">
        <v>46129</v>
      </c>
      <c r="AZ1014">
        <v>46131</v>
      </c>
      <c r="BA1014">
        <v>46131</v>
      </c>
      <c r="BB1014">
        <v>46131</v>
      </c>
      <c r="BC1014">
        <v>46135</v>
      </c>
      <c r="BD1014">
        <v>46135</v>
      </c>
      <c r="BE1014">
        <v>46135</v>
      </c>
      <c r="BF1014" t="s">
        <v>249</v>
      </c>
      <c r="BG1014">
        <v>46136</v>
      </c>
      <c r="BH1014">
        <v>46136</v>
      </c>
      <c r="BI1014">
        <v>46136</v>
      </c>
      <c r="BJ1014" t="s">
        <v>254</v>
      </c>
      <c r="BL1014">
        <v>46140</v>
      </c>
      <c r="BM1014">
        <v>46140</v>
      </c>
      <c r="BN1014">
        <v>46140</v>
      </c>
      <c r="BO1014">
        <v>46140</v>
      </c>
      <c r="BP1014">
        <v>46140</v>
      </c>
      <c r="BQ1014">
        <v>46140</v>
      </c>
      <c r="BR1014">
        <v>46142</v>
      </c>
      <c r="BS1014">
        <v>46140</v>
      </c>
      <c r="BT1014">
        <v>46140</v>
      </c>
      <c r="BU1014">
        <v>46136</v>
      </c>
      <c r="BV1014">
        <v>46139</v>
      </c>
      <c r="BX1014" t="s">
        <v>5507</v>
      </c>
      <c r="BY1014">
        <v>46129</v>
      </c>
      <c r="BZ1014">
        <v>46129</v>
      </c>
      <c r="CI1014">
        <v>46142</v>
      </c>
      <c r="CJ1014">
        <v>46140</v>
      </c>
      <c r="CK1014">
        <v>46140</v>
      </c>
      <c r="CN1014" t="s">
        <v>113</v>
      </c>
      <c r="CO1014" t="s">
        <v>113</v>
      </c>
      <c r="CP1014" t="s">
        <v>113</v>
      </c>
      <c r="CQ1014" t="s">
        <v>113</v>
      </c>
      <c r="CR1014" t="s">
        <v>113</v>
      </c>
      <c r="CS1014" t="s">
        <v>113</v>
      </c>
      <c r="CT1014" t="s">
        <v>113</v>
      </c>
      <c r="CU1014" t="s">
        <v>113</v>
      </c>
      <c r="CV1014" t="s">
        <v>113</v>
      </c>
      <c r="CW1014" t="s">
        <v>113</v>
      </c>
      <c r="CX1014" t="s">
        <v>113</v>
      </c>
      <c r="CY1014" t="s">
        <v>119</v>
      </c>
      <c r="CZ1014" t="s">
        <v>121</v>
      </c>
    </row>
    <row r="1015" spans="1:104" x14ac:dyDescent="0.3">
      <c r="A1015" t="s">
        <v>5591</v>
      </c>
      <c r="B1015" t="s">
        <v>5592</v>
      </c>
      <c r="C1015" t="s">
        <v>124</v>
      </c>
      <c r="D1015" t="s">
        <v>108</v>
      </c>
      <c r="F1015" t="s">
        <v>5593</v>
      </c>
      <c r="G1015" t="s">
        <v>133</v>
      </c>
      <c r="I1015" t="s">
        <v>5594</v>
      </c>
      <c r="J1015" t="s">
        <v>5220</v>
      </c>
      <c r="K1015" t="s">
        <v>161</v>
      </c>
      <c r="L1015" t="s">
        <v>5595</v>
      </c>
      <c r="M1015" t="s">
        <v>115</v>
      </c>
      <c r="N1015">
        <v>4</v>
      </c>
      <c r="O1015" t="s">
        <v>5596</v>
      </c>
      <c r="P1015">
        <v>46098</v>
      </c>
      <c r="Q1015" t="s">
        <v>140</v>
      </c>
      <c r="R1015">
        <v>46099</v>
      </c>
      <c r="S1015" t="s">
        <v>252</v>
      </c>
      <c r="T1015" t="s">
        <v>1422</v>
      </c>
      <c r="U1015" t="s">
        <v>112</v>
      </c>
      <c r="V1015" t="s">
        <v>143</v>
      </c>
      <c r="W1015" t="s">
        <v>144</v>
      </c>
      <c r="X1015" t="s">
        <v>144</v>
      </c>
      <c r="Y1015" t="s">
        <v>144</v>
      </c>
      <c r="Z1015" t="s">
        <v>144</v>
      </c>
      <c r="AA1015" t="s">
        <v>144</v>
      </c>
      <c r="AB1015" t="s">
        <v>1322</v>
      </c>
      <c r="AC1015" t="s">
        <v>146</v>
      </c>
      <c r="AD1015" t="s">
        <v>376</v>
      </c>
      <c r="AE1015">
        <v>46153</v>
      </c>
      <c r="AF1015">
        <v>46153</v>
      </c>
      <c r="AG1015">
        <v>46153</v>
      </c>
      <c r="AH1015">
        <v>46155</v>
      </c>
      <c r="AI1015">
        <v>46161</v>
      </c>
      <c r="AJ1015">
        <v>46161</v>
      </c>
      <c r="AK1015">
        <v>46160</v>
      </c>
      <c r="AL1015">
        <v>46164</v>
      </c>
      <c r="AN1015">
        <v>46162</v>
      </c>
      <c r="AO1015">
        <v>46166</v>
      </c>
      <c r="AP1015">
        <v>46166</v>
      </c>
      <c r="AQ1015" t="s">
        <v>148</v>
      </c>
      <c r="AR1015" t="s">
        <v>113</v>
      </c>
      <c r="AS1015" t="s">
        <v>113</v>
      </c>
      <c r="AT1015">
        <v>46148</v>
      </c>
      <c r="AU1015">
        <v>46148</v>
      </c>
      <c r="AV1015">
        <v>46148</v>
      </c>
      <c r="AW1015">
        <v>46148</v>
      </c>
      <c r="AX1015">
        <v>46148</v>
      </c>
      <c r="AY1015">
        <v>46148</v>
      </c>
      <c r="AZ1015">
        <v>46122</v>
      </c>
      <c r="BA1015">
        <v>46162</v>
      </c>
      <c r="BB1015">
        <v>46162</v>
      </c>
      <c r="BC1015">
        <v>46150</v>
      </c>
      <c r="BD1015">
        <v>46150</v>
      </c>
      <c r="BE1015">
        <v>46150</v>
      </c>
      <c r="BF1015" t="s">
        <v>395</v>
      </c>
      <c r="BG1015">
        <v>46157</v>
      </c>
      <c r="BH1015">
        <v>46164</v>
      </c>
      <c r="BI1015">
        <v>46164</v>
      </c>
      <c r="BJ1015" t="s">
        <v>1391</v>
      </c>
      <c r="BK1015">
        <v>70</v>
      </c>
      <c r="BL1015">
        <v>46162</v>
      </c>
      <c r="BM1015">
        <v>46170</v>
      </c>
      <c r="BO1015">
        <v>46164</v>
      </c>
      <c r="BP1015">
        <v>46172</v>
      </c>
      <c r="BQ1015">
        <v>46172</v>
      </c>
      <c r="BR1015">
        <v>46172</v>
      </c>
      <c r="BS1015">
        <v>46173</v>
      </c>
      <c r="BT1015">
        <v>46173</v>
      </c>
      <c r="BU1015">
        <v>46127</v>
      </c>
      <c r="BV1015">
        <v>46173</v>
      </c>
      <c r="BW1015">
        <v>46173</v>
      </c>
      <c r="BX1015" t="s">
        <v>5597</v>
      </c>
      <c r="BY1015" t="s">
        <v>113</v>
      </c>
      <c r="BZ1015" t="s">
        <v>113</v>
      </c>
      <c r="CD1015" t="s">
        <v>1491</v>
      </c>
      <c r="CF1015">
        <v>0</v>
      </c>
      <c r="CG1015">
        <v>0</v>
      </c>
      <c r="CI1015">
        <v>46164</v>
      </c>
      <c r="CJ1015">
        <v>46164</v>
      </c>
      <c r="CK1015">
        <v>46164</v>
      </c>
      <c r="CN1015" t="s">
        <v>113</v>
      </c>
      <c r="CO1015" t="s">
        <v>113</v>
      </c>
      <c r="CP1015" t="s">
        <v>113</v>
      </c>
      <c r="CQ1015" t="s">
        <v>113</v>
      </c>
      <c r="CR1015">
        <v>46160</v>
      </c>
      <c r="CS1015">
        <v>46141</v>
      </c>
      <c r="CT1015" t="s">
        <v>151</v>
      </c>
      <c r="CU1015" t="s">
        <v>113</v>
      </c>
      <c r="CV1015" t="s">
        <v>113</v>
      </c>
      <c r="CW1015" t="s">
        <v>113</v>
      </c>
      <c r="CX1015" t="s">
        <v>113</v>
      </c>
      <c r="CY1015" t="s">
        <v>3834</v>
      </c>
      <c r="CZ1015" t="s">
        <v>153</v>
      </c>
    </row>
    <row r="1016" spans="1:104" x14ac:dyDescent="0.3">
      <c r="A1016" t="s">
        <v>5598</v>
      </c>
      <c r="B1016" t="s">
        <v>5599</v>
      </c>
      <c r="C1016" t="s">
        <v>107</v>
      </c>
      <c r="D1016" t="s">
        <v>108</v>
      </c>
      <c r="F1016" t="s">
        <v>5600</v>
      </c>
      <c r="G1016" t="s">
        <v>133</v>
      </c>
      <c r="I1016" t="s">
        <v>5601</v>
      </c>
      <c r="J1016" t="s">
        <v>5245</v>
      </c>
      <c r="K1016" t="s">
        <v>161</v>
      </c>
      <c r="L1016" t="s">
        <v>3528</v>
      </c>
      <c r="M1016" t="s">
        <v>115</v>
      </c>
      <c r="N1016">
        <v>3</v>
      </c>
      <c r="O1016" t="s">
        <v>5602</v>
      </c>
      <c r="P1016">
        <v>45957</v>
      </c>
      <c r="Q1016" t="s">
        <v>140</v>
      </c>
      <c r="R1016">
        <v>45957</v>
      </c>
      <c r="S1016" t="s">
        <v>141</v>
      </c>
      <c r="T1016" t="s">
        <v>2809</v>
      </c>
      <c r="U1016" t="s">
        <v>112</v>
      </c>
      <c r="V1016" t="s">
        <v>21</v>
      </c>
      <c r="W1016" t="s">
        <v>144</v>
      </c>
      <c r="X1016" t="s">
        <v>144</v>
      </c>
      <c r="Y1016" t="s">
        <v>144</v>
      </c>
      <c r="Z1016" t="s">
        <v>144</v>
      </c>
      <c r="AA1016" t="s">
        <v>144</v>
      </c>
      <c r="AB1016" t="s">
        <v>180</v>
      </c>
      <c r="AC1016" t="s">
        <v>146</v>
      </c>
      <c r="AD1016" t="s">
        <v>181</v>
      </c>
      <c r="AE1016">
        <v>45971</v>
      </c>
      <c r="AF1016">
        <v>45971</v>
      </c>
      <c r="AG1016">
        <v>45971</v>
      </c>
      <c r="AH1016">
        <v>45993</v>
      </c>
      <c r="AI1016">
        <v>45993</v>
      </c>
      <c r="AJ1016">
        <v>45993</v>
      </c>
      <c r="AK1016">
        <v>45992</v>
      </c>
      <c r="AL1016">
        <v>45992</v>
      </c>
      <c r="AM1016">
        <v>45992</v>
      </c>
      <c r="AN1016">
        <v>45993</v>
      </c>
      <c r="AO1016">
        <v>45993</v>
      </c>
      <c r="AP1016">
        <v>45993</v>
      </c>
      <c r="AQ1016" t="s">
        <v>148</v>
      </c>
      <c r="AT1016">
        <v>45987</v>
      </c>
      <c r="AU1016">
        <v>45987</v>
      </c>
      <c r="AV1016">
        <v>45987</v>
      </c>
      <c r="AW1016">
        <v>45987</v>
      </c>
      <c r="AX1016">
        <v>45987</v>
      </c>
      <c r="AY1016">
        <v>45987</v>
      </c>
      <c r="AZ1016">
        <v>45993</v>
      </c>
      <c r="BA1016">
        <v>45993</v>
      </c>
      <c r="BB1016">
        <v>45993</v>
      </c>
      <c r="BC1016">
        <v>45989</v>
      </c>
      <c r="BD1016">
        <v>45989</v>
      </c>
      <c r="BE1016">
        <v>45989</v>
      </c>
      <c r="BF1016" t="s">
        <v>149</v>
      </c>
      <c r="BG1016">
        <v>45996</v>
      </c>
      <c r="BH1016">
        <v>45996</v>
      </c>
      <c r="BI1016">
        <v>45996</v>
      </c>
      <c r="BJ1016" t="s">
        <v>1391</v>
      </c>
      <c r="BK1016">
        <v>40</v>
      </c>
      <c r="BL1016">
        <v>46029</v>
      </c>
      <c r="BM1016">
        <v>46029</v>
      </c>
      <c r="BN1016">
        <v>46029</v>
      </c>
      <c r="BO1016">
        <v>46046</v>
      </c>
      <c r="BP1016">
        <v>46045</v>
      </c>
      <c r="BQ1016">
        <v>46045</v>
      </c>
      <c r="BR1016">
        <v>46050</v>
      </c>
      <c r="BS1016">
        <v>46053</v>
      </c>
      <c r="BT1016">
        <v>46053</v>
      </c>
      <c r="BU1016">
        <v>46042</v>
      </c>
      <c r="BV1016">
        <v>46052</v>
      </c>
      <c r="BW1016">
        <v>46052</v>
      </c>
      <c r="BX1016" t="s">
        <v>5603</v>
      </c>
      <c r="CN1016" t="s">
        <v>113</v>
      </c>
      <c r="CO1016" t="s">
        <v>113</v>
      </c>
      <c r="CP1016" t="s">
        <v>113</v>
      </c>
      <c r="CQ1016" t="s">
        <v>113</v>
      </c>
      <c r="CR1016" t="s">
        <v>119</v>
      </c>
      <c r="CS1016">
        <v>45957</v>
      </c>
      <c r="CT1016" t="s">
        <v>151</v>
      </c>
      <c r="CU1016" t="s">
        <v>113</v>
      </c>
      <c r="CV1016" t="s">
        <v>113</v>
      </c>
      <c r="CW1016" t="s">
        <v>113</v>
      </c>
      <c r="CX1016" t="s">
        <v>113</v>
      </c>
      <c r="CY1016" t="s">
        <v>5604</v>
      </c>
      <c r="CZ1016" t="s">
        <v>119</v>
      </c>
    </row>
    <row r="1017" spans="1:104" x14ac:dyDescent="0.3">
      <c r="A1017" t="s">
        <v>5605</v>
      </c>
      <c r="B1017" t="s">
        <v>5606</v>
      </c>
      <c r="C1017" t="s">
        <v>107</v>
      </c>
      <c r="D1017" t="s">
        <v>108</v>
      </c>
      <c r="F1017" t="s">
        <v>5607</v>
      </c>
      <c r="G1017" t="s">
        <v>133</v>
      </c>
      <c r="I1017" t="s">
        <v>5608</v>
      </c>
      <c r="J1017" t="s">
        <v>5245</v>
      </c>
      <c r="K1017" t="s">
        <v>161</v>
      </c>
      <c r="L1017" t="s">
        <v>3528</v>
      </c>
      <c r="M1017" t="s">
        <v>115</v>
      </c>
      <c r="N1017">
        <v>1</v>
      </c>
      <c r="O1017" t="s">
        <v>5609</v>
      </c>
      <c r="P1017">
        <v>46107</v>
      </c>
      <c r="Q1017" t="s">
        <v>140</v>
      </c>
      <c r="R1017">
        <v>46107</v>
      </c>
      <c r="S1017" t="s">
        <v>141</v>
      </c>
      <c r="T1017" t="s">
        <v>179</v>
      </c>
      <c r="U1017" t="s">
        <v>112</v>
      </c>
      <c r="V1017" t="s">
        <v>21</v>
      </c>
      <c r="W1017" t="s">
        <v>144</v>
      </c>
      <c r="X1017" t="s">
        <v>144</v>
      </c>
      <c r="Y1017" t="s">
        <v>144</v>
      </c>
      <c r="Z1017" t="s">
        <v>144</v>
      </c>
      <c r="AA1017" t="s">
        <v>144</v>
      </c>
      <c r="AB1017" t="s">
        <v>180</v>
      </c>
      <c r="AC1017" t="s">
        <v>146</v>
      </c>
      <c r="AD1017" t="s">
        <v>181</v>
      </c>
      <c r="AE1017">
        <v>45971</v>
      </c>
      <c r="AF1017">
        <v>45971</v>
      </c>
      <c r="AG1017">
        <v>45971</v>
      </c>
      <c r="AH1017">
        <v>45999</v>
      </c>
      <c r="AI1017">
        <v>45999</v>
      </c>
      <c r="AJ1017">
        <v>45999</v>
      </c>
      <c r="AK1017">
        <v>45972</v>
      </c>
      <c r="AL1017">
        <v>45972</v>
      </c>
      <c r="AM1017">
        <v>45972</v>
      </c>
      <c r="AN1017">
        <v>46000</v>
      </c>
      <c r="AO1017">
        <v>46000</v>
      </c>
      <c r="AP1017">
        <v>46000</v>
      </c>
      <c r="AT1017">
        <v>46120</v>
      </c>
      <c r="AU1017">
        <v>46120</v>
      </c>
      <c r="AV1017">
        <v>46120</v>
      </c>
      <c r="AW1017">
        <v>46120</v>
      </c>
      <c r="AX1017">
        <v>46120</v>
      </c>
      <c r="AY1017">
        <v>46120</v>
      </c>
      <c r="AZ1017">
        <v>46132</v>
      </c>
      <c r="BA1017">
        <v>46132</v>
      </c>
      <c r="BB1017">
        <v>46132</v>
      </c>
      <c r="BC1017">
        <v>46123</v>
      </c>
      <c r="BD1017">
        <v>46123</v>
      </c>
      <c r="BE1017">
        <v>46123</v>
      </c>
      <c r="BF1017" t="s">
        <v>149</v>
      </c>
      <c r="BG1017">
        <v>46128</v>
      </c>
      <c r="BH1017">
        <v>46127</v>
      </c>
      <c r="BI1017">
        <v>46127</v>
      </c>
      <c r="BJ1017" t="s">
        <v>180</v>
      </c>
      <c r="BK1017">
        <v>20</v>
      </c>
      <c r="BL1017">
        <v>46136</v>
      </c>
      <c r="BM1017">
        <v>46133</v>
      </c>
      <c r="BN1017">
        <v>46133</v>
      </c>
      <c r="BO1017">
        <v>46135</v>
      </c>
      <c r="BP1017">
        <v>46135</v>
      </c>
      <c r="BQ1017">
        <v>46135</v>
      </c>
      <c r="BR1017">
        <v>46153</v>
      </c>
      <c r="BS1017">
        <v>46142</v>
      </c>
      <c r="BT1017">
        <v>46142</v>
      </c>
      <c r="BU1017">
        <v>46149</v>
      </c>
      <c r="BV1017">
        <v>46141</v>
      </c>
      <c r="BW1017">
        <v>46141</v>
      </c>
      <c r="BX1017" t="s">
        <v>1174</v>
      </c>
      <c r="CN1017" t="s">
        <v>113</v>
      </c>
      <c r="CO1017" t="s">
        <v>113</v>
      </c>
      <c r="CP1017" t="s">
        <v>113</v>
      </c>
      <c r="CQ1017" t="s">
        <v>113</v>
      </c>
      <c r="CR1017" t="s">
        <v>119</v>
      </c>
      <c r="CS1017">
        <v>46107</v>
      </c>
      <c r="CT1017" t="s">
        <v>151</v>
      </c>
      <c r="CU1017" t="s">
        <v>113</v>
      </c>
      <c r="CV1017" t="s">
        <v>113</v>
      </c>
      <c r="CW1017" t="s">
        <v>113</v>
      </c>
      <c r="CX1017" t="s">
        <v>113</v>
      </c>
      <c r="CY1017" t="s">
        <v>5512</v>
      </c>
      <c r="CZ1017" t="s">
        <v>119</v>
      </c>
    </row>
    <row r="1018" spans="1:104" x14ac:dyDescent="0.3">
      <c r="A1018" t="s">
        <v>5610</v>
      </c>
      <c r="B1018" t="s">
        <v>5611</v>
      </c>
      <c r="C1018" t="s">
        <v>124</v>
      </c>
      <c r="D1018" t="s">
        <v>108</v>
      </c>
      <c r="F1018" t="s">
        <v>5612</v>
      </c>
      <c r="G1018" t="s">
        <v>133</v>
      </c>
      <c r="I1018" t="s">
        <v>5613</v>
      </c>
      <c r="J1018" t="s">
        <v>5245</v>
      </c>
      <c r="K1018" t="s">
        <v>161</v>
      </c>
      <c r="L1018" t="s">
        <v>3528</v>
      </c>
      <c r="M1018" t="s">
        <v>115</v>
      </c>
      <c r="N1018">
        <v>1</v>
      </c>
      <c r="Q1018" t="s">
        <v>116</v>
      </c>
      <c r="S1018" t="s">
        <v>117</v>
      </c>
      <c r="T1018" t="s">
        <v>113</v>
      </c>
      <c r="U1018" t="s">
        <v>112</v>
      </c>
      <c r="AB1018" t="s">
        <v>180</v>
      </c>
      <c r="AC1018" t="s">
        <v>146</v>
      </c>
      <c r="AD1018" t="s">
        <v>181</v>
      </c>
      <c r="BX1018" t="s">
        <v>1174</v>
      </c>
      <c r="CN1018" t="s">
        <v>113</v>
      </c>
      <c r="CO1018" t="s">
        <v>113</v>
      </c>
      <c r="CP1018" t="s">
        <v>113</v>
      </c>
      <c r="CQ1018" t="s">
        <v>113</v>
      </c>
      <c r="CR1018" t="s">
        <v>119</v>
      </c>
      <c r="CS1018" t="s">
        <v>113</v>
      </c>
      <c r="CT1018" t="s">
        <v>151</v>
      </c>
      <c r="CU1018" t="s">
        <v>113</v>
      </c>
      <c r="CV1018" t="s">
        <v>113</v>
      </c>
      <c r="CW1018" t="s">
        <v>113</v>
      </c>
      <c r="CX1018" t="s">
        <v>113</v>
      </c>
      <c r="CY1018" t="s">
        <v>2576</v>
      </c>
      <c r="CZ1018" t="s">
        <v>153</v>
      </c>
    </row>
    <row r="1019" spans="1:104" x14ac:dyDescent="0.3">
      <c r="A1019" t="s">
        <v>5614</v>
      </c>
      <c r="B1019" t="s">
        <v>5615</v>
      </c>
      <c r="C1019" t="s">
        <v>124</v>
      </c>
      <c r="D1019" t="s">
        <v>108</v>
      </c>
      <c r="F1019" t="s">
        <v>5616</v>
      </c>
      <c r="G1019" t="s">
        <v>133</v>
      </c>
      <c r="I1019" t="s">
        <v>5617</v>
      </c>
      <c r="J1019" t="s">
        <v>5245</v>
      </c>
      <c r="K1019" t="s">
        <v>161</v>
      </c>
      <c r="L1019" t="s">
        <v>3528</v>
      </c>
      <c r="M1019" t="s">
        <v>115</v>
      </c>
      <c r="N1019">
        <v>2</v>
      </c>
      <c r="Q1019" t="s">
        <v>116</v>
      </c>
      <c r="S1019" t="s">
        <v>117</v>
      </c>
      <c r="T1019" t="s">
        <v>113</v>
      </c>
      <c r="U1019" t="s">
        <v>112</v>
      </c>
      <c r="AB1019" t="s">
        <v>180</v>
      </c>
      <c r="AC1019" t="s">
        <v>146</v>
      </c>
      <c r="AD1019" t="s">
        <v>181</v>
      </c>
      <c r="BX1019" t="s">
        <v>1174</v>
      </c>
      <c r="CN1019" t="s">
        <v>113</v>
      </c>
      <c r="CO1019" t="s">
        <v>113</v>
      </c>
      <c r="CP1019" t="s">
        <v>113</v>
      </c>
      <c r="CQ1019" t="s">
        <v>113</v>
      </c>
      <c r="CR1019" t="s">
        <v>119</v>
      </c>
      <c r="CS1019" t="s">
        <v>113</v>
      </c>
      <c r="CT1019" t="s">
        <v>151</v>
      </c>
      <c r="CU1019" t="s">
        <v>113</v>
      </c>
      <c r="CV1019" t="s">
        <v>113</v>
      </c>
      <c r="CW1019" t="s">
        <v>113</v>
      </c>
      <c r="CX1019" t="s">
        <v>113</v>
      </c>
      <c r="CY1019" t="s">
        <v>2576</v>
      </c>
      <c r="CZ1019" t="s">
        <v>153</v>
      </c>
    </row>
    <row r="1020" spans="1:104" x14ac:dyDescent="0.3">
      <c r="A1020" t="s">
        <v>5618</v>
      </c>
      <c r="B1020" t="s">
        <v>5619</v>
      </c>
      <c r="C1020" t="s">
        <v>107</v>
      </c>
      <c r="D1020" t="s">
        <v>108</v>
      </c>
      <c r="F1020" t="s">
        <v>5620</v>
      </c>
      <c r="G1020" t="s">
        <v>133</v>
      </c>
      <c r="I1020" t="s">
        <v>5621</v>
      </c>
      <c r="J1020" t="s">
        <v>5245</v>
      </c>
      <c r="K1020" t="s">
        <v>161</v>
      </c>
      <c r="L1020" t="s">
        <v>3528</v>
      </c>
      <c r="M1020" t="s">
        <v>115</v>
      </c>
      <c r="N1020">
        <v>3</v>
      </c>
      <c r="P1020">
        <v>46107</v>
      </c>
      <c r="Q1020" t="s">
        <v>140</v>
      </c>
      <c r="R1020">
        <v>46107</v>
      </c>
      <c r="S1020" t="s">
        <v>141</v>
      </c>
      <c r="T1020" t="s">
        <v>1422</v>
      </c>
      <c r="U1020" t="s">
        <v>112</v>
      </c>
      <c r="V1020" t="s">
        <v>21</v>
      </c>
      <c r="W1020" t="s">
        <v>144</v>
      </c>
      <c r="X1020" t="s">
        <v>144</v>
      </c>
      <c r="Y1020" t="s">
        <v>144</v>
      </c>
      <c r="Z1020" t="s">
        <v>144</v>
      </c>
      <c r="AA1020" t="s">
        <v>144</v>
      </c>
      <c r="AB1020" t="s">
        <v>180</v>
      </c>
      <c r="AC1020" t="s">
        <v>146</v>
      </c>
      <c r="AD1020" t="s">
        <v>181</v>
      </c>
      <c r="AE1020">
        <v>45972</v>
      </c>
      <c r="AF1020">
        <v>45972</v>
      </c>
      <c r="AG1020">
        <v>45972</v>
      </c>
      <c r="AH1020">
        <v>45999</v>
      </c>
      <c r="AI1020">
        <v>45999</v>
      </c>
      <c r="AJ1020">
        <v>45999</v>
      </c>
      <c r="AK1020">
        <v>45972</v>
      </c>
      <c r="AL1020">
        <v>45972</v>
      </c>
      <c r="AM1020">
        <v>45972</v>
      </c>
      <c r="AN1020">
        <v>46000</v>
      </c>
      <c r="AO1020">
        <v>46000</v>
      </c>
      <c r="AP1020">
        <v>46000</v>
      </c>
      <c r="AT1020">
        <v>46135</v>
      </c>
      <c r="AU1020">
        <v>46135</v>
      </c>
      <c r="AV1020">
        <v>46135</v>
      </c>
      <c r="AW1020">
        <v>46135</v>
      </c>
      <c r="AX1020">
        <v>46135</v>
      </c>
      <c r="AY1020">
        <v>46135</v>
      </c>
      <c r="AZ1020">
        <v>46174</v>
      </c>
      <c r="BA1020">
        <v>46157</v>
      </c>
      <c r="BB1020">
        <v>46157</v>
      </c>
      <c r="BC1020">
        <v>46136</v>
      </c>
      <c r="BD1020">
        <v>46136</v>
      </c>
      <c r="BE1020">
        <v>46136</v>
      </c>
      <c r="BF1020" t="s">
        <v>149</v>
      </c>
      <c r="BG1020">
        <v>46146</v>
      </c>
      <c r="BH1020">
        <v>46146</v>
      </c>
      <c r="BI1020">
        <v>46146</v>
      </c>
      <c r="BJ1020" t="s">
        <v>180</v>
      </c>
      <c r="BK1020">
        <v>20</v>
      </c>
      <c r="BL1020">
        <v>46153</v>
      </c>
      <c r="BM1020">
        <v>46153</v>
      </c>
      <c r="BN1020">
        <v>46171</v>
      </c>
      <c r="BO1020">
        <v>46156</v>
      </c>
      <c r="BP1020">
        <v>46175</v>
      </c>
      <c r="BQ1020">
        <v>46175</v>
      </c>
      <c r="BR1020">
        <v>46164</v>
      </c>
      <c r="BS1020">
        <v>46173</v>
      </c>
      <c r="BT1020">
        <v>46173</v>
      </c>
      <c r="BU1020">
        <v>46190</v>
      </c>
      <c r="BV1020">
        <v>46170</v>
      </c>
      <c r="BW1020">
        <v>46170</v>
      </c>
      <c r="BX1020" t="s">
        <v>1174</v>
      </c>
      <c r="CN1020" t="s">
        <v>113</v>
      </c>
      <c r="CO1020" t="s">
        <v>113</v>
      </c>
      <c r="CP1020" t="s">
        <v>113</v>
      </c>
      <c r="CQ1020" t="s">
        <v>113</v>
      </c>
      <c r="CR1020" t="s">
        <v>119</v>
      </c>
      <c r="CS1020">
        <v>46107</v>
      </c>
      <c r="CT1020" t="s">
        <v>151</v>
      </c>
      <c r="CU1020" t="s">
        <v>113</v>
      </c>
      <c r="CV1020" t="s">
        <v>113</v>
      </c>
      <c r="CW1020" t="s">
        <v>113</v>
      </c>
      <c r="CX1020" t="s">
        <v>113</v>
      </c>
      <c r="CY1020" t="s">
        <v>5512</v>
      </c>
      <c r="CZ1020" t="s">
        <v>119</v>
      </c>
    </row>
    <row r="1021" spans="1:104" x14ac:dyDescent="0.3">
      <c r="A1021" t="s">
        <v>5622</v>
      </c>
      <c r="B1021" t="s">
        <v>5623</v>
      </c>
      <c r="C1021" t="s">
        <v>107</v>
      </c>
      <c r="D1021" t="s">
        <v>108</v>
      </c>
      <c r="E1021" t="s">
        <v>5624</v>
      </c>
      <c r="F1021" t="s">
        <v>5625</v>
      </c>
      <c r="G1021" t="s">
        <v>133</v>
      </c>
      <c r="I1021" t="s">
        <v>5626</v>
      </c>
      <c r="J1021" t="s">
        <v>5158</v>
      </c>
      <c r="K1021" t="s">
        <v>113</v>
      </c>
      <c r="L1021" t="s">
        <v>5627</v>
      </c>
      <c r="M1021" t="s">
        <v>115</v>
      </c>
      <c r="P1021" t="s">
        <v>113</v>
      </c>
      <c r="Q1021" t="s">
        <v>116</v>
      </c>
      <c r="S1021" t="s">
        <v>117</v>
      </c>
      <c r="T1021" t="s">
        <v>113</v>
      </c>
      <c r="U1021" t="s">
        <v>113</v>
      </c>
      <c r="AB1021" t="s">
        <v>167</v>
      </c>
      <c r="AD1021" t="s">
        <v>113</v>
      </c>
      <c r="AG1021" t="s">
        <v>119</v>
      </c>
      <c r="AI1021" t="s">
        <v>119</v>
      </c>
      <c r="AJ1021" t="s">
        <v>119</v>
      </c>
      <c r="BF1021" t="s">
        <v>149</v>
      </c>
      <c r="BK1021" t="s">
        <v>889</v>
      </c>
      <c r="CN1021" t="s">
        <v>113</v>
      </c>
      <c r="CO1021" t="s">
        <v>113</v>
      </c>
      <c r="CP1021" t="s">
        <v>113</v>
      </c>
      <c r="CQ1021" t="s">
        <v>113</v>
      </c>
      <c r="CR1021" t="s">
        <v>113</v>
      </c>
      <c r="CS1021" t="s">
        <v>113</v>
      </c>
      <c r="CT1021" t="s">
        <v>113</v>
      </c>
      <c r="CU1021" t="s">
        <v>113</v>
      </c>
      <c r="CV1021" t="s">
        <v>113</v>
      </c>
      <c r="CW1021" t="s">
        <v>113</v>
      </c>
      <c r="CX1021" t="s">
        <v>113</v>
      </c>
      <c r="CY1021" t="s">
        <v>119</v>
      </c>
      <c r="CZ1021" t="s">
        <v>121</v>
      </c>
    </row>
    <row r="1022" spans="1:104" x14ac:dyDescent="0.3">
      <c r="A1022" t="s">
        <v>5628</v>
      </c>
      <c r="B1022" t="s">
        <v>5629</v>
      </c>
      <c r="C1022" t="s">
        <v>107</v>
      </c>
      <c r="D1022" t="s">
        <v>108</v>
      </c>
      <c r="E1022" t="s">
        <v>5630</v>
      </c>
      <c r="F1022" t="s">
        <v>5631</v>
      </c>
      <c r="G1022" t="s">
        <v>133</v>
      </c>
      <c r="I1022" t="s">
        <v>5632</v>
      </c>
      <c r="J1022" t="s">
        <v>5158</v>
      </c>
      <c r="K1022" t="s">
        <v>113</v>
      </c>
      <c r="L1022" t="s">
        <v>5627</v>
      </c>
      <c r="M1022" t="s">
        <v>115</v>
      </c>
      <c r="P1022" t="s">
        <v>113</v>
      </c>
      <c r="Q1022" t="s">
        <v>116</v>
      </c>
      <c r="S1022" t="s">
        <v>117</v>
      </c>
      <c r="T1022" t="s">
        <v>113</v>
      </c>
      <c r="U1022" t="s">
        <v>113</v>
      </c>
      <c r="AB1022" t="s">
        <v>167</v>
      </c>
      <c r="AD1022" t="s">
        <v>113</v>
      </c>
      <c r="AG1022" t="s">
        <v>119</v>
      </c>
      <c r="AI1022" t="s">
        <v>119</v>
      </c>
      <c r="AJ1022" t="s">
        <v>119</v>
      </c>
      <c r="BF1022" t="s">
        <v>149</v>
      </c>
      <c r="BK1022" t="s">
        <v>889</v>
      </c>
      <c r="CN1022" t="s">
        <v>113</v>
      </c>
      <c r="CO1022" t="s">
        <v>113</v>
      </c>
      <c r="CP1022" t="s">
        <v>113</v>
      </c>
      <c r="CQ1022" t="s">
        <v>113</v>
      </c>
      <c r="CR1022" t="s">
        <v>113</v>
      </c>
      <c r="CS1022" t="s">
        <v>113</v>
      </c>
      <c r="CT1022" t="s">
        <v>113</v>
      </c>
      <c r="CU1022" t="s">
        <v>113</v>
      </c>
      <c r="CV1022" t="s">
        <v>113</v>
      </c>
      <c r="CW1022" t="s">
        <v>113</v>
      </c>
      <c r="CX1022" t="s">
        <v>113</v>
      </c>
      <c r="CY1022" t="s">
        <v>119</v>
      </c>
      <c r="CZ1022" t="s">
        <v>121</v>
      </c>
    </row>
    <row r="1023" spans="1:104" x14ac:dyDescent="0.3">
      <c r="A1023" t="s">
        <v>5633</v>
      </c>
      <c r="B1023" t="s">
        <v>5634</v>
      </c>
      <c r="C1023" t="s">
        <v>107</v>
      </c>
      <c r="D1023" t="s">
        <v>108</v>
      </c>
      <c r="F1023" t="s">
        <v>5635</v>
      </c>
      <c r="G1023" t="s">
        <v>133</v>
      </c>
      <c r="I1023" t="s">
        <v>5636</v>
      </c>
      <c r="J1023" t="s">
        <v>5220</v>
      </c>
      <c r="K1023" t="s">
        <v>161</v>
      </c>
      <c r="L1023" t="s">
        <v>5637</v>
      </c>
      <c r="M1023" t="s">
        <v>115</v>
      </c>
      <c r="N1023">
        <v>3</v>
      </c>
      <c r="O1023" t="s">
        <v>373</v>
      </c>
      <c r="P1023">
        <v>46107</v>
      </c>
      <c r="Q1023" t="s">
        <v>140</v>
      </c>
      <c r="R1023">
        <v>46110</v>
      </c>
      <c r="S1023" t="s">
        <v>252</v>
      </c>
      <c r="T1023" t="s">
        <v>179</v>
      </c>
      <c r="U1023" t="s">
        <v>112</v>
      </c>
      <c r="V1023" t="s">
        <v>143</v>
      </c>
      <c r="W1023" t="s">
        <v>144</v>
      </c>
      <c r="X1023" t="s">
        <v>312</v>
      </c>
      <c r="Y1023" t="s">
        <v>144</v>
      </c>
      <c r="Z1023" t="s">
        <v>144</v>
      </c>
      <c r="AB1023" t="s">
        <v>1322</v>
      </c>
      <c r="AC1023" t="s">
        <v>146</v>
      </c>
      <c r="AD1023" t="s">
        <v>376</v>
      </c>
      <c r="AE1023">
        <v>46119</v>
      </c>
      <c r="AF1023">
        <v>46119</v>
      </c>
      <c r="AG1023">
        <v>46119</v>
      </c>
      <c r="AH1023">
        <v>46122</v>
      </c>
      <c r="AI1023">
        <v>46120</v>
      </c>
      <c r="AJ1023">
        <v>46120</v>
      </c>
      <c r="AK1023">
        <v>46126</v>
      </c>
      <c r="AL1023">
        <v>46119</v>
      </c>
      <c r="AM1023">
        <v>46119</v>
      </c>
      <c r="AN1023">
        <v>46129</v>
      </c>
      <c r="AO1023">
        <v>46134</v>
      </c>
      <c r="AP1023">
        <v>46134</v>
      </c>
      <c r="AQ1023" t="s">
        <v>113</v>
      </c>
      <c r="AR1023" t="s">
        <v>113</v>
      </c>
      <c r="AT1023">
        <v>46119</v>
      </c>
      <c r="AU1023">
        <v>46120</v>
      </c>
      <c r="AV1023">
        <v>46120</v>
      </c>
      <c r="AW1023">
        <v>46119</v>
      </c>
      <c r="AX1023">
        <v>46120</v>
      </c>
      <c r="AY1023">
        <v>46120</v>
      </c>
      <c r="AZ1023">
        <v>46129</v>
      </c>
      <c r="BA1023">
        <v>46135</v>
      </c>
      <c r="BB1023">
        <v>46135</v>
      </c>
      <c r="BC1023">
        <v>46120</v>
      </c>
      <c r="BD1023">
        <v>46121</v>
      </c>
      <c r="BE1023">
        <v>46121</v>
      </c>
      <c r="BF1023" t="s">
        <v>149</v>
      </c>
      <c r="BG1023">
        <v>46127</v>
      </c>
      <c r="BH1023">
        <v>46130</v>
      </c>
      <c r="BI1023">
        <v>46130</v>
      </c>
      <c r="BJ1023" t="s">
        <v>1391</v>
      </c>
      <c r="BK1023">
        <v>50</v>
      </c>
      <c r="BL1023">
        <v>46131</v>
      </c>
      <c r="BM1023">
        <v>46134</v>
      </c>
      <c r="BN1023">
        <v>46134</v>
      </c>
      <c r="BO1023">
        <v>46134</v>
      </c>
      <c r="BP1023">
        <v>46136</v>
      </c>
      <c r="BQ1023">
        <v>46136</v>
      </c>
      <c r="BR1023">
        <v>46142</v>
      </c>
      <c r="BS1023">
        <v>46142</v>
      </c>
      <c r="BT1023">
        <v>46142</v>
      </c>
      <c r="BU1023">
        <v>46141</v>
      </c>
      <c r="BV1023">
        <v>46139</v>
      </c>
      <c r="BW1023">
        <v>46139</v>
      </c>
      <c r="BX1023" t="s">
        <v>5638</v>
      </c>
      <c r="BY1023" t="s">
        <v>113</v>
      </c>
      <c r="BZ1023" t="s">
        <v>113</v>
      </c>
      <c r="CI1023" t="s">
        <v>113</v>
      </c>
      <c r="CJ1023" t="s">
        <v>113</v>
      </c>
      <c r="CK1023" t="s">
        <v>113</v>
      </c>
      <c r="CN1023" t="s">
        <v>113</v>
      </c>
      <c r="CO1023" t="s">
        <v>113</v>
      </c>
      <c r="CP1023" t="s">
        <v>113</v>
      </c>
      <c r="CQ1023" t="s">
        <v>113</v>
      </c>
      <c r="CR1023" t="s">
        <v>188</v>
      </c>
      <c r="CS1023">
        <v>46107</v>
      </c>
      <c r="CT1023" t="s">
        <v>189</v>
      </c>
      <c r="CU1023" t="s">
        <v>113</v>
      </c>
      <c r="CV1023" t="s">
        <v>113</v>
      </c>
      <c r="CW1023" t="s">
        <v>113</v>
      </c>
      <c r="CX1023" t="s">
        <v>113</v>
      </c>
      <c r="CY1023" t="s">
        <v>3834</v>
      </c>
      <c r="CZ1023" t="s">
        <v>153</v>
      </c>
    </row>
    <row r="1024" spans="1:104" x14ac:dyDescent="0.3">
      <c r="A1024" t="s">
        <v>5639</v>
      </c>
      <c r="B1024" t="s">
        <v>5640</v>
      </c>
      <c r="C1024" t="s">
        <v>124</v>
      </c>
      <c r="D1024" t="s">
        <v>108</v>
      </c>
      <c r="E1024" t="s">
        <v>5641</v>
      </c>
      <c r="F1024" t="s">
        <v>5641</v>
      </c>
      <c r="G1024" t="s">
        <v>133</v>
      </c>
      <c r="I1024" t="s">
        <v>5642</v>
      </c>
      <c r="J1024" t="s">
        <v>5220</v>
      </c>
      <c r="K1024" t="s">
        <v>161</v>
      </c>
      <c r="L1024" t="s">
        <v>5643</v>
      </c>
      <c r="M1024" t="s">
        <v>115</v>
      </c>
      <c r="N1024">
        <v>4</v>
      </c>
      <c r="O1024" t="s">
        <v>5644</v>
      </c>
      <c r="P1024">
        <v>46027</v>
      </c>
      <c r="Q1024" t="s">
        <v>140</v>
      </c>
      <c r="R1024">
        <v>46028</v>
      </c>
      <c r="S1024" t="s">
        <v>252</v>
      </c>
      <c r="T1024" t="s">
        <v>2744</v>
      </c>
      <c r="U1024" t="s">
        <v>112</v>
      </c>
      <c r="V1024" t="s">
        <v>21</v>
      </c>
      <c r="W1024" t="s">
        <v>144</v>
      </c>
      <c r="X1024" t="s">
        <v>144</v>
      </c>
      <c r="Y1024" t="s">
        <v>144</v>
      </c>
      <c r="Z1024" t="s">
        <v>144</v>
      </c>
      <c r="AA1024" t="s">
        <v>312</v>
      </c>
      <c r="AB1024" t="s">
        <v>180</v>
      </c>
      <c r="AC1024" t="s">
        <v>146</v>
      </c>
      <c r="AD1024" t="s">
        <v>181</v>
      </c>
      <c r="AE1024">
        <v>46038</v>
      </c>
      <c r="AF1024">
        <v>46038</v>
      </c>
      <c r="AG1024">
        <v>46038</v>
      </c>
      <c r="AH1024">
        <v>46039</v>
      </c>
      <c r="AI1024">
        <v>46039</v>
      </c>
      <c r="AJ1024">
        <v>46039</v>
      </c>
      <c r="AK1024">
        <v>46045</v>
      </c>
      <c r="AL1024">
        <v>46045</v>
      </c>
      <c r="AM1024">
        <v>46045</v>
      </c>
      <c r="AN1024">
        <v>46048</v>
      </c>
      <c r="AO1024">
        <v>46048</v>
      </c>
      <c r="AP1024">
        <v>46048</v>
      </c>
      <c r="AT1024">
        <v>46035</v>
      </c>
      <c r="AU1024">
        <v>46035</v>
      </c>
      <c r="AV1024">
        <v>46035</v>
      </c>
      <c r="AW1024">
        <v>46035</v>
      </c>
      <c r="AX1024">
        <v>46035</v>
      </c>
      <c r="AY1024">
        <v>46035</v>
      </c>
      <c r="AZ1024">
        <v>46048</v>
      </c>
      <c r="BA1024">
        <v>46048</v>
      </c>
      <c r="BB1024">
        <v>46048</v>
      </c>
      <c r="BC1024">
        <v>46036</v>
      </c>
      <c r="BD1024">
        <v>46036</v>
      </c>
      <c r="BE1024">
        <v>46036</v>
      </c>
      <c r="BF1024" t="s">
        <v>5645</v>
      </c>
      <c r="BG1024">
        <v>46045</v>
      </c>
      <c r="BH1024">
        <v>46045</v>
      </c>
      <c r="BI1024">
        <v>46045</v>
      </c>
      <c r="BJ1024" t="s">
        <v>180</v>
      </c>
      <c r="BK1024">
        <v>70</v>
      </c>
      <c r="BL1024">
        <v>46052</v>
      </c>
      <c r="BM1024">
        <v>46052</v>
      </c>
      <c r="BN1024">
        <v>46052</v>
      </c>
      <c r="BO1024">
        <v>46055</v>
      </c>
      <c r="BP1024">
        <v>46055</v>
      </c>
      <c r="BQ1024">
        <v>46055</v>
      </c>
      <c r="BR1024">
        <v>46066</v>
      </c>
      <c r="BS1024">
        <v>46066</v>
      </c>
      <c r="BT1024">
        <v>46066</v>
      </c>
      <c r="BU1024">
        <v>46065</v>
      </c>
      <c r="BV1024">
        <v>46063</v>
      </c>
      <c r="BW1024">
        <v>46063</v>
      </c>
      <c r="BX1024" t="s">
        <v>5646</v>
      </c>
      <c r="CJ1024">
        <v>46061</v>
      </c>
      <c r="CK1024">
        <v>46061</v>
      </c>
      <c r="CN1024" t="s">
        <v>113</v>
      </c>
      <c r="CO1024" t="s">
        <v>113</v>
      </c>
      <c r="CP1024" t="s">
        <v>113</v>
      </c>
      <c r="CQ1024" t="s">
        <v>113</v>
      </c>
      <c r="CR1024" t="s">
        <v>119</v>
      </c>
      <c r="CS1024">
        <v>46027</v>
      </c>
      <c r="CT1024" t="s">
        <v>151</v>
      </c>
      <c r="CU1024" t="s">
        <v>113</v>
      </c>
      <c r="CV1024" t="s">
        <v>113</v>
      </c>
      <c r="CW1024" t="s">
        <v>113</v>
      </c>
      <c r="CX1024" t="s">
        <v>113</v>
      </c>
      <c r="CY1024" t="s">
        <v>183</v>
      </c>
      <c r="CZ1024" t="s">
        <v>153</v>
      </c>
    </row>
    <row r="1025" spans="1:104" x14ac:dyDescent="0.3">
      <c r="A1025" t="s">
        <v>5647</v>
      </c>
      <c r="B1025" t="s">
        <v>5648</v>
      </c>
      <c r="C1025" t="s">
        <v>2963</v>
      </c>
      <c r="D1025" t="s">
        <v>108</v>
      </c>
      <c r="E1025" t="s">
        <v>5649</v>
      </c>
      <c r="F1025" t="s">
        <v>5650</v>
      </c>
      <c r="G1025" t="s">
        <v>133</v>
      </c>
      <c r="I1025" t="s">
        <v>5651</v>
      </c>
      <c r="J1025" t="s">
        <v>5019</v>
      </c>
      <c r="K1025" t="s">
        <v>113</v>
      </c>
      <c r="L1025" t="s">
        <v>5652</v>
      </c>
      <c r="M1025" t="s">
        <v>115</v>
      </c>
      <c r="P1025" t="s">
        <v>113</v>
      </c>
      <c r="Q1025" t="s">
        <v>116</v>
      </c>
      <c r="S1025" t="s">
        <v>117</v>
      </c>
      <c r="T1025" t="s">
        <v>113</v>
      </c>
      <c r="U1025" t="s">
        <v>113</v>
      </c>
      <c r="AD1025" t="s">
        <v>113</v>
      </c>
      <c r="AG1025" t="s">
        <v>119</v>
      </c>
      <c r="AI1025" t="s">
        <v>119</v>
      </c>
      <c r="AJ1025" t="s">
        <v>119</v>
      </c>
      <c r="BK1025" t="s">
        <v>5385</v>
      </c>
      <c r="CN1025" t="s">
        <v>113</v>
      </c>
      <c r="CO1025" t="s">
        <v>113</v>
      </c>
      <c r="CP1025" t="s">
        <v>113</v>
      </c>
      <c r="CQ1025" t="s">
        <v>113</v>
      </c>
      <c r="CR1025" t="s">
        <v>113</v>
      </c>
      <c r="CS1025" t="s">
        <v>113</v>
      </c>
      <c r="CT1025" t="s">
        <v>113</v>
      </c>
      <c r="CU1025" t="s">
        <v>113</v>
      </c>
      <c r="CV1025" t="s">
        <v>113</v>
      </c>
      <c r="CW1025" t="s">
        <v>113</v>
      </c>
      <c r="CX1025" t="s">
        <v>113</v>
      </c>
      <c r="CY1025" t="s">
        <v>119</v>
      </c>
      <c r="CZ1025" t="s">
        <v>121</v>
      </c>
    </row>
    <row r="1026" spans="1:104" x14ac:dyDescent="0.3">
      <c r="A1026" t="s">
        <v>5653</v>
      </c>
      <c r="B1026" t="s">
        <v>5654</v>
      </c>
      <c r="C1026" t="s">
        <v>213</v>
      </c>
      <c r="D1026" t="s">
        <v>108</v>
      </c>
      <c r="F1026" t="s">
        <v>5655</v>
      </c>
      <c r="G1026" t="s">
        <v>133</v>
      </c>
      <c r="I1026" t="s">
        <v>5656</v>
      </c>
      <c r="J1026" t="s">
        <v>1123</v>
      </c>
      <c r="K1026" t="s">
        <v>161</v>
      </c>
      <c r="L1026" t="s">
        <v>5657</v>
      </c>
      <c r="M1026" t="s">
        <v>115</v>
      </c>
      <c r="N1026">
        <v>1</v>
      </c>
      <c r="P1026">
        <v>46161</v>
      </c>
      <c r="Q1026" t="s">
        <v>140</v>
      </c>
      <c r="R1026">
        <v>46162</v>
      </c>
      <c r="S1026" t="s">
        <v>141</v>
      </c>
      <c r="T1026" t="s">
        <v>142</v>
      </c>
      <c r="U1026" t="s">
        <v>112</v>
      </c>
      <c r="V1026" t="s">
        <v>143</v>
      </c>
      <c r="W1026" t="s">
        <v>144</v>
      </c>
      <c r="X1026" t="s">
        <v>144</v>
      </c>
      <c r="Y1026" t="s">
        <v>144</v>
      </c>
      <c r="Z1026" t="s">
        <v>144</v>
      </c>
      <c r="AA1026" t="s">
        <v>144</v>
      </c>
      <c r="AB1026" t="s">
        <v>180</v>
      </c>
      <c r="AC1026" t="s">
        <v>146</v>
      </c>
      <c r="AD1026" t="s">
        <v>181</v>
      </c>
      <c r="AE1026">
        <v>46170</v>
      </c>
      <c r="AF1026">
        <v>46171</v>
      </c>
      <c r="AG1026">
        <v>46171</v>
      </c>
      <c r="AH1026">
        <v>46172</v>
      </c>
      <c r="AI1026">
        <v>46173</v>
      </c>
      <c r="AJ1026">
        <v>46173</v>
      </c>
      <c r="AK1026">
        <v>46183</v>
      </c>
      <c r="AL1026">
        <v>46183</v>
      </c>
      <c r="AM1026">
        <v>46183</v>
      </c>
      <c r="AN1026">
        <v>46185</v>
      </c>
      <c r="AO1026">
        <v>46185</v>
      </c>
      <c r="AP1026">
        <v>46185</v>
      </c>
      <c r="AT1026">
        <v>46169</v>
      </c>
      <c r="AU1026">
        <v>46169</v>
      </c>
      <c r="AV1026">
        <v>46169</v>
      </c>
      <c r="AW1026">
        <v>46169</v>
      </c>
      <c r="AX1026">
        <v>46169</v>
      </c>
      <c r="AY1026">
        <v>46169</v>
      </c>
      <c r="AZ1026">
        <v>46183</v>
      </c>
      <c r="BA1026">
        <v>46183</v>
      </c>
      <c r="BB1026">
        <v>46183</v>
      </c>
      <c r="BC1026">
        <v>46170</v>
      </c>
      <c r="BD1026">
        <v>46170</v>
      </c>
      <c r="BE1026">
        <v>46170</v>
      </c>
      <c r="BF1026" t="s">
        <v>149</v>
      </c>
      <c r="BG1026">
        <v>46177</v>
      </c>
      <c r="BH1026">
        <v>46175</v>
      </c>
      <c r="BI1026">
        <v>46175</v>
      </c>
      <c r="BJ1026" t="s">
        <v>180</v>
      </c>
      <c r="BK1026">
        <v>50</v>
      </c>
      <c r="BL1026">
        <v>46185</v>
      </c>
      <c r="BM1026">
        <v>46186</v>
      </c>
      <c r="BN1026">
        <v>46186</v>
      </c>
      <c r="BO1026">
        <v>46188</v>
      </c>
      <c r="BP1026">
        <v>46189</v>
      </c>
      <c r="BQ1026">
        <v>46189</v>
      </c>
      <c r="BR1026">
        <v>46196</v>
      </c>
      <c r="BS1026">
        <v>46199</v>
      </c>
      <c r="BT1026">
        <v>46199</v>
      </c>
      <c r="BU1026">
        <v>46194</v>
      </c>
      <c r="BV1026">
        <v>46191</v>
      </c>
      <c r="BW1026">
        <v>46191</v>
      </c>
      <c r="BX1026" t="s">
        <v>5658</v>
      </c>
      <c r="CN1026" t="s">
        <v>113</v>
      </c>
      <c r="CO1026" t="s">
        <v>113</v>
      </c>
      <c r="CP1026" t="s">
        <v>113</v>
      </c>
      <c r="CQ1026" t="s">
        <v>113</v>
      </c>
      <c r="CR1026">
        <v>46166</v>
      </c>
      <c r="CS1026">
        <v>46160</v>
      </c>
      <c r="CT1026" t="s">
        <v>151</v>
      </c>
      <c r="CU1026" t="s">
        <v>113</v>
      </c>
      <c r="CV1026" t="s">
        <v>113</v>
      </c>
      <c r="CW1026" t="s">
        <v>113</v>
      </c>
      <c r="CX1026" t="s">
        <v>113</v>
      </c>
      <c r="CY1026" t="s">
        <v>183</v>
      </c>
      <c r="CZ1026" t="s">
        <v>153</v>
      </c>
    </row>
    <row r="1027" spans="1:104" x14ac:dyDescent="0.3">
      <c r="A1027" t="s">
        <v>5659</v>
      </c>
      <c r="B1027" t="s">
        <v>5660</v>
      </c>
      <c r="C1027" t="s">
        <v>107</v>
      </c>
      <c r="D1027" t="s">
        <v>108</v>
      </c>
      <c r="E1027" t="s">
        <v>5661</v>
      </c>
      <c r="F1027" t="s">
        <v>5662</v>
      </c>
      <c r="G1027" t="s">
        <v>133</v>
      </c>
      <c r="I1027" t="s">
        <v>5663</v>
      </c>
      <c r="J1027" t="s">
        <v>5158</v>
      </c>
      <c r="K1027" t="s">
        <v>113</v>
      </c>
      <c r="L1027" t="s">
        <v>5664</v>
      </c>
      <c r="M1027" t="s">
        <v>115</v>
      </c>
      <c r="P1027" t="s">
        <v>113</v>
      </c>
      <c r="Q1027" t="s">
        <v>116</v>
      </c>
      <c r="S1027" t="s">
        <v>117</v>
      </c>
      <c r="T1027" t="s">
        <v>113</v>
      </c>
      <c r="U1027" t="s">
        <v>113</v>
      </c>
      <c r="AB1027" t="s">
        <v>167</v>
      </c>
      <c r="AD1027" t="s">
        <v>113</v>
      </c>
      <c r="AF1027" t="s">
        <v>119</v>
      </c>
      <c r="AG1027" t="s">
        <v>119</v>
      </c>
      <c r="AJ1027" t="s">
        <v>119</v>
      </c>
      <c r="BF1027" t="s">
        <v>149</v>
      </c>
      <c r="BK1027" t="s">
        <v>889</v>
      </c>
      <c r="CN1027" t="s">
        <v>113</v>
      </c>
      <c r="CO1027" t="s">
        <v>113</v>
      </c>
      <c r="CP1027" t="s">
        <v>113</v>
      </c>
      <c r="CQ1027" t="s">
        <v>113</v>
      </c>
      <c r="CR1027" t="s">
        <v>113</v>
      </c>
      <c r="CS1027" t="s">
        <v>113</v>
      </c>
      <c r="CT1027" t="s">
        <v>113</v>
      </c>
      <c r="CU1027" t="s">
        <v>113</v>
      </c>
      <c r="CV1027" t="s">
        <v>113</v>
      </c>
      <c r="CW1027" t="s">
        <v>113</v>
      </c>
      <c r="CX1027" t="s">
        <v>113</v>
      </c>
      <c r="CY1027" t="s">
        <v>119</v>
      </c>
      <c r="CZ1027" t="s">
        <v>121</v>
      </c>
    </row>
    <row r="1028" spans="1:104" x14ac:dyDescent="0.3">
      <c r="A1028" t="s">
        <v>5665</v>
      </c>
      <c r="B1028" t="s">
        <v>5666</v>
      </c>
      <c r="C1028" t="s">
        <v>107</v>
      </c>
      <c r="D1028" t="s">
        <v>108</v>
      </c>
      <c r="F1028" t="s">
        <v>5667</v>
      </c>
      <c r="G1028" t="s">
        <v>133</v>
      </c>
      <c r="I1028" t="s">
        <v>5668</v>
      </c>
      <c r="J1028" t="s">
        <v>5220</v>
      </c>
      <c r="K1028" t="s">
        <v>161</v>
      </c>
      <c r="L1028" t="s">
        <v>5221</v>
      </c>
      <c r="M1028" t="s">
        <v>115</v>
      </c>
      <c r="P1028">
        <v>46114</v>
      </c>
      <c r="Q1028" t="s">
        <v>140</v>
      </c>
      <c r="R1028">
        <v>46118</v>
      </c>
      <c r="S1028" t="s">
        <v>252</v>
      </c>
      <c r="T1028" t="s">
        <v>1422</v>
      </c>
      <c r="U1028" t="s">
        <v>112</v>
      </c>
      <c r="V1028" t="s">
        <v>143</v>
      </c>
      <c r="W1028" t="s">
        <v>144</v>
      </c>
      <c r="X1028" t="s">
        <v>144</v>
      </c>
      <c r="Y1028" t="s">
        <v>144</v>
      </c>
      <c r="Z1028" t="s">
        <v>144</v>
      </c>
      <c r="AB1028" t="s">
        <v>1322</v>
      </c>
      <c r="AC1028" t="s">
        <v>146</v>
      </c>
      <c r="AD1028" t="s">
        <v>376</v>
      </c>
      <c r="AE1028">
        <v>46122</v>
      </c>
      <c r="AF1028">
        <v>46122</v>
      </c>
      <c r="AG1028">
        <v>46122</v>
      </c>
      <c r="AH1028">
        <v>46125</v>
      </c>
      <c r="AI1028">
        <v>46125</v>
      </c>
      <c r="AJ1028">
        <v>46125</v>
      </c>
      <c r="AK1028">
        <v>46134</v>
      </c>
      <c r="AL1028">
        <v>46134</v>
      </c>
      <c r="AM1028">
        <v>46134</v>
      </c>
      <c r="AN1028">
        <v>46147</v>
      </c>
      <c r="AO1028">
        <v>46147</v>
      </c>
      <c r="AP1028">
        <v>46147</v>
      </c>
      <c r="AQ1028" t="s">
        <v>286</v>
      </c>
      <c r="AR1028" t="s">
        <v>113</v>
      </c>
      <c r="AS1028" t="s">
        <v>113</v>
      </c>
      <c r="AT1028">
        <v>46120</v>
      </c>
      <c r="AU1028">
        <v>46120</v>
      </c>
      <c r="AV1028">
        <v>46120</v>
      </c>
      <c r="AW1028">
        <v>46120</v>
      </c>
      <c r="AX1028">
        <v>46120</v>
      </c>
      <c r="AY1028">
        <v>46120</v>
      </c>
      <c r="AZ1028">
        <v>46132</v>
      </c>
      <c r="BA1028">
        <v>46146</v>
      </c>
      <c r="BB1028">
        <v>46146</v>
      </c>
      <c r="BC1028">
        <v>46121</v>
      </c>
      <c r="BD1028">
        <v>46121</v>
      </c>
      <c r="BE1028">
        <v>46121</v>
      </c>
      <c r="BF1028" t="s">
        <v>395</v>
      </c>
      <c r="BG1028">
        <v>46139</v>
      </c>
      <c r="BH1028">
        <v>46139</v>
      </c>
      <c r="BI1028">
        <v>46139</v>
      </c>
      <c r="BJ1028" t="s">
        <v>1391</v>
      </c>
      <c r="BK1028">
        <v>70</v>
      </c>
      <c r="BL1028">
        <v>46148</v>
      </c>
      <c r="BM1028">
        <v>46151</v>
      </c>
      <c r="BN1028">
        <v>46151</v>
      </c>
      <c r="BO1028">
        <v>46150</v>
      </c>
      <c r="BP1028">
        <v>46156</v>
      </c>
      <c r="BQ1028">
        <v>46156</v>
      </c>
      <c r="BR1028">
        <v>46153</v>
      </c>
      <c r="BS1028">
        <v>46162</v>
      </c>
      <c r="BT1028">
        <v>46162</v>
      </c>
      <c r="BU1028">
        <v>46141</v>
      </c>
      <c r="BV1028">
        <v>46162</v>
      </c>
      <c r="BW1028">
        <v>46162</v>
      </c>
      <c r="BX1028" t="s">
        <v>4791</v>
      </c>
      <c r="BY1028" t="s">
        <v>113</v>
      </c>
      <c r="BZ1028" t="s">
        <v>113</v>
      </c>
      <c r="CI1028" t="s">
        <v>113</v>
      </c>
      <c r="CJ1028" t="s">
        <v>113</v>
      </c>
      <c r="CK1028" t="s">
        <v>113</v>
      </c>
      <c r="CN1028" t="s">
        <v>113</v>
      </c>
      <c r="CO1028" t="s">
        <v>113</v>
      </c>
      <c r="CP1028" t="s">
        <v>113</v>
      </c>
      <c r="CQ1028" t="s">
        <v>113</v>
      </c>
      <c r="CR1028" t="s">
        <v>119</v>
      </c>
      <c r="CS1028">
        <v>46118</v>
      </c>
      <c r="CT1028" t="s">
        <v>151</v>
      </c>
      <c r="CU1028" t="s">
        <v>113</v>
      </c>
      <c r="CV1028" t="s">
        <v>113</v>
      </c>
      <c r="CW1028" t="s">
        <v>113</v>
      </c>
      <c r="CX1028" t="s">
        <v>113</v>
      </c>
      <c r="CY1028" t="s">
        <v>3834</v>
      </c>
      <c r="CZ1028" t="s">
        <v>153</v>
      </c>
    </row>
    <row r="1029" spans="1:104" x14ac:dyDescent="0.3">
      <c r="A1029" t="s">
        <v>5669</v>
      </c>
      <c r="B1029" t="s">
        <v>5670</v>
      </c>
      <c r="C1029" t="s">
        <v>107</v>
      </c>
      <c r="D1029" t="s">
        <v>108</v>
      </c>
      <c r="F1029" t="s">
        <v>5671</v>
      </c>
      <c r="G1029" t="s">
        <v>133</v>
      </c>
      <c r="I1029" t="s">
        <v>5672</v>
      </c>
      <c r="J1029" t="s">
        <v>5158</v>
      </c>
      <c r="K1029" t="s">
        <v>113</v>
      </c>
      <c r="L1029" t="s">
        <v>5673</v>
      </c>
      <c r="M1029" t="s">
        <v>115</v>
      </c>
      <c r="P1029" t="s">
        <v>113</v>
      </c>
      <c r="Q1029" t="s">
        <v>116</v>
      </c>
      <c r="S1029" t="s">
        <v>117</v>
      </c>
      <c r="T1029" t="s">
        <v>113</v>
      </c>
      <c r="U1029" t="s">
        <v>113</v>
      </c>
      <c r="AD1029" t="s">
        <v>113</v>
      </c>
      <c r="AF1029" t="s">
        <v>119</v>
      </c>
      <c r="AG1029" t="s">
        <v>119</v>
      </c>
      <c r="AJ1029" t="s">
        <v>119</v>
      </c>
      <c r="BF1029" t="s">
        <v>149</v>
      </c>
      <c r="BK1029" t="s">
        <v>889</v>
      </c>
      <c r="CN1029" t="s">
        <v>113</v>
      </c>
      <c r="CO1029" t="s">
        <v>113</v>
      </c>
      <c r="CP1029" t="s">
        <v>113</v>
      </c>
      <c r="CQ1029" t="s">
        <v>113</v>
      </c>
      <c r="CR1029" t="s">
        <v>113</v>
      </c>
      <c r="CS1029" t="s">
        <v>113</v>
      </c>
      <c r="CT1029" t="s">
        <v>113</v>
      </c>
      <c r="CU1029" t="s">
        <v>113</v>
      </c>
      <c r="CV1029" t="s">
        <v>113</v>
      </c>
      <c r="CW1029" t="s">
        <v>113</v>
      </c>
      <c r="CX1029" t="s">
        <v>113</v>
      </c>
      <c r="CY1029" t="s">
        <v>119</v>
      </c>
      <c r="CZ1029" t="s">
        <v>121</v>
      </c>
    </row>
    <row r="1030" spans="1:104" x14ac:dyDescent="0.3">
      <c r="A1030" t="s">
        <v>5674</v>
      </c>
      <c r="B1030" t="s">
        <v>5675</v>
      </c>
      <c r="C1030" t="s">
        <v>107</v>
      </c>
      <c r="D1030" t="s">
        <v>108</v>
      </c>
      <c r="F1030" t="s">
        <v>5676</v>
      </c>
      <c r="G1030" t="s">
        <v>133</v>
      </c>
      <c r="I1030" t="s">
        <v>5677</v>
      </c>
      <c r="J1030" t="s">
        <v>5158</v>
      </c>
      <c r="K1030" t="s">
        <v>113</v>
      </c>
      <c r="L1030" t="s">
        <v>5673</v>
      </c>
      <c r="M1030" t="s">
        <v>115</v>
      </c>
      <c r="P1030" t="s">
        <v>113</v>
      </c>
      <c r="Q1030" t="s">
        <v>116</v>
      </c>
      <c r="S1030" t="s">
        <v>117</v>
      </c>
      <c r="T1030" t="s">
        <v>113</v>
      </c>
      <c r="U1030" t="s">
        <v>113</v>
      </c>
      <c r="AD1030" t="s">
        <v>113</v>
      </c>
      <c r="AF1030" t="s">
        <v>119</v>
      </c>
      <c r="AG1030" t="s">
        <v>119</v>
      </c>
      <c r="AJ1030" t="s">
        <v>119</v>
      </c>
      <c r="BF1030" t="s">
        <v>149</v>
      </c>
      <c r="BK1030" t="s">
        <v>889</v>
      </c>
      <c r="CN1030" t="s">
        <v>113</v>
      </c>
      <c r="CO1030" t="s">
        <v>113</v>
      </c>
      <c r="CP1030" t="s">
        <v>113</v>
      </c>
      <c r="CQ1030" t="s">
        <v>113</v>
      </c>
      <c r="CR1030" t="s">
        <v>113</v>
      </c>
      <c r="CS1030" t="s">
        <v>113</v>
      </c>
      <c r="CT1030" t="s">
        <v>113</v>
      </c>
      <c r="CU1030" t="s">
        <v>113</v>
      </c>
      <c r="CV1030" t="s">
        <v>113</v>
      </c>
      <c r="CW1030" t="s">
        <v>113</v>
      </c>
      <c r="CX1030" t="s">
        <v>113</v>
      </c>
      <c r="CY1030" t="s">
        <v>119</v>
      </c>
      <c r="CZ1030" t="s">
        <v>121</v>
      </c>
    </row>
    <row r="1031" spans="1:104" x14ac:dyDescent="0.3">
      <c r="A1031" t="s">
        <v>5678</v>
      </c>
      <c r="B1031" t="s">
        <v>5679</v>
      </c>
      <c r="D1031" t="s">
        <v>108</v>
      </c>
      <c r="F1031" t="s">
        <v>5680</v>
      </c>
      <c r="G1031" t="s">
        <v>133</v>
      </c>
      <c r="I1031" t="s">
        <v>5186</v>
      </c>
      <c r="J1031" t="s">
        <v>5187</v>
      </c>
      <c r="K1031" t="s">
        <v>161</v>
      </c>
      <c r="L1031" t="s">
        <v>5681</v>
      </c>
      <c r="M1031" t="s">
        <v>115</v>
      </c>
      <c r="P1031" t="s">
        <v>113</v>
      </c>
      <c r="Q1031" t="s">
        <v>116</v>
      </c>
      <c r="S1031" t="s">
        <v>117</v>
      </c>
      <c r="T1031" t="s">
        <v>113</v>
      </c>
      <c r="AD1031" t="s">
        <v>113</v>
      </c>
      <c r="AF1031" t="s">
        <v>119</v>
      </c>
      <c r="AG1031" t="s">
        <v>119</v>
      </c>
      <c r="AJ1031" t="s">
        <v>119</v>
      </c>
      <c r="BK1031">
        <v>50</v>
      </c>
      <c r="BP1031">
        <v>3</v>
      </c>
      <c r="CN1031" t="s">
        <v>113</v>
      </c>
      <c r="CO1031" t="s">
        <v>113</v>
      </c>
      <c r="CP1031" t="s">
        <v>113</v>
      </c>
      <c r="CQ1031" t="s">
        <v>113</v>
      </c>
      <c r="CR1031" t="s">
        <v>113</v>
      </c>
      <c r="CS1031" t="s">
        <v>113</v>
      </c>
      <c r="CT1031" t="s">
        <v>113</v>
      </c>
      <c r="CU1031" t="s">
        <v>113</v>
      </c>
      <c r="CV1031" t="s">
        <v>113</v>
      </c>
      <c r="CW1031" t="s">
        <v>113</v>
      </c>
      <c r="CX1031" t="s">
        <v>113</v>
      </c>
      <c r="CY1031" t="s">
        <v>119</v>
      </c>
      <c r="CZ1031" t="s">
        <v>121</v>
      </c>
    </row>
    <row r="1032" spans="1:104" x14ac:dyDescent="0.3">
      <c r="A1032" t="s">
        <v>5682</v>
      </c>
      <c r="B1032" t="s">
        <v>5683</v>
      </c>
      <c r="D1032" t="s">
        <v>108</v>
      </c>
      <c r="F1032" t="s">
        <v>5684</v>
      </c>
      <c r="G1032" t="s">
        <v>133</v>
      </c>
      <c r="I1032" t="s">
        <v>5186</v>
      </c>
      <c r="J1032" t="s">
        <v>5187</v>
      </c>
      <c r="K1032" t="s">
        <v>161</v>
      </c>
      <c r="L1032" t="s">
        <v>5681</v>
      </c>
      <c r="M1032" t="s">
        <v>115</v>
      </c>
      <c r="P1032" t="s">
        <v>113</v>
      </c>
      <c r="Q1032" t="s">
        <v>116</v>
      </c>
      <c r="S1032" t="s">
        <v>117</v>
      </c>
      <c r="T1032" t="s">
        <v>113</v>
      </c>
      <c r="AD1032" t="s">
        <v>113</v>
      </c>
      <c r="AF1032" t="s">
        <v>119</v>
      </c>
      <c r="AG1032" t="s">
        <v>119</v>
      </c>
      <c r="AJ1032" t="s">
        <v>119</v>
      </c>
      <c r="BK1032">
        <v>50</v>
      </c>
      <c r="BP1032">
        <v>3</v>
      </c>
      <c r="CN1032" t="s">
        <v>113</v>
      </c>
      <c r="CO1032" t="s">
        <v>113</v>
      </c>
      <c r="CP1032" t="s">
        <v>113</v>
      </c>
      <c r="CQ1032" t="s">
        <v>113</v>
      </c>
      <c r="CR1032" t="s">
        <v>113</v>
      </c>
      <c r="CS1032" t="s">
        <v>113</v>
      </c>
      <c r="CT1032" t="s">
        <v>113</v>
      </c>
      <c r="CU1032" t="s">
        <v>113</v>
      </c>
      <c r="CV1032" t="s">
        <v>113</v>
      </c>
      <c r="CW1032" t="s">
        <v>113</v>
      </c>
      <c r="CX1032" t="s">
        <v>113</v>
      </c>
      <c r="CY1032" t="s">
        <v>119</v>
      </c>
      <c r="CZ1032" t="s">
        <v>121</v>
      </c>
    </row>
    <row r="1033" spans="1:104" x14ac:dyDescent="0.3">
      <c r="A1033" t="s">
        <v>5685</v>
      </c>
      <c r="B1033" t="s">
        <v>5686</v>
      </c>
      <c r="D1033" t="s">
        <v>108</v>
      </c>
      <c r="F1033" t="s">
        <v>5687</v>
      </c>
      <c r="G1033" t="s">
        <v>133</v>
      </c>
      <c r="I1033" t="s">
        <v>5186</v>
      </c>
      <c r="J1033" t="s">
        <v>5187</v>
      </c>
      <c r="K1033" t="s">
        <v>161</v>
      </c>
      <c r="L1033" t="s">
        <v>5681</v>
      </c>
      <c r="M1033" t="s">
        <v>115</v>
      </c>
      <c r="P1033" t="s">
        <v>113</v>
      </c>
      <c r="Q1033" t="s">
        <v>116</v>
      </c>
      <c r="S1033" t="s">
        <v>117</v>
      </c>
      <c r="T1033" t="s">
        <v>113</v>
      </c>
      <c r="AD1033" t="s">
        <v>113</v>
      </c>
      <c r="AF1033" t="s">
        <v>119</v>
      </c>
      <c r="AG1033" t="s">
        <v>119</v>
      </c>
      <c r="AJ1033" t="s">
        <v>119</v>
      </c>
      <c r="BK1033">
        <v>50</v>
      </c>
      <c r="BP1033">
        <v>3</v>
      </c>
      <c r="CN1033" t="s">
        <v>113</v>
      </c>
      <c r="CO1033" t="s">
        <v>113</v>
      </c>
      <c r="CP1033" t="s">
        <v>113</v>
      </c>
      <c r="CQ1033" t="s">
        <v>113</v>
      </c>
      <c r="CR1033" t="s">
        <v>113</v>
      </c>
      <c r="CS1033" t="s">
        <v>113</v>
      </c>
      <c r="CT1033" t="s">
        <v>113</v>
      </c>
      <c r="CU1033" t="s">
        <v>113</v>
      </c>
      <c r="CV1033" t="s">
        <v>113</v>
      </c>
      <c r="CW1033" t="s">
        <v>113</v>
      </c>
      <c r="CX1033" t="s">
        <v>113</v>
      </c>
      <c r="CY1033" t="s">
        <v>119</v>
      </c>
      <c r="CZ1033" t="s">
        <v>121</v>
      </c>
    </row>
    <row r="1034" spans="1:104" x14ac:dyDescent="0.3">
      <c r="A1034" t="s">
        <v>5688</v>
      </c>
      <c r="B1034" t="s">
        <v>5689</v>
      </c>
      <c r="D1034" t="s">
        <v>108</v>
      </c>
      <c r="F1034" t="s">
        <v>5690</v>
      </c>
      <c r="G1034" t="s">
        <v>133</v>
      </c>
      <c r="I1034" t="s">
        <v>5186</v>
      </c>
      <c r="J1034" t="s">
        <v>5187</v>
      </c>
      <c r="K1034" t="s">
        <v>161</v>
      </c>
      <c r="L1034" t="s">
        <v>5681</v>
      </c>
      <c r="M1034" t="s">
        <v>115</v>
      </c>
      <c r="P1034" t="s">
        <v>113</v>
      </c>
      <c r="Q1034" t="s">
        <v>116</v>
      </c>
      <c r="S1034" t="s">
        <v>117</v>
      </c>
      <c r="T1034" t="s">
        <v>113</v>
      </c>
      <c r="AD1034" t="s">
        <v>113</v>
      </c>
      <c r="AF1034" t="s">
        <v>119</v>
      </c>
      <c r="AG1034" t="s">
        <v>119</v>
      </c>
      <c r="AJ1034" t="s">
        <v>119</v>
      </c>
      <c r="BK1034">
        <v>30</v>
      </c>
      <c r="BP1034">
        <v>3</v>
      </c>
      <c r="CN1034" t="s">
        <v>113</v>
      </c>
      <c r="CO1034" t="s">
        <v>113</v>
      </c>
      <c r="CP1034" t="s">
        <v>113</v>
      </c>
      <c r="CQ1034" t="s">
        <v>113</v>
      </c>
      <c r="CR1034" t="s">
        <v>113</v>
      </c>
      <c r="CS1034" t="s">
        <v>113</v>
      </c>
      <c r="CT1034" t="s">
        <v>113</v>
      </c>
      <c r="CU1034" t="s">
        <v>113</v>
      </c>
      <c r="CV1034" t="s">
        <v>113</v>
      </c>
      <c r="CW1034" t="s">
        <v>113</v>
      </c>
      <c r="CX1034" t="s">
        <v>113</v>
      </c>
      <c r="CY1034" t="s">
        <v>119</v>
      </c>
      <c r="CZ1034" t="s">
        <v>121</v>
      </c>
    </row>
    <row r="1035" spans="1:104" x14ac:dyDescent="0.3">
      <c r="A1035" t="s">
        <v>5691</v>
      </c>
      <c r="B1035" t="s">
        <v>5692</v>
      </c>
      <c r="D1035" t="s">
        <v>108</v>
      </c>
      <c r="F1035" t="s">
        <v>5693</v>
      </c>
      <c r="G1035" t="s">
        <v>133</v>
      </c>
      <c r="I1035" t="s">
        <v>5186</v>
      </c>
      <c r="J1035" t="s">
        <v>5187</v>
      </c>
      <c r="K1035" t="s">
        <v>161</v>
      </c>
      <c r="L1035" t="s">
        <v>5681</v>
      </c>
      <c r="M1035" t="s">
        <v>115</v>
      </c>
      <c r="P1035" t="s">
        <v>113</v>
      </c>
      <c r="Q1035" t="s">
        <v>116</v>
      </c>
      <c r="S1035" t="s">
        <v>117</v>
      </c>
      <c r="T1035" t="s">
        <v>113</v>
      </c>
      <c r="AD1035" t="s">
        <v>113</v>
      </c>
      <c r="AF1035" t="s">
        <v>119</v>
      </c>
      <c r="AG1035" t="s">
        <v>119</v>
      </c>
      <c r="AJ1035" t="s">
        <v>119</v>
      </c>
      <c r="BK1035">
        <v>50</v>
      </c>
      <c r="BP1035">
        <v>3</v>
      </c>
      <c r="CN1035" t="s">
        <v>113</v>
      </c>
      <c r="CO1035" t="s">
        <v>113</v>
      </c>
      <c r="CP1035" t="s">
        <v>113</v>
      </c>
      <c r="CQ1035" t="s">
        <v>113</v>
      </c>
      <c r="CR1035" t="s">
        <v>113</v>
      </c>
      <c r="CS1035" t="s">
        <v>113</v>
      </c>
      <c r="CT1035" t="s">
        <v>113</v>
      </c>
      <c r="CU1035" t="s">
        <v>113</v>
      </c>
      <c r="CV1035" t="s">
        <v>113</v>
      </c>
      <c r="CW1035" t="s">
        <v>113</v>
      </c>
      <c r="CX1035" t="s">
        <v>113</v>
      </c>
      <c r="CY1035" t="s">
        <v>119</v>
      </c>
      <c r="CZ1035" t="s">
        <v>121</v>
      </c>
    </row>
    <row r="1036" spans="1:104" x14ac:dyDescent="0.3">
      <c r="A1036" t="s">
        <v>5694</v>
      </c>
      <c r="B1036" t="s">
        <v>5695</v>
      </c>
      <c r="D1036" t="s">
        <v>108</v>
      </c>
      <c r="F1036" t="s">
        <v>5696</v>
      </c>
      <c r="G1036" t="s">
        <v>133</v>
      </c>
      <c r="I1036" t="s">
        <v>5186</v>
      </c>
      <c r="J1036" t="s">
        <v>5187</v>
      </c>
      <c r="K1036" t="s">
        <v>161</v>
      </c>
      <c r="L1036" t="s">
        <v>5681</v>
      </c>
      <c r="M1036" t="s">
        <v>115</v>
      </c>
      <c r="P1036" t="s">
        <v>113</v>
      </c>
      <c r="Q1036" t="s">
        <v>116</v>
      </c>
      <c r="S1036" t="s">
        <v>117</v>
      </c>
      <c r="T1036" t="s">
        <v>113</v>
      </c>
      <c r="AD1036" t="s">
        <v>113</v>
      </c>
      <c r="AF1036" t="s">
        <v>119</v>
      </c>
      <c r="AG1036" t="s">
        <v>119</v>
      </c>
      <c r="AJ1036" t="s">
        <v>119</v>
      </c>
      <c r="BK1036">
        <v>40</v>
      </c>
      <c r="BP1036">
        <v>3</v>
      </c>
      <c r="CN1036" t="s">
        <v>113</v>
      </c>
      <c r="CO1036" t="s">
        <v>113</v>
      </c>
      <c r="CP1036" t="s">
        <v>113</v>
      </c>
      <c r="CQ1036" t="s">
        <v>113</v>
      </c>
      <c r="CR1036" t="s">
        <v>113</v>
      </c>
      <c r="CS1036" t="s">
        <v>113</v>
      </c>
      <c r="CT1036" t="s">
        <v>113</v>
      </c>
      <c r="CU1036" t="s">
        <v>113</v>
      </c>
      <c r="CV1036" t="s">
        <v>113</v>
      </c>
      <c r="CW1036" t="s">
        <v>113</v>
      </c>
      <c r="CX1036" t="s">
        <v>113</v>
      </c>
      <c r="CY1036" t="s">
        <v>119</v>
      </c>
      <c r="CZ1036" t="s">
        <v>121</v>
      </c>
    </row>
    <row r="1037" spans="1:104" x14ac:dyDescent="0.3">
      <c r="A1037" t="s">
        <v>5697</v>
      </c>
      <c r="B1037" t="s">
        <v>5698</v>
      </c>
      <c r="D1037" t="s">
        <v>108</v>
      </c>
      <c r="F1037" t="s">
        <v>5699</v>
      </c>
      <c r="G1037" t="s">
        <v>133</v>
      </c>
      <c r="I1037" t="s">
        <v>5186</v>
      </c>
      <c r="J1037" t="s">
        <v>5187</v>
      </c>
      <c r="K1037" t="s">
        <v>161</v>
      </c>
      <c r="L1037" t="s">
        <v>5681</v>
      </c>
      <c r="M1037" t="s">
        <v>115</v>
      </c>
      <c r="P1037" t="s">
        <v>113</v>
      </c>
      <c r="Q1037" t="s">
        <v>116</v>
      </c>
      <c r="S1037" t="s">
        <v>117</v>
      </c>
      <c r="T1037" t="s">
        <v>113</v>
      </c>
      <c r="AB1037" t="s">
        <v>180</v>
      </c>
      <c r="AF1037" t="s">
        <v>119</v>
      </c>
      <c r="AG1037" t="s">
        <v>119</v>
      </c>
      <c r="AJ1037" t="s">
        <v>119</v>
      </c>
      <c r="BK1037">
        <v>50</v>
      </c>
      <c r="BP1037">
        <v>3</v>
      </c>
      <c r="CN1037" t="s">
        <v>113</v>
      </c>
      <c r="CO1037" t="s">
        <v>113</v>
      </c>
      <c r="CP1037" t="s">
        <v>113</v>
      </c>
      <c r="CQ1037" t="s">
        <v>113</v>
      </c>
      <c r="CR1037" t="s">
        <v>113</v>
      </c>
      <c r="CS1037" t="s">
        <v>113</v>
      </c>
      <c r="CT1037" t="s">
        <v>113</v>
      </c>
      <c r="CU1037" t="s">
        <v>113</v>
      </c>
      <c r="CV1037" t="s">
        <v>113</v>
      </c>
      <c r="CW1037" t="s">
        <v>113</v>
      </c>
      <c r="CX1037" t="s">
        <v>113</v>
      </c>
      <c r="CY1037" t="s">
        <v>119</v>
      </c>
      <c r="CZ1037" t="s">
        <v>121</v>
      </c>
    </row>
    <row r="1038" spans="1:104" x14ac:dyDescent="0.3">
      <c r="A1038" t="s">
        <v>5700</v>
      </c>
      <c r="B1038" t="s">
        <v>5701</v>
      </c>
      <c r="D1038" t="s">
        <v>108</v>
      </c>
      <c r="F1038" t="s">
        <v>5702</v>
      </c>
      <c r="G1038" t="s">
        <v>133</v>
      </c>
      <c r="I1038" t="s">
        <v>5186</v>
      </c>
      <c r="J1038" t="s">
        <v>5187</v>
      </c>
      <c r="K1038" t="s">
        <v>161</v>
      </c>
      <c r="L1038" t="s">
        <v>5681</v>
      </c>
      <c r="M1038" t="s">
        <v>115</v>
      </c>
      <c r="P1038" t="s">
        <v>113</v>
      </c>
      <c r="Q1038" t="s">
        <v>116</v>
      </c>
      <c r="S1038" t="s">
        <v>117</v>
      </c>
      <c r="T1038" t="s">
        <v>113</v>
      </c>
      <c r="AD1038" t="s">
        <v>113</v>
      </c>
      <c r="AF1038" t="s">
        <v>119</v>
      </c>
      <c r="AG1038" t="s">
        <v>119</v>
      </c>
      <c r="AJ1038" t="s">
        <v>119</v>
      </c>
      <c r="BK1038">
        <v>50</v>
      </c>
      <c r="BP1038">
        <v>3</v>
      </c>
      <c r="CN1038" t="s">
        <v>113</v>
      </c>
      <c r="CO1038" t="s">
        <v>113</v>
      </c>
      <c r="CP1038" t="s">
        <v>113</v>
      </c>
      <c r="CQ1038" t="s">
        <v>113</v>
      </c>
      <c r="CR1038" t="s">
        <v>113</v>
      </c>
      <c r="CS1038" t="s">
        <v>113</v>
      </c>
      <c r="CT1038" t="s">
        <v>113</v>
      </c>
      <c r="CU1038" t="s">
        <v>113</v>
      </c>
      <c r="CV1038" t="s">
        <v>113</v>
      </c>
      <c r="CW1038" t="s">
        <v>113</v>
      </c>
      <c r="CX1038" t="s">
        <v>113</v>
      </c>
      <c r="CY1038" t="s">
        <v>119</v>
      </c>
      <c r="CZ1038" t="s">
        <v>121</v>
      </c>
    </row>
    <row r="1039" spans="1:104" x14ac:dyDescent="0.3">
      <c r="A1039" t="s">
        <v>5703</v>
      </c>
      <c r="B1039" t="s">
        <v>5704</v>
      </c>
      <c r="C1039" t="s">
        <v>107</v>
      </c>
      <c r="D1039" t="s">
        <v>108</v>
      </c>
      <c r="F1039" t="s">
        <v>5705</v>
      </c>
      <c r="G1039" t="s">
        <v>133</v>
      </c>
      <c r="I1039" t="s">
        <v>5706</v>
      </c>
      <c r="J1039" t="s">
        <v>1123</v>
      </c>
      <c r="K1039" t="s">
        <v>161</v>
      </c>
      <c r="L1039" t="s">
        <v>906</v>
      </c>
      <c r="M1039" t="s">
        <v>115</v>
      </c>
      <c r="N1039">
        <v>1</v>
      </c>
      <c r="O1039" t="s">
        <v>5707</v>
      </c>
      <c r="P1039">
        <v>45985</v>
      </c>
      <c r="Q1039" t="s">
        <v>140</v>
      </c>
      <c r="R1039">
        <v>45985</v>
      </c>
      <c r="S1039" t="s">
        <v>141</v>
      </c>
      <c r="T1039" t="s">
        <v>2809</v>
      </c>
      <c r="U1039" t="s">
        <v>112</v>
      </c>
      <c r="V1039" t="s">
        <v>3807</v>
      </c>
      <c r="W1039" t="s">
        <v>144</v>
      </c>
      <c r="X1039" t="s">
        <v>144</v>
      </c>
      <c r="Y1039" t="s">
        <v>144</v>
      </c>
      <c r="Z1039" t="s">
        <v>144</v>
      </c>
      <c r="AA1039" t="s">
        <v>144</v>
      </c>
      <c r="AB1039" t="s">
        <v>180</v>
      </c>
      <c r="AC1039" t="s">
        <v>146</v>
      </c>
      <c r="AD1039" t="s">
        <v>376</v>
      </c>
      <c r="AE1039">
        <v>45992</v>
      </c>
      <c r="AF1039">
        <v>45992</v>
      </c>
      <c r="AG1039">
        <v>45992</v>
      </c>
      <c r="AH1039">
        <v>45993</v>
      </c>
      <c r="AI1039">
        <v>45993</v>
      </c>
      <c r="AJ1039">
        <v>45993</v>
      </c>
      <c r="AK1039">
        <v>46000</v>
      </c>
      <c r="AL1039">
        <v>46000</v>
      </c>
      <c r="AM1039">
        <v>46000</v>
      </c>
      <c r="AN1039">
        <v>46002</v>
      </c>
      <c r="AO1039">
        <v>46002</v>
      </c>
      <c r="AP1039">
        <v>46002</v>
      </c>
      <c r="AQ1039" t="s">
        <v>148</v>
      </c>
      <c r="AT1039">
        <v>46003</v>
      </c>
      <c r="AU1039">
        <v>46003</v>
      </c>
      <c r="AV1039">
        <v>46003</v>
      </c>
      <c r="AW1039">
        <v>46003</v>
      </c>
      <c r="AX1039">
        <v>46003</v>
      </c>
      <c r="AY1039">
        <v>46003</v>
      </c>
      <c r="AZ1039">
        <v>46001</v>
      </c>
      <c r="BA1039">
        <v>46001</v>
      </c>
      <c r="BB1039">
        <v>46001</v>
      </c>
      <c r="BC1039">
        <v>46004</v>
      </c>
      <c r="BD1039">
        <v>46004</v>
      </c>
      <c r="BE1039">
        <v>46004</v>
      </c>
      <c r="BG1039">
        <v>46006</v>
      </c>
      <c r="BH1039">
        <v>46006</v>
      </c>
      <c r="BI1039">
        <v>46006</v>
      </c>
      <c r="BJ1039" t="s">
        <v>1391</v>
      </c>
      <c r="BK1039">
        <v>50</v>
      </c>
      <c r="BL1039">
        <v>46029</v>
      </c>
      <c r="BM1039">
        <v>46029</v>
      </c>
      <c r="BN1039">
        <v>46029</v>
      </c>
      <c r="BO1039">
        <v>46030</v>
      </c>
      <c r="BP1039">
        <v>46030</v>
      </c>
      <c r="BQ1039">
        <v>46030</v>
      </c>
      <c r="BR1039">
        <v>46041</v>
      </c>
      <c r="BS1039">
        <v>46043</v>
      </c>
      <c r="BT1039">
        <v>46043</v>
      </c>
      <c r="BU1039">
        <v>46384</v>
      </c>
      <c r="BV1039">
        <v>46019</v>
      </c>
      <c r="BW1039">
        <v>46019</v>
      </c>
      <c r="BX1039" t="s">
        <v>5708</v>
      </c>
      <c r="CI1039">
        <v>46051</v>
      </c>
      <c r="CJ1039">
        <v>46051</v>
      </c>
      <c r="CN1039" t="s">
        <v>113</v>
      </c>
      <c r="CO1039" t="s">
        <v>113</v>
      </c>
      <c r="CP1039" t="s">
        <v>113</v>
      </c>
      <c r="CQ1039" t="s">
        <v>113</v>
      </c>
      <c r="CR1039" t="s">
        <v>119</v>
      </c>
      <c r="CS1039">
        <v>45985</v>
      </c>
      <c r="CT1039" t="s">
        <v>151</v>
      </c>
      <c r="CU1039" t="s">
        <v>113</v>
      </c>
      <c r="CV1039" t="s">
        <v>113</v>
      </c>
      <c r="CW1039" t="s">
        <v>113</v>
      </c>
      <c r="CX1039" t="s">
        <v>113</v>
      </c>
      <c r="CY1039" t="s">
        <v>183</v>
      </c>
      <c r="CZ1039" t="s">
        <v>153</v>
      </c>
    </row>
    <row r="1040" spans="1:104" x14ac:dyDescent="0.3">
      <c r="A1040" t="s">
        <v>5709</v>
      </c>
      <c r="B1040" t="s">
        <v>5710</v>
      </c>
      <c r="C1040" t="s">
        <v>245</v>
      </c>
      <c r="D1040" t="s">
        <v>108</v>
      </c>
      <c r="F1040" t="s">
        <v>5711</v>
      </c>
      <c r="G1040" t="s">
        <v>133</v>
      </c>
      <c r="I1040" t="s">
        <v>5590</v>
      </c>
      <c r="J1040" t="s">
        <v>249</v>
      </c>
      <c r="K1040" t="s">
        <v>249</v>
      </c>
      <c r="L1040" t="s">
        <v>5712</v>
      </c>
      <c r="M1040" t="s">
        <v>115</v>
      </c>
      <c r="N1040">
        <v>3</v>
      </c>
      <c r="O1040" t="s">
        <v>2710</v>
      </c>
      <c r="P1040">
        <v>46125</v>
      </c>
      <c r="Q1040" t="s">
        <v>140</v>
      </c>
      <c r="R1040">
        <v>46125</v>
      </c>
      <c r="S1040" t="s">
        <v>252</v>
      </c>
      <c r="T1040" t="s">
        <v>179</v>
      </c>
      <c r="U1040" t="s">
        <v>249</v>
      </c>
      <c r="V1040" t="s">
        <v>143</v>
      </c>
      <c r="W1040" t="s">
        <v>148</v>
      </c>
      <c r="X1040" t="s">
        <v>148</v>
      </c>
      <c r="Y1040" t="s">
        <v>148</v>
      </c>
      <c r="Z1040" t="s">
        <v>148</v>
      </c>
      <c r="AA1040" t="s">
        <v>148</v>
      </c>
      <c r="AB1040" t="s">
        <v>254</v>
      </c>
      <c r="AC1040" t="s">
        <v>113</v>
      </c>
      <c r="AD1040" t="s">
        <v>147</v>
      </c>
      <c r="AE1040">
        <v>46136</v>
      </c>
      <c r="AF1040">
        <v>46136</v>
      </c>
      <c r="AG1040">
        <v>46136</v>
      </c>
      <c r="AH1040">
        <v>46138</v>
      </c>
      <c r="AI1040">
        <v>46138</v>
      </c>
      <c r="AJ1040">
        <v>46138</v>
      </c>
      <c r="AK1040">
        <v>46136</v>
      </c>
      <c r="AL1040">
        <v>46136</v>
      </c>
      <c r="AM1040">
        <v>46136</v>
      </c>
      <c r="AN1040">
        <v>46138</v>
      </c>
      <c r="AO1040">
        <v>46136</v>
      </c>
      <c r="AP1040">
        <v>46136</v>
      </c>
      <c r="AT1040">
        <v>46128</v>
      </c>
      <c r="AU1040">
        <v>46129</v>
      </c>
      <c r="AV1040">
        <v>46129</v>
      </c>
      <c r="AW1040">
        <v>46128</v>
      </c>
      <c r="AX1040">
        <v>46129</v>
      </c>
      <c r="AY1040">
        <v>46129</v>
      </c>
      <c r="AZ1040">
        <v>46131</v>
      </c>
      <c r="BA1040">
        <v>46131</v>
      </c>
      <c r="BB1040">
        <v>46131</v>
      </c>
      <c r="BC1040">
        <v>46135</v>
      </c>
      <c r="BD1040">
        <v>46135</v>
      </c>
      <c r="BE1040">
        <v>46135</v>
      </c>
      <c r="BF1040" t="s">
        <v>249</v>
      </c>
      <c r="BG1040">
        <v>46136</v>
      </c>
      <c r="BH1040">
        <v>46136</v>
      </c>
      <c r="BI1040">
        <v>46136</v>
      </c>
      <c r="BJ1040" t="s">
        <v>254</v>
      </c>
      <c r="BL1040">
        <v>46140</v>
      </c>
      <c r="BM1040">
        <v>46139</v>
      </c>
      <c r="BN1040">
        <v>46139</v>
      </c>
      <c r="BO1040">
        <v>46140</v>
      </c>
      <c r="BP1040">
        <v>46139</v>
      </c>
      <c r="BQ1040">
        <v>46139</v>
      </c>
      <c r="BR1040">
        <v>46142</v>
      </c>
      <c r="BS1040">
        <v>46139</v>
      </c>
      <c r="BT1040">
        <v>46139</v>
      </c>
      <c r="BU1040">
        <v>46136</v>
      </c>
      <c r="BV1040">
        <v>46139</v>
      </c>
      <c r="BW1040">
        <v>46139</v>
      </c>
      <c r="BX1040" t="s">
        <v>5507</v>
      </c>
      <c r="BY1040">
        <v>46129</v>
      </c>
      <c r="BZ1040">
        <v>46129</v>
      </c>
      <c r="CI1040">
        <v>46142</v>
      </c>
      <c r="CJ1040">
        <v>46139</v>
      </c>
      <c r="CK1040">
        <v>46139</v>
      </c>
      <c r="CN1040" t="s">
        <v>113</v>
      </c>
      <c r="CO1040" t="s">
        <v>113</v>
      </c>
      <c r="CP1040" t="s">
        <v>113</v>
      </c>
      <c r="CQ1040" t="s">
        <v>113</v>
      </c>
      <c r="CR1040" t="s">
        <v>113</v>
      </c>
      <c r="CS1040" t="s">
        <v>113</v>
      </c>
      <c r="CT1040" t="s">
        <v>113</v>
      </c>
      <c r="CU1040" t="s">
        <v>113</v>
      </c>
      <c r="CV1040" t="s">
        <v>113</v>
      </c>
      <c r="CW1040" t="s">
        <v>113</v>
      </c>
      <c r="CX1040" t="s">
        <v>113</v>
      </c>
      <c r="CY1040" t="s">
        <v>119</v>
      </c>
      <c r="CZ1040" t="s">
        <v>121</v>
      </c>
    </row>
    <row r="1041" spans="1:105" x14ac:dyDescent="0.3">
      <c r="A1041" t="s">
        <v>5713</v>
      </c>
      <c r="B1041" t="s">
        <v>5714</v>
      </c>
      <c r="C1041" t="s">
        <v>107</v>
      </c>
      <c r="D1041" t="s">
        <v>108</v>
      </c>
      <c r="E1041" t="s">
        <v>5715</v>
      </c>
      <c r="F1041" t="s">
        <v>5716</v>
      </c>
      <c r="G1041" t="s">
        <v>133</v>
      </c>
      <c r="I1041" t="s">
        <v>5717</v>
      </c>
      <c r="J1041" t="s">
        <v>5158</v>
      </c>
      <c r="K1041" t="s">
        <v>113</v>
      </c>
      <c r="L1041" t="s">
        <v>5718</v>
      </c>
      <c r="M1041" t="s">
        <v>115</v>
      </c>
      <c r="P1041" t="s">
        <v>113</v>
      </c>
      <c r="Q1041" t="s">
        <v>116</v>
      </c>
      <c r="S1041" t="s">
        <v>117</v>
      </c>
      <c r="T1041" t="s">
        <v>113</v>
      </c>
      <c r="U1041" t="s">
        <v>113</v>
      </c>
      <c r="AB1041" t="s">
        <v>167</v>
      </c>
      <c r="AD1041" t="s">
        <v>113</v>
      </c>
      <c r="AF1041" t="s">
        <v>119</v>
      </c>
      <c r="AG1041" t="s">
        <v>119</v>
      </c>
      <c r="AJ1041" t="s">
        <v>119</v>
      </c>
      <c r="BF1041" t="s">
        <v>149</v>
      </c>
      <c r="BK1041" t="s">
        <v>889</v>
      </c>
      <c r="CN1041" t="s">
        <v>113</v>
      </c>
      <c r="CO1041" t="s">
        <v>113</v>
      </c>
      <c r="CP1041" t="s">
        <v>113</v>
      </c>
      <c r="CQ1041" t="s">
        <v>113</v>
      </c>
      <c r="CR1041" t="s">
        <v>113</v>
      </c>
      <c r="CS1041" t="s">
        <v>113</v>
      </c>
      <c r="CT1041" t="s">
        <v>113</v>
      </c>
      <c r="CU1041" t="s">
        <v>113</v>
      </c>
      <c r="CV1041" t="s">
        <v>113</v>
      </c>
      <c r="CW1041" t="s">
        <v>113</v>
      </c>
      <c r="CX1041" t="s">
        <v>113</v>
      </c>
      <c r="CY1041" t="s">
        <v>119</v>
      </c>
      <c r="CZ1041" t="s">
        <v>121</v>
      </c>
    </row>
    <row r="1042" spans="1:105" x14ac:dyDescent="0.3">
      <c r="A1042" t="s">
        <v>5719</v>
      </c>
      <c r="B1042" t="s">
        <v>5720</v>
      </c>
      <c r="C1042" t="s">
        <v>107</v>
      </c>
      <c r="D1042" t="s">
        <v>108</v>
      </c>
      <c r="E1042" t="s">
        <v>5721</v>
      </c>
      <c r="F1042" t="s">
        <v>5722</v>
      </c>
      <c r="G1042" t="s">
        <v>133</v>
      </c>
      <c r="I1042" t="s">
        <v>5723</v>
      </c>
      <c r="J1042" t="s">
        <v>5019</v>
      </c>
      <c r="K1042" t="s">
        <v>113</v>
      </c>
      <c r="L1042" t="s">
        <v>5724</v>
      </c>
      <c r="M1042" t="s">
        <v>115</v>
      </c>
      <c r="P1042" t="s">
        <v>113</v>
      </c>
      <c r="Q1042" t="s">
        <v>116</v>
      </c>
      <c r="S1042" t="s">
        <v>117</v>
      </c>
      <c r="T1042" t="s">
        <v>113</v>
      </c>
      <c r="U1042" t="s">
        <v>113</v>
      </c>
      <c r="AD1042" t="s">
        <v>113</v>
      </c>
      <c r="AF1042" t="s">
        <v>119</v>
      </c>
      <c r="AG1042" t="s">
        <v>119</v>
      </c>
      <c r="AJ1042" t="s">
        <v>119</v>
      </c>
      <c r="BK1042" t="s">
        <v>889</v>
      </c>
      <c r="CN1042" t="s">
        <v>113</v>
      </c>
      <c r="CO1042" t="s">
        <v>113</v>
      </c>
      <c r="CP1042" t="s">
        <v>113</v>
      </c>
      <c r="CQ1042" t="s">
        <v>113</v>
      </c>
      <c r="CR1042" t="s">
        <v>113</v>
      </c>
      <c r="CS1042" t="s">
        <v>113</v>
      </c>
      <c r="CT1042" t="s">
        <v>113</v>
      </c>
      <c r="CU1042" t="s">
        <v>113</v>
      </c>
      <c r="CV1042" t="s">
        <v>113</v>
      </c>
      <c r="CW1042" t="s">
        <v>113</v>
      </c>
      <c r="CX1042" t="s">
        <v>113</v>
      </c>
      <c r="CY1042" t="s">
        <v>119</v>
      </c>
      <c r="CZ1042" t="s">
        <v>121</v>
      </c>
    </row>
    <row r="1043" spans="1:105" x14ac:dyDescent="0.3">
      <c r="A1043" t="s">
        <v>5725</v>
      </c>
      <c r="B1043" t="s">
        <v>5726</v>
      </c>
      <c r="C1043" t="s">
        <v>107</v>
      </c>
      <c r="D1043" t="s">
        <v>108</v>
      </c>
      <c r="F1043" t="s">
        <v>5727</v>
      </c>
      <c r="G1043" t="s">
        <v>133</v>
      </c>
      <c r="I1043" t="s">
        <v>5728</v>
      </c>
      <c r="J1043" t="s">
        <v>5729</v>
      </c>
      <c r="K1043" t="s">
        <v>137</v>
      </c>
      <c r="L1043" t="s">
        <v>5730</v>
      </c>
      <c r="M1043" t="s">
        <v>1113</v>
      </c>
      <c r="N1043">
        <v>3</v>
      </c>
      <c r="O1043" t="s">
        <v>5731</v>
      </c>
      <c r="P1043">
        <v>46080</v>
      </c>
      <c r="Q1043" t="s">
        <v>140</v>
      </c>
      <c r="R1043">
        <v>46080</v>
      </c>
      <c r="S1043" t="s">
        <v>141</v>
      </c>
      <c r="T1043" t="s">
        <v>2901</v>
      </c>
      <c r="U1043" t="s">
        <v>112</v>
      </c>
      <c r="V1043" t="s">
        <v>143</v>
      </c>
      <c r="W1043" t="s">
        <v>144</v>
      </c>
      <c r="X1043" t="s">
        <v>144</v>
      </c>
      <c r="Y1043" t="s">
        <v>144</v>
      </c>
      <c r="Z1043" t="s">
        <v>144</v>
      </c>
      <c r="AA1043" t="s">
        <v>144</v>
      </c>
      <c r="AB1043" t="s">
        <v>1322</v>
      </c>
      <c r="AC1043" t="s">
        <v>146</v>
      </c>
      <c r="AD1043" t="s">
        <v>376</v>
      </c>
      <c r="AE1043">
        <v>46088</v>
      </c>
      <c r="AF1043">
        <v>46088</v>
      </c>
      <c r="AG1043">
        <v>46088</v>
      </c>
      <c r="AH1043">
        <v>46091</v>
      </c>
      <c r="AI1043">
        <v>46095</v>
      </c>
      <c r="AJ1043">
        <v>46095</v>
      </c>
      <c r="AK1043">
        <v>46088</v>
      </c>
      <c r="AL1043">
        <v>46088</v>
      </c>
      <c r="AM1043">
        <v>46088</v>
      </c>
      <c r="AN1043">
        <v>46094</v>
      </c>
      <c r="AO1043">
        <v>46095</v>
      </c>
      <c r="AP1043">
        <v>46095</v>
      </c>
      <c r="AQ1043" t="s">
        <v>148</v>
      </c>
      <c r="AR1043" t="s">
        <v>113</v>
      </c>
      <c r="AS1043" t="s">
        <v>113</v>
      </c>
      <c r="AT1043">
        <v>46087</v>
      </c>
      <c r="AU1043">
        <v>46083</v>
      </c>
      <c r="AV1043">
        <v>46083</v>
      </c>
      <c r="AW1043">
        <v>46087</v>
      </c>
      <c r="AX1043">
        <v>46083</v>
      </c>
      <c r="AY1043">
        <v>46083</v>
      </c>
      <c r="AZ1043">
        <v>46101</v>
      </c>
      <c r="BA1043">
        <v>46107</v>
      </c>
      <c r="BB1043">
        <v>46097</v>
      </c>
      <c r="BC1043">
        <v>46091</v>
      </c>
      <c r="BD1043">
        <v>46083</v>
      </c>
      <c r="BE1043">
        <v>46083</v>
      </c>
      <c r="BF1043" t="s">
        <v>149</v>
      </c>
      <c r="BG1043">
        <v>46097</v>
      </c>
      <c r="BH1043">
        <v>46097</v>
      </c>
      <c r="BI1043">
        <v>46097</v>
      </c>
      <c r="BJ1043" t="s">
        <v>1322</v>
      </c>
      <c r="BK1043">
        <v>30</v>
      </c>
      <c r="BL1043">
        <v>46103</v>
      </c>
      <c r="BM1043">
        <v>46100</v>
      </c>
      <c r="BN1043">
        <v>46100</v>
      </c>
      <c r="BO1043">
        <v>46106</v>
      </c>
      <c r="BP1043">
        <v>46106</v>
      </c>
      <c r="BQ1043">
        <v>46106</v>
      </c>
      <c r="BR1043">
        <v>46108</v>
      </c>
      <c r="BS1043">
        <v>46112</v>
      </c>
      <c r="BT1043">
        <v>46112</v>
      </c>
      <c r="BU1043">
        <v>46106</v>
      </c>
      <c r="BV1043">
        <v>46111</v>
      </c>
      <c r="BW1043">
        <v>46112</v>
      </c>
      <c r="BX1043" t="s">
        <v>5732</v>
      </c>
      <c r="BY1043">
        <v>46094</v>
      </c>
      <c r="BZ1043">
        <v>46094</v>
      </c>
      <c r="CI1043">
        <v>46104</v>
      </c>
      <c r="CJ1043">
        <v>46113</v>
      </c>
      <c r="CN1043" t="s">
        <v>113</v>
      </c>
      <c r="CO1043" t="s">
        <v>113</v>
      </c>
      <c r="CP1043" t="s">
        <v>113</v>
      </c>
      <c r="CQ1043" t="s">
        <v>113</v>
      </c>
      <c r="CR1043" t="s">
        <v>119</v>
      </c>
      <c r="CS1043">
        <v>46080</v>
      </c>
      <c r="CT1043" t="s">
        <v>151</v>
      </c>
      <c r="CU1043" t="s">
        <v>113</v>
      </c>
      <c r="CV1043" t="s">
        <v>113</v>
      </c>
      <c r="CW1043" t="s">
        <v>113</v>
      </c>
      <c r="CX1043" t="s">
        <v>113</v>
      </c>
      <c r="CY1043" t="s">
        <v>2050</v>
      </c>
      <c r="CZ1043" t="s">
        <v>153</v>
      </c>
    </row>
    <row r="1044" spans="1:105" x14ac:dyDescent="0.3">
      <c r="A1044" t="s">
        <v>5733</v>
      </c>
      <c r="B1044" t="s">
        <v>5734</v>
      </c>
      <c r="C1044" t="s">
        <v>797</v>
      </c>
      <c r="D1044" t="s">
        <v>108</v>
      </c>
      <c r="E1044" t="s">
        <v>5735</v>
      </c>
      <c r="F1044" t="s">
        <v>5736</v>
      </c>
      <c r="G1044" t="s">
        <v>5737</v>
      </c>
      <c r="I1044" t="s">
        <v>5738</v>
      </c>
      <c r="J1044" t="s">
        <v>5739</v>
      </c>
      <c r="K1044" t="s">
        <v>113</v>
      </c>
      <c r="L1044" t="s">
        <v>5735</v>
      </c>
      <c r="M1044" t="s">
        <v>115</v>
      </c>
      <c r="P1044" t="s">
        <v>113</v>
      </c>
      <c r="Q1044" t="s">
        <v>116</v>
      </c>
      <c r="S1044" t="s">
        <v>117</v>
      </c>
      <c r="T1044" t="s">
        <v>113</v>
      </c>
      <c r="U1044" t="s">
        <v>113</v>
      </c>
      <c r="AD1044" t="s">
        <v>113</v>
      </c>
      <c r="AG1044" t="s">
        <v>119</v>
      </c>
      <c r="AI1044" t="s">
        <v>119</v>
      </c>
      <c r="AJ1044" t="s">
        <v>119</v>
      </c>
      <c r="BK1044" t="s">
        <v>889</v>
      </c>
      <c r="CN1044" t="s">
        <v>113</v>
      </c>
      <c r="CO1044" t="s">
        <v>113</v>
      </c>
      <c r="CP1044" t="s">
        <v>113</v>
      </c>
      <c r="CQ1044" t="s">
        <v>113</v>
      </c>
      <c r="CR1044" t="s">
        <v>113</v>
      </c>
      <c r="CS1044" t="s">
        <v>113</v>
      </c>
      <c r="CT1044" t="s">
        <v>113</v>
      </c>
      <c r="CU1044" t="s">
        <v>113</v>
      </c>
      <c r="CV1044" t="s">
        <v>113</v>
      </c>
      <c r="CW1044" t="s">
        <v>113</v>
      </c>
      <c r="CX1044" t="s">
        <v>113</v>
      </c>
      <c r="CY1044" t="s">
        <v>119</v>
      </c>
      <c r="CZ1044" t="s">
        <v>121</v>
      </c>
    </row>
    <row r="1045" spans="1:105" x14ac:dyDescent="0.3">
      <c r="A1045" t="s">
        <v>5740</v>
      </c>
      <c r="B1045" t="s">
        <v>5741</v>
      </c>
      <c r="C1045" t="s">
        <v>797</v>
      </c>
      <c r="D1045" t="s">
        <v>108</v>
      </c>
      <c r="E1045" t="s">
        <v>5742</v>
      </c>
      <c r="F1045" t="s">
        <v>5743</v>
      </c>
      <c r="G1045" t="s">
        <v>5737</v>
      </c>
      <c r="I1045" t="s">
        <v>5744</v>
      </c>
      <c r="J1045" t="s">
        <v>5739</v>
      </c>
      <c r="K1045" t="s">
        <v>113</v>
      </c>
      <c r="L1045" t="s">
        <v>2634</v>
      </c>
      <c r="M1045" t="s">
        <v>115</v>
      </c>
      <c r="P1045" t="s">
        <v>113</v>
      </c>
      <c r="Q1045" t="s">
        <v>116</v>
      </c>
      <c r="S1045" t="s">
        <v>117</v>
      </c>
      <c r="T1045" t="s">
        <v>113</v>
      </c>
      <c r="U1045" t="s">
        <v>113</v>
      </c>
      <c r="AD1045" t="s">
        <v>113</v>
      </c>
      <c r="AG1045" t="s">
        <v>119</v>
      </c>
      <c r="AI1045" t="s">
        <v>119</v>
      </c>
      <c r="AJ1045" t="s">
        <v>119</v>
      </c>
      <c r="CN1045" t="s">
        <v>113</v>
      </c>
      <c r="CO1045" t="s">
        <v>113</v>
      </c>
      <c r="CP1045" t="s">
        <v>113</v>
      </c>
      <c r="CQ1045" t="s">
        <v>113</v>
      </c>
      <c r="CR1045" t="s">
        <v>113</v>
      </c>
      <c r="CS1045" t="s">
        <v>113</v>
      </c>
      <c r="CT1045" t="s">
        <v>113</v>
      </c>
      <c r="CU1045" t="s">
        <v>113</v>
      </c>
      <c r="CV1045" t="s">
        <v>113</v>
      </c>
      <c r="CW1045" t="s">
        <v>113</v>
      </c>
      <c r="CX1045" t="s">
        <v>113</v>
      </c>
      <c r="CY1045" t="s">
        <v>119</v>
      </c>
      <c r="CZ1045" t="s">
        <v>121</v>
      </c>
    </row>
    <row r="1046" spans="1:105" x14ac:dyDescent="0.3">
      <c r="A1046" t="s">
        <v>5745</v>
      </c>
      <c r="B1046" t="s">
        <v>5746</v>
      </c>
      <c r="C1046" t="s">
        <v>107</v>
      </c>
      <c r="D1046" t="s">
        <v>108</v>
      </c>
      <c r="F1046" t="s">
        <v>5747</v>
      </c>
      <c r="G1046" t="s">
        <v>157</v>
      </c>
      <c r="I1046" t="s">
        <v>5748</v>
      </c>
      <c r="J1046" t="s">
        <v>160</v>
      </c>
      <c r="K1046" t="s">
        <v>161</v>
      </c>
      <c r="L1046" t="s">
        <v>2091</v>
      </c>
      <c r="M1046" t="s">
        <v>163</v>
      </c>
      <c r="N1046">
        <v>1</v>
      </c>
      <c r="O1046" t="s">
        <v>5749</v>
      </c>
      <c r="P1046">
        <v>46141</v>
      </c>
      <c r="Q1046" t="s">
        <v>140</v>
      </c>
      <c r="R1046">
        <v>46142</v>
      </c>
      <c r="S1046" t="s">
        <v>265</v>
      </c>
      <c r="T1046" t="s">
        <v>166</v>
      </c>
      <c r="U1046" t="s">
        <v>112</v>
      </c>
      <c r="V1046" t="s">
        <v>143</v>
      </c>
      <c r="AB1046" t="s">
        <v>167</v>
      </c>
      <c r="AC1046" t="s">
        <v>168</v>
      </c>
      <c r="AD1046" t="s">
        <v>147</v>
      </c>
      <c r="AE1046">
        <v>46262</v>
      </c>
      <c r="AF1046">
        <v>46251</v>
      </c>
      <c r="AG1046">
        <v>46251</v>
      </c>
      <c r="AH1046">
        <v>46269</v>
      </c>
      <c r="AI1046">
        <v>46258</v>
      </c>
      <c r="AK1046">
        <v>46283</v>
      </c>
      <c r="AL1046">
        <v>46283</v>
      </c>
      <c r="AN1046">
        <v>46290</v>
      </c>
      <c r="AO1046">
        <v>46262</v>
      </c>
      <c r="AQ1046" t="s">
        <v>148</v>
      </c>
      <c r="AR1046" t="s">
        <v>148</v>
      </c>
      <c r="AS1046" t="s">
        <v>148</v>
      </c>
      <c r="AT1046">
        <v>46223</v>
      </c>
      <c r="AU1046">
        <v>46267</v>
      </c>
      <c r="AW1046">
        <v>46223</v>
      </c>
      <c r="AX1046">
        <v>46267</v>
      </c>
      <c r="AZ1046">
        <v>46254</v>
      </c>
      <c r="BA1046">
        <v>46285</v>
      </c>
      <c r="BC1046">
        <v>46242</v>
      </c>
      <c r="BD1046">
        <v>46277</v>
      </c>
      <c r="BF1046" t="s">
        <v>149</v>
      </c>
      <c r="BG1046">
        <v>46248</v>
      </c>
      <c r="BH1046">
        <v>46289</v>
      </c>
      <c r="BJ1046" t="s">
        <v>167</v>
      </c>
      <c r="BK1046">
        <v>60</v>
      </c>
      <c r="BL1046">
        <v>46251</v>
      </c>
      <c r="BM1046">
        <v>46297</v>
      </c>
      <c r="BO1046">
        <v>46258</v>
      </c>
      <c r="BP1046">
        <v>46306</v>
      </c>
      <c r="BR1046">
        <v>46286</v>
      </c>
      <c r="BS1046">
        <v>46325</v>
      </c>
      <c r="BU1046">
        <v>46280</v>
      </c>
      <c r="BV1046">
        <v>46321</v>
      </c>
      <c r="CN1046" t="s">
        <v>113</v>
      </c>
      <c r="CO1046" t="s">
        <v>113</v>
      </c>
      <c r="CP1046" t="s">
        <v>113</v>
      </c>
      <c r="CQ1046" t="s">
        <v>113</v>
      </c>
      <c r="CR1046">
        <v>46213</v>
      </c>
      <c r="CS1046">
        <v>46204</v>
      </c>
      <c r="CT1046" t="s">
        <v>151</v>
      </c>
      <c r="CU1046" t="s">
        <v>170</v>
      </c>
      <c r="CV1046" t="s">
        <v>144</v>
      </c>
      <c r="CW1046" t="s">
        <v>171</v>
      </c>
      <c r="CX1046" t="s">
        <v>113</v>
      </c>
      <c r="CY1046" t="s">
        <v>172</v>
      </c>
      <c r="CZ1046" t="s">
        <v>153</v>
      </c>
    </row>
    <row r="1047" spans="1:105" x14ac:dyDescent="0.3">
      <c r="A1047" t="s">
        <v>5750</v>
      </c>
      <c r="B1047" t="s">
        <v>5751</v>
      </c>
      <c r="C1047" t="s">
        <v>124</v>
      </c>
      <c r="D1047" t="s">
        <v>108</v>
      </c>
      <c r="F1047" t="s">
        <v>5752</v>
      </c>
      <c r="G1047" t="s">
        <v>157</v>
      </c>
      <c r="I1047" t="s">
        <v>1857</v>
      </c>
      <c r="J1047" t="s">
        <v>160</v>
      </c>
      <c r="K1047" t="s">
        <v>161</v>
      </c>
      <c r="L1047" t="s">
        <v>2091</v>
      </c>
      <c r="M1047" t="s">
        <v>163</v>
      </c>
      <c r="N1047">
        <v>1</v>
      </c>
      <c r="O1047" t="s">
        <v>5753</v>
      </c>
      <c r="P1047">
        <v>46141</v>
      </c>
      <c r="Q1047" t="s">
        <v>140</v>
      </c>
      <c r="R1047">
        <v>46142</v>
      </c>
      <c r="S1047" t="s">
        <v>265</v>
      </c>
      <c r="T1047" t="s">
        <v>166</v>
      </c>
      <c r="U1047" t="s">
        <v>112</v>
      </c>
      <c r="V1047" t="s">
        <v>143</v>
      </c>
      <c r="AB1047" t="s">
        <v>167</v>
      </c>
      <c r="AC1047" t="s">
        <v>168</v>
      </c>
      <c r="AD1047" t="s">
        <v>147</v>
      </c>
      <c r="AE1047">
        <v>46262</v>
      </c>
      <c r="AF1047">
        <v>46262</v>
      </c>
      <c r="AH1047">
        <v>46269</v>
      </c>
      <c r="AI1047">
        <v>46269</v>
      </c>
      <c r="AK1047">
        <v>46283</v>
      </c>
      <c r="AL1047">
        <v>46283</v>
      </c>
      <c r="AN1047">
        <v>46290</v>
      </c>
      <c r="AO1047">
        <v>46290</v>
      </c>
      <c r="AQ1047" t="s">
        <v>148</v>
      </c>
      <c r="AR1047" t="s">
        <v>148</v>
      </c>
      <c r="AS1047" t="s">
        <v>148</v>
      </c>
      <c r="AT1047">
        <v>46223</v>
      </c>
      <c r="AU1047">
        <v>46268</v>
      </c>
      <c r="AW1047">
        <v>46223</v>
      </c>
      <c r="AX1047">
        <v>46268</v>
      </c>
      <c r="AZ1047">
        <v>46254</v>
      </c>
      <c r="BA1047">
        <v>46285</v>
      </c>
      <c r="BC1047">
        <v>46242</v>
      </c>
      <c r="BD1047">
        <v>46278</v>
      </c>
      <c r="BF1047" t="s">
        <v>149</v>
      </c>
      <c r="BG1047">
        <v>46248</v>
      </c>
      <c r="BH1047">
        <v>46289</v>
      </c>
      <c r="BJ1047" t="s">
        <v>167</v>
      </c>
      <c r="BK1047">
        <v>60</v>
      </c>
      <c r="BL1047">
        <v>46252</v>
      </c>
      <c r="BM1047">
        <v>46297</v>
      </c>
      <c r="BO1047">
        <v>46259</v>
      </c>
      <c r="BP1047">
        <v>46306</v>
      </c>
      <c r="BR1047">
        <v>46286</v>
      </c>
      <c r="BS1047">
        <v>46324</v>
      </c>
      <c r="BU1047">
        <v>46280</v>
      </c>
      <c r="BV1047">
        <v>46321</v>
      </c>
      <c r="CN1047" t="s">
        <v>113</v>
      </c>
      <c r="CO1047" t="s">
        <v>113</v>
      </c>
      <c r="CP1047" t="s">
        <v>113</v>
      </c>
      <c r="CQ1047" t="s">
        <v>113</v>
      </c>
      <c r="CR1047">
        <v>46213</v>
      </c>
      <c r="CS1047">
        <v>46204</v>
      </c>
      <c r="CT1047" t="s">
        <v>151</v>
      </c>
      <c r="CU1047" t="s">
        <v>170</v>
      </c>
      <c r="CV1047" t="s">
        <v>144</v>
      </c>
      <c r="CW1047" t="s">
        <v>171</v>
      </c>
      <c r="CX1047" t="s">
        <v>113</v>
      </c>
      <c r="CY1047" t="s">
        <v>172</v>
      </c>
      <c r="CZ1047" t="s">
        <v>153</v>
      </c>
    </row>
    <row r="1048" spans="1:105" x14ac:dyDescent="0.3">
      <c r="A1048" t="s">
        <v>5754</v>
      </c>
      <c r="B1048" t="s">
        <v>5755</v>
      </c>
      <c r="C1048" t="s">
        <v>107</v>
      </c>
      <c r="D1048" t="s">
        <v>108</v>
      </c>
      <c r="F1048" t="s">
        <v>5756</v>
      </c>
      <c r="G1048" t="s">
        <v>157</v>
      </c>
      <c r="I1048" t="s">
        <v>1857</v>
      </c>
      <c r="J1048" t="s">
        <v>160</v>
      </c>
      <c r="K1048" t="s">
        <v>161</v>
      </c>
      <c r="L1048" t="s">
        <v>5757</v>
      </c>
      <c r="M1048" t="s">
        <v>163</v>
      </c>
      <c r="N1048">
        <v>1</v>
      </c>
      <c r="O1048" t="s">
        <v>5758</v>
      </c>
      <c r="P1048">
        <v>46141</v>
      </c>
      <c r="Q1048" t="s">
        <v>140</v>
      </c>
      <c r="R1048">
        <v>46142</v>
      </c>
      <c r="S1048" t="s">
        <v>265</v>
      </c>
      <c r="T1048" t="s">
        <v>166</v>
      </c>
      <c r="U1048" t="s">
        <v>112</v>
      </c>
      <c r="V1048" t="s">
        <v>143</v>
      </c>
      <c r="AB1048" t="s">
        <v>167</v>
      </c>
      <c r="AC1048" t="s">
        <v>168</v>
      </c>
      <c r="AD1048" t="s">
        <v>147</v>
      </c>
      <c r="AE1048">
        <v>46251</v>
      </c>
      <c r="AF1048">
        <v>46251</v>
      </c>
      <c r="AG1048">
        <v>46251</v>
      </c>
      <c r="AH1048">
        <v>46258</v>
      </c>
      <c r="AI1048">
        <v>46258</v>
      </c>
      <c r="AK1048">
        <v>46268</v>
      </c>
      <c r="AL1048">
        <v>46268</v>
      </c>
      <c r="AN1048">
        <v>46275</v>
      </c>
      <c r="AO1048">
        <v>46275</v>
      </c>
      <c r="AQ1048" t="s">
        <v>148</v>
      </c>
      <c r="AR1048" t="s">
        <v>148</v>
      </c>
      <c r="AS1048" t="s">
        <v>148</v>
      </c>
      <c r="AT1048">
        <v>46216</v>
      </c>
      <c r="AU1048">
        <v>46258</v>
      </c>
      <c r="AW1048">
        <v>46216</v>
      </c>
      <c r="AX1048">
        <v>46258</v>
      </c>
      <c r="AZ1048">
        <v>46254</v>
      </c>
      <c r="BA1048">
        <v>46295</v>
      </c>
      <c r="BC1048">
        <v>46218</v>
      </c>
      <c r="BD1048">
        <v>46268</v>
      </c>
      <c r="BF1048" t="s">
        <v>149</v>
      </c>
      <c r="BG1048">
        <v>46232</v>
      </c>
      <c r="BH1048">
        <v>46282</v>
      </c>
      <c r="BJ1048" t="s">
        <v>167</v>
      </c>
      <c r="BK1048">
        <v>60</v>
      </c>
      <c r="BL1048">
        <v>46236</v>
      </c>
      <c r="BM1048">
        <v>46290</v>
      </c>
      <c r="BO1048">
        <v>46243</v>
      </c>
      <c r="BP1048">
        <v>46299</v>
      </c>
      <c r="BR1048">
        <v>46267</v>
      </c>
      <c r="BS1048">
        <v>46316</v>
      </c>
      <c r="BU1048">
        <v>46263</v>
      </c>
      <c r="BV1048">
        <v>46314</v>
      </c>
      <c r="CN1048" t="s">
        <v>113</v>
      </c>
      <c r="CO1048" t="s">
        <v>113</v>
      </c>
      <c r="CP1048" t="s">
        <v>113</v>
      </c>
      <c r="CQ1048" t="s">
        <v>113</v>
      </c>
      <c r="CR1048">
        <v>46213</v>
      </c>
      <c r="CS1048">
        <v>46204</v>
      </c>
      <c r="CT1048" t="s">
        <v>151</v>
      </c>
      <c r="CU1048" t="s">
        <v>170</v>
      </c>
      <c r="CV1048" t="s">
        <v>144</v>
      </c>
      <c r="CW1048" t="s">
        <v>171</v>
      </c>
      <c r="CX1048" t="s">
        <v>113</v>
      </c>
      <c r="CY1048" t="s">
        <v>172</v>
      </c>
      <c r="CZ1048" t="s">
        <v>153</v>
      </c>
    </row>
    <row r="1049" spans="1:105" x14ac:dyDescent="0.3">
      <c r="A1049" t="s">
        <v>5759</v>
      </c>
      <c r="B1049" t="s">
        <v>5760</v>
      </c>
      <c r="C1049" t="s">
        <v>107</v>
      </c>
      <c r="D1049" t="s">
        <v>108</v>
      </c>
      <c r="F1049" t="s">
        <v>5761</v>
      </c>
      <c r="G1049" t="s">
        <v>157</v>
      </c>
      <c r="J1049" t="s">
        <v>160</v>
      </c>
      <c r="K1049" t="s">
        <v>161</v>
      </c>
      <c r="L1049" t="s">
        <v>263</v>
      </c>
      <c r="M1049" t="s">
        <v>163</v>
      </c>
      <c r="N1049">
        <v>1</v>
      </c>
      <c r="O1049" t="s">
        <v>5762</v>
      </c>
      <c r="P1049">
        <v>46141</v>
      </c>
      <c r="Q1049" t="s">
        <v>140</v>
      </c>
      <c r="R1049">
        <v>46142</v>
      </c>
      <c r="S1049" t="s">
        <v>265</v>
      </c>
      <c r="T1049" t="s">
        <v>166</v>
      </c>
      <c r="U1049" t="s">
        <v>112</v>
      </c>
      <c r="V1049" t="s">
        <v>143</v>
      </c>
      <c r="AB1049" t="s">
        <v>167</v>
      </c>
      <c r="AC1049" t="s">
        <v>168</v>
      </c>
      <c r="AD1049" t="s">
        <v>147</v>
      </c>
      <c r="AE1049">
        <v>46279</v>
      </c>
      <c r="AF1049">
        <v>46279</v>
      </c>
      <c r="AH1049">
        <v>46286</v>
      </c>
      <c r="AI1049">
        <v>46286</v>
      </c>
      <c r="AK1049">
        <v>46300</v>
      </c>
      <c r="AL1049">
        <v>46300</v>
      </c>
      <c r="AN1049">
        <v>46307</v>
      </c>
      <c r="AO1049">
        <v>46307</v>
      </c>
      <c r="AQ1049" t="s">
        <v>148</v>
      </c>
      <c r="AR1049" t="s">
        <v>148</v>
      </c>
      <c r="AS1049" t="s">
        <v>148</v>
      </c>
      <c r="AT1049">
        <v>46277</v>
      </c>
      <c r="AU1049">
        <v>46287</v>
      </c>
      <c r="AW1049">
        <v>46277</v>
      </c>
      <c r="AX1049">
        <v>46287</v>
      </c>
      <c r="AZ1049">
        <v>46305</v>
      </c>
      <c r="BA1049">
        <v>46305</v>
      </c>
      <c r="BC1049">
        <v>46259</v>
      </c>
      <c r="BD1049">
        <v>46297</v>
      </c>
      <c r="BF1049" t="s">
        <v>149</v>
      </c>
      <c r="BG1049">
        <v>46265</v>
      </c>
      <c r="BH1049">
        <v>46311</v>
      </c>
      <c r="BJ1049" t="s">
        <v>167</v>
      </c>
      <c r="BK1049">
        <v>60</v>
      </c>
      <c r="BL1049">
        <v>46271</v>
      </c>
      <c r="BM1049">
        <v>46319</v>
      </c>
      <c r="BO1049">
        <v>46277</v>
      </c>
      <c r="BP1049">
        <v>46328</v>
      </c>
      <c r="BR1049">
        <v>46295</v>
      </c>
      <c r="BS1049">
        <v>46345</v>
      </c>
      <c r="BU1049">
        <v>46293</v>
      </c>
      <c r="BV1049">
        <v>46343</v>
      </c>
      <c r="CN1049" t="s">
        <v>113</v>
      </c>
      <c r="CO1049" t="s">
        <v>113</v>
      </c>
      <c r="CP1049" t="s">
        <v>113</v>
      </c>
      <c r="CQ1049" t="s">
        <v>113</v>
      </c>
      <c r="CR1049">
        <v>46160</v>
      </c>
      <c r="CS1049">
        <v>46129</v>
      </c>
      <c r="CT1049" t="s">
        <v>151</v>
      </c>
      <c r="CU1049" t="s">
        <v>113</v>
      </c>
      <c r="CV1049" t="s">
        <v>113</v>
      </c>
      <c r="CW1049" t="s">
        <v>113</v>
      </c>
      <c r="CX1049" t="s">
        <v>113</v>
      </c>
      <c r="CY1049" t="s">
        <v>172</v>
      </c>
      <c r="CZ1049" t="s">
        <v>153</v>
      </c>
    </row>
    <row r="1050" spans="1:105" x14ac:dyDescent="0.3">
      <c r="A1050" t="s">
        <v>5763</v>
      </c>
      <c r="B1050" t="s">
        <v>5764</v>
      </c>
      <c r="C1050" t="s">
        <v>107</v>
      </c>
      <c r="D1050" t="s">
        <v>108</v>
      </c>
      <c r="F1050" t="s">
        <v>5765</v>
      </c>
      <c r="G1050" t="s">
        <v>157</v>
      </c>
      <c r="J1050" t="s">
        <v>160</v>
      </c>
      <c r="K1050" t="s">
        <v>161</v>
      </c>
      <c r="L1050" t="s">
        <v>263</v>
      </c>
      <c r="M1050" t="s">
        <v>163</v>
      </c>
      <c r="N1050">
        <v>1</v>
      </c>
      <c r="O1050" t="s">
        <v>5766</v>
      </c>
      <c r="P1050">
        <v>46141</v>
      </c>
      <c r="Q1050" t="s">
        <v>140</v>
      </c>
      <c r="R1050">
        <v>46142</v>
      </c>
      <c r="S1050" t="s">
        <v>265</v>
      </c>
      <c r="T1050" t="s">
        <v>166</v>
      </c>
      <c r="U1050" t="s">
        <v>112</v>
      </c>
      <c r="V1050" t="s">
        <v>143</v>
      </c>
      <c r="AB1050" t="s">
        <v>167</v>
      </c>
      <c r="AC1050" t="s">
        <v>168</v>
      </c>
      <c r="AD1050" t="s">
        <v>147</v>
      </c>
      <c r="AE1050">
        <v>46295</v>
      </c>
      <c r="AF1050">
        <v>46295</v>
      </c>
      <c r="AH1050">
        <v>46302</v>
      </c>
      <c r="AI1050">
        <v>46302</v>
      </c>
      <c r="AK1050">
        <v>46314</v>
      </c>
      <c r="AL1050">
        <v>46314</v>
      </c>
      <c r="AN1050">
        <v>46321</v>
      </c>
      <c r="AO1050">
        <v>46321</v>
      </c>
      <c r="AQ1050" t="s">
        <v>148</v>
      </c>
      <c r="AR1050" t="s">
        <v>148</v>
      </c>
      <c r="AS1050" t="s">
        <v>148</v>
      </c>
      <c r="AT1050">
        <v>46284</v>
      </c>
      <c r="AU1050">
        <v>46294</v>
      </c>
      <c r="AW1050">
        <v>46284</v>
      </c>
      <c r="AX1050">
        <v>46294</v>
      </c>
      <c r="AZ1050">
        <v>46305</v>
      </c>
      <c r="BA1050">
        <v>46305</v>
      </c>
      <c r="BC1050">
        <v>46259</v>
      </c>
      <c r="BD1050">
        <v>46304</v>
      </c>
      <c r="BF1050" t="s">
        <v>149</v>
      </c>
      <c r="BG1050">
        <v>46265</v>
      </c>
      <c r="BH1050">
        <v>46318</v>
      </c>
      <c r="BJ1050" t="s">
        <v>167</v>
      </c>
      <c r="BK1050">
        <v>60</v>
      </c>
      <c r="BL1050">
        <v>46271</v>
      </c>
      <c r="BM1050">
        <v>46326</v>
      </c>
      <c r="BO1050">
        <v>46277</v>
      </c>
      <c r="BP1050">
        <v>46328</v>
      </c>
      <c r="BR1050">
        <v>46295</v>
      </c>
      <c r="BS1050">
        <v>46355</v>
      </c>
      <c r="BU1050">
        <v>46293</v>
      </c>
      <c r="BV1050">
        <v>46352</v>
      </c>
      <c r="CN1050" t="s">
        <v>113</v>
      </c>
      <c r="CO1050" t="s">
        <v>113</v>
      </c>
      <c r="CP1050" t="s">
        <v>113</v>
      </c>
      <c r="CQ1050" t="s">
        <v>113</v>
      </c>
      <c r="CR1050">
        <v>46160</v>
      </c>
      <c r="CS1050">
        <v>46129</v>
      </c>
      <c r="CT1050" t="s">
        <v>151</v>
      </c>
      <c r="CU1050" t="s">
        <v>113</v>
      </c>
      <c r="CV1050" t="s">
        <v>113</v>
      </c>
      <c r="CW1050" t="s">
        <v>113</v>
      </c>
      <c r="CX1050" t="s">
        <v>113</v>
      </c>
      <c r="CY1050" t="s">
        <v>172</v>
      </c>
      <c r="CZ1050" t="s">
        <v>153</v>
      </c>
    </row>
    <row r="1051" spans="1:105" x14ac:dyDescent="0.3">
      <c r="A1051" t="s">
        <v>5767</v>
      </c>
      <c r="B1051" t="s">
        <v>5768</v>
      </c>
      <c r="C1051" t="s">
        <v>107</v>
      </c>
      <c r="D1051" t="s">
        <v>108</v>
      </c>
      <c r="F1051" t="s">
        <v>5769</v>
      </c>
      <c r="G1051" t="s">
        <v>157</v>
      </c>
      <c r="J1051" t="s">
        <v>160</v>
      </c>
      <c r="K1051" t="s">
        <v>161</v>
      </c>
      <c r="L1051" t="s">
        <v>263</v>
      </c>
      <c r="M1051" t="s">
        <v>163</v>
      </c>
      <c r="N1051">
        <v>1</v>
      </c>
      <c r="O1051" t="s">
        <v>5770</v>
      </c>
      <c r="P1051">
        <v>46141</v>
      </c>
      <c r="Q1051" t="s">
        <v>140</v>
      </c>
      <c r="R1051">
        <v>46142</v>
      </c>
      <c r="S1051" t="s">
        <v>265</v>
      </c>
      <c r="T1051" t="s">
        <v>166</v>
      </c>
      <c r="U1051" t="s">
        <v>112</v>
      </c>
      <c r="V1051" t="s">
        <v>143</v>
      </c>
      <c r="AB1051" t="s">
        <v>167</v>
      </c>
      <c r="AC1051" t="s">
        <v>168</v>
      </c>
      <c r="AD1051" t="s">
        <v>147</v>
      </c>
      <c r="AE1051">
        <v>46295</v>
      </c>
      <c r="AF1051">
        <v>46295</v>
      </c>
      <c r="AH1051">
        <v>46302</v>
      </c>
      <c r="AI1051">
        <v>46302</v>
      </c>
      <c r="AK1051">
        <v>46314</v>
      </c>
      <c r="AL1051">
        <v>46314</v>
      </c>
      <c r="AN1051">
        <v>46321</v>
      </c>
      <c r="AO1051">
        <v>46321</v>
      </c>
      <c r="AQ1051" t="s">
        <v>148</v>
      </c>
      <c r="AR1051" t="s">
        <v>148</v>
      </c>
      <c r="AS1051" t="s">
        <v>148</v>
      </c>
      <c r="AT1051">
        <v>46284</v>
      </c>
      <c r="AU1051">
        <v>46296</v>
      </c>
      <c r="AW1051">
        <v>46284</v>
      </c>
      <c r="AX1051">
        <v>46296</v>
      </c>
      <c r="AZ1051">
        <v>46305</v>
      </c>
      <c r="BA1051">
        <v>46305</v>
      </c>
      <c r="BC1051">
        <v>46259</v>
      </c>
      <c r="BD1051">
        <v>46306</v>
      </c>
      <c r="BF1051" t="s">
        <v>149</v>
      </c>
      <c r="BG1051">
        <v>46265</v>
      </c>
      <c r="BH1051">
        <v>46320</v>
      </c>
      <c r="BJ1051" t="s">
        <v>167</v>
      </c>
      <c r="BK1051">
        <v>60</v>
      </c>
      <c r="BL1051">
        <v>46275</v>
      </c>
      <c r="BM1051">
        <v>46328</v>
      </c>
      <c r="BO1051">
        <v>46281</v>
      </c>
      <c r="BP1051">
        <v>46337</v>
      </c>
      <c r="BR1051">
        <v>46295</v>
      </c>
      <c r="BS1051">
        <v>46354</v>
      </c>
      <c r="BU1051">
        <v>46293</v>
      </c>
      <c r="BV1051">
        <v>46352</v>
      </c>
      <c r="CN1051" t="s">
        <v>113</v>
      </c>
      <c r="CO1051" t="s">
        <v>113</v>
      </c>
      <c r="CP1051" t="s">
        <v>113</v>
      </c>
      <c r="CQ1051" t="s">
        <v>113</v>
      </c>
      <c r="CR1051">
        <v>46160</v>
      </c>
      <c r="CS1051">
        <v>46129</v>
      </c>
      <c r="CT1051" t="s">
        <v>151</v>
      </c>
      <c r="CU1051" t="s">
        <v>113</v>
      </c>
      <c r="CV1051" t="s">
        <v>113</v>
      </c>
      <c r="CW1051" t="s">
        <v>113</v>
      </c>
      <c r="CX1051" t="s">
        <v>113</v>
      </c>
      <c r="CY1051" t="s">
        <v>172</v>
      </c>
      <c r="CZ1051" t="s">
        <v>153</v>
      </c>
    </row>
    <row r="1052" spans="1:105" x14ac:dyDescent="0.3">
      <c r="A1052" t="s">
        <v>5771</v>
      </c>
      <c r="B1052" t="s">
        <v>5772</v>
      </c>
      <c r="C1052" t="s">
        <v>107</v>
      </c>
      <c r="D1052" t="s">
        <v>108</v>
      </c>
      <c r="F1052" t="s">
        <v>5773</v>
      </c>
      <c r="G1052" t="s">
        <v>157</v>
      </c>
      <c r="I1052" t="s">
        <v>5774</v>
      </c>
      <c r="J1052" t="s">
        <v>160</v>
      </c>
      <c r="K1052" t="s">
        <v>161</v>
      </c>
      <c r="L1052" t="s">
        <v>1867</v>
      </c>
      <c r="M1052" t="s">
        <v>163</v>
      </c>
      <c r="N1052">
        <v>1</v>
      </c>
      <c r="O1052" t="s">
        <v>5775</v>
      </c>
      <c r="P1052">
        <v>46141</v>
      </c>
      <c r="Q1052" t="s">
        <v>140</v>
      </c>
      <c r="R1052">
        <v>46142</v>
      </c>
      <c r="S1052" t="s">
        <v>265</v>
      </c>
      <c r="T1052" t="s">
        <v>166</v>
      </c>
      <c r="U1052" t="s">
        <v>112</v>
      </c>
      <c r="V1052" t="s">
        <v>143</v>
      </c>
      <c r="AB1052" t="s">
        <v>167</v>
      </c>
      <c r="AC1052" t="s">
        <v>168</v>
      </c>
      <c r="AD1052" t="s">
        <v>147</v>
      </c>
      <c r="AE1052">
        <v>46225</v>
      </c>
      <c r="AF1052">
        <v>46232</v>
      </c>
      <c r="AG1052">
        <v>46232</v>
      </c>
      <c r="AH1052">
        <v>46232</v>
      </c>
      <c r="AI1052">
        <v>46241</v>
      </c>
      <c r="AJ1052">
        <v>46241</v>
      </c>
      <c r="AK1052">
        <v>46241</v>
      </c>
      <c r="AL1052">
        <v>46258</v>
      </c>
      <c r="AN1052">
        <v>46248</v>
      </c>
      <c r="AO1052">
        <v>46269</v>
      </c>
      <c r="AQ1052" t="s">
        <v>148</v>
      </c>
      <c r="AR1052" t="s">
        <v>148</v>
      </c>
      <c r="AS1052" t="s">
        <v>148</v>
      </c>
      <c r="AT1052">
        <v>46216</v>
      </c>
      <c r="AU1052">
        <v>46296</v>
      </c>
      <c r="AW1052">
        <v>46216</v>
      </c>
      <c r="AX1052">
        <v>46296</v>
      </c>
      <c r="AZ1052">
        <v>46280</v>
      </c>
      <c r="BA1052">
        <v>46280</v>
      </c>
      <c r="BC1052">
        <v>46267</v>
      </c>
      <c r="BD1052">
        <v>46300</v>
      </c>
      <c r="BF1052" t="s">
        <v>149</v>
      </c>
      <c r="BG1052">
        <v>46194</v>
      </c>
      <c r="BH1052">
        <v>46315</v>
      </c>
      <c r="BJ1052" t="s">
        <v>167</v>
      </c>
      <c r="BK1052">
        <v>60</v>
      </c>
      <c r="BL1052">
        <v>46200</v>
      </c>
      <c r="BM1052">
        <v>46320</v>
      </c>
      <c r="BO1052">
        <v>46206</v>
      </c>
      <c r="BP1052">
        <v>46331</v>
      </c>
      <c r="BR1052">
        <v>46254</v>
      </c>
      <c r="BS1052">
        <v>46341</v>
      </c>
      <c r="BU1052">
        <v>46216</v>
      </c>
      <c r="BV1052">
        <v>46341</v>
      </c>
      <c r="BX1052" t="s">
        <v>169</v>
      </c>
      <c r="CN1052" t="s">
        <v>113</v>
      </c>
      <c r="CO1052" t="s">
        <v>113</v>
      </c>
      <c r="CP1052" t="s">
        <v>113</v>
      </c>
      <c r="CQ1052" t="s">
        <v>113</v>
      </c>
      <c r="CR1052">
        <v>46160</v>
      </c>
      <c r="CS1052">
        <v>46129</v>
      </c>
      <c r="CT1052" t="s">
        <v>151</v>
      </c>
      <c r="CU1052" t="s">
        <v>170</v>
      </c>
      <c r="CV1052" t="s">
        <v>144</v>
      </c>
      <c r="CW1052" t="s">
        <v>171</v>
      </c>
      <c r="CX1052" t="s">
        <v>113</v>
      </c>
      <c r="CY1052" t="s">
        <v>172</v>
      </c>
      <c r="CZ1052" t="s">
        <v>153</v>
      </c>
    </row>
    <row r="1053" spans="1:105" x14ac:dyDescent="0.3">
      <c r="A1053" t="s">
        <v>5776</v>
      </c>
      <c r="B1053" t="s">
        <v>5777</v>
      </c>
      <c r="C1053" t="s">
        <v>213</v>
      </c>
      <c r="D1053" t="s">
        <v>108</v>
      </c>
      <c r="F1053" t="s">
        <v>5778</v>
      </c>
      <c r="G1053" t="s">
        <v>1356</v>
      </c>
      <c r="I1053" t="s">
        <v>5779</v>
      </c>
      <c r="J1053" t="s">
        <v>127</v>
      </c>
      <c r="K1053" t="s">
        <v>137</v>
      </c>
      <c r="L1053" t="s">
        <v>4023</v>
      </c>
      <c r="M1053" t="s">
        <v>163</v>
      </c>
      <c r="N1053">
        <v>1</v>
      </c>
      <c r="O1053" t="s">
        <v>5780</v>
      </c>
      <c r="P1053">
        <v>46213</v>
      </c>
      <c r="Q1053" t="s">
        <v>140</v>
      </c>
      <c r="R1053">
        <v>46225</v>
      </c>
      <c r="S1053" t="s">
        <v>252</v>
      </c>
      <c r="T1053" t="s">
        <v>253</v>
      </c>
      <c r="U1053" t="s">
        <v>112</v>
      </c>
      <c r="V1053" t="s">
        <v>143</v>
      </c>
      <c r="W1053" t="s">
        <v>144</v>
      </c>
      <c r="X1053" t="s">
        <v>144</v>
      </c>
      <c r="Y1053" t="s">
        <v>144</v>
      </c>
      <c r="Z1053" t="s">
        <v>144</v>
      </c>
      <c r="AA1053" t="s">
        <v>144</v>
      </c>
      <c r="AB1053" t="s">
        <v>1462</v>
      </c>
      <c r="AC1053" t="s">
        <v>146</v>
      </c>
      <c r="AD1053" t="s">
        <v>147</v>
      </c>
      <c r="AE1053">
        <v>46230</v>
      </c>
      <c r="AF1053">
        <v>46227</v>
      </c>
      <c r="AG1053">
        <v>46227</v>
      </c>
      <c r="AH1053">
        <v>46237</v>
      </c>
      <c r="AI1053">
        <v>46240</v>
      </c>
      <c r="AJ1053">
        <v>46240</v>
      </c>
      <c r="AK1053">
        <v>46230</v>
      </c>
      <c r="AL1053">
        <v>46227</v>
      </c>
      <c r="AM1053">
        <v>46227</v>
      </c>
      <c r="AN1053">
        <v>46237</v>
      </c>
      <c r="AO1053">
        <v>46240</v>
      </c>
      <c r="AP1053">
        <v>46240</v>
      </c>
      <c r="AQ1053" t="s">
        <v>148</v>
      </c>
      <c r="AR1053" t="s">
        <v>148</v>
      </c>
      <c r="AS1053" t="s">
        <v>148</v>
      </c>
      <c r="AT1053">
        <v>46231</v>
      </c>
      <c r="AU1053">
        <v>46234</v>
      </c>
      <c r="AV1053">
        <v>46234</v>
      </c>
      <c r="AW1053">
        <v>46231</v>
      </c>
      <c r="AX1053">
        <v>46234</v>
      </c>
      <c r="AY1053">
        <v>46234</v>
      </c>
      <c r="AZ1053">
        <v>46238</v>
      </c>
      <c r="BA1053">
        <v>46244</v>
      </c>
      <c r="BB1053">
        <v>46244</v>
      </c>
      <c r="BC1053">
        <v>46233</v>
      </c>
      <c r="BD1053">
        <v>46238</v>
      </c>
      <c r="BE1053">
        <v>46238</v>
      </c>
      <c r="BF1053" t="s">
        <v>149</v>
      </c>
      <c r="BG1053">
        <v>46239</v>
      </c>
      <c r="BH1053">
        <v>46247</v>
      </c>
      <c r="BI1053">
        <v>46247</v>
      </c>
      <c r="BJ1053" t="s">
        <v>1462</v>
      </c>
      <c r="BK1053">
        <v>40</v>
      </c>
      <c r="BL1053">
        <v>46242</v>
      </c>
      <c r="BM1053">
        <v>46252</v>
      </c>
      <c r="BN1053">
        <v>46252</v>
      </c>
      <c r="BO1053">
        <v>46245</v>
      </c>
      <c r="BP1053">
        <v>46254</v>
      </c>
      <c r="BQ1053">
        <v>46254</v>
      </c>
      <c r="BR1053">
        <v>46252</v>
      </c>
      <c r="BS1053">
        <v>46265</v>
      </c>
      <c r="BT1053">
        <v>46265</v>
      </c>
      <c r="BU1053">
        <v>46252</v>
      </c>
      <c r="BV1053">
        <v>46265</v>
      </c>
      <c r="BW1053">
        <v>46265</v>
      </c>
      <c r="BX1053" t="s">
        <v>5781</v>
      </c>
      <c r="BY1053">
        <v>46244</v>
      </c>
      <c r="BZ1053">
        <v>46244</v>
      </c>
      <c r="CA1053">
        <v>46251</v>
      </c>
      <c r="CE1053">
        <v>70583</v>
      </c>
      <c r="CF1053">
        <v>0.8</v>
      </c>
      <c r="CI1053">
        <v>46252</v>
      </c>
      <c r="CJ1053">
        <v>46252</v>
      </c>
      <c r="CK1053">
        <v>46251</v>
      </c>
      <c r="CN1053" t="s">
        <v>113</v>
      </c>
      <c r="CO1053" t="s">
        <v>113</v>
      </c>
      <c r="CP1053" t="s">
        <v>113</v>
      </c>
      <c r="CQ1053" t="s">
        <v>5776</v>
      </c>
      <c r="CR1053">
        <v>46218</v>
      </c>
      <c r="CS1053">
        <v>46213</v>
      </c>
      <c r="CT1053" t="s">
        <v>151</v>
      </c>
      <c r="CU1053" t="s">
        <v>170</v>
      </c>
      <c r="CV1053" t="s">
        <v>144</v>
      </c>
      <c r="CW1053" t="s">
        <v>171</v>
      </c>
      <c r="CX1053" t="s">
        <v>113</v>
      </c>
      <c r="CY1053" t="s">
        <v>1175</v>
      </c>
      <c r="CZ1053" t="s">
        <v>153</v>
      </c>
      <c r="DA1053" t="s">
        <v>104</v>
      </c>
    </row>
    <row r="1054" spans="1:105" x14ac:dyDescent="0.3">
      <c r="A1054" t="s">
        <v>5782</v>
      </c>
      <c r="B1054" t="s">
        <v>5783</v>
      </c>
      <c r="C1054" t="s">
        <v>245</v>
      </c>
      <c r="D1054" t="s">
        <v>108</v>
      </c>
      <c r="F1054" t="s">
        <v>5784</v>
      </c>
      <c r="G1054" t="s">
        <v>247</v>
      </c>
      <c r="I1054" t="s">
        <v>5785</v>
      </c>
      <c r="J1054" t="s">
        <v>249</v>
      </c>
      <c r="K1054" t="s">
        <v>249</v>
      </c>
      <c r="L1054" t="s">
        <v>5786</v>
      </c>
      <c r="M1054" t="s">
        <v>1460</v>
      </c>
      <c r="N1054">
        <v>1</v>
      </c>
      <c r="O1054" t="s">
        <v>5787</v>
      </c>
      <c r="P1054">
        <v>46117</v>
      </c>
      <c r="Q1054" t="s">
        <v>140</v>
      </c>
      <c r="R1054">
        <v>46117</v>
      </c>
      <c r="S1054" t="s">
        <v>252</v>
      </c>
      <c r="T1054" t="s">
        <v>1422</v>
      </c>
      <c r="U1054" t="s">
        <v>249</v>
      </c>
      <c r="V1054" t="s">
        <v>143</v>
      </c>
      <c r="W1054" t="s">
        <v>148</v>
      </c>
      <c r="X1054" t="s">
        <v>148</v>
      </c>
      <c r="Y1054" t="s">
        <v>148</v>
      </c>
      <c r="Z1054" t="s">
        <v>148</v>
      </c>
      <c r="AA1054" t="s">
        <v>148</v>
      </c>
      <c r="AB1054" t="s">
        <v>145</v>
      </c>
      <c r="AC1054" t="s">
        <v>113</v>
      </c>
      <c r="AD1054" t="s">
        <v>147</v>
      </c>
      <c r="AE1054">
        <v>46136</v>
      </c>
      <c r="AF1054">
        <v>46136</v>
      </c>
      <c r="AG1054">
        <v>46136</v>
      </c>
      <c r="AH1054">
        <v>46138</v>
      </c>
      <c r="AI1054">
        <v>46138</v>
      </c>
      <c r="AJ1054">
        <v>46138</v>
      </c>
      <c r="AK1054">
        <v>46136</v>
      </c>
      <c r="AL1054">
        <v>46136</v>
      </c>
      <c r="AM1054">
        <v>46136</v>
      </c>
      <c r="AN1054">
        <v>46138</v>
      </c>
      <c r="AO1054">
        <v>46138</v>
      </c>
      <c r="AP1054">
        <v>46138</v>
      </c>
      <c r="AQ1054" t="s">
        <v>256</v>
      </c>
      <c r="AR1054">
        <v>46147</v>
      </c>
      <c r="AS1054">
        <v>46147</v>
      </c>
      <c r="AT1054">
        <v>46119</v>
      </c>
      <c r="AU1054">
        <v>46119</v>
      </c>
      <c r="AV1054">
        <v>46119</v>
      </c>
      <c r="AW1054">
        <v>46119</v>
      </c>
      <c r="AX1054">
        <v>46119</v>
      </c>
      <c r="AY1054">
        <v>46119</v>
      </c>
      <c r="AZ1054">
        <v>46132</v>
      </c>
      <c r="BA1054">
        <v>46135</v>
      </c>
      <c r="BB1054">
        <v>46135</v>
      </c>
      <c r="BC1054">
        <v>46134</v>
      </c>
      <c r="BD1054">
        <v>46134</v>
      </c>
      <c r="BE1054">
        <v>46134</v>
      </c>
      <c r="BF1054" t="s">
        <v>249</v>
      </c>
      <c r="BG1054">
        <v>46134</v>
      </c>
      <c r="BH1054">
        <v>46134</v>
      </c>
      <c r="BI1054">
        <v>46134</v>
      </c>
      <c r="BJ1054" t="s">
        <v>249</v>
      </c>
      <c r="BK1054" t="s">
        <v>113</v>
      </c>
      <c r="BL1054">
        <v>46140</v>
      </c>
      <c r="BM1054">
        <v>46140</v>
      </c>
      <c r="BN1054">
        <v>46140</v>
      </c>
      <c r="BO1054">
        <v>46141</v>
      </c>
      <c r="BP1054">
        <v>46141</v>
      </c>
      <c r="BQ1054">
        <v>46141</v>
      </c>
      <c r="BR1054">
        <v>46148</v>
      </c>
      <c r="BS1054">
        <v>46148</v>
      </c>
      <c r="BT1054">
        <v>46148</v>
      </c>
      <c r="BU1054">
        <v>46142</v>
      </c>
      <c r="BV1054">
        <v>46142</v>
      </c>
      <c r="BX1054" t="s">
        <v>5788</v>
      </c>
      <c r="BY1054">
        <v>46119</v>
      </c>
      <c r="BZ1054">
        <v>46119</v>
      </c>
      <c r="CI1054">
        <v>46142</v>
      </c>
      <c r="CJ1054">
        <v>46139</v>
      </c>
      <c r="CK1054">
        <v>46139</v>
      </c>
      <c r="CN1054" t="s">
        <v>113</v>
      </c>
      <c r="CO1054" t="s">
        <v>113</v>
      </c>
      <c r="CP1054" t="s">
        <v>113</v>
      </c>
      <c r="CQ1054" t="s">
        <v>113</v>
      </c>
      <c r="CR1054" t="s">
        <v>113</v>
      </c>
      <c r="CS1054" t="s">
        <v>113</v>
      </c>
      <c r="CT1054" t="s">
        <v>113</v>
      </c>
      <c r="CU1054" t="s">
        <v>113</v>
      </c>
      <c r="CV1054" t="s">
        <v>113</v>
      </c>
      <c r="CW1054" t="s">
        <v>113</v>
      </c>
      <c r="CX1054" t="s">
        <v>113</v>
      </c>
      <c r="CY1054" t="s">
        <v>119</v>
      </c>
      <c r="CZ1054" t="s">
        <v>258</v>
      </c>
    </row>
    <row r="1055" spans="1:105" x14ac:dyDescent="0.3">
      <c r="A1055" t="s">
        <v>5789</v>
      </c>
      <c r="B1055" t="s">
        <v>5790</v>
      </c>
      <c r="C1055" t="s">
        <v>107</v>
      </c>
      <c r="D1055" t="s">
        <v>108</v>
      </c>
      <c r="F1055" t="s">
        <v>5791</v>
      </c>
      <c r="G1055" t="s">
        <v>247</v>
      </c>
      <c r="I1055" t="s">
        <v>5792</v>
      </c>
      <c r="J1055" t="s">
        <v>112</v>
      </c>
      <c r="K1055" t="s">
        <v>137</v>
      </c>
      <c r="L1055" t="s">
        <v>5793</v>
      </c>
      <c r="M1055" t="s">
        <v>1460</v>
      </c>
      <c r="P1055" t="s">
        <v>113</v>
      </c>
      <c r="Q1055" t="s">
        <v>116</v>
      </c>
      <c r="S1055" t="s">
        <v>117</v>
      </c>
      <c r="T1055" t="s">
        <v>113</v>
      </c>
      <c r="AD1055" t="s">
        <v>113</v>
      </c>
      <c r="AG1055" t="s">
        <v>119</v>
      </c>
      <c r="AJ1055" t="s">
        <v>119</v>
      </c>
      <c r="BK1055">
        <v>40</v>
      </c>
      <c r="CN1055" t="s">
        <v>113</v>
      </c>
      <c r="CO1055" t="s">
        <v>113</v>
      </c>
      <c r="CP1055" t="s">
        <v>113</v>
      </c>
      <c r="CQ1055" t="s">
        <v>113</v>
      </c>
      <c r="CR1055" t="s">
        <v>113</v>
      </c>
      <c r="CS1055" t="s">
        <v>113</v>
      </c>
      <c r="CT1055" t="s">
        <v>113</v>
      </c>
      <c r="CU1055" t="s">
        <v>113</v>
      </c>
      <c r="CV1055" t="s">
        <v>113</v>
      </c>
      <c r="CW1055" t="s">
        <v>113</v>
      </c>
      <c r="CX1055" t="s">
        <v>113</v>
      </c>
      <c r="CY1055" t="s">
        <v>119</v>
      </c>
      <c r="CZ1055" t="s">
        <v>258</v>
      </c>
    </row>
    <row r="1056" spans="1:105" x14ac:dyDescent="0.3">
      <c r="A1056" t="s">
        <v>5794</v>
      </c>
      <c r="B1056" t="s">
        <v>5795</v>
      </c>
      <c r="C1056" t="s">
        <v>107</v>
      </c>
      <c r="D1056" t="s">
        <v>108</v>
      </c>
      <c r="F1056" t="s">
        <v>5796</v>
      </c>
      <c r="G1056" t="s">
        <v>247</v>
      </c>
      <c r="I1056" t="s">
        <v>5797</v>
      </c>
      <c r="J1056" t="s">
        <v>308</v>
      </c>
      <c r="K1056" t="s">
        <v>137</v>
      </c>
      <c r="L1056" t="s">
        <v>5798</v>
      </c>
      <c r="M1056" t="s">
        <v>1460</v>
      </c>
      <c r="N1056">
        <v>3</v>
      </c>
      <c r="O1056" t="s">
        <v>5799</v>
      </c>
      <c r="P1056">
        <v>46168</v>
      </c>
      <c r="Q1056" t="s">
        <v>140</v>
      </c>
      <c r="R1056">
        <v>46168</v>
      </c>
      <c r="S1056" t="s">
        <v>252</v>
      </c>
      <c r="T1056" t="s">
        <v>1408</v>
      </c>
      <c r="U1056" t="s">
        <v>112</v>
      </c>
      <c r="V1056" t="s">
        <v>1366</v>
      </c>
      <c r="W1056" t="s">
        <v>144</v>
      </c>
      <c r="X1056" t="s">
        <v>144</v>
      </c>
      <c r="Y1056" t="s">
        <v>144</v>
      </c>
      <c r="Z1056" t="s">
        <v>144</v>
      </c>
      <c r="AA1056" t="s">
        <v>144</v>
      </c>
      <c r="AB1056" t="s">
        <v>145</v>
      </c>
      <c r="AC1056" t="s">
        <v>146</v>
      </c>
      <c r="AD1056" t="s">
        <v>147</v>
      </c>
      <c r="AE1056">
        <v>46176</v>
      </c>
      <c r="AF1056">
        <v>46176</v>
      </c>
      <c r="AG1056">
        <v>46176</v>
      </c>
      <c r="AH1056">
        <v>46183</v>
      </c>
      <c r="AI1056">
        <v>46183</v>
      </c>
      <c r="AJ1056">
        <v>46183</v>
      </c>
      <c r="AK1056">
        <v>46190</v>
      </c>
      <c r="AL1056">
        <v>46190</v>
      </c>
      <c r="AM1056">
        <v>46190</v>
      </c>
      <c r="AN1056">
        <v>46197</v>
      </c>
      <c r="AO1056">
        <v>46197</v>
      </c>
      <c r="AP1056">
        <v>46197</v>
      </c>
      <c r="AQ1056" t="s">
        <v>256</v>
      </c>
      <c r="AR1056">
        <v>46202</v>
      </c>
      <c r="AS1056">
        <v>46202</v>
      </c>
      <c r="AT1056">
        <v>46176</v>
      </c>
      <c r="AU1056">
        <v>46181</v>
      </c>
      <c r="AV1056">
        <v>46181</v>
      </c>
      <c r="AW1056">
        <v>46176</v>
      </c>
      <c r="AX1056">
        <v>46181</v>
      </c>
      <c r="AY1056">
        <v>46181</v>
      </c>
      <c r="AZ1056">
        <v>46186</v>
      </c>
      <c r="BA1056">
        <v>46186</v>
      </c>
      <c r="BB1056">
        <v>46186</v>
      </c>
      <c r="BC1056">
        <v>46178</v>
      </c>
      <c r="BD1056">
        <v>46182</v>
      </c>
      <c r="BE1056">
        <v>46182</v>
      </c>
      <c r="BF1056" t="s">
        <v>149</v>
      </c>
      <c r="BG1056">
        <v>46184</v>
      </c>
      <c r="BH1056">
        <v>46193</v>
      </c>
      <c r="BI1056">
        <v>46193</v>
      </c>
      <c r="BJ1056" t="s">
        <v>145</v>
      </c>
      <c r="BK1056">
        <v>50</v>
      </c>
      <c r="BL1056">
        <v>46188</v>
      </c>
      <c r="BM1056">
        <v>46199</v>
      </c>
      <c r="BN1056">
        <v>46199</v>
      </c>
      <c r="BO1056">
        <v>46191</v>
      </c>
      <c r="BP1056">
        <v>46206</v>
      </c>
      <c r="BQ1056">
        <v>46206</v>
      </c>
      <c r="BR1056">
        <v>46198</v>
      </c>
      <c r="BS1056">
        <v>46210</v>
      </c>
      <c r="BT1056">
        <v>46210</v>
      </c>
      <c r="BU1056">
        <v>46198</v>
      </c>
      <c r="BV1056">
        <v>46196</v>
      </c>
      <c r="BW1056">
        <v>46196</v>
      </c>
      <c r="BX1056" t="s">
        <v>5800</v>
      </c>
      <c r="BY1056">
        <v>46190</v>
      </c>
      <c r="BZ1056">
        <v>46190</v>
      </c>
      <c r="CA1056">
        <v>46199</v>
      </c>
      <c r="CI1056">
        <v>46197</v>
      </c>
      <c r="CJ1056">
        <v>46199</v>
      </c>
      <c r="CK1056">
        <v>46199</v>
      </c>
      <c r="CN1056" t="s">
        <v>113</v>
      </c>
      <c r="CO1056" t="s">
        <v>113</v>
      </c>
      <c r="CP1056" t="s">
        <v>113</v>
      </c>
      <c r="CQ1056" t="s">
        <v>113</v>
      </c>
      <c r="CR1056">
        <v>46213</v>
      </c>
      <c r="CS1056">
        <v>46168</v>
      </c>
      <c r="CT1056" t="s">
        <v>151</v>
      </c>
      <c r="CU1056" t="s">
        <v>113</v>
      </c>
      <c r="CV1056" t="s">
        <v>113</v>
      </c>
      <c r="CW1056" t="s">
        <v>113</v>
      </c>
      <c r="CX1056" t="s">
        <v>113</v>
      </c>
      <c r="CY1056" t="s">
        <v>1650</v>
      </c>
      <c r="CZ1056" t="s">
        <v>289</v>
      </c>
    </row>
    <row r="1057" spans="1:105" x14ac:dyDescent="0.3">
      <c r="A1057" t="s">
        <v>5801</v>
      </c>
      <c r="B1057" t="s">
        <v>5802</v>
      </c>
      <c r="C1057" t="s">
        <v>245</v>
      </c>
      <c r="D1057" t="s">
        <v>108</v>
      </c>
      <c r="F1057" t="s">
        <v>5803</v>
      </c>
      <c r="G1057" t="s">
        <v>247</v>
      </c>
      <c r="I1057" t="s">
        <v>5804</v>
      </c>
      <c r="J1057" t="s">
        <v>249</v>
      </c>
      <c r="K1057" t="s">
        <v>249</v>
      </c>
      <c r="M1057" t="s">
        <v>1460</v>
      </c>
      <c r="N1057" t="s">
        <v>144</v>
      </c>
      <c r="O1057" t="s">
        <v>373</v>
      </c>
      <c r="P1057">
        <v>46086</v>
      </c>
      <c r="Q1057" t="s">
        <v>140</v>
      </c>
      <c r="R1057">
        <v>46086</v>
      </c>
      <c r="S1057" t="s">
        <v>252</v>
      </c>
      <c r="T1057" t="s">
        <v>2901</v>
      </c>
      <c r="U1057" t="s">
        <v>249</v>
      </c>
      <c r="V1057" t="s">
        <v>143</v>
      </c>
      <c r="W1057" t="s">
        <v>148</v>
      </c>
      <c r="X1057" t="s">
        <v>148</v>
      </c>
      <c r="Y1057" t="s">
        <v>148</v>
      </c>
      <c r="Z1057" t="s">
        <v>148</v>
      </c>
      <c r="AA1057" t="s">
        <v>148</v>
      </c>
      <c r="AB1057" t="s">
        <v>145</v>
      </c>
      <c r="AC1057" t="s">
        <v>113</v>
      </c>
      <c r="AD1057" t="s">
        <v>147</v>
      </c>
      <c r="AE1057">
        <v>46090</v>
      </c>
      <c r="AF1057">
        <v>46090</v>
      </c>
      <c r="AG1057">
        <v>46090</v>
      </c>
      <c r="AH1057" t="s">
        <v>5805</v>
      </c>
      <c r="AI1057" t="s">
        <v>5805</v>
      </c>
      <c r="AJ1057" t="s">
        <v>5805</v>
      </c>
      <c r="AK1057">
        <v>46090</v>
      </c>
      <c r="AL1057">
        <v>46090</v>
      </c>
      <c r="AM1057">
        <v>46090</v>
      </c>
      <c r="AN1057" t="s">
        <v>5805</v>
      </c>
      <c r="AO1057" t="s">
        <v>5805</v>
      </c>
      <c r="AP1057" t="s">
        <v>5805</v>
      </c>
      <c r="AQ1057" t="s">
        <v>5806</v>
      </c>
      <c r="AR1057">
        <v>46105</v>
      </c>
      <c r="AS1057">
        <v>46105</v>
      </c>
      <c r="AT1057">
        <v>46083</v>
      </c>
      <c r="AU1057">
        <v>46090</v>
      </c>
      <c r="AV1057">
        <v>46090</v>
      </c>
      <c r="AW1057">
        <v>46083</v>
      </c>
      <c r="AX1057">
        <v>46090</v>
      </c>
      <c r="AY1057">
        <v>46090</v>
      </c>
      <c r="AZ1057">
        <v>46086</v>
      </c>
      <c r="BA1057">
        <v>46086</v>
      </c>
      <c r="BB1057">
        <v>46086</v>
      </c>
      <c r="BC1057">
        <v>46084</v>
      </c>
      <c r="BD1057">
        <v>46090</v>
      </c>
      <c r="BE1057">
        <v>46090</v>
      </c>
      <c r="BG1057">
        <v>46091</v>
      </c>
      <c r="BH1057">
        <v>46091</v>
      </c>
      <c r="BI1057">
        <v>46091</v>
      </c>
      <c r="BJ1057" t="s">
        <v>1649</v>
      </c>
      <c r="BL1057">
        <v>46084</v>
      </c>
      <c r="BM1057">
        <v>46092</v>
      </c>
      <c r="BN1057">
        <v>46092</v>
      </c>
      <c r="BO1057">
        <v>46085</v>
      </c>
      <c r="BP1057">
        <v>46092</v>
      </c>
      <c r="BQ1057">
        <v>46092</v>
      </c>
      <c r="BR1057">
        <v>46101</v>
      </c>
      <c r="BS1057">
        <v>46107</v>
      </c>
      <c r="BT1057">
        <v>46107</v>
      </c>
      <c r="BU1057">
        <v>46101</v>
      </c>
      <c r="BV1057">
        <v>46107</v>
      </c>
      <c r="BW1057">
        <v>46107</v>
      </c>
      <c r="BX1057" t="s">
        <v>5807</v>
      </c>
      <c r="BY1057" t="s">
        <v>5808</v>
      </c>
      <c r="BZ1057" t="s">
        <v>5808</v>
      </c>
      <c r="CI1057">
        <v>46101</v>
      </c>
      <c r="CJ1057">
        <v>46101</v>
      </c>
      <c r="CK1057">
        <v>46101</v>
      </c>
      <c r="CN1057" t="s">
        <v>113</v>
      </c>
      <c r="CO1057" t="s">
        <v>113</v>
      </c>
      <c r="CP1057" t="s">
        <v>113</v>
      </c>
      <c r="CQ1057" t="s">
        <v>113</v>
      </c>
      <c r="CR1057" t="s">
        <v>113</v>
      </c>
      <c r="CS1057" t="s">
        <v>113</v>
      </c>
      <c r="CT1057" t="s">
        <v>113</v>
      </c>
      <c r="CU1057" t="s">
        <v>113</v>
      </c>
      <c r="CV1057" t="s">
        <v>113</v>
      </c>
      <c r="CW1057" t="s">
        <v>113</v>
      </c>
      <c r="CX1057" t="s">
        <v>113</v>
      </c>
      <c r="CY1057" t="s">
        <v>119</v>
      </c>
      <c r="CZ1057" t="s">
        <v>258</v>
      </c>
    </row>
    <row r="1058" spans="1:105" x14ac:dyDescent="0.3">
      <c r="A1058" t="s">
        <v>5809</v>
      </c>
      <c r="B1058" t="s">
        <v>5810</v>
      </c>
      <c r="C1058" t="s">
        <v>107</v>
      </c>
      <c r="D1058" t="s">
        <v>108</v>
      </c>
      <c r="F1058" t="s">
        <v>5811</v>
      </c>
      <c r="G1058" t="s">
        <v>247</v>
      </c>
      <c r="H1058" t="s">
        <v>1146</v>
      </c>
      <c r="I1058" t="s">
        <v>5812</v>
      </c>
      <c r="J1058" t="s">
        <v>1600</v>
      </c>
      <c r="K1058" t="s">
        <v>161</v>
      </c>
      <c r="L1058" t="s">
        <v>1321</v>
      </c>
      <c r="M1058" t="s">
        <v>226</v>
      </c>
      <c r="N1058">
        <v>1</v>
      </c>
      <c r="O1058" t="s">
        <v>5813</v>
      </c>
      <c r="P1058">
        <v>46197</v>
      </c>
      <c r="Q1058" t="s">
        <v>140</v>
      </c>
      <c r="R1058">
        <v>46217</v>
      </c>
      <c r="S1058" t="s">
        <v>1330</v>
      </c>
      <c r="T1058" t="s">
        <v>448</v>
      </c>
      <c r="U1058" t="s">
        <v>112</v>
      </c>
      <c r="V1058" t="s">
        <v>21</v>
      </c>
      <c r="W1058" t="s">
        <v>144</v>
      </c>
      <c r="X1058" t="s">
        <v>144</v>
      </c>
      <c r="Y1058" t="s">
        <v>144</v>
      </c>
      <c r="Z1058" t="s">
        <v>144</v>
      </c>
      <c r="AA1058" t="s">
        <v>144</v>
      </c>
      <c r="AB1058" t="s">
        <v>1322</v>
      </c>
      <c r="AC1058" t="s">
        <v>146</v>
      </c>
      <c r="AD1058" t="s">
        <v>376</v>
      </c>
      <c r="AE1058">
        <v>46213</v>
      </c>
      <c r="AF1058">
        <v>46213</v>
      </c>
      <c r="AG1058">
        <v>46213</v>
      </c>
      <c r="AH1058">
        <v>46218</v>
      </c>
      <c r="AI1058" t="s">
        <v>1344</v>
      </c>
      <c r="AK1058">
        <v>46231</v>
      </c>
      <c r="AL1058">
        <v>46245</v>
      </c>
      <c r="AM1058">
        <v>46245</v>
      </c>
      <c r="AN1058">
        <v>46236</v>
      </c>
      <c r="AO1058">
        <v>46248</v>
      </c>
      <c r="AP1058">
        <v>46248</v>
      </c>
      <c r="AQ1058" t="s">
        <v>4683</v>
      </c>
      <c r="AR1058" t="s">
        <v>113</v>
      </c>
      <c r="AS1058" t="s">
        <v>113</v>
      </c>
      <c r="AT1058">
        <v>46225</v>
      </c>
      <c r="AU1058">
        <v>46226</v>
      </c>
      <c r="AV1058">
        <v>46226</v>
      </c>
      <c r="AW1058">
        <v>46225</v>
      </c>
      <c r="AX1058">
        <v>46226</v>
      </c>
      <c r="AY1058">
        <v>46226</v>
      </c>
      <c r="AZ1058">
        <v>46230</v>
      </c>
      <c r="BA1058">
        <v>46241</v>
      </c>
      <c r="BB1058">
        <v>46241</v>
      </c>
      <c r="BC1058">
        <v>46227</v>
      </c>
      <c r="BD1058">
        <v>46228</v>
      </c>
      <c r="BE1058">
        <v>46228</v>
      </c>
      <c r="BF1058" t="s">
        <v>149</v>
      </c>
      <c r="BG1058">
        <v>46237</v>
      </c>
      <c r="BH1058">
        <v>46238</v>
      </c>
      <c r="BI1058">
        <v>46238</v>
      </c>
      <c r="BJ1058" t="s">
        <v>1322</v>
      </c>
      <c r="BK1058" t="s">
        <v>4718</v>
      </c>
      <c r="BL1058">
        <v>46240</v>
      </c>
      <c r="BM1058">
        <v>46251</v>
      </c>
      <c r="BN1058">
        <v>46251</v>
      </c>
      <c r="BO1058">
        <v>46245</v>
      </c>
      <c r="BP1058">
        <v>46256</v>
      </c>
      <c r="BQ1058">
        <v>46256</v>
      </c>
      <c r="BR1058">
        <v>46248</v>
      </c>
      <c r="BS1058">
        <v>46295</v>
      </c>
      <c r="BU1058">
        <v>46248</v>
      </c>
      <c r="BV1058">
        <v>46263</v>
      </c>
      <c r="BW1058">
        <v>46263</v>
      </c>
      <c r="BX1058" t="s">
        <v>1602</v>
      </c>
      <c r="BY1058" t="s">
        <v>113</v>
      </c>
      <c r="BZ1058" t="s">
        <v>113</v>
      </c>
      <c r="CI1058">
        <v>46242</v>
      </c>
      <c r="CJ1058">
        <v>46242</v>
      </c>
      <c r="CN1058" t="s">
        <v>113</v>
      </c>
      <c r="CO1058" t="s">
        <v>5809</v>
      </c>
      <c r="CP1058" t="s">
        <v>113</v>
      </c>
      <c r="CQ1058" t="s">
        <v>5809</v>
      </c>
      <c r="CR1058">
        <v>46213</v>
      </c>
      <c r="CS1058">
        <v>46199</v>
      </c>
      <c r="CT1058" t="s">
        <v>151</v>
      </c>
      <c r="CU1058" t="s">
        <v>170</v>
      </c>
      <c r="CV1058" t="s">
        <v>144</v>
      </c>
      <c r="CW1058" t="s">
        <v>171</v>
      </c>
      <c r="CX1058" t="s">
        <v>1360</v>
      </c>
      <c r="CY1058" t="s">
        <v>1512</v>
      </c>
      <c r="CZ1058" t="s">
        <v>289</v>
      </c>
      <c r="DA1058" t="s">
        <v>104</v>
      </c>
    </row>
    <row r="1059" spans="1:105" x14ac:dyDescent="0.3">
      <c r="A1059" t="s">
        <v>5814</v>
      </c>
      <c r="B1059" t="s">
        <v>5815</v>
      </c>
      <c r="C1059" t="s">
        <v>107</v>
      </c>
      <c r="D1059" t="s">
        <v>108</v>
      </c>
      <c r="F1059" t="s">
        <v>5816</v>
      </c>
      <c r="G1059" t="s">
        <v>247</v>
      </c>
      <c r="I1059" t="s">
        <v>5817</v>
      </c>
      <c r="J1059" t="s">
        <v>308</v>
      </c>
      <c r="K1059" t="s">
        <v>137</v>
      </c>
      <c r="L1059" t="s">
        <v>5818</v>
      </c>
      <c r="M1059" t="s">
        <v>310</v>
      </c>
      <c r="N1059">
        <v>1</v>
      </c>
      <c r="O1059" t="s">
        <v>373</v>
      </c>
      <c r="P1059">
        <v>46161</v>
      </c>
      <c r="Q1059" t="s">
        <v>140</v>
      </c>
      <c r="R1059">
        <v>46162</v>
      </c>
      <c r="S1059" t="s">
        <v>252</v>
      </c>
      <c r="T1059" t="s">
        <v>1408</v>
      </c>
      <c r="U1059" t="s">
        <v>112</v>
      </c>
      <c r="V1059" t="s">
        <v>1366</v>
      </c>
      <c r="W1059" t="s">
        <v>144</v>
      </c>
      <c r="X1059" t="s">
        <v>144</v>
      </c>
      <c r="Y1059" t="s">
        <v>144</v>
      </c>
      <c r="Z1059" t="s">
        <v>144</v>
      </c>
      <c r="AA1059" t="s">
        <v>144</v>
      </c>
      <c r="AB1059" t="s">
        <v>313</v>
      </c>
      <c r="AC1059" t="s">
        <v>146</v>
      </c>
      <c r="AD1059" t="s">
        <v>376</v>
      </c>
      <c r="AE1059">
        <v>46167</v>
      </c>
      <c r="AF1059">
        <v>46167</v>
      </c>
      <c r="AG1059">
        <v>46167</v>
      </c>
      <c r="AH1059">
        <v>46187</v>
      </c>
      <c r="AI1059">
        <v>46179</v>
      </c>
      <c r="AJ1059">
        <v>46179</v>
      </c>
      <c r="AK1059">
        <v>46167</v>
      </c>
      <c r="AL1059">
        <v>46167</v>
      </c>
      <c r="AM1059">
        <v>46167</v>
      </c>
      <c r="AN1059">
        <v>46199</v>
      </c>
      <c r="AO1059">
        <v>46179</v>
      </c>
      <c r="AP1059">
        <v>46179</v>
      </c>
      <c r="AQ1059" t="s">
        <v>256</v>
      </c>
      <c r="AR1059">
        <v>46211</v>
      </c>
      <c r="AS1059">
        <v>46211</v>
      </c>
      <c r="AT1059">
        <v>46177</v>
      </c>
      <c r="AU1059">
        <v>46177</v>
      </c>
      <c r="AV1059">
        <v>46177</v>
      </c>
      <c r="AW1059">
        <v>46177</v>
      </c>
      <c r="AX1059">
        <v>46177</v>
      </c>
      <c r="AY1059">
        <v>46177</v>
      </c>
      <c r="AZ1059">
        <v>46185</v>
      </c>
      <c r="BA1059">
        <v>46188</v>
      </c>
      <c r="BB1059">
        <v>46188</v>
      </c>
      <c r="BC1059">
        <v>46178</v>
      </c>
      <c r="BD1059">
        <v>46180</v>
      </c>
      <c r="BE1059">
        <v>46180</v>
      </c>
      <c r="BF1059" t="s">
        <v>149</v>
      </c>
      <c r="BG1059">
        <v>46186</v>
      </c>
      <c r="BH1059">
        <v>46191</v>
      </c>
      <c r="BI1059">
        <v>46191</v>
      </c>
      <c r="BJ1059" t="s">
        <v>313</v>
      </c>
      <c r="BK1059" t="s">
        <v>1503</v>
      </c>
      <c r="BL1059">
        <v>46190</v>
      </c>
      <c r="BM1059">
        <v>46199</v>
      </c>
      <c r="BN1059">
        <v>46199</v>
      </c>
      <c r="BO1059">
        <v>46197</v>
      </c>
      <c r="BP1059">
        <v>46218</v>
      </c>
      <c r="BQ1059">
        <v>46218</v>
      </c>
      <c r="BR1059">
        <v>46203</v>
      </c>
      <c r="BS1059">
        <v>46223</v>
      </c>
      <c r="BT1059">
        <v>46223</v>
      </c>
      <c r="BU1059">
        <v>46202</v>
      </c>
      <c r="BV1059">
        <v>46219</v>
      </c>
      <c r="BW1059">
        <v>46219</v>
      </c>
      <c r="BX1059" t="s">
        <v>316</v>
      </c>
      <c r="BY1059">
        <v>46191</v>
      </c>
      <c r="BZ1059">
        <v>46191</v>
      </c>
      <c r="CA1059">
        <v>46196</v>
      </c>
      <c r="CI1059">
        <v>46190</v>
      </c>
      <c r="CJ1059">
        <v>46196</v>
      </c>
      <c r="CK1059">
        <v>46196</v>
      </c>
      <c r="CN1059" t="s">
        <v>113</v>
      </c>
      <c r="CO1059" t="s">
        <v>113</v>
      </c>
      <c r="CP1059" t="s">
        <v>113</v>
      </c>
      <c r="CQ1059" t="s">
        <v>113</v>
      </c>
      <c r="CR1059">
        <v>46166</v>
      </c>
      <c r="CS1059">
        <v>46160</v>
      </c>
      <c r="CT1059" t="s">
        <v>151</v>
      </c>
      <c r="CU1059" t="s">
        <v>113</v>
      </c>
      <c r="CV1059" t="s">
        <v>113</v>
      </c>
      <c r="CW1059" t="s">
        <v>113</v>
      </c>
      <c r="CX1059" t="s">
        <v>113</v>
      </c>
      <c r="CY1059" t="s">
        <v>317</v>
      </c>
      <c r="CZ1059" t="s">
        <v>289</v>
      </c>
    </row>
    <row r="1060" spans="1:105" x14ac:dyDescent="0.3">
      <c r="A1060" t="s">
        <v>5819</v>
      </c>
      <c r="B1060" t="s">
        <v>5820</v>
      </c>
      <c r="C1060" t="s">
        <v>107</v>
      </c>
      <c r="D1060" t="s">
        <v>108</v>
      </c>
      <c r="F1060" t="s">
        <v>5821</v>
      </c>
      <c r="G1060" t="s">
        <v>247</v>
      </c>
      <c r="I1060" t="s">
        <v>5822</v>
      </c>
      <c r="J1060" t="s">
        <v>308</v>
      </c>
      <c r="K1060" t="s">
        <v>137</v>
      </c>
      <c r="L1060" t="s">
        <v>5818</v>
      </c>
      <c r="M1060" t="s">
        <v>310</v>
      </c>
      <c r="N1060">
        <v>3</v>
      </c>
      <c r="O1060" t="s">
        <v>373</v>
      </c>
      <c r="P1060">
        <v>46141</v>
      </c>
      <c r="Q1060" t="s">
        <v>140</v>
      </c>
      <c r="R1060">
        <v>46142</v>
      </c>
      <c r="S1060" t="s">
        <v>252</v>
      </c>
      <c r="T1060" t="s">
        <v>1408</v>
      </c>
      <c r="U1060" t="s">
        <v>112</v>
      </c>
      <c r="V1060" t="s">
        <v>1366</v>
      </c>
      <c r="W1060" t="s">
        <v>144</v>
      </c>
      <c r="X1060" t="s">
        <v>312</v>
      </c>
      <c r="Y1060" t="s">
        <v>144</v>
      </c>
      <c r="Z1060" t="s">
        <v>144</v>
      </c>
      <c r="AA1060" t="s">
        <v>312</v>
      </c>
      <c r="AB1060" t="s">
        <v>313</v>
      </c>
      <c r="AC1060" t="s">
        <v>146</v>
      </c>
      <c r="AD1060" t="s">
        <v>376</v>
      </c>
      <c r="AE1060">
        <v>46167</v>
      </c>
      <c r="AF1060">
        <v>46165</v>
      </c>
      <c r="AG1060">
        <v>46165</v>
      </c>
      <c r="AH1060">
        <v>46188</v>
      </c>
      <c r="AI1060">
        <v>46199</v>
      </c>
      <c r="AJ1060">
        <v>46199</v>
      </c>
      <c r="AK1060">
        <v>46167</v>
      </c>
      <c r="AL1060">
        <v>46165</v>
      </c>
      <c r="AM1060">
        <v>46165</v>
      </c>
      <c r="AN1060">
        <v>46188</v>
      </c>
      <c r="AO1060">
        <v>46204</v>
      </c>
      <c r="AP1060">
        <v>46204</v>
      </c>
      <c r="AQ1060" t="s">
        <v>256</v>
      </c>
      <c r="AR1060">
        <v>46233</v>
      </c>
      <c r="AS1060">
        <v>46233</v>
      </c>
      <c r="AT1060">
        <v>46181</v>
      </c>
      <c r="AU1060">
        <v>46189</v>
      </c>
      <c r="AV1060">
        <v>46189</v>
      </c>
      <c r="AW1060">
        <v>46181</v>
      </c>
      <c r="AX1060">
        <v>46189</v>
      </c>
      <c r="AY1060">
        <v>46189</v>
      </c>
      <c r="AZ1060">
        <v>46189</v>
      </c>
      <c r="BA1060">
        <v>46195</v>
      </c>
      <c r="BB1060">
        <v>46195</v>
      </c>
      <c r="BC1060">
        <v>46189</v>
      </c>
      <c r="BD1060">
        <v>46191</v>
      </c>
      <c r="BE1060">
        <v>46191</v>
      </c>
      <c r="BF1060" t="s">
        <v>149</v>
      </c>
      <c r="BG1060">
        <v>46197</v>
      </c>
      <c r="BH1060">
        <v>46206</v>
      </c>
      <c r="BI1060">
        <v>46206</v>
      </c>
      <c r="BJ1060" t="s">
        <v>313</v>
      </c>
      <c r="BK1060" t="s">
        <v>315</v>
      </c>
      <c r="BL1060">
        <v>46200</v>
      </c>
      <c r="BM1060">
        <v>46230</v>
      </c>
      <c r="BN1060">
        <v>46230</v>
      </c>
      <c r="BO1060">
        <v>46203</v>
      </c>
      <c r="BP1060">
        <v>46234</v>
      </c>
      <c r="BQ1060">
        <v>46234</v>
      </c>
      <c r="BR1060">
        <v>46203</v>
      </c>
      <c r="BS1060">
        <v>46234</v>
      </c>
      <c r="BT1060">
        <v>46234</v>
      </c>
      <c r="BU1060">
        <v>46202</v>
      </c>
      <c r="BV1060">
        <v>46234</v>
      </c>
      <c r="BW1060">
        <v>46234</v>
      </c>
      <c r="BX1060" t="s">
        <v>1309</v>
      </c>
      <c r="BY1060">
        <v>46191</v>
      </c>
      <c r="BZ1060">
        <v>46191</v>
      </c>
      <c r="CA1060">
        <v>46204</v>
      </c>
      <c r="CI1060">
        <v>46195</v>
      </c>
      <c r="CJ1060">
        <v>46204</v>
      </c>
      <c r="CK1060">
        <v>46204</v>
      </c>
      <c r="CN1060" t="s">
        <v>113</v>
      </c>
      <c r="CO1060" t="s">
        <v>113</v>
      </c>
      <c r="CP1060" t="s">
        <v>113</v>
      </c>
      <c r="CQ1060" t="s">
        <v>113</v>
      </c>
      <c r="CR1060">
        <v>46160</v>
      </c>
      <c r="CS1060">
        <v>46141</v>
      </c>
      <c r="CT1060" t="s">
        <v>151</v>
      </c>
      <c r="CU1060" t="s">
        <v>113</v>
      </c>
      <c r="CV1060" t="s">
        <v>113</v>
      </c>
      <c r="CW1060" t="s">
        <v>113</v>
      </c>
      <c r="CX1060" t="s">
        <v>113</v>
      </c>
      <c r="CY1060" t="s">
        <v>317</v>
      </c>
      <c r="CZ1060" t="s">
        <v>289</v>
      </c>
    </row>
    <row r="1061" spans="1:105" x14ac:dyDescent="0.3">
      <c r="A1061" t="s">
        <v>5823</v>
      </c>
      <c r="B1061" t="s">
        <v>5824</v>
      </c>
      <c r="D1061" t="s">
        <v>108</v>
      </c>
      <c r="F1061" t="s">
        <v>5825</v>
      </c>
      <c r="G1061" t="s">
        <v>247</v>
      </c>
      <c r="I1061" t="s">
        <v>5826</v>
      </c>
      <c r="J1061" t="s">
        <v>112</v>
      </c>
      <c r="K1061" t="s">
        <v>113</v>
      </c>
      <c r="L1061" t="s">
        <v>5827</v>
      </c>
      <c r="M1061" t="s">
        <v>310</v>
      </c>
      <c r="P1061" t="s">
        <v>113</v>
      </c>
      <c r="Q1061" t="s">
        <v>116</v>
      </c>
      <c r="S1061" t="s">
        <v>117</v>
      </c>
      <c r="T1061" t="s">
        <v>113</v>
      </c>
      <c r="AD1061" t="s">
        <v>113</v>
      </c>
      <c r="AG1061" t="s">
        <v>119</v>
      </c>
      <c r="AI1061" t="s">
        <v>119</v>
      </c>
      <c r="AJ1061" t="s">
        <v>119</v>
      </c>
      <c r="BK1061">
        <v>80</v>
      </c>
      <c r="CN1061" t="s">
        <v>113</v>
      </c>
      <c r="CO1061" t="s">
        <v>113</v>
      </c>
      <c r="CP1061" t="s">
        <v>113</v>
      </c>
      <c r="CQ1061" t="s">
        <v>113</v>
      </c>
      <c r="CR1061" t="s">
        <v>113</v>
      </c>
      <c r="CS1061" t="s">
        <v>113</v>
      </c>
      <c r="CT1061" t="s">
        <v>113</v>
      </c>
      <c r="CU1061" t="s">
        <v>113</v>
      </c>
      <c r="CV1061" t="s">
        <v>113</v>
      </c>
      <c r="CW1061" t="s">
        <v>113</v>
      </c>
      <c r="CX1061" t="s">
        <v>113</v>
      </c>
      <c r="CY1061" t="s">
        <v>119</v>
      </c>
      <c r="CZ1061" t="s">
        <v>258</v>
      </c>
    </row>
    <row r="1062" spans="1:105" x14ac:dyDescent="0.3">
      <c r="A1062" t="s">
        <v>5828</v>
      </c>
      <c r="B1062" t="s">
        <v>5829</v>
      </c>
      <c r="C1062" t="s">
        <v>107</v>
      </c>
      <c r="D1062" t="s">
        <v>108</v>
      </c>
      <c r="F1062" t="s">
        <v>5830</v>
      </c>
      <c r="G1062" t="s">
        <v>247</v>
      </c>
      <c r="I1062" t="s">
        <v>5831</v>
      </c>
      <c r="J1062" t="s">
        <v>112</v>
      </c>
      <c r="K1062" t="s">
        <v>113</v>
      </c>
      <c r="L1062" t="s">
        <v>5827</v>
      </c>
      <c r="M1062" t="s">
        <v>310</v>
      </c>
      <c r="P1062" t="s">
        <v>113</v>
      </c>
      <c r="Q1062" t="s">
        <v>116</v>
      </c>
      <c r="S1062" t="s">
        <v>117</v>
      </c>
      <c r="T1062" t="s">
        <v>113</v>
      </c>
      <c r="AD1062" t="s">
        <v>113</v>
      </c>
      <c r="AG1062" t="s">
        <v>119</v>
      </c>
      <c r="AI1062" t="s">
        <v>119</v>
      </c>
      <c r="AJ1062" t="s">
        <v>119</v>
      </c>
      <c r="BK1062">
        <v>80</v>
      </c>
      <c r="CN1062" t="s">
        <v>113</v>
      </c>
      <c r="CO1062" t="s">
        <v>113</v>
      </c>
      <c r="CP1062" t="s">
        <v>113</v>
      </c>
      <c r="CQ1062" t="s">
        <v>113</v>
      </c>
      <c r="CR1062" t="s">
        <v>113</v>
      </c>
      <c r="CS1062" t="s">
        <v>113</v>
      </c>
      <c r="CT1062" t="s">
        <v>113</v>
      </c>
      <c r="CU1062" t="s">
        <v>113</v>
      </c>
      <c r="CV1062" t="s">
        <v>113</v>
      </c>
      <c r="CW1062" t="s">
        <v>113</v>
      </c>
      <c r="CX1062" t="s">
        <v>113</v>
      </c>
      <c r="CY1062" t="s">
        <v>119</v>
      </c>
      <c r="CZ1062" t="s">
        <v>258</v>
      </c>
    </row>
    <row r="1063" spans="1:105" x14ac:dyDescent="0.3">
      <c r="A1063" t="s">
        <v>5832</v>
      </c>
      <c r="B1063" t="s">
        <v>5833</v>
      </c>
      <c r="C1063" t="s">
        <v>124</v>
      </c>
      <c r="D1063" t="s">
        <v>108</v>
      </c>
      <c r="F1063" t="s">
        <v>5834</v>
      </c>
      <c r="G1063" t="s">
        <v>247</v>
      </c>
      <c r="H1063" t="s">
        <v>5835</v>
      </c>
      <c r="I1063" t="s">
        <v>5836</v>
      </c>
      <c r="J1063" t="s">
        <v>1600</v>
      </c>
      <c r="K1063" t="s">
        <v>161</v>
      </c>
      <c r="L1063" t="s">
        <v>1321</v>
      </c>
      <c r="M1063" t="s">
        <v>226</v>
      </c>
      <c r="N1063">
        <v>3</v>
      </c>
      <c r="O1063" t="s">
        <v>373</v>
      </c>
      <c r="P1063">
        <v>46224</v>
      </c>
      <c r="Q1063" t="s">
        <v>140</v>
      </c>
      <c r="R1063">
        <v>46233</v>
      </c>
      <c r="S1063" t="s">
        <v>1330</v>
      </c>
      <c r="T1063" t="s">
        <v>448</v>
      </c>
      <c r="U1063" t="s">
        <v>112</v>
      </c>
      <c r="V1063" t="s">
        <v>21</v>
      </c>
      <c r="W1063" t="s">
        <v>144</v>
      </c>
      <c r="X1063" t="s">
        <v>144</v>
      </c>
      <c r="Y1063" t="s">
        <v>144</v>
      </c>
      <c r="Z1063" t="s">
        <v>144</v>
      </c>
      <c r="AA1063" t="s">
        <v>144</v>
      </c>
      <c r="AB1063" t="s">
        <v>1322</v>
      </c>
      <c r="AC1063" t="s">
        <v>146</v>
      </c>
      <c r="AD1063" t="s">
        <v>376</v>
      </c>
      <c r="AE1063">
        <v>46244</v>
      </c>
      <c r="AF1063">
        <v>46241</v>
      </c>
      <c r="AG1063">
        <v>46241</v>
      </c>
      <c r="AH1063">
        <v>46251</v>
      </c>
      <c r="AI1063">
        <v>46246</v>
      </c>
      <c r="AJ1063">
        <v>46246</v>
      </c>
      <c r="AK1063">
        <v>46248</v>
      </c>
      <c r="AL1063">
        <v>46251</v>
      </c>
      <c r="AM1063">
        <v>46251</v>
      </c>
      <c r="AN1063">
        <v>46255</v>
      </c>
      <c r="AO1063">
        <v>46255</v>
      </c>
      <c r="AP1063">
        <v>46255</v>
      </c>
      <c r="AQ1063" t="s">
        <v>4683</v>
      </c>
      <c r="AR1063" t="s">
        <v>113</v>
      </c>
      <c r="AS1063" t="s">
        <v>113</v>
      </c>
      <c r="AT1063">
        <v>46242</v>
      </c>
      <c r="AU1063">
        <v>46242</v>
      </c>
      <c r="AV1063">
        <v>46242</v>
      </c>
      <c r="AW1063">
        <v>46242</v>
      </c>
      <c r="AX1063">
        <v>46242</v>
      </c>
      <c r="AY1063">
        <v>46242</v>
      </c>
      <c r="AZ1063">
        <v>46251</v>
      </c>
      <c r="BA1063">
        <v>46242</v>
      </c>
      <c r="BB1063">
        <v>46242</v>
      </c>
      <c r="BC1063">
        <v>46247</v>
      </c>
      <c r="BD1063">
        <v>46245</v>
      </c>
      <c r="BE1063">
        <v>46245</v>
      </c>
      <c r="BF1063" t="s">
        <v>149</v>
      </c>
      <c r="BG1063">
        <v>46254</v>
      </c>
      <c r="BH1063">
        <v>46255</v>
      </c>
      <c r="BI1063">
        <v>46255</v>
      </c>
      <c r="BJ1063" t="s">
        <v>1322</v>
      </c>
      <c r="BK1063" t="s">
        <v>2122</v>
      </c>
      <c r="BL1063">
        <v>46257</v>
      </c>
      <c r="BM1063">
        <v>46259</v>
      </c>
      <c r="BN1063">
        <v>46259</v>
      </c>
      <c r="BO1063">
        <v>46260</v>
      </c>
      <c r="BP1063">
        <v>46260</v>
      </c>
      <c r="BQ1063">
        <v>46260</v>
      </c>
      <c r="BR1063">
        <v>46265</v>
      </c>
      <c r="BS1063">
        <v>46295</v>
      </c>
      <c r="BU1063">
        <v>46265</v>
      </c>
      <c r="BV1063">
        <v>46265</v>
      </c>
      <c r="BW1063">
        <v>46265</v>
      </c>
      <c r="CN1063" t="s">
        <v>113</v>
      </c>
      <c r="CO1063" t="s">
        <v>113</v>
      </c>
      <c r="CP1063" t="s">
        <v>113</v>
      </c>
      <c r="CQ1063" t="s">
        <v>5832</v>
      </c>
      <c r="CR1063">
        <v>46223</v>
      </c>
      <c r="CS1063">
        <v>46219</v>
      </c>
      <c r="CT1063" t="s">
        <v>151</v>
      </c>
      <c r="CU1063" t="s">
        <v>170</v>
      </c>
      <c r="CV1063" t="s">
        <v>144</v>
      </c>
      <c r="CW1063" t="s">
        <v>171</v>
      </c>
      <c r="CX1063" t="s">
        <v>1360</v>
      </c>
      <c r="CY1063" t="s">
        <v>1635</v>
      </c>
      <c r="CZ1063" t="s">
        <v>289</v>
      </c>
      <c r="DA1063" t="s">
        <v>104</v>
      </c>
    </row>
    <row r="1064" spans="1:105" x14ac:dyDescent="0.3">
      <c r="A1064" t="s">
        <v>5837</v>
      </c>
      <c r="B1064" t="s">
        <v>5838</v>
      </c>
      <c r="D1064" t="s">
        <v>108</v>
      </c>
      <c r="F1064" t="s">
        <v>5839</v>
      </c>
      <c r="G1064" t="s">
        <v>247</v>
      </c>
      <c r="I1064" t="s">
        <v>5826</v>
      </c>
      <c r="J1064" t="s">
        <v>112</v>
      </c>
      <c r="K1064" t="s">
        <v>113</v>
      </c>
      <c r="L1064" t="s">
        <v>5840</v>
      </c>
      <c r="M1064" t="s">
        <v>310</v>
      </c>
      <c r="P1064" t="s">
        <v>113</v>
      </c>
      <c r="Q1064" t="s">
        <v>116</v>
      </c>
      <c r="S1064" t="s">
        <v>117</v>
      </c>
      <c r="T1064" t="s">
        <v>113</v>
      </c>
      <c r="AD1064" t="s">
        <v>113</v>
      </c>
      <c r="AG1064" t="s">
        <v>119</v>
      </c>
      <c r="AI1064" t="s">
        <v>119</v>
      </c>
      <c r="AJ1064" t="s">
        <v>119</v>
      </c>
      <c r="BK1064">
        <v>80</v>
      </c>
      <c r="CN1064" t="s">
        <v>113</v>
      </c>
      <c r="CO1064" t="s">
        <v>113</v>
      </c>
      <c r="CP1064" t="s">
        <v>113</v>
      </c>
      <c r="CQ1064" t="s">
        <v>113</v>
      </c>
      <c r="CR1064" t="s">
        <v>113</v>
      </c>
      <c r="CS1064" t="s">
        <v>113</v>
      </c>
      <c r="CT1064" t="s">
        <v>113</v>
      </c>
      <c r="CU1064" t="s">
        <v>113</v>
      </c>
      <c r="CV1064" t="s">
        <v>113</v>
      </c>
      <c r="CW1064" t="s">
        <v>113</v>
      </c>
      <c r="CX1064" t="s">
        <v>113</v>
      </c>
      <c r="CY1064" t="s">
        <v>119</v>
      </c>
      <c r="CZ1064" t="s">
        <v>258</v>
      </c>
    </row>
    <row r="1065" spans="1:105" x14ac:dyDescent="0.3">
      <c r="A1065" t="s">
        <v>5841</v>
      </c>
      <c r="B1065" t="s">
        <v>5842</v>
      </c>
      <c r="C1065" t="s">
        <v>107</v>
      </c>
      <c r="D1065" t="s">
        <v>108</v>
      </c>
      <c r="F1065" t="s">
        <v>5843</v>
      </c>
      <c r="G1065" t="s">
        <v>247</v>
      </c>
      <c r="H1065" t="s">
        <v>1146</v>
      </c>
      <c r="I1065" t="s">
        <v>5844</v>
      </c>
      <c r="J1065" t="s">
        <v>1600</v>
      </c>
      <c r="K1065" t="s">
        <v>161</v>
      </c>
      <c r="L1065" t="s">
        <v>1321</v>
      </c>
      <c r="M1065" t="s">
        <v>226</v>
      </c>
      <c r="N1065">
        <v>3</v>
      </c>
      <c r="O1065" t="s">
        <v>373</v>
      </c>
      <c r="P1065">
        <v>46224</v>
      </c>
      <c r="Q1065" t="s">
        <v>140</v>
      </c>
      <c r="R1065">
        <v>46233</v>
      </c>
      <c r="S1065" t="s">
        <v>1330</v>
      </c>
      <c r="T1065" t="s">
        <v>448</v>
      </c>
      <c r="U1065" t="s">
        <v>112</v>
      </c>
      <c r="V1065" t="s">
        <v>21</v>
      </c>
      <c r="W1065" t="s">
        <v>144</v>
      </c>
      <c r="X1065" t="s">
        <v>144</v>
      </c>
      <c r="Y1065" t="s">
        <v>144</v>
      </c>
      <c r="Z1065" t="s">
        <v>144</v>
      </c>
      <c r="AA1065" t="s">
        <v>144</v>
      </c>
      <c r="AB1065" t="s">
        <v>1322</v>
      </c>
      <c r="AC1065" t="s">
        <v>146</v>
      </c>
      <c r="AD1065" t="s">
        <v>376</v>
      </c>
      <c r="AE1065">
        <v>46244</v>
      </c>
      <c r="AF1065">
        <v>46241</v>
      </c>
      <c r="AG1065">
        <v>46241</v>
      </c>
      <c r="AH1065">
        <v>46251</v>
      </c>
      <c r="AI1065">
        <v>46246</v>
      </c>
      <c r="AJ1065">
        <v>46246</v>
      </c>
      <c r="AK1065">
        <v>46248</v>
      </c>
      <c r="AL1065">
        <v>46251</v>
      </c>
      <c r="AM1065">
        <v>46251</v>
      </c>
      <c r="AN1065">
        <v>46255</v>
      </c>
      <c r="AO1065">
        <v>46255</v>
      </c>
      <c r="AP1065">
        <v>46255</v>
      </c>
      <c r="AQ1065" t="s">
        <v>4683</v>
      </c>
      <c r="AR1065" t="s">
        <v>113</v>
      </c>
      <c r="AS1065" t="s">
        <v>113</v>
      </c>
      <c r="AT1065">
        <v>46242</v>
      </c>
      <c r="AU1065">
        <v>46242</v>
      </c>
      <c r="AV1065">
        <v>46242</v>
      </c>
      <c r="AW1065">
        <v>46242</v>
      </c>
      <c r="AX1065">
        <v>46242</v>
      </c>
      <c r="AY1065">
        <v>46242</v>
      </c>
      <c r="AZ1065">
        <v>46251</v>
      </c>
      <c r="BA1065">
        <v>46245</v>
      </c>
      <c r="BB1065">
        <v>46245</v>
      </c>
      <c r="BC1065">
        <v>46247</v>
      </c>
      <c r="BD1065">
        <v>46245</v>
      </c>
      <c r="BE1065">
        <v>46245</v>
      </c>
      <c r="BF1065" t="s">
        <v>2048</v>
      </c>
      <c r="BG1065">
        <v>46254</v>
      </c>
      <c r="BH1065">
        <v>46259</v>
      </c>
      <c r="BI1065">
        <v>46259</v>
      </c>
      <c r="BJ1065" t="s">
        <v>1322</v>
      </c>
      <c r="BK1065" t="s">
        <v>5845</v>
      </c>
      <c r="BL1065">
        <v>46257</v>
      </c>
      <c r="BM1065">
        <v>46262</v>
      </c>
      <c r="BN1065">
        <v>46262</v>
      </c>
      <c r="BO1065">
        <v>46263</v>
      </c>
      <c r="BP1065">
        <v>46264</v>
      </c>
      <c r="BQ1065">
        <v>46264</v>
      </c>
      <c r="BR1065">
        <v>46265</v>
      </c>
      <c r="BS1065">
        <v>46295</v>
      </c>
      <c r="BU1065">
        <v>46265</v>
      </c>
      <c r="BV1065">
        <v>46265</v>
      </c>
      <c r="BW1065">
        <v>46265</v>
      </c>
      <c r="CN1065" t="s">
        <v>113</v>
      </c>
      <c r="CO1065" t="s">
        <v>113</v>
      </c>
      <c r="CP1065" t="s">
        <v>113</v>
      </c>
      <c r="CQ1065" t="s">
        <v>5841</v>
      </c>
      <c r="CR1065">
        <v>46223</v>
      </c>
      <c r="CS1065">
        <v>46219</v>
      </c>
      <c r="CT1065" t="s">
        <v>151</v>
      </c>
      <c r="CU1065" t="s">
        <v>170</v>
      </c>
      <c r="CV1065" t="s">
        <v>144</v>
      </c>
      <c r="CW1065" t="s">
        <v>171</v>
      </c>
      <c r="CX1065" t="s">
        <v>1360</v>
      </c>
      <c r="CY1065" t="s">
        <v>1512</v>
      </c>
      <c r="CZ1065" t="s">
        <v>289</v>
      </c>
      <c r="DA1065" t="s">
        <v>104</v>
      </c>
    </row>
    <row r="1066" spans="1:105" x14ac:dyDescent="0.3">
      <c r="A1066" t="s">
        <v>5846</v>
      </c>
      <c r="B1066" t="s">
        <v>5847</v>
      </c>
      <c r="C1066" t="s">
        <v>245</v>
      </c>
      <c r="D1066" t="s">
        <v>108</v>
      </c>
      <c r="F1066" t="s">
        <v>5848</v>
      </c>
      <c r="G1066" t="s">
        <v>133</v>
      </c>
      <c r="I1066" t="s">
        <v>5849</v>
      </c>
      <c r="J1066" t="s">
        <v>249</v>
      </c>
      <c r="K1066" t="s">
        <v>249</v>
      </c>
      <c r="L1066" t="s">
        <v>5850</v>
      </c>
      <c r="M1066" t="s">
        <v>447</v>
      </c>
      <c r="N1066">
        <v>3</v>
      </c>
      <c r="P1066">
        <v>46240</v>
      </c>
      <c r="Q1066" t="s">
        <v>140</v>
      </c>
      <c r="R1066">
        <v>46241</v>
      </c>
      <c r="S1066" t="s">
        <v>346</v>
      </c>
      <c r="T1066" t="s">
        <v>448</v>
      </c>
      <c r="U1066" t="s">
        <v>249</v>
      </c>
      <c r="W1066" t="s">
        <v>148</v>
      </c>
      <c r="X1066" t="s">
        <v>148</v>
      </c>
      <c r="Y1066" t="s">
        <v>148</v>
      </c>
      <c r="Z1066" t="s">
        <v>148</v>
      </c>
      <c r="AA1066" t="s">
        <v>148</v>
      </c>
      <c r="AB1066" t="s">
        <v>387</v>
      </c>
      <c r="AC1066" t="s">
        <v>113</v>
      </c>
      <c r="AD1066" t="s">
        <v>255</v>
      </c>
      <c r="AE1066">
        <v>46248</v>
      </c>
      <c r="AF1066">
        <v>46251</v>
      </c>
      <c r="AG1066">
        <v>46251</v>
      </c>
      <c r="AH1066">
        <v>46248</v>
      </c>
      <c r="AI1066">
        <v>46261</v>
      </c>
      <c r="AJ1066">
        <v>46261</v>
      </c>
      <c r="AK1066">
        <v>46248</v>
      </c>
      <c r="AL1066">
        <v>46251</v>
      </c>
      <c r="AM1066">
        <v>46251</v>
      </c>
      <c r="AN1066">
        <v>46253</v>
      </c>
      <c r="AO1066">
        <v>46261</v>
      </c>
      <c r="AP1066">
        <v>46261</v>
      </c>
      <c r="AQ1066" t="s">
        <v>148</v>
      </c>
      <c r="AR1066" t="s">
        <v>148</v>
      </c>
      <c r="AS1066" t="s">
        <v>148</v>
      </c>
      <c r="AT1066">
        <v>46248</v>
      </c>
      <c r="AU1066">
        <v>46261</v>
      </c>
      <c r="AV1066">
        <v>46261</v>
      </c>
      <c r="AW1066">
        <v>46248</v>
      </c>
      <c r="AX1066">
        <v>46261</v>
      </c>
      <c r="AY1066">
        <v>46261</v>
      </c>
      <c r="AZ1066">
        <v>46253</v>
      </c>
      <c r="BA1066">
        <v>46267</v>
      </c>
      <c r="BC1066">
        <v>46254</v>
      </c>
      <c r="BD1066">
        <v>46267</v>
      </c>
      <c r="BF1066" t="s">
        <v>249</v>
      </c>
      <c r="BG1066">
        <v>46254</v>
      </c>
      <c r="BH1066">
        <v>46267</v>
      </c>
      <c r="BJ1066" t="s">
        <v>249</v>
      </c>
      <c r="BK1066" t="s">
        <v>249</v>
      </c>
      <c r="BL1066">
        <v>46254</v>
      </c>
      <c r="BM1066">
        <v>46268</v>
      </c>
      <c r="BO1066">
        <v>46257</v>
      </c>
      <c r="BP1066">
        <v>46270</v>
      </c>
      <c r="BR1066">
        <v>46261</v>
      </c>
      <c r="BS1066">
        <v>46275</v>
      </c>
      <c r="BU1066">
        <v>46261</v>
      </c>
      <c r="BV1066">
        <v>46273</v>
      </c>
      <c r="BY1066" t="s">
        <v>5851</v>
      </c>
      <c r="CI1066">
        <v>46265</v>
      </c>
      <c r="CJ1066">
        <v>46275</v>
      </c>
      <c r="CN1066" t="s">
        <v>113</v>
      </c>
      <c r="CO1066" t="s">
        <v>113</v>
      </c>
      <c r="CP1066" t="s">
        <v>113</v>
      </c>
      <c r="CQ1066" t="s">
        <v>113</v>
      </c>
      <c r="CR1066" t="s">
        <v>113</v>
      </c>
      <c r="CS1066" t="s">
        <v>113</v>
      </c>
      <c r="CT1066" t="s">
        <v>113</v>
      </c>
      <c r="CU1066" t="s">
        <v>170</v>
      </c>
      <c r="CV1066" t="s">
        <v>144</v>
      </c>
      <c r="CW1066" t="s">
        <v>171</v>
      </c>
      <c r="CX1066" t="s">
        <v>113</v>
      </c>
      <c r="CY1066" t="s">
        <v>119</v>
      </c>
      <c r="CZ1066" t="s">
        <v>121</v>
      </c>
    </row>
    <row r="1067" spans="1:105" x14ac:dyDescent="0.3">
      <c r="A1067" t="s">
        <v>5852</v>
      </c>
      <c r="B1067" t="s">
        <v>5853</v>
      </c>
      <c r="C1067" t="s">
        <v>797</v>
      </c>
      <c r="D1067" t="s">
        <v>108</v>
      </c>
      <c r="E1067" t="s">
        <v>5854</v>
      </c>
      <c r="F1067" t="s">
        <v>5855</v>
      </c>
      <c r="G1067" t="s">
        <v>247</v>
      </c>
      <c r="I1067" t="s">
        <v>5856</v>
      </c>
      <c r="J1067" t="s">
        <v>371</v>
      </c>
      <c r="K1067" t="s">
        <v>113</v>
      </c>
      <c r="M1067" t="s">
        <v>344</v>
      </c>
      <c r="P1067" t="s">
        <v>113</v>
      </c>
      <c r="Q1067" t="s">
        <v>116</v>
      </c>
      <c r="S1067" t="s">
        <v>117</v>
      </c>
      <c r="T1067" t="s">
        <v>113</v>
      </c>
      <c r="AD1067" t="s">
        <v>113</v>
      </c>
      <c r="AG1067" t="s">
        <v>119</v>
      </c>
      <c r="AI1067" t="s">
        <v>119</v>
      </c>
      <c r="AJ1067" t="s">
        <v>119</v>
      </c>
      <c r="CN1067" t="s">
        <v>113</v>
      </c>
      <c r="CO1067" t="s">
        <v>113</v>
      </c>
      <c r="CP1067" t="s">
        <v>113</v>
      </c>
      <c r="CQ1067" t="s">
        <v>113</v>
      </c>
      <c r="CR1067" t="s">
        <v>113</v>
      </c>
      <c r="CS1067" t="s">
        <v>113</v>
      </c>
      <c r="CT1067" t="s">
        <v>113</v>
      </c>
      <c r="CU1067" t="s">
        <v>113</v>
      </c>
      <c r="CV1067" t="s">
        <v>113</v>
      </c>
      <c r="CW1067" t="s">
        <v>113</v>
      </c>
      <c r="CX1067" t="s">
        <v>113</v>
      </c>
      <c r="CY1067" t="s">
        <v>119</v>
      </c>
      <c r="CZ1067" t="s">
        <v>258</v>
      </c>
    </row>
    <row r="1068" spans="1:105" x14ac:dyDescent="0.3">
      <c r="A1068" t="s">
        <v>5857</v>
      </c>
      <c r="B1068" t="s">
        <v>5858</v>
      </c>
      <c r="C1068" t="s">
        <v>213</v>
      </c>
      <c r="D1068" t="s">
        <v>108</v>
      </c>
      <c r="F1068" t="s">
        <v>5859</v>
      </c>
      <c r="G1068" t="s">
        <v>247</v>
      </c>
      <c r="I1068" t="s">
        <v>5860</v>
      </c>
      <c r="J1068" t="s">
        <v>308</v>
      </c>
      <c r="K1068" t="s">
        <v>137</v>
      </c>
      <c r="M1068" t="s">
        <v>344</v>
      </c>
      <c r="N1068">
        <v>1</v>
      </c>
      <c r="O1068" t="s">
        <v>5861</v>
      </c>
      <c r="P1068">
        <v>46161</v>
      </c>
      <c r="Q1068" t="s">
        <v>140</v>
      </c>
      <c r="R1068">
        <v>46162</v>
      </c>
      <c r="S1068" t="s">
        <v>252</v>
      </c>
      <c r="T1068" t="s">
        <v>142</v>
      </c>
      <c r="U1068" t="s">
        <v>112</v>
      </c>
      <c r="V1068" t="s">
        <v>143</v>
      </c>
      <c r="W1068" t="s">
        <v>144</v>
      </c>
      <c r="X1068" t="s">
        <v>144</v>
      </c>
      <c r="Y1068" t="s">
        <v>144</v>
      </c>
      <c r="Z1068" t="s">
        <v>144</v>
      </c>
      <c r="AA1068" t="s">
        <v>144</v>
      </c>
      <c r="AB1068" t="s">
        <v>1462</v>
      </c>
      <c r="AC1068" t="s">
        <v>146</v>
      </c>
      <c r="AD1068" t="s">
        <v>147</v>
      </c>
      <c r="AE1068">
        <v>46169</v>
      </c>
      <c r="AF1068">
        <v>46174</v>
      </c>
      <c r="AG1068">
        <v>46174</v>
      </c>
      <c r="AH1068">
        <v>46175</v>
      </c>
      <c r="AI1068">
        <v>46179</v>
      </c>
      <c r="AJ1068">
        <v>46179</v>
      </c>
      <c r="AK1068">
        <v>46169</v>
      </c>
      <c r="AL1068">
        <v>46174</v>
      </c>
      <c r="AM1068">
        <v>46174</v>
      </c>
      <c r="AN1068">
        <v>46175</v>
      </c>
      <c r="AO1068">
        <v>46179</v>
      </c>
      <c r="AP1068">
        <v>46179</v>
      </c>
      <c r="AQ1068" t="s">
        <v>377</v>
      </c>
      <c r="AR1068">
        <v>46202</v>
      </c>
      <c r="AS1068">
        <v>46202</v>
      </c>
      <c r="AT1068">
        <v>46175</v>
      </c>
      <c r="AU1068">
        <v>46172</v>
      </c>
      <c r="AV1068">
        <v>46172</v>
      </c>
      <c r="AW1068">
        <v>46175</v>
      </c>
      <c r="AX1068">
        <v>46172</v>
      </c>
      <c r="AY1068">
        <v>46172</v>
      </c>
      <c r="AZ1068">
        <v>46185</v>
      </c>
      <c r="BA1068">
        <v>46182</v>
      </c>
      <c r="BB1068">
        <v>46182</v>
      </c>
      <c r="BC1068">
        <v>46177</v>
      </c>
      <c r="BD1068">
        <v>46177</v>
      </c>
      <c r="BE1068">
        <v>46177</v>
      </c>
      <c r="BF1068" t="s">
        <v>149</v>
      </c>
      <c r="BG1068">
        <v>46185</v>
      </c>
      <c r="BH1068">
        <v>46183</v>
      </c>
      <c r="BI1068">
        <v>46183</v>
      </c>
      <c r="BJ1068" t="s">
        <v>1462</v>
      </c>
      <c r="BK1068">
        <v>30</v>
      </c>
      <c r="BL1068">
        <v>46190</v>
      </c>
      <c r="BM1068">
        <v>46187</v>
      </c>
      <c r="BN1068">
        <v>46187</v>
      </c>
      <c r="BO1068">
        <v>46193</v>
      </c>
      <c r="BP1068">
        <v>46195</v>
      </c>
      <c r="BQ1068">
        <v>46195</v>
      </c>
      <c r="BR1068">
        <v>46199</v>
      </c>
      <c r="BS1068">
        <v>46203</v>
      </c>
      <c r="BT1068">
        <v>46203</v>
      </c>
      <c r="BU1068">
        <v>46199</v>
      </c>
      <c r="BV1068">
        <v>46203</v>
      </c>
      <c r="BW1068">
        <v>46203</v>
      </c>
      <c r="BX1068" t="s">
        <v>5862</v>
      </c>
      <c r="BY1068">
        <v>46182</v>
      </c>
      <c r="BZ1068">
        <v>46182</v>
      </c>
      <c r="CA1068">
        <v>46188</v>
      </c>
      <c r="CI1068">
        <v>46199</v>
      </c>
      <c r="CJ1068">
        <v>46188</v>
      </c>
      <c r="CK1068">
        <v>46188</v>
      </c>
      <c r="CN1068" t="s">
        <v>113</v>
      </c>
      <c r="CO1068" t="s">
        <v>113</v>
      </c>
      <c r="CP1068" t="s">
        <v>113</v>
      </c>
      <c r="CQ1068" t="s">
        <v>113</v>
      </c>
      <c r="CR1068">
        <v>46166</v>
      </c>
      <c r="CS1068">
        <v>46160</v>
      </c>
      <c r="CT1068" t="s">
        <v>151</v>
      </c>
      <c r="CU1068" t="s">
        <v>113</v>
      </c>
      <c r="CV1068" t="s">
        <v>113</v>
      </c>
      <c r="CW1068" t="s">
        <v>113</v>
      </c>
      <c r="CX1068" t="s">
        <v>113</v>
      </c>
      <c r="CY1068" t="s">
        <v>1219</v>
      </c>
      <c r="CZ1068" t="s">
        <v>289</v>
      </c>
    </row>
    <row r="1069" spans="1:105" x14ac:dyDescent="0.3">
      <c r="A1069" t="s">
        <v>5863</v>
      </c>
      <c r="B1069" t="s">
        <v>5864</v>
      </c>
      <c r="C1069" t="s">
        <v>107</v>
      </c>
      <c r="D1069" t="s">
        <v>108</v>
      </c>
      <c r="F1069" t="s">
        <v>5865</v>
      </c>
      <c r="G1069" t="s">
        <v>247</v>
      </c>
      <c r="I1069" t="s">
        <v>5866</v>
      </c>
      <c r="J1069" t="s">
        <v>308</v>
      </c>
      <c r="K1069" t="s">
        <v>137</v>
      </c>
      <c r="M1069" t="s">
        <v>344</v>
      </c>
      <c r="N1069">
        <v>1</v>
      </c>
      <c r="P1069">
        <v>46161</v>
      </c>
      <c r="Q1069" t="s">
        <v>140</v>
      </c>
      <c r="R1069">
        <v>46162</v>
      </c>
      <c r="S1069" t="s">
        <v>252</v>
      </c>
      <c r="T1069" t="s">
        <v>142</v>
      </c>
      <c r="U1069" t="s">
        <v>112</v>
      </c>
      <c r="V1069" t="s">
        <v>143</v>
      </c>
      <c r="W1069" t="s">
        <v>144</v>
      </c>
      <c r="X1069" t="s">
        <v>144</v>
      </c>
      <c r="Y1069" t="s">
        <v>144</v>
      </c>
      <c r="Z1069" t="s">
        <v>144</v>
      </c>
      <c r="AA1069" t="s">
        <v>144</v>
      </c>
      <c r="AB1069" t="s">
        <v>1462</v>
      </c>
      <c r="AC1069" t="s">
        <v>146</v>
      </c>
      <c r="AD1069" t="s">
        <v>147</v>
      </c>
      <c r="AE1069">
        <v>46169</v>
      </c>
      <c r="AF1069">
        <v>46174</v>
      </c>
      <c r="AG1069">
        <v>46174</v>
      </c>
      <c r="AH1069">
        <v>46175</v>
      </c>
      <c r="AI1069">
        <v>46179</v>
      </c>
      <c r="AJ1069">
        <v>46179</v>
      </c>
      <c r="AK1069">
        <v>46169</v>
      </c>
      <c r="AL1069">
        <v>46174</v>
      </c>
      <c r="AM1069">
        <v>46174</v>
      </c>
      <c r="AN1069">
        <v>46175</v>
      </c>
      <c r="AO1069">
        <v>46181</v>
      </c>
      <c r="AP1069">
        <v>46181</v>
      </c>
      <c r="AQ1069" t="s">
        <v>377</v>
      </c>
      <c r="AR1069">
        <v>46199</v>
      </c>
      <c r="AS1069">
        <v>46199</v>
      </c>
      <c r="AT1069">
        <v>46175</v>
      </c>
      <c r="AU1069">
        <v>46169</v>
      </c>
      <c r="AV1069">
        <v>46169</v>
      </c>
      <c r="AW1069">
        <v>46175</v>
      </c>
      <c r="AX1069">
        <v>46169</v>
      </c>
      <c r="AY1069">
        <v>46169</v>
      </c>
      <c r="AZ1069">
        <v>46185</v>
      </c>
      <c r="BA1069">
        <v>46185</v>
      </c>
      <c r="BB1069">
        <v>46185</v>
      </c>
      <c r="BC1069">
        <v>46177</v>
      </c>
      <c r="BD1069">
        <v>46175</v>
      </c>
      <c r="BE1069">
        <v>46175</v>
      </c>
      <c r="BF1069" t="s">
        <v>149</v>
      </c>
      <c r="BG1069">
        <v>46188</v>
      </c>
      <c r="BH1069">
        <v>46183</v>
      </c>
      <c r="BI1069">
        <v>46183</v>
      </c>
      <c r="BJ1069" t="s">
        <v>1462</v>
      </c>
      <c r="BK1069">
        <v>30</v>
      </c>
      <c r="BL1069">
        <v>46190</v>
      </c>
      <c r="BM1069">
        <v>46188</v>
      </c>
      <c r="BN1069">
        <v>46188</v>
      </c>
      <c r="BO1069">
        <v>46193</v>
      </c>
      <c r="BP1069">
        <v>46191</v>
      </c>
      <c r="BQ1069">
        <v>46191</v>
      </c>
      <c r="BR1069">
        <v>46199</v>
      </c>
      <c r="BS1069">
        <v>46202</v>
      </c>
      <c r="BT1069">
        <v>46202</v>
      </c>
      <c r="BU1069">
        <v>46199</v>
      </c>
      <c r="BV1069">
        <v>46196</v>
      </c>
      <c r="BW1069">
        <v>46196</v>
      </c>
      <c r="BX1069" t="s">
        <v>5867</v>
      </c>
      <c r="BY1069">
        <v>46190</v>
      </c>
      <c r="BZ1069">
        <v>46190</v>
      </c>
      <c r="CA1069">
        <v>46196</v>
      </c>
      <c r="CI1069">
        <v>46199</v>
      </c>
      <c r="CJ1069">
        <v>46196</v>
      </c>
      <c r="CK1069">
        <v>46196</v>
      </c>
      <c r="CN1069" t="s">
        <v>113</v>
      </c>
      <c r="CO1069" t="s">
        <v>113</v>
      </c>
      <c r="CP1069" t="s">
        <v>113</v>
      </c>
      <c r="CQ1069" t="s">
        <v>113</v>
      </c>
      <c r="CR1069">
        <v>46166</v>
      </c>
      <c r="CS1069">
        <v>46160</v>
      </c>
      <c r="CT1069" t="s">
        <v>151</v>
      </c>
      <c r="CU1069" t="s">
        <v>113</v>
      </c>
      <c r="CV1069" t="s">
        <v>113</v>
      </c>
      <c r="CW1069" t="s">
        <v>113</v>
      </c>
      <c r="CX1069" t="s">
        <v>113</v>
      </c>
      <c r="CY1069" t="s">
        <v>1219</v>
      </c>
      <c r="CZ1069" t="s">
        <v>289</v>
      </c>
    </row>
    <row r="1070" spans="1:105" x14ac:dyDescent="0.3">
      <c r="A1070" t="s">
        <v>5868</v>
      </c>
      <c r="B1070" t="s">
        <v>5869</v>
      </c>
      <c r="C1070" t="s">
        <v>245</v>
      </c>
      <c r="D1070" t="s">
        <v>108</v>
      </c>
      <c r="F1070" t="s">
        <v>5870</v>
      </c>
      <c r="G1070" t="s">
        <v>133</v>
      </c>
      <c r="I1070" t="s">
        <v>5871</v>
      </c>
      <c r="J1070" t="s">
        <v>249</v>
      </c>
      <c r="K1070" t="s">
        <v>249</v>
      </c>
      <c r="L1070" t="s">
        <v>5872</v>
      </c>
      <c r="M1070" t="s">
        <v>344</v>
      </c>
      <c r="N1070">
        <v>4</v>
      </c>
      <c r="O1070" t="s">
        <v>5873</v>
      </c>
      <c r="P1070">
        <v>46240</v>
      </c>
      <c r="Q1070" t="s">
        <v>140</v>
      </c>
      <c r="R1070">
        <v>46242</v>
      </c>
      <c r="S1070" t="s">
        <v>265</v>
      </c>
      <c r="T1070" t="s">
        <v>448</v>
      </c>
      <c r="U1070" t="s">
        <v>249</v>
      </c>
      <c r="V1070" t="s">
        <v>143</v>
      </c>
      <c r="W1070" t="s">
        <v>148</v>
      </c>
      <c r="X1070" t="s">
        <v>148</v>
      </c>
      <c r="Y1070" t="s">
        <v>148</v>
      </c>
      <c r="Z1070" t="s">
        <v>148</v>
      </c>
      <c r="AA1070" t="s">
        <v>148</v>
      </c>
      <c r="AB1070" t="s">
        <v>1331</v>
      </c>
      <c r="AC1070" t="s">
        <v>113</v>
      </c>
      <c r="AD1070" t="s">
        <v>255</v>
      </c>
      <c r="AE1070">
        <v>46248</v>
      </c>
      <c r="AF1070">
        <v>46273</v>
      </c>
      <c r="AH1070">
        <v>46248</v>
      </c>
      <c r="AI1070">
        <v>46273</v>
      </c>
      <c r="AK1070">
        <v>46248</v>
      </c>
      <c r="AL1070">
        <v>46273</v>
      </c>
      <c r="AN1070">
        <v>46253</v>
      </c>
      <c r="AO1070">
        <v>46273</v>
      </c>
      <c r="AQ1070" t="s">
        <v>148</v>
      </c>
      <c r="AR1070" t="s">
        <v>148</v>
      </c>
      <c r="AS1070" t="s">
        <v>148</v>
      </c>
      <c r="AT1070">
        <v>46248</v>
      </c>
      <c r="AU1070">
        <v>46273</v>
      </c>
      <c r="AW1070">
        <v>46248</v>
      </c>
      <c r="AX1070">
        <v>46273</v>
      </c>
      <c r="AZ1070">
        <v>46253</v>
      </c>
      <c r="BA1070">
        <v>46277</v>
      </c>
      <c r="BC1070">
        <v>46254</v>
      </c>
      <c r="BD1070">
        <v>46276</v>
      </c>
      <c r="BF1070" t="s">
        <v>249</v>
      </c>
      <c r="BG1070">
        <v>46254</v>
      </c>
      <c r="BH1070">
        <v>46276</v>
      </c>
      <c r="BJ1070" t="s">
        <v>249</v>
      </c>
      <c r="BK1070" t="s">
        <v>249</v>
      </c>
      <c r="BL1070">
        <v>46254</v>
      </c>
      <c r="BM1070">
        <v>46276</v>
      </c>
      <c r="BO1070">
        <v>46257</v>
      </c>
      <c r="BP1070">
        <v>46279</v>
      </c>
      <c r="BR1070">
        <v>46261</v>
      </c>
      <c r="BS1070">
        <v>46280</v>
      </c>
      <c r="BU1070">
        <v>46261</v>
      </c>
      <c r="BV1070">
        <v>46279</v>
      </c>
      <c r="BX1070" t="s">
        <v>5874</v>
      </c>
      <c r="BY1070">
        <v>46255</v>
      </c>
      <c r="BZ1070">
        <v>46255</v>
      </c>
      <c r="CI1070">
        <v>46201</v>
      </c>
      <c r="CJ1070">
        <v>46267</v>
      </c>
      <c r="CN1070" t="s">
        <v>113</v>
      </c>
      <c r="CO1070" t="s">
        <v>113</v>
      </c>
      <c r="CP1070" t="s">
        <v>113</v>
      </c>
      <c r="CQ1070" t="s">
        <v>113</v>
      </c>
      <c r="CR1070" t="s">
        <v>113</v>
      </c>
      <c r="CS1070" t="s">
        <v>113</v>
      </c>
      <c r="CT1070" t="s">
        <v>113</v>
      </c>
      <c r="CU1070" t="s">
        <v>170</v>
      </c>
      <c r="CV1070" t="s">
        <v>144</v>
      </c>
      <c r="CW1070" t="s">
        <v>171</v>
      </c>
      <c r="CX1070" t="s">
        <v>113</v>
      </c>
      <c r="CY1070" t="s">
        <v>119</v>
      </c>
      <c r="CZ1070" t="s">
        <v>121</v>
      </c>
    </row>
    <row r="1071" spans="1:105" x14ac:dyDescent="0.3">
      <c r="A1071" t="s">
        <v>5875</v>
      </c>
      <c r="B1071" t="s">
        <v>5876</v>
      </c>
      <c r="C1071" t="s">
        <v>245</v>
      </c>
      <c r="D1071" t="s">
        <v>108</v>
      </c>
      <c r="F1071" t="s">
        <v>5877</v>
      </c>
      <c r="G1071" t="s">
        <v>247</v>
      </c>
      <c r="I1071" t="s">
        <v>5878</v>
      </c>
      <c r="J1071" t="s">
        <v>249</v>
      </c>
      <c r="K1071" t="s">
        <v>249</v>
      </c>
      <c r="L1071" t="s">
        <v>1196</v>
      </c>
      <c r="M1071" t="s">
        <v>1189</v>
      </c>
      <c r="N1071">
        <v>3</v>
      </c>
      <c r="O1071" t="s">
        <v>5879</v>
      </c>
      <c r="P1071">
        <v>46240</v>
      </c>
      <c r="Q1071" t="s">
        <v>140</v>
      </c>
      <c r="R1071">
        <v>46241</v>
      </c>
      <c r="S1071" t="s">
        <v>374</v>
      </c>
      <c r="T1071" t="s">
        <v>448</v>
      </c>
      <c r="U1071" t="s">
        <v>249</v>
      </c>
      <c r="W1071" t="s">
        <v>148</v>
      </c>
      <c r="X1071" t="s">
        <v>148</v>
      </c>
      <c r="Y1071" t="s">
        <v>148</v>
      </c>
      <c r="Z1071" t="s">
        <v>148</v>
      </c>
      <c r="AA1071" t="s">
        <v>148</v>
      </c>
      <c r="AB1071" t="s">
        <v>1322</v>
      </c>
      <c r="AC1071" t="s">
        <v>113</v>
      </c>
      <c r="AD1071" t="s">
        <v>255</v>
      </c>
      <c r="AE1071">
        <v>46248</v>
      </c>
      <c r="AF1071">
        <v>46261</v>
      </c>
      <c r="AG1071">
        <v>46261</v>
      </c>
      <c r="AH1071">
        <v>46248</v>
      </c>
      <c r="AI1071">
        <v>46261</v>
      </c>
      <c r="AJ1071">
        <v>46261</v>
      </c>
      <c r="AK1071">
        <v>46248</v>
      </c>
      <c r="AL1071">
        <v>46261</v>
      </c>
      <c r="AM1071">
        <v>46261</v>
      </c>
      <c r="AN1071">
        <v>46253</v>
      </c>
      <c r="AO1071">
        <v>46261</v>
      </c>
      <c r="AP1071">
        <v>46261</v>
      </c>
      <c r="AQ1071" t="s">
        <v>256</v>
      </c>
      <c r="AR1071">
        <v>46279</v>
      </c>
      <c r="AT1071">
        <v>46248</v>
      </c>
      <c r="AU1071">
        <v>46260</v>
      </c>
      <c r="AV1071">
        <v>46260</v>
      </c>
      <c r="AW1071">
        <v>46248</v>
      </c>
      <c r="AX1071">
        <v>46260</v>
      </c>
      <c r="AY1071">
        <v>46260</v>
      </c>
      <c r="AZ1071">
        <v>46253</v>
      </c>
      <c r="BA1071">
        <v>46265</v>
      </c>
      <c r="BB1071">
        <v>46265</v>
      </c>
      <c r="BC1071">
        <v>46254</v>
      </c>
      <c r="BD1071">
        <v>46268</v>
      </c>
      <c r="BE1071">
        <v>46265</v>
      </c>
      <c r="BF1071" t="s">
        <v>249</v>
      </c>
      <c r="BG1071">
        <v>46254</v>
      </c>
      <c r="BH1071">
        <v>46268</v>
      </c>
      <c r="BI1071">
        <v>46265</v>
      </c>
      <c r="BJ1071" t="s">
        <v>249</v>
      </c>
      <c r="BK1071" t="s">
        <v>249</v>
      </c>
      <c r="BL1071">
        <v>46254</v>
      </c>
      <c r="BM1071">
        <v>46271</v>
      </c>
      <c r="BO1071">
        <v>46257</v>
      </c>
      <c r="BP1071">
        <v>46274</v>
      </c>
      <c r="BR1071">
        <v>46261</v>
      </c>
      <c r="BS1071">
        <v>46280</v>
      </c>
      <c r="BU1071">
        <v>46261</v>
      </c>
      <c r="BV1071">
        <v>46280</v>
      </c>
      <c r="BX1071" t="s">
        <v>5880</v>
      </c>
      <c r="BY1071">
        <v>46260</v>
      </c>
      <c r="BZ1071">
        <v>46259</v>
      </c>
      <c r="CA1071">
        <v>46266</v>
      </c>
      <c r="CI1071">
        <v>46265</v>
      </c>
      <c r="CJ1071">
        <v>46275</v>
      </c>
      <c r="CK1071">
        <v>46266</v>
      </c>
      <c r="CN1071" t="s">
        <v>113</v>
      </c>
      <c r="CO1071" t="s">
        <v>113</v>
      </c>
      <c r="CP1071" t="s">
        <v>113</v>
      </c>
      <c r="CQ1071" t="s">
        <v>113</v>
      </c>
      <c r="CR1071" t="s">
        <v>113</v>
      </c>
      <c r="CS1071" t="s">
        <v>113</v>
      </c>
      <c r="CT1071" t="s">
        <v>113</v>
      </c>
      <c r="CU1071" t="s">
        <v>170</v>
      </c>
      <c r="CV1071" t="s">
        <v>144</v>
      </c>
      <c r="CW1071" t="s">
        <v>171</v>
      </c>
      <c r="CX1071" t="s">
        <v>113</v>
      </c>
      <c r="CY1071" t="s">
        <v>119</v>
      </c>
      <c r="CZ1071" t="s">
        <v>258</v>
      </c>
    </row>
    <row r="1072" spans="1:105" x14ac:dyDescent="0.3">
      <c r="A1072" t="s">
        <v>5881</v>
      </c>
      <c r="B1072" t="s">
        <v>5882</v>
      </c>
      <c r="C1072" t="s">
        <v>883</v>
      </c>
      <c r="D1072" t="s">
        <v>108</v>
      </c>
      <c r="E1072" t="s">
        <v>5883</v>
      </c>
      <c r="F1072" t="s">
        <v>5884</v>
      </c>
      <c r="G1072" t="s">
        <v>247</v>
      </c>
      <c r="I1072" t="s">
        <v>5885</v>
      </c>
      <c r="J1072" t="s">
        <v>371</v>
      </c>
      <c r="K1072" t="s">
        <v>113</v>
      </c>
      <c r="L1072" t="s">
        <v>5886</v>
      </c>
      <c r="M1072" t="s">
        <v>344</v>
      </c>
      <c r="P1072" t="s">
        <v>113</v>
      </c>
      <c r="Q1072" t="s">
        <v>116</v>
      </c>
      <c r="S1072" t="s">
        <v>117</v>
      </c>
      <c r="T1072" t="s">
        <v>113</v>
      </c>
      <c r="AD1072" t="s">
        <v>113</v>
      </c>
      <c r="AG1072" t="s">
        <v>119</v>
      </c>
      <c r="AI1072" t="s">
        <v>119</v>
      </c>
      <c r="AJ1072" t="s">
        <v>119</v>
      </c>
      <c r="CN1072" t="s">
        <v>113</v>
      </c>
      <c r="CO1072" t="s">
        <v>113</v>
      </c>
      <c r="CP1072" t="s">
        <v>113</v>
      </c>
      <c r="CQ1072" t="s">
        <v>113</v>
      </c>
      <c r="CR1072" t="s">
        <v>113</v>
      </c>
      <c r="CS1072" t="s">
        <v>113</v>
      </c>
      <c r="CT1072" t="s">
        <v>113</v>
      </c>
      <c r="CU1072" t="s">
        <v>113</v>
      </c>
      <c r="CV1072" t="s">
        <v>113</v>
      </c>
      <c r="CW1072" t="s">
        <v>113</v>
      </c>
      <c r="CX1072" t="s">
        <v>113</v>
      </c>
      <c r="CY1072" t="s">
        <v>119</v>
      </c>
      <c r="CZ1072" t="s">
        <v>258</v>
      </c>
    </row>
    <row r="1073" spans="1:105" x14ac:dyDescent="0.3">
      <c r="A1073" t="s">
        <v>5887</v>
      </c>
      <c r="B1073" t="s">
        <v>5888</v>
      </c>
      <c r="C1073" t="s">
        <v>245</v>
      </c>
      <c r="D1073" t="s">
        <v>108</v>
      </c>
      <c r="F1073" t="s">
        <v>5889</v>
      </c>
      <c r="G1073" t="s">
        <v>247</v>
      </c>
      <c r="I1073" t="s">
        <v>5890</v>
      </c>
      <c r="J1073" t="s">
        <v>249</v>
      </c>
      <c r="K1073" t="s">
        <v>249</v>
      </c>
      <c r="L1073" t="s">
        <v>5891</v>
      </c>
      <c r="M1073" t="s">
        <v>654</v>
      </c>
      <c r="N1073">
        <v>3</v>
      </c>
      <c r="O1073" t="s">
        <v>5892</v>
      </c>
      <c r="P1073">
        <v>46258</v>
      </c>
      <c r="Q1073" t="s">
        <v>140</v>
      </c>
      <c r="R1073">
        <v>46258</v>
      </c>
      <c r="S1073" t="s">
        <v>346</v>
      </c>
      <c r="T1073" t="s">
        <v>448</v>
      </c>
      <c r="U1073" t="s">
        <v>249</v>
      </c>
      <c r="W1073" t="s">
        <v>148</v>
      </c>
      <c r="X1073" t="s">
        <v>148</v>
      </c>
      <c r="Y1073" t="s">
        <v>148</v>
      </c>
      <c r="Z1073" t="s">
        <v>148</v>
      </c>
      <c r="AA1073" t="s">
        <v>148</v>
      </c>
      <c r="AB1073" t="s">
        <v>1530</v>
      </c>
      <c r="AC1073" t="s">
        <v>113</v>
      </c>
      <c r="AD1073" t="s">
        <v>255</v>
      </c>
      <c r="AE1073">
        <v>46246</v>
      </c>
      <c r="AF1073">
        <v>46268</v>
      </c>
      <c r="AH1073">
        <v>46248</v>
      </c>
      <c r="AI1073">
        <v>46268</v>
      </c>
      <c r="AK1073">
        <v>46246</v>
      </c>
      <c r="AL1073">
        <v>46275</v>
      </c>
      <c r="AN1073">
        <v>46248</v>
      </c>
      <c r="AO1073">
        <v>46275</v>
      </c>
      <c r="AQ1073" t="s">
        <v>256</v>
      </c>
      <c r="AR1073">
        <v>46279</v>
      </c>
      <c r="AT1073">
        <v>46246</v>
      </c>
      <c r="AU1073">
        <v>46267</v>
      </c>
      <c r="AV1073">
        <v>46267</v>
      </c>
      <c r="AW1073">
        <v>46246</v>
      </c>
      <c r="AX1073">
        <v>46267</v>
      </c>
      <c r="AY1073">
        <v>46267</v>
      </c>
      <c r="AZ1073">
        <v>46264</v>
      </c>
      <c r="BA1073">
        <v>46275</v>
      </c>
      <c r="BC1073">
        <v>46253</v>
      </c>
      <c r="BD1073">
        <v>46273</v>
      </c>
      <c r="BF1073" t="s">
        <v>249</v>
      </c>
      <c r="BG1073">
        <v>46253</v>
      </c>
      <c r="BH1073">
        <v>46273</v>
      </c>
      <c r="BJ1073" t="s">
        <v>249</v>
      </c>
      <c r="BK1073" t="s">
        <v>249</v>
      </c>
      <c r="BL1073">
        <v>46255</v>
      </c>
      <c r="BM1073">
        <v>46275</v>
      </c>
      <c r="BO1073">
        <v>46259</v>
      </c>
      <c r="BP1073">
        <v>46277</v>
      </c>
      <c r="BR1073">
        <v>46265</v>
      </c>
      <c r="BS1073">
        <v>46280</v>
      </c>
      <c r="BU1073">
        <v>46265</v>
      </c>
      <c r="BV1073">
        <v>46280</v>
      </c>
      <c r="CN1073" t="s">
        <v>113</v>
      </c>
      <c r="CO1073" t="s">
        <v>113</v>
      </c>
      <c r="CP1073" t="s">
        <v>113</v>
      </c>
      <c r="CQ1073" t="s">
        <v>113</v>
      </c>
      <c r="CR1073" t="s">
        <v>113</v>
      </c>
      <c r="CS1073" t="s">
        <v>113</v>
      </c>
      <c r="CT1073" t="s">
        <v>113</v>
      </c>
      <c r="CU1073" t="s">
        <v>170</v>
      </c>
      <c r="CV1073" t="s">
        <v>144</v>
      </c>
      <c r="CW1073" t="s">
        <v>171</v>
      </c>
      <c r="CX1073" t="s">
        <v>113</v>
      </c>
      <c r="CY1073" t="s">
        <v>119</v>
      </c>
      <c r="CZ1073" t="s">
        <v>258</v>
      </c>
    </row>
    <row r="1074" spans="1:105" x14ac:dyDescent="0.3">
      <c r="A1074" t="s">
        <v>5893</v>
      </c>
      <c r="B1074" t="s">
        <v>5894</v>
      </c>
      <c r="C1074" t="s">
        <v>107</v>
      </c>
      <c r="D1074" t="s">
        <v>108</v>
      </c>
      <c r="F1074" t="s">
        <v>5895</v>
      </c>
      <c r="G1074" t="s">
        <v>247</v>
      </c>
      <c r="H1074" t="s">
        <v>1598</v>
      </c>
      <c r="I1074" t="s">
        <v>5896</v>
      </c>
      <c r="J1074" t="s">
        <v>1600</v>
      </c>
      <c r="K1074" t="s">
        <v>161</v>
      </c>
      <c r="L1074" t="s">
        <v>1321</v>
      </c>
      <c r="M1074" t="s">
        <v>226</v>
      </c>
      <c r="N1074">
        <v>1</v>
      </c>
      <c r="O1074" t="s">
        <v>373</v>
      </c>
      <c r="P1074">
        <v>46210</v>
      </c>
      <c r="Q1074" t="s">
        <v>140</v>
      </c>
      <c r="R1074">
        <v>46211</v>
      </c>
      <c r="S1074" t="s">
        <v>1330</v>
      </c>
      <c r="T1074" t="s">
        <v>448</v>
      </c>
      <c r="U1074" t="s">
        <v>112</v>
      </c>
      <c r="V1074" t="s">
        <v>21</v>
      </c>
      <c r="W1074" t="s">
        <v>144</v>
      </c>
      <c r="X1074" t="s">
        <v>144</v>
      </c>
      <c r="Y1074" t="s">
        <v>144</v>
      </c>
      <c r="Z1074" t="s">
        <v>144</v>
      </c>
      <c r="AA1074" t="s">
        <v>144</v>
      </c>
      <c r="AB1074" t="s">
        <v>4750</v>
      </c>
      <c r="AC1074" t="s">
        <v>146</v>
      </c>
      <c r="AD1074" t="s">
        <v>376</v>
      </c>
      <c r="AE1074">
        <v>46218</v>
      </c>
      <c r="AF1074">
        <v>46220</v>
      </c>
      <c r="AG1074">
        <v>46220</v>
      </c>
      <c r="AH1074">
        <v>46225</v>
      </c>
      <c r="AI1074">
        <v>46224</v>
      </c>
      <c r="AJ1074">
        <v>46224</v>
      </c>
      <c r="AK1074">
        <v>46218</v>
      </c>
      <c r="AL1074">
        <v>46232</v>
      </c>
      <c r="AM1074">
        <v>46232</v>
      </c>
      <c r="AN1074">
        <v>46225</v>
      </c>
      <c r="AO1074">
        <v>46237</v>
      </c>
      <c r="AP1074">
        <v>46237</v>
      </c>
      <c r="AQ1074" t="s">
        <v>4683</v>
      </c>
      <c r="AR1074" t="s">
        <v>113</v>
      </c>
      <c r="AS1074" t="s">
        <v>113</v>
      </c>
      <c r="AT1074">
        <v>46219</v>
      </c>
      <c r="AU1074">
        <v>46220</v>
      </c>
      <c r="AV1074">
        <v>46220</v>
      </c>
      <c r="AW1074">
        <v>46219</v>
      </c>
      <c r="AX1074">
        <v>46220</v>
      </c>
      <c r="AY1074">
        <v>46220</v>
      </c>
      <c r="AZ1074">
        <v>46227</v>
      </c>
      <c r="BA1074">
        <v>46231</v>
      </c>
      <c r="BB1074">
        <v>46231</v>
      </c>
      <c r="BC1074">
        <v>46223</v>
      </c>
      <c r="BD1074">
        <v>46224</v>
      </c>
      <c r="BE1074">
        <v>46224</v>
      </c>
      <c r="BF1074" t="s">
        <v>2048</v>
      </c>
      <c r="BG1074">
        <v>46230</v>
      </c>
      <c r="BH1074">
        <v>46231</v>
      </c>
      <c r="BI1074">
        <v>46231</v>
      </c>
      <c r="BJ1074" t="s">
        <v>1322</v>
      </c>
      <c r="BK1074" t="s">
        <v>4718</v>
      </c>
      <c r="BL1074">
        <v>46233</v>
      </c>
      <c r="BM1074">
        <v>46250</v>
      </c>
      <c r="BN1074">
        <v>46250</v>
      </c>
      <c r="BO1074">
        <v>46238</v>
      </c>
      <c r="BP1074">
        <v>46255</v>
      </c>
      <c r="BQ1074">
        <v>46255</v>
      </c>
      <c r="BR1074">
        <v>46242</v>
      </c>
      <c r="BS1074">
        <v>46275</v>
      </c>
      <c r="BU1074">
        <v>46241</v>
      </c>
      <c r="BV1074">
        <v>46255</v>
      </c>
      <c r="BW1074">
        <v>46255</v>
      </c>
      <c r="BX1074" t="s">
        <v>4751</v>
      </c>
      <c r="BY1074" t="s">
        <v>113</v>
      </c>
      <c r="BZ1074" t="s">
        <v>113</v>
      </c>
      <c r="CA1074" t="s">
        <v>113</v>
      </c>
      <c r="CI1074">
        <v>46265</v>
      </c>
      <c r="CJ1074">
        <v>46265</v>
      </c>
      <c r="CN1074" t="s">
        <v>113</v>
      </c>
      <c r="CO1074" t="s">
        <v>113</v>
      </c>
      <c r="CP1074" t="s">
        <v>113</v>
      </c>
      <c r="CQ1074" t="s">
        <v>5893</v>
      </c>
      <c r="CR1074">
        <v>46206</v>
      </c>
      <c r="CS1074">
        <v>46204</v>
      </c>
      <c r="CT1074" t="s">
        <v>151</v>
      </c>
      <c r="CU1074" t="s">
        <v>170</v>
      </c>
      <c r="CV1074" t="s">
        <v>144</v>
      </c>
      <c r="CW1074" t="s">
        <v>171</v>
      </c>
      <c r="CX1074" t="s">
        <v>1360</v>
      </c>
      <c r="CY1074" t="s">
        <v>1512</v>
      </c>
      <c r="CZ1074" t="s">
        <v>289</v>
      </c>
      <c r="DA1074" t="s">
        <v>104</v>
      </c>
    </row>
    <row r="1075" spans="1:105" x14ac:dyDescent="0.3">
      <c r="A1075" t="s">
        <v>5897</v>
      </c>
      <c r="B1075" t="s">
        <v>5898</v>
      </c>
      <c r="C1075" t="s">
        <v>124</v>
      </c>
      <c r="D1075" t="s">
        <v>108</v>
      </c>
      <c r="F1075" t="s">
        <v>5899</v>
      </c>
      <c r="G1075" t="s">
        <v>247</v>
      </c>
      <c r="I1075" t="s">
        <v>5900</v>
      </c>
      <c r="J1075" t="s">
        <v>308</v>
      </c>
      <c r="K1075" t="s">
        <v>137</v>
      </c>
      <c r="M1075" t="s">
        <v>344</v>
      </c>
      <c r="N1075">
        <v>1</v>
      </c>
      <c r="O1075" t="s">
        <v>2721</v>
      </c>
      <c r="P1075">
        <v>46174</v>
      </c>
      <c r="Q1075" t="s">
        <v>140</v>
      </c>
      <c r="R1075">
        <v>46178</v>
      </c>
      <c r="S1075" t="s">
        <v>252</v>
      </c>
      <c r="T1075" t="s">
        <v>1408</v>
      </c>
      <c r="U1075" t="s">
        <v>112</v>
      </c>
      <c r="V1075" t="s">
        <v>143</v>
      </c>
      <c r="W1075" t="s">
        <v>144</v>
      </c>
      <c r="X1075" t="s">
        <v>144</v>
      </c>
      <c r="Y1075" t="s">
        <v>144</v>
      </c>
      <c r="Z1075" t="s">
        <v>144</v>
      </c>
      <c r="AA1075" t="s">
        <v>144</v>
      </c>
      <c r="AB1075" t="s">
        <v>1462</v>
      </c>
      <c r="AC1075" t="s">
        <v>146</v>
      </c>
      <c r="AD1075" t="s">
        <v>147</v>
      </c>
      <c r="AE1075">
        <v>46186</v>
      </c>
      <c r="AF1075">
        <v>46186</v>
      </c>
      <c r="AG1075">
        <v>46186</v>
      </c>
      <c r="AH1075">
        <v>46191</v>
      </c>
      <c r="AI1075">
        <v>46193</v>
      </c>
      <c r="AJ1075">
        <v>46193</v>
      </c>
      <c r="AK1075">
        <v>46186</v>
      </c>
      <c r="AL1075">
        <v>46186</v>
      </c>
      <c r="AM1075">
        <v>46186</v>
      </c>
      <c r="AN1075">
        <v>46191</v>
      </c>
      <c r="AO1075">
        <v>46193</v>
      </c>
      <c r="AP1075">
        <v>46193</v>
      </c>
      <c r="AQ1075" t="s">
        <v>256</v>
      </c>
      <c r="AR1075">
        <v>46219</v>
      </c>
      <c r="AS1075">
        <v>46219</v>
      </c>
      <c r="AT1075">
        <v>46184</v>
      </c>
      <c r="AU1075">
        <v>46189</v>
      </c>
      <c r="AV1075">
        <v>46189</v>
      </c>
      <c r="AW1075">
        <v>46184</v>
      </c>
      <c r="AX1075">
        <v>46189</v>
      </c>
      <c r="AY1075">
        <v>46189</v>
      </c>
      <c r="AZ1075">
        <v>46191</v>
      </c>
      <c r="BA1075">
        <v>46199</v>
      </c>
      <c r="BB1075">
        <v>46199</v>
      </c>
      <c r="BC1075">
        <v>46186</v>
      </c>
      <c r="BD1075">
        <v>46192</v>
      </c>
      <c r="BE1075">
        <v>46192</v>
      </c>
      <c r="BF1075" t="s">
        <v>149</v>
      </c>
      <c r="BG1075">
        <v>46193</v>
      </c>
      <c r="BH1075">
        <v>46202</v>
      </c>
      <c r="BI1075">
        <v>46202</v>
      </c>
      <c r="BJ1075" t="s">
        <v>1462</v>
      </c>
      <c r="BK1075">
        <v>30</v>
      </c>
      <c r="BL1075">
        <v>46196</v>
      </c>
      <c r="BM1075">
        <v>46206</v>
      </c>
      <c r="BN1075">
        <v>46206</v>
      </c>
      <c r="BO1075">
        <v>46200</v>
      </c>
      <c r="BP1075">
        <v>46208</v>
      </c>
      <c r="BQ1075">
        <v>46208</v>
      </c>
      <c r="BR1075">
        <v>46203</v>
      </c>
      <c r="BS1075">
        <v>46225</v>
      </c>
      <c r="BT1075">
        <v>46225</v>
      </c>
      <c r="BU1075">
        <v>46203</v>
      </c>
      <c r="BV1075">
        <v>46213</v>
      </c>
      <c r="BW1075">
        <v>46213</v>
      </c>
      <c r="BX1075" t="s">
        <v>5901</v>
      </c>
      <c r="BY1075">
        <v>46204</v>
      </c>
      <c r="BZ1075">
        <v>46204</v>
      </c>
      <c r="CA1075">
        <v>46213</v>
      </c>
      <c r="CI1075">
        <v>46203</v>
      </c>
      <c r="CJ1075">
        <v>46213</v>
      </c>
      <c r="CK1075">
        <v>46213</v>
      </c>
      <c r="CN1075" t="s">
        <v>113</v>
      </c>
      <c r="CO1075" t="s">
        <v>113</v>
      </c>
      <c r="CP1075" t="s">
        <v>113</v>
      </c>
      <c r="CQ1075" t="s">
        <v>113</v>
      </c>
      <c r="CR1075">
        <v>46213</v>
      </c>
      <c r="CS1075">
        <v>46174</v>
      </c>
      <c r="CT1075" t="s">
        <v>151</v>
      </c>
      <c r="CU1075" t="s">
        <v>113</v>
      </c>
      <c r="CV1075" t="s">
        <v>113</v>
      </c>
      <c r="CW1075" t="s">
        <v>113</v>
      </c>
      <c r="CX1075" t="s">
        <v>113</v>
      </c>
      <c r="CY1075" t="s">
        <v>1219</v>
      </c>
      <c r="CZ1075" t="s">
        <v>289</v>
      </c>
    </row>
    <row r="1076" spans="1:105" x14ac:dyDescent="0.3">
      <c r="A1076" t="s">
        <v>5902</v>
      </c>
      <c r="B1076" t="s">
        <v>5903</v>
      </c>
      <c r="C1076" t="s">
        <v>107</v>
      </c>
      <c r="D1076" t="s">
        <v>108</v>
      </c>
      <c r="F1076" t="s">
        <v>5904</v>
      </c>
      <c r="G1076" t="s">
        <v>247</v>
      </c>
      <c r="I1076" t="s">
        <v>5905</v>
      </c>
      <c r="J1076" t="s">
        <v>1066</v>
      </c>
      <c r="K1076" t="s">
        <v>113</v>
      </c>
      <c r="L1076" t="s">
        <v>5906</v>
      </c>
      <c r="M1076" t="s">
        <v>344</v>
      </c>
      <c r="P1076" t="s">
        <v>113</v>
      </c>
      <c r="Q1076" t="s">
        <v>116</v>
      </c>
      <c r="S1076" t="s">
        <v>117</v>
      </c>
      <c r="T1076" t="s">
        <v>113</v>
      </c>
      <c r="AD1076" t="s">
        <v>113</v>
      </c>
      <c r="AG1076" t="s">
        <v>119</v>
      </c>
      <c r="AI1076" t="s">
        <v>119</v>
      </c>
      <c r="AJ1076" t="s">
        <v>119</v>
      </c>
      <c r="BK1076">
        <v>30</v>
      </c>
      <c r="CN1076" t="s">
        <v>113</v>
      </c>
      <c r="CO1076" t="s">
        <v>113</v>
      </c>
      <c r="CP1076" t="s">
        <v>113</v>
      </c>
      <c r="CQ1076" t="s">
        <v>113</v>
      </c>
      <c r="CR1076" t="s">
        <v>113</v>
      </c>
      <c r="CS1076" t="s">
        <v>113</v>
      </c>
      <c r="CT1076" t="s">
        <v>113</v>
      </c>
      <c r="CU1076" t="s">
        <v>113</v>
      </c>
      <c r="CV1076" t="s">
        <v>113</v>
      </c>
      <c r="CW1076" t="s">
        <v>113</v>
      </c>
      <c r="CX1076" t="s">
        <v>113</v>
      </c>
      <c r="CY1076" t="s">
        <v>119</v>
      </c>
      <c r="CZ1076" t="s">
        <v>258</v>
      </c>
    </row>
    <row r="1077" spans="1:105" x14ac:dyDescent="0.3">
      <c r="A1077" t="s">
        <v>5907</v>
      </c>
      <c r="B1077" t="s">
        <v>5908</v>
      </c>
      <c r="C1077" t="s">
        <v>107</v>
      </c>
      <c r="D1077" t="s">
        <v>108</v>
      </c>
      <c r="E1077" t="s">
        <v>5909</v>
      </c>
      <c r="F1077" t="s">
        <v>5910</v>
      </c>
      <c r="G1077" t="s">
        <v>247</v>
      </c>
      <c r="I1077" t="s">
        <v>5911</v>
      </c>
      <c r="J1077" t="s">
        <v>112</v>
      </c>
      <c r="K1077" t="s">
        <v>137</v>
      </c>
      <c r="L1077" t="s">
        <v>5912</v>
      </c>
      <c r="M1077" t="s">
        <v>344</v>
      </c>
      <c r="P1077" t="s">
        <v>113</v>
      </c>
      <c r="Q1077" t="s">
        <v>116</v>
      </c>
      <c r="S1077" t="s">
        <v>117</v>
      </c>
      <c r="T1077" t="s">
        <v>113</v>
      </c>
      <c r="AD1077" t="s">
        <v>113</v>
      </c>
      <c r="AG1077" t="s">
        <v>119</v>
      </c>
      <c r="AI1077" t="s">
        <v>119</v>
      </c>
      <c r="AJ1077" t="s">
        <v>119</v>
      </c>
      <c r="BK1077">
        <v>40</v>
      </c>
      <c r="CN1077" t="s">
        <v>113</v>
      </c>
      <c r="CO1077" t="s">
        <v>113</v>
      </c>
      <c r="CP1077" t="s">
        <v>113</v>
      </c>
      <c r="CQ1077" t="s">
        <v>113</v>
      </c>
      <c r="CR1077" t="s">
        <v>113</v>
      </c>
      <c r="CS1077">
        <v>0</v>
      </c>
      <c r="CT1077" t="s">
        <v>113</v>
      </c>
      <c r="CU1077" t="s">
        <v>113</v>
      </c>
      <c r="CV1077" t="s">
        <v>113</v>
      </c>
      <c r="CW1077" t="s">
        <v>113</v>
      </c>
      <c r="CX1077" t="s">
        <v>113</v>
      </c>
      <c r="CY1077" t="s">
        <v>5913</v>
      </c>
      <c r="CZ1077" t="s">
        <v>258</v>
      </c>
    </row>
    <row r="1078" spans="1:105" x14ac:dyDescent="0.3">
      <c r="A1078" t="s">
        <v>5914</v>
      </c>
      <c r="B1078" t="s">
        <v>5915</v>
      </c>
      <c r="C1078" t="s">
        <v>107</v>
      </c>
      <c r="D1078" t="s">
        <v>108</v>
      </c>
      <c r="F1078" t="s">
        <v>5916</v>
      </c>
      <c r="G1078" t="s">
        <v>247</v>
      </c>
      <c r="I1078" t="s">
        <v>5917</v>
      </c>
      <c r="J1078" t="s">
        <v>1066</v>
      </c>
      <c r="K1078" t="s">
        <v>113</v>
      </c>
      <c r="L1078" t="s">
        <v>5918</v>
      </c>
      <c r="M1078" t="s">
        <v>344</v>
      </c>
      <c r="P1078" t="s">
        <v>113</v>
      </c>
      <c r="Q1078" t="s">
        <v>116</v>
      </c>
      <c r="S1078" t="s">
        <v>117</v>
      </c>
      <c r="T1078" t="s">
        <v>113</v>
      </c>
      <c r="AD1078" t="s">
        <v>113</v>
      </c>
      <c r="AG1078" t="s">
        <v>119</v>
      </c>
      <c r="AI1078" t="s">
        <v>119</v>
      </c>
      <c r="AJ1078" t="s">
        <v>119</v>
      </c>
      <c r="BK1078">
        <v>30</v>
      </c>
      <c r="CN1078" t="s">
        <v>113</v>
      </c>
      <c r="CO1078" t="s">
        <v>113</v>
      </c>
      <c r="CP1078" t="s">
        <v>113</v>
      </c>
      <c r="CQ1078" t="s">
        <v>113</v>
      </c>
      <c r="CR1078" t="s">
        <v>113</v>
      </c>
      <c r="CS1078" t="s">
        <v>113</v>
      </c>
      <c r="CT1078" t="s">
        <v>113</v>
      </c>
      <c r="CU1078" t="s">
        <v>113</v>
      </c>
      <c r="CV1078" t="s">
        <v>113</v>
      </c>
      <c r="CW1078" t="s">
        <v>113</v>
      </c>
      <c r="CX1078" t="s">
        <v>113</v>
      </c>
      <c r="CY1078" t="s">
        <v>119</v>
      </c>
      <c r="CZ1078" t="s">
        <v>258</v>
      </c>
    </row>
    <row r="1079" spans="1:105" x14ac:dyDescent="0.3">
      <c r="A1079" t="s">
        <v>5919</v>
      </c>
      <c r="B1079" t="s">
        <v>5920</v>
      </c>
      <c r="C1079" t="s">
        <v>124</v>
      </c>
      <c r="D1079" t="s">
        <v>108</v>
      </c>
      <c r="F1079" t="s">
        <v>5921</v>
      </c>
      <c r="G1079" t="s">
        <v>247</v>
      </c>
      <c r="H1079" t="s">
        <v>1663</v>
      </c>
      <c r="I1079" t="s">
        <v>5922</v>
      </c>
      <c r="J1079" t="s">
        <v>371</v>
      </c>
      <c r="K1079" t="s">
        <v>137</v>
      </c>
      <c r="M1079" t="s">
        <v>163</v>
      </c>
      <c r="N1079">
        <v>3</v>
      </c>
      <c r="O1079" t="s">
        <v>5923</v>
      </c>
      <c r="P1079">
        <v>46113</v>
      </c>
      <c r="Q1079" t="s">
        <v>140</v>
      </c>
      <c r="R1079">
        <v>46113</v>
      </c>
      <c r="S1079" t="s">
        <v>141</v>
      </c>
      <c r="T1079" t="s">
        <v>179</v>
      </c>
      <c r="U1079" t="s">
        <v>112</v>
      </c>
      <c r="V1079" t="s">
        <v>143</v>
      </c>
      <c r="W1079" t="s">
        <v>144</v>
      </c>
      <c r="X1079" t="s">
        <v>144</v>
      </c>
      <c r="Y1079" t="s">
        <v>144</v>
      </c>
      <c r="Z1079" t="s">
        <v>144</v>
      </c>
      <c r="AA1079" t="s">
        <v>144</v>
      </c>
      <c r="AB1079" t="s">
        <v>1462</v>
      </c>
      <c r="AC1079" t="s">
        <v>1390</v>
      </c>
      <c r="AD1079" t="s">
        <v>147</v>
      </c>
      <c r="AE1079">
        <v>46120</v>
      </c>
      <c r="AF1079">
        <v>46122</v>
      </c>
      <c r="AG1079">
        <v>46122</v>
      </c>
      <c r="AH1079">
        <v>46126</v>
      </c>
      <c r="AI1079">
        <v>46129</v>
      </c>
      <c r="AJ1079">
        <v>46129</v>
      </c>
      <c r="AK1079">
        <v>46120</v>
      </c>
      <c r="AL1079">
        <v>46122</v>
      </c>
      <c r="AM1079">
        <v>46122</v>
      </c>
      <c r="AN1079">
        <v>46126</v>
      </c>
      <c r="AO1079">
        <v>46129</v>
      </c>
      <c r="AP1079">
        <v>46129</v>
      </c>
      <c r="AQ1079" t="s">
        <v>377</v>
      </c>
      <c r="AR1079">
        <v>46142</v>
      </c>
      <c r="AS1079">
        <v>46142</v>
      </c>
      <c r="AT1079">
        <v>46120</v>
      </c>
      <c r="AU1079">
        <v>46120</v>
      </c>
      <c r="AV1079">
        <v>46120</v>
      </c>
      <c r="AW1079">
        <v>46120</v>
      </c>
      <c r="AX1079">
        <v>46120</v>
      </c>
      <c r="AY1079">
        <v>46120</v>
      </c>
      <c r="AZ1079">
        <v>46126</v>
      </c>
      <c r="BA1079">
        <v>46126</v>
      </c>
      <c r="BB1079">
        <v>46126</v>
      </c>
      <c r="BC1079">
        <v>46122</v>
      </c>
      <c r="BD1079">
        <v>46126</v>
      </c>
      <c r="BE1079">
        <v>46126</v>
      </c>
      <c r="BF1079" t="s">
        <v>149</v>
      </c>
      <c r="BG1079">
        <v>46130</v>
      </c>
      <c r="BH1079">
        <v>46137</v>
      </c>
      <c r="BI1079">
        <v>46137</v>
      </c>
      <c r="BJ1079" t="s">
        <v>1462</v>
      </c>
      <c r="BK1079">
        <v>80</v>
      </c>
      <c r="BL1079">
        <v>46133</v>
      </c>
      <c r="BM1079">
        <v>46140</v>
      </c>
      <c r="BN1079">
        <v>46140</v>
      </c>
      <c r="BO1079">
        <v>46136</v>
      </c>
      <c r="BP1079">
        <v>46142</v>
      </c>
      <c r="BQ1079">
        <v>46142</v>
      </c>
      <c r="BR1079">
        <v>46142</v>
      </c>
      <c r="BS1079">
        <v>46142</v>
      </c>
      <c r="BT1079">
        <v>46142</v>
      </c>
      <c r="BU1079">
        <v>46142</v>
      </c>
      <c r="BV1079">
        <v>46142</v>
      </c>
      <c r="BY1079">
        <v>46122</v>
      </c>
      <c r="BZ1079">
        <v>46122</v>
      </c>
      <c r="CG1079">
        <v>80194</v>
      </c>
      <c r="CH1079">
        <v>1</v>
      </c>
      <c r="CI1079">
        <v>46142</v>
      </c>
      <c r="CJ1079">
        <v>46142</v>
      </c>
      <c r="CN1079" t="s">
        <v>113</v>
      </c>
      <c r="CO1079" t="s">
        <v>113</v>
      </c>
      <c r="CP1079" t="s">
        <v>113</v>
      </c>
      <c r="CQ1079" t="s">
        <v>113</v>
      </c>
      <c r="CR1079" t="s">
        <v>119</v>
      </c>
      <c r="CS1079">
        <v>46113</v>
      </c>
      <c r="CT1079" t="s">
        <v>151</v>
      </c>
      <c r="CU1079" t="s">
        <v>113</v>
      </c>
      <c r="CV1079" t="s">
        <v>113</v>
      </c>
      <c r="CW1079" t="s">
        <v>113</v>
      </c>
      <c r="CX1079" t="s">
        <v>113</v>
      </c>
      <c r="CY1079" t="s">
        <v>5913</v>
      </c>
      <c r="CZ1079" t="s">
        <v>258</v>
      </c>
    </row>
    <row r="1080" spans="1:105" x14ac:dyDescent="0.3">
      <c r="A1080" t="s">
        <v>5924</v>
      </c>
      <c r="B1080" t="s">
        <v>5925</v>
      </c>
      <c r="C1080" t="s">
        <v>107</v>
      </c>
      <c r="D1080" t="s">
        <v>108</v>
      </c>
      <c r="F1080" t="s">
        <v>5926</v>
      </c>
      <c r="G1080" t="s">
        <v>247</v>
      </c>
      <c r="I1080" t="s">
        <v>5927</v>
      </c>
      <c r="J1080" t="s">
        <v>1066</v>
      </c>
      <c r="K1080" t="s">
        <v>113</v>
      </c>
      <c r="L1080" t="s">
        <v>5928</v>
      </c>
      <c r="M1080" t="s">
        <v>344</v>
      </c>
      <c r="P1080" t="s">
        <v>113</v>
      </c>
      <c r="Q1080" t="s">
        <v>116</v>
      </c>
      <c r="S1080" t="s">
        <v>117</v>
      </c>
      <c r="T1080" t="s">
        <v>113</v>
      </c>
      <c r="AD1080" t="s">
        <v>113</v>
      </c>
      <c r="AG1080" t="s">
        <v>119</v>
      </c>
      <c r="AI1080" t="s">
        <v>119</v>
      </c>
      <c r="AJ1080" t="s">
        <v>119</v>
      </c>
      <c r="BK1080">
        <v>30</v>
      </c>
      <c r="CN1080" t="s">
        <v>113</v>
      </c>
      <c r="CO1080" t="s">
        <v>113</v>
      </c>
      <c r="CP1080" t="s">
        <v>113</v>
      </c>
      <c r="CQ1080" t="s">
        <v>113</v>
      </c>
      <c r="CR1080" t="s">
        <v>113</v>
      </c>
      <c r="CS1080" t="s">
        <v>113</v>
      </c>
      <c r="CT1080" t="s">
        <v>113</v>
      </c>
      <c r="CU1080" t="s">
        <v>113</v>
      </c>
      <c r="CV1080" t="s">
        <v>113</v>
      </c>
      <c r="CW1080" t="s">
        <v>113</v>
      </c>
      <c r="CX1080" t="s">
        <v>113</v>
      </c>
      <c r="CY1080" t="s">
        <v>119</v>
      </c>
      <c r="CZ1080" t="s">
        <v>258</v>
      </c>
    </row>
    <row r="1081" spans="1:105" x14ac:dyDescent="0.3">
      <c r="A1081" t="s">
        <v>5929</v>
      </c>
      <c r="B1081" t="s">
        <v>5930</v>
      </c>
      <c r="C1081" t="s">
        <v>245</v>
      </c>
      <c r="D1081" t="s">
        <v>108</v>
      </c>
      <c r="F1081" t="s">
        <v>5931</v>
      </c>
      <c r="G1081" t="s">
        <v>247</v>
      </c>
      <c r="H1081" t="s">
        <v>1146</v>
      </c>
      <c r="I1081" t="s">
        <v>5932</v>
      </c>
      <c r="J1081" t="s">
        <v>249</v>
      </c>
      <c r="K1081" t="s">
        <v>249</v>
      </c>
      <c r="L1081" t="s">
        <v>5933</v>
      </c>
      <c r="M1081" t="s">
        <v>654</v>
      </c>
      <c r="N1081">
        <v>3</v>
      </c>
      <c r="O1081" t="s">
        <v>5934</v>
      </c>
      <c r="P1081">
        <v>46211</v>
      </c>
      <c r="Q1081" t="s">
        <v>140</v>
      </c>
      <c r="R1081">
        <v>46211</v>
      </c>
      <c r="S1081" t="s">
        <v>1330</v>
      </c>
      <c r="T1081" t="s">
        <v>448</v>
      </c>
      <c r="U1081" t="s">
        <v>249</v>
      </c>
      <c r="V1081" t="s">
        <v>21</v>
      </c>
      <c r="W1081" t="s">
        <v>148</v>
      </c>
      <c r="X1081" t="s">
        <v>148</v>
      </c>
      <c r="Y1081" t="s">
        <v>148</v>
      </c>
      <c r="Z1081" t="s">
        <v>148</v>
      </c>
      <c r="AA1081" t="s">
        <v>148</v>
      </c>
      <c r="AB1081" t="s">
        <v>1423</v>
      </c>
      <c r="AC1081" t="s">
        <v>113</v>
      </c>
      <c r="AD1081" t="s">
        <v>255</v>
      </c>
      <c r="AE1081">
        <v>46218</v>
      </c>
      <c r="AF1081">
        <v>46220</v>
      </c>
      <c r="AG1081">
        <v>46220</v>
      </c>
      <c r="AH1081">
        <v>46218</v>
      </c>
      <c r="AI1081">
        <v>46220</v>
      </c>
      <c r="AJ1081">
        <v>46220</v>
      </c>
      <c r="AK1081">
        <v>46224</v>
      </c>
      <c r="AL1081">
        <v>46228</v>
      </c>
      <c r="AM1081">
        <v>46228</v>
      </c>
      <c r="AN1081">
        <v>46224</v>
      </c>
      <c r="AO1081">
        <v>46228</v>
      </c>
      <c r="AP1081">
        <v>46228</v>
      </c>
      <c r="AQ1081" t="s">
        <v>256</v>
      </c>
      <c r="AR1081">
        <v>46232</v>
      </c>
      <c r="AS1081">
        <v>46232</v>
      </c>
      <c r="AT1081">
        <v>46217</v>
      </c>
      <c r="AU1081">
        <v>46219</v>
      </c>
      <c r="AV1081">
        <v>46219</v>
      </c>
      <c r="AW1081">
        <v>46217</v>
      </c>
      <c r="AX1081">
        <v>46219</v>
      </c>
      <c r="AY1081">
        <v>46219</v>
      </c>
      <c r="AZ1081">
        <v>46225</v>
      </c>
      <c r="BA1081">
        <v>46232</v>
      </c>
      <c r="BB1081">
        <v>46232</v>
      </c>
      <c r="BC1081">
        <v>46219</v>
      </c>
      <c r="BD1081">
        <v>46224</v>
      </c>
      <c r="BE1081">
        <v>46221</v>
      </c>
      <c r="BF1081" t="s">
        <v>249</v>
      </c>
      <c r="BG1081">
        <v>46219</v>
      </c>
      <c r="BH1081">
        <v>46224</v>
      </c>
      <c r="BI1081">
        <v>46221</v>
      </c>
      <c r="BJ1081" t="s">
        <v>249</v>
      </c>
      <c r="BK1081" t="s">
        <v>249</v>
      </c>
      <c r="BL1081">
        <v>46226</v>
      </c>
      <c r="BM1081">
        <v>46228</v>
      </c>
      <c r="BN1081">
        <v>46230</v>
      </c>
      <c r="BO1081">
        <v>46227</v>
      </c>
      <c r="BP1081">
        <v>46233</v>
      </c>
      <c r="BQ1081">
        <v>46233</v>
      </c>
      <c r="BR1081">
        <v>46228</v>
      </c>
      <c r="BS1081">
        <v>46280</v>
      </c>
      <c r="BU1081">
        <v>46228</v>
      </c>
      <c r="BV1081">
        <v>46234</v>
      </c>
      <c r="BW1081">
        <v>46234</v>
      </c>
      <c r="BX1081" t="s">
        <v>5935</v>
      </c>
      <c r="BY1081">
        <v>46259</v>
      </c>
      <c r="BZ1081">
        <v>46262</v>
      </c>
      <c r="CI1081">
        <v>46264</v>
      </c>
      <c r="CJ1081">
        <v>46275</v>
      </c>
      <c r="CN1081" t="s">
        <v>113</v>
      </c>
      <c r="CO1081" t="s">
        <v>113</v>
      </c>
      <c r="CP1081" t="s">
        <v>113</v>
      </c>
      <c r="CQ1081" t="s">
        <v>113</v>
      </c>
      <c r="CR1081" t="s">
        <v>113</v>
      </c>
      <c r="CS1081" t="s">
        <v>113</v>
      </c>
      <c r="CT1081" t="s">
        <v>113</v>
      </c>
      <c r="CU1081" t="s">
        <v>170</v>
      </c>
      <c r="CV1081" t="s">
        <v>144</v>
      </c>
      <c r="CW1081" t="s">
        <v>171</v>
      </c>
      <c r="CX1081" t="s">
        <v>113</v>
      </c>
      <c r="CY1081" t="s">
        <v>119</v>
      </c>
      <c r="CZ1081" t="s">
        <v>258</v>
      </c>
      <c r="DA1081" t="s">
        <v>104</v>
      </c>
    </row>
    <row r="1082" spans="1:105" x14ac:dyDescent="0.3">
      <c r="A1082" t="s">
        <v>5936</v>
      </c>
      <c r="B1082" t="s">
        <v>5937</v>
      </c>
      <c r="C1082" t="s">
        <v>124</v>
      </c>
      <c r="D1082" t="s">
        <v>108</v>
      </c>
      <c r="E1082" t="s">
        <v>1304</v>
      </c>
      <c r="F1082" t="s">
        <v>5938</v>
      </c>
      <c r="G1082" t="s">
        <v>247</v>
      </c>
      <c r="I1082" t="s">
        <v>5939</v>
      </c>
      <c r="J1082" t="s">
        <v>371</v>
      </c>
      <c r="K1082" t="s">
        <v>137</v>
      </c>
      <c r="M1082" t="s">
        <v>860</v>
      </c>
      <c r="N1082">
        <v>2</v>
      </c>
      <c r="O1082" t="s">
        <v>1675</v>
      </c>
      <c r="P1082">
        <v>46139</v>
      </c>
      <c r="Q1082" t="s">
        <v>140</v>
      </c>
      <c r="R1082">
        <v>46140</v>
      </c>
      <c r="S1082" t="s">
        <v>252</v>
      </c>
      <c r="T1082" t="s">
        <v>1422</v>
      </c>
      <c r="U1082" t="s">
        <v>112</v>
      </c>
      <c r="V1082" t="s">
        <v>143</v>
      </c>
      <c r="W1082" t="s">
        <v>144</v>
      </c>
      <c r="X1082" t="s">
        <v>144</v>
      </c>
      <c r="Y1082" t="s">
        <v>144</v>
      </c>
      <c r="Z1082" t="s">
        <v>144</v>
      </c>
      <c r="AA1082" t="s">
        <v>144</v>
      </c>
      <c r="AB1082" t="s">
        <v>2755</v>
      </c>
      <c r="AC1082" t="s">
        <v>146</v>
      </c>
      <c r="AD1082" t="s">
        <v>147</v>
      </c>
      <c r="AE1082">
        <v>46149</v>
      </c>
      <c r="AF1082">
        <v>46149</v>
      </c>
      <c r="AG1082">
        <v>46149</v>
      </c>
      <c r="AH1082">
        <v>46156</v>
      </c>
      <c r="AI1082">
        <v>46156</v>
      </c>
      <c r="AJ1082">
        <v>46156</v>
      </c>
      <c r="AK1082">
        <v>46158</v>
      </c>
      <c r="AL1082">
        <v>46158</v>
      </c>
      <c r="AM1082">
        <v>46158</v>
      </c>
      <c r="AN1082">
        <v>46165</v>
      </c>
      <c r="AO1082">
        <v>46167</v>
      </c>
      <c r="AP1082">
        <v>46167</v>
      </c>
      <c r="AQ1082" t="s">
        <v>256</v>
      </c>
      <c r="AR1082">
        <v>46173</v>
      </c>
      <c r="AS1082">
        <v>46173</v>
      </c>
      <c r="AT1082">
        <v>46147</v>
      </c>
      <c r="AU1082">
        <v>46147</v>
      </c>
      <c r="AV1082">
        <v>46147</v>
      </c>
      <c r="AW1082">
        <v>46147</v>
      </c>
      <c r="AX1082">
        <v>46147</v>
      </c>
      <c r="AY1082">
        <v>46147</v>
      </c>
      <c r="AZ1082">
        <v>46157</v>
      </c>
      <c r="BA1082">
        <v>46162</v>
      </c>
      <c r="BB1082">
        <v>46162</v>
      </c>
      <c r="BC1082">
        <v>46149</v>
      </c>
      <c r="BD1082">
        <v>46150</v>
      </c>
      <c r="BE1082">
        <v>46150</v>
      </c>
      <c r="BF1082" t="s">
        <v>395</v>
      </c>
      <c r="BG1082">
        <v>46157</v>
      </c>
      <c r="BH1082">
        <v>46167</v>
      </c>
      <c r="BI1082">
        <v>46167</v>
      </c>
      <c r="BJ1082" t="s">
        <v>1462</v>
      </c>
      <c r="BK1082">
        <v>30</v>
      </c>
      <c r="BL1082">
        <v>46167</v>
      </c>
      <c r="BM1082">
        <v>46170</v>
      </c>
      <c r="BN1082">
        <v>46170</v>
      </c>
      <c r="BO1082">
        <v>46170</v>
      </c>
      <c r="BP1082">
        <v>46172</v>
      </c>
      <c r="BQ1082">
        <v>46172</v>
      </c>
      <c r="BR1082">
        <v>46171</v>
      </c>
      <c r="BS1082">
        <v>46173</v>
      </c>
      <c r="BT1082">
        <v>46173</v>
      </c>
      <c r="BU1082">
        <v>46171</v>
      </c>
      <c r="BV1082">
        <v>46178</v>
      </c>
      <c r="BX1082" t="s">
        <v>1469</v>
      </c>
      <c r="BY1082">
        <v>46153</v>
      </c>
      <c r="BZ1082">
        <v>46153</v>
      </c>
      <c r="CA1082">
        <v>46163</v>
      </c>
      <c r="CD1082" t="s">
        <v>148</v>
      </c>
      <c r="CE1082" t="s">
        <v>148</v>
      </c>
      <c r="CF1082" t="s">
        <v>148</v>
      </c>
      <c r="CG1082" t="s">
        <v>148</v>
      </c>
      <c r="CH1082" t="s">
        <v>148</v>
      </c>
      <c r="CI1082">
        <v>46161</v>
      </c>
      <c r="CJ1082">
        <v>46171</v>
      </c>
      <c r="CK1082">
        <v>46163</v>
      </c>
      <c r="CL1082" t="s">
        <v>5940</v>
      </c>
      <c r="CN1082" t="s">
        <v>113</v>
      </c>
      <c r="CO1082" t="s">
        <v>113</v>
      </c>
      <c r="CP1082" t="s">
        <v>113</v>
      </c>
      <c r="CQ1082" t="s">
        <v>113</v>
      </c>
      <c r="CR1082">
        <v>46160</v>
      </c>
      <c r="CS1082">
        <v>46136</v>
      </c>
      <c r="CT1082" t="s">
        <v>151</v>
      </c>
      <c r="CU1082" t="s">
        <v>113</v>
      </c>
      <c r="CV1082" t="s">
        <v>113</v>
      </c>
      <c r="CW1082" t="s">
        <v>113</v>
      </c>
      <c r="CX1082" t="s">
        <v>113</v>
      </c>
      <c r="CY1082" t="s">
        <v>1219</v>
      </c>
      <c r="CZ1082" t="s">
        <v>289</v>
      </c>
    </row>
    <row r="1083" spans="1:105" x14ac:dyDescent="0.3">
      <c r="A1083" t="s">
        <v>5941</v>
      </c>
      <c r="B1083" t="s">
        <v>5942</v>
      </c>
      <c r="C1083" t="s">
        <v>107</v>
      </c>
      <c r="D1083" t="s">
        <v>108</v>
      </c>
      <c r="E1083" t="s">
        <v>5943</v>
      </c>
      <c r="G1083" t="s">
        <v>247</v>
      </c>
      <c r="I1083" t="s">
        <v>5944</v>
      </c>
      <c r="J1083" t="s">
        <v>1106</v>
      </c>
      <c r="K1083" t="s">
        <v>113</v>
      </c>
      <c r="L1083" t="s">
        <v>5945</v>
      </c>
      <c r="M1083" t="s">
        <v>860</v>
      </c>
      <c r="P1083" t="s">
        <v>113</v>
      </c>
      <c r="Q1083" t="s">
        <v>116</v>
      </c>
      <c r="S1083" t="s">
        <v>117</v>
      </c>
      <c r="T1083" t="s">
        <v>113</v>
      </c>
      <c r="U1083" t="s">
        <v>113</v>
      </c>
      <c r="AB1083" t="s">
        <v>180</v>
      </c>
      <c r="AG1083" t="s">
        <v>119</v>
      </c>
      <c r="AI1083" t="s">
        <v>119</v>
      </c>
      <c r="AJ1083" t="s">
        <v>119</v>
      </c>
      <c r="BK1083" t="s">
        <v>889</v>
      </c>
      <c r="CN1083" t="s">
        <v>113</v>
      </c>
      <c r="CO1083" t="s">
        <v>113</v>
      </c>
      <c r="CP1083" t="s">
        <v>113</v>
      </c>
      <c r="CQ1083" t="s">
        <v>113</v>
      </c>
      <c r="CR1083" t="s">
        <v>113</v>
      </c>
      <c r="CS1083" t="s">
        <v>113</v>
      </c>
      <c r="CT1083" t="s">
        <v>113</v>
      </c>
      <c r="CU1083" t="s">
        <v>113</v>
      </c>
      <c r="CV1083" t="s">
        <v>113</v>
      </c>
      <c r="CW1083" t="s">
        <v>113</v>
      </c>
      <c r="CX1083" t="s">
        <v>113</v>
      </c>
      <c r="CY1083" t="s">
        <v>119</v>
      </c>
      <c r="CZ1083" t="s">
        <v>258</v>
      </c>
    </row>
    <row r="1084" spans="1:105" x14ac:dyDescent="0.3">
      <c r="A1084" t="s">
        <v>5946</v>
      </c>
      <c r="B1084" t="s">
        <v>5947</v>
      </c>
      <c r="C1084" t="s">
        <v>107</v>
      </c>
      <c r="D1084" t="s">
        <v>108</v>
      </c>
      <c r="F1084" t="s">
        <v>5948</v>
      </c>
      <c r="G1084" t="s">
        <v>247</v>
      </c>
      <c r="I1084" t="s">
        <v>5949</v>
      </c>
      <c r="J1084" t="s">
        <v>308</v>
      </c>
      <c r="K1084" t="s">
        <v>137</v>
      </c>
      <c r="M1084" t="s">
        <v>860</v>
      </c>
      <c r="N1084">
        <v>3</v>
      </c>
      <c r="P1084">
        <v>46168</v>
      </c>
      <c r="Q1084" t="s">
        <v>140</v>
      </c>
      <c r="R1084">
        <v>46170</v>
      </c>
      <c r="S1084" t="s">
        <v>252</v>
      </c>
      <c r="T1084" t="s">
        <v>142</v>
      </c>
      <c r="U1084" t="s">
        <v>112</v>
      </c>
      <c r="V1084" t="s">
        <v>143</v>
      </c>
      <c r="W1084" t="s">
        <v>144</v>
      </c>
      <c r="X1084" t="s">
        <v>144</v>
      </c>
      <c r="Y1084" t="s">
        <v>144</v>
      </c>
      <c r="Z1084" t="s">
        <v>144</v>
      </c>
      <c r="AA1084" t="s">
        <v>144</v>
      </c>
      <c r="AB1084" t="s">
        <v>1400</v>
      </c>
      <c r="AC1084" t="s">
        <v>146</v>
      </c>
      <c r="AD1084" t="s">
        <v>147</v>
      </c>
      <c r="AE1084">
        <v>46176</v>
      </c>
      <c r="AF1084">
        <v>46176</v>
      </c>
      <c r="AG1084">
        <v>46176</v>
      </c>
      <c r="AH1084">
        <v>46184</v>
      </c>
      <c r="AI1084">
        <v>46184</v>
      </c>
      <c r="AJ1084">
        <v>46184</v>
      </c>
      <c r="AK1084">
        <v>46176</v>
      </c>
      <c r="AL1084">
        <v>46176</v>
      </c>
      <c r="AM1084">
        <v>46176</v>
      </c>
      <c r="AN1084">
        <v>46184</v>
      </c>
      <c r="AO1084">
        <v>46184</v>
      </c>
      <c r="AP1084">
        <v>46184</v>
      </c>
      <c r="AQ1084" t="s">
        <v>377</v>
      </c>
      <c r="AR1084">
        <v>46202</v>
      </c>
      <c r="AS1084">
        <v>46202</v>
      </c>
      <c r="AT1084">
        <v>46175</v>
      </c>
      <c r="AU1084">
        <v>46175</v>
      </c>
      <c r="AV1084">
        <v>46175</v>
      </c>
      <c r="AW1084">
        <v>46175</v>
      </c>
      <c r="AX1084">
        <v>46175</v>
      </c>
      <c r="AY1084">
        <v>46175</v>
      </c>
      <c r="AZ1084">
        <v>46185</v>
      </c>
      <c r="BA1084">
        <v>46185</v>
      </c>
      <c r="BB1084">
        <v>46185</v>
      </c>
      <c r="BC1084">
        <v>46177</v>
      </c>
      <c r="BD1084">
        <v>46183</v>
      </c>
      <c r="BE1084">
        <v>46183</v>
      </c>
      <c r="BF1084" t="s">
        <v>149</v>
      </c>
      <c r="BG1084">
        <v>46184</v>
      </c>
      <c r="BH1084">
        <v>46189</v>
      </c>
      <c r="BI1084">
        <v>46189</v>
      </c>
      <c r="BJ1084" t="s">
        <v>1400</v>
      </c>
      <c r="BK1084">
        <v>30</v>
      </c>
      <c r="BL1084">
        <v>46187</v>
      </c>
      <c r="BM1084">
        <v>46192</v>
      </c>
      <c r="BN1084">
        <v>46192</v>
      </c>
      <c r="BO1084">
        <v>46190</v>
      </c>
      <c r="BP1084">
        <v>46196</v>
      </c>
      <c r="BQ1084">
        <v>46196</v>
      </c>
      <c r="BR1084">
        <v>46200</v>
      </c>
      <c r="BS1084">
        <v>46203</v>
      </c>
      <c r="BT1084">
        <v>46203</v>
      </c>
      <c r="BU1084">
        <v>46200</v>
      </c>
      <c r="BV1084">
        <v>46203</v>
      </c>
      <c r="BW1084">
        <v>46203</v>
      </c>
      <c r="BX1084" t="s">
        <v>5950</v>
      </c>
      <c r="BY1084">
        <v>46197</v>
      </c>
      <c r="BZ1084">
        <v>46197</v>
      </c>
      <c r="CA1084">
        <v>46202</v>
      </c>
      <c r="CI1084">
        <v>46200</v>
      </c>
      <c r="CJ1084">
        <v>46202</v>
      </c>
      <c r="CK1084">
        <v>46202</v>
      </c>
      <c r="CN1084" t="s">
        <v>113</v>
      </c>
      <c r="CO1084" t="s">
        <v>113</v>
      </c>
      <c r="CP1084" t="s">
        <v>113</v>
      </c>
      <c r="CQ1084" t="s">
        <v>113</v>
      </c>
      <c r="CR1084">
        <v>46170</v>
      </c>
      <c r="CS1084">
        <v>46163</v>
      </c>
      <c r="CT1084" t="s">
        <v>151</v>
      </c>
      <c r="CU1084" t="s">
        <v>113</v>
      </c>
      <c r="CV1084" t="s">
        <v>113</v>
      </c>
      <c r="CW1084" t="s">
        <v>113</v>
      </c>
      <c r="CX1084" t="s">
        <v>113</v>
      </c>
      <c r="CY1084" t="s">
        <v>1402</v>
      </c>
      <c r="CZ1084" t="s">
        <v>289</v>
      </c>
    </row>
    <row r="1085" spans="1:105" x14ac:dyDescent="0.3">
      <c r="A1085" t="s">
        <v>5951</v>
      </c>
      <c r="B1085" t="s">
        <v>5952</v>
      </c>
      <c r="C1085" t="s">
        <v>107</v>
      </c>
      <c r="D1085" t="s">
        <v>108</v>
      </c>
      <c r="F1085" t="s">
        <v>5953</v>
      </c>
      <c r="G1085" t="s">
        <v>247</v>
      </c>
      <c r="I1085" t="s">
        <v>5954</v>
      </c>
      <c r="J1085" t="s">
        <v>371</v>
      </c>
      <c r="K1085" t="s">
        <v>137</v>
      </c>
      <c r="M1085" t="s">
        <v>860</v>
      </c>
      <c r="N1085">
        <v>3</v>
      </c>
      <c r="O1085" t="s">
        <v>5955</v>
      </c>
      <c r="P1085">
        <v>46168</v>
      </c>
      <c r="Q1085" t="s">
        <v>140</v>
      </c>
      <c r="R1085">
        <v>46170</v>
      </c>
      <c r="S1085" t="s">
        <v>252</v>
      </c>
      <c r="T1085" t="s">
        <v>1408</v>
      </c>
      <c r="U1085" t="s">
        <v>112</v>
      </c>
      <c r="V1085" t="s">
        <v>1366</v>
      </c>
      <c r="W1085" t="s">
        <v>144</v>
      </c>
      <c r="X1085" t="s">
        <v>144</v>
      </c>
      <c r="Y1085" t="s">
        <v>144</v>
      </c>
      <c r="Z1085" t="s">
        <v>144</v>
      </c>
      <c r="AA1085" t="s">
        <v>144</v>
      </c>
      <c r="AB1085" t="s">
        <v>1400</v>
      </c>
      <c r="AC1085" t="s">
        <v>146</v>
      </c>
      <c r="AD1085" t="s">
        <v>147</v>
      </c>
      <c r="AE1085">
        <v>46176</v>
      </c>
      <c r="AF1085">
        <v>46176</v>
      </c>
      <c r="AG1085">
        <v>46176</v>
      </c>
      <c r="AH1085">
        <v>46183</v>
      </c>
      <c r="AI1085">
        <v>46183</v>
      </c>
      <c r="AJ1085">
        <v>46183</v>
      </c>
      <c r="AK1085">
        <v>46176</v>
      </c>
      <c r="AL1085">
        <v>46176</v>
      </c>
      <c r="AM1085">
        <v>46176</v>
      </c>
      <c r="AN1085">
        <v>46183</v>
      </c>
      <c r="AO1085">
        <v>46183</v>
      </c>
      <c r="AP1085">
        <v>46183</v>
      </c>
      <c r="AQ1085" t="s">
        <v>256</v>
      </c>
      <c r="AR1085">
        <v>46224</v>
      </c>
      <c r="AS1085">
        <v>46224</v>
      </c>
      <c r="AT1085">
        <v>46175</v>
      </c>
      <c r="AU1085">
        <v>46175</v>
      </c>
      <c r="AV1085">
        <v>46175</v>
      </c>
      <c r="AW1085">
        <v>46175</v>
      </c>
      <c r="AX1085">
        <v>46175</v>
      </c>
      <c r="AY1085">
        <v>46175</v>
      </c>
      <c r="AZ1085">
        <v>46185</v>
      </c>
      <c r="BA1085">
        <v>46193</v>
      </c>
      <c r="BB1085">
        <v>46193</v>
      </c>
      <c r="BC1085">
        <v>46177</v>
      </c>
      <c r="BD1085">
        <v>46192</v>
      </c>
      <c r="BE1085">
        <v>46192</v>
      </c>
      <c r="BF1085" t="s">
        <v>395</v>
      </c>
      <c r="BG1085">
        <v>46184</v>
      </c>
      <c r="BH1085">
        <v>46199</v>
      </c>
      <c r="BI1085">
        <v>46199</v>
      </c>
      <c r="BJ1085" t="s">
        <v>1400</v>
      </c>
      <c r="BK1085">
        <v>30</v>
      </c>
      <c r="BL1085">
        <v>46187</v>
      </c>
      <c r="BM1085">
        <v>46223</v>
      </c>
      <c r="BN1085">
        <v>46223</v>
      </c>
      <c r="BO1085">
        <v>46190</v>
      </c>
      <c r="BP1085">
        <v>46226</v>
      </c>
      <c r="BQ1085">
        <v>46226</v>
      </c>
      <c r="BR1085">
        <v>46200</v>
      </c>
      <c r="BS1085">
        <v>46234</v>
      </c>
      <c r="BT1085">
        <v>46234</v>
      </c>
      <c r="BU1085">
        <v>46200</v>
      </c>
      <c r="BV1085">
        <v>46233</v>
      </c>
      <c r="BW1085">
        <v>46233</v>
      </c>
      <c r="BX1085" t="s">
        <v>5956</v>
      </c>
      <c r="BY1085">
        <v>46189</v>
      </c>
      <c r="BZ1085">
        <v>46189</v>
      </c>
      <c r="CA1085">
        <v>46218</v>
      </c>
      <c r="CI1085">
        <v>46203</v>
      </c>
      <c r="CJ1085">
        <v>46218</v>
      </c>
      <c r="CK1085">
        <v>46218</v>
      </c>
      <c r="CN1085" t="s">
        <v>113</v>
      </c>
      <c r="CO1085" t="s">
        <v>113</v>
      </c>
      <c r="CP1085" t="s">
        <v>113</v>
      </c>
      <c r="CQ1085" t="s">
        <v>113</v>
      </c>
      <c r="CR1085">
        <v>46170</v>
      </c>
      <c r="CS1085">
        <v>46163</v>
      </c>
      <c r="CT1085" t="s">
        <v>151</v>
      </c>
      <c r="CU1085" t="s">
        <v>170</v>
      </c>
      <c r="CV1085" t="s">
        <v>144</v>
      </c>
      <c r="CW1085" t="s">
        <v>171</v>
      </c>
      <c r="CX1085" t="s">
        <v>113</v>
      </c>
      <c r="CY1085" t="s">
        <v>1402</v>
      </c>
      <c r="CZ1085" t="s">
        <v>289</v>
      </c>
    </row>
    <row r="1086" spans="1:105" x14ac:dyDescent="0.3">
      <c r="A1086" t="s">
        <v>5957</v>
      </c>
      <c r="B1086" t="s">
        <v>5958</v>
      </c>
      <c r="C1086" t="s">
        <v>107</v>
      </c>
      <c r="D1086" t="s">
        <v>108</v>
      </c>
      <c r="F1086" t="s">
        <v>5959</v>
      </c>
      <c r="G1086" t="s">
        <v>247</v>
      </c>
      <c r="I1086" t="s">
        <v>5960</v>
      </c>
      <c r="J1086" t="s">
        <v>371</v>
      </c>
      <c r="K1086" t="s">
        <v>137</v>
      </c>
      <c r="M1086" t="s">
        <v>860</v>
      </c>
      <c r="N1086">
        <v>2</v>
      </c>
      <c r="O1086" t="s">
        <v>1675</v>
      </c>
      <c r="P1086">
        <v>46113</v>
      </c>
      <c r="Q1086" t="s">
        <v>140</v>
      </c>
      <c r="R1086">
        <v>46113</v>
      </c>
      <c r="S1086" t="s">
        <v>252</v>
      </c>
      <c r="T1086" t="s">
        <v>1422</v>
      </c>
      <c r="U1086" t="s">
        <v>112</v>
      </c>
      <c r="V1086" t="s">
        <v>143</v>
      </c>
      <c r="W1086" t="s">
        <v>144</v>
      </c>
      <c r="X1086" t="s">
        <v>144</v>
      </c>
      <c r="Y1086" t="s">
        <v>144</v>
      </c>
      <c r="Z1086" t="s">
        <v>144</v>
      </c>
      <c r="AA1086" t="s">
        <v>144</v>
      </c>
      <c r="AB1086" t="s">
        <v>1400</v>
      </c>
      <c r="AC1086" t="s">
        <v>1390</v>
      </c>
      <c r="AD1086" t="s">
        <v>147</v>
      </c>
      <c r="AE1086">
        <v>46141</v>
      </c>
      <c r="AF1086">
        <v>46141</v>
      </c>
      <c r="AG1086">
        <v>46141</v>
      </c>
      <c r="AH1086">
        <v>46149</v>
      </c>
      <c r="AI1086">
        <v>46149</v>
      </c>
      <c r="AJ1086">
        <v>46149</v>
      </c>
      <c r="AK1086">
        <v>46149</v>
      </c>
      <c r="AL1086">
        <v>46149</v>
      </c>
      <c r="AM1086">
        <v>46149</v>
      </c>
      <c r="AN1086">
        <v>46156</v>
      </c>
      <c r="AO1086">
        <v>46161</v>
      </c>
      <c r="AP1086">
        <v>46161</v>
      </c>
      <c r="AQ1086" t="s">
        <v>256</v>
      </c>
      <c r="AR1086">
        <v>46173</v>
      </c>
      <c r="AS1086">
        <v>46173</v>
      </c>
      <c r="AT1086">
        <v>46146</v>
      </c>
      <c r="AU1086">
        <v>46146</v>
      </c>
      <c r="AV1086">
        <v>46146</v>
      </c>
      <c r="AW1086">
        <v>46146</v>
      </c>
      <c r="AX1086">
        <v>46146</v>
      </c>
      <c r="AY1086">
        <v>46146</v>
      </c>
      <c r="AZ1086">
        <v>46128</v>
      </c>
      <c r="BA1086">
        <v>46141</v>
      </c>
      <c r="BB1086">
        <v>46141</v>
      </c>
      <c r="BC1086">
        <v>46148</v>
      </c>
      <c r="BD1086">
        <v>46148</v>
      </c>
      <c r="BE1086">
        <v>46148</v>
      </c>
      <c r="BF1086" t="s">
        <v>149</v>
      </c>
      <c r="BG1086">
        <v>46154</v>
      </c>
      <c r="BH1086">
        <v>46158</v>
      </c>
      <c r="BI1086">
        <v>46158</v>
      </c>
      <c r="BJ1086" t="s">
        <v>145</v>
      </c>
      <c r="BK1086">
        <v>80</v>
      </c>
      <c r="BL1086">
        <v>46157</v>
      </c>
      <c r="BM1086">
        <v>46162</v>
      </c>
      <c r="BN1086">
        <v>46162</v>
      </c>
      <c r="BO1086">
        <v>46161</v>
      </c>
      <c r="BP1086">
        <v>46167</v>
      </c>
      <c r="BQ1086">
        <v>46167</v>
      </c>
      <c r="BR1086">
        <v>46167</v>
      </c>
      <c r="BS1086">
        <v>46173</v>
      </c>
      <c r="BT1086">
        <v>46173</v>
      </c>
      <c r="BU1086">
        <v>46142</v>
      </c>
      <c r="BV1086">
        <v>46165</v>
      </c>
      <c r="BX1086" t="s">
        <v>1469</v>
      </c>
      <c r="BY1086">
        <v>46156</v>
      </c>
      <c r="BZ1086">
        <v>46156</v>
      </c>
      <c r="CA1086">
        <v>46164</v>
      </c>
      <c r="CD1086" t="s">
        <v>148</v>
      </c>
      <c r="CE1086" t="s">
        <v>148</v>
      </c>
      <c r="CF1086" t="s">
        <v>148</v>
      </c>
      <c r="CG1086" t="s">
        <v>148</v>
      </c>
      <c r="CH1086" t="s">
        <v>148</v>
      </c>
      <c r="CI1086">
        <v>46139</v>
      </c>
      <c r="CJ1086">
        <v>46164</v>
      </c>
      <c r="CK1086">
        <v>46164</v>
      </c>
      <c r="CN1086" t="s">
        <v>113</v>
      </c>
      <c r="CO1086" t="s">
        <v>113</v>
      </c>
      <c r="CP1086" t="s">
        <v>113</v>
      </c>
      <c r="CQ1086" t="s">
        <v>113</v>
      </c>
      <c r="CR1086" t="s">
        <v>119</v>
      </c>
      <c r="CS1086">
        <v>46113</v>
      </c>
      <c r="CT1086" t="s">
        <v>151</v>
      </c>
      <c r="CU1086" t="s">
        <v>113</v>
      </c>
      <c r="CV1086" t="s">
        <v>113</v>
      </c>
      <c r="CW1086" t="s">
        <v>113</v>
      </c>
      <c r="CX1086" t="s">
        <v>113</v>
      </c>
      <c r="CY1086" t="s">
        <v>1402</v>
      </c>
      <c r="CZ1086" t="s">
        <v>289</v>
      </c>
    </row>
    <row r="1087" spans="1:105" x14ac:dyDescent="0.3">
      <c r="A1087" t="s">
        <v>5961</v>
      </c>
      <c r="B1087" t="s">
        <v>5962</v>
      </c>
      <c r="C1087" t="s">
        <v>883</v>
      </c>
      <c r="D1087" t="s">
        <v>108</v>
      </c>
      <c r="F1087" t="s">
        <v>5963</v>
      </c>
      <c r="G1087" t="s">
        <v>110</v>
      </c>
      <c r="H1087" t="s">
        <v>5964</v>
      </c>
      <c r="I1087" t="s">
        <v>5965</v>
      </c>
      <c r="J1087" t="s">
        <v>127</v>
      </c>
      <c r="M1087" t="s">
        <v>115</v>
      </c>
      <c r="N1087">
        <v>1</v>
      </c>
      <c r="P1087">
        <v>46234</v>
      </c>
      <c r="Q1087" t="s">
        <v>140</v>
      </c>
      <c r="R1087">
        <v>46244</v>
      </c>
      <c r="S1087" t="s">
        <v>165</v>
      </c>
      <c r="T1087" t="s">
        <v>448</v>
      </c>
      <c r="U1087" t="s">
        <v>112</v>
      </c>
      <c r="V1087" t="s">
        <v>21</v>
      </c>
      <c r="AB1087" t="s">
        <v>1423</v>
      </c>
      <c r="AC1087" t="s">
        <v>146</v>
      </c>
      <c r="AD1087" t="s">
        <v>147</v>
      </c>
      <c r="AE1087">
        <v>46239</v>
      </c>
      <c r="AF1087">
        <v>46249</v>
      </c>
      <c r="AG1087">
        <v>46249</v>
      </c>
      <c r="AH1087">
        <v>46241</v>
      </c>
      <c r="AI1087">
        <v>46251</v>
      </c>
      <c r="AJ1087">
        <v>46251</v>
      </c>
      <c r="AK1087">
        <v>46244</v>
      </c>
      <c r="AL1087">
        <v>46257</v>
      </c>
      <c r="AM1087">
        <v>46257</v>
      </c>
      <c r="AN1087">
        <v>46246</v>
      </c>
      <c r="AO1087">
        <v>46275</v>
      </c>
      <c r="AQ1087" t="s">
        <v>148</v>
      </c>
      <c r="AR1087" t="s">
        <v>148</v>
      </c>
      <c r="AS1087" t="s">
        <v>148</v>
      </c>
      <c r="AT1087">
        <v>46244</v>
      </c>
      <c r="AU1087">
        <v>46247</v>
      </c>
      <c r="AV1087">
        <v>46247</v>
      </c>
      <c r="AW1087">
        <v>46244</v>
      </c>
      <c r="AX1087">
        <v>46247</v>
      </c>
      <c r="AY1087">
        <v>46247</v>
      </c>
      <c r="AZ1087">
        <v>46247</v>
      </c>
      <c r="BA1087">
        <v>46252</v>
      </c>
      <c r="BB1087">
        <v>46252</v>
      </c>
      <c r="BC1087">
        <v>46245</v>
      </c>
      <c r="BD1087">
        <v>46248</v>
      </c>
      <c r="BE1087">
        <v>46248</v>
      </c>
      <c r="BF1087" t="s">
        <v>275</v>
      </c>
      <c r="BG1087">
        <v>46252</v>
      </c>
      <c r="BH1087">
        <v>46274</v>
      </c>
      <c r="BJ1087" t="s">
        <v>1423</v>
      </c>
      <c r="BL1087">
        <v>46255</v>
      </c>
      <c r="BM1087">
        <v>46277</v>
      </c>
      <c r="BO1087">
        <v>46258</v>
      </c>
      <c r="BP1087">
        <v>46285</v>
      </c>
      <c r="BR1087">
        <v>46260</v>
      </c>
      <c r="BS1087">
        <v>46290</v>
      </c>
      <c r="BU1087">
        <v>46260</v>
      </c>
      <c r="BV1087">
        <v>46294</v>
      </c>
      <c r="BY1087">
        <v>46246</v>
      </c>
      <c r="CI1087">
        <v>46256</v>
      </c>
      <c r="CJ1087">
        <v>46256</v>
      </c>
      <c r="CN1087" t="s">
        <v>113</v>
      </c>
      <c r="CO1087" t="s">
        <v>113</v>
      </c>
      <c r="CP1087" t="s">
        <v>113</v>
      </c>
      <c r="CQ1087" t="s">
        <v>5961</v>
      </c>
      <c r="CR1087">
        <v>46241</v>
      </c>
      <c r="CS1087">
        <v>46234</v>
      </c>
      <c r="CT1087" t="s">
        <v>151</v>
      </c>
      <c r="CU1087" t="s">
        <v>170</v>
      </c>
      <c r="CV1087" t="s">
        <v>144</v>
      </c>
      <c r="CW1087" t="s">
        <v>171</v>
      </c>
      <c r="CX1087" t="s">
        <v>1360</v>
      </c>
      <c r="CY1087" t="s">
        <v>5966</v>
      </c>
      <c r="CZ1087" t="s">
        <v>398</v>
      </c>
      <c r="DA1087" t="s">
        <v>104</v>
      </c>
    </row>
    <row r="1088" spans="1:105" x14ac:dyDescent="0.3">
      <c r="A1088" t="s">
        <v>5967</v>
      </c>
      <c r="B1088" t="s">
        <v>5968</v>
      </c>
      <c r="C1088" t="s">
        <v>107</v>
      </c>
      <c r="D1088" t="s">
        <v>108</v>
      </c>
      <c r="F1088" t="s">
        <v>5969</v>
      </c>
      <c r="G1088" t="s">
        <v>247</v>
      </c>
      <c r="I1088" t="s">
        <v>5970</v>
      </c>
      <c r="J1088" t="s">
        <v>112</v>
      </c>
      <c r="K1088" t="s">
        <v>113</v>
      </c>
      <c r="L1088" t="s">
        <v>5971</v>
      </c>
      <c r="M1088" t="s">
        <v>860</v>
      </c>
      <c r="P1088" t="s">
        <v>113</v>
      </c>
      <c r="Q1088" t="s">
        <v>116</v>
      </c>
      <c r="S1088" t="s">
        <v>117</v>
      </c>
      <c r="T1088" t="s">
        <v>113</v>
      </c>
      <c r="AD1088" t="s">
        <v>113</v>
      </c>
      <c r="AG1088" t="s">
        <v>119</v>
      </c>
      <c r="AI1088" t="s">
        <v>119</v>
      </c>
      <c r="AJ1088" t="s">
        <v>119</v>
      </c>
      <c r="BK1088">
        <v>40</v>
      </c>
      <c r="CN1088" t="s">
        <v>113</v>
      </c>
      <c r="CO1088" t="s">
        <v>113</v>
      </c>
      <c r="CP1088" t="s">
        <v>113</v>
      </c>
      <c r="CQ1088" t="s">
        <v>113</v>
      </c>
      <c r="CR1088" t="s">
        <v>113</v>
      </c>
      <c r="CS1088" t="s">
        <v>113</v>
      </c>
      <c r="CT1088" t="s">
        <v>113</v>
      </c>
      <c r="CU1088" t="s">
        <v>113</v>
      </c>
      <c r="CV1088" t="s">
        <v>113</v>
      </c>
      <c r="CW1088" t="s">
        <v>113</v>
      </c>
      <c r="CX1088" t="s">
        <v>113</v>
      </c>
      <c r="CY1088" t="s">
        <v>119</v>
      </c>
      <c r="CZ1088" t="s">
        <v>258</v>
      </c>
    </row>
    <row r="1089" spans="1:104" x14ac:dyDescent="0.3">
      <c r="A1089" t="s">
        <v>5972</v>
      </c>
      <c r="B1089" t="s">
        <v>5973</v>
      </c>
      <c r="C1089" t="s">
        <v>107</v>
      </c>
      <c r="D1089" t="s">
        <v>108</v>
      </c>
      <c r="F1089" t="s">
        <v>5974</v>
      </c>
      <c r="G1089" t="s">
        <v>247</v>
      </c>
      <c r="I1089" t="s">
        <v>5975</v>
      </c>
      <c r="J1089" t="s">
        <v>112</v>
      </c>
      <c r="K1089" t="s">
        <v>113</v>
      </c>
      <c r="L1089" t="s">
        <v>3763</v>
      </c>
      <c r="M1089" t="s">
        <v>860</v>
      </c>
      <c r="P1089" t="s">
        <v>113</v>
      </c>
      <c r="Q1089" t="s">
        <v>116</v>
      </c>
      <c r="S1089" t="s">
        <v>117</v>
      </c>
      <c r="T1089" t="s">
        <v>113</v>
      </c>
      <c r="AD1089" t="s">
        <v>113</v>
      </c>
      <c r="AG1089" t="s">
        <v>119</v>
      </c>
      <c r="AI1089" t="s">
        <v>119</v>
      </c>
      <c r="AJ1089" t="s">
        <v>119</v>
      </c>
      <c r="BK1089">
        <v>50</v>
      </c>
      <c r="CN1089" t="s">
        <v>113</v>
      </c>
      <c r="CO1089" t="s">
        <v>113</v>
      </c>
      <c r="CP1089" t="s">
        <v>113</v>
      </c>
      <c r="CQ1089" t="s">
        <v>113</v>
      </c>
      <c r="CR1089" t="s">
        <v>113</v>
      </c>
      <c r="CS1089" t="s">
        <v>113</v>
      </c>
      <c r="CT1089" t="s">
        <v>113</v>
      </c>
      <c r="CU1089" t="s">
        <v>113</v>
      </c>
      <c r="CV1089" t="s">
        <v>113</v>
      </c>
      <c r="CW1089" t="s">
        <v>113</v>
      </c>
      <c r="CX1089" t="s">
        <v>113</v>
      </c>
      <c r="CY1089" t="s">
        <v>119</v>
      </c>
      <c r="CZ1089" t="s">
        <v>258</v>
      </c>
    </row>
    <row r="1090" spans="1:104" x14ac:dyDescent="0.3">
      <c r="A1090" t="s">
        <v>5976</v>
      </c>
      <c r="B1090" t="s">
        <v>5977</v>
      </c>
      <c r="C1090" t="s">
        <v>107</v>
      </c>
      <c r="D1090" t="s">
        <v>108</v>
      </c>
      <c r="F1090" t="s">
        <v>5978</v>
      </c>
      <c r="G1090" t="s">
        <v>247</v>
      </c>
      <c r="I1090" t="s">
        <v>5979</v>
      </c>
      <c r="J1090" t="s">
        <v>308</v>
      </c>
      <c r="K1090" t="s">
        <v>137</v>
      </c>
      <c r="M1090" t="s">
        <v>860</v>
      </c>
      <c r="N1090">
        <v>2</v>
      </c>
      <c r="O1090" t="s">
        <v>1675</v>
      </c>
      <c r="P1090">
        <v>46139</v>
      </c>
      <c r="Q1090" t="s">
        <v>140</v>
      </c>
      <c r="R1090">
        <v>46140</v>
      </c>
      <c r="S1090" t="s">
        <v>252</v>
      </c>
      <c r="T1090" t="s">
        <v>142</v>
      </c>
      <c r="U1090" t="s">
        <v>112</v>
      </c>
      <c r="V1090" t="s">
        <v>21</v>
      </c>
      <c r="W1090" t="s">
        <v>144</v>
      </c>
      <c r="X1090" t="s">
        <v>144</v>
      </c>
      <c r="Y1090" t="s">
        <v>144</v>
      </c>
      <c r="Z1090" t="s">
        <v>144</v>
      </c>
      <c r="AA1090" t="s">
        <v>144</v>
      </c>
      <c r="AB1090" t="s">
        <v>1462</v>
      </c>
      <c r="AC1090" t="s">
        <v>146</v>
      </c>
      <c r="AD1090" t="s">
        <v>147</v>
      </c>
      <c r="AE1090">
        <v>46149</v>
      </c>
      <c r="AF1090">
        <v>46149</v>
      </c>
      <c r="AG1090">
        <v>46149</v>
      </c>
      <c r="AH1090">
        <v>46156</v>
      </c>
      <c r="AI1090">
        <v>46161</v>
      </c>
      <c r="AJ1090">
        <v>46161</v>
      </c>
      <c r="AK1090">
        <v>46158</v>
      </c>
      <c r="AL1090">
        <v>46158</v>
      </c>
      <c r="AM1090">
        <v>46158</v>
      </c>
      <c r="AN1090">
        <v>46165</v>
      </c>
      <c r="AO1090">
        <v>46167</v>
      </c>
      <c r="AP1090">
        <v>46167</v>
      </c>
      <c r="AQ1090" t="s">
        <v>377</v>
      </c>
      <c r="AR1090">
        <v>46173</v>
      </c>
      <c r="AS1090">
        <v>46173</v>
      </c>
      <c r="AT1090">
        <v>46147</v>
      </c>
      <c r="AU1090">
        <v>46147</v>
      </c>
      <c r="AV1090">
        <v>46147</v>
      </c>
      <c r="AW1090">
        <v>46147</v>
      </c>
      <c r="AX1090">
        <v>46147</v>
      </c>
      <c r="AY1090">
        <v>46147</v>
      </c>
      <c r="AZ1090">
        <v>46157</v>
      </c>
      <c r="BA1090">
        <v>46157</v>
      </c>
      <c r="BB1090">
        <v>46157</v>
      </c>
      <c r="BC1090">
        <v>46149</v>
      </c>
      <c r="BD1090">
        <v>46149</v>
      </c>
      <c r="BE1090">
        <v>46149</v>
      </c>
      <c r="BF1090" t="s">
        <v>149</v>
      </c>
      <c r="BG1090">
        <v>46158</v>
      </c>
      <c r="BH1090">
        <v>46163</v>
      </c>
      <c r="BI1090">
        <v>46163</v>
      </c>
      <c r="BJ1090" t="s">
        <v>1462</v>
      </c>
      <c r="BK1090">
        <v>30</v>
      </c>
      <c r="BL1090">
        <v>46163</v>
      </c>
      <c r="BM1090">
        <v>46169</v>
      </c>
      <c r="BN1090">
        <v>46169</v>
      </c>
      <c r="BO1090">
        <v>46167</v>
      </c>
      <c r="BP1090">
        <v>46175</v>
      </c>
      <c r="BQ1090">
        <v>46175</v>
      </c>
      <c r="BR1090">
        <v>46171</v>
      </c>
      <c r="BS1090">
        <v>46178</v>
      </c>
      <c r="BT1090">
        <v>46178</v>
      </c>
      <c r="BU1090">
        <v>46171</v>
      </c>
      <c r="BV1090">
        <v>46178</v>
      </c>
      <c r="BW1090">
        <v>46178</v>
      </c>
      <c r="BX1090" t="s">
        <v>1469</v>
      </c>
      <c r="BY1090">
        <v>46153</v>
      </c>
      <c r="BZ1090">
        <v>46153</v>
      </c>
      <c r="CA1090">
        <v>46176</v>
      </c>
      <c r="CI1090">
        <v>46171</v>
      </c>
      <c r="CJ1090">
        <v>46176</v>
      </c>
      <c r="CK1090">
        <v>46176</v>
      </c>
      <c r="CN1090" t="s">
        <v>113</v>
      </c>
      <c r="CO1090" t="s">
        <v>113</v>
      </c>
      <c r="CP1090" t="s">
        <v>113</v>
      </c>
      <c r="CQ1090" t="s">
        <v>113</v>
      </c>
      <c r="CR1090">
        <v>46160</v>
      </c>
      <c r="CS1090">
        <v>46136</v>
      </c>
      <c r="CT1090" t="s">
        <v>151</v>
      </c>
      <c r="CU1090" t="s">
        <v>113</v>
      </c>
      <c r="CV1090" t="s">
        <v>113</v>
      </c>
      <c r="CW1090" t="s">
        <v>113</v>
      </c>
      <c r="CX1090" t="s">
        <v>113</v>
      </c>
      <c r="CY1090" t="s">
        <v>1219</v>
      </c>
      <c r="CZ1090" t="s">
        <v>289</v>
      </c>
    </row>
    <row r="1091" spans="1:104" x14ac:dyDescent="0.3">
      <c r="A1091" t="s">
        <v>5980</v>
      </c>
      <c r="B1091" t="s">
        <v>5981</v>
      </c>
      <c r="C1091" t="s">
        <v>107</v>
      </c>
      <c r="D1091" t="s">
        <v>108</v>
      </c>
      <c r="E1091" t="s">
        <v>5982</v>
      </c>
      <c r="G1091" t="s">
        <v>247</v>
      </c>
      <c r="I1091" t="s">
        <v>5983</v>
      </c>
      <c r="J1091" t="s">
        <v>1106</v>
      </c>
      <c r="K1091" t="s">
        <v>113</v>
      </c>
      <c r="L1091" t="s">
        <v>5984</v>
      </c>
      <c r="M1091" t="s">
        <v>860</v>
      </c>
      <c r="P1091" t="s">
        <v>113</v>
      </c>
      <c r="Q1091" t="s">
        <v>116</v>
      </c>
      <c r="S1091" t="s">
        <v>117</v>
      </c>
      <c r="T1091" t="s">
        <v>113</v>
      </c>
      <c r="U1091" t="s">
        <v>113</v>
      </c>
      <c r="AD1091" t="s">
        <v>113</v>
      </c>
      <c r="AG1091" t="s">
        <v>119</v>
      </c>
      <c r="AI1091" t="s">
        <v>119</v>
      </c>
      <c r="AJ1091" t="s">
        <v>119</v>
      </c>
      <c r="BK1091" t="s">
        <v>5985</v>
      </c>
      <c r="CN1091" t="s">
        <v>113</v>
      </c>
      <c r="CO1091" t="s">
        <v>113</v>
      </c>
      <c r="CP1091" t="s">
        <v>113</v>
      </c>
      <c r="CQ1091" t="s">
        <v>113</v>
      </c>
      <c r="CR1091" t="s">
        <v>113</v>
      </c>
      <c r="CS1091" t="s">
        <v>113</v>
      </c>
      <c r="CT1091" t="s">
        <v>113</v>
      </c>
      <c r="CU1091" t="s">
        <v>113</v>
      </c>
      <c r="CV1091" t="s">
        <v>113</v>
      </c>
      <c r="CW1091" t="s">
        <v>113</v>
      </c>
      <c r="CX1091" t="s">
        <v>113</v>
      </c>
      <c r="CY1091" t="s">
        <v>119</v>
      </c>
      <c r="CZ1091" t="s">
        <v>258</v>
      </c>
    </row>
    <row r="1092" spans="1:104" x14ac:dyDescent="0.3">
      <c r="A1092" t="s">
        <v>5986</v>
      </c>
      <c r="B1092" t="s">
        <v>5987</v>
      </c>
      <c r="C1092" t="s">
        <v>107</v>
      </c>
      <c r="D1092" t="s">
        <v>108</v>
      </c>
      <c r="E1092" t="s">
        <v>5988</v>
      </c>
      <c r="G1092" t="s">
        <v>247</v>
      </c>
      <c r="I1092" t="s">
        <v>5989</v>
      </c>
      <c r="J1092" t="s">
        <v>1106</v>
      </c>
      <c r="K1092" t="s">
        <v>113</v>
      </c>
      <c r="L1092" t="s">
        <v>5990</v>
      </c>
      <c r="M1092" t="s">
        <v>860</v>
      </c>
      <c r="P1092" t="s">
        <v>113</v>
      </c>
      <c r="Q1092" t="s">
        <v>116</v>
      </c>
      <c r="S1092" t="s">
        <v>117</v>
      </c>
      <c r="T1092" t="s">
        <v>113</v>
      </c>
      <c r="U1092" t="s">
        <v>113</v>
      </c>
      <c r="AD1092" t="s">
        <v>113</v>
      </c>
      <c r="AG1092" t="s">
        <v>119</v>
      </c>
      <c r="AI1092" t="s">
        <v>119</v>
      </c>
      <c r="AJ1092" t="s">
        <v>119</v>
      </c>
      <c r="BK1092" t="s">
        <v>5985</v>
      </c>
      <c r="CN1092" t="s">
        <v>113</v>
      </c>
      <c r="CO1092" t="s">
        <v>113</v>
      </c>
      <c r="CP1092" t="s">
        <v>113</v>
      </c>
      <c r="CQ1092" t="s">
        <v>113</v>
      </c>
      <c r="CR1092" t="s">
        <v>113</v>
      </c>
      <c r="CS1092" t="s">
        <v>113</v>
      </c>
      <c r="CT1092" t="s">
        <v>113</v>
      </c>
      <c r="CU1092" t="s">
        <v>113</v>
      </c>
      <c r="CV1092" t="s">
        <v>113</v>
      </c>
      <c r="CW1092" t="s">
        <v>113</v>
      </c>
      <c r="CX1092" t="s">
        <v>113</v>
      </c>
      <c r="CY1092" t="s">
        <v>119</v>
      </c>
      <c r="CZ1092" t="s">
        <v>258</v>
      </c>
    </row>
    <row r="1093" spans="1:104" x14ac:dyDescent="0.3">
      <c r="A1093" t="s">
        <v>5991</v>
      </c>
      <c r="B1093" t="s">
        <v>5992</v>
      </c>
      <c r="C1093" t="s">
        <v>107</v>
      </c>
      <c r="D1093" t="s">
        <v>108</v>
      </c>
      <c r="F1093" t="s">
        <v>5993</v>
      </c>
      <c r="G1093" t="s">
        <v>247</v>
      </c>
      <c r="I1093" t="s">
        <v>5994</v>
      </c>
      <c r="J1093" t="s">
        <v>308</v>
      </c>
      <c r="K1093" t="s">
        <v>137</v>
      </c>
      <c r="M1093" t="s">
        <v>860</v>
      </c>
      <c r="P1093">
        <v>46168</v>
      </c>
      <c r="Q1093" t="s">
        <v>140</v>
      </c>
      <c r="R1093">
        <v>46170</v>
      </c>
      <c r="S1093" t="s">
        <v>252</v>
      </c>
      <c r="T1093" t="s">
        <v>142</v>
      </c>
      <c r="U1093" t="s">
        <v>112</v>
      </c>
      <c r="V1093" t="s">
        <v>143</v>
      </c>
      <c r="W1093" t="s">
        <v>144</v>
      </c>
      <c r="X1093" t="s">
        <v>144</v>
      </c>
      <c r="Y1093" t="s">
        <v>144</v>
      </c>
      <c r="Z1093" t="s">
        <v>144</v>
      </c>
      <c r="AA1093" t="s">
        <v>144</v>
      </c>
      <c r="AB1093" t="s">
        <v>1462</v>
      </c>
      <c r="AC1093" t="s">
        <v>146</v>
      </c>
      <c r="AD1093" t="s">
        <v>147</v>
      </c>
      <c r="AE1093">
        <v>46176</v>
      </c>
      <c r="AF1093">
        <v>46176</v>
      </c>
      <c r="AG1093">
        <v>46176</v>
      </c>
      <c r="AH1093">
        <v>46185</v>
      </c>
      <c r="AI1093">
        <v>46185</v>
      </c>
      <c r="AJ1093">
        <v>46185</v>
      </c>
      <c r="AK1093">
        <v>46185</v>
      </c>
      <c r="AL1093">
        <v>46185</v>
      </c>
      <c r="AM1093">
        <v>46185</v>
      </c>
      <c r="AN1093">
        <v>46193</v>
      </c>
      <c r="AO1093">
        <v>46193</v>
      </c>
      <c r="AP1093">
        <v>46193</v>
      </c>
      <c r="AQ1093" t="s">
        <v>377</v>
      </c>
      <c r="AR1093">
        <v>46202</v>
      </c>
      <c r="AS1093">
        <v>46202</v>
      </c>
      <c r="AT1093">
        <v>46178</v>
      </c>
      <c r="AU1093">
        <v>46181</v>
      </c>
      <c r="AV1093">
        <v>46181</v>
      </c>
      <c r="AW1093">
        <v>46178</v>
      </c>
      <c r="AX1093">
        <v>46181</v>
      </c>
      <c r="AY1093">
        <v>46181</v>
      </c>
      <c r="AZ1093">
        <v>46184</v>
      </c>
      <c r="BA1093">
        <v>46184</v>
      </c>
      <c r="BB1093">
        <v>46184</v>
      </c>
      <c r="BC1093">
        <v>46182</v>
      </c>
      <c r="BD1093">
        <v>46182</v>
      </c>
      <c r="BE1093">
        <v>46182</v>
      </c>
      <c r="BF1093" t="s">
        <v>5995</v>
      </c>
      <c r="BG1093">
        <v>46188</v>
      </c>
      <c r="BH1093">
        <v>46192</v>
      </c>
      <c r="BI1093">
        <v>46192</v>
      </c>
      <c r="BJ1093" t="s">
        <v>1462</v>
      </c>
      <c r="BK1093">
        <v>30</v>
      </c>
      <c r="BL1093">
        <v>46194</v>
      </c>
      <c r="BM1093">
        <v>46197</v>
      </c>
      <c r="BN1093">
        <v>46197</v>
      </c>
      <c r="BO1093">
        <v>46197</v>
      </c>
      <c r="BP1093">
        <v>46201</v>
      </c>
      <c r="BQ1093">
        <v>46201</v>
      </c>
      <c r="BR1093">
        <v>46201</v>
      </c>
      <c r="BS1093">
        <v>46203</v>
      </c>
      <c r="BT1093">
        <v>46203</v>
      </c>
      <c r="BU1093">
        <v>46201</v>
      </c>
      <c r="BV1093">
        <v>46201</v>
      </c>
      <c r="BW1093">
        <v>46201</v>
      </c>
      <c r="BX1093" t="s">
        <v>5996</v>
      </c>
      <c r="BY1093">
        <v>46188</v>
      </c>
      <c r="BZ1093">
        <v>46191</v>
      </c>
      <c r="CA1093">
        <v>46191</v>
      </c>
      <c r="CI1093">
        <v>46191</v>
      </c>
      <c r="CJ1093">
        <v>46191</v>
      </c>
      <c r="CK1093">
        <v>46191</v>
      </c>
      <c r="CN1093" t="s">
        <v>113</v>
      </c>
      <c r="CO1093" t="s">
        <v>113</v>
      </c>
      <c r="CP1093" t="s">
        <v>113</v>
      </c>
      <c r="CQ1093" t="s">
        <v>113</v>
      </c>
      <c r="CR1093">
        <v>46213</v>
      </c>
      <c r="CS1093">
        <v>46168</v>
      </c>
      <c r="CT1093" t="s">
        <v>151</v>
      </c>
      <c r="CU1093" t="s">
        <v>113</v>
      </c>
      <c r="CV1093" t="s">
        <v>113</v>
      </c>
      <c r="CW1093" t="s">
        <v>113</v>
      </c>
      <c r="CX1093" t="s">
        <v>113</v>
      </c>
      <c r="CY1093" t="s">
        <v>1219</v>
      </c>
      <c r="CZ1093" t="s">
        <v>289</v>
      </c>
    </row>
    <row r="1094" spans="1:104" x14ac:dyDescent="0.3">
      <c r="A1094" t="s">
        <v>5997</v>
      </c>
      <c r="B1094" t="s">
        <v>5998</v>
      </c>
      <c r="C1094" t="s">
        <v>107</v>
      </c>
      <c r="D1094" t="s">
        <v>108</v>
      </c>
      <c r="E1094" t="s">
        <v>5999</v>
      </c>
      <c r="G1094" t="s">
        <v>247</v>
      </c>
      <c r="I1094" t="s">
        <v>6000</v>
      </c>
      <c r="J1094" t="s">
        <v>1106</v>
      </c>
      <c r="K1094" t="s">
        <v>113</v>
      </c>
      <c r="L1094" t="s">
        <v>2316</v>
      </c>
      <c r="M1094" t="s">
        <v>2317</v>
      </c>
      <c r="P1094" t="s">
        <v>113</v>
      </c>
      <c r="Q1094" t="s">
        <v>116</v>
      </c>
      <c r="S1094" t="s">
        <v>117</v>
      </c>
      <c r="T1094" t="s">
        <v>113</v>
      </c>
      <c r="U1094" t="s">
        <v>113</v>
      </c>
      <c r="AD1094" t="s">
        <v>113</v>
      </c>
      <c r="AG1094" t="s">
        <v>119</v>
      </c>
      <c r="AI1094" t="s">
        <v>119</v>
      </c>
      <c r="AJ1094" t="s">
        <v>119</v>
      </c>
      <c r="BK1094" t="s">
        <v>5985</v>
      </c>
      <c r="CN1094" t="s">
        <v>113</v>
      </c>
      <c r="CO1094" t="s">
        <v>113</v>
      </c>
      <c r="CP1094" t="s">
        <v>113</v>
      </c>
      <c r="CQ1094" t="s">
        <v>113</v>
      </c>
      <c r="CR1094" t="s">
        <v>113</v>
      </c>
      <c r="CS1094" t="s">
        <v>113</v>
      </c>
      <c r="CT1094" t="s">
        <v>113</v>
      </c>
      <c r="CU1094" t="s">
        <v>113</v>
      </c>
      <c r="CV1094" t="s">
        <v>113</v>
      </c>
      <c r="CW1094" t="s">
        <v>113</v>
      </c>
      <c r="CX1094" t="s">
        <v>113</v>
      </c>
      <c r="CY1094" t="s">
        <v>119</v>
      </c>
      <c r="CZ1094" t="s">
        <v>258</v>
      </c>
    </row>
    <row r="1095" spans="1:104" x14ac:dyDescent="0.3">
      <c r="A1095" t="s">
        <v>6001</v>
      </c>
      <c r="B1095" t="s">
        <v>6002</v>
      </c>
      <c r="C1095" t="s">
        <v>107</v>
      </c>
      <c r="D1095" t="s">
        <v>108</v>
      </c>
      <c r="E1095" t="s">
        <v>6003</v>
      </c>
      <c r="G1095" t="s">
        <v>247</v>
      </c>
      <c r="I1095" t="s">
        <v>6004</v>
      </c>
      <c r="J1095" t="s">
        <v>1106</v>
      </c>
      <c r="K1095" t="s">
        <v>113</v>
      </c>
      <c r="L1095" t="s">
        <v>6005</v>
      </c>
      <c r="M1095" t="s">
        <v>2317</v>
      </c>
      <c r="P1095" t="s">
        <v>113</v>
      </c>
      <c r="Q1095" t="s">
        <v>116</v>
      </c>
      <c r="S1095" t="s">
        <v>117</v>
      </c>
      <c r="T1095" t="s">
        <v>113</v>
      </c>
      <c r="U1095" t="s">
        <v>113</v>
      </c>
      <c r="AD1095" t="s">
        <v>113</v>
      </c>
      <c r="AG1095" t="s">
        <v>119</v>
      </c>
      <c r="AI1095" t="s">
        <v>119</v>
      </c>
      <c r="AJ1095" t="s">
        <v>119</v>
      </c>
      <c r="BK1095" t="s">
        <v>5985</v>
      </c>
      <c r="CN1095" t="s">
        <v>113</v>
      </c>
      <c r="CO1095" t="s">
        <v>113</v>
      </c>
      <c r="CP1095" t="s">
        <v>113</v>
      </c>
      <c r="CQ1095" t="s">
        <v>113</v>
      </c>
      <c r="CR1095" t="s">
        <v>113</v>
      </c>
      <c r="CS1095" t="s">
        <v>113</v>
      </c>
      <c r="CT1095" t="s">
        <v>113</v>
      </c>
      <c r="CU1095" t="s">
        <v>113</v>
      </c>
      <c r="CV1095" t="s">
        <v>113</v>
      </c>
      <c r="CW1095" t="s">
        <v>113</v>
      </c>
      <c r="CX1095" t="s">
        <v>113</v>
      </c>
      <c r="CY1095" t="s">
        <v>119</v>
      </c>
      <c r="CZ1095" t="s">
        <v>258</v>
      </c>
    </row>
    <row r="1096" spans="1:104" x14ac:dyDescent="0.3">
      <c r="A1096" t="s">
        <v>6006</v>
      </c>
      <c r="B1096" t="s">
        <v>6007</v>
      </c>
      <c r="C1096" t="s">
        <v>107</v>
      </c>
      <c r="D1096" t="s">
        <v>108</v>
      </c>
      <c r="F1096" t="s">
        <v>6008</v>
      </c>
      <c r="G1096" t="s">
        <v>247</v>
      </c>
      <c r="I1096" t="s">
        <v>6009</v>
      </c>
      <c r="J1096" t="s">
        <v>112</v>
      </c>
      <c r="K1096" t="s">
        <v>113</v>
      </c>
      <c r="L1096" t="s">
        <v>2316</v>
      </c>
      <c r="M1096" t="s">
        <v>2317</v>
      </c>
      <c r="P1096" t="s">
        <v>113</v>
      </c>
      <c r="Q1096" t="s">
        <v>116</v>
      </c>
      <c r="S1096" t="s">
        <v>117</v>
      </c>
      <c r="T1096" t="s">
        <v>113</v>
      </c>
      <c r="AD1096" t="s">
        <v>113</v>
      </c>
      <c r="AG1096" t="s">
        <v>119</v>
      </c>
      <c r="AI1096" t="s">
        <v>119</v>
      </c>
      <c r="AJ1096" t="s">
        <v>119</v>
      </c>
      <c r="BK1096">
        <v>30</v>
      </c>
      <c r="CN1096" t="s">
        <v>113</v>
      </c>
      <c r="CO1096" t="s">
        <v>113</v>
      </c>
      <c r="CP1096" t="s">
        <v>113</v>
      </c>
      <c r="CQ1096" t="s">
        <v>113</v>
      </c>
      <c r="CR1096" t="s">
        <v>113</v>
      </c>
      <c r="CS1096" t="s">
        <v>113</v>
      </c>
      <c r="CT1096" t="s">
        <v>113</v>
      </c>
      <c r="CU1096" t="s">
        <v>113</v>
      </c>
      <c r="CV1096" t="s">
        <v>113</v>
      </c>
      <c r="CW1096" t="s">
        <v>113</v>
      </c>
      <c r="CX1096" t="s">
        <v>113</v>
      </c>
      <c r="CY1096" t="s">
        <v>119</v>
      </c>
      <c r="CZ1096" t="s">
        <v>258</v>
      </c>
    </row>
    <row r="1097" spans="1:104" x14ac:dyDescent="0.3">
      <c r="A1097" t="s">
        <v>6010</v>
      </c>
      <c r="B1097" t="s">
        <v>6011</v>
      </c>
      <c r="C1097" t="s">
        <v>107</v>
      </c>
      <c r="D1097" t="s">
        <v>108</v>
      </c>
      <c r="F1097" t="s">
        <v>6012</v>
      </c>
      <c r="G1097" t="s">
        <v>247</v>
      </c>
      <c r="I1097" t="s">
        <v>6013</v>
      </c>
      <c r="J1097" t="s">
        <v>112</v>
      </c>
      <c r="K1097" t="s">
        <v>113</v>
      </c>
      <c r="L1097" t="s">
        <v>2316</v>
      </c>
      <c r="M1097" t="s">
        <v>2317</v>
      </c>
      <c r="P1097" t="s">
        <v>113</v>
      </c>
      <c r="Q1097" t="s">
        <v>116</v>
      </c>
      <c r="S1097" t="s">
        <v>117</v>
      </c>
      <c r="T1097" t="s">
        <v>113</v>
      </c>
      <c r="AD1097" t="s">
        <v>113</v>
      </c>
      <c r="AG1097" t="s">
        <v>119</v>
      </c>
      <c r="AI1097" t="s">
        <v>119</v>
      </c>
      <c r="AJ1097" t="s">
        <v>119</v>
      </c>
      <c r="BK1097">
        <v>30</v>
      </c>
      <c r="CN1097" t="s">
        <v>113</v>
      </c>
      <c r="CO1097" t="s">
        <v>113</v>
      </c>
      <c r="CP1097" t="s">
        <v>113</v>
      </c>
      <c r="CQ1097" t="s">
        <v>113</v>
      </c>
      <c r="CR1097" t="s">
        <v>113</v>
      </c>
      <c r="CS1097" t="s">
        <v>113</v>
      </c>
      <c r="CT1097" t="s">
        <v>113</v>
      </c>
      <c r="CU1097" t="s">
        <v>113</v>
      </c>
      <c r="CV1097" t="s">
        <v>113</v>
      </c>
      <c r="CW1097" t="s">
        <v>113</v>
      </c>
      <c r="CX1097" t="s">
        <v>113</v>
      </c>
      <c r="CY1097" t="s">
        <v>119</v>
      </c>
      <c r="CZ1097" t="s">
        <v>258</v>
      </c>
    </row>
    <row r="1098" spans="1:104" x14ac:dyDescent="0.3">
      <c r="A1098" t="s">
        <v>6014</v>
      </c>
      <c r="B1098" t="s">
        <v>6015</v>
      </c>
      <c r="D1098" t="s">
        <v>108</v>
      </c>
      <c r="F1098" t="s">
        <v>6016</v>
      </c>
      <c r="G1098" t="s">
        <v>247</v>
      </c>
      <c r="I1098" t="s">
        <v>6017</v>
      </c>
      <c r="J1098" t="s">
        <v>112</v>
      </c>
      <c r="K1098" t="s">
        <v>113</v>
      </c>
      <c r="L1098" t="s">
        <v>2316</v>
      </c>
      <c r="M1098" t="s">
        <v>2317</v>
      </c>
      <c r="P1098" t="s">
        <v>113</v>
      </c>
      <c r="Q1098" t="s">
        <v>116</v>
      </c>
      <c r="S1098" t="s">
        <v>117</v>
      </c>
      <c r="T1098" t="s">
        <v>113</v>
      </c>
      <c r="AD1098" t="s">
        <v>113</v>
      </c>
      <c r="AG1098" t="s">
        <v>119</v>
      </c>
      <c r="AI1098" t="s">
        <v>119</v>
      </c>
      <c r="AJ1098" t="s">
        <v>119</v>
      </c>
      <c r="BK1098">
        <v>40</v>
      </c>
      <c r="CN1098" t="s">
        <v>113</v>
      </c>
      <c r="CO1098" t="s">
        <v>113</v>
      </c>
      <c r="CP1098" t="s">
        <v>113</v>
      </c>
      <c r="CQ1098" t="s">
        <v>113</v>
      </c>
      <c r="CR1098" t="s">
        <v>113</v>
      </c>
      <c r="CS1098" t="s">
        <v>113</v>
      </c>
      <c r="CT1098" t="s">
        <v>113</v>
      </c>
      <c r="CU1098" t="s">
        <v>113</v>
      </c>
      <c r="CV1098" t="s">
        <v>113</v>
      </c>
      <c r="CW1098" t="s">
        <v>113</v>
      </c>
      <c r="CX1098" t="s">
        <v>113</v>
      </c>
      <c r="CY1098" t="s">
        <v>119</v>
      </c>
      <c r="CZ1098" t="s">
        <v>258</v>
      </c>
    </row>
    <row r="1099" spans="1:104" x14ac:dyDescent="0.3">
      <c r="A1099" t="s">
        <v>6018</v>
      </c>
      <c r="B1099" t="s">
        <v>6019</v>
      </c>
      <c r="D1099" t="s">
        <v>108</v>
      </c>
      <c r="F1099" t="s">
        <v>6020</v>
      </c>
      <c r="G1099" t="s">
        <v>247</v>
      </c>
      <c r="I1099" t="s">
        <v>6017</v>
      </c>
      <c r="J1099" t="s">
        <v>112</v>
      </c>
      <c r="K1099" t="s">
        <v>113</v>
      </c>
      <c r="L1099" t="s">
        <v>2316</v>
      </c>
      <c r="M1099" t="s">
        <v>2317</v>
      </c>
      <c r="P1099" t="s">
        <v>113</v>
      </c>
      <c r="Q1099" t="s">
        <v>116</v>
      </c>
      <c r="S1099" t="s">
        <v>117</v>
      </c>
      <c r="T1099" t="s">
        <v>113</v>
      </c>
      <c r="AD1099" t="s">
        <v>113</v>
      </c>
      <c r="AG1099" t="s">
        <v>119</v>
      </c>
      <c r="AI1099" t="s">
        <v>119</v>
      </c>
      <c r="AJ1099" t="s">
        <v>119</v>
      </c>
      <c r="BK1099">
        <v>40</v>
      </c>
      <c r="CN1099" t="s">
        <v>113</v>
      </c>
      <c r="CO1099" t="s">
        <v>113</v>
      </c>
      <c r="CP1099" t="s">
        <v>113</v>
      </c>
      <c r="CQ1099" t="s">
        <v>113</v>
      </c>
      <c r="CR1099" t="s">
        <v>113</v>
      </c>
      <c r="CS1099" t="s">
        <v>113</v>
      </c>
      <c r="CT1099" t="s">
        <v>113</v>
      </c>
      <c r="CU1099" t="s">
        <v>113</v>
      </c>
      <c r="CV1099" t="s">
        <v>113</v>
      </c>
      <c r="CW1099" t="s">
        <v>113</v>
      </c>
      <c r="CX1099" t="s">
        <v>113</v>
      </c>
      <c r="CY1099" t="s">
        <v>119</v>
      </c>
      <c r="CZ1099" t="s">
        <v>258</v>
      </c>
    </row>
    <row r="1100" spans="1:104" x14ac:dyDescent="0.3">
      <c r="A1100" t="s">
        <v>6021</v>
      </c>
      <c r="B1100" t="s">
        <v>6022</v>
      </c>
      <c r="D1100" t="s">
        <v>108</v>
      </c>
      <c r="F1100" t="s">
        <v>6023</v>
      </c>
      <c r="G1100" t="s">
        <v>247</v>
      </c>
      <c r="I1100" t="s">
        <v>6017</v>
      </c>
      <c r="J1100" t="s">
        <v>112</v>
      </c>
      <c r="K1100" t="s">
        <v>113</v>
      </c>
      <c r="L1100" t="s">
        <v>2316</v>
      </c>
      <c r="M1100" t="s">
        <v>2317</v>
      </c>
      <c r="P1100" t="s">
        <v>113</v>
      </c>
      <c r="Q1100" t="s">
        <v>116</v>
      </c>
      <c r="S1100" t="s">
        <v>117</v>
      </c>
      <c r="T1100" t="s">
        <v>113</v>
      </c>
      <c r="AD1100" t="s">
        <v>113</v>
      </c>
      <c r="AG1100" t="s">
        <v>119</v>
      </c>
      <c r="AI1100" t="s">
        <v>119</v>
      </c>
      <c r="AJ1100" t="s">
        <v>119</v>
      </c>
      <c r="BK1100">
        <v>30</v>
      </c>
      <c r="CN1100" t="s">
        <v>113</v>
      </c>
      <c r="CO1100" t="s">
        <v>113</v>
      </c>
      <c r="CP1100" t="s">
        <v>113</v>
      </c>
      <c r="CQ1100" t="s">
        <v>113</v>
      </c>
      <c r="CR1100" t="s">
        <v>113</v>
      </c>
      <c r="CS1100" t="s">
        <v>113</v>
      </c>
      <c r="CT1100" t="s">
        <v>113</v>
      </c>
      <c r="CU1100" t="s">
        <v>113</v>
      </c>
      <c r="CV1100" t="s">
        <v>113</v>
      </c>
      <c r="CW1100" t="s">
        <v>113</v>
      </c>
      <c r="CX1100" t="s">
        <v>113</v>
      </c>
      <c r="CY1100" t="s">
        <v>119</v>
      </c>
      <c r="CZ1100" t="s">
        <v>258</v>
      </c>
    </row>
    <row r="1101" spans="1:104" x14ac:dyDescent="0.3">
      <c r="A1101" t="s">
        <v>6024</v>
      </c>
      <c r="B1101" t="s">
        <v>6025</v>
      </c>
      <c r="C1101" t="s">
        <v>107</v>
      </c>
      <c r="D1101" t="s">
        <v>108</v>
      </c>
      <c r="F1101" t="s">
        <v>6026</v>
      </c>
      <c r="G1101" t="s">
        <v>247</v>
      </c>
      <c r="I1101" t="s">
        <v>6027</v>
      </c>
      <c r="J1101" t="s">
        <v>112</v>
      </c>
      <c r="K1101" t="s">
        <v>113</v>
      </c>
      <c r="L1101" t="s">
        <v>2316</v>
      </c>
      <c r="M1101" t="s">
        <v>2317</v>
      </c>
      <c r="P1101" t="s">
        <v>113</v>
      </c>
      <c r="Q1101" t="s">
        <v>116</v>
      </c>
      <c r="S1101" t="s">
        <v>117</v>
      </c>
      <c r="T1101" t="s">
        <v>113</v>
      </c>
      <c r="AD1101" t="s">
        <v>113</v>
      </c>
      <c r="AG1101" t="s">
        <v>119</v>
      </c>
      <c r="AI1101" t="s">
        <v>119</v>
      </c>
      <c r="AJ1101" t="s">
        <v>119</v>
      </c>
      <c r="BK1101">
        <v>30</v>
      </c>
      <c r="CN1101" t="s">
        <v>113</v>
      </c>
      <c r="CO1101" t="s">
        <v>113</v>
      </c>
      <c r="CP1101" t="s">
        <v>113</v>
      </c>
      <c r="CQ1101" t="s">
        <v>113</v>
      </c>
      <c r="CR1101" t="s">
        <v>113</v>
      </c>
      <c r="CS1101" t="s">
        <v>113</v>
      </c>
      <c r="CT1101" t="s">
        <v>113</v>
      </c>
      <c r="CU1101" t="s">
        <v>113</v>
      </c>
      <c r="CV1101" t="s">
        <v>113</v>
      </c>
      <c r="CW1101" t="s">
        <v>113</v>
      </c>
      <c r="CX1101" t="s">
        <v>113</v>
      </c>
      <c r="CY1101" t="s">
        <v>119</v>
      </c>
      <c r="CZ1101" t="s">
        <v>258</v>
      </c>
    </row>
    <row r="1102" spans="1:104" x14ac:dyDescent="0.3">
      <c r="A1102" t="s">
        <v>6028</v>
      </c>
      <c r="B1102" t="s">
        <v>6029</v>
      </c>
      <c r="D1102" t="s">
        <v>108</v>
      </c>
      <c r="F1102" t="s">
        <v>6030</v>
      </c>
      <c r="G1102" t="s">
        <v>247</v>
      </c>
      <c r="I1102" t="s">
        <v>6017</v>
      </c>
      <c r="J1102" t="s">
        <v>112</v>
      </c>
      <c r="K1102" t="s">
        <v>113</v>
      </c>
      <c r="L1102" t="s">
        <v>2316</v>
      </c>
      <c r="M1102" t="s">
        <v>2317</v>
      </c>
      <c r="P1102" t="s">
        <v>113</v>
      </c>
      <c r="Q1102" t="s">
        <v>116</v>
      </c>
      <c r="S1102" t="s">
        <v>117</v>
      </c>
      <c r="T1102" t="s">
        <v>113</v>
      </c>
      <c r="AD1102" t="s">
        <v>113</v>
      </c>
      <c r="AG1102" t="s">
        <v>119</v>
      </c>
      <c r="AI1102" t="s">
        <v>119</v>
      </c>
      <c r="AJ1102" t="s">
        <v>119</v>
      </c>
      <c r="BK1102">
        <v>30</v>
      </c>
      <c r="CN1102" t="s">
        <v>113</v>
      </c>
      <c r="CO1102" t="s">
        <v>113</v>
      </c>
      <c r="CP1102" t="s">
        <v>113</v>
      </c>
      <c r="CQ1102" t="s">
        <v>113</v>
      </c>
      <c r="CR1102" t="s">
        <v>113</v>
      </c>
      <c r="CS1102" t="s">
        <v>113</v>
      </c>
      <c r="CT1102" t="s">
        <v>113</v>
      </c>
      <c r="CU1102" t="s">
        <v>113</v>
      </c>
      <c r="CV1102" t="s">
        <v>113</v>
      </c>
      <c r="CW1102" t="s">
        <v>113</v>
      </c>
      <c r="CX1102" t="s">
        <v>113</v>
      </c>
      <c r="CY1102" t="s">
        <v>119</v>
      </c>
      <c r="CZ1102" t="s">
        <v>258</v>
      </c>
    </row>
    <row r="1103" spans="1:104" x14ac:dyDescent="0.3">
      <c r="A1103" t="s">
        <v>6031</v>
      </c>
      <c r="B1103" t="s">
        <v>6032</v>
      </c>
      <c r="D1103" t="s">
        <v>108</v>
      </c>
      <c r="F1103" t="s">
        <v>6033</v>
      </c>
      <c r="G1103" t="s">
        <v>247</v>
      </c>
      <c r="I1103" t="s">
        <v>6017</v>
      </c>
      <c r="J1103" t="s">
        <v>112</v>
      </c>
      <c r="K1103" t="s">
        <v>113</v>
      </c>
      <c r="L1103" t="s">
        <v>2316</v>
      </c>
      <c r="M1103" t="s">
        <v>2317</v>
      </c>
      <c r="P1103" t="s">
        <v>113</v>
      </c>
      <c r="Q1103" t="s">
        <v>116</v>
      </c>
      <c r="S1103" t="s">
        <v>117</v>
      </c>
      <c r="T1103" t="s">
        <v>113</v>
      </c>
      <c r="AD1103" t="s">
        <v>113</v>
      </c>
      <c r="AG1103" t="s">
        <v>119</v>
      </c>
      <c r="AI1103" t="s">
        <v>119</v>
      </c>
      <c r="AJ1103" t="s">
        <v>119</v>
      </c>
      <c r="BK1103">
        <v>30</v>
      </c>
      <c r="CN1103" t="s">
        <v>113</v>
      </c>
      <c r="CO1103" t="s">
        <v>113</v>
      </c>
      <c r="CP1103" t="s">
        <v>113</v>
      </c>
      <c r="CQ1103" t="s">
        <v>113</v>
      </c>
      <c r="CR1103" t="s">
        <v>113</v>
      </c>
      <c r="CS1103" t="s">
        <v>113</v>
      </c>
      <c r="CT1103" t="s">
        <v>113</v>
      </c>
      <c r="CU1103" t="s">
        <v>113</v>
      </c>
      <c r="CV1103" t="s">
        <v>113</v>
      </c>
      <c r="CW1103" t="s">
        <v>113</v>
      </c>
      <c r="CX1103" t="s">
        <v>113</v>
      </c>
      <c r="CY1103" t="s">
        <v>119</v>
      </c>
      <c r="CZ1103" t="s">
        <v>258</v>
      </c>
    </row>
    <row r="1104" spans="1:104" x14ac:dyDescent="0.3">
      <c r="A1104" t="s">
        <v>6034</v>
      </c>
      <c r="B1104" t="s">
        <v>6035</v>
      </c>
      <c r="C1104" t="s">
        <v>124</v>
      </c>
      <c r="D1104" t="s">
        <v>108</v>
      </c>
      <c r="F1104" t="s">
        <v>6036</v>
      </c>
      <c r="G1104" t="s">
        <v>247</v>
      </c>
      <c r="I1104" t="s">
        <v>6037</v>
      </c>
      <c r="J1104" t="s">
        <v>308</v>
      </c>
      <c r="K1104" t="s">
        <v>137</v>
      </c>
      <c r="L1104" t="s">
        <v>6038</v>
      </c>
      <c r="M1104" t="s">
        <v>935</v>
      </c>
      <c r="N1104">
        <v>1</v>
      </c>
      <c r="O1104" t="s">
        <v>2465</v>
      </c>
      <c r="P1104">
        <v>46168</v>
      </c>
      <c r="Q1104" t="s">
        <v>140</v>
      </c>
      <c r="R1104">
        <v>46169</v>
      </c>
      <c r="S1104" t="s">
        <v>252</v>
      </c>
      <c r="T1104" t="s">
        <v>1408</v>
      </c>
      <c r="U1104" t="s">
        <v>112</v>
      </c>
      <c r="V1104" t="s">
        <v>1366</v>
      </c>
      <c r="W1104" t="s">
        <v>144</v>
      </c>
      <c r="X1104" t="s">
        <v>144</v>
      </c>
      <c r="Y1104" t="s">
        <v>144</v>
      </c>
      <c r="Z1104" t="s">
        <v>144</v>
      </c>
      <c r="AA1104" t="s">
        <v>144</v>
      </c>
      <c r="AB1104" t="s">
        <v>387</v>
      </c>
      <c r="AC1104" t="s">
        <v>146</v>
      </c>
      <c r="AD1104" t="s">
        <v>376</v>
      </c>
      <c r="AE1104">
        <v>46181</v>
      </c>
      <c r="AF1104">
        <v>46182</v>
      </c>
      <c r="AG1104">
        <v>46182</v>
      </c>
      <c r="AH1104">
        <v>46186</v>
      </c>
      <c r="AI1104">
        <v>46185</v>
      </c>
      <c r="AJ1104">
        <v>46185</v>
      </c>
      <c r="AK1104">
        <v>46190</v>
      </c>
      <c r="AL1104">
        <v>46190</v>
      </c>
      <c r="AM1104">
        <v>46190</v>
      </c>
      <c r="AN1104">
        <v>46195</v>
      </c>
      <c r="AO1104">
        <v>46193</v>
      </c>
      <c r="AP1104">
        <v>46193</v>
      </c>
      <c r="AQ1104" t="s">
        <v>256</v>
      </c>
      <c r="AR1104">
        <v>46207</v>
      </c>
      <c r="AS1104">
        <v>46207</v>
      </c>
      <c r="AT1104">
        <v>46176</v>
      </c>
      <c r="AU1104">
        <v>46176</v>
      </c>
      <c r="AV1104">
        <v>46176</v>
      </c>
      <c r="AW1104">
        <v>46176</v>
      </c>
      <c r="AX1104">
        <v>46176</v>
      </c>
      <c r="AY1104">
        <v>46176</v>
      </c>
      <c r="AZ1104">
        <v>46188</v>
      </c>
      <c r="BA1104">
        <v>46196</v>
      </c>
      <c r="BB1104">
        <v>46196</v>
      </c>
      <c r="BC1104">
        <v>46177</v>
      </c>
      <c r="BD1104">
        <v>46177</v>
      </c>
      <c r="BE1104">
        <v>46177</v>
      </c>
      <c r="BF1104" t="s">
        <v>149</v>
      </c>
      <c r="BG1104">
        <v>46186</v>
      </c>
      <c r="BH1104">
        <v>46196</v>
      </c>
      <c r="BI1104">
        <v>46196</v>
      </c>
      <c r="BJ1104" t="s">
        <v>387</v>
      </c>
      <c r="BK1104" t="s">
        <v>1339</v>
      </c>
      <c r="BL1104">
        <v>46196</v>
      </c>
      <c r="BM1104">
        <v>46221</v>
      </c>
      <c r="BN1104">
        <v>46221</v>
      </c>
      <c r="BO1104">
        <v>46197</v>
      </c>
      <c r="BP1104">
        <v>46223</v>
      </c>
      <c r="BQ1104">
        <v>46223</v>
      </c>
      <c r="BR1104">
        <v>46200</v>
      </c>
      <c r="BS1104">
        <v>46223</v>
      </c>
      <c r="BT1104">
        <v>46223</v>
      </c>
      <c r="BU1104">
        <v>46199</v>
      </c>
      <c r="BV1104">
        <v>46223</v>
      </c>
      <c r="BW1104">
        <v>46223</v>
      </c>
      <c r="BX1104" t="s">
        <v>316</v>
      </c>
      <c r="BY1104">
        <v>46183</v>
      </c>
      <c r="BZ1104">
        <v>46183</v>
      </c>
      <c r="CA1104">
        <v>46207</v>
      </c>
      <c r="CI1104">
        <v>46195</v>
      </c>
      <c r="CJ1104">
        <v>46206</v>
      </c>
      <c r="CK1104">
        <v>46207</v>
      </c>
      <c r="CN1104" t="s">
        <v>113</v>
      </c>
      <c r="CO1104" t="s">
        <v>113</v>
      </c>
      <c r="CP1104" t="s">
        <v>113</v>
      </c>
      <c r="CQ1104" t="s">
        <v>113</v>
      </c>
      <c r="CR1104">
        <v>46213</v>
      </c>
      <c r="CS1104">
        <v>46168</v>
      </c>
      <c r="CT1104" t="s">
        <v>151</v>
      </c>
      <c r="CU1104" t="s">
        <v>113</v>
      </c>
      <c r="CV1104" t="s">
        <v>113</v>
      </c>
      <c r="CW1104" t="s">
        <v>113</v>
      </c>
      <c r="CX1104" t="s">
        <v>113</v>
      </c>
      <c r="CY1104" t="s">
        <v>389</v>
      </c>
      <c r="CZ1104" t="s">
        <v>289</v>
      </c>
    </row>
    <row r="1105" spans="1:105" x14ac:dyDescent="0.3">
      <c r="A1105" t="s">
        <v>6039</v>
      </c>
      <c r="B1105" t="s">
        <v>6040</v>
      </c>
      <c r="C1105" t="s">
        <v>107</v>
      </c>
      <c r="D1105" t="s">
        <v>108</v>
      </c>
      <c r="E1105" t="s">
        <v>6041</v>
      </c>
      <c r="G1105" t="s">
        <v>247</v>
      </c>
      <c r="I1105" t="s">
        <v>6042</v>
      </c>
      <c r="J1105" t="s">
        <v>1106</v>
      </c>
      <c r="K1105" t="s">
        <v>113</v>
      </c>
      <c r="L1105" t="s">
        <v>3796</v>
      </c>
      <c r="M1105" t="s">
        <v>935</v>
      </c>
      <c r="P1105" t="s">
        <v>113</v>
      </c>
      <c r="Q1105" t="s">
        <v>116</v>
      </c>
      <c r="S1105" t="s">
        <v>117</v>
      </c>
      <c r="T1105" t="s">
        <v>113</v>
      </c>
      <c r="U1105" t="s">
        <v>113</v>
      </c>
      <c r="AD1105" t="s">
        <v>113</v>
      </c>
      <c r="AG1105" t="s">
        <v>119</v>
      </c>
      <c r="AI1105" t="s">
        <v>119</v>
      </c>
      <c r="AJ1105" t="s">
        <v>119</v>
      </c>
      <c r="BK1105" t="s">
        <v>5985</v>
      </c>
      <c r="CN1105" t="s">
        <v>113</v>
      </c>
      <c r="CO1105" t="s">
        <v>113</v>
      </c>
      <c r="CP1105" t="s">
        <v>113</v>
      </c>
      <c r="CQ1105" t="s">
        <v>113</v>
      </c>
      <c r="CR1105" t="s">
        <v>113</v>
      </c>
      <c r="CS1105" t="s">
        <v>113</v>
      </c>
      <c r="CT1105" t="s">
        <v>113</v>
      </c>
      <c r="CU1105" t="s">
        <v>113</v>
      </c>
      <c r="CV1105" t="s">
        <v>113</v>
      </c>
      <c r="CW1105" t="s">
        <v>113</v>
      </c>
      <c r="CX1105" t="s">
        <v>113</v>
      </c>
      <c r="CY1105" t="s">
        <v>119</v>
      </c>
      <c r="CZ1105" t="s">
        <v>258</v>
      </c>
    </row>
    <row r="1106" spans="1:105" x14ac:dyDescent="0.3">
      <c r="A1106" t="s">
        <v>6043</v>
      </c>
      <c r="B1106" t="s">
        <v>6044</v>
      </c>
      <c r="C1106" t="s">
        <v>107</v>
      </c>
      <c r="D1106" t="s">
        <v>108</v>
      </c>
      <c r="E1106" t="s">
        <v>6045</v>
      </c>
      <c r="G1106" t="s">
        <v>247</v>
      </c>
      <c r="I1106" t="s">
        <v>6046</v>
      </c>
      <c r="J1106" t="s">
        <v>1106</v>
      </c>
      <c r="K1106" t="s">
        <v>113</v>
      </c>
      <c r="L1106" t="s">
        <v>6047</v>
      </c>
      <c r="M1106" t="s">
        <v>935</v>
      </c>
      <c r="P1106" t="s">
        <v>113</v>
      </c>
      <c r="Q1106" t="s">
        <v>116</v>
      </c>
      <c r="S1106" t="s">
        <v>117</v>
      </c>
      <c r="T1106" t="s">
        <v>113</v>
      </c>
      <c r="U1106" t="s">
        <v>113</v>
      </c>
      <c r="AD1106" t="s">
        <v>113</v>
      </c>
      <c r="AG1106" t="s">
        <v>119</v>
      </c>
      <c r="AI1106" t="s">
        <v>119</v>
      </c>
      <c r="AJ1106" t="s">
        <v>119</v>
      </c>
      <c r="BK1106" t="s">
        <v>5985</v>
      </c>
      <c r="CN1106" t="s">
        <v>113</v>
      </c>
      <c r="CO1106" t="s">
        <v>113</v>
      </c>
      <c r="CP1106" t="s">
        <v>113</v>
      </c>
      <c r="CQ1106" t="s">
        <v>113</v>
      </c>
      <c r="CR1106" t="s">
        <v>113</v>
      </c>
      <c r="CS1106" t="s">
        <v>113</v>
      </c>
      <c r="CT1106" t="s">
        <v>113</v>
      </c>
      <c r="CU1106" t="s">
        <v>113</v>
      </c>
      <c r="CV1106" t="s">
        <v>113</v>
      </c>
      <c r="CW1106" t="s">
        <v>113</v>
      </c>
      <c r="CX1106" t="s">
        <v>113</v>
      </c>
      <c r="CY1106" t="s">
        <v>119</v>
      </c>
      <c r="CZ1106" t="s">
        <v>258</v>
      </c>
    </row>
    <row r="1107" spans="1:105" x14ac:dyDescent="0.3">
      <c r="A1107" t="s">
        <v>6048</v>
      </c>
      <c r="B1107" t="s">
        <v>6049</v>
      </c>
      <c r="C1107" t="s">
        <v>107</v>
      </c>
      <c r="D1107" t="s">
        <v>108</v>
      </c>
      <c r="E1107" t="s">
        <v>6050</v>
      </c>
      <c r="G1107" t="s">
        <v>247</v>
      </c>
      <c r="I1107" t="s">
        <v>6051</v>
      </c>
      <c r="J1107" t="s">
        <v>1106</v>
      </c>
      <c r="K1107" t="s">
        <v>113</v>
      </c>
      <c r="L1107" t="s">
        <v>6047</v>
      </c>
      <c r="M1107" t="s">
        <v>935</v>
      </c>
      <c r="P1107" t="s">
        <v>113</v>
      </c>
      <c r="Q1107" t="s">
        <v>116</v>
      </c>
      <c r="S1107" t="s">
        <v>117</v>
      </c>
      <c r="T1107" t="s">
        <v>113</v>
      </c>
      <c r="U1107" t="s">
        <v>113</v>
      </c>
      <c r="AD1107" t="s">
        <v>113</v>
      </c>
      <c r="AG1107" t="s">
        <v>119</v>
      </c>
      <c r="AI1107" t="s">
        <v>119</v>
      </c>
      <c r="AJ1107" t="s">
        <v>119</v>
      </c>
      <c r="BK1107" t="s">
        <v>889</v>
      </c>
      <c r="CN1107" t="s">
        <v>113</v>
      </c>
      <c r="CO1107" t="s">
        <v>113</v>
      </c>
      <c r="CP1107" t="s">
        <v>113</v>
      </c>
      <c r="CQ1107" t="s">
        <v>113</v>
      </c>
      <c r="CR1107" t="s">
        <v>113</v>
      </c>
      <c r="CS1107" t="s">
        <v>113</v>
      </c>
      <c r="CT1107" t="s">
        <v>113</v>
      </c>
      <c r="CU1107" t="s">
        <v>113</v>
      </c>
      <c r="CV1107" t="s">
        <v>113</v>
      </c>
      <c r="CW1107" t="s">
        <v>113</v>
      </c>
      <c r="CX1107" t="s">
        <v>113</v>
      </c>
      <c r="CY1107" t="s">
        <v>119</v>
      </c>
      <c r="CZ1107" t="s">
        <v>258</v>
      </c>
    </row>
    <row r="1108" spans="1:105" x14ac:dyDescent="0.3">
      <c r="A1108" t="s">
        <v>6052</v>
      </c>
      <c r="B1108" t="s">
        <v>6053</v>
      </c>
      <c r="C1108" t="s">
        <v>107</v>
      </c>
      <c r="D1108" t="s">
        <v>108</v>
      </c>
      <c r="F1108" t="s">
        <v>6054</v>
      </c>
      <c r="G1108" t="s">
        <v>247</v>
      </c>
      <c r="H1108" t="s">
        <v>4679</v>
      </c>
      <c r="I1108" t="s">
        <v>6055</v>
      </c>
      <c r="J1108" t="s">
        <v>4681</v>
      </c>
      <c r="K1108" t="s">
        <v>161</v>
      </c>
      <c r="L1108" t="s">
        <v>1321</v>
      </c>
      <c r="M1108" t="s">
        <v>226</v>
      </c>
      <c r="N1108">
        <v>1</v>
      </c>
      <c r="O1108" t="s">
        <v>6056</v>
      </c>
      <c r="P1108">
        <v>46142</v>
      </c>
      <c r="Q1108" t="s">
        <v>140</v>
      </c>
      <c r="R1108">
        <v>46160</v>
      </c>
      <c r="S1108" t="s">
        <v>252</v>
      </c>
      <c r="T1108" t="s">
        <v>253</v>
      </c>
      <c r="U1108" t="s">
        <v>112</v>
      </c>
      <c r="V1108" t="s">
        <v>21</v>
      </c>
      <c r="W1108" t="s">
        <v>144</v>
      </c>
      <c r="X1108" t="s">
        <v>312</v>
      </c>
      <c r="Y1108" t="s">
        <v>144</v>
      </c>
      <c r="Z1108" t="s">
        <v>144</v>
      </c>
      <c r="AA1108" t="s">
        <v>144</v>
      </c>
      <c r="AB1108" t="s">
        <v>1322</v>
      </c>
      <c r="AC1108" t="s">
        <v>146</v>
      </c>
      <c r="AD1108" t="s">
        <v>376</v>
      </c>
      <c r="AE1108">
        <v>46153</v>
      </c>
      <c r="AF1108">
        <v>46168</v>
      </c>
      <c r="AG1108">
        <v>46168</v>
      </c>
      <c r="AH1108">
        <v>46156</v>
      </c>
      <c r="AI1108">
        <v>46176</v>
      </c>
      <c r="AJ1108">
        <v>46213</v>
      </c>
      <c r="AK1108">
        <v>46179</v>
      </c>
      <c r="AL1108">
        <v>46185</v>
      </c>
      <c r="AM1108">
        <v>46185</v>
      </c>
      <c r="AN1108">
        <v>46182</v>
      </c>
      <c r="AO1108" t="s">
        <v>1344</v>
      </c>
      <c r="AQ1108" t="s">
        <v>4683</v>
      </c>
      <c r="AR1108" t="s">
        <v>113</v>
      </c>
      <c r="AS1108" t="s">
        <v>113</v>
      </c>
      <c r="AT1108">
        <v>46216</v>
      </c>
      <c r="AU1108">
        <v>46216</v>
      </c>
      <c r="AV1108">
        <v>46188</v>
      </c>
      <c r="AW1108">
        <v>46216</v>
      </c>
      <c r="AX1108">
        <v>46216</v>
      </c>
      <c r="AY1108">
        <v>46188</v>
      </c>
      <c r="AZ1108">
        <v>46181</v>
      </c>
      <c r="BA1108">
        <v>46198</v>
      </c>
      <c r="BB1108">
        <v>46198</v>
      </c>
      <c r="BC1108">
        <v>46218</v>
      </c>
      <c r="BD1108">
        <v>46218</v>
      </c>
      <c r="BE1108">
        <v>46202</v>
      </c>
      <c r="BF1108" t="s">
        <v>149</v>
      </c>
      <c r="BG1108">
        <v>46223</v>
      </c>
      <c r="BH1108">
        <v>46223</v>
      </c>
      <c r="BI1108">
        <v>46206</v>
      </c>
      <c r="BJ1108" t="s">
        <v>378</v>
      </c>
      <c r="BK1108" t="s">
        <v>315</v>
      </c>
      <c r="BL1108">
        <v>46191</v>
      </c>
      <c r="BM1108">
        <v>46253</v>
      </c>
      <c r="BN1108">
        <v>46253</v>
      </c>
      <c r="BO1108">
        <v>46166</v>
      </c>
      <c r="BP1108">
        <v>46258</v>
      </c>
      <c r="BQ1108">
        <v>46258</v>
      </c>
      <c r="BR1108">
        <v>46202</v>
      </c>
      <c r="BS1108">
        <v>46265</v>
      </c>
      <c r="BT1108">
        <v>46265</v>
      </c>
      <c r="BU1108">
        <v>46201</v>
      </c>
      <c r="BV1108">
        <v>46219</v>
      </c>
      <c r="BW1108">
        <v>46219</v>
      </c>
      <c r="BX1108" t="s">
        <v>169</v>
      </c>
      <c r="CA1108">
        <v>46227</v>
      </c>
      <c r="CI1108">
        <v>46227</v>
      </c>
      <c r="CJ1108">
        <v>46227</v>
      </c>
      <c r="CK1108">
        <v>46227</v>
      </c>
      <c r="CN1108" t="s">
        <v>113</v>
      </c>
      <c r="CO1108" t="s">
        <v>6052</v>
      </c>
      <c r="CP1108" t="s">
        <v>113</v>
      </c>
      <c r="CQ1108" t="s">
        <v>6052</v>
      </c>
      <c r="CR1108">
        <v>46160</v>
      </c>
      <c r="CS1108">
        <v>46142</v>
      </c>
      <c r="CT1108" t="s">
        <v>151</v>
      </c>
      <c r="CU1108" t="s">
        <v>170</v>
      </c>
      <c r="CV1108" t="s">
        <v>144</v>
      </c>
      <c r="CW1108" t="s">
        <v>171</v>
      </c>
      <c r="CX1108" t="s">
        <v>113</v>
      </c>
      <c r="CY1108" t="s">
        <v>1635</v>
      </c>
      <c r="CZ1108" t="s">
        <v>289</v>
      </c>
      <c r="DA1108" t="s">
        <v>104</v>
      </c>
    </row>
    <row r="1109" spans="1:105" x14ac:dyDescent="0.3">
      <c r="A1109" t="s">
        <v>6057</v>
      </c>
      <c r="B1109" t="s">
        <v>6058</v>
      </c>
      <c r="C1109" t="s">
        <v>245</v>
      </c>
      <c r="D1109" t="s">
        <v>108</v>
      </c>
      <c r="F1109" t="s">
        <v>6059</v>
      </c>
      <c r="G1109" t="s">
        <v>247</v>
      </c>
      <c r="H1109" t="s">
        <v>6060</v>
      </c>
      <c r="I1109" t="s">
        <v>6061</v>
      </c>
      <c r="J1109" t="s">
        <v>249</v>
      </c>
      <c r="K1109" t="s">
        <v>249</v>
      </c>
      <c r="L1109" t="s">
        <v>6062</v>
      </c>
      <c r="M1109" t="s">
        <v>115</v>
      </c>
      <c r="N1109">
        <v>3</v>
      </c>
      <c r="O1109" t="s">
        <v>6063</v>
      </c>
      <c r="P1109">
        <v>46240</v>
      </c>
      <c r="Q1109" t="s">
        <v>140</v>
      </c>
      <c r="R1109">
        <v>46241</v>
      </c>
      <c r="S1109" t="s">
        <v>265</v>
      </c>
      <c r="T1109" t="s">
        <v>448</v>
      </c>
      <c r="U1109" t="s">
        <v>249</v>
      </c>
      <c r="W1109" t="s">
        <v>148</v>
      </c>
      <c r="X1109" t="s">
        <v>148</v>
      </c>
      <c r="Y1109" t="s">
        <v>148</v>
      </c>
      <c r="Z1109" t="s">
        <v>148</v>
      </c>
      <c r="AA1109" t="s">
        <v>148</v>
      </c>
      <c r="AB1109" t="s">
        <v>1423</v>
      </c>
      <c r="AC1109" t="s">
        <v>113</v>
      </c>
      <c r="AD1109" t="s">
        <v>255</v>
      </c>
      <c r="AE1109">
        <v>46248</v>
      </c>
      <c r="AF1109">
        <v>46286</v>
      </c>
      <c r="AH1109">
        <v>46248</v>
      </c>
      <c r="AI1109">
        <v>46286</v>
      </c>
      <c r="AK1109">
        <v>46248</v>
      </c>
      <c r="AL1109">
        <v>46286</v>
      </c>
      <c r="AN1109">
        <v>46253</v>
      </c>
      <c r="AO1109">
        <v>46286</v>
      </c>
      <c r="AQ1109" t="s">
        <v>6064</v>
      </c>
      <c r="AR1109">
        <v>46293</v>
      </c>
      <c r="AT1109">
        <v>46248</v>
      </c>
      <c r="AU1109">
        <v>46286</v>
      </c>
      <c r="AW1109">
        <v>46248</v>
      </c>
      <c r="AX1109">
        <v>46286</v>
      </c>
      <c r="AZ1109">
        <v>46253</v>
      </c>
      <c r="BA1109">
        <v>46289</v>
      </c>
      <c r="BC1109">
        <v>46254</v>
      </c>
      <c r="BD1109">
        <v>46288</v>
      </c>
      <c r="BF1109" t="s">
        <v>249</v>
      </c>
      <c r="BG1109">
        <v>46254</v>
      </c>
      <c r="BH1109">
        <v>46288</v>
      </c>
      <c r="BJ1109" t="s">
        <v>249</v>
      </c>
      <c r="BK1109" t="s">
        <v>249</v>
      </c>
      <c r="BL1109">
        <v>46254</v>
      </c>
      <c r="BM1109">
        <v>46290</v>
      </c>
      <c r="BO1109">
        <v>46257</v>
      </c>
      <c r="BP1109">
        <v>46292</v>
      </c>
      <c r="BR1109">
        <v>46261</v>
      </c>
      <c r="BS1109">
        <v>46295</v>
      </c>
      <c r="BU1109">
        <v>46261</v>
      </c>
      <c r="BV1109">
        <v>46295</v>
      </c>
      <c r="BX1109" t="s">
        <v>6065</v>
      </c>
      <c r="BY1109">
        <v>46280</v>
      </c>
      <c r="CI1109">
        <v>46295</v>
      </c>
      <c r="CJ1109">
        <v>46295</v>
      </c>
      <c r="CN1109" t="s">
        <v>113</v>
      </c>
      <c r="CO1109" t="s">
        <v>113</v>
      </c>
      <c r="CP1109" t="s">
        <v>113</v>
      </c>
      <c r="CQ1109" t="s">
        <v>113</v>
      </c>
      <c r="CR1109" t="s">
        <v>113</v>
      </c>
      <c r="CS1109" t="s">
        <v>113</v>
      </c>
      <c r="CT1109" t="s">
        <v>113</v>
      </c>
      <c r="CU1109" t="s">
        <v>170</v>
      </c>
      <c r="CV1109" t="s">
        <v>144</v>
      </c>
      <c r="CW1109" t="s">
        <v>171</v>
      </c>
      <c r="CX1109" t="s">
        <v>113</v>
      </c>
      <c r="CY1109" t="s">
        <v>119</v>
      </c>
      <c r="CZ1109" t="s">
        <v>258</v>
      </c>
      <c r="DA1109" t="s">
        <v>104</v>
      </c>
    </row>
    <row r="1110" spans="1:105" x14ac:dyDescent="0.3">
      <c r="A1110" t="s">
        <v>6066</v>
      </c>
      <c r="B1110" t="s">
        <v>6067</v>
      </c>
      <c r="C1110" t="s">
        <v>107</v>
      </c>
      <c r="D1110" t="s">
        <v>108</v>
      </c>
      <c r="E1110" t="s">
        <v>6068</v>
      </c>
      <c r="G1110" t="s">
        <v>247</v>
      </c>
      <c r="I1110" t="s">
        <v>6069</v>
      </c>
      <c r="J1110" t="s">
        <v>1106</v>
      </c>
      <c r="K1110" t="s">
        <v>113</v>
      </c>
      <c r="L1110" t="s">
        <v>6070</v>
      </c>
      <c r="M1110" t="s">
        <v>935</v>
      </c>
      <c r="P1110" t="s">
        <v>113</v>
      </c>
      <c r="Q1110" t="s">
        <v>116</v>
      </c>
      <c r="S1110" t="s">
        <v>117</v>
      </c>
      <c r="T1110" t="s">
        <v>113</v>
      </c>
      <c r="U1110" t="s">
        <v>113</v>
      </c>
      <c r="AD1110" t="s">
        <v>113</v>
      </c>
      <c r="AG1110" t="s">
        <v>119</v>
      </c>
      <c r="AI1110" t="s">
        <v>119</v>
      </c>
      <c r="AJ1110" t="s">
        <v>119</v>
      </c>
      <c r="BK1110" t="s">
        <v>5985</v>
      </c>
      <c r="CN1110" t="s">
        <v>113</v>
      </c>
      <c r="CO1110" t="s">
        <v>113</v>
      </c>
      <c r="CP1110" t="s">
        <v>113</v>
      </c>
      <c r="CQ1110" t="s">
        <v>113</v>
      </c>
      <c r="CR1110" t="s">
        <v>113</v>
      </c>
      <c r="CS1110" t="s">
        <v>113</v>
      </c>
      <c r="CT1110" t="s">
        <v>113</v>
      </c>
      <c r="CU1110" t="s">
        <v>113</v>
      </c>
      <c r="CV1110" t="s">
        <v>113</v>
      </c>
      <c r="CW1110" t="s">
        <v>113</v>
      </c>
      <c r="CX1110" t="s">
        <v>113</v>
      </c>
      <c r="CY1110" t="s">
        <v>119</v>
      </c>
      <c r="CZ1110" t="s">
        <v>258</v>
      </c>
    </row>
    <row r="1111" spans="1:105" x14ac:dyDescent="0.3">
      <c r="A1111" t="s">
        <v>6071</v>
      </c>
      <c r="B1111" t="s">
        <v>6072</v>
      </c>
      <c r="C1111" t="s">
        <v>107</v>
      </c>
      <c r="D1111" t="s">
        <v>108</v>
      </c>
      <c r="F1111" t="s">
        <v>6073</v>
      </c>
      <c r="G1111" t="s">
        <v>247</v>
      </c>
      <c r="I1111" t="s">
        <v>6074</v>
      </c>
      <c r="J1111" t="s">
        <v>112</v>
      </c>
      <c r="K1111" t="s">
        <v>137</v>
      </c>
      <c r="L1111" t="s">
        <v>6075</v>
      </c>
      <c r="M1111" t="s">
        <v>935</v>
      </c>
      <c r="N1111">
        <v>3</v>
      </c>
      <c r="O1111" t="s">
        <v>6076</v>
      </c>
      <c r="P1111">
        <v>45925</v>
      </c>
      <c r="Q1111" t="s">
        <v>140</v>
      </c>
      <c r="R1111">
        <v>46044</v>
      </c>
      <c r="S1111" t="s">
        <v>252</v>
      </c>
      <c r="T1111" t="s">
        <v>2744</v>
      </c>
      <c r="U1111" t="s">
        <v>112</v>
      </c>
      <c r="V1111" t="s">
        <v>143</v>
      </c>
      <c r="W1111" t="s">
        <v>144</v>
      </c>
      <c r="X1111" t="s">
        <v>144</v>
      </c>
      <c r="Y1111" t="s">
        <v>144</v>
      </c>
      <c r="Z1111" t="s">
        <v>144</v>
      </c>
      <c r="AA1111" t="s">
        <v>144</v>
      </c>
      <c r="AB1111" t="s">
        <v>180</v>
      </c>
      <c r="AC1111" t="s">
        <v>146</v>
      </c>
      <c r="AD1111" t="s">
        <v>181</v>
      </c>
      <c r="AE1111">
        <v>46049</v>
      </c>
      <c r="AF1111">
        <v>46049</v>
      </c>
      <c r="AG1111">
        <v>46049</v>
      </c>
      <c r="AH1111">
        <v>46053</v>
      </c>
      <c r="AI1111">
        <v>46053</v>
      </c>
      <c r="AJ1111">
        <v>46053</v>
      </c>
      <c r="AK1111">
        <v>46056</v>
      </c>
      <c r="AL1111">
        <v>46056</v>
      </c>
      <c r="AM1111">
        <v>46056</v>
      </c>
      <c r="AN1111">
        <v>46059</v>
      </c>
      <c r="AO1111">
        <v>46059</v>
      </c>
      <c r="AP1111">
        <v>46059</v>
      </c>
      <c r="AQ1111" t="s">
        <v>377</v>
      </c>
      <c r="AR1111">
        <v>46069</v>
      </c>
      <c r="AS1111">
        <v>46069</v>
      </c>
      <c r="AT1111">
        <v>46048</v>
      </c>
      <c r="AU1111">
        <v>46048</v>
      </c>
      <c r="AV1111">
        <v>46048</v>
      </c>
      <c r="AW1111">
        <v>46048</v>
      </c>
      <c r="AX1111">
        <v>46048</v>
      </c>
      <c r="AY1111">
        <v>46048</v>
      </c>
      <c r="AZ1111">
        <v>46065</v>
      </c>
      <c r="BA1111">
        <v>46065</v>
      </c>
      <c r="BB1111">
        <v>46065</v>
      </c>
      <c r="BC1111">
        <v>46050</v>
      </c>
      <c r="BD1111">
        <v>46050</v>
      </c>
      <c r="BE1111">
        <v>46050</v>
      </c>
      <c r="BF1111" t="s">
        <v>149</v>
      </c>
      <c r="BG1111">
        <v>46055</v>
      </c>
      <c r="BH1111">
        <v>46055</v>
      </c>
      <c r="BI1111">
        <v>46055</v>
      </c>
      <c r="BJ1111" t="s">
        <v>180</v>
      </c>
      <c r="BK1111">
        <v>18</v>
      </c>
      <c r="BL1111">
        <v>46031</v>
      </c>
      <c r="BM1111">
        <v>46031</v>
      </c>
      <c r="BN1111">
        <v>46062</v>
      </c>
      <c r="BO1111">
        <v>46064</v>
      </c>
      <c r="BP1111">
        <v>46062</v>
      </c>
      <c r="BQ1111">
        <v>46062</v>
      </c>
      <c r="BR1111">
        <v>46079</v>
      </c>
      <c r="BS1111">
        <v>46081</v>
      </c>
      <c r="BT1111">
        <v>46081</v>
      </c>
      <c r="BU1111">
        <v>46077</v>
      </c>
      <c r="BV1111">
        <v>46079</v>
      </c>
      <c r="BW1111">
        <v>46079</v>
      </c>
      <c r="BX1111" t="s">
        <v>6077</v>
      </c>
      <c r="CI1111" t="s">
        <v>113</v>
      </c>
      <c r="CJ1111">
        <v>46081</v>
      </c>
      <c r="CK1111">
        <v>46081</v>
      </c>
      <c r="CN1111" t="s">
        <v>113</v>
      </c>
      <c r="CO1111" t="s">
        <v>113</v>
      </c>
      <c r="CP1111" t="s">
        <v>113</v>
      </c>
      <c r="CQ1111" t="s">
        <v>113</v>
      </c>
      <c r="CR1111" t="s">
        <v>119</v>
      </c>
      <c r="CS1111">
        <v>45925</v>
      </c>
      <c r="CT1111" t="s">
        <v>151</v>
      </c>
      <c r="CU1111" t="s">
        <v>113</v>
      </c>
      <c r="CV1111" t="s">
        <v>113</v>
      </c>
      <c r="CW1111" t="s">
        <v>113</v>
      </c>
      <c r="CX1111" t="s">
        <v>113</v>
      </c>
      <c r="CY1111" t="s">
        <v>1299</v>
      </c>
      <c r="CZ1111" t="s">
        <v>1300</v>
      </c>
    </row>
    <row r="1112" spans="1:105" x14ac:dyDescent="0.3">
      <c r="A1112" t="s">
        <v>6078</v>
      </c>
      <c r="B1112" t="s">
        <v>6079</v>
      </c>
      <c r="C1112" t="s">
        <v>107</v>
      </c>
      <c r="D1112" t="s">
        <v>108</v>
      </c>
      <c r="F1112" t="s">
        <v>6080</v>
      </c>
      <c r="G1112" t="s">
        <v>247</v>
      </c>
      <c r="I1112" t="s">
        <v>6081</v>
      </c>
      <c r="J1112" t="s">
        <v>371</v>
      </c>
      <c r="K1112" t="s">
        <v>137</v>
      </c>
      <c r="L1112" t="s">
        <v>6082</v>
      </c>
      <c r="M1112" t="s">
        <v>138</v>
      </c>
      <c r="P1112">
        <v>46132</v>
      </c>
      <c r="Q1112" t="s">
        <v>140</v>
      </c>
      <c r="R1112">
        <v>46134</v>
      </c>
      <c r="S1112" t="s">
        <v>252</v>
      </c>
      <c r="T1112" t="s">
        <v>142</v>
      </c>
      <c r="U1112" t="s">
        <v>112</v>
      </c>
      <c r="V1112" t="s">
        <v>21</v>
      </c>
      <c r="W1112" t="s">
        <v>144</v>
      </c>
      <c r="X1112" t="s">
        <v>312</v>
      </c>
      <c r="Y1112" t="s">
        <v>144</v>
      </c>
      <c r="Z1112" t="s">
        <v>144</v>
      </c>
      <c r="AA1112" t="s">
        <v>144</v>
      </c>
      <c r="AB1112" t="s">
        <v>387</v>
      </c>
      <c r="AC1112" t="s">
        <v>146</v>
      </c>
      <c r="AD1112" t="s">
        <v>376</v>
      </c>
      <c r="AE1112">
        <v>46146</v>
      </c>
      <c r="AF1112">
        <v>46146</v>
      </c>
      <c r="AG1112">
        <v>46146</v>
      </c>
      <c r="AH1112">
        <v>46149</v>
      </c>
      <c r="AI1112">
        <v>46147</v>
      </c>
      <c r="AJ1112">
        <v>46147</v>
      </c>
      <c r="AK1112">
        <v>46153</v>
      </c>
      <c r="AL1112">
        <v>46153</v>
      </c>
      <c r="AM1112">
        <v>46153</v>
      </c>
      <c r="AN1112">
        <v>46155</v>
      </c>
      <c r="AO1112">
        <v>46154</v>
      </c>
      <c r="AP1112">
        <v>46154</v>
      </c>
      <c r="AQ1112" t="s">
        <v>256</v>
      </c>
      <c r="AR1112">
        <v>46170</v>
      </c>
      <c r="AS1112">
        <v>46170</v>
      </c>
      <c r="AT1112">
        <v>46142</v>
      </c>
      <c r="AU1112">
        <v>46142</v>
      </c>
      <c r="AV1112">
        <v>46142</v>
      </c>
      <c r="AW1112">
        <v>46142</v>
      </c>
      <c r="AX1112">
        <v>46142</v>
      </c>
      <c r="AY1112">
        <v>46142</v>
      </c>
      <c r="AZ1112">
        <v>46149</v>
      </c>
      <c r="BA1112">
        <v>46149</v>
      </c>
      <c r="BB1112">
        <v>46149</v>
      </c>
      <c r="BC1112">
        <v>46146</v>
      </c>
      <c r="BD1112">
        <v>46146</v>
      </c>
      <c r="BE1112">
        <v>46146</v>
      </c>
      <c r="BF1112" t="s">
        <v>149</v>
      </c>
      <c r="BG1112">
        <v>46150</v>
      </c>
      <c r="BH1112">
        <v>46152</v>
      </c>
      <c r="BI1112">
        <v>46152</v>
      </c>
      <c r="BJ1112" t="s">
        <v>387</v>
      </c>
      <c r="BK1112">
        <v>40</v>
      </c>
      <c r="BL1112">
        <v>46156</v>
      </c>
      <c r="BM1112">
        <v>46156</v>
      </c>
      <c r="BN1112">
        <v>46156</v>
      </c>
      <c r="BO1112">
        <v>46157</v>
      </c>
      <c r="BP1112">
        <v>46158</v>
      </c>
      <c r="BQ1112">
        <v>46158</v>
      </c>
      <c r="BR1112">
        <v>46165</v>
      </c>
      <c r="BS1112">
        <v>46174</v>
      </c>
      <c r="BT1112">
        <v>46174</v>
      </c>
      <c r="BU1112">
        <v>46164</v>
      </c>
      <c r="BV1112">
        <v>46160</v>
      </c>
      <c r="BW1112">
        <v>46160</v>
      </c>
      <c r="BX1112" t="s">
        <v>316</v>
      </c>
      <c r="BY1112">
        <v>46160</v>
      </c>
      <c r="BZ1112">
        <v>46164</v>
      </c>
      <c r="CA1112">
        <v>46174</v>
      </c>
      <c r="CF1112">
        <v>0</v>
      </c>
      <c r="CG1112">
        <v>0</v>
      </c>
      <c r="CI1112">
        <v>46158</v>
      </c>
      <c r="CJ1112">
        <v>46174</v>
      </c>
      <c r="CK1112">
        <v>46174</v>
      </c>
      <c r="CN1112" t="s">
        <v>113</v>
      </c>
      <c r="CO1112" t="s">
        <v>113</v>
      </c>
      <c r="CP1112" t="s">
        <v>113</v>
      </c>
      <c r="CQ1112" t="s">
        <v>113</v>
      </c>
      <c r="CR1112">
        <v>46160</v>
      </c>
      <c r="CS1112">
        <v>46129</v>
      </c>
      <c r="CT1112" t="s">
        <v>151</v>
      </c>
      <c r="CU1112" t="s">
        <v>113</v>
      </c>
      <c r="CV1112" t="s">
        <v>113</v>
      </c>
      <c r="CW1112" t="s">
        <v>113</v>
      </c>
      <c r="CX1112" t="s">
        <v>113</v>
      </c>
      <c r="CY1112" t="s">
        <v>389</v>
      </c>
      <c r="CZ1112" t="s">
        <v>289</v>
      </c>
    </row>
    <row r="1113" spans="1:105" x14ac:dyDescent="0.3">
      <c r="A1113" t="s">
        <v>6083</v>
      </c>
      <c r="B1113" t="s">
        <v>6084</v>
      </c>
      <c r="C1113" t="s">
        <v>107</v>
      </c>
      <c r="D1113" t="s">
        <v>108</v>
      </c>
      <c r="F1113" t="s">
        <v>6085</v>
      </c>
      <c r="G1113" t="s">
        <v>247</v>
      </c>
      <c r="I1113" t="s">
        <v>6086</v>
      </c>
      <c r="J1113" t="s">
        <v>112</v>
      </c>
      <c r="K1113" t="s">
        <v>113</v>
      </c>
      <c r="L1113" t="s">
        <v>6087</v>
      </c>
      <c r="M1113" t="s">
        <v>138</v>
      </c>
      <c r="P1113" t="s">
        <v>113</v>
      </c>
      <c r="Q1113" t="s">
        <v>116</v>
      </c>
      <c r="S1113" t="s">
        <v>117</v>
      </c>
      <c r="T1113" t="s">
        <v>113</v>
      </c>
      <c r="AD1113" t="s">
        <v>113</v>
      </c>
      <c r="AG1113" t="s">
        <v>119</v>
      </c>
      <c r="AI1113" t="s">
        <v>119</v>
      </c>
      <c r="AJ1113" t="s">
        <v>119</v>
      </c>
      <c r="BK1113">
        <v>80</v>
      </c>
      <c r="CN1113" t="s">
        <v>113</v>
      </c>
      <c r="CO1113" t="s">
        <v>113</v>
      </c>
      <c r="CP1113" t="s">
        <v>113</v>
      </c>
      <c r="CQ1113" t="s">
        <v>113</v>
      </c>
      <c r="CR1113" t="s">
        <v>113</v>
      </c>
      <c r="CS1113" t="s">
        <v>113</v>
      </c>
      <c r="CT1113" t="s">
        <v>113</v>
      </c>
      <c r="CU1113" t="s">
        <v>113</v>
      </c>
      <c r="CV1113" t="s">
        <v>113</v>
      </c>
      <c r="CW1113" t="s">
        <v>113</v>
      </c>
      <c r="CX1113" t="s">
        <v>113</v>
      </c>
      <c r="CY1113" t="s">
        <v>119</v>
      </c>
      <c r="CZ1113" t="s">
        <v>258</v>
      </c>
    </row>
    <row r="1114" spans="1:105" x14ac:dyDescent="0.3">
      <c r="A1114" t="s">
        <v>6088</v>
      </c>
      <c r="B1114" t="s">
        <v>6089</v>
      </c>
      <c r="D1114" t="s">
        <v>108</v>
      </c>
      <c r="F1114" t="s">
        <v>6090</v>
      </c>
      <c r="G1114" t="s">
        <v>247</v>
      </c>
      <c r="I1114" t="s">
        <v>5826</v>
      </c>
      <c r="J1114" t="s">
        <v>112</v>
      </c>
      <c r="K1114" t="s">
        <v>113</v>
      </c>
      <c r="L1114" t="s">
        <v>6091</v>
      </c>
      <c r="M1114" t="s">
        <v>138</v>
      </c>
      <c r="P1114" t="s">
        <v>113</v>
      </c>
      <c r="Q1114" t="s">
        <v>116</v>
      </c>
      <c r="S1114" t="s">
        <v>117</v>
      </c>
      <c r="T1114" t="s">
        <v>113</v>
      </c>
      <c r="AD1114" t="s">
        <v>113</v>
      </c>
      <c r="AG1114" t="s">
        <v>119</v>
      </c>
      <c r="AI1114" t="s">
        <v>119</v>
      </c>
      <c r="AJ1114" t="s">
        <v>119</v>
      </c>
      <c r="BK1114">
        <v>40</v>
      </c>
      <c r="CN1114" t="s">
        <v>113</v>
      </c>
      <c r="CO1114" t="s">
        <v>113</v>
      </c>
      <c r="CP1114" t="s">
        <v>113</v>
      </c>
      <c r="CQ1114" t="s">
        <v>113</v>
      </c>
      <c r="CR1114" t="s">
        <v>113</v>
      </c>
      <c r="CS1114" t="s">
        <v>113</v>
      </c>
      <c r="CT1114" t="s">
        <v>113</v>
      </c>
      <c r="CU1114" t="s">
        <v>113</v>
      </c>
      <c r="CV1114" t="s">
        <v>113</v>
      </c>
      <c r="CW1114" t="s">
        <v>113</v>
      </c>
      <c r="CX1114" t="s">
        <v>113</v>
      </c>
      <c r="CY1114" t="s">
        <v>119</v>
      </c>
      <c r="CZ1114" t="s">
        <v>258</v>
      </c>
    </row>
    <row r="1115" spans="1:105" x14ac:dyDescent="0.3">
      <c r="A1115" t="s">
        <v>6092</v>
      </c>
      <c r="B1115" t="s">
        <v>6093</v>
      </c>
      <c r="C1115" t="s">
        <v>107</v>
      </c>
      <c r="D1115" t="s">
        <v>108</v>
      </c>
      <c r="F1115" t="s">
        <v>6094</v>
      </c>
      <c r="G1115" t="s">
        <v>247</v>
      </c>
      <c r="I1115" t="s">
        <v>6095</v>
      </c>
      <c r="J1115" t="s">
        <v>112</v>
      </c>
      <c r="K1115" t="s">
        <v>113</v>
      </c>
      <c r="L1115" t="s">
        <v>6096</v>
      </c>
      <c r="M1115" t="s">
        <v>138</v>
      </c>
      <c r="P1115" t="s">
        <v>113</v>
      </c>
      <c r="Q1115" t="s">
        <v>116</v>
      </c>
      <c r="S1115" t="s">
        <v>117</v>
      </c>
      <c r="T1115" t="s">
        <v>113</v>
      </c>
      <c r="AD1115" t="s">
        <v>113</v>
      </c>
      <c r="AG1115" t="s">
        <v>119</v>
      </c>
      <c r="AI1115" t="s">
        <v>119</v>
      </c>
      <c r="AJ1115" t="s">
        <v>119</v>
      </c>
      <c r="BK1115">
        <v>40</v>
      </c>
      <c r="CN1115" t="s">
        <v>113</v>
      </c>
      <c r="CO1115" t="s">
        <v>113</v>
      </c>
      <c r="CP1115" t="s">
        <v>113</v>
      </c>
      <c r="CQ1115" t="s">
        <v>113</v>
      </c>
      <c r="CR1115" t="s">
        <v>113</v>
      </c>
      <c r="CS1115" t="s">
        <v>113</v>
      </c>
      <c r="CT1115" t="s">
        <v>113</v>
      </c>
      <c r="CU1115" t="s">
        <v>113</v>
      </c>
      <c r="CV1115" t="s">
        <v>113</v>
      </c>
      <c r="CW1115" t="s">
        <v>113</v>
      </c>
      <c r="CX1115" t="s">
        <v>113</v>
      </c>
      <c r="CY1115" t="s">
        <v>119</v>
      </c>
      <c r="CZ1115" t="s">
        <v>258</v>
      </c>
    </row>
    <row r="1116" spans="1:105" x14ac:dyDescent="0.3">
      <c r="A1116" t="s">
        <v>6097</v>
      </c>
      <c r="B1116" t="s">
        <v>6098</v>
      </c>
      <c r="C1116" t="s">
        <v>107</v>
      </c>
      <c r="D1116" t="s">
        <v>108</v>
      </c>
      <c r="F1116" t="s">
        <v>6099</v>
      </c>
      <c r="G1116" t="s">
        <v>247</v>
      </c>
      <c r="I1116" t="s">
        <v>6100</v>
      </c>
      <c r="J1116" t="s">
        <v>112</v>
      </c>
      <c r="K1116" t="s">
        <v>113</v>
      </c>
      <c r="L1116" t="s">
        <v>6101</v>
      </c>
      <c r="M1116" t="s">
        <v>138</v>
      </c>
      <c r="P1116" t="s">
        <v>113</v>
      </c>
      <c r="Q1116" t="s">
        <v>116</v>
      </c>
      <c r="S1116" t="s">
        <v>117</v>
      </c>
      <c r="T1116" t="s">
        <v>113</v>
      </c>
      <c r="AD1116" t="s">
        <v>113</v>
      </c>
      <c r="AG1116" t="s">
        <v>119</v>
      </c>
      <c r="AI1116" t="s">
        <v>119</v>
      </c>
      <c r="AJ1116" t="s">
        <v>119</v>
      </c>
      <c r="BK1116">
        <v>80</v>
      </c>
      <c r="CN1116" t="s">
        <v>113</v>
      </c>
      <c r="CO1116" t="s">
        <v>113</v>
      </c>
      <c r="CP1116" t="s">
        <v>113</v>
      </c>
      <c r="CQ1116" t="s">
        <v>113</v>
      </c>
      <c r="CR1116" t="s">
        <v>113</v>
      </c>
      <c r="CS1116" t="s">
        <v>113</v>
      </c>
      <c r="CT1116" t="s">
        <v>113</v>
      </c>
      <c r="CU1116" t="s">
        <v>113</v>
      </c>
      <c r="CV1116" t="s">
        <v>113</v>
      </c>
      <c r="CW1116" t="s">
        <v>113</v>
      </c>
      <c r="CX1116" t="s">
        <v>113</v>
      </c>
      <c r="CY1116" t="s">
        <v>119</v>
      </c>
      <c r="CZ1116" t="s">
        <v>258</v>
      </c>
    </row>
    <row r="1117" spans="1:105" x14ac:dyDescent="0.3">
      <c r="A1117" t="s">
        <v>6102</v>
      </c>
      <c r="B1117" t="s">
        <v>6103</v>
      </c>
      <c r="C1117" t="s">
        <v>245</v>
      </c>
      <c r="D1117" t="s">
        <v>108</v>
      </c>
      <c r="F1117" t="s">
        <v>6104</v>
      </c>
      <c r="G1117" t="s">
        <v>247</v>
      </c>
      <c r="I1117" t="s">
        <v>6105</v>
      </c>
      <c r="J1117" t="s">
        <v>249</v>
      </c>
      <c r="K1117" t="s">
        <v>249</v>
      </c>
      <c r="L1117" t="s">
        <v>2802</v>
      </c>
      <c r="M1117" t="s">
        <v>138</v>
      </c>
      <c r="N1117">
        <v>1</v>
      </c>
      <c r="O1117" t="s">
        <v>6106</v>
      </c>
      <c r="P1117">
        <v>46211</v>
      </c>
      <c r="Q1117" t="s">
        <v>140</v>
      </c>
      <c r="R1117">
        <v>46211</v>
      </c>
      <c r="S1117" t="s">
        <v>252</v>
      </c>
      <c r="T1117" t="s">
        <v>1408</v>
      </c>
      <c r="U1117" t="s">
        <v>249</v>
      </c>
      <c r="W1117" t="s">
        <v>148</v>
      </c>
      <c r="X1117" t="s">
        <v>148</v>
      </c>
      <c r="Y1117" t="s">
        <v>148</v>
      </c>
      <c r="Z1117" t="s">
        <v>148</v>
      </c>
      <c r="AA1117" t="s">
        <v>148</v>
      </c>
      <c r="AB1117" t="s">
        <v>375</v>
      </c>
      <c r="AC1117" t="s">
        <v>113</v>
      </c>
      <c r="AD1117" t="s">
        <v>255</v>
      </c>
      <c r="AE1117">
        <v>46218</v>
      </c>
      <c r="AF1117">
        <v>46223</v>
      </c>
      <c r="AG1117">
        <v>46220</v>
      </c>
      <c r="AH1117">
        <v>46218</v>
      </c>
      <c r="AI1117">
        <v>46223</v>
      </c>
      <c r="AJ1117">
        <v>46220</v>
      </c>
      <c r="AK1117">
        <v>46225</v>
      </c>
      <c r="AL1117">
        <v>46221</v>
      </c>
      <c r="AM1117">
        <v>46221</v>
      </c>
      <c r="AN1117">
        <v>46225</v>
      </c>
      <c r="AO1117">
        <v>46223</v>
      </c>
      <c r="AP1117">
        <v>46223</v>
      </c>
      <c r="AQ1117" t="s">
        <v>256</v>
      </c>
      <c r="AR1117">
        <v>46232</v>
      </c>
      <c r="AS1117">
        <v>46232</v>
      </c>
      <c r="AT1117">
        <v>46218</v>
      </c>
      <c r="AU1117">
        <v>46220</v>
      </c>
      <c r="AV1117">
        <v>46220</v>
      </c>
      <c r="AW1117">
        <v>46218</v>
      </c>
      <c r="AX1117">
        <v>46220</v>
      </c>
      <c r="AY1117">
        <v>46220</v>
      </c>
      <c r="AZ1117">
        <v>46228</v>
      </c>
      <c r="BA1117">
        <v>46223</v>
      </c>
      <c r="BB1117">
        <v>46223</v>
      </c>
      <c r="BC1117">
        <v>46223</v>
      </c>
      <c r="BD1117">
        <v>46222</v>
      </c>
      <c r="BE1117">
        <v>46223</v>
      </c>
      <c r="BF1117" t="s">
        <v>249</v>
      </c>
      <c r="BG1117">
        <v>46223</v>
      </c>
      <c r="BH1117">
        <v>46222</v>
      </c>
      <c r="BI1117">
        <v>46223</v>
      </c>
      <c r="BJ1117" t="s">
        <v>249</v>
      </c>
      <c r="BK1117" t="s">
        <v>249</v>
      </c>
      <c r="BL1117">
        <v>46228</v>
      </c>
      <c r="BM1117">
        <v>46225</v>
      </c>
      <c r="BN1117">
        <v>46225</v>
      </c>
      <c r="BO1117">
        <v>46231</v>
      </c>
      <c r="BP1117">
        <v>46229</v>
      </c>
      <c r="BQ1117">
        <v>46230</v>
      </c>
      <c r="BR1117">
        <v>46234</v>
      </c>
      <c r="BS1117">
        <v>46233</v>
      </c>
      <c r="BT1117">
        <v>46233</v>
      </c>
      <c r="BU1117">
        <v>46234</v>
      </c>
      <c r="BV1117">
        <v>46232</v>
      </c>
      <c r="BW1117">
        <v>46232</v>
      </c>
      <c r="BX1117" t="s">
        <v>6107</v>
      </c>
      <c r="BY1117">
        <v>46226</v>
      </c>
      <c r="BZ1117">
        <v>46225</v>
      </c>
      <c r="CA1117">
        <v>46225</v>
      </c>
      <c r="CI1117">
        <v>46231</v>
      </c>
      <c r="CJ1117">
        <v>46234</v>
      </c>
      <c r="CK1117">
        <v>46225</v>
      </c>
      <c r="CN1117" t="s">
        <v>113</v>
      </c>
      <c r="CO1117" t="s">
        <v>113</v>
      </c>
      <c r="CP1117" t="s">
        <v>113</v>
      </c>
      <c r="CQ1117" t="s">
        <v>113</v>
      </c>
      <c r="CR1117" t="s">
        <v>113</v>
      </c>
      <c r="CS1117" t="s">
        <v>113</v>
      </c>
      <c r="CT1117" t="s">
        <v>113</v>
      </c>
      <c r="CU1117" t="s">
        <v>113</v>
      </c>
      <c r="CV1117" t="s">
        <v>113</v>
      </c>
      <c r="CW1117" t="s">
        <v>113</v>
      </c>
      <c r="CX1117" t="s">
        <v>113</v>
      </c>
      <c r="CY1117" t="s">
        <v>119</v>
      </c>
      <c r="CZ1117" t="s">
        <v>258</v>
      </c>
    </row>
    <row r="1118" spans="1:105" x14ac:dyDescent="0.3">
      <c r="A1118" t="s">
        <v>6108</v>
      </c>
      <c r="B1118" t="s">
        <v>6109</v>
      </c>
      <c r="C1118" t="s">
        <v>107</v>
      </c>
      <c r="D1118" t="s">
        <v>108</v>
      </c>
      <c r="F1118" t="s">
        <v>6110</v>
      </c>
      <c r="G1118" t="s">
        <v>247</v>
      </c>
      <c r="I1118" t="s">
        <v>6111</v>
      </c>
      <c r="J1118" t="s">
        <v>112</v>
      </c>
      <c r="K1118" t="s">
        <v>113</v>
      </c>
      <c r="L1118" t="s">
        <v>6112</v>
      </c>
      <c r="M1118" t="s">
        <v>138</v>
      </c>
      <c r="P1118" t="s">
        <v>113</v>
      </c>
      <c r="Q1118" t="s">
        <v>116</v>
      </c>
      <c r="S1118" t="s">
        <v>117</v>
      </c>
      <c r="T1118" t="s">
        <v>113</v>
      </c>
      <c r="AD1118" t="s">
        <v>113</v>
      </c>
      <c r="AG1118" t="s">
        <v>119</v>
      </c>
      <c r="AI1118" t="s">
        <v>119</v>
      </c>
      <c r="AJ1118" t="s">
        <v>119</v>
      </c>
      <c r="BK1118">
        <v>70</v>
      </c>
      <c r="CN1118" t="s">
        <v>113</v>
      </c>
      <c r="CO1118" t="s">
        <v>113</v>
      </c>
      <c r="CP1118" t="s">
        <v>113</v>
      </c>
      <c r="CQ1118" t="s">
        <v>113</v>
      </c>
      <c r="CR1118" t="s">
        <v>113</v>
      </c>
      <c r="CS1118" t="s">
        <v>113</v>
      </c>
      <c r="CT1118" t="s">
        <v>113</v>
      </c>
      <c r="CU1118" t="s">
        <v>113</v>
      </c>
      <c r="CV1118" t="s">
        <v>113</v>
      </c>
      <c r="CW1118" t="s">
        <v>113</v>
      </c>
      <c r="CX1118" t="s">
        <v>113</v>
      </c>
      <c r="CY1118" t="s">
        <v>119</v>
      </c>
      <c r="CZ1118" t="s">
        <v>258</v>
      </c>
    </row>
    <row r="1119" spans="1:105" x14ac:dyDescent="0.3">
      <c r="A1119" t="s">
        <v>6113</v>
      </c>
      <c r="B1119" t="s">
        <v>6114</v>
      </c>
      <c r="C1119" t="s">
        <v>124</v>
      </c>
      <c r="D1119" t="s">
        <v>108</v>
      </c>
      <c r="E1119" t="s">
        <v>6115</v>
      </c>
      <c r="G1119" t="s">
        <v>247</v>
      </c>
      <c r="I1119" t="s">
        <v>6116</v>
      </c>
      <c r="J1119" t="s">
        <v>1106</v>
      </c>
      <c r="K1119" t="s">
        <v>113</v>
      </c>
      <c r="L1119" t="s">
        <v>6117</v>
      </c>
      <c r="M1119" t="s">
        <v>138</v>
      </c>
      <c r="P1119" t="s">
        <v>113</v>
      </c>
      <c r="Q1119" t="s">
        <v>116</v>
      </c>
      <c r="S1119" t="s">
        <v>117</v>
      </c>
      <c r="T1119" t="s">
        <v>113</v>
      </c>
      <c r="U1119" t="s">
        <v>113</v>
      </c>
      <c r="AD1119" t="s">
        <v>113</v>
      </c>
      <c r="AG1119" t="s">
        <v>119</v>
      </c>
      <c r="AI1119" t="s">
        <v>119</v>
      </c>
      <c r="AJ1119" t="s">
        <v>119</v>
      </c>
      <c r="BK1119" t="s">
        <v>5985</v>
      </c>
      <c r="CN1119" t="s">
        <v>113</v>
      </c>
      <c r="CO1119" t="s">
        <v>113</v>
      </c>
      <c r="CP1119" t="s">
        <v>113</v>
      </c>
      <c r="CQ1119" t="s">
        <v>113</v>
      </c>
      <c r="CR1119" t="s">
        <v>113</v>
      </c>
      <c r="CS1119" t="s">
        <v>113</v>
      </c>
      <c r="CT1119" t="s">
        <v>113</v>
      </c>
      <c r="CU1119" t="s">
        <v>113</v>
      </c>
      <c r="CV1119" t="s">
        <v>113</v>
      </c>
      <c r="CW1119" t="s">
        <v>113</v>
      </c>
      <c r="CX1119" t="s">
        <v>113</v>
      </c>
      <c r="CY1119" t="s">
        <v>119</v>
      </c>
      <c r="CZ1119" t="s">
        <v>258</v>
      </c>
    </row>
    <row r="1120" spans="1:105" x14ac:dyDescent="0.3">
      <c r="A1120" t="s">
        <v>6118</v>
      </c>
      <c r="B1120" t="s">
        <v>6119</v>
      </c>
      <c r="C1120" t="s">
        <v>107</v>
      </c>
      <c r="D1120" t="s">
        <v>108</v>
      </c>
      <c r="F1120" t="s">
        <v>6120</v>
      </c>
      <c r="G1120" t="s">
        <v>247</v>
      </c>
      <c r="I1120" t="s">
        <v>6121</v>
      </c>
      <c r="J1120" t="s">
        <v>308</v>
      </c>
      <c r="K1120" t="s">
        <v>137</v>
      </c>
      <c r="L1120" t="s">
        <v>6122</v>
      </c>
      <c r="M1120" t="s">
        <v>138</v>
      </c>
      <c r="N1120">
        <v>1</v>
      </c>
      <c r="O1120" t="s">
        <v>2465</v>
      </c>
      <c r="P1120">
        <v>46171</v>
      </c>
      <c r="Q1120" t="s">
        <v>140</v>
      </c>
      <c r="R1120">
        <v>46171</v>
      </c>
      <c r="S1120" t="s">
        <v>252</v>
      </c>
      <c r="T1120" t="s">
        <v>1408</v>
      </c>
      <c r="U1120" t="s">
        <v>112</v>
      </c>
      <c r="V1120" t="s">
        <v>1366</v>
      </c>
      <c r="W1120" t="s">
        <v>144</v>
      </c>
      <c r="X1120" t="s">
        <v>144</v>
      </c>
      <c r="Y1120" t="s">
        <v>144</v>
      </c>
      <c r="Z1120" t="s">
        <v>144</v>
      </c>
      <c r="AA1120" t="s">
        <v>144</v>
      </c>
      <c r="AB1120" t="s">
        <v>387</v>
      </c>
      <c r="AC1120" t="s">
        <v>220</v>
      </c>
      <c r="AD1120" t="s">
        <v>376</v>
      </c>
      <c r="AE1120">
        <v>46185</v>
      </c>
      <c r="AF1120">
        <v>46185</v>
      </c>
      <c r="AG1120">
        <v>46185</v>
      </c>
      <c r="AH1120">
        <v>46189</v>
      </c>
      <c r="AI1120">
        <v>46189</v>
      </c>
      <c r="AJ1120">
        <v>46189</v>
      </c>
      <c r="AK1120">
        <v>46189</v>
      </c>
      <c r="AL1120">
        <v>46191</v>
      </c>
      <c r="AM1120">
        <v>46191</v>
      </c>
      <c r="AN1120">
        <v>46193</v>
      </c>
      <c r="AO1120">
        <v>46195</v>
      </c>
      <c r="AP1120">
        <v>46195</v>
      </c>
      <c r="AQ1120" t="s">
        <v>256</v>
      </c>
      <c r="AR1120">
        <v>46204</v>
      </c>
      <c r="AS1120">
        <v>46204</v>
      </c>
      <c r="AT1120">
        <v>46183</v>
      </c>
      <c r="AU1120">
        <v>46183</v>
      </c>
      <c r="AV1120">
        <v>46183</v>
      </c>
      <c r="AW1120">
        <v>46183</v>
      </c>
      <c r="AX1120">
        <v>46183</v>
      </c>
      <c r="AY1120">
        <v>46183</v>
      </c>
      <c r="AZ1120">
        <v>46190</v>
      </c>
      <c r="BA1120">
        <v>46191</v>
      </c>
      <c r="BB1120">
        <v>46191</v>
      </c>
      <c r="BC1120">
        <v>46184</v>
      </c>
      <c r="BD1120">
        <v>46184</v>
      </c>
      <c r="BE1120">
        <v>46184</v>
      </c>
      <c r="BF1120" t="s">
        <v>149</v>
      </c>
      <c r="BG1120">
        <v>46191</v>
      </c>
      <c r="BH1120">
        <v>46193</v>
      </c>
      <c r="BI1120">
        <v>46193</v>
      </c>
      <c r="BJ1120" t="s">
        <v>387</v>
      </c>
      <c r="BK1120" t="s">
        <v>379</v>
      </c>
      <c r="BL1120">
        <v>46194</v>
      </c>
      <c r="BM1120">
        <v>46213</v>
      </c>
      <c r="BN1120">
        <v>46213</v>
      </c>
      <c r="BO1120">
        <v>46197</v>
      </c>
      <c r="BP1120">
        <v>46217</v>
      </c>
      <c r="BQ1120">
        <v>46217</v>
      </c>
      <c r="BR1120">
        <v>46203</v>
      </c>
      <c r="BS1120">
        <v>46219</v>
      </c>
      <c r="BT1120">
        <v>46219</v>
      </c>
      <c r="BU1120">
        <v>46203</v>
      </c>
      <c r="BV1120">
        <v>46218</v>
      </c>
      <c r="BW1120">
        <v>46218</v>
      </c>
      <c r="BX1120" t="s">
        <v>6123</v>
      </c>
      <c r="BY1120">
        <v>46195</v>
      </c>
      <c r="BZ1120">
        <v>46195</v>
      </c>
      <c r="CA1120">
        <v>46203</v>
      </c>
      <c r="CI1120">
        <v>46196</v>
      </c>
      <c r="CJ1120">
        <v>46203</v>
      </c>
      <c r="CK1120">
        <v>46203</v>
      </c>
      <c r="CN1120" t="s">
        <v>113</v>
      </c>
      <c r="CO1120" t="s">
        <v>113</v>
      </c>
      <c r="CP1120" t="s">
        <v>113</v>
      </c>
      <c r="CQ1120" t="s">
        <v>113</v>
      </c>
      <c r="CR1120">
        <v>46213</v>
      </c>
      <c r="CS1120">
        <v>46169</v>
      </c>
      <c r="CT1120" t="s">
        <v>151</v>
      </c>
      <c r="CU1120" t="s">
        <v>113</v>
      </c>
      <c r="CV1120" t="s">
        <v>113</v>
      </c>
      <c r="CW1120" t="s">
        <v>113</v>
      </c>
      <c r="CX1120" t="s">
        <v>113</v>
      </c>
      <c r="CY1120" t="s">
        <v>389</v>
      </c>
      <c r="CZ1120" t="s">
        <v>289</v>
      </c>
    </row>
    <row r="1121" spans="1:105" x14ac:dyDescent="0.3">
      <c r="A1121" t="s">
        <v>6124</v>
      </c>
      <c r="B1121" t="s">
        <v>6125</v>
      </c>
      <c r="C1121" t="s">
        <v>107</v>
      </c>
      <c r="D1121" t="s">
        <v>108</v>
      </c>
      <c r="F1121" t="s">
        <v>6126</v>
      </c>
      <c r="G1121" t="s">
        <v>247</v>
      </c>
      <c r="I1121" t="s">
        <v>6127</v>
      </c>
      <c r="J1121" t="s">
        <v>112</v>
      </c>
      <c r="K1121" t="s">
        <v>113</v>
      </c>
      <c r="L1121" t="s">
        <v>6128</v>
      </c>
      <c r="M1121" t="s">
        <v>138</v>
      </c>
      <c r="P1121" t="s">
        <v>113</v>
      </c>
      <c r="Q1121" t="s">
        <v>116</v>
      </c>
      <c r="S1121" t="s">
        <v>117</v>
      </c>
      <c r="T1121" t="s">
        <v>113</v>
      </c>
      <c r="AD1121" t="s">
        <v>113</v>
      </c>
      <c r="AG1121" t="s">
        <v>119</v>
      </c>
      <c r="AI1121" t="s">
        <v>119</v>
      </c>
      <c r="AJ1121" t="s">
        <v>119</v>
      </c>
      <c r="BK1121">
        <v>80</v>
      </c>
      <c r="CN1121" t="s">
        <v>113</v>
      </c>
      <c r="CO1121" t="s">
        <v>113</v>
      </c>
      <c r="CP1121" t="s">
        <v>113</v>
      </c>
      <c r="CQ1121" t="s">
        <v>113</v>
      </c>
      <c r="CR1121" t="s">
        <v>113</v>
      </c>
      <c r="CS1121" t="s">
        <v>113</v>
      </c>
      <c r="CT1121" t="s">
        <v>113</v>
      </c>
      <c r="CU1121" t="s">
        <v>113</v>
      </c>
      <c r="CV1121" t="s">
        <v>113</v>
      </c>
      <c r="CW1121" t="s">
        <v>113</v>
      </c>
      <c r="CX1121" t="s">
        <v>113</v>
      </c>
      <c r="CY1121" t="s">
        <v>119</v>
      </c>
      <c r="CZ1121" t="s">
        <v>258</v>
      </c>
    </row>
    <row r="1122" spans="1:105" x14ac:dyDescent="0.3">
      <c r="A1122" t="s">
        <v>6129</v>
      </c>
      <c r="B1122" t="s">
        <v>6130</v>
      </c>
      <c r="C1122" t="s">
        <v>107</v>
      </c>
      <c r="D1122" t="s">
        <v>108</v>
      </c>
      <c r="E1122" t="s">
        <v>6131</v>
      </c>
      <c r="G1122" t="s">
        <v>247</v>
      </c>
      <c r="I1122" t="s">
        <v>6132</v>
      </c>
      <c r="J1122" t="s">
        <v>1106</v>
      </c>
      <c r="K1122" t="s">
        <v>113</v>
      </c>
      <c r="L1122" t="s">
        <v>6133</v>
      </c>
      <c r="M1122" t="s">
        <v>138</v>
      </c>
      <c r="P1122" t="s">
        <v>113</v>
      </c>
      <c r="Q1122" t="s">
        <v>116</v>
      </c>
      <c r="S1122" t="s">
        <v>117</v>
      </c>
      <c r="T1122" t="s">
        <v>113</v>
      </c>
      <c r="U1122" t="s">
        <v>113</v>
      </c>
      <c r="AD1122" t="s">
        <v>113</v>
      </c>
      <c r="AG1122" t="s">
        <v>119</v>
      </c>
      <c r="AI1122" t="s">
        <v>119</v>
      </c>
      <c r="AJ1122" t="s">
        <v>119</v>
      </c>
      <c r="BK1122" t="s">
        <v>889</v>
      </c>
      <c r="CN1122" t="s">
        <v>113</v>
      </c>
      <c r="CO1122" t="s">
        <v>113</v>
      </c>
      <c r="CP1122" t="s">
        <v>113</v>
      </c>
      <c r="CQ1122" t="s">
        <v>113</v>
      </c>
      <c r="CR1122" t="s">
        <v>113</v>
      </c>
      <c r="CS1122" t="s">
        <v>113</v>
      </c>
      <c r="CT1122" t="s">
        <v>113</v>
      </c>
      <c r="CU1122" t="s">
        <v>113</v>
      </c>
      <c r="CV1122" t="s">
        <v>113</v>
      </c>
      <c r="CW1122" t="s">
        <v>113</v>
      </c>
      <c r="CX1122" t="s">
        <v>113</v>
      </c>
      <c r="CY1122" t="s">
        <v>119</v>
      </c>
      <c r="CZ1122" t="s">
        <v>258</v>
      </c>
    </row>
    <row r="1123" spans="1:105" x14ac:dyDescent="0.3">
      <c r="A1123" t="s">
        <v>6134</v>
      </c>
      <c r="B1123" t="s">
        <v>6135</v>
      </c>
      <c r="C1123" t="s">
        <v>245</v>
      </c>
      <c r="D1123" t="s">
        <v>108</v>
      </c>
      <c r="F1123" t="s">
        <v>6136</v>
      </c>
      <c r="G1123" t="s">
        <v>247</v>
      </c>
      <c r="I1123" t="s">
        <v>6137</v>
      </c>
      <c r="J1123" t="s">
        <v>249</v>
      </c>
      <c r="K1123" t="s">
        <v>249</v>
      </c>
      <c r="M1123" t="s">
        <v>138</v>
      </c>
      <c r="N1123">
        <v>3</v>
      </c>
      <c r="P1123">
        <v>46071</v>
      </c>
      <c r="Q1123" t="s">
        <v>140</v>
      </c>
      <c r="R1123">
        <v>46044</v>
      </c>
      <c r="S1123" t="s">
        <v>141</v>
      </c>
      <c r="T1123" t="s">
        <v>2901</v>
      </c>
      <c r="U1123" t="s">
        <v>249</v>
      </c>
      <c r="V1123" t="s">
        <v>143</v>
      </c>
      <c r="W1123" t="s">
        <v>148</v>
      </c>
      <c r="X1123" t="s">
        <v>148</v>
      </c>
      <c r="Y1123" t="s">
        <v>148</v>
      </c>
      <c r="Z1123" t="s">
        <v>148</v>
      </c>
      <c r="AA1123" t="s">
        <v>148</v>
      </c>
      <c r="AB1123" t="s">
        <v>1322</v>
      </c>
      <c r="AC1123" t="s">
        <v>113</v>
      </c>
      <c r="AD1123" t="s">
        <v>376</v>
      </c>
      <c r="AE1123">
        <v>46085</v>
      </c>
      <c r="AF1123">
        <v>46085</v>
      </c>
      <c r="AG1123">
        <v>46085</v>
      </c>
      <c r="AH1123">
        <v>46086</v>
      </c>
      <c r="AI1123">
        <v>46086</v>
      </c>
      <c r="AJ1123">
        <v>46086</v>
      </c>
      <c r="AK1123">
        <v>46085</v>
      </c>
      <c r="AL1123">
        <v>46085</v>
      </c>
      <c r="AM1123">
        <v>46085</v>
      </c>
      <c r="AN1123">
        <v>46086</v>
      </c>
      <c r="AO1123">
        <v>46086</v>
      </c>
      <c r="AP1123">
        <v>46086</v>
      </c>
      <c r="AQ1123" t="s">
        <v>256</v>
      </c>
      <c r="AR1123">
        <v>46111</v>
      </c>
      <c r="AS1123">
        <v>46111</v>
      </c>
      <c r="AT1123">
        <v>46083</v>
      </c>
      <c r="AU1123">
        <v>46078</v>
      </c>
      <c r="AV1123">
        <v>46078</v>
      </c>
      <c r="AW1123">
        <v>46083</v>
      </c>
      <c r="AX1123">
        <v>46078</v>
      </c>
      <c r="AY1123">
        <v>46078</v>
      </c>
      <c r="AZ1123">
        <v>46086</v>
      </c>
      <c r="BA1123">
        <v>46084</v>
      </c>
      <c r="BB1123">
        <v>46084</v>
      </c>
      <c r="BC1123">
        <v>46084</v>
      </c>
      <c r="BD1123">
        <v>46083</v>
      </c>
      <c r="BE1123">
        <v>46083</v>
      </c>
      <c r="BG1123">
        <v>46086</v>
      </c>
      <c r="BH1123">
        <v>46084</v>
      </c>
      <c r="BI1123">
        <v>46084</v>
      </c>
      <c r="BJ1123" t="s">
        <v>1322</v>
      </c>
      <c r="BL1123">
        <v>46090</v>
      </c>
      <c r="BM1123">
        <v>46090</v>
      </c>
      <c r="BN1123">
        <v>46090</v>
      </c>
      <c r="BO1123">
        <v>46091</v>
      </c>
      <c r="BP1123">
        <v>46091</v>
      </c>
      <c r="BQ1123">
        <v>46091</v>
      </c>
      <c r="BR1123">
        <v>46098</v>
      </c>
      <c r="BS1123">
        <v>46112</v>
      </c>
      <c r="BT1123">
        <v>46112</v>
      </c>
      <c r="BU1123">
        <v>46098</v>
      </c>
      <c r="BV1123">
        <v>46099</v>
      </c>
      <c r="BW1123">
        <v>46099</v>
      </c>
      <c r="BX1123" t="s">
        <v>6138</v>
      </c>
      <c r="BY1123">
        <v>46094</v>
      </c>
      <c r="BZ1123">
        <v>46094</v>
      </c>
      <c r="CI1123">
        <v>46097</v>
      </c>
      <c r="CJ1123">
        <v>46112</v>
      </c>
      <c r="CN1123" t="s">
        <v>113</v>
      </c>
      <c r="CO1123" t="s">
        <v>113</v>
      </c>
      <c r="CP1123" t="s">
        <v>113</v>
      </c>
      <c r="CQ1123" t="s">
        <v>113</v>
      </c>
      <c r="CR1123" t="s">
        <v>113</v>
      </c>
      <c r="CS1123" t="s">
        <v>113</v>
      </c>
      <c r="CT1123" t="s">
        <v>113</v>
      </c>
      <c r="CU1123" t="s">
        <v>113</v>
      </c>
      <c r="CV1123" t="s">
        <v>113</v>
      </c>
      <c r="CW1123" t="s">
        <v>113</v>
      </c>
      <c r="CX1123" t="s">
        <v>113</v>
      </c>
      <c r="CY1123" t="s">
        <v>119</v>
      </c>
      <c r="CZ1123" t="s">
        <v>258</v>
      </c>
    </row>
    <row r="1124" spans="1:105" x14ac:dyDescent="0.3">
      <c r="A1124" t="s">
        <v>6139</v>
      </c>
      <c r="B1124" t="s">
        <v>6140</v>
      </c>
      <c r="D1124" t="s">
        <v>108</v>
      </c>
      <c r="F1124" t="s">
        <v>6141</v>
      </c>
      <c r="G1124" t="s">
        <v>247</v>
      </c>
      <c r="I1124" t="s">
        <v>5826</v>
      </c>
      <c r="J1124" t="s">
        <v>112</v>
      </c>
      <c r="K1124" t="s">
        <v>113</v>
      </c>
      <c r="L1124" t="s">
        <v>6142</v>
      </c>
      <c r="M1124" t="s">
        <v>138</v>
      </c>
      <c r="P1124" t="s">
        <v>113</v>
      </c>
      <c r="Q1124" t="s">
        <v>116</v>
      </c>
      <c r="S1124" t="s">
        <v>117</v>
      </c>
      <c r="T1124" t="s">
        <v>113</v>
      </c>
      <c r="AD1124" t="s">
        <v>113</v>
      </c>
      <c r="AG1124" t="s">
        <v>119</v>
      </c>
      <c r="AI1124" t="s">
        <v>119</v>
      </c>
      <c r="AJ1124" t="s">
        <v>119</v>
      </c>
      <c r="BK1124">
        <v>80</v>
      </c>
      <c r="CN1124" t="s">
        <v>113</v>
      </c>
      <c r="CO1124" t="s">
        <v>113</v>
      </c>
      <c r="CP1124" t="s">
        <v>113</v>
      </c>
      <c r="CQ1124" t="s">
        <v>113</v>
      </c>
      <c r="CR1124" t="s">
        <v>113</v>
      </c>
      <c r="CS1124" t="s">
        <v>113</v>
      </c>
      <c r="CT1124" t="s">
        <v>113</v>
      </c>
      <c r="CU1124" t="s">
        <v>113</v>
      </c>
      <c r="CV1124" t="s">
        <v>113</v>
      </c>
      <c r="CW1124" t="s">
        <v>113</v>
      </c>
      <c r="CX1124" t="s">
        <v>113</v>
      </c>
      <c r="CY1124" t="s">
        <v>119</v>
      </c>
      <c r="CZ1124" t="s">
        <v>258</v>
      </c>
    </row>
    <row r="1125" spans="1:105" x14ac:dyDescent="0.3">
      <c r="A1125" t="s">
        <v>6143</v>
      </c>
      <c r="B1125" t="s">
        <v>6144</v>
      </c>
      <c r="C1125" t="s">
        <v>107</v>
      </c>
      <c r="D1125" t="s">
        <v>108</v>
      </c>
      <c r="E1125" t="s">
        <v>6145</v>
      </c>
      <c r="G1125" t="s">
        <v>247</v>
      </c>
      <c r="I1125" t="s">
        <v>6146</v>
      </c>
      <c r="J1125" t="s">
        <v>1106</v>
      </c>
      <c r="K1125" t="s">
        <v>113</v>
      </c>
      <c r="L1125" t="s">
        <v>6147</v>
      </c>
      <c r="M1125" t="s">
        <v>138</v>
      </c>
      <c r="P1125" t="s">
        <v>113</v>
      </c>
      <c r="Q1125" t="s">
        <v>116</v>
      </c>
      <c r="S1125" t="s">
        <v>117</v>
      </c>
      <c r="T1125" t="s">
        <v>113</v>
      </c>
      <c r="U1125" t="s">
        <v>113</v>
      </c>
      <c r="AD1125" t="s">
        <v>113</v>
      </c>
      <c r="AG1125" t="s">
        <v>119</v>
      </c>
      <c r="AI1125" t="s">
        <v>119</v>
      </c>
      <c r="AJ1125" t="s">
        <v>119</v>
      </c>
      <c r="BK1125" t="s">
        <v>5985</v>
      </c>
      <c r="CN1125" t="s">
        <v>113</v>
      </c>
      <c r="CO1125" t="s">
        <v>113</v>
      </c>
      <c r="CP1125" t="s">
        <v>113</v>
      </c>
      <c r="CQ1125" t="s">
        <v>113</v>
      </c>
      <c r="CR1125" t="s">
        <v>113</v>
      </c>
      <c r="CS1125" t="s">
        <v>113</v>
      </c>
      <c r="CT1125" t="s">
        <v>113</v>
      </c>
      <c r="CU1125" t="s">
        <v>113</v>
      </c>
      <c r="CV1125" t="s">
        <v>113</v>
      </c>
      <c r="CW1125" t="s">
        <v>113</v>
      </c>
      <c r="CX1125" t="s">
        <v>113</v>
      </c>
      <c r="CY1125" t="s">
        <v>119</v>
      </c>
      <c r="CZ1125" t="s">
        <v>258</v>
      </c>
    </row>
    <row r="1126" spans="1:105" x14ac:dyDescent="0.3">
      <c r="A1126" t="s">
        <v>6148</v>
      </c>
      <c r="B1126" t="s">
        <v>6149</v>
      </c>
      <c r="C1126" t="s">
        <v>107</v>
      </c>
      <c r="D1126" t="s">
        <v>108</v>
      </c>
      <c r="E1126" t="s">
        <v>6150</v>
      </c>
      <c r="G1126" t="s">
        <v>247</v>
      </c>
      <c r="I1126" t="s">
        <v>6151</v>
      </c>
      <c r="J1126" t="s">
        <v>1106</v>
      </c>
      <c r="K1126" t="s">
        <v>113</v>
      </c>
      <c r="L1126" t="s">
        <v>6152</v>
      </c>
      <c r="M1126" t="s">
        <v>138</v>
      </c>
      <c r="P1126" t="s">
        <v>113</v>
      </c>
      <c r="Q1126" t="s">
        <v>116</v>
      </c>
      <c r="S1126" t="s">
        <v>117</v>
      </c>
      <c r="T1126" t="s">
        <v>113</v>
      </c>
      <c r="U1126" t="s">
        <v>112</v>
      </c>
      <c r="AB1126" t="s">
        <v>180</v>
      </c>
      <c r="AC1126" t="s">
        <v>146</v>
      </c>
      <c r="AD1126" t="s">
        <v>181</v>
      </c>
      <c r="AG1126" t="s">
        <v>119</v>
      </c>
      <c r="AI1126" t="s">
        <v>119</v>
      </c>
      <c r="AJ1126" t="s">
        <v>119</v>
      </c>
      <c r="BK1126" t="s">
        <v>889</v>
      </c>
      <c r="CN1126" t="s">
        <v>113</v>
      </c>
      <c r="CO1126" t="s">
        <v>113</v>
      </c>
      <c r="CP1126" t="s">
        <v>113</v>
      </c>
      <c r="CQ1126" t="s">
        <v>113</v>
      </c>
      <c r="CR1126" t="s">
        <v>113</v>
      </c>
      <c r="CS1126" t="s">
        <v>113</v>
      </c>
      <c r="CT1126" t="s">
        <v>113</v>
      </c>
      <c r="CU1126" t="s">
        <v>113</v>
      </c>
      <c r="CV1126" t="s">
        <v>113</v>
      </c>
      <c r="CW1126" t="s">
        <v>113</v>
      </c>
      <c r="CX1126" t="s">
        <v>113</v>
      </c>
      <c r="CY1126" t="s">
        <v>119</v>
      </c>
      <c r="CZ1126" t="s">
        <v>258</v>
      </c>
    </row>
    <row r="1127" spans="1:105" x14ac:dyDescent="0.3">
      <c r="A1127" t="s">
        <v>6153</v>
      </c>
      <c r="B1127" t="s">
        <v>6154</v>
      </c>
      <c r="C1127" t="s">
        <v>107</v>
      </c>
      <c r="D1127" t="s">
        <v>108</v>
      </c>
      <c r="F1127" t="s">
        <v>6155</v>
      </c>
      <c r="G1127" t="s">
        <v>247</v>
      </c>
      <c r="I1127" t="s">
        <v>6156</v>
      </c>
      <c r="J1127" t="s">
        <v>6157</v>
      </c>
      <c r="K1127" t="s">
        <v>161</v>
      </c>
      <c r="L1127" t="s">
        <v>6152</v>
      </c>
      <c r="M1127" t="s">
        <v>138</v>
      </c>
      <c r="N1127">
        <v>3</v>
      </c>
      <c r="O1127" t="s">
        <v>6158</v>
      </c>
      <c r="P1127">
        <v>46142</v>
      </c>
      <c r="Q1127" t="s">
        <v>140</v>
      </c>
      <c r="R1127">
        <v>46160</v>
      </c>
      <c r="S1127" t="s">
        <v>252</v>
      </c>
      <c r="T1127" t="s">
        <v>1408</v>
      </c>
      <c r="U1127" t="s">
        <v>112</v>
      </c>
      <c r="V1127" t="s">
        <v>21</v>
      </c>
      <c r="W1127" t="s">
        <v>144</v>
      </c>
      <c r="X1127" t="s">
        <v>312</v>
      </c>
      <c r="Y1127" t="s">
        <v>144</v>
      </c>
      <c r="Z1127" t="s">
        <v>144</v>
      </c>
      <c r="AA1127" t="s">
        <v>144</v>
      </c>
      <c r="AB1127" t="s">
        <v>1322</v>
      </c>
      <c r="AC1127" t="s">
        <v>146</v>
      </c>
      <c r="AD1127" t="s">
        <v>376</v>
      </c>
      <c r="AE1127">
        <v>46153</v>
      </c>
      <c r="AF1127">
        <v>46168</v>
      </c>
      <c r="AG1127">
        <v>46168</v>
      </c>
      <c r="AH1127">
        <v>46156</v>
      </c>
      <c r="AI1127">
        <v>46185</v>
      </c>
      <c r="AJ1127">
        <v>46185</v>
      </c>
      <c r="AK1127">
        <v>46179</v>
      </c>
      <c r="AL1127">
        <v>46189</v>
      </c>
      <c r="AM1127">
        <v>46189</v>
      </c>
      <c r="AN1127">
        <v>46182</v>
      </c>
      <c r="AO1127">
        <v>46195</v>
      </c>
      <c r="AP1127">
        <v>46195</v>
      </c>
      <c r="AQ1127" t="s">
        <v>286</v>
      </c>
      <c r="AR1127" t="s">
        <v>113</v>
      </c>
      <c r="AS1127" t="s">
        <v>113</v>
      </c>
      <c r="AT1127">
        <v>46178</v>
      </c>
      <c r="AU1127">
        <v>46181</v>
      </c>
      <c r="AV1127">
        <v>46181</v>
      </c>
      <c r="AW1127">
        <v>46178</v>
      </c>
      <c r="AX1127">
        <v>46181</v>
      </c>
      <c r="AY1127">
        <v>46181</v>
      </c>
      <c r="AZ1127">
        <v>46181</v>
      </c>
      <c r="BA1127">
        <v>46189</v>
      </c>
      <c r="BB1127">
        <v>46189</v>
      </c>
      <c r="BC1127">
        <v>46181</v>
      </c>
      <c r="BD1127">
        <v>46190</v>
      </c>
      <c r="BE1127">
        <v>46190</v>
      </c>
      <c r="BF1127" t="s">
        <v>196</v>
      </c>
      <c r="BG1127">
        <v>46219</v>
      </c>
      <c r="BH1127">
        <v>46219</v>
      </c>
      <c r="BI1127">
        <v>46195</v>
      </c>
      <c r="BJ1127" t="s">
        <v>378</v>
      </c>
      <c r="BK1127" t="s">
        <v>6159</v>
      </c>
      <c r="BL1127">
        <v>46191</v>
      </c>
      <c r="BM1127">
        <v>46220</v>
      </c>
      <c r="BN1127">
        <v>46220</v>
      </c>
      <c r="BO1127">
        <v>46195</v>
      </c>
      <c r="BP1127">
        <v>46233</v>
      </c>
      <c r="BQ1127">
        <v>46233</v>
      </c>
      <c r="BR1127">
        <v>46203</v>
      </c>
      <c r="BS1127">
        <v>46234</v>
      </c>
      <c r="BT1127">
        <v>46234</v>
      </c>
      <c r="BU1127">
        <v>46202</v>
      </c>
      <c r="BV1127">
        <v>46203</v>
      </c>
      <c r="BW1127">
        <v>46203</v>
      </c>
      <c r="BX1127" t="s">
        <v>169</v>
      </c>
      <c r="CA1127">
        <v>46227</v>
      </c>
      <c r="CI1127">
        <v>46227</v>
      </c>
      <c r="CJ1127">
        <v>46227</v>
      </c>
      <c r="CK1127">
        <v>46227</v>
      </c>
      <c r="CN1127" t="s">
        <v>113</v>
      </c>
      <c r="CO1127" t="s">
        <v>113</v>
      </c>
      <c r="CP1127" t="s">
        <v>113</v>
      </c>
      <c r="CQ1127" t="s">
        <v>113</v>
      </c>
      <c r="CR1127">
        <v>46160</v>
      </c>
      <c r="CS1127">
        <v>46142</v>
      </c>
      <c r="CT1127" t="s">
        <v>151</v>
      </c>
      <c r="CU1127" t="s">
        <v>170</v>
      </c>
      <c r="CV1127" t="s">
        <v>144</v>
      </c>
      <c r="CW1127" t="s">
        <v>171</v>
      </c>
      <c r="CX1127" t="s">
        <v>113</v>
      </c>
      <c r="CY1127" t="s">
        <v>1635</v>
      </c>
      <c r="CZ1127" t="s">
        <v>289</v>
      </c>
    </row>
    <row r="1128" spans="1:105" x14ac:dyDescent="0.3">
      <c r="A1128" t="s">
        <v>6160</v>
      </c>
      <c r="B1128" t="s">
        <v>6161</v>
      </c>
      <c r="C1128" t="s">
        <v>107</v>
      </c>
      <c r="D1128" t="s">
        <v>108</v>
      </c>
      <c r="F1128" t="s">
        <v>6162</v>
      </c>
      <c r="G1128" t="s">
        <v>247</v>
      </c>
      <c r="I1128" t="s">
        <v>6163</v>
      </c>
      <c r="J1128" t="s">
        <v>112</v>
      </c>
      <c r="K1128" t="s">
        <v>113</v>
      </c>
      <c r="L1128" t="s">
        <v>6164</v>
      </c>
      <c r="M1128" t="s">
        <v>138</v>
      </c>
      <c r="P1128" t="s">
        <v>113</v>
      </c>
      <c r="Q1128" t="s">
        <v>116</v>
      </c>
      <c r="S1128" t="s">
        <v>117</v>
      </c>
      <c r="T1128" t="s">
        <v>113</v>
      </c>
      <c r="AD1128" t="s">
        <v>113</v>
      </c>
      <c r="AG1128" t="s">
        <v>119</v>
      </c>
      <c r="AI1128" t="s">
        <v>119</v>
      </c>
      <c r="AJ1128" t="s">
        <v>119</v>
      </c>
      <c r="BK1128">
        <v>80</v>
      </c>
      <c r="CN1128" t="s">
        <v>113</v>
      </c>
      <c r="CO1128" t="s">
        <v>113</v>
      </c>
      <c r="CP1128" t="s">
        <v>113</v>
      </c>
      <c r="CQ1128" t="s">
        <v>113</v>
      </c>
      <c r="CR1128" t="s">
        <v>113</v>
      </c>
      <c r="CS1128" t="s">
        <v>113</v>
      </c>
      <c r="CT1128" t="s">
        <v>113</v>
      </c>
      <c r="CU1128" t="s">
        <v>113</v>
      </c>
      <c r="CV1128" t="s">
        <v>113</v>
      </c>
      <c r="CW1128" t="s">
        <v>113</v>
      </c>
      <c r="CX1128" t="s">
        <v>113</v>
      </c>
      <c r="CY1128" t="s">
        <v>119</v>
      </c>
      <c r="CZ1128" t="s">
        <v>258</v>
      </c>
    </row>
    <row r="1129" spans="1:105" x14ac:dyDescent="0.3">
      <c r="A1129" t="s">
        <v>6165</v>
      </c>
      <c r="B1129" t="s">
        <v>6166</v>
      </c>
      <c r="C1129" t="s">
        <v>107</v>
      </c>
      <c r="D1129" t="s">
        <v>108</v>
      </c>
      <c r="F1129" t="s">
        <v>6167</v>
      </c>
      <c r="G1129" t="s">
        <v>247</v>
      </c>
      <c r="I1129" t="s">
        <v>6100</v>
      </c>
      <c r="J1129" t="s">
        <v>112</v>
      </c>
      <c r="K1129" t="s">
        <v>113</v>
      </c>
      <c r="L1129" t="s">
        <v>6168</v>
      </c>
      <c r="M1129" t="s">
        <v>138</v>
      </c>
      <c r="P1129" t="s">
        <v>113</v>
      </c>
      <c r="Q1129" t="s">
        <v>116</v>
      </c>
      <c r="S1129" t="s">
        <v>117</v>
      </c>
      <c r="T1129" t="s">
        <v>113</v>
      </c>
      <c r="AD1129" t="s">
        <v>113</v>
      </c>
      <c r="AG1129" t="s">
        <v>119</v>
      </c>
      <c r="AI1129" t="s">
        <v>119</v>
      </c>
      <c r="AJ1129" t="s">
        <v>119</v>
      </c>
      <c r="BK1129">
        <v>80</v>
      </c>
      <c r="CN1129" t="s">
        <v>113</v>
      </c>
      <c r="CO1129" t="s">
        <v>113</v>
      </c>
      <c r="CP1129" t="s">
        <v>113</v>
      </c>
      <c r="CQ1129" t="s">
        <v>113</v>
      </c>
      <c r="CR1129" t="s">
        <v>113</v>
      </c>
      <c r="CS1129" t="s">
        <v>113</v>
      </c>
      <c r="CT1129" t="s">
        <v>113</v>
      </c>
      <c r="CU1129" t="s">
        <v>113</v>
      </c>
      <c r="CV1129" t="s">
        <v>113</v>
      </c>
      <c r="CW1129" t="s">
        <v>113</v>
      </c>
      <c r="CX1129" t="s">
        <v>113</v>
      </c>
      <c r="CY1129" t="s">
        <v>119</v>
      </c>
      <c r="CZ1129" t="s">
        <v>258</v>
      </c>
    </row>
    <row r="1130" spans="1:105" x14ac:dyDescent="0.3">
      <c r="A1130" t="s">
        <v>6169</v>
      </c>
      <c r="B1130" t="s">
        <v>6170</v>
      </c>
      <c r="C1130" t="s">
        <v>107</v>
      </c>
      <c r="D1130" t="s">
        <v>108</v>
      </c>
      <c r="F1130" t="s">
        <v>6171</v>
      </c>
      <c r="G1130" t="s">
        <v>247</v>
      </c>
      <c r="I1130" t="s">
        <v>6172</v>
      </c>
      <c r="J1130" t="s">
        <v>112</v>
      </c>
      <c r="K1130" t="s">
        <v>113</v>
      </c>
      <c r="L1130" t="s">
        <v>6173</v>
      </c>
      <c r="M1130" t="s">
        <v>138</v>
      </c>
      <c r="P1130" t="s">
        <v>113</v>
      </c>
      <c r="Q1130" t="s">
        <v>116</v>
      </c>
      <c r="S1130" t="s">
        <v>117</v>
      </c>
      <c r="T1130" t="s">
        <v>113</v>
      </c>
      <c r="AD1130" t="s">
        <v>113</v>
      </c>
      <c r="AG1130" t="s">
        <v>119</v>
      </c>
      <c r="AI1130" t="s">
        <v>119</v>
      </c>
      <c r="AJ1130" t="s">
        <v>119</v>
      </c>
      <c r="BK1130">
        <v>40</v>
      </c>
      <c r="CN1130" t="s">
        <v>113</v>
      </c>
      <c r="CO1130" t="s">
        <v>113</v>
      </c>
      <c r="CP1130" t="s">
        <v>113</v>
      </c>
      <c r="CQ1130" t="s">
        <v>113</v>
      </c>
      <c r="CR1130" t="s">
        <v>113</v>
      </c>
      <c r="CS1130" t="s">
        <v>113</v>
      </c>
      <c r="CT1130" t="s">
        <v>113</v>
      </c>
      <c r="CU1130" t="s">
        <v>113</v>
      </c>
      <c r="CV1130" t="s">
        <v>113</v>
      </c>
      <c r="CW1130" t="s">
        <v>113</v>
      </c>
      <c r="CX1130" t="s">
        <v>113</v>
      </c>
      <c r="CY1130" t="s">
        <v>119</v>
      </c>
      <c r="CZ1130" t="s">
        <v>258</v>
      </c>
    </row>
    <row r="1131" spans="1:105" x14ac:dyDescent="0.3">
      <c r="A1131" t="s">
        <v>6174</v>
      </c>
      <c r="B1131" t="s">
        <v>6175</v>
      </c>
      <c r="C1131" t="s">
        <v>107</v>
      </c>
      <c r="D1131" t="s">
        <v>108</v>
      </c>
      <c r="F1131" t="s">
        <v>6176</v>
      </c>
      <c r="G1131" t="s">
        <v>247</v>
      </c>
      <c r="J1131" t="s">
        <v>2643</v>
      </c>
      <c r="K1131" t="s">
        <v>161</v>
      </c>
      <c r="L1131" t="s">
        <v>2644</v>
      </c>
      <c r="M1131" t="s">
        <v>163</v>
      </c>
      <c r="N1131">
        <v>3</v>
      </c>
      <c r="P1131">
        <v>46246</v>
      </c>
      <c r="Q1131" t="s">
        <v>298</v>
      </c>
      <c r="R1131" t="s">
        <v>2656</v>
      </c>
      <c r="S1131" t="s">
        <v>265</v>
      </c>
      <c r="T1131" t="s">
        <v>2374</v>
      </c>
      <c r="U1131" t="s">
        <v>112</v>
      </c>
      <c r="V1131" t="s">
        <v>328</v>
      </c>
      <c r="AB1131" t="s">
        <v>2645</v>
      </c>
      <c r="AC1131" t="s">
        <v>2082</v>
      </c>
      <c r="AD1131" t="s">
        <v>147</v>
      </c>
      <c r="BF1131" t="s">
        <v>149</v>
      </c>
      <c r="CN1131" t="s">
        <v>113</v>
      </c>
      <c r="CO1131" t="s">
        <v>113</v>
      </c>
      <c r="CP1131" t="s">
        <v>113</v>
      </c>
      <c r="CQ1131" t="s">
        <v>113</v>
      </c>
      <c r="CR1131" t="s">
        <v>188</v>
      </c>
      <c r="CS1131">
        <v>0</v>
      </c>
      <c r="CT1131" t="s">
        <v>380</v>
      </c>
      <c r="CU1131" t="s">
        <v>2646</v>
      </c>
      <c r="CV1131" t="s">
        <v>148</v>
      </c>
      <c r="CW1131" t="s">
        <v>171</v>
      </c>
      <c r="CX1131" t="s">
        <v>113</v>
      </c>
      <c r="CY1131" t="s">
        <v>2647</v>
      </c>
      <c r="CZ1131" t="s">
        <v>1300</v>
      </c>
      <c r="DA1131" t="s">
        <v>329</v>
      </c>
    </row>
    <row r="1132" spans="1:105" x14ac:dyDescent="0.3">
      <c r="A1132" t="s">
        <v>6177</v>
      </c>
      <c r="B1132" t="s">
        <v>4014</v>
      </c>
      <c r="C1132" t="s">
        <v>245</v>
      </c>
      <c r="D1132" t="s">
        <v>108</v>
      </c>
      <c r="E1132" t="s">
        <v>386</v>
      </c>
      <c r="F1132" t="s">
        <v>6178</v>
      </c>
      <c r="G1132" t="s">
        <v>247</v>
      </c>
      <c r="I1132" t="s">
        <v>6179</v>
      </c>
      <c r="J1132" t="s">
        <v>249</v>
      </c>
      <c r="K1132" t="s">
        <v>249</v>
      </c>
      <c r="L1132" t="s">
        <v>1031</v>
      </c>
      <c r="M1132" t="s">
        <v>163</v>
      </c>
      <c r="N1132">
        <v>1</v>
      </c>
      <c r="P1132">
        <v>46148</v>
      </c>
      <c r="Q1132" t="s">
        <v>140</v>
      </c>
      <c r="R1132">
        <v>46149</v>
      </c>
      <c r="S1132" t="s">
        <v>252</v>
      </c>
      <c r="T1132" t="s">
        <v>1422</v>
      </c>
      <c r="U1132" t="s">
        <v>249</v>
      </c>
      <c r="V1132" t="s">
        <v>143</v>
      </c>
      <c r="W1132" t="s">
        <v>148</v>
      </c>
      <c r="X1132" t="s">
        <v>148</v>
      </c>
      <c r="Y1132" t="s">
        <v>148</v>
      </c>
      <c r="Z1132" t="s">
        <v>148</v>
      </c>
      <c r="AA1132" t="s">
        <v>148</v>
      </c>
      <c r="AB1132" t="s">
        <v>1331</v>
      </c>
      <c r="AC1132" t="s">
        <v>113</v>
      </c>
      <c r="AD1132" t="s">
        <v>147</v>
      </c>
      <c r="AE1132">
        <v>46156</v>
      </c>
      <c r="AF1132">
        <v>46156</v>
      </c>
      <c r="AG1132">
        <v>46156</v>
      </c>
      <c r="AH1132">
        <v>46159</v>
      </c>
      <c r="AI1132">
        <v>46159</v>
      </c>
      <c r="AJ1132">
        <v>46159</v>
      </c>
      <c r="AK1132">
        <v>46156</v>
      </c>
      <c r="AL1132">
        <v>46156</v>
      </c>
      <c r="AM1132">
        <v>46156</v>
      </c>
      <c r="AN1132">
        <v>46159</v>
      </c>
      <c r="AO1132">
        <v>46159</v>
      </c>
      <c r="AP1132">
        <v>46159</v>
      </c>
      <c r="AQ1132" t="s">
        <v>256</v>
      </c>
      <c r="AR1132">
        <v>46169</v>
      </c>
      <c r="AS1132">
        <v>46169</v>
      </c>
      <c r="AT1132">
        <v>46156</v>
      </c>
      <c r="AU1132">
        <v>46156</v>
      </c>
      <c r="AV1132">
        <v>46156</v>
      </c>
      <c r="AW1132">
        <v>46156</v>
      </c>
      <c r="AX1132">
        <v>46156</v>
      </c>
      <c r="AY1132">
        <v>46156</v>
      </c>
      <c r="AZ1132">
        <v>46159</v>
      </c>
      <c r="BA1132">
        <v>46159</v>
      </c>
      <c r="BB1132">
        <v>46159</v>
      </c>
      <c r="BC1132">
        <v>46158</v>
      </c>
      <c r="BD1132">
        <v>46157</v>
      </c>
      <c r="BE1132">
        <v>46157</v>
      </c>
      <c r="BF1132" t="s">
        <v>249</v>
      </c>
      <c r="BG1132">
        <v>46162</v>
      </c>
      <c r="BH1132">
        <v>46157</v>
      </c>
      <c r="BI1132">
        <v>46157</v>
      </c>
      <c r="BJ1132" t="s">
        <v>249</v>
      </c>
      <c r="BK1132" t="s">
        <v>113</v>
      </c>
      <c r="BL1132">
        <v>46165</v>
      </c>
      <c r="BM1132">
        <v>46165</v>
      </c>
      <c r="BN1132">
        <v>46165</v>
      </c>
      <c r="BO1132">
        <v>46165</v>
      </c>
      <c r="BP1132">
        <v>46165</v>
      </c>
      <c r="BQ1132">
        <v>46165</v>
      </c>
      <c r="BR1132">
        <v>46167</v>
      </c>
      <c r="BS1132">
        <v>46173</v>
      </c>
      <c r="BT1132">
        <v>46173</v>
      </c>
      <c r="BU1132">
        <v>46159</v>
      </c>
      <c r="BV1132">
        <v>46168</v>
      </c>
      <c r="BW1132">
        <v>46168</v>
      </c>
      <c r="BX1132" t="s">
        <v>6180</v>
      </c>
      <c r="BY1132">
        <v>46156</v>
      </c>
      <c r="BZ1132">
        <v>46156</v>
      </c>
      <c r="CI1132">
        <v>46167</v>
      </c>
      <c r="CJ1132">
        <v>46167</v>
      </c>
      <c r="CK1132">
        <v>46173</v>
      </c>
      <c r="CN1132" t="s">
        <v>113</v>
      </c>
      <c r="CO1132" t="s">
        <v>113</v>
      </c>
      <c r="CP1132" t="s">
        <v>113</v>
      </c>
      <c r="CQ1132" t="s">
        <v>113</v>
      </c>
      <c r="CR1132" t="s">
        <v>113</v>
      </c>
      <c r="CS1132" t="s">
        <v>113</v>
      </c>
      <c r="CT1132" t="s">
        <v>113</v>
      </c>
      <c r="CU1132" t="s">
        <v>113</v>
      </c>
      <c r="CV1132" t="s">
        <v>113</v>
      </c>
      <c r="CW1132" t="s">
        <v>113</v>
      </c>
      <c r="CX1132" t="s">
        <v>113</v>
      </c>
      <c r="CY1132" t="s">
        <v>119</v>
      </c>
      <c r="CZ1132" t="s">
        <v>258</v>
      </c>
    </row>
    <row r="1133" spans="1:105" x14ac:dyDescent="0.3">
      <c r="A1133" t="s">
        <v>6181</v>
      </c>
      <c r="B1133" t="s">
        <v>6182</v>
      </c>
      <c r="C1133" t="s">
        <v>124</v>
      </c>
      <c r="D1133" t="s">
        <v>108</v>
      </c>
      <c r="F1133" t="s">
        <v>6183</v>
      </c>
      <c r="G1133" t="s">
        <v>247</v>
      </c>
      <c r="I1133" t="s">
        <v>6184</v>
      </c>
      <c r="J1133" t="s">
        <v>6185</v>
      </c>
      <c r="K1133" t="s">
        <v>113</v>
      </c>
      <c r="L1133" t="s">
        <v>263</v>
      </c>
      <c r="M1133" t="s">
        <v>163</v>
      </c>
      <c r="P1133" t="s">
        <v>113</v>
      </c>
      <c r="Q1133" t="s">
        <v>116</v>
      </c>
      <c r="S1133" t="s">
        <v>117</v>
      </c>
      <c r="T1133" t="s">
        <v>113</v>
      </c>
      <c r="AD1133" t="s">
        <v>113</v>
      </c>
      <c r="AG1133" t="s">
        <v>119</v>
      </c>
      <c r="AI1133" t="s">
        <v>119</v>
      </c>
      <c r="AJ1133" t="s">
        <v>119</v>
      </c>
      <c r="BK1133">
        <v>60</v>
      </c>
      <c r="CN1133" t="s">
        <v>113</v>
      </c>
      <c r="CO1133" t="s">
        <v>113</v>
      </c>
      <c r="CP1133" t="s">
        <v>113</v>
      </c>
      <c r="CQ1133" t="s">
        <v>113</v>
      </c>
      <c r="CR1133" t="s">
        <v>188</v>
      </c>
      <c r="CS1133" t="s">
        <v>113</v>
      </c>
      <c r="CT1133" t="s">
        <v>380</v>
      </c>
      <c r="CU1133" t="s">
        <v>113</v>
      </c>
      <c r="CV1133" t="s">
        <v>113</v>
      </c>
      <c r="CW1133" t="s">
        <v>113</v>
      </c>
      <c r="CX1133" t="s">
        <v>113</v>
      </c>
      <c r="CY1133" t="s">
        <v>119</v>
      </c>
      <c r="CZ1133" t="s">
        <v>258</v>
      </c>
    </row>
    <row r="1134" spans="1:105" x14ac:dyDescent="0.3">
      <c r="A1134" t="s">
        <v>6186</v>
      </c>
      <c r="B1134" t="s">
        <v>6187</v>
      </c>
      <c r="C1134" t="s">
        <v>107</v>
      </c>
      <c r="D1134" t="s">
        <v>108</v>
      </c>
      <c r="F1134" t="s">
        <v>6188</v>
      </c>
      <c r="G1134" t="s">
        <v>247</v>
      </c>
      <c r="I1134" t="s">
        <v>6189</v>
      </c>
      <c r="J1134" t="s">
        <v>371</v>
      </c>
      <c r="K1134" t="s">
        <v>137</v>
      </c>
      <c r="M1134" t="s">
        <v>163</v>
      </c>
      <c r="N1134">
        <v>1</v>
      </c>
      <c r="O1134" t="s">
        <v>6190</v>
      </c>
      <c r="P1134">
        <v>46113</v>
      </c>
      <c r="Q1134" t="s">
        <v>140</v>
      </c>
      <c r="R1134">
        <v>46113</v>
      </c>
      <c r="S1134" t="s">
        <v>252</v>
      </c>
      <c r="T1134" t="s">
        <v>179</v>
      </c>
      <c r="U1134" t="s">
        <v>112</v>
      </c>
      <c r="V1134" t="s">
        <v>143</v>
      </c>
      <c r="W1134" t="s">
        <v>144</v>
      </c>
      <c r="X1134" t="s">
        <v>144</v>
      </c>
      <c r="Y1134" t="s">
        <v>144</v>
      </c>
      <c r="Z1134" t="s">
        <v>144</v>
      </c>
      <c r="AA1134" t="s">
        <v>144</v>
      </c>
      <c r="AB1134" t="s">
        <v>145</v>
      </c>
      <c r="AC1134" t="s">
        <v>1390</v>
      </c>
      <c r="AD1134" t="s">
        <v>147</v>
      </c>
      <c r="AE1134">
        <v>46122</v>
      </c>
      <c r="AF1134">
        <v>46122</v>
      </c>
      <c r="AG1134">
        <v>46122</v>
      </c>
      <c r="AH1134">
        <v>46130</v>
      </c>
      <c r="AI1134">
        <v>46130</v>
      </c>
      <c r="AJ1134">
        <v>46130</v>
      </c>
      <c r="AK1134">
        <v>46122</v>
      </c>
      <c r="AL1134">
        <v>46122</v>
      </c>
      <c r="AM1134">
        <v>46122</v>
      </c>
      <c r="AN1134">
        <v>46131</v>
      </c>
      <c r="AO1134">
        <v>46131</v>
      </c>
      <c r="AP1134">
        <v>46131</v>
      </c>
      <c r="AQ1134" t="s">
        <v>256</v>
      </c>
      <c r="AR1134">
        <v>46140</v>
      </c>
      <c r="AS1134">
        <v>46140</v>
      </c>
      <c r="AT1134">
        <v>46121</v>
      </c>
      <c r="AU1134">
        <v>46121</v>
      </c>
      <c r="AV1134">
        <v>46121</v>
      </c>
      <c r="AW1134">
        <v>46121</v>
      </c>
      <c r="AX1134">
        <v>46121</v>
      </c>
      <c r="AY1134">
        <v>46121</v>
      </c>
      <c r="AZ1134">
        <v>46126</v>
      </c>
      <c r="BA1134">
        <v>46128</v>
      </c>
      <c r="BB1134">
        <v>46128</v>
      </c>
      <c r="BC1134">
        <v>46123</v>
      </c>
      <c r="BD1134">
        <v>46123</v>
      </c>
      <c r="BE1134">
        <v>46123</v>
      </c>
      <c r="BF1134" t="s">
        <v>149</v>
      </c>
      <c r="BG1134">
        <v>46135</v>
      </c>
      <c r="BH1134">
        <v>46135</v>
      </c>
      <c r="BI1134">
        <v>46135</v>
      </c>
      <c r="BJ1134" t="s">
        <v>145</v>
      </c>
      <c r="BK1134">
        <v>30</v>
      </c>
      <c r="BL1134">
        <v>46138</v>
      </c>
      <c r="BM1134">
        <v>46138</v>
      </c>
      <c r="BN1134">
        <v>46138</v>
      </c>
      <c r="BO1134">
        <v>46141</v>
      </c>
      <c r="BP1134">
        <v>46141</v>
      </c>
      <c r="BQ1134">
        <v>46141</v>
      </c>
      <c r="BR1134">
        <v>46142</v>
      </c>
      <c r="BS1134">
        <v>46142</v>
      </c>
      <c r="BT1134">
        <v>46142</v>
      </c>
      <c r="BU1134">
        <v>46140</v>
      </c>
      <c r="BV1134">
        <v>46142</v>
      </c>
      <c r="BW1134">
        <v>46142</v>
      </c>
      <c r="BX1134" t="s">
        <v>1469</v>
      </c>
      <c r="BY1134">
        <v>46125</v>
      </c>
      <c r="BZ1134">
        <v>46125</v>
      </c>
      <c r="CA1134">
        <v>46142</v>
      </c>
      <c r="CI1134">
        <v>46142</v>
      </c>
      <c r="CJ1134">
        <v>46142</v>
      </c>
      <c r="CK1134">
        <v>46142</v>
      </c>
      <c r="CN1134" t="s">
        <v>113</v>
      </c>
      <c r="CO1134" t="s">
        <v>113</v>
      </c>
      <c r="CP1134" t="s">
        <v>113</v>
      </c>
      <c r="CQ1134" t="s">
        <v>113</v>
      </c>
      <c r="CR1134" t="s">
        <v>119</v>
      </c>
      <c r="CS1134">
        <v>46113</v>
      </c>
      <c r="CT1134" t="s">
        <v>151</v>
      </c>
      <c r="CU1134" t="s">
        <v>113</v>
      </c>
      <c r="CV1134" t="s">
        <v>113</v>
      </c>
      <c r="CW1134" t="s">
        <v>113</v>
      </c>
      <c r="CX1134" t="s">
        <v>113</v>
      </c>
      <c r="CY1134" t="s">
        <v>1650</v>
      </c>
      <c r="CZ1134" t="s">
        <v>289</v>
      </c>
    </row>
    <row r="1135" spans="1:105" x14ac:dyDescent="0.3">
      <c r="A1135" t="s">
        <v>6191</v>
      </c>
      <c r="B1135" t="s">
        <v>6192</v>
      </c>
      <c r="C1135" t="s">
        <v>107</v>
      </c>
      <c r="D1135" t="s">
        <v>108</v>
      </c>
      <c r="F1135" t="s">
        <v>6193</v>
      </c>
      <c r="G1135" t="s">
        <v>247</v>
      </c>
      <c r="H1135" t="s">
        <v>2555</v>
      </c>
      <c r="I1135" t="s">
        <v>6194</v>
      </c>
      <c r="J1135" t="s">
        <v>112</v>
      </c>
      <c r="K1135" t="s">
        <v>137</v>
      </c>
      <c r="L1135" t="s">
        <v>6195</v>
      </c>
      <c r="M1135" t="s">
        <v>115</v>
      </c>
      <c r="N1135">
        <v>4</v>
      </c>
      <c r="O1135" t="s">
        <v>6196</v>
      </c>
      <c r="P1135">
        <v>46238</v>
      </c>
      <c r="Q1135" t="s">
        <v>140</v>
      </c>
      <c r="R1135">
        <v>46238</v>
      </c>
      <c r="S1135" t="s">
        <v>346</v>
      </c>
      <c r="T1135" t="s">
        <v>448</v>
      </c>
      <c r="U1135" t="s">
        <v>112</v>
      </c>
      <c r="V1135" t="s">
        <v>21</v>
      </c>
      <c r="W1135" t="s">
        <v>144</v>
      </c>
      <c r="X1135" t="s">
        <v>144</v>
      </c>
      <c r="Y1135" t="s">
        <v>144</v>
      </c>
      <c r="Z1135" t="s">
        <v>144</v>
      </c>
      <c r="AA1135" t="s">
        <v>144</v>
      </c>
      <c r="AB1135" t="s">
        <v>180</v>
      </c>
      <c r="AC1135" t="s">
        <v>220</v>
      </c>
      <c r="AD1135" t="s">
        <v>181</v>
      </c>
      <c r="AE1135">
        <v>46244</v>
      </c>
      <c r="AF1135">
        <v>46244</v>
      </c>
      <c r="AG1135">
        <v>46244</v>
      </c>
      <c r="AH1135">
        <v>46246</v>
      </c>
      <c r="AI1135">
        <v>46246</v>
      </c>
      <c r="AJ1135">
        <v>46246</v>
      </c>
      <c r="AK1135">
        <v>46269</v>
      </c>
      <c r="AL1135">
        <v>46269</v>
      </c>
      <c r="AN1135">
        <v>46256</v>
      </c>
      <c r="AO1135">
        <v>46271</v>
      </c>
      <c r="AQ1135" t="s">
        <v>256</v>
      </c>
      <c r="AR1135">
        <v>46266</v>
      </c>
      <c r="AT1135">
        <v>46245</v>
      </c>
      <c r="AU1135">
        <v>46245</v>
      </c>
      <c r="AV1135">
        <v>46245</v>
      </c>
      <c r="AW1135">
        <v>46245</v>
      </c>
      <c r="AX1135">
        <v>46245</v>
      </c>
      <c r="AY1135">
        <v>46245</v>
      </c>
      <c r="AZ1135">
        <v>46259</v>
      </c>
      <c r="BA1135">
        <v>46275</v>
      </c>
      <c r="BC1135">
        <v>46247</v>
      </c>
      <c r="BD1135">
        <v>46267</v>
      </c>
      <c r="BF1135" t="s">
        <v>149</v>
      </c>
      <c r="BG1135">
        <v>46253</v>
      </c>
      <c r="BH1135">
        <v>46270</v>
      </c>
      <c r="BJ1135" t="s">
        <v>180</v>
      </c>
      <c r="BK1135" t="s">
        <v>6197</v>
      </c>
      <c r="BL1135">
        <v>46260</v>
      </c>
      <c r="BM1135">
        <v>46275</v>
      </c>
      <c r="BO1135">
        <v>46262</v>
      </c>
      <c r="BP1135">
        <v>46276</v>
      </c>
      <c r="BR1135">
        <v>46265</v>
      </c>
      <c r="BS1135">
        <v>46282</v>
      </c>
      <c r="BU1135">
        <v>46264</v>
      </c>
      <c r="BV1135">
        <v>46280</v>
      </c>
      <c r="BX1135" t="s">
        <v>1298</v>
      </c>
      <c r="CN1135" t="s">
        <v>113</v>
      </c>
      <c r="CO1135" t="s">
        <v>113</v>
      </c>
      <c r="CP1135" t="s">
        <v>113</v>
      </c>
      <c r="CQ1135" t="s">
        <v>6191</v>
      </c>
      <c r="CR1135">
        <v>46241</v>
      </c>
      <c r="CS1135">
        <v>46234</v>
      </c>
      <c r="CT1135" t="s">
        <v>151</v>
      </c>
      <c r="CU1135" t="s">
        <v>170</v>
      </c>
      <c r="CV1135" t="s">
        <v>144</v>
      </c>
      <c r="CW1135" t="s">
        <v>171</v>
      </c>
      <c r="CX1135" t="s">
        <v>1360</v>
      </c>
      <c r="CY1135" t="s">
        <v>6198</v>
      </c>
      <c r="CZ1135" t="s">
        <v>1300</v>
      </c>
      <c r="DA1135" t="s">
        <v>104</v>
      </c>
    </row>
    <row r="1136" spans="1:105" x14ac:dyDescent="0.3">
      <c r="A1136" t="s">
        <v>6199</v>
      </c>
      <c r="B1136" t="s">
        <v>6200</v>
      </c>
      <c r="C1136" t="s">
        <v>107</v>
      </c>
      <c r="D1136" t="s">
        <v>108</v>
      </c>
      <c r="F1136" t="s">
        <v>6201</v>
      </c>
      <c r="G1136" t="s">
        <v>247</v>
      </c>
      <c r="I1136" t="s">
        <v>6202</v>
      </c>
      <c r="J1136" t="s">
        <v>371</v>
      </c>
      <c r="K1136" t="s">
        <v>137</v>
      </c>
      <c r="L1136" t="s">
        <v>6203</v>
      </c>
      <c r="M1136" t="s">
        <v>163</v>
      </c>
      <c r="O1136" t="s">
        <v>6204</v>
      </c>
      <c r="P1136">
        <v>46168</v>
      </c>
      <c r="Q1136" t="s">
        <v>140</v>
      </c>
      <c r="R1136">
        <v>46170</v>
      </c>
      <c r="S1136" t="s">
        <v>252</v>
      </c>
      <c r="T1136" t="s">
        <v>1408</v>
      </c>
      <c r="U1136" t="s">
        <v>112</v>
      </c>
      <c r="V1136" t="s">
        <v>1366</v>
      </c>
      <c r="W1136" t="s">
        <v>144</v>
      </c>
      <c r="X1136" t="s">
        <v>144</v>
      </c>
      <c r="Y1136" t="s">
        <v>144</v>
      </c>
      <c r="Z1136" t="s">
        <v>144</v>
      </c>
      <c r="AA1136" t="s">
        <v>144</v>
      </c>
      <c r="AB1136" t="s">
        <v>1462</v>
      </c>
      <c r="AC1136" t="s">
        <v>146</v>
      </c>
      <c r="AD1136" t="s">
        <v>147</v>
      </c>
      <c r="AE1136">
        <v>46176</v>
      </c>
      <c r="AF1136">
        <v>46176</v>
      </c>
      <c r="AG1136">
        <v>46176</v>
      </c>
      <c r="AH1136">
        <v>46182</v>
      </c>
      <c r="AI1136">
        <v>46184</v>
      </c>
      <c r="AJ1136">
        <v>46184</v>
      </c>
      <c r="AK1136">
        <v>46176</v>
      </c>
      <c r="AL1136">
        <v>46176</v>
      </c>
      <c r="AM1136">
        <v>46176</v>
      </c>
      <c r="AN1136">
        <v>46182</v>
      </c>
      <c r="AO1136">
        <v>46184</v>
      </c>
      <c r="AP1136">
        <v>46184</v>
      </c>
      <c r="AQ1136" t="s">
        <v>377</v>
      </c>
      <c r="AR1136">
        <v>46209</v>
      </c>
      <c r="AS1136">
        <v>46209</v>
      </c>
      <c r="AT1136">
        <v>46178</v>
      </c>
      <c r="AU1136">
        <v>46179</v>
      </c>
      <c r="AV1136">
        <v>46179</v>
      </c>
      <c r="AW1136">
        <v>46178</v>
      </c>
      <c r="AX1136">
        <v>46179</v>
      </c>
      <c r="AY1136">
        <v>46179</v>
      </c>
      <c r="AZ1136">
        <v>46188</v>
      </c>
      <c r="BA1136">
        <v>46188</v>
      </c>
      <c r="BB1136">
        <v>46188</v>
      </c>
      <c r="BC1136">
        <v>46180</v>
      </c>
      <c r="BD1136">
        <v>46182</v>
      </c>
      <c r="BE1136">
        <v>46182</v>
      </c>
      <c r="BF1136" t="s">
        <v>149</v>
      </c>
      <c r="BG1136">
        <v>46188</v>
      </c>
      <c r="BH1136">
        <v>46193</v>
      </c>
      <c r="BI1136">
        <v>46193</v>
      </c>
      <c r="BJ1136" t="s">
        <v>1462</v>
      </c>
      <c r="BK1136">
        <v>30</v>
      </c>
      <c r="BL1136">
        <v>46191</v>
      </c>
      <c r="BM1136">
        <v>46200</v>
      </c>
      <c r="BN1136">
        <v>46200</v>
      </c>
      <c r="BO1136">
        <v>46194</v>
      </c>
      <c r="BP1136">
        <v>46202</v>
      </c>
      <c r="BQ1136">
        <v>46202</v>
      </c>
      <c r="BR1136">
        <v>46201</v>
      </c>
      <c r="BS1136">
        <v>46210</v>
      </c>
      <c r="BT1136">
        <v>46210</v>
      </c>
      <c r="BU1136">
        <v>46201</v>
      </c>
      <c r="BV1136">
        <v>46202</v>
      </c>
      <c r="BW1136">
        <v>46202</v>
      </c>
      <c r="BX1136" t="s">
        <v>6205</v>
      </c>
      <c r="BY1136">
        <v>46190</v>
      </c>
      <c r="BZ1136">
        <v>46190</v>
      </c>
      <c r="CA1136">
        <v>46191</v>
      </c>
      <c r="CI1136">
        <v>46195</v>
      </c>
      <c r="CJ1136">
        <v>46191</v>
      </c>
      <c r="CK1136">
        <v>46191</v>
      </c>
      <c r="CN1136" t="s">
        <v>113</v>
      </c>
      <c r="CO1136" t="s">
        <v>113</v>
      </c>
      <c r="CP1136" t="s">
        <v>113</v>
      </c>
      <c r="CQ1136" t="s">
        <v>113</v>
      </c>
      <c r="CR1136">
        <v>46213</v>
      </c>
      <c r="CS1136">
        <v>46168</v>
      </c>
      <c r="CT1136" t="s">
        <v>151</v>
      </c>
      <c r="CU1136" t="s">
        <v>113</v>
      </c>
      <c r="CV1136" t="s">
        <v>113</v>
      </c>
      <c r="CW1136" t="s">
        <v>113</v>
      </c>
      <c r="CX1136" t="s">
        <v>113</v>
      </c>
      <c r="CY1136" t="s">
        <v>1219</v>
      </c>
      <c r="CZ1136" t="s">
        <v>289</v>
      </c>
    </row>
    <row r="1137" spans="1:104" x14ac:dyDescent="0.3">
      <c r="A1137" t="s">
        <v>6206</v>
      </c>
      <c r="B1137" t="s">
        <v>6207</v>
      </c>
      <c r="D1137" t="s">
        <v>108</v>
      </c>
      <c r="E1137" t="s">
        <v>6208</v>
      </c>
      <c r="F1137" t="s">
        <v>6209</v>
      </c>
      <c r="G1137" t="s">
        <v>247</v>
      </c>
      <c r="I1137" t="s">
        <v>6210</v>
      </c>
      <c r="J1137" t="s">
        <v>112</v>
      </c>
      <c r="K1137" t="s">
        <v>113</v>
      </c>
      <c r="L1137" t="s">
        <v>6211</v>
      </c>
      <c r="M1137" t="s">
        <v>163</v>
      </c>
      <c r="P1137" t="s">
        <v>113</v>
      </c>
      <c r="Q1137" t="s">
        <v>116</v>
      </c>
      <c r="S1137" t="s">
        <v>117</v>
      </c>
      <c r="T1137" t="s">
        <v>113</v>
      </c>
      <c r="AD1137" t="s">
        <v>113</v>
      </c>
      <c r="AG1137" t="s">
        <v>119</v>
      </c>
      <c r="AI1137" t="s">
        <v>119</v>
      </c>
      <c r="AJ1137" t="s">
        <v>119</v>
      </c>
      <c r="BK1137">
        <v>40</v>
      </c>
      <c r="CN1137" t="s">
        <v>113</v>
      </c>
      <c r="CO1137" t="s">
        <v>113</v>
      </c>
      <c r="CP1137" t="s">
        <v>113</v>
      </c>
      <c r="CQ1137" t="s">
        <v>113</v>
      </c>
      <c r="CR1137" t="s">
        <v>113</v>
      </c>
      <c r="CS1137" t="s">
        <v>113</v>
      </c>
      <c r="CT1137" t="s">
        <v>113</v>
      </c>
      <c r="CU1137" t="s">
        <v>113</v>
      </c>
      <c r="CV1137" t="s">
        <v>113</v>
      </c>
      <c r="CW1137" t="s">
        <v>113</v>
      </c>
      <c r="CX1137" t="s">
        <v>113</v>
      </c>
      <c r="CY1137" t="s">
        <v>119</v>
      </c>
      <c r="CZ1137" t="s">
        <v>258</v>
      </c>
    </row>
    <row r="1138" spans="1:104" x14ac:dyDescent="0.3">
      <c r="A1138" t="s">
        <v>6212</v>
      </c>
      <c r="B1138" t="s">
        <v>6213</v>
      </c>
      <c r="C1138" t="s">
        <v>1098</v>
      </c>
      <c r="D1138" t="s">
        <v>108</v>
      </c>
      <c r="F1138" t="s">
        <v>6214</v>
      </c>
      <c r="G1138" t="s">
        <v>1356</v>
      </c>
      <c r="J1138" t="s">
        <v>127</v>
      </c>
      <c r="K1138" t="s">
        <v>137</v>
      </c>
      <c r="L1138" t="s">
        <v>6215</v>
      </c>
      <c r="M1138" t="s">
        <v>226</v>
      </c>
      <c r="N1138">
        <v>1</v>
      </c>
      <c r="P1138">
        <v>46247</v>
      </c>
      <c r="Q1138" t="s">
        <v>140</v>
      </c>
      <c r="R1138">
        <v>46248</v>
      </c>
      <c r="S1138" t="s">
        <v>165</v>
      </c>
      <c r="T1138" t="s">
        <v>448</v>
      </c>
      <c r="U1138" t="s">
        <v>112</v>
      </c>
      <c r="V1138" t="s">
        <v>143</v>
      </c>
      <c r="W1138" t="s">
        <v>144</v>
      </c>
      <c r="X1138" t="s">
        <v>144</v>
      </c>
      <c r="Y1138" t="s">
        <v>144</v>
      </c>
      <c r="Z1138" t="s">
        <v>144</v>
      </c>
      <c r="AA1138" t="s">
        <v>144</v>
      </c>
      <c r="AB1138" t="s">
        <v>180</v>
      </c>
      <c r="AC1138" t="s">
        <v>146</v>
      </c>
      <c r="AD1138" t="s">
        <v>181</v>
      </c>
      <c r="AE1138">
        <v>46258</v>
      </c>
      <c r="AF1138">
        <v>46258</v>
      </c>
      <c r="AG1138">
        <v>46258</v>
      </c>
      <c r="AH1138">
        <v>46260</v>
      </c>
      <c r="AI1138">
        <v>46260</v>
      </c>
      <c r="AJ1138">
        <v>46260</v>
      </c>
      <c r="AK1138">
        <v>46268</v>
      </c>
      <c r="AL1138">
        <v>46268</v>
      </c>
      <c r="AN1138">
        <v>46272</v>
      </c>
      <c r="AO1138">
        <v>46272</v>
      </c>
      <c r="AT1138">
        <v>46258</v>
      </c>
      <c r="AU1138">
        <v>46258</v>
      </c>
      <c r="AV1138">
        <v>46258</v>
      </c>
      <c r="AW1138">
        <v>46260</v>
      </c>
      <c r="AX1138">
        <v>46260</v>
      </c>
      <c r="AY1138">
        <v>46260</v>
      </c>
      <c r="AZ1138">
        <v>46275</v>
      </c>
      <c r="BA1138">
        <v>46275</v>
      </c>
      <c r="BC1138">
        <v>46261</v>
      </c>
      <c r="BD1138">
        <v>46261</v>
      </c>
      <c r="BE1138">
        <v>46261</v>
      </c>
      <c r="BF1138" t="s">
        <v>149</v>
      </c>
      <c r="BG1138">
        <v>46267</v>
      </c>
      <c r="BH1138">
        <v>46270</v>
      </c>
      <c r="BJ1138" t="s">
        <v>180</v>
      </c>
      <c r="BK1138">
        <v>40</v>
      </c>
      <c r="BL1138">
        <v>46272</v>
      </c>
      <c r="BM1138">
        <v>46274</v>
      </c>
      <c r="BO1138">
        <v>46274</v>
      </c>
      <c r="BP1138">
        <v>46276</v>
      </c>
      <c r="BR1138">
        <v>46282</v>
      </c>
      <c r="BS1138">
        <v>46282</v>
      </c>
      <c r="BU1138">
        <v>46280</v>
      </c>
      <c r="BV1138">
        <v>46280</v>
      </c>
      <c r="BX1138" t="s">
        <v>1298</v>
      </c>
      <c r="CN1138" t="s">
        <v>113</v>
      </c>
      <c r="CO1138" t="s">
        <v>113</v>
      </c>
      <c r="CP1138" t="s">
        <v>113</v>
      </c>
      <c r="CQ1138" t="s">
        <v>113</v>
      </c>
      <c r="CR1138">
        <v>46247</v>
      </c>
      <c r="CS1138">
        <v>46241</v>
      </c>
      <c r="CT1138" t="s">
        <v>151</v>
      </c>
      <c r="CU1138" t="s">
        <v>170</v>
      </c>
      <c r="CV1138" t="s">
        <v>144</v>
      </c>
      <c r="CW1138" t="s">
        <v>171</v>
      </c>
      <c r="CX1138" t="s">
        <v>113</v>
      </c>
      <c r="CY1138" t="s">
        <v>183</v>
      </c>
      <c r="CZ1138" t="s">
        <v>153</v>
      </c>
    </row>
    <row r="1139" spans="1:104" x14ac:dyDescent="0.3">
      <c r="A1139" t="s">
        <v>6216</v>
      </c>
      <c r="B1139" t="s">
        <v>6217</v>
      </c>
      <c r="C1139" t="s">
        <v>107</v>
      </c>
      <c r="D1139" t="s">
        <v>108</v>
      </c>
      <c r="G1139" t="s">
        <v>247</v>
      </c>
      <c r="I1139" t="s">
        <v>6218</v>
      </c>
      <c r="J1139" t="s">
        <v>6219</v>
      </c>
      <c r="K1139" t="s">
        <v>113</v>
      </c>
      <c r="L1139" t="s">
        <v>6220</v>
      </c>
      <c r="M1139" t="s">
        <v>163</v>
      </c>
      <c r="P1139" t="s">
        <v>113</v>
      </c>
      <c r="Q1139" t="s">
        <v>116</v>
      </c>
      <c r="S1139" t="s">
        <v>117</v>
      </c>
      <c r="T1139" t="s">
        <v>113</v>
      </c>
      <c r="AD1139" t="s">
        <v>113</v>
      </c>
      <c r="AG1139" t="s">
        <v>119</v>
      </c>
      <c r="AI1139" t="s">
        <v>119</v>
      </c>
      <c r="AJ1139" t="s">
        <v>119</v>
      </c>
      <c r="BK1139" t="s">
        <v>6221</v>
      </c>
      <c r="CN1139" t="s">
        <v>113</v>
      </c>
      <c r="CO1139" t="s">
        <v>113</v>
      </c>
      <c r="CP1139" t="s">
        <v>113</v>
      </c>
      <c r="CQ1139" t="s">
        <v>113</v>
      </c>
      <c r="CR1139" t="s">
        <v>113</v>
      </c>
      <c r="CS1139" t="s">
        <v>113</v>
      </c>
      <c r="CT1139" t="s">
        <v>113</v>
      </c>
      <c r="CU1139" t="s">
        <v>113</v>
      </c>
      <c r="CV1139" t="s">
        <v>113</v>
      </c>
      <c r="CW1139" t="s">
        <v>113</v>
      </c>
      <c r="CX1139" t="s">
        <v>113</v>
      </c>
      <c r="CY1139" t="s">
        <v>119</v>
      </c>
      <c r="CZ1139" t="s">
        <v>258</v>
      </c>
    </row>
    <row r="1140" spans="1:104" x14ac:dyDescent="0.3">
      <c r="A1140" t="s">
        <v>6222</v>
      </c>
      <c r="B1140" t="s">
        <v>6223</v>
      </c>
      <c r="C1140" t="s">
        <v>107</v>
      </c>
      <c r="D1140" t="s">
        <v>108</v>
      </c>
      <c r="G1140" t="s">
        <v>247</v>
      </c>
      <c r="I1140" t="s">
        <v>6224</v>
      </c>
      <c r="J1140" t="s">
        <v>112</v>
      </c>
      <c r="K1140" t="s">
        <v>113</v>
      </c>
      <c r="L1140" t="s">
        <v>6225</v>
      </c>
      <c r="M1140" t="s">
        <v>163</v>
      </c>
      <c r="P1140" t="s">
        <v>113</v>
      </c>
      <c r="Q1140" t="s">
        <v>116</v>
      </c>
      <c r="S1140" t="s">
        <v>117</v>
      </c>
      <c r="T1140" t="s">
        <v>113</v>
      </c>
      <c r="AD1140" t="s">
        <v>113</v>
      </c>
      <c r="AG1140" t="s">
        <v>119</v>
      </c>
      <c r="AI1140" t="s">
        <v>119</v>
      </c>
      <c r="AJ1140" t="s">
        <v>119</v>
      </c>
      <c r="BK1140">
        <v>40</v>
      </c>
      <c r="CN1140" t="s">
        <v>113</v>
      </c>
      <c r="CO1140" t="s">
        <v>113</v>
      </c>
      <c r="CP1140" t="s">
        <v>113</v>
      </c>
      <c r="CQ1140" t="s">
        <v>113</v>
      </c>
      <c r="CR1140" t="s">
        <v>188</v>
      </c>
      <c r="CS1140" t="s">
        <v>113</v>
      </c>
      <c r="CT1140" t="s">
        <v>380</v>
      </c>
      <c r="CU1140" t="s">
        <v>113</v>
      </c>
      <c r="CV1140" t="s">
        <v>113</v>
      </c>
      <c r="CW1140" t="s">
        <v>113</v>
      </c>
      <c r="CX1140" t="s">
        <v>113</v>
      </c>
      <c r="CY1140" t="s">
        <v>1135</v>
      </c>
      <c r="CZ1140" t="s">
        <v>258</v>
      </c>
    </row>
    <row r="1141" spans="1:104" x14ac:dyDescent="0.3">
      <c r="A1141" t="s">
        <v>6226</v>
      </c>
      <c r="B1141" t="s">
        <v>6227</v>
      </c>
      <c r="C1141" t="s">
        <v>107</v>
      </c>
      <c r="D1141" t="s">
        <v>108</v>
      </c>
      <c r="F1141" t="s">
        <v>6228</v>
      </c>
      <c r="G1141" t="s">
        <v>1053</v>
      </c>
      <c r="I1141" t="s">
        <v>6229</v>
      </c>
      <c r="J1141" t="s">
        <v>1066</v>
      </c>
      <c r="K1141" t="s">
        <v>113</v>
      </c>
      <c r="L1141" t="s">
        <v>6230</v>
      </c>
      <c r="M1141" t="s">
        <v>163</v>
      </c>
      <c r="P1141" t="s">
        <v>113</v>
      </c>
      <c r="Q1141" t="s">
        <v>116</v>
      </c>
      <c r="S1141" t="s">
        <v>117</v>
      </c>
      <c r="T1141" t="s">
        <v>113</v>
      </c>
      <c r="AD1141" t="s">
        <v>113</v>
      </c>
      <c r="AG1141" t="s">
        <v>119</v>
      </c>
      <c r="AI1141" t="s">
        <v>119</v>
      </c>
      <c r="AJ1141" t="s">
        <v>119</v>
      </c>
      <c r="BK1141">
        <v>30</v>
      </c>
      <c r="CN1141" t="s">
        <v>113</v>
      </c>
      <c r="CO1141" t="s">
        <v>113</v>
      </c>
      <c r="CP1141" t="s">
        <v>113</v>
      </c>
      <c r="CQ1141" t="s">
        <v>113</v>
      </c>
      <c r="CR1141" t="s">
        <v>113</v>
      </c>
      <c r="CS1141" t="s">
        <v>113</v>
      </c>
      <c r="CT1141" t="s">
        <v>113</v>
      </c>
      <c r="CU1141" t="s">
        <v>113</v>
      </c>
      <c r="CV1141" t="s">
        <v>113</v>
      </c>
      <c r="CW1141" t="s">
        <v>113</v>
      </c>
      <c r="CX1141" t="s">
        <v>113</v>
      </c>
      <c r="CY1141" t="s">
        <v>119</v>
      </c>
      <c r="CZ1141" t="s">
        <v>258</v>
      </c>
    </row>
    <row r="1142" spans="1:104" x14ac:dyDescent="0.3">
      <c r="A1142" t="s">
        <v>6231</v>
      </c>
      <c r="B1142" t="s">
        <v>6232</v>
      </c>
      <c r="C1142" t="s">
        <v>107</v>
      </c>
      <c r="D1142" t="s">
        <v>108</v>
      </c>
      <c r="F1142" t="s">
        <v>6233</v>
      </c>
      <c r="G1142" t="s">
        <v>247</v>
      </c>
      <c r="I1142" t="s">
        <v>6234</v>
      </c>
      <c r="J1142" t="s">
        <v>371</v>
      </c>
      <c r="K1142" t="s">
        <v>137</v>
      </c>
      <c r="L1142" t="s">
        <v>6235</v>
      </c>
      <c r="M1142" t="s">
        <v>163</v>
      </c>
      <c r="N1142">
        <v>4</v>
      </c>
      <c r="O1142" t="s">
        <v>6236</v>
      </c>
      <c r="P1142">
        <v>46171</v>
      </c>
      <c r="Q1142" t="s">
        <v>140</v>
      </c>
      <c r="R1142">
        <v>46175</v>
      </c>
      <c r="S1142" t="s">
        <v>252</v>
      </c>
      <c r="T1142" t="s">
        <v>1408</v>
      </c>
      <c r="U1142" t="s">
        <v>112</v>
      </c>
      <c r="V1142" t="s">
        <v>1366</v>
      </c>
      <c r="W1142" t="s">
        <v>144</v>
      </c>
      <c r="X1142" t="s">
        <v>144</v>
      </c>
      <c r="Y1142" t="s">
        <v>144</v>
      </c>
      <c r="Z1142" t="s">
        <v>144</v>
      </c>
      <c r="AA1142" t="s">
        <v>144</v>
      </c>
      <c r="AB1142" t="s">
        <v>145</v>
      </c>
      <c r="AC1142" t="s">
        <v>146</v>
      </c>
      <c r="AD1142" t="s">
        <v>147</v>
      </c>
      <c r="AE1142">
        <v>46189</v>
      </c>
      <c r="AF1142">
        <v>46184</v>
      </c>
      <c r="AG1142">
        <v>46184</v>
      </c>
      <c r="AH1142">
        <v>46194</v>
      </c>
      <c r="AI1142">
        <v>46190</v>
      </c>
      <c r="AJ1142">
        <v>46213</v>
      </c>
      <c r="AK1142">
        <v>46201</v>
      </c>
      <c r="AL1142">
        <v>46192</v>
      </c>
      <c r="AM1142">
        <v>46192</v>
      </c>
      <c r="AN1142">
        <v>46206</v>
      </c>
      <c r="AO1142">
        <v>46197</v>
      </c>
      <c r="AP1142">
        <v>46197</v>
      </c>
      <c r="AQ1142" t="s">
        <v>256</v>
      </c>
      <c r="AR1142">
        <v>46231</v>
      </c>
      <c r="AS1142">
        <v>46231</v>
      </c>
      <c r="AT1142">
        <v>46216</v>
      </c>
      <c r="AU1142">
        <v>46216</v>
      </c>
      <c r="AV1142">
        <v>46181</v>
      </c>
      <c r="AW1142">
        <v>46216</v>
      </c>
      <c r="AX1142">
        <v>46216</v>
      </c>
      <c r="AY1142">
        <v>46181</v>
      </c>
      <c r="AZ1142">
        <v>46193</v>
      </c>
      <c r="BA1142">
        <v>46223</v>
      </c>
      <c r="BB1142">
        <v>46223</v>
      </c>
      <c r="BC1142">
        <v>46218</v>
      </c>
      <c r="BD1142">
        <v>46218</v>
      </c>
      <c r="BE1142">
        <v>46210</v>
      </c>
      <c r="BF1142" t="s">
        <v>6237</v>
      </c>
      <c r="BG1142">
        <v>46223</v>
      </c>
      <c r="BH1142">
        <v>46220</v>
      </c>
      <c r="BI1142">
        <v>46220</v>
      </c>
      <c r="BJ1142" t="s">
        <v>145</v>
      </c>
      <c r="BK1142">
        <v>80</v>
      </c>
      <c r="BL1142">
        <v>46207</v>
      </c>
      <c r="BM1142">
        <v>46226</v>
      </c>
      <c r="BN1142">
        <v>46226</v>
      </c>
      <c r="BO1142">
        <v>46212</v>
      </c>
      <c r="BP1142">
        <v>46231</v>
      </c>
      <c r="BQ1142">
        <v>46231</v>
      </c>
      <c r="BR1142">
        <v>46213</v>
      </c>
      <c r="BS1142">
        <v>46234</v>
      </c>
      <c r="BT1142">
        <v>46234</v>
      </c>
      <c r="BU1142">
        <v>46213</v>
      </c>
      <c r="BV1142">
        <v>46234</v>
      </c>
      <c r="BW1142">
        <v>46234</v>
      </c>
      <c r="BX1142" t="s">
        <v>6238</v>
      </c>
      <c r="BY1142">
        <v>46197</v>
      </c>
      <c r="BZ1142">
        <v>46197</v>
      </c>
      <c r="CI1142">
        <v>46213</v>
      </c>
      <c r="CJ1142">
        <v>46234</v>
      </c>
      <c r="CK1142">
        <v>46232</v>
      </c>
      <c r="CN1142" t="s">
        <v>113</v>
      </c>
      <c r="CO1142" t="s">
        <v>113</v>
      </c>
      <c r="CP1142" t="s">
        <v>113</v>
      </c>
      <c r="CQ1142" t="s">
        <v>113</v>
      </c>
      <c r="CR1142">
        <v>46213</v>
      </c>
      <c r="CS1142">
        <v>46171</v>
      </c>
      <c r="CT1142" t="s">
        <v>151</v>
      </c>
      <c r="CU1142" t="s">
        <v>113</v>
      </c>
      <c r="CV1142" t="s">
        <v>113</v>
      </c>
      <c r="CW1142" t="s">
        <v>113</v>
      </c>
      <c r="CX1142" t="s">
        <v>113</v>
      </c>
      <c r="CY1142" t="s">
        <v>1650</v>
      </c>
      <c r="CZ1142" t="s">
        <v>289</v>
      </c>
    </row>
    <row r="1143" spans="1:104" x14ac:dyDescent="0.3">
      <c r="A1143" t="s">
        <v>6239</v>
      </c>
      <c r="B1143" t="s">
        <v>6240</v>
      </c>
      <c r="C1143" t="s">
        <v>107</v>
      </c>
      <c r="D1143" t="s">
        <v>108</v>
      </c>
      <c r="F1143" t="s">
        <v>6241</v>
      </c>
      <c r="G1143" t="s">
        <v>247</v>
      </c>
      <c r="I1143" t="s">
        <v>6242</v>
      </c>
      <c r="J1143" t="s">
        <v>308</v>
      </c>
      <c r="K1143" t="s">
        <v>137</v>
      </c>
      <c r="L1143" t="s">
        <v>6243</v>
      </c>
      <c r="M1143" t="s">
        <v>218</v>
      </c>
      <c r="N1143">
        <v>1</v>
      </c>
      <c r="P1143">
        <v>46142</v>
      </c>
      <c r="Q1143" t="s">
        <v>140</v>
      </c>
      <c r="R1143">
        <v>46142</v>
      </c>
      <c r="S1143" t="s">
        <v>141</v>
      </c>
      <c r="T1143" t="s">
        <v>1422</v>
      </c>
      <c r="U1143" t="s">
        <v>112</v>
      </c>
      <c r="V1143" t="s">
        <v>143</v>
      </c>
      <c r="W1143" t="s">
        <v>144</v>
      </c>
      <c r="X1143" t="s">
        <v>144</v>
      </c>
      <c r="Y1143" t="s">
        <v>144</v>
      </c>
      <c r="Z1143" t="s">
        <v>312</v>
      </c>
      <c r="AA1143" t="s">
        <v>144</v>
      </c>
      <c r="AB1143" t="s">
        <v>180</v>
      </c>
      <c r="AC1143" t="s">
        <v>146</v>
      </c>
      <c r="AD1143" t="s">
        <v>181</v>
      </c>
      <c r="AE1143">
        <v>46150</v>
      </c>
      <c r="AF1143">
        <v>46150</v>
      </c>
      <c r="AG1143">
        <v>46150</v>
      </c>
      <c r="AH1143">
        <v>46153</v>
      </c>
      <c r="AI1143">
        <v>46154</v>
      </c>
      <c r="AJ1143">
        <v>46154</v>
      </c>
      <c r="AK1143">
        <v>46160</v>
      </c>
      <c r="AL1143">
        <v>46161</v>
      </c>
      <c r="AM1143">
        <v>46161</v>
      </c>
      <c r="AN1143">
        <v>46163</v>
      </c>
      <c r="AO1143">
        <v>46163</v>
      </c>
      <c r="AP1143">
        <v>46163</v>
      </c>
      <c r="AQ1143" t="s">
        <v>256</v>
      </c>
      <c r="AR1143">
        <v>46173</v>
      </c>
      <c r="AS1143">
        <v>46173</v>
      </c>
      <c r="AT1143">
        <v>46151</v>
      </c>
      <c r="AU1143">
        <v>46150</v>
      </c>
      <c r="AV1143">
        <v>46150</v>
      </c>
      <c r="AW1143">
        <v>46151</v>
      </c>
      <c r="AX1143">
        <v>46150</v>
      </c>
      <c r="AY1143">
        <v>46150</v>
      </c>
      <c r="AZ1143">
        <v>46160</v>
      </c>
      <c r="BA1143">
        <v>46160</v>
      </c>
      <c r="BB1143">
        <v>46160</v>
      </c>
      <c r="BC1143">
        <v>46153</v>
      </c>
      <c r="BD1143">
        <v>46153</v>
      </c>
      <c r="BE1143">
        <v>46153</v>
      </c>
      <c r="BF1143" t="s">
        <v>196</v>
      </c>
      <c r="BG1143">
        <v>46157</v>
      </c>
      <c r="BH1143">
        <v>46155</v>
      </c>
      <c r="BI1143">
        <v>46155</v>
      </c>
      <c r="BJ1143" t="s">
        <v>180</v>
      </c>
      <c r="BK1143">
        <v>60</v>
      </c>
      <c r="BL1143">
        <v>46161</v>
      </c>
      <c r="BM1143">
        <v>46164</v>
      </c>
      <c r="BN1143">
        <v>46164</v>
      </c>
      <c r="BO1143">
        <v>46163</v>
      </c>
      <c r="BP1143">
        <v>46166</v>
      </c>
      <c r="BQ1143">
        <v>46166</v>
      </c>
      <c r="BR1143">
        <v>46170</v>
      </c>
      <c r="BS1143">
        <v>46173</v>
      </c>
      <c r="BT1143">
        <v>46173</v>
      </c>
      <c r="BU1143">
        <v>46167</v>
      </c>
      <c r="BV1143">
        <v>46169</v>
      </c>
      <c r="BW1143">
        <v>46169</v>
      </c>
      <c r="BX1143" t="s">
        <v>6244</v>
      </c>
      <c r="CA1143">
        <v>46173</v>
      </c>
      <c r="CN1143" t="s">
        <v>113</v>
      </c>
      <c r="CO1143" t="s">
        <v>113</v>
      </c>
      <c r="CP1143" t="s">
        <v>113</v>
      </c>
      <c r="CQ1143" t="s">
        <v>113</v>
      </c>
      <c r="CR1143">
        <v>46160</v>
      </c>
      <c r="CS1143">
        <v>46142</v>
      </c>
      <c r="CT1143" t="s">
        <v>151</v>
      </c>
      <c r="CU1143" t="s">
        <v>113</v>
      </c>
      <c r="CV1143" t="s">
        <v>113</v>
      </c>
      <c r="CW1143" t="s">
        <v>113</v>
      </c>
      <c r="CX1143" t="s">
        <v>113</v>
      </c>
      <c r="CY1143" t="s">
        <v>288</v>
      </c>
      <c r="CZ1143" t="s">
        <v>289</v>
      </c>
    </row>
    <row r="1144" spans="1:104" x14ac:dyDescent="0.3">
      <c r="A1144" t="s">
        <v>6245</v>
      </c>
      <c r="B1144" t="s">
        <v>6246</v>
      </c>
      <c r="C1144" t="s">
        <v>124</v>
      </c>
      <c r="D1144" t="s">
        <v>108</v>
      </c>
      <c r="F1144" t="s">
        <v>6247</v>
      </c>
      <c r="G1144" t="s">
        <v>247</v>
      </c>
      <c r="I1144" t="s">
        <v>6248</v>
      </c>
      <c r="K1144" t="s">
        <v>137</v>
      </c>
      <c r="L1144" t="s">
        <v>6249</v>
      </c>
      <c r="M1144" t="s">
        <v>218</v>
      </c>
      <c r="N1144">
        <v>3</v>
      </c>
      <c r="O1144" t="s">
        <v>6250</v>
      </c>
      <c r="P1144">
        <v>46028</v>
      </c>
      <c r="Q1144" t="s">
        <v>140</v>
      </c>
      <c r="R1144">
        <v>46029</v>
      </c>
      <c r="S1144" t="s">
        <v>252</v>
      </c>
      <c r="T1144" t="s">
        <v>2809</v>
      </c>
      <c r="U1144" t="s">
        <v>112</v>
      </c>
      <c r="V1144" t="s">
        <v>143</v>
      </c>
      <c r="W1144" t="s">
        <v>144</v>
      </c>
      <c r="X1144" t="s">
        <v>312</v>
      </c>
      <c r="Y1144" t="s">
        <v>312</v>
      </c>
      <c r="Z1144" t="s">
        <v>144</v>
      </c>
      <c r="AA1144" t="s">
        <v>144</v>
      </c>
      <c r="AB1144" t="s">
        <v>1322</v>
      </c>
      <c r="AC1144" t="s">
        <v>146</v>
      </c>
      <c r="AD1144" t="s">
        <v>376</v>
      </c>
      <c r="AE1144">
        <v>46039</v>
      </c>
      <c r="AF1144">
        <v>46039</v>
      </c>
      <c r="AG1144">
        <v>46039</v>
      </c>
      <c r="AH1144">
        <v>46042</v>
      </c>
      <c r="AI1144">
        <v>46042</v>
      </c>
      <c r="AJ1144">
        <v>46042</v>
      </c>
      <c r="AK1144">
        <v>46042</v>
      </c>
      <c r="AL1144">
        <v>46042</v>
      </c>
      <c r="AM1144">
        <v>46042</v>
      </c>
      <c r="AN1144">
        <v>46045</v>
      </c>
      <c r="AO1144">
        <v>46048</v>
      </c>
      <c r="AP1144">
        <v>46048</v>
      </c>
      <c r="AQ1144" t="s">
        <v>6251</v>
      </c>
      <c r="AR1144">
        <v>46053</v>
      </c>
      <c r="AS1144">
        <v>46053</v>
      </c>
      <c r="AT1144">
        <v>46031</v>
      </c>
      <c r="AU1144">
        <v>46031</v>
      </c>
      <c r="AV1144">
        <v>46031</v>
      </c>
      <c r="AW1144">
        <v>46031</v>
      </c>
      <c r="AX1144">
        <v>46031</v>
      </c>
      <c r="AY1144">
        <v>46031</v>
      </c>
      <c r="AZ1144">
        <v>46038</v>
      </c>
      <c r="BA1144">
        <v>46034</v>
      </c>
      <c r="BB1144">
        <v>46034</v>
      </c>
      <c r="BC1144">
        <v>46032</v>
      </c>
      <c r="BD1144">
        <v>46032</v>
      </c>
      <c r="BE1144">
        <v>46032</v>
      </c>
      <c r="BF1144" t="s">
        <v>149</v>
      </c>
      <c r="BG1144">
        <v>46044</v>
      </c>
      <c r="BH1144">
        <v>46048</v>
      </c>
      <c r="BI1144">
        <v>46048</v>
      </c>
      <c r="BJ1144" t="s">
        <v>2810</v>
      </c>
      <c r="BK1144">
        <v>30</v>
      </c>
      <c r="BL1144">
        <v>46047</v>
      </c>
      <c r="BM1144">
        <v>46050</v>
      </c>
      <c r="BN1144">
        <v>46050</v>
      </c>
      <c r="BO1144">
        <v>46049</v>
      </c>
      <c r="BP1144">
        <v>46051</v>
      </c>
      <c r="BQ1144">
        <v>46051</v>
      </c>
      <c r="BR1144">
        <v>46052</v>
      </c>
      <c r="BS1144">
        <v>46053</v>
      </c>
      <c r="BT1144">
        <v>46053</v>
      </c>
      <c r="BU1144">
        <v>46052</v>
      </c>
      <c r="BV1144">
        <v>46056</v>
      </c>
      <c r="BX1144" t="s">
        <v>1469</v>
      </c>
      <c r="BY1144">
        <v>46031</v>
      </c>
      <c r="BZ1144">
        <v>46031</v>
      </c>
      <c r="CI1144">
        <v>46041</v>
      </c>
      <c r="CJ1144">
        <v>46048</v>
      </c>
      <c r="CK1144">
        <v>46048</v>
      </c>
      <c r="CN1144" t="s">
        <v>113</v>
      </c>
      <c r="CO1144" t="s">
        <v>113</v>
      </c>
      <c r="CP1144" t="s">
        <v>113</v>
      </c>
      <c r="CQ1144" t="s">
        <v>113</v>
      </c>
      <c r="CR1144" t="s">
        <v>119</v>
      </c>
      <c r="CS1144">
        <v>46028</v>
      </c>
      <c r="CT1144" t="s">
        <v>151</v>
      </c>
      <c r="CU1144" t="s">
        <v>113</v>
      </c>
      <c r="CV1144" t="s">
        <v>113</v>
      </c>
      <c r="CW1144" t="s">
        <v>113</v>
      </c>
      <c r="CX1144" t="s">
        <v>113</v>
      </c>
      <c r="CY1144" t="s">
        <v>1635</v>
      </c>
      <c r="CZ1144" t="s">
        <v>289</v>
      </c>
    </row>
    <row r="1145" spans="1:104" x14ac:dyDescent="0.3">
      <c r="A1145" t="s">
        <v>6252</v>
      </c>
      <c r="B1145" t="s">
        <v>6253</v>
      </c>
      <c r="C1145" t="s">
        <v>107</v>
      </c>
      <c r="D1145" t="s">
        <v>108</v>
      </c>
      <c r="F1145" t="s">
        <v>6254</v>
      </c>
      <c r="G1145" t="s">
        <v>247</v>
      </c>
      <c r="I1145" t="s">
        <v>6255</v>
      </c>
      <c r="J1145" t="s">
        <v>1066</v>
      </c>
      <c r="K1145" t="s">
        <v>113</v>
      </c>
      <c r="L1145" t="s">
        <v>6256</v>
      </c>
      <c r="M1145" t="s">
        <v>218</v>
      </c>
      <c r="P1145" t="s">
        <v>113</v>
      </c>
      <c r="Q1145" t="s">
        <v>116</v>
      </c>
      <c r="S1145" t="s">
        <v>117</v>
      </c>
      <c r="T1145" t="s">
        <v>113</v>
      </c>
      <c r="AD1145" t="s">
        <v>113</v>
      </c>
      <c r="AG1145" t="s">
        <v>119</v>
      </c>
      <c r="AI1145" t="s">
        <v>119</v>
      </c>
      <c r="AJ1145" t="s">
        <v>119</v>
      </c>
      <c r="BK1145" t="s">
        <v>5039</v>
      </c>
      <c r="CN1145" t="s">
        <v>113</v>
      </c>
      <c r="CO1145" t="s">
        <v>113</v>
      </c>
      <c r="CP1145" t="s">
        <v>113</v>
      </c>
      <c r="CQ1145" t="s">
        <v>113</v>
      </c>
      <c r="CR1145" t="s">
        <v>113</v>
      </c>
      <c r="CS1145" t="s">
        <v>113</v>
      </c>
      <c r="CT1145" t="s">
        <v>113</v>
      </c>
      <c r="CU1145" t="s">
        <v>113</v>
      </c>
      <c r="CV1145" t="s">
        <v>113</v>
      </c>
      <c r="CW1145" t="s">
        <v>113</v>
      </c>
      <c r="CX1145" t="s">
        <v>113</v>
      </c>
      <c r="CY1145" t="s">
        <v>119</v>
      </c>
      <c r="CZ1145" t="s">
        <v>258</v>
      </c>
    </row>
    <row r="1146" spans="1:104" x14ac:dyDescent="0.3">
      <c r="A1146" t="s">
        <v>6257</v>
      </c>
      <c r="B1146" t="s">
        <v>6258</v>
      </c>
      <c r="C1146" t="s">
        <v>213</v>
      </c>
      <c r="D1146" t="s">
        <v>108</v>
      </c>
      <c r="E1146" t="s">
        <v>6259</v>
      </c>
      <c r="G1146" t="s">
        <v>247</v>
      </c>
      <c r="I1146" t="s">
        <v>6260</v>
      </c>
      <c r="J1146" t="s">
        <v>1106</v>
      </c>
      <c r="K1146" t="s">
        <v>113</v>
      </c>
      <c r="L1146" t="s">
        <v>802</v>
      </c>
      <c r="M1146" t="s">
        <v>218</v>
      </c>
      <c r="P1146" t="s">
        <v>113</v>
      </c>
      <c r="Q1146" t="s">
        <v>116</v>
      </c>
      <c r="S1146" t="s">
        <v>117</v>
      </c>
      <c r="T1146" t="s">
        <v>113</v>
      </c>
      <c r="U1146" t="s">
        <v>113</v>
      </c>
      <c r="AD1146" t="s">
        <v>113</v>
      </c>
      <c r="AG1146" t="s">
        <v>119</v>
      </c>
      <c r="AI1146" t="s">
        <v>119</v>
      </c>
      <c r="AJ1146" t="s">
        <v>119</v>
      </c>
      <c r="BK1146" t="s">
        <v>5985</v>
      </c>
      <c r="CN1146" t="s">
        <v>113</v>
      </c>
      <c r="CO1146" t="s">
        <v>113</v>
      </c>
      <c r="CP1146" t="s">
        <v>113</v>
      </c>
      <c r="CQ1146" t="s">
        <v>113</v>
      </c>
      <c r="CR1146" t="s">
        <v>113</v>
      </c>
      <c r="CS1146" t="s">
        <v>113</v>
      </c>
      <c r="CT1146" t="s">
        <v>113</v>
      </c>
      <c r="CU1146" t="s">
        <v>113</v>
      </c>
      <c r="CV1146" t="s">
        <v>113</v>
      </c>
      <c r="CW1146" t="s">
        <v>113</v>
      </c>
      <c r="CX1146" t="s">
        <v>113</v>
      </c>
      <c r="CY1146" t="s">
        <v>119</v>
      </c>
      <c r="CZ1146" t="s">
        <v>258</v>
      </c>
    </row>
    <row r="1147" spans="1:104" x14ac:dyDescent="0.3">
      <c r="A1147" t="s">
        <v>6261</v>
      </c>
      <c r="B1147" t="s">
        <v>6262</v>
      </c>
      <c r="C1147" t="s">
        <v>245</v>
      </c>
      <c r="D1147" t="s">
        <v>108</v>
      </c>
      <c r="F1147" t="s">
        <v>6263</v>
      </c>
      <c r="G1147" t="s">
        <v>247</v>
      </c>
      <c r="I1147" t="s">
        <v>6264</v>
      </c>
      <c r="J1147" t="s">
        <v>249</v>
      </c>
      <c r="K1147" t="s">
        <v>249</v>
      </c>
      <c r="M1147" t="s">
        <v>218</v>
      </c>
      <c r="N1147">
        <v>1</v>
      </c>
      <c r="O1147" t="s">
        <v>6265</v>
      </c>
      <c r="P1147">
        <v>46038</v>
      </c>
      <c r="Q1147" t="s">
        <v>140</v>
      </c>
      <c r="R1147">
        <v>46041</v>
      </c>
      <c r="S1147" t="s">
        <v>252</v>
      </c>
      <c r="T1147" t="s">
        <v>2744</v>
      </c>
      <c r="U1147" t="s">
        <v>249</v>
      </c>
      <c r="V1147" t="s">
        <v>143</v>
      </c>
      <c r="AB1147" t="s">
        <v>1322</v>
      </c>
      <c r="AC1147" t="s">
        <v>113</v>
      </c>
      <c r="AD1147" t="s">
        <v>376</v>
      </c>
      <c r="AE1147">
        <v>46044</v>
      </c>
      <c r="AF1147">
        <v>46044</v>
      </c>
      <c r="AG1147">
        <v>46044</v>
      </c>
      <c r="AH1147">
        <v>46045</v>
      </c>
      <c r="AI1147">
        <v>46045</v>
      </c>
      <c r="AJ1147">
        <v>46045</v>
      </c>
      <c r="AK1147">
        <v>46044</v>
      </c>
      <c r="AL1147">
        <v>46044</v>
      </c>
      <c r="AM1147">
        <v>46044</v>
      </c>
      <c r="AN1147">
        <v>46045</v>
      </c>
      <c r="AO1147">
        <v>46045</v>
      </c>
      <c r="AP1147">
        <v>46045</v>
      </c>
      <c r="AQ1147" t="s">
        <v>256</v>
      </c>
      <c r="AR1147">
        <v>46057</v>
      </c>
      <c r="AS1147">
        <v>46057</v>
      </c>
      <c r="AT1147">
        <v>46044</v>
      </c>
      <c r="AU1147">
        <v>46044</v>
      </c>
      <c r="AV1147">
        <v>46044</v>
      </c>
      <c r="AW1147">
        <v>46044</v>
      </c>
      <c r="AX1147">
        <v>46044</v>
      </c>
      <c r="AY1147">
        <v>46044</v>
      </c>
      <c r="AZ1147">
        <v>46050</v>
      </c>
      <c r="BA1147">
        <v>46050</v>
      </c>
      <c r="BB1147">
        <v>46050</v>
      </c>
      <c r="BC1147">
        <v>46048</v>
      </c>
      <c r="BD1147">
        <v>46048</v>
      </c>
      <c r="BE1147">
        <v>46048</v>
      </c>
      <c r="BF1147" t="s">
        <v>249</v>
      </c>
      <c r="BG1147">
        <v>46049</v>
      </c>
      <c r="BH1147">
        <v>46049</v>
      </c>
      <c r="BI1147">
        <v>46049</v>
      </c>
      <c r="BJ1147" t="s">
        <v>1322</v>
      </c>
      <c r="BL1147">
        <v>46046</v>
      </c>
      <c r="BM1147">
        <v>46046</v>
      </c>
      <c r="BN1147">
        <v>46046</v>
      </c>
      <c r="BO1147">
        <v>46047</v>
      </c>
      <c r="BP1147">
        <v>46047</v>
      </c>
      <c r="BQ1147">
        <v>46047</v>
      </c>
      <c r="BR1147">
        <v>46063</v>
      </c>
      <c r="BS1147">
        <v>46064</v>
      </c>
      <c r="BT1147">
        <v>46064</v>
      </c>
      <c r="BU1147">
        <v>46063</v>
      </c>
      <c r="BV1147">
        <v>46059</v>
      </c>
      <c r="BW1147">
        <v>46059</v>
      </c>
      <c r="BX1147" t="s">
        <v>1469</v>
      </c>
      <c r="BY1147">
        <v>46048</v>
      </c>
      <c r="BZ1147">
        <v>46048</v>
      </c>
      <c r="CI1147">
        <v>46059</v>
      </c>
      <c r="CJ1147">
        <v>46058</v>
      </c>
      <c r="CK1147">
        <v>46058</v>
      </c>
      <c r="CN1147" t="s">
        <v>113</v>
      </c>
      <c r="CO1147" t="s">
        <v>113</v>
      </c>
      <c r="CP1147" t="s">
        <v>113</v>
      </c>
      <c r="CQ1147" t="s">
        <v>113</v>
      </c>
      <c r="CR1147" t="s">
        <v>113</v>
      </c>
      <c r="CS1147" t="s">
        <v>113</v>
      </c>
      <c r="CT1147" t="s">
        <v>113</v>
      </c>
      <c r="CU1147" t="s">
        <v>113</v>
      </c>
      <c r="CV1147" t="s">
        <v>113</v>
      </c>
      <c r="CW1147" t="s">
        <v>113</v>
      </c>
      <c r="CX1147" t="s">
        <v>113</v>
      </c>
      <c r="CY1147" t="s">
        <v>119</v>
      </c>
      <c r="CZ1147" t="s">
        <v>258</v>
      </c>
    </row>
    <row r="1148" spans="1:104" x14ac:dyDescent="0.3">
      <c r="A1148" t="s">
        <v>6266</v>
      </c>
      <c r="B1148" t="s">
        <v>6267</v>
      </c>
      <c r="C1148" t="s">
        <v>245</v>
      </c>
      <c r="D1148" t="s">
        <v>108</v>
      </c>
      <c r="F1148" t="s">
        <v>6268</v>
      </c>
      <c r="G1148" t="s">
        <v>247</v>
      </c>
      <c r="I1148" t="s">
        <v>6269</v>
      </c>
      <c r="J1148" t="s">
        <v>249</v>
      </c>
      <c r="K1148" t="s">
        <v>249</v>
      </c>
      <c r="M1148" t="s">
        <v>218</v>
      </c>
      <c r="P1148">
        <v>46183</v>
      </c>
      <c r="Q1148" t="s">
        <v>140</v>
      </c>
      <c r="R1148">
        <v>46184</v>
      </c>
      <c r="S1148" t="s">
        <v>141</v>
      </c>
      <c r="T1148" t="s">
        <v>142</v>
      </c>
      <c r="U1148" t="s">
        <v>249</v>
      </c>
      <c r="V1148" t="s">
        <v>143</v>
      </c>
      <c r="W1148" t="s">
        <v>148</v>
      </c>
      <c r="X1148" t="s">
        <v>148</v>
      </c>
      <c r="Y1148" t="s">
        <v>148</v>
      </c>
      <c r="Z1148" t="s">
        <v>148</v>
      </c>
      <c r="AA1148" t="s">
        <v>148</v>
      </c>
      <c r="AB1148" t="s">
        <v>375</v>
      </c>
      <c r="AC1148" t="s">
        <v>113</v>
      </c>
      <c r="AD1148" t="s">
        <v>376</v>
      </c>
      <c r="AE1148">
        <v>46195</v>
      </c>
      <c r="AF1148">
        <v>46196</v>
      </c>
      <c r="AG1148">
        <v>46196</v>
      </c>
      <c r="AH1148">
        <v>46196</v>
      </c>
      <c r="AI1148">
        <v>46197</v>
      </c>
      <c r="AJ1148">
        <v>46197</v>
      </c>
      <c r="AK1148">
        <v>46195</v>
      </c>
      <c r="AL1148">
        <v>46196</v>
      </c>
      <c r="AM1148">
        <v>46196</v>
      </c>
      <c r="AN1148">
        <v>46196</v>
      </c>
      <c r="AO1148">
        <v>46197</v>
      </c>
      <c r="AP1148">
        <v>46197</v>
      </c>
      <c r="AQ1148" t="s">
        <v>377</v>
      </c>
      <c r="AR1148">
        <v>46202</v>
      </c>
      <c r="AS1148">
        <v>46202</v>
      </c>
      <c r="AT1148">
        <v>46190</v>
      </c>
      <c r="AU1148">
        <v>46190</v>
      </c>
      <c r="AV1148">
        <v>46190</v>
      </c>
      <c r="AW1148">
        <v>46190</v>
      </c>
      <c r="AX1148">
        <v>46190</v>
      </c>
      <c r="AY1148">
        <v>46190</v>
      </c>
      <c r="AZ1148">
        <v>46195</v>
      </c>
      <c r="BA1148">
        <v>46195</v>
      </c>
      <c r="BB1148">
        <v>46195</v>
      </c>
      <c r="BC1148">
        <v>46191</v>
      </c>
      <c r="BD1148">
        <v>46192</v>
      </c>
      <c r="BE1148">
        <v>46192</v>
      </c>
      <c r="BF1148" t="s">
        <v>249</v>
      </c>
      <c r="BG1148">
        <v>46196</v>
      </c>
      <c r="BH1148">
        <v>46196</v>
      </c>
      <c r="BI1148">
        <v>46196</v>
      </c>
      <c r="BJ1148" t="s">
        <v>249</v>
      </c>
      <c r="BK1148" t="s">
        <v>249</v>
      </c>
      <c r="BL1148">
        <v>46198</v>
      </c>
      <c r="BM1148">
        <v>46203</v>
      </c>
      <c r="BN1148">
        <v>46203</v>
      </c>
      <c r="BO1148">
        <v>46200</v>
      </c>
      <c r="BP1148">
        <v>46203</v>
      </c>
      <c r="BQ1148">
        <v>46203</v>
      </c>
      <c r="BR1148">
        <v>46203</v>
      </c>
      <c r="BS1148">
        <v>46203</v>
      </c>
      <c r="BT1148">
        <v>46203</v>
      </c>
      <c r="BU1148">
        <v>46203</v>
      </c>
      <c r="BV1148">
        <v>46203</v>
      </c>
      <c r="BW1148">
        <v>46203</v>
      </c>
      <c r="BX1148" t="s">
        <v>6270</v>
      </c>
      <c r="BY1148">
        <v>46196</v>
      </c>
      <c r="CI1148">
        <v>46206</v>
      </c>
      <c r="CJ1148">
        <v>46206</v>
      </c>
      <c r="CN1148" t="s">
        <v>113</v>
      </c>
      <c r="CO1148" t="s">
        <v>113</v>
      </c>
      <c r="CP1148" t="s">
        <v>113</v>
      </c>
      <c r="CQ1148" t="s">
        <v>113</v>
      </c>
      <c r="CR1148" t="s">
        <v>113</v>
      </c>
      <c r="CS1148" t="s">
        <v>113</v>
      </c>
      <c r="CT1148" t="s">
        <v>113</v>
      </c>
      <c r="CU1148" t="s">
        <v>113</v>
      </c>
      <c r="CV1148" t="s">
        <v>113</v>
      </c>
      <c r="CW1148" t="s">
        <v>113</v>
      </c>
      <c r="CX1148" t="s">
        <v>113</v>
      </c>
      <c r="CY1148" t="s">
        <v>119</v>
      </c>
      <c r="CZ1148" t="s">
        <v>258</v>
      </c>
    </row>
    <row r="1149" spans="1:104" x14ac:dyDescent="0.3">
      <c r="A1149" t="s">
        <v>6271</v>
      </c>
      <c r="B1149" t="s">
        <v>6272</v>
      </c>
      <c r="C1149" t="s">
        <v>107</v>
      </c>
      <c r="D1149" t="s">
        <v>108</v>
      </c>
      <c r="F1149" t="s">
        <v>6273</v>
      </c>
      <c r="G1149" t="s">
        <v>247</v>
      </c>
      <c r="I1149" t="s">
        <v>6100</v>
      </c>
      <c r="J1149" t="s">
        <v>1066</v>
      </c>
      <c r="K1149" t="s">
        <v>113</v>
      </c>
      <c r="L1149" t="s">
        <v>6274</v>
      </c>
      <c r="M1149" t="s">
        <v>218</v>
      </c>
      <c r="P1149" t="s">
        <v>113</v>
      </c>
      <c r="Q1149" t="s">
        <v>116</v>
      </c>
      <c r="S1149" t="s">
        <v>117</v>
      </c>
      <c r="T1149" t="s">
        <v>113</v>
      </c>
      <c r="AD1149" t="s">
        <v>113</v>
      </c>
      <c r="AG1149" t="s">
        <v>119</v>
      </c>
      <c r="AI1149" t="s">
        <v>119</v>
      </c>
      <c r="AJ1149" t="s">
        <v>119</v>
      </c>
      <c r="BK1149">
        <v>20</v>
      </c>
      <c r="CN1149" t="s">
        <v>113</v>
      </c>
      <c r="CO1149" t="s">
        <v>113</v>
      </c>
      <c r="CP1149" t="s">
        <v>113</v>
      </c>
      <c r="CQ1149" t="s">
        <v>113</v>
      </c>
      <c r="CR1149" t="s">
        <v>113</v>
      </c>
      <c r="CS1149" t="s">
        <v>113</v>
      </c>
      <c r="CT1149" t="s">
        <v>113</v>
      </c>
      <c r="CU1149" t="s">
        <v>113</v>
      </c>
      <c r="CV1149" t="s">
        <v>113</v>
      </c>
      <c r="CW1149" t="s">
        <v>113</v>
      </c>
      <c r="CX1149" t="s">
        <v>113</v>
      </c>
      <c r="CY1149" t="s">
        <v>119</v>
      </c>
      <c r="CZ1149" t="s">
        <v>258</v>
      </c>
    </row>
    <row r="1150" spans="1:104" x14ac:dyDescent="0.3">
      <c r="A1150" t="s">
        <v>6275</v>
      </c>
      <c r="B1150" t="s">
        <v>6276</v>
      </c>
      <c r="C1150" t="s">
        <v>107</v>
      </c>
      <c r="D1150" t="s">
        <v>108</v>
      </c>
      <c r="F1150" t="s">
        <v>6277</v>
      </c>
      <c r="G1150" t="s">
        <v>247</v>
      </c>
      <c r="I1150" t="s">
        <v>6278</v>
      </c>
      <c r="J1150" t="s">
        <v>1066</v>
      </c>
      <c r="K1150" t="s">
        <v>113</v>
      </c>
      <c r="L1150" t="s">
        <v>6279</v>
      </c>
      <c r="M1150" t="s">
        <v>218</v>
      </c>
      <c r="P1150" t="s">
        <v>113</v>
      </c>
      <c r="Q1150" t="s">
        <v>116</v>
      </c>
      <c r="S1150" t="s">
        <v>117</v>
      </c>
      <c r="T1150" t="s">
        <v>113</v>
      </c>
      <c r="AD1150" t="s">
        <v>113</v>
      </c>
      <c r="AG1150" t="s">
        <v>119</v>
      </c>
      <c r="AI1150" t="s">
        <v>119</v>
      </c>
      <c r="AJ1150" t="s">
        <v>119</v>
      </c>
      <c r="BK1150">
        <v>15</v>
      </c>
      <c r="CN1150" t="s">
        <v>113</v>
      </c>
      <c r="CO1150" t="s">
        <v>113</v>
      </c>
      <c r="CP1150" t="s">
        <v>113</v>
      </c>
      <c r="CQ1150" t="s">
        <v>113</v>
      </c>
      <c r="CR1150" t="s">
        <v>113</v>
      </c>
      <c r="CS1150" t="s">
        <v>113</v>
      </c>
      <c r="CT1150" t="s">
        <v>113</v>
      </c>
      <c r="CU1150" t="s">
        <v>113</v>
      </c>
      <c r="CV1150" t="s">
        <v>113</v>
      </c>
      <c r="CW1150" t="s">
        <v>113</v>
      </c>
      <c r="CX1150" t="s">
        <v>113</v>
      </c>
      <c r="CY1150" t="s">
        <v>119</v>
      </c>
      <c r="CZ1150" t="s">
        <v>258</v>
      </c>
    </row>
    <row r="1151" spans="1:104" x14ac:dyDescent="0.3">
      <c r="A1151" t="s">
        <v>6280</v>
      </c>
      <c r="B1151" t="s">
        <v>6281</v>
      </c>
      <c r="C1151" t="s">
        <v>107</v>
      </c>
      <c r="D1151" t="s">
        <v>108</v>
      </c>
      <c r="F1151" t="s">
        <v>6282</v>
      </c>
      <c r="G1151" t="s">
        <v>247</v>
      </c>
      <c r="I1151" t="s">
        <v>6283</v>
      </c>
      <c r="J1151" t="s">
        <v>1066</v>
      </c>
      <c r="K1151" t="s">
        <v>113</v>
      </c>
      <c r="L1151" t="s">
        <v>6284</v>
      </c>
      <c r="M1151" t="s">
        <v>218</v>
      </c>
      <c r="P1151" t="s">
        <v>113</v>
      </c>
      <c r="Q1151" t="s">
        <v>116</v>
      </c>
      <c r="S1151" t="s">
        <v>117</v>
      </c>
      <c r="T1151" t="s">
        <v>113</v>
      </c>
      <c r="AD1151" t="s">
        <v>113</v>
      </c>
      <c r="AG1151" t="s">
        <v>119</v>
      </c>
      <c r="AI1151" t="s">
        <v>119</v>
      </c>
      <c r="AJ1151" t="s">
        <v>119</v>
      </c>
      <c r="BK1151">
        <v>30</v>
      </c>
      <c r="CN1151" t="s">
        <v>113</v>
      </c>
      <c r="CO1151" t="s">
        <v>113</v>
      </c>
      <c r="CP1151" t="s">
        <v>113</v>
      </c>
      <c r="CQ1151" t="s">
        <v>113</v>
      </c>
      <c r="CR1151" t="s">
        <v>113</v>
      </c>
      <c r="CS1151" t="s">
        <v>113</v>
      </c>
      <c r="CT1151" t="s">
        <v>113</v>
      </c>
      <c r="CU1151" t="s">
        <v>113</v>
      </c>
      <c r="CV1151" t="s">
        <v>113</v>
      </c>
      <c r="CW1151" t="s">
        <v>113</v>
      </c>
      <c r="CX1151" t="s">
        <v>113</v>
      </c>
      <c r="CY1151" t="s">
        <v>119</v>
      </c>
      <c r="CZ1151" t="s">
        <v>258</v>
      </c>
    </row>
    <row r="1152" spans="1:104" x14ac:dyDescent="0.3">
      <c r="A1152" t="s">
        <v>6285</v>
      </c>
      <c r="B1152" t="s">
        <v>6286</v>
      </c>
      <c r="C1152" t="s">
        <v>107</v>
      </c>
      <c r="D1152" t="s">
        <v>108</v>
      </c>
      <c r="F1152" t="s">
        <v>6287</v>
      </c>
      <c r="G1152" t="s">
        <v>247</v>
      </c>
      <c r="I1152" t="s">
        <v>6288</v>
      </c>
      <c r="J1152" t="s">
        <v>1066</v>
      </c>
      <c r="K1152" t="s">
        <v>113</v>
      </c>
      <c r="L1152" t="s">
        <v>6289</v>
      </c>
      <c r="M1152" t="s">
        <v>218</v>
      </c>
      <c r="P1152" t="s">
        <v>113</v>
      </c>
      <c r="Q1152" t="s">
        <v>116</v>
      </c>
      <c r="S1152" t="s">
        <v>117</v>
      </c>
      <c r="T1152" t="s">
        <v>113</v>
      </c>
      <c r="AD1152" t="s">
        <v>113</v>
      </c>
      <c r="AG1152" t="s">
        <v>119</v>
      </c>
      <c r="AI1152" t="s">
        <v>119</v>
      </c>
      <c r="AJ1152" t="s">
        <v>119</v>
      </c>
      <c r="BK1152">
        <v>15</v>
      </c>
      <c r="CN1152" t="s">
        <v>113</v>
      </c>
      <c r="CO1152" t="s">
        <v>113</v>
      </c>
      <c r="CP1152" t="s">
        <v>113</v>
      </c>
      <c r="CQ1152" t="s">
        <v>113</v>
      </c>
      <c r="CR1152" t="s">
        <v>113</v>
      </c>
      <c r="CS1152" t="s">
        <v>113</v>
      </c>
      <c r="CT1152" t="s">
        <v>113</v>
      </c>
      <c r="CU1152" t="s">
        <v>113</v>
      </c>
      <c r="CV1152" t="s">
        <v>113</v>
      </c>
      <c r="CW1152" t="s">
        <v>113</v>
      </c>
      <c r="CX1152" t="s">
        <v>113</v>
      </c>
      <c r="CY1152" t="s">
        <v>119</v>
      </c>
      <c r="CZ1152" t="s">
        <v>258</v>
      </c>
    </row>
    <row r="1153" spans="1:104" x14ac:dyDescent="0.3">
      <c r="A1153" t="s">
        <v>6290</v>
      </c>
      <c r="B1153" t="s">
        <v>6291</v>
      </c>
      <c r="C1153" t="s">
        <v>107</v>
      </c>
      <c r="D1153" t="s">
        <v>108</v>
      </c>
      <c r="F1153" t="s">
        <v>6292</v>
      </c>
      <c r="G1153" t="s">
        <v>247</v>
      </c>
      <c r="I1153" t="s">
        <v>2321</v>
      </c>
      <c r="J1153" t="s">
        <v>1066</v>
      </c>
      <c r="K1153" t="s">
        <v>113</v>
      </c>
      <c r="L1153" t="s">
        <v>6289</v>
      </c>
      <c r="M1153" t="s">
        <v>218</v>
      </c>
      <c r="P1153" t="s">
        <v>113</v>
      </c>
      <c r="Q1153" t="s">
        <v>116</v>
      </c>
      <c r="S1153" t="s">
        <v>117</v>
      </c>
      <c r="T1153" t="s">
        <v>113</v>
      </c>
      <c r="AD1153" t="s">
        <v>113</v>
      </c>
      <c r="AG1153" t="s">
        <v>119</v>
      </c>
      <c r="AI1153" t="s">
        <v>119</v>
      </c>
      <c r="AJ1153" t="s">
        <v>119</v>
      </c>
      <c r="BK1153">
        <v>20</v>
      </c>
      <c r="CN1153" t="s">
        <v>113</v>
      </c>
      <c r="CO1153" t="s">
        <v>113</v>
      </c>
      <c r="CP1153" t="s">
        <v>113</v>
      </c>
      <c r="CQ1153" t="s">
        <v>113</v>
      </c>
      <c r="CR1153" t="s">
        <v>113</v>
      </c>
      <c r="CS1153" t="s">
        <v>113</v>
      </c>
      <c r="CT1153" t="s">
        <v>113</v>
      </c>
      <c r="CU1153" t="s">
        <v>113</v>
      </c>
      <c r="CV1153" t="s">
        <v>113</v>
      </c>
      <c r="CW1153" t="s">
        <v>113</v>
      </c>
      <c r="CX1153" t="s">
        <v>113</v>
      </c>
      <c r="CY1153" t="s">
        <v>119</v>
      </c>
      <c r="CZ1153" t="s">
        <v>258</v>
      </c>
    </row>
    <row r="1154" spans="1:104" x14ac:dyDescent="0.3">
      <c r="A1154" t="s">
        <v>6293</v>
      </c>
      <c r="B1154" t="s">
        <v>6294</v>
      </c>
      <c r="C1154" t="s">
        <v>107</v>
      </c>
      <c r="D1154" t="s">
        <v>108</v>
      </c>
      <c r="F1154" t="s">
        <v>6295</v>
      </c>
      <c r="G1154" t="s">
        <v>1053</v>
      </c>
      <c r="I1154" t="s">
        <v>6296</v>
      </c>
      <c r="J1154" t="s">
        <v>6297</v>
      </c>
      <c r="K1154" t="s">
        <v>113</v>
      </c>
      <c r="L1154" t="s">
        <v>6298</v>
      </c>
      <c r="M1154" t="s">
        <v>218</v>
      </c>
      <c r="P1154" t="s">
        <v>113</v>
      </c>
      <c r="Q1154" t="s">
        <v>116</v>
      </c>
      <c r="S1154" t="s">
        <v>117</v>
      </c>
      <c r="T1154" t="s">
        <v>113</v>
      </c>
      <c r="AD1154" t="s">
        <v>113</v>
      </c>
      <c r="AG1154" t="s">
        <v>119</v>
      </c>
      <c r="AI1154" t="s">
        <v>119</v>
      </c>
      <c r="AJ1154" t="s">
        <v>119</v>
      </c>
      <c r="BK1154">
        <v>5</v>
      </c>
      <c r="CN1154" t="s">
        <v>113</v>
      </c>
      <c r="CO1154" t="s">
        <v>113</v>
      </c>
      <c r="CP1154" t="s">
        <v>113</v>
      </c>
      <c r="CQ1154" t="s">
        <v>113</v>
      </c>
      <c r="CR1154" t="s">
        <v>113</v>
      </c>
      <c r="CS1154" t="s">
        <v>113</v>
      </c>
      <c r="CT1154" t="s">
        <v>113</v>
      </c>
      <c r="CU1154" t="s">
        <v>113</v>
      </c>
      <c r="CV1154" t="s">
        <v>113</v>
      </c>
      <c r="CW1154" t="s">
        <v>113</v>
      </c>
      <c r="CX1154" t="s">
        <v>113</v>
      </c>
      <c r="CY1154" t="s">
        <v>119</v>
      </c>
      <c r="CZ1154" t="s">
        <v>258</v>
      </c>
    </row>
    <row r="1155" spans="1:104" x14ac:dyDescent="0.3">
      <c r="A1155" t="s">
        <v>6299</v>
      </c>
      <c r="B1155" t="s">
        <v>6300</v>
      </c>
      <c r="C1155" t="s">
        <v>124</v>
      </c>
      <c r="D1155" t="s">
        <v>108</v>
      </c>
      <c r="F1155" t="s">
        <v>6301</v>
      </c>
      <c r="G1155" t="s">
        <v>1053</v>
      </c>
      <c r="I1155" t="s">
        <v>6302</v>
      </c>
      <c r="J1155" t="s">
        <v>6297</v>
      </c>
      <c r="K1155" t="s">
        <v>113</v>
      </c>
      <c r="L1155" t="s">
        <v>6298</v>
      </c>
      <c r="M1155" t="s">
        <v>218</v>
      </c>
      <c r="P1155" t="s">
        <v>113</v>
      </c>
      <c r="Q1155" t="s">
        <v>116</v>
      </c>
      <c r="S1155" t="s">
        <v>117</v>
      </c>
      <c r="T1155" t="s">
        <v>113</v>
      </c>
      <c r="AD1155" t="s">
        <v>113</v>
      </c>
      <c r="AG1155" t="s">
        <v>119</v>
      </c>
      <c r="AI1155" t="s">
        <v>119</v>
      </c>
      <c r="AJ1155" t="s">
        <v>119</v>
      </c>
      <c r="BK1155">
        <v>5</v>
      </c>
      <c r="CN1155" t="s">
        <v>113</v>
      </c>
      <c r="CO1155" t="s">
        <v>113</v>
      </c>
      <c r="CP1155" t="s">
        <v>113</v>
      </c>
      <c r="CQ1155" t="s">
        <v>113</v>
      </c>
      <c r="CR1155" t="s">
        <v>113</v>
      </c>
      <c r="CS1155" t="s">
        <v>113</v>
      </c>
      <c r="CT1155" t="s">
        <v>113</v>
      </c>
      <c r="CU1155" t="s">
        <v>113</v>
      </c>
      <c r="CV1155" t="s">
        <v>113</v>
      </c>
      <c r="CW1155" t="s">
        <v>113</v>
      </c>
      <c r="CX1155" t="s">
        <v>113</v>
      </c>
      <c r="CY1155" t="s">
        <v>119</v>
      </c>
      <c r="CZ1155" t="s">
        <v>258</v>
      </c>
    </row>
    <row r="1156" spans="1:104" x14ac:dyDescent="0.3">
      <c r="A1156" t="s">
        <v>6303</v>
      </c>
      <c r="B1156" t="s">
        <v>6304</v>
      </c>
      <c r="C1156" t="s">
        <v>107</v>
      </c>
      <c r="D1156" t="s">
        <v>108</v>
      </c>
      <c r="F1156" t="s">
        <v>6305</v>
      </c>
      <c r="G1156" t="s">
        <v>1053</v>
      </c>
      <c r="I1156" t="s">
        <v>6306</v>
      </c>
      <c r="J1156" t="s">
        <v>6297</v>
      </c>
      <c r="K1156" t="s">
        <v>113</v>
      </c>
      <c r="L1156" t="s">
        <v>6298</v>
      </c>
      <c r="M1156" t="s">
        <v>218</v>
      </c>
      <c r="P1156" t="s">
        <v>113</v>
      </c>
      <c r="Q1156" t="s">
        <v>116</v>
      </c>
      <c r="S1156" t="s">
        <v>117</v>
      </c>
      <c r="T1156" t="s">
        <v>113</v>
      </c>
      <c r="AD1156" t="s">
        <v>113</v>
      </c>
      <c r="AG1156" t="s">
        <v>119</v>
      </c>
      <c r="AI1156" t="s">
        <v>119</v>
      </c>
      <c r="AJ1156" t="s">
        <v>119</v>
      </c>
      <c r="BK1156">
        <v>8</v>
      </c>
      <c r="CN1156" t="s">
        <v>113</v>
      </c>
      <c r="CO1156" t="s">
        <v>113</v>
      </c>
      <c r="CP1156" t="s">
        <v>113</v>
      </c>
      <c r="CQ1156" t="s">
        <v>113</v>
      </c>
      <c r="CR1156" t="s">
        <v>113</v>
      </c>
      <c r="CS1156" t="s">
        <v>113</v>
      </c>
      <c r="CT1156" t="s">
        <v>113</v>
      </c>
      <c r="CU1156" t="s">
        <v>113</v>
      </c>
      <c r="CV1156" t="s">
        <v>113</v>
      </c>
      <c r="CW1156" t="s">
        <v>113</v>
      </c>
      <c r="CX1156" t="s">
        <v>113</v>
      </c>
      <c r="CY1156" t="s">
        <v>119</v>
      </c>
      <c r="CZ1156" t="s">
        <v>258</v>
      </c>
    </row>
    <row r="1157" spans="1:104" x14ac:dyDescent="0.3">
      <c r="A1157" t="s">
        <v>6307</v>
      </c>
      <c r="B1157" t="s">
        <v>6308</v>
      </c>
      <c r="C1157" t="s">
        <v>124</v>
      </c>
      <c r="D1157" t="s">
        <v>108</v>
      </c>
      <c r="F1157" t="s">
        <v>6309</v>
      </c>
      <c r="G1157" t="s">
        <v>1053</v>
      </c>
      <c r="I1157" t="s">
        <v>6310</v>
      </c>
      <c r="J1157" t="s">
        <v>6297</v>
      </c>
      <c r="K1157" t="s">
        <v>113</v>
      </c>
      <c r="L1157" t="s">
        <v>6298</v>
      </c>
      <c r="M1157" t="s">
        <v>218</v>
      </c>
      <c r="P1157" t="s">
        <v>113</v>
      </c>
      <c r="Q1157" t="s">
        <v>116</v>
      </c>
      <c r="S1157" t="s">
        <v>117</v>
      </c>
      <c r="T1157" t="s">
        <v>118</v>
      </c>
      <c r="AD1157" t="s">
        <v>113</v>
      </c>
      <c r="AG1157" t="s">
        <v>119</v>
      </c>
      <c r="AI1157" t="s">
        <v>119</v>
      </c>
      <c r="AJ1157" t="s">
        <v>119</v>
      </c>
      <c r="CN1157" t="s">
        <v>113</v>
      </c>
      <c r="CO1157" t="s">
        <v>113</v>
      </c>
      <c r="CP1157" t="s">
        <v>113</v>
      </c>
      <c r="CQ1157" t="s">
        <v>113</v>
      </c>
      <c r="CR1157" t="s">
        <v>113</v>
      </c>
      <c r="CS1157" t="s">
        <v>113</v>
      </c>
      <c r="CT1157" t="s">
        <v>113</v>
      </c>
      <c r="CU1157" t="s">
        <v>113</v>
      </c>
      <c r="CV1157" t="s">
        <v>113</v>
      </c>
      <c r="CW1157" t="s">
        <v>113</v>
      </c>
      <c r="CX1157" t="s">
        <v>113</v>
      </c>
      <c r="CY1157" t="s">
        <v>119</v>
      </c>
      <c r="CZ1157" t="s">
        <v>258</v>
      </c>
    </row>
    <row r="1158" spans="1:104" x14ac:dyDescent="0.3">
      <c r="A1158" t="s">
        <v>6311</v>
      </c>
      <c r="B1158" t="s">
        <v>6312</v>
      </c>
      <c r="C1158" t="s">
        <v>107</v>
      </c>
      <c r="D1158" t="s">
        <v>108</v>
      </c>
      <c r="F1158" t="s">
        <v>6313</v>
      </c>
      <c r="G1158" t="s">
        <v>247</v>
      </c>
      <c r="I1158" t="s">
        <v>6314</v>
      </c>
      <c r="J1158" t="s">
        <v>1066</v>
      </c>
      <c r="K1158" t="s">
        <v>113</v>
      </c>
      <c r="L1158" t="s">
        <v>6315</v>
      </c>
      <c r="M1158" t="s">
        <v>218</v>
      </c>
      <c r="P1158" t="s">
        <v>113</v>
      </c>
      <c r="Q1158" t="s">
        <v>116</v>
      </c>
      <c r="S1158" t="s">
        <v>117</v>
      </c>
      <c r="T1158" t="s">
        <v>113</v>
      </c>
      <c r="AD1158" t="s">
        <v>113</v>
      </c>
      <c r="AG1158" t="s">
        <v>119</v>
      </c>
      <c r="AI1158" t="s">
        <v>119</v>
      </c>
      <c r="AJ1158" t="s">
        <v>119</v>
      </c>
      <c r="BK1158" t="s">
        <v>2333</v>
      </c>
      <c r="CN1158" t="s">
        <v>113</v>
      </c>
      <c r="CO1158" t="s">
        <v>113</v>
      </c>
      <c r="CP1158" t="s">
        <v>113</v>
      </c>
      <c r="CQ1158" t="s">
        <v>113</v>
      </c>
      <c r="CR1158" t="s">
        <v>113</v>
      </c>
      <c r="CS1158" t="s">
        <v>113</v>
      </c>
      <c r="CT1158" t="s">
        <v>113</v>
      </c>
      <c r="CU1158" t="s">
        <v>113</v>
      </c>
      <c r="CV1158" t="s">
        <v>113</v>
      </c>
      <c r="CW1158" t="s">
        <v>113</v>
      </c>
      <c r="CX1158" t="s">
        <v>113</v>
      </c>
      <c r="CY1158" t="s">
        <v>119</v>
      </c>
      <c r="CZ1158" t="s">
        <v>258</v>
      </c>
    </row>
    <row r="1159" spans="1:104" x14ac:dyDescent="0.3">
      <c r="A1159" t="s">
        <v>6316</v>
      </c>
      <c r="B1159" t="s">
        <v>6317</v>
      </c>
      <c r="C1159" t="s">
        <v>107</v>
      </c>
      <c r="D1159" t="s">
        <v>108</v>
      </c>
      <c r="F1159" t="s">
        <v>6318</v>
      </c>
      <c r="G1159" t="s">
        <v>247</v>
      </c>
      <c r="I1159" t="s">
        <v>6319</v>
      </c>
      <c r="J1159" t="s">
        <v>1066</v>
      </c>
      <c r="K1159" t="s">
        <v>113</v>
      </c>
      <c r="L1159" t="s">
        <v>6320</v>
      </c>
      <c r="M1159" t="s">
        <v>218</v>
      </c>
      <c r="P1159" t="s">
        <v>113</v>
      </c>
      <c r="Q1159" t="s">
        <v>116</v>
      </c>
      <c r="S1159" t="s">
        <v>117</v>
      </c>
      <c r="T1159" t="s">
        <v>113</v>
      </c>
      <c r="AD1159" t="s">
        <v>113</v>
      </c>
      <c r="AG1159" t="s">
        <v>119</v>
      </c>
      <c r="AI1159" t="s">
        <v>119</v>
      </c>
      <c r="AJ1159" t="s">
        <v>119</v>
      </c>
      <c r="BK1159" t="s">
        <v>5039</v>
      </c>
      <c r="CN1159" t="s">
        <v>113</v>
      </c>
      <c r="CO1159" t="s">
        <v>113</v>
      </c>
      <c r="CP1159" t="s">
        <v>113</v>
      </c>
      <c r="CQ1159" t="s">
        <v>113</v>
      </c>
      <c r="CR1159" t="s">
        <v>113</v>
      </c>
      <c r="CS1159" t="s">
        <v>113</v>
      </c>
      <c r="CT1159" t="s">
        <v>113</v>
      </c>
      <c r="CU1159" t="s">
        <v>113</v>
      </c>
      <c r="CV1159" t="s">
        <v>113</v>
      </c>
      <c r="CW1159" t="s">
        <v>113</v>
      </c>
      <c r="CX1159" t="s">
        <v>113</v>
      </c>
      <c r="CY1159" t="s">
        <v>119</v>
      </c>
      <c r="CZ1159" t="s">
        <v>258</v>
      </c>
    </row>
    <row r="1160" spans="1:104" x14ac:dyDescent="0.3">
      <c r="A1160" t="s">
        <v>6321</v>
      </c>
      <c r="B1160" t="s">
        <v>6322</v>
      </c>
      <c r="C1160" t="s">
        <v>107</v>
      </c>
      <c r="D1160" t="s">
        <v>108</v>
      </c>
      <c r="F1160" t="s">
        <v>6323</v>
      </c>
      <c r="G1160" t="s">
        <v>247</v>
      </c>
      <c r="I1160" t="s">
        <v>6324</v>
      </c>
      <c r="J1160" t="s">
        <v>1066</v>
      </c>
      <c r="K1160" t="s">
        <v>113</v>
      </c>
      <c r="L1160" t="s">
        <v>6320</v>
      </c>
      <c r="M1160" t="s">
        <v>218</v>
      </c>
      <c r="P1160" t="s">
        <v>113</v>
      </c>
      <c r="Q1160" t="s">
        <v>116</v>
      </c>
      <c r="S1160" t="s">
        <v>117</v>
      </c>
      <c r="T1160" t="s">
        <v>113</v>
      </c>
      <c r="AD1160" t="s">
        <v>113</v>
      </c>
      <c r="AG1160" t="s">
        <v>119</v>
      </c>
      <c r="AI1160" t="s">
        <v>119</v>
      </c>
      <c r="AJ1160" t="s">
        <v>119</v>
      </c>
      <c r="BK1160" t="s">
        <v>2333</v>
      </c>
      <c r="CN1160" t="s">
        <v>113</v>
      </c>
      <c r="CO1160" t="s">
        <v>113</v>
      </c>
      <c r="CP1160" t="s">
        <v>113</v>
      </c>
      <c r="CQ1160" t="s">
        <v>113</v>
      </c>
      <c r="CR1160" t="s">
        <v>113</v>
      </c>
      <c r="CS1160" t="s">
        <v>113</v>
      </c>
      <c r="CT1160" t="s">
        <v>113</v>
      </c>
      <c r="CU1160" t="s">
        <v>113</v>
      </c>
      <c r="CV1160" t="s">
        <v>113</v>
      </c>
      <c r="CW1160" t="s">
        <v>113</v>
      </c>
      <c r="CX1160" t="s">
        <v>113</v>
      </c>
      <c r="CY1160" t="s">
        <v>119</v>
      </c>
      <c r="CZ1160" t="s">
        <v>258</v>
      </c>
    </row>
    <row r="1161" spans="1:104" x14ac:dyDescent="0.3">
      <c r="A1161" t="s">
        <v>6325</v>
      </c>
      <c r="B1161" t="s">
        <v>6326</v>
      </c>
      <c r="C1161" t="s">
        <v>107</v>
      </c>
      <c r="D1161" t="s">
        <v>108</v>
      </c>
      <c r="F1161" t="s">
        <v>6327</v>
      </c>
      <c r="G1161" t="s">
        <v>247</v>
      </c>
      <c r="I1161" t="s">
        <v>6328</v>
      </c>
      <c r="J1161" t="s">
        <v>1066</v>
      </c>
      <c r="K1161" t="s">
        <v>113</v>
      </c>
      <c r="L1161" t="s">
        <v>6320</v>
      </c>
      <c r="M1161" t="s">
        <v>218</v>
      </c>
      <c r="P1161" t="s">
        <v>113</v>
      </c>
      <c r="Q1161" t="s">
        <v>116</v>
      </c>
      <c r="S1161" t="s">
        <v>117</v>
      </c>
      <c r="T1161" t="s">
        <v>113</v>
      </c>
      <c r="AD1161" t="s">
        <v>113</v>
      </c>
      <c r="AG1161" t="s">
        <v>119</v>
      </c>
      <c r="AI1161" t="s">
        <v>119</v>
      </c>
      <c r="AJ1161" t="s">
        <v>119</v>
      </c>
      <c r="BK1161" t="s">
        <v>5039</v>
      </c>
      <c r="CN1161" t="s">
        <v>113</v>
      </c>
      <c r="CO1161" t="s">
        <v>113</v>
      </c>
      <c r="CP1161" t="s">
        <v>113</v>
      </c>
      <c r="CQ1161" t="s">
        <v>113</v>
      </c>
      <c r="CR1161" t="s">
        <v>113</v>
      </c>
      <c r="CS1161" t="s">
        <v>113</v>
      </c>
      <c r="CT1161" t="s">
        <v>113</v>
      </c>
      <c r="CU1161" t="s">
        <v>113</v>
      </c>
      <c r="CV1161" t="s">
        <v>113</v>
      </c>
      <c r="CW1161" t="s">
        <v>113</v>
      </c>
      <c r="CX1161" t="s">
        <v>113</v>
      </c>
      <c r="CY1161" t="s">
        <v>119</v>
      </c>
      <c r="CZ1161" t="s">
        <v>258</v>
      </c>
    </row>
    <row r="1162" spans="1:104" x14ac:dyDescent="0.3">
      <c r="A1162" t="s">
        <v>6329</v>
      </c>
      <c r="B1162" t="s">
        <v>6330</v>
      </c>
      <c r="C1162" t="s">
        <v>797</v>
      </c>
      <c r="D1162" t="s">
        <v>108</v>
      </c>
      <c r="F1162" t="s">
        <v>6331</v>
      </c>
      <c r="G1162" t="s">
        <v>247</v>
      </c>
      <c r="I1162" t="s">
        <v>6332</v>
      </c>
      <c r="J1162" t="s">
        <v>1066</v>
      </c>
      <c r="K1162" t="s">
        <v>113</v>
      </c>
      <c r="L1162" t="s">
        <v>6320</v>
      </c>
      <c r="M1162" t="s">
        <v>218</v>
      </c>
      <c r="P1162" t="s">
        <v>113</v>
      </c>
      <c r="Q1162" t="s">
        <v>116</v>
      </c>
      <c r="S1162" t="s">
        <v>117</v>
      </c>
      <c r="T1162" t="s">
        <v>113</v>
      </c>
      <c r="AD1162" t="s">
        <v>113</v>
      </c>
      <c r="AG1162" t="s">
        <v>119</v>
      </c>
      <c r="AI1162" t="s">
        <v>119</v>
      </c>
      <c r="AJ1162" t="s">
        <v>119</v>
      </c>
      <c r="BK1162" t="s">
        <v>5039</v>
      </c>
      <c r="CN1162" t="s">
        <v>113</v>
      </c>
      <c r="CO1162" t="s">
        <v>113</v>
      </c>
      <c r="CP1162" t="s">
        <v>113</v>
      </c>
      <c r="CQ1162" t="s">
        <v>113</v>
      </c>
      <c r="CR1162" t="s">
        <v>113</v>
      </c>
      <c r="CS1162" t="s">
        <v>113</v>
      </c>
      <c r="CT1162" t="s">
        <v>113</v>
      </c>
      <c r="CU1162" t="s">
        <v>113</v>
      </c>
      <c r="CV1162" t="s">
        <v>113</v>
      </c>
      <c r="CW1162" t="s">
        <v>113</v>
      </c>
      <c r="CX1162" t="s">
        <v>113</v>
      </c>
      <c r="CY1162" t="s">
        <v>119</v>
      </c>
      <c r="CZ1162" t="s">
        <v>258</v>
      </c>
    </row>
    <row r="1163" spans="1:104" x14ac:dyDescent="0.3">
      <c r="A1163" t="s">
        <v>6333</v>
      </c>
      <c r="B1163" t="s">
        <v>6334</v>
      </c>
      <c r="C1163" t="s">
        <v>124</v>
      </c>
      <c r="D1163" t="s">
        <v>108</v>
      </c>
      <c r="F1163" t="s">
        <v>6335</v>
      </c>
      <c r="G1163" t="s">
        <v>247</v>
      </c>
      <c r="I1163" t="s">
        <v>6336</v>
      </c>
      <c r="J1163" t="s">
        <v>1066</v>
      </c>
      <c r="K1163" t="s">
        <v>113</v>
      </c>
      <c r="L1163" t="s">
        <v>6320</v>
      </c>
      <c r="M1163" t="s">
        <v>218</v>
      </c>
      <c r="P1163" t="s">
        <v>113</v>
      </c>
      <c r="Q1163" t="s">
        <v>116</v>
      </c>
      <c r="S1163" t="s">
        <v>117</v>
      </c>
      <c r="T1163" t="s">
        <v>113</v>
      </c>
      <c r="AD1163" t="s">
        <v>113</v>
      </c>
      <c r="AG1163" t="s">
        <v>119</v>
      </c>
      <c r="AI1163" t="s">
        <v>119</v>
      </c>
      <c r="AJ1163" t="s">
        <v>119</v>
      </c>
      <c r="BK1163" t="s">
        <v>2333</v>
      </c>
      <c r="CN1163" t="s">
        <v>113</v>
      </c>
      <c r="CO1163" t="s">
        <v>113</v>
      </c>
      <c r="CP1163" t="s">
        <v>113</v>
      </c>
      <c r="CQ1163" t="s">
        <v>113</v>
      </c>
      <c r="CR1163" t="s">
        <v>113</v>
      </c>
      <c r="CS1163" t="s">
        <v>113</v>
      </c>
      <c r="CT1163" t="s">
        <v>113</v>
      </c>
      <c r="CU1163" t="s">
        <v>113</v>
      </c>
      <c r="CV1163" t="s">
        <v>113</v>
      </c>
      <c r="CW1163" t="s">
        <v>113</v>
      </c>
      <c r="CX1163" t="s">
        <v>113</v>
      </c>
      <c r="CY1163" t="s">
        <v>119</v>
      </c>
      <c r="CZ1163" t="s">
        <v>258</v>
      </c>
    </row>
    <row r="1164" spans="1:104" x14ac:dyDescent="0.3">
      <c r="A1164" t="s">
        <v>6337</v>
      </c>
      <c r="B1164" t="s">
        <v>6338</v>
      </c>
      <c r="C1164" t="s">
        <v>107</v>
      </c>
      <c r="D1164" t="s">
        <v>108</v>
      </c>
      <c r="F1164" t="s">
        <v>6339</v>
      </c>
      <c r="G1164" t="s">
        <v>247</v>
      </c>
      <c r="I1164" t="s">
        <v>6340</v>
      </c>
      <c r="J1164" t="s">
        <v>1066</v>
      </c>
      <c r="K1164" t="s">
        <v>113</v>
      </c>
      <c r="L1164" t="s">
        <v>6320</v>
      </c>
      <c r="M1164" t="s">
        <v>218</v>
      </c>
      <c r="P1164" t="s">
        <v>113</v>
      </c>
      <c r="Q1164" t="s">
        <v>116</v>
      </c>
      <c r="S1164" t="s">
        <v>117</v>
      </c>
      <c r="T1164" t="s">
        <v>113</v>
      </c>
      <c r="AD1164" t="s">
        <v>113</v>
      </c>
      <c r="AG1164" t="s">
        <v>119</v>
      </c>
      <c r="AI1164" t="s">
        <v>119</v>
      </c>
      <c r="AJ1164" t="s">
        <v>119</v>
      </c>
      <c r="BK1164" t="s">
        <v>2333</v>
      </c>
      <c r="CN1164" t="s">
        <v>113</v>
      </c>
      <c r="CO1164" t="s">
        <v>113</v>
      </c>
      <c r="CP1164" t="s">
        <v>113</v>
      </c>
      <c r="CQ1164" t="s">
        <v>113</v>
      </c>
      <c r="CR1164" t="s">
        <v>113</v>
      </c>
      <c r="CS1164" t="s">
        <v>113</v>
      </c>
      <c r="CT1164" t="s">
        <v>113</v>
      </c>
      <c r="CU1164" t="s">
        <v>113</v>
      </c>
      <c r="CV1164" t="s">
        <v>113</v>
      </c>
      <c r="CW1164" t="s">
        <v>113</v>
      </c>
      <c r="CX1164" t="s">
        <v>113</v>
      </c>
      <c r="CY1164" t="s">
        <v>119</v>
      </c>
      <c r="CZ1164" t="s">
        <v>258</v>
      </c>
    </row>
    <row r="1165" spans="1:104" x14ac:dyDescent="0.3">
      <c r="A1165" t="s">
        <v>6341</v>
      </c>
      <c r="B1165" t="s">
        <v>6342</v>
      </c>
      <c r="D1165" t="s">
        <v>108</v>
      </c>
      <c r="F1165" t="s">
        <v>6343</v>
      </c>
      <c r="G1165" t="s">
        <v>247</v>
      </c>
      <c r="I1165" t="s">
        <v>6344</v>
      </c>
      <c r="J1165" t="s">
        <v>1066</v>
      </c>
      <c r="K1165" t="s">
        <v>113</v>
      </c>
      <c r="L1165" t="s">
        <v>6345</v>
      </c>
      <c r="M1165" t="s">
        <v>218</v>
      </c>
      <c r="P1165" t="s">
        <v>113</v>
      </c>
      <c r="Q1165" t="s">
        <v>116</v>
      </c>
      <c r="S1165" t="s">
        <v>117</v>
      </c>
      <c r="T1165" t="s">
        <v>113</v>
      </c>
      <c r="AD1165" t="s">
        <v>113</v>
      </c>
      <c r="AG1165" t="s">
        <v>119</v>
      </c>
      <c r="AI1165" t="s">
        <v>119</v>
      </c>
      <c r="AJ1165" t="s">
        <v>119</v>
      </c>
      <c r="CN1165" t="s">
        <v>113</v>
      </c>
      <c r="CO1165" t="s">
        <v>113</v>
      </c>
      <c r="CP1165" t="s">
        <v>113</v>
      </c>
      <c r="CQ1165" t="s">
        <v>113</v>
      </c>
      <c r="CR1165" t="s">
        <v>113</v>
      </c>
      <c r="CS1165" t="s">
        <v>113</v>
      </c>
      <c r="CT1165" t="s">
        <v>113</v>
      </c>
      <c r="CU1165" t="s">
        <v>113</v>
      </c>
      <c r="CV1165" t="s">
        <v>113</v>
      </c>
      <c r="CW1165" t="s">
        <v>113</v>
      </c>
      <c r="CX1165" t="s">
        <v>113</v>
      </c>
      <c r="CY1165" t="s">
        <v>119</v>
      </c>
      <c r="CZ1165" t="s">
        <v>258</v>
      </c>
    </row>
    <row r="1166" spans="1:104" x14ac:dyDescent="0.3">
      <c r="A1166" t="s">
        <v>6346</v>
      </c>
      <c r="B1166" t="s">
        <v>6347</v>
      </c>
      <c r="C1166" t="s">
        <v>124</v>
      </c>
      <c r="D1166" t="s">
        <v>108</v>
      </c>
      <c r="E1166" t="s">
        <v>386</v>
      </c>
      <c r="F1166" t="s">
        <v>6348</v>
      </c>
      <c r="G1166" t="s">
        <v>247</v>
      </c>
      <c r="I1166" t="s">
        <v>6349</v>
      </c>
      <c r="J1166" t="s">
        <v>371</v>
      </c>
      <c r="K1166" t="s">
        <v>137</v>
      </c>
      <c r="M1166" t="s">
        <v>218</v>
      </c>
      <c r="N1166">
        <v>2</v>
      </c>
      <c r="P1166">
        <v>46139</v>
      </c>
      <c r="Q1166" t="s">
        <v>140</v>
      </c>
      <c r="R1166">
        <v>46142</v>
      </c>
      <c r="S1166" t="s">
        <v>252</v>
      </c>
      <c r="T1166" t="s">
        <v>1422</v>
      </c>
      <c r="U1166" t="s">
        <v>112</v>
      </c>
      <c r="V1166" t="s">
        <v>143</v>
      </c>
      <c r="W1166" t="s">
        <v>144</v>
      </c>
      <c r="X1166" t="s">
        <v>144</v>
      </c>
      <c r="Y1166" t="s">
        <v>144</v>
      </c>
      <c r="Z1166" t="s">
        <v>144</v>
      </c>
      <c r="AA1166" t="s">
        <v>144</v>
      </c>
      <c r="AB1166" t="s">
        <v>145</v>
      </c>
      <c r="AC1166" t="s">
        <v>146</v>
      </c>
      <c r="AD1166" t="s">
        <v>147</v>
      </c>
      <c r="AE1166">
        <v>46150</v>
      </c>
      <c r="AF1166">
        <v>46150</v>
      </c>
      <c r="AG1166">
        <v>46150</v>
      </c>
      <c r="AH1166">
        <v>46153</v>
      </c>
      <c r="AI1166">
        <v>46154</v>
      </c>
      <c r="AJ1166">
        <v>46154</v>
      </c>
      <c r="AK1166">
        <v>46162</v>
      </c>
      <c r="AL1166">
        <v>46164</v>
      </c>
      <c r="AM1166">
        <v>46164</v>
      </c>
      <c r="AN1166">
        <v>46165</v>
      </c>
      <c r="AO1166">
        <v>46167</v>
      </c>
      <c r="AP1166">
        <v>46167</v>
      </c>
      <c r="AQ1166" t="s">
        <v>256</v>
      </c>
      <c r="AR1166">
        <v>46173</v>
      </c>
      <c r="AS1166">
        <v>46173</v>
      </c>
      <c r="AT1166">
        <v>46148</v>
      </c>
      <c r="AU1166">
        <v>46148</v>
      </c>
      <c r="AV1166">
        <v>46148</v>
      </c>
      <c r="AW1166">
        <v>46148</v>
      </c>
      <c r="AX1166">
        <v>46148</v>
      </c>
      <c r="AY1166">
        <v>46148</v>
      </c>
      <c r="AZ1166">
        <v>46154</v>
      </c>
      <c r="BA1166">
        <v>46158</v>
      </c>
      <c r="BB1166">
        <v>46158</v>
      </c>
      <c r="BC1166">
        <v>46119</v>
      </c>
      <c r="BD1166">
        <v>46119</v>
      </c>
      <c r="BE1166">
        <v>46149</v>
      </c>
      <c r="BF1166" t="s">
        <v>196</v>
      </c>
      <c r="BG1166">
        <v>46158</v>
      </c>
      <c r="BH1166">
        <v>46155</v>
      </c>
      <c r="BI1166">
        <v>46155</v>
      </c>
      <c r="BJ1166" t="s">
        <v>145</v>
      </c>
      <c r="BK1166">
        <v>60</v>
      </c>
      <c r="BL1166">
        <v>46161</v>
      </c>
      <c r="BM1166">
        <v>46168</v>
      </c>
      <c r="BN1166">
        <v>46168</v>
      </c>
      <c r="BO1166">
        <v>46164</v>
      </c>
      <c r="BP1166">
        <v>46169</v>
      </c>
      <c r="BQ1166">
        <v>46169</v>
      </c>
      <c r="BR1166">
        <v>46171</v>
      </c>
      <c r="BS1166">
        <v>46173</v>
      </c>
      <c r="BT1166">
        <v>46173</v>
      </c>
      <c r="BU1166">
        <v>46169</v>
      </c>
      <c r="BV1166">
        <v>46164</v>
      </c>
      <c r="BW1166">
        <v>46164</v>
      </c>
      <c r="BX1166" t="s">
        <v>6350</v>
      </c>
      <c r="BY1166">
        <v>46160</v>
      </c>
      <c r="BZ1166">
        <v>46160</v>
      </c>
      <c r="CI1166">
        <v>46169</v>
      </c>
      <c r="CJ1166">
        <v>46173</v>
      </c>
      <c r="CK1166">
        <v>46173</v>
      </c>
      <c r="CN1166" t="s">
        <v>113</v>
      </c>
      <c r="CO1166" t="s">
        <v>113</v>
      </c>
      <c r="CP1166" t="s">
        <v>113</v>
      </c>
      <c r="CQ1166" t="s">
        <v>113</v>
      </c>
      <c r="CR1166">
        <v>46160</v>
      </c>
      <c r="CS1166">
        <v>46136</v>
      </c>
      <c r="CT1166" t="s">
        <v>151</v>
      </c>
      <c r="CU1166" t="s">
        <v>113</v>
      </c>
      <c r="CV1166" t="s">
        <v>113</v>
      </c>
      <c r="CW1166" t="s">
        <v>113</v>
      </c>
      <c r="CX1166" t="s">
        <v>113</v>
      </c>
      <c r="CY1166" t="s">
        <v>1650</v>
      </c>
      <c r="CZ1166" t="s">
        <v>289</v>
      </c>
    </row>
    <row r="1167" spans="1:104" x14ac:dyDescent="0.3">
      <c r="A1167" t="s">
        <v>6351</v>
      </c>
      <c r="B1167" t="s">
        <v>6352</v>
      </c>
      <c r="D1167" t="s">
        <v>108</v>
      </c>
      <c r="F1167" t="s">
        <v>6353</v>
      </c>
      <c r="G1167" t="s">
        <v>247</v>
      </c>
      <c r="I1167" t="s">
        <v>6344</v>
      </c>
      <c r="J1167" t="s">
        <v>371</v>
      </c>
      <c r="K1167" t="s">
        <v>113</v>
      </c>
      <c r="L1167" t="s">
        <v>6354</v>
      </c>
      <c r="M1167" t="s">
        <v>218</v>
      </c>
      <c r="P1167" t="s">
        <v>113</v>
      </c>
      <c r="Q1167" t="s">
        <v>116</v>
      </c>
      <c r="S1167" t="s">
        <v>117</v>
      </c>
      <c r="T1167" t="s">
        <v>113</v>
      </c>
      <c r="AD1167" t="s">
        <v>113</v>
      </c>
      <c r="AG1167" t="s">
        <v>119</v>
      </c>
      <c r="AI1167" t="s">
        <v>119</v>
      </c>
      <c r="AJ1167" t="s">
        <v>119</v>
      </c>
      <c r="BF1167" t="s">
        <v>196</v>
      </c>
      <c r="CN1167" t="s">
        <v>113</v>
      </c>
      <c r="CO1167" t="s">
        <v>113</v>
      </c>
      <c r="CP1167" t="s">
        <v>113</v>
      </c>
      <c r="CQ1167" t="s">
        <v>113</v>
      </c>
      <c r="CR1167" t="s">
        <v>113</v>
      </c>
      <c r="CS1167" t="s">
        <v>113</v>
      </c>
      <c r="CT1167" t="s">
        <v>113</v>
      </c>
      <c r="CU1167" t="s">
        <v>113</v>
      </c>
      <c r="CV1167" t="s">
        <v>113</v>
      </c>
      <c r="CW1167" t="s">
        <v>113</v>
      </c>
      <c r="CX1167" t="s">
        <v>113</v>
      </c>
      <c r="CY1167" t="s">
        <v>119</v>
      </c>
      <c r="CZ1167" t="s">
        <v>258</v>
      </c>
    </row>
    <row r="1168" spans="1:104" x14ac:dyDescent="0.3">
      <c r="A1168" t="s">
        <v>6355</v>
      </c>
      <c r="B1168" t="s">
        <v>6356</v>
      </c>
      <c r="C1168" t="s">
        <v>107</v>
      </c>
      <c r="D1168" t="s">
        <v>108</v>
      </c>
      <c r="F1168" t="s">
        <v>6357</v>
      </c>
      <c r="G1168" t="s">
        <v>247</v>
      </c>
      <c r="I1168" t="s">
        <v>6358</v>
      </c>
      <c r="J1168" t="s">
        <v>6359</v>
      </c>
      <c r="K1168" t="s">
        <v>137</v>
      </c>
      <c r="L1168" t="s">
        <v>6360</v>
      </c>
      <c r="M1168" t="s">
        <v>218</v>
      </c>
      <c r="N1168">
        <v>1</v>
      </c>
      <c r="O1168" t="s">
        <v>6361</v>
      </c>
      <c r="P1168">
        <v>45964</v>
      </c>
      <c r="Q1168" t="s">
        <v>140</v>
      </c>
      <c r="R1168">
        <v>45975</v>
      </c>
      <c r="S1168" t="s">
        <v>141</v>
      </c>
      <c r="T1168" t="s">
        <v>2809</v>
      </c>
      <c r="U1168" t="s">
        <v>112</v>
      </c>
      <c r="V1168" t="s">
        <v>21</v>
      </c>
      <c r="W1168" t="s">
        <v>144</v>
      </c>
      <c r="X1168" t="s">
        <v>312</v>
      </c>
      <c r="Y1168" t="s">
        <v>312</v>
      </c>
      <c r="Z1168" t="s">
        <v>312</v>
      </c>
      <c r="AA1168" t="s">
        <v>312</v>
      </c>
      <c r="AB1168" t="s">
        <v>180</v>
      </c>
      <c r="AC1168" t="s">
        <v>1390</v>
      </c>
      <c r="AD1168" t="s">
        <v>376</v>
      </c>
      <c r="AE1168">
        <v>45996</v>
      </c>
      <c r="AF1168">
        <v>45996</v>
      </c>
      <c r="AG1168">
        <v>45996</v>
      </c>
      <c r="AH1168">
        <v>45999</v>
      </c>
      <c r="AI1168">
        <v>45999</v>
      </c>
      <c r="AJ1168">
        <v>45999</v>
      </c>
      <c r="AK1168">
        <v>46007</v>
      </c>
      <c r="AL1168">
        <v>46007</v>
      </c>
      <c r="AM1168">
        <v>46007</v>
      </c>
      <c r="AN1168">
        <v>46009</v>
      </c>
      <c r="AO1168">
        <v>46009</v>
      </c>
      <c r="AP1168">
        <v>46009</v>
      </c>
      <c r="AR1168">
        <v>46036</v>
      </c>
      <c r="AS1168">
        <v>46036</v>
      </c>
      <c r="AT1168">
        <v>45989</v>
      </c>
      <c r="AU1168">
        <v>45989</v>
      </c>
      <c r="AV1168">
        <v>45989</v>
      </c>
      <c r="AW1168">
        <v>45989</v>
      </c>
      <c r="AX1168">
        <v>45989</v>
      </c>
      <c r="AY1168">
        <v>45989</v>
      </c>
      <c r="AZ1168">
        <v>46001</v>
      </c>
      <c r="BA1168">
        <v>46001</v>
      </c>
      <c r="BB1168">
        <v>46001</v>
      </c>
      <c r="BC1168">
        <v>45990</v>
      </c>
      <c r="BD1168">
        <v>45990</v>
      </c>
      <c r="BE1168">
        <v>45990</v>
      </c>
      <c r="BG1168">
        <v>46007</v>
      </c>
      <c r="BH1168">
        <v>46007</v>
      </c>
      <c r="BI1168">
        <v>46007</v>
      </c>
      <c r="BJ1168" t="s">
        <v>1391</v>
      </c>
      <c r="BK1168">
        <v>80</v>
      </c>
      <c r="BL1168">
        <v>46031</v>
      </c>
      <c r="BM1168">
        <v>46031</v>
      </c>
      <c r="BN1168">
        <v>46031</v>
      </c>
      <c r="BO1168">
        <v>46038</v>
      </c>
      <c r="BP1168">
        <v>46038</v>
      </c>
      <c r="BQ1168">
        <v>46038</v>
      </c>
      <c r="BR1168">
        <v>46043</v>
      </c>
      <c r="BS1168">
        <v>46045</v>
      </c>
      <c r="BT1168">
        <v>46045</v>
      </c>
      <c r="BU1168">
        <v>45990</v>
      </c>
      <c r="BV1168">
        <v>46044</v>
      </c>
      <c r="BW1168">
        <v>46044</v>
      </c>
      <c r="BX1168" t="s">
        <v>6362</v>
      </c>
      <c r="CI1168">
        <v>45959</v>
      </c>
      <c r="CJ1168">
        <v>46011</v>
      </c>
      <c r="CN1168" t="s">
        <v>113</v>
      </c>
      <c r="CO1168" t="s">
        <v>113</v>
      </c>
      <c r="CP1168" t="s">
        <v>113</v>
      </c>
      <c r="CQ1168" t="s">
        <v>113</v>
      </c>
      <c r="CR1168" t="s">
        <v>119</v>
      </c>
      <c r="CS1168">
        <v>45964</v>
      </c>
      <c r="CT1168" t="s">
        <v>151</v>
      </c>
      <c r="CU1168" t="s">
        <v>113</v>
      </c>
      <c r="CV1168" t="s">
        <v>113</v>
      </c>
      <c r="CW1168" t="s">
        <v>113</v>
      </c>
      <c r="CX1168" t="s">
        <v>113</v>
      </c>
      <c r="CY1168" t="s">
        <v>288</v>
      </c>
      <c r="CZ1168" t="s">
        <v>289</v>
      </c>
    </row>
    <row r="1169" spans="1:104" x14ac:dyDescent="0.3">
      <c r="A1169" t="s">
        <v>6363</v>
      </c>
      <c r="B1169" t="s">
        <v>6364</v>
      </c>
      <c r="C1169" t="s">
        <v>107</v>
      </c>
      <c r="D1169" t="s">
        <v>108</v>
      </c>
      <c r="F1169" t="s">
        <v>6365</v>
      </c>
      <c r="G1169" t="s">
        <v>247</v>
      </c>
      <c r="I1169" t="s">
        <v>6366</v>
      </c>
      <c r="J1169" t="s">
        <v>1066</v>
      </c>
      <c r="K1169" t="s">
        <v>113</v>
      </c>
      <c r="L1169" t="s">
        <v>6367</v>
      </c>
      <c r="M1169" t="s">
        <v>218</v>
      </c>
      <c r="P1169" t="s">
        <v>113</v>
      </c>
      <c r="Q1169" t="s">
        <v>116</v>
      </c>
      <c r="S1169" t="s">
        <v>117</v>
      </c>
      <c r="T1169" t="s">
        <v>113</v>
      </c>
      <c r="AD1169" t="s">
        <v>113</v>
      </c>
      <c r="AG1169" t="s">
        <v>119</v>
      </c>
      <c r="AI1169" t="s">
        <v>119</v>
      </c>
      <c r="AJ1169" t="s">
        <v>119</v>
      </c>
      <c r="BK1169">
        <v>20</v>
      </c>
      <c r="CN1169" t="s">
        <v>113</v>
      </c>
      <c r="CO1169" t="s">
        <v>113</v>
      </c>
      <c r="CP1169" t="s">
        <v>113</v>
      </c>
      <c r="CQ1169" t="s">
        <v>113</v>
      </c>
      <c r="CR1169" t="s">
        <v>113</v>
      </c>
      <c r="CS1169" t="s">
        <v>113</v>
      </c>
      <c r="CT1169" t="s">
        <v>113</v>
      </c>
      <c r="CU1169" t="s">
        <v>113</v>
      </c>
      <c r="CV1169" t="s">
        <v>113</v>
      </c>
      <c r="CW1169" t="s">
        <v>113</v>
      </c>
      <c r="CX1169" t="s">
        <v>113</v>
      </c>
      <c r="CY1169" t="s">
        <v>119</v>
      </c>
      <c r="CZ1169" t="s">
        <v>258</v>
      </c>
    </row>
    <row r="1170" spans="1:104" x14ac:dyDescent="0.3">
      <c r="A1170" t="s">
        <v>6368</v>
      </c>
      <c r="B1170" t="s">
        <v>6369</v>
      </c>
      <c r="C1170" t="s">
        <v>107</v>
      </c>
      <c r="D1170" t="s">
        <v>108</v>
      </c>
      <c r="F1170" t="s">
        <v>6370</v>
      </c>
      <c r="G1170" t="s">
        <v>247</v>
      </c>
      <c r="I1170" t="s">
        <v>6086</v>
      </c>
      <c r="J1170" t="s">
        <v>1066</v>
      </c>
      <c r="K1170" t="s">
        <v>113</v>
      </c>
      <c r="L1170" t="s">
        <v>6367</v>
      </c>
      <c r="M1170" t="s">
        <v>218</v>
      </c>
      <c r="P1170" t="s">
        <v>113</v>
      </c>
      <c r="Q1170" t="s">
        <v>116</v>
      </c>
      <c r="S1170" t="s">
        <v>117</v>
      </c>
      <c r="T1170" t="s">
        <v>113</v>
      </c>
      <c r="AD1170" t="s">
        <v>113</v>
      </c>
      <c r="AG1170" t="s">
        <v>119</v>
      </c>
      <c r="AI1170" t="s">
        <v>119</v>
      </c>
      <c r="AJ1170" t="s">
        <v>119</v>
      </c>
      <c r="BK1170">
        <v>20</v>
      </c>
      <c r="CN1170" t="s">
        <v>113</v>
      </c>
      <c r="CO1170" t="s">
        <v>113</v>
      </c>
      <c r="CP1170" t="s">
        <v>113</v>
      </c>
      <c r="CQ1170" t="s">
        <v>113</v>
      </c>
      <c r="CR1170" t="s">
        <v>113</v>
      </c>
      <c r="CS1170" t="s">
        <v>113</v>
      </c>
      <c r="CT1170" t="s">
        <v>113</v>
      </c>
      <c r="CU1170" t="s">
        <v>113</v>
      </c>
      <c r="CV1170" t="s">
        <v>113</v>
      </c>
      <c r="CW1170" t="s">
        <v>113</v>
      </c>
      <c r="CX1170" t="s">
        <v>113</v>
      </c>
      <c r="CY1170" t="s">
        <v>119</v>
      </c>
      <c r="CZ1170" t="s">
        <v>258</v>
      </c>
    </row>
    <row r="1171" spans="1:104" x14ac:dyDescent="0.3">
      <c r="A1171" t="s">
        <v>6371</v>
      </c>
      <c r="B1171" t="s">
        <v>6372</v>
      </c>
      <c r="C1171" t="s">
        <v>107</v>
      </c>
      <c r="D1171" t="s">
        <v>108</v>
      </c>
      <c r="F1171" t="s">
        <v>6373</v>
      </c>
      <c r="G1171" t="s">
        <v>247</v>
      </c>
      <c r="I1171" t="s">
        <v>6374</v>
      </c>
      <c r="K1171" t="s">
        <v>137</v>
      </c>
      <c r="L1171" t="s">
        <v>6375</v>
      </c>
      <c r="M1171" t="s">
        <v>218</v>
      </c>
      <c r="N1171">
        <v>1</v>
      </c>
      <c r="O1171" t="s">
        <v>6376</v>
      </c>
      <c r="P1171">
        <v>45989</v>
      </c>
      <c r="Q1171" t="s">
        <v>140</v>
      </c>
      <c r="R1171">
        <v>45993</v>
      </c>
      <c r="S1171" t="s">
        <v>252</v>
      </c>
      <c r="T1171" t="s">
        <v>2809</v>
      </c>
      <c r="U1171" t="s">
        <v>112</v>
      </c>
      <c r="V1171" t="s">
        <v>21</v>
      </c>
      <c r="W1171" t="s">
        <v>144</v>
      </c>
      <c r="X1171" t="s">
        <v>312</v>
      </c>
      <c r="Y1171" t="s">
        <v>312</v>
      </c>
      <c r="Z1171" t="s">
        <v>144</v>
      </c>
      <c r="AA1171" t="s">
        <v>144</v>
      </c>
      <c r="AB1171" t="s">
        <v>1322</v>
      </c>
      <c r="AC1171" t="s">
        <v>1390</v>
      </c>
      <c r="AD1171" t="s">
        <v>376</v>
      </c>
      <c r="AE1171">
        <v>46002</v>
      </c>
      <c r="AF1171">
        <v>46002</v>
      </c>
      <c r="AG1171">
        <v>46002</v>
      </c>
      <c r="AH1171">
        <v>46005</v>
      </c>
      <c r="AI1171">
        <v>46005</v>
      </c>
      <c r="AJ1171">
        <v>46005</v>
      </c>
      <c r="AK1171">
        <v>46008</v>
      </c>
      <c r="AL1171">
        <v>46008</v>
      </c>
      <c r="AM1171">
        <v>46008</v>
      </c>
      <c r="AN1171">
        <v>46011</v>
      </c>
      <c r="AO1171">
        <v>46011</v>
      </c>
      <c r="AP1171">
        <v>46011</v>
      </c>
      <c r="AQ1171" t="s">
        <v>377</v>
      </c>
      <c r="AR1171">
        <v>46014</v>
      </c>
      <c r="AS1171">
        <v>46014</v>
      </c>
      <c r="AT1171">
        <v>45997</v>
      </c>
      <c r="AU1171">
        <v>45997</v>
      </c>
      <c r="AV1171">
        <v>45997</v>
      </c>
      <c r="AW1171">
        <v>45997</v>
      </c>
      <c r="AX1171">
        <v>45997</v>
      </c>
      <c r="AY1171">
        <v>45997</v>
      </c>
      <c r="AZ1171">
        <v>46367</v>
      </c>
      <c r="BA1171">
        <v>46367</v>
      </c>
      <c r="BB1171">
        <v>46002</v>
      </c>
      <c r="BC1171">
        <v>46000</v>
      </c>
      <c r="BD1171">
        <v>46000</v>
      </c>
      <c r="BE1171">
        <v>46000</v>
      </c>
      <c r="BF1171" t="s">
        <v>149</v>
      </c>
      <c r="BG1171">
        <v>46007</v>
      </c>
      <c r="BH1171">
        <v>46007</v>
      </c>
      <c r="BI1171">
        <v>46007</v>
      </c>
      <c r="BJ1171" t="s">
        <v>2810</v>
      </c>
      <c r="BK1171">
        <v>80</v>
      </c>
      <c r="BL1171">
        <v>46015</v>
      </c>
      <c r="BM1171">
        <v>46015</v>
      </c>
      <c r="BN1171">
        <v>46015</v>
      </c>
      <c r="BO1171">
        <v>46029</v>
      </c>
      <c r="BP1171">
        <v>46073</v>
      </c>
      <c r="BQ1171">
        <v>46073</v>
      </c>
      <c r="BR1171">
        <v>46034</v>
      </c>
      <c r="BS1171">
        <v>46034</v>
      </c>
      <c r="BT1171">
        <v>46034</v>
      </c>
      <c r="BU1171">
        <v>46034</v>
      </c>
      <c r="BV1171">
        <v>46030</v>
      </c>
      <c r="BW1171">
        <v>46034</v>
      </c>
      <c r="BX1171" t="s">
        <v>1469</v>
      </c>
      <c r="BY1171">
        <v>45994</v>
      </c>
      <c r="BZ1171">
        <v>45994</v>
      </c>
      <c r="CI1171">
        <v>46006</v>
      </c>
      <c r="CJ1171">
        <v>46032</v>
      </c>
      <c r="CK1171">
        <v>46032</v>
      </c>
      <c r="CN1171" t="s">
        <v>113</v>
      </c>
      <c r="CO1171" t="s">
        <v>113</v>
      </c>
      <c r="CP1171" t="s">
        <v>113</v>
      </c>
      <c r="CQ1171" t="s">
        <v>113</v>
      </c>
      <c r="CR1171" t="s">
        <v>119</v>
      </c>
      <c r="CS1171">
        <v>45989</v>
      </c>
      <c r="CT1171" t="s">
        <v>151</v>
      </c>
      <c r="CU1171" t="s">
        <v>113</v>
      </c>
      <c r="CV1171" t="s">
        <v>113</v>
      </c>
      <c r="CW1171" t="s">
        <v>113</v>
      </c>
      <c r="CX1171" t="s">
        <v>113</v>
      </c>
      <c r="CY1171" t="s">
        <v>1635</v>
      </c>
      <c r="CZ1171" t="s">
        <v>289</v>
      </c>
    </row>
    <row r="1172" spans="1:104" x14ac:dyDescent="0.3">
      <c r="A1172" t="s">
        <v>6377</v>
      </c>
      <c r="B1172" t="s">
        <v>6378</v>
      </c>
      <c r="C1172" t="s">
        <v>124</v>
      </c>
      <c r="D1172" t="s">
        <v>108</v>
      </c>
      <c r="F1172" t="s">
        <v>6379</v>
      </c>
      <c r="G1172" t="s">
        <v>247</v>
      </c>
      <c r="I1172" t="s">
        <v>6380</v>
      </c>
      <c r="J1172" t="s">
        <v>1066</v>
      </c>
      <c r="K1172" t="s">
        <v>113</v>
      </c>
      <c r="L1172" t="s">
        <v>6381</v>
      </c>
      <c r="M1172" t="s">
        <v>218</v>
      </c>
      <c r="P1172" t="s">
        <v>113</v>
      </c>
      <c r="Q1172" t="s">
        <v>116</v>
      </c>
      <c r="S1172" t="s">
        <v>117</v>
      </c>
      <c r="T1172" t="s">
        <v>113</v>
      </c>
      <c r="AD1172" t="s">
        <v>113</v>
      </c>
      <c r="AG1172" t="s">
        <v>119</v>
      </c>
      <c r="AI1172" t="s">
        <v>119</v>
      </c>
      <c r="AJ1172" t="s">
        <v>119</v>
      </c>
      <c r="BK1172" t="s">
        <v>5039</v>
      </c>
      <c r="CN1172" t="s">
        <v>113</v>
      </c>
      <c r="CO1172" t="s">
        <v>113</v>
      </c>
      <c r="CP1172" t="s">
        <v>113</v>
      </c>
      <c r="CQ1172" t="s">
        <v>113</v>
      </c>
      <c r="CR1172" t="s">
        <v>113</v>
      </c>
      <c r="CS1172" t="s">
        <v>113</v>
      </c>
      <c r="CT1172" t="s">
        <v>113</v>
      </c>
      <c r="CU1172" t="s">
        <v>113</v>
      </c>
      <c r="CV1172" t="s">
        <v>113</v>
      </c>
      <c r="CW1172" t="s">
        <v>113</v>
      </c>
      <c r="CX1172" t="s">
        <v>113</v>
      </c>
      <c r="CY1172" t="s">
        <v>119</v>
      </c>
      <c r="CZ1172" t="s">
        <v>258</v>
      </c>
    </row>
    <row r="1173" spans="1:104" x14ac:dyDescent="0.3">
      <c r="A1173" t="s">
        <v>6382</v>
      </c>
      <c r="B1173" t="s">
        <v>6383</v>
      </c>
      <c r="C1173" t="s">
        <v>292</v>
      </c>
      <c r="D1173" t="s">
        <v>108</v>
      </c>
      <c r="F1173" t="s">
        <v>6384</v>
      </c>
      <c r="G1173" t="s">
        <v>247</v>
      </c>
      <c r="I1173" t="s">
        <v>6385</v>
      </c>
      <c r="J1173" t="s">
        <v>308</v>
      </c>
      <c r="K1173" t="s">
        <v>137</v>
      </c>
      <c r="L1173" t="s">
        <v>6386</v>
      </c>
      <c r="M1173" t="s">
        <v>218</v>
      </c>
      <c r="N1173">
        <v>1</v>
      </c>
      <c r="P1173">
        <v>46140</v>
      </c>
      <c r="Q1173" t="s">
        <v>140</v>
      </c>
      <c r="R1173">
        <v>46142</v>
      </c>
      <c r="S1173" t="s">
        <v>252</v>
      </c>
      <c r="T1173" t="s">
        <v>142</v>
      </c>
      <c r="U1173" t="s">
        <v>112</v>
      </c>
      <c r="V1173" t="s">
        <v>21</v>
      </c>
      <c r="W1173" t="s">
        <v>144</v>
      </c>
      <c r="X1173" t="s">
        <v>144</v>
      </c>
      <c r="Y1173" t="s">
        <v>144</v>
      </c>
      <c r="Z1173" t="s">
        <v>144</v>
      </c>
      <c r="AA1173" t="s">
        <v>144</v>
      </c>
      <c r="AB1173" t="s">
        <v>145</v>
      </c>
      <c r="AC1173" t="s">
        <v>146</v>
      </c>
      <c r="AD1173" t="s">
        <v>147</v>
      </c>
      <c r="AE1173">
        <v>46153</v>
      </c>
      <c r="AF1173">
        <v>46153</v>
      </c>
      <c r="AG1173">
        <v>46153</v>
      </c>
      <c r="AH1173">
        <v>46156</v>
      </c>
      <c r="AI1173">
        <v>46156</v>
      </c>
      <c r="AJ1173">
        <v>46156</v>
      </c>
      <c r="AK1173">
        <v>46157</v>
      </c>
      <c r="AL1173">
        <v>46157</v>
      </c>
      <c r="AM1173">
        <v>46157</v>
      </c>
      <c r="AN1173">
        <v>46160</v>
      </c>
      <c r="AO1173">
        <v>46161</v>
      </c>
      <c r="AP1173">
        <v>46161</v>
      </c>
      <c r="AQ1173" t="s">
        <v>256</v>
      </c>
      <c r="AR1173">
        <v>46175</v>
      </c>
      <c r="AS1173">
        <v>46175</v>
      </c>
      <c r="AT1173">
        <v>46148</v>
      </c>
      <c r="AU1173">
        <v>46148</v>
      </c>
      <c r="AV1173">
        <v>46148</v>
      </c>
      <c r="AW1173">
        <v>46148</v>
      </c>
      <c r="AX1173">
        <v>46148</v>
      </c>
      <c r="AY1173">
        <v>46148</v>
      </c>
      <c r="AZ1173">
        <v>46155</v>
      </c>
      <c r="BA1173">
        <v>46165</v>
      </c>
      <c r="BB1173">
        <v>46165</v>
      </c>
      <c r="BC1173">
        <v>46149</v>
      </c>
      <c r="BD1173">
        <v>46149</v>
      </c>
      <c r="BE1173">
        <v>46149</v>
      </c>
      <c r="BF1173" t="s">
        <v>149</v>
      </c>
      <c r="BG1173">
        <v>46160</v>
      </c>
      <c r="BH1173">
        <v>46163</v>
      </c>
      <c r="BI1173">
        <v>46163</v>
      </c>
      <c r="BJ1173" t="s">
        <v>145</v>
      </c>
      <c r="BK1173">
        <v>80</v>
      </c>
      <c r="BL1173">
        <v>46163</v>
      </c>
      <c r="BM1173">
        <v>46172</v>
      </c>
      <c r="BN1173">
        <v>46172</v>
      </c>
      <c r="BO1173">
        <v>46168</v>
      </c>
      <c r="BP1173">
        <v>46181</v>
      </c>
      <c r="BQ1173">
        <v>46181</v>
      </c>
      <c r="BR1173">
        <v>46167</v>
      </c>
      <c r="BS1173">
        <v>46185</v>
      </c>
      <c r="BT1173">
        <v>46185</v>
      </c>
      <c r="BU1173">
        <v>46171</v>
      </c>
      <c r="BV1173">
        <v>46185</v>
      </c>
      <c r="BW1173">
        <v>46185</v>
      </c>
      <c r="BX1173" t="s">
        <v>6387</v>
      </c>
      <c r="BY1173">
        <v>46169</v>
      </c>
      <c r="BZ1173">
        <v>46193</v>
      </c>
      <c r="CA1173">
        <v>46185</v>
      </c>
      <c r="CI1173">
        <v>46169</v>
      </c>
      <c r="CJ1173">
        <v>46170</v>
      </c>
      <c r="CK1173">
        <v>46185</v>
      </c>
      <c r="CN1173" t="s">
        <v>113</v>
      </c>
      <c r="CO1173" t="s">
        <v>113</v>
      </c>
      <c r="CP1173" t="s">
        <v>113</v>
      </c>
      <c r="CQ1173" t="s">
        <v>113</v>
      </c>
      <c r="CR1173">
        <v>46160</v>
      </c>
      <c r="CS1173">
        <v>46140</v>
      </c>
      <c r="CT1173" t="s">
        <v>151</v>
      </c>
      <c r="CU1173" t="s">
        <v>113</v>
      </c>
      <c r="CV1173" t="s">
        <v>113</v>
      </c>
      <c r="CW1173" t="s">
        <v>113</v>
      </c>
      <c r="CX1173" t="s">
        <v>113</v>
      </c>
      <c r="CY1173" t="s">
        <v>1650</v>
      </c>
      <c r="CZ1173" t="s">
        <v>289</v>
      </c>
    </row>
    <row r="1174" spans="1:104" x14ac:dyDescent="0.3">
      <c r="A1174" t="s">
        <v>6388</v>
      </c>
      <c r="B1174" t="s">
        <v>6389</v>
      </c>
      <c r="C1174" t="s">
        <v>107</v>
      </c>
      <c r="D1174" t="s">
        <v>108</v>
      </c>
      <c r="F1174" t="s">
        <v>6390</v>
      </c>
      <c r="G1174" t="s">
        <v>247</v>
      </c>
      <c r="I1174" t="s">
        <v>6391</v>
      </c>
      <c r="J1174" t="s">
        <v>1066</v>
      </c>
      <c r="K1174" t="s">
        <v>113</v>
      </c>
      <c r="L1174" t="s">
        <v>6392</v>
      </c>
      <c r="M1174" t="s">
        <v>218</v>
      </c>
      <c r="P1174" t="s">
        <v>113</v>
      </c>
      <c r="Q1174" t="s">
        <v>116</v>
      </c>
      <c r="S1174" t="s">
        <v>117</v>
      </c>
      <c r="T1174" t="s">
        <v>113</v>
      </c>
      <c r="AD1174" t="s">
        <v>113</v>
      </c>
      <c r="AG1174" t="s">
        <v>119</v>
      </c>
      <c r="AI1174" t="s">
        <v>119</v>
      </c>
      <c r="AJ1174" t="s">
        <v>119</v>
      </c>
      <c r="BK1174" t="s">
        <v>5039</v>
      </c>
      <c r="CN1174" t="s">
        <v>113</v>
      </c>
      <c r="CO1174" t="s">
        <v>113</v>
      </c>
      <c r="CP1174" t="s">
        <v>113</v>
      </c>
      <c r="CQ1174" t="s">
        <v>113</v>
      </c>
      <c r="CR1174" t="s">
        <v>113</v>
      </c>
      <c r="CS1174" t="s">
        <v>113</v>
      </c>
      <c r="CT1174" t="s">
        <v>113</v>
      </c>
      <c r="CU1174" t="s">
        <v>113</v>
      </c>
      <c r="CV1174" t="s">
        <v>113</v>
      </c>
      <c r="CW1174" t="s">
        <v>113</v>
      </c>
      <c r="CX1174" t="s">
        <v>113</v>
      </c>
      <c r="CY1174" t="s">
        <v>119</v>
      </c>
      <c r="CZ1174" t="s">
        <v>258</v>
      </c>
    </row>
    <row r="1175" spans="1:104" x14ac:dyDescent="0.3">
      <c r="A1175" t="s">
        <v>6393</v>
      </c>
      <c r="B1175" t="s">
        <v>6394</v>
      </c>
      <c r="C1175" t="s">
        <v>107</v>
      </c>
      <c r="D1175" t="s">
        <v>108</v>
      </c>
      <c r="F1175" t="s">
        <v>6395</v>
      </c>
      <c r="G1175" t="s">
        <v>247</v>
      </c>
      <c r="I1175" t="s">
        <v>6396</v>
      </c>
      <c r="J1175" t="s">
        <v>1042</v>
      </c>
      <c r="K1175" t="s">
        <v>113</v>
      </c>
      <c r="L1175" t="s">
        <v>6397</v>
      </c>
      <c r="M1175" t="s">
        <v>218</v>
      </c>
      <c r="P1175" t="s">
        <v>113</v>
      </c>
      <c r="Q1175" t="s">
        <v>116</v>
      </c>
      <c r="S1175" t="s">
        <v>117</v>
      </c>
      <c r="T1175" t="s">
        <v>113</v>
      </c>
      <c r="AD1175" t="s">
        <v>113</v>
      </c>
      <c r="AG1175" t="s">
        <v>119</v>
      </c>
      <c r="AI1175" t="s">
        <v>119</v>
      </c>
      <c r="AJ1175" t="s">
        <v>119</v>
      </c>
      <c r="BK1175">
        <v>40</v>
      </c>
      <c r="CN1175" t="s">
        <v>113</v>
      </c>
      <c r="CO1175" t="s">
        <v>113</v>
      </c>
      <c r="CP1175" t="s">
        <v>113</v>
      </c>
      <c r="CQ1175" t="s">
        <v>113</v>
      </c>
      <c r="CR1175" t="s">
        <v>113</v>
      </c>
      <c r="CS1175" t="s">
        <v>113</v>
      </c>
      <c r="CT1175" t="s">
        <v>113</v>
      </c>
      <c r="CU1175" t="s">
        <v>113</v>
      </c>
      <c r="CV1175" t="s">
        <v>113</v>
      </c>
      <c r="CW1175" t="s">
        <v>113</v>
      </c>
      <c r="CX1175" t="s">
        <v>113</v>
      </c>
      <c r="CY1175" t="s">
        <v>119</v>
      </c>
      <c r="CZ1175" t="s">
        <v>258</v>
      </c>
    </row>
    <row r="1176" spans="1:104" x14ac:dyDescent="0.3">
      <c r="A1176" t="s">
        <v>6398</v>
      </c>
      <c r="B1176" t="s">
        <v>6399</v>
      </c>
      <c r="C1176" t="s">
        <v>245</v>
      </c>
      <c r="D1176" t="s">
        <v>108</v>
      </c>
      <c r="F1176" t="s">
        <v>6400</v>
      </c>
      <c r="G1176" t="s">
        <v>247</v>
      </c>
      <c r="I1176" t="s">
        <v>6401</v>
      </c>
      <c r="J1176" t="s">
        <v>249</v>
      </c>
      <c r="K1176" t="s">
        <v>249</v>
      </c>
      <c r="M1176" t="s">
        <v>218</v>
      </c>
      <c r="P1176">
        <v>46183</v>
      </c>
      <c r="Q1176" t="s">
        <v>140</v>
      </c>
      <c r="R1176">
        <v>46184</v>
      </c>
      <c r="S1176" t="s">
        <v>141</v>
      </c>
      <c r="T1176" t="s">
        <v>142</v>
      </c>
      <c r="U1176" t="s">
        <v>249</v>
      </c>
      <c r="V1176" t="s">
        <v>143</v>
      </c>
      <c r="W1176" t="s">
        <v>148</v>
      </c>
      <c r="X1176" t="s">
        <v>148</v>
      </c>
      <c r="Y1176" t="s">
        <v>148</v>
      </c>
      <c r="Z1176" t="s">
        <v>148</v>
      </c>
      <c r="AA1176" t="s">
        <v>148</v>
      </c>
      <c r="AB1176" t="s">
        <v>375</v>
      </c>
      <c r="AC1176" t="s">
        <v>113</v>
      </c>
      <c r="AD1176" t="s">
        <v>376</v>
      </c>
      <c r="AE1176">
        <v>46195</v>
      </c>
      <c r="AF1176">
        <v>46196</v>
      </c>
      <c r="AG1176">
        <v>46196</v>
      </c>
      <c r="AH1176">
        <v>46196</v>
      </c>
      <c r="AI1176">
        <v>46197</v>
      </c>
      <c r="AJ1176">
        <v>46197</v>
      </c>
      <c r="AK1176">
        <v>46195</v>
      </c>
      <c r="AL1176">
        <v>46196</v>
      </c>
      <c r="AM1176">
        <v>46196</v>
      </c>
      <c r="AN1176">
        <v>46196</v>
      </c>
      <c r="AO1176">
        <v>46197</v>
      </c>
      <c r="AP1176">
        <v>46197</v>
      </c>
      <c r="AQ1176" t="s">
        <v>377</v>
      </c>
      <c r="AR1176">
        <v>46202</v>
      </c>
      <c r="AS1176">
        <v>46202</v>
      </c>
      <c r="AT1176">
        <v>46190</v>
      </c>
      <c r="AU1176">
        <v>46195</v>
      </c>
      <c r="AV1176">
        <v>46195</v>
      </c>
      <c r="AW1176">
        <v>46190</v>
      </c>
      <c r="AX1176">
        <v>46195</v>
      </c>
      <c r="AY1176">
        <v>46195</v>
      </c>
      <c r="AZ1176">
        <v>46196</v>
      </c>
      <c r="BA1176">
        <v>46196</v>
      </c>
      <c r="BB1176">
        <v>46196</v>
      </c>
      <c r="BC1176">
        <v>46194</v>
      </c>
      <c r="BD1176">
        <v>46196</v>
      </c>
      <c r="BE1176">
        <v>46196</v>
      </c>
      <c r="BF1176" t="s">
        <v>249</v>
      </c>
      <c r="BG1176">
        <v>46196</v>
      </c>
      <c r="BH1176">
        <v>46198</v>
      </c>
      <c r="BI1176">
        <v>46198</v>
      </c>
      <c r="BJ1176" t="s">
        <v>249</v>
      </c>
      <c r="BK1176" t="s">
        <v>249</v>
      </c>
      <c r="BL1176">
        <v>46198</v>
      </c>
      <c r="BM1176">
        <v>46203</v>
      </c>
      <c r="BN1176">
        <v>46203</v>
      </c>
      <c r="BO1176">
        <v>46200</v>
      </c>
      <c r="BP1176">
        <v>46203</v>
      </c>
      <c r="BQ1176">
        <v>46203</v>
      </c>
      <c r="BR1176">
        <v>46203</v>
      </c>
      <c r="BS1176">
        <v>46203</v>
      </c>
      <c r="BT1176">
        <v>46203</v>
      </c>
      <c r="BU1176">
        <v>46203</v>
      </c>
      <c r="BV1176">
        <v>46203</v>
      </c>
      <c r="BW1176">
        <v>46203</v>
      </c>
      <c r="BX1176" t="s">
        <v>6270</v>
      </c>
      <c r="BY1176">
        <v>46196</v>
      </c>
      <c r="CI1176">
        <v>46206</v>
      </c>
      <c r="CJ1176">
        <v>46206</v>
      </c>
      <c r="CN1176" t="s">
        <v>113</v>
      </c>
      <c r="CO1176" t="s">
        <v>113</v>
      </c>
      <c r="CP1176" t="s">
        <v>113</v>
      </c>
      <c r="CQ1176" t="s">
        <v>113</v>
      </c>
      <c r="CR1176" t="s">
        <v>113</v>
      </c>
      <c r="CS1176" t="s">
        <v>113</v>
      </c>
      <c r="CT1176" t="s">
        <v>113</v>
      </c>
      <c r="CU1176" t="s">
        <v>113</v>
      </c>
      <c r="CV1176" t="s">
        <v>113</v>
      </c>
      <c r="CW1176" t="s">
        <v>113</v>
      </c>
      <c r="CX1176" t="s">
        <v>113</v>
      </c>
      <c r="CY1176" t="s">
        <v>119</v>
      </c>
      <c r="CZ1176" t="s">
        <v>258</v>
      </c>
    </row>
    <row r="1177" spans="1:104" x14ac:dyDescent="0.3">
      <c r="A1177" t="s">
        <v>6402</v>
      </c>
      <c r="B1177" t="s">
        <v>6403</v>
      </c>
      <c r="C1177" t="s">
        <v>107</v>
      </c>
      <c r="D1177" t="s">
        <v>108</v>
      </c>
      <c r="F1177" t="s">
        <v>6404</v>
      </c>
      <c r="G1177" t="s">
        <v>247</v>
      </c>
      <c r="I1177" t="s">
        <v>6405</v>
      </c>
      <c r="J1177" t="s">
        <v>1066</v>
      </c>
      <c r="K1177" t="s">
        <v>113</v>
      </c>
      <c r="L1177" t="s">
        <v>6406</v>
      </c>
      <c r="M1177" t="s">
        <v>218</v>
      </c>
      <c r="P1177" t="s">
        <v>113</v>
      </c>
      <c r="Q1177" t="s">
        <v>116</v>
      </c>
      <c r="S1177" t="s">
        <v>117</v>
      </c>
      <c r="T1177" t="s">
        <v>113</v>
      </c>
      <c r="AD1177" t="s">
        <v>113</v>
      </c>
      <c r="AG1177" t="s">
        <v>119</v>
      </c>
      <c r="AI1177" t="s">
        <v>119</v>
      </c>
      <c r="AJ1177" t="s">
        <v>119</v>
      </c>
      <c r="BK1177" t="s">
        <v>5039</v>
      </c>
      <c r="CN1177" t="s">
        <v>113</v>
      </c>
      <c r="CO1177" t="s">
        <v>113</v>
      </c>
      <c r="CP1177" t="s">
        <v>113</v>
      </c>
      <c r="CQ1177" t="s">
        <v>113</v>
      </c>
      <c r="CR1177" t="s">
        <v>113</v>
      </c>
      <c r="CS1177" t="s">
        <v>113</v>
      </c>
      <c r="CT1177" t="s">
        <v>113</v>
      </c>
      <c r="CU1177" t="s">
        <v>113</v>
      </c>
      <c r="CV1177" t="s">
        <v>113</v>
      </c>
      <c r="CW1177" t="s">
        <v>113</v>
      </c>
      <c r="CX1177" t="s">
        <v>113</v>
      </c>
      <c r="CY1177" t="s">
        <v>119</v>
      </c>
      <c r="CZ1177" t="s">
        <v>258</v>
      </c>
    </row>
    <row r="1178" spans="1:104" x14ac:dyDescent="0.3">
      <c r="A1178" t="s">
        <v>6407</v>
      </c>
      <c r="B1178" t="s">
        <v>6408</v>
      </c>
      <c r="C1178" t="s">
        <v>107</v>
      </c>
      <c r="D1178" t="s">
        <v>108</v>
      </c>
      <c r="F1178" t="s">
        <v>6409</v>
      </c>
      <c r="G1178" t="s">
        <v>247</v>
      </c>
      <c r="I1178" t="s">
        <v>6410</v>
      </c>
      <c r="J1178" t="s">
        <v>371</v>
      </c>
      <c r="K1178" t="s">
        <v>137</v>
      </c>
      <c r="L1178" t="s">
        <v>6411</v>
      </c>
      <c r="M1178" t="s">
        <v>218</v>
      </c>
      <c r="N1178">
        <v>1</v>
      </c>
      <c r="O1178" t="s">
        <v>373</v>
      </c>
      <c r="P1178">
        <v>46168</v>
      </c>
      <c r="Q1178" t="s">
        <v>140</v>
      </c>
      <c r="R1178">
        <v>46168</v>
      </c>
      <c r="S1178" t="s">
        <v>252</v>
      </c>
      <c r="T1178" t="s">
        <v>1408</v>
      </c>
      <c r="U1178" t="s">
        <v>112</v>
      </c>
      <c r="V1178" t="s">
        <v>1366</v>
      </c>
      <c r="W1178" t="s">
        <v>144</v>
      </c>
      <c r="X1178" t="s">
        <v>144</v>
      </c>
      <c r="Y1178" t="s">
        <v>144</v>
      </c>
      <c r="Z1178" t="s">
        <v>144</v>
      </c>
      <c r="AA1178" t="s">
        <v>144</v>
      </c>
      <c r="AB1178" t="s">
        <v>387</v>
      </c>
      <c r="AC1178" t="s">
        <v>220</v>
      </c>
      <c r="AD1178" t="s">
        <v>376</v>
      </c>
      <c r="AE1178">
        <v>46178</v>
      </c>
      <c r="AF1178">
        <v>46178</v>
      </c>
      <c r="AG1178">
        <v>46178</v>
      </c>
      <c r="AH1178">
        <v>46181</v>
      </c>
      <c r="AI1178">
        <v>46180</v>
      </c>
      <c r="AJ1178">
        <v>46180</v>
      </c>
      <c r="AK1178">
        <v>46190</v>
      </c>
      <c r="AL1178">
        <v>46190</v>
      </c>
      <c r="AM1178">
        <v>46190</v>
      </c>
      <c r="AN1178">
        <v>46193</v>
      </c>
      <c r="AO1178">
        <v>46192</v>
      </c>
      <c r="AP1178">
        <v>46192</v>
      </c>
      <c r="AQ1178" t="s">
        <v>256</v>
      </c>
      <c r="AR1178">
        <v>46200</v>
      </c>
      <c r="AS1178">
        <v>46200</v>
      </c>
      <c r="AT1178">
        <v>46176</v>
      </c>
      <c r="AU1178">
        <v>46176</v>
      </c>
      <c r="AV1178">
        <v>46176</v>
      </c>
      <c r="AW1178">
        <v>46176</v>
      </c>
      <c r="AX1178">
        <v>46176</v>
      </c>
      <c r="AY1178">
        <v>46176</v>
      </c>
      <c r="AZ1178">
        <v>46183</v>
      </c>
      <c r="BA1178">
        <v>46192</v>
      </c>
      <c r="BB1178">
        <v>46192</v>
      </c>
      <c r="BC1178">
        <v>46178</v>
      </c>
      <c r="BD1178">
        <v>46182</v>
      </c>
      <c r="BE1178">
        <v>46182</v>
      </c>
      <c r="BF1178" t="s">
        <v>196</v>
      </c>
      <c r="BG1178">
        <v>46188</v>
      </c>
      <c r="BH1178">
        <v>46189</v>
      </c>
      <c r="BI1178">
        <v>46189</v>
      </c>
      <c r="BJ1178" t="s">
        <v>387</v>
      </c>
      <c r="BK1178" t="s">
        <v>1790</v>
      </c>
      <c r="BL1178">
        <v>46194</v>
      </c>
      <c r="BM1178">
        <v>46216</v>
      </c>
      <c r="BN1178">
        <v>46216</v>
      </c>
      <c r="BO1178">
        <v>46196</v>
      </c>
      <c r="BP1178">
        <v>46217</v>
      </c>
      <c r="BQ1178">
        <v>46217</v>
      </c>
      <c r="BR1178">
        <v>46200</v>
      </c>
      <c r="BS1178">
        <v>46218</v>
      </c>
      <c r="BT1178">
        <v>46218</v>
      </c>
      <c r="BU1178">
        <v>46199</v>
      </c>
      <c r="BV1178">
        <v>46218</v>
      </c>
      <c r="BW1178">
        <v>46218</v>
      </c>
      <c r="BX1178" t="s">
        <v>316</v>
      </c>
      <c r="BY1178">
        <v>46183</v>
      </c>
      <c r="BZ1178">
        <v>46183</v>
      </c>
      <c r="CA1178">
        <v>46217</v>
      </c>
      <c r="CI1178">
        <v>46191</v>
      </c>
      <c r="CJ1178">
        <v>46217</v>
      </c>
      <c r="CK1178">
        <v>46217</v>
      </c>
      <c r="CN1178" t="s">
        <v>113</v>
      </c>
      <c r="CO1178" t="s">
        <v>113</v>
      </c>
      <c r="CP1178" t="s">
        <v>113</v>
      </c>
      <c r="CQ1178" t="s">
        <v>113</v>
      </c>
      <c r="CR1178">
        <v>46213</v>
      </c>
      <c r="CS1178">
        <v>46168</v>
      </c>
      <c r="CT1178" t="s">
        <v>151</v>
      </c>
      <c r="CU1178" t="s">
        <v>113</v>
      </c>
      <c r="CV1178" t="s">
        <v>113</v>
      </c>
      <c r="CW1178" t="s">
        <v>113</v>
      </c>
      <c r="CX1178" t="s">
        <v>113</v>
      </c>
      <c r="CY1178" t="s">
        <v>389</v>
      </c>
      <c r="CZ1178" t="s">
        <v>289</v>
      </c>
    </row>
    <row r="1179" spans="1:104" x14ac:dyDescent="0.3">
      <c r="A1179" t="s">
        <v>6412</v>
      </c>
      <c r="B1179" t="s">
        <v>6413</v>
      </c>
      <c r="C1179" t="s">
        <v>107</v>
      </c>
      <c r="D1179" t="s">
        <v>108</v>
      </c>
      <c r="F1179" t="s">
        <v>6414</v>
      </c>
      <c r="G1179" t="s">
        <v>247</v>
      </c>
      <c r="I1179" t="s">
        <v>6415</v>
      </c>
      <c r="J1179" t="s">
        <v>1066</v>
      </c>
      <c r="K1179" t="s">
        <v>113</v>
      </c>
      <c r="L1179" t="s">
        <v>6416</v>
      </c>
      <c r="M1179" t="s">
        <v>218</v>
      </c>
      <c r="P1179" t="s">
        <v>113</v>
      </c>
      <c r="Q1179" t="s">
        <v>116</v>
      </c>
      <c r="S1179" t="s">
        <v>117</v>
      </c>
      <c r="T1179" t="s">
        <v>113</v>
      </c>
      <c r="AD1179" t="s">
        <v>113</v>
      </c>
      <c r="AG1179" t="s">
        <v>119</v>
      </c>
      <c r="AI1179" t="s">
        <v>119</v>
      </c>
      <c r="AJ1179" t="s">
        <v>119</v>
      </c>
      <c r="BK1179" t="s">
        <v>2333</v>
      </c>
      <c r="CN1179" t="s">
        <v>113</v>
      </c>
      <c r="CO1179" t="s">
        <v>113</v>
      </c>
      <c r="CP1179" t="s">
        <v>113</v>
      </c>
      <c r="CQ1179" t="s">
        <v>113</v>
      </c>
      <c r="CR1179" t="s">
        <v>113</v>
      </c>
      <c r="CS1179" t="s">
        <v>113</v>
      </c>
      <c r="CT1179" t="s">
        <v>113</v>
      </c>
      <c r="CU1179" t="s">
        <v>113</v>
      </c>
      <c r="CV1179" t="s">
        <v>113</v>
      </c>
      <c r="CW1179" t="s">
        <v>113</v>
      </c>
      <c r="CX1179" t="s">
        <v>113</v>
      </c>
      <c r="CY1179" t="s">
        <v>119</v>
      </c>
      <c r="CZ1179" t="s">
        <v>258</v>
      </c>
    </row>
    <row r="1180" spans="1:104" x14ac:dyDescent="0.3">
      <c r="A1180" t="s">
        <v>6417</v>
      </c>
      <c r="B1180" t="s">
        <v>6418</v>
      </c>
      <c r="C1180" t="s">
        <v>107</v>
      </c>
      <c r="D1180" t="s">
        <v>108</v>
      </c>
      <c r="F1180" t="s">
        <v>6419</v>
      </c>
      <c r="G1180" t="s">
        <v>247</v>
      </c>
      <c r="I1180" t="s">
        <v>6396</v>
      </c>
      <c r="J1180" t="s">
        <v>1042</v>
      </c>
      <c r="K1180" t="s">
        <v>113</v>
      </c>
      <c r="L1180" t="s">
        <v>6420</v>
      </c>
      <c r="M1180" t="s">
        <v>218</v>
      </c>
      <c r="P1180" t="s">
        <v>113</v>
      </c>
      <c r="Q1180" t="s">
        <v>116</v>
      </c>
      <c r="S1180" t="s">
        <v>117</v>
      </c>
      <c r="T1180" t="s">
        <v>113</v>
      </c>
      <c r="U1180" t="s">
        <v>113</v>
      </c>
      <c r="AD1180" t="s">
        <v>113</v>
      </c>
      <c r="AG1180" t="s">
        <v>119</v>
      </c>
      <c r="AI1180" t="s">
        <v>119</v>
      </c>
      <c r="AJ1180" t="s">
        <v>119</v>
      </c>
      <c r="BK1180">
        <v>60</v>
      </c>
      <c r="CN1180" t="s">
        <v>113</v>
      </c>
      <c r="CO1180" t="s">
        <v>113</v>
      </c>
      <c r="CP1180" t="s">
        <v>113</v>
      </c>
      <c r="CQ1180" t="s">
        <v>113</v>
      </c>
      <c r="CR1180" t="s">
        <v>113</v>
      </c>
      <c r="CS1180" t="s">
        <v>113</v>
      </c>
      <c r="CT1180" t="s">
        <v>113</v>
      </c>
      <c r="CU1180" t="s">
        <v>113</v>
      </c>
      <c r="CV1180" t="s">
        <v>113</v>
      </c>
      <c r="CW1180" t="s">
        <v>113</v>
      </c>
      <c r="CX1180" t="s">
        <v>113</v>
      </c>
      <c r="CY1180" t="s">
        <v>119</v>
      </c>
      <c r="CZ1180" t="s">
        <v>258</v>
      </c>
    </row>
    <row r="1181" spans="1:104" x14ac:dyDescent="0.3">
      <c r="A1181" t="s">
        <v>6421</v>
      </c>
      <c r="B1181" t="s">
        <v>6422</v>
      </c>
      <c r="D1181" t="s">
        <v>108</v>
      </c>
      <c r="F1181" t="s">
        <v>6423</v>
      </c>
      <c r="G1181" t="s">
        <v>247</v>
      </c>
      <c r="I1181" t="s">
        <v>6344</v>
      </c>
      <c r="J1181" t="s">
        <v>1066</v>
      </c>
      <c r="K1181" t="s">
        <v>113</v>
      </c>
      <c r="L1181" t="s">
        <v>6424</v>
      </c>
      <c r="M1181" t="s">
        <v>218</v>
      </c>
      <c r="P1181" t="s">
        <v>113</v>
      </c>
      <c r="Q1181" t="s">
        <v>116</v>
      </c>
      <c r="S1181" t="s">
        <v>117</v>
      </c>
      <c r="T1181" t="s">
        <v>113</v>
      </c>
      <c r="AD1181" t="s">
        <v>113</v>
      </c>
      <c r="AG1181" t="s">
        <v>119</v>
      </c>
      <c r="AI1181" t="s">
        <v>119</v>
      </c>
      <c r="AJ1181" t="s">
        <v>119</v>
      </c>
      <c r="CN1181" t="s">
        <v>113</v>
      </c>
      <c r="CO1181" t="s">
        <v>113</v>
      </c>
      <c r="CP1181" t="s">
        <v>113</v>
      </c>
      <c r="CQ1181" t="s">
        <v>113</v>
      </c>
      <c r="CR1181" t="s">
        <v>113</v>
      </c>
      <c r="CS1181" t="s">
        <v>113</v>
      </c>
      <c r="CT1181" t="s">
        <v>113</v>
      </c>
      <c r="CU1181" t="s">
        <v>113</v>
      </c>
      <c r="CV1181" t="s">
        <v>113</v>
      </c>
      <c r="CW1181" t="s">
        <v>113</v>
      </c>
      <c r="CX1181" t="s">
        <v>113</v>
      </c>
      <c r="CY1181" t="s">
        <v>119</v>
      </c>
      <c r="CZ1181" t="s">
        <v>258</v>
      </c>
    </row>
    <row r="1182" spans="1:104" x14ac:dyDescent="0.3">
      <c r="A1182" t="s">
        <v>6425</v>
      </c>
      <c r="B1182" t="s">
        <v>6426</v>
      </c>
      <c r="C1182" t="s">
        <v>107</v>
      </c>
      <c r="D1182" t="s">
        <v>108</v>
      </c>
      <c r="E1182" t="s">
        <v>6427</v>
      </c>
      <c r="G1182" t="s">
        <v>247</v>
      </c>
      <c r="I1182" t="s">
        <v>6428</v>
      </c>
      <c r="J1182" t="s">
        <v>1106</v>
      </c>
      <c r="K1182" t="s">
        <v>113</v>
      </c>
      <c r="L1182" t="s">
        <v>6429</v>
      </c>
      <c r="M1182" t="s">
        <v>218</v>
      </c>
      <c r="P1182" t="s">
        <v>113</v>
      </c>
      <c r="Q1182" t="s">
        <v>116</v>
      </c>
      <c r="S1182" t="s">
        <v>117</v>
      </c>
      <c r="T1182" t="s">
        <v>113</v>
      </c>
      <c r="U1182" t="s">
        <v>113</v>
      </c>
      <c r="AD1182" t="s">
        <v>113</v>
      </c>
      <c r="AG1182" t="s">
        <v>119</v>
      </c>
      <c r="AI1182" t="s">
        <v>119</v>
      </c>
      <c r="AJ1182" t="s">
        <v>119</v>
      </c>
      <c r="BK1182" t="s">
        <v>5985</v>
      </c>
      <c r="CN1182" t="s">
        <v>113</v>
      </c>
      <c r="CO1182" t="s">
        <v>113</v>
      </c>
      <c r="CP1182" t="s">
        <v>113</v>
      </c>
      <c r="CQ1182" t="s">
        <v>113</v>
      </c>
      <c r="CR1182" t="s">
        <v>113</v>
      </c>
      <c r="CS1182" t="s">
        <v>113</v>
      </c>
      <c r="CT1182" t="s">
        <v>113</v>
      </c>
      <c r="CU1182" t="s">
        <v>113</v>
      </c>
      <c r="CV1182" t="s">
        <v>113</v>
      </c>
      <c r="CW1182" t="s">
        <v>113</v>
      </c>
      <c r="CX1182" t="s">
        <v>113</v>
      </c>
      <c r="CY1182" t="s">
        <v>119</v>
      </c>
      <c r="CZ1182" t="s">
        <v>258</v>
      </c>
    </row>
    <row r="1183" spans="1:104" x14ac:dyDescent="0.3">
      <c r="A1183" t="s">
        <v>6430</v>
      </c>
      <c r="B1183" t="s">
        <v>6431</v>
      </c>
      <c r="C1183" t="s">
        <v>107</v>
      </c>
      <c r="D1183" t="s">
        <v>108</v>
      </c>
      <c r="F1183" t="s">
        <v>6432</v>
      </c>
      <c r="G1183" t="s">
        <v>1053</v>
      </c>
      <c r="I1183" t="s">
        <v>6433</v>
      </c>
      <c r="J1183" t="s">
        <v>6297</v>
      </c>
      <c r="K1183" t="s">
        <v>113</v>
      </c>
      <c r="L1183" t="s">
        <v>4357</v>
      </c>
      <c r="M1183" t="s">
        <v>218</v>
      </c>
      <c r="P1183" t="s">
        <v>113</v>
      </c>
      <c r="Q1183" t="s">
        <v>116</v>
      </c>
      <c r="S1183" t="s">
        <v>117</v>
      </c>
      <c r="T1183" t="s">
        <v>113</v>
      </c>
      <c r="AD1183" t="s">
        <v>113</v>
      </c>
      <c r="AG1183" t="s">
        <v>119</v>
      </c>
      <c r="AI1183" t="s">
        <v>119</v>
      </c>
      <c r="AJ1183" t="s">
        <v>119</v>
      </c>
      <c r="BK1183">
        <v>14</v>
      </c>
      <c r="CN1183" t="s">
        <v>113</v>
      </c>
      <c r="CO1183" t="s">
        <v>113</v>
      </c>
      <c r="CP1183" t="s">
        <v>113</v>
      </c>
      <c r="CQ1183" t="s">
        <v>113</v>
      </c>
      <c r="CR1183" t="s">
        <v>113</v>
      </c>
      <c r="CS1183" t="s">
        <v>113</v>
      </c>
      <c r="CT1183" t="s">
        <v>113</v>
      </c>
      <c r="CU1183" t="s">
        <v>113</v>
      </c>
      <c r="CV1183" t="s">
        <v>113</v>
      </c>
      <c r="CW1183" t="s">
        <v>113</v>
      </c>
      <c r="CX1183" t="s">
        <v>113</v>
      </c>
      <c r="CY1183" t="s">
        <v>119</v>
      </c>
      <c r="CZ1183" t="s">
        <v>258</v>
      </c>
    </row>
    <row r="1184" spans="1:104" x14ac:dyDescent="0.3">
      <c r="A1184" t="s">
        <v>6434</v>
      </c>
      <c r="B1184" t="s">
        <v>6435</v>
      </c>
      <c r="C1184" t="s">
        <v>107</v>
      </c>
      <c r="D1184" t="s">
        <v>108</v>
      </c>
      <c r="F1184" t="s">
        <v>6436</v>
      </c>
      <c r="G1184" t="s">
        <v>1053</v>
      </c>
      <c r="I1184" t="s">
        <v>6433</v>
      </c>
      <c r="J1184" t="s">
        <v>6297</v>
      </c>
      <c r="K1184" t="s">
        <v>113</v>
      </c>
      <c r="L1184" t="s">
        <v>4357</v>
      </c>
      <c r="M1184" t="s">
        <v>218</v>
      </c>
      <c r="P1184" t="s">
        <v>113</v>
      </c>
      <c r="Q1184" t="s">
        <v>116</v>
      </c>
      <c r="S1184" t="s">
        <v>117</v>
      </c>
      <c r="T1184" t="s">
        <v>113</v>
      </c>
      <c r="AD1184" t="s">
        <v>113</v>
      </c>
      <c r="AG1184" t="s">
        <v>119</v>
      </c>
      <c r="AI1184" t="s">
        <v>119</v>
      </c>
      <c r="AJ1184" t="s">
        <v>119</v>
      </c>
      <c r="BK1184">
        <v>11</v>
      </c>
      <c r="CN1184" t="s">
        <v>113</v>
      </c>
      <c r="CO1184" t="s">
        <v>113</v>
      </c>
      <c r="CP1184" t="s">
        <v>113</v>
      </c>
      <c r="CQ1184" t="s">
        <v>113</v>
      </c>
      <c r="CR1184" t="s">
        <v>113</v>
      </c>
      <c r="CS1184" t="s">
        <v>113</v>
      </c>
      <c r="CT1184" t="s">
        <v>113</v>
      </c>
      <c r="CU1184" t="s">
        <v>113</v>
      </c>
      <c r="CV1184" t="s">
        <v>113</v>
      </c>
      <c r="CW1184" t="s">
        <v>113</v>
      </c>
      <c r="CX1184" t="s">
        <v>113</v>
      </c>
      <c r="CY1184" t="s">
        <v>119</v>
      </c>
      <c r="CZ1184" t="s">
        <v>258</v>
      </c>
    </row>
    <row r="1185" spans="1:104" x14ac:dyDescent="0.3">
      <c r="A1185" t="s">
        <v>6437</v>
      </c>
      <c r="B1185" t="s">
        <v>6438</v>
      </c>
      <c r="C1185" t="s">
        <v>107</v>
      </c>
      <c r="D1185" t="s">
        <v>108</v>
      </c>
      <c r="F1185" t="s">
        <v>6439</v>
      </c>
      <c r="G1185" t="s">
        <v>1053</v>
      </c>
      <c r="I1185" t="s">
        <v>6433</v>
      </c>
      <c r="J1185" t="s">
        <v>6297</v>
      </c>
      <c r="K1185" t="s">
        <v>113</v>
      </c>
      <c r="L1185" t="s">
        <v>4357</v>
      </c>
      <c r="M1185" t="s">
        <v>218</v>
      </c>
      <c r="P1185" t="s">
        <v>113</v>
      </c>
      <c r="Q1185" t="s">
        <v>116</v>
      </c>
      <c r="S1185" t="s">
        <v>117</v>
      </c>
      <c r="T1185" t="s">
        <v>113</v>
      </c>
      <c r="AD1185" t="s">
        <v>113</v>
      </c>
      <c r="AG1185" t="s">
        <v>119</v>
      </c>
      <c r="AI1185" t="s">
        <v>119</v>
      </c>
      <c r="AJ1185" t="s">
        <v>119</v>
      </c>
      <c r="BK1185">
        <v>6</v>
      </c>
      <c r="CN1185" t="s">
        <v>113</v>
      </c>
      <c r="CO1185" t="s">
        <v>113</v>
      </c>
      <c r="CP1185" t="s">
        <v>113</v>
      </c>
      <c r="CQ1185" t="s">
        <v>113</v>
      </c>
      <c r="CR1185" t="s">
        <v>113</v>
      </c>
      <c r="CS1185" t="s">
        <v>113</v>
      </c>
      <c r="CT1185" t="s">
        <v>113</v>
      </c>
      <c r="CU1185" t="s">
        <v>113</v>
      </c>
      <c r="CV1185" t="s">
        <v>113</v>
      </c>
      <c r="CW1185" t="s">
        <v>113</v>
      </c>
      <c r="CX1185" t="s">
        <v>113</v>
      </c>
      <c r="CY1185" t="s">
        <v>119</v>
      </c>
      <c r="CZ1185" t="s">
        <v>258</v>
      </c>
    </row>
    <row r="1186" spans="1:104" x14ac:dyDescent="0.3">
      <c r="A1186" t="s">
        <v>6440</v>
      </c>
      <c r="B1186" t="s">
        <v>6441</v>
      </c>
      <c r="C1186" t="s">
        <v>107</v>
      </c>
      <c r="D1186" t="s">
        <v>108</v>
      </c>
      <c r="F1186" t="s">
        <v>6442</v>
      </c>
      <c r="G1186" t="s">
        <v>1053</v>
      </c>
      <c r="I1186" t="s">
        <v>6433</v>
      </c>
      <c r="J1186" t="s">
        <v>6297</v>
      </c>
      <c r="K1186" t="s">
        <v>113</v>
      </c>
      <c r="L1186" t="s">
        <v>4357</v>
      </c>
      <c r="M1186" t="s">
        <v>218</v>
      </c>
      <c r="P1186" t="s">
        <v>113</v>
      </c>
      <c r="Q1186" t="s">
        <v>116</v>
      </c>
      <c r="S1186" t="s">
        <v>117</v>
      </c>
      <c r="T1186" t="s">
        <v>113</v>
      </c>
      <c r="AD1186" t="s">
        <v>113</v>
      </c>
      <c r="AG1186" t="s">
        <v>119</v>
      </c>
      <c r="AI1186" t="s">
        <v>119</v>
      </c>
      <c r="AJ1186" t="s">
        <v>119</v>
      </c>
      <c r="BK1186">
        <v>6</v>
      </c>
      <c r="CN1186" t="s">
        <v>113</v>
      </c>
      <c r="CO1186" t="s">
        <v>113</v>
      </c>
      <c r="CP1186" t="s">
        <v>113</v>
      </c>
      <c r="CQ1186" t="s">
        <v>113</v>
      </c>
      <c r="CR1186" t="s">
        <v>113</v>
      </c>
      <c r="CS1186" t="s">
        <v>113</v>
      </c>
      <c r="CT1186" t="s">
        <v>113</v>
      </c>
      <c r="CU1186" t="s">
        <v>113</v>
      </c>
      <c r="CV1186" t="s">
        <v>113</v>
      </c>
      <c r="CW1186" t="s">
        <v>113</v>
      </c>
      <c r="CX1186" t="s">
        <v>113</v>
      </c>
      <c r="CY1186" t="s">
        <v>119</v>
      </c>
      <c r="CZ1186" t="s">
        <v>258</v>
      </c>
    </row>
    <row r="1187" spans="1:104" x14ac:dyDescent="0.3">
      <c r="A1187" t="s">
        <v>6443</v>
      </c>
      <c r="B1187" t="s">
        <v>6444</v>
      </c>
      <c r="C1187" t="s">
        <v>124</v>
      </c>
      <c r="D1187" t="s">
        <v>108</v>
      </c>
      <c r="E1187" t="s">
        <v>6445</v>
      </c>
      <c r="F1187" t="s">
        <v>6446</v>
      </c>
      <c r="G1187" t="s">
        <v>1053</v>
      </c>
      <c r="I1187" t="s">
        <v>6447</v>
      </c>
      <c r="J1187" t="s">
        <v>1106</v>
      </c>
      <c r="K1187" t="s">
        <v>113</v>
      </c>
      <c r="L1187" t="s">
        <v>6429</v>
      </c>
      <c r="M1187" t="s">
        <v>218</v>
      </c>
      <c r="P1187" t="s">
        <v>113</v>
      </c>
      <c r="Q1187" t="s">
        <v>116</v>
      </c>
      <c r="S1187" t="s">
        <v>117</v>
      </c>
      <c r="T1187" t="s">
        <v>113</v>
      </c>
      <c r="AD1187" t="s">
        <v>113</v>
      </c>
      <c r="AG1187" t="s">
        <v>119</v>
      </c>
      <c r="AI1187" t="s">
        <v>119</v>
      </c>
      <c r="AJ1187" t="s">
        <v>119</v>
      </c>
      <c r="BK1187" t="s">
        <v>889</v>
      </c>
      <c r="CN1187" t="s">
        <v>113</v>
      </c>
      <c r="CO1187" t="s">
        <v>113</v>
      </c>
      <c r="CP1187" t="s">
        <v>113</v>
      </c>
      <c r="CQ1187" t="s">
        <v>113</v>
      </c>
      <c r="CR1187" t="s">
        <v>113</v>
      </c>
      <c r="CS1187" t="s">
        <v>113</v>
      </c>
      <c r="CT1187" t="s">
        <v>113</v>
      </c>
      <c r="CU1187" t="s">
        <v>113</v>
      </c>
      <c r="CV1187" t="s">
        <v>113</v>
      </c>
      <c r="CW1187" t="s">
        <v>113</v>
      </c>
      <c r="CX1187" t="s">
        <v>113</v>
      </c>
      <c r="CY1187" t="s">
        <v>119</v>
      </c>
      <c r="CZ1187" t="s">
        <v>258</v>
      </c>
    </row>
    <row r="1188" spans="1:104" x14ac:dyDescent="0.3">
      <c r="A1188" t="s">
        <v>6448</v>
      </c>
      <c r="B1188" t="s">
        <v>6449</v>
      </c>
      <c r="D1188" t="s">
        <v>108</v>
      </c>
      <c r="F1188" t="s">
        <v>6450</v>
      </c>
      <c r="G1188" t="s">
        <v>247</v>
      </c>
      <c r="I1188" t="s">
        <v>5826</v>
      </c>
      <c r="J1188" t="s">
        <v>1066</v>
      </c>
      <c r="K1188" t="s">
        <v>113</v>
      </c>
      <c r="L1188" t="s">
        <v>6451</v>
      </c>
      <c r="M1188" t="s">
        <v>218</v>
      </c>
      <c r="P1188" t="s">
        <v>113</v>
      </c>
      <c r="Q1188" t="s">
        <v>116</v>
      </c>
      <c r="S1188" t="s">
        <v>117</v>
      </c>
      <c r="T1188" t="s">
        <v>113</v>
      </c>
      <c r="AD1188" t="s">
        <v>113</v>
      </c>
      <c r="AG1188" t="s">
        <v>119</v>
      </c>
      <c r="AI1188" t="s">
        <v>119</v>
      </c>
      <c r="AJ1188" t="s">
        <v>119</v>
      </c>
      <c r="BK1188">
        <v>15</v>
      </c>
      <c r="CN1188" t="s">
        <v>113</v>
      </c>
      <c r="CO1188" t="s">
        <v>113</v>
      </c>
      <c r="CP1188" t="s">
        <v>113</v>
      </c>
      <c r="CQ1188" t="s">
        <v>113</v>
      </c>
      <c r="CR1188" t="s">
        <v>113</v>
      </c>
      <c r="CS1188" t="s">
        <v>113</v>
      </c>
      <c r="CT1188" t="s">
        <v>113</v>
      </c>
      <c r="CU1188" t="s">
        <v>113</v>
      </c>
      <c r="CV1188" t="s">
        <v>113</v>
      </c>
      <c r="CW1188" t="s">
        <v>113</v>
      </c>
      <c r="CX1188" t="s">
        <v>113</v>
      </c>
      <c r="CY1188" t="s">
        <v>119</v>
      </c>
      <c r="CZ1188" t="s">
        <v>258</v>
      </c>
    </row>
    <row r="1189" spans="1:104" x14ac:dyDescent="0.3">
      <c r="A1189" t="s">
        <v>6452</v>
      </c>
      <c r="B1189" t="s">
        <v>6453</v>
      </c>
      <c r="C1189" t="s">
        <v>107</v>
      </c>
      <c r="D1189" t="s">
        <v>108</v>
      </c>
      <c r="F1189" t="s">
        <v>6454</v>
      </c>
      <c r="G1189" t="s">
        <v>247</v>
      </c>
      <c r="I1189" t="s">
        <v>2331</v>
      </c>
      <c r="J1189" t="s">
        <v>1066</v>
      </c>
      <c r="K1189" t="s">
        <v>113</v>
      </c>
      <c r="L1189" t="s">
        <v>6455</v>
      </c>
      <c r="M1189" t="s">
        <v>218</v>
      </c>
      <c r="P1189" t="s">
        <v>113</v>
      </c>
      <c r="Q1189" t="s">
        <v>116</v>
      </c>
      <c r="S1189" t="s">
        <v>117</v>
      </c>
      <c r="T1189" t="s">
        <v>113</v>
      </c>
      <c r="AD1189" t="s">
        <v>113</v>
      </c>
      <c r="AG1189" t="s">
        <v>119</v>
      </c>
      <c r="AI1189" t="s">
        <v>119</v>
      </c>
      <c r="AJ1189" t="s">
        <v>119</v>
      </c>
      <c r="BK1189" t="s">
        <v>6456</v>
      </c>
      <c r="CN1189" t="s">
        <v>113</v>
      </c>
      <c r="CO1189" t="s">
        <v>113</v>
      </c>
      <c r="CP1189" t="s">
        <v>113</v>
      </c>
      <c r="CQ1189" t="s">
        <v>113</v>
      </c>
      <c r="CR1189" t="s">
        <v>113</v>
      </c>
      <c r="CS1189" t="s">
        <v>113</v>
      </c>
      <c r="CT1189" t="s">
        <v>113</v>
      </c>
      <c r="CU1189" t="s">
        <v>113</v>
      </c>
      <c r="CV1189" t="s">
        <v>113</v>
      </c>
      <c r="CW1189" t="s">
        <v>113</v>
      </c>
      <c r="CX1189" t="s">
        <v>113</v>
      </c>
      <c r="CY1189" t="s">
        <v>119</v>
      </c>
      <c r="CZ1189" t="s">
        <v>258</v>
      </c>
    </row>
    <row r="1190" spans="1:104" x14ac:dyDescent="0.3">
      <c r="A1190" t="s">
        <v>6457</v>
      </c>
      <c r="B1190" t="s">
        <v>6458</v>
      </c>
      <c r="C1190" t="s">
        <v>107</v>
      </c>
      <c r="D1190" t="s">
        <v>108</v>
      </c>
      <c r="F1190" t="s">
        <v>6459</v>
      </c>
      <c r="G1190" t="s">
        <v>247</v>
      </c>
      <c r="I1190" t="s">
        <v>6460</v>
      </c>
      <c r="J1190" t="s">
        <v>1066</v>
      </c>
      <c r="K1190" t="s">
        <v>113</v>
      </c>
      <c r="L1190" t="s">
        <v>6461</v>
      </c>
      <c r="M1190" t="s">
        <v>218</v>
      </c>
      <c r="P1190" t="s">
        <v>113</v>
      </c>
      <c r="Q1190" t="s">
        <v>116</v>
      </c>
      <c r="S1190" t="s">
        <v>117</v>
      </c>
      <c r="T1190" t="s">
        <v>113</v>
      </c>
      <c r="AD1190" t="s">
        <v>113</v>
      </c>
      <c r="AG1190" t="s">
        <v>119</v>
      </c>
      <c r="AI1190" t="s">
        <v>119</v>
      </c>
      <c r="AJ1190" t="s">
        <v>119</v>
      </c>
      <c r="BK1190">
        <v>15</v>
      </c>
      <c r="CN1190" t="s">
        <v>113</v>
      </c>
      <c r="CO1190" t="s">
        <v>113</v>
      </c>
      <c r="CP1190" t="s">
        <v>113</v>
      </c>
      <c r="CQ1190" t="s">
        <v>113</v>
      </c>
      <c r="CR1190" t="s">
        <v>113</v>
      </c>
      <c r="CS1190" t="s">
        <v>113</v>
      </c>
      <c r="CT1190" t="s">
        <v>113</v>
      </c>
      <c r="CU1190" t="s">
        <v>113</v>
      </c>
      <c r="CV1190" t="s">
        <v>113</v>
      </c>
      <c r="CW1190" t="s">
        <v>113</v>
      </c>
      <c r="CX1190" t="s">
        <v>113</v>
      </c>
      <c r="CY1190" t="s">
        <v>119</v>
      </c>
      <c r="CZ1190" t="s">
        <v>258</v>
      </c>
    </row>
    <row r="1191" spans="1:104" x14ac:dyDescent="0.3">
      <c r="A1191" t="s">
        <v>6462</v>
      </c>
      <c r="B1191" t="s">
        <v>6463</v>
      </c>
      <c r="C1191" t="s">
        <v>107</v>
      </c>
      <c r="D1191" t="s">
        <v>108</v>
      </c>
      <c r="F1191" t="s">
        <v>6464</v>
      </c>
      <c r="G1191" t="s">
        <v>247</v>
      </c>
      <c r="I1191" t="s">
        <v>6465</v>
      </c>
      <c r="J1191" t="s">
        <v>1066</v>
      </c>
      <c r="K1191" t="s">
        <v>113</v>
      </c>
      <c r="L1191" t="s">
        <v>6461</v>
      </c>
      <c r="M1191" t="s">
        <v>218</v>
      </c>
      <c r="P1191" t="s">
        <v>113</v>
      </c>
      <c r="Q1191" t="s">
        <v>116</v>
      </c>
      <c r="S1191" t="s">
        <v>117</v>
      </c>
      <c r="T1191" t="s">
        <v>113</v>
      </c>
      <c r="AD1191" t="s">
        <v>113</v>
      </c>
      <c r="AG1191" t="s">
        <v>119</v>
      </c>
      <c r="AI1191" t="s">
        <v>119</v>
      </c>
      <c r="AJ1191" t="s">
        <v>119</v>
      </c>
      <c r="BK1191">
        <v>15</v>
      </c>
      <c r="CN1191" t="s">
        <v>113</v>
      </c>
      <c r="CO1191" t="s">
        <v>113</v>
      </c>
      <c r="CP1191" t="s">
        <v>113</v>
      </c>
      <c r="CQ1191" t="s">
        <v>113</v>
      </c>
      <c r="CR1191" t="s">
        <v>113</v>
      </c>
      <c r="CS1191" t="s">
        <v>113</v>
      </c>
      <c r="CT1191" t="s">
        <v>113</v>
      </c>
      <c r="CU1191" t="s">
        <v>113</v>
      </c>
      <c r="CV1191" t="s">
        <v>113</v>
      </c>
      <c r="CW1191" t="s">
        <v>113</v>
      </c>
      <c r="CX1191" t="s">
        <v>113</v>
      </c>
      <c r="CY1191" t="s">
        <v>119</v>
      </c>
      <c r="CZ1191" t="s">
        <v>258</v>
      </c>
    </row>
    <row r="1192" spans="1:104" x14ac:dyDescent="0.3">
      <c r="A1192" t="s">
        <v>6466</v>
      </c>
      <c r="B1192" t="s">
        <v>6467</v>
      </c>
      <c r="C1192" t="s">
        <v>124</v>
      </c>
      <c r="D1192" t="s">
        <v>108</v>
      </c>
      <c r="F1192" t="s">
        <v>6468</v>
      </c>
      <c r="G1192" t="s">
        <v>1053</v>
      </c>
      <c r="I1192" t="s">
        <v>6469</v>
      </c>
      <c r="J1192" t="s">
        <v>112</v>
      </c>
      <c r="K1192" t="s">
        <v>113</v>
      </c>
      <c r="L1192" t="s">
        <v>6470</v>
      </c>
      <c r="M1192" t="s">
        <v>218</v>
      </c>
      <c r="P1192" t="s">
        <v>113</v>
      </c>
      <c r="Q1192" t="s">
        <v>116</v>
      </c>
      <c r="S1192" t="s">
        <v>117</v>
      </c>
      <c r="T1192" t="s">
        <v>113</v>
      </c>
      <c r="AD1192" t="s">
        <v>113</v>
      </c>
      <c r="AG1192" t="s">
        <v>119</v>
      </c>
      <c r="AI1192" t="s">
        <v>119</v>
      </c>
      <c r="AJ1192" t="s">
        <v>119</v>
      </c>
      <c r="BK1192">
        <v>50</v>
      </c>
      <c r="CN1192" t="s">
        <v>113</v>
      </c>
      <c r="CO1192" t="s">
        <v>113</v>
      </c>
      <c r="CP1192" t="s">
        <v>113</v>
      </c>
      <c r="CQ1192" t="s">
        <v>113</v>
      </c>
      <c r="CR1192" t="s">
        <v>113</v>
      </c>
      <c r="CS1192" t="s">
        <v>113</v>
      </c>
      <c r="CT1192" t="s">
        <v>113</v>
      </c>
      <c r="CU1192" t="s">
        <v>113</v>
      </c>
      <c r="CV1192" t="s">
        <v>113</v>
      </c>
      <c r="CW1192" t="s">
        <v>113</v>
      </c>
      <c r="CX1192" t="s">
        <v>113</v>
      </c>
      <c r="CY1192" t="s">
        <v>119</v>
      </c>
      <c r="CZ1192" t="s">
        <v>258</v>
      </c>
    </row>
    <row r="1193" spans="1:104" x14ac:dyDescent="0.3">
      <c r="A1193" t="s">
        <v>6471</v>
      </c>
      <c r="B1193" t="s">
        <v>6472</v>
      </c>
      <c r="D1193" t="s">
        <v>108</v>
      </c>
      <c r="F1193" t="s">
        <v>6473</v>
      </c>
      <c r="G1193" t="s">
        <v>247</v>
      </c>
      <c r="I1193" t="s">
        <v>5826</v>
      </c>
      <c r="J1193" t="s">
        <v>112</v>
      </c>
      <c r="K1193" t="s">
        <v>113</v>
      </c>
      <c r="L1193" t="s">
        <v>6474</v>
      </c>
      <c r="M1193" t="s">
        <v>218</v>
      </c>
      <c r="P1193" t="s">
        <v>113</v>
      </c>
      <c r="Q1193" t="s">
        <v>116</v>
      </c>
      <c r="S1193" t="s">
        <v>117</v>
      </c>
      <c r="T1193" t="s">
        <v>113</v>
      </c>
      <c r="AD1193" t="s">
        <v>113</v>
      </c>
      <c r="AG1193" t="s">
        <v>119</v>
      </c>
      <c r="AI1193" t="s">
        <v>119</v>
      </c>
      <c r="AJ1193" t="s">
        <v>119</v>
      </c>
      <c r="BK1193">
        <v>60</v>
      </c>
      <c r="CN1193" t="s">
        <v>113</v>
      </c>
      <c r="CO1193" t="s">
        <v>113</v>
      </c>
      <c r="CP1193" t="s">
        <v>113</v>
      </c>
      <c r="CQ1193" t="s">
        <v>113</v>
      </c>
      <c r="CR1193" t="s">
        <v>113</v>
      </c>
      <c r="CS1193" t="s">
        <v>113</v>
      </c>
      <c r="CT1193" t="s">
        <v>113</v>
      </c>
      <c r="CU1193" t="s">
        <v>113</v>
      </c>
      <c r="CV1193" t="s">
        <v>113</v>
      </c>
      <c r="CW1193" t="s">
        <v>113</v>
      </c>
      <c r="CX1193" t="s">
        <v>113</v>
      </c>
      <c r="CY1193" t="s">
        <v>119</v>
      </c>
      <c r="CZ1193" t="s">
        <v>258</v>
      </c>
    </row>
    <row r="1194" spans="1:104" x14ac:dyDescent="0.3">
      <c r="A1194" t="s">
        <v>6475</v>
      </c>
      <c r="B1194" t="s">
        <v>6476</v>
      </c>
      <c r="D1194" t="s">
        <v>108</v>
      </c>
      <c r="E1194" t="s">
        <v>6477</v>
      </c>
      <c r="F1194" t="s">
        <v>6478</v>
      </c>
      <c r="G1194" t="s">
        <v>247</v>
      </c>
      <c r="I1194" t="s">
        <v>6479</v>
      </c>
      <c r="J1194" t="s">
        <v>1066</v>
      </c>
      <c r="K1194" t="s">
        <v>113</v>
      </c>
      <c r="L1194" t="s">
        <v>6480</v>
      </c>
      <c r="M1194" t="s">
        <v>218</v>
      </c>
      <c r="P1194" t="s">
        <v>113</v>
      </c>
      <c r="Q1194" t="s">
        <v>116</v>
      </c>
      <c r="S1194" t="s">
        <v>117</v>
      </c>
      <c r="T1194" t="s">
        <v>113</v>
      </c>
      <c r="AD1194" t="s">
        <v>113</v>
      </c>
      <c r="AG1194" t="s">
        <v>119</v>
      </c>
      <c r="AI1194" t="s">
        <v>119</v>
      </c>
      <c r="AJ1194" t="s">
        <v>119</v>
      </c>
      <c r="BK1194">
        <v>40</v>
      </c>
      <c r="CN1194" t="s">
        <v>113</v>
      </c>
      <c r="CO1194" t="s">
        <v>113</v>
      </c>
      <c r="CP1194" t="s">
        <v>113</v>
      </c>
      <c r="CQ1194" t="s">
        <v>113</v>
      </c>
      <c r="CR1194" t="s">
        <v>113</v>
      </c>
      <c r="CS1194" t="s">
        <v>113</v>
      </c>
      <c r="CT1194" t="s">
        <v>113</v>
      </c>
      <c r="CU1194" t="s">
        <v>113</v>
      </c>
      <c r="CV1194" t="s">
        <v>113</v>
      </c>
      <c r="CW1194" t="s">
        <v>113</v>
      </c>
      <c r="CX1194" t="s">
        <v>113</v>
      </c>
      <c r="CY1194" t="s">
        <v>119</v>
      </c>
      <c r="CZ1194" t="s">
        <v>258</v>
      </c>
    </row>
    <row r="1195" spans="1:104" x14ac:dyDescent="0.3">
      <c r="A1195" t="s">
        <v>6481</v>
      </c>
      <c r="B1195" t="s">
        <v>6482</v>
      </c>
      <c r="C1195" t="s">
        <v>107</v>
      </c>
      <c r="D1195" t="s">
        <v>108</v>
      </c>
      <c r="F1195" t="s">
        <v>6483</v>
      </c>
      <c r="G1195" t="s">
        <v>247</v>
      </c>
      <c r="I1195" t="s">
        <v>6484</v>
      </c>
      <c r="J1195" t="s">
        <v>1066</v>
      </c>
      <c r="K1195" t="s">
        <v>113</v>
      </c>
      <c r="L1195" t="s">
        <v>6485</v>
      </c>
      <c r="M1195" t="s">
        <v>218</v>
      </c>
      <c r="P1195" t="s">
        <v>113</v>
      </c>
      <c r="Q1195" t="s">
        <v>116</v>
      </c>
      <c r="S1195" t="s">
        <v>117</v>
      </c>
      <c r="T1195" t="s">
        <v>113</v>
      </c>
      <c r="AD1195" t="s">
        <v>113</v>
      </c>
      <c r="AG1195" t="s">
        <v>119</v>
      </c>
      <c r="AI1195" t="s">
        <v>119</v>
      </c>
      <c r="AJ1195" t="s">
        <v>119</v>
      </c>
      <c r="BK1195">
        <v>20</v>
      </c>
      <c r="CN1195" t="s">
        <v>113</v>
      </c>
      <c r="CO1195" t="s">
        <v>113</v>
      </c>
      <c r="CP1195" t="s">
        <v>113</v>
      </c>
      <c r="CQ1195" t="s">
        <v>113</v>
      </c>
      <c r="CR1195" t="s">
        <v>113</v>
      </c>
      <c r="CS1195" t="s">
        <v>113</v>
      </c>
      <c r="CT1195" t="s">
        <v>113</v>
      </c>
      <c r="CU1195" t="s">
        <v>113</v>
      </c>
      <c r="CV1195" t="s">
        <v>113</v>
      </c>
      <c r="CW1195" t="s">
        <v>113</v>
      </c>
      <c r="CX1195" t="s">
        <v>113</v>
      </c>
      <c r="CY1195" t="s">
        <v>119</v>
      </c>
      <c r="CZ1195" t="s">
        <v>258</v>
      </c>
    </row>
    <row r="1196" spans="1:104" x14ac:dyDescent="0.3">
      <c r="A1196" t="s">
        <v>6486</v>
      </c>
      <c r="B1196" t="s">
        <v>6487</v>
      </c>
      <c r="C1196" t="s">
        <v>245</v>
      </c>
      <c r="D1196" t="s">
        <v>108</v>
      </c>
      <c r="F1196" t="s">
        <v>6488</v>
      </c>
      <c r="G1196" t="s">
        <v>247</v>
      </c>
      <c r="I1196" t="s">
        <v>6489</v>
      </c>
      <c r="J1196" t="s">
        <v>249</v>
      </c>
      <c r="K1196" t="s">
        <v>249</v>
      </c>
      <c r="M1196" t="s">
        <v>218</v>
      </c>
      <c r="P1196">
        <v>46183</v>
      </c>
      <c r="Q1196" t="s">
        <v>140</v>
      </c>
      <c r="R1196">
        <v>46184</v>
      </c>
      <c r="S1196" t="s">
        <v>141</v>
      </c>
      <c r="T1196" t="s">
        <v>142</v>
      </c>
      <c r="U1196" t="s">
        <v>249</v>
      </c>
      <c r="V1196" t="s">
        <v>143</v>
      </c>
      <c r="W1196" t="s">
        <v>148</v>
      </c>
      <c r="X1196" t="s">
        <v>148</v>
      </c>
      <c r="Y1196" t="s">
        <v>148</v>
      </c>
      <c r="Z1196" t="s">
        <v>148</v>
      </c>
      <c r="AA1196" t="s">
        <v>148</v>
      </c>
      <c r="AB1196" t="s">
        <v>375</v>
      </c>
      <c r="AC1196" t="s">
        <v>113</v>
      </c>
      <c r="AD1196" t="s">
        <v>376</v>
      </c>
      <c r="AE1196">
        <v>46195</v>
      </c>
      <c r="AF1196">
        <v>46196</v>
      </c>
      <c r="AG1196">
        <v>46196</v>
      </c>
      <c r="AH1196">
        <v>46196</v>
      </c>
      <c r="AI1196">
        <v>46197</v>
      </c>
      <c r="AJ1196">
        <v>46197</v>
      </c>
      <c r="AK1196">
        <v>46195</v>
      </c>
      <c r="AL1196">
        <v>46196</v>
      </c>
      <c r="AM1196">
        <v>46196</v>
      </c>
      <c r="AN1196">
        <v>46196</v>
      </c>
      <c r="AO1196">
        <v>46197</v>
      </c>
      <c r="AP1196">
        <v>46197</v>
      </c>
      <c r="AQ1196" t="s">
        <v>377</v>
      </c>
      <c r="AR1196">
        <v>46202</v>
      </c>
      <c r="AS1196">
        <v>46202</v>
      </c>
      <c r="AT1196">
        <v>46190</v>
      </c>
      <c r="AU1196">
        <v>46193</v>
      </c>
      <c r="AV1196">
        <v>46193</v>
      </c>
      <c r="AW1196">
        <v>46190</v>
      </c>
      <c r="AX1196">
        <v>46193</v>
      </c>
      <c r="AY1196">
        <v>46193</v>
      </c>
      <c r="AZ1196">
        <v>46196</v>
      </c>
      <c r="BA1196">
        <v>46196</v>
      </c>
      <c r="BB1196">
        <v>46196</v>
      </c>
      <c r="BC1196">
        <v>46193</v>
      </c>
      <c r="BD1196">
        <v>46194</v>
      </c>
      <c r="BE1196">
        <v>46194</v>
      </c>
      <c r="BF1196" t="s">
        <v>249</v>
      </c>
      <c r="BG1196">
        <v>46197</v>
      </c>
      <c r="BH1196">
        <v>46198</v>
      </c>
      <c r="BI1196">
        <v>46198</v>
      </c>
      <c r="BJ1196" t="s">
        <v>249</v>
      </c>
      <c r="BK1196" t="s">
        <v>249</v>
      </c>
      <c r="BL1196">
        <v>46199</v>
      </c>
      <c r="BM1196">
        <v>46203</v>
      </c>
      <c r="BN1196">
        <v>46203</v>
      </c>
      <c r="BO1196">
        <v>46201</v>
      </c>
      <c r="BP1196">
        <v>46203</v>
      </c>
      <c r="BQ1196">
        <v>46203</v>
      </c>
      <c r="BR1196">
        <v>46203</v>
      </c>
      <c r="BS1196">
        <v>46203</v>
      </c>
      <c r="BT1196">
        <v>46203</v>
      </c>
      <c r="BU1196">
        <v>46203</v>
      </c>
      <c r="BV1196">
        <v>46203</v>
      </c>
      <c r="BW1196">
        <v>46203</v>
      </c>
      <c r="BX1196" t="s">
        <v>6270</v>
      </c>
      <c r="BY1196">
        <v>46196</v>
      </c>
      <c r="CI1196">
        <v>46206</v>
      </c>
      <c r="CJ1196">
        <v>46206</v>
      </c>
      <c r="CN1196" t="s">
        <v>113</v>
      </c>
      <c r="CO1196" t="s">
        <v>113</v>
      </c>
      <c r="CP1196" t="s">
        <v>113</v>
      </c>
      <c r="CQ1196" t="s">
        <v>113</v>
      </c>
      <c r="CR1196" t="s">
        <v>113</v>
      </c>
      <c r="CS1196" t="s">
        <v>113</v>
      </c>
      <c r="CT1196" t="s">
        <v>113</v>
      </c>
      <c r="CU1196" t="s">
        <v>113</v>
      </c>
      <c r="CV1196" t="s">
        <v>113</v>
      </c>
      <c r="CW1196" t="s">
        <v>113</v>
      </c>
      <c r="CX1196" t="s">
        <v>113</v>
      </c>
      <c r="CY1196" t="s">
        <v>119</v>
      </c>
      <c r="CZ1196" t="s">
        <v>258</v>
      </c>
    </row>
    <row r="1197" spans="1:104" x14ac:dyDescent="0.3">
      <c r="A1197" t="s">
        <v>6490</v>
      </c>
      <c r="B1197" t="s">
        <v>6491</v>
      </c>
      <c r="C1197" t="s">
        <v>292</v>
      </c>
      <c r="D1197" t="s">
        <v>108</v>
      </c>
      <c r="E1197" t="s">
        <v>6492</v>
      </c>
      <c r="F1197" t="s">
        <v>6493</v>
      </c>
      <c r="G1197" t="s">
        <v>247</v>
      </c>
      <c r="I1197" t="s">
        <v>6479</v>
      </c>
      <c r="J1197" t="s">
        <v>1066</v>
      </c>
      <c r="K1197" t="s">
        <v>137</v>
      </c>
      <c r="L1197" t="s">
        <v>6494</v>
      </c>
      <c r="M1197" t="s">
        <v>218</v>
      </c>
      <c r="P1197" t="s">
        <v>113</v>
      </c>
      <c r="Q1197" t="s">
        <v>116</v>
      </c>
      <c r="S1197" t="s">
        <v>117</v>
      </c>
      <c r="T1197" t="s">
        <v>113</v>
      </c>
      <c r="AD1197" t="s">
        <v>113</v>
      </c>
      <c r="AG1197" t="s">
        <v>119</v>
      </c>
      <c r="AI1197">
        <v>45891</v>
      </c>
      <c r="AJ1197" t="s">
        <v>119</v>
      </c>
      <c r="BK1197" t="s">
        <v>6495</v>
      </c>
      <c r="CN1197" t="s">
        <v>113</v>
      </c>
      <c r="CO1197" t="s">
        <v>113</v>
      </c>
      <c r="CP1197" t="s">
        <v>113</v>
      </c>
      <c r="CQ1197" t="s">
        <v>113</v>
      </c>
      <c r="CR1197" t="s">
        <v>188</v>
      </c>
      <c r="CS1197">
        <v>0</v>
      </c>
      <c r="CT1197" t="s">
        <v>380</v>
      </c>
      <c r="CU1197" t="s">
        <v>113</v>
      </c>
      <c r="CV1197" t="s">
        <v>113</v>
      </c>
      <c r="CW1197" t="s">
        <v>113</v>
      </c>
      <c r="CX1197" t="s">
        <v>113</v>
      </c>
      <c r="CY1197" t="s">
        <v>1135</v>
      </c>
      <c r="CZ1197" t="s">
        <v>258</v>
      </c>
    </row>
    <row r="1198" spans="1:104" x14ac:dyDescent="0.3">
      <c r="A1198" t="s">
        <v>6496</v>
      </c>
      <c r="B1198" t="s">
        <v>6497</v>
      </c>
      <c r="C1198" t="s">
        <v>107</v>
      </c>
      <c r="D1198" t="s">
        <v>108</v>
      </c>
      <c r="F1198" t="s">
        <v>6498</v>
      </c>
      <c r="G1198" t="s">
        <v>247</v>
      </c>
      <c r="I1198" t="s">
        <v>6499</v>
      </c>
      <c r="J1198" t="s">
        <v>1066</v>
      </c>
      <c r="K1198" t="s">
        <v>113</v>
      </c>
      <c r="L1198" t="s">
        <v>6500</v>
      </c>
      <c r="M1198" t="s">
        <v>218</v>
      </c>
      <c r="P1198" t="s">
        <v>113</v>
      </c>
      <c r="Q1198" t="s">
        <v>116</v>
      </c>
      <c r="S1198" t="s">
        <v>117</v>
      </c>
      <c r="T1198" t="s">
        <v>113</v>
      </c>
      <c r="AD1198" t="s">
        <v>113</v>
      </c>
      <c r="AG1198" t="s">
        <v>119</v>
      </c>
      <c r="AI1198" t="s">
        <v>119</v>
      </c>
      <c r="AJ1198" t="s">
        <v>119</v>
      </c>
      <c r="BK1198" t="s">
        <v>5039</v>
      </c>
      <c r="CN1198" t="s">
        <v>113</v>
      </c>
      <c r="CO1198" t="s">
        <v>113</v>
      </c>
      <c r="CP1198" t="s">
        <v>113</v>
      </c>
      <c r="CQ1198" t="s">
        <v>113</v>
      </c>
      <c r="CR1198" t="s">
        <v>113</v>
      </c>
      <c r="CS1198" t="s">
        <v>113</v>
      </c>
      <c r="CT1198" t="s">
        <v>113</v>
      </c>
      <c r="CU1198" t="s">
        <v>113</v>
      </c>
      <c r="CV1198" t="s">
        <v>113</v>
      </c>
      <c r="CW1198" t="s">
        <v>113</v>
      </c>
      <c r="CX1198" t="s">
        <v>113</v>
      </c>
      <c r="CY1198" t="s">
        <v>119</v>
      </c>
      <c r="CZ1198" t="s">
        <v>258</v>
      </c>
    </row>
    <row r="1199" spans="1:104" x14ac:dyDescent="0.3">
      <c r="A1199" t="s">
        <v>6501</v>
      </c>
      <c r="B1199" t="s">
        <v>6502</v>
      </c>
      <c r="C1199" t="s">
        <v>124</v>
      </c>
      <c r="D1199" t="s">
        <v>108</v>
      </c>
      <c r="F1199" t="s">
        <v>6503</v>
      </c>
      <c r="G1199" t="s">
        <v>247</v>
      </c>
      <c r="I1199" t="s">
        <v>6504</v>
      </c>
      <c r="J1199" t="s">
        <v>308</v>
      </c>
      <c r="K1199" t="s">
        <v>137</v>
      </c>
      <c r="L1199" t="s">
        <v>6505</v>
      </c>
      <c r="M1199" t="s">
        <v>218</v>
      </c>
      <c r="N1199">
        <v>4</v>
      </c>
      <c r="O1199" t="s">
        <v>6506</v>
      </c>
      <c r="P1199">
        <v>46029</v>
      </c>
      <c r="Q1199" t="s">
        <v>140</v>
      </c>
      <c r="R1199">
        <v>46029</v>
      </c>
      <c r="S1199" t="s">
        <v>252</v>
      </c>
      <c r="T1199" t="s">
        <v>2744</v>
      </c>
      <c r="U1199" t="s">
        <v>112</v>
      </c>
      <c r="V1199" t="s">
        <v>21</v>
      </c>
      <c r="W1199" t="s">
        <v>144</v>
      </c>
      <c r="X1199" t="s">
        <v>312</v>
      </c>
      <c r="Y1199" t="s">
        <v>312</v>
      </c>
      <c r="AA1199" t="s">
        <v>144</v>
      </c>
      <c r="AB1199" t="s">
        <v>1322</v>
      </c>
      <c r="AC1199" t="s">
        <v>146</v>
      </c>
      <c r="AD1199" t="s">
        <v>376</v>
      </c>
      <c r="AE1199">
        <v>46036</v>
      </c>
      <c r="AF1199">
        <v>46036</v>
      </c>
      <c r="AG1199">
        <v>46036</v>
      </c>
      <c r="AH1199">
        <v>46040</v>
      </c>
      <c r="AI1199">
        <v>46040</v>
      </c>
      <c r="AJ1199">
        <v>46040</v>
      </c>
      <c r="AK1199">
        <v>46041</v>
      </c>
      <c r="AL1199">
        <v>46041</v>
      </c>
      <c r="AM1199">
        <v>46041</v>
      </c>
      <c r="AN1199">
        <v>46044</v>
      </c>
      <c r="AO1199">
        <v>46044</v>
      </c>
      <c r="AP1199">
        <v>46044</v>
      </c>
      <c r="AQ1199" t="s">
        <v>377</v>
      </c>
      <c r="AR1199">
        <v>46053</v>
      </c>
      <c r="AS1199">
        <v>46053</v>
      </c>
      <c r="AT1199">
        <v>46035</v>
      </c>
      <c r="AU1199">
        <v>46035</v>
      </c>
      <c r="AV1199">
        <v>46035</v>
      </c>
      <c r="AW1199">
        <v>46035</v>
      </c>
      <c r="AX1199">
        <v>46035</v>
      </c>
      <c r="AY1199">
        <v>46035</v>
      </c>
      <c r="AZ1199">
        <v>46038</v>
      </c>
      <c r="BA1199">
        <v>46038</v>
      </c>
      <c r="BB1199">
        <v>46038</v>
      </c>
      <c r="BC1199">
        <v>46036</v>
      </c>
      <c r="BD1199">
        <v>46036</v>
      </c>
      <c r="BE1199">
        <v>46036</v>
      </c>
      <c r="BF1199" t="s">
        <v>149</v>
      </c>
      <c r="BG1199">
        <v>46048</v>
      </c>
      <c r="BH1199">
        <v>46048</v>
      </c>
      <c r="BI1199">
        <v>46048</v>
      </c>
      <c r="BJ1199" t="s">
        <v>1322</v>
      </c>
      <c r="BK1199">
        <v>80</v>
      </c>
      <c r="BL1199">
        <v>46051</v>
      </c>
      <c r="BM1199">
        <v>46052</v>
      </c>
      <c r="BN1199">
        <v>46052</v>
      </c>
      <c r="BO1199">
        <v>46053</v>
      </c>
      <c r="BP1199">
        <v>46066</v>
      </c>
      <c r="BQ1199">
        <v>46066</v>
      </c>
      <c r="BR1199">
        <v>46064</v>
      </c>
      <c r="BS1199">
        <v>46076</v>
      </c>
      <c r="BT1199">
        <v>46076</v>
      </c>
      <c r="BU1199">
        <v>46064</v>
      </c>
      <c r="BV1199">
        <v>46074</v>
      </c>
      <c r="BW1199">
        <v>46074</v>
      </c>
      <c r="BX1199" t="s">
        <v>1469</v>
      </c>
      <c r="BY1199">
        <v>46034</v>
      </c>
      <c r="BZ1199">
        <v>46034</v>
      </c>
      <c r="CI1199">
        <v>46045</v>
      </c>
      <c r="CJ1199">
        <v>46060</v>
      </c>
      <c r="CK1199">
        <v>46060</v>
      </c>
      <c r="CN1199" t="s">
        <v>113</v>
      </c>
      <c r="CO1199" t="s">
        <v>113</v>
      </c>
      <c r="CP1199" t="s">
        <v>113</v>
      </c>
      <c r="CQ1199" t="s">
        <v>113</v>
      </c>
      <c r="CR1199" t="s">
        <v>119</v>
      </c>
      <c r="CS1199">
        <v>46029</v>
      </c>
      <c r="CT1199" t="s">
        <v>151</v>
      </c>
      <c r="CU1199" t="s">
        <v>113</v>
      </c>
      <c r="CV1199" t="s">
        <v>113</v>
      </c>
      <c r="CW1199" t="s">
        <v>113</v>
      </c>
      <c r="CX1199" t="s">
        <v>113</v>
      </c>
      <c r="CY1199" t="s">
        <v>1635</v>
      </c>
      <c r="CZ1199" t="s">
        <v>289</v>
      </c>
    </row>
    <row r="1200" spans="1:104" x14ac:dyDescent="0.3">
      <c r="A1200" t="s">
        <v>6507</v>
      </c>
      <c r="B1200" t="s">
        <v>6508</v>
      </c>
      <c r="C1200" t="s">
        <v>107</v>
      </c>
      <c r="D1200" t="s">
        <v>108</v>
      </c>
      <c r="F1200" t="s">
        <v>6509</v>
      </c>
      <c r="G1200" t="s">
        <v>247</v>
      </c>
      <c r="I1200" t="s">
        <v>6510</v>
      </c>
      <c r="J1200" t="s">
        <v>1066</v>
      </c>
      <c r="K1200" t="s">
        <v>113</v>
      </c>
      <c r="L1200" t="s">
        <v>526</v>
      </c>
      <c r="M1200" t="s">
        <v>218</v>
      </c>
      <c r="P1200" t="s">
        <v>113</v>
      </c>
      <c r="Q1200" t="s">
        <v>116</v>
      </c>
      <c r="S1200" t="s">
        <v>117</v>
      </c>
      <c r="T1200" t="s">
        <v>113</v>
      </c>
      <c r="AD1200" t="s">
        <v>113</v>
      </c>
      <c r="AG1200" t="s">
        <v>119</v>
      </c>
      <c r="AI1200" t="s">
        <v>119</v>
      </c>
      <c r="AJ1200" t="s">
        <v>119</v>
      </c>
      <c r="BK1200" t="s">
        <v>2333</v>
      </c>
      <c r="CN1200" t="s">
        <v>113</v>
      </c>
      <c r="CO1200" t="s">
        <v>113</v>
      </c>
      <c r="CP1200" t="s">
        <v>113</v>
      </c>
      <c r="CQ1200" t="s">
        <v>113</v>
      </c>
      <c r="CR1200" t="s">
        <v>113</v>
      </c>
      <c r="CS1200" t="s">
        <v>113</v>
      </c>
      <c r="CT1200" t="s">
        <v>113</v>
      </c>
      <c r="CU1200" t="s">
        <v>113</v>
      </c>
      <c r="CV1200" t="s">
        <v>113</v>
      </c>
      <c r="CW1200" t="s">
        <v>113</v>
      </c>
      <c r="CX1200" t="s">
        <v>113</v>
      </c>
      <c r="CY1200" t="s">
        <v>119</v>
      </c>
      <c r="CZ1200" t="s">
        <v>258</v>
      </c>
    </row>
    <row r="1201" spans="1:104" x14ac:dyDescent="0.3">
      <c r="A1201" t="s">
        <v>6511</v>
      </c>
      <c r="B1201" t="s">
        <v>6512</v>
      </c>
      <c r="D1201" t="s">
        <v>108</v>
      </c>
      <c r="F1201" t="s">
        <v>6513</v>
      </c>
      <c r="G1201" t="s">
        <v>247</v>
      </c>
      <c r="I1201" t="s">
        <v>6344</v>
      </c>
      <c r="J1201" t="s">
        <v>1066</v>
      </c>
      <c r="K1201" t="s">
        <v>113</v>
      </c>
      <c r="L1201" t="s">
        <v>6514</v>
      </c>
      <c r="M1201" t="s">
        <v>218</v>
      </c>
      <c r="P1201" t="s">
        <v>113</v>
      </c>
      <c r="Q1201" t="s">
        <v>116</v>
      </c>
      <c r="S1201" t="s">
        <v>117</v>
      </c>
      <c r="T1201" t="s">
        <v>113</v>
      </c>
      <c r="AD1201" t="s">
        <v>113</v>
      </c>
      <c r="AG1201" t="s">
        <v>119</v>
      </c>
      <c r="AI1201" t="s">
        <v>119</v>
      </c>
      <c r="AJ1201" t="s">
        <v>119</v>
      </c>
      <c r="CN1201" t="s">
        <v>113</v>
      </c>
      <c r="CO1201" t="s">
        <v>113</v>
      </c>
      <c r="CP1201" t="s">
        <v>113</v>
      </c>
      <c r="CQ1201" t="s">
        <v>113</v>
      </c>
      <c r="CR1201" t="s">
        <v>113</v>
      </c>
      <c r="CS1201" t="s">
        <v>113</v>
      </c>
      <c r="CT1201" t="s">
        <v>113</v>
      </c>
      <c r="CU1201" t="s">
        <v>113</v>
      </c>
      <c r="CV1201" t="s">
        <v>113</v>
      </c>
      <c r="CW1201" t="s">
        <v>113</v>
      </c>
      <c r="CX1201" t="s">
        <v>113</v>
      </c>
      <c r="CY1201" t="s">
        <v>119</v>
      </c>
      <c r="CZ1201" t="s">
        <v>258</v>
      </c>
    </row>
    <row r="1202" spans="1:104" x14ac:dyDescent="0.3">
      <c r="A1202" t="s">
        <v>6515</v>
      </c>
      <c r="B1202" t="s">
        <v>6516</v>
      </c>
      <c r="C1202" t="s">
        <v>124</v>
      </c>
      <c r="D1202" t="s">
        <v>108</v>
      </c>
      <c r="F1202" t="s">
        <v>6517</v>
      </c>
      <c r="G1202" t="s">
        <v>247</v>
      </c>
      <c r="I1202" t="s">
        <v>6518</v>
      </c>
      <c r="J1202" t="s">
        <v>308</v>
      </c>
      <c r="K1202" t="s">
        <v>137</v>
      </c>
      <c r="L1202" t="s">
        <v>6519</v>
      </c>
      <c r="M1202" t="s">
        <v>218</v>
      </c>
      <c r="N1202">
        <v>1</v>
      </c>
      <c r="O1202" t="s">
        <v>6520</v>
      </c>
      <c r="P1202">
        <v>46045</v>
      </c>
      <c r="Q1202" t="s">
        <v>140</v>
      </c>
      <c r="R1202">
        <v>46051</v>
      </c>
      <c r="S1202" t="s">
        <v>252</v>
      </c>
      <c r="T1202" t="s">
        <v>2901</v>
      </c>
      <c r="U1202" t="s">
        <v>112</v>
      </c>
      <c r="V1202" t="s">
        <v>3675</v>
      </c>
      <c r="W1202" t="s">
        <v>144</v>
      </c>
      <c r="X1202" t="s">
        <v>144</v>
      </c>
      <c r="Y1202" t="s">
        <v>144</v>
      </c>
      <c r="Z1202" t="s">
        <v>144</v>
      </c>
      <c r="AA1202" t="s">
        <v>144</v>
      </c>
      <c r="AB1202" t="s">
        <v>1322</v>
      </c>
      <c r="AC1202" t="s">
        <v>146</v>
      </c>
      <c r="AD1202" t="s">
        <v>181</v>
      </c>
      <c r="AE1202">
        <v>46057</v>
      </c>
      <c r="AF1202">
        <v>46057</v>
      </c>
      <c r="AG1202">
        <v>46057</v>
      </c>
      <c r="AH1202">
        <v>46062</v>
      </c>
      <c r="AI1202">
        <v>46063</v>
      </c>
      <c r="AJ1202">
        <v>46063</v>
      </c>
      <c r="AK1202">
        <v>46062</v>
      </c>
      <c r="AL1202">
        <v>46063</v>
      </c>
      <c r="AM1202">
        <v>46063</v>
      </c>
      <c r="AN1202">
        <v>46066</v>
      </c>
      <c r="AO1202">
        <v>46066</v>
      </c>
      <c r="AP1202">
        <v>46066</v>
      </c>
      <c r="AQ1202" t="s">
        <v>377</v>
      </c>
      <c r="AR1202">
        <v>46079</v>
      </c>
      <c r="AS1202">
        <v>46079</v>
      </c>
      <c r="AT1202">
        <v>46056</v>
      </c>
      <c r="AU1202">
        <v>46056</v>
      </c>
      <c r="AV1202">
        <v>46056</v>
      </c>
      <c r="AW1202">
        <v>46056</v>
      </c>
      <c r="AX1202">
        <v>46056</v>
      </c>
      <c r="AY1202">
        <v>46056</v>
      </c>
      <c r="AZ1202">
        <v>46060</v>
      </c>
      <c r="BA1202">
        <v>46062</v>
      </c>
      <c r="BB1202">
        <v>46062</v>
      </c>
      <c r="BC1202">
        <v>46057</v>
      </c>
      <c r="BD1202">
        <v>46060</v>
      </c>
      <c r="BE1202">
        <v>46060</v>
      </c>
      <c r="BF1202" t="s">
        <v>196</v>
      </c>
      <c r="BG1202">
        <v>46066</v>
      </c>
      <c r="BH1202">
        <v>46072</v>
      </c>
      <c r="BI1202">
        <v>46072</v>
      </c>
      <c r="BJ1202" t="s">
        <v>1322</v>
      </c>
      <c r="BK1202">
        <v>80</v>
      </c>
      <c r="BL1202">
        <v>46069</v>
      </c>
      <c r="BM1202">
        <v>46075</v>
      </c>
      <c r="BN1202">
        <v>46075</v>
      </c>
      <c r="BO1202">
        <v>46072</v>
      </c>
      <c r="BP1202">
        <v>46093</v>
      </c>
      <c r="BQ1202">
        <v>46093</v>
      </c>
      <c r="BR1202">
        <v>46081</v>
      </c>
      <c r="BS1202">
        <v>46098</v>
      </c>
      <c r="BT1202">
        <v>46098</v>
      </c>
      <c r="BU1202">
        <v>46086</v>
      </c>
      <c r="BV1202">
        <v>46086</v>
      </c>
      <c r="BW1202">
        <v>46086</v>
      </c>
      <c r="BX1202" t="s">
        <v>1469</v>
      </c>
      <c r="BY1202">
        <v>46058</v>
      </c>
      <c r="BZ1202">
        <v>46058</v>
      </c>
      <c r="CI1202">
        <v>46071</v>
      </c>
      <c r="CJ1202">
        <v>46074</v>
      </c>
      <c r="CK1202">
        <v>46074</v>
      </c>
      <c r="CN1202" t="s">
        <v>113</v>
      </c>
      <c r="CO1202" t="s">
        <v>113</v>
      </c>
      <c r="CP1202" t="s">
        <v>113</v>
      </c>
      <c r="CQ1202" t="s">
        <v>113</v>
      </c>
      <c r="CR1202" t="s">
        <v>119</v>
      </c>
      <c r="CS1202">
        <v>46045</v>
      </c>
      <c r="CT1202" t="s">
        <v>151</v>
      </c>
      <c r="CU1202" t="s">
        <v>113</v>
      </c>
      <c r="CV1202" t="s">
        <v>113</v>
      </c>
      <c r="CW1202" t="s">
        <v>113</v>
      </c>
      <c r="CX1202" t="s">
        <v>113</v>
      </c>
      <c r="CY1202" t="s">
        <v>1635</v>
      </c>
      <c r="CZ1202" t="s">
        <v>289</v>
      </c>
    </row>
    <row r="1203" spans="1:104" x14ac:dyDescent="0.3">
      <c r="A1203" t="s">
        <v>6521</v>
      </c>
      <c r="B1203" t="s">
        <v>6522</v>
      </c>
      <c r="C1203" t="s">
        <v>107</v>
      </c>
      <c r="D1203" t="s">
        <v>108</v>
      </c>
      <c r="F1203" t="s">
        <v>6523</v>
      </c>
      <c r="G1203" t="s">
        <v>247</v>
      </c>
      <c r="I1203" t="s">
        <v>6524</v>
      </c>
      <c r="J1203" t="s">
        <v>6359</v>
      </c>
      <c r="K1203" t="s">
        <v>137</v>
      </c>
      <c r="L1203" t="s">
        <v>6525</v>
      </c>
      <c r="M1203" t="s">
        <v>218</v>
      </c>
      <c r="N1203">
        <v>1</v>
      </c>
      <c r="O1203" t="s">
        <v>6526</v>
      </c>
      <c r="P1203">
        <v>45993</v>
      </c>
      <c r="Q1203" t="s">
        <v>140</v>
      </c>
      <c r="R1203">
        <v>45994</v>
      </c>
      <c r="S1203" t="s">
        <v>252</v>
      </c>
      <c r="T1203" t="s">
        <v>2809</v>
      </c>
      <c r="U1203" t="s">
        <v>112</v>
      </c>
      <c r="V1203" t="s">
        <v>21</v>
      </c>
      <c r="Z1203" t="s">
        <v>312</v>
      </c>
      <c r="AB1203" t="s">
        <v>180</v>
      </c>
      <c r="AC1203" t="s">
        <v>146</v>
      </c>
      <c r="AD1203" t="s">
        <v>376</v>
      </c>
      <c r="AE1203">
        <v>45996</v>
      </c>
      <c r="AF1203">
        <v>45996</v>
      </c>
      <c r="AG1203">
        <v>45996</v>
      </c>
      <c r="AH1203">
        <v>45999</v>
      </c>
      <c r="AI1203">
        <v>45999</v>
      </c>
      <c r="AJ1203">
        <v>45999</v>
      </c>
      <c r="AK1203">
        <v>46007</v>
      </c>
      <c r="AL1203">
        <v>46007</v>
      </c>
      <c r="AM1203">
        <v>46007</v>
      </c>
      <c r="AN1203">
        <v>46010</v>
      </c>
      <c r="AO1203">
        <v>46010</v>
      </c>
      <c r="AP1203">
        <v>46010</v>
      </c>
      <c r="AQ1203" t="s">
        <v>377</v>
      </c>
      <c r="AR1203">
        <v>46041</v>
      </c>
      <c r="AS1203">
        <v>46041</v>
      </c>
      <c r="AT1203">
        <v>45997</v>
      </c>
      <c r="AU1203">
        <v>45997</v>
      </c>
      <c r="AV1203">
        <v>45997</v>
      </c>
      <c r="AW1203">
        <v>45997</v>
      </c>
      <c r="AX1203">
        <v>45997</v>
      </c>
      <c r="AY1203">
        <v>45997</v>
      </c>
      <c r="AZ1203">
        <v>46006</v>
      </c>
      <c r="BA1203">
        <v>46006</v>
      </c>
      <c r="BB1203">
        <v>46006</v>
      </c>
      <c r="BC1203">
        <v>45999</v>
      </c>
      <c r="BD1203">
        <v>45999</v>
      </c>
      <c r="BE1203">
        <v>45999</v>
      </c>
      <c r="BG1203">
        <v>46004</v>
      </c>
      <c r="BH1203">
        <v>46004</v>
      </c>
      <c r="BI1203">
        <v>46004</v>
      </c>
      <c r="BJ1203" t="s">
        <v>1391</v>
      </c>
      <c r="BK1203">
        <v>80</v>
      </c>
      <c r="BL1203">
        <v>46015</v>
      </c>
      <c r="BM1203">
        <v>46015</v>
      </c>
      <c r="BN1203">
        <v>46015</v>
      </c>
      <c r="BO1203">
        <v>46035</v>
      </c>
      <c r="BP1203">
        <v>46035</v>
      </c>
      <c r="BQ1203">
        <v>46035</v>
      </c>
      <c r="BR1203">
        <v>46042</v>
      </c>
      <c r="BS1203">
        <v>46043</v>
      </c>
      <c r="BT1203">
        <v>46043</v>
      </c>
      <c r="BU1203">
        <v>46020</v>
      </c>
      <c r="BV1203">
        <v>46020</v>
      </c>
      <c r="BW1203">
        <v>46020</v>
      </c>
      <c r="BX1203" t="s">
        <v>6527</v>
      </c>
      <c r="CI1203">
        <v>46019</v>
      </c>
      <c r="CJ1203">
        <v>46386</v>
      </c>
      <c r="CK1203">
        <v>46386</v>
      </c>
      <c r="CN1203" t="s">
        <v>113</v>
      </c>
      <c r="CO1203" t="s">
        <v>113</v>
      </c>
      <c r="CP1203" t="s">
        <v>113</v>
      </c>
      <c r="CQ1203" t="s">
        <v>113</v>
      </c>
      <c r="CR1203" t="s">
        <v>119</v>
      </c>
      <c r="CS1203">
        <v>45993</v>
      </c>
      <c r="CT1203" t="s">
        <v>151</v>
      </c>
      <c r="CU1203" t="s">
        <v>113</v>
      </c>
      <c r="CV1203" t="s">
        <v>113</v>
      </c>
      <c r="CW1203" t="s">
        <v>113</v>
      </c>
      <c r="CX1203" t="s">
        <v>113</v>
      </c>
      <c r="CY1203" t="s">
        <v>6528</v>
      </c>
      <c r="CZ1203" t="s">
        <v>153</v>
      </c>
    </row>
    <row r="1204" spans="1:104" x14ac:dyDescent="0.3">
      <c r="A1204" t="s">
        <v>6529</v>
      </c>
      <c r="B1204" t="s">
        <v>6530</v>
      </c>
      <c r="C1204" t="s">
        <v>107</v>
      </c>
      <c r="D1204" t="s">
        <v>108</v>
      </c>
      <c r="F1204" t="s">
        <v>6531</v>
      </c>
      <c r="G1204" t="s">
        <v>247</v>
      </c>
      <c r="I1204" t="s">
        <v>6532</v>
      </c>
      <c r="J1204" t="s">
        <v>1066</v>
      </c>
      <c r="K1204" t="s">
        <v>113</v>
      </c>
      <c r="L1204" t="s">
        <v>6533</v>
      </c>
      <c r="M1204" t="s">
        <v>218</v>
      </c>
      <c r="P1204" t="s">
        <v>113</v>
      </c>
      <c r="Q1204" t="s">
        <v>116</v>
      </c>
      <c r="S1204" t="s">
        <v>117</v>
      </c>
      <c r="T1204" t="s">
        <v>113</v>
      </c>
      <c r="AD1204" t="s">
        <v>113</v>
      </c>
      <c r="AG1204" t="s">
        <v>119</v>
      </c>
      <c r="AI1204" t="s">
        <v>119</v>
      </c>
      <c r="AJ1204" t="s">
        <v>119</v>
      </c>
      <c r="BK1204" t="s">
        <v>6456</v>
      </c>
      <c r="CN1204" t="s">
        <v>113</v>
      </c>
      <c r="CO1204" t="s">
        <v>113</v>
      </c>
      <c r="CP1204" t="s">
        <v>113</v>
      </c>
      <c r="CQ1204" t="s">
        <v>113</v>
      </c>
      <c r="CR1204" t="s">
        <v>113</v>
      </c>
      <c r="CS1204" t="s">
        <v>113</v>
      </c>
      <c r="CT1204" t="s">
        <v>113</v>
      </c>
      <c r="CU1204" t="s">
        <v>113</v>
      </c>
      <c r="CV1204" t="s">
        <v>113</v>
      </c>
      <c r="CW1204" t="s">
        <v>113</v>
      </c>
      <c r="CX1204" t="s">
        <v>113</v>
      </c>
      <c r="CY1204" t="s">
        <v>119</v>
      </c>
      <c r="CZ1204" t="s">
        <v>258</v>
      </c>
    </row>
    <row r="1205" spans="1:104" x14ac:dyDescent="0.3">
      <c r="A1205" t="s">
        <v>6534</v>
      </c>
      <c r="B1205" t="s">
        <v>6535</v>
      </c>
      <c r="C1205" t="s">
        <v>107</v>
      </c>
      <c r="D1205" t="s">
        <v>108</v>
      </c>
      <c r="F1205" t="s">
        <v>6536</v>
      </c>
      <c r="G1205" t="s">
        <v>247</v>
      </c>
      <c r="I1205" t="s">
        <v>6537</v>
      </c>
      <c r="J1205" t="s">
        <v>1066</v>
      </c>
      <c r="K1205" t="s">
        <v>113</v>
      </c>
      <c r="L1205" t="s">
        <v>6533</v>
      </c>
      <c r="M1205" t="s">
        <v>218</v>
      </c>
      <c r="P1205" t="s">
        <v>113</v>
      </c>
      <c r="Q1205" t="s">
        <v>116</v>
      </c>
      <c r="S1205" t="s">
        <v>117</v>
      </c>
      <c r="T1205" t="s">
        <v>113</v>
      </c>
      <c r="AD1205" t="s">
        <v>113</v>
      </c>
      <c r="AG1205" t="s">
        <v>119</v>
      </c>
      <c r="AI1205" t="s">
        <v>119</v>
      </c>
      <c r="AJ1205" t="s">
        <v>119</v>
      </c>
      <c r="BK1205" t="s">
        <v>5039</v>
      </c>
      <c r="CN1205" t="s">
        <v>113</v>
      </c>
      <c r="CO1205" t="s">
        <v>113</v>
      </c>
      <c r="CP1205" t="s">
        <v>113</v>
      </c>
      <c r="CQ1205" t="s">
        <v>113</v>
      </c>
      <c r="CR1205" t="s">
        <v>113</v>
      </c>
      <c r="CS1205" t="s">
        <v>113</v>
      </c>
      <c r="CT1205" t="s">
        <v>113</v>
      </c>
      <c r="CU1205" t="s">
        <v>113</v>
      </c>
      <c r="CV1205" t="s">
        <v>113</v>
      </c>
      <c r="CW1205" t="s">
        <v>113</v>
      </c>
      <c r="CX1205" t="s">
        <v>113</v>
      </c>
      <c r="CY1205" t="s">
        <v>119</v>
      </c>
      <c r="CZ1205" t="s">
        <v>258</v>
      </c>
    </row>
    <row r="1206" spans="1:104" x14ac:dyDescent="0.3">
      <c r="A1206" t="s">
        <v>6538</v>
      </c>
      <c r="B1206" t="s">
        <v>6539</v>
      </c>
      <c r="C1206" t="s">
        <v>107</v>
      </c>
      <c r="D1206" t="s">
        <v>108</v>
      </c>
      <c r="F1206" t="s">
        <v>6540</v>
      </c>
      <c r="G1206" t="s">
        <v>247</v>
      </c>
      <c r="I1206" t="s">
        <v>6541</v>
      </c>
      <c r="J1206" t="s">
        <v>1066</v>
      </c>
      <c r="K1206" t="s">
        <v>113</v>
      </c>
      <c r="L1206" t="s">
        <v>6542</v>
      </c>
      <c r="M1206" t="s">
        <v>218</v>
      </c>
      <c r="P1206" t="s">
        <v>113</v>
      </c>
      <c r="Q1206" t="s">
        <v>116</v>
      </c>
      <c r="S1206" t="s">
        <v>117</v>
      </c>
      <c r="T1206" t="s">
        <v>113</v>
      </c>
      <c r="AD1206" t="s">
        <v>113</v>
      </c>
      <c r="AG1206" t="s">
        <v>119</v>
      </c>
      <c r="AI1206" t="s">
        <v>119</v>
      </c>
      <c r="AJ1206" t="s">
        <v>119</v>
      </c>
      <c r="BK1206">
        <v>30</v>
      </c>
      <c r="CN1206" t="s">
        <v>113</v>
      </c>
      <c r="CO1206" t="s">
        <v>113</v>
      </c>
      <c r="CP1206" t="s">
        <v>113</v>
      </c>
      <c r="CQ1206" t="s">
        <v>113</v>
      </c>
      <c r="CR1206" t="s">
        <v>113</v>
      </c>
      <c r="CS1206" t="s">
        <v>113</v>
      </c>
      <c r="CT1206" t="s">
        <v>113</v>
      </c>
      <c r="CU1206" t="s">
        <v>113</v>
      </c>
      <c r="CV1206" t="s">
        <v>113</v>
      </c>
      <c r="CW1206" t="s">
        <v>113</v>
      </c>
      <c r="CX1206" t="s">
        <v>113</v>
      </c>
      <c r="CY1206" t="s">
        <v>119</v>
      </c>
      <c r="CZ1206" t="s">
        <v>258</v>
      </c>
    </row>
    <row r="1207" spans="1:104" x14ac:dyDescent="0.3">
      <c r="A1207" t="s">
        <v>6543</v>
      </c>
      <c r="B1207" t="s">
        <v>6544</v>
      </c>
      <c r="C1207" t="s">
        <v>245</v>
      </c>
      <c r="D1207" t="s">
        <v>108</v>
      </c>
      <c r="F1207" t="s">
        <v>6545</v>
      </c>
      <c r="G1207" t="s">
        <v>247</v>
      </c>
      <c r="I1207" t="s">
        <v>6546</v>
      </c>
      <c r="J1207" t="s">
        <v>249</v>
      </c>
      <c r="K1207" t="s">
        <v>249</v>
      </c>
      <c r="L1207" t="s">
        <v>6547</v>
      </c>
      <c r="M1207" t="s">
        <v>218</v>
      </c>
      <c r="N1207">
        <v>1</v>
      </c>
      <c r="O1207" t="s">
        <v>6548</v>
      </c>
      <c r="P1207">
        <v>45995</v>
      </c>
      <c r="Q1207" t="s">
        <v>140</v>
      </c>
      <c r="R1207">
        <v>45995</v>
      </c>
      <c r="S1207" t="s">
        <v>141</v>
      </c>
      <c r="T1207" t="s">
        <v>2809</v>
      </c>
      <c r="U1207" t="s">
        <v>249</v>
      </c>
      <c r="V1207" t="s">
        <v>143</v>
      </c>
      <c r="AB1207" t="s">
        <v>1322</v>
      </c>
      <c r="AC1207" t="s">
        <v>113</v>
      </c>
      <c r="AD1207" t="s">
        <v>376</v>
      </c>
      <c r="AE1207">
        <v>46027</v>
      </c>
      <c r="AF1207">
        <v>46027</v>
      </c>
      <c r="AG1207">
        <v>46027</v>
      </c>
      <c r="AH1207">
        <v>46028</v>
      </c>
      <c r="AI1207">
        <v>46028</v>
      </c>
      <c r="AJ1207">
        <v>46028</v>
      </c>
      <c r="AK1207">
        <v>46027</v>
      </c>
      <c r="AL1207">
        <v>46027</v>
      </c>
      <c r="AM1207">
        <v>46027</v>
      </c>
      <c r="AN1207">
        <v>46028</v>
      </c>
      <c r="AO1207">
        <v>46028</v>
      </c>
      <c r="AP1207">
        <v>46028</v>
      </c>
      <c r="AQ1207" t="s">
        <v>377</v>
      </c>
      <c r="AR1207">
        <v>46041</v>
      </c>
      <c r="AS1207">
        <v>46041</v>
      </c>
      <c r="AT1207">
        <v>46028</v>
      </c>
      <c r="AU1207">
        <v>46028</v>
      </c>
      <c r="AV1207">
        <v>46028</v>
      </c>
      <c r="AW1207">
        <v>46028</v>
      </c>
      <c r="AX1207">
        <v>46028</v>
      </c>
      <c r="AY1207">
        <v>46028</v>
      </c>
      <c r="AZ1207">
        <v>46034</v>
      </c>
      <c r="BA1207">
        <v>46034</v>
      </c>
      <c r="BB1207">
        <v>46034</v>
      </c>
      <c r="BC1207">
        <v>46029</v>
      </c>
      <c r="BD1207">
        <v>46029</v>
      </c>
      <c r="BE1207">
        <v>46029</v>
      </c>
      <c r="BF1207" t="s">
        <v>249</v>
      </c>
      <c r="BG1207">
        <v>46030</v>
      </c>
      <c r="BH1207">
        <v>46030</v>
      </c>
      <c r="BI1207">
        <v>46030</v>
      </c>
      <c r="BJ1207" t="s">
        <v>2810</v>
      </c>
      <c r="BK1207" t="s">
        <v>113</v>
      </c>
      <c r="BL1207">
        <v>46038</v>
      </c>
      <c r="BM1207">
        <v>46038</v>
      </c>
      <c r="BO1207">
        <v>46039</v>
      </c>
      <c r="BP1207">
        <v>46039</v>
      </c>
      <c r="BR1207">
        <v>46041</v>
      </c>
      <c r="BS1207">
        <v>46043</v>
      </c>
      <c r="BT1207">
        <v>46043</v>
      </c>
      <c r="BU1207">
        <v>46041</v>
      </c>
      <c r="BV1207">
        <v>46043</v>
      </c>
      <c r="BW1207">
        <v>46043</v>
      </c>
      <c r="BX1207" t="s">
        <v>5228</v>
      </c>
      <c r="BY1207">
        <v>46029</v>
      </c>
      <c r="BZ1207">
        <v>46029</v>
      </c>
      <c r="CI1207">
        <v>46039</v>
      </c>
      <c r="CJ1207">
        <v>46039</v>
      </c>
      <c r="CN1207" t="s">
        <v>113</v>
      </c>
      <c r="CO1207" t="s">
        <v>113</v>
      </c>
      <c r="CP1207" t="s">
        <v>113</v>
      </c>
      <c r="CQ1207" t="s">
        <v>113</v>
      </c>
      <c r="CR1207" t="s">
        <v>113</v>
      </c>
      <c r="CS1207" t="s">
        <v>113</v>
      </c>
      <c r="CT1207" t="s">
        <v>113</v>
      </c>
      <c r="CU1207" t="s">
        <v>113</v>
      </c>
      <c r="CV1207" t="s">
        <v>113</v>
      </c>
      <c r="CW1207" t="s">
        <v>113</v>
      </c>
      <c r="CX1207" t="s">
        <v>113</v>
      </c>
      <c r="CY1207" t="s">
        <v>119</v>
      </c>
      <c r="CZ1207" t="s">
        <v>258</v>
      </c>
    </row>
    <row r="1208" spans="1:104" x14ac:dyDescent="0.3">
      <c r="A1208" t="s">
        <v>6549</v>
      </c>
      <c r="B1208" t="s">
        <v>6550</v>
      </c>
      <c r="C1208" t="s">
        <v>107</v>
      </c>
      <c r="D1208" t="s">
        <v>108</v>
      </c>
      <c r="F1208" t="s">
        <v>6551</v>
      </c>
      <c r="G1208" t="s">
        <v>247</v>
      </c>
      <c r="I1208" t="s">
        <v>6552</v>
      </c>
      <c r="J1208" t="s">
        <v>371</v>
      </c>
      <c r="K1208" t="s">
        <v>113</v>
      </c>
      <c r="L1208" t="s">
        <v>6553</v>
      </c>
      <c r="M1208" t="s">
        <v>218</v>
      </c>
      <c r="P1208" t="s">
        <v>113</v>
      </c>
      <c r="Q1208" t="s">
        <v>116</v>
      </c>
      <c r="S1208" t="s">
        <v>117</v>
      </c>
      <c r="T1208" t="s">
        <v>113</v>
      </c>
      <c r="AD1208" t="s">
        <v>113</v>
      </c>
      <c r="AG1208" t="s">
        <v>119</v>
      </c>
      <c r="AI1208" t="s">
        <v>119</v>
      </c>
      <c r="AJ1208" t="s">
        <v>119</v>
      </c>
      <c r="BK1208" t="s">
        <v>2122</v>
      </c>
      <c r="CN1208" t="s">
        <v>113</v>
      </c>
      <c r="CO1208" t="s">
        <v>113</v>
      </c>
      <c r="CP1208" t="s">
        <v>113</v>
      </c>
      <c r="CQ1208" t="s">
        <v>113</v>
      </c>
      <c r="CR1208" t="s">
        <v>113</v>
      </c>
      <c r="CS1208" t="s">
        <v>113</v>
      </c>
      <c r="CT1208" t="s">
        <v>113</v>
      </c>
      <c r="CU1208" t="s">
        <v>113</v>
      </c>
      <c r="CV1208" t="s">
        <v>113</v>
      </c>
      <c r="CW1208" t="s">
        <v>113</v>
      </c>
      <c r="CX1208" t="s">
        <v>113</v>
      </c>
      <c r="CY1208" t="s">
        <v>119</v>
      </c>
      <c r="CZ1208" t="s">
        <v>258</v>
      </c>
    </row>
    <row r="1209" spans="1:104" x14ac:dyDescent="0.3">
      <c r="A1209" t="s">
        <v>6554</v>
      </c>
      <c r="B1209" t="s">
        <v>6555</v>
      </c>
      <c r="C1209" t="s">
        <v>107</v>
      </c>
      <c r="D1209" t="s">
        <v>108</v>
      </c>
      <c r="F1209" t="s">
        <v>6556</v>
      </c>
      <c r="G1209" t="s">
        <v>247</v>
      </c>
      <c r="I1209" t="s">
        <v>6557</v>
      </c>
      <c r="J1209" t="s">
        <v>371</v>
      </c>
      <c r="K1209" t="s">
        <v>113</v>
      </c>
      <c r="L1209" t="s">
        <v>6553</v>
      </c>
      <c r="M1209" t="s">
        <v>218</v>
      </c>
      <c r="P1209" t="s">
        <v>113</v>
      </c>
      <c r="Q1209" t="s">
        <v>116</v>
      </c>
      <c r="S1209" t="s">
        <v>117</v>
      </c>
      <c r="T1209" t="s">
        <v>113</v>
      </c>
      <c r="AD1209" t="s">
        <v>113</v>
      </c>
      <c r="AG1209" t="s">
        <v>119</v>
      </c>
      <c r="AI1209" t="s">
        <v>119</v>
      </c>
      <c r="AJ1209" t="s">
        <v>119</v>
      </c>
      <c r="BK1209" t="s">
        <v>4410</v>
      </c>
      <c r="CN1209" t="s">
        <v>113</v>
      </c>
      <c r="CO1209" t="s">
        <v>113</v>
      </c>
      <c r="CP1209" t="s">
        <v>113</v>
      </c>
      <c r="CQ1209" t="s">
        <v>113</v>
      </c>
      <c r="CR1209" t="s">
        <v>113</v>
      </c>
      <c r="CS1209" t="s">
        <v>113</v>
      </c>
      <c r="CT1209" t="s">
        <v>113</v>
      </c>
      <c r="CU1209" t="s">
        <v>113</v>
      </c>
      <c r="CV1209" t="s">
        <v>113</v>
      </c>
      <c r="CW1209" t="s">
        <v>113</v>
      </c>
      <c r="CX1209" t="s">
        <v>113</v>
      </c>
      <c r="CY1209" t="s">
        <v>119</v>
      </c>
      <c r="CZ1209" t="s">
        <v>258</v>
      </c>
    </row>
    <row r="1210" spans="1:104" x14ac:dyDescent="0.3">
      <c r="A1210" t="s">
        <v>6558</v>
      </c>
      <c r="B1210" t="s">
        <v>6559</v>
      </c>
      <c r="C1210" t="s">
        <v>107</v>
      </c>
      <c r="D1210" t="s">
        <v>108</v>
      </c>
      <c r="F1210" t="s">
        <v>6560</v>
      </c>
      <c r="G1210" t="s">
        <v>247</v>
      </c>
      <c r="I1210" t="s">
        <v>6561</v>
      </c>
      <c r="J1210" t="s">
        <v>1066</v>
      </c>
      <c r="K1210" t="s">
        <v>113</v>
      </c>
      <c r="L1210" t="s">
        <v>6562</v>
      </c>
      <c r="M1210" t="s">
        <v>218</v>
      </c>
      <c r="P1210" t="s">
        <v>113</v>
      </c>
      <c r="Q1210" t="s">
        <v>116</v>
      </c>
      <c r="S1210" t="s">
        <v>117</v>
      </c>
      <c r="T1210" t="s">
        <v>113</v>
      </c>
      <c r="AD1210" t="s">
        <v>113</v>
      </c>
      <c r="AG1210" t="s">
        <v>119</v>
      </c>
      <c r="AI1210" t="s">
        <v>119</v>
      </c>
      <c r="AJ1210" t="s">
        <v>119</v>
      </c>
      <c r="BK1210">
        <v>15</v>
      </c>
      <c r="CN1210" t="s">
        <v>113</v>
      </c>
      <c r="CO1210" t="s">
        <v>113</v>
      </c>
      <c r="CP1210" t="s">
        <v>113</v>
      </c>
      <c r="CQ1210" t="s">
        <v>113</v>
      </c>
      <c r="CR1210" t="s">
        <v>113</v>
      </c>
      <c r="CS1210" t="s">
        <v>113</v>
      </c>
      <c r="CT1210" t="s">
        <v>113</v>
      </c>
      <c r="CU1210" t="s">
        <v>113</v>
      </c>
      <c r="CV1210" t="s">
        <v>113</v>
      </c>
      <c r="CW1210" t="s">
        <v>113</v>
      </c>
      <c r="CX1210" t="s">
        <v>113</v>
      </c>
      <c r="CY1210" t="s">
        <v>119</v>
      </c>
      <c r="CZ1210" t="s">
        <v>258</v>
      </c>
    </row>
    <row r="1211" spans="1:104" x14ac:dyDescent="0.3">
      <c r="A1211" t="s">
        <v>6563</v>
      </c>
      <c r="B1211" t="s">
        <v>6564</v>
      </c>
      <c r="C1211" t="s">
        <v>107</v>
      </c>
      <c r="D1211" t="s">
        <v>108</v>
      </c>
      <c r="F1211" t="s">
        <v>6565</v>
      </c>
      <c r="G1211" t="s">
        <v>247</v>
      </c>
      <c r="I1211" t="s">
        <v>6566</v>
      </c>
      <c r="J1211" t="s">
        <v>308</v>
      </c>
      <c r="K1211" t="s">
        <v>137</v>
      </c>
      <c r="L1211" t="s">
        <v>6567</v>
      </c>
      <c r="M1211" t="s">
        <v>218</v>
      </c>
      <c r="N1211">
        <v>4</v>
      </c>
      <c r="O1211" t="s">
        <v>6506</v>
      </c>
      <c r="P1211">
        <v>46029</v>
      </c>
      <c r="Q1211" t="s">
        <v>140</v>
      </c>
      <c r="R1211">
        <v>46029</v>
      </c>
      <c r="S1211" t="s">
        <v>252</v>
      </c>
      <c r="T1211" t="s">
        <v>2744</v>
      </c>
      <c r="U1211" t="s">
        <v>112</v>
      </c>
      <c r="V1211" t="s">
        <v>21</v>
      </c>
      <c r="W1211" t="s">
        <v>144</v>
      </c>
      <c r="X1211" t="s">
        <v>312</v>
      </c>
      <c r="Y1211" t="s">
        <v>312</v>
      </c>
      <c r="AA1211" t="s">
        <v>144</v>
      </c>
      <c r="AB1211" t="s">
        <v>1322</v>
      </c>
      <c r="AC1211" t="s">
        <v>146</v>
      </c>
      <c r="AD1211" t="s">
        <v>376</v>
      </c>
      <c r="AE1211">
        <v>46036</v>
      </c>
      <c r="AF1211">
        <v>46036</v>
      </c>
      <c r="AG1211">
        <v>46036</v>
      </c>
      <c r="AH1211">
        <v>46040</v>
      </c>
      <c r="AI1211">
        <v>46040</v>
      </c>
      <c r="AJ1211">
        <v>46040</v>
      </c>
      <c r="AK1211">
        <v>46041</v>
      </c>
      <c r="AL1211">
        <v>46041</v>
      </c>
      <c r="AM1211">
        <v>46041</v>
      </c>
      <c r="AN1211">
        <v>46043</v>
      </c>
      <c r="AO1211">
        <v>46043</v>
      </c>
      <c r="AP1211">
        <v>46043</v>
      </c>
      <c r="AQ1211" t="s">
        <v>377</v>
      </c>
      <c r="AR1211">
        <v>46080</v>
      </c>
      <c r="AT1211">
        <v>46036</v>
      </c>
      <c r="AU1211">
        <v>46036</v>
      </c>
      <c r="AV1211">
        <v>46036</v>
      </c>
      <c r="AW1211">
        <v>46036</v>
      </c>
      <c r="AX1211">
        <v>46036</v>
      </c>
      <c r="AY1211">
        <v>46036</v>
      </c>
      <c r="AZ1211">
        <v>46039</v>
      </c>
      <c r="BA1211">
        <v>46039</v>
      </c>
      <c r="BB1211">
        <v>46039</v>
      </c>
      <c r="BC1211">
        <v>46037</v>
      </c>
      <c r="BD1211">
        <v>46037</v>
      </c>
      <c r="BE1211">
        <v>46037</v>
      </c>
      <c r="BF1211" t="s">
        <v>149</v>
      </c>
      <c r="BG1211">
        <v>46048</v>
      </c>
      <c r="BH1211">
        <v>46048</v>
      </c>
      <c r="BI1211">
        <v>46048</v>
      </c>
      <c r="BJ1211" t="s">
        <v>1322</v>
      </c>
      <c r="BK1211">
        <v>80</v>
      </c>
      <c r="BL1211">
        <v>46050</v>
      </c>
      <c r="BM1211">
        <v>46053</v>
      </c>
      <c r="BN1211">
        <v>46053</v>
      </c>
      <c r="BO1211">
        <v>46065</v>
      </c>
      <c r="BP1211">
        <v>46065</v>
      </c>
      <c r="BQ1211">
        <v>46065</v>
      </c>
      <c r="BR1211">
        <v>46059</v>
      </c>
      <c r="BS1211">
        <v>46081</v>
      </c>
      <c r="BT1211">
        <v>46081</v>
      </c>
      <c r="BU1211">
        <v>46059</v>
      </c>
      <c r="BV1211">
        <v>46062</v>
      </c>
      <c r="BW1211">
        <v>46062</v>
      </c>
      <c r="BX1211" t="s">
        <v>1469</v>
      </c>
      <c r="BY1211">
        <v>46034</v>
      </c>
      <c r="BZ1211">
        <v>46034</v>
      </c>
      <c r="CI1211">
        <v>46045</v>
      </c>
      <c r="CJ1211">
        <v>46053</v>
      </c>
      <c r="CK1211">
        <v>46053</v>
      </c>
      <c r="CN1211" t="s">
        <v>113</v>
      </c>
      <c r="CO1211" t="s">
        <v>113</v>
      </c>
      <c r="CP1211" t="s">
        <v>113</v>
      </c>
      <c r="CQ1211" t="s">
        <v>113</v>
      </c>
      <c r="CR1211" t="s">
        <v>188</v>
      </c>
      <c r="CS1211">
        <v>46029</v>
      </c>
      <c r="CT1211" t="s">
        <v>380</v>
      </c>
      <c r="CU1211" t="s">
        <v>113</v>
      </c>
      <c r="CV1211" t="s">
        <v>113</v>
      </c>
      <c r="CW1211" t="s">
        <v>113</v>
      </c>
      <c r="CX1211" t="s">
        <v>113</v>
      </c>
      <c r="CY1211" t="s">
        <v>1635</v>
      </c>
      <c r="CZ1211" t="s">
        <v>289</v>
      </c>
    </row>
    <row r="1212" spans="1:104" x14ac:dyDescent="0.3">
      <c r="A1212" t="s">
        <v>6568</v>
      </c>
      <c r="B1212" t="s">
        <v>6569</v>
      </c>
      <c r="C1212" t="s">
        <v>107</v>
      </c>
      <c r="D1212" t="s">
        <v>108</v>
      </c>
      <c r="F1212" t="s">
        <v>6570</v>
      </c>
      <c r="G1212" t="s">
        <v>247</v>
      </c>
      <c r="I1212" t="s">
        <v>6571</v>
      </c>
      <c r="J1212" t="s">
        <v>1066</v>
      </c>
      <c r="K1212" t="s">
        <v>113</v>
      </c>
      <c r="L1212" t="s">
        <v>6572</v>
      </c>
      <c r="M1212" t="s">
        <v>218</v>
      </c>
      <c r="P1212" t="s">
        <v>113</v>
      </c>
      <c r="Q1212" t="s">
        <v>116</v>
      </c>
      <c r="S1212" t="s">
        <v>117</v>
      </c>
      <c r="T1212" t="s">
        <v>113</v>
      </c>
      <c r="AD1212" t="s">
        <v>113</v>
      </c>
      <c r="AG1212" t="s">
        <v>119</v>
      </c>
      <c r="AI1212" t="s">
        <v>119</v>
      </c>
      <c r="AJ1212" t="s">
        <v>119</v>
      </c>
      <c r="BK1212">
        <v>20</v>
      </c>
      <c r="CN1212" t="s">
        <v>113</v>
      </c>
      <c r="CO1212" t="s">
        <v>113</v>
      </c>
      <c r="CP1212" t="s">
        <v>113</v>
      </c>
      <c r="CQ1212" t="s">
        <v>113</v>
      </c>
      <c r="CR1212" t="s">
        <v>113</v>
      </c>
      <c r="CS1212" t="s">
        <v>113</v>
      </c>
      <c r="CT1212" t="s">
        <v>113</v>
      </c>
      <c r="CU1212" t="s">
        <v>113</v>
      </c>
      <c r="CV1212" t="s">
        <v>113</v>
      </c>
      <c r="CW1212" t="s">
        <v>113</v>
      </c>
      <c r="CX1212" t="s">
        <v>113</v>
      </c>
      <c r="CY1212" t="s">
        <v>119</v>
      </c>
      <c r="CZ1212" t="s">
        <v>258</v>
      </c>
    </row>
    <row r="1213" spans="1:104" x14ac:dyDescent="0.3">
      <c r="A1213" t="s">
        <v>6573</v>
      </c>
      <c r="B1213" t="s">
        <v>6574</v>
      </c>
      <c r="C1213" t="s">
        <v>107</v>
      </c>
      <c r="D1213" t="s">
        <v>108</v>
      </c>
      <c r="F1213" t="s">
        <v>6575</v>
      </c>
      <c r="G1213" t="s">
        <v>247</v>
      </c>
      <c r="I1213" t="s">
        <v>6576</v>
      </c>
      <c r="J1213" t="s">
        <v>1066</v>
      </c>
      <c r="K1213" t="s">
        <v>113</v>
      </c>
      <c r="L1213" t="s">
        <v>6577</v>
      </c>
      <c r="M1213" t="s">
        <v>218</v>
      </c>
      <c r="P1213" t="s">
        <v>113</v>
      </c>
      <c r="Q1213" t="s">
        <v>116</v>
      </c>
      <c r="S1213" t="s">
        <v>117</v>
      </c>
      <c r="T1213" t="s">
        <v>113</v>
      </c>
      <c r="AD1213" t="s">
        <v>113</v>
      </c>
      <c r="AG1213" t="s">
        <v>119</v>
      </c>
      <c r="AI1213" t="s">
        <v>119</v>
      </c>
      <c r="AJ1213" t="s">
        <v>119</v>
      </c>
      <c r="BK1213" t="s">
        <v>6456</v>
      </c>
      <c r="CN1213" t="s">
        <v>113</v>
      </c>
      <c r="CO1213" t="s">
        <v>113</v>
      </c>
      <c r="CP1213" t="s">
        <v>113</v>
      </c>
      <c r="CQ1213" t="s">
        <v>113</v>
      </c>
      <c r="CR1213" t="s">
        <v>113</v>
      </c>
      <c r="CS1213" t="s">
        <v>113</v>
      </c>
      <c r="CT1213" t="s">
        <v>113</v>
      </c>
      <c r="CU1213" t="s">
        <v>113</v>
      </c>
      <c r="CV1213" t="s">
        <v>113</v>
      </c>
      <c r="CW1213" t="s">
        <v>113</v>
      </c>
      <c r="CX1213" t="s">
        <v>113</v>
      </c>
      <c r="CY1213" t="s">
        <v>119</v>
      </c>
      <c r="CZ1213" t="s">
        <v>258</v>
      </c>
    </row>
    <row r="1214" spans="1:104" x14ac:dyDescent="0.3">
      <c r="A1214" t="s">
        <v>6578</v>
      </c>
      <c r="B1214" t="s">
        <v>6579</v>
      </c>
      <c r="C1214" t="s">
        <v>107</v>
      </c>
      <c r="D1214" t="s">
        <v>108</v>
      </c>
      <c r="F1214" t="s">
        <v>6580</v>
      </c>
      <c r="G1214" t="s">
        <v>247</v>
      </c>
      <c r="I1214" t="s">
        <v>6100</v>
      </c>
      <c r="J1214" t="s">
        <v>112</v>
      </c>
      <c r="K1214" t="s">
        <v>113</v>
      </c>
      <c r="L1214" t="s">
        <v>6581</v>
      </c>
      <c r="M1214" t="s">
        <v>218</v>
      </c>
      <c r="P1214" t="s">
        <v>113</v>
      </c>
      <c r="Q1214" t="s">
        <v>116</v>
      </c>
      <c r="S1214" t="s">
        <v>117</v>
      </c>
      <c r="T1214" t="s">
        <v>113</v>
      </c>
      <c r="AD1214" t="s">
        <v>113</v>
      </c>
      <c r="AG1214" t="s">
        <v>119</v>
      </c>
      <c r="AI1214" t="s">
        <v>119</v>
      </c>
      <c r="AJ1214" t="s">
        <v>119</v>
      </c>
      <c r="BK1214">
        <v>80</v>
      </c>
      <c r="CN1214" t="s">
        <v>113</v>
      </c>
      <c r="CO1214" t="s">
        <v>113</v>
      </c>
      <c r="CP1214" t="s">
        <v>113</v>
      </c>
      <c r="CQ1214" t="s">
        <v>113</v>
      </c>
      <c r="CR1214" t="s">
        <v>113</v>
      </c>
      <c r="CS1214" t="s">
        <v>113</v>
      </c>
      <c r="CT1214" t="s">
        <v>113</v>
      </c>
      <c r="CU1214" t="s">
        <v>113</v>
      </c>
      <c r="CV1214" t="s">
        <v>113</v>
      </c>
      <c r="CW1214" t="s">
        <v>113</v>
      </c>
      <c r="CX1214" t="s">
        <v>113</v>
      </c>
      <c r="CY1214" t="s">
        <v>119</v>
      </c>
      <c r="CZ1214" t="s">
        <v>258</v>
      </c>
    </row>
    <row r="1215" spans="1:104" x14ac:dyDescent="0.3">
      <c r="A1215" t="s">
        <v>6582</v>
      </c>
      <c r="B1215" t="s">
        <v>6583</v>
      </c>
      <c r="C1215" t="s">
        <v>107</v>
      </c>
      <c r="D1215" t="s">
        <v>108</v>
      </c>
      <c r="F1215" t="s">
        <v>6584</v>
      </c>
      <c r="G1215" t="s">
        <v>247</v>
      </c>
      <c r="I1215" t="s">
        <v>6585</v>
      </c>
      <c r="J1215" t="s">
        <v>1066</v>
      </c>
      <c r="K1215" t="s">
        <v>113</v>
      </c>
      <c r="L1215" t="s">
        <v>2017</v>
      </c>
      <c r="M1215" t="s">
        <v>218</v>
      </c>
      <c r="P1215" t="s">
        <v>113</v>
      </c>
      <c r="Q1215" t="s">
        <v>116</v>
      </c>
      <c r="S1215" t="s">
        <v>117</v>
      </c>
      <c r="T1215" t="s">
        <v>113</v>
      </c>
      <c r="AD1215" t="s">
        <v>113</v>
      </c>
      <c r="AG1215" t="s">
        <v>119</v>
      </c>
      <c r="AI1215" t="s">
        <v>119</v>
      </c>
      <c r="AJ1215" t="s">
        <v>119</v>
      </c>
      <c r="BK1215" t="s">
        <v>2333</v>
      </c>
      <c r="CN1215" t="s">
        <v>113</v>
      </c>
      <c r="CO1215" t="s">
        <v>113</v>
      </c>
      <c r="CP1215" t="s">
        <v>113</v>
      </c>
      <c r="CQ1215" t="s">
        <v>113</v>
      </c>
      <c r="CR1215" t="s">
        <v>113</v>
      </c>
      <c r="CS1215" t="s">
        <v>113</v>
      </c>
      <c r="CT1215" t="s">
        <v>113</v>
      </c>
      <c r="CU1215" t="s">
        <v>113</v>
      </c>
      <c r="CV1215" t="s">
        <v>113</v>
      </c>
      <c r="CW1215" t="s">
        <v>113</v>
      </c>
      <c r="CX1215" t="s">
        <v>113</v>
      </c>
      <c r="CY1215" t="s">
        <v>119</v>
      </c>
      <c r="CZ1215" t="s">
        <v>258</v>
      </c>
    </row>
    <row r="1216" spans="1:104" x14ac:dyDescent="0.3">
      <c r="A1216" t="s">
        <v>6586</v>
      </c>
      <c r="B1216" t="s">
        <v>6587</v>
      </c>
      <c r="C1216" t="s">
        <v>107</v>
      </c>
      <c r="D1216" t="s">
        <v>108</v>
      </c>
      <c r="F1216" t="s">
        <v>6588</v>
      </c>
      <c r="G1216" t="s">
        <v>247</v>
      </c>
      <c r="I1216" t="s">
        <v>6589</v>
      </c>
      <c r="J1216" t="s">
        <v>1066</v>
      </c>
      <c r="K1216" t="s">
        <v>113</v>
      </c>
      <c r="L1216" t="s">
        <v>6590</v>
      </c>
      <c r="M1216" t="s">
        <v>218</v>
      </c>
      <c r="P1216" t="s">
        <v>113</v>
      </c>
      <c r="Q1216" t="s">
        <v>116</v>
      </c>
      <c r="S1216" t="s">
        <v>117</v>
      </c>
      <c r="T1216" t="s">
        <v>113</v>
      </c>
      <c r="AD1216" t="s">
        <v>113</v>
      </c>
      <c r="AG1216" t="s">
        <v>119</v>
      </c>
      <c r="AI1216" t="s">
        <v>119</v>
      </c>
      <c r="AJ1216" t="s">
        <v>119</v>
      </c>
      <c r="BK1216" t="s">
        <v>2333</v>
      </c>
      <c r="CN1216" t="s">
        <v>113</v>
      </c>
      <c r="CO1216" t="s">
        <v>113</v>
      </c>
      <c r="CP1216" t="s">
        <v>113</v>
      </c>
      <c r="CQ1216" t="s">
        <v>113</v>
      </c>
      <c r="CR1216" t="s">
        <v>113</v>
      </c>
      <c r="CS1216" t="s">
        <v>113</v>
      </c>
      <c r="CT1216" t="s">
        <v>113</v>
      </c>
      <c r="CU1216" t="s">
        <v>113</v>
      </c>
      <c r="CV1216" t="s">
        <v>113</v>
      </c>
      <c r="CW1216" t="s">
        <v>113</v>
      </c>
      <c r="CX1216" t="s">
        <v>113</v>
      </c>
      <c r="CY1216" t="s">
        <v>119</v>
      </c>
      <c r="CZ1216" t="s">
        <v>258</v>
      </c>
    </row>
    <row r="1217" spans="1:105" x14ac:dyDescent="0.3">
      <c r="A1217" t="s">
        <v>6591</v>
      </c>
      <c r="B1217" t="s">
        <v>6592</v>
      </c>
      <c r="C1217" t="s">
        <v>107</v>
      </c>
      <c r="D1217" t="s">
        <v>108</v>
      </c>
      <c r="F1217" t="s">
        <v>6593</v>
      </c>
      <c r="G1217" t="s">
        <v>247</v>
      </c>
      <c r="I1217" t="s">
        <v>6594</v>
      </c>
      <c r="J1217" t="s">
        <v>1066</v>
      </c>
      <c r="K1217" t="s">
        <v>113</v>
      </c>
      <c r="L1217" t="s">
        <v>6595</v>
      </c>
      <c r="M1217" t="s">
        <v>218</v>
      </c>
      <c r="P1217" t="s">
        <v>113</v>
      </c>
      <c r="Q1217" t="s">
        <v>116</v>
      </c>
      <c r="S1217" t="s">
        <v>117</v>
      </c>
      <c r="T1217" t="s">
        <v>113</v>
      </c>
      <c r="AD1217" t="s">
        <v>113</v>
      </c>
      <c r="AG1217" t="s">
        <v>119</v>
      </c>
      <c r="AI1217" t="s">
        <v>119</v>
      </c>
      <c r="AJ1217" t="s">
        <v>119</v>
      </c>
      <c r="BK1217" t="s">
        <v>5039</v>
      </c>
      <c r="CN1217" t="s">
        <v>113</v>
      </c>
      <c r="CO1217" t="s">
        <v>113</v>
      </c>
      <c r="CP1217" t="s">
        <v>113</v>
      </c>
      <c r="CQ1217" t="s">
        <v>113</v>
      </c>
      <c r="CR1217" t="s">
        <v>113</v>
      </c>
      <c r="CS1217" t="s">
        <v>113</v>
      </c>
      <c r="CT1217" t="s">
        <v>113</v>
      </c>
      <c r="CU1217" t="s">
        <v>113</v>
      </c>
      <c r="CV1217" t="s">
        <v>113</v>
      </c>
      <c r="CW1217" t="s">
        <v>113</v>
      </c>
      <c r="CX1217" t="s">
        <v>113</v>
      </c>
      <c r="CY1217" t="s">
        <v>119</v>
      </c>
      <c r="CZ1217" t="s">
        <v>258</v>
      </c>
    </row>
    <row r="1218" spans="1:105" x14ac:dyDescent="0.3">
      <c r="A1218" t="s">
        <v>6596</v>
      </c>
      <c r="B1218" t="s">
        <v>6597</v>
      </c>
      <c r="C1218" t="s">
        <v>107</v>
      </c>
      <c r="D1218" t="s">
        <v>108</v>
      </c>
      <c r="F1218" t="s">
        <v>6598</v>
      </c>
      <c r="G1218" t="s">
        <v>247</v>
      </c>
      <c r="I1218" t="s">
        <v>6415</v>
      </c>
      <c r="J1218" t="s">
        <v>1066</v>
      </c>
      <c r="K1218" t="s">
        <v>113</v>
      </c>
      <c r="L1218" t="s">
        <v>6599</v>
      </c>
      <c r="M1218" t="s">
        <v>218</v>
      </c>
      <c r="P1218" t="s">
        <v>113</v>
      </c>
      <c r="Q1218" t="s">
        <v>116</v>
      </c>
      <c r="S1218" t="s">
        <v>117</v>
      </c>
      <c r="T1218" t="s">
        <v>113</v>
      </c>
      <c r="AD1218" t="s">
        <v>113</v>
      </c>
      <c r="AG1218" t="s">
        <v>119</v>
      </c>
      <c r="AI1218" t="s">
        <v>119</v>
      </c>
      <c r="AJ1218" t="s">
        <v>119</v>
      </c>
      <c r="BK1218" t="s">
        <v>2333</v>
      </c>
      <c r="CN1218" t="s">
        <v>113</v>
      </c>
      <c r="CO1218" t="s">
        <v>113</v>
      </c>
      <c r="CP1218" t="s">
        <v>113</v>
      </c>
      <c r="CQ1218" t="s">
        <v>113</v>
      </c>
      <c r="CR1218" t="s">
        <v>113</v>
      </c>
      <c r="CS1218" t="s">
        <v>113</v>
      </c>
      <c r="CT1218" t="s">
        <v>113</v>
      </c>
      <c r="CU1218" t="s">
        <v>113</v>
      </c>
      <c r="CV1218" t="s">
        <v>113</v>
      </c>
      <c r="CW1218" t="s">
        <v>113</v>
      </c>
      <c r="CX1218" t="s">
        <v>113</v>
      </c>
      <c r="CY1218" t="s">
        <v>119</v>
      </c>
      <c r="CZ1218" t="s">
        <v>258</v>
      </c>
    </row>
    <row r="1219" spans="1:105" x14ac:dyDescent="0.3">
      <c r="A1219" t="s">
        <v>6600</v>
      </c>
      <c r="B1219" t="s">
        <v>6601</v>
      </c>
      <c r="C1219" t="s">
        <v>124</v>
      </c>
      <c r="D1219" t="s">
        <v>108</v>
      </c>
      <c r="F1219" t="s">
        <v>6602</v>
      </c>
      <c r="G1219" t="s">
        <v>110</v>
      </c>
      <c r="I1219" t="s">
        <v>6603</v>
      </c>
      <c r="J1219" t="s">
        <v>127</v>
      </c>
      <c r="K1219" t="s">
        <v>137</v>
      </c>
      <c r="L1219" t="s">
        <v>6604</v>
      </c>
      <c r="M1219" t="s">
        <v>226</v>
      </c>
      <c r="N1219">
        <v>4</v>
      </c>
      <c r="O1219" t="s">
        <v>6605</v>
      </c>
      <c r="P1219">
        <v>46202</v>
      </c>
      <c r="Q1219" t="s">
        <v>140</v>
      </c>
      <c r="R1219">
        <v>46202</v>
      </c>
      <c r="S1219" t="s">
        <v>1330</v>
      </c>
      <c r="T1219" t="s">
        <v>448</v>
      </c>
      <c r="U1219" t="s">
        <v>112</v>
      </c>
      <c r="V1219" t="s">
        <v>21</v>
      </c>
      <c r="W1219" t="s">
        <v>144</v>
      </c>
      <c r="X1219" t="s">
        <v>144</v>
      </c>
      <c r="Y1219" t="s">
        <v>144</v>
      </c>
      <c r="Z1219" t="s">
        <v>144</v>
      </c>
      <c r="AA1219" t="s">
        <v>144</v>
      </c>
      <c r="AB1219" t="s">
        <v>387</v>
      </c>
      <c r="AC1219" t="s">
        <v>146</v>
      </c>
      <c r="AD1219" t="s">
        <v>314</v>
      </c>
      <c r="AE1219">
        <v>46210</v>
      </c>
      <c r="AF1219">
        <v>46210</v>
      </c>
      <c r="AG1219">
        <v>46210</v>
      </c>
      <c r="AH1219">
        <v>46214</v>
      </c>
      <c r="AI1219">
        <v>46248</v>
      </c>
      <c r="AJ1219">
        <v>46248</v>
      </c>
      <c r="AK1219">
        <v>46210</v>
      </c>
      <c r="AL1219">
        <v>46210</v>
      </c>
      <c r="AM1219">
        <v>46210</v>
      </c>
      <c r="AN1219">
        <v>46214</v>
      </c>
      <c r="AO1219">
        <v>46248</v>
      </c>
      <c r="AP1219">
        <v>46248</v>
      </c>
      <c r="AQ1219" t="s">
        <v>148</v>
      </c>
      <c r="AR1219" t="s">
        <v>113</v>
      </c>
      <c r="AS1219" t="s">
        <v>113</v>
      </c>
      <c r="AT1219">
        <v>46211</v>
      </c>
      <c r="AU1219">
        <v>46244</v>
      </c>
      <c r="AV1219">
        <v>46244</v>
      </c>
      <c r="AW1219">
        <v>46211</v>
      </c>
      <c r="AX1219">
        <v>46244</v>
      </c>
      <c r="AY1219">
        <v>46244</v>
      </c>
      <c r="AZ1219">
        <v>46218</v>
      </c>
      <c r="BA1219">
        <v>46244</v>
      </c>
      <c r="BB1219">
        <v>46244</v>
      </c>
      <c r="BC1219">
        <v>46212</v>
      </c>
      <c r="BD1219">
        <v>46249</v>
      </c>
      <c r="BE1219">
        <v>46249</v>
      </c>
      <c r="BF1219" t="s">
        <v>2036</v>
      </c>
      <c r="BG1219">
        <v>46220</v>
      </c>
      <c r="BH1219">
        <v>46252</v>
      </c>
      <c r="BI1219">
        <v>46252</v>
      </c>
      <c r="BJ1219" t="s">
        <v>387</v>
      </c>
      <c r="BK1219" t="s">
        <v>2024</v>
      </c>
      <c r="BL1219">
        <v>46222</v>
      </c>
      <c r="BM1219">
        <v>46255</v>
      </c>
      <c r="BN1219">
        <v>46255</v>
      </c>
      <c r="BO1219">
        <v>46224</v>
      </c>
      <c r="BP1219">
        <v>46259</v>
      </c>
      <c r="BQ1219">
        <v>46259</v>
      </c>
      <c r="BR1219">
        <v>46233</v>
      </c>
      <c r="BS1219">
        <v>46267</v>
      </c>
      <c r="BU1219">
        <v>46233</v>
      </c>
      <c r="BV1219">
        <v>46265</v>
      </c>
      <c r="BW1219">
        <v>46265</v>
      </c>
      <c r="BX1219" t="s">
        <v>6606</v>
      </c>
      <c r="BY1219">
        <v>46230</v>
      </c>
      <c r="BZ1219">
        <v>46246</v>
      </c>
      <c r="CI1219">
        <v>46241</v>
      </c>
      <c r="CJ1219">
        <v>46255</v>
      </c>
      <c r="CN1219" t="s">
        <v>113</v>
      </c>
      <c r="CO1219" t="s">
        <v>6600</v>
      </c>
      <c r="CP1219" t="s">
        <v>113</v>
      </c>
      <c r="CQ1219" t="s">
        <v>6600</v>
      </c>
      <c r="CR1219" t="s">
        <v>188</v>
      </c>
      <c r="CS1219">
        <v>0</v>
      </c>
      <c r="CT1219" t="s">
        <v>6607</v>
      </c>
      <c r="CU1219" t="s">
        <v>170</v>
      </c>
      <c r="CV1219" t="s">
        <v>144</v>
      </c>
      <c r="CW1219" t="s">
        <v>171</v>
      </c>
      <c r="CX1219" t="s">
        <v>1360</v>
      </c>
      <c r="CY1219" t="s">
        <v>2039</v>
      </c>
      <c r="CZ1219" t="s">
        <v>153</v>
      </c>
      <c r="DA1219" t="s">
        <v>104</v>
      </c>
    </row>
    <row r="1220" spans="1:105" x14ac:dyDescent="0.3">
      <c r="A1220" t="s">
        <v>6608</v>
      </c>
      <c r="B1220" t="s">
        <v>6609</v>
      </c>
      <c r="C1220" t="s">
        <v>6610</v>
      </c>
      <c r="D1220" t="s">
        <v>108</v>
      </c>
      <c r="F1220" t="s">
        <v>6611</v>
      </c>
      <c r="G1220" t="s">
        <v>247</v>
      </c>
      <c r="I1220" t="s">
        <v>6612</v>
      </c>
      <c r="J1220" t="s">
        <v>371</v>
      </c>
      <c r="K1220" t="s">
        <v>113</v>
      </c>
      <c r="L1220" t="s">
        <v>6613</v>
      </c>
      <c r="M1220" t="s">
        <v>438</v>
      </c>
      <c r="P1220" t="s">
        <v>113</v>
      </c>
      <c r="Q1220" t="s">
        <v>116</v>
      </c>
      <c r="S1220" t="s">
        <v>117</v>
      </c>
      <c r="T1220" t="s">
        <v>113</v>
      </c>
      <c r="AD1220" t="s">
        <v>113</v>
      </c>
      <c r="AG1220" t="s">
        <v>119</v>
      </c>
      <c r="AI1220" t="s">
        <v>119</v>
      </c>
      <c r="AJ1220" t="s">
        <v>119</v>
      </c>
      <c r="BK1220" t="s">
        <v>889</v>
      </c>
      <c r="CN1220" t="s">
        <v>113</v>
      </c>
      <c r="CO1220" t="s">
        <v>113</v>
      </c>
      <c r="CP1220" t="s">
        <v>113</v>
      </c>
      <c r="CQ1220" t="s">
        <v>113</v>
      </c>
      <c r="CR1220" t="s">
        <v>113</v>
      </c>
      <c r="CS1220" t="s">
        <v>113</v>
      </c>
      <c r="CT1220" t="s">
        <v>113</v>
      </c>
      <c r="CU1220" t="s">
        <v>113</v>
      </c>
      <c r="CV1220" t="s">
        <v>113</v>
      </c>
      <c r="CW1220" t="s">
        <v>113</v>
      </c>
      <c r="CX1220" t="s">
        <v>113</v>
      </c>
      <c r="CY1220" t="s">
        <v>119</v>
      </c>
      <c r="CZ1220" t="s">
        <v>258</v>
      </c>
    </row>
    <row r="1221" spans="1:105" x14ac:dyDescent="0.3">
      <c r="A1221" t="s">
        <v>6614</v>
      </c>
      <c r="B1221" t="s">
        <v>6615</v>
      </c>
      <c r="C1221" t="s">
        <v>107</v>
      </c>
      <c r="D1221" t="s">
        <v>108</v>
      </c>
      <c r="F1221" t="s">
        <v>6616</v>
      </c>
      <c r="G1221" t="s">
        <v>247</v>
      </c>
      <c r="I1221" t="s">
        <v>6617</v>
      </c>
      <c r="J1221" t="s">
        <v>371</v>
      </c>
      <c r="K1221" t="s">
        <v>137</v>
      </c>
      <c r="M1221" t="s">
        <v>438</v>
      </c>
      <c r="N1221">
        <v>3</v>
      </c>
      <c r="O1221" t="s">
        <v>6618</v>
      </c>
      <c r="P1221">
        <v>46091</v>
      </c>
      <c r="Q1221" t="s">
        <v>140</v>
      </c>
      <c r="R1221">
        <v>46091</v>
      </c>
      <c r="S1221" t="s">
        <v>252</v>
      </c>
      <c r="T1221" t="s">
        <v>1422</v>
      </c>
      <c r="U1221" t="s">
        <v>112</v>
      </c>
      <c r="V1221" t="s">
        <v>143</v>
      </c>
      <c r="W1221" t="s">
        <v>144</v>
      </c>
      <c r="X1221" t="s">
        <v>312</v>
      </c>
      <c r="Y1221" t="s">
        <v>144</v>
      </c>
      <c r="Z1221" t="s">
        <v>144</v>
      </c>
      <c r="AA1221" t="s">
        <v>144</v>
      </c>
      <c r="AB1221" t="s">
        <v>387</v>
      </c>
      <c r="AC1221" t="s">
        <v>146</v>
      </c>
      <c r="AD1221" t="s">
        <v>376</v>
      </c>
      <c r="AE1221">
        <v>46094</v>
      </c>
      <c r="AF1221">
        <v>46094</v>
      </c>
      <c r="AG1221">
        <v>46094</v>
      </c>
      <c r="AH1221">
        <v>46098</v>
      </c>
      <c r="AI1221">
        <v>46098</v>
      </c>
      <c r="AJ1221">
        <v>46098</v>
      </c>
      <c r="AK1221">
        <v>46105</v>
      </c>
      <c r="AL1221">
        <v>46105</v>
      </c>
      <c r="AM1221">
        <v>46105</v>
      </c>
      <c r="AN1221">
        <v>46107</v>
      </c>
      <c r="AO1221">
        <v>46107</v>
      </c>
      <c r="AP1221">
        <v>46107</v>
      </c>
      <c r="AQ1221" t="s">
        <v>256</v>
      </c>
      <c r="AR1221">
        <v>46139</v>
      </c>
      <c r="AS1221">
        <v>46139</v>
      </c>
      <c r="AT1221">
        <v>46100</v>
      </c>
      <c r="AU1221">
        <v>46100</v>
      </c>
      <c r="AV1221">
        <v>46148</v>
      </c>
      <c r="AW1221">
        <v>46100</v>
      </c>
      <c r="AX1221">
        <v>46100</v>
      </c>
      <c r="AY1221">
        <v>46148</v>
      </c>
      <c r="AZ1221">
        <v>46157</v>
      </c>
      <c r="BA1221">
        <v>46157</v>
      </c>
      <c r="BB1221">
        <v>46126</v>
      </c>
      <c r="BC1221">
        <v>46149</v>
      </c>
      <c r="BD1221">
        <v>46149</v>
      </c>
      <c r="BE1221">
        <v>46149</v>
      </c>
      <c r="BF1221" t="s">
        <v>395</v>
      </c>
      <c r="BG1221">
        <v>46156</v>
      </c>
      <c r="BH1221">
        <v>46156</v>
      </c>
      <c r="BI1221">
        <v>46136</v>
      </c>
      <c r="BJ1221" t="s">
        <v>387</v>
      </c>
      <c r="BL1221">
        <v>46162</v>
      </c>
      <c r="BM1221">
        <v>46162</v>
      </c>
      <c r="BN1221">
        <v>46140</v>
      </c>
      <c r="BO1221">
        <v>46167</v>
      </c>
      <c r="BP1221">
        <v>46167</v>
      </c>
      <c r="BQ1221">
        <v>46142</v>
      </c>
      <c r="BR1221">
        <v>46152</v>
      </c>
      <c r="BS1221">
        <v>46172</v>
      </c>
      <c r="BT1221">
        <v>46172</v>
      </c>
      <c r="BU1221">
        <v>46131</v>
      </c>
      <c r="BV1221">
        <v>46143</v>
      </c>
      <c r="BW1221">
        <v>46143</v>
      </c>
      <c r="BX1221" t="s">
        <v>316</v>
      </c>
      <c r="BY1221">
        <v>46132</v>
      </c>
      <c r="BZ1221">
        <v>46132</v>
      </c>
      <c r="CA1221">
        <v>46163</v>
      </c>
      <c r="CF1221">
        <v>0</v>
      </c>
      <c r="CG1221">
        <v>0</v>
      </c>
      <c r="CI1221">
        <v>46122</v>
      </c>
      <c r="CJ1221">
        <v>46163</v>
      </c>
      <c r="CK1221">
        <v>46163</v>
      </c>
      <c r="CN1221" t="s">
        <v>113</v>
      </c>
      <c r="CO1221" t="s">
        <v>113</v>
      </c>
      <c r="CP1221" t="s">
        <v>113</v>
      </c>
      <c r="CQ1221" t="s">
        <v>113</v>
      </c>
      <c r="CR1221" t="s">
        <v>119</v>
      </c>
      <c r="CS1221">
        <v>46091</v>
      </c>
      <c r="CT1221" t="s">
        <v>151</v>
      </c>
      <c r="CU1221" t="s">
        <v>113</v>
      </c>
      <c r="CV1221" t="s">
        <v>113</v>
      </c>
      <c r="CW1221" t="s">
        <v>113</v>
      </c>
      <c r="CX1221" t="s">
        <v>113</v>
      </c>
      <c r="CY1221" t="s">
        <v>389</v>
      </c>
      <c r="CZ1221" t="s">
        <v>289</v>
      </c>
    </row>
    <row r="1222" spans="1:105" x14ac:dyDescent="0.3">
      <c r="A1222" t="s">
        <v>6619</v>
      </c>
      <c r="B1222" t="s">
        <v>6620</v>
      </c>
      <c r="C1222" t="s">
        <v>107</v>
      </c>
      <c r="D1222" t="s">
        <v>108</v>
      </c>
      <c r="F1222" t="s">
        <v>6621</v>
      </c>
      <c r="G1222" t="s">
        <v>247</v>
      </c>
      <c r="I1222" t="s">
        <v>6622</v>
      </c>
      <c r="J1222" t="s">
        <v>371</v>
      </c>
      <c r="K1222" t="s">
        <v>137</v>
      </c>
      <c r="M1222" t="s">
        <v>438</v>
      </c>
      <c r="N1222">
        <v>1</v>
      </c>
      <c r="O1222" t="s">
        <v>6623</v>
      </c>
      <c r="P1222">
        <v>46120</v>
      </c>
      <c r="Q1222" t="s">
        <v>140</v>
      </c>
      <c r="R1222">
        <v>46118</v>
      </c>
      <c r="S1222" t="s">
        <v>141</v>
      </c>
      <c r="T1222" t="s">
        <v>142</v>
      </c>
      <c r="U1222" t="s">
        <v>112</v>
      </c>
      <c r="V1222" t="s">
        <v>21</v>
      </c>
      <c r="W1222" t="s">
        <v>144</v>
      </c>
      <c r="X1222" t="s">
        <v>312</v>
      </c>
      <c r="Y1222" t="s">
        <v>144</v>
      </c>
      <c r="Z1222" t="s">
        <v>144</v>
      </c>
      <c r="AA1222" t="s">
        <v>144</v>
      </c>
      <c r="AB1222" t="s">
        <v>387</v>
      </c>
      <c r="AC1222" t="s">
        <v>146</v>
      </c>
      <c r="AD1222" t="s">
        <v>376</v>
      </c>
      <c r="AE1222">
        <v>46121</v>
      </c>
      <c r="AF1222">
        <v>46121</v>
      </c>
      <c r="AG1222">
        <v>46121</v>
      </c>
      <c r="AH1222">
        <v>46130</v>
      </c>
      <c r="AI1222">
        <v>46130</v>
      </c>
      <c r="AJ1222">
        <v>46130</v>
      </c>
      <c r="AK1222">
        <v>46135</v>
      </c>
      <c r="AL1222">
        <v>46135</v>
      </c>
      <c r="AM1222">
        <v>46135</v>
      </c>
      <c r="AN1222">
        <v>46139</v>
      </c>
      <c r="AO1222">
        <v>46139</v>
      </c>
      <c r="AP1222">
        <v>46139</v>
      </c>
      <c r="AQ1222" t="s">
        <v>256</v>
      </c>
      <c r="AR1222">
        <v>46141</v>
      </c>
      <c r="AS1222">
        <v>46141</v>
      </c>
      <c r="AT1222">
        <v>46119</v>
      </c>
      <c r="AU1222">
        <v>46119</v>
      </c>
      <c r="AV1222">
        <v>46119</v>
      </c>
      <c r="AW1222">
        <v>46119</v>
      </c>
      <c r="AX1222">
        <v>46119</v>
      </c>
      <c r="AY1222">
        <v>46119</v>
      </c>
      <c r="AZ1222">
        <v>46125</v>
      </c>
      <c r="BA1222">
        <v>46130</v>
      </c>
      <c r="BB1222">
        <v>46130</v>
      </c>
      <c r="BC1222">
        <v>46126</v>
      </c>
      <c r="BD1222">
        <v>46126</v>
      </c>
      <c r="BE1222">
        <v>46126</v>
      </c>
      <c r="BF1222" t="s">
        <v>196</v>
      </c>
      <c r="BG1222">
        <v>46135</v>
      </c>
      <c r="BH1222">
        <v>46135</v>
      </c>
      <c r="BI1222">
        <v>46135</v>
      </c>
      <c r="BJ1222" t="s">
        <v>387</v>
      </c>
      <c r="BL1222">
        <v>46141</v>
      </c>
      <c r="BM1222">
        <v>46141</v>
      </c>
      <c r="BN1222">
        <v>46141</v>
      </c>
      <c r="BO1222">
        <v>46142</v>
      </c>
      <c r="BP1222">
        <v>46142</v>
      </c>
      <c r="BQ1222">
        <v>46142</v>
      </c>
      <c r="BR1222">
        <v>46152</v>
      </c>
      <c r="BS1222">
        <v>46196</v>
      </c>
      <c r="BT1222">
        <v>46196</v>
      </c>
      <c r="BU1222">
        <v>46140</v>
      </c>
      <c r="BV1222">
        <v>46143</v>
      </c>
      <c r="BW1222">
        <v>46143</v>
      </c>
      <c r="BX1222" t="s">
        <v>6624</v>
      </c>
      <c r="BY1222">
        <v>46129</v>
      </c>
      <c r="BZ1222">
        <v>46129</v>
      </c>
      <c r="CD1222" t="s">
        <v>1491</v>
      </c>
      <c r="CF1222">
        <v>11922.5</v>
      </c>
      <c r="CG1222">
        <v>1200</v>
      </c>
      <c r="CI1222">
        <v>46139</v>
      </c>
      <c r="CJ1222">
        <v>46187</v>
      </c>
      <c r="CN1222" t="s">
        <v>113</v>
      </c>
      <c r="CO1222" t="s">
        <v>113</v>
      </c>
      <c r="CP1222" t="s">
        <v>113</v>
      </c>
      <c r="CQ1222" t="s">
        <v>113</v>
      </c>
      <c r="CR1222" t="s">
        <v>119</v>
      </c>
      <c r="CS1222">
        <v>46120</v>
      </c>
      <c r="CT1222" t="s">
        <v>151</v>
      </c>
      <c r="CU1222" t="s">
        <v>113</v>
      </c>
      <c r="CV1222" t="s">
        <v>113</v>
      </c>
      <c r="CW1222" t="s">
        <v>113</v>
      </c>
      <c r="CX1222" t="s">
        <v>113</v>
      </c>
      <c r="CY1222" t="s">
        <v>389</v>
      </c>
      <c r="CZ1222" t="s">
        <v>289</v>
      </c>
    </row>
    <row r="1223" spans="1:105" x14ac:dyDescent="0.3">
      <c r="A1223" t="s">
        <v>6625</v>
      </c>
      <c r="B1223" t="s">
        <v>6626</v>
      </c>
      <c r="C1223" t="s">
        <v>107</v>
      </c>
      <c r="D1223" t="s">
        <v>108</v>
      </c>
      <c r="F1223" t="s">
        <v>6627</v>
      </c>
      <c r="G1223" t="s">
        <v>247</v>
      </c>
      <c r="I1223" t="s">
        <v>6628</v>
      </c>
      <c r="J1223" t="s">
        <v>1600</v>
      </c>
      <c r="K1223" t="s">
        <v>161</v>
      </c>
      <c r="L1223" t="s">
        <v>6629</v>
      </c>
      <c r="M1223" t="s">
        <v>226</v>
      </c>
      <c r="N1223">
        <v>1</v>
      </c>
      <c r="O1223" t="s">
        <v>6630</v>
      </c>
      <c r="P1223">
        <v>46153</v>
      </c>
      <c r="Q1223" t="s">
        <v>140</v>
      </c>
      <c r="R1223">
        <v>46153</v>
      </c>
      <c r="S1223" t="s">
        <v>252</v>
      </c>
      <c r="T1223" t="s">
        <v>1408</v>
      </c>
      <c r="U1223" t="s">
        <v>112</v>
      </c>
      <c r="V1223" t="s">
        <v>1366</v>
      </c>
      <c r="W1223" t="s">
        <v>144</v>
      </c>
      <c r="X1223" t="s">
        <v>144</v>
      </c>
      <c r="Y1223" t="s">
        <v>144</v>
      </c>
      <c r="Z1223" t="s">
        <v>144</v>
      </c>
      <c r="AA1223" t="s">
        <v>144</v>
      </c>
      <c r="AB1223" t="s">
        <v>1322</v>
      </c>
      <c r="AC1223" t="s">
        <v>146</v>
      </c>
      <c r="AD1223" t="s">
        <v>376</v>
      </c>
      <c r="AE1223">
        <v>46156</v>
      </c>
      <c r="AF1223">
        <v>46156</v>
      </c>
      <c r="AG1223">
        <v>46156</v>
      </c>
      <c r="AH1223">
        <v>46160</v>
      </c>
      <c r="AI1223">
        <v>46160</v>
      </c>
      <c r="AJ1223">
        <v>46160</v>
      </c>
      <c r="AK1223">
        <v>46170</v>
      </c>
      <c r="AL1223">
        <v>46170</v>
      </c>
      <c r="AM1223">
        <v>46170</v>
      </c>
      <c r="AN1223">
        <v>46174</v>
      </c>
      <c r="AO1223">
        <v>46174</v>
      </c>
      <c r="AP1223">
        <v>46174</v>
      </c>
      <c r="AQ1223" t="s">
        <v>286</v>
      </c>
      <c r="AR1223" t="s">
        <v>113</v>
      </c>
      <c r="AS1223" t="s">
        <v>113</v>
      </c>
      <c r="AT1223">
        <v>46160</v>
      </c>
      <c r="AU1223">
        <v>46160</v>
      </c>
      <c r="AV1223">
        <v>46160</v>
      </c>
      <c r="AW1223">
        <v>46160</v>
      </c>
      <c r="AX1223">
        <v>46160</v>
      </c>
      <c r="AY1223">
        <v>46160</v>
      </c>
      <c r="AZ1223">
        <v>46167</v>
      </c>
      <c r="BA1223">
        <v>46176</v>
      </c>
      <c r="BB1223">
        <v>46176</v>
      </c>
      <c r="BC1223">
        <v>46161</v>
      </c>
      <c r="BD1223">
        <v>46161</v>
      </c>
      <c r="BE1223">
        <v>46161</v>
      </c>
      <c r="BF1223" t="s">
        <v>149</v>
      </c>
      <c r="BG1223">
        <v>46171</v>
      </c>
      <c r="BH1223">
        <v>46185</v>
      </c>
      <c r="BI1223">
        <v>46185</v>
      </c>
      <c r="BJ1223" t="s">
        <v>180</v>
      </c>
      <c r="BK1223" t="s">
        <v>1503</v>
      </c>
      <c r="BL1223">
        <v>46175</v>
      </c>
      <c r="BM1223">
        <v>46209</v>
      </c>
      <c r="BN1223">
        <v>46209</v>
      </c>
      <c r="BO1223">
        <v>46180</v>
      </c>
      <c r="BP1223">
        <v>46216</v>
      </c>
      <c r="BQ1223">
        <v>46216</v>
      </c>
      <c r="BR1223">
        <v>46188</v>
      </c>
      <c r="BS1223">
        <v>46223</v>
      </c>
      <c r="BT1223">
        <v>46223</v>
      </c>
      <c r="BU1223">
        <v>46185</v>
      </c>
      <c r="BV1223">
        <v>46223</v>
      </c>
      <c r="BW1223">
        <v>46223</v>
      </c>
      <c r="BX1223" t="s">
        <v>6631</v>
      </c>
      <c r="BY1223" t="s">
        <v>113</v>
      </c>
      <c r="BZ1223" t="s">
        <v>113</v>
      </c>
      <c r="CA1223">
        <v>46223</v>
      </c>
      <c r="CI1223">
        <v>46193</v>
      </c>
      <c r="CJ1223">
        <v>46223</v>
      </c>
      <c r="CK1223">
        <v>46223</v>
      </c>
      <c r="CN1223" t="s">
        <v>113</v>
      </c>
      <c r="CO1223" t="s">
        <v>113</v>
      </c>
      <c r="CP1223" t="s">
        <v>113</v>
      </c>
      <c r="CQ1223" t="s">
        <v>113</v>
      </c>
      <c r="CR1223">
        <v>46160</v>
      </c>
      <c r="CS1223">
        <v>46150</v>
      </c>
      <c r="CT1223" t="s">
        <v>151</v>
      </c>
      <c r="CU1223" t="s">
        <v>113</v>
      </c>
      <c r="CV1223" t="s">
        <v>113</v>
      </c>
      <c r="CW1223" t="s">
        <v>113</v>
      </c>
      <c r="CX1223" t="s">
        <v>113</v>
      </c>
      <c r="CY1223" t="s">
        <v>1524</v>
      </c>
      <c r="CZ1223" t="s">
        <v>289</v>
      </c>
    </row>
    <row r="1224" spans="1:105" x14ac:dyDescent="0.3">
      <c r="A1224" t="s">
        <v>6632</v>
      </c>
      <c r="B1224" t="s">
        <v>6633</v>
      </c>
      <c r="C1224" t="s">
        <v>107</v>
      </c>
      <c r="D1224" t="s">
        <v>108</v>
      </c>
      <c r="F1224" t="s">
        <v>6634</v>
      </c>
      <c r="G1224" t="s">
        <v>247</v>
      </c>
      <c r="I1224" t="s">
        <v>6635</v>
      </c>
      <c r="J1224" t="s">
        <v>1600</v>
      </c>
      <c r="K1224" t="s">
        <v>161</v>
      </c>
      <c r="L1224" t="s">
        <v>6629</v>
      </c>
      <c r="M1224" t="s">
        <v>226</v>
      </c>
      <c r="N1224">
        <v>1</v>
      </c>
      <c r="O1224" t="s">
        <v>6630</v>
      </c>
      <c r="P1224">
        <v>46153</v>
      </c>
      <c r="Q1224" t="s">
        <v>140</v>
      </c>
      <c r="R1224">
        <v>46153</v>
      </c>
      <c r="S1224" t="s">
        <v>252</v>
      </c>
      <c r="T1224" t="s">
        <v>1408</v>
      </c>
      <c r="U1224" t="s">
        <v>112</v>
      </c>
      <c r="V1224" t="s">
        <v>1366</v>
      </c>
      <c r="W1224" t="s">
        <v>144</v>
      </c>
      <c r="X1224" t="s">
        <v>144</v>
      </c>
      <c r="Y1224" t="s">
        <v>144</v>
      </c>
      <c r="Z1224" t="s">
        <v>144</v>
      </c>
      <c r="AA1224" t="s">
        <v>144</v>
      </c>
      <c r="AB1224" t="s">
        <v>1322</v>
      </c>
      <c r="AC1224" t="s">
        <v>146</v>
      </c>
      <c r="AD1224" t="s">
        <v>376</v>
      </c>
      <c r="AE1224">
        <v>46156</v>
      </c>
      <c r="AF1224">
        <v>46156</v>
      </c>
      <c r="AG1224">
        <v>46156</v>
      </c>
      <c r="AH1224">
        <v>46160</v>
      </c>
      <c r="AI1224">
        <v>46160</v>
      </c>
      <c r="AJ1224">
        <v>46160</v>
      </c>
      <c r="AK1224">
        <v>46170</v>
      </c>
      <c r="AL1224">
        <v>46170</v>
      </c>
      <c r="AM1224">
        <v>46170</v>
      </c>
      <c r="AN1224">
        <v>46174</v>
      </c>
      <c r="AO1224">
        <v>46174</v>
      </c>
      <c r="AP1224">
        <v>46174</v>
      </c>
      <c r="AQ1224" t="s">
        <v>286</v>
      </c>
      <c r="AR1224" t="s">
        <v>113</v>
      </c>
      <c r="AS1224" t="s">
        <v>113</v>
      </c>
      <c r="AT1224">
        <v>46162</v>
      </c>
      <c r="AU1224">
        <v>46162</v>
      </c>
      <c r="AV1224">
        <v>46162</v>
      </c>
      <c r="AW1224">
        <v>46162</v>
      </c>
      <c r="AX1224">
        <v>46162</v>
      </c>
      <c r="AY1224">
        <v>46162</v>
      </c>
      <c r="AZ1224">
        <v>46168</v>
      </c>
      <c r="BA1224">
        <v>46176</v>
      </c>
      <c r="BB1224">
        <v>46176</v>
      </c>
      <c r="BC1224">
        <v>46163</v>
      </c>
      <c r="BD1224">
        <v>46163</v>
      </c>
      <c r="BE1224">
        <v>46163</v>
      </c>
      <c r="BF1224" t="s">
        <v>149</v>
      </c>
      <c r="BG1224">
        <v>46174</v>
      </c>
      <c r="BH1224">
        <v>46181</v>
      </c>
      <c r="BI1224">
        <v>46181</v>
      </c>
      <c r="BJ1224" t="s">
        <v>180</v>
      </c>
      <c r="BK1224" t="s">
        <v>1503</v>
      </c>
      <c r="BL1224">
        <v>46176</v>
      </c>
      <c r="BM1224">
        <v>46208</v>
      </c>
      <c r="BN1224">
        <v>46208</v>
      </c>
      <c r="BO1224">
        <v>46181</v>
      </c>
      <c r="BP1224">
        <v>46211</v>
      </c>
      <c r="BQ1224">
        <v>46211</v>
      </c>
      <c r="BR1224">
        <v>46190</v>
      </c>
      <c r="BS1224">
        <v>46219</v>
      </c>
      <c r="BT1224">
        <v>46219</v>
      </c>
      <c r="BU1224">
        <v>46188</v>
      </c>
      <c r="BV1224">
        <v>46211</v>
      </c>
      <c r="BW1224">
        <v>46211</v>
      </c>
      <c r="BX1224" t="s">
        <v>1511</v>
      </c>
      <c r="BY1224" t="s">
        <v>113</v>
      </c>
      <c r="BZ1224" t="s">
        <v>113</v>
      </c>
      <c r="CA1224">
        <v>46211</v>
      </c>
      <c r="CI1224">
        <v>46193</v>
      </c>
      <c r="CJ1224">
        <v>46193</v>
      </c>
      <c r="CK1224">
        <v>46211</v>
      </c>
      <c r="CN1224" t="s">
        <v>113</v>
      </c>
      <c r="CO1224" t="s">
        <v>113</v>
      </c>
      <c r="CP1224" t="s">
        <v>113</v>
      </c>
      <c r="CQ1224" t="s">
        <v>113</v>
      </c>
      <c r="CR1224">
        <v>46160</v>
      </c>
      <c r="CS1224">
        <v>46150</v>
      </c>
      <c r="CT1224" t="s">
        <v>151</v>
      </c>
      <c r="CU1224" t="s">
        <v>113</v>
      </c>
      <c r="CV1224" t="s">
        <v>113</v>
      </c>
      <c r="CW1224" t="s">
        <v>113</v>
      </c>
      <c r="CX1224" t="s">
        <v>113</v>
      </c>
      <c r="CY1224" t="s">
        <v>1524</v>
      </c>
      <c r="CZ1224" t="s">
        <v>289</v>
      </c>
    </row>
    <row r="1225" spans="1:105" x14ac:dyDescent="0.3">
      <c r="A1225" t="s">
        <v>6636</v>
      </c>
      <c r="B1225" t="s">
        <v>6637</v>
      </c>
      <c r="C1225" t="s">
        <v>107</v>
      </c>
      <c r="D1225" t="s">
        <v>108</v>
      </c>
      <c r="F1225" t="s">
        <v>6638</v>
      </c>
      <c r="G1225" t="s">
        <v>247</v>
      </c>
      <c r="I1225" t="s">
        <v>6639</v>
      </c>
      <c r="J1225" t="s">
        <v>1600</v>
      </c>
      <c r="K1225" t="s">
        <v>161</v>
      </c>
      <c r="L1225" t="s">
        <v>6629</v>
      </c>
      <c r="M1225" t="s">
        <v>226</v>
      </c>
      <c r="N1225">
        <v>2</v>
      </c>
      <c r="O1225" t="s">
        <v>6640</v>
      </c>
      <c r="P1225">
        <v>46129</v>
      </c>
      <c r="Q1225" t="s">
        <v>140</v>
      </c>
      <c r="R1225">
        <v>46129</v>
      </c>
      <c r="S1225" t="s">
        <v>252</v>
      </c>
      <c r="T1225" t="s">
        <v>1422</v>
      </c>
      <c r="U1225" t="s">
        <v>112</v>
      </c>
      <c r="V1225" t="s">
        <v>143</v>
      </c>
      <c r="W1225" t="s">
        <v>144</v>
      </c>
      <c r="X1225" t="s">
        <v>312</v>
      </c>
      <c r="Y1225" t="s">
        <v>144</v>
      </c>
      <c r="Z1225" t="s">
        <v>144</v>
      </c>
      <c r="AA1225" t="s">
        <v>144</v>
      </c>
      <c r="AB1225" t="s">
        <v>1322</v>
      </c>
      <c r="AC1225" t="s">
        <v>146</v>
      </c>
      <c r="AD1225" t="s">
        <v>376</v>
      </c>
      <c r="AE1225">
        <v>46136</v>
      </c>
      <c r="AF1225">
        <v>46136</v>
      </c>
      <c r="AG1225">
        <v>46136</v>
      </c>
      <c r="AH1225">
        <v>46140</v>
      </c>
      <c r="AI1225">
        <v>46140</v>
      </c>
      <c r="AJ1225">
        <v>46140</v>
      </c>
      <c r="AK1225">
        <v>46146</v>
      </c>
      <c r="AL1225">
        <v>46146</v>
      </c>
      <c r="AM1225">
        <v>46146</v>
      </c>
      <c r="AN1225">
        <v>46150</v>
      </c>
      <c r="AO1225">
        <v>46149</v>
      </c>
      <c r="AP1225">
        <v>46149</v>
      </c>
      <c r="AQ1225" t="s">
        <v>286</v>
      </c>
      <c r="AR1225" t="s">
        <v>113</v>
      </c>
      <c r="AS1225" t="s">
        <v>113</v>
      </c>
      <c r="AT1225">
        <v>46141</v>
      </c>
      <c r="AU1225">
        <v>46141</v>
      </c>
      <c r="AV1225">
        <v>46141</v>
      </c>
      <c r="AW1225">
        <v>46141</v>
      </c>
      <c r="AX1225">
        <v>46141</v>
      </c>
      <c r="AY1225">
        <v>46141</v>
      </c>
      <c r="AZ1225">
        <v>46146</v>
      </c>
      <c r="BA1225">
        <v>46158</v>
      </c>
      <c r="BC1225">
        <v>46142</v>
      </c>
      <c r="BD1225">
        <v>46142</v>
      </c>
      <c r="BE1225">
        <v>46142</v>
      </c>
      <c r="BF1225" t="s">
        <v>149</v>
      </c>
      <c r="BG1225">
        <v>46150</v>
      </c>
      <c r="BH1225">
        <v>46157</v>
      </c>
      <c r="BI1225">
        <v>46157</v>
      </c>
      <c r="BJ1225" t="s">
        <v>1391</v>
      </c>
      <c r="BL1225">
        <v>46153</v>
      </c>
      <c r="BM1225">
        <v>46167</v>
      </c>
      <c r="BN1225">
        <v>46167</v>
      </c>
      <c r="BO1225">
        <v>46156</v>
      </c>
      <c r="BP1225">
        <v>46169</v>
      </c>
      <c r="BQ1225">
        <v>46169</v>
      </c>
      <c r="BR1225">
        <v>46162</v>
      </c>
      <c r="BS1225">
        <v>46171</v>
      </c>
      <c r="BT1225">
        <v>46171</v>
      </c>
      <c r="BU1225">
        <v>46160</v>
      </c>
      <c r="BV1225">
        <v>46167</v>
      </c>
      <c r="BW1225">
        <v>46167</v>
      </c>
      <c r="BX1225" t="s">
        <v>6641</v>
      </c>
      <c r="BY1225" t="s">
        <v>113</v>
      </c>
      <c r="BZ1225" t="s">
        <v>113</v>
      </c>
      <c r="CI1225">
        <v>46171</v>
      </c>
      <c r="CJ1225">
        <v>46171</v>
      </c>
      <c r="CK1225" t="s">
        <v>113</v>
      </c>
      <c r="CN1225" t="s">
        <v>113</v>
      </c>
      <c r="CO1225" t="s">
        <v>113</v>
      </c>
      <c r="CP1225" t="s">
        <v>113</v>
      </c>
      <c r="CQ1225" t="s">
        <v>113</v>
      </c>
      <c r="CR1225" t="s">
        <v>119</v>
      </c>
      <c r="CS1225">
        <v>46129</v>
      </c>
      <c r="CT1225" t="s">
        <v>151</v>
      </c>
      <c r="CU1225" t="s">
        <v>113</v>
      </c>
      <c r="CV1225" t="s">
        <v>113</v>
      </c>
      <c r="CW1225" t="s">
        <v>113</v>
      </c>
      <c r="CX1225" t="s">
        <v>113</v>
      </c>
      <c r="CY1225" t="s">
        <v>1512</v>
      </c>
      <c r="CZ1225" t="s">
        <v>289</v>
      </c>
    </row>
    <row r="1226" spans="1:105" x14ac:dyDescent="0.3">
      <c r="A1226" t="s">
        <v>6642</v>
      </c>
      <c r="B1226" t="s">
        <v>6643</v>
      </c>
      <c r="C1226" t="s">
        <v>107</v>
      </c>
      <c r="D1226" t="s">
        <v>108</v>
      </c>
      <c r="F1226" t="s">
        <v>6644</v>
      </c>
      <c r="G1226" t="s">
        <v>247</v>
      </c>
      <c r="I1226" t="s">
        <v>6645</v>
      </c>
      <c r="J1226" t="s">
        <v>1600</v>
      </c>
      <c r="K1226" t="s">
        <v>161</v>
      </c>
      <c r="L1226" t="s">
        <v>6629</v>
      </c>
      <c r="M1226" t="s">
        <v>226</v>
      </c>
      <c r="N1226">
        <v>2</v>
      </c>
      <c r="O1226" t="s">
        <v>6640</v>
      </c>
      <c r="P1226">
        <v>46129</v>
      </c>
      <c r="Q1226" t="s">
        <v>140</v>
      </c>
      <c r="R1226">
        <v>46129</v>
      </c>
      <c r="S1226" t="s">
        <v>252</v>
      </c>
      <c r="T1226" t="s">
        <v>1422</v>
      </c>
      <c r="U1226" t="s">
        <v>112</v>
      </c>
      <c r="V1226" t="s">
        <v>143</v>
      </c>
      <c r="W1226" t="s">
        <v>144</v>
      </c>
      <c r="X1226" t="s">
        <v>312</v>
      </c>
      <c r="Y1226" t="s">
        <v>144</v>
      </c>
      <c r="Z1226" t="s">
        <v>144</v>
      </c>
      <c r="AA1226" t="s">
        <v>144</v>
      </c>
      <c r="AB1226" t="s">
        <v>1322</v>
      </c>
      <c r="AC1226" t="s">
        <v>146</v>
      </c>
      <c r="AD1226" t="s">
        <v>376</v>
      </c>
      <c r="AE1226">
        <v>46136</v>
      </c>
      <c r="AF1226">
        <v>46136</v>
      </c>
      <c r="AG1226">
        <v>46136</v>
      </c>
      <c r="AH1226">
        <v>46140</v>
      </c>
      <c r="AI1226">
        <v>46140</v>
      </c>
      <c r="AJ1226">
        <v>46140</v>
      </c>
      <c r="AK1226">
        <v>46146</v>
      </c>
      <c r="AL1226">
        <v>46146</v>
      </c>
      <c r="AM1226">
        <v>46146</v>
      </c>
      <c r="AN1226">
        <v>46150</v>
      </c>
      <c r="AO1226">
        <v>46149</v>
      </c>
      <c r="AP1226">
        <v>46149</v>
      </c>
      <c r="AQ1226" t="s">
        <v>286</v>
      </c>
      <c r="AR1226" t="s">
        <v>113</v>
      </c>
      <c r="AS1226" t="s">
        <v>113</v>
      </c>
      <c r="AT1226">
        <v>46141</v>
      </c>
      <c r="AU1226">
        <v>46141</v>
      </c>
      <c r="AV1226">
        <v>46141</v>
      </c>
      <c r="AW1226">
        <v>46141</v>
      </c>
      <c r="AX1226">
        <v>46141</v>
      </c>
      <c r="AY1226">
        <v>46141</v>
      </c>
      <c r="AZ1226">
        <v>46146</v>
      </c>
      <c r="BA1226">
        <v>46156</v>
      </c>
      <c r="BC1226">
        <v>46117</v>
      </c>
      <c r="BD1226">
        <v>46117</v>
      </c>
      <c r="BE1226">
        <v>46117</v>
      </c>
      <c r="BF1226" t="s">
        <v>149</v>
      </c>
      <c r="BG1226">
        <v>46153</v>
      </c>
      <c r="BH1226">
        <v>46154</v>
      </c>
      <c r="BI1226">
        <v>46154</v>
      </c>
      <c r="BJ1226" t="s">
        <v>1391</v>
      </c>
      <c r="BL1226">
        <v>46155</v>
      </c>
      <c r="BM1226">
        <v>46158</v>
      </c>
      <c r="BN1226">
        <v>46158</v>
      </c>
      <c r="BO1226">
        <v>46158</v>
      </c>
      <c r="BP1226">
        <v>46167</v>
      </c>
      <c r="BQ1226">
        <v>46167</v>
      </c>
      <c r="BR1226">
        <v>46164</v>
      </c>
      <c r="BS1226">
        <v>46171</v>
      </c>
      <c r="BT1226">
        <v>46171</v>
      </c>
      <c r="BU1226">
        <v>46160</v>
      </c>
      <c r="BV1226">
        <v>46167</v>
      </c>
      <c r="BW1226">
        <v>46167</v>
      </c>
      <c r="BX1226" t="s">
        <v>6641</v>
      </c>
      <c r="BY1226" t="s">
        <v>113</v>
      </c>
      <c r="BZ1226" t="s">
        <v>113</v>
      </c>
      <c r="CI1226">
        <v>46171</v>
      </c>
      <c r="CJ1226">
        <v>46171</v>
      </c>
      <c r="CK1226" t="s">
        <v>113</v>
      </c>
      <c r="CN1226" t="s">
        <v>113</v>
      </c>
      <c r="CO1226" t="s">
        <v>113</v>
      </c>
      <c r="CP1226" t="s">
        <v>113</v>
      </c>
      <c r="CQ1226" t="s">
        <v>113</v>
      </c>
      <c r="CR1226" t="s">
        <v>119</v>
      </c>
      <c r="CS1226">
        <v>46129</v>
      </c>
      <c r="CT1226" t="s">
        <v>151</v>
      </c>
      <c r="CU1226" t="s">
        <v>113</v>
      </c>
      <c r="CV1226" t="s">
        <v>113</v>
      </c>
      <c r="CW1226" t="s">
        <v>113</v>
      </c>
      <c r="CX1226" t="s">
        <v>113</v>
      </c>
      <c r="CY1226" t="s">
        <v>5913</v>
      </c>
      <c r="CZ1226" t="s">
        <v>258</v>
      </c>
    </row>
    <row r="1227" spans="1:105" x14ac:dyDescent="0.3">
      <c r="A1227" t="s">
        <v>6646</v>
      </c>
      <c r="B1227" t="s">
        <v>6647</v>
      </c>
      <c r="C1227" t="s">
        <v>107</v>
      </c>
      <c r="D1227" t="s">
        <v>108</v>
      </c>
      <c r="F1227" t="s">
        <v>6648</v>
      </c>
      <c r="G1227" t="s">
        <v>247</v>
      </c>
      <c r="I1227" t="s">
        <v>6649</v>
      </c>
      <c r="J1227" t="s">
        <v>1600</v>
      </c>
      <c r="K1227" t="s">
        <v>161</v>
      </c>
      <c r="L1227" t="s">
        <v>6650</v>
      </c>
      <c r="M1227" t="s">
        <v>226</v>
      </c>
      <c r="N1227">
        <v>2</v>
      </c>
      <c r="O1227" t="s">
        <v>6640</v>
      </c>
      <c r="P1227">
        <v>46129</v>
      </c>
      <c r="Q1227" t="s">
        <v>140</v>
      </c>
      <c r="R1227">
        <v>46129</v>
      </c>
      <c r="S1227" t="s">
        <v>252</v>
      </c>
      <c r="T1227" t="s">
        <v>1422</v>
      </c>
      <c r="U1227" t="s">
        <v>112</v>
      </c>
      <c r="V1227" t="s">
        <v>143</v>
      </c>
      <c r="W1227" t="s">
        <v>144</v>
      </c>
      <c r="X1227" t="s">
        <v>312</v>
      </c>
      <c r="Y1227" t="s">
        <v>144</v>
      </c>
      <c r="Z1227" t="s">
        <v>144</v>
      </c>
      <c r="AA1227" t="s">
        <v>144</v>
      </c>
      <c r="AB1227" t="s">
        <v>1322</v>
      </c>
      <c r="AC1227" t="s">
        <v>146</v>
      </c>
      <c r="AD1227" t="s">
        <v>376</v>
      </c>
      <c r="AE1227">
        <v>46136</v>
      </c>
      <c r="AF1227">
        <v>46136</v>
      </c>
      <c r="AG1227">
        <v>46136</v>
      </c>
      <c r="AH1227">
        <v>46140</v>
      </c>
      <c r="AI1227">
        <v>46140</v>
      </c>
      <c r="AJ1227">
        <v>46140</v>
      </c>
      <c r="AK1227">
        <v>46149</v>
      </c>
      <c r="AL1227">
        <v>46149</v>
      </c>
      <c r="AM1227">
        <v>46149</v>
      </c>
      <c r="AN1227">
        <v>46153</v>
      </c>
      <c r="AO1227">
        <v>46154</v>
      </c>
      <c r="AP1227">
        <v>46154</v>
      </c>
      <c r="AQ1227" t="s">
        <v>286</v>
      </c>
      <c r="AR1227" t="s">
        <v>113</v>
      </c>
      <c r="AS1227" t="s">
        <v>113</v>
      </c>
      <c r="AT1227">
        <v>46141</v>
      </c>
      <c r="AU1227">
        <v>46141</v>
      </c>
      <c r="AV1227">
        <v>46141</v>
      </c>
      <c r="AW1227">
        <v>46141</v>
      </c>
      <c r="AX1227">
        <v>46141</v>
      </c>
      <c r="AY1227">
        <v>46141</v>
      </c>
      <c r="AZ1227">
        <v>46146</v>
      </c>
      <c r="BA1227">
        <v>46153</v>
      </c>
      <c r="BB1227">
        <v>46153</v>
      </c>
      <c r="BC1227">
        <v>46147</v>
      </c>
      <c r="BD1227">
        <v>46147</v>
      </c>
      <c r="BE1227">
        <v>46147</v>
      </c>
      <c r="BF1227" t="s">
        <v>196</v>
      </c>
      <c r="BG1227">
        <v>46154</v>
      </c>
      <c r="BH1227">
        <v>46156</v>
      </c>
      <c r="BI1227">
        <v>46156</v>
      </c>
      <c r="BJ1227" t="s">
        <v>1391</v>
      </c>
      <c r="BL1227">
        <v>46157</v>
      </c>
      <c r="BM1227">
        <v>46159</v>
      </c>
      <c r="BN1227">
        <v>46159</v>
      </c>
      <c r="BO1227">
        <v>46160</v>
      </c>
      <c r="BP1227">
        <v>46164</v>
      </c>
      <c r="BQ1227">
        <v>46164</v>
      </c>
      <c r="BR1227">
        <v>46164</v>
      </c>
      <c r="BS1227">
        <v>46171</v>
      </c>
      <c r="BT1227">
        <v>46171</v>
      </c>
      <c r="BU1227">
        <v>46159</v>
      </c>
      <c r="BV1227">
        <v>46167</v>
      </c>
      <c r="BW1227">
        <v>46167</v>
      </c>
      <c r="BX1227" t="s">
        <v>6641</v>
      </c>
      <c r="BY1227" t="s">
        <v>113</v>
      </c>
      <c r="BZ1227" t="s">
        <v>113</v>
      </c>
      <c r="CI1227">
        <v>46171</v>
      </c>
      <c r="CJ1227">
        <v>46171</v>
      </c>
      <c r="CK1227" t="s">
        <v>113</v>
      </c>
      <c r="CN1227" t="s">
        <v>113</v>
      </c>
      <c r="CO1227" t="s">
        <v>113</v>
      </c>
      <c r="CP1227" t="s">
        <v>113</v>
      </c>
      <c r="CQ1227" t="s">
        <v>113</v>
      </c>
      <c r="CR1227" t="s">
        <v>119</v>
      </c>
      <c r="CS1227">
        <v>46129</v>
      </c>
      <c r="CT1227" t="s">
        <v>151</v>
      </c>
      <c r="CU1227" t="s">
        <v>113</v>
      </c>
      <c r="CV1227" t="s">
        <v>113</v>
      </c>
      <c r="CW1227" t="s">
        <v>113</v>
      </c>
      <c r="CX1227" t="s">
        <v>113</v>
      </c>
      <c r="CY1227" t="s">
        <v>1512</v>
      </c>
      <c r="CZ1227" t="s">
        <v>289</v>
      </c>
    </row>
    <row r="1228" spans="1:105" x14ac:dyDescent="0.3">
      <c r="A1228" t="s">
        <v>6651</v>
      </c>
      <c r="B1228" t="s">
        <v>6652</v>
      </c>
      <c r="C1228" t="s">
        <v>107</v>
      </c>
      <c r="D1228" t="s">
        <v>108</v>
      </c>
      <c r="F1228" t="s">
        <v>6653</v>
      </c>
      <c r="G1228" t="s">
        <v>247</v>
      </c>
      <c r="I1228" t="s">
        <v>6654</v>
      </c>
      <c r="J1228" t="s">
        <v>1600</v>
      </c>
      <c r="K1228" t="s">
        <v>161</v>
      </c>
      <c r="L1228" t="s">
        <v>4716</v>
      </c>
      <c r="M1228" t="s">
        <v>226</v>
      </c>
      <c r="N1228">
        <v>3</v>
      </c>
      <c r="O1228" t="s">
        <v>6640</v>
      </c>
      <c r="P1228">
        <v>46150</v>
      </c>
      <c r="Q1228" t="s">
        <v>140</v>
      </c>
      <c r="R1228">
        <v>46150</v>
      </c>
      <c r="S1228" t="s">
        <v>252</v>
      </c>
      <c r="T1228" t="s">
        <v>142</v>
      </c>
      <c r="U1228" t="s">
        <v>112</v>
      </c>
      <c r="V1228" t="s">
        <v>143</v>
      </c>
      <c r="W1228" t="s">
        <v>144</v>
      </c>
      <c r="X1228" t="s">
        <v>144</v>
      </c>
      <c r="Y1228" t="s">
        <v>144</v>
      </c>
      <c r="Z1228" t="s">
        <v>144</v>
      </c>
      <c r="AA1228" t="s">
        <v>144</v>
      </c>
      <c r="AB1228" t="s">
        <v>1322</v>
      </c>
      <c r="AC1228" t="s">
        <v>146</v>
      </c>
      <c r="AD1228" t="s">
        <v>376</v>
      </c>
      <c r="AE1228">
        <v>46156</v>
      </c>
      <c r="AF1228">
        <v>46156</v>
      </c>
      <c r="AG1228">
        <v>46156</v>
      </c>
      <c r="AH1228">
        <v>46160</v>
      </c>
      <c r="AI1228">
        <v>46160</v>
      </c>
      <c r="AJ1228">
        <v>46160</v>
      </c>
      <c r="AK1228">
        <v>46170</v>
      </c>
      <c r="AL1228">
        <v>46174</v>
      </c>
      <c r="AM1228">
        <v>46174</v>
      </c>
      <c r="AN1228">
        <v>46174</v>
      </c>
      <c r="AO1228">
        <v>46178</v>
      </c>
      <c r="AP1228">
        <v>46178</v>
      </c>
      <c r="AQ1228" t="s">
        <v>286</v>
      </c>
      <c r="AR1228" t="s">
        <v>113</v>
      </c>
      <c r="AS1228" t="s">
        <v>113</v>
      </c>
      <c r="AT1228">
        <v>46164</v>
      </c>
      <c r="AU1228">
        <v>46163</v>
      </c>
      <c r="AV1228">
        <v>46163</v>
      </c>
      <c r="AW1228">
        <v>46164</v>
      </c>
      <c r="AX1228">
        <v>46163</v>
      </c>
      <c r="AY1228">
        <v>46163</v>
      </c>
      <c r="AZ1228">
        <v>46169</v>
      </c>
      <c r="BA1228">
        <v>46169</v>
      </c>
      <c r="BB1228">
        <v>46169</v>
      </c>
      <c r="BC1228">
        <v>46165</v>
      </c>
      <c r="BD1228">
        <v>46167</v>
      </c>
      <c r="BE1228">
        <v>46167</v>
      </c>
      <c r="BF1228" t="s">
        <v>149</v>
      </c>
      <c r="BG1228">
        <v>46175</v>
      </c>
      <c r="BH1228">
        <v>46171</v>
      </c>
      <c r="BI1228">
        <v>46171</v>
      </c>
      <c r="BJ1228" t="s">
        <v>1391</v>
      </c>
      <c r="BK1228" t="s">
        <v>4718</v>
      </c>
      <c r="BL1228">
        <v>46178</v>
      </c>
      <c r="BM1228">
        <v>46178</v>
      </c>
      <c r="BN1228">
        <v>46178</v>
      </c>
      <c r="BO1228">
        <v>46183</v>
      </c>
      <c r="BP1228">
        <v>46185</v>
      </c>
      <c r="BQ1228">
        <v>46185</v>
      </c>
      <c r="BR1228">
        <v>46195</v>
      </c>
      <c r="BS1228">
        <v>46203</v>
      </c>
      <c r="BT1228">
        <v>46203</v>
      </c>
      <c r="BU1228">
        <v>46191</v>
      </c>
      <c r="BV1228">
        <v>46188</v>
      </c>
      <c r="BW1228">
        <v>46188</v>
      </c>
      <c r="BX1228" t="s">
        <v>1511</v>
      </c>
      <c r="BY1228" t="s">
        <v>113</v>
      </c>
      <c r="BZ1228" t="s">
        <v>113</v>
      </c>
      <c r="CA1228">
        <v>46202</v>
      </c>
      <c r="CI1228">
        <v>46193</v>
      </c>
      <c r="CJ1228">
        <v>46203</v>
      </c>
      <c r="CK1228">
        <v>46202</v>
      </c>
      <c r="CN1228" t="s">
        <v>113</v>
      </c>
      <c r="CO1228" t="s">
        <v>113</v>
      </c>
      <c r="CP1228" t="s">
        <v>113</v>
      </c>
      <c r="CQ1228" t="s">
        <v>113</v>
      </c>
      <c r="CR1228">
        <v>46160</v>
      </c>
      <c r="CS1228">
        <v>46150</v>
      </c>
      <c r="CT1228" t="s">
        <v>151</v>
      </c>
      <c r="CU1228" t="s">
        <v>113</v>
      </c>
      <c r="CV1228" t="s">
        <v>113</v>
      </c>
      <c r="CW1228" t="s">
        <v>113</v>
      </c>
      <c r="CX1228" t="s">
        <v>113</v>
      </c>
      <c r="CY1228" t="s">
        <v>1512</v>
      </c>
      <c r="CZ1228" t="s">
        <v>289</v>
      </c>
    </row>
    <row r="1229" spans="1:105" x14ac:dyDescent="0.3">
      <c r="A1229" t="s">
        <v>6655</v>
      </c>
      <c r="B1229" t="s">
        <v>6656</v>
      </c>
      <c r="C1229" t="s">
        <v>107</v>
      </c>
      <c r="D1229" t="s">
        <v>108</v>
      </c>
      <c r="F1229" t="s">
        <v>6657</v>
      </c>
      <c r="G1229" t="s">
        <v>247</v>
      </c>
      <c r="I1229" t="s">
        <v>6658</v>
      </c>
      <c r="J1229" t="s">
        <v>1600</v>
      </c>
      <c r="K1229" t="s">
        <v>161</v>
      </c>
      <c r="L1229" t="s">
        <v>4716</v>
      </c>
      <c r="M1229" t="s">
        <v>226</v>
      </c>
      <c r="N1229">
        <v>3</v>
      </c>
      <c r="O1229" t="s">
        <v>6640</v>
      </c>
      <c r="P1229">
        <v>46150</v>
      </c>
      <c r="Q1229" t="s">
        <v>140</v>
      </c>
      <c r="R1229">
        <v>46150</v>
      </c>
      <c r="S1229" t="s">
        <v>252</v>
      </c>
      <c r="T1229" t="s">
        <v>142</v>
      </c>
      <c r="U1229" t="s">
        <v>112</v>
      </c>
      <c r="V1229" t="s">
        <v>143</v>
      </c>
      <c r="W1229" t="s">
        <v>144</v>
      </c>
      <c r="X1229" t="s">
        <v>144</v>
      </c>
      <c r="Y1229" t="s">
        <v>144</v>
      </c>
      <c r="Z1229" t="s">
        <v>144</v>
      </c>
      <c r="AA1229" t="s">
        <v>144</v>
      </c>
      <c r="AB1229" t="s">
        <v>1322</v>
      </c>
      <c r="AC1229" t="s">
        <v>146</v>
      </c>
      <c r="AD1229" t="s">
        <v>376</v>
      </c>
      <c r="AE1229">
        <v>46156</v>
      </c>
      <c r="AF1229">
        <v>46156</v>
      </c>
      <c r="AG1229">
        <v>46156</v>
      </c>
      <c r="AH1229">
        <v>46160</v>
      </c>
      <c r="AI1229">
        <v>46160</v>
      </c>
      <c r="AJ1229">
        <v>46160</v>
      </c>
      <c r="AK1229">
        <v>46170</v>
      </c>
      <c r="AL1229">
        <v>46174</v>
      </c>
      <c r="AM1229">
        <v>46174</v>
      </c>
      <c r="AN1229">
        <v>46174</v>
      </c>
      <c r="AO1229">
        <v>46178</v>
      </c>
      <c r="AP1229">
        <v>46178</v>
      </c>
      <c r="AQ1229" t="s">
        <v>286</v>
      </c>
      <c r="AR1229" t="s">
        <v>113</v>
      </c>
      <c r="AS1229" t="s">
        <v>113</v>
      </c>
      <c r="AT1229">
        <v>46164</v>
      </c>
      <c r="AU1229">
        <v>46163</v>
      </c>
      <c r="AV1229">
        <v>46163</v>
      </c>
      <c r="AW1229">
        <v>46164</v>
      </c>
      <c r="AX1229">
        <v>46163</v>
      </c>
      <c r="AY1229">
        <v>46163</v>
      </c>
      <c r="AZ1229">
        <v>46169</v>
      </c>
      <c r="BA1229">
        <v>46169</v>
      </c>
      <c r="BB1229">
        <v>46169</v>
      </c>
      <c r="BC1229">
        <v>46165</v>
      </c>
      <c r="BD1229">
        <v>46165</v>
      </c>
      <c r="BE1229">
        <v>46165</v>
      </c>
      <c r="BF1229" t="s">
        <v>149</v>
      </c>
      <c r="BG1229">
        <v>46176</v>
      </c>
      <c r="BH1229">
        <v>46171</v>
      </c>
      <c r="BI1229">
        <v>46171</v>
      </c>
      <c r="BJ1229" t="s">
        <v>1391</v>
      </c>
      <c r="BK1229" t="s">
        <v>4718</v>
      </c>
      <c r="BL1229">
        <v>46179</v>
      </c>
      <c r="BM1229">
        <v>46178</v>
      </c>
      <c r="BN1229">
        <v>46178</v>
      </c>
      <c r="BO1229">
        <v>46184</v>
      </c>
      <c r="BP1229">
        <v>46184</v>
      </c>
      <c r="BQ1229">
        <v>46184</v>
      </c>
      <c r="BR1229">
        <v>46195</v>
      </c>
      <c r="BS1229">
        <v>46203</v>
      </c>
      <c r="BT1229">
        <v>46203</v>
      </c>
      <c r="BU1229">
        <v>46192</v>
      </c>
      <c r="BV1229">
        <v>46188</v>
      </c>
      <c r="BW1229">
        <v>46188</v>
      </c>
      <c r="BX1229" t="s">
        <v>1511</v>
      </c>
      <c r="BY1229" t="s">
        <v>113</v>
      </c>
      <c r="BZ1229" t="s">
        <v>113</v>
      </c>
      <c r="CA1229">
        <v>46202</v>
      </c>
      <c r="CI1229">
        <v>46193</v>
      </c>
      <c r="CJ1229">
        <v>46203</v>
      </c>
      <c r="CK1229">
        <v>46202</v>
      </c>
      <c r="CN1229" t="s">
        <v>113</v>
      </c>
      <c r="CO1229" t="s">
        <v>113</v>
      </c>
      <c r="CP1229" t="s">
        <v>113</v>
      </c>
      <c r="CQ1229" t="s">
        <v>113</v>
      </c>
      <c r="CR1229">
        <v>46160</v>
      </c>
      <c r="CS1229">
        <v>46150</v>
      </c>
      <c r="CT1229" t="s">
        <v>151</v>
      </c>
      <c r="CU1229" t="s">
        <v>113</v>
      </c>
      <c r="CV1229" t="s">
        <v>113</v>
      </c>
      <c r="CW1229" t="s">
        <v>113</v>
      </c>
      <c r="CX1229" t="s">
        <v>113</v>
      </c>
      <c r="CY1229" t="s">
        <v>1512</v>
      </c>
      <c r="CZ1229" t="s">
        <v>289</v>
      </c>
    </row>
    <row r="1230" spans="1:105" x14ac:dyDescent="0.3">
      <c r="A1230" t="s">
        <v>6659</v>
      </c>
      <c r="B1230" t="s">
        <v>6660</v>
      </c>
      <c r="C1230" t="s">
        <v>107</v>
      </c>
      <c r="D1230" t="s">
        <v>108</v>
      </c>
      <c r="F1230" t="s">
        <v>6661</v>
      </c>
      <c r="G1230" t="s">
        <v>247</v>
      </c>
      <c r="I1230" t="s">
        <v>6662</v>
      </c>
      <c r="J1230" t="s">
        <v>1600</v>
      </c>
      <c r="K1230" t="s">
        <v>161</v>
      </c>
      <c r="L1230" t="s">
        <v>6663</v>
      </c>
      <c r="M1230" t="s">
        <v>226</v>
      </c>
      <c r="N1230">
        <v>3</v>
      </c>
      <c r="O1230" t="s">
        <v>373</v>
      </c>
      <c r="P1230">
        <v>46224</v>
      </c>
      <c r="Q1230" t="s">
        <v>140</v>
      </c>
      <c r="R1230">
        <v>46233</v>
      </c>
      <c r="S1230" t="s">
        <v>141</v>
      </c>
      <c r="T1230" t="s">
        <v>253</v>
      </c>
      <c r="U1230" t="s">
        <v>112</v>
      </c>
      <c r="V1230" t="s">
        <v>143</v>
      </c>
      <c r="W1230" t="s">
        <v>144</v>
      </c>
      <c r="X1230" t="s">
        <v>144</v>
      </c>
      <c r="Y1230" t="s">
        <v>144</v>
      </c>
      <c r="Z1230" t="s">
        <v>144</v>
      </c>
      <c r="AA1230" t="s">
        <v>144</v>
      </c>
      <c r="AB1230" t="s">
        <v>1322</v>
      </c>
      <c r="AC1230" t="s">
        <v>146</v>
      </c>
      <c r="AD1230" t="s">
        <v>376</v>
      </c>
      <c r="AE1230">
        <v>46244</v>
      </c>
      <c r="AF1230">
        <v>46241</v>
      </c>
      <c r="AG1230">
        <v>46241</v>
      </c>
      <c r="AH1230">
        <v>46251</v>
      </c>
      <c r="AI1230">
        <v>46244</v>
      </c>
      <c r="AJ1230">
        <v>46244</v>
      </c>
      <c r="AK1230">
        <v>46248</v>
      </c>
      <c r="AL1230">
        <v>46253</v>
      </c>
      <c r="AM1230">
        <v>46253</v>
      </c>
      <c r="AN1230">
        <v>46255</v>
      </c>
      <c r="AO1230">
        <v>46257</v>
      </c>
      <c r="AQ1230" t="s">
        <v>4683</v>
      </c>
      <c r="AR1230" t="s">
        <v>113</v>
      </c>
      <c r="AS1230" t="s">
        <v>113</v>
      </c>
      <c r="AT1230">
        <v>46242</v>
      </c>
      <c r="AU1230">
        <v>46242</v>
      </c>
      <c r="AV1230">
        <v>46242</v>
      </c>
      <c r="AW1230">
        <v>46242</v>
      </c>
      <c r="AX1230">
        <v>46242</v>
      </c>
      <c r="AY1230">
        <v>46242</v>
      </c>
      <c r="AZ1230">
        <v>46251</v>
      </c>
      <c r="BA1230">
        <v>46251</v>
      </c>
      <c r="BC1230">
        <v>46247</v>
      </c>
      <c r="BD1230">
        <v>46260</v>
      </c>
      <c r="BE1230">
        <v>46246</v>
      </c>
      <c r="BF1230" t="s">
        <v>2048</v>
      </c>
      <c r="BG1230">
        <v>46254</v>
      </c>
      <c r="BH1230">
        <v>46253</v>
      </c>
      <c r="BI1230">
        <v>46253</v>
      </c>
      <c r="BJ1230" t="s">
        <v>1322</v>
      </c>
      <c r="BK1230" t="s">
        <v>4718</v>
      </c>
      <c r="BL1230">
        <v>46257</v>
      </c>
      <c r="BM1230">
        <v>46258</v>
      </c>
      <c r="BN1230">
        <v>46258</v>
      </c>
      <c r="BO1230">
        <v>46263</v>
      </c>
      <c r="BP1230">
        <v>46261</v>
      </c>
      <c r="BQ1230">
        <v>46261</v>
      </c>
      <c r="BR1230">
        <v>46265</v>
      </c>
      <c r="BS1230">
        <v>46265</v>
      </c>
      <c r="BT1230">
        <v>46265</v>
      </c>
      <c r="BU1230">
        <v>46265</v>
      </c>
      <c r="BV1230">
        <v>46265</v>
      </c>
      <c r="BW1230">
        <v>46265</v>
      </c>
      <c r="CN1230" t="s">
        <v>113</v>
      </c>
      <c r="CO1230" t="s">
        <v>113</v>
      </c>
      <c r="CP1230" t="s">
        <v>113</v>
      </c>
      <c r="CQ1230" t="s">
        <v>6659</v>
      </c>
      <c r="CR1230">
        <v>46223</v>
      </c>
      <c r="CS1230">
        <v>46219</v>
      </c>
      <c r="CT1230" t="s">
        <v>151</v>
      </c>
      <c r="CU1230" t="s">
        <v>170</v>
      </c>
      <c r="CV1230" t="s">
        <v>144</v>
      </c>
      <c r="CW1230" t="s">
        <v>171</v>
      </c>
      <c r="CX1230" t="s">
        <v>113</v>
      </c>
      <c r="CY1230" t="s">
        <v>1512</v>
      </c>
      <c r="CZ1230" t="s">
        <v>289</v>
      </c>
      <c r="DA1230" t="s">
        <v>104</v>
      </c>
    </row>
    <row r="1231" spans="1:105" x14ac:dyDescent="0.3">
      <c r="A1231" t="s">
        <v>6664</v>
      </c>
      <c r="B1231" t="s">
        <v>6665</v>
      </c>
      <c r="C1231" t="s">
        <v>107</v>
      </c>
      <c r="D1231" t="s">
        <v>108</v>
      </c>
      <c r="F1231" t="s">
        <v>6666</v>
      </c>
      <c r="G1231" t="s">
        <v>247</v>
      </c>
      <c r="I1231" t="s">
        <v>6667</v>
      </c>
      <c r="J1231" t="s">
        <v>1600</v>
      </c>
      <c r="K1231" t="s">
        <v>161</v>
      </c>
      <c r="L1231" t="s">
        <v>4716</v>
      </c>
      <c r="M1231" t="s">
        <v>226</v>
      </c>
      <c r="N1231">
        <v>2</v>
      </c>
      <c r="O1231" t="s">
        <v>6640</v>
      </c>
      <c r="P1231">
        <v>46129</v>
      </c>
      <c r="Q1231" t="s">
        <v>140</v>
      </c>
      <c r="R1231">
        <v>46129</v>
      </c>
      <c r="S1231" t="s">
        <v>252</v>
      </c>
      <c r="T1231" t="s">
        <v>1422</v>
      </c>
      <c r="U1231" t="s">
        <v>112</v>
      </c>
      <c r="V1231" t="s">
        <v>143</v>
      </c>
      <c r="W1231" t="s">
        <v>144</v>
      </c>
      <c r="X1231" t="s">
        <v>312</v>
      </c>
      <c r="Y1231" t="s">
        <v>144</v>
      </c>
      <c r="Z1231" t="s">
        <v>144</v>
      </c>
      <c r="AA1231" t="s">
        <v>144</v>
      </c>
      <c r="AB1231" t="s">
        <v>1322</v>
      </c>
      <c r="AC1231" t="s">
        <v>146</v>
      </c>
      <c r="AD1231" t="s">
        <v>376</v>
      </c>
      <c r="AE1231">
        <v>46136</v>
      </c>
      <c r="AF1231">
        <v>46136</v>
      </c>
      <c r="AG1231">
        <v>46136</v>
      </c>
      <c r="AH1231">
        <v>46140</v>
      </c>
      <c r="AI1231">
        <v>46140</v>
      </c>
      <c r="AJ1231">
        <v>46140</v>
      </c>
      <c r="AK1231">
        <v>46148</v>
      </c>
      <c r="AL1231">
        <v>46149</v>
      </c>
      <c r="AM1231">
        <v>46149</v>
      </c>
      <c r="AN1231">
        <v>46152</v>
      </c>
      <c r="AO1231">
        <v>46154</v>
      </c>
      <c r="AP1231">
        <v>46154</v>
      </c>
      <c r="AQ1231" t="s">
        <v>286</v>
      </c>
      <c r="AR1231" t="s">
        <v>113</v>
      </c>
      <c r="AS1231" t="s">
        <v>113</v>
      </c>
      <c r="AT1231">
        <v>46141</v>
      </c>
      <c r="AU1231">
        <v>46141</v>
      </c>
      <c r="AV1231">
        <v>46141</v>
      </c>
      <c r="AW1231">
        <v>46141</v>
      </c>
      <c r="AX1231">
        <v>46141</v>
      </c>
      <c r="AY1231">
        <v>46141</v>
      </c>
      <c r="AZ1231">
        <v>46146</v>
      </c>
      <c r="BA1231">
        <v>46158</v>
      </c>
      <c r="BC1231">
        <v>46144</v>
      </c>
      <c r="BD1231">
        <v>46144</v>
      </c>
      <c r="BE1231">
        <v>46144</v>
      </c>
      <c r="BF1231" t="s">
        <v>149</v>
      </c>
      <c r="BG1231">
        <v>46154</v>
      </c>
      <c r="BH1231">
        <v>46157</v>
      </c>
      <c r="BI1231">
        <v>46157</v>
      </c>
      <c r="BJ1231" t="s">
        <v>1391</v>
      </c>
      <c r="BK1231">
        <v>80</v>
      </c>
      <c r="BL1231">
        <v>46157</v>
      </c>
      <c r="BM1231">
        <v>46161</v>
      </c>
      <c r="BN1231">
        <v>46161</v>
      </c>
      <c r="BO1231">
        <v>46160</v>
      </c>
      <c r="BP1231">
        <v>46164</v>
      </c>
      <c r="BQ1231">
        <v>46164</v>
      </c>
      <c r="BR1231">
        <v>46164</v>
      </c>
      <c r="BS1231">
        <v>46171</v>
      </c>
      <c r="BT1231">
        <v>46171</v>
      </c>
      <c r="BU1231">
        <v>46160</v>
      </c>
      <c r="BV1231">
        <v>46170</v>
      </c>
      <c r="BW1231">
        <v>46170</v>
      </c>
      <c r="BX1231" t="s">
        <v>6641</v>
      </c>
      <c r="BY1231" t="s">
        <v>113</v>
      </c>
      <c r="BZ1231" t="s">
        <v>113</v>
      </c>
      <c r="CI1231">
        <v>46171</v>
      </c>
      <c r="CJ1231">
        <v>46171</v>
      </c>
      <c r="CK1231" t="s">
        <v>113</v>
      </c>
      <c r="CN1231" t="s">
        <v>113</v>
      </c>
      <c r="CO1231" t="s">
        <v>113</v>
      </c>
      <c r="CP1231" t="s">
        <v>113</v>
      </c>
      <c r="CQ1231" t="s">
        <v>113</v>
      </c>
      <c r="CR1231" t="s">
        <v>119</v>
      </c>
      <c r="CS1231">
        <v>46129</v>
      </c>
      <c r="CT1231" t="s">
        <v>151</v>
      </c>
      <c r="CU1231" t="s">
        <v>113</v>
      </c>
      <c r="CV1231" t="s">
        <v>113</v>
      </c>
      <c r="CW1231" t="s">
        <v>113</v>
      </c>
      <c r="CX1231" t="s">
        <v>113</v>
      </c>
      <c r="CY1231" t="s">
        <v>1512</v>
      </c>
      <c r="CZ1231" t="s">
        <v>289</v>
      </c>
    </row>
    <row r="1232" spans="1:105" x14ac:dyDescent="0.3">
      <c r="A1232" t="s">
        <v>6668</v>
      </c>
      <c r="B1232" t="s">
        <v>6669</v>
      </c>
      <c r="C1232" t="s">
        <v>107</v>
      </c>
      <c r="D1232" t="s">
        <v>108</v>
      </c>
      <c r="F1232" t="s">
        <v>6670</v>
      </c>
      <c r="G1232" t="s">
        <v>247</v>
      </c>
      <c r="H1232" t="s">
        <v>4679</v>
      </c>
      <c r="I1232" t="s">
        <v>6671</v>
      </c>
      <c r="J1232" t="s">
        <v>4681</v>
      </c>
      <c r="K1232" t="s">
        <v>161</v>
      </c>
      <c r="L1232" t="s">
        <v>6672</v>
      </c>
      <c r="M1232" t="s">
        <v>226</v>
      </c>
      <c r="N1232">
        <v>4</v>
      </c>
      <c r="O1232" t="s">
        <v>4679</v>
      </c>
      <c r="P1232">
        <v>46216</v>
      </c>
      <c r="Q1232" t="s">
        <v>140</v>
      </c>
      <c r="R1232">
        <v>46216</v>
      </c>
      <c r="S1232" t="s">
        <v>265</v>
      </c>
      <c r="T1232" t="s">
        <v>448</v>
      </c>
      <c r="U1232" t="s">
        <v>112</v>
      </c>
      <c r="V1232" t="s">
        <v>21</v>
      </c>
      <c r="W1232" t="s">
        <v>144</v>
      </c>
      <c r="X1232" t="s">
        <v>144</v>
      </c>
      <c r="Y1232" t="s">
        <v>312</v>
      </c>
      <c r="Z1232" t="s">
        <v>144</v>
      </c>
      <c r="AA1232" t="s">
        <v>144</v>
      </c>
      <c r="AB1232" t="s">
        <v>1322</v>
      </c>
      <c r="AC1232" t="s">
        <v>146</v>
      </c>
      <c r="AD1232" t="s">
        <v>376</v>
      </c>
      <c r="AE1232">
        <v>46219</v>
      </c>
      <c r="AF1232">
        <v>46223</v>
      </c>
      <c r="AG1232">
        <v>46223</v>
      </c>
      <c r="AH1232">
        <v>46226</v>
      </c>
      <c r="AI1232" t="s">
        <v>1344</v>
      </c>
      <c r="AK1232">
        <v>46219</v>
      </c>
      <c r="AL1232">
        <v>46275</v>
      </c>
      <c r="AN1232">
        <v>46226</v>
      </c>
      <c r="AO1232">
        <v>46280</v>
      </c>
      <c r="AQ1232" t="s">
        <v>4683</v>
      </c>
      <c r="AR1232" t="s">
        <v>113</v>
      </c>
      <c r="AS1232" t="s">
        <v>113</v>
      </c>
      <c r="AT1232">
        <v>46223</v>
      </c>
      <c r="AU1232">
        <v>46260</v>
      </c>
      <c r="AW1232">
        <v>46223</v>
      </c>
      <c r="AX1232">
        <v>46261</v>
      </c>
      <c r="AZ1232">
        <v>46230</v>
      </c>
      <c r="BA1232">
        <v>46267</v>
      </c>
      <c r="BC1232">
        <v>46225</v>
      </c>
      <c r="BD1232">
        <v>46262</v>
      </c>
      <c r="BF1232" t="s">
        <v>149</v>
      </c>
      <c r="BG1232">
        <v>46237</v>
      </c>
      <c r="BH1232">
        <v>46270</v>
      </c>
      <c r="BJ1232" t="s">
        <v>1322</v>
      </c>
      <c r="BK1232" t="s">
        <v>4684</v>
      </c>
      <c r="BL1232">
        <v>46240</v>
      </c>
      <c r="BM1232">
        <v>46275</v>
      </c>
      <c r="BO1232">
        <v>46246</v>
      </c>
      <c r="BP1232">
        <v>46280</v>
      </c>
      <c r="BR1232">
        <v>46247</v>
      </c>
      <c r="BS1232">
        <v>46295</v>
      </c>
      <c r="BU1232">
        <v>46247</v>
      </c>
      <c r="BV1232">
        <v>46283</v>
      </c>
      <c r="BX1232" t="s">
        <v>4685</v>
      </c>
      <c r="CN1232" t="s">
        <v>113</v>
      </c>
      <c r="CO1232" t="s">
        <v>113</v>
      </c>
      <c r="CP1232" t="s">
        <v>113</v>
      </c>
      <c r="CQ1232" t="s">
        <v>6668</v>
      </c>
      <c r="CR1232">
        <v>46213</v>
      </c>
      <c r="CS1232">
        <v>46211</v>
      </c>
      <c r="CT1232" t="s">
        <v>151</v>
      </c>
      <c r="CU1232" t="s">
        <v>355</v>
      </c>
      <c r="CV1232" t="s">
        <v>6673</v>
      </c>
      <c r="CW1232" t="s">
        <v>2377</v>
      </c>
      <c r="CX1232" t="s">
        <v>1360</v>
      </c>
      <c r="CY1232" t="s">
        <v>1635</v>
      </c>
      <c r="CZ1232" t="s">
        <v>289</v>
      </c>
    </row>
    <row r="1233" spans="1:105" x14ac:dyDescent="0.3">
      <c r="A1233" t="s">
        <v>6674</v>
      </c>
      <c r="B1233" t="s">
        <v>6675</v>
      </c>
      <c r="C1233" t="s">
        <v>107</v>
      </c>
      <c r="D1233" t="s">
        <v>108</v>
      </c>
      <c r="F1233" t="s">
        <v>6676</v>
      </c>
      <c r="G1233" t="s">
        <v>247</v>
      </c>
      <c r="H1233" t="s">
        <v>1146</v>
      </c>
      <c r="I1233" t="s">
        <v>6677</v>
      </c>
      <c r="J1233" t="s">
        <v>1600</v>
      </c>
      <c r="K1233" t="s">
        <v>161</v>
      </c>
      <c r="L1233" t="s">
        <v>6672</v>
      </c>
      <c r="M1233" t="s">
        <v>226</v>
      </c>
      <c r="N1233">
        <v>1</v>
      </c>
      <c r="O1233" t="s">
        <v>373</v>
      </c>
      <c r="P1233">
        <v>46210</v>
      </c>
      <c r="Q1233" t="s">
        <v>140</v>
      </c>
      <c r="R1233">
        <v>46213</v>
      </c>
      <c r="S1233" t="s">
        <v>1330</v>
      </c>
      <c r="T1233" t="s">
        <v>448</v>
      </c>
      <c r="U1233" t="s">
        <v>112</v>
      </c>
      <c r="V1233" t="s">
        <v>21</v>
      </c>
      <c r="W1233" t="s">
        <v>144</v>
      </c>
      <c r="X1233" t="s">
        <v>144</v>
      </c>
      <c r="Y1233" t="s">
        <v>144</v>
      </c>
      <c r="Z1233" t="s">
        <v>144</v>
      </c>
      <c r="AA1233" t="s">
        <v>144</v>
      </c>
      <c r="AB1233" t="s">
        <v>4750</v>
      </c>
      <c r="AC1233" t="s">
        <v>146</v>
      </c>
      <c r="AD1233" t="s">
        <v>376</v>
      </c>
      <c r="AE1233">
        <v>46218</v>
      </c>
      <c r="AF1233">
        <v>46220</v>
      </c>
      <c r="AG1233">
        <v>46220</v>
      </c>
      <c r="AH1233">
        <v>46225</v>
      </c>
      <c r="AI1233">
        <v>46224</v>
      </c>
      <c r="AJ1233">
        <v>46224</v>
      </c>
      <c r="AK1233">
        <v>46218</v>
      </c>
      <c r="AL1233">
        <v>46234</v>
      </c>
      <c r="AM1233">
        <v>46234</v>
      </c>
      <c r="AN1233">
        <v>46225</v>
      </c>
      <c r="AO1233">
        <v>46238</v>
      </c>
      <c r="AP1233">
        <v>46238</v>
      </c>
      <c r="AQ1233" t="s">
        <v>4683</v>
      </c>
      <c r="AR1233" t="s">
        <v>113</v>
      </c>
      <c r="AS1233" t="s">
        <v>113</v>
      </c>
      <c r="AT1233">
        <v>46219</v>
      </c>
      <c r="AU1233">
        <v>46220</v>
      </c>
      <c r="AV1233">
        <v>46220</v>
      </c>
      <c r="AW1233">
        <v>46219</v>
      </c>
      <c r="AX1233">
        <v>46220</v>
      </c>
      <c r="AY1233">
        <v>46220</v>
      </c>
      <c r="AZ1233">
        <v>46227</v>
      </c>
      <c r="BA1233">
        <v>46234</v>
      </c>
      <c r="BB1233">
        <v>46234</v>
      </c>
      <c r="BC1233">
        <v>46223</v>
      </c>
      <c r="BD1233">
        <v>46221</v>
      </c>
      <c r="BE1233">
        <v>46221</v>
      </c>
      <c r="BF1233" t="s">
        <v>149</v>
      </c>
      <c r="BG1233">
        <v>46230</v>
      </c>
      <c r="BH1233">
        <v>46231</v>
      </c>
      <c r="BI1233">
        <v>46231</v>
      </c>
      <c r="BJ1233" t="s">
        <v>1322</v>
      </c>
      <c r="BK1233" t="s">
        <v>4718</v>
      </c>
      <c r="BL1233">
        <v>46233</v>
      </c>
      <c r="BM1233">
        <v>46246</v>
      </c>
      <c r="BN1233">
        <v>46246</v>
      </c>
      <c r="BO1233">
        <v>46238</v>
      </c>
      <c r="BP1233">
        <v>46250</v>
      </c>
      <c r="BQ1233">
        <v>46250</v>
      </c>
      <c r="BR1233">
        <v>46244</v>
      </c>
      <c r="BS1233">
        <v>46295</v>
      </c>
      <c r="BU1233">
        <v>46241</v>
      </c>
      <c r="BV1233">
        <v>46252</v>
      </c>
      <c r="BW1233">
        <v>46252</v>
      </c>
      <c r="BX1233" t="s">
        <v>4751</v>
      </c>
      <c r="BY1233" t="s">
        <v>113</v>
      </c>
      <c r="BZ1233" t="s">
        <v>113</v>
      </c>
      <c r="CI1233">
        <v>46265</v>
      </c>
      <c r="CJ1233">
        <v>46265</v>
      </c>
      <c r="CN1233" t="s">
        <v>113</v>
      </c>
      <c r="CO1233" t="s">
        <v>113</v>
      </c>
      <c r="CP1233" t="s">
        <v>113</v>
      </c>
      <c r="CQ1233" t="s">
        <v>6674</v>
      </c>
      <c r="CR1233">
        <v>46206</v>
      </c>
      <c r="CS1233">
        <v>46204</v>
      </c>
      <c r="CT1233" t="s">
        <v>151</v>
      </c>
      <c r="CU1233" t="s">
        <v>170</v>
      </c>
      <c r="CV1233" t="s">
        <v>144</v>
      </c>
      <c r="CW1233" t="s">
        <v>171</v>
      </c>
      <c r="CX1233" t="s">
        <v>1360</v>
      </c>
      <c r="CY1233" t="s">
        <v>1512</v>
      </c>
      <c r="CZ1233" t="s">
        <v>289</v>
      </c>
      <c r="DA1233" t="s">
        <v>104</v>
      </c>
    </row>
    <row r="1234" spans="1:105" x14ac:dyDescent="0.3">
      <c r="A1234" t="s">
        <v>6678</v>
      </c>
      <c r="B1234" t="s">
        <v>6679</v>
      </c>
      <c r="C1234" t="s">
        <v>107</v>
      </c>
      <c r="D1234" t="s">
        <v>108</v>
      </c>
      <c r="F1234" t="s">
        <v>6680</v>
      </c>
      <c r="G1234" t="s">
        <v>247</v>
      </c>
      <c r="I1234" t="s">
        <v>6681</v>
      </c>
      <c r="J1234" t="s">
        <v>1600</v>
      </c>
      <c r="K1234" t="s">
        <v>161</v>
      </c>
      <c r="L1234" t="s">
        <v>4738</v>
      </c>
      <c r="M1234" t="s">
        <v>226</v>
      </c>
      <c r="N1234">
        <v>2</v>
      </c>
      <c r="O1234" t="s">
        <v>6640</v>
      </c>
      <c r="P1234">
        <v>46129</v>
      </c>
      <c r="Q1234" t="s">
        <v>140</v>
      </c>
      <c r="R1234">
        <v>46129</v>
      </c>
      <c r="S1234" t="s">
        <v>252</v>
      </c>
      <c r="T1234" t="s">
        <v>1422</v>
      </c>
      <c r="U1234" t="s">
        <v>112</v>
      </c>
      <c r="V1234" t="s">
        <v>143</v>
      </c>
      <c r="W1234" t="s">
        <v>144</v>
      </c>
      <c r="X1234" t="s">
        <v>312</v>
      </c>
      <c r="Y1234" t="s">
        <v>144</v>
      </c>
      <c r="Z1234" t="s">
        <v>144</v>
      </c>
      <c r="AA1234" t="s">
        <v>144</v>
      </c>
      <c r="AB1234" t="s">
        <v>1322</v>
      </c>
      <c r="AC1234" t="s">
        <v>146</v>
      </c>
      <c r="AD1234" t="s">
        <v>376</v>
      </c>
      <c r="AE1234">
        <v>46136</v>
      </c>
      <c r="AF1234">
        <v>46136</v>
      </c>
      <c r="AG1234">
        <v>46136</v>
      </c>
      <c r="AH1234">
        <v>46140</v>
      </c>
      <c r="AI1234">
        <v>46140</v>
      </c>
      <c r="AJ1234">
        <v>46140</v>
      </c>
      <c r="AK1234">
        <v>46148</v>
      </c>
      <c r="AL1234">
        <v>46149</v>
      </c>
      <c r="AM1234">
        <v>46149</v>
      </c>
      <c r="AN1234">
        <v>46152</v>
      </c>
      <c r="AO1234">
        <v>46153</v>
      </c>
      <c r="AP1234">
        <v>46153</v>
      </c>
      <c r="AQ1234" t="s">
        <v>286</v>
      </c>
      <c r="AR1234" t="s">
        <v>113</v>
      </c>
      <c r="AS1234" t="s">
        <v>113</v>
      </c>
      <c r="AT1234">
        <v>46140</v>
      </c>
      <c r="AU1234">
        <v>46140</v>
      </c>
      <c r="AV1234">
        <v>46140</v>
      </c>
      <c r="AW1234">
        <v>46140</v>
      </c>
      <c r="AX1234">
        <v>46140</v>
      </c>
      <c r="AY1234">
        <v>46140</v>
      </c>
      <c r="AZ1234">
        <v>46146</v>
      </c>
      <c r="BA1234">
        <v>46149</v>
      </c>
      <c r="BB1234">
        <v>46149</v>
      </c>
      <c r="BC1234">
        <v>46147</v>
      </c>
      <c r="BD1234">
        <v>46147</v>
      </c>
      <c r="BE1234">
        <v>46147</v>
      </c>
      <c r="BF1234" t="s">
        <v>196</v>
      </c>
      <c r="BG1234">
        <v>46153</v>
      </c>
      <c r="BH1234">
        <v>46154</v>
      </c>
      <c r="BI1234">
        <v>46154</v>
      </c>
      <c r="BJ1234" t="s">
        <v>1391</v>
      </c>
      <c r="BL1234">
        <v>46156</v>
      </c>
      <c r="BM1234">
        <v>46156</v>
      </c>
      <c r="BN1234">
        <v>46156</v>
      </c>
      <c r="BO1234">
        <v>46159</v>
      </c>
      <c r="BP1234">
        <v>46160</v>
      </c>
      <c r="BQ1234">
        <v>46160</v>
      </c>
      <c r="BR1234">
        <v>46164</v>
      </c>
      <c r="BS1234">
        <v>46171</v>
      </c>
      <c r="BT1234">
        <v>46171</v>
      </c>
      <c r="BU1234">
        <v>46160</v>
      </c>
      <c r="BV1234">
        <v>46162</v>
      </c>
      <c r="BW1234">
        <v>46162</v>
      </c>
      <c r="BX1234" t="s">
        <v>6641</v>
      </c>
      <c r="BY1234" t="s">
        <v>113</v>
      </c>
      <c r="BZ1234" t="s">
        <v>113</v>
      </c>
      <c r="CI1234">
        <v>46171</v>
      </c>
      <c r="CJ1234">
        <v>46171</v>
      </c>
      <c r="CK1234" t="s">
        <v>113</v>
      </c>
      <c r="CN1234" t="s">
        <v>113</v>
      </c>
      <c r="CO1234" t="s">
        <v>113</v>
      </c>
      <c r="CP1234" t="s">
        <v>113</v>
      </c>
      <c r="CQ1234" t="s">
        <v>113</v>
      </c>
      <c r="CR1234" t="s">
        <v>119</v>
      </c>
      <c r="CS1234">
        <v>46129</v>
      </c>
      <c r="CT1234" t="s">
        <v>151</v>
      </c>
      <c r="CU1234" t="s">
        <v>113</v>
      </c>
      <c r="CV1234" t="s">
        <v>113</v>
      </c>
      <c r="CW1234" t="s">
        <v>113</v>
      </c>
      <c r="CX1234" t="s">
        <v>113</v>
      </c>
      <c r="CY1234" t="s">
        <v>1512</v>
      </c>
      <c r="CZ1234" t="s">
        <v>289</v>
      </c>
    </row>
    <row r="1235" spans="1:105" x14ac:dyDescent="0.3">
      <c r="A1235" t="s">
        <v>6682</v>
      </c>
      <c r="B1235" t="s">
        <v>6683</v>
      </c>
      <c r="C1235" t="s">
        <v>124</v>
      </c>
      <c r="D1235" t="s">
        <v>108</v>
      </c>
      <c r="F1235" t="s">
        <v>6684</v>
      </c>
      <c r="G1235" t="s">
        <v>247</v>
      </c>
      <c r="H1235" t="s">
        <v>1146</v>
      </c>
      <c r="I1235" t="s">
        <v>6685</v>
      </c>
      <c r="J1235" t="s">
        <v>1600</v>
      </c>
      <c r="K1235" t="s">
        <v>161</v>
      </c>
      <c r="L1235" t="s">
        <v>6672</v>
      </c>
      <c r="M1235" t="s">
        <v>226</v>
      </c>
      <c r="N1235">
        <v>2</v>
      </c>
      <c r="O1235" t="s">
        <v>6686</v>
      </c>
      <c r="P1235">
        <v>46210</v>
      </c>
      <c r="Q1235" t="s">
        <v>140</v>
      </c>
      <c r="R1235">
        <v>46213</v>
      </c>
      <c r="S1235" t="s">
        <v>1434</v>
      </c>
      <c r="T1235" t="s">
        <v>448</v>
      </c>
      <c r="U1235" t="s">
        <v>112</v>
      </c>
      <c r="V1235" t="s">
        <v>21</v>
      </c>
      <c r="W1235" t="s">
        <v>144</v>
      </c>
      <c r="X1235" t="s">
        <v>144</v>
      </c>
      <c r="Y1235" t="s">
        <v>144</v>
      </c>
      <c r="Z1235" t="s">
        <v>144</v>
      </c>
      <c r="AA1235" t="s">
        <v>144</v>
      </c>
      <c r="AB1235" t="s">
        <v>4750</v>
      </c>
      <c r="AC1235" t="s">
        <v>146</v>
      </c>
      <c r="AD1235" t="s">
        <v>376</v>
      </c>
      <c r="AE1235">
        <v>46218</v>
      </c>
      <c r="AF1235">
        <v>46220</v>
      </c>
      <c r="AG1235">
        <v>46220</v>
      </c>
      <c r="AH1235">
        <v>46225</v>
      </c>
      <c r="AI1235">
        <v>46224</v>
      </c>
      <c r="AJ1235">
        <v>46224</v>
      </c>
      <c r="AK1235">
        <v>46218</v>
      </c>
      <c r="AL1235">
        <v>46239</v>
      </c>
      <c r="AM1235">
        <v>46239</v>
      </c>
      <c r="AN1235">
        <v>46225</v>
      </c>
      <c r="AO1235">
        <v>46244</v>
      </c>
      <c r="AP1235">
        <v>46244</v>
      </c>
      <c r="AQ1235" t="s">
        <v>4683</v>
      </c>
      <c r="AR1235" t="s">
        <v>113</v>
      </c>
      <c r="AS1235" t="s">
        <v>113</v>
      </c>
      <c r="AT1235">
        <v>46219</v>
      </c>
      <c r="AU1235">
        <v>46232</v>
      </c>
      <c r="AV1235">
        <v>46232</v>
      </c>
      <c r="AW1235">
        <v>46219</v>
      </c>
      <c r="AX1235">
        <v>46232</v>
      </c>
      <c r="AY1235">
        <v>46232</v>
      </c>
      <c r="AZ1235">
        <v>46227</v>
      </c>
      <c r="BA1235">
        <v>46241</v>
      </c>
      <c r="BB1235">
        <v>46241</v>
      </c>
      <c r="BC1235">
        <v>46223</v>
      </c>
      <c r="BD1235">
        <v>46234</v>
      </c>
      <c r="BE1235">
        <v>46234</v>
      </c>
      <c r="BF1235" t="s">
        <v>395</v>
      </c>
      <c r="BG1235">
        <v>46230</v>
      </c>
      <c r="BH1235">
        <v>46248</v>
      </c>
      <c r="BI1235">
        <v>46248</v>
      </c>
      <c r="BJ1235" t="s">
        <v>1322</v>
      </c>
      <c r="BK1235" t="s">
        <v>4718</v>
      </c>
      <c r="BL1235">
        <v>46233</v>
      </c>
      <c r="BM1235">
        <v>46256</v>
      </c>
      <c r="BN1235">
        <v>46256</v>
      </c>
      <c r="BO1235">
        <v>46238</v>
      </c>
      <c r="BP1235">
        <v>46258</v>
      </c>
      <c r="BQ1235">
        <v>46258</v>
      </c>
      <c r="BR1235">
        <v>46244</v>
      </c>
      <c r="BS1235">
        <v>46295</v>
      </c>
      <c r="BU1235">
        <v>46243</v>
      </c>
      <c r="BV1235">
        <v>46269</v>
      </c>
      <c r="CN1235" t="s">
        <v>113</v>
      </c>
      <c r="CO1235" t="s">
        <v>113</v>
      </c>
      <c r="CP1235" t="s">
        <v>113</v>
      </c>
      <c r="CQ1235" t="s">
        <v>6682</v>
      </c>
      <c r="CR1235">
        <v>46209</v>
      </c>
      <c r="CS1235">
        <v>46204</v>
      </c>
      <c r="CT1235" t="s">
        <v>151</v>
      </c>
      <c r="CU1235" t="s">
        <v>170</v>
      </c>
      <c r="CV1235" t="s">
        <v>144</v>
      </c>
      <c r="CW1235" t="s">
        <v>171</v>
      </c>
      <c r="CX1235" t="s">
        <v>1360</v>
      </c>
      <c r="CY1235" t="s">
        <v>1512</v>
      </c>
      <c r="CZ1235" t="s">
        <v>289</v>
      </c>
      <c r="DA1235" t="s">
        <v>104</v>
      </c>
    </row>
    <row r="1236" spans="1:105" x14ac:dyDescent="0.3">
      <c r="A1236" t="s">
        <v>6687</v>
      </c>
      <c r="B1236" t="s">
        <v>6688</v>
      </c>
      <c r="C1236" t="s">
        <v>107</v>
      </c>
      <c r="D1236" t="s">
        <v>108</v>
      </c>
      <c r="F1236" t="s">
        <v>6689</v>
      </c>
      <c r="G1236" t="s">
        <v>247</v>
      </c>
      <c r="I1236" t="s">
        <v>6690</v>
      </c>
      <c r="J1236" t="s">
        <v>1600</v>
      </c>
      <c r="K1236" t="s">
        <v>161</v>
      </c>
      <c r="L1236" t="s">
        <v>6691</v>
      </c>
      <c r="M1236" t="s">
        <v>226</v>
      </c>
      <c r="N1236">
        <v>1</v>
      </c>
      <c r="O1236" t="s">
        <v>6630</v>
      </c>
      <c r="P1236">
        <v>46129</v>
      </c>
      <c r="Q1236" t="s">
        <v>140</v>
      </c>
      <c r="R1236">
        <v>46129</v>
      </c>
      <c r="S1236" t="s">
        <v>252</v>
      </c>
      <c r="T1236" t="s">
        <v>1408</v>
      </c>
      <c r="U1236" t="s">
        <v>112</v>
      </c>
      <c r="V1236" t="s">
        <v>21</v>
      </c>
      <c r="W1236" t="s">
        <v>144</v>
      </c>
      <c r="X1236" t="s">
        <v>312</v>
      </c>
      <c r="Y1236" t="s">
        <v>144</v>
      </c>
      <c r="Z1236" t="s">
        <v>144</v>
      </c>
      <c r="AA1236" t="s">
        <v>144</v>
      </c>
      <c r="AB1236" t="s">
        <v>1322</v>
      </c>
      <c r="AC1236" t="s">
        <v>146</v>
      </c>
      <c r="AD1236" t="s">
        <v>376</v>
      </c>
      <c r="AE1236">
        <v>46136</v>
      </c>
      <c r="AF1236">
        <v>46136</v>
      </c>
      <c r="AG1236">
        <v>46136</v>
      </c>
      <c r="AH1236">
        <v>46140</v>
      </c>
      <c r="AI1236">
        <v>46140</v>
      </c>
      <c r="AJ1236">
        <v>46140</v>
      </c>
      <c r="AK1236">
        <v>46148</v>
      </c>
      <c r="AL1236">
        <v>46148</v>
      </c>
      <c r="AM1236">
        <v>46148</v>
      </c>
      <c r="AN1236">
        <v>46152</v>
      </c>
      <c r="AO1236">
        <v>46153</v>
      </c>
      <c r="AP1236">
        <v>46153</v>
      </c>
      <c r="AQ1236" t="s">
        <v>286</v>
      </c>
      <c r="AR1236" t="s">
        <v>113</v>
      </c>
      <c r="AS1236" t="s">
        <v>113</v>
      </c>
      <c r="AT1236">
        <v>46141</v>
      </c>
      <c r="AU1236">
        <v>46141</v>
      </c>
      <c r="AV1236">
        <v>46141</v>
      </c>
      <c r="AW1236">
        <v>46141</v>
      </c>
      <c r="AX1236">
        <v>46141</v>
      </c>
      <c r="AY1236">
        <v>46141</v>
      </c>
      <c r="AZ1236">
        <v>46146</v>
      </c>
      <c r="BA1236">
        <v>46158</v>
      </c>
      <c r="BB1236">
        <v>46158</v>
      </c>
      <c r="BC1236">
        <v>46141</v>
      </c>
      <c r="BD1236">
        <v>46141</v>
      </c>
      <c r="BE1236">
        <v>46141</v>
      </c>
      <c r="BF1236" t="s">
        <v>395</v>
      </c>
      <c r="BG1236">
        <v>46150</v>
      </c>
      <c r="BH1236">
        <v>46157</v>
      </c>
      <c r="BI1236">
        <v>46157</v>
      </c>
      <c r="BJ1236" t="s">
        <v>1391</v>
      </c>
      <c r="BK1236" t="s">
        <v>1518</v>
      </c>
      <c r="BL1236">
        <v>46155</v>
      </c>
      <c r="BM1236">
        <v>46165</v>
      </c>
      <c r="BN1236">
        <v>46165</v>
      </c>
      <c r="BO1236">
        <v>46158</v>
      </c>
      <c r="BP1236">
        <v>46172</v>
      </c>
      <c r="BQ1236">
        <v>46172</v>
      </c>
      <c r="BR1236">
        <v>46165</v>
      </c>
      <c r="BS1236">
        <v>46216</v>
      </c>
      <c r="BT1236">
        <v>46216</v>
      </c>
      <c r="BU1236">
        <v>46159</v>
      </c>
      <c r="BV1236">
        <v>46173</v>
      </c>
      <c r="BW1236">
        <v>46173</v>
      </c>
      <c r="BX1236" t="s">
        <v>4719</v>
      </c>
      <c r="BY1236" t="s">
        <v>113</v>
      </c>
      <c r="BZ1236" t="s">
        <v>113</v>
      </c>
      <c r="CA1236">
        <v>46216</v>
      </c>
      <c r="CI1236">
        <v>46171</v>
      </c>
      <c r="CJ1236">
        <v>46216</v>
      </c>
      <c r="CK1236">
        <v>46216</v>
      </c>
      <c r="CN1236" t="s">
        <v>113</v>
      </c>
      <c r="CO1236" t="s">
        <v>113</v>
      </c>
      <c r="CP1236" t="s">
        <v>113</v>
      </c>
      <c r="CQ1236" t="s">
        <v>113</v>
      </c>
      <c r="CR1236" t="s">
        <v>119</v>
      </c>
      <c r="CS1236">
        <v>46129</v>
      </c>
      <c r="CT1236" t="s">
        <v>151</v>
      </c>
      <c r="CU1236" t="s">
        <v>113</v>
      </c>
      <c r="CV1236" t="s">
        <v>113</v>
      </c>
      <c r="CW1236" t="s">
        <v>113</v>
      </c>
      <c r="CX1236" t="s">
        <v>113</v>
      </c>
      <c r="CY1236" t="s">
        <v>1512</v>
      </c>
      <c r="CZ1236" t="s">
        <v>289</v>
      </c>
    </row>
    <row r="1237" spans="1:105" x14ac:dyDescent="0.3">
      <c r="A1237" t="s">
        <v>6692</v>
      </c>
      <c r="B1237" t="s">
        <v>6693</v>
      </c>
      <c r="C1237" t="s">
        <v>107</v>
      </c>
      <c r="D1237" t="s">
        <v>108</v>
      </c>
      <c r="F1237" t="s">
        <v>6694</v>
      </c>
      <c r="G1237" t="s">
        <v>247</v>
      </c>
      <c r="I1237" t="s">
        <v>6695</v>
      </c>
      <c r="J1237" t="s">
        <v>1600</v>
      </c>
      <c r="K1237" t="s">
        <v>161</v>
      </c>
      <c r="L1237" t="s">
        <v>6696</v>
      </c>
      <c r="M1237" t="s">
        <v>226</v>
      </c>
      <c r="N1237">
        <v>1</v>
      </c>
      <c r="O1237" t="s">
        <v>6630</v>
      </c>
      <c r="P1237">
        <v>46153</v>
      </c>
      <c r="Q1237" t="s">
        <v>140</v>
      </c>
      <c r="R1237">
        <v>46153</v>
      </c>
      <c r="S1237" t="s">
        <v>252</v>
      </c>
      <c r="T1237" t="s">
        <v>1408</v>
      </c>
      <c r="U1237" t="s">
        <v>112</v>
      </c>
      <c r="V1237" t="s">
        <v>1366</v>
      </c>
      <c r="W1237" t="s">
        <v>144</v>
      </c>
      <c r="X1237" t="s">
        <v>144</v>
      </c>
      <c r="Y1237" t="s">
        <v>144</v>
      </c>
      <c r="Z1237" t="s">
        <v>144</v>
      </c>
      <c r="AA1237" t="s">
        <v>144</v>
      </c>
      <c r="AB1237" t="s">
        <v>1322</v>
      </c>
      <c r="AC1237" t="s">
        <v>146</v>
      </c>
      <c r="AD1237" t="s">
        <v>376</v>
      </c>
      <c r="AE1237">
        <v>46156</v>
      </c>
      <c r="AF1237">
        <v>46156</v>
      </c>
      <c r="AG1237">
        <v>46156</v>
      </c>
      <c r="AH1237">
        <v>46160</v>
      </c>
      <c r="AI1237">
        <v>46160</v>
      </c>
      <c r="AJ1237">
        <v>46160</v>
      </c>
      <c r="AK1237">
        <v>46170</v>
      </c>
      <c r="AL1237">
        <v>46171</v>
      </c>
      <c r="AM1237">
        <v>46171</v>
      </c>
      <c r="AN1237">
        <v>46174</v>
      </c>
      <c r="AO1237">
        <v>46174</v>
      </c>
      <c r="AP1237">
        <v>46174</v>
      </c>
      <c r="AQ1237" t="s">
        <v>286</v>
      </c>
      <c r="AR1237" t="s">
        <v>113</v>
      </c>
      <c r="AS1237" t="s">
        <v>113</v>
      </c>
      <c r="AT1237">
        <v>46162</v>
      </c>
      <c r="AU1237">
        <v>46162</v>
      </c>
      <c r="AV1237">
        <v>46162</v>
      </c>
      <c r="AW1237">
        <v>46162</v>
      </c>
      <c r="AX1237">
        <v>46162</v>
      </c>
      <c r="AY1237">
        <v>46162</v>
      </c>
      <c r="AZ1237">
        <v>46168</v>
      </c>
      <c r="BA1237">
        <v>46177</v>
      </c>
      <c r="BB1237">
        <v>46177</v>
      </c>
      <c r="BC1237">
        <v>46164</v>
      </c>
      <c r="BD1237">
        <v>46169</v>
      </c>
      <c r="BE1237">
        <v>46169</v>
      </c>
      <c r="BF1237" t="s">
        <v>149</v>
      </c>
      <c r="BG1237">
        <v>46174</v>
      </c>
      <c r="BH1237">
        <v>46184</v>
      </c>
      <c r="BI1237">
        <v>46184</v>
      </c>
      <c r="BJ1237" t="s">
        <v>1391</v>
      </c>
      <c r="BK1237" t="s">
        <v>1518</v>
      </c>
      <c r="BL1237">
        <v>46177</v>
      </c>
      <c r="BM1237">
        <v>46186</v>
      </c>
      <c r="BN1237">
        <v>46186</v>
      </c>
      <c r="BO1237">
        <v>46182</v>
      </c>
      <c r="BP1237">
        <v>46188</v>
      </c>
      <c r="BQ1237">
        <v>46188</v>
      </c>
      <c r="BR1237">
        <v>46195</v>
      </c>
      <c r="BS1237">
        <v>46231</v>
      </c>
      <c r="BT1237">
        <v>46231</v>
      </c>
      <c r="BU1237">
        <v>46192</v>
      </c>
      <c r="BV1237">
        <v>46220</v>
      </c>
      <c r="BW1237">
        <v>46220</v>
      </c>
      <c r="BX1237" t="s">
        <v>1511</v>
      </c>
      <c r="BY1237" t="s">
        <v>113</v>
      </c>
      <c r="BZ1237" t="s">
        <v>113</v>
      </c>
      <c r="CA1237">
        <v>46233</v>
      </c>
      <c r="CI1237">
        <v>46193</v>
      </c>
      <c r="CJ1237">
        <v>46242</v>
      </c>
      <c r="CK1237">
        <v>46233</v>
      </c>
      <c r="CN1237" t="s">
        <v>113</v>
      </c>
      <c r="CO1237" t="s">
        <v>113</v>
      </c>
      <c r="CP1237" t="s">
        <v>113</v>
      </c>
      <c r="CQ1237" t="s">
        <v>113</v>
      </c>
      <c r="CR1237">
        <v>46160</v>
      </c>
      <c r="CS1237">
        <v>46153</v>
      </c>
      <c r="CT1237" t="s">
        <v>151</v>
      </c>
      <c r="CU1237" t="s">
        <v>113</v>
      </c>
      <c r="CV1237" t="s">
        <v>113</v>
      </c>
      <c r="CW1237" t="s">
        <v>113</v>
      </c>
      <c r="CX1237" t="s">
        <v>113</v>
      </c>
      <c r="CY1237" t="s">
        <v>1512</v>
      </c>
      <c r="CZ1237" t="s">
        <v>289</v>
      </c>
    </row>
    <row r="1238" spans="1:105" x14ac:dyDescent="0.3">
      <c r="A1238" t="s">
        <v>6697</v>
      </c>
      <c r="B1238" t="s">
        <v>6698</v>
      </c>
      <c r="C1238" t="s">
        <v>107</v>
      </c>
      <c r="D1238" t="s">
        <v>108</v>
      </c>
      <c r="F1238" t="s">
        <v>6699</v>
      </c>
      <c r="G1238" t="s">
        <v>247</v>
      </c>
      <c r="I1238" t="s">
        <v>6700</v>
      </c>
      <c r="J1238" t="s">
        <v>1600</v>
      </c>
      <c r="K1238" t="s">
        <v>161</v>
      </c>
      <c r="L1238" t="s">
        <v>6701</v>
      </c>
      <c r="M1238" t="s">
        <v>226</v>
      </c>
      <c r="N1238">
        <v>2</v>
      </c>
      <c r="O1238" t="s">
        <v>6640</v>
      </c>
      <c r="P1238">
        <v>46129</v>
      </c>
      <c r="Q1238" t="s">
        <v>140</v>
      </c>
      <c r="R1238">
        <v>46129</v>
      </c>
      <c r="S1238" t="s">
        <v>252</v>
      </c>
      <c r="T1238" t="s">
        <v>1422</v>
      </c>
      <c r="U1238" t="s">
        <v>112</v>
      </c>
      <c r="V1238" t="s">
        <v>143</v>
      </c>
      <c r="W1238" t="s">
        <v>144</v>
      </c>
      <c r="X1238" t="s">
        <v>312</v>
      </c>
      <c r="Y1238" t="s">
        <v>144</v>
      </c>
      <c r="Z1238" t="s">
        <v>144</v>
      </c>
      <c r="AA1238" t="s">
        <v>144</v>
      </c>
      <c r="AB1238" t="s">
        <v>1322</v>
      </c>
      <c r="AC1238" t="s">
        <v>146</v>
      </c>
      <c r="AD1238" t="s">
        <v>376</v>
      </c>
      <c r="AE1238">
        <v>46136</v>
      </c>
      <c r="AF1238">
        <v>46136</v>
      </c>
      <c r="AG1238">
        <v>46136</v>
      </c>
      <c r="AH1238">
        <v>46140</v>
      </c>
      <c r="AI1238">
        <v>46140</v>
      </c>
      <c r="AJ1238">
        <v>46140</v>
      </c>
      <c r="AK1238">
        <v>46148</v>
      </c>
      <c r="AL1238">
        <v>46148</v>
      </c>
      <c r="AM1238">
        <v>46148</v>
      </c>
      <c r="AN1238">
        <v>46152</v>
      </c>
      <c r="AO1238">
        <v>46153</v>
      </c>
      <c r="AP1238">
        <v>46153</v>
      </c>
      <c r="AQ1238" t="s">
        <v>286</v>
      </c>
      <c r="AR1238" t="s">
        <v>113</v>
      </c>
      <c r="AS1238" t="s">
        <v>113</v>
      </c>
      <c r="AT1238">
        <v>46140</v>
      </c>
      <c r="AU1238">
        <v>46140</v>
      </c>
      <c r="AV1238">
        <v>46140</v>
      </c>
      <c r="AW1238">
        <v>46140</v>
      </c>
      <c r="AX1238">
        <v>46140</v>
      </c>
      <c r="AY1238">
        <v>46140</v>
      </c>
      <c r="AZ1238">
        <v>46146</v>
      </c>
      <c r="BA1238">
        <v>46158</v>
      </c>
      <c r="BB1238">
        <v>46158</v>
      </c>
      <c r="BC1238">
        <v>46142</v>
      </c>
      <c r="BD1238">
        <v>46142</v>
      </c>
      <c r="BE1238">
        <v>46142</v>
      </c>
      <c r="BF1238" t="s">
        <v>149</v>
      </c>
      <c r="BG1238">
        <v>46150</v>
      </c>
      <c r="BH1238">
        <v>46160</v>
      </c>
      <c r="BI1238">
        <v>46160</v>
      </c>
      <c r="BJ1238" t="s">
        <v>1391</v>
      </c>
      <c r="BL1238">
        <v>46155</v>
      </c>
      <c r="BM1238">
        <v>46163</v>
      </c>
      <c r="BN1238">
        <v>46163</v>
      </c>
      <c r="BO1238">
        <v>46158</v>
      </c>
      <c r="BP1238">
        <v>46168</v>
      </c>
      <c r="BQ1238">
        <v>46168</v>
      </c>
      <c r="BR1238">
        <v>46165</v>
      </c>
      <c r="BS1238">
        <v>46173</v>
      </c>
      <c r="BT1238">
        <v>46173</v>
      </c>
      <c r="BU1238">
        <v>46159</v>
      </c>
      <c r="BV1238">
        <v>46172</v>
      </c>
      <c r="BW1238">
        <v>46172</v>
      </c>
      <c r="BX1238" t="s">
        <v>6641</v>
      </c>
      <c r="BY1238" t="s">
        <v>113</v>
      </c>
      <c r="BZ1238" t="s">
        <v>113</v>
      </c>
      <c r="CA1238">
        <v>46173</v>
      </c>
      <c r="CI1238">
        <v>46171</v>
      </c>
      <c r="CJ1238">
        <v>46173</v>
      </c>
      <c r="CK1238">
        <v>46173</v>
      </c>
      <c r="CN1238" t="s">
        <v>113</v>
      </c>
      <c r="CO1238" t="s">
        <v>113</v>
      </c>
      <c r="CP1238" t="s">
        <v>113</v>
      </c>
      <c r="CQ1238" t="s">
        <v>113</v>
      </c>
      <c r="CR1238" t="s">
        <v>119</v>
      </c>
      <c r="CS1238">
        <v>46129</v>
      </c>
      <c r="CT1238" t="s">
        <v>151</v>
      </c>
      <c r="CU1238" t="s">
        <v>113</v>
      </c>
      <c r="CV1238" t="s">
        <v>113</v>
      </c>
      <c r="CW1238" t="s">
        <v>113</v>
      </c>
      <c r="CX1238" t="s">
        <v>113</v>
      </c>
      <c r="CY1238" t="s">
        <v>1512</v>
      </c>
      <c r="CZ1238" t="s">
        <v>289</v>
      </c>
    </row>
    <row r="1239" spans="1:105" x14ac:dyDescent="0.3">
      <c r="A1239" t="s">
        <v>6702</v>
      </c>
      <c r="B1239" t="s">
        <v>6703</v>
      </c>
      <c r="C1239" t="s">
        <v>107</v>
      </c>
      <c r="D1239" t="s">
        <v>108</v>
      </c>
      <c r="F1239" t="s">
        <v>6704</v>
      </c>
      <c r="G1239" t="s">
        <v>247</v>
      </c>
      <c r="I1239" t="s">
        <v>6705</v>
      </c>
      <c r="J1239" t="s">
        <v>1600</v>
      </c>
      <c r="K1239" t="s">
        <v>161</v>
      </c>
      <c r="L1239" t="s">
        <v>4743</v>
      </c>
      <c r="M1239" t="s">
        <v>226</v>
      </c>
      <c r="N1239">
        <v>1</v>
      </c>
      <c r="O1239" t="s">
        <v>6630</v>
      </c>
      <c r="P1239">
        <v>46153</v>
      </c>
      <c r="Q1239" t="s">
        <v>140</v>
      </c>
      <c r="R1239">
        <v>46153</v>
      </c>
      <c r="S1239" t="s">
        <v>252</v>
      </c>
      <c r="T1239" t="s">
        <v>1408</v>
      </c>
      <c r="U1239" t="s">
        <v>112</v>
      </c>
      <c r="V1239" t="s">
        <v>1366</v>
      </c>
      <c r="W1239" t="s">
        <v>144</v>
      </c>
      <c r="X1239" t="s">
        <v>144</v>
      </c>
      <c r="Y1239" t="s">
        <v>144</v>
      </c>
      <c r="Z1239" t="s">
        <v>144</v>
      </c>
      <c r="AA1239" t="s">
        <v>144</v>
      </c>
      <c r="AB1239" t="s">
        <v>1322</v>
      </c>
      <c r="AC1239" t="s">
        <v>146</v>
      </c>
      <c r="AD1239" t="s">
        <v>376</v>
      </c>
      <c r="AE1239">
        <v>46156</v>
      </c>
      <c r="AF1239">
        <v>46156</v>
      </c>
      <c r="AG1239">
        <v>46156</v>
      </c>
      <c r="AH1239">
        <v>46160</v>
      </c>
      <c r="AI1239">
        <v>46161</v>
      </c>
      <c r="AJ1239">
        <v>46161</v>
      </c>
      <c r="AK1239">
        <v>46163</v>
      </c>
      <c r="AL1239">
        <v>46163</v>
      </c>
      <c r="AM1239">
        <v>46163</v>
      </c>
      <c r="AN1239">
        <v>46167</v>
      </c>
      <c r="AO1239">
        <v>46167</v>
      </c>
      <c r="AP1239">
        <v>46167</v>
      </c>
      <c r="AQ1239" t="s">
        <v>286</v>
      </c>
      <c r="AR1239" t="s">
        <v>113</v>
      </c>
      <c r="AS1239" t="s">
        <v>113</v>
      </c>
      <c r="AT1239">
        <v>46161</v>
      </c>
      <c r="AU1239">
        <v>46161</v>
      </c>
      <c r="AV1239">
        <v>46161</v>
      </c>
      <c r="AW1239">
        <v>46161</v>
      </c>
      <c r="AX1239">
        <v>46161</v>
      </c>
      <c r="AY1239">
        <v>46161</v>
      </c>
      <c r="AZ1239">
        <v>46164</v>
      </c>
      <c r="BA1239">
        <v>46164</v>
      </c>
      <c r="BB1239">
        <v>46164</v>
      </c>
      <c r="BC1239">
        <v>46167</v>
      </c>
      <c r="BD1239">
        <v>46164</v>
      </c>
      <c r="BE1239">
        <v>46164</v>
      </c>
      <c r="BF1239" t="s">
        <v>196</v>
      </c>
      <c r="BG1239">
        <v>46169</v>
      </c>
      <c r="BH1239">
        <v>46174</v>
      </c>
      <c r="BI1239">
        <v>46174</v>
      </c>
      <c r="BJ1239" t="s">
        <v>1391</v>
      </c>
      <c r="BK1239" t="s">
        <v>1518</v>
      </c>
      <c r="BL1239">
        <v>46171</v>
      </c>
      <c r="BM1239">
        <v>46176</v>
      </c>
      <c r="BN1239">
        <v>46176</v>
      </c>
      <c r="BO1239">
        <v>46173</v>
      </c>
      <c r="BP1239">
        <v>46178</v>
      </c>
      <c r="BQ1239">
        <v>46178</v>
      </c>
      <c r="BR1239">
        <v>46182</v>
      </c>
      <c r="BS1239">
        <v>46216</v>
      </c>
      <c r="BT1239">
        <v>46216</v>
      </c>
      <c r="BU1239">
        <v>46178</v>
      </c>
      <c r="BV1239">
        <v>46182</v>
      </c>
      <c r="BW1239">
        <v>46182</v>
      </c>
      <c r="BX1239" t="s">
        <v>1511</v>
      </c>
      <c r="BY1239" t="s">
        <v>113</v>
      </c>
      <c r="BZ1239" t="s">
        <v>113</v>
      </c>
      <c r="CA1239">
        <v>46213</v>
      </c>
      <c r="CI1239">
        <v>46193</v>
      </c>
      <c r="CJ1239">
        <v>46213</v>
      </c>
      <c r="CK1239">
        <v>46213</v>
      </c>
      <c r="CN1239" t="s">
        <v>113</v>
      </c>
      <c r="CO1239" t="s">
        <v>113</v>
      </c>
      <c r="CP1239" t="s">
        <v>113</v>
      </c>
      <c r="CQ1239" t="s">
        <v>113</v>
      </c>
      <c r="CR1239">
        <v>46160</v>
      </c>
      <c r="CS1239">
        <v>46150</v>
      </c>
      <c r="CT1239" t="s">
        <v>151</v>
      </c>
      <c r="CU1239" t="s">
        <v>113</v>
      </c>
      <c r="CV1239" t="s">
        <v>113</v>
      </c>
      <c r="CW1239" t="s">
        <v>113</v>
      </c>
      <c r="CX1239" t="s">
        <v>113</v>
      </c>
      <c r="CY1239" t="s">
        <v>1512</v>
      </c>
      <c r="CZ1239" t="s">
        <v>289</v>
      </c>
    </row>
    <row r="1240" spans="1:105" x14ac:dyDescent="0.3">
      <c r="A1240" t="s">
        <v>6706</v>
      </c>
      <c r="B1240" t="s">
        <v>6707</v>
      </c>
      <c r="C1240" t="s">
        <v>107</v>
      </c>
      <c r="D1240" t="s">
        <v>108</v>
      </c>
      <c r="F1240" t="s">
        <v>6708</v>
      </c>
      <c r="G1240" t="s">
        <v>247</v>
      </c>
      <c r="I1240" t="s">
        <v>6709</v>
      </c>
      <c r="J1240" t="s">
        <v>1600</v>
      </c>
      <c r="K1240" t="s">
        <v>161</v>
      </c>
      <c r="L1240" t="s">
        <v>4743</v>
      </c>
      <c r="M1240" t="s">
        <v>226</v>
      </c>
      <c r="N1240">
        <v>3</v>
      </c>
      <c r="O1240" t="s">
        <v>6710</v>
      </c>
      <c r="P1240">
        <v>46150</v>
      </c>
      <c r="Q1240" t="s">
        <v>140</v>
      </c>
      <c r="R1240">
        <v>46150</v>
      </c>
      <c r="S1240" t="s">
        <v>252</v>
      </c>
      <c r="T1240" t="s">
        <v>1408</v>
      </c>
      <c r="U1240" t="s">
        <v>112</v>
      </c>
      <c r="V1240" t="s">
        <v>1366</v>
      </c>
      <c r="W1240" t="s">
        <v>144</v>
      </c>
      <c r="X1240" t="s">
        <v>144</v>
      </c>
      <c r="Y1240" t="s">
        <v>144</v>
      </c>
      <c r="Z1240" t="s">
        <v>144</v>
      </c>
      <c r="AA1240" t="s">
        <v>144</v>
      </c>
      <c r="AB1240" t="s">
        <v>1322</v>
      </c>
      <c r="AC1240" t="s">
        <v>146</v>
      </c>
      <c r="AD1240" t="s">
        <v>376</v>
      </c>
      <c r="AE1240">
        <v>46156</v>
      </c>
      <c r="AF1240">
        <v>46156</v>
      </c>
      <c r="AG1240">
        <v>46156</v>
      </c>
      <c r="AH1240">
        <v>46160</v>
      </c>
      <c r="AI1240">
        <v>46161</v>
      </c>
      <c r="AJ1240">
        <v>46161</v>
      </c>
      <c r="AK1240">
        <v>46170</v>
      </c>
      <c r="AL1240">
        <v>46171</v>
      </c>
      <c r="AM1240">
        <v>46171</v>
      </c>
      <c r="AN1240">
        <v>46174</v>
      </c>
      <c r="AO1240">
        <v>46175</v>
      </c>
      <c r="AP1240">
        <v>46175</v>
      </c>
      <c r="AQ1240" t="s">
        <v>286</v>
      </c>
      <c r="AR1240" t="s">
        <v>113</v>
      </c>
      <c r="AS1240" t="s">
        <v>113</v>
      </c>
      <c r="AT1240">
        <v>46160</v>
      </c>
      <c r="AU1240">
        <v>46160</v>
      </c>
      <c r="AV1240">
        <v>46160</v>
      </c>
      <c r="AW1240">
        <v>46160</v>
      </c>
      <c r="AX1240">
        <v>46160</v>
      </c>
      <c r="AY1240">
        <v>46160</v>
      </c>
      <c r="AZ1240">
        <v>46168</v>
      </c>
      <c r="BA1240">
        <v>46176</v>
      </c>
      <c r="BB1240">
        <v>46176</v>
      </c>
      <c r="BC1240">
        <v>46162</v>
      </c>
      <c r="BD1240">
        <v>46163</v>
      </c>
      <c r="BE1240">
        <v>46163</v>
      </c>
      <c r="BF1240" t="s">
        <v>149</v>
      </c>
      <c r="BG1240">
        <v>46174</v>
      </c>
      <c r="BH1240">
        <v>46177</v>
      </c>
      <c r="BI1240">
        <v>46177</v>
      </c>
      <c r="BJ1240" t="s">
        <v>180</v>
      </c>
      <c r="BK1240" t="s">
        <v>4718</v>
      </c>
      <c r="BL1240">
        <v>46177</v>
      </c>
      <c r="BM1240">
        <v>46219</v>
      </c>
      <c r="BN1240">
        <v>46219</v>
      </c>
      <c r="BO1240">
        <v>46182</v>
      </c>
      <c r="BP1240">
        <v>46225</v>
      </c>
      <c r="BQ1240">
        <v>46225</v>
      </c>
      <c r="BR1240">
        <v>46195</v>
      </c>
      <c r="BS1240">
        <v>46234</v>
      </c>
      <c r="BT1240">
        <v>46234</v>
      </c>
      <c r="BU1240">
        <v>46191</v>
      </c>
      <c r="BV1240">
        <v>46192</v>
      </c>
      <c r="BW1240">
        <v>46192</v>
      </c>
      <c r="BX1240" t="s">
        <v>4729</v>
      </c>
      <c r="BY1240" t="s">
        <v>113</v>
      </c>
      <c r="BZ1240" t="s">
        <v>113</v>
      </c>
      <c r="CA1240">
        <v>46219</v>
      </c>
      <c r="CI1240">
        <v>46193</v>
      </c>
      <c r="CJ1240">
        <v>46219</v>
      </c>
      <c r="CK1240">
        <v>46219</v>
      </c>
      <c r="CN1240" t="s">
        <v>113</v>
      </c>
      <c r="CO1240" t="s">
        <v>113</v>
      </c>
      <c r="CP1240" t="s">
        <v>113</v>
      </c>
      <c r="CQ1240" t="s">
        <v>113</v>
      </c>
      <c r="CR1240">
        <v>46160</v>
      </c>
      <c r="CS1240">
        <v>46150</v>
      </c>
      <c r="CT1240" t="s">
        <v>151</v>
      </c>
      <c r="CU1240" t="s">
        <v>113</v>
      </c>
      <c r="CV1240" t="s">
        <v>113</v>
      </c>
      <c r="CW1240" t="s">
        <v>113</v>
      </c>
      <c r="CX1240" t="s">
        <v>113</v>
      </c>
      <c r="CY1240" t="s">
        <v>1524</v>
      </c>
      <c r="CZ1240" t="s">
        <v>289</v>
      </c>
    </row>
    <row r="1241" spans="1:105" x14ac:dyDescent="0.3">
      <c r="A1241" t="s">
        <v>6711</v>
      </c>
      <c r="B1241" t="s">
        <v>6712</v>
      </c>
      <c r="C1241" t="s">
        <v>124</v>
      </c>
      <c r="D1241" t="s">
        <v>108</v>
      </c>
      <c r="F1241" t="s">
        <v>6713</v>
      </c>
      <c r="G1241" t="s">
        <v>247</v>
      </c>
      <c r="I1241" t="s">
        <v>6714</v>
      </c>
      <c r="J1241" t="s">
        <v>1600</v>
      </c>
      <c r="K1241" t="s">
        <v>161</v>
      </c>
      <c r="L1241" t="s">
        <v>6672</v>
      </c>
      <c r="M1241" t="s">
        <v>226</v>
      </c>
      <c r="N1241">
        <v>3</v>
      </c>
      <c r="O1241" t="s">
        <v>373</v>
      </c>
      <c r="P1241">
        <v>46224</v>
      </c>
      <c r="Q1241" t="s">
        <v>140</v>
      </c>
      <c r="R1241">
        <v>46233</v>
      </c>
      <c r="S1241" t="s">
        <v>374</v>
      </c>
      <c r="T1241" t="s">
        <v>448</v>
      </c>
      <c r="U1241" t="s">
        <v>112</v>
      </c>
      <c r="V1241" t="s">
        <v>21</v>
      </c>
      <c r="W1241" t="s">
        <v>144</v>
      </c>
      <c r="X1241" t="s">
        <v>144</v>
      </c>
      <c r="Y1241" t="s">
        <v>144</v>
      </c>
      <c r="Z1241" t="s">
        <v>144</v>
      </c>
      <c r="AA1241" t="s">
        <v>144</v>
      </c>
      <c r="AB1241" t="s">
        <v>1322</v>
      </c>
      <c r="AC1241" t="s">
        <v>146</v>
      </c>
      <c r="AD1241" t="s">
        <v>376</v>
      </c>
      <c r="AE1241">
        <v>46244</v>
      </c>
      <c r="AF1241">
        <v>46241</v>
      </c>
      <c r="AG1241">
        <v>46241</v>
      </c>
      <c r="AH1241">
        <v>46251</v>
      </c>
      <c r="AI1241">
        <v>46245</v>
      </c>
      <c r="AJ1241">
        <v>46245</v>
      </c>
      <c r="AK1241">
        <v>46248</v>
      </c>
      <c r="AL1241">
        <v>46252</v>
      </c>
      <c r="AM1241">
        <v>46252</v>
      </c>
      <c r="AN1241">
        <v>46255</v>
      </c>
      <c r="AO1241">
        <v>46259</v>
      </c>
      <c r="AP1241">
        <v>46259</v>
      </c>
      <c r="AQ1241" t="s">
        <v>4683</v>
      </c>
      <c r="AR1241" t="s">
        <v>113</v>
      </c>
      <c r="AS1241" t="s">
        <v>113</v>
      </c>
      <c r="AT1241">
        <v>46244</v>
      </c>
      <c r="AU1241">
        <v>46246</v>
      </c>
      <c r="AV1241">
        <v>46246</v>
      </c>
      <c r="AW1241">
        <v>46244</v>
      </c>
      <c r="AX1241">
        <v>46248</v>
      </c>
      <c r="AY1241">
        <v>46248</v>
      </c>
      <c r="AZ1241">
        <v>46251</v>
      </c>
      <c r="BA1241">
        <v>46251</v>
      </c>
      <c r="BC1241">
        <v>46247</v>
      </c>
      <c r="BD1241">
        <v>46248</v>
      </c>
      <c r="BE1241">
        <v>46248</v>
      </c>
      <c r="BF1241" t="s">
        <v>149</v>
      </c>
      <c r="BG1241">
        <v>46254</v>
      </c>
      <c r="BH1241">
        <v>46262</v>
      </c>
      <c r="BI1241">
        <v>46262</v>
      </c>
      <c r="BJ1241" t="s">
        <v>1322</v>
      </c>
      <c r="BK1241" t="s">
        <v>4718</v>
      </c>
      <c r="BL1241">
        <v>46257</v>
      </c>
      <c r="BM1241">
        <v>46267</v>
      </c>
      <c r="BO1241">
        <v>46263</v>
      </c>
      <c r="BP1241">
        <v>46270</v>
      </c>
      <c r="BR1241">
        <v>46265</v>
      </c>
      <c r="BS1241">
        <v>46275</v>
      </c>
      <c r="BU1241">
        <v>46265</v>
      </c>
      <c r="BV1241">
        <v>46275</v>
      </c>
      <c r="CN1241" t="s">
        <v>113</v>
      </c>
      <c r="CO1241" t="s">
        <v>113</v>
      </c>
      <c r="CP1241" t="s">
        <v>113</v>
      </c>
      <c r="CQ1241" t="s">
        <v>6711</v>
      </c>
      <c r="CR1241">
        <v>46223</v>
      </c>
      <c r="CS1241">
        <v>46219</v>
      </c>
      <c r="CT1241" t="s">
        <v>151</v>
      </c>
      <c r="CU1241" t="s">
        <v>170</v>
      </c>
      <c r="CV1241" t="s">
        <v>144</v>
      </c>
      <c r="CW1241" t="s">
        <v>171</v>
      </c>
      <c r="CX1241" t="s">
        <v>1360</v>
      </c>
      <c r="CY1241" t="s">
        <v>1512</v>
      </c>
      <c r="CZ1241" t="s">
        <v>289</v>
      </c>
      <c r="DA1241" t="s">
        <v>104</v>
      </c>
    </row>
    <row r="1242" spans="1:105" x14ac:dyDescent="0.3">
      <c r="A1242" t="s">
        <v>6715</v>
      </c>
      <c r="B1242" t="s">
        <v>6716</v>
      </c>
      <c r="C1242" t="s">
        <v>107</v>
      </c>
      <c r="D1242" t="s">
        <v>108</v>
      </c>
      <c r="F1242" t="s">
        <v>6717</v>
      </c>
      <c r="G1242" t="s">
        <v>247</v>
      </c>
      <c r="I1242" t="s">
        <v>6718</v>
      </c>
      <c r="J1242" t="s">
        <v>1600</v>
      </c>
      <c r="K1242" t="s">
        <v>161</v>
      </c>
      <c r="L1242" t="s">
        <v>4743</v>
      </c>
      <c r="M1242" t="s">
        <v>226</v>
      </c>
      <c r="N1242">
        <v>1</v>
      </c>
      <c r="O1242" t="s">
        <v>6630</v>
      </c>
      <c r="P1242">
        <v>46150</v>
      </c>
      <c r="Q1242" t="s">
        <v>140</v>
      </c>
      <c r="R1242">
        <v>46150</v>
      </c>
      <c r="S1242" t="s">
        <v>252</v>
      </c>
      <c r="T1242" t="s">
        <v>1408</v>
      </c>
      <c r="U1242" t="s">
        <v>112</v>
      </c>
      <c r="V1242" t="s">
        <v>1366</v>
      </c>
      <c r="W1242" t="s">
        <v>144</v>
      </c>
      <c r="X1242" t="s">
        <v>144</v>
      </c>
      <c r="Y1242" t="s">
        <v>144</v>
      </c>
      <c r="Z1242" t="s">
        <v>144</v>
      </c>
      <c r="AA1242" t="s">
        <v>144</v>
      </c>
      <c r="AB1242" t="s">
        <v>1322</v>
      </c>
      <c r="AC1242" t="s">
        <v>146</v>
      </c>
      <c r="AD1242" t="s">
        <v>376</v>
      </c>
      <c r="AE1242">
        <v>46156</v>
      </c>
      <c r="AF1242">
        <v>46156</v>
      </c>
      <c r="AG1242">
        <v>46156</v>
      </c>
      <c r="AH1242">
        <v>46160</v>
      </c>
      <c r="AI1242">
        <v>46161</v>
      </c>
      <c r="AJ1242">
        <v>46161</v>
      </c>
      <c r="AK1242">
        <v>46170</v>
      </c>
      <c r="AL1242">
        <v>46171</v>
      </c>
      <c r="AM1242">
        <v>46171</v>
      </c>
      <c r="AN1242">
        <v>46174</v>
      </c>
      <c r="AO1242">
        <v>46175</v>
      </c>
      <c r="AP1242">
        <v>46175</v>
      </c>
      <c r="AQ1242" t="s">
        <v>286</v>
      </c>
      <c r="AR1242" t="s">
        <v>113</v>
      </c>
      <c r="AS1242" t="s">
        <v>113</v>
      </c>
      <c r="AT1242">
        <v>46161</v>
      </c>
      <c r="AU1242">
        <v>46161</v>
      </c>
      <c r="AV1242">
        <v>46161</v>
      </c>
      <c r="AW1242">
        <v>46161</v>
      </c>
      <c r="AX1242">
        <v>46161</v>
      </c>
      <c r="AY1242">
        <v>46161</v>
      </c>
      <c r="AZ1242">
        <v>46168</v>
      </c>
      <c r="BA1242">
        <v>46177</v>
      </c>
      <c r="BB1242">
        <v>46177</v>
      </c>
      <c r="BC1242">
        <v>46163</v>
      </c>
      <c r="BD1242">
        <v>46162</v>
      </c>
      <c r="BE1242">
        <v>46162</v>
      </c>
      <c r="BF1242" t="s">
        <v>149</v>
      </c>
      <c r="BG1242">
        <v>46175</v>
      </c>
      <c r="BH1242">
        <v>46176</v>
      </c>
      <c r="BI1242">
        <v>46176</v>
      </c>
      <c r="BJ1242" t="s">
        <v>180</v>
      </c>
      <c r="BK1242" t="s">
        <v>4718</v>
      </c>
      <c r="BL1242">
        <v>46178</v>
      </c>
      <c r="BM1242">
        <v>46181</v>
      </c>
      <c r="BN1242">
        <v>46181</v>
      </c>
      <c r="BO1242">
        <v>46183</v>
      </c>
      <c r="BP1242">
        <v>46217</v>
      </c>
      <c r="BQ1242">
        <v>46217</v>
      </c>
      <c r="BR1242">
        <v>46195</v>
      </c>
      <c r="BS1242">
        <v>46220</v>
      </c>
      <c r="BT1242">
        <v>46220</v>
      </c>
      <c r="BU1242">
        <v>46192</v>
      </c>
      <c r="BV1242">
        <v>46220</v>
      </c>
      <c r="BW1242">
        <v>46220</v>
      </c>
      <c r="BX1242" t="s">
        <v>1511</v>
      </c>
      <c r="BY1242" t="s">
        <v>113</v>
      </c>
      <c r="BZ1242" t="s">
        <v>113</v>
      </c>
      <c r="CA1242">
        <v>46216</v>
      </c>
      <c r="CI1242">
        <v>46193</v>
      </c>
      <c r="CJ1242">
        <v>46216</v>
      </c>
      <c r="CK1242">
        <v>46216</v>
      </c>
      <c r="CN1242" t="s">
        <v>113</v>
      </c>
      <c r="CO1242" t="s">
        <v>113</v>
      </c>
      <c r="CP1242" t="s">
        <v>113</v>
      </c>
      <c r="CQ1242" t="s">
        <v>113</v>
      </c>
      <c r="CR1242">
        <v>46160</v>
      </c>
      <c r="CS1242">
        <v>46150</v>
      </c>
      <c r="CT1242" t="s">
        <v>151</v>
      </c>
      <c r="CU1242" t="s">
        <v>113</v>
      </c>
      <c r="CV1242" t="s">
        <v>113</v>
      </c>
      <c r="CW1242" t="s">
        <v>113</v>
      </c>
      <c r="CX1242" t="s">
        <v>113</v>
      </c>
      <c r="CY1242" t="s">
        <v>1524</v>
      </c>
      <c r="CZ1242" t="s">
        <v>289</v>
      </c>
    </row>
    <row r="1243" spans="1:105" x14ac:dyDescent="0.3">
      <c r="A1243" t="s">
        <v>6719</v>
      </c>
      <c r="B1243" t="s">
        <v>6720</v>
      </c>
      <c r="C1243" t="s">
        <v>107</v>
      </c>
      <c r="D1243" t="s">
        <v>108</v>
      </c>
      <c r="F1243" t="s">
        <v>6721</v>
      </c>
      <c r="G1243" t="s">
        <v>247</v>
      </c>
      <c r="H1243" t="s">
        <v>1146</v>
      </c>
      <c r="I1243" t="s">
        <v>6722</v>
      </c>
      <c r="J1243" t="s">
        <v>1600</v>
      </c>
      <c r="K1243" t="s">
        <v>161</v>
      </c>
      <c r="L1243" t="s">
        <v>6723</v>
      </c>
      <c r="M1243" t="s">
        <v>226</v>
      </c>
      <c r="N1243">
        <v>1</v>
      </c>
      <c r="O1243" t="s">
        <v>373</v>
      </c>
      <c r="P1243">
        <v>46210</v>
      </c>
      <c r="Q1243" t="s">
        <v>140</v>
      </c>
      <c r="R1243">
        <v>46211</v>
      </c>
      <c r="S1243" t="s">
        <v>1330</v>
      </c>
      <c r="T1243" t="s">
        <v>448</v>
      </c>
      <c r="U1243" t="s">
        <v>112</v>
      </c>
      <c r="V1243" t="s">
        <v>21</v>
      </c>
      <c r="W1243" t="s">
        <v>144</v>
      </c>
      <c r="X1243" t="s">
        <v>144</v>
      </c>
      <c r="Y1243" t="s">
        <v>144</v>
      </c>
      <c r="Z1243" t="s">
        <v>144</v>
      </c>
      <c r="AA1243" t="s">
        <v>144</v>
      </c>
      <c r="AB1243" t="s">
        <v>4750</v>
      </c>
      <c r="AC1243" t="s">
        <v>146</v>
      </c>
      <c r="AD1243" t="s">
        <v>376</v>
      </c>
      <c r="AE1243">
        <v>46218</v>
      </c>
      <c r="AF1243">
        <v>46220</v>
      </c>
      <c r="AG1243">
        <v>46220</v>
      </c>
      <c r="AH1243">
        <v>46225</v>
      </c>
      <c r="AI1243">
        <v>46224</v>
      </c>
      <c r="AJ1243">
        <v>46224</v>
      </c>
      <c r="AK1243">
        <v>46218</v>
      </c>
      <c r="AL1243">
        <v>46238</v>
      </c>
      <c r="AM1243">
        <v>46238</v>
      </c>
      <c r="AN1243">
        <v>46225</v>
      </c>
      <c r="AO1243">
        <v>46242</v>
      </c>
      <c r="AP1243">
        <v>46242</v>
      </c>
      <c r="AQ1243" t="s">
        <v>4683</v>
      </c>
      <c r="AR1243" t="s">
        <v>113</v>
      </c>
      <c r="AS1243" t="s">
        <v>113</v>
      </c>
      <c r="AT1243">
        <v>46219</v>
      </c>
      <c r="AU1243">
        <v>46221</v>
      </c>
      <c r="AV1243">
        <v>46221</v>
      </c>
      <c r="AW1243">
        <v>46219</v>
      </c>
      <c r="AX1243">
        <v>46221</v>
      </c>
      <c r="AY1243">
        <v>46221</v>
      </c>
      <c r="AZ1243">
        <v>46227</v>
      </c>
      <c r="BA1243">
        <v>46227</v>
      </c>
      <c r="BB1243">
        <v>46227</v>
      </c>
      <c r="BC1243">
        <v>46225</v>
      </c>
      <c r="BD1243">
        <v>46225</v>
      </c>
      <c r="BE1243">
        <v>46225</v>
      </c>
      <c r="BF1243" t="s">
        <v>2048</v>
      </c>
      <c r="BG1243">
        <v>46230</v>
      </c>
      <c r="BH1243">
        <v>46230</v>
      </c>
      <c r="BI1243">
        <v>46230</v>
      </c>
      <c r="BJ1243" t="s">
        <v>1322</v>
      </c>
      <c r="BK1243" t="s">
        <v>4718</v>
      </c>
      <c r="BL1243">
        <v>46233</v>
      </c>
      <c r="BM1243">
        <v>46248</v>
      </c>
      <c r="BN1243">
        <v>46248</v>
      </c>
      <c r="BO1243">
        <v>46238</v>
      </c>
      <c r="BP1243">
        <v>46251</v>
      </c>
      <c r="BQ1243">
        <v>46251</v>
      </c>
      <c r="BR1243">
        <v>46242</v>
      </c>
      <c r="BS1243">
        <v>46275</v>
      </c>
      <c r="BU1243">
        <v>46241</v>
      </c>
      <c r="BV1243">
        <v>46253</v>
      </c>
      <c r="BW1243">
        <v>46253</v>
      </c>
      <c r="BX1243" t="s">
        <v>4751</v>
      </c>
      <c r="BY1243" t="s">
        <v>113</v>
      </c>
      <c r="BZ1243" t="s">
        <v>113</v>
      </c>
      <c r="CA1243" t="s">
        <v>113</v>
      </c>
      <c r="CI1243">
        <v>46265</v>
      </c>
      <c r="CJ1243">
        <v>46265</v>
      </c>
      <c r="CN1243" t="s">
        <v>113</v>
      </c>
      <c r="CO1243" t="s">
        <v>113</v>
      </c>
      <c r="CP1243" t="s">
        <v>113</v>
      </c>
      <c r="CQ1243" t="s">
        <v>6719</v>
      </c>
      <c r="CR1243">
        <v>46206</v>
      </c>
      <c r="CS1243">
        <v>46204</v>
      </c>
      <c r="CT1243" t="s">
        <v>151</v>
      </c>
      <c r="CU1243" t="s">
        <v>170</v>
      </c>
      <c r="CV1243" t="s">
        <v>144</v>
      </c>
      <c r="CW1243" t="s">
        <v>171</v>
      </c>
      <c r="CX1243" t="s">
        <v>1360</v>
      </c>
      <c r="CY1243" t="s">
        <v>1512</v>
      </c>
      <c r="CZ1243" t="s">
        <v>289</v>
      </c>
      <c r="DA1243" t="s">
        <v>104</v>
      </c>
    </row>
    <row r="1244" spans="1:105" x14ac:dyDescent="0.3">
      <c r="A1244" t="s">
        <v>6724</v>
      </c>
      <c r="B1244" t="s">
        <v>6725</v>
      </c>
      <c r="C1244" t="s">
        <v>213</v>
      </c>
      <c r="D1244" t="s">
        <v>108</v>
      </c>
      <c r="F1244" t="s">
        <v>6726</v>
      </c>
      <c r="G1244" t="s">
        <v>247</v>
      </c>
      <c r="H1244" t="s">
        <v>6727</v>
      </c>
      <c r="J1244" t="s">
        <v>308</v>
      </c>
      <c r="K1244" t="s">
        <v>137</v>
      </c>
      <c r="L1244" t="s">
        <v>1615</v>
      </c>
      <c r="M1244" t="s">
        <v>115</v>
      </c>
      <c r="N1244">
        <v>2</v>
      </c>
      <c r="P1244">
        <v>46241</v>
      </c>
      <c r="Q1244" t="s">
        <v>298</v>
      </c>
      <c r="R1244" t="s">
        <v>6728</v>
      </c>
      <c r="S1244" t="s">
        <v>265</v>
      </c>
      <c r="T1244" t="s">
        <v>448</v>
      </c>
      <c r="U1244" t="s">
        <v>112</v>
      </c>
      <c r="V1244" t="s">
        <v>328</v>
      </c>
      <c r="W1244" t="s">
        <v>144</v>
      </c>
      <c r="X1244" t="s">
        <v>144</v>
      </c>
      <c r="Y1244" t="s">
        <v>144</v>
      </c>
      <c r="Z1244" t="s">
        <v>144</v>
      </c>
      <c r="AA1244" t="s">
        <v>144</v>
      </c>
      <c r="AB1244" t="s">
        <v>180</v>
      </c>
      <c r="AC1244" t="s">
        <v>146</v>
      </c>
      <c r="AD1244" t="s">
        <v>181</v>
      </c>
      <c r="AE1244">
        <v>46265</v>
      </c>
      <c r="AF1244">
        <v>46269</v>
      </c>
      <c r="AH1244">
        <v>46267</v>
      </c>
      <c r="AI1244">
        <v>46271</v>
      </c>
      <c r="AK1244">
        <v>46275</v>
      </c>
      <c r="AL1244">
        <v>46275</v>
      </c>
      <c r="AN1244">
        <v>46277</v>
      </c>
      <c r="AO1244">
        <v>46277</v>
      </c>
      <c r="AQ1244" t="s">
        <v>256</v>
      </c>
      <c r="AR1244">
        <v>46283</v>
      </c>
      <c r="AT1244">
        <v>46267</v>
      </c>
      <c r="AU1244">
        <v>46267</v>
      </c>
      <c r="AW1244">
        <v>46268</v>
      </c>
      <c r="AX1244">
        <v>46268</v>
      </c>
      <c r="AZ1244">
        <v>46275</v>
      </c>
      <c r="BA1244">
        <v>46275</v>
      </c>
      <c r="BC1244">
        <v>46269</v>
      </c>
      <c r="BD1244">
        <v>46269</v>
      </c>
      <c r="BF1244" t="s">
        <v>196</v>
      </c>
      <c r="BG1244">
        <v>46274</v>
      </c>
      <c r="BH1244">
        <v>46274</v>
      </c>
      <c r="BJ1244" t="s">
        <v>180</v>
      </c>
      <c r="BK1244">
        <v>50</v>
      </c>
      <c r="BL1244">
        <v>46280</v>
      </c>
      <c r="BM1244">
        <v>46280</v>
      </c>
      <c r="BO1244">
        <v>46282</v>
      </c>
      <c r="BP1244">
        <v>46282</v>
      </c>
      <c r="BR1244">
        <v>46288</v>
      </c>
      <c r="BS1244">
        <v>46288</v>
      </c>
      <c r="BU1244">
        <v>46286</v>
      </c>
      <c r="BV1244">
        <v>46286</v>
      </c>
      <c r="BX1244" t="s">
        <v>1298</v>
      </c>
      <c r="CN1244" t="s">
        <v>113</v>
      </c>
      <c r="CO1244" t="s">
        <v>113</v>
      </c>
      <c r="CP1244" t="s">
        <v>113</v>
      </c>
      <c r="CQ1244" t="s">
        <v>113</v>
      </c>
      <c r="CR1244">
        <v>46246</v>
      </c>
      <c r="CS1244">
        <v>46240</v>
      </c>
      <c r="CT1244" t="s">
        <v>151</v>
      </c>
      <c r="CU1244" t="s">
        <v>170</v>
      </c>
      <c r="CV1244" t="s">
        <v>144</v>
      </c>
      <c r="CW1244" t="s">
        <v>171</v>
      </c>
      <c r="CX1244" t="s">
        <v>113</v>
      </c>
      <c r="CY1244" t="s">
        <v>5277</v>
      </c>
      <c r="CZ1244" t="s">
        <v>1300</v>
      </c>
      <c r="DA1244" t="s">
        <v>6729</v>
      </c>
    </row>
    <row r="1245" spans="1:105" x14ac:dyDescent="0.3">
      <c r="A1245" t="s">
        <v>6730</v>
      </c>
      <c r="B1245" t="s">
        <v>6731</v>
      </c>
      <c r="C1245" t="s">
        <v>107</v>
      </c>
      <c r="D1245" t="s">
        <v>108</v>
      </c>
      <c r="F1245" t="s">
        <v>6732</v>
      </c>
      <c r="G1245" t="s">
        <v>247</v>
      </c>
      <c r="I1245" t="s">
        <v>6733</v>
      </c>
      <c r="J1245" t="s">
        <v>1600</v>
      </c>
      <c r="K1245" t="s">
        <v>161</v>
      </c>
      <c r="L1245" t="s">
        <v>6734</v>
      </c>
      <c r="M1245" t="s">
        <v>226</v>
      </c>
      <c r="N1245">
        <v>2</v>
      </c>
      <c r="O1245" t="s">
        <v>6640</v>
      </c>
      <c r="P1245">
        <v>46129</v>
      </c>
      <c r="Q1245" t="s">
        <v>140</v>
      </c>
      <c r="R1245">
        <v>46129</v>
      </c>
      <c r="S1245" t="s">
        <v>252</v>
      </c>
      <c r="T1245" t="s">
        <v>1422</v>
      </c>
      <c r="U1245" t="s">
        <v>112</v>
      </c>
      <c r="V1245" t="s">
        <v>143</v>
      </c>
      <c r="W1245" t="s">
        <v>144</v>
      </c>
      <c r="X1245" t="s">
        <v>312</v>
      </c>
      <c r="Y1245" t="s">
        <v>144</v>
      </c>
      <c r="Z1245" t="s">
        <v>144</v>
      </c>
      <c r="AA1245" t="s">
        <v>144</v>
      </c>
      <c r="AB1245" t="s">
        <v>1322</v>
      </c>
      <c r="AC1245" t="s">
        <v>146</v>
      </c>
      <c r="AD1245" t="s">
        <v>376</v>
      </c>
      <c r="AE1245">
        <v>46136</v>
      </c>
      <c r="AF1245">
        <v>46136</v>
      </c>
      <c r="AG1245">
        <v>46136</v>
      </c>
      <c r="AH1245">
        <v>46140</v>
      </c>
      <c r="AI1245">
        <v>46140</v>
      </c>
      <c r="AJ1245">
        <v>46140</v>
      </c>
      <c r="AK1245">
        <v>46149</v>
      </c>
      <c r="AL1245">
        <v>46149</v>
      </c>
      <c r="AM1245">
        <v>46149</v>
      </c>
      <c r="AN1245">
        <v>46153</v>
      </c>
      <c r="AO1245">
        <v>46154</v>
      </c>
      <c r="AP1245">
        <v>46154</v>
      </c>
      <c r="AQ1245" t="s">
        <v>286</v>
      </c>
      <c r="AR1245" t="s">
        <v>113</v>
      </c>
      <c r="AS1245" t="s">
        <v>113</v>
      </c>
      <c r="AT1245">
        <v>46141</v>
      </c>
      <c r="AU1245">
        <v>46141</v>
      </c>
      <c r="AV1245">
        <v>46141</v>
      </c>
      <c r="AW1245">
        <v>46141</v>
      </c>
      <c r="AX1245">
        <v>46141</v>
      </c>
      <c r="AY1245">
        <v>46141</v>
      </c>
      <c r="AZ1245">
        <v>46146</v>
      </c>
      <c r="BA1245">
        <v>46157</v>
      </c>
      <c r="BC1245">
        <v>46144</v>
      </c>
      <c r="BD1245">
        <v>46144</v>
      </c>
      <c r="BE1245">
        <v>46144</v>
      </c>
      <c r="BF1245" t="s">
        <v>149</v>
      </c>
      <c r="BG1245">
        <v>46153</v>
      </c>
      <c r="BH1245">
        <v>46156</v>
      </c>
      <c r="BI1245">
        <v>46156</v>
      </c>
      <c r="BJ1245" t="s">
        <v>1391</v>
      </c>
      <c r="BL1245">
        <v>46156</v>
      </c>
      <c r="BM1245">
        <v>46165</v>
      </c>
      <c r="BN1245">
        <v>46165</v>
      </c>
      <c r="BO1245">
        <v>46159</v>
      </c>
      <c r="BP1245">
        <v>46167</v>
      </c>
      <c r="BQ1245">
        <v>46167</v>
      </c>
      <c r="BR1245">
        <v>46165</v>
      </c>
      <c r="BS1245">
        <v>46171</v>
      </c>
      <c r="BT1245">
        <v>46171</v>
      </c>
      <c r="BU1245">
        <v>46160</v>
      </c>
      <c r="BV1245">
        <v>46169</v>
      </c>
      <c r="BW1245">
        <v>46169</v>
      </c>
      <c r="BX1245" t="s">
        <v>6641</v>
      </c>
      <c r="BY1245" t="s">
        <v>113</v>
      </c>
      <c r="BZ1245" t="s">
        <v>113</v>
      </c>
      <c r="CI1245">
        <v>46171</v>
      </c>
      <c r="CJ1245">
        <v>46171</v>
      </c>
      <c r="CK1245" t="s">
        <v>113</v>
      </c>
      <c r="CN1245" t="s">
        <v>113</v>
      </c>
      <c r="CO1245" t="s">
        <v>113</v>
      </c>
      <c r="CP1245" t="s">
        <v>113</v>
      </c>
      <c r="CQ1245" t="s">
        <v>113</v>
      </c>
      <c r="CR1245" t="s">
        <v>188</v>
      </c>
      <c r="CS1245">
        <v>46129</v>
      </c>
      <c r="CT1245" t="s">
        <v>189</v>
      </c>
      <c r="CU1245" t="s">
        <v>113</v>
      </c>
      <c r="CV1245" t="s">
        <v>113</v>
      </c>
      <c r="CW1245" t="s">
        <v>113</v>
      </c>
      <c r="CX1245" t="s">
        <v>113</v>
      </c>
      <c r="CY1245" t="s">
        <v>1512</v>
      </c>
      <c r="CZ1245" t="s">
        <v>289</v>
      </c>
    </row>
    <row r="1246" spans="1:105" x14ac:dyDescent="0.3">
      <c r="A1246" t="s">
        <v>6735</v>
      </c>
      <c r="B1246" t="s">
        <v>6736</v>
      </c>
      <c r="C1246" t="s">
        <v>213</v>
      </c>
      <c r="D1246" t="s">
        <v>108</v>
      </c>
      <c r="F1246" t="s">
        <v>6737</v>
      </c>
      <c r="G1246" t="s">
        <v>247</v>
      </c>
      <c r="I1246" t="s">
        <v>6738</v>
      </c>
      <c r="J1246" t="s">
        <v>1600</v>
      </c>
      <c r="K1246" t="s">
        <v>161</v>
      </c>
      <c r="L1246" t="s">
        <v>6723</v>
      </c>
      <c r="M1246" t="s">
        <v>226</v>
      </c>
      <c r="N1246">
        <v>3</v>
      </c>
      <c r="O1246" t="s">
        <v>373</v>
      </c>
      <c r="P1246">
        <v>46234</v>
      </c>
      <c r="Q1246" t="s">
        <v>140</v>
      </c>
      <c r="R1246">
        <v>46238</v>
      </c>
      <c r="S1246" t="s">
        <v>1434</v>
      </c>
      <c r="T1246" t="s">
        <v>448</v>
      </c>
      <c r="U1246" t="s">
        <v>112</v>
      </c>
      <c r="V1246" t="s">
        <v>21</v>
      </c>
      <c r="W1246" t="s">
        <v>144</v>
      </c>
      <c r="X1246" t="s">
        <v>144</v>
      </c>
      <c r="Y1246" t="s">
        <v>144</v>
      </c>
      <c r="Z1246" t="s">
        <v>144</v>
      </c>
      <c r="AA1246" t="s">
        <v>144</v>
      </c>
      <c r="AB1246" t="s">
        <v>1322</v>
      </c>
      <c r="AC1246" t="s">
        <v>146</v>
      </c>
      <c r="AD1246" t="s">
        <v>376</v>
      </c>
      <c r="AE1246">
        <v>46244</v>
      </c>
      <c r="AF1246">
        <v>46248</v>
      </c>
      <c r="AG1246">
        <v>46248</v>
      </c>
      <c r="AH1246">
        <v>46251</v>
      </c>
      <c r="AI1246">
        <v>46251</v>
      </c>
      <c r="AJ1246">
        <v>46251</v>
      </c>
      <c r="AK1246">
        <v>46248</v>
      </c>
      <c r="AL1246">
        <v>46254</v>
      </c>
      <c r="AM1246">
        <v>46254</v>
      </c>
      <c r="AN1246">
        <v>46255</v>
      </c>
      <c r="AO1246">
        <v>46262</v>
      </c>
      <c r="AQ1246" t="s">
        <v>4683</v>
      </c>
      <c r="AT1246">
        <v>46246</v>
      </c>
      <c r="AU1246">
        <v>46246</v>
      </c>
      <c r="AV1246">
        <v>46246</v>
      </c>
      <c r="AW1246">
        <v>46246</v>
      </c>
      <c r="AX1246">
        <v>46246</v>
      </c>
      <c r="AY1246">
        <v>46246</v>
      </c>
      <c r="AZ1246">
        <v>46251</v>
      </c>
      <c r="BA1246">
        <v>46251</v>
      </c>
      <c r="BC1246">
        <v>46247</v>
      </c>
      <c r="BD1246">
        <v>46246</v>
      </c>
      <c r="BE1246">
        <v>46246</v>
      </c>
      <c r="BF1246" t="s">
        <v>149</v>
      </c>
      <c r="BG1246">
        <v>46254</v>
      </c>
      <c r="BH1246">
        <v>46259</v>
      </c>
      <c r="BI1246">
        <v>46259</v>
      </c>
      <c r="BJ1246" t="s">
        <v>1322</v>
      </c>
      <c r="BK1246" t="s">
        <v>1339</v>
      </c>
      <c r="BL1246">
        <v>46257</v>
      </c>
      <c r="BM1246">
        <v>46263</v>
      </c>
      <c r="BN1246">
        <v>46263</v>
      </c>
      <c r="BO1246">
        <v>46263</v>
      </c>
      <c r="BP1246">
        <v>46264</v>
      </c>
      <c r="BQ1246">
        <v>46264</v>
      </c>
      <c r="BR1246">
        <v>46265</v>
      </c>
      <c r="BS1246">
        <v>46269</v>
      </c>
      <c r="BU1246">
        <v>46265</v>
      </c>
      <c r="BV1246">
        <v>46269</v>
      </c>
      <c r="CN1246" t="s">
        <v>113</v>
      </c>
      <c r="CO1246" t="s">
        <v>113</v>
      </c>
      <c r="CP1246" t="s">
        <v>113</v>
      </c>
      <c r="CQ1246" t="s">
        <v>6735</v>
      </c>
      <c r="CR1246">
        <v>46241</v>
      </c>
      <c r="CS1246">
        <v>46234</v>
      </c>
      <c r="CT1246" t="s">
        <v>151</v>
      </c>
      <c r="CU1246" t="s">
        <v>170</v>
      </c>
      <c r="CV1246" t="s">
        <v>144</v>
      </c>
      <c r="CW1246" t="s">
        <v>171</v>
      </c>
      <c r="CX1246" t="s">
        <v>1360</v>
      </c>
      <c r="CY1246" t="s">
        <v>1512</v>
      </c>
      <c r="CZ1246" t="s">
        <v>289</v>
      </c>
      <c r="DA1246" t="s">
        <v>104</v>
      </c>
    </row>
    <row r="1247" spans="1:105" x14ac:dyDescent="0.3">
      <c r="A1247" t="s">
        <v>6739</v>
      </c>
      <c r="B1247" t="s">
        <v>6740</v>
      </c>
      <c r="C1247" t="s">
        <v>213</v>
      </c>
      <c r="D1247" t="s">
        <v>108</v>
      </c>
      <c r="F1247" t="s">
        <v>6741</v>
      </c>
      <c r="G1247" t="s">
        <v>247</v>
      </c>
      <c r="H1247" t="s">
        <v>1146</v>
      </c>
      <c r="I1247" t="s">
        <v>6742</v>
      </c>
      <c r="J1247" t="s">
        <v>1600</v>
      </c>
      <c r="K1247" t="s">
        <v>161</v>
      </c>
      <c r="L1247" t="s">
        <v>6723</v>
      </c>
      <c r="M1247" t="s">
        <v>226</v>
      </c>
      <c r="N1247">
        <v>1</v>
      </c>
      <c r="O1247" t="s">
        <v>6743</v>
      </c>
      <c r="P1247">
        <v>46210</v>
      </c>
      <c r="Q1247" t="s">
        <v>140</v>
      </c>
      <c r="R1247">
        <v>46211</v>
      </c>
      <c r="S1247" t="s">
        <v>1330</v>
      </c>
      <c r="T1247" t="s">
        <v>448</v>
      </c>
      <c r="U1247" t="s">
        <v>112</v>
      </c>
      <c r="V1247" t="s">
        <v>21</v>
      </c>
      <c r="W1247" t="s">
        <v>144</v>
      </c>
      <c r="X1247" t="s">
        <v>144</v>
      </c>
      <c r="Y1247" t="s">
        <v>144</v>
      </c>
      <c r="Z1247" t="s">
        <v>144</v>
      </c>
      <c r="AA1247" t="s">
        <v>144</v>
      </c>
      <c r="AB1247" t="s">
        <v>4750</v>
      </c>
      <c r="AC1247" t="s">
        <v>146</v>
      </c>
      <c r="AD1247" t="s">
        <v>376</v>
      </c>
      <c r="AE1247">
        <v>46218</v>
      </c>
      <c r="AF1247">
        <v>46220</v>
      </c>
      <c r="AG1247">
        <v>46220</v>
      </c>
      <c r="AH1247">
        <v>46225</v>
      </c>
      <c r="AI1247">
        <v>46224</v>
      </c>
      <c r="AJ1247">
        <v>46224</v>
      </c>
      <c r="AK1247">
        <v>46218</v>
      </c>
      <c r="AL1247">
        <v>46241</v>
      </c>
      <c r="AM1247">
        <v>46241</v>
      </c>
      <c r="AN1247">
        <v>46225</v>
      </c>
      <c r="AO1247">
        <v>46244</v>
      </c>
      <c r="AP1247">
        <v>46244</v>
      </c>
      <c r="AQ1247" t="s">
        <v>4683</v>
      </c>
      <c r="AR1247" t="s">
        <v>113</v>
      </c>
      <c r="AS1247" t="s">
        <v>113</v>
      </c>
      <c r="AT1247">
        <v>46219</v>
      </c>
      <c r="AU1247">
        <v>46224</v>
      </c>
      <c r="AV1247">
        <v>46224</v>
      </c>
      <c r="AW1247">
        <v>46219</v>
      </c>
      <c r="AX1247">
        <v>46224</v>
      </c>
      <c r="AY1247">
        <v>46224</v>
      </c>
      <c r="AZ1247">
        <v>46227</v>
      </c>
      <c r="BA1247">
        <v>46227</v>
      </c>
      <c r="BB1247">
        <v>46227</v>
      </c>
      <c r="BC1247">
        <v>46225</v>
      </c>
      <c r="BD1247">
        <v>46231</v>
      </c>
      <c r="BE1247">
        <v>46231</v>
      </c>
      <c r="BF1247" t="s">
        <v>2048</v>
      </c>
      <c r="BG1247">
        <v>46230</v>
      </c>
      <c r="BH1247">
        <v>46233</v>
      </c>
      <c r="BI1247">
        <v>46233</v>
      </c>
      <c r="BJ1247" t="s">
        <v>1322</v>
      </c>
      <c r="BK1247" t="s">
        <v>379</v>
      </c>
      <c r="BL1247">
        <v>46233</v>
      </c>
      <c r="BM1247">
        <v>46246</v>
      </c>
      <c r="BN1247">
        <v>46246</v>
      </c>
      <c r="BO1247">
        <v>46238</v>
      </c>
      <c r="BP1247">
        <v>46247</v>
      </c>
      <c r="BQ1247">
        <v>46247</v>
      </c>
      <c r="BR1247">
        <v>46242</v>
      </c>
      <c r="BS1247">
        <v>46295</v>
      </c>
      <c r="BU1247">
        <v>46241</v>
      </c>
      <c r="BV1247">
        <v>46248</v>
      </c>
      <c r="BW1247">
        <v>46248</v>
      </c>
      <c r="BX1247" t="s">
        <v>4751</v>
      </c>
      <c r="BY1247" t="s">
        <v>113</v>
      </c>
      <c r="BZ1247" t="s">
        <v>113</v>
      </c>
      <c r="CI1247">
        <v>46265</v>
      </c>
      <c r="CJ1247">
        <v>46265</v>
      </c>
      <c r="CN1247" t="s">
        <v>113</v>
      </c>
      <c r="CO1247" t="s">
        <v>113</v>
      </c>
      <c r="CP1247" t="s">
        <v>113</v>
      </c>
      <c r="CQ1247" t="s">
        <v>6739</v>
      </c>
      <c r="CR1247">
        <v>46209</v>
      </c>
      <c r="CS1247">
        <v>46204</v>
      </c>
      <c r="CT1247" t="s">
        <v>151</v>
      </c>
      <c r="CU1247" t="s">
        <v>170</v>
      </c>
      <c r="CV1247" t="s">
        <v>144</v>
      </c>
      <c r="CW1247" t="s">
        <v>171</v>
      </c>
      <c r="CX1247" t="s">
        <v>1360</v>
      </c>
      <c r="CY1247" t="s">
        <v>1512</v>
      </c>
      <c r="CZ1247" t="s">
        <v>289</v>
      </c>
      <c r="DA1247" t="s">
        <v>104</v>
      </c>
    </row>
    <row r="1248" spans="1:105" x14ac:dyDescent="0.3">
      <c r="A1248" t="s">
        <v>6744</v>
      </c>
      <c r="B1248" t="s">
        <v>6745</v>
      </c>
      <c r="C1248" t="s">
        <v>124</v>
      </c>
      <c r="D1248" t="s">
        <v>108</v>
      </c>
      <c r="F1248" t="s">
        <v>6746</v>
      </c>
      <c r="G1248" t="s">
        <v>247</v>
      </c>
      <c r="I1248" t="s">
        <v>6747</v>
      </c>
      <c r="J1248" t="s">
        <v>1600</v>
      </c>
      <c r="K1248" t="s">
        <v>161</v>
      </c>
      <c r="L1248" t="s">
        <v>6723</v>
      </c>
      <c r="M1248" t="s">
        <v>226</v>
      </c>
      <c r="N1248">
        <v>3</v>
      </c>
      <c r="O1248" t="s">
        <v>373</v>
      </c>
      <c r="P1248">
        <v>46225</v>
      </c>
      <c r="Q1248" t="s">
        <v>140</v>
      </c>
      <c r="R1248">
        <v>46233</v>
      </c>
      <c r="S1248" t="s">
        <v>1434</v>
      </c>
      <c r="T1248" t="s">
        <v>448</v>
      </c>
      <c r="U1248" t="s">
        <v>112</v>
      </c>
      <c r="V1248" t="s">
        <v>21</v>
      </c>
      <c r="W1248" t="s">
        <v>144</v>
      </c>
      <c r="X1248" t="s">
        <v>144</v>
      </c>
      <c r="Y1248" t="s">
        <v>144</v>
      </c>
      <c r="Z1248" t="s">
        <v>144</v>
      </c>
      <c r="AA1248" t="s">
        <v>144</v>
      </c>
      <c r="AB1248" t="s">
        <v>1322</v>
      </c>
      <c r="AC1248" t="s">
        <v>146</v>
      </c>
      <c r="AD1248" t="s">
        <v>376</v>
      </c>
      <c r="AE1248">
        <v>46244</v>
      </c>
      <c r="AF1248">
        <v>46248</v>
      </c>
      <c r="AG1248">
        <v>46248</v>
      </c>
      <c r="AH1248">
        <v>46251</v>
      </c>
      <c r="AI1248">
        <v>46252</v>
      </c>
      <c r="AJ1248">
        <v>46251</v>
      </c>
      <c r="AK1248">
        <v>46248</v>
      </c>
      <c r="AL1248">
        <v>46254</v>
      </c>
      <c r="AM1248">
        <v>46254</v>
      </c>
      <c r="AN1248">
        <v>46255</v>
      </c>
      <c r="AO1248">
        <v>46262</v>
      </c>
      <c r="AQ1248" t="s">
        <v>4683</v>
      </c>
      <c r="AR1248" t="s">
        <v>113</v>
      </c>
      <c r="AS1248" t="s">
        <v>113</v>
      </c>
      <c r="AT1248">
        <v>46245</v>
      </c>
      <c r="AU1248">
        <v>46246</v>
      </c>
      <c r="AV1248">
        <v>46246</v>
      </c>
      <c r="AW1248">
        <v>46245</v>
      </c>
      <c r="AX1248">
        <v>46246</v>
      </c>
      <c r="AY1248">
        <v>46246</v>
      </c>
      <c r="AZ1248">
        <v>46251</v>
      </c>
      <c r="BA1248">
        <v>46251</v>
      </c>
      <c r="BC1248">
        <v>46247</v>
      </c>
      <c r="BD1248">
        <v>46246</v>
      </c>
      <c r="BE1248">
        <v>46246</v>
      </c>
      <c r="BF1248" t="s">
        <v>2023</v>
      </c>
      <c r="BG1248">
        <v>46254</v>
      </c>
      <c r="BH1248">
        <v>46258</v>
      </c>
      <c r="BI1248">
        <v>46258</v>
      </c>
      <c r="BJ1248" t="s">
        <v>1322</v>
      </c>
      <c r="BK1248" t="s">
        <v>6748</v>
      </c>
      <c r="BL1248">
        <v>46257</v>
      </c>
      <c r="BM1248">
        <v>46261</v>
      </c>
      <c r="BN1248">
        <v>46261</v>
      </c>
      <c r="BO1248">
        <v>46263</v>
      </c>
      <c r="BP1248">
        <v>46263</v>
      </c>
      <c r="BQ1248">
        <v>46263</v>
      </c>
      <c r="BR1248">
        <v>46265</v>
      </c>
      <c r="BS1248">
        <v>46269</v>
      </c>
      <c r="BU1248">
        <v>46265</v>
      </c>
      <c r="BV1248">
        <v>46269</v>
      </c>
      <c r="CN1248" t="s">
        <v>113</v>
      </c>
      <c r="CO1248" t="s">
        <v>113</v>
      </c>
      <c r="CP1248" t="s">
        <v>113</v>
      </c>
      <c r="CQ1248" t="s">
        <v>6744</v>
      </c>
      <c r="CR1248">
        <v>46223</v>
      </c>
      <c r="CS1248">
        <v>46219</v>
      </c>
      <c r="CT1248" t="s">
        <v>151</v>
      </c>
      <c r="CU1248" t="s">
        <v>170</v>
      </c>
      <c r="CV1248" t="s">
        <v>144</v>
      </c>
      <c r="CW1248" t="s">
        <v>171</v>
      </c>
      <c r="CX1248" t="s">
        <v>1360</v>
      </c>
      <c r="CY1248" t="s">
        <v>1635</v>
      </c>
      <c r="CZ1248" t="s">
        <v>289</v>
      </c>
      <c r="DA1248" t="s">
        <v>104</v>
      </c>
    </row>
    <row r="1249" spans="1:105" x14ac:dyDescent="0.3">
      <c r="A1249" t="s">
        <v>6749</v>
      </c>
      <c r="B1249" t="s">
        <v>6750</v>
      </c>
      <c r="C1249" t="s">
        <v>107</v>
      </c>
      <c r="D1249" t="s">
        <v>108</v>
      </c>
      <c r="F1249" t="s">
        <v>6751</v>
      </c>
      <c r="G1249" t="s">
        <v>247</v>
      </c>
      <c r="I1249" t="s">
        <v>6752</v>
      </c>
      <c r="J1249" t="s">
        <v>1600</v>
      </c>
      <c r="K1249" t="s">
        <v>161</v>
      </c>
      <c r="L1249" t="s">
        <v>1321</v>
      </c>
      <c r="M1249" t="s">
        <v>226</v>
      </c>
      <c r="N1249">
        <v>1</v>
      </c>
      <c r="O1249" t="s">
        <v>6630</v>
      </c>
      <c r="P1249">
        <v>46150</v>
      </c>
      <c r="Q1249" t="s">
        <v>140</v>
      </c>
      <c r="R1249">
        <v>46150</v>
      </c>
      <c r="S1249" t="s">
        <v>252</v>
      </c>
      <c r="T1249" t="s">
        <v>1408</v>
      </c>
      <c r="U1249" t="s">
        <v>112</v>
      </c>
      <c r="V1249" t="s">
        <v>1366</v>
      </c>
      <c r="W1249" t="s">
        <v>144</v>
      </c>
      <c r="X1249" t="s">
        <v>144</v>
      </c>
      <c r="Y1249" t="s">
        <v>312</v>
      </c>
      <c r="Z1249" t="s">
        <v>144</v>
      </c>
      <c r="AA1249" t="s">
        <v>144</v>
      </c>
      <c r="AB1249" t="s">
        <v>1322</v>
      </c>
      <c r="AC1249" t="s">
        <v>146</v>
      </c>
      <c r="AD1249" t="s">
        <v>376</v>
      </c>
      <c r="AE1249">
        <v>46156</v>
      </c>
      <c r="AF1249">
        <v>46156</v>
      </c>
      <c r="AG1249">
        <v>46156</v>
      </c>
      <c r="AH1249">
        <v>46160</v>
      </c>
      <c r="AI1249">
        <v>46160</v>
      </c>
      <c r="AJ1249">
        <v>46160</v>
      </c>
      <c r="AK1249">
        <v>46163</v>
      </c>
      <c r="AL1249">
        <v>46163</v>
      </c>
      <c r="AM1249">
        <v>46163</v>
      </c>
      <c r="AN1249">
        <v>46167</v>
      </c>
      <c r="AO1249">
        <v>46167</v>
      </c>
      <c r="AP1249">
        <v>46167</v>
      </c>
      <c r="AQ1249" t="s">
        <v>286</v>
      </c>
      <c r="AR1249" t="s">
        <v>113</v>
      </c>
      <c r="AS1249" t="s">
        <v>113</v>
      </c>
      <c r="AT1249">
        <v>46161</v>
      </c>
      <c r="AU1249">
        <v>46161</v>
      </c>
      <c r="AV1249">
        <v>46161</v>
      </c>
      <c r="AW1249">
        <v>46161</v>
      </c>
      <c r="AX1249">
        <v>46161</v>
      </c>
      <c r="AY1249">
        <v>46161</v>
      </c>
      <c r="AZ1249">
        <v>46168</v>
      </c>
      <c r="BA1249">
        <v>46176</v>
      </c>
      <c r="BB1249">
        <v>46176</v>
      </c>
      <c r="BC1249">
        <v>46167</v>
      </c>
      <c r="BD1249">
        <v>46163</v>
      </c>
      <c r="BE1249">
        <v>46163</v>
      </c>
      <c r="BF1249" t="s">
        <v>196</v>
      </c>
      <c r="BG1249">
        <v>46169</v>
      </c>
      <c r="BH1249">
        <v>46171</v>
      </c>
      <c r="BI1249">
        <v>46171</v>
      </c>
      <c r="BJ1249" t="s">
        <v>1391</v>
      </c>
      <c r="BK1249" t="s">
        <v>1518</v>
      </c>
      <c r="BL1249">
        <v>46171</v>
      </c>
      <c r="BM1249">
        <v>46173</v>
      </c>
      <c r="BN1249">
        <v>46173</v>
      </c>
      <c r="BO1249">
        <v>46173</v>
      </c>
      <c r="BP1249">
        <v>46174</v>
      </c>
      <c r="BQ1249">
        <v>46174</v>
      </c>
      <c r="BR1249">
        <v>46183</v>
      </c>
      <c r="BS1249">
        <v>46216</v>
      </c>
      <c r="BT1249">
        <v>46216</v>
      </c>
      <c r="BU1249">
        <v>46181</v>
      </c>
      <c r="BV1249">
        <v>46183</v>
      </c>
      <c r="BW1249">
        <v>46183</v>
      </c>
      <c r="BX1249" t="s">
        <v>1511</v>
      </c>
      <c r="BY1249" t="s">
        <v>113</v>
      </c>
      <c r="BZ1249" t="s">
        <v>113</v>
      </c>
      <c r="CA1249">
        <v>46219</v>
      </c>
      <c r="CI1249">
        <v>46193</v>
      </c>
      <c r="CJ1249">
        <v>46219</v>
      </c>
      <c r="CK1249">
        <v>46219</v>
      </c>
      <c r="CN1249" t="s">
        <v>113</v>
      </c>
      <c r="CO1249" t="s">
        <v>113</v>
      </c>
      <c r="CP1249" t="s">
        <v>113</v>
      </c>
      <c r="CQ1249" t="s">
        <v>113</v>
      </c>
      <c r="CR1249">
        <v>46160</v>
      </c>
      <c r="CS1249">
        <v>46150</v>
      </c>
      <c r="CT1249" t="s">
        <v>151</v>
      </c>
      <c r="CU1249" t="s">
        <v>113</v>
      </c>
      <c r="CV1249" t="s">
        <v>113</v>
      </c>
      <c r="CW1249" t="s">
        <v>113</v>
      </c>
      <c r="CX1249" t="s">
        <v>113</v>
      </c>
      <c r="CY1249" t="s">
        <v>1512</v>
      </c>
      <c r="CZ1249" t="s">
        <v>289</v>
      </c>
    </row>
    <row r="1250" spans="1:105" x14ac:dyDescent="0.3">
      <c r="A1250" t="s">
        <v>6753</v>
      </c>
      <c r="B1250" t="s">
        <v>6754</v>
      </c>
      <c r="C1250" t="s">
        <v>107</v>
      </c>
      <c r="D1250" t="s">
        <v>108</v>
      </c>
      <c r="F1250" t="s">
        <v>6755</v>
      </c>
      <c r="G1250" t="s">
        <v>247</v>
      </c>
      <c r="I1250" t="s">
        <v>6756</v>
      </c>
      <c r="J1250" t="s">
        <v>1600</v>
      </c>
      <c r="K1250" t="s">
        <v>161</v>
      </c>
      <c r="L1250" t="s">
        <v>1321</v>
      </c>
      <c r="M1250" t="s">
        <v>226</v>
      </c>
      <c r="N1250">
        <v>1</v>
      </c>
      <c r="O1250" t="s">
        <v>6630</v>
      </c>
      <c r="P1250">
        <v>46150</v>
      </c>
      <c r="Q1250" t="s">
        <v>140</v>
      </c>
      <c r="R1250">
        <v>46150</v>
      </c>
      <c r="S1250" t="s">
        <v>252</v>
      </c>
      <c r="T1250" t="s">
        <v>1408</v>
      </c>
      <c r="U1250" t="s">
        <v>112</v>
      </c>
      <c r="V1250" t="s">
        <v>1366</v>
      </c>
      <c r="W1250" t="s">
        <v>144</v>
      </c>
      <c r="X1250" t="s">
        <v>144</v>
      </c>
      <c r="Y1250" t="s">
        <v>144</v>
      </c>
      <c r="Z1250" t="s">
        <v>144</v>
      </c>
      <c r="AA1250" t="s">
        <v>144</v>
      </c>
      <c r="AB1250" t="s">
        <v>1322</v>
      </c>
      <c r="AC1250" t="s">
        <v>146</v>
      </c>
      <c r="AD1250" t="s">
        <v>376</v>
      </c>
      <c r="AE1250">
        <v>46156</v>
      </c>
      <c r="AF1250">
        <v>46156</v>
      </c>
      <c r="AG1250">
        <v>46156</v>
      </c>
      <c r="AH1250">
        <v>46160</v>
      </c>
      <c r="AI1250">
        <v>46160</v>
      </c>
      <c r="AJ1250">
        <v>46160</v>
      </c>
      <c r="AK1250">
        <v>46170</v>
      </c>
      <c r="AL1250">
        <v>46176</v>
      </c>
      <c r="AM1250">
        <v>46176</v>
      </c>
      <c r="AN1250">
        <v>46174</v>
      </c>
      <c r="AO1250">
        <v>46181</v>
      </c>
      <c r="AP1250">
        <v>46181</v>
      </c>
      <c r="AQ1250" t="s">
        <v>286</v>
      </c>
      <c r="AR1250" t="s">
        <v>113</v>
      </c>
      <c r="AS1250" t="s">
        <v>113</v>
      </c>
      <c r="AT1250">
        <v>46158</v>
      </c>
      <c r="AU1250">
        <v>46158</v>
      </c>
      <c r="AV1250">
        <v>46158</v>
      </c>
      <c r="AW1250">
        <v>46158</v>
      </c>
      <c r="AX1250">
        <v>46158</v>
      </c>
      <c r="AY1250">
        <v>46158</v>
      </c>
      <c r="AZ1250">
        <v>46168</v>
      </c>
      <c r="BA1250">
        <v>46168</v>
      </c>
      <c r="BB1250">
        <v>46168</v>
      </c>
      <c r="BC1250">
        <v>46158</v>
      </c>
      <c r="BD1250">
        <v>46158</v>
      </c>
      <c r="BE1250">
        <v>46158</v>
      </c>
      <c r="BF1250" t="s">
        <v>149</v>
      </c>
      <c r="BG1250">
        <v>46170</v>
      </c>
      <c r="BH1250">
        <v>46168</v>
      </c>
      <c r="BI1250">
        <v>46168</v>
      </c>
      <c r="BJ1250" t="s">
        <v>1391</v>
      </c>
      <c r="BK1250" t="s">
        <v>4718</v>
      </c>
      <c r="BL1250">
        <v>46175</v>
      </c>
      <c r="BM1250">
        <v>46181</v>
      </c>
      <c r="BN1250">
        <v>46181</v>
      </c>
      <c r="BO1250">
        <v>46180</v>
      </c>
      <c r="BP1250">
        <v>46188</v>
      </c>
      <c r="BQ1250">
        <v>46188</v>
      </c>
      <c r="BR1250">
        <v>46188</v>
      </c>
      <c r="BS1250">
        <v>46216</v>
      </c>
      <c r="BT1250">
        <v>46216</v>
      </c>
      <c r="BU1250">
        <v>46185</v>
      </c>
      <c r="BV1250">
        <v>46188</v>
      </c>
      <c r="BW1250">
        <v>46188</v>
      </c>
      <c r="BX1250" t="s">
        <v>1511</v>
      </c>
      <c r="BY1250" t="s">
        <v>113</v>
      </c>
      <c r="BZ1250" t="s">
        <v>113</v>
      </c>
      <c r="CA1250">
        <v>46219</v>
      </c>
      <c r="CI1250">
        <v>46193</v>
      </c>
      <c r="CJ1250">
        <v>46203</v>
      </c>
      <c r="CK1250">
        <v>46219</v>
      </c>
      <c r="CN1250" t="s">
        <v>113</v>
      </c>
      <c r="CO1250" t="s">
        <v>113</v>
      </c>
      <c r="CP1250" t="s">
        <v>113</v>
      </c>
      <c r="CQ1250" t="s">
        <v>113</v>
      </c>
      <c r="CR1250">
        <v>46160</v>
      </c>
      <c r="CS1250">
        <v>46150</v>
      </c>
      <c r="CT1250" t="s">
        <v>151</v>
      </c>
      <c r="CU1250" t="s">
        <v>113</v>
      </c>
      <c r="CV1250" t="s">
        <v>113</v>
      </c>
      <c r="CW1250" t="s">
        <v>113</v>
      </c>
      <c r="CX1250" t="s">
        <v>113</v>
      </c>
      <c r="CY1250" t="s">
        <v>6757</v>
      </c>
      <c r="CZ1250" t="s">
        <v>6758</v>
      </c>
    </row>
    <row r="1251" spans="1:105" x14ac:dyDescent="0.3">
      <c r="A1251" t="s">
        <v>6759</v>
      </c>
      <c r="B1251" t="s">
        <v>6760</v>
      </c>
      <c r="C1251" t="s">
        <v>107</v>
      </c>
      <c r="D1251" t="s">
        <v>108</v>
      </c>
      <c r="F1251" t="s">
        <v>6761</v>
      </c>
      <c r="G1251" t="s">
        <v>247</v>
      </c>
      <c r="H1251" t="s">
        <v>1146</v>
      </c>
      <c r="I1251" t="s">
        <v>6762</v>
      </c>
      <c r="J1251" t="s">
        <v>1600</v>
      </c>
      <c r="K1251" t="s">
        <v>161</v>
      </c>
      <c r="L1251" t="s">
        <v>6763</v>
      </c>
      <c r="M1251" t="s">
        <v>226</v>
      </c>
      <c r="N1251">
        <v>1</v>
      </c>
      <c r="O1251" t="s">
        <v>373</v>
      </c>
      <c r="P1251">
        <v>46210</v>
      </c>
      <c r="Q1251" t="s">
        <v>140</v>
      </c>
      <c r="R1251">
        <v>46211</v>
      </c>
      <c r="S1251" t="s">
        <v>1330</v>
      </c>
      <c r="T1251" t="s">
        <v>448</v>
      </c>
      <c r="U1251" t="s">
        <v>112</v>
      </c>
      <c r="V1251" t="s">
        <v>21</v>
      </c>
      <c r="W1251" t="s">
        <v>144</v>
      </c>
      <c r="X1251" t="s">
        <v>144</v>
      </c>
      <c r="Y1251" t="s">
        <v>144</v>
      </c>
      <c r="Z1251" t="s">
        <v>144</v>
      </c>
      <c r="AA1251" t="s">
        <v>144</v>
      </c>
      <c r="AB1251" t="s">
        <v>4750</v>
      </c>
      <c r="AC1251" t="s">
        <v>146</v>
      </c>
      <c r="AD1251" t="s">
        <v>376</v>
      </c>
      <c r="AE1251">
        <v>46218</v>
      </c>
      <c r="AF1251">
        <v>46220</v>
      </c>
      <c r="AG1251">
        <v>46220</v>
      </c>
      <c r="AH1251">
        <v>46225</v>
      </c>
      <c r="AI1251">
        <v>46224</v>
      </c>
      <c r="AJ1251">
        <v>46224</v>
      </c>
      <c r="AK1251">
        <v>46218</v>
      </c>
      <c r="AL1251">
        <v>46241</v>
      </c>
      <c r="AM1251">
        <v>46241</v>
      </c>
      <c r="AN1251">
        <v>46225</v>
      </c>
      <c r="AO1251">
        <v>46244</v>
      </c>
      <c r="AP1251">
        <v>46244</v>
      </c>
      <c r="AQ1251" t="s">
        <v>4683</v>
      </c>
      <c r="AR1251" t="s">
        <v>113</v>
      </c>
      <c r="AS1251" t="s">
        <v>113</v>
      </c>
      <c r="AT1251">
        <v>46219</v>
      </c>
      <c r="AU1251">
        <v>46226</v>
      </c>
      <c r="AV1251">
        <v>46226</v>
      </c>
      <c r="AW1251">
        <v>46219</v>
      </c>
      <c r="AX1251">
        <v>46226</v>
      </c>
      <c r="AY1251">
        <v>46226</v>
      </c>
      <c r="AZ1251">
        <v>46227</v>
      </c>
      <c r="BA1251">
        <v>46234</v>
      </c>
      <c r="BB1251">
        <v>46231</v>
      </c>
      <c r="BC1251">
        <v>46225</v>
      </c>
      <c r="BD1251">
        <v>46227</v>
      </c>
      <c r="BE1251">
        <v>46227</v>
      </c>
      <c r="BF1251" t="s">
        <v>2048</v>
      </c>
      <c r="BG1251">
        <v>46230</v>
      </c>
      <c r="BH1251">
        <v>46230</v>
      </c>
      <c r="BI1251">
        <v>46230</v>
      </c>
      <c r="BJ1251" t="s">
        <v>1322</v>
      </c>
      <c r="BK1251" t="s">
        <v>4718</v>
      </c>
      <c r="BL1251">
        <v>46233</v>
      </c>
      <c r="BM1251">
        <v>46252</v>
      </c>
      <c r="BN1251">
        <v>46252</v>
      </c>
      <c r="BO1251">
        <v>46238</v>
      </c>
      <c r="BP1251">
        <v>46254</v>
      </c>
      <c r="BQ1251">
        <v>46254</v>
      </c>
      <c r="BR1251">
        <v>46242</v>
      </c>
      <c r="BS1251">
        <v>46275</v>
      </c>
      <c r="BU1251">
        <v>46241</v>
      </c>
      <c r="BV1251">
        <v>46258</v>
      </c>
      <c r="BW1251">
        <v>46258</v>
      </c>
      <c r="BX1251" t="s">
        <v>4751</v>
      </c>
      <c r="BY1251" t="s">
        <v>113</v>
      </c>
      <c r="BZ1251" t="s">
        <v>113</v>
      </c>
      <c r="CA1251" t="s">
        <v>113</v>
      </c>
      <c r="CI1251">
        <v>46265</v>
      </c>
      <c r="CJ1251">
        <v>46265</v>
      </c>
      <c r="CN1251" t="s">
        <v>113</v>
      </c>
      <c r="CO1251" t="s">
        <v>113</v>
      </c>
      <c r="CP1251" t="s">
        <v>113</v>
      </c>
      <c r="CQ1251" t="s">
        <v>6759</v>
      </c>
      <c r="CR1251">
        <v>46209</v>
      </c>
      <c r="CS1251">
        <v>46204</v>
      </c>
      <c r="CT1251" t="s">
        <v>151</v>
      </c>
      <c r="CU1251" t="s">
        <v>170</v>
      </c>
      <c r="CV1251" t="s">
        <v>144</v>
      </c>
      <c r="CW1251" t="s">
        <v>171</v>
      </c>
      <c r="CX1251" t="s">
        <v>1360</v>
      </c>
      <c r="CY1251" t="s">
        <v>1512</v>
      </c>
      <c r="CZ1251" t="s">
        <v>289</v>
      </c>
      <c r="DA1251" t="s">
        <v>104</v>
      </c>
    </row>
    <row r="1252" spans="1:105" x14ac:dyDescent="0.3">
      <c r="A1252" t="s">
        <v>6764</v>
      </c>
      <c r="B1252" t="s">
        <v>6765</v>
      </c>
      <c r="C1252" t="s">
        <v>107</v>
      </c>
      <c r="D1252" t="s">
        <v>108</v>
      </c>
      <c r="F1252" t="s">
        <v>6766</v>
      </c>
      <c r="G1252" t="s">
        <v>247</v>
      </c>
      <c r="I1252" t="s">
        <v>6767</v>
      </c>
      <c r="J1252" t="s">
        <v>1600</v>
      </c>
      <c r="K1252" t="s">
        <v>161</v>
      </c>
      <c r="L1252" t="s">
        <v>2914</v>
      </c>
      <c r="M1252" t="s">
        <v>226</v>
      </c>
      <c r="N1252">
        <v>3</v>
      </c>
      <c r="O1252" t="s">
        <v>6640</v>
      </c>
      <c r="P1252">
        <v>46150</v>
      </c>
      <c r="Q1252" t="s">
        <v>140</v>
      </c>
      <c r="R1252">
        <v>46150</v>
      </c>
      <c r="S1252" t="s">
        <v>252</v>
      </c>
      <c r="T1252" t="s">
        <v>142</v>
      </c>
      <c r="U1252" t="s">
        <v>112</v>
      </c>
      <c r="V1252" t="s">
        <v>143</v>
      </c>
      <c r="W1252" t="s">
        <v>144</v>
      </c>
      <c r="X1252" t="s">
        <v>144</v>
      </c>
      <c r="Y1252" t="s">
        <v>144</v>
      </c>
      <c r="Z1252" t="s">
        <v>144</v>
      </c>
      <c r="AA1252" t="s">
        <v>144</v>
      </c>
      <c r="AB1252" t="s">
        <v>1322</v>
      </c>
      <c r="AC1252" t="s">
        <v>146</v>
      </c>
      <c r="AD1252" t="s">
        <v>376</v>
      </c>
      <c r="AE1252">
        <v>46156</v>
      </c>
      <c r="AF1252">
        <v>46156</v>
      </c>
      <c r="AG1252">
        <v>46156</v>
      </c>
      <c r="AH1252">
        <v>46160</v>
      </c>
      <c r="AI1252">
        <v>46159</v>
      </c>
      <c r="AJ1252">
        <v>46159</v>
      </c>
      <c r="AK1252">
        <v>46170</v>
      </c>
      <c r="AL1252">
        <v>46176</v>
      </c>
      <c r="AM1252">
        <v>46176</v>
      </c>
      <c r="AN1252">
        <v>46174</v>
      </c>
      <c r="AO1252">
        <v>46180</v>
      </c>
      <c r="AP1252">
        <v>46180</v>
      </c>
      <c r="AQ1252" t="s">
        <v>286</v>
      </c>
      <c r="AR1252" t="s">
        <v>113</v>
      </c>
      <c r="AS1252" t="s">
        <v>113</v>
      </c>
      <c r="AT1252">
        <v>46160</v>
      </c>
      <c r="AU1252">
        <v>46160</v>
      </c>
      <c r="AV1252">
        <v>46160</v>
      </c>
      <c r="AW1252">
        <v>46160</v>
      </c>
      <c r="AX1252">
        <v>46160</v>
      </c>
      <c r="AY1252">
        <v>46160</v>
      </c>
      <c r="AZ1252">
        <v>46168</v>
      </c>
      <c r="BA1252">
        <v>46168</v>
      </c>
      <c r="BB1252">
        <v>46168</v>
      </c>
      <c r="BC1252">
        <v>46162</v>
      </c>
      <c r="BD1252">
        <v>46162</v>
      </c>
      <c r="BE1252">
        <v>46162</v>
      </c>
      <c r="BF1252" t="s">
        <v>149</v>
      </c>
      <c r="BG1252">
        <v>46170</v>
      </c>
      <c r="BH1252">
        <v>46170</v>
      </c>
      <c r="BI1252">
        <v>46170</v>
      </c>
      <c r="BJ1252" t="s">
        <v>1391</v>
      </c>
      <c r="BK1252">
        <v>80</v>
      </c>
      <c r="BL1252">
        <v>46175</v>
      </c>
      <c r="BM1252">
        <v>46181</v>
      </c>
      <c r="BN1252">
        <v>46181</v>
      </c>
      <c r="BO1252">
        <v>46180</v>
      </c>
      <c r="BP1252">
        <v>46185</v>
      </c>
      <c r="BQ1252">
        <v>46185</v>
      </c>
      <c r="BR1252">
        <v>46188</v>
      </c>
      <c r="BS1252">
        <v>46202</v>
      </c>
      <c r="BT1252">
        <v>46202</v>
      </c>
      <c r="BU1252">
        <v>46185</v>
      </c>
      <c r="BV1252">
        <v>46185</v>
      </c>
      <c r="BW1252">
        <v>46185</v>
      </c>
      <c r="BX1252" t="s">
        <v>1511</v>
      </c>
      <c r="BY1252" t="s">
        <v>113</v>
      </c>
      <c r="BZ1252" t="s">
        <v>113</v>
      </c>
      <c r="CA1252">
        <v>46199</v>
      </c>
      <c r="CI1252">
        <v>46193</v>
      </c>
      <c r="CJ1252">
        <v>46193</v>
      </c>
      <c r="CK1252">
        <v>46199</v>
      </c>
      <c r="CN1252" t="s">
        <v>113</v>
      </c>
      <c r="CO1252" t="s">
        <v>113</v>
      </c>
      <c r="CP1252" t="s">
        <v>113</v>
      </c>
      <c r="CQ1252" t="s">
        <v>113</v>
      </c>
      <c r="CR1252">
        <v>46160</v>
      </c>
      <c r="CS1252">
        <v>46150</v>
      </c>
      <c r="CT1252" t="s">
        <v>151</v>
      </c>
      <c r="CU1252" t="s">
        <v>113</v>
      </c>
      <c r="CV1252" t="s">
        <v>113</v>
      </c>
      <c r="CW1252" t="s">
        <v>113</v>
      </c>
      <c r="CX1252" t="s">
        <v>113</v>
      </c>
      <c r="CY1252" t="s">
        <v>1512</v>
      </c>
      <c r="CZ1252" t="s">
        <v>289</v>
      </c>
    </row>
    <row r="1253" spans="1:105" x14ac:dyDescent="0.3">
      <c r="A1253" t="s">
        <v>6768</v>
      </c>
      <c r="B1253" t="s">
        <v>6769</v>
      </c>
      <c r="C1253" t="s">
        <v>107</v>
      </c>
      <c r="D1253" t="s">
        <v>108</v>
      </c>
      <c r="F1253" t="s">
        <v>6770</v>
      </c>
      <c r="G1253" t="s">
        <v>133</v>
      </c>
      <c r="H1253" t="s">
        <v>6771</v>
      </c>
      <c r="I1253" t="s">
        <v>6772</v>
      </c>
      <c r="J1253" t="s">
        <v>3717</v>
      </c>
      <c r="K1253" t="s">
        <v>161</v>
      </c>
      <c r="L1253" t="s">
        <v>1048</v>
      </c>
      <c r="M1253" t="s">
        <v>285</v>
      </c>
      <c r="N1253">
        <v>4</v>
      </c>
      <c r="O1253" t="s">
        <v>6773</v>
      </c>
      <c r="P1253">
        <v>46204</v>
      </c>
      <c r="Q1253" t="s">
        <v>140</v>
      </c>
      <c r="R1253">
        <v>46205</v>
      </c>
      <c r="S1253" t="s">
        <v>2453</v>
      </c>
      <c r="T1253" t="s">
        <v>448</v>
      </c>
      <c r="U1253" t="s">
        <v>112</v>
      </c>
      <c r="V1253" t="s">
        <v>21</v>
      </c>
      <c r="W1253" t="s">
        <v>144</v>
      </c>
      <c r="X1253" t="s">
        <v>144</v>
      </c>
      <c r="Y1253" t="s">
        <v>144</v>
      </c>
      <c r="Z1253" t="s">
        <v>312</v>
      </c>
      <c r="AA1253" t="s">
        <v>144</v>
      </c>
      <c r="AB1253" t="s">
        <v>387</v>
      </c>
      <c r="AC1253" t="s">
        <v>146</v>
      </c>
      <c r="AD1253" t="s">
        <v>314</v>
      </c>
      <c r="AE1253">
        <v>46211</v>
      </c>
      <c r="AF1253">
        <v>46211</v>
      </c>
      <c r="AG1253">
        <v>46211</v>
      </c>
      <c r="AH1253">
        <v>46218</v>
      </c>
      <c r="AI1253">
        <v>46225</v>
      </c>
      <c r="AJ1253">
        <v>46225</v>
      </c>
      <c r="AK1253">
        <v>46211</v>
      </c>
      <c r="AL1253">
        <v>46211</v>
      </c>
      <c r="AM1253">
        <v>46211</v>
      </c>
      <c r="AN1253">
        <v>46218</v>
      </c>
      <c r="AO1253">
        <v>46225</v>
      </c>
      <c r="AP1253">
        <v>46225</v>
      </c>
      <c r="AQ1253" t="s">
        <v>148</v>
      </c>
      <c r="AR1253" t="s">
        <v>113</v>
      </c>
      <c r="AS1253" t="s">
        <v>113</v>
      </c>
      <c r="AT1253">
        <v>46220</v>
      </c>
      <c r="AU1253">
        <v>46224</v>
      </c>
      <c r="AV1253">
        <v>46224</v>
      </c>
      <c r="AW1253">
        <v>46220</v>
      </c>
      <c r="AX1253">
        <v>46224</v>
      </c>
      <c r="AY1253">
        <v>46224</v>
      </c>
      <c r="AZ1253">
        <v>46227</v>
      </c>
      <c r="BA1253">
        <v>46249</v>
      </c>
      <c r="BB1253">
        <v>46249</v>
      </c>
      <c r="BC1253">
        <v>46221</v>
      </c>
      <c r="BD1253">
        <v>46226</v>
      </c>
      <c r="BE1253">
        <v>46226</v>
      </c>
      <c r="BF1253" t="s">
        <v>149</v>
      </c>
      <c r="BG1253">
        <v>46228</v>
      </c>
      <c r="BH1253">
        <v>46237</v>
      </c>
      <c r="BI1253">
        <v>46237</v>
      </c>
      <c r="BJ1253" t="s">
        <v>387</v>
      </c>
      <c r="BK1253" t="s">
        <v>6774</v>
      </c>
      <c r="BL1253">
        <v>46232</v>
      </c>
      <c r="BM1253">
        <v>46259</v>
      </c>
      <c r="BN1253">
        <v>46259</v>
      </c>
      <c r="BO1253">
        <v>46235</v>
      </c>
      <c r="BP1253">
        <v>46266</v>
      </c>
      <c r="BR1253">
        <v>46233</v>
      </c>
      <c r="BS1253">
        <v>46266</v>
      </c>
      <c r="BU1253">
        <v>46233</v>
      </c>
      <c r="BV1253">
        <v>46266</v>
      </c>
      <c r="BX1253" t="s">
        <v>6775</v>
      </c>
      <c r="BY1253" t="s">
        <v>113</v>
      </c>
      <c r="BZ1253" t="s">
        <v>113</v>
      </c>
      <c r="CA1253">
        <v>46227</v>
      </c>
      <c r="CI1253">
        <v>46227</v>
      </c>
      <c r="CJ1253">
        <v>46227</v>
      </c>
      <c r="CK1253">
        <v>46227</v>
      </c>
      <c r="CN1253" t="s">
        <v>113</v>
      </c>
      <c r="CO1253" t="s">
        <v>6768</v>
      </c>
      <c r="CP1253" t="s">
        <v>113</v>
      </c>
      <c r="CQ1253" t="s">
        <v>6768</v>
      </c>
      <c r="CR1253">
        <v>46213</v>
      </c>
      <c r="CS1253">
        <v>46202</v>
      </c>
      <c r="CT1253" t="s">
        <v>151</v>
      </c>
      <c r="CU1253" t="s">
        <v>2375</v>
      </c>
      <c r="CV1253" t="s">
        <v>2575</v>
      </c>
      <c r="CW1253" t="s">
        <v>2377</v>
      </c>
      <c r="CX1253" t="s">
        <v>1360</v>
      </c>
      <c r="CY1253" t="s">
        <v>2039</v>
      </c>
      <c r="CZ1253" t="s">
        <v>153</v>
      </c>
      <c r="DA1253" t="s">
        <v>104</v>
      </c>
    </row>
    <row r="1254" spans="1:105" x14ac:dyDescent="0.3">
      <c r="A1254" t="s">
        <v>6776</v>
      </c>
      <c r="B1254" t="s">
        <v>6777</v>
      </c>
      <c r="C1254" t="s">
        <v>107</v>
      </c>
      <c r="D1254" t="s">
        <v>108</v>
      </c>
      <c r="F1254" t="s">
        <v>6778</v>
      </c>
      <c r="G1254" t="s">
        <v>247</v>
      </c>
      <c r="I1254" t="s">
        <v>6779</v>
      </c>
      <c r="J1254" t="s">
        <v>1600</v>
      </c>
      <c r="K1254" t="s">
        <v>161</v>
      </c>
      <c r="L1254" t="s">
        <v>2914</v>
      </c>
      <c r="M1254" t="s">
        <v>226</v>
      </c>
      <c r="N1254">
        <v>3</v>
      </c>
      <c r="O1254" t="s">
        <v>6640</v>
      </c>
      <c r="P1254">
        <v>46150</v>
      </c>
      <c r="Q1254" t="s">
        <v>140</v>
      </c>
      <c r="R1254">
        <v>46150</v>
      </c>
      <c r="S1254" t="s">
        <v>141</v>
      </c>
      <c r="T1254" t="s">
        <v>142</v>
      </c>
      <c r="U1254" t="s">
        <v>112</v>
      </c>
      <c r="V1254" t="s">
        <v>143</v>
      </c>
      <c r="W1254" t="s">
        <v>144</v>
      </c>
      <c r="X1254" t="s">
        <v>144</v>
      </c>
      <c r="Y1254" t="s">
        <v>144</v>
      </c>
      <c r="Z1254" t="s">
        <v>144</v>
      </c>
      <c r="AA1254" t="s">
        <v>144</v>
      </c>
      <c r="AB1254" t="s">
        <v>1322</v>
      </c>
      <c r="AC1254" t="s">
        <v>146</v>
      </c>
      <c r="AD1254" t="s">
        <v>376</v>
      </c>
      <c r="AE1254">
        <v>46156</v>
      </c>
      <c r="AF1254">
        <v>46156</v>
      </c>
      <c r="AG1254">
        <v>46156</v>
      </c>
      <c r="AH1254">
        <v>46160</v>
      </c>
      <c r="AI1254">
        <v>46159</v>
      </c>
      <c r="AJ1254">
        <v>46159</v>
      </c>
      <c r="AK1254">
        <v>46163</v>
      </c>
      <c r="AL1254">
        <v>46163</v>
      </c>
      <c r="AM1254">
        <v>46163</v>
      </c>
      <c r="AN1254">
        <v>46167</v>
      </c>
      <c r="AO1254">
        <v>46167</v>
      </c>
      <c r="AP1254">
        <v>46167</v>
      </c>
      <c r="AQ1254" t="s">
        <v>286</v>
      </c>
      <c r="AR1254" t="s">
        <v>113</v>
      </c>
      <c r="AS1254" t="s">
        <v>113</v>
      </c>
      <c r="AT1254">
        <v>46160</v>
      </c>
      <c r="AU1254">
        <v>46160</v>
      </c>
      <c r="AV1254">
        <v>46160</v>
      </c>
      <c r="AW1254">
        <v>46160</v>
      </c>
      <c r="AX1254">
        <v>46160</v>
      </c>
      <c r="AY1254">
        <v>46160</v>
      </c>
      <c r="AZ1254">
        <v>46168</v>
      </c>
      <c r="BA1254">
        <v>46168</v>
      </c>
      <c r="BB1254">
        <v>46168</v>
      </c>
      <c r="BC1254">
        <v>46168</v>
      </c>
      <c r="BD1254">
        <v>46163</v>
      </c>
      <c r="BE1254">
        <v>46163</v>
      </c>
      <c r="BF1254" t="s">
        <v>196</v>
      </c>
      <c r="BG1254">
        <v>46170</v>
      </c>
      <c r="BH1254">
        <v>46169</v>
      </c>
      <c r="BI1254">
        <v>46169</v>
      </c>
      <c r="BJ1254" t="s">
        <v>1391</v>
      </c>
      <c r="BK1254">
        <v>80</v>
      </c>
      <c r="BL1254">
        <v>46172</v>
      </c>
      <c r="BM1254">
        <v>46171</v>
      </c>
      <c r="BN1254">
        <v>46171</v>
      </c>
      <c r="BO1254">
        <v>46174</v>
      </c>
      <c r="BP1254">
        <v>46173</v>
      </c>
      <c r="BQ1254">
        <v>46173</v>
      </c>
      <c r="BR1254">
        <v>46184</v>
      </c>
      <c r="BS1254">
        <v>46203</v>
      </c>
      <c r="BT1254">
        <v>46203</v>
      </c>
      <c r="BU1254">
        <v>46181</v>
      </c>
      <c r="BV1254">
        <v>46182</v>
      </c>
      <c r="BW1254">
        <v>46182</v>
      </c>
      <c r="BX1254" t="s">
        <v>1511</v>
      </c>
      <c r="BY1254" t="s">
        <v>113</v>
      </c>
      <c r="BZ1254" t="s">
        <v>113</v>
      </c>
      <c r="CI1254">
        <v>46193</v>
      </c>
      <c r="CJ1254">
        <v>46203</v>
      </c>
      <c r="CN1254" t="s">
        <v>113</v>
      </c>
      <c r="CO1254" t="s">
        <v>113</v>
      </c>
      <c r="CP1254" t="s">
        <v>113</v>
      </c>
      <c r="CQ1254" t="s">
        <v>113</v>
      </c>
      <c r="CR1254">
        <v>46160</v>
      </c>
      <c r="CS1254">
        <v>46150</v>
      </c>
      <c r="CT1254" t="s">
        <v>151</v>
      </c>
      <c r="CU1254" t="s">
        <v>113</v>
      </c>
      <c r="CV1254" t="s">
        <v>113</v>
      </c>
      <c r="CW1254" t="s">
        <v>113</v>
      </c>
      <c r="CX1254" t="s">
        <v>113</v>
      </c>
      <c r="CY1254" t="s">
        <v>1512</v>
      </c>
      <c r="CZ1254" t="s">
        <v>289</v>
      </c>
    </row>
    <row r="1255" spans="1:105" x14ac:dyDescent="0.3">
      <c r="A1255" t="s">
        <v>6780</v>
      </c>
      <c r="B1255" t="s">
        <v>6781</v>
      </c>
      <c r="C1255" t="s">
        <v>107</v>
      </c>
      <c r="D1255" t="s">
        <v>108</v>
      </c>
      <c r="F1255" t="s">
        <v>6782</v>
      </c>
      <c r="G1255" t="s">
        <v>247</v>
      </c>
      <c r="I1255" t="s">
        <v>6783</v>
      </c>
      <c r="J1255" t="s">
        <v>1600</v>
      </c>
      <c r="K1255" t="s">
        <v>161</v>
      </c>
      <c r="L1255" t="s">
        <v>2914</v>
      </c>
      <c r="M1255" t="s">
        <v>226</v>
      </c>
      <c r="N1255">
        <v>1</v>
      </c>
      <c r="O1255" t="s">
        <v>6640</v>
      </c>
      <c r="P1255">
        <v>46150</v>
      </c>
      <c r="Q1255" t="s">
        <v>140</v>
      </c>
      <c r="R1255">
        <v>46150</v>
      </c>
      <c r="S1255" t="s">
        <v>252</v>
      </c>
      <c r="T1255" t="s">
        <v>142</v>
      </c>
      <c r="U1255" t="s">
        <v>112</v>
      </c>
      <c r="V1255" t="s">
        <v>143</v>
      </c>
      <c r="W1255" t="s">
        <v>144</v>
      </c>
      <c r="X1255" t="s">
        <v>144</v>
      </c>
      <c r="Y1255" t="s">
        <v>144</v>
      </c>
      <c r="Z1255" t="s">
        <v>144</v>
      </c>
      <c r="AA1255" t="s">
        <v>144</v>
      </c>
      <c r="AB1255" t="s">
        <v>1322</v>
      </c>
      <c r="AC1255" t="s">
        <v>146</v>
      </c>
      <c r="AD1255" t="s">
        <v>376</v>
      </c>
      <c r="AE1255">
        <v>46156</v>
      </c>
      <c r="AF1255">
        <v>46156</v>
      </c>
      <c r="AG1255">
        <v>46156</v>
      </c>
      <c r="AH1255">
        <v>46160</v>
      </c>
      <c r="AI1255">
        <v>46159</v>
      </c>
      <c r="AJ1255">
        <v>46159</v>
      </c>
      <c r="AK1255">
        <v>46170</v>
      </c>
      <c r="AL1255">
        <v>46168</v>
      </c>
      <c r="AM1255">
        <v>46168</v>
      </c>
      <c r="AN1255">
        <v>46174</v>
      </c>
      <c r="AO1255">
        <v>46172</v>
      </c>
      <c r="AP1255">
        <v>46172</v>
      </c>
      <c r="AQ1255" t="s">
        <v>286</v>
      </c>
      <c r="AR1255" t="s">
        <v>113</v>
      </c>
      <c r="AS1255" t="s">
        <v>113</v>
      </c>
      <c r="AT1255">
        <v>46160</v>
      </c>
      <c r="AU1255">
        <v>46160</v>
      </c>
      <c r="AV1255">
        <v>46160</v>
      </c>
      <c r="AW1255">
        <v>46160</v>
      </c>
      <c r="AX1255">
        <v>46160</v>
      </c>
      <c r="AY1255">
        <v>46160</v>
      </c>
      <c r="AZ1255">
        <v>46168</v>
      </c>
      <c r="BA1255">
        <v>46168</v>
      </c>
      <c r="BB1255">
        <v>46168</v>
      </c>
      <c r="BC1255">
        <v>46160</v>
      </c>
      <c r="BD1255">
        <v>46160</v>
      </c>
      <c r="BE1255">
        <v>46160</v>
      </c>
      <c r="BF1255" t="s">
        <v>149</v>
      </c>
      <c r="BG1255">
        <v>46170</v>
      </c>
      <c r="BH1255">
        <v>46174</v>
      </c>
      <c r="BI1255">
        <v>46174</v>
      </c>
      <c r="BJ1255" t="s">
        <v>1391</v>
      </c>
      <c r="BK1255">
        <v>80</v>
      </c>
      <c r="BL1255">
        <v>46175</v>
      </c>
      <c r="BM1255">
        <v>46176</v>
      </c>
      <c r="BN1255">
        <v>46176</v>
      </c>
      <c r="BO1255">
        <v>46180</v>
      </c>
      <c r="BP1255">
        <v>46179</v>
      </c>
      <c r="BQ1255">
        <v>46179</v>
      </c>
      <c r="BR1255">
        <v>46188</v>
      </c>
      <c r="BS1255">
        <v>46190</v>
      </c>
      <c r="BT1255">
        <v>46190</v>
      </c>
      <c r="BU1255">
        <v>46185</v>
      </c>
      <c r="BV1255">
        <v>46188</v>
      </c>
      <c r="BW1255">
        <v>46188</v>
      </c>
      <c r="BX1255" t="s">
        <v>1511</v>
      </c>
      <c r="BY1255" t="s">
        <v>113</v>
      </c>
      <c r="BZ1255" t="s">
        <v>113</v>
      </c>
      <c r="CA1255">
        <v>46185</v>
      </c>
      <c r="CI1255">
        <v>46185</v>
      </c>
      <c r="CJ1255">
        <v>46185</v>
      </c>
      <c r="CK1255">
        <v>46185</v>
      </c>
      <c r="CN1255" t="s">
        <v>113</v>
      </c>
      <c r="CO1255" t="s">
        <v>113</v>
      </c>
      <c r="CP1255" t="s">
        <v>113</v>
      </c>
      <c r="CQ1255" t="s">
        <v>113</v>
      </c>
      <c r="CR1255">
        <v>46160</v>
      </c>
      <c r="CS1255">
        <v>46150</v>
      </c>
      <c r="CT1255" t="s">
        <v>151</v>
      </c>
      <c r="CU1255" t="s">
        <v>113</v>
      </c>
      <c r="CV1255" t="s">
        <v>113</v>
      </c>
      <c r="CW1255" t="s">
        <v>113</v>
      </c>
      <c r="CX1255" t="s">
        <v>113</v>
      </c>
      <c r="CY1255" t="s">
        <v>1512</v>
      </c>
      <c r="CZ1255" t="s">
        <v>289</v>
      </c>
    </row>
    <row r="1256" spans="1:105" x14ac:dyDescent="0.3">
      <c r="A1256" t="s">
        <v>6784</v>
      </c>
      <c r="B1256" t="s">
        <v>6785</v>
      </c>
      <c r="C1256" t="s">
        <v>107</v>
      </c>
      <c r="D1256" t="s">
        <v>108</v>
      </c>
      <c r="F1256" t="s">
        <v>6786</v>
      </c>
      <c r="G1256" t="s">
        <v>247</v>
      </c>
      <c r="H1256" t="s">
        <v>6771</v>
      </c>
      <c r="I1256" t="s">
        <v>6787</v>
      </c>
      <c r="J1256" t="s">
        <v>1296</v>
      </c>
      <c r="K1256" t="s">
        <v>137</v>
      </c>
      <c r="L1256" t="s">
        <v>6788</v>
      </c>
      <c r="M1256" t="s">
        <v>285</v>
      </c>
      <c r="N1256">
        <v>4</v>
      </c>
      <c r="O1256" t="s">
        <v>2465</v>
      </c>
      <c r="P1256">
        <v>46198</v>
      </c>
      <c r="Q1256" t="s">
        <v>140</v>
      </c>
      <c r="R1256">
        <v>46202</v>
      </c>
      <c r="S1256" t="s">
        <v>252</v>
      </c>
      <c r="T1256" t="s">
        <v>253</v>
      </c>
      <c r="U1256" t="s">
        <v>112</v>
      </c>
      <c r="V1256" t="s">
        <v>21</v>
      </c>
      <c r="W1256" t="s">
        <v>144</v>
      </c>
      <c r="X1256" t="s">
        <v>144</v>
      </c>
      <c r="Y1256" t="s">
        <v>144</v>
      </c>
      <c r="Z1256" t="s">
        <v>144</v>
      </c>
      <c r="AA1256" t="s">
        <v>144</v>
      </c>
      <c r="AB1256" t="s">
        <v>387</v>
      </c>
      <c r="AC1256" t="s">
        <v>220</v>
      </c>
      <c r="AD1256" t="s">
        <v>314</v>
      </c>
      <c r="AE1256">
        <v>46206</v>
      </c>
      <c r="AF1256">
        <v>46206</v>
      </c>
      <c r="AG1256">
        <v>46206</v>
      </c>
      <c r="AH1256">
        <v>46214</v>
      </c>
      <c r="AI1256">
        <v>46218</v>
      </c>
      <c r="AJ1256">
        <v>46218</v>
      </c>
      <c r="AK1256">
        <v>46206</v>
      </c>
      <c r="AL1256">
        <v>46206</v>
      </c>
      <c r="AM1256">
        <v>46206</v>
      </c>
      <c r="AN1256">
        <v>46214</v>
      </c>
      <c r="AO1256">
        <v>46255</v>
      </c>
      <c r="AP1256">
        <v>46255</v>
      </c>
      <c r="AQ1256" t="s">
        <v>256</v>
      </c>
      <c r="AR1256">
        <v>46246</v>
      </c>
      <c r="AS1256">
        <v>46246</v>
      </c>
      <c r="AT1256">
        <v>46209</v>
      </c>
      <c r="AU1256">
        <v>46209</v>
      </c>
      <c r="AV1256">
        <v>46209</v>
      </c>
      <c r="AW1256">
        <v>46209</v>
      </c>
      <c r="AX1256">
        <v>46209</v>
      </c>
      <c r="AY1256">
        <v>46209</v>
      </c>
      <c r="AZ1256">
        <v>46218</v>
      </c>
      <c r="BA1256">
        <v>46228</v>
      </c>
      <c r="BB1256">
        <v>46228</v>
      </c>
      <c r="BC1256">
        <v>46211</v>
      </c>
      <c r="BD1256">
        <v>46223</v>
      </c>
      <c r="BE1256">
        <v>46223</v>
      </c>
      <c r="BF1256" t="s">
        <v>149</v>
      </c>
      <c r="BG1256">
        <v>46221</v>
      </c>
      <c r="BH1256">
        <v>46237</v>
      </c>
      <c r="BI1256">
        <v>46237</v>
      </c>
      <c r="BJ1256" t="s">
        <v>387</v>
      </c>
      <c r="BK1256" t="s">
        <v>2024</v>
      </c>
      <c r="BL1256">
        <v>46223</v>
      </c>
      <c r="BM1256">
        <v>46256</v>
      </c>
      <c r="BN1256">
        <v>46256</v>
      </c>
      <c r="BO1256">
        <v>46225</v>
      </c>
      <c r="BP1256">
        <v>46261</v>
      </c>
      <c r="BR1256">
        <v>46233</v>
      </c>
      <c r="BS1256">
        <v>46265</v>
      </c>
      <c r="BT1256">
        <v>46265</v>
      </c>
      <c r="BU1256">
        <v>46233</v>
      </c>
      <c r="BV1256">
        <v>46293</v>
      </c>
      <c r="BW1256">
        <v>46293</v>
      </c>
      <c r="BX1256" t="s">
        <v>316</v>
      </c>
      <c r="BY1256" t="s">
        <v>113</v>
      </c>
      <c r="BZ1256" t="s">
        <v>113</v>
      </c>
      <c r="CA1256">
        <v>46209</v>
      </c>
      <c r="CI1256">
        <v>46209</v>
      </c>
      <c r="CJ1256">
        <v>46209</v>
      </c>
      <c r="CK1256">
        <v>46209</v>
      </c>
      <c r="CN1256" t="s">
        <v>113</v>
      </c>
      <c r="CO1256" t="s">
        <v>6784</v>
      </c>
      <c r="CP1256" t="s">
        <v>113</v>
      </c>
      <c r="CQ1256" t="s">
        <v>6784</v>
      </c>
      <c r="CR1256">
        <v>46203</v>
      </c>
      <c r="CS1256">
        <v>46197</v>
      </c>
      <c r="CT1256" t="s">
        <v>151</v>
      </c>
      <c r="CU1256" t="s">
        <v>170</v>
      </c>
      <c r="CV1256" t="s">
        <v>144</v>
      </c>
      <c r="CW1256" t="s">
        <v>171</v>
      </c>
      <c r="CX1256" t="s">
        <v>113</v>
      </c>
      <c r="CY1256" t="s">
        <v>389</v>
      </c>
      <c r="CZ1256" t="s">
        <v>289</v>
      </c>
      <c r="DA1256" t="s">
        <v>104</v>
      </c>
    </row>
    <row r="1257" spans="1:105" x14ac:dyDescent="0.3">
      <c r="A1257" t="s">
        <v>6789</v>
      </c>
      <c r="B1257" t="s">
        <v>2431</v>
      </c>
      <c r="C1257" t="s">
        <v>107</v>
      </c>
      <c r="D1257" t="s">
        <v>108</v>
      </c>
      <c r="E1257" t="s">
        <v>6790</v>
      </c>
      <c r="F1257" t="s">
        <v>6791</v>
      </c>
      <c r="G1257" t="s">
        <v>247</v>
      </c>
      <c r="H1257" t="s">
        <v>6792</v>
      </c>
      <c r="I1257" t="s">
        <v>6793</v>
      </c>
      <c r="J1257" t="s">
        <v>112</v>
      </c>
      <c r="K1257" t="s">
        <v>137</v>
      </c>
      <c r="L1257" t="s">
        <v>1107</v>
      </c>
      <c r="M1257" t="s">
        <v>115</v>
      </c>
      <c r="N1257">
        <v>2</v>
      </c>
      <c r="O1257" t="s">
        <v>6794</v>
      </c>
      <c r="P1257">
        <v>46237</v>
      </c>
      <c r="Q1257" t="s">
        <v>140</v>
      </c>
      <c r="R1257">
        <v>46246</v>
      </c>
      <c r="S1257" t="s">
        <v>265</v>
      </c>
      <c r="T1257" t="s">
        <v>448</v>
      </c>
      <c r="U1257" t="s">
        <v>112</v>
      </c>
      <c r="V1257" t="s">
        <v>143</v>
      </c>
      <c r="W1257" t="s">
        <v>144</v>
      </c>
      <c r="X1257" t="s">
        <v>144</v>
      </c>
      <c r="Y1257" t="s">
        <v>144</v>
      </c>
      <c r="Z1257" t="s">
        <v>144</v>
      </c>
      <c r="AA1257" t="s">
        <v>144</v>
      </c>
      <c r="AB1257" t="s">
        <v>180</v>
      </c>
      <c r="AC1257" t="s">
        <v>220</v>
      </c>
      <c r="AD1257" t="s">
        <v>181</v>
      </c>
      <c r="AE1257">
        <v>46265</v>
      </c>
      <c r="AF1257">
        <v>46265</v>
      </c>
      <c r="AG1257">
        <v>46265</v>
      </c>
      <c r="AH1257">
        <v>46267</v>
      </c>
      <c r="AI1257">
        <v>46267</v>
      </c>
      <c r="AJ1257" t="s">
        <v>119</v>
      </c>
      <c r="AK1257">
        <v>46275</v>
      </c>
      <c r="AL1257">
        <v>46275</v>
      </c>
      <c r="AN1257">
        <v>46276</v>
      </c>
      <c r="AO1257">
        <v>46276</v>
      </c>
      <c r="AQ1257" t="s">
        <v>256</v>
      </c>
      <c r="AR1257">
        <v>46266</v>
      </c>
      <c r="AT1257">
        <v>46265</v>
      </c>
      <c r="AU1257">
        <v>46265</v>
      </c>
      <c r="AV1257">
        <v>46265</v>
      </c>
      <c r="AW1257">
        <v>46274</v>
      </c>
      <c r="AX1257">
        <v>46274</v>
      </c>
      <c r="AZ1257">
        <v>46280</v>
      </c>
      <c r="BA1257">
        <v>46280</v>
      </c>
      <c r="BC1257">
        <v>46276</v>
      </c>
      <c r="BD1257">
        <v>46276</v>
      </c>
      <c r="BF1257" t="s">
        <v>196</v>
      </c>
      <c r="BG1257">
        <v>46281</v>
      </c>
      <c r="BH1257">
        <v>46281</v>
      </c>
      <c r="BJ1257" t="s">
        <v>180</v>
      </c>
      <c r="BK1257">
        <v>25</v>
      </c>
      <c r="BL1257">
        <v>46288</v>
      </c>
      <c r="BM1257">
        <v>46288</v>
      </c>
      <c r="BO1257">
        <v>46289</v>
      </c>
      <c r="BP1257">
        <v>46289</v>
      </c>
      <c r="BR1257">
        <v>46295</v>
      </c>
      <c r="BS1257">
        <v>46295</v>
      </c>
      <c r="BU1257">
        <v>46293</v>
      </c>
      <c r="BV1257">
        <v>46293</v>
      </c>
      <c r="BX1257" t="s">
        <v>6795</v>
      </c>
      <c r="CN1257" t="s">
        <v>113</v>
      </c>
      <c r="CO1257" t="s">
        <v>113</v>
      </c>
      <c r="CP1257" t="s">
        <v>113</v>
      </c>
      <c r="CQ1257" t="s">
        <v>113</v>
      </c>
      <c r="CR1257">
        <v>46237</v>
      </c>
      <c r="CS1257">
        <v>46233</v>
      </c>
      <c r="CT1257" t="s">
        <v>151</v>
      </c>
      <c r="CU1257" t="s">
        <v>170</v>
      </c>
      <c r="CV1257" t="s">
        <v>144</v>
      </c>
      <c r="CW1257" t="s">
        <v>171</v>
      </c>
      <c r="CX1257" t="s">
        <v>113</v>
      </c>
      <c r="CY1257" t="s">
        <v>5277</v>
      </c>
      <c r="CZ1257" t="s">
        <v>1300</v>
      </c>
    </row>
    <row r="1258" spans="1:105" x14ac:dyDescent="0.3">
      <c r="A1258" t="s">
        <v>6796</v>
      </c>
      <c r="B1258" t="s">
        <v>6797</v>
      </c>
      <c r="C1258" t="s">
        <v>107</v>
      </c>
      <c r="D1258" t="s">
        <v>108</v>
      </c>
      <c r="F1258" t="s">
        <v>6798</v>
      </c>
      <c r="G1258" t="s">
        <v>247</v>
      </c>
      <c r="H1258" t="s">
        <v>6799</v>
      </c>
      <c r="I1258" t="s">
        <v>6800</v>
      </c>
      <c r="J1258" t="s">
        <v>371</v>
      </c>
      <c r="K1258" t="s">
        <v>137</v>
      </c>
      <c r="L1258" t="s">
        <v>6801</v>
      </c>
      <c r="M1258" t="s">
        <v>285</v>
      </c>
      <c r="N1258">
        <v>4</v>
      </c>
      <c r="O1258" t="s">
        <v>1485</v>
      </c>
      <c r="P1258">
        <v>46197</v>
      </c>
      <c r="Q1258" t="s">
        <v>140</v>
      </c>
      <c r="R1258">
        <v>46198</v>
      </c>
      <c r="S1258" t="s">
        <v>252</v>
      </c>
      <c r="T1258" t="s">
        <v>253</v>
      </c>
      <c r="U1258" t="s">
        <v>112</v>
      </c>
      <c r="V1258" t="s">
        <v>21</v>
      </c>
      <c r="W1258" t="s">
        <v>144</v>
      </c>
      <c r="X1258" t="s">
        <v>144</v>
      </c>
      <c r="Y1258" t="s">
        <v>144</v>
      </c>
      <c r="Z1258" t="s">
        <v>144</v>
      </c>
      <c r="AA1258" t="s">
        <v>144</v>
      </c>
      <c r="AB1258" t="s">
        <v>313</v>
      </c>
      <c r="AC1258" t="s">
        <v>146</v>
      </c>
      <c r="AD1258" t="s">
        <v>314</v>
      </c>
      <c r="AE1258">
        <v>46207</v>
      </c>
      <c r="AF1258">
        <v>46207</v>
      </c>
      <c r="AG1258">
        <v>46207</v>
      </c>
      <c r="AH1258">
        <v>46217</v>
      </c>
      <c r="AI1258">
        <v>46217</v>
      </c>
      <c r="AJ1258">
        <v>46217</v>
      </c>
      <c r="AK1258">
        <v>46211</v>
      </c>
      <c r="AL1258">
        <v>46211</v>
      </c>
      <c r="AM1258">
        <v>46211</v>
      </c>
      <c r="AN1258">
        <v>46227</v>
      </c>
      <c r="AO1258">
        <v>46226</v>
      </c>
      <c r="AP1258">
        <v>46226</v>
      </c>
      <c r="AQ1258" t="s">
        <v>256</v>
      </c>
      <c r="AR1258">
        <v>46245</v>
      </c>
      <c r="AS1258">
        <v>46245</v>
      </c>
      <c r="AT1258">
        <v>46214</v>
      </c>
      <c r="AU1258">
        <v>46220</v>
      </c>
      <c r="AV1258">
        <v>46220</v>
      </c>
      <c r="AW1258">
        <v>46214</v>
      </c>
      <c r="AX1258">
        <v>46220</v>
      </c>
      <c r="AY1258">
        <v>46220</v>
      </c>
      <c r="AZ1258">
        <v>46219</v>
      </c>
      <c r="BA1258">
        <v>46232</v>
      </c>
      <c r="BB1258">
        <v>46232</v>
      </c>
      <c r="BC1258">
        <v>46214</v>
      </c>
      <c r="BD1258">
        <v>46225</v>
      </c>
      <c r="BE1258">
        <v>46225</v>
      </c>
      <c r="BF1258" t="s">
        <v>149</v>
      </c>
      <c r="BG1258">
        <v>46220</v>
      </c>
      <c r="BH1258">
        <v>46233</v>
      </c>
      <c r="BI1258">
        <v>46226</v>
      </c>
      <c r="BJ1258" t="s">
        <v>313</v>
      </c>
      <c r="BK1258" t="s">
        <v>1339</v>
      </c>
      <c r="BL1258">
        <v>46223</v>
      </c>
      <c r="BM1258">
        <v>46252</v>
      </c>
      <c r="BN1258">
        <v>46252</v>
      </c>
      <c r="BO1258">
        <v>46230</v>
      </c>
      <c r="BP1258">
        <v>46255</v>
      </c>
      <c r="BQ1258">
        <v>46255</v>
      </c>
      <c r="BR1258">
        <v>46235</v>
      </c>
      <c r="BS1258">
        <v>46265</v>
      </c>
      <c r="BT1258">
        <v>46265</v>
      </c>
      <c r="BU1258">
        <v>46233</v>
      </c>
      <c r="BV1258">
        <v>46255</v>
      </c>
      <c r="BW1258">
        <v>46255</v>
      </c>
      <c r="BX1258" t="s">
        <v>316</v>
      </c>
      <c r="BY1258">
        <v>46225</v>
      </c>
      <c r="BZ1258">
        <v>46225</v>
      </c>
      <c r="CA1258">
        <v>46247</v>
      </c>
      <c r="CI1258">
        <v>46241</v>
      </c>
      <c r="CJ1258">
        <v>46241</v>
      </c>
      <c r="CK1258">
        <v>46247</v>
      </c>
      <c r="CN1258" t="s">
        <v>113</v>
      </c>
      <c r="CO1258" t="s">
        <v>6796</v>
      </c>
      <c r="CP1258" t="s">
        <v>113</v>
      </c>
      <c r="CQ1258" t="s">
        <v>6796</v>
      </c>
      <c r="CR1258">
        <v>46213</v>
      </c>
      <c r="CS1258">
        <v>46195</v>
      </c>
      <c r="CT1258" t="s">
        <v>151</v>
      </c>
      <c r="CU1258" t="s">
        <v>170</v>
      </c>
      <c r="CV1258" t="s">
        <v>144</v>
      </c>
      <c r="CW1258" t="s">
        <v>171</v>
      </c>
      <c r="CX1258" t="s">
        <v>113</v>
      </c>
      <c r="CY1258" t="s">
        <v>317</v>
      </c>
      <c r="CZ1258" t="s">
        <v>289</v>
      </c>
      <c r="DA1258" t="s">
        <v>104</v>
      </c>
    </row>
    <row r="1259" spans="1:105" x14ac:dyDescent="0.3">
      <c r="A1259" t="s">
        <v>6802</v>
      </c>
      <c r="B1259" t="s">
        <v>6803</v>
      </c>
      <c r="C1259" t="s">
        <v>107</v>
      </c>
      <c r="D1259" t="s">
        <v>108</v>
      </c>
      <c r="F1259" t="s">
        <v>6804</v>
      </c>
      <c r="G1259" t="s">
        <v>247</v>
      </c>
      <c r="I1259" t="s">
        <v>6805</v>
      </c>
      <c r="J1259" t="s">
        <v>1600</v>
      </c>
      <c r="K1259" t="s">
        <v>161</v>
      </c>
      <c r="L1259" t="s">
        <v>6806</v>
      </c>
      <c r="M1259" t="s">
        <v>226</v>
      </c>
      <c r="N1259">
        <v>1</v>
      </c>
      <c r="O1259" t="s">
        <v>6630</v>
      </c>
      <c r="P1259">
        <v>46150</v>
      </c>
      <c r="Q1259" t="s">
        <v>140</v>
      </c>
      <c r="R1259">
        <v>46150</v>
      </c>
      <c r="S1259" t="s">
        <v>252</v>
      </c>
      <c r="T1259" t="s">
        <v>1408</v>
      </c>
      <c r="U1259" t="s">
        <v>112</v>
      </c>
      <c r="V1259" t="s">
        <v>1366</v>
      </c>
      <c r="W1259" t="s">
        <v>144</v>
      </c>
      <c r="X1259" t="s">
        <v>144</v>
      </c>
      <c r="Y1259" t="s">
        <v>144</v>
      </c>
      <c r="Z1259" t="s">
        <v>144</v>
      </c>
      <c r="AA1259" t="s">
        <v>144</v>
      </c>
      <c r="AB1259" t="s">
        <v>1322</v>
      </c>
      <c r="AC1259" t="s">
        <v>146</v>
      </c>
      <c r="AD1259" t="s">
        <v>376</v>
      </c>
      <c r="AE1259">
        <v>46156</v>
      </c>
      <c r="AF1259">
        <v>46156</v>
      </c>
      <c r="AG1259">
        <v>46156</v>
      </c>
      <c r="AH1259">
        <v>46160</v>
      </c>
      <c r="AI1259">
        <v>46162</v>
      </c>
      <c r="AJ1259">
        <v>46162</v>
      </c>
      <c r="AK1259">
        <v>46163</v>
      </c>
      <c r="AL1259">
        <v>46163</v>
      </c>
      <c r="AM1259">
        <v>46163</v>
      </c>
      <c r="AN1259">
        <v>46167</v>
      </c>
      <c r="AO1259">
        <v>46167</v>
      </c>
      <c r="AP1259">
        <v>46167</v>
      </c>
      <c r="AQ1259" t="s">
        <v>286</v>
      </c>
      <c r="AR1259" t="s">
        <v>113</v>
      </c>
      <c r="AS1259" t="s">
        <v>113</v>
      </c>
      <c r="AT1259">
        <v>46160</v>
      </c>
      <c r="AU1259">
        <v>46160</v>
      </c>
      <c r="AV1259">
        <v>46160</v>
      </c>
      <c r="AW1259">
        <v>46160</v>
      </c>
      <c r="AX1259">
        <v>46160</v>
      </c>
      <c r="AY1259">
        <v>46160</v>
      </c>
      <c r="AZ1259">
        <v>46161</v>
      </c>
      <c r="BA1259">
        <v>46161</v>
      </c>
      <c r="BB1259">
        <v>46161</v>
      </c>
      <c r="BC1259">
        <v>46167</v>
      </c>
      <c r="BD1259">
        <v>46166</v>
      </c>
      <c r="BE1259">
        <v>46166</v>
      </c>
      <c r="BF1259" t="s">
        <v>196</v>
      </c>
      <c r="BG1259">
        <v>46169</v>
      </c>
      <c r="BH1259">
        <v>46176</v>
      </c>
      <c r="BI1259">
        <v>46176</v>
      </c>
      <c r="BJ1259" t="s">
        <v>1391</v>
      </c>
      <c r="BK1259" t="s">
        <v>4718</v>
      </c>
      <c r="BL1259">
        <v>46171</v>
      </c>
      <c r="BM1259">
        <v>46178</v>
      </c>
      <c r="BN1259">
        <v>46178</v>
      </c>
      <c r="BO1259">
        <v>46173</v>
      </c>
      <c r="BP1259">
        <v>46181</v>
      </c>
      <c r="BQ1259">
        <v>46181</v>
      </c>
      <c r="BR1259">
        <v>46182</v>
      </c>
      <c r="BS1259">
        <v>46216</v>
      </c>
      <c r="BT1259">
        <v>46216</v>
      </c>
      <c r="BU1259">
        <v>46178</v>
      </c>
      <c r="BV1259">
        <v>46185</v>
      </c>
      <c r="BW1259">
        <v>46185</v>
      </c>
      <c r="BX1259" t="s">
        <v>1511</v>
      </c>
      <c r="BY1259" t="s">
        <v>113</v>
      </c>
      <c r="BZ1259" t="s">
        <v>113</v>
      </c>
      <c r="CA1259">
        <v>46215</v>
      </c>
      <c r="CI1259">
        <v>46193</v>
      </c>
      <c r="CJ1259">
        <v>46215</v>
      </c>
      <c r="CK1259">
        <v>46215</v>
      </c>
      <c r="CN1259" t="s">
        <v>113</v>
      </c>
      <c r="CO1259" t="s">
        <v>113</v>
      </c>
      <c r="CP1259" t="s">
        <v>113</v>
      </c>
      <c r="CQ1259" t="s">
        <v>113</v>
      </c>
      <c r="CR1259">
        <v>46160</v>
      </c>
      <c r="CS1259">
        <v>46150</v>
      </c>
      <c r="CT1259" t="s">
        <v>151</v>
      </c>
      <c r="CU1259" t="s">
        <v>113</v>
      </c>
      <c r="CV1259" t="s">
        <v>113</v>
      </c>
      <c r="CW1259" t="s">
        <v>113</v>
      </c>
      <c r="CX1259" t="s">
        <v>113</v>
      </c>
      <c r="CY1259" t="s">
        <v>1512</v>
      </c>
      <c r="CZ1259" t="s">
        <v>289</v>
      </c>
    </row>
    <row r="1260" spans="1:105" x14ac:dyDescent="0.3">
      <c r="A1260" t="s">
        <v>6807</v>
      </c>
      <c r="B1260" t="s">
        <v>6808</v>
      </c>
      <c r="C1260" t="s">
        <v>107</v>
      </c>
      <c r="D1260" t="s">
        <v>108</v>
      </c>
      <c r="F1260" t="s">
        <v>6809</v>
      </c>
      <c r="G1260" t="s">
        <v>247</v>
      </c>
      <c r="I1260" t="s">
        <v>6810</v>
      </c>
      <c r="J1260" t="s">
        <v>1600</v>
      </c>
      <c r="K1260" t="s">
        <v>161</v>
      </c>
      <c r="L1260" t="s">
        <v>6723</v>
      </c>
      <c r="M1260" t="s">
        <v>226</v>
      </c>
      <c r="Q1260" t="s">
        <v>140</v>
      </c>
      <c r="R1260">
        <v>46255</v>
      </c>
      <c r="S1260" t="s">
        <v>265</v>
      </c>
      <c r="T1260" t="s">
        <v>448</v>
      </c>
      <c r="U1260" t="s">
        <v>112</v>
      </c>
      <c r="V1260" t="s">
        <v>143</v>
      </c>
      <c r="AB1260" t="s">
        <v>1322</v>
      </c>
      <c r="AC1260" t="s">
        <v>146</v>
      </c>
      <c r="AD1260" t="s">
        <v>376</v>
      </c>
      <c r="AE1260">
        <v>46265</v>
      </c>
      <c r="AF1260">
        <v>46262</v>
      </c>
      <c r="AG1260">
        <v>46262</v>
      </c>
      <c r="AH1260">
        <v>46268</v>
      </c>
      <c r="AI1260">
        <v>46268</v>
      </c>
      <c r="AK1260">
        <v>46265</v>
      </c>
      <c r="AL1260">
        <v>46265</v>
      </c>
      <c r="AN1260">
        <v>46268</v>
      </c>
      <c r="AO1260">
        <v>46268</v>
      </c>
      <c r="AQ1260" t="s">
        <v>6811</v>
      </c>
      <c r="AT1260">
        <v>46261</v>
      </c>
      <c r="AU1260">
        <v>46261</v>
      </c>
      <c r="AV1260">
        <v>46261</v>
      </c>
      <c r="AW1260">
        <v>46262</v>
      </c>
      <c r="AX1260">
        <v>46266</v>
      </c>
      <c r="AZ1260">
        <v>46273</v>
      </c>
      <c r="BA1260">
        <v>46273</v>
      </c>
      <c r="BC1260">
        <v>46265</v>
      </c>
      <c r="BD1260">
        <v>46266</v>
      </c>
      <c r="BF1260" t="s">
        <v>2048</v>
      </c>
      <c r="BG1260">
        <v>46273</v>
      </c>
      <c r="BH1260">
        <v>46273</v>
      </c>
      <c r="BJ1260" t="s">
        <v>1322</v>
      </c>
      <c r="BK1260" t="s">
        <v>4684</v>
      </c>
      <c r="BL1260">
        <v>46276</v>
      </c>
      <c r="BM1260">
        <v>46276</v>
      </c>
      <c r="BO1260">
        <v>46278</v>
      </c>
      <c r="BP1260">
        <v>46278</v>
      </c>
      <c r="BR1260">
        <v>46286</v>
      </c>
      <c r="BS1260">
        <v>46286</v>
      </c>
      <c r="BU1260">
        <v>46283</v>
      </c>
      <c r="BV1260">
        <v>46283</v>
      </c>
      <c r="CN1260" t="s">
        <v>113</v>
      </c>
      <c r="CO1260" t="s">
        <v>113</v>
      </c>
      <c r="CP1260" t="s">
        <v>113</v>
      </c>
      <c r="CQ1260" t="s">
        <v>113</v>
      </c>
      <c r="CR1260">
        <v>46253</v>
      </c>
      <c r="CS1260">
        <v>46245</v>
      </c>
      <c r="CT1260" t="s">
        <v>151</v>
      </c>
      <c r="CU1260" t="s">
        <v>170</v>
      </c>
      <c r="CV1260" t="s">
        <v>144</v>
      </c>
      <c r="CW1260" t="s">
        <v>171</v>
      </c>
      <c r="CX1260" t="s">
        <v>113</v>
      </c>
      <c r="CY1260" t="s">
        <v>1635</v>
      </c>
      <c r="CZ1260" t="s">
        <v>289</v>
      </c>
    </row>
    <row r="1261" spans="1:105" x14ac:dyDescent="0.3">
      <c r="A1261" t="s">
        <v>6812</v>
      </c>
      <c r="B1261" t="s">
        <v>6813</v>
      </c>
      <c r="C1261" t="s">
        <v>107</v>
      </c>
      <c r="D1261" t="s">
        <v>108</v>
      </c>
      <c r="F1261" t="s">
        <v>6814</v>
      </c>
      <c r="G1261" t="s">
        <v>247</v>
      </c>
      <c r="H1261" t="s">
        <v>6771</v>
      </c>
      <c r="I1261" t="s">
        <v>6815</v>
      </c>
      <c r="J1261" t="s">
        <v>371</v>
      </c>
      <c r="K1261" t="s">
        <v>137</v>
      </c>
      <c r="L1261" t="s">
        <v>6816</v>
      </c>
      <c r="M1261" t="s">
        <v>285</v>
      </c>
      <c r="N1261">
        <v>1</v>
      </c>
      <c r="O1261" t="s">
        <v>1796</v>
      </c>
      <c r="P1261">
        <v>46213</v>
      </c>
      <c r="Q1261" t="s">
        <v>140</v>
      </c>
      <c r="R1261">
        <v>46213</v>
      </c>
      <c r="S1261" t="s">
        <v>2453</v>
      </c>
      <c r="T1261" t="s">
        <v>448</v>
      </c>
      <c r="U1261" t="s">
        <v>112</v>
      </c>
      <c r="V1261" t="s">
        <v>21</v>
      </c>
      <c r="W1261" t="s">
        <v>144</v>
      </c>
      <c r="X1261" t="s">
        <v>144</v>
      </c>
      <c r="Y1261" t="s">
        <v>144</v>
      </c>
      <c r="Z1261" t="s">
        <v>144</v>
      </c>
      <c r="AA1261" t="s">
        <v>144</v>
      </c>
      <c r="AB1261" t="s">
        <v>387</v>
      </c>
      <c r="AC1261" t="s">
        <v>220</v>
      </c>
      <c r="AD1261" t="s">
        <v>314</v>
      </c>
      <c r="AE1261">
        <v>46218</v>
      </c>
      <c r="AF1261">
        <v>46227</v>
      </c>
      <c r="AG1261">
        <v>46227</v>
      </c>
      <c r="AH1261">
        <v>46225</v>
      </c>
      <c r="AI1261">
        <v>46238</v>
      </c>
      <c r="AJ1261">
        <v>46238</v>
      </c>
      <c r="AK1261">
        <v>46218</v>
      </c>
      <c r="AL1261">
        <v>46227</v>
      </c>
      <c r="AM1261">
        <v>46227</v>
      </c>
      <c r="AN1261">
        <v>46225</v>
      </c>
      <c r="AO1261">
        <v>46238</v>
      </c>
      <c r="AP1261">
        <v>46238</v>
      </c>
      <c r="AQ1261" t="s">
        <v>256</v>
      </c>
      <c r="AR1261">
        <v>46248</v>
      </c>
      <c r="AS1261">
        <v>46248</v>
      </c>
      <c r="AT1261">
        <v>46220</v>
      </c>
      <c r="AU1261">
        <v>46230</v>
      </c>
      <c r="AV1261">
        <v>46230</v>
      </c>
      <c r="AW1261">
        <v>46220</v>
      </c>
      <c r="AX1261">
        <v>46230</v>
      </c>
      <c r="AY1261">
        <v>46230</v>
      </c>
      <c r="AZ1261">
        <v>46227</v>
      </c>
      <c r="BA1261">
        <v>46246</v>
      </c>
      <c r="BB1261">
        <v>46246</v>
      </c>
      <c r="BC1261">
        <v>46221</v>
      </c>
      <c r="BD1261">
        <v>46235</v>
      </c>
      <c r="BE1261">
        <v>46235</v>
      </c>
      <c r="BF1261" t="s">
        <v>2048</v>
      </c>
      <c r="BG1261">
        <v>46228</v>
      </c>
      <c r="BH1261">
        <v>46246</v>
      </c>
      <c r="BI1261">
        <v>46246</v>
      </c>
      <c r="BJ1261" t="s">
        <v>387</v>
      </c>
      <c r="BK1261" t="s">
        <v>2024</v>
      </c>
      <c r="BL1261">
        <v>46232</v>
      </c>
      <c r="BM1261">
        <v>46255</v>
      </c>
      <c r="BN1261">
        <v>46255</v>
      </c>
      <c r="BO1261">
        <v>46235</v>
      </c>
      <c r="BP1261">
        <v>46269</v>
      </c>
      <c r="BR1261">
        <v>46244</v>
      </c>
      <c r="BS1261">
        <v>46269</v>
      </c>
      <c r="BU1261">
        <v>46244</v>
      </c>
      <c r="BV1261">
        <v>46269</v>
      </c>
      <c r="BX1261" t="s">
        <v>316</v>
      </c>
      <c r="BY1261">
        <v>46244</v>
      </c>
      <c r="CI1261">
        <v>46253</v>
      </c>
      <c r="CJ1261">
        <v>46253</v>
      </c>
      <c r="CN1261" t="s">
        <v>113</v>
      </c>
      <c r="CO1261" t="s">
        <v>113</v>
      </c>
      <c r="CP1261" t="s">
        <v>113</v>
      </c>
      <c r="CQ1261" t="s">
        <v>6812</v>
      </c>
      <c r="CR1261">
        <v>46212</v>
      </c>
      <c r="CS1261">
        <v>46206</v>
      </c>
      <c r="CT1261" t="s">
        <v>151</v>
      </c>
      <c r="CU1261" t="s">
        <v>170</v>
      </c>
      <c r="CV1261" t="s">
        <v>144</v>
      </c>
      <c r="CW1261" t="s">
        <v>171</v>
      </c>
      <c r="CX1261" t="s">
        <v>1360</v>
      </c>
      <c r="CY1261" t="s">
        <v>389</v>
      </c>
      <c r="CZ1261" t="s">
        <v>289</v>
      </c>
      <c r="DA1261" t="s">
        <v>104</v>
      </c>
    </row>
    <row r="1262" spans="1:105" x14ac:dyDescent="0.3">
      <c r="A1262" t="s">
        <v>6817</v>
      </c>
      <c r="B1262" t="s">
        <v>6818</v>
      </c>
      <c r="C1262" t="s">
        <v>107</v>
      </c>
      <c r="D1262" t="s">
        <v>108</v>
      </c>
      <c r="F1262" t="s">
        <v>6819</v>
      </c>
      <c r="G1262" t="s">
        <v>247</v>
      </c>
      <c r="I1262" t="s">
        <v>6820</v>
      </c>
      <c r="J1262" t="s">
        <v>371</v>
      </c>
      <c r="K1262" t="s">
        <v>137</v>
      </c>
      <c r="L1262" t="s">
        <v>6821</v>
      </c>
      <c r="M1262" t="s">
        <v>285</v>
      </c>
      <c r="P1262">
        <v>46252</v>
      </c>
      <c r="Q1262" t="s">
        <v>140</v>
      </c>
      <c r="R1262">
        <v>46255</v>
      </c>
      <c r="S1262" t="s">
        <v>265</v>
      </c>
      <c r="T1262" t="s">
        <v>448</v>
      </c>
      <c r="U1262" t="s">
        <v>112</v>
      </c>
      <c r="V1262" t="s">
        <v>143</v>
      </c>
      <c r="AB1262" t="s">
        <v>313</v>
      </c>
      <c r="AC1262" t="s">
        <v>146</v>
      </c>
      <c r="AD1262" t="s">
        <v>314</v>
      </c>
      <c r="AE1262">
        <v>46265</v>
      </c>
      <c r="AF1262">
        <v>46263</v>
      </c>
      <c r="AG1262">
        <v>46263</v>
      </c>
      <c r="AH1262">
        <v>46268</v>
      </c>
      <c r="AI1262">
        <v>46268</v>
      </c>
      <c r="AK1262">
        <v>46265</v>
      </c>
      <c r="AL1262">
        <v>46265</v>
      </c>
      <c r="AN1262">
        <v>46268</v>
      </c>
      <c r="AO1262">
        <v>46268</v>
      </c>
      <c r="AQ1262" t="s">
        <v>377</v>
      </c>
      <c r="AR1262">
        <v>46290</v>
      </c>
      <c r="AW1262">
        <v>46273</v>
      </c>
      <c r="AX1262">
        <v>46267</v>
      </c>
      <c r="AZ1262">
        <v>46279</v>
      </c>
      <c r="BA1262">
        <v>46279</v>
      </c>
      <c r="BC1262">
        <v>46274</v>
      </c>
      <c r="BD1262">
        <v>46268</v>
      </c>
      <c r="BF1262" t="s">
        <v>149</v>
      </c>
      <c r="BG1262">
        <v>46281</v>
      </c>
      <c r="BH1262">
        <v>46279</v>
      </c>
      <c r="BJ1262" t="s">
        <v>313</v>
      </c>
      <c r="BK1262" t="s">
        <v>6822</v>
      </c>
      <c r="BL1262">
        <v>46286</v>
      </c>
      <c r="BM1262">
        <v>46283</v>
      </c>
      <c r="BO1262">
        <v>46291</v>
      </c>
      <c r="BP1262">
        <v>46288</v>
      </c>
      <c r="BR1262">
        <v>46295</v>
      </c>
      <c r="BS1262">
        <v>46295</v>
      </c>
      <c r="BU1262">
        <v>46293</v>
      </c>
      <c r="BV1262">
        <v>46290</v>
      </c>
      <c r="CN1262" t="s">
        <v>113</v>
      </c>
      <c r="CO1262" t="s">
        <v>113</v>
      </c>
      <c r="CP1262" t="s">
        <v>113</v>
      </c>
      <c r="CQ1262" t="s">
        <v>113</v>
      </c>
      <c r="CR1262">
        <v>46252</v>
      </c>
      <c r="CS1262">
        <v>46248</v>
      </c>
      <c r="CT1262" t="s">
        <v>151</v>
      </c>
      <c r="CU1262" t="s">
        <v>170</v>
      </c>
      <c r="CV1262" t="s">
        <v>144</v>
      </c>
      <c r="CW1262" t="s">
        <v>171</v>
      </c>
      <c r="CX1262" t="s">
        <v>113</v>
      </c>
      <c r="CY1262" t="s">
        <v>6823</v>
      </c>
      <c r="CZ1262" t="s">
        <v>6758</v>
      </c>
    </row>
    <row r="1263" spans="1:105" x14ac:dyDescent="0.3">
      <c r="A1263" t="s">
        <v>6824</v>
      </c>
      <c r="B1263" t="s">
        <v>6825</v>
      </c>
      <c r="C1263" t="s">
        <v>107</v>
      </c>
      <c r="D1263" t="s">
        <v>108</v>
      </c>
      <c r="F1263" t="s">
        <v>6826</v>
      </c>
      <c r="G1263" t="s">
        <v>247</v>
      </c>
      <c r="H1263" t="s">
        <v>6827</v>
      </c>
      <c r="I1263" t="s">
        <v>6828</v>
      </c>
      <c r="J1263" t="s">
        <v>371</v>
      </c>
      <c r="K1263" t="s">
        <v>137</v>
      </c>
      <c r="L1263" t="s">
        <v>576</v>
      </c>
      <c r="M1263" t="s">
        <v>540</v>
      </c>
      <c r="O1263" t="s">
        <v>6829</v>
      </c>
      <c r="P1263">
        <v>46213</v>
      </c>
      <c r="Q1263" t="s">
        <v>140</v>
      </c>
      <c r="R1263">
        <v>46216</v>
      </c>
      <c r="S1263" t="s">
        <v>346</v>
      </c>
      <c r="T1263" t="s">
        <v>448</v>
      </c>
      <c r="U1263" t="s">
        <v>112</v>
      </c>
      <c r="V1263" t="s">
        <v>21</v>
      </c>
      <c r="W1263" t="s">
        <v>144</v>
      </c>
      <c r="X1263" t="s">
        <v>312</v>
      </c>
      <c r="Y1263" t="s">
        <v>312</v>
      </c>
      <c r="Z1263" t="s">
        <v>144</v>
      </c>
      <c r="AA1263" t="s">
        <v>144</v>
      </c>
      <c r="AB1263" t="s">
        <v>375</v>
      </c>
      <c r="AC1263" t="s">
        <v>220</v>
      </c>
      <c r="AD1263" t="s">
        <v>314</v>
      </c>
      <c r="AE1263">
        <v>46225</v>
      </c>
      <c r="AF1263">
        <v>46230</v>
      </c>
      <c r="AG1263">
        <v>46230</v>
      </c>
      <c r="AH1263">
        <v>46226</v>
      </c>
      <c r="AI1263">
        <v>46231</v>
      </c>
      <c r="AJ1263">
        <v>46231</v>
      </c>
      <c r="AK1263">
        <v>46225</v>
      </c>
      <c r="AL1263">
        <v>46244</v>
      </c>
      <c r="AM1263">
        <v>46244</v>
      </c>
      <c r="AN1263">
        <v>46226</v>
      </c>
      <c r="AO1263">
        <v>46275</v>
      </c>
      <c r="AQ1263" t="s">
        <v>256</v>
      </c>
      <c r="AR1263">
        <v>46266</v>
      </c>
      <c r="AT1263">
        <v>46223</v>
      </c>
      <c r="AU1263">
        <v>46230</v>
      </c>
      <c r="AV1263">
        <v>46230</v>
      </c>
      <c r="AW1263">
        <v>46223</v>
      </c>
      <c r="AX1263">
        <v>46230</v>
      </c>
      <c r="AY1263">
        <v>46230</v>
      </c>
      <c r="AZ1263">
        <v>46230</v>
      </c>
      <c r="BA1263">
        <v>46234</v>
      </c>
      <c r="BB1263">
        <v>46234</v>
      </c>
      <c r="BC1263">
        <v>46225</v>
      </c>
      <c r="BD1263">
        <v>46267</v>
      </c>
      <c r="BF1263" t="s">
        <v>6830</v>
      </c>
      <c r="BG1263">
        <v>46237</v>
      </c>
      <c r="BH1263">
        <v>46273</v>
      </c>
      <c r="BJ1263" t="s">
        <v>378</v>
      </c>
      <c r="BK1263" t="s">
        <v>6831</v>
      </c>
      <c r="BL1263">
        <v>46240</v>
      </c>
      <c r="BM1263">
        <v>46275</v>
      </c>
      <c r="BO1263">
        <v>46246</v>
      </c>
      <c r="BP1263">
        <v>46277</v>
      </c>
      <c r="BR1263">
        <v>46247</v>
      </c>
      <c r="BS1263">
        <v>46284</v>
      </c>
      <c r="BU1263">
        <v>46247</v>
      </c>
      <c r="BV1263">
        <v>46283</v>
      </c>
      <c r="BX1263" t="s">
        <v>6832</v>
      </c>
      <c r="BY1263">
        <v>46240</v>
      </c>
      <c r="CI1263">
        <v>46252</v>
      </c>
      <c r="CJ1263">
        <v>46252</v>
      </c>
      <c r="CN1263" t="s">
        <v>113</v>
      </c>
      <c r="CO1263" t="s">
        <v>113</v>
      </c>
      <c r="CP1263" t="s">
        <v>113</v>
      </c>
      <c r="CQ1263" t="s">
        <v>6824</v>
      </c>
      <c r="CR1263">
        <v>46213</v>
      </c>
      <c r="CS1263">
        <v>46206</v>
      </c>
      <c r="CT1263" t="s">
        <v>151</v>
      </c>
      <c r="CU1263" t="s">
        <v>170</v>
      </c>
      <c r="CV1263" t="s">
        <v>144</v>
      </c>
      <c r="CW1263" t="s">
        <v>171</v>
      </c>
      <c r="CX1263" t="s">
        <v>1360</v>
      </c>
      <c r="CY1263" t="s">
        <v>381</v>
      </c>
      <c r="CZ1263" t="s">
        <v>289</v>
      </c>
      <c r="DA1263" t="s">
        <v>104</v>
      </c>
    </row>
    <row r="1264" spans="1:105" x14ac:dyDescent="0.3">
      <c r="A1264" t="s">
        <v>6833</v>
      </c>
      <c r="B1264" t="s">
        <v>6834</v>
      </c>
      <c r="C1264" t="s">
        <v>107</v>
      </c>
      <c r="D1264" t="s">
        <v>108</v>
      </c>
      <c r="F1264" t="s">
        <v>6835</v>
      </c>
      <c r="G1264" t="s">
        <v>247</v>
      </c>
      <c r="I1264" t="s">
        <v>6836</v>
      </c>
      <c r="J1264" t="s">
        <v>1600</v>
      </c>
      <c r="K1264" t="s">
        <v>161</v>
      </c>
      <c r="L1264" t="s">
        <v>6837</v>
      </c>
      <c r="M1264" t="s">
        <v>226</v>
      </c>
      <c r="N1264">
        <v>2</v>
      </c>
      <c r="O1264" t="s">
        <v>6640</v>
      </c>
      <c r="P1264">
        <v>46129</v>
      </c>
      <c r="Q1264" t="s">
        <v>140</v>
      </c>
      <c r="R1264">
        <v>46129</v>
      </c>
      <c r="S1264" t="s">
        <v>252</v>
      </c>
      <c r="T1264" t="s">
        <v>1422</v>
      </c>
      <c r="U1264" t="s">
        <v>112</v>
      </c>
      <c r="V1264" t="s">
        <v>143</v>
      </c>
      <c r="W1264" t="s">
        <v>144</v>
      </c>
      <c r="X1264" t="s">
        <v>312</v>
      </c>
      <c r="Y1264" t="s">
        <v>144</v>
      </c>
      <c r="Z1264" t="s">
        <v>144</v>
      </c>
      <c r="AA1264" t="s">
        <v>144</v>
      </c>
      <c r="AB1264" t="s">
        <v>1322</v>
      </c>
      <c r="AC1264" t="s">
        <v>146</v>
      </c>
      <c r="AD1264" t="s">
        <v>376</v>
      </c>
      <c r="AE1264">
        <v>46136</v>
      </c>
      <c r="AF1264">
        <v>46136</v>
      </c>
      <c r="AG1264">
        <v>46136</v>
      </c>
      <c r="AH1264">
        <v>46140</v>
      </c>
      <c r="AI1264">
        <v>46140</v>
      </c>
      <c r="AJ1264">
        <v>46140</v>
      </c>
      <c r="AK1264">
        <v>46148</v>
      </c>
      <c r="AL1264">
        <v>46148</v>
      </c>
      <c r="AM1264">
        <v>46148</v>
      </c>
      <c r="AN1264">
        <v>46152</v>
      </c>
      <c r="AO1264">
        <v>46153</v>
      </c>
      <c r="AP1264">
        <v>46153</v>
      </c>
      <c r="AQ1264" t="s">
        <v>286</v>
      </c>
      <c r="AR1264" t="s">
        <v>113</v>
      </c>
      <c r="AS1264" t="s">
        <v>113</v>
      </c>
      <c r="AT1264">
        <v>46140</v>
      </c>
      <c r="AU1264">
        <v>46140</v>
      </c>
      <c r="AV1264">
        <v>46140</v>
      </c>
      <c r="AW1264">
        <v>46140</v>
      </c>
      <c r="AX1264">
        <v>46140</v>
      </c>
      <c r="AY1264">
        <v>46140</v>
      </c>
      <c r="AZ1264">
        <v>46146</v>
      </c>
      <c r="BA1264">
        <v>46142</v>
      </c>
      <c r="BB1264">
        <v>46142</v>
      </c>
      <c r="BC1264">
        <v>46146</v>
      </c>
      <c r="BD1264">
        <v>46146</v>
      </c>
      <c r="BE1264">
        <v>46146</v>
      </c>
      <c r="BF1264" t="s">
        <v>196</v>
      </c>
      <c r="BG1264">
        <v>46150</v>
      </c>
      <c r="BH1264">
        <v>46151</v>
      </c>
      <c r="BI1264">
        <v>46151</v>
      </c>
      <c r="BJ1264" t="s">
        <v>1391</v>
      </c>
      <c r="BL1264">
        <v>46153</v>
      </c>
      <c r="BM1264">
        <v>46154</v>
      </c>
      <c r="BN1264">
        <v>46154</v>
      </c>
      <c r="BO1264">
        <v>46156</v>
      </c>
      <c r="BP1264">
        <v>46157</v>
      </c>
      <c r="BQ1264">
        <v>46157</v>
      </c>
      <c r="BR1264">
        <v>46163</v>
      </c>
      <c r="BS1264">
        <v>46171</v>
      </c>
      <c r="BT1264">
        <v>46171</v>
      </c>
      <c r="BU1264">
        <v>46160</v>
      </c>
      <c r="BV1264">
        <v>46162</v>
      </c>
      <c r="BW1264">
        <v>46162</v>
      </c>
      <c r="BX1264" t="s">
        <v>6641</v>
      </c>
      <c r="BY1264" t="s">
        <v>113</v>
      </c>
      <c r="BZ1264" t="s">
        <v>113</v>
      </c>
      <c r="CI1264">
        <v>46171</v>
      </c>
      <c r="CJ1264">
        <v>46171</v>
      </c>
      <c r="CK1264" t="s">
        <v>113</v>
      </c>
      <c r="CN1264" t="s">
        <v>113</v>
      </c>
      <c r="CO1264" t="s">
        <v>113</v>
      </c>
      <c r="CP1264" t="s">
        <v>113</v>
      </c>
      <c r="CQ1264" t="s">
        <v>113</v>
      </c>
      <c r="CR1264" t="s">
        <v>119</v>
      </c>
      <c r="CS1264">
        <v>46129</v>
      </c>
      <c r="CT1264" t="s">
        <v>151</v>
      </c>
      <c r="CU1264" t="s">
        <v>113</v>
      </c>
      <c r="CV1264" t="s">
        <v>113</v>
      </c>
      <c r="CW1264" t="s">
        <v>113</v>
      </c>
      <c r="CX1264" t="s">
        <v>113</v>
      </c>
      <c r="CY1264" t="s">
        <v>1512</v>
      </c>
      <c r="CZ1264" t="s">
        <v>289</v>
      </c>
    </row>
    <row r="1265" spans="1:105" x14ac:dyDescent="0.3">
      <c r="A1265" t="s">
        <v>6838</v>
      </c>
      <c r="B1265" t="s">
        <v>6839</v>
      </c>
      <c r="C1265" t="s">
        <v>107</v>
      </c>
      <c r="D1265" t="s">
        <v>108</v>
      </c>
      <c r="F1265" t="s">
        <v>6840</v>
      </c>
      <c r="G1265" t="s">
        <v>247</v>
      </c>
      <c r="H1265" t="s">
        <v>1473</v>
      </c>
      <c r="I1265" t="s">
        <v>6841</v>
      </c>
      <c r="J1265" t="s">
        <v>308</v>
      </c>
      <c r="K1265" t="s">
        <v>137</v>
      </c>
      <c r="L1265" t="s">
        <v>6842</v>
      </c>
      <c r="M1265" t="s">
        <v>540</v>
      </c>
      <c r="N1265">
        <v>3</v>
      </c>
      <c r="O1265" t="s">
        <v>373</v>
      </c>
      <c r="P1265">
        <v>46168</v>
      </c>
      <c r="Q1265" t="s">
        <v>140</v>
      </c>
      <c r="R1265">
        <v>46169</v>
      </c>
      <c r="S1265" t="s">
        <v>252</v>
      </c>
      <c r="T1265" t="s">
        <v>253</v>
      </c>
      <c r="U1265" t="s">
        <v>112</v>
      </c>
      <c r="V1265" t="s">
        <v>143</v>
      </c>
      <c r="W1265" t="s">
        <v>144</v>
      </c>
      <c r="X1265" t="s">
        <v>144</v>
      </c>
      <c r="Y1265" t="s">
        <v>144</v>
      </c>
      <c r="Z1265" t="s">
        <v>144</v>
      </c>
      <c r="AA1265" t="s">
        <v>144</v>
      </c>
      <c r="AB1265" t="s">
        <v>375</v>
      </c>
      <c r="AC1265" t="s">
        <v>220</v>
      </c>
      <c r="AD1265" t="s">
        <v>314</v>
      </c>
      <c r="AE1265">
        <v>46178</v>
      </c>
      <c r="AF1265">
        <v>46178</v>
      </c>
      <c r="AG1265">
        <v>46178</v>
      </c>
      <c r="AH1265">
        <v>46179</v>
      </c>
      <c r="AI1265">
        <v>46179</v>
      </c>
      <c r="AJ1265">
        <v>46179</v>
      </c>
      <c r="AK1265">
        <v>46178</v>
      </c>
      <c r="AL1265">
        <v>46178</v>
      </c>
      <c r="AM1265">
        <v>46178</v>
      </c>
      <c r="AN1265">
        <v>46179</v>
      </c>
      <c r="AO1265">
        <v>46179</v>
      </c>
      <c r="AP1265">
        <v>46179</v>
      </c>
      <c r="AQ1265" t="s">
        <v>377</v>
      </c>
      <c r="AR1265">
        <v>46203</v>
      </c>
      <c r="AS1265">
        <v>46203</v>
      </c>
      <c r="AT1265">
        <v>46174</v>
      </c>
      <c r="AU1265">
        <v>46174</v>
      </c>
      <c r="AV1265">
        <v>46174</v>
      </c>
      <c r="AW1265">
        <v>46174</v>
      </c>
      <c r="AX1265">
        <v>46174</v>
      </c>
      <c r="AY1265">
        <v>46174</v>
      </c>
      <c r="AZ1265">
        <v>46181</v>
      </c>
      <c r="BA1265">
        <v>46277</v>
      </c>
      <c r="BC1265">
        <v>46175</v>
      </c>
      <c r="BD1265">
        <v>46175</v>
      </c>
      <c r="BE1265">
        <v>46175</v>
      </c>
      <c r="BF1265" t="s">
        <v>149</v>
      </c>
      <c r="BG1265">
        <v>46184</v>
      </c>
      <c r="BH1265">
        <v>46182</v>
      </c>
      <c r="BI1265">
        <v>46182</v>
      </c>
      <c r="BJ1265" t="s">
        <v>378</v>
      </c>
      <c r="BK1265" t="s">
        <v>2024</v>
      </c>
      <c r="BL1265">
        <v>46189</v>
      </c>
      <c r="BM1265">
        <v>46186</v>
      </c>
      <c r="BN1265">
        <v>46186</v>
      </c>
      <c r="BO1265">
        <v>46192</v>
      </c>
      <c r="BP1265">
        <v>46190</v>
      </c>
      <c r="BQ1265">
        <v>46190</v>
      </c>
      <c r="BR1265">
        <v>46199</v>
      </c>
      <c r="BS1265">
        <v>46241</v>
      </c>
      <c r="BT1265">
        <v>46241</v>
      </c>
      <c r="BU1265">
        <v>46198</v>
      </c>
      <c r="BV1265">
        <v>46197</v>
      </c>
      <c r="BW1265">
        <v>46197</v>
      </c>
      <c r="BX1265" t="s">
        <v>316</v>
      </c>
      <c r="BY1265">
        <v>46183</v>
      </c>
      <c r="BZ1265">
        <v>46183</v>
      </c>
      <c r="CA1265">
        <v>46232</v>
      </c>
      <c r="CI1265">
        <v>46203</v>
      </c>
      <c r="CJ1265">
        <v>46232</v>
      </c>
      <c r="CK1265">
        <v>46232</v>
      </c>
      <c r="CN1265" t="s">
        <v>113</v>
      </c>
      <c r="CO1265" t="s">
        <v>113</v>
      </c>
      <c r="CP1265" t="s">
        <v>113</v>
      </c>
      <c r="CQ1265" t="s">
        <v>6838</v>
      </c>
      <c r="CR1265">
        <v>46213</v>
      </c>
      <c r="CS1265">
        <v>46168</v>
      </c>
      <c r="CT1265" t="s">
        <v>151</v>
      </c>
      <c r="CU1265" t="s">
        <v>113</v>
      </c>
      <c r="CV1265" t="s">
        <v>113</v>
      </c>
      <c r="CW1265" t="s">
        <v>113</v>
      </c>
      <c r="CX1265" t="s">
        <v>113</v>
      </c>
      <c r="CY1265" t="s">
        <v>381</v>
      </c>
      <c r="CZ1265" t="s">
        <v>289</v>
      </c>
      <c r="DA1265" t="s">
        <v>104</v>
      </c>
    </row>
    <row r="1266" spans="1:105" x14ac:dyDescent="0.3">
      <c r="A1266" t="s">
        <v>6843</v>
      </c>
      <c r="B1266" t="s">
        <v>6844</v>
      </c>
      <c r="C1266" t="s">
        <v>107</v>
      </c>
      <c r="D1266" t="s">
        <v>108</v>
      </c>
      <c r="F1266" t="s">
        <v>6845</v>
      </c>
      <c r="G1266" t="s">
        <v>1053</v>
      </c>
      <c r="I1266" t="s">
        <v>6846</v>
      </c>
      <c r="J1266" t="s">
        <v>112</v>
      </c>
      <c r="K1266" t="s">
        <v>113</v>
      </c>
      <c r="L1266" t="s">
        <v>6847</v>
      </c>
      <c r="M1266" t="s">
        <v>285</v>
      </c>
      <c r="P1266" t="s">
        <v>113</v>
      </c>
      <c r="Q1266" t="s">
        <v>116</v>
      </c>
      <c r="S1266" t="s">
        <v>117</v>
      </c>
      <c r="T1266" t="s">
        <v>113</v>
      </c>
      <c r="AD1266" t="s">
        <v>113</v>
      </c>
      <c r="AG1266" t="s">
        <v>119</v>
      </c>
      <c r="AI1266" t="s">
        <v>119</v>
      </c>
      <c r="AJ1266" t="s">
        <v>119</v>
      </c>
      <c r="BK1266">
        <v>40</v>
      </c>
      <c r="CN1266" t="s">
        <v>113</v>
      </c>
      <c r="CO1266" t="s">
        <v>113</v>
      </c>
      <c r="CP1266" t="s">
        <v>113</v>
      </c>
      <c r="CQ1266" t="s">
        <v>113</v>
      </c>
      <c r="CR1266" t="s">
        <v>113</v>
      </c>
      <c r="CS1266" t="s">
        <v>113</v>
      </c>
      <c r="CT1266" t="s">
        <v>113</v>
      </c>
      <c r="CU1266" t="s">
        <v>113</v>
      </c>
      <c r="CV1266" t="s">
        <v>113</v>
      </c>
      <c r="CW1266" t="s">
        <v>113</v>
      </c>
      <c r="CX1266" t="s">
        <v>113</v>
      </c>
      <c r="CY1266" t="s">
        <v>119</v>
      </c>
      <c r="CZ1266" t="s">
        <v>258</v>
      </c>
    </row>
    <row r="1267" spans="1:105" x14ac:dyDescent="0.3">
      <c r="A1267" t="s">
        <v>6848</v>
      </c>
      <c r="B1267" t="s">
        <v>6849</v>
      </c>
      <c r="C1267" t="s">
        <v>107</v>
      </c>
      <c r="D1267" t="s">
        <v>108</v>
      </c>
      <c r="F1267" t="s">
        <v>6850</v>
      </c>
      <c r="G1267" t="s">
        <v>247</v>
      </c>
      <c r="I1267" t="s">
        <v>6851</v>
      </c>
      <c r="J1267" t="s">
        <v>112</v>
      </c>
      <c r="K1267" t="s">
        <v>113</v>
      </c>
      <c r="L1267" t="s">
        <v>6852</v>
      </c>
      <c r="M1267" t="s">
        <v>285</v>
      </c>
      <c r="P1267" t="s">
        <v>113</v>
      </c>
      <c r="Q1267" t="s">
        <v>116</v>
      </c>
      <c r="S1267" t="s">
        <v>117</v>
      </c>
      <c r="T1267" t="s">
        <v>113</v>
      </c>
      <c r="AD1267" t="s">
        <v>113</v>
      </c>
      <c r="AG1267" t="s">
        <v>119</v>
      </c>
      <c r="AI1267" t="s">
        <v>119</v>
      </c>
      <c r="AJ1267" t="s">
        <v>119</v>
      </c>
      <c r="BK1267">
        <v>80</v>
      </c>
      <c r="CN1267" t="s">
        <v>113</v>
      </c>
      <c r="CO1267" t="s">
        <v>113</v>
      </c>
      <c r="CP1267" t="s">
        <v>113</v>
      </c>
      <c r="CQ1267" t="s">
        <v>113</v>
      </c>
      <c r="CR1267" t="s">
        <v>113</v>
      </c>
      <c r="CS1267" t="s">
        <v>113</v>
      </c>
      <c r="CT1267" t="s">
        <v>113</v>
      </c>
      <c r="CU1267" t="s">
        <v>113</v>
      </c>
      <c r="CV1267" t="s">
        <v>113</v>
      </c>
      <c r="CW1267" t="s">
        <v>113</v>
      </c>
      <c r="CX1267" t="s">
        <v>113</v>
      </c>
      <c r="CY1267" t="s">
        <v>119</v>
      </c>
      <c r="CZ1267" t="s">
        <v>258</v>
      </c>
    </row>
    <row r="1268" spans="1:105" x14ac:dyDescent="0.3">
      <c r="A1268" t="s">
        <v>6853</v>
      </c>
      <c r="B1268" t="s">
        <v>6854</v>
      </c>
      <c r="C1268" t="s">
        <v>107</v>
      </c>
      <c r="D1268" t="s">
        <v>108</v>
      </c>
      <c r="F1268" t="s">
        <v>6855</v>
      </c>
      <c r="G1268" t="s">
        <v>247</v>
      </c>
      <c r="I1268" t="s">
        <v>6856</v>
      </c>
      <c r="J1268" t="s">
        <v>308</v>
      </c>
      <c r="K1268" t="s">
        <v>137</v>
      </c>
      <c r="L1268" t="s">
        <v>6857</v>
      </c>
      <c r="M1268" t="s">
        <v>406</v>
      </c>
      <c r="O1268" t="s">
        <v>6858</v>
      </c>
      <c r="P1268">
        <v>46216</v>
      </c>
      <c r="Q1268" t="s">
        <v>140</v>
      </c>
      <c r="R1268">
        <v>46216</v>
      </c>
      <c r="S1268" t="s">
        <v>252</v>
      </c>
      <c r="T1268" t="s">
        <v>253</v>
      </c>
      <c r="U1268" t="s">
        <v>112</v>
      </c>
      <c r="V1268" t="s">
        <v>143</v>
      </c>
      <c r="W1268" t="s">
        <v>144</v>
      </c>
      <c r="X1268" t="s">
        <v>144</v>
      </c>
      <c r="Y1268" t="s">
        <v>144</v>
      </c>
      <c r="Z1268" t="s">
        <v>144</v>
      </c>
      <c r="AA1268" t="s">
        <v>144</v>
      </c>
      <c r="AB1268" t="s">
        <v>375</v>
      </c>
      <c r="AC1268" t="s">
        <v>220</v>
      </c>
      <c r="AD1268" t="s">
        <v>314</v>
      </c>
      <c r="AE1268">
        <v>46224</v>
      </c>
      <c r="AF1268">
        <v>46230</v>
      </c>
      <c r="AG1268">
        <v>46230</v>
      </c>
      <c r="AH1268">
        <v>46226</v>
      </c>
      <c r="AI1268">
        <v>46242</v>
      </c>
      <c r="AJ1268">
        <v>46242</v>
      </c>
      <c r="AK1268">
        <v>46224</v>
      </c>
      <c r="AL1268">
        <v>46239</v>
      </c>
      <c r="AM1268">
        <v>46239</v>
      </c>
      <c r="AN1268">
        <v>46226</v>
      </c>
      <c r="AO1268">
        <v>46242</v>
      </c>
      <c r="AP1268">
        <v>46242</v>
      </c>
      <c r="AQ1268" t="s">
        <v>256</v>
      </c>
      <c r="AR1268">
        <v>46258</v>
      </c>
      <c r="AS1268">
        <v>46258</v>
      </c>
      <c r="AT1268">
        <v>46226</v>
      </c>
      <c r="AU1268">
        <v>46239</v>
      </c>
      <c r="AV1268">
        <v>46239</v>
      </c>
      <c r="AW1268">
        <v>46226</v>
      </c>
      <c r="AX1268">
        <v>46239</v>
      </c>
      <c r="AY1268">
        <v>46239</v>
      </c>
      <c r="AZ1268">
        <v>46230</v>
      </c>
      <c r="BA1268">
        <v>46244</v>
      </c>
      <c r="BB1268">
        <v>46244</v>
      </c>
      <c r="BC1268">
        <v>46227</v>
      </c>
      <c r="BD1268">
        <v>46240</v>
      </c>
      <c r="BE1268">
        <v>46240</v>
      </c>
      <c r="BF1268" t="s">
        <v>395</v>
      </c>
      <c r="BG1268">
        <v>46237</v>
      </c>
      <c r="BH1268">
        <v>46246</v>
      </c>
      <c r="BI1268">
        <v>46246</v>
      </c>
      <c r="BJ1268" t="s">
        <v>378</v>
      </c>
      <c r="BK1268" t="s">
        <v>1339</v>
      </c>
      <c r="BL1268">
        <v>46240</v>
      </c>
      <c r="BM1268">
        <v>46253</v>
      </c>
      <c r="BN1268">
        <v>46253</v>
      </c>
      <c r="BO1268">
        <v>46246</v>
      </c>
      <c r="BP1268">
        <v>46260</v>
      </c>
      <c r="BQ1268">
        <v>46260</v>
      </c>
      <c r="BR1268">
        <v>46251</v>
      </c>
      <c r="BS1268">
        <v>46265</v>
      </c>
      <c r="BT1268">
        <v>46265</v>
      </c>
      <c r="BU1268">
        <v>46251</v>
      </c>
      <c r="BV1268">
        <v>46260</v>
      </c>
      <c r="BW1268">
        <v>46260</v>
      </c>
      <c r="BX1268" t="s">
        <v>6859</v>
      </c>
      <c r="CA1268">
        <v>46234</v>
      </c>
      <c r="CI1268">
        <v>46234</v>
      </c>
      <c r="CJ1268">
        <v>46234</v>
      </c>
      <c r="CK1268">
        <v>46234</v>
      </c>
      <c r="CN1268" t="s">
        <v>113</v>
      </c>
      <c r="CO1268" t="s">
        <v>113</v>
      </c>
      <c r="CP1268" t="s">
        <v>113</v>
      </c>
      <c r="CQ1268" t="s">
        <v>6853</v>
      </c>
      <c r="CR1268">
        <v>46218</v>
      </c>
      <c r="CS1268">
        <v>46213</v>
      </c>
      <c r="CT1268" t="s">
        <v>151</v>
      </c>
      <c r="CU1268" t="s">
        <v>170</v>
      </c>
      <c r="CV1268" t="s">
        <v>144</v>
      </c>
      <c r="CW1268" t="s">
        <v>171</v>
      </c>
      <c r="CX1268" t="s">
        <v>113</v>
      </c>
      <c r="CY1268" t="s">
        <v>381</v>
      </c>
      <c r="CZ1268" t="s">
        <v>289</v>
      </c>
      <c r="DA1268" t="s">
        <v>104</v>
      </c>
    </row>
    <row r="1269" spans="1:105" x14ac:dyDescent="0.3">
      <c r="A1269" t="s">
        <v>6860</v>
      </c>
      <c r="B1269" t="s">
        <v>6861</v>
      </c>
      <c r="C1269" t="s">
        <v>107</v>
      </c>
      <c r="D1269" t="s">
        <v>108</v>
      </c>
      <c r="F1269" t="s">
        <v>6862</v>
      </c>
      <c r="G1269" t="s">
        <v>247</v>
      </c>
      <c r="I1269" t="s">
        <v>6863</v>
      </c>
      <c r="J1269" t="s">
        <v>112</v>
      </c>
      <c r="K1269" t="s">
        <v>113</v>
      </c>
      <c r="L1269" t="s">
        <v>6864</v>
      </c>
      <c r="M1269" t="s">
        <v>285</v>
      </c>
      <c r="P1269" t="s">
        <v>113</v>
      </c>
      <c r="Q1269" t="s">
        <v>116</v>
      </c>
      <c r="S1269" t="s">
        <v>117</v>
      </c>
      <c r="T1269" t="s">
        <v>113</v>
      </c>
      <c r="AD1269" t="s">
        <v>113</v>
      </c>
      <c r="AG1269" t="s">
        <v>119</v>
      </c>
      <c r="AI1269" t="s">
        <v>119</v>
      </c>
      <c r="AJ1269" t="s">
        <v>119</v>
      </c>
      <c r="BK1269" t="s">
        <v>4410</v>
      </c>
      <c r="CN1269" t="s">
        <v>113</v>
      </c>
      <c r="CO1269" t="s">
        <v>113</v>
      </c>
      <c r="CP1269" t="s">
        <v>113</v>
      </c>
      <c r="CQ1269" t="s">
        <v>113</v>
      </c>
      <c r="CR1269" t="s">
        <v>113</v>
      </c>
      <c r="CS1269" t="s">
        <v>113</v>
      </c>
      <c r="CT1269" t="s">
        <v>113</v>
      </c>
      <c r="CU1269" t="s">
        <v>113</v>
      </c>
      <c r="CV1269" t="s">
        <v>113</v>
      </c>
      <c r="CW1269" t="s">
        <v>113</v>
      </c>
      <c r="CX1269" t="s">
        <v>113</v>
      </c>
      <c r="CY1269" t="s">
        <v>119</v>
      </c>
      <c r="CZ1269" t="s">
        <v>258</v>
      </c>
    </row>
    <row r="1270" spans="1:105" x14ac:dyDescent="0.3">
      <c r="A1270" t="s">
        <v>6865</v>
      </c>
      <c r="B1270" t="s">
        <v>6866</v>
      </c>
      <c r="C1270" t="s">
        <v>107</v>
      </c>
      <c r="D1270" t="s">
        <v>108</v>
      </c>
      <c r="F1270" t="s">
        <v>6867</v>
      </c>
      <c r="G1270" t="s">
        <v>247</v>
      </c>
      <c r="I1270" t="s">
        <v>6868</v>
      </c>
      <c r="J1270" t="s">
        <v>1066</v>
      </c>
      <c r="K1270" t="s">
        <v>113</v>
      </c>
      <c r="L1270" t="s">
        <v>6869</v>
      </c>
      <c r="M1270" t="s">
        <v>285</v>
      </c>
      <c r="P1270" t="s">
        <v>113</v>
      </c>
      <c r="Q1270" t="s">
        <v>116</v>
      </c>
      <c r="S1270" t="s">
        <v>117</v>
      </c>
      <c r="T1270" t="s">
        <v>113</v>
      </c>
      <c r="AD1270" t="s">
        <v>113</v>
      </c>
      <c r="AG1270" t="s">
        <v>119</v>
      </c>
      <c r="AI1270" t="s">
        <v>119</v>
      </c>
      <c r="AJ1270" t="s">
        <v>119</v>
      </c>
      <c r="BK1270">
        <v>40</v>
      </c>
      <c r="CN1270" t="s">
        <v>113</v>
      </c>
      <c r="CO1270" t="s">
        <v>113</v>
      </c>
      <c r="CP1270" t="s">
        <v>113</v>
      </c>
      <c r="CQ1270" t="s">
        <v>113</v>
      </c>
      <c r="CR1270" t="s">
        <v>113</v>
      </c>
      <c r="CS1270" t="s">
        <v>113</v>
      </c>
      <c r="CT1270" t="s">
        <v>113</v>
      </c>
      <c r="CU1270" t="s">
        <v>113</v>
      </c>
      <c r="CV1270" t="s">
        <v>113</v>
      </c>
      <c r="CW1270" t="s">
        <v>113</v>
      </c>
      <c r="CX1270" t="s">
        <v>113</v>
      </c>
      <c r="CY1270" t="s">
        <v>119</v>
      </c>
      <c r="CZ1270" t="s">
        <v>258</v>
      </c>
    </row>
    <row r="1271" spans="1:105" x14ac:dyDescent="0.3">
      <c r="A1271" t="s">
        <v>6870</v>
      </c>
      <c r="B1271" t="s">
        <v>6871</v>
      </c>
      <c r="D1271" t="s">
        <v>108</v>
      </c>
      <c r="F1271" t="s">
        <v>6872</v>
      </c>
      <c r="G1271" t="s">
        <v>247</v>
      </c>
      <c r="I1271" t="s">
        <v>6873</v>
      </c>
      <c r="J1271" t="s">
        <v>112</v>
      </c>
      <c r="K1271" t="s">
        <v>113</v>
      </c>
      <c r="M1271" t="s">
        <v>285</v>
      </c>
      <c r="P1271" t="s">
        <v>113</v>
      </c>
      <c r="Q1271" t="s">
        <v>116</v>
      </c>
      <c r="S1271" t="s">
        <v>117</v>
      </c>
      <c r="T1271" t="s">
        <v>113</v>
      </c>
      <c r="AD1271" t="s">
        <v>113</v>
      </c>
      <c r="AG1271" t="s">
        <v>119</v>
      </c>
      <c r="AI1271" t="s">
        <v>119</v>
      </c>
      <c r="AJ1271" t="s">
        <v>119</v>
      </c>
      <c r="CN1271" t="s">
        <v>113</v>
      </c>
      <c r="CO1271" t="s">
        <v>113</v>
      </c>
      <c r="CP1271" t="s">
        <v>113</v>
      </c>
      <c r="CQ1271" t="s">
        <v>113</v>
      </c>
      <c r="CR1271" t="s">
        <v>113</v>
      </c>
      <c r="CS1271" t="s">
        <v>113</v>
      </c>
      <c r="CT1271" t="s">
        <v>113</v>
      </c>
      <c r="CU1271" t="s">
        <v>113</v>
      </c>
      <c r="CV1271" t="s">
        <v>113</v>
      </c>
      <c r="CW1271" t="s">
        <v>113</v>
      </c>
      <c r="CX1271" t="s">
        <v>113</v>
      </c>
      <c r="CY1271" t="s">
        <v>119</v>
      </c>
      <c r="CZ1271" t="s">
        <v>258</v>
      </c>
    </row>
    <row r="1272" spans="1:105" x14ac:dyDescent="0.3">
      <c r="A1272" t="s">
        <v>6874</v>
      </c>
      <c r="B1272" t="s">
        <v>6875</v>
      </c>
      <c r="D1272" t="s">
        <v>108</v>
      </c>
      <c r="F1272" t="s">
        <v>6876</v>
      </c>
      <c r="G1272" t="s">
        <v>247</v>
      </c>
      <c r="I1272" t="s">
        <v>6877</v>
      </c>
      <c r="J1272" t="s">
        <v>112</v>
      </c>
      <c r="K1272" t="s">
        <v>113</v>
      </c>
      <c r="M1272" t="s">
        <v>285</v>
      </c>
      <c r="P1272" t="s">
        <v>113</v>
      </c>
      <c r="Q1272" t="s">
        <v>116</v>
      </c>
      <c r="S1272" t="s">
        <v>117</v>
      </c>
      <c r="T1272" t="s">
        <v>113</v>
      </c>
      <c r="AD1272" t="s">
        <v>113</v>
      </c>
      <c r="AG1272" t="s">
        <v>119</v>
      </c>
      <c r="AI1272" t="s">
        <v>119</v>
      </c>
      <c r="AJ1272" t="s">
        <v>119</v>
      </c>
      <c r="CN1272" t="s">
        <v>113</v>
      </c>
      <c r="CO1272" t="s">
        <v>113</v>
      </c>
      <c r="CP1272" t="s">
        <v>113</v>
      </c>
      <c r="CQ1272" t="s">
        <v>113</v>
      </c>
      <c r="CR1272" t="s">
        <v>113</v>
      </c>
      <c r="CS1272" t="s">
        <v>113</v>
      </c>
      <c r="CT1272" t="s">
        <v>113</v>
      </c>
      <c r="CU1272" t="s">
        <v>113</v>
      </c>
      <c r="CV1272" t="s">
        <v>113</v>
      </c>
      <c r="CW1272" t="s">
        <v>113</v>
      </c>
      <c r="CX1272" t="s">
        <v>113</v>
      </c>
      <c r="CY1272" t="s">
        <v>119</v>
      </c>
      <c r="CZ1272" t="s">
        <v>258</v>
      </c>
    </row>
    <row r="1273" spans="1:105" x14ac:dyDescent="0.3">
      <c r="A1273" t="s">
        <v>6878</v>
      </c>
      <c r="B1273" t="s">
        <v>6879</v>
      </c>
      <c r="D1273" t="s">
        <v>108</v>
      </c>
      <c r="F1273" t="s">
        <v>6880</v>
      </c>
      <c r="G1273" t="s">
        <v>247</v>
      </c>
      <c r="I1273" t="s">
        <v>5826</v>
      </c>
      <c r="J1273" t="s">
        <v>112</v>
      </c>
      <c r="K1273" t="s">
        <v>113</v>
      </c>
      <c r="L1273" t="s">
        <v>6881</v>
      </c>
      <c r="M1273" t="s">
        <v>285</v>
      </c>
      <c r="P1273" t="s">
        <v>113</v>
      </c>
      <c r="Q1273" t="s">
        <v>116</v>
      </c>
      <c r="S1273" t="s">
        <v>117</v>
      </c>
      <c r="T1273" t="s">
        <v>113</v>
      </c>
      <c r="AD1273" t="s">
        <v>113</v>
      </c>
      <c r="AG1273" t="s">
        <v>119</v>
      </c>
      <c r="AI1273" t="s">
        <v>119</v>
      </c>
      <c r="AJ1273" t="s">
        <v>119</v>
      </c>
      <c r="BK1273">
        <v>40</v>
      </c>
      <c r="CN1273" t="s">
        <v>113</v>
      </c>
      <c r="CO1273" t="s">
        <v>113</v>
      </c>
      <c r="CP1273" t="s">
        <v>113</v>
      </c>
      <c r="CQ1273" t="s">
        <v>113</v>
      </c>
      <c r="CR1273" t="s">
        <v>113</v>
      </c>
      <c r="CS1273" t="s">
        <v>113</v>
      </c>
      <c r="CT1273" t="s">
        <v>113</v>
      </c>
      <c r="CU1273" t="s">
        <v>113</v>
      </c>
      <c r="CV1273" t="s">
        <v>113</v>
      </c>
      <c r="CW1273" t="s">
        <v>113</v>
      </c>
      <c r="CX1273" t="s">
        <v>113</v>
      </c>
      <c r="CY1273" t="s">
        <v>119</v>
      </c>
      <c r="CZ1273" t="s">
        <v>258</v>
      </c>
    </row>
    <row r="1274" spans="1:105" x14ac:dyDescent="0.3">
      <c r="A1274" t="s">
        <v>6882</v>
      </c>
      <c r="B1274" t="s">
        <v>6883</v>
      </c>
      <c r="C1274" t="s">
        <v>124</v>
      </c>
      <c r="D1274" t="s">
        <v>108</v>
      </c>
      <c r="F1274" t="s">
        <v>6884</v>
      </c>
      <c r="G1274" t="s">
        <v>247</v>
      </c>
      <c r="I1274" t="s">
        <v>6885</v>
      </c>
      <c r="J1274" t="s">
        <v>6185</v>
      </c>
      <c r="K1274" t="s">
        <v>113</v>
      </c>
      <c r="L1274" t="s">
        <v>6886</v>
      </c>
      <c r="M1274" t="s">
        <v>285</v>
      </c>
      <c r="P1274" t="s">
        <v>113</v>
      </c>
      <c r="Q1274" t="s">
        <v>116</v>
      </c>
      <c r="S1274" t="s">
        <v>117</v>
      </c>
      <c r="T1274" t="s">
        <v>113</v>
      </c>
      <c r="AD1274" t="s">
        <v>113</v>
      </c>
      <c r="AG1274" t="s">
        <v>119</v>
      </c>
      <c r="AI1274" t="s">
        <v>119</v>
      </c>
      <c r="AJ1274" t="s">
        <v>119</v>
      </c>
      <c r="BK1274">
        <v>80</v>
      </c>
      <c r="CN1274" t="s">
        <v>113</v>
      </c>
      <c r="CO1274" t="s">
        <v>113</v>
      </c>
      <c r="CP1274" t="s">
        <v>113</v>
      </c>
      <c r="CQ1274" t="s">
        <v>113</v>
      </c>
      <c r="CR1274" t="s">
        <v>113</v>
      </c>
      <c r="CS1274" t="s">
        <v>113</v>
      </c>
      <c r="CT1274" t="s">
        <v>113</v>
      </c>
      <c r="CU1274" t="s">
        <v>113</v>
      </c>
      <c r="CV1274" t="s">
        <v>113</v>
      </c>
      <c r="CW1274" t="s">
        <v>113</v>
      </c>
      <c r="CX1274" t="s">
        <v>113</v>
      </c>
      <c r="CY1274" t="s">
        <v>119</v>
      </c>
      <c r="CZ1274" t="s">
        <v>258</v>
      </c>
    </row>
    <row r="1275" spans="1:105" x14ac:dyDescent="0.3">
      <c r="A1275" t="s">
        <v>6887</v>
      </c>
      <c r="B1275" t="s">
        <v>6888</v>
      </c>
      <c r="C1275" t="s">
        <v>213</v>
      </c>
      <c r="D1275" t="s">
        <v>108</v>
      </c>
      <c r="F1275" t="s">
        <v>6889</v>
      </c>
      <c r="G1275" t="s">
        <v>247</v>
      </c>
      <c r="I1275" t="s">
        <v>6890</v>
      </c>
      <c r="J1275" t="s">
        <v>6185</v>
      </c>
      <c r="K1275" t="s">
        <v>137</v>
      </c>
      <c r="L1275" t="s">
        <v>6886</v>
      </c>
      <c r="M1275" t="s">
        <v>285</v>
      </c>
      <c r="P1275" t="s">
        <v>113</v>
      </c>
      <c r="Q1275" t="s">
        <v>116</v>
      </c>
      <c r="S1275" t="s">
        <v>117</v>
      </c>
      <c r="T1275" t="s">
        <v>113</v>
      </c>
      <c r="AD1275" t="s">
        <v>113</v>
      </c>
      <c r="AG1275" t="s">
        <v>119</v>
      </c>
      <c r="AI1275" t="s">
        <v>119</v>
      </c>
      <c r="AJ1275" t="s">
        <v>119</v>
      </c>
      <c r="BK1275">
        <v>80</v>
      </c>
      <c r="CN1275" t="s">
        <v>113</v>
      </c>
      <c r="CO1275" t="s">
        <v>113</v>
      </c>
      <c r="CP1275" t="s">
        <v>113</v>
      </c>
      <c r="CQ1275" t="s">
        <v>113</v>
      </c>
      <c r="CR1275" t="s">
        <v>113</v>
      </c>
      <c r="CS1275">
        <v>0</v>
      </c>
      <c r="CT1275" t="s">
        <v>113</v>
      </c>
      <c r="CU1275" t="s">
        <v>113</v>
      </c>
      <c r="CV1275" t="s">
        <v>113</v>
      </c>
      <c r="CW1275" t="s">
        <v>113</v>
      </c>
      <c r="CX1275" t="s">
        <v>113</v>
      </c>
      <c r="CY1275" t="s">
        <v>119</v>
      </c>
      <c r="CZ1275" t="s">
        <v>258</v>
      </c>
    </row>
    <row r="1276" spans="1:105" x14ac:dyDescent="0.3">
      <c r="A1276" t="s">
        <v>6891</v>
      </c>
      <c r="B1276" t="s">
        <v>6892</v>
      </c>
      <c r="C1276" t="s">
        <v>107</v>
      </c>
      <c r="D1276" t="s">
        <v>108</v>
      </c>
      <c r="F1276" t="s">
        <v>6893</v>
      </c>
      <c r="G1276" t="s">
        <v>247</v>
      </c>
      <c r="I1276" t="s">
        <v>6894</v>
      </c>
      <c r="J1276" t="s">
        <v>6185</v>
      </c>
      <c r="K1276" t="s">
        <v>137</v>
      </c>
      <c r="L1276" t="s">
        <v>6886</v>
      </c>
      <c r="M1276" t="s">
        <v>285</v>
      </c>
      <c r="P1276" t="s">
        <v>113</v>
      </c>
      <c r="Q1276" t="s">
        <v>116</v>
      </c>
      <c r="S1276" t="s">
        <v>117</v>
      </c>
      <c r="T1276" t="s">
        <v>113</v>
      </c>
      <c r="AD1276" t="s">
        <v>113</v>
      </c>
      <c r="AG1276" t="s">
        <v>119</v>
      </c>
      <c r="AI1276" t="s">
        <v>119</v>
      </c>
      <c r="AJ1276" t="s">
        <v>119</v>
      </c>
      <c r="BK1276">
        <v>80</v>
      </c>
      <c r="CN1276" t="s">
        <v>113</v>
      </c>
      <c r="CO1276" t="s">
        <v>113</v>
      </c>
      <c r="CP1276" t="s">
        <v>113</v>
      </c>
      <c r="CQ1276" t="s">
        <v>113</v>
      </c>
      <c r="CR1276" t="s">
        <v>113</v>
      </c>
      <c r="CS1276">
        <v>0</v>
      </c>
      <c r="CT1276" t="s">
        <v>113</v>
      </c>
      <c r="CU1276" t="s">
        <v>113</v>
      </c>
      <c r="CV1276" t="s">
        <v>113</v>
      </c>
      <c r="CW1276" t="s">
        <v>113</v>
      </c>
      <c r="CX1276" t="s">
        <v>113</v>
      </c>
      <c r="CY1276" t="s">
        <v>119</v>
      </c>
      <c r="CZ1276" t="s">
        <v>258</v>
      </c>
    </row>
    <row r="1277" spans="1:105" x14ac:dyDescent="0.3">
      <c r="A1277" t="s">
        <v>6895</v>
      </c>
      <c r="B1277" t="s">
        <v>6896</v>
      </c>
      <c r="C1277" t="s">
        <v>107</v>
      </c>
      <c r="D1277" t="s">
        <v>108</v>
      </c>
      <c r="F1277" t="s">
        <v>6897</v>
      </c>
      <c r="G1277" t="s">
        <v>247</v>
      </c>
      <c r="I1277" t="s">
        <v>6898</v>
      </c>
      <c r="J1277" t="s">
        <v>6185</v>
      </c>
      <c r="K1277" t="s">
        <v>137</v>
      </c>
      <c r="L1277" t="s">
        <v>6886</v>
      </c>
      <c r="M1277" t="s">
        <v>285</v>
      </c>
      <c r="P1277" t="s">
        <v>113</v>
      </c>
      <c r="Q1277" t="s">
        <v>116</v>
      </c>
      <c r="S1277" t="s">
        <v>117</v>
      </c>
      <c r="T1277" t="s">
        <v>113</v>
      </c>
      <c r="AD1277" t="s">
        <v>113</v>
      </c>
      <c r="AG1277" t="s">
        <v>119</v>
      </c>
      <c r="AI1277" t="s">
        <v>119</v>
      </c>
      <c r="AJ1277" t="s">
        <v>119</v>
      </c>
      <c r="BK1277">
        <v>90</v>
      </c>
      <c r="CN1277" t="s">
        <v>113</v>
      </c>
      <c r="CO1277" t="s">
        <v>113</v>
      </c>
      <c r="CP1277" t="s">
        <v>113</v>
      </c>
      <c r="CQ1277" t="s">
        <v>113</v>
      </c>
      <c r="CR1277" t="s">
        <v>113</v>
      </c>
      <c r="CS1277">
        <v>0</v>
      </c>
      <c r="CT1277" t="s">
        <v>113</v>
      </c>
      <c r="CU1277" t="s">
        <v>113</v>
      </c>
      <c r="CV1277" t="s">
        <v>113</v>
      </c>
      <c r="CW1277" t="s">
        <v>113</v>
      </c>
      <c r="CX1277" t="s">
        <v>113</v>
      </c>
      <c r="CY1277" t="s">
        <v>119</v>
      </c>
      <c r="CZ1277" t="s">
        <v>258</v>
      </c>
    </row>
    <row r="1278" spans="1:105" x14ac:dyDescent="0.3">
      <c r="A1278" t="s">
        <v>6899</v>
      </c>
      <c r="B1278" t="s">
        <v>6900</v>
      </c>
      <c r="C1278" t="s">
        <v>107</v>
      </c>
      <c r="D1278" t="s">
        <v>108</v>
      </c>
      <c r="F1278" t="s">
        <v>6901</v>
      </c>
      <c r="G1278" t="s">
        <v>247</v>
      </c>
      <c r="I1278" t="s">
        <v>6902</v>
      </c>
      <c r="J1278" t="s">
        <v>6185</v>
      </c>
      <c r="K1278" t="s">
        <v>137</v>
      </c>
      <c r="L1278" t="s">
        <v>6886</v>
      </c>
      <c r="M1278" t="s">
        <v>285</v>
      </c>
      <c r="P1278" t="s">
        <v>113</v>
      </c>
      <c r="Q1278" t="s">
        <v>116</v>
      </c>
      <c r="S1278" t="s">
        <v>117</v>
      </c>
      <c r="T1278" t="s">
        <v>113</v>
      </c>
      <c r="AD1278" t="s">
        <v>113</v>
      </c>
      <c r="AG1278" t="s">
        <v>119</v>
      </c>
      <c r="AI1278" t="s">
        <v>119</v>
      </c>
      <c r="AJ1278" t="s">
        <v>119</v>
      </c>
      <c r="BK1278">
        <v>100</v>
      </c>
      <c r="CN1278" t="s">
        <v>113</v>
      </c>
      <c r="CO1278" t="s">
        <v>113</v>
      </c>
      <c r="CP1278" t="s">
        <v>113</v>
      </c>
      <c r="CQ1278" t="s">
        <v>113</v>
      </c>
      <c r="CR1278" t="s">
        <v>113</v>
      </c>
      <c r="CS1278">
        <v>0</v>
      </c>
      <c r="CT1278" t="s">
        <v>113</v>
      </c>
      <c r="CU1278" t="s">
        <v>113</v>
      </c>
      <c r="CV1278" t="s">
        <v>113</v>
      </c>
      <c r="CW1278" t="s">
        <v>113</v>
      </c>
      <c r="CX1278" t="s">
        <v>113</v>
      </c>
      <c r="CY1278" t="s">
        <v>119</v>
      </c>
      <c r="CZ1278" t="s">
        <v>258</v>
      </c>
    </row>
    <row r="1279" spans="1:105" x14ac:dyDescent="0.3">
      <c r="A1279" t="s">
        <v>6903</v>
      </c>
      <c r="B1279" t="s">
        <v>6904</v>
      </c>
      <c r="C1279" t="s">
        <v>107</v>
      </c>
      <c r="D1279" t="s">
        <v>108</v>
      </c>
      <c r="F1279" t="s">
        <v>6905</v>
      </c>
      <c r="G1279" t="s">
        <v>247</v>
      </c>
      <c r="I1279" t="s">
        <v>6906</v>
      </c>
      <c r="J1279" t="s">
        <v>6185</v>
      </c>
      <c r="K1279" t="s">
        <v>137</v>
      </c>
      <c r="L1279" t="s">
        <v>6886</v>
      </c>
      <c r="M1279" t="s">
        <v>285</v>
      </c>
      <c r="P1279" t="s">
        <v>113</v>
      </c>
      <c r="Q1279" t="s">
        <v>116</v>
      </c>
      <c r="S1279" t="s">
        <v>117</v>
      </c>
      <c r="T1279" t="s">
        <v>113</v>
      </c>
      <c r="AD1279" t="s">
        <v>113</v>
      </c>
      <c r="AG1279" t="s">
        <v>119</v>
      </c>
      <c r="AI1279" t="s">
        <v>119</v>
      </c>
      <c r="AJ1279" t="s">
        <v>119</v>
      </c>
      <c r="BK1279">
        <v>60</v>
      </c>
      <c r="CN1279" t="s">
        <v>113</v>
      </c>
      <c r="CO1279" t="s">
        <v>113</v>
      </c>
      <c r="CP1279" t="s">
        <v>113</v>
      </c>
      <c r="CQ1279" t="s">
        <v>113</v>
      </c>
      <c r="CR1279" t="s">
        <v>113</v>
      </c>
      <c r="CS1279">
        <v>0</v>
      </c>
      <c r="CT1279" t="s">
        <v>113</v>
      </c>
      <c r="CU1279" t="s">
        <v>113</v>
      </c>
      <c r="CV1279" t="s">
        <v>113</v>
      </c>
      <c r="CW1279" t="s">
        <v>113</v>
      </c>
      <c r="CX1279" t="s">
        <v>113</v>
      </c>
      <c r="CY1279" t="s">
        <v>119</v>
      </c>
      <c r="CZ1279" t="s">
        <v>258</v>
      </c>
    </row>
    <row r="1280" spans="1:105" x14ac:dyDescent="0.3">
      <c r="A1280" t="s">
        <v>6907</v>
      </c>
      <c r="B1280" t="s">
        <v>6908</v>
      </c>
      <c r="C1280" t="s">
        <v>107</v>
      </c>
      <c r="D1280" t="s">
        <v>108</v>
      </c>
      <c r="F1280" t="s">
        <v>6909</v>
      </c>
      <c r="G1280" t="s">
        <v>247</v>
      </c>
      <c r="I1280" t="s">
        <v>6910</v>
      </c>
      <c r="J1280" t="s">
        <v>6185</v>
      </c>
      <c r="K1280" t="s">
        <v>137</v>
      </c>
      <c r="L1280" t="s">
        <v>6886</v>
      </c>
      <c r="M1280" t="s">
        <v>285</v>
      </c>
      <c r="P1280" t="s">
        <v>113</v>
      </c>
      <c r="Q1280" t="s">
        <v>116</v>
      </c>
      <c r="S1280" t="s">
        <v>117</v>
      </c>
      <c r="T1280" t="s">
        <v>113</v>
      </c>
      <c r="AD1280" t="s">
        <v>113</v>
      </c>
      <c r="AG1280" t="s">
        <v>119</v>
      </c>
      <c r="AI1280" t="s">
        <v>119</v>
      </c>
      <c r="AJ1280" t="s">
        <v>119</v>
      </c>
      <c r="BK1280">
        <v>60</v>
      </c>
      <c r="CN1280" t="s">
        <v>113</v>
      </c>
      <c r="CO1280" t="s">
        <v>113</v>
      </c>
      <c r="CP1280" t="s">
        <v>113</v>
      </c>
      <c r="CQ1280" t="s">
        <v>113</v>
      </c>
      <c r="CR1280" t="s">
        <v>113</v>
      </c>
      <c r="CS1280">
        <v>0</v>
      </c>
      <c r="CT1280" t="s">
        <v>113</v>
      </c>
      <c r="CU1280" t="s">
        <v>113</v>
      </c>
      <c r="CV1280" t="s">
        <v>113</v>
      </c>
      <c r="CW1280" t="s">
        <v>113</v>
      </c>
      <c r="CX1280" t="s">
        <v>113</v>
      </c>
      <c r="CY1280" t="s">
        <v>119</v>
      </c>
      <c r="CZ1280" t="s">
        <v>258</v>
      </c>
    </row>
    <row r="1281" spans="1:105" x14ac:dyDescent="0.3">
      <c r="A1281" t="s">
        <v>6911</v>
      </c>
      <c r="B1281" t="s">
        <v>6912</v>
      </c>
      <c r="C1281" t="s">
        <v>213</v>
      </c>
      <c r="D1281" t="s">
        <v>108</v>
      </c>
      <c r="F1281" t="s">
        <v>6913</v>
      </c>
      <c r="G1281" t="s">
        <v>247</v>
      </c>
      <c r="I1281" t="s">
        <v>6914</v>
      </c>
      <c r="J1281" t="s">
        <v>6185</v>
      </c>
      <c r="K1281" t="s">
        <v>137</v>
      </c>
      <c r="L1281" t="s">
        <v>6886</v>
      </c>
      <c r="M1281" t="s">
        <v>285</v>
      </c>
      <c r="P1281" t="s">
        <v>113</v>
      </c>
      <c r="Q1281" t="s">
        <v>116</v>
      </c>
      <c r="S1281" t="s">
        <v>117</v>
      </c>
      <c r="T1281" t="s">
        <v>113</v>
      </c>
      <c r="AD1281" t="s">
        <v>113</v>
      </c>
      <c r="AG1281" t="s">
        <v>119</v>
      </c>
      <c r="AI1281" t="s">
        <v>119</v>
      </c>
      <c r="AJ1281" t="s">
        <v>119</v>
      </c>
      <c r="BK1281">
        <v>60</v>
      </c>
      <c r="CN1281" t="s">
        <v>113</v>
      </c>
      <c r="CO1281" t="s">
        <v>113</v>
      </c>
      <c r="CP1281" t="s">
        <v>113</v>
      </c>
      <c r="CQ1281" t="s">
        <v>113</v>
      </c>
      <c r="CR1281" t="s">
        <v>113</v>
      </c>
      <c r="CS1281">
        <v>0</v>
      </c>
      <c r="CT1281" t="s">
        <v>113</v>
      </c>
      <c r="CU1281" t="s">
        <v>113</v>
      </c>
      <c r="CV1281" t="s">
        <v>113</v>
      </c>
      <c r="CW1281" t="s">
        <v>113</v>
      </c>
      <c r="CX1281" t="s">
        <v>113</v>
      </c>
      <c r="CY1281" t="s">
        <v>119</v>
      </c>
      <c r="CZ1281" t="s">
        <v>258</v>
      </c>
    </row>
    <row r="1282" spans="1:105" x14ac:dyDescent="0.3">
      <c r="A1282" t="s">
        <v>6915</v>
      </c>
      <c r="B1282" t="s">
        <v>6916</v>
      </c>
      <c r="C1282" t="s">
        <v>124</v>
      </c>
      <c r="D1282" t="s">
        <v>108</v>
      </c>
      <c r="F1282" t="s">
        <v>6917</v>
      </c>
      <c r="G1282" t="s">
        <v>247</v>
      </c>
      <c r="I1282" t="s">
        <v>6918</v>
      </c>
      <c r="J1282" t="s">
        <v>6185</v>
      </c>
      <c r="K1282" t="s">
        <v>137</v>
      </c>
      <c r="L1282" t="s">
        <v>6886</v>
      </c>
      <c r="M1282" t="s">
        <v>285</v>
      </c>
      <c r="P1282" t="s">
        <v>113</v>
      </c>
      <c r="Q1282" t="s">
        <v>116</v>
      </c>
      <c r="S1282" t="s">
        <v>117</v>
      </c>
      <c r="T1282" t="s">
        <v>113</v>
      </c>
      <c r="AD1282" t="s">
        <v>113</v>
      </c>
      <c r="AG1282" t="s">
        <v>119</v>
      </c>
      <c r="AI1282" t="s">
        <v>119</v>
      </c>
      <c r="AJ1282" t="s">
        <v>119</v>
      </c>
      <c r="BK1282">
        <v>100</v>
      </c>
      <c r="CN1282" t="s">
        <v>113</v>
      </c>
      <c r="CO1282" t="s">
        <v>113</v>
      </c>
      <c r="CP1282" t="s">
        <v>113</v>
      </c>
      <c r="CQ1282" t="s">
        <v>113</v>
      </c>
      <c r="CR1282" t="s">
        <v>113</v>
      </c>
      <c r="CS1282">
        <v>0</v>
      </c>
      <c r="CT1282" t="s">
        <v>113</v>
      </c>
      <c r="CU1282" t="s">
        <v>113</v>
      </c>
      <c r="CV1282" t="s">
        <v>113</v>
      </c>
      <c r="CW1282" t="s">
        <v>113</v>
      </c>
      <c r="CX1282" t="s">
        <v>113</v>
      </c>
      <c r="CY1282" t="s">
        <v>119</v>
      </c>
      <c r="CZ1282" t="s">
        <v>258</v>
      </c>
    </row>
    <row r="1283" spans="1:105" x14ac:dyDescent="0.3">
      <c r="A1283" t="s">
        <v>6919</v>
      </c>
      <c r="B1283" t="s">
        <v>6920</v>
      </c>
      <c r="C1283" t="s">
        <v>107</v>
      </c>
      <c r="D1283" t="s">
        <v>108</v>
      </c>
      <c r="F1283" t="s">
        <v>6921</v>
      </c>
      <c r="G1283" t="s">
        <v>247</v>
      </c>
      <c r="I1283" t="s">
        <v>6922</v>
      </c>
      <c r="J1283" t="s">
        <v>308</v>
      </c>
      <c r="K1283" t="s">
        <v>137</v>
      </c>
      <c r="L1283" t="s">
        <v>6923</v>
      </c>
      <c r="M1283" t="s">
        <v>406</v>
      </c>
      <c r="N1283">
        <v>1</v>
      </c>
      <c r="O1283" t="s">
        <v>6924</v>
      </c>
      <c r="P1283">
        <v>46202</v>
      </c>
      <c r="Q1283" t="s">
        <v>140</v>
      </c>
      <c r="R1283">
        <v>46203</v>
      </c>
      <c r="S1283" t="s">
        <v>252</v>
      </c>
      <c r="T1283" t="s">
        <v>253</v>
      </c>
      <c r="U1283" t="s">
        <v>112</v>
      </c>
      <c r="V1283" t="s">
        <v>21</v>
      </c>
      <c r="W1283" t="s">
        <v>144</v>
      </c>
      <c r="X1283" t="s">
        <v>144</v>
      </c>
      <c r="Y1283" t="s">
        <v>144</v>
      </c>
      <c r="Z1283" t="s">
        <v>144</v>
      </c>
      <c r="AA1283" t="s">
        <v>144</v>
      </c>
      <c r="AB1283" t="s">
        <v>375</v>
      </c>
      <c r="AC1283" t="s">
        <v>220</v>
      </c>
      <c r="AD1283" t="s">
        <v>314</v>
      </c>
      <c r="AE1283">
        <v>46210</v>
      </c>
      <c r="AF1283">
        <v>46210</v>
      </c>
      <c r="AG1283">
        <v>46210</v>
      </c>
      <c r="AH1283">
        <v>46213</v>
      </c>
      <c r="AI1283">
        <v>46222</v>
      </c>
      <c r="AJ1283">
        <v>46222</v>
      </c>
      <c r="AK1283">
        <v>46224</v>
      </c>
      <c r="AL1283">
        <v>46234</v>
      </c>
      <c r="AM1283">
        <v>46234</v>
      </c>
      <c r="AN1283">
        <v>46227</v>
      </c>
      <c r="AO1283">
        <v>46240</v>
      </c>
      <c r="AP1283">
        <v>46240</v>
      </c>
      <c r="AQ1283" t="s">
        <v>256</v>
      </c>
      <c r="AR1283">
        <v>46234</v>
      </c>
      <c r="AS1283">
        <v>46234</v>
      </c>
      <c r="AT1283">
        <v>46211</v>
      </c>
      <c r="AU1283">
        <v>46219</v>
      </c>
      <c r="AV1283">
        <v>46219</v>
      </c>
      <c r="AW1283">
        <v>46211</v>
      </c>
      <c r="AX1283">
        <v>46219</v>
      </c>
      <c r="AY1283">
        <v>46219</v>
      </c>
      <c r="AZ1283">
        <v>46216</v>
      </c>
      <c r="BA1283">
        <v>46227</v>
      </c>
      <c r="BC1283">
        <v>46212</v>
      </c>
      <c r="BD1283">
        <v>46220</v>
      </c>
      <c r="BE1283">
        <v>46220</v>
      </c>
      <c r="BF1283" t="s">
        <v>149</v>
      </c>
      <c r="BG1283">
        <v>46219</v>
      </c>
      <c r="BH1283">
        <v>46227</v>
      </c>
      <c r="BI1283">
        <v>46227</v>
      </c>
      <c r="BJ1283" t="s">
        <v>378</v>
      </c>
      <c r="BK1283" t="s">
        <v>6925</v>
      </c>
      <c r="BL1283">
        <v>46223</v>
      </c>
      <c r="BM1283">
        <v>46240</v>
      </c>
      <c r="BN1283">
        <v>46240</v>
      </c>
      <c r="BO1283">
        <v>46230</v>
      </c>
      <c r="BP1283">
        <v>46246</v>
      </c>
      <c r="BQ1283">
        <v>46246</v>
      </c>
      <c r="BR1283">
        <v>46235</v>
      </c>
      <c r="BS1283">
        <v>46248</v>
      </c>
      <c r="BT1283">
        <v>46248</v>
      </c>
      <c r="BU1283">
        <v>46233</v>
      </c>
      <c r="BV1283">
        <v>46247</v>
      </c>
      <c r="BW1283">
        <v>46247</v>
      </c>
      <c r="BX1283" t="s">
        <v>316</v>
      </c>
      <c r="BY1283">
        <v>46220</v>
      </c>
      <c r="BZ1283">
        <v>46220</v>
      </c>
      <c r="CA1283">
        <v>46226</v>
      </c>
      <c r="CI1283">
        <v>46226</v>
      </c>
      <c r="CJ1283">
        <v>46226</v>
      </c>
      <c r="CK1283">
        <v>46226</v>
      </c>
      <c r="CN1283" t="s">
        <v>113</v>
      </c>
      <c r="CO1283" t="s">
        <v>6919</v>
      </c>
      <c r="CP1283" t="s">
        <v>113</v>
      </c>
      <c r="CQ1283" t="s">
        <v>6919</v>
      </c>
      <c r="CR1283">
        <v>46213</v>
      </c>
      <c r="CS1283">
        <v>46197</v>
      </c>
      <c r="CT1283" t="s">
        <v>151</v>
      </c>
      <c r="CU1283" t="s">
        <v>170</v>
      </c>
      <c r="CV1283" t="s">
        <v>144</v>
      </c>
      <c r="CW1283" t="s">
        <v>171</v>
      </c>
      <c r="CX1283" t="s">
        <v>113</v>
      </c>
      <c r="CY1283" t="s">
        <v>381</v>
      </c>
      <c r="CZ1283" t="s">
        <v>289</v>
      </c>
      <c r="DA1283" t="s">
        <v>104</v>
      </c>
    </row>
    <row r="1284" spans="1:105" x14ac:dyDescent="0.3">
      <c r="A1284" t="s">
        <v>6926</v>
      </c>
      <c r="B1284" t="s">
        <v>6927</v>
      </c>
      <c r="C1284" t="s">
        <v>107</v>
      </c>
      <c r="D1284" t="s">
        <v>108</v>
      </c>
      <c r="F1284" t="s">
        <v>6928</v>
      </c>
      <c r="G1284" t="s">
        <v>247</v>
      </c>
      <c r="J1284" t="s">
        <v>2643</v>
      </c>
      <c r="K1284" t="s">
        <v>161</v>
      </c>
      <c r="L1284" t="s">
        <v>2651</v>
      </c>
      <c r="M1284" t="s">
        <v>285</v>
      </c>
      <c r="N1284">
        <v>3</v>
      </c>
      <c r="P1284">
        <v>46246</v>
      </c>
      <c r="Q1284" t="s">
        <v>298</v>
      </c>
      <c r="R1284" t="s">
        <v>2656</v>
      </c>
      <c r="S1284" t="s">
        <v>265</v>
      </c>
      <c r="T1284" t="s">
        <v>2374</v>
      </c>
      <c r="U1284" t="s">
        <v>112</v>
      </c>
      <c r="V1284" t="s">
        <v>328</v>
      </c>
      <c r="AB1284" t="s">
        <v>2645</v>
      </c>
      <c r="AC1284" t="s">
        <v>2082</v>
      </c>
      <c r="AD1284" t="s">
        <v>147</v>
      </c>
      <c r="BF1284" t="s">
        <v>149</v>
      </c>
      <c r="CN1284" t="s">
        <v>113</v>
      </c>
      <c r="CO1284" t="s">
        <v>113</v>
      </c>
      <c r="CP1284" t="s">
        <v>113</v>
      </c>
      <c r="CQ1284" t="s">
        <v>113</v>
      </c>
      <c r="CR1284" t="s">
        <v>188</v>
      </c>
      <c r="CS1284">
        <v>0</v>
      </c>
      <c r="CT1284" t="s">
        <v>380</v>
      </c>
      <c r="CU1284" t="s">
        <v>2646</v>
      </c>
      <c r="CV1284" t="s">
        <v>148</v>
      </c>
      <c r="CW1284" t="s">
        <v>171</v>
      </c>
      <c r="CX1284" t="s">
        <v>113</v>
      </c>
      <c r="CY1284" t="s">
        <v>2647</v>
      </c>
      <c r="CZ1284" t="s">
        <v>1300</v>
      </c>
      <c r="DA1284" t="s">
        <v>329</v>
      </c>
    </row>
    <row r="1285" spans="1:105" x14ac:dyDescent="0.3">
      <c r="A1285" t="s">
        <v>6929</v>
      </c>
      <c r="B1285" t="s">
        <v>6930</v>
      </c>
      <c r="D1285" t="s">
        <v>108</v>
      </c>
      <c r="F1285" t="s">
        <v>6931</v>
      </c>
      <c r="G1285" t="s">
        <v>247</v>
      </c>
      <c r="I1285" t="s">
        <v>6017</v>
      </c>
      <c r="J1285" t="s">
        <v>112</v>
      </c>
      <c r="K1285" t="s">
        <v>113</v>
      </c>
      <c r="L1285" t="s">
        <v>2343</v>
      </c>
      <c r="M1285" t="s">
        <v>285</v>
      </c>
      <c r="P1285" t="s">
        <v>113</v>
      </c>
      <c r="Q1285" t="s">
        <v>116</v>
      </c>
      <c r="S1285" t="s">
        <v>117</v>
      </c>
      <c r="T1285" t="s">
        <v>113</v>
      </c>
      <c r="AD1285" t="s">
        <v>113</v>
      </c>
      <c r="AG1285" t="s">
        <v>119</v>
      </c>
      <c r="AI1285" t="s">
        <v>119</v>
      </c>
      <c r="AJ1285" t="s">
        <v>119</v>
      </c>
      <c r="BK1285">
        <v>80</v>
      </c>
      <c r="CN1285" t="s">
        <v>113</v>
      </c>
      <c r="CO1285" t="s">
        <v>113</v>
      </c>
      <c r="CP1285" t="s">
        <v>113</v>
      </c>
      <c r="CQ1285" t="s">
        <v>113</v>
      </c>
      <c r="CR1285" t="s">
        <v>113</v>
      </c>
      <c r="CS1285" t="s">
        <v>113</v>
      </c>
      <c r="CT1285" t="s">
        <v>113</v>
      </c>
      <c r="CU1285" t="s">
        <v>113</v>
      </c>
      <c r="CV1285" t="s">
        <v>113</v>
      </c>
      <c r="CW1285" t="s">
        <v>113</v>
      </c>
      <c r="CX1285" t="s">
        <v>113</v>
      </c>
      <c r="CY1285" t="s">
        <v>119</v>
      </c>
      <c r="CZ1285" t="s">
        <v>258</v>
      </c>
    </row>
    <row r="1286" spans="1:105" x14ac:dyDescent="0.3">
      <c r="A1286" t="s">
        <v>6932</v>
      </c>
      <c r="B1286" t="s">
        <v>6933</v>
      </c>
      <c r="D1286" t="s">
        <v>108</v>
      </c>
      <c r="F1286" t="s">
        <v>6934</v>
      </c>
      <c r="G1286" t="s">
        <v>247</v>
      </c>
      <c r="I1286" t="s">
        <v>6017</v>
      </c>
      <c r="J1286" t="s">
        <v>112</v>
      </c>
      <c r="K1286" t="s">
        <v>113</v>
      </c>
      <c r="L1286" t="s">
        <v>2343</v>
      </c>
      <c r="M1286" t="s">
        <v>285</v>
      </c>
      <c r="P1286" t="s">
        <v>113</v>
      </c>
      <c r="Q1286" t="s">
        <v>116</v>
      </c>
      <c r="S1286" t="s">
        <v>117</v>
      </c>
      <c r="T1286" t="s">
        <v>113</v>
      </c>
      <c r="AD1286" t="s">
        <v>113</v>
      </c>
      <c r="AG1286" t="s">
        <v>119</v>
      </c>
      <c r="AI1286" t="s">
        <v>119</v>
      </c>
      <c r="AJ1286" t="s">
        <v>119</v>
      </c>
      <c r="BK1286">
        <v>80</v>
      </c>
      <c r="CN1286" t="s">
        <v>113</v>
      </c>
      <c r="CO1286" t="s">
        <v>113</v>
      </c>
      <c r="CP1286" t="s">
        <v>113</v>
      </c>
      <c r="CQ1286" t="s">
        <v>113</v>
      </c>
      <c r="CR1286" t="s">
        <v>113</v>
      </c>
      <c r="CS1286" t="s">
        <v>113</v>
      </c>
      <c r="CT1286" t="s">
        <v>113</v>
      </c>
      <c r="CU1286" t="s">
        <v>113</v>
      </c>
      <c r="CV1286" t="s">
        <v>113</v>
      </c>
      <c r="CW1286" t="s">
        <v>113</v>
      </c>
      <c r="CX1286" t="s">
        <v>113</v>
      </c>
      <c r="CY1286" t="s">
        <v>119</v>
      </c>
      <c r="CZ1286" t="s">
        <v>258</v>
      </c>
    </row>
    <row r="1287" spans="1:105" x14ac:dyDescent="0.3">
      <c r="A1287" t="s">
        <v>6935</v>
      </c>
      <c r="B1287" t="s">
        <v>6936</v>
      </c>
      <c r="C1287" t="s">
        <v>1312</v>
      </c>
      <c r="D1287" t="s">
        <v>108</v>
      </c>
      <c r="F1287" t="s">
        <v>6937</v>
      </c>
      <c r="G1287" t="s">
        <v>247</v>
      </c>
      <c r="H1287" t="s">
        <v>3687</v>
      </c>
      <c r="I1287" t="s">
        <v>6938</v>
      </c>
      <c r="J1287" t="s">
        <v>249</v>
      </c>
      <c r="K1287" t="s">
        <v>249</v>
      </c>
      <c r="L1287" t="s">
        <v>6939</v>
      </c>
      <c r="M1287" t="s">
        <v>344</v>
      </c>
      <c r="N1287">
        <v>3</v>
      </c>
      <c r="O1287" t="s">
        <v>6940</v>
      </c>
      <c r="P1287">
        <v>46247</v>
      </c>
      <c r="Q1287" t="s">
        <v>140</v>
      </c>
      <c r="R1287">
        <v>46248</v>
      </c>
      <c r="S1287" t="s">
        <v>265</v>
      </c>
      <c r="T1287" t="s">
        <v>448</v>
      </c>
      <c r="U1287" t="s">
        <v>249</v>
      </c>
      <c r="W1287" t="s">
        <v>148</v>
      </c>
      <c r="X1287" t="s">
        <v>148</v>
      </c>
      <c r="Y1287" t="s">
        <v>148</v>
      </c>
      <c r="Z1287" t="s">
        <v>148</v>
      </c>
      <c r="AA1287" t="s">
        <v>148</v>
      </c>
      <c r="AB1287" t="s">
        <v>276</v>
      </c>
      <c r="AC1287" t="s">
        <v>113</v>
      </c>
      <c r="AD1287" t="s">
        <v>255</v>
      </c>
      <c r="AE1287">
        <v>46256</v>
      </c>
      <c r="AF1287">
        <v>46273</v>
      </c>
      <c r="AH1287">
        <v>46258</v>
      </c>
      <c r="AI1287">
        <v>46273</v>
      </c>
      <c r="AK1287">
        <v>46256</v>
      </c>
      <c r="AL1287">
        <v>46273</v>
      </c>
      <c r="AN1287">
        <v>46258</v>
      </c>
      <c r="AO1287">
        <v>46273</v>
      </c>
      <c r="AQ1287" t="s">
        <v>256</v>
      </c>
      <c r="AR1287">
        <v>46276</v>
      </c>
      <c r="AT1287">
        <v>46258</v>
      </c>
      <c r="AU1287">
        <v>46273</v>
      </c>
      <c r="AW1287">
        <v>46258</v>
      </c>
      <c r="AX1287">
        <v>46273</v>
      </c>
      <c r="AZ1287">
        <v>46262</v>
      </c>
      <c r="BA1287">
        <v>46279</v>
      </c>
      <c r="BC1287">
        <v>46262</v>
      </c>
      <c r="BD1287">
        <v>46279</v>
      </c>
      <c r="BF1287" t="s">
        <v>249</v>
      </c>
      <c r="BG1287">
        <v>46262</v>
      </c>
      <c r="BH1287">
        <v>46279</v>
      </c>
      <c r="BJ1287" t="s">
        <v>249</v>
      </c>
      <c r="BK1287" t="s">
        <v>249</v>
      </c>
      <c r="BL1287">
        <v>46265</v>
      </c>
      <c r="BM1287">
        <v>46279</v>
      </c>
      <c r="BO1287">
        <v>46268</v>
      </c>
      <c r="BP1287">
        <v>46281</v>
      </c>
      <c r="BR1287">
        <v>46270</v>
      </c>
      <c r="BS1287">
        <v>46283</v>
      </c>
      <c r="BU1287">
        <v>46270</v>
      </c>
      <c r="BV1287">
        <v>46280</v>
      </c>
      <c r="BY1287">
        <v>46265</v>
      </c>
      <c r="CI1287">
        <v>46326</v>
      </c>
      <c r="CJ1287">
        <v>46326</v>
      </c>
      <c r="CN1287" t="s">
        <v>113</v>
      </c>
      <c r="CO1287" t="s">
        <v>113</v>
      </c>
      <c r="CP1287" t="s">
        <v>113</v>
      </c>
      <c r="CQ1287" t="s">
        <v>113</v>
      </c>
      <c r="CR1287" t="s">
        <v>113</v>
      </c>
      <c r="CS1287" t="s">
        <v>113</v>
      </c>
      <c r="CT1287" t="s">
        <v>113</v>
      </c>
      <c r="CU1287" t="s">
        <v>113</v>
      </c>
      <c r="CV1287" t="s">
        <v>113</v>
      </c>
      <c r="CW1287" t="s">
        <v>113</v>
      </c>
      <c r="CX1287" t="s">
        <v>113</v>
      </c>
      <c r="CY1287" t="s">
        <v>119</v>
      </c>
      <c r="CZ1287" t="s">
        <v>258</v>
      </c>
    </row>
    <row r="1288" spans="1:105" x14ac:dyDescent="0.3">
      <c r="A1288" t="s">
        <v>6941</v>
      </c>
      <c r="B1288" t="s">
        <v>6942</v>
      </c>
      <c r="C1288" t="s">
        <v>213</v>
      </c>
      <c r="D1288" t="s">
        <v>108</v>
      </c>
      <c r="F1288" t="s">
        <v>6943</v>
      </c>
      <c r="G1288" t="s">
        <v>247</v>
      </c>
      <c r="I1288" t="s">
        <v>6944</v>
      </c>
      <c r="J1288" t="s">
        <v>6185</v>
      </c>
      <c r="K1288" t="s">
        <v>137</v>
      </c>
      <c r="L1288" t="s">
        <v>6945</v>
      </c>
      <c r="M1288" t="s">
        <v>285</v>
      </c>
      <c r="P1288" t="s">
        <v>113</v>
      </c>
      <c r="Q1288" t="s">
        <v>116</v>
      </c>
      <c r="S1288" t="s">
        <v>117</v>
      </c>
      <c r="T1288" t="s">
        <v>113</v>
      </c>
      <c r="AD1288" t="s">
        <v>113</v>
      </c>
      <c r="AG1288" t="s">
        <v>119</v>
      </c>
      <c r="AI1288" t="s">
        <v>119</v>
      </c>
      <c r="AJ1288" t="s">
        <v>119</v>
      </c>
      <c r="BK1288">
        <v>60</v>
      </c>
      <c r="CN1288" t="s">
        <v>113</v>
      </c>
      <c r="CO1288" t="s">
        <v>113</v>
      </c>
      <c r="CP1288" t="s">
        <v>113</v>
      </c>
      <c r="CQ1288" t="s">
        <v>113</v>
      </c>
      <c r="CR1288" t="s">
        <v>113</v>
      </c>
      <c r="CS1288">
        <v>0</v>
      </c>
      <c r="CT1288" t="s">
        <v>113</v>
      </c>
      <c r="CU1288" t="s">
        <v>113</v>
      </c>
      <c r="CV1288" t="s">
        <v>113</v>
      </c>
      <c r="CW1288" t="s">
        <v>113</v>
      </c>
      <c r="CX1288" t="s">
        <v>113</v>
      </c>
      <c r="CY1288" t="s">
        <v>119</v>
      </c>
      <c r="CZ1288" t="s">
        <v>258</v>
      </c>
    </row>
    <row r="1289" spans="1:105" x14ac:dyDescent="0.3">
      <c r="A1289" t="s">
        <v>6946</v>
      </c>
      <c r="B1289" t="s">
        <v>6947</v>
      </c>
      <c r="C1289" t="s">
        <v>107</v>
      </c>
      <c r="D1289" t="s">
        <v>108</v>
      </c>
      <c r="F1289" t="s">
        <v>6948</v>
      </c>
      <c r="G1289" t="s">
        <v>247</v>
      </c>
      <c r="I1289" t="s">
        <v>6949</v>
      </c>
      <c r="J1289" t="s">
        <v>2643</v>
      </c>
      <c r="K1289" t="s">
        <v>161</v>
      </c>
      <c r="L1289" t="s">
        <v>6945</v>
      </c>
      <c r="M1289" t="s">
        <v>285</v>
      </c>
      <c r="N1289">
        <v>3</v>
      </c>
      <c r="P1289">
        <v>46246</v>
      </c>
      <c r="Q1289" t="s">
        <v>298</v>
      </c>
      <c r="R1289" t="s">
        <v>6950</v>
      </c>
      <c r="S1289" t="s">
        <v>265</v>
      </c>
      <c r="T1289" t="s">
        <v>2374</v>
      </c>
      <c r="U1289" t="s">
        <v>112</v>
      </c>
      <c r="V1289" t="s">
        <v>328</v>
      </c>
      <c r="AB1289" t="s">
        <v>2645</v>
      </c>
      <c r="AC1289" t="s">
        <v>2082</v>
      </c>
      <c r="AD1289" t="s">
        <v>147</v>
      </c>
      <c r="BF1289" t="s">
        <v>196</v>
      </c>
      <c r="CN1289" t="s">
        <v>113</v>
      </c>
      <c r="CO1289" t="s">
        <v>113</v>
      </c>
      <c r="CP1289" t="s">
        <v>113</v>
      </c>
      <c r="CQ1289" t="s">
        <v>113</v>
      </c>
      <c r="CR1289" t="s">
        <v>188</v>
      </c>
      <c r="CS1289">
        <v>0</v>
      </c>
      <c r="CT1289" t="s">
        <v>380</v>
      </c>
      <c r="CU1289" t="s">
        <v>2646</v>
      </c>
      <c r="CV1289" t="s">
        <v>148</v>
      </c>
      <c r="CW1289" t="s">
        <v>171</v>
      </c>
      <c r="CX1289" t="s">
        <v>113</v>
      </c>
      <c r="CY1289" t="s">
        <v>2647</v>
      </c>
      <c r="CZ1289" t="s">
        <v>1300</v>
      </c>
      <c r="DA1289" t="s">
        <v>329</v>
      </c>
    </row>
    <row r="1290" spans="1:105" x14ac:dyDescent="0.3">
      <c r="A1290" t="s">
        <v>6951</v>
      </c>
      <c r="B1290" t="s">
        <v>6952</v>
      </c>
      <c r="C1290" t="s">
        <v>107</v>
      </c>
      <c r="D1290" t="s">
        <v>108</v>
      </c>
      <c r="F1290" t="s">
        <v>6953</v>
      </c>
      <c r="G1290" t="s">
        <v>247</v>
      </c>
      <c r="I1290" t="s">
        <v>6954</v>
      </c>
      <c r="J1290" t="s">
        <v>112</v>
      </c>
      <c r="K1290" t="s">
        <v>113</v>
      </c>
      <c r="L1290" t="s">
        <v>2352</v>
      </c>
      <c r="M1290" t="s">
        <v>285</v>
      </c>
      <c r="P1290" t="s">
        <v>113</v>
      </c>
      <c r="Q1290" t="s">
        <v>116</v>
      </c>
      <c r="S1290" t="s">
        <v>117</v>
      </c>
      <c r="T1290" t="s">
        <v>113</v>
      </c>
      <c r="AD1290" t="s">
        <v>113</v>
      </c>
      <c r="AG1290" t="s">
        <v>119</v>
      </c>
      <c r="AI1290" t="s">
        <v>119</v>
      </c>
      <c r="AJ1290" t="s">
        <v>119</v>
      </c>
      <c r="BK1290">
        <v>80</v>
      </c>
      <c r="CN1290" t="s">
        <v>113</v>
      </c>
      <c r="CO1290" t="s">
        <v>113</v>
      </c>
      <c r="CP1290" t="s">
        <v>113</v>
      </c>
      <c r="CQ1290" t="s">
        <v>113</v>
      </c>
      <c r="CR1290" t="s">
        <v>113</v>
      </c>
      <c r="CS1290" t="s">
        <v>113</v>
      </c>
      <c r="CT1290" t="s">
        <v>113</v>
      </c>
      <c r="CU1290" t="s">
        <v>113</v>
      </c>
      <c r="CV1290" t="s">
        <v>113</v>
      </c>
      <c r="CW1290" t="s">
        <v>113</v>
      </c>
      <c r="CX1290" t="s">
        <v>113</v>
      </c>
      <c r="CY1290" t="s">
        <v>119</v>
      </c>
      <c r="CZ1290" t="s">
        <v>258</v>
      </c>
    </row>
    <row r="1291" spans="1:105" x14ac:dyDescent="0.3">
      <c r="A1291" t="s">
        <v>6955</v>
      </c>
      <c r="B1291" t="s">
        <v>6956</v>
      </c>
      <c r="D1291" t="s">
        <v>108</v>
      </c>
      <c r="F1291" t="s">
        <v>6957</v>
      </c>
      <c r="G1291" t="s">
        <v>247</v>
      </c>
      <c r="I1291" t="s">
        <v>6017</v>
      </c>
      <c r="J1291" t="s">
        <v>112</v>
      </c>
      <c r="K1291" t="s">
        <v>113</v>
      </c>
      <c r="L1291" t="s">
        <v>2352</v>
      </c>
      <c r="M1291" t="s">
        <v>285</v>
      </c>
      <c r="P1291" t="s">
        <v>113</v>
      </c>
      <c r="Q1291" t="s">
        <v>116</v>
      </c>
      <c r="S1291" t="s">
        <v>117</v>
      </c>
      <c r="T1291" t="s">
        <v>113</v>
      </c>
      <c r="AD1291" t="s">
        <v>113</v>
      </c>
      <c r="AG1291" t="s">
        <v>119</v>
      </c>
      <c r="AI1291" t="s">
        <v>119</v>
      </c>
      <c r="AJ1291" t="s">
        <v>119</v>
      </c>
      <c r="BK1291">
        <v>80</v>
      </c>
      <c r="CN1291" t="s">
        <v>113</v>
      </c>
      <c r="CO1291" t="s">
        <v>113</v>
      </c>
      <c r="CP1291" t="s">
        <v>113</v>
      </c>
      <c r="CQ1291" t="s">
        <v>113</v>
      </c>
      <c r="CR1291" t="s">
        <v>113</v>
      </c>
      <c r="CS1291" t="s">
        <v>113</v>
      </c>
      <c r="CT1291" t="s">
        <v>113</v>
      </c>
      <c r="CU1291" t="s">
        <v>113</v>
      </c>
      <c r="CV1291" t="s">
        <v>113</v>
      </c>
      <c r="CW1291" t="s">
        <v>113</v>
      </c>
      <c r="CX1291" t="s">
        <v>113</v>
      </c>
      <c r="CY1291" t="s">
        <v>119</v>
      </c>
      <c r="CZ1291" t="s">
        <v>258</v>
      </c>
    </row>
    <row r="1292" spans="1:105" x14ac:dyDescent="0.3">
      <c r="A1292" t="s">
        <v>6958</v>
      </c>
      <c r="B1292" t="s">
        <v>6959</v>
      </c>
      <c r="D1292" t="s">
        <v>108</v>
      </c>
      <c r="F1292" t="s">
        <v>6960</v>
      </c>
      <c r="G1292" t="s">
        <v>247</v>
      </c>
      <c r="I1292" t="s">
        <v>6017</v>
      </c>
      <c r="J1292" t="s">
        <v>112</v>
      </c>
      <c r="K1292" t="s">
        <v>113</v>
      </c>
      <c r="L1292" t="s">
        <v>6961</v>
      </c>
      <c r="M1292" t="s">
        <v>285</v>
      </c>
      <c r="P1292" t="s">
        <v>113</v>
      </c>
      <c r="Q1292" t="s">
        <v>116</v>
      </c>
      <c r="S1292" t="s">
        <v>117</v>
      </c>
      <c r="T1292" t="s">
        <v>113</v>
      </c>
      <c r="AD1292" t="s">
        <v>113</v>
      </c>
      <c r="AG1292" t="s">
        <v>119</v>
      </c>
      <c r="AI1292" t="s">
        <v>119</v>
      </c>
      <c r="AJ1292" t="s">
        <v>119</v>
      </c>
      <c r="BK1292">
        <v>80</v>
      </c>
      <c r="CN1292" t="s">
        <v>113</v>
      </c>
      <c r="CO1292" t="s">
        <v>113</v>
      </c>
      <c r="CP1292" t="s">
        <v>113</v>
      </c>
      <c r="CQ1292" t="s">
        <v>113</v>
      </c>
      <c r="CR1292" t="s">
        <v>113</v>
      </c>
      <c r="CS1292" t="s">
        <v>113</v>
      </c>
      <c r="CT1292" t="s">
        <v>113</v>
      </c>
      <c r="CU1292" t="s">
        <v>113</v>
      </c>
      <c r="CV1292" t="s">
        <v>113</v>
      </c>
      <c r="CW1292" t="s">
        <v>113</v>
      </c>
      <c r="CX1292" t="s">
        <v>113</v>
      </c>
      <c r="CY1292" t="s">
        <v>119</v>
      </c>
      <c r="CZ1292" t="s">
        <v>258</v>
      </c>
    </row>
    <row r="1293" spans="1:105" x14ac:dyDescent="0.3">
      <c r="A1293" t="s">
        <v>6962</v>
      </c>
      <c r="B1293" t="s">
        <v>6963</v>
      </c>
      <c r="C1293" t="s">
        <v>107</v>
      </c>
      <c r="D1293" t="s">
        <v>108</v>
      </c>
      <c r="F1293" t="s">
        <v>6964</v>
      </c>
      <c r="G1293" t="s">
        <v>247</v>
      </c>
      <c r="I1293" t="s">
        <v>6965</v>
      </c>
      <c r="J1293" t="s">
        <v>6966</v>
      </c>
      <c r="K1293" t="s">
        <v>113</v>
      </c>
      <c r="L1293" t="s">
        <v>6967</v>
      </c>
      <c r="M1293" t="s">
        <v>285</v>
      </c>
      <c r="P1293" t="s">
        <v>113</v>
      </c>
      <c r="Q1293" t="s">
        <v>116</v>
      </c>
      <c r="S1293" t="s">
        <v>117</v>
      </c>
      <c r="T1293" t="s">
        <v>113</v>
      </c>
      <c r="AD1293" t="s">
        <v>113</v>
      </c>
      <c r="AG1293" t="s">
        <v>119</v>
      </c>
      <c r="AI1293" t="s">
        <v>119</v>
      </c>
      <c r="AJ1293" t="s">
        <v>119</v>
      </c>
      <c r="BK1293">
        <v>70</v>
      </c>
      <c r="CN1293" t="s">
        <v>113</v>
      </c>
      <c r="CO1293" t="s">
        <v>113</v>
      </c>
      <c r="CP1293" t="s">
        <v>113</v>
      </c>
      <c r="CQ1293" t="s">
        <v>113</v>
      </c>
      <c r="CR1293" t="s">
        <v>113</v>
      </c>
      <c r="CS1293" t="s">
        <v>113</v>
      </c>
      <c r="CT1293" t="s">
        <v>113</v>
      </c>
      <c r="CU1293" t="s">
        <v>113</v>
      </c>
      <c r="CV1293" t="s">
        <v>113</v>
      </c>
      <c r="CW1293" t="s">
        <v>113</v>
      </c>
      <c r="CX1293" t="s">
        <v>113</v>
      </c>
      <c r="CY1293" t="s">
        <v>119</v>
      </c>
      <c r="CZ1293" t="s">
        <v>258</v>
      </c>
    </row>
    <row r="1294" spans="1:105" x14ac:dyDescent="0.3">
      <c r="A1294" t="s">
        <v>6968</v>
      </c>
      <c r="B1294" t="s">
        <v>6969</v>
      </c>
      <c r="C1294" t="s">
        <v>124</v>
      </c>
      <c r="D1294" t="s">
        <v>108</v>
      </c>
      <c r="F1294" t="s">
        <v>6970</v>
      </c>
      <c r="G1294" t="s">
        <v>247</v>
      </c>
      <c r="I1294" t="s">
        <v>6971</v>
      </c>
      <c r="J1294" t="s">
        <v>308</v>
      </c>
      <c r="K1294" t="s">
        <v>137</v>
      </c>
      <c r="M1294" t="s">
        <v>272</v>
      </c>
      <c r="N1294">
        <v>2</v>
      </c>
      <c r="P1294">
        <v>46132</v>
      </c>
      <c r="Q1294" t="s">
        <v>140</v>
      </c>
      <c r="R1294">
        <v>46134</v>
      </c>
      <c r="S1294" t="s">
        <v>252</v>
      </c>
      <c r="T1294" t="s">
        <v>1422</v>
      </c>
      <c r="U1294" t="s">
        <v>112</v>
      </c>
      <c r="V1294" t="s">
        <v>143</v>
      </c>
      <c r="W1294" t="s">
        <v>144</v>
      </c>
      <c r="X1294" t="s">
        <v>144</v>
      </c>
      <c r="Y1294" t="s">
        <v>144</v>
      </c>
      <c r="Z1294" t="s">
        <v>144</v>
      </c>
      <c r="AA1294" t="s">
        <v>144</v>
      </c>
      <c r="AB1294" t="s">
        <v>145</v>
      </c>
      <c r="AC1294" t="s">
        <v>1390</v>
      </c>
      <c r="AD1294" t="s">
        <v>147</v>
      </c>
      <c r="AE1294">
        <v>46141</v>
      </c>
      <c r="AF1294">
        <v>46141</v>
      </c>
      <c r="AG1294">
        <v>46141</v>
      </c>
      <c r="AH1294">
        <v>46149</v>
      </c>
      <c r="AI1294">
        <v>46149</v>
      </c>
      <c r="AJ1294">
        <v>46149</v>
      </c>
      <c r="AK1294">
        <v>46149</v>
      </c>
      <c r="AL1294">
        <v>46149</v>
      </c>
      <c r="AM1294">
        <v>46149</v>
      </c>
      <c r="AN1294">
        <v>46156</v>
      </c>
      <c r="AO1294">
        <v>46156</v>
      </c>
      <c r="AP1294">
        <v>46156</v>
      </c>
      <c r="AQ1294" t="s">
        <v>256</v>
      </c>
      <c r="AR1294">
        <v>46171</v>
      </c>
      <c r="AS1294">
        <v>46171</v>
      </c>
      <c r="AT1294">
        <v>46141</v>
      </c>
      <c r="AU1294">
        <v>46141</v>
      </c>
      <c r="AV1294">
        <v>46141</v>
      </c>
      <c r="AW1294">
        <v>46141</v>
      </c>
      <c r="AX1294">
        <v>46141</v>
      </c>
      <c r="AY1294">
        <v>46141</v>
      </c>
      <c r="AZ1294">
        <v>46152</v>
      </c>
      <c r="BA1294">
        <v>46152</v>
      </c>
      <c r="BB1294">
        <v>46152</v>
      </c>
      <c r="BC1294">
        <v>46142</v>
      </c>
      <c r="BD1294">
        <v>46142</v>
      </c>
      <c r="BE1294">
        <v>46142</v>
      </c>
      <c r="BF1294" t="s">
        <v>149</v>
      </c>
      <c r="BG1294">
        <v>46155</v>
      </c>
      <c r="BH1294">
        <v>46151</v>
      </c>
      <c r="BI1294">
        <v>46151</v>
      </c>
      <c r="BJ1294" t="s">
        <v>145</v>
      </c>
      <c r="BK1294">
        <v>50</v>
      </c>
      <c r="BL1294">
        <v>46158</v>
      </c>
      <c r="BM1294">
        <v>46157</v>
      </c>
      <c r="BN1294">
        <v>46157</v>
      </c>
      <c r="BO1294">
        <v>46161</v>
      </c>
      <c r="BP1294">
        <v>46162</v>
      </c>
      <c r="BQ1294">
        <v>46162</v>
      </c>
      <c r="BR1294">
        <v>46171</v>
      </c>
      <c r="BS1294">
        <v>46173</v>
      </c>
      <c r="BT1294">
        <v>46173</v>
      </c>
      <c r="BU1294">
        <v>46164</v>
      </c>
      <c r="BV1294">
        <v>46162</v>
      </c>
      <c r="BW1294">
        <v>46162</v>
      </c>
      <c r="BX1294" t="s">
        <v>1469</v>
      </c>
      <c r="BY1294">
        <v>46118</v>
      </c>
      <c r="BZ1294">
        <v>46148</v>
      </c>
      <c r="CA1294">
        <v>46171</v>
      </c>
      <c r="CI1294">
        <v>46164</v>
      </c>
      <c r="CJ1294">
        <v>46171</v>
      </c>
      <c r="CK1294">
        <v>46171</v>
      </c>
      <c r="CN1294" t="s">
        <v>113</v>
      </c>
      <c r="CO1294" t="s">
        <v>113</v>
      </c>
      <c r="CP1294" t="s">
        <v>113</v>
      </c>
      <c r="CQ1294" t="s">
        <v>113</v>
      </c>
      <c r="CR1294">
        <v>46160</v>
      </c>
      <c r="CS1294">
        <v>46129</v>
      </c>
      <c r="CT1294" t="s">
        <v>151</v>
      </c>
      <c r="CU1294" t="s">
        <v>113</v>
      </c>
      <c r="CV1294" t="s">
        <v>113</v>
      </c>
      <c r="CW1294" t="s">
        <v>113</v>
      </c>
      <c r="CX1294" t="s">
        <v>113</v>
      </c>
      <c r="CY1294" t="s">
        <v>1650</v>
      </c>
      <c r="CZ1294" t="s">
        <v>289</v>
      </c>
    </row>
    <row r="1295" spans="1:105" x14ac:dyDescent="0.3">
      <c r="A1295" t="s">
        <v>6972</v>
      </c>
      <c r="B1295" t="s">
        <v>6973</v>
      </c>
      <c r="C1295" t="s">
        <v>107</v>
      </c>
      <c r="D1295" t="s">
        <v>108</v>
      </c>
      <c r="F1295" t="s">
        <v>6974</v>
      </c>
      <c r="G1295" t="s">
        <v>247</v>
      </c>
      <c r="I1295" t="s">
        <v>6975</v>
      </c>
      <c r="J1295" t="s">
        <v>308</v>
      </c>
      <c r="K1295" t="s">
        <v>137</v>
      </c>
      <c r="L1295" t="s">
        <v>6976</v>
      </c>
      <c r="M1295" t="s">
        <v>888</v>
      </c>
      <c r="N1295">
        <v>3</v>
      </c>
      <c r="P1295">
        <v>46141</v>
      </c>
      <c r="Q1295" t="s">
        <v>140</v>
      </c>
      <c r="R1295">
        <v>46142</v>
      </c>
      <c r="S1295" t="s">
        <v>141</v>
      </c>
      <c r="T1295" t="s">
        <v>1422</v>
      </c>
      <c r="U1295" t="s">
        <v>112</v>
      </c>
      <c r="V1295" t="s">
        <v>143</v>
      </c>
      <c r="W1295" t="s">
        <v>144</v>
      </c>
      <c r="X1295" t="s">
        <v>144</v>
      </c>
      <c r="Y1295" t="s">
        <v>144</v>
      </c>
      <c r="Z1295" t="s">
        <v>144</v>
      </c>
      <c r="AA1295" t="s">
        <v>144</v>
      </c>
      <c r="AB1295" t="s">
        <v>180</v>
      </c>
      <c r="AC1295" t="s">
        <v>146</v>
      </c>
      <c r="AD1295" t="s">
        <v>181</v>
      </c>
      <c r="AE1295">
        <v>46153</v>
      </c>
      <c r="AF1295">
        <v>46153</v>
      </c>
      <c r="AG1295">
        <v>46153</v>
      </c>
      <c r="AH1295">
        <v>46160</v>
      </c>
      <c r="AI1295">
        <v>46160</v>
      </c>
      <c r="AJ1295">
        <v>46160</v>
      </c>
      <c r="AK1295">
        <v>46160</v>
      </c>
      <c r="AL1295">
        <v>46162</v>
      </c>
      <c r="AM1295">
        <v>46162</v>
      </c>
      <c r="AN1295">
        <v>46167</v>
      </c>
      <c r="AO1295">
        <v>46167</v>
      </c>
      <c r="AP1295">
        <v>46167</v>
      </c>
      <c r="AQ1295" t="s">
        <v>256</v>
      </c>
      <c r="AR1295">
        <v>46171</v>
      </c>
      <c r="AS1295">
        <v>46171</v>
      </c>
      <c r="AT1295">
        <v>46151</v>
      </c>
      <c r="AU1295">
        <v>46150</v>
      </c>
      <c r="AV1295">
        <v>46150</v>
      </c>
      <c r="AW1295">
        <v>46151</v>
      </c>
      <c r="AX1295">
        <v>46150</v>
      </c>
      <c r="AY1295">
        <v>46150</v>
      </c>
      <c r="AZ1295">
        <v>46160</v>
      </c>
      <c r="BB1295">
        <v>46160</v>
      </c>
      <c r="BC1295">
        <v>46153</v>
      </c>
      <c r="BD1295">
        <v>46153</v>
      </c>
      <c r="BE1295">
        <v>46153</v>
      </c>
      <c r="BF1295" t="s">
        <v>149</v>
      </c>
      <c r="BG1295">
        <v>46160</v>
      </c>
      <c r="BH1295">
        <v>46163</v>
      </c>
      <c r="BI1295">
        <v>46163</v>
      </c>
      <c r="BJ1295" t="s">
        <v>180</v>
      </c>
      <c r="BK1295">
        <v>30</v>
      </c>
      <c r="BL1295">
        <v>46164</v>
      </c>
      <c r="BM1295">
        <v>46170</v>
      </c>
      <c r="BN1295">
        <v>46170</v>
      </c>
      <c r="BO1295">
        <v>46166</v>
      </c>
      <c r="BP1295">
        <v>46171</v>
      </c>
      <c r="BQ1295">
        <v>46171</v>
      </c>
      <c r="BR1295">
        <v>46170</v>
      </c>
      <c r="BS1295">
        <v>46173</v>
      </c>
      <c r="BT1295">
        <v>46173</v>
      </c>
      <c r="BU1295">
        <v>46167</v>
      </c>
      <c r="BV1295">
        <v>46172</v>
      </c>
      <c r="BW1295">
        <v>46172</v>
      </c>
      <c r="BX1295" t="s">
        <v>6977</v>
      </c>
      <c r="CA1295">
        <v>46169</v>
      </c>
      <c r="CN1295" t="s">
        <v>113</v>
      </c>
      <c r="CO1295" t="s">
        <v>113</v>
      </c>
      <c r="CP1295" t="s">
        <v>113</v>
      </c>
      <c r="CQ1295" t="s">
        <v>113</v>
      </c>
      <c r="CR1295">
        <v>46160</v>
      </c>
      <c r="CS1295">
        <v>46141</v>
      </c>
      <c r="CT1295" t="s">
        <v>151</v>
      </c>
      <c r="CU1295" t="s">
        <v>113</v>
      </c>
      <c r="CV1295" t="s">
        <v>113</v>
      </c>
      <c r="CW1295" t="s">
        <v>113</v>
      </c>
      <c r="CX1295" t="s">
        <v>113</v>
      </c>
      <c r="CY1295" t="s">
        <v>288</v>
      </c>
      <c r="CZ1295" t="s">
        <v>289</v>
      </c>
    </row>
    <row r="1296" spans="1:105" x14ac:dyDescent="0.3">
      <c r="A1296" t="s">
        <v>6978</v>
      </c>
      <c r="B1296" t="s">
        <v>6979</v>
      </c>
      <c r="C1296" t="s">
        <v>107</v>
      </c>
      <c r="D1296" t="s">
        <v>108</v>
      </c>
      <c r="F1296" t="s">
        <v>6980</v>
      </c>
      <c r="G1296" t="s">
        <v>247</v>
      </c>
      <c r="I1296" t="s">
        <v>6981</v>
      </c>
      <c r="J1296" t="s">
        <v>308</v>
      </c>
      <c r="K1296" t="s">
        <v>137</v>
      </c>
      <c r="M1296" t="s">
        <v>888</v>
      </c>
      <c r="N1296">
        <v>2</v>
      </c>
      <c r="P1296">
        <v>46140</v>
      </c>
      <c r="Q1296" t="s">
        <v>140</v>
      </c>
      <c r="R1296">
        <v>46147</v>
      </c>
      <c r="S1296" t="s">
        <v>252</v>
      </c>
      <c r="T1296" t="s">
        <v>1422</v>
      </c>
      <c r="U1296" t="s">
        <v>112</v>
      </c>
      <c r="V1296" t="s">
        <v>143</v>
      </c>
      <c r="W1296" t="s">
        <v>144</v>
      </c>
      <c r="X1296" t="s">
        <v>144</v>
      </c>
      <c r="Y1296" t="s">
        <v>144</v>
      </c>
      <c r="Z1296" t="s">
        <v>144</v>
      </c>
      <c r="AA1296" t="s">
        <v>144</v>
      </c>
      <c r="AB1296" t="s">
        <v>2755</v>
      </c>
      <c r="AC1296" t="s">
        <v>146</v>
      </c>
      <c r="AD1296" t="s">
        <v>147</v>
      </c>
      <c r="AE1296">
        <v>46153</v>
      </c>
      <c r="AF1296">
        <v>46153</v>
      </c>
      <c r="AG1296">
        <v>46153</v>
      </c>
      <c r="AH1296">
        <v>46155</v>
      </c>
      <c r="AI1296">
        <v>46160</v>
      </c>
      <c r="AJ1296">
        <v>46160</v>
      </c>
      <c r="AK1296">
        <v>46160</v>
      </c>
      <c r="AL1296">
        <v>46165</v>
      </c>
      <c r="AM1296">
        <v>46165</v>
      </c>
      <c r="AN1296">
        <v>46166</v>
      </c>
      <c r="AO1296">
        <v>46171</v>
      </c>
      <c r="AP1296">
        <v>46171</v>
      </c>
      <c r="AQ1296" t="s">
        <v>256</v>
      </c>
      <c r="AR1296">
        <v>46170</v>
      </c>
      <c r="AS1296">
        <v>46170</v>
      </c>
      <c r="AT1296">
        <v>46150</v>
      </c>
      <c r="AU1296">
        <v>46150</v>
      </c>
      <c r="AV1296">
        <v>46150</v>
      </c>
      <c r="AW1296">
        <v>46150</v>
      </c>
      <c r="AX1296">
        <v>46150</v>
      </c>
      <c r="AY1296">
        <v>46150</v>
      </c>
      <c r="AZ1296">
        <v>46158</v>
      </c>
      <c r="BA1296">
        <v>46158</v>
      </c>
      <c r="BB1296">
        <v>46158</v>
      </c>
      <c r="BC1296">
        <v>46153</v>
      </c>
      <c r="BD1296">
        <v>46153</v>
      </c>
      <c r="BE1296">
        <v>46153</v>
      </c>
      <c r="BF1296" t="s">
        <v>395</v>
      </c>
      <c r="BG1296">
        <v>46160</v>
      </c>
      <c r="BH1296">
        <v>46165</v>
      </c>
      <c r="BI1296">
        <v>46165</v>
      </c>
      <c r="BJ1296" t="s">
        <v>1462</v>
      </c>
      <c r="BK1296">
        <v>40</v>
      </c>
      <c r="BL1296">
        <v>46165</v>
      </c>
      <c r="BM1296">
        <v>46171</v>
      </c>
      <c r="BN1296">
        <v>46171</v>
      </c>
      <c r="BO1296">
        <v>46168</v>
      </c>
      <c r="BP1296">
        <v>46173</v>
      </c>
      <c r="BQ1296">
        <v>46173</v>
      </c>
      <c r="BR1296">
        <v>46171</v>
      </c>
      <c r="BS1296">
        <v>46173</v>
      </c>
      <c r="BT1296">
        <v>46173</v>
      </c>
      <c r="BU1296">
        <v>46171</v>
      </c>
      <c r="BV1296">
        <v>46178</v>
      </c>
      <c r="BX1296" t="s">
        <v>1469</v>
      </c>
      <c r="BY1296">
        <v>46153</v>
      </c>
      <c r="BZ1296">
        <v>46153</v>
      </c>
      <c r="CA1296">
        <v>46164</v>
      </c>
      <c r="CD1296" t="s">
        <v>148</v>
      </c>
      <c r="CE1296" t="s">
        <v>148</v>
      </c>
      <c r="CF1296" t="s">
        <v>148</v>
      </c>
      <c r="CG1296" t="s">
        <v>148</v>
      </c>
      <c r="CH1296" t="s">
        <v>148</v>
      </c>
      <c r="CI1296">
        <v>46171</v>
      </c>
      <c r="CJ1296">
        <v>46164</v>
      </c>
      <c r="CK1296">
        <v>46164</v>
      </c>
      <c r="CN1296" t="s">
        <v>113</v>
      </c>
      <c r="CO1296" t="s">
        <v>113</v>
      </c>
      <c r="CP1296" t="s">
        <v>113</v>
      </c>
      <c r="CQ1296" t="s">
        <v>113</v>
      </c>
      <c r="CR1296">
        <v>46160</v>
      </c>
      <c r="CS1296">
        <v>46140</v>
      </c>
      <c r="CT1296" t="s">
        <v>151</v>
      </c>
      <c r="CU1296" t="s">
        <v>113</v>
      </c>
      <c r="CV1296" t="s">
        <v>113</v>
      </c>
      <c r="CW1296" t="s">
        <v>113</v>
      </c>
      <c r="CX1296" t="s">
        <v>113</v>
      </c>
      <c r="CY1296" t="s">
        <v>1219</v>
      </c>
      <c r="CZ1296" t="s">
        <v>289</v>
      </c>
    </row>
    <row r="1297" spans="1:105" x14ac:dyDescent="0.3">
      <c r="A1297" t="s">
        <v>6982</v>
      </c>
      <c r="B1297" t="s">
        <v>6983</v>
      </c>
      <c r="C1297" t="s">
        <v>107</v>
      </c>
      <c r="D1297" t="s">
        <v>108</v>
      </c>
      <c r="F1297" t="s">
        <v>6984</v>
      </c>
      <c r="G1297" t="s">
        <v>247</v>
      </c>
      <c r="I1297" t="s">
        <v>6985</v>
      </c>
      <c r="J1297" t="s">
        <v>112</v>
      </c>
      <c r="K1297" t="s">
        <v>113</v>
      </c>
      <c r="L1297" t="s">
        <v>6986</v>
      </c>
      <c r="M1297" t="s">
        <v>888</v>
      </c>
      <c r="P1297" t="s">
        <v>113</v>
      </c>
      <c r="Q1297" t="s">
        <v>116</v>
      </c>
      <c r="S1297" t="s">
        <v>117</v>
      </c>
      <c r="T1297" t="s">
        <v>113</v>
      </c>
      <c r="AD1297" t="s">
        <v>113</v>
      </c>
      <c r="AG1297" t="s">
        <v>119</v>
      </c>
      <c r="AI1297" t="s">
        <v>119</v>
      </c>
      <c r="AJ1297" t="s">
        <v>119</v>
      </c>
      <c r="BK1297">
        <v>40</v>
      </c>
      <c r="CN1297" t="s">
        <v>113</v>
      </c>
      <c r="CO1297" t="s">
        <v>113</v>
      </c>
      <c r="CP1297" t="s">
        <v>113</v>
      </c>
      <c r="CQ1297" t="s">
        <v>113</v>
      </c>
      <c r="CR1297" t="s">
        <v>113</v>
      </c>
      <c r="CS1297" t="s">
        <v>113</v>
      </c>
      <c r="CT1297" t="s">
        <v>113</v>
      </c>
      <c r="CU1297" t="s">
        <v>113</v>
      </c>
      <c r="CV1297" t="s">
        <v>113</v>
      </c>
      <c r="CW1297" t="s">
        <v>113</v>
      </c>
      <c r="CX1297" t="s">
        <v>113</v>
      </c>
      <c r="CY1297" t="s">
        <v>119</v>
      </c>
      <c r="CZ1297" t="s">
        <v>258</v>
      </c>
    </row>
    <row r="1298" spans="1:105" x14ac:dyDescent="0.3">
      <c r="A1298" t="s">
        <v>6987</v>
      </c>
      <c r="B1298" t="s">
        <v>6988</v>
      </c>
      <c r="C1298" t="s">
        <v>107</v>
      </c>
      <c r="D1298" t="s">
        <v>108</v>
      </c>
      <c r="F1298" t="s">
        <v>6989</v>
      </c>
      <c r="G1298" t="s">
        <v>247</v>
      </c>
      <c r="I1298" t="s">
        <v>6990</v>
      </c>
      <c r="J1298" t="s">
        <v>371</v>
      </c>
      <c r="K1298" t="s">
        <v>137</v>
      </c>
      <c r="M1298" t="s">
        <v>888</v>
      </c>
      <c r="N1298">
        <v>2</v>
      </c>
      <c r="P1298">
        <v>46132</v>
      </c>
      <c r="Q1298" t="s">
        <v>140</v>
      </c>
      <c r="R1298">
        <v>46134</v>
      </c>
      <c r="S1298" t="s">
        <v>252</v>
      </c>
      <c r="T1298" t="s">
        <v>1422</v>
      </c>
      <c r="U1298" t="s">
        <v>112</v>
      </c>
      <c r="V1298" t="s">
        <v>143</v>
      </c>
      <c r="W1298" t="s">
        <v>144</v>
      </c>
      <c r="X1298" t="s">
        <v>144</v>
      </c>
      <c r="Y1298" t="s">
        <v>144</v>
      </c>
      <c r="Z1298" t="s">
        <v>144</v>
      </c>
      <c r="AA1298" t="s">
        <v>144</v>
      </c>
      <c r="AB1298" t="s">
        <v>6991</v>
      </c>
      <c r="AC1298" t="s">
        <v>1390</v>
      </c>
      <c r="AD1298" t="s">
        <v>147</v>
      </c>
      <c r="AE1298">
        <v>46141</v>
      </c>
      <c r="AF1298">
        <v>46141</v>
      </c>
      <c r="AG1298">
        <v>46141</v>
      </c>
      <c r="AH1298">
        <v>46148</v>
      </c>
      <c r="AI1298">
        <v>46148</v>
      </c>
      <c r="AJ1298">
        <v>46148</v>
      </c>
      <c r="AK1298">
        <v>46141</v>
      </c>
      <c r="AL1298">
        <v>46141</v>
      </c>
      <c r="AM1298">
        <v>46141</v>
      </c>
      <c r="AN1298">
        <v>46148</v>
      </c>
      <c r="AO1298">
        <v>46148</v>
      </c>
      <c r="AP1298">
        <v>46148</v>
      </c>
      <c r="AQ1298" t="s">
        <v>256</v>
      </c>
      <c r="AR1298">
        <v>46172</v>
      </c>
      <c r="AS1298">
        <v>46172</v>
      </c>
      <c r="AT1298">
        <v>46146</v>
      </c>
      <c r="AU1298">
        <v>46146</v>
      </c>
      <c r="AV1298">
        <v>46146</v>
      </c>
      <c r="AW1298">
        <v>46146</v>
      </c>
      <c r="AX1298">
        <v>46146</v>
      </c>
      <c r="AY1298">
        <v>46146</v>
      </c>
      <c r="AZ1298">
        <v>46152</v>
      </c>
      <c r="BA1298">
        <v>46152</v>
      </c>
      <c r="BB1298">
        <v>46152</v>
      </c>
      <c r="BC1298">
        <v>46144</v>
      </c>
      <c r="BD1298">
        <v>46144</v>
      </c>
      <c r="BE1298">
        <v>46144</v>
      </c>
      <c r="BG1298">
        <v>46155</v>
      </c>
      <c r="BH1298">
        <v>46155</v>
      </c>
      <c r="BI1298">
        <v>46155</v>
      </c>
      <c r="BJ1298" t="s">
        <v>1331</v>
      </c>
      <c r="BK1298">
        <v>40</v>
      </c>
      <c r="BL1298">
        <v>46155</v>
      </c>
      <c r="BM1298">
        <v>46162</v>
      </c>
      <c r="BN1298">
        <v>46162</v>
      </c>
      <c r="BO1298">
        <v>46158</v>
      </c>
      <c r="BP1298">
        <v>46163</v>
      </c>
      <c r="BQ1298">
        <v>46163</v>
      </c>
      <c r="BR1298">
        <v>46164</v>
      </c>
      <c r="BS1298">
        <v>46173</v>
      </c>
      <c r="BT1298">
        <v>46173</v>
      </c>
      <c r="BU1298">
        <v>46164</v>
      </c>
      <c r="BV1298">
        <v>46170</v>
      </c>
      <c r="BW1298">
        <v>46170</v>
      </c>
      <c r="BX1298" t="s">
        <v>6992</v>
      </c>
      <c r="BY1298">
        <v>46148</v>
      </c>
      <c r="BZ1298">
        <v>46148</v>
      </c>
      <c r="CA1298">
        <v>46172</v>
      </c>
      <c r="CI1298">
        <v>46164</v>
      </c>
      <c r="CJ1298">
        <v>46172</v>
      </c>
      <c r="CK1298">
        <v>46172</v>
      </c>
      <c r="CN1298" t="s">
        <v>113</v>
      </c>
      <c r="CO1298" t="s">
        <v>113</v>
      </c>
      <c r="CP1298" t="s">
        <v>113</v>
      </c>
      <c r="CQ1298" t="s">
        <v>113</v>
      </c>
      <c r="CR1298" t="s">
        <v>119</v>
      </c>
      <c r="CS1298">
        <v>46129</v>
      </c>
      <c r="CT1298" t="s">
        <v>151</v>
      </c>
      <c r="CU1298" t="s">
        <v>113</v>
      </c>
      <c r="CV1298" t="s">
        <v>113</v>
      </c>
      <c r="CW1298" t="s">
        <v>113</v>
      </c>
      <c r="CX1298" t="s">
        <v>113</v>
      </c>
      <c r="CY1298" t="s">
        <v>6993</v>
      </c>
      <c r="CZ1298" t="s">
        <v>289</v>
      </c>
    </row>
    <row r="1299" spans="1:105" x14ac:dyDescent="0.3">
      <c r="A1299" t="s">
        <v>6994</v>
      </c>
      <c r="B1299" t="s">
        <v>6995</v>
      </c>
      <c r="C1299" t="s">
        <v>107</v>
      </c>
      <c r="D1299" t="s">
        <v>108</v>
      </c>
      <c r="F1299" t="s">
        <v>6996</v>
      </c>
      <c r="G1299" t="s">
        <v>247</v>
      </c>
      <c r="I1299" t="s">
        <v>6997</v>
      </c>
      <c r="J1299" t="s">
        <v>308</v>
      </c>
      <c r="K1299" t="s">
        <v>137</v>
      </c>
      <c r="M1299" t="s">
        <v>888</v>
      </c>
      <c r="N1299">
        <v>2</v>
      </c>
      <c r="P1299">
        <v>46132</v>
      </c>
      <c r="Q1299" t="s">
        <v>140</v>
      </c>
      <c r="R1299">
        <v>46134</v>
      </c>
      <c r="S1299" t="s">
        <v>252</v>
      </c>
      <c r="T1299" t="s">
        <v>142</v>
      </c>
      <c r="U1299" t="s">
        <v>112</v>
      </c>
      <c r="V1299" t="s">
        <v>21</v>
      </c>
      <c r="W1299" t="s">
        <v>144</v>
      </c>
      <c r="X1299" t="s">
        <v>144</v>
      </c>
      <c r="Y1299" t="s">
        <v>144</v>
      </c>
      <c r="Z1299" t="s">
        <v>144</v>
      </c>
      <c r="AA1299" t="s">
        <v>144</v>
      </c>
      <c r="AB1299" t="s">
        <v>1462</v>
      </c>
      <c r="AC1299" t="s">
        <v>1390</v>
      </c>
      <c r="AD1299" t="s">
        <v>147</v>
      </c>
      <c r="AE1299">
        <v>46143</v>
      </c>
      <c r="AF1299">
        <v>46143</v>
      </c>
      <c r="AG1299">
        <v>46143</v>
      </c>
      <c r="AH1299">
        <v>46149</v>
      </c>
      <c r="AI1299">
        <v>46149</v>
      </c>
      <c r="AJ1299">
        <v>46149</v>
      </c>
      <c r="AK1299">
        <v>46160</v>
      </c>
      <c r="AL1299">
        <v>46165</v>
      </c>
      <c r="AM1299">
        <v>46165</v>
      </c>
      <c r="AN1299">
        <v>46167</v>
      </c>
      <c r="AO1299">
        <v>46170</v>
      </c>
      <c r="AP1299">
        <v>46170</v>
      </c>
      <c r="AQ1299" t="s">
        <v>377</v>
      </c>
      <c r="AR1299">
        <v>46173</v>
      </c>
      <c r="AS1299">
        <v>46173</v>
      </c>
      <c r="AT1299">
        <v>46141</v>
      </c>
      <c r="AU1299">
        <v>46141</v>
      </c>
      <c r="AV1299">
        <v>46141</v>
      </c>
      <c r="AW1299">
        <v>46141</v>
      </c>
      <c r="AX1299">
        <v>46141</v>
      </c>
      <c r="AY1299">
        <v>46141</v>
      </c>
      <c r="AZ1299">
        <v>46152</v>
      </c>
      <c r="BA1299">
        <v>46152</v>
      </c>
      <c r="BB1299">
        <v>46152</v>
      </c>
      <c r="BC1299">
        <v>46145</v>
      </c>
      <c r="BD1299">
        <v>46145</v>
      </c>
      <c r="BE1299">
        <v>46145</v>
      </c>
      <c r="BF1299" t="s">
        <v>196</v>
      </c>
      <c r="BG1299">
        <v>46155</v>
      </c>
      <c r="BH1299">
        <v>46161</v>
      </c>
      <c r="BI1299">
        <v>46161</v>
      </c>
      <c r="BJ1299" t="s">
        <v>1462</v>
      </c>
      <c r="BK1299">
        <v>50</v>
      </c>
      <c r="BL1299">
        <v>46170</v>
      </c>
      <c r="BM1299">
        <v>46170</v>
      </c>
      <c r="BN1299">
        <v>46170</v>
      </c>
      <c r="BO1299">
        <v>46171</v>
      </c>
      <c r="BP1299">
        <v>46173</v>
      </c>
      <c r="BQ1299">
        <v>46173</v>
      </c>
      <c r="BR1299">
        <v>46173</v>
      </c>
      <c r="BS1299">
        <v>46174</v>
      </c>
      <c r="BT1299">
        <v>46174</v>
      </c>
      <c r="BU1299">
        <v>46164</v>
      </c>
      <c r="BV1299">
        <v>46173</v>
      </c>
      <c r="BX1299" t="s">
        <v>1469</v>
      </c>
      <c r="BY1299">
        <v>46148</v>
      </c>
      <c r="BZ1299">
        <v>46148</v>
      </c>
      <c r="CA1299">
        <v>46167</v>
      </c>
      <c r="CI1299">
        <v>46164</v>
      </c>
      <c r="CJ1299">
        <v>46167</v>
      </c>
      <c r="CK1299">
        <v>46167</v>
      </c>
      <c r="CN1299" t="s">
        <v>113</v>
      </c>
      <c r="CO1299" t="s">
        <v>113</v>
      </c>
      <c r="CP1299" t="s">
        <v>113</v>
      </c>
      <c r="CQ1299" t="s">
        <v>113</v>
      </c>
      <c r="CR1299">
        <v>46160</v>
      </c>
      <c r="CS1299">
        <v>46129</v>
      </c>
      <c r="CT1299" t="s">
        <v>151</v>
      </c>
      <c r="CU1299" t="s">
        <v>113</v>
      </c>
      <c r="CV1299" t="s">
        <v>113</v>
      </c>
      <c r="CW1299" t="s">
        <v>113</v>
      </c>
      <c r="CX1299" t="s">
        <v>113</v>
      </c>
      <c r="CY1299" t="s">
        <v>1219</v>
      </c>
      <c r="CZ1299" t="s">
        <v>289</v>
      </c>
    </row>
    <row r="1300" spans="1:105" x14ac:dyDescent="0.3">
      <c r="A1300" t="s">
        <v>6998</v>
      </c>
      <c r="B1300" t="s">
        <v>6999</v>
      </c>
      <c r="C1300" t="s">
        <v>797</v>
      </c>
      <c r="D1300" t="s">
        <v>108</v>
      </c>
      <c r="F1300" t="s">
        <v>7000</v>
      </c>
      <c r="G1300" t="s">
        <v>1053</v>
      </c>
      <c r="I1300" t="s">
        <v>7001</v>
      </c>
      <c r="J1300" t="s">
        <v>112</v>
      </c>
      <c r="K1300" t="s">
        <v>113</v>
      </c>
      <c r="L1300" t="s">
        <v>1055</v>
      </c>
      <c r="M1300" t="s">
        <v>888</v>
      </c>
      <c r="P1300" t="s">
        <v>113</v>
      </c>
      <c r="Q1300" t="s">
        <v>116</v>
      </c>
      <c r="S1300" t="s">
        <v>117</v>
      </c>
      <c r="T1300" t="s">
        <v>118</v>
      </c>
      <c r="AD1300" t="s">
        <v>113</v>
      </c>
      <c r="AG1300" t="s">
        <v>119</v>
      </c>
      <c r="AI1300" t="s">
        <v>119</v>
      </c>
      <c r="AJ1300" t="s">
        <v>119</v>
      </c>
      <c r="BK1300">
        <v>40</v>
      </c>
      <c r="CN1300" t="s">
        <v>113</v>
      </c>
      <c r="CO1300" t="s">
        <v>113</v>
      </c>
      <c r="CP1300" t="s">
        <v>113</v>
      </c>
      <c r="CQ1300" t="s">
        <v>113</v>
      </c>
      <c r="CR1300" t="s">
        <v>113</v>
      </c>
      <c r="CS1300" t="s">
        <v>113</v>
      </c>
      <c r="CT1300" t="s">
        <v>113</v>
      </c>
      <c r="CU1300" t="s">
        <v>113</v>
      </c>
      <c r="CV1300" t="s">
        <v>113</v>
      </c>
      <c r="CW1300" t="s">
        <v>113</v>
      </c>
      <c r="CX1300" t="s">
        <v>113</v>
      </c>
      <c r="CY1300" t="s">
        <v>119</v>
      </c>
      <c r="CZ1300" t="s">
        <v>258</v>
      </c>
    </row>
    <row r="1301" spans="1:105" x14ac:dyDescent="0.3">
      <c r="A1301" t="s">
        <v>7002</v>
      </c>
      <c r="B1301" t="s">
        <v>7003</v>
      </c>
      <c r="C1301" t="s">
        <v>107</v>
      </c>
      <c r="D1301" t="s">
        <v>108</v>
      </c>
      <c r="E1301" t="s">
        <v>7004</v>
      </c>
      <c r="G1301" t="s">
        <v>247</v>
      </c>
      <c r="I1301" t="s">
        <v>7005</v>
      </c>
      <c r="J1301" t="s">
        <v>1106</v>
      </c>
      <c r="K1301" t="s">
        <v>113</v>
      </c>
      <c r="L1301" t="s">
        <v>7006</v>
      </c>
      <c r="M1301" t="s">
        <v>888</v>
      </c>
      <c r="P1301" t="s">
        <v>113</v>
      </c>
      <c r="Q1301" t="s">
        <v>116</v>
      </c>
      <c r="S1301" t="s">
        <v>117</v>
      </c>
      <c r="T1301" t="s">
        <v>113</v>
      </c>
      <c r="U1301" t="s">
        <v>113</v>
      </c>
      <c r="AB1301" t="s">
        <v>3632</v>
      </c>
      <c r="AD1301" t="s">
        <v>113</v>
      </c>
      <c r="AG1301" t="s">
        <v>119</v>
      </c>
      <c r="AI1301" t="s">
        <v>119</v>
      </c>
      <c r="AJ1301" t="s">
        <v>119</v>
      </c>
      <c r="BK1301" t="s">
        <v>7007</v>
      </c>
      <c r="CN1301" t="s">
        <v>113</v>
      </c>
      <c r="CO1301" t="s">
        <v>113</v>
      </c>
      <c r="CP1301" t="s">
        <v>113</v>
      </c>
      <c r="CQ1301" t="s">
        <v>113</v>
      </c>
      <c r="CR1301" t="s">
        <v>113</v>
      </c>
      <c r="CS1301" t="s">
        <v>113</v>
      </c>
      <c r="CT1301" t="s">
        <v>113</v>
      </c>
      <c r="CU1301" t="s">
        <v>113</v>
      </c>
      <c r="CV1301" t="s">
        <v>113</v>
      </c>
      <c r="CW1301" t="s">
        <v>113</v>
      </c>
      <c r="CX1301" t="s">
        <v>113</v>
      </c>
      <c r="CY1301" t="s">
        <v>119</v>
      </c>
      <c r="CZ1301" t="s">
        <v>258</v>
      </c>
    </row>
    <row r="1302" spans="1:105" x14ac:dyDescent="0.3">
      <c r="A1302" t="s">
        <v>7008</v>
      </c>
      <c r="B1302" t="s">
        <v>7009</v>
      </c>
      <c r="C1302" t="s">
        <v>107</v>
      </c>
      <c r="D1302" t="s">
        <v>108</v>
      </c>
      <c r="E1302" t="s">
        <v>7010</v>
      </c>
      <c r="F1302" t="s">
        <v>7011</v>
      </c>
      <c r="G1302" t="s">
        <v>247</v>
      </c>
      <c r="I1302" t="s">
        <v>7012</v>
      </c>
      <c r="J1302" t="s">
        <v>7013</v>
      </c>
      <c r="K1302" t="s">
        <v>113</v>
      </c>
      <c r="L1302" t="s">
        <v>7014</v>
      </c>
      <c r="M1302" t="s">
        <v>888</v>
      </c>
      <c r="P1302" t="s">
        <v>113</v>
      </c>
      <c r="Q1302" t="s">
        <v>116</v>
      </c>
      <c r="S1302" t="s">
        <v>117</v>
      </c>
      <c r="T1302" t="s">
        <v>113</v>
      </c>
      <c r="U1302" t="s">
        <v>113</v>
      </c>
      <c r="AB1302" t="s">
        <v>3632</v>
      </c>
      <c r="AD1302" t="s">
        <v>113</v>
      </c>
      <c r="AG1302" t="s">
        <v>119</v>
      </c>
      <c r="AI1302" t="s">
        <v>119</v>
      </c>
      <c r="AJ1302" t="s">
        <v>119</v>
      </c>
      <c r="CN1302" t="s">
        <v>113</v>
      </c>
      <c r="CO1302" t="s">
        <v>113</v>
      </c>
      <c r="CP1302" t="s">
        <v>113</v>
      </c>
      <c r="CQ1302" t="s">
        <v>113</v>
      </c>
      <c r="CR1302" t="s">
        <v>113</v>
      </c>
      <c r="CS1302" t="s">
        <v>113</v>
      </c>
      <c r="CT1302" t="s">
        <v>113</v>
      </c>
      <c r="CU1302" t="s">
        <v>113</v>
      </c>
      <c r="CV1302" t="s">
        <v>113</v>
      </c>
      <c r="CW1302" t="s">
        <v>113</v>
      </c>
      <c r="CX1302" t="s">
        <v>113</v>
      </c>
      <c r="CY1302" t="s">
        <v>119</v>
      </c>
      <c r="CZ1302" t="s">
        <v>258</v>
      </c>
    </row>
    <row r="1303" spans="1:105" x14ac:dyDescent="0.3">
      <c r="A1303" t="s">
        <v>7015</v>
      </c>
      <c r="B1303" t="s">
        <v>7016</v>
      </c>
      <c r="C1303" t="s">
        <v>797</v>
      </c>
      <c r="D1303" t="s">
        <v>108</v>
      </c>
      <c r="E1303" t="s">
        <v>7017</v>
      </c>
      <c r="F1303" t="s">
        <v>7018</v>
      </c>
      <c r="G1303" t="s">
        <v>247</v>
      </c>
      <c r="I1303" t="s">
        <v>7019</v>
      </c>
      <c r="J1303" t="s">
        <v>1106</v>
      </c>
      <c r="K1303" t="s">
        <v>113</v>
      </c>
      <c r="L1303" t="s">
        <v>7014</v>
      </c>
      <c r="M1303" t="s">
        <v>888</v>
      </c>
      <c r="P1303" t="s">
        <v>113</v>
      </c>
      <c r="Q1303" t="s">
        <v>116</v>
      </c>
      <c r="S1303" t="s">
        <v>117</v>
      </c>
      <c r="T1303" t="s">
        <v>113</v>
      </c>
      <c r="U1303" t="s">
        <v>7020</v>
      </c>
      <c r="AD1303" t="s">
        <v>113</v>
      </c>
      <c r="AG1303" t="s">
        <v>119</v>
      </c>
      <c r="AI1303" t="s">
        <v>119</v>
      </c>
      <c r="AJ1303" t="s">
        <v>119</v>
      </c>
      <c r="CN1303" t="s">
        <v>113</v>
      </c>
      <c r="CO1303" t="s">
        <v>113</v>
      </c>
      <c r="CP1303" t="s">
        <v>113</v>
      </c>
      <c r="CQ1303" t="s">
        <v>113</v>
      </c>
      <c r="CR1303" t="s">
        <v>113</v>
      </c>
      <c r="CS1303" t="s">
        <v>113</v>
      </c>
      <c r="CT1303" t="s">
        <v>113</v>
      </c>
      <c r="CU1303" t="s">
        <v>113</v>
      </c>
      <c r="CV1303" t="s">
        <v>113</v>
      </c>
      <c r="CW1303" t="s">
        <v>113</v>
      </c>
      <c r="CX1303" t="s">
        <v>113</v>
      </c>
      <c r="CY1303" t="s">
        <v>119</v>
      </c>
      <c r="CZ1303" t="s">
        <v>258</v>
      </c>
    </row>
    <row r="1304" spans="1:105" x14ac:dyDescent="0.3">
      <c r="A1304" t="s">
        <v>7021</v>
      </c>
      <c r="B1304" t="s">
        <v>7022</v>
      </c>
      <c r="C1304" t="s">
        <v>107</v>
      </c>
      <c r="D1304" t="s">
        <v>108</v>
      </c>
      <c r="E1304" t="s">
        <v>3635</v>
      </c>
      <c r="F1304" t="s">
        <v>7023</v>
      </c>
      <c r="G1304" t="s">
        <v>247</v>
      </c>
      <c r="I1304" t="s">
        <v>7024</v>
      </c>
      <c r="J1304" t="s">
        <v>7025</v>
      </c>
      <c r="K1304" t="s">
        <v>113</v>
      </c>
      <c r="L1304" t="s">
        <v>1051</v>
      </c>
      <c r="M1304" t="s">
        <v>888</v>
      </c>
      <c r="P1304" t="s">
        <v>113</v>
      </c>
      <c r="Q1304" t="s">
        <v>116</v>
      </c>
      <c r="S1304" t="s">
        <v>117</v>
      </c>
      <c r="T1304" t="s">
        <v>113</v>
      </c>
      <c r="U1304" t="s">
        <v>113</v>
      </c>
      <c r="AD1304" t="s">
        <v>113</v>
      </c>
      <c r="AG1304" t="s">
        <v>119</v>
      </c>
      <c r="AI1304" t="s">
        <v>119</v>
      </c>
      <c r="AJ1304" t="s">
        <v>119</v>
      </c>
      <c r="BK1304">
        <v>20</v>
      </c>
      <c r="CN1304" t="s">
        <v>113</v>
      </c>
      <c r="CO1304" t="s">
        <v>113</v>
      </c>
      <c r="CP1304" t="s">
        <v>113</v>
      </c>
      <c r="CQ1304" t="s">
        <v>113</v>
      </c>
      <c r="CR1304" t="s">
        <v>113</v>
      </c>
      <c r="CS1304" t="s">
        <v>113</v>
      </c>
      <c r="CT1304" t="s">
        <v>113</v>
      </c>
      <c r="CU1304" t="s">
        <v>113</v>
      </c>
      <c r="CV1304" t="s">
        <v>113</v>
      </c>
      <c r="CW1304" t="s">
        <v>113</v>
      </c>
      <c r="CX1304" t="s">
        <v>113</v>
      </c>
      <c r="CY1304" t="s">
        <v>119</v>
      </c>
      <c r="CZ1304" t="s">
        <v>258</v>
      </c>
    </row>
    <row r="1305" spans="1:105" x14ac:dyDescent="0.3">
      <c r="A1305" t="s">
        <v>7026</v>
      </c>
      <c r="B1305" t="s">
        <v>7027</v>
      </c>
      <c r="C1305" t="s">
        <v>797</v>
      </c>
      <c r="D1305" t="s">
        <v>108</v>
      </c>
      <c r="E1305" t="s">
        <v>7028</v>
      </c>
      <c r="F1305" t="s">
        <v>7029</v>
      </c>
      <c r="G1305" t="s">
        <v>247</v>
      </c>
      <c r="I1305" t="s">
        <v>7030</v>
      </c>
      <c r="J1305" t="s">
        <v>371</v>
      </c>
      <c r="K1305" t="s">
        <v>113</v>
      </c>
      <c r="L1305" t="s">
        <v>1051</v>
      </c>
      <c r="M1305" t="s">
        <v>888</v>
      </c>
      <c r="P1305" t="s">
        <v>113</v>
      </c>
      <c r="Q1305" t="s">
        <v>116</v>
      </c>
      <c r="S1305" t="s">
        <v>117</v>
      </c>
      <c r="T1305" t="s">
        <v>113</v>
      </c>
      <c r="AD1305" t="s">
        <v>113</v>
      </c>
      <c r="AG1305" t="s">
        <v>119</v>
      </c>
      <c r="AI1305" t="s">
        <v>119</v>
      </c>
      <c r="AJ1305" t="s">
        <v>119</v>
      </c>
      <c r="CN1305" t="s">
        <v>113</v>
      </c>
      <c r="CO1305" t="s">
        <v>113</v>
      </c>
      <c r="CP1305" t="s">
        <v>113</v>
      </c>
      <c r="CQ1305" t="s">
        <v>113</v>
      </c>
      <c r="CR1305" t="s">
        <v>113</v>
      </c>
      <c r="CS1305" t="s">
        <v>113</v>
      </c>
      <c r="CT1305" t="s">
        <v>113</v>
      </c>
      <c r="CU1305" t="s">
        <v>113</v>
      </c>
      <c r="CV1305" t="s">
        <v>113</v>
      </c>
      <c r="CW1305" t="s">
        <v>113</v>
      </c>
      <c r="CX1305" t="s">
        <v>113</v>
      </c>
      <c r="CY1305" t="s">
        <v>119</v>
      </c>
      <c r="CZ1305" t="s">
        <v>258</v>
      </c>
    </row>
    <row r="1306" spans="1:105" x14ac:dyDescent="0.3">
      <c r="A1306" t="s">
        <v>7031</v>
      </c>
      <c r="B1306" t="s">
        <v>7032</v>
      </c>
      <c r="C1306" t="s">
        <v>107</v>
      </c>
      <c r="D1306" t="s">
        <v>108</v>
      </c>
      <c r="E1306" t="s">
        <v>7033</v>
      </c>
      <c r="G1306" t="s">
        <v>247</v>
      </c>
      <c r="I1306" t="s">
        <v>7034</v>
      </c>
      <c r="J1306" t="s">
        <v>1106</v>
      </c>
      <c r="K1306" t="s">
        <v>113</v>
      </c>
      <c r="L1306" t="s">
        <v>7035</v>
      </c>
      <c r="M1306" t="s">
        <v>1171</v>
      </c>
      <c r="P1306" t="s">
        <v>113</v>
      </c>
      <c r="Q1306" t="s">
        <v>116</v>
      </c>
      <c r="S1306" t="s">
        <v>117</v>
      </c>
      <c r="T1306" t="s">
        <v>113</v>
      </c>
      <c r="U1306" t="s">
        <v>113</v>
      </c>
      <c r="AD1306" t="s">
        <v>113</v>
      </c>
      <c r="AG1306" t="s">
        <v>119</v>
      </c>
      <c r="AI1306" t="s">
        <v>119</v>
      </c>
      <c r="AJ1306" t="s">
        <v>119</v>
      </c>
      <c r="BK1306" t="s">
        <v>5985</v>
      </c>
      <c r="CN1306" t="s">
        <v>113</v>
      </c>
      <c r="CO1306" t="s">
        <v>113</v>
      </c>
      <c r="CP1306" t="s">
        <v>113</v>
      </c>
      <c r="CQ1306" t="s">
        <v>113</v>
      </c>
      <c r="CR1306" t="s">
        <v>113</v>
      </c>
      <c r="CS1306" t="s">
        <v>113</v>
      </c>
      <c r="CT1306" t="s">
        <v>113</v>
      </c>
      <c r="CU1306" t="s">
        <v>113</v>
      </c>
      <c r="CV1306" t="s">
        <v>113</v>
      </c>
      <c r="CW1306" t="s">
        <v>113</v>
      </c>
      <c r="CX1306" t="s">
        <v>113</v>
      </c>
      <c r="CY1306" t="s">
        <v>119</v>
      </c>
      <c r="CZ1306" t="s">
        <v>258</v>
      </c>
    </row>
    <row r="1307" spans="1:105" x14ac:dyDescent="0.3">
      <c r="A1307" t="s">
        <v>7036</v>
      </c>
      <c r="B1307" t="s">
        <v>7037</v>
      </c>
      <c r="C1307" t="s">
        <v>124</v>
      </c>
      <c r="D1307" t="s">
        <v>108</v>
      </c>
      <c r="F1307" t="s">
        <v>7038</v>
      </c>
      <c r="G1307" t="s">
        <v>247</v>
      </c>
      <c r="I1307" t="s">
        <v>7039</v>
      </c>
      <c r="J1307" t="s">
        <v>112</v>
      </c>
      <c r="K1307" t="s">
        <v>113</v>
      </c>
      <c r="L1307" t="s">
        <v>7040</v>
      </c>
      <c r="M1307" t="s">
        <v>1171</v>
      </c>
      <c r="P1307" t="s">
        <v>113</v>
      </c>
      <c r="Q1307" t="s">
        <v>116</v>
      </c>
      <c r="S1307" t="s">
        <v>117</v>
      </c>
      <c r="T1307" t="s">
        <v>113</v>
      </c>
      <c r="AD1307" t="s">
        <v>113</v>
      </c>
      <c r="AG1307" t="s">
        <v>119</v>
      </c>
      <c r="AI1307" t="s">
        <v>119</v>
      </c>
      <c r="AJ1307" t="s">
        <v>119</v>
      </c>
      <c r="BK1307">
        <v>40</v>
      </c>
      <c r="BP1307">
        <v>3</v>
      </c>
      <c r="CN1307" t="s">
        <v>113</v>
      </c>
      <c r="CO1307" t="s">
        <v>113</v>
      </c>
      <c r="CP1307" t="s">
        <v>113</v>
      </c>
      <c r="CQ1307" t="s">
        <v>113</v>
      </c>
      <c r="CR1307" t="s">
        <v>113</v>
      </c>
      <c r="CS1307" t="s">
        <v>113</v>
      </c>
      <c r="CT1307" t="s">
        <v>113</v>
      </c>
      <c r="CU1307" t="s">
        <v>113</v>
      </c>
      <c r="CV1307" t="s">
        <v>113</v>
      </c>
      <c r="CW1307" t="s">
        <v>113</v>
      </c>
      <c r="CX1307" t="s">
        <v>113</v>
      </c>
      <c r="CY1307" t="s">
        <v>119</v>
      </c>
      <c r="CZ1307" t="s">
        <v>258</v>
      </c>
    </row>
    <row r="1308" spans="1:105" x14ac:dyDescent="0.3">
      <c r="A1308" t="s">
        <v>7041</v>
      </c>
      <c r="B1308" t="s">
        <v>7042</v>
      </c>
      <c r="C1308" t="s">
        <v>245</v>
      </c>
      <c r="D1308" t="s">
        <v>108</v>
      </c>
      <c r="F1308" t="s">
        <v>7043</v>
      </c>
      <c r="G1308" t="s">
        <v>247</v>
      </c>
      <c r="H1308" t="s">
        <v>1146</v>
      </c>
      <c r="I1308" t="s">
        <v>7044</v>
      </c>
      <c r="J1308" t="s">
        <v>249</v>
      </c>
      <c r="K1308" t="s">
        <v>249</v>
      </c>
      <c r="L1308" t="s">
        <v>7045</v>
      </c>
      <c r="M1308" t="s">
        <v>654</v>
      </c>
      <c r="N1308">
        <v>3</v>
      </c>
      <c r="O1308" t="s">
        <v>5934</v>
      </c>
      <c r="P1308">
        <v>46211</v>
      </c>
      <c r="Q1308" t="s">
        <v>140</v>
      </c>
      <c r="R1308">
        <v>46211</v>
      </c>
      <c r="S1308" t="s">
        <v>1330</v>
      </c>
      <c r="T1308" t="s">
        <v>448</v>
      </c>
      <c r="U1308" t="s">
        <v>249</v>
      </c>
      <c r="V1308" t="s">
        <v>21</v>
      </c>
      <c r="W1308" t="s">
        <v>148</v>
      </c>
      <c r="X1308" t="s">
        <v>148</v>
      </c>
      <c r="Y1308" t="s">
        <v>148</v>
      </c>
      <c r="Z1308" t="s">
        <v>148</v>
      </c>
      <c r="AA1308" t="s">
        <v>148</v>
      </c>
      <c r="AB1308" t="s">
        <v>1423</v>
      </c>
      <c r="AC1308" t="s">
        <v>113</v>
      </c>
      <c r="AD1308" t="s">
        <v>255</v>
      </c>
      <c r="AE1308">
        <v>46219</v>
      </c>
      <c r="AF1308">
        <v>46228</v>
      </c>
      <c r="AG1308">
        <v>46228</v>
      </c>
      <c r="AH1308">
        <v>46219</v>
      </c>
      <c r="AI1308">
        <v>46228</v>
      </c>
      <c r="AJ1308">
        <v>46228</v>
      </c>
      <c r="AK1308">
        <v>46224</v>
      </c>
      <c r="AL1308">
        <v>46230</v>
      </c>
      <c r="AM1308">
        <v>46228</v>
      </c>
      <c r="AN1308">
        <v>46224</v>
      </c>
      <c r="AO1308">
        <v>46230</v>
      </c>
      <c r="AP1308">
        <v>46228</v>
      </c>
      <c r="AQ1308" t="s">
        <v>256</v>
      </c>
      <c r="AR1308">
        <v>46233</v>
      </c>
      <c r="AS1308">
        <v>46233</v>
      </c>
      <c r="AT1308">
        <v>46219</v>
      </c>
      <c r="AU1308">
        <v>46228</v>
      </c>
      <c r="AV1308">
        <v>46228</v>
      </c>
      <c r="AW1308">
        <v>46219</v>
      </c>
      <c r="AX1308">
        <v>46228</v>
      </c>
      <c r="AY1308">
        <v>46228</v>
      </c>
      <c r="AZ1308">
        <v>46226</v>
      </c>
      <c r="BA1308">
        <v>46233</v>
      </c>
      <c r="BB1308">
        <v>46233</v>
      </c>
      <c r="BC1308">
        <v>46223</v>
      </c>
      <c r="BD1308">
        <v>46232</v>
      </c>
      <c r="BE1308">
        <v>46232</v>
      </c>
      <c r="BF1308" t="s">
        <v>249</v>
      </c>
      <c r="BG1308">
        <v>46223</v>
      </c>
      <c r="BH1308">
        <v>46232</v>
      </c>
      <c r="BI1308">
        <v>46232</v>
      </c>
      <c r="BJ1308" t="s">
        <v>249</v>
      </c>
      <c r="BK1308" t="s">
        <v>249</v>
      </c>
      <c r="BL1308">
        <v>46224</v>
      </c>
      <c r="BM1308">
        <v>46232</v>
      </c>
      <c r="BN1308">
        <v>46232</v>
      </c>
      <c r="BO1308">
        <v>46226</v>
      </c>
      <c r="BP1308">
        <v>46233</v>
      </c>
      <c r="BQ1308">
        <v>46234</v>
      </c>
      <c r="BR1308">
        <v>46228</v>
      </c>
      <c r="BS1308">
        <v>46285</v>
      </c>
      <c r="BU1308">
        <v>46228</v>
      </c>
      <c r="BV1308">
        <v>46234</v>
      </c>
      <c r="BW1308">
        <v>46234</v>
      </c>
      <c r="BX1308" t="s">
        <v>7046</v>
      </c>
      <c r="BY1308">
        <v>46265</v>
      </c>
      <c r="CI1308">
        <v>46231</v>
      </c>
      <c r="CJ1308">
        <v>46282</v>
      </c>
      <c r="CN1308" t="s">
        <v>113</v>
      </c>
      <c r="CO1308" t="s">
        <v>113</v>
      </c>
      <c r="CP1308" t="s">
        <v>113</v>
      </c>
      <c r="CQ1308" t="s">
        <v>113</v>
      </c>
      <c r="CR1308" t="s">
        <v>113</v>
      </c>
      <c r="CS1308" t="s">
        <v>113</v>
      </c>
      <c r="CT1308" t="s">
        <v>113</v>
      </c>
      <c r="CU1308" t="s">
        <v>170</v>
      </c>
      <c r="CV1308" t="s">
        <v>144</v>
      </c>
      <c r="CW1308" t="s">
        <v>171</v>
      </c>
      <c r="CX1308" t="s">
        <v>113</v>
      </c>
      <c r="CY1308" t="s">
        <v>119</v>
      </c>
      <c r="CZ1308" t="s">
        <v>258</v>
      </c>
      <c r="DA1308" t="s">
        <v>104</v>
      </c>
    </row>
    <row r="1309" spans="1:105" x14ac:dyDescent="0.3">
      <c r="A1309" t="s">
        <v>7047</v>
      </c>
      <c r="B1309" t="s">
        <v>7048</v>
      </c>
      <c r="C1309" t="s">
        <v>107</v>
      </c>
      <c r="D1309" t="s">
        <v>108</v>
      </c>
      <c r="F1309" t="s">
        <v>7049</v>
      </c>
      <c r="G1309" t="s">
        <v>247</v>
      </c>
      <c r="I1309" t="s">
        <v>6278</v>
      </c>
      <c r="J1309" t="s">
        <v>112</v>
      </c>
      <c r="K1309" t="s">
        <v>113</v>
      </c>
      <c r="L1309" t="s">
        <v>7050</v>
      </c>
      <c r="M1309" t="s">
        <v>540</v>
      </c>
      <c r="P1309" t="s">
        <v>113</v>
      </c>
      <c r="Q1309" t="s">
        <v>116</v>
      </c>
      <c r="S1309" t="s">
        <v>117</v>
      </c>
      <c r="T1309" t="s">
        <v>113</v>
      </c>
      <c r="AD1309" t="s">
        <v>113</v>
      </c>
      <c r="AG1309" t="s">
        <v>119</v>
      </c>
      <c r="AI1309" t="s">
        <v>119</v>
      </c>
      <c r="AJ1309" t="s">
        <v>119</v>
      </c>
      <c r="BK1309">
        <v>30</v>
      </c>
      <c r="CN1309" t="s">
        <v>113</v>
      </c>
      <c r="CO1309" t="s">
        <v>113</v>
      </c>
      <c r="CP1309" t="s">
        <v>113</v>
      </c>
      <c r="CQ1309" t="s">
        <v>113</v>
      </c>
      <c r="CR1309" t="s">
        <v>113</v>
      </c>
      <c r="CS1309" t="s">
        <v>113</v>
      </c>
      <c r="CT1309" t="s">
        <v>113</v>
      </c>
      <c r="CU1309" t="s">
        <v>113</v>
      </c>
      <c r="CV1309" t="s">
        <v>113</v>
      </c>
      <c r="CW1309" t="s">
        <v>113</v>
      </c>
      <c r="CX1309" t="s">
        <v>113</v>
      </c>
      <c r="CY1309" t="s">
        <v>119</v>
      </c>
      <c r="CZ1309" t="s">
        <v>258</v>
      </c>
    </row>
    <row r="1310" spans="1:105" x14ac:dyDescent="0.3">
      <c r="A1310" t="s">
        <v>7051</v>
      </c>
      <c r="B1310" t="s">
        <v>7052</v>
      </c>
      <c r="C1310" t="s">
        <v>107</v>
      </c>
      <c r="D1310" t="s">
        <v>108</v>
      </c>
      <c r="F1310" t="s">
        <v>7053</v>
      </c>
      <c r="G1310" t="s">
        <v>247</v>
      </c>
      <c r="I1310" t="s">
        <v>6975</v>
      </c>
      <c r="J1310" t="s">
        <v>308</v>
      </c>
      <c r="K1310" t="s">
        <v>137</v>
      </c>
      <c r="L1310" t="s">
        <v>7054</v>
      </c>
      <c r="M1310" t="s">
        <v>540</v>
      </c>
      <c r="N1310">
        <v>1</v>
      </c>
      <c r="P1310">
        <v>46141</v>
      </c>
      <c r="Q1310" t="s">
        <v>140</v>
      </c>
      <c r="R1310">
        <v>46142</v>
      </c>
      <c r="S1310" t="s">
        <v>141</v>
      </c>
      <c r="T1310" t="s">
        <v>1422</v>
      </c>
      <c r="U1310" t="s">
        <v>112</v>
      </c>
      <c r="V1310" t="s">
        <v>143</v>
      </c>
      <c r="W1310" t="s">
        <v>144</v>
      </c>
      <c r="X1310" t="s">
        <v>144</v>
      </c>
      <c r="Y1310" t="s">
        <v>144</v>
      </c>
      <c r="Z1310" t="s">
        <v>144</v>
      </c>
      <c r="AA1310" t="s">
        <v>144</v>
      </c>
      <c r="AB1310" t="s">
        <v>180</v>
      </c>
      <c r="AC1310" t="s">
        <v>146</v>
      </c>
      <c r="AD1310" t="s">
        <v>181</v>
      </c>
      <c r="AE1310">
        <v>46150</v>
      </c>
      <c r="AF1310">
        <v>46150</v>
      </c>
      <c r="AG1310">
        <v>46150</v>
      </c>
      <c r="AH1310">
        <v>46151</v>
      </c>
      <c r="AI1310">
        <v>46151</v>
      </c>
      <c r="AJ1310">
        <v>46151</v>
      </c>
      <c r="AK1310">
        <v>46156</v>
      </c>
      <c r="AL1310">
        <v>46161</v>
      </c>
      <c r="AM1310">
        <v>46161</v>
      </c>
      <c r="AN1310">
        <v>46157</v>
      </c>
      <c r="AO1310">
        <v>46162</v>
      </c>
      <c r="AP1310">
        <v>46162</v>
      </c>
      <c r="AQ1310" t="s">
        <v>256</v>
      </c>
      <c r="AR1310">
        <v>46172</v>
      </c>
      <c r="AS1310">
        <v>46172</v>
      </c>
      <c r="AT1310">
        <v>46150</v>
      </c>
      <c r="AU1310">
        <v>46150</v>
      </c>
      <c r="AV1310">
        <v>46150</v>
      </c>
      <c r="AW1310">
        <v>46150</v>
      </c>
      <c r="AX1310">
        <v>46150</v>
      </c>
      <c r="AY1310">
        <v>46150</v>
      </c>
      <c r="AZ1310">
        <v>46160</v>
      </c>
      <c r="BA1310">
        <v>46160</v>
      </c>
      <c r="BB1310">
        <v>46160</v>
      </c>
      <c r="BC1310">
        <v>46153</v>
      </c>
      <c r="BD1310">
        <v>46153</v>
      </c>
      <c r="BE1310">
        <v>46153</v>
      </c>
      <c r="BF1310" t="s">
        <v>196</v>
      </c>
      <c r="BG1310">
        <v>46156</v>
      </c>
      <c r="BH1310">
        <v>46160</v>
      </c>
      <c r="BI1310">
        <v>46160</v>
      </c>
      <c r="BJ1310" t="s">
        <v>180</v>
      </c>
      <c r="BK1310">
        <v>40</v>
      </c>
      <c r="BL1310">
        <v>46161</v>
      </c>
      <c r="BM1310">
        <v>46163</v>
      </c>
      <c r="BN1310">
        <v>46163</v>
      </c>
      <c r="BO1310">
        <v>46163</v>
      </c>
      <c r="BP1310">
        <v>46165</v>
      </c>
      <c r="BQ1310">
        <v>46165</v>
      </c>
      <c r="BR1310">
        <v>46169</v>
      </c>
      <c r="BS1310">
        <v>46173</v>
      </c>
      <c r="BT1310">
        <v>46173</v>
      </c>
      <c r="BU1310">
        <v>46166</v>
      </c>
      <c r="BV1310">
        <v>46172</v>
      </c>
      <c r="BW1310">
        <v>46167</v>
      </c>
      <c r="BX1310" t="s">
        <v>7055</v>
      </c>
      <c r="CN1310" t="s">
        <v>113</v>
      </c>
      <c r="CO1310" t="s">
        <v>113</v>
      </c>
      <c r="CP1310" t="s">
        <v>113</v>
      </c>
      <c r="CQ1310" t="s">
        <v>113</v>
      </c>
      <c r="CR1310">
        <v>46160</v>
      </c>
      <c r="CS1310">
        <v>46141</v>
      </c>
      <c r="CT1310" t="s">
        <v>151</v>
      </c>
      <c r="CU1310" t="s">
        <v>113</v>
      </c>
      <c r="CV1310" t="s">
        <v>113</v>
      </c>
      <c r="CW1310" t="s">
        <v>113</v>
      </c>
      <c r="CX1310" t="s">
        <v>113</v>
      </c>
      <c r="CY1310" t="s">
        <v>288</v>
      </c>
      <c r="CZ1310" t="s">
        <v>289</v>
      </c>
    </row>
    <row r="1311" spans="1:105" x14ac:dyDescent="0.3">
      <c r="A1311" t="s">
        <v>7056</v>
      </c>
      <c r="B1311" t="s">
        <v>7057</v>
      </c>
      <c r="C1311" t="s">
        <v>1312</v>
      </c>
      <c r="D1311" t="s">
        <v>108</v>
      </c>
      <c r="F1311" t="s">
        <v>7058</v>
      </c>
      <c r="G1311" t="s">
        <v>133</v>
      </c>
      <c r="H1311" t="s">
        <v>1146</v>
      </c>
      <c r="I1311" t="s">
        <v>7059</v>
      </c>
      <c r="J1311" t="s">
        <v>249</v>
      </c>
      <c r="K1311" t="s">
        <v>249</v>
      </c>
      <c r="L1311" t="s">
        <v>1921</v>
      </c>
      <c r="M1311" t="s">
        <v>654</v>
      </c>
      <c r="N1311">
        <v>3</v>
      </c>
      <c r="O1311" t="s">
        <v>5934</v>
      </c>
      <c r="P1311">
        <v>46240</v>
      </c>
      <c r="Q1311" t="s">
        <v>140</v>
      </c>
      <c r="R1311">
        <v>46241</v>
      </c>
      <c r="S1311" t="s">
        <v>2453</v>
      </c>
      <c r="T1311" t="s">
        <v>448</v>
      </c>
      <c r="U1311" t="s">
        <v>249</v>
      </c>
      <c r="W1311" t="s">
        <v>148</v>
      </c>
      <c r="X1311" t="s">
        <v>148</v>
      </c>
      <c r="Y1311" t="s">
        <v>148</v>
      </c>
      <c r="Z1311" t="s">
        <v>148</v>
      </c>
      <c r="AA1311" t="s">
        <v>148</v>
      </c>
      <c r="AB1311" t="s">
        <v>1530</v>
      </c>
      <c r="AC1311" t="s">
        <v>113</v>
      </c>
      <c r="AD1311" t="s">
        <v>255</v>
      </c>
      <c r="AE1311">
        <v>46248</v>
      </c>
      <c r="AF1311">
        <v>46251</v>
      </c>
      <c r="AG1311">
        <v>46251</v>
      </c>
      <c r="AH1311">
        <v>46248</v>
      </c>
      <c r="AI1311">
        <v>46251</v>
      </c>
      <c r="AJ1311">
        <v>46251</v>
      </c>
      <c r="AK1311">
        <v>46248</v>
      </c>
      <c r="AL1311">
        <v>46255</v>
      </c>
      <c r="AM1311">
        <v>46255</v>
      </c>
      <c r="AN1311">
        <v>46253</v>
      </c>
      <c r="AO1311">
        <v>46255</v>
      </c>
      <c r="AP1311">
        <v>46255</v>
      </c>
      <c r="AQ1311" t="s">
        <v>148</v>
      </c>
      <c r="AR1311" t="s">
        <v>148</v>
      </c>
      <c r="AS1311" t="s">
        <v>148</v>
      </c>
      <c r="AT1311">
        <v>46248</v>
      </c>
      <c r="AU1311">
        <v>46251</v>
      </c>
      <c r="AV1311">
        <v>46251</v>
      </c>
      <c r="AW1311">
        <v>46248</v>
      </c>
      <c r="AX1311">
        <v>46251</v>
      </c>
      <c r="AY1311">
        <v>46251</v>
      </c>
      <c r="AZ1311">
        <v>46253</v>
      </c>
      <c r="BA1311">
        <v>46255</v>
      </c>
      <c r="BB1311">
        <v>46255</v>
      </c>
      <c r="BC1311">
        <v>46254</v>
      </c>
      <c r="BD1311">
        <v>46253</v>
      </c>
      <c r="BE1311">
        <v>46253</v>
      </c>
      <c r="BF1311" t="s">
        <v>249</v>
      </c>
      <c r="BG1311">
        <v>46254</v>
      </c>
      <c r="BH1311">
        <v>46253</v>
      </c>
      <c r="BI1311">
        <v>46253</v>
      </c>
      <c r="BJ1311" t="s">
        <v>249</v>
      </c>
      <c r="BK1311" t="s">
        <v>249</v>
      </c>
      <c r="BL1311">
        <v>46254</v>
      </c>
      <c r="BM1311">
        <v>46259</v>
      </c>
      <c r="BN1311">
        <v>46259</v>
      </c>
      <c r="BO1311">
        <v>46257</v>
      </c>
      <c r="BP1311">
        <v>46269</v>
      </c>
      <c r="BR1311">
        <v>46261</v>
      </c>
      <c r="BS1311">
        <v>46285</v>
      </c>
      <c r="BU1311">
        <v>46261</v>
      </c>
      <c r="BV1311">
        <v>46269</v>
      </c>
      <c r="BX1311" t="s">
        <v>7060</v>
      </c>
      <c r="BY1311">
        <v>46264</v>
      </c>
      <c r="BZ1311">
        <v>46267</v>
      </c>
      <c r="CI1311">
        <v>46295</v>
      </c>
      <c r="CJ1311">
        <v>46275</v>
      </c>
      <c r="CN1311" t="s">
        <v>113</v>
      </c>
      <c r="CO1311" t="s">
        <v>113</v>
      </c>
      <c r="CP1311" t="s">
        <v>113</v>
      </c>
      <c r="CQ1311" t="s">
        <v>113</v>
      </c>
      <c r="CR1311" t="s">
        <v>113</v>
      </c>
      <c r="CS1311" t="s">
        <v>113</v>
      </c>
      <c r="CT1311" t="s">
        <v>113</v>
      </c>
      <c r="CU1311" t="s">
        <v>170</v>
      </c>
      <c r="CV1311" t="s">
        <v>144</v>
      </c>
      <c r="CW1311" t="s">
        <v>171</v>
      </c>
      <c r="CX1311" t="s">
        <v>113</v>
      </c>
      <c r="CY1311" t="s">
        <v>119</v>
      </c>
      <c r="CZ1311" t="s">
        <v>121</v>
      </c>
      <c r="DA1311" t="s">
        <v>104</v>
      </c>
    </row>
    <row r="1312" spans="1:105" x14ac:dyDescent="0.3">
      <c r="A1312" t="s">
        <v>7061</v>
      </c>
      <c r="B1312" t="s">
        <v>7062</v>
      </c>
      <c r="C1312" t="s">
        <v>107</v>
      </c>
      <c r="D1312" t="s">
        <v>108</v>
      </c>
      <c r="F1312" t="s">
        <v>7063</v>
      </c>
      <c r="G1312" t="s">
        <v>247</v>
      </c>
      <c r="H1312" t="s">
        <v>7064</v>
      </c>
      <c r="I1312" t="s">
        <v>7065</v>
      </c>
      <c r="J1312" t="s">
        <v>308</v>
      </c>
      <c r="K1312" t="s">
        <v>137</v>
      </c>
      <c r="L1312" t="s">
        <v>7066</v>
      </c>
      <c r="M1312" t="s">
        <v>406</v>
      </c>
      <c r="N1312">
        <v>4</v>
      </c>
      <c r="O1312" t="s">
        <v>7067</v>
      </c>
      <c r="P1312">
        <v>46169</v>
      </c>
      <c r="Q1312" t="s">
        <v>140</v>
      </c>
      <c r="R1312">
        <v>46169</v>
      </c>
      <c r="S1312" t="s">
        <v>165</v>
      </c>
      <c r="T1312" t="s">
        <v>448</v>
      </c>
      <c r="U1312" t="s">
        <v>112</v>
      </c>
      <c r="V1312" t="s">
        <v>21</v>
      </c>
      <c r="W1312" t="s">
        <v>144</v>
      </c>
      <c r="X1312" t="s">
        <v>144</v>
      </c>
      <c r="Y1312" t="s">
        <v>144</v>
      </c>
      <c r="Z1312" t="s">
        <v>144</v>
      </c>
      <c r="AA1312" t="s">
        <v>144</v>
      </c>
      <c r="AB1312" t="s">
        <v>375</v>
      </c>
      <c r="AC1312" t="s">
        <v>220</v>
      </c>
      <c r="AD1312" t="s">
        <v>314</v>
      </c>
      <c r="AE1312">
        <v>46176</v>
      </c>
      <c r="AF1312">
        <v>46176</v>
      </c>
      <c r="AG1312">
        <v>46176</v>
      </c>
      <c r="AH1312">
        <v>46179</v>
      </c>
      <c r="AI1312">
        <v>46179</v>
      </c>
      <c r="AJ1312">
        <v>46179</v>
      </c>
      <c r="AK1312">
        <v>46183</v>
      </c>
      <c r="AL1312">
        <v>46183</v>
      </c>
      <c r="AM1312">
        <v>46183</v>
      </c>
      <c r="AN1312">
        <v>46186</v>
      </c>
      <c r="AO1312">
        <v>46191</v>
      </c>
      <c r="AP1312">
        <v>46191</v>
      </c>
      <c r="AQ1312" t="s">
        <v>256</v>
      </c>
      <c r="AR1312">
        <v>46201</v>
      </c>
      <c r="AS1312">
        <v>46201</v>
      </c>
      <c r="AT1312">
        <v>46178</v>
      </c>
      <c r="AU1312">
        <v>46178</v>
      </c>
      <c r="AV1312">
        <v>46178</v>
      </c>
      <c r="AW1312">
        <v>46178</v>
      </c>
      <c r="AX1312">
        <v>46178</v>
      </c>
      <c r="AY1312">
        <v>46178</v>
      </c>
      <c r="AZ1312">
        <v>46185</v>
      </c>
      <c r="BA1312">
        <v>46185</v>
      </c>
      <c r="BC1312">
        <v>46178</v>
      </c>
      <c r="BD1312">
        <v>46178</v>
      </c>
      <c r="BE1312">
        <v>46178</v>
      </c>
      <c r="BF1312" t="s">
        <v>395</v>
      </c>
      <c r="BG1312">
        <v>46184</v>
      </c>
      <c r="BH1312">
        <v>46265</v>
      </c>
      <c r="BJ1312" t="s">
        <v>378</v>
      </c>
      <c r="BK1312" t="s">
        <v>2024</v>
      </c>
      <c r="BL1312">
        <v>46190</v>
      </c>
      <c r="BM1312">
        <v>46268</v>
      </c>
      <c r="BO1312">
        <v>46192</v>
      </c>
      <c r="BP1312">
        <v>46271</v>
      </c>
      <c r="BR1312">
        <v>46202</v>
      </c>
      <c r="BS1312">
        <v>46272</v>
      </c>
      <c r="BU1312">
        <v>46200</v>
      </c>
      <c r="BV1312">
        <v>46271</v>
      </c>
      <c r="BX1312" t="s">
        <v>316</v>
      </c>
      <c r="CA1312">
        <v>46225</v>
      </c>
      <c r="CI1312">
        <v>46225</v>
      </c>
      <c r="CJ1312">
        <v>46225</v>
      </c>
      <c r="CK1312">
        <v>46225</v>
      </c>
      <c r="CN1312" t="s">
        <v>113</v>
      </c>
      <c r="CO1312" t="s">
        <v>7061</v>
      </c>
      <c r="CP1312" t="s">
        <v>113</v>
      </c>
      <c r="CQ1312" t="s">
        <v>7061</v>
      </c>
      <c r="CR1312">
        <v>46213</v>
      </c>
      <c r="CS1312">
        <v>46168</v>
      </c>
      <c r="CT1312" t="s">
        <v>151</v>
      </c>
      <c r="CU1312" t="s">
        <v>170</v>
      </c>
      <c r="CV1312" t="s">
        <v>144</v>
      </c>
      <c r="CW1312" t="s">
        <v>171</v>
      </c>
      <c r="CX1312" t="s">
        <v>1360</v>
      </c>
      <c r="CY1312" t="s">
        <v>381</v>
      </c>
      <c r="CZ1312" t="s">
        <v>289</v>
      </c>
      <c r="DA1312" t="s">
        <v>104</v>
      </c>
    </row>
    <row r="1313" spans="1:105" x14ac:dyDescent="0.3">
      <c r="A1313" t="s">
        <v>7068</v>
      </c>
      <c r="B1313" t="s">
        <v>7069</v>
      </c>
      <c r="C1313" t="s">
        <v>107</v>
      </c>
      <c r="D1313" t="s">
        <v>108</v>
      </c>
      <c r="F1313" t="s">
        <v>7070</v>
      </c>
      <c r="G1313" t="s">
        <v>247</v>
      </c>
      <c r="I1313" t="s">
        <v>7071</v>
      </c>
      <c r="J1313" t="s">
        <v>308</v>
      </c>
      <c r="K1313" t="s">
        <v>137</v>
      </c>
      <c r="M1313" t="s">
        <v>540</v>
      </c>
      <c r="N1313">
        <v>1</v>
      </c>
      <c r="P1313">
        <v>46098</v>
      </c>
      <c r="Q1313" t="s">
        <v>140</v>
      </c>
      <c r="R1313">
        <v>46099</v>
      </c>
      <c r="S1313" t="s">
        <v>252</v>
      </c>
      <c r="T1313" t="s">
        <v>179</v>
      </c>
      <c r="U1313" t="s">
        <v>112</v>
      </c>
      <c r="V1313" t="s">
        <v>143</v>
      </c>
      <c r="W1313" t="s">
        <v>144</v>
      </c>
      <c r="X1313" t="s">
        <v>144</v>
      </c>
      <c r="Y1313" t="s">
        <v>144</v>
      </c>
      <c r="Z1313" t="s">
        <v>144</v>
      </c>
      <c r="AA1313" t="s">
        <v>144</v>
      </c>
      <c r="AB1313" t="s">
        <v>1423</v>
      </c>
      <c r="AC1313" t="s">
        <v>1390</v>
      </c>
      <c r="AD1313" t="s">
        <v>147</v>
      </c>
      <c r="AE1313">
        <v>46108</v>
      </c>
      <c r="AF1313">
        <v>46108</v>
      </c>
      <c r="AG1313">
        <v>46108</v>
      </c>
      <c r="AH1313">
        <v>46109</v>
      </c>
      <c r="AI1313">
        <v>46109</v>
      </c>
      <c r="AJ1313">
        <v>46109</v>
      </c>
      <c r="AK1313">
        <v>46111</v>
      </c>
      <c r="AL1313">
        <v>46111</v>
      </c>
      <c r="AM1313">
        <v>46111</v>
      </c>
      <c r="AN1313">
        <v>46113</v>
      </c>
      <c r="AO1313">
        <v>46113</v>
      </c>
      <c r="AP1313">
        <v>46113</v>
      </c>
      <c r="AQ1313" t="s">
        <v>377</v>
      </c>
      <c r="AR1313">
        <v>46127</v>
      </c>
      <c r="AS1313">
        <v>46127</v>
      </c>
      <c r="AT1313">
        <v>46107</v>
      </c>
      <c r="AU1313">
        <v>46107</v>
      </c>
      <c r="AV1313">
        <v>46107</v>
      </c>
      <c r="AW1313">
        <v>46107</v>
      </c>
      <c r="AX1313">
        <v>46107</v>
      </c>
      <c r="AY1313">
        <v>46107</v>
      </c>
      <c r="AZ1313">
        <v>46120</v>
      </c>
      <c r="BA1313">
        <v>46120</v>
      </c>
      <c r="BB1313">
        <v>46120</v>
      </c>
      <c r="BC1313">
        <v>46109</v>
      </c>
      <c r="BD1313">
        <v>46109</v>
      </c>
      <c r="BE1313">
        <v>46109</v>
      </c>
      <c r="BF1313" t="s">
        <v>3456</v>
      </c>
      <c r="BG1313">
        <v>46117</v>
      </c>
      <c r="BH1313">
        <v>46112</v>
      </c>
      <c r="BI1313">
        <v>46112</v>
      </c>
      <c r="BJ1313" t="s">
        <v>1423</v>
      </c>
      <c r="BL1313">
        <v>46120</v>
      </c>
      <c r="BM1313">
        <v>46120</v>
      </c>
      <c r="BN1313">
        <v>46120</v>
      </c>
      <c r="BO1313">
        <v>46121</v>
      </c>
      <c r="BP1313">
        <v>46121</v>
      </c>
      <c r="BQ1313">
        <v>46121</v>
      </c>
      <c r="BR1313">
        <v>46132</v>
      </c>
      <c r="BS1313">
        <v>46129</v>
      </c>
      <c r="BT1313">
        <v>46129</v>
      </c>
      <c r="BU1313">
        <v>46129</v>
      </c>
      <c r="BV1313">
        <v>46129</v>
      </c>
      <c r="BW1313">
        <v>46129</v>
      </c>
      <c r="BX1313" t="s">
        <v>1469</v>
      </c>
      <c r="BY1313">
        <v>46122</v>
      </c>
      <c r="BZ1313">
        <v>46122</v>
      </c>
      <c r="CI1313">
        <v>46129</v>
      </c>
      <c r="CJ1313">
        <v>46129</v>
      </c>
      <c r="CK1313">
        <v>46129</v>
      </c>
      <c r="CN1313" t="s">
        <v>113</v>
      </c>
      <c r="CO1313" t="s">
        <v>113</v>
      </c>
      <c r="CP1313" t="s">
        <v>113</v>
      </c>
      <c r="CQ1313" t="s">
        <v>113</v>
      </c>
      <c r="CR1313" t="s">
        <v>119</v>
      </c>
      <c r="CS1313">
        <v>46098</v>
      </c>
      <c r="CT1313" t="s">
        <v>151</v>
      </c>
      <c r="CU1313" t="s">
        <v>113</v>
      </c>
      <c r="CV1313" t="s">
        <v>113</v>
      </c>
      <c r="CW1313" t="s">
        <v>113</v>
      </c>
      <c r="CX1313" t="s">
        <v>113</v>
      </c>
      <c r="CY1313" t="s">
        <v>4037</v>
      </c>
      <c r="CZ1313" t="s">
        <v>289</v>
      </c>
    </row>
    <row r="1314" spans="1:105" x14ac:dyDescent="0.3">
      <c r="A1314" t="s">
        <v>7072</v>
      </c>
      <c r="B1314" t="s">
        <v>7073</v>
      </c>
      <c r="C1314" t="s">
        <v>213</v>
      </c>
      <c r="D1314" t="s">
        <v>108</v>
      </c>
      <c r="F1314" t="s">
        <v>7074</v>
      </c>
      <c r="G1314" t="s">
        <v>247</v>
      </c>
      <c r="H1314" t="s">
        <v>7075</v>
      </c>
      <c r="I1314" t="s">
        <v>7076</v>
      </c>
      <c r="J1314" t="s">
        <v>308</v>
      </c>
      <c r="K1314" t="s">
        <v>137</v>
      </c>
      <c r="L1314" t="s">
        <v>3181</v>
      </c>
      <c r="M1314" t="s">
        <v>654</v>
      </c>
      <c r="N1314">
        <v>1</v>
      </c>
      <c r="P1314">
        <v>46217</v>
      </c>
      <c r="Q1314" t="s">
        <v>140</v>
      </c>
      <c r="R1314">
        <v>46225</v>
      </c>
      <c r="S1314" t="s">
        <v>165</v>
      </c>
      <c r="T1314" t="s">
        <v>448</v>
      </c>
      <c r="U1314" t="s">
        <v>112</v>
      </c>
      <c r="V1314" t="s">
        <v>21</v>
      </c>
      <c r="W1314" t="s">
        <v>144</v>
      </c>
      <c r="X1314" t="s">
        <v>144</v>
      </c>
      <c r="Y1314" t="s">
        <v>144</v>
      </c>
      <c r="Z1314" t="s">
        <v>144</v>
      </c>
      <c r="AA1314" t="s">
        <v>144</v>
      </c>
      <c r="AB1314" t="s">
        <v>1423</v>
      </c>
      <c r="AC1314" t="s">
        <v>146</v>
      </c>
      <c r="AD1314" t="s">
        <v>147</v>
      </c>
      <c r="AE1314">
        <v>46230</v>
      </c>
      <c r="AF1314">
        <v>46230</v>
      </c>
      <c r="AG1314">
        <v>46230</v>
      </c>
      <c r="AH1314">
        <v>46237</v>
      </c>
      <c r="AI1314">
        <v>46233</v>
      </c>
      <c r="AJ1314">
        <v>46233</v>
      </c>
      <c r="AK1314">
        <v>46230</v>
      </c>
      <c r="AL1314">
        <v>46237</v>
      </c>
      <c r="AM1314">
        <v>46237</v>
      </c>
      <c r="AN1314">
        <v>46237</v>
      </c>
      <c r="AO1314">
        <v>46245</v>
      </c>
      <c r="AP1314">
        <v>46245</v>
      </c>
      <c r="AQ1314" t="s">
        <v>256</v>
      </c>
      <c r="AR1314">
        <v>46280</v>
      </c>
      <c r="AT1314">
        <v>46231</v>
      </c>
      <c r="AU1314">
        <v>46237</v>
      </c>
      <c r="AV1314">
        <v>46237</v>
      </c>
      <c r="AW1314">
        <v>46231</v>
      </c>
      <c r="AX1314">
        <v>46237</v>
      </c>
      <c r="AY1314">
        <v>46237</v>
      </c>
      <c r="AZ1314">
        <v>46246</v>
      </c>
      <c r="BA1314">
        <v>46246</v>
      </c>
      <c r="BB1314">
        <v>46246</v>
      </c>
      <c r="BC1314">
        <v>46233</v>
      </c>
      <c r="BD1314">
        <v>46240</v>
      </c>
      <c r="BE1314">
        <v>46240</v>
      </c>
      <c r="BF1314" t="s">
        <v>196</v>
      </c>
      <c r="BG1314">
        <v>46239</v>
      </c>
      <c r="BH1314">
        <v>46276</v>
      </c>
      <c r="BJ1314" t="s">
        <v>1423</v>
      </c>
      <c r="BK1314">
        <v>40</v>
      </c>
      <c r="BL1314">
        <v>46242</v>
      </c>
      <c r="BM1314">
        <v>46279</v>
      </c>
      <c r="BO1314">
        <v>46245</v>
      </c>
      <c r="BP1314">
        <v>46282</v>
      </c>
      <c r="BR1314">
        <v>46258</v>
      </c>
      <c r="BS1314">
        <v>46285</v>
      </c>
      <c r="BU1314">
        <v>46258</v>
      </c>
      <c r="BV1314">
        <v>46263</v>
      </c>
      <c r="BY1314">
        <v>46238</v>
      </c>
      <c r="CI1314">
        <v>46252</v>
      </c>
      <c r="CJ1314">
        <v>46252</v>
      </c>
      <c r="CN1314" t="s">
        <v>113</v>
      </c>
      <c r="CO1314" t="s">
        <v>113</v>
      </c>
      <c r="CP1314" t="s">
        <v>113</v>
      </c>
      <c r="CQ1314" t="s">
        <v>7072</v>
      </c>
      <c r="CR1314">
        <v>46219</v>
      </c>
      <c r="CS1314">
        <v>46217</v>
      </c>
      <c r="CT1314" t="s">
        <v>151</v>
      </c>
      <c r="CU1314" t="s">
        <v>170</v>
      </c>
      <c r="CV1314" t="s">
        <v>144</v>
      </c>
      <c r="CW1314" t="s">
        <v>171</v>
      </c>
      <c r="CX1314" t="s">
        <v>1360</v>
      </c>
      <c r="CY1314" t="s">
        <v>4037</v>
      </c>
      <c r="CZ1314" t="s">
        <v>289</v>
      </c>
      <c r="DA1314" t="s">
        <v>104</v>
      </c>
    </row>
    <row r="1315" spans="1:105" x14ac:dyDescent="0.3">
      <c r="A1315" t="s">
        <v>7077</v>
      </c>
      <c r="B1315" t="s">
        <v>7078</v>
      </c>
      <c r="C1315" t="s">
        <v>124</v>
      </c>
      <c r="D1315" t="s">
        <v>108</v>
      </c>
      <c r="F1315" t="s">
        <v>7079</v>
      </c>
      <c r="G1315" t="s">
        <v>247</v>
      </c>
      <c r="I1315" t="s">
        <v>7080</v>
      </c>
      <c r="J1315" t="s">
        <v>308</v>
      </c>
      <c r="K1315" t="s">
        <v>137</v>
      </c>
      <c r="L1315" t="s">
        <v>7081</v>
      </c>
      <c r="M1315" t="s">
        <v>406</v>
      </c>
      <c r="N1315">
        <v>1</v>
      </c>
      <c r="P1315">
        <v>46142</v>
      </c>
      <c r="Q1315" t="s">
        <v>140</v>
      </c>
      <c r="R1315">
        <v>46142</v>
      </c>
      <c r="S1315" t="s">
        <v>141</v>
      </c>
      <c r="T1315" t="s">
        <v>1422</v>
      </c>
      <c r="U1315" t="s">
        <v>112</v>
      </c>
      <c r="V1315" t="s">
        <v>143</v>
      </c>
      <c r="W1315" t="s">
        <v>144</v>
      </c>
      <c r="X1315" t="s">
        <v>144</v>
      </c>
      <c r="Y1315" t="s">
        <v>144</v>
      </c>
      <c r="Z1315" t="s">
        <v>144</v>
      </c>
      <c r="AA1315" t="s">
        <v>144</v>
      </c>
      <c r="AB1315" t="s">
        <v>180</v>
      </c>
      <c r="AC1315" t="s">
        <v>146</v>
      </c>
      <c r="AD1315" t="s">
        <v>181</v>
      </c>
      <c r="AE1315">
        <v>46153</v>
      </c>
      <c r="AF1315">
        <v>46153</v>
      </c>
      <c r="AG1315">
        <v>46153</v>
      </c>
      <c r="AH1315">
        <v>46156</v>
      </c>
      <c r="AI1315">
        <v>46156</v>
      </c>
      <c r="AJ1315">
        <v>46156</v>
      </c>
      <c r="AK1315">
        <v>46162</v>
      </c>
      <c r="AL1315">
        <v>46163</v>
      </c>
      <c r="AM1315">
        <v>46163</v>
      </c>
      <c r="AN1315">
        <v>46165</v>
      </c>
      <c r="AO1315">
        <v>46166</v>
      </c>
      <c r="AP1315">
        <v>46166</v>
      </c>
      <c r="AQ1315" t="s">
        <v>256</v>
      </c>
      <c r="AR1315">
        <v>46171</v>
      </c>
      <c r="AS1315">
        <v>46171</v>
      </c>
      <c r="AT1315">
        <v>46151</v>
      </c>
      <c r="AU1315">
        <v>46150</v>
      </c>
      <c r="AV1315">
        <v>46150</v>
      </c>
      <c r="AW1315">
        <v>46151</v>
      </c>
      <c r="AX1315">
        <v>46150</v>
      </c>
      <c r="AY1315">
        <v>46150</v>
      </c>
      <c r="AZ1315">
        <v>46160</v>
      </c>
      <c r="BA1315">
        <v>46160</v>
      </c>
      <c r="BB1315">
        <v>46160</v>
      </c>
      <c r="BC1315">
        <v>46153</v>
      </c>
      <c r="BD1315">
        <v>46153</v>
      </c>
      <c r="BE1315">
        <v>46153</v>
      </c>
      <c r="BF1315" t="s">
        <v>149</v>
      </c>
      <c r="BG1315">
        <v>46157</v>
      </c>
      <c r="BH1315">
        <v>46156</v>
      </c>
      <c r="BI1315">
        <v>46156</v>
      </c>
      <c r="BJ1315" t="s">
        <v>180</v>
      </c>
      <c r="BK1315">
        <v>30</v>
      </c>
      <c r="BL1315">
        <v>46161</v>
      </c>
      <c r="BM1315">
        <v>46166</v>
      </c>
      <c r="BN1315">
        <v>46166</v>
      </c>
      <c r="BO1315">
        <v>46163</v>
      </c>
      <c r="BP1315">
        <v>46167</v>
      </c>
      <c r="BQ1315">
        <v>46167</v>
      </c>
      <c r="BR1315">
        <v>46170</v>
      </c>
      <c r="BS1315">
        <v>46172</v>
      </c>
      <c r="BT1315">
        <v>46172</v>
      </c>
      <c r="BU1315">
        <v>46167</v>
      </c>
      <c r="BV1315">
        <v>46168</v>
      </c>
      <c r="BW1315">
        <v>46171</v>
      </c>
      <c r="BX1315" t="s">
        <v>7082</v>
      </c>
      <c r="CA1315">
        <v>46161</v>
      </c>
      <c r="CN1315" t="s">
        <v>113</v>
      </c>
      <c r="CO1315" t="s">
        <v>113</v>
      </c>
      <c r="CP1315" t="s">
        <v>113</v>
      </c>
      <c r="CQ1315" t="s">
        <v>113</v>
      </c>
      <c r="CR1315">
        <v>46160</v>
      </c>
      <c r="CS1315">
        <v>46142</v>
      </c>
      <c r="CT1315" t="s">
        <v>151</v>
      </c>
      <c r="CU1315" t="s">
        <v>113</v>
      </c>
      <c r="CV1315" t="s">
        <v>113</v>
      </c>
      <c r="CW1315" t="s">
        <v>113</v>
      </c>
      <c r="CX1315" t="s">
        <v>113</v>
      </c>
      <c r="CY1315" t="s">
        <v>288</v>
      </c>
      <c r="CZ1315" t="s">
        <v>289</v>
      </c>
    </row>
    <row r="1316" spans="1:105" x14ac:dyDescent="0.3">
      <c r="A1316" t="s">
        <v>7083</v>
      </c>
      <c r="B1316" t="s">
        <v>7084</v>
      </c>
      <c r="C1316" t="s">
        <v>107</v>
      </c>
      <c r="D1316" t="s">
        <v>108</v>
      </c>
      <c r="E1316" t="s">
        <v>7085</v>
      </c>
      <c r="G1316" t="s">
        <v>247</v>
      </c>
      <c r="I1316" t="s">
        <v>7086</v>
      </c>
      <c r="J1316" t="s">
        <v>1106</v>
      </c>
      <c r="K1316" t="s">
        <v>113</v>
      </c>
      <c r="L1316" t="s">
        <v>4983</v>
      </c>
      <c r="M1316" t="s">
        <v>406</v>
      </c>
      <c r="P1316" t="s">
        <v>113</v>
      </c>
      <c r="Q1316" t="s">
        <v>116</v>
      </c>
      <c r="S1316" t="s">
        <v>117</v>
      </c>
      <c r="T1316" t="s">
        <v>113</v>
      </c>
      <c r="U1316" t="s">
        <v>113</v>
      </c>
      <c r="AD1316" t="s">
        <v>113</v>
      </c>
      <c r="AG1316" t="s">
        <v>119</v>
      </c>
      <c r="AI1316" t="s">
        <v>119</v>
      </c>
      <c r="AJ1316" t="s">
        <v>119</v>
      </c>
      <c r="BK1316" t="s">
        <v>5985</v>
      </c>
      <c r="CN1316" t="s">
        <v>113</v>
      </c>
      <c r="CO1316" t="s">
        <v>113</v>
      </c>
      <c r="CP1316" t="s">
        <v>113</v>
      </c>
      <c r="CQ1316" t="s">
        <v>113</v>
      </c>
      <c r="CR1316" t="s">
        <v>113</v>
      </c>
      <c r="CS1316" t="s">
        <v>113</v>
      </c>
      <c r="CT1316" t="s">
        <v>113</v>
      </c>
      <c r="CU1316" t="s">
        <v>113</v>
      </c>
      <c r="CV1316" t="s">
        <v>113</v>
      </c>
      <c r="CW1316" t="s">
        <v>113</v>
      </c>
      <c r="CX1316" t="s">
        <v>113</v>
      </c>
      <c r="CY1316" t="s">
        <v>119</v>
      </c>
      <c r="CZ1316" t="s">
        <v>258</v>
      </c>
    </row>
    <row r="1317" spans="1:105" x14ac:dyDescent="0.3">
      <c r="A1317" t="s">
        <v>7087</v>
      </c>
      <c r="B1317" t="s">
        <v>7088</v>
      </c>
      <c r="C1317" t="s">
        <v>107</v>
      </c>
      <c r="D1317" t="s">
        <v>108</v>
      </c>
      <c r="F1317" t="s">
        <v>7089</v>
      </c>
      <c r="G1317" t="s">
        <v>247</v>
      </c>
      <c r="I1317" t="s">
        <v>7090</v>
      </c>
      <c r="J1317" t="s">
        <v>308</v>
      </c>
      <c r="K1317" t="s">
        <v>137</v>
      </c>
      <c r="L1317" t="s">
        <v>7091</v>
      </c>
      <c r="M1317" t="s">
        <v>406</v>
      </c>
      <c r="N1317">
        <v>1</v>
      </c>
      <c r="O1317" t="s">
        <v>373</v>
      </c>
      <c r="P1317">
        <v>46169</v>
      </c>
      <c r="Q1317" t="s">
        <v>140</v>
      </c>
      <c r="R1317">
        <v>46169</v>
      </c>
      <c r="S1317" t="s">
        <v>252</v>
      </c>
      <c r="T1317" t="s">
        <v>1408</v>
      </c>
      <c r="U1317" t="s">
        <v>112</v>
      </c>
      <c r="V1317" t="s">
        <v>1366</v>
      </c>
      <c r="W1317" t="s">
        <v>144</v>
      </c>
      <c r="X1317" t="s">
        <v>144</v>
      </c>
      <c r="Y1317" t="s">
        <v>144</v>
      </c>
      <c r="Z1317" t="s">
        <v>144</v>
      </c>
      <c r="AA1317" t="s">
        <v>144</v>
      </c>
      <c r="AB1317" t="s">
        <v>375</v>
      </c>
      <c r="AC1317" t="s">
        <v>220</v>
      </c>
      <c r="AD1317" t="s">
        <v>376</v>
      </c>
      <c r="AE1317">
        <v>46176</v>
      </c>
      <c r="AF1317">
        <v>46176</v>
      </c>
      <c r="AG1317">
        <v>46176</v>
      </c>
      <c r="AH1317">
        <v>46179</v>
      </c>
      <c r="AI1317">
        <v>46179</v>
      </c>
      <c r="AJ1317">
        <v>46179</v>
      </c>
      <c r="AK1317">
        <v>46188</v>
      </c>
      <c r="AL1317">
        <v>46189</v>
      </c>
      <c r="AM1317">
        <v>46189</v>
      </c>
      <c r="AN1317">
        <v>46191</v>
      </c>
      <c r="AO1317">
        <v>46191</v>
      </c>
      <c r="AP1317">
        <v>46191</v>
      </c>
      <c r="AQ1317" t="s">
        <v>256</v>
      </c>
      <c r="AR1317">
        <v>46203</v>
      </c>
      <c r="AS1317">
        <v>46203</v>
      </c>
      <c r="AT1317">
        <v>46178</v>
      </c>
      <c r="AU1317">
        <v>46178</v>
      </c>
      <c r="AV1317">
        <v>46178</v>
      </c>
      <c r="AW1317">
        <v>46178</v>
      </c>
      <c r="AX1317">
        <v>46178</v>
      </c>
      <c r="AY1317">
        <v>46178</v>
      </c>
      <c r="AZ1317">
        <v>46185</v>
      </c>
      <c r="BA1317">
        <v>46185</v>
      </c>
      <c r="BC1317">
        <v>46178</v>
      </c>
      <c r="BD1317">
        <v>46181</v>
      </c>
      <c r="BE1317">
        <v>46181</v>
      </c>
      <c r="BF1317" t="s">
        <v>149</v>
      </c>
      <c r="BG1317">
        <v>46184</v>
      </c>
      <c r="BH1317">
        <v>46188</v>
      </c>
      <c r="BI1317">
        <v>46188</v>
      </c>
      <c r="BJ1317" t="s">
        <v>378</v>
      </c>
      <c r="BK1317" t="s">
        <v>1965</v>
      </c>
      <c r="BL1317">
        <v>46192</v>
      </c>
      <c r="BM1317">
        <v>46214</v>
      </c>
      <c r="BN1317">
        <v>46214</v>
      </c>
      <c r="BO1317">
        <v>46195</v>
      </c>
      <c r="BP1317">
        <v>46218</v>
      </c>
      <c r="BQ1317">
        <v>46218</v>
      </c>
      <c r="BR1317">
        <v>46202</v>
      </c>
      <c r="BS1317">
        <v>46220</v>
      </c>
      <c r="BT1317">
        <v>46220</v>
      </c>
      <c r="BU1317">
        <v>46200</v>
      </c>
      <c r="BV1317">
        <v>46195</v>
      </c>
      <c r="BW1317">
        <v>46195</v>
      </c>
      <c r="BX1317" t="s">
        <v>316</v>
      </c>
      <c r="CA1317">
        <v>46214</v>
      </c>
      <c r="CI1317">
        <v>46214</v>
      </c>
      <c r="CJ1317">
        <v>46214</v>
      </c>
      <c r="CK1317">
        <v>46214</v>
      </c>
      <c r="CN1317" t="s">
        <v>113</v>
      </c>
      <c r="CO1317" t="s">
        <v>113</v>
      </c>
      <c r="CP1317" t="s">
        <v>113</v>
      </c>
      <c r="CQ1317" t="s">
        <v>113</v>
      </c>
      <c r="CR1317">
        <v>46213</v>
      </c>
      <c r="CS1317">
        <v>46167</v>
      </c>
      <c r="CT1317" t="s">
        <v>151</v>
      </c>
      <c r="CU1317" t="s">
        <v>170</v>
      </c>
      <c r="CV1317" t="s">
        <v>144</v>
      </c>
      <c r="CW1317" t="s">
        <v>171</v>
      </c>
      <c r="CX1317" t="s">
        <v>113</v>
      </c>
      <c r="CY1317" t="s">
        <v>381</v>
      </c>
      <c r="CZ1317" t="s">
        <v>289</v>
      </c>
    </row>
    <row r="1318" spans="1:105" x14ac:dyDescent="0.3">
      <c r="A1318" t="s">
        <v>7092</v>
      </c>
      <c r="B1318" t="s">
        <v>7093</v>
      </c>
      <c r="C1318" t="s">
        <v>124</v>
      </c>
      <c r="D1318" t="s">
        <v>108</v>
      </c>
      <c r="F1318" t="s">
        <v>7094</v>
      </c>
      <c r="G1318" t="s">
        <v>110</v>
      </c>
      <c r="H1318" t="s">
        <v>7064</v>
      </c>
      <c r="I1318" t="s">
        <v>7095</v>
      </c>
      <c r="J1318" t="s">
        <v>127</v>
      </c>
      <c r="K1318" t="s">
        <v>137</v>
      </c>
      <c r="L1318" t="s">
        <v>1078</v>
      </c>
      <c r="M1318" t="s">
        <v>406</v>
      </c>
      <c r="N1318">
        <v>4</v>
      </c>
      <c r="O1318" t="s">
        <v>7067</v>
      </c>
      <c r="P1318">
        <v>46167</v>
      </c>
      <c r="Q1318" t="s">
        <v>140</v>
      </c>
      <c r="R1318">
        <v>46167</v>
      </c>
      <c r="S1318" t="s">
        <v>165</v>
      </c>
      <c r="T1318" t="s">
        <v>448</v>
      </c>
      <c r="U1318" t="s">
        <v>112</v>
      </c>
      <c r="V1318" t="s">
        <v>21</v>
      </c>
      <c r="W1318" t="s">
        <v>144</v>
      </c>
      <c r="X1318" t="s">
        <v>312</v>
      </c>
      <c r="Y1318" t="s">
        <v>144</v>
      </c>
      <c r="Z1318" t="s">
        <v>144</v>
      </c>
      <c r="AA1318" t="s">
        <v>144</v>
      </c>
      <c r="AB1318" t="s">
        <v>375</v>
      </c>
      <c r="AC1318" t="s">
        <v>220</v>
      </c>
      <c r="AD1318" t="s">
        <v>314</v>
      </c>
      <c r="AE1318">
        <v>46174</v>
      </c>
      <c r="AF1318">
        <v>46252</v>
      </c>
      <c r="AG1318">
        <v>46252</v>
      </c>
      <c r="AH1318">
        <v>46177</v>
      </c>
      <c r="AI1318">
        <v>46255</v>
      </c>
      <c r="AJ1318">
        <v>46255</v>
      </c>
      <c r="AK1318">
        <v>46174</v>
      </c>
      <c r="AL1318">
        <v>46174</v>
      </c>
      <c r="AM1318">
        <v>46174</v>
      </c>
      <c r="AN1318">
        <v>46189</v>
      </c>
      <c r="AO1318">
        <v>46226</v>
      </c>
      <c r="AP1318">
        <v>46226</v>
      </c>
      <c r="AQ1318" t="s">
        <v>148</v>
      </c>
      <c r="AR1318" t="s">
        <v>113</v>
      </c>
      <c r="AS1318" t="s">
        <v>113</v>
      </c>
      <c r="AT1318">
        <v>46171</v>
      </c>
      <c r="AU1318">
        <v>46172</v>
      </c>
      <c r="AV1318">
        <v>46172</v>
      </c>
      <c r="AW1318">
        <v>46171</v>
      </c>
      <c r="AX1318">
        <v>46172</v>
      </c>
      <c r="AY1318">
        <v>46172</v>
      </c>
      <c r="AZ1318">
        <v>46178</v>
      </c>
      <c r="BA1318">
        <v>46182</v>
      </c>
      <c r="BB1318">
        <v>46182</v>
      </c>
      <c r="BC1318">
        <v>46174</v>
      </c>
      <c r="BD1318">
        <v>46182</v>
      </c>
      <c r="BE1318">
        <v>46182</v>
      </c>
      <c r="BF1318" t="s">
        <v>7096</v>
      </c>
      <c r="BG1318">
        <v>46185</v>
      </c>
      <c r="BH1318">
        <v>46264</v>
      </c>
      <c r="BJ1318" t="s">
        <v>378</v>
      </c>
      <c r="BK1318" t="s">
        <v>2024</v>
      </c>
      <c r="BL1318">
        <v>46192</v>
      </c>
      <c r="BM1318">
        <v>46269</v>
      </c>
      <c r="BO1318">
        <v>46194</v>
      </c>
      <c r="BP1318">
        <v>46272</v>
      </c>
      <c r="BR1318">
        <v>46203</v>
      </c>
      <c r="BS1318">
        <v>46273</v>
      </c>
      <c r="BU1318">
        <v>46199</v>
      </c>
      <c r="BV1318">
        <v>46272</v>
      </c>
      <c r="BX1318" t="s">
        <v>7097</v>
      </c>
      <c r="CI1318">
        <v>46295</v>
      </c>
      <c r="CJ1318">
        <v>46295</v>
      </c>
      <c r="CN1318" t="s">
        <v>113</v>
      </c>
      <c r="CO1318" t="s">
        <v>7092</v>
      </c>
      <c r="CP1318" t="s">
        <v>113</v>
      </c>
      <c r="CQ1318" t="s">
        <v>7092</v>
      </c>
      <c r="CR1318">
        <v>46240</v>
      </c>
      <c r="CS1318">
        <v>46162</v>
      </c>
      <c r="CT1318" t="s">
        <v>151</v>
      </c>
      <c r="CU1318" t="s">
        <v>170</v>
      </c>
      <c r="CV1318" t="s">
        <v>144</v>
      </c>
      <c r="CW1318" t="s">
        <v>171</v>
      </c>
      <c r="CX1318" t="s">
        <v>1360</v>
      </c>
      <c r="CY1318" t="s">
        <v>3148</v>
      </c>
      <c r="CZ1318" t="s">
        <v>153</v>
      </c>
      <c r="DA1318" t="s">
        <v>104</v>
      </c>
    </row>
    <row r="1319" spans="1:105" x14ac:dyDescent="0.3">
      <c r="A1319" t="s">
        <v>7098</v>
      </c>
      <c r="B1319" t="s">
        <v>7099</v>
      </c>
      <c r="C1319" t="s">
        <v>107</v>
      </c>
      <c r="D1319" t="s">
        <v>108</v>
      </c>
      <c r="F1319" t="s">
        <v>7100</v>
      </c>
      <c r="G1319" t="s">
        <v>247</v>
      </c>
      <c r="I1319" t="s">
        <v>7101</v>
      </c>
      <c r="J1319" t="s">
        <v>7102</v>
      </c>
      <c r="K1319" t="s">
        <v>249</v>
      </c>
      <c r="L1319" t="s">
        <v>986</v>
      </c>
      <c r="M1319" t="s">
        <v>406</v>
      </c>
      <c r="P1319" t="s">
        <v>113</v>
      </c>
      <c r="Q1319" t="s">
        <v>116</v>
      </c>
      <c r="S1319" t="s">
        <v>117</v>
      </c>
      <c r="T1319" t="s">
        <v>113</v>
      </c>
      <c r="AD1319" t="s">
        <v>113</v>
      </c>
      <c r="AG1319" t="s">
        <v>119</v>
      </c>
      <c r="AI1319" t="s">
        <v>119</v>
      </c>
      <c r="AJ1319" t="s">
        <v>119</v>
      </c>
      <c r="BK1319">
        <v>12</v>
      </c>
      <c r="BP1319">
        <v>3</v>
      </c>
      <c r="CN1319" t="s">
        <v>113</v>
      </c>
      <c r="CO1319" t="s">
        <v>113</v>
      </c>
      <c r="CP1319" t="s">
        <v>113</v>
      </c>
      <c r="CQ1319" t="s">
        <v>113</v>
      </c>
      <c r="CR1319" t="s">
        <v>113</v>
      </c>
      <c r="CS1319" t="s">
        <v>113</v>
      </c>
      <c r="CT1319" t="s">
        <v>113</v>
      </c>
      <c r="CU1319" t="s">
        <v>113</v>
      </c>
      <c r="CV1319" t="s">
        <v>113</v>
      </c>
      <c r="CW1319" t="s">
        <v>113</v>
      </c>
      <c r="CX1319" t="s">
        <v>113</v>
      </c>
      <c r="CY1319" t="s">
        <v>119</v>
      </c>
      <c r="CZ1319" t="s">
        <v>258</v>
      </c>
    </row>
    <row r="1320" spans="1:105" x14ac:dyDescent="0.3">
      <c r="A1320" t="s">
        <v>7103</v>
      </c>
      <c r="B1320" t="s">
        <v>7104</v>
      </c>
      <c r="C1320" t="s">
        <v>107</v>
      </c>
      <c r="D1320" t="s">
        <v>108</v>
      </c>
      <c r="F1320" t="s">
        <v>7105</v>
      </c>
      <c r="G1320" t="s">
        <v>247</v>
      </c>
      <c r="I1320" t="s">
        <v>7101</v>
      </c>
      <c r="J1320" t="s">
        <v>7102</v>
      </c>
      <c r="K1320" t="s">
        <v>249</v>
      </c>
      <c r="L1320" t="s">
        <v>986</v>
      </c>
      <c r="M1320" t="s">
        <v>406</v>
      </c>
      <c r="P1320" t="s">
        <v>113</v>
      </c>
      <c r="Q1320" t="s">
        <v>116</v>
      </c>
      <c r="S1320" t="s">
        <v>117</v>
      </c>
      <c r="T1320" t="s">
        <v>113</v>
      </c>
      <c r="AD1320" t="s">
        <v>113</v>
      </c>
      <c r="AG1320" t="s">
        <v>119</v>
      </c>
      <c r="AI1320" t="s">
        <v>119</v>
      </c>
      <c r="AJ1320" t="s">
        <v>119</v>
      </c>
      <c r="BK1320">
        <v>12</v>
      </c>
      <c r="BP1320">
        <v>3</v>
      </c>
      <c r="CN1320" t="s">
        <v>113</v>
      </c>
      <c r="CO1320" t="s">
        <v>113</v>
      </c>
      <c r="CP1320" t="s">
        <v>113</v>
      </c>
      <c r="CQ1320" t="s">
        <v>113</v>
      </c>
      <c r="CR1320" t="s">
        <v>113</v>
      </c>
      <c r="CS1320" t="s">
        <v>113</v>
      </c>
      <c r="CT1320" t="s">
        <v>113</v>
      </c>
      <c r="CU1320" t="s">
        <v>113</v>
      </c>
      <c r="CV1320" t="s">
        <v>113</v>
      </c>
      <c r="CW1320" t="s">
        <v>113</v>
      </c>
      <c r="CX1320" t="s">
        <v>113</v>
      </c>
      <c r="CY1320" t="s">
        <v>119</v>
      </c>
      <c r="CZ1320" t="s">
        <v>258</v>
      </c>
    </row>
    <row r="1321" spans="1:105" x14ac:dyDescent="0.3">
      <c r="A1321" t="s">
        <v>7106</v>
      </c>
      <c r="B1321" t="s">
        <v>7107</v>
      </c>
      <c r="C1321" t="s">
        <v>107</v>
      </c>
      <c r="D1321" t="s">
        <v>108</v>
      </c>
      <c r="F1321" t="s">
        <v>7108</v>
      </c>
      <c r="G1321" t="s">
        <v>247</v>
      </c>
      <c r="I1321" t="s">
        <v>7101</v>
      </c>
      <c r="J1321" t="s">
        <v>7102</v>
      </c>
      <c r="K1321" t="s">
        <v>249</v>
      </c>
      <c r="L1321" t="s">
        <v>986</v>
      </c>
      <c r="M1321" t="s">
        <v>406</v>
      </c>
      <c r="P1321" t="s">
        <v>113</v>
      </c>
      <c r="Q1321" t="s">
        <v>116</v>
      </c>
      <c r="S1321" t="s">
        <v>117</v>
      </c>
      <c r="T1321" t="s">
        <v>113</v>
      </c>
      <c r="AD1321" t="s">
        <v>113</v>
      </c>
      <c r="AG1321" t="s">
        <v>119</v>
      </c>
      <c r="AI1321" t="s">
        <v>119</v>
      </c>
      <c r="AJ1321" t="s">
        <v>119</v>
      </c>
      <c r="BK1321">
        <v>12</v>
      </c>
      <c r="BP1321">
        <v>3</v>
      </c>
      <c r="CN1321" t="s">
        <v>113</v>
      </c>
      <c r="CO1321" t="s">
        <v>113</v>
      </c>
      <c r="CP1321" t="s">
        <v>113</v>
      </c>
      <c r="CQ1321" t="s">
        <v>113</v>
      </c>
      <c r="CR1321" t="s">
        <v>113</v>
      </c>
      <c r="CS1321" t="s">
        <v>113</v>
      </c>
      <c r="CT1321" t="s">
        <v>113</v>
      </c>
      <c r="CU1321" t="s">
        <v>113</v>
      </c>
      <c r="CV1321" t="s">
        <v>113</v>
      </c>
      <c r="CW1321" t="s">
        <v>113</v>
      </c>
      <c r="CX1321" t="s">
        <v>113</v>
      </c>
      <c r="CY1321" t="s">
        <v>119</v>
      </c>
      <c r="CZ1321" t="s">
        <v>258</v>
      </c>
    </row>
    <row r="1322" spans="1:105" x14ac:dyDescent="0.3">
      <c r="A1322" t="s">
        <v>7109</v>
      </c>
      <c r="B1322" t="s">
        <v>7110</v>
      </c>
      <c r="C1322" t="s">
        <v>107</v>
      </c>
      <c r="D1322" t="s">
        <v>108</v>
      </c>
      <c r="F1322" t="s">
        <v>7111</v>
      </c>
      <c r="G1322" t="s">
        <v>247</v>
      </c>
      <c r="I1322" t="s">
        <v>7101</v>
      </c>
      <c r="J1322" t="s">
        <v>7102</v>
      </c>
      <c r="K1322" t="s">
        <v>249</v>
      </c>
      <c r="L1322" t="s">
        <v>986</v>
      </c>
      <c r="M1322" t="s">
        <v>406</v>
      </c>
      <c r="P1322" t="s">
        <v>113</v>
      </c>
      <c r="Q1322" t="s">
        <v>116</v>
      </c>
      <c r="S1322" t="s">
        <v>117</v>
      </c>
      <c r="T1322" t="s">
        <v>113</v>
      </c>
      <c r="AD1322" t="s">
        <v>113</v>
      </c>
      <c r="AG1322" t="s">
        <v>119</v>
      </c>
      <c r="AI1322" t="s">
        <v>119</v>
      </c>
      <c r="AJ1322" t="s">
        <v>119</v>
      </c>
      <c r="BK1322">
        <v>12</v>
      </c>
      <c r="BP1322">
        <v>3</v>
      </c>
      <c r="CN1322" t="s">
        <v>113</v>
      </c>
      <c r="CO1322" t="s">
        <v>113</v>
      </c>
      <c r="CP1322" t="s">
        <v>113</v>
      </c>
      <c r="CQ1322" t="s">
        <v>113</v>
      </c>
      <c r="CR1322" t="s">
        <v>113</v>
      </c>
      <c r="CS1322" t="s">
        <v>113</v>
      </c>
      <c r="CT1322" t="s">
        <v>113</v>
      </c>
      <c r="CU1322" t="s">
        <v>113</v>
      </c>
      <c r="CV1322" t="s">
        <v>113</v>
      </c>
      <c r="CW1322" t="s">
        <v>113</v>
      </c>
      <c r="CX1322" t="s">
        <v>113</v>
      </c>
      <c r="CY1322" t="s">
        <v>119</v>
      </c>
      <c r="CZ1322" t="s">
        <v>258</v>
      </c>
    </row>
    <row r="1323" spans="1:105" x14ac:dyDescent="0.3">
      <c r="A1323" t="s">
        <v>7112</v>
      </c>
      <c r="B1323" t="s">
        <v>7113</v>
      </c>
      <c r="C1323" t="s">
        <v>245</v>
      </c>
      <c r="D1323" t="s">
        <v>108</v>
      </c>
      <c r="F1323" t="s">
        <v>7114</v>
      </c>
      <c r="G1323" t="s">
        <v>247</v>
      </c>
      <c r="I1323" t="s">
        <v>7115</v>
      </c>
      <c r="J1323" t="s">
        <v>249</v>
      </c>
      <c r="K1323" t="s">
        <v>249</v>
      </c>
      <c r="M1323" t="s">
        <v>406</v>
      </c>
      <c r="N1323">
        <v>3</v>
      </c>
      <c r="O1323" t="s">
        <v>373</v>
      </c>
      <c r="P1323">
        <v>46122</v>
      </c>
      <c r="Q1323" t="s">
        <v>140</v>
      </c>
      <c r="R1323">
        <v>46125</v>
      </c>
      <c r="S1323" t="s">
        <v>141</v>
      </c>
      <c r="T1323" t="s">
        <v>1422</v>
      </c>
      <c r="U1323" t="s">
        <v>249</v>
      </c>
      <c r="V1323" t="s">
        <v>143</v>
      </c>
      <c r="W1323" t="s">
        <v>148</v>
      </c>
      <c r="X1323" t="s">
        <v>148</v>
      </c>
      <c r="Y1323" t="s">
        <v>148</v>
      </c>
      <c r="Z1323" t="s">
        <v>148</v>
      </c>
      <c r="AA1323" t="s">
        <v>148</v>
      </c>
      <c r="AB1323" t="s">
        <v>375</v>
      </c>
      <c r="AC1323" t="s">
        <v>113</v>
      </c>
      <c r="AD1323" t="s">
        <v>376</v>
      </c>
      <c r="AE1323">
        <v>46136</v>
      </c>
      <c r="AF1323">
        <v>46136</v>
      </c>
      <c r="AG1323">
        <v>46136</v>
      </c>
      <c r="AH1323">
        <v>46137</v>
      </c>
      <c r="AI1323">
        <v>46137</v>
      </c>
      <c r="AJ1323">
        <v>46137</v>
      </c>
      <c r="AK1323">
        <v>46136</v>
      </c>
      <c r="AL1323">
        <v>46136</v>
      </c>
      <c r="AM1323">
        <v>46136</v>
      </c>
      <c r="AN1323">
        <v>46137</v>
      </c>
      <c r="AO1323">
        <v>46137</v>
      </c>
      <c r="AP1323">
        <v>46137</v>
      </c>
      <c r="AQ1323" t="s">
        <v>256</v>
      </c>
      <c r="AR1323">
        <v>46168</v>
      </c>
      <c r="AT1323">
        <v>46129</v>
      </c>
      <c r="AU1323">
        <v>46129</v>
      </c>
      <c r="AV1323">
        <v>46129</v>
      </c>
      <c r="AW1323">
        <v>46129</v>
      </c>
      <c r="AX1323">
        <v>46129</v>
      </c>
      <c r="AY1323">
        <v>46129</v>
      </c>
      <c r="AZ1323">
        <v>46136</v>
      </c>
      <c r="BA1323">
        <v>46001</v>
      </c>
      <c r="BB1323">
        <v>46001</v>
      </c>
      <c r="BC1323">
        <v>46132</v>
      </c>
      <c r="BD1323">
        <v>46132</v>
      </c>
      <c r="BE1323">
        <v>46132</v>
      </c>
      <c r="BF1323" t="s">
        <v>249</v>
      </c>
      <c r="BG1323">
        <v>46153</v>
      </c>
      <c r="BH1323">
        <v>46153</v>
      </c>
      <c r="BI1323">
        <v>46136</v>
      </c>
      <c r="BJ1323" t="s">
        <v>249</v>
      </c>
      <c r="BL1323">
        <v>46156</v>
      </c>
      <c r="BM1323">
        <v>46137</v>
      </c>
      <c r="BN1323">
        <v>46137</v>
      </c>
      <c r="BO1323">
        <v>46159</v>
      </c>
      <c r="BP1323">
        <v>46138</v>
      </c>
      <c r="BQ1323">
        <v>46138</v>
      </c>
      <c r="BR1323">
        <v>46162</v>
      </c>
      <c r="BS1323">
        <v>46171</v>
      </c>
      <c r="BT1323">
        <v>46171</v>
      </c>
      <c r="BU1323">
        <v>46142</v>
      </c>
      <c r="BV1323">
        <v>46142</v>
      </c>
      <c r="BW1323">
        <v>46142</v>
      </c>
      <c r="BX1323" t="s">
        <v>7116</v>
      </c>
      <c r="CD1323" t="s">
        <v>1491</v>
      </c>
      <c r="CF1323">
        <v>0</v>
      </c>
      <c r="CG1323">
        <v>1200</v>
      </c>
      <c r="CN1323" t="s">
        <v>113</v>
      </c>
      <c r="CO1323" t="s">
        <v>113</v>
      </c>
      <c r="CP1323" t="s">
        <v>113</v>
      </c>
      <c r="CQ1323" t="s">
        <v>113</v>
      </c>
      <c r="CR1323" t="s">
        <v>113</v>
      </c>
      <c r="CS1323" t="s">
        <v>113</v>
      </c>
      <c r="CT1323" t="s">
        <v>113</v>
      </c>
      <c r="CU1323" t="s">
        <v>113</v>
      </c>
      <c r="CV1323" t="s">
        <v>113</v>
      </c>
      <c r="CW1323" t="s">
        <v>113</v>
      </c>
      <c r="CX1323" t="s">
        <v>113</v>
      </c>
      <c r="CY1323" t="s">
        <v>119</v>
      </c>
      <c r="CZ1323" t="s">
        <v>258</v>
      </c>
    </row>
    <row r="1324" spans="1:105" x14ac:dyDescent="0.3">
      <c r="A1324" t="s">
        <v>7117</v>
      </c>
      <c r="B1324" t="s">
        <v>7118</v>
      </c>
      <c r="C1324" t="s">
        <v>107</v>
      </c>
      <c r="D1324" t="s">
        <v>108</v>
      </c>
      <c r="F1324" t="s">
        <v>7119</v>
      </c>
      <c r="G1324" t="s">
        <v>247</v>
      </c>
      <c r="J1324" t="s">
        <v>308</v>
      </c>
      <c r="K1324" t="s">
        <v>137</v>
      </c>
      <c r="L1324" t="s">
        <v>7120</v>
      </c>
      <c r="M1324" t="s">
        <v>406</v>
      </c>
      <c r="N1324">
        <v>1</v>
      </c>
      <c r="P1324">
        <v>46142</v>
      </c>
      <c r="Q1324" t="s">
        <v>140</v>
      </c>
      <c r="R1324">
        <v>46142</v>
      </c>
      <c r="S1324" t="s">
        <v>141</v>
      </c>
      <c r="T1324" t="s">
        <v>1422</v>
      </c>
      <c r="U1324" t="s">
        <v>112</v>
      </c>
      <c r="V1324" t="s">
        <v>143</v>
      </c>
      <c r="W1324" t="s">
        <v>144</v>
      </c>
      <c r="X1324" t="s">
        <v>144</v>
      </c>
      <c r="Y1324" t="s">
        <v>144</v>
      </c>
      <c r="Z1324" t="s">
        <v>144</v>
      </c>
      <c r="AA1324" t="s">
        <v>144</v>
      </c>
      <c r="AB1324" t="s">
        <v>180</v>
      </c>
      <c r="AC1324" t="s">
        <v>146</v>
      </c>
      <c r="AD1324" t="s">
        <v>181</v>
      </c>
      <c r="AE1324">
        <v>46153</v>
      </c>
      <c r="AF1324">
        <v>46153</v>
      </c>
      <c r="AG1324">
        <v>46153</v>
      </c>
      <c r="AH1324">
        <v>46156</v>
      </c>
      <c r="AI1324">
        <v>46156</v>
      </c>
      <c r="AJ1324">
        <v>46156</v>
      </c>
      <c r="AK1324">
        <v>46162</v>
      </c>
      <c r="AL1324">
        <v>46163</v>
      </c>
      <c r="AM1324">
        <v>46163</v>
      </c>
      <c r="AN1324">
        <v>46165</v>
      </c>
      <c r="AO1324">
        <v>46166</v>
      </c>
      <c r="AP1324">
        <v>46166</v>
      </c>
      <c r="AQ1324" t="s">
        <v>256</v>
      </c>
      <c r="AR1324">
        <v>46172</v>
      </c>
      <c r="AS1324">
        <v>46172</v>
      </c>
      <c r="AT1324">
        <v>46151</v>
      </c>
      <c r="AU1324">
        <v>46150</v>
      </c>
      <c r="AV1324">
        <v>46150</v>
      </c>
      <c r="AW1324">
        <v>46151</v>
      </c>
      <c r="AX1324">
        <v>46150</v>
      </c>
      <c r="AY1324">
        <v>46150</v>
      </c>
      <c r="AZ1324">
        <v>46160</v>
      </c>
      <c r="BA1324">
        <v>46160</v>
      </c>
      <c r="BB1324">
        <v>46160</v>
      </c>
      <c r="BC1324">
        <v>46153</v>
      </c>
      <c r="BD1324">
        <v>46153</v>
      </c>
      <c r="BE1324">
        <v>46153</v>
      </c>
      <c r="BF1324" t="s">
        <v>149</v>
      </c>
      <c r="BG1324">
        <v>46157</v>
      </c>
      <c r="BH1324">
        <v>46156</v>
      </c>
      <c r="BI1324">
        <v>46156</v>
      </c>
      <c r="BJ1324" t="s">
        <v>180</v>
      </c>
      <c r="BK1324">
        <v>40</v>
      </c>
      <c r="BL1324">
        <v>46162</v>
      </c>
      <c r="BM1324">
        <v>46168</v>
      </c>
      <c r="BN1324">
        <v>46168</v>
      </c>
      <c r="BO1324">
        <v>46164</v>
      </c>
      <c r="BP1324">
        <v>46169</v>
      </c>
      <c r="BQ1324">
        <v>46169</v>
      </c>
      <c r="BR1324">
        <v>46170</v>
      </c>
      <c r="BS1324">
        <v>46172</v>
      </c>
      <c r="BT1324">
        <v>46172</v>
      </c>
      <c r="BU1324">
        <v>46168</v>
      </c>
      <c r="BV1324">
        <v>46171</v>
      </c>
      <c r="BW1324">
        <v>46169</v>
      </c>
      <c r="BX1324" t="s">
        <v>7121</v>
      </c>
      <c r="CA1324">
        <v>46155</v>
      </c>
      <c r="CN1324" t="s">
        <v>113</v>
      </c>
      <c r="CO1324" t="s">
        <v>113</v>
      </c>
      <c r="CP1324" t="s">
        <v>113</v>
      </c>
      <c r="CQ1324" t="s">
        <v>113</v>
      </c>
      <c r="CR1324">
        <v>46160</v>
      </c>
      <c r="CS1324">
        <v>46142</v>
      </c>
      <c r="CT1324" t="s">
        <v>151</v>
      </c>
      <c r="CU1324" t="s">
        <v>113</v>
      </c>
      <c r="CV1324" t="s">
        <v>113</v>
      </c>
      <c r="CW1324" t="s">
        <v>113</v>
      </c>
      <c r="CX1324" t="s">
        <v>113</v>
      </c>
      <c r="CY1324" t="s">
        <v>288</v>
      </c>
      <c r="CZ1324" t="s">
        <v>289</v>
      </c>
    </row>
    <row r="1325" spans="1:105" x14ac:dyDescent="0.3">
      <c r="A1325" t="s">
        <v>7122</v>
      </c>
      <c r="B1325" t="s">
        <v>7123</v>
      </c>
      <c r="C1325" t="s">
        <v>107</v>
      </c>
      <c r="D1325" t="s">
        <v>108</v>
      </c>
      <c r="E1325" t="s">
        <v>7124</v>
      </c>
      <c r="G1325" t="s">
        <v>247</v>
      </c>
      <c r="I1325" t="s">
        <v>7125</v>
      </c>
      <c r="J1325" t="s">
        <v>1106</v>
      </c>
      <c r="K1325" t="s">
        <v>113</v>
      </c>
      <c r="L1325" t="s">
        <v>7124</v>
      </c>
      <c r="M1325" t="s">
        <v>406</v>
      </c>
      <c r="P1325" t="s">
        <v>113</v>
      </c>
      <c r="Q1325" t="s">
        <v>116</v>
      </c>
      <c r="S1325" t="s">
        <v>117</v>
      </c>
      <c r="T1325" t="s">
        <v>113</v>
      </c>
      <c r="U1325" t="s">
        <v>113</v>
      </c>
      <c r="AD1325" t="s">
        <v>113</v>
      </c>
      <c r="AG1325" t="s">
        <v>119</v>
      </c>
      <c r="AI1325" t="s">
        <v>119</v>
      </c>
      <c r="AJ1325" t="s">
        <v>119</v>
      </c>
      <c r="BK1325" t="s">
        <v>5985</v>
      </c>
      <c r="CN1325" t="s">
        <v>113</v>
      </c>
      <c r="CO1325" t="s">
        <v>113</v>
      </c>
      <c r="CP1325" t="s">
        <v>113</v>
      </c>
      <c r="CQ1325" t="s">
        <v>113</v>
      </c>
      <c r="CR1325" t="s">
        <v>113</v>
      </c>
      <c r="CS1325" t="s">
        <v>113</v>
      </c>
      <c r="CT1325" t="s">
        <v>113</v>
      </c>
      <c r="CU1325" t="s">
        <v>113</v>
      </c>
      <c r="CV1325" t="s">
        <v>113</v>
      </c>
      <c r="CW1325" t="s">
        <v>113</v>
      </c>
      <c r="CX1325" t="s">
        <v>113</v>
      </c>
      <c r="CY1325" t="s">
        <v>119</v>
      </c>
      <c r="CZ1325" t="s">
        <v>258</v>
      </c>
    </row>
    <row r="1326" spans="1:105" x14ac:dyDescent="0.3">
      <c r="A1326" t="s">
        <v>7126</v>
      </c>
      <c r="B1326" t="s">
        <v>7127</v>
      </c>
      <c r="C1326" t="s">
        <v>245</v>
      </c>
      <c r="D1326" t="s">
        <v>108</v>
      </c>
      <c r="F1326" t="s">
        <v>7128</v>
      </c>
      <c r="G1326" t="s">
        <v>247</v>
      </c>
      <c r="I1326" t="s">
        <v>7129</v>
      </c>
      <c r="J1326" t="s">
        <v>249</v>
      </c>
      <c r="K1326" t="s">
        <v>249</v>
      </c>
      <c r="M1326" t="s">
        <v>406</v>
      </c>
      <c r="P1326">
        <v>46183</v>
      </c>
      <c r="Q1326" t="s">
        <v>140</v>
      </c>
      <c r="R1326">
        <v>46184</v>
      </c>
      <c r="S1326" t="s">
        <v>141</v>
      </c>
      <c r="T1326" t="s">
        <v>142</v>
      </c>
      <c r="U1326" t="s">
        <v>249</v>
      </c>
      <c r="V1326" t="s">
        <v>143</v>
      </c>
      <c r="W1326" t="s">
        <v>148</v>
      </c>
      <c r="X1326" t="s">
        <v>148</v>
      </c>
      <c r="Y1326" t="s">
        <v>148</v>
      </c>
      <c r="Z1326" t="s">
        <v>148</v>
      </c>
      <c r="AA1326" t="s">
        <v>148</v>
      </c>
      <c r="AB1326" t="s">
        <v>375</v>
      </c>
      <c r="AC1326" t="s">
        <v>113</v>
      </c>
      <c r="AD1326" t="s">
        <v>376</v>
      </c>
      <c r="AE1326">
        <v>46195</v>
      </c>
      <c r="AF1326">
        <v>46195</v>
      </c>
      <c r="AG1326">
        <v>46195</v>
      </c>
      <c r="AH1326">
        <v>46196</v>
      </c>
      <c r="AI1326">
        <v>46196</v>
      </c>
      <c r="AJ1326">
        <v>46196</v>
      </c>
      <c r="AK1326">
        <v>46195</v>
      </c>
      <c r="AL1326">
        <v>46195</v>
      </c>
      <c r="AM1326">
        <v>46195</v>
      </c>
      <c r="AN1326">
        <v>46196</v>
      </c>
      <c r="AO1326">
        <v>46196</v>
      </c>
      <c r="AP1326">
        <v>46196</v>
      </c>
      <c r="AQ1326" t="s">
        <v>377</v>
      </c>
      <c r="AR1326">
        <v>46201</v>
      </c>
      <c r="AS1326">
        <v>46201</v>
      </c>
      <c r="AT1326">
        <v>46190</v>
      </c>
      <c r="AU1326">
        <v>46189</v>
      </c>
      <c r="AV1326">
        <v>46189</v>
      </c>
      <c r="AW1326">
        <v>46190</v>
      </c>
      <c r="AX1326">
        <v>46189</v>
      </c>
      <c r="AY1326">
        <v>46189</v>
      </c>
      <c r="AZ1326">
        <v>46195</v>
      </c>
      <c r="BA1326">
        <v>46196</v>
      </c>
      <c r="BB1326">
        <v>46196</v>
      </c>
      <c r="BC1326">
        <v>46190</v>
      </c>
      <c r="BD1326">
        <v>46190</v>
      </c>
      <c r="BE1326">
        <v>46190</v>
      </c>
      <c r="BF1326" t="s">
        <v>249</v>
      </c>
      <c r="BG1326">
        <v>46195</v>
      </c>
      <c r="BH1326">
        <v>46195</v>
      </c>
      <c r="BI1326">
        <v>46195</v>
      </c>
      <c r="BJ1326" t="s">
        <v>249</v>
      </c>
      <c r="BK1326" t="s">
        <v>249</v>
      </c>
      <c r="BL1326">
        <v>46198</v>
      </c>
      <c r="BM1326">
        <v>46203</v>
      </c>
      <c r="BN1326">
        <v>46203</v>
      </c>
      <c r="BO1326">
        <v>46200</v>
      </c>
      <c r="BP1326">
        <v>46203</v>
      </c>
      <c r="BQ1326">
        <v>46203</v>
      </c>
      <c r="BR1326">
        <v>46203</v>
      </c>
      <c r="BS1326">
        <v>46203</v>
      </c>
      <c r="BT1326">
        <v>46203</v>
      </c>
      <c r="BU1326">
        <v>46203</v>
      </c>
      <c r="BV1326">
        <v>46203</v>
      </c>
      <c r="BW1326">
        <v>46203</v>
      </c>
      <c r="BX1326" t="s">
        <v>6270</v>
      </c>
      <c r="BY1326">
        <v>46196</v>
      </c>
      <c r="CI1326">
        <v>46206</v>
      </c>
      <c r="CJ1326">
        <v>46206</v>
      </c>
      <c r="CN1326" t="s">
        <v>113</v>
      </c>
      <c r="CO1326" t="s">
        <v>113</v>
      </c>
      <c r="CP1326" t="s">
        <v>113</v>
      </c>
      <c r="CQ1326" t="s">
        <v>113</v>
      </c>
      <c r="CR1326" t="s">
        <v>113</v>
      </c>
      <c r="CS1326" t="s">
        <v>113</v>
      </c>
      <c r="CT1326" t="s">
        <v>113</v>
      </c>
      <c r="CU1326" t="s">
        <v>113</v>
      </c>
      <c r="CV1326" t="s">
        <v>113</v>
      </c>
      <c r="CW1326" t="s">
        <v>113</v>
      </c>
      <c r="CX1326" t="s">
        <v>113</v>
      </c>
      <c r="CY1326" t="s">
        <v>119</v>
      </c>
      <c r="CZ1326" t="s">
        <v>258</v>
      </c>
    </row>
    <row r="1327" spans="1:105" x14ac:dyDescent="0.3">
      <c r="A1327" t="s">
        <v>7130</v>
      </c>
      <c r="B1327" t="s">
        <v>7131</v>
      </c>
      <c r="C1327" t="s">
        <v>797</v>
      </c>
      <c r="D1327" t="s">
        <v>108</v>
      </c>
      <c r="E1327" t="s">
        <v>7132</v>
      </c>
      <c r="F1327" t="s">
        <v>7133</v>
      </c>
      <c r="G1327" t="s">
        <v>247</v>
      </c>
      <c r="I1327" t="s">
        <v>7134</v>
      </c>
      <c r="J1327" t="s">
        <v>1077</v>
      </c>
      <c r="K1327" t="s">
        <v>113</v>
      </c>
      <c r="L1327" t="s">
        <v>1078</v>
      </c>
      <c r="M1327" t="s">
        <v>406</v>
      </c>
      <c r="P1327" t="s">
        <v>113</v>
      </c>
      <c r="Q1327" t="s">
        <v>116</v>
      </c>
      <c r="S1327" t="s">
        <v>117</v>
      </c>
      <c r="T1327" t="s">
        <v>118</v>
      </c>
      <c r="U1327" t="s">
        <v>113</v>
      </c>
      <c r="AD1327" t="s">
        <v>113</v>
      </c>
      <c r="AG1327" t="s">
        <v>119</v>
      </c>
      <c r="AI1327" t="s">
        <v>119</v>
      </c>
      <c r="AJ1327" t="s">
        <v>119</v>
      </c>
      <c r="CN1327" t="s">
        <v>113</v>
      </c>
      <c r="CO1327" t="s">
        <v>113</v>
      </c>
      <c r="CP1327" t="s">
        <v>113</v>
      </c>
      <c r="CQ1327" t="s">
        <v>113</v>
      </c>
      <c r="CR1327" t="s">
        <v>113</v>
      </c>
      <c r="CS1327" t="s">
        <v>113</v>
      </c>
      <c r="CT1327" t="s">
        <v>113</v>
      </c>
      <c r="CU1327" t="s">
        <v>113</v>
      </c>
      <c r="CV1327" t="s">
        <v>113</v>
      </c>
      <c r="CW1327" t="s">
        <v>113</v>
      </c>
      <c r="CX1327" t="s">
        <v>113</v>
      </c>
      <c r="CY1327" t="s">
        <v>119</v>
      </c>
      <c r="CZ1327" t="s">
        <v>258</v>
      </c>
    </row>
    <row r="1328" spans="1:105" x14ac:dyDescent="0.3">
      <c r="A1328" t="s">
        <v>7135</v>
      </c>
      <c r="B1328" t="s">
        <v>7136</v>
      </c>
      <c r="C1328" t="s">
        <v>245</v>
      </c>
      <c r="D1328" t="s">
        <v>108</v>
      </c>
      <c r="F1328" t="s">
        <v>7137</v>
      </c>
      <c r="G1328" t="s">
        <v>247</v>
      </c>
      <c r="I1328" t="s">
        <v>7138</v>
      </c>
      <c r="J1328" t="s">
        <v>249</v>
      </c>
      <c r="K1328" t="s">
        <v>249</v>
      </c>
      <c r="M1328" t="s">
        <v>406</v>
      </c>
      <c r="O1328" t="s">
        <v>7139</v>
      </c>
      <c r="P1328">
        <v>46153</v>
      </c>
      <c r="Q1328" t="s">
        <v>140</v>
      </c>
      <c r="R1328">
        <v>46153</v>
      </c>
      <c r="S1328" t="s">
        <v>141</v>
      </c>
      <c r="T1328" t="s">
        <v>1422</v>
      </c>
      <c r="U1328" t="s">
        <v>249</v>
      </c>
      <c r="V1328" t="s">
        <v>143</v>
      </c>
      <c r="W1328" t="s">
        <v>148</v>
      </c>
      <c r="X1328" t="s">
        <v>148</v>
      </c>
      <c r="Y1328" t="s">
        <v>148</v>
      </c>
      <c r="Z1328" t="s">
        <v>148</v>
      </c>
      <c r="AA1328" t="s">
        <v>148</v>
      </c>
      <c r="AB1328" t="s">
        <v>375</v>
      </c>
      <c r="AC1328" t="s">
        <v>113</v>
      </c>
      <c r="AD1328" t="s">
        <v>376</v>
      </c>
      <c r="AE1328">
        <v>46163</v>
      </c>
      <c r="AF1328">
        <v>46163</v>
      </c>
      <c r="AG1328">
        <v>46163</v>
      </c>
      <c r="AH1328">
        <v>46164</v>
      </c>
      <c r="AI1328">
        <v>46164</v>
      </c>
      <c r="AJ1328">
        <v>46164</v>
      </c>
      <c r="AK1328">
        <v>46163</v>
      </c>
      <c r="AL1328">
        <v>46163</v>
      </c>
      <c r="AM1328">
        <v>46163</v>
      </c>
      <c r="AN1328">
        <v>46164</v>
      </c>
      <c r="AO1328">
        <v>46164</v>
      </c>
      <c r="AP1328">
        <v>46164</v>
      </c>
      <c r="AQ1328" t="s">
        <v>377</v>
      </c>
      <c r="AR1328">
        <v>46171</v>
      </c>
      <c r="AT1328">
        <v>46157</v>
      </c>
      <c r="AU1328">
        <v>46157</v>
      </c>
      <c r="AV1328">
        <v>46157</v>
      </c>
      <c r="AW1328">
        <v>46157</v>
      </c>
      <c r="AX1328">
        <v>46157</v>
      </c>
      <c r="AY1328">
        <v>46157</v>
      </c>
      <c r="AZ1328">
        <v>46162</v>
      </c>
      <c r="BA1328">
        <v>46162</v>
      </c>
      <c r="BC1328">
        <v>46157</v>
      </c>
      <c r="BD1328">
        <v>46157</v>
      </c>
      <c r="BE1328">
        <v>46157</v>
      </c>
      <c r="BF1328" t="s">
        <v>249</v>
      </c>
      <c r="BG1328">
        <v>46160</v>
      </c>
      <c r="BH1328">
        <v>46161</v>
      </c>
      <c r="BI1328">
        <v>46161</v>
      </c>
      <c r="BJ1328" t="s">
        <v>249</v>
      </c>
      <c r="BL1328">
        <v>46165</v>
      </c>
      <c r="BM1328">
        <v>46165</v>
      </c>
      <c r="BN1328">
        <v>46165</v>
      </c>
      <c r="BO1328">
        <v>46168</v>
      </c>
      <c r="BP1328">
        <v>46168</v>
      </c>
      <c r="BQ1328">
        <v>46168</v>
      </c>
      <c r="BR1328">
        <v>46172</v>
      </c>
      <c r="BS1328">
        <v>46172</v>
      </c>
      <c r="BT1328">
        <v>46172</v>
      </c>
      <c r="BU1328">
        <v>46172</v>
      </c>
      <c r="BV1328">
        <v>46170</v>
      </c>
      <c r="BW1328">
        <v>46170</v>
      </c>
      <c r="BX1328" t="s">
        <v>7116</v>
      </c>
      <c r="CD1328" t="s">
        <v>1491</v>
      </c>
      <c r="CF1328">
        <v>0</v>
      </c>
      <c r="CG1328">
        <v>1200</v>
      </c>
      <c r="CN1328" t="s">
        <v>113</v>
      </c>
      <c r="CO1328" t="s">
        <v>113</v>
      </c>
      <c r="CP1328" t="s">
        <v>113</v>
      </c>
      <c r="CQ1328" t="s">
        <v>113</v>
      </c>
      <c r="CR1328" t="s">
        <v>113</v>
      </c>
      <c r="CS1328" t="s">
        <v>113</v>
      </c>
      <c r="CT1328" t="s">
        <v>113</v>
      </c>
      <c r="CU1328" t="s">
        <v>113</v>
      </c>
      <c r="CV1328" t="s">
        <v>113</v>
      </c>
      <c r="CW1328" t="s">
        <v>113</v>
      </c>
      <c r="CX1328" t="s">
        <v>113</v>
      </c>
      <c r="CY1328" t="s">
        <v>119</v>
      </c>
      <c r="CZ1328" t="s">
        <v>258</v>
      </c>
    </row>
    <row r="1329" spans="1:105" x14ac:dyDescent="0.3">
      <c r="A1329" t="s">
        <v>7140</v>
      </c>
      <c r="B1329" t="s">
        <v>7141</v>
      </c>
      <c r="C1329" t="s">
        <v>213</v>
      </c>
      <c r="D1329" t="s">
        <v>108</v>
      </c>
      <c r="E1329" t="s">
        <v>7142</v>
      </c>
      <c r="G1329" t="s">
        <v>247</v>
      </c>
      <c r="I1329" t="s">
        <v>7143</v>
      </c>
      <c r="J1329" t="s">
        <v>1106</v>
      </c>
      <c r="K1329" t="s">
        <v>113</v>
      </c>
      <c r="L1329" t="s">
        <v>5033</v>
      </c>
      <c r="M1329" t="s">
        <v>406</v>
      </c>
      <c r="P1329" t="s">
        <v>113</v>
      </c>
      <c r="Q1329" t="s">
        <v>116</v>
      </c>
      <c r="S1329" t="s">
        <v>117</v>
      </c>
      <c r="T1329" t="s">
        <v>113</v>
      </c>
      <c r="U1329" t="s">
        <v>113</v>
      </c>
      <c r="AD1329" t="s">
        <v>113</v>
      </c>
      <c r="AG1329" t="s">
        <v>119</v>
      </c>
      <c r="AI1329" t="s">
        <v>119</v>
      </c>
      <c r="AJ1329" t="s">
        <v>119</v>
      </c>
      <c r="BK1329" t="s">
        <v>5985</v>
      </c>
      <c r="CN1329" t="s">
        <v>113</v>
      </c>
      <c r="CO1329" t="s">
        <v>113</v>
      </c>
      <c r="CP1329" t="s">
        <v>113</v>
      </c>
      <c r="CQ1329" t="s">
        <v>113</v>
      </c>
      <c r="CR1329" t="s">
        <v>113</v>
      </c>
      <c r="CS1329" t="s">
        <v>113</v>
      </c>
      <c r="CT1329" t="s">
        <v>113</v>
      </c>
      <c r="CU1329" t="s">
        <v>113</v>
      </c>
      <c r="CV1329" t="s">
        <v>113</v>
      </c>
      <c r="CW1329" t="s">
        <v>113</v>
      </c>
      <c r="CX1329" t="s">
        <v>113</v>
      </c>
      <c r="CY1329" t="s">
        <v>119</v>
      </c>
      <c r="CZ1329" t="s">
        <v>258</v>
      </c>
    </row>
    <row r="1330" spans="1:105" x14ac:dyDescent="0.3">
      <c r="A1330" t="s">
        <v>7144</v>
      </c>
      <c r="B1330" t="s">
        <v>7145</v>
      </c>
      <c r="C1330" t="s">
        <v>107</v>
      </c>
      <c r="D1330" t="s">
        <v>108</v>
      </c>
      <c r="E1330" t="s">
        <v>7146</v>
      </c>
      <c r="G1330" t="s">
        <v>247</v>
      </c>
      <c r="I1330" t="s">
        <v>7147</v>
      </c>
      <c r="J1330" t="s">
        <v>1106</v>
      </c>
      <c r="K1330" t="s">
        <v>113</v>
      </c>
      <c r="L1330" t="s">
        <v>7148</v>
      </c>
      <c r="M1330" t="s">
        <v>406</v>
      </c>
      <c r="P1330" t="s">
        <v>113</v>
      </c>
      <c r="Q1330" t="s">
        <v>116</v>
      </c>
      <c r="S1330" t="s">
        <v>117</v>
      </c>
      <c r="T1330" t="s">
        <v>113</v>
      </c>
      <c r="U1330" t="s">
        <v>113</v>
      </c>
      <c r="AD1330" t="s">
        <v>113</v>
      </c>
      <c r="AG1330" t="s">
        <v>119</v>
      </c>
      <c r="AI1330" t="s">
        <v>119</v>
      </c>
      <c r="AJ1330" t="s">
        <v>119</v>
      </c>
      <c r="BK1330" t="s">
        <v>5985</v>
      </c>
      <c r="CN1330" t="s">
        <v>113</v>
      </c>
      <c r="CO1330" t="s">
        <v>113</v>
      </c>
      <c r="CP1330" t="s">
        <v>113</v>
      </c>
      <c r="CQ1330" t="s">
        <v>113</v>
      </c>
      <c r="CR1330" t="s">
        <v>113</v>
      </c>
      <c r="CS1330" t="s">
        <v>113</v>
      </c>
      <c r="CT1330" t="s">
        <v>113</v>
      </c>
      <c r="CU1330" t="s">
        <v>113</v>
      </c>
      <c r="CV1330" t="s">
        <v>113</v>
      </c>
      <c r="CW1330" t="s">
        <v>113</v>
      </c>
      <c r="CX1330" t="s">
        <v>113</v>
      </c>
      <c r="CY1330" t="s">
        <v>119</v>
      </c>
      <c r="CZ1330" t="s">
        <v>258</v>
      </c>
    </row>
    <row r="1331" spans="1:105" x14ac:dyDescent="0.3">
      <c r="A1331" t="s">
        <v>7149</v>
      </c>
      <c r="B1331" t="s">
        <v>7150</v>
      </c>
      <c r="C1331" t="s">
        <v>107</v>
      </c>
      <c r="D1331" t="s">
        <v>108</v>
      </c>
      <c r="E1331" t="s">
        <v>5038</v>
      </c>
      <c r="G1331" t="s">
        <v>247</v>
      </c>
      <c r="I1331" t="s">
        <v>7151</v>
      </c>
      <c r="J1331" t="s">
        <v>1106</v>
      </c>
      <c r="K1331" t="s">
        <v>113</v>
      </c>
      <c r="L1331" t="s">
        <v>5038</v>
      </c>
      <c r="M1331" t="s">
        <v>406</v>
      </c>
      <c r="P1331" t="s">
        <v>113</v>
      </c>
      <c r="Q1331" t="s">
        <v>116</v>
      </c>
      <c r="S1331" t="s">
        <v>117</v>
      </c>
      <c r="T1331" t="s">
        <v>113</v>
      </c>
      <c r="U1331" t="s">
        <v>113</v>
      </c>
      <c r="AD1331" t="s">
        <v>113</v>
      </c>
      <c r="AG1331" t="s">
        <v>119</v>
      </c>
      <c r="AI1331" t="s">
        <v>119</v>
      </c>
      <c r="AJ1331" t="s">
        <v>119</v>
      </c>
      <c r="BK1331" t="s">
        <v>5985</v>
      </c>
      <c r="CN1331" t="s">
        <v>113</v>
      </c>
      <c r="CO1331" t="s">
        <v>113</v>
      </c>
      <c r="CP1331" t="s">
        <v>113</v>
      </c>
      <c r="CQ1331" t="s">
        <v>113</v>
      </c>
      <c r="CR1331" t="s">
        <v>113</v>
      </c>
      <c r="CS1331" t="s">
        <v>113</v>
      </c>
      <c r="CT1331" t="s">
        <v>113</v>
      </c>
      <c r="CU1331" t="s">
        <v>113</v>
      </c>
      <c r="CV1331" t="s">
        <v>113</v>
      </c>
      <c r="CW1331" t="s">
        <v>113</v>
      </c>
      <c r="CX1331" t="s">
        <v>113</v>
      </c>
      <c r="CY1331" t="s">
        <v>119</v>
      </c>
      <c r="CZ1331" t="s">
        <v>258</v>
      </c>
    </row>
    <row r="1332" spans="1:105" x14ac:dyDescent="0.3">
      <c r="A1332" t="s">
        <v>7152</v>
      </c>
      <c r="B1332" t="s">
        <v>7153</v>
      </c>
      <c r="C1332" t="s">
        <v>107</v>
      </c>
      <c r="D1332" t="s">
        <v>108</v>
      </c>
      <c r="F1332" t="s">
        <v>7154</v>
      </c>
      <c r="G1332" t="s">
        <v>247</v>
      </c>
      <c r="I1332" t="s">
        <v>7155</v>
      </c>
      <c r="J1332" t="s">
        <v>371</v>
      </c>
      <c r="K1332" t="s">
        <v>137</v>
      </c>
      <c r="M1332" t="s">
        <v>2289</v>
      </c>
      <c r="N1332">
        <v>2</v>
      </c>
      <c r="P1332">
        <v>46139</v>
      </c>
      <c r="Q1332" t="s">
        <v>140</v>
      </c>
      <c r="R1332">
        <v>46142</v>
      </c>
      <c r="S1332" t="s">
        <v>252</v>
      </c>
      <c r="T1332" t="s">
        <v>1422</v>
      </c>
      <c r="U1332" t="s">
        <v>112</v>
      </c>
      <c r="V1332" t="s">
        <v>143</v>
      </c>
      <c r="W1332" t="s">
        <v>144</v>
      </c>
      <c r="X1332" t="s">
        <v>144</v>
      </c>
      <c r="Y1332" t="s">
        <v>144</v>
      </c>
      <c r="Z1332" t="s">
        <v>144</v>
      </c>
      <c r="AA1332" t="s">
        <v>144</v>
      </c>
      <c r="AB1332" t="s">
        <v>2755</v>
      </c>
      <c r="AC1332" t="s">
        <v>146</v>
      </c>
      <c r="AD1332" t="s">
        <v>147</v>
      </c>
      <c r="AE1332">
        <v>46149</v>
      </c>
      <c r="AF1332">
        <v>46149</v>
      </c>
      <c r="AG1332">
        <v>46149</v>
      </c>
      <c r="AH1332">
        <v>46154</v>
      </c>
      <c r="AI1332">
        <v>46158</v>
      </c>
      <c r="AJ1332">
        <v>46158</v>
      </c>
      <c r="AK1332">
        <v>46158</v>
      </c>
      <c r="AL1332">
        <v>46162</v>
      </c>
      <c r="AM1332">
        <v>46162</v>
      </c>
      <c r="AN1332">
        <v>46164</v>
      </c>
      <c r="AO1332">
        <v>46168</v>
      </c>
      <c r="AP1332">
        <v>46168</v>
      </c>
      <c r="AQ1332" t="s">
        <v>256</v>
      </c>
      <c r="AR1332">
        <v>46170</v>
      </c>
      <c r="AS1332">
        <v>46170</v>
      </c>
      <c r="AT1332">
        <v>46149</v>
      </c>
      <c r="AU1332">
        <v>46153</v>
      </c>
      <c r="AV1332">
        <v>46153</v>
      </c>
      <c r="AW1332">
        <v>46149</v>
      </c>
      <c r="AX1332">
        <v>46153</v>
      </c>
      <c r="AY1332">
        <v>46153</v>
      </c>
      <c r="AZ1332">
        <v>46157</v>
      </c>
      <c r="BA1332">
        <v>46157</v>
      </c>
      <c r="BB1332">
        <v>46157</v>
      </c>
      <c r="BC1332">
        <v>46150</v>
      </c>
      <c r="BD1332">
        <v>46155</v>
      </c>
      <c r="BE1332">
        <v>46155</v>
      </c>
      <c r="BF1332" t="s">
        <v>196</v>
      </c>
      <c r="BG1332">
        <v>46157</v>
      </c>
      <c r="BH1332">
        <v>46167</v>
      </c>
      <c r="BI1332">
        <v>46167</v>
      </c>
      <c r="BJ1332" t="s">
        <v>1462</v>
      </c>
      <c r="BK1332">
        <v>50</v>
      </c>
      <c r="BL1332">
        <v>46166</v>
      </c>
      <c r="BM1332">
        <v>46170</v>
      </c>
      <c r="BN1332">
        <v>46170</v>
      </c>
      <c r="BO1332">
        <v>46169</v>
      </c>
      <c r="BP1332">
        <v>46173</v>
      </c>
      <c r="BQ1332">
        <v>46173</v>
      </c>
      <c r="BR1332">
        <v>46171</v>
      </c>
      <c r="BS1332">
        <v>46173</v>
      </c>
      <c r="BT1332">
        <v>46173</v>
      </c>
      <c r="BU1332">
        <v>46171</v>
      </c>
      <c r="BV1332">
        <v>46176</v>
      </c>
      <c r="BX1332" t="s">
        <v>1469</v>
      </c>
      <c r="BY1332">
        <v>46158</v>
      </c>
      <c r="BZ1332">
        <v>46158</v>
      </c>
      <c r="CA1332">
        <v>46158</v>
      </c>
      <c r="CI1332">
        <v>46163</v>
      </c>
      <c r="CJ1332">
        <v>46170</v>
      </c>
      <c r="CK1332">
        <v>46169</v>
      </c>
      <c r="CN1332" t="s">
        <v>113</v>
      </c>
      <c r="CO1332" t="s">
        <v>113</v>
      </c>
      <c r="CP1332" t="s">
        <v>113</v>
      </c>
      <c r="CQ1332" t="s">
        <v>113</v>
      </c>
      <c r="CR1332">
        <v>46160</v>
      </c>
      <c r="CS1332">
        <v>46136</v>
      </c>
      <c r="CT1332" t="s">
        <v>151</v>
      </c>
      <c r="CU1332" t="s">
        <v>113</v>
      </c>
      <c r="CV1332" t="s">
        <v>113</v>
      </c>
      <c r="CW1332" t="s">
        <v>113</v>
      </c>
      <c r="CX1332" t="s">
        <v>113</v>
      </c>
      <c r="CY1332" t="s">
        <v>1219</v>
      </c>
      <c r="CZ1332" t="s">
        <v>289</v>
      </c>
    </row>
    <row r="1333" spans="1:105" x14ac:dyDescent="0.3">
      <c r="A1333" t="s">
        <v>7156</v>
      </c>
      <c r="B1333" t="s">
        <v>7157</v>
      </c>
      <c r="C1333" t="s">
        <v>124</v>
      </c>
      <c r="D1333" t="s">
        <v>108</v>
      </c>
      <c r="F1333" t="s">
        <v>7158</v>
      </c>
      <c r="G1333" t="s">
        <v>247</v>
      </c>
      <c r="I1333" t="s">
        <v>7159</v>
      </c>
      <c r="J1333" t="s">
        <v>371</v>
      </c>
      <c r="K1333" t="s">
        <v>137</v>
      </c>
      <c r="M1333" t="s">
        <v>2289</v>
      </c>
      <c r="N1333">
        <v>3</v>
      </c>
      <c r="P1333">
        <v>46139</v>
      </c>
      <c r="Q1333" t="s">
        <v>140</v>
      </c>
      <c r="R1333">
        <v>46147</v>
      </c>
      <c r="S1333" t="s">
        <v>252</v>
      </c>
      <c r="T1333" t="s">
        <v>1422</v>
      </c>
      <c r="U1333" t="s">
        <v>112</v>
      </c>
      <c r="V1333" t="s">
        <v>143</v>
      </c>
      <c r="W1333" t="s">
        <v>144</v>
      </c>
      <c r="X1333" t="s">
        <v>144</v>
      </c>
      <c r="Y1333" t="s">
        <v>144</v>
      </c>
      <c r="Z1333" t="s">
        <v>144</v>
      </c>
      <c r="AA1333" t="s">
        <v>144</v>
      </c>
      <c r="AB1333" t="s">
        <v>2755</v>
      </c>
      <c r="AC1333" t="s">
        <v>146</v>
      </c>
      <c r="AD1333" t="s">
        <v>147</v>
      </c>
      <c r="AE1333">
        <v>46149</v>
      </c>
      <c r="AF1333">
        <v>46149</v>
      </c>
      <c r="AG1333">
        <v>46149</v>
      </c>
      <c r="AH1333">
        <v>46154</v>
      </c>
      <c r="AI1333">
        <v>46157</v>
      </c>
      <c r="AJ1333">
        <v>46157</v>
      </c>
      <c r="AK1333">
        <v>46158</v>
      </c>
      <c r="AL1333">
        <v>46158</v>
      </c>
      <c r="AM1333">
        <v>46158</v>
      </c>
      <c r="AN1333">
        <v>46164</v>
      </c>
      <c r="AO1333">
        <v>46164</v>
      </c>
      <c r="AP1333">
        <v>46164</v>
      </c>
      <c r="AQ1333" t="s">
        <v>256</v>
      </c>
      <c r="AR1333">
        <v>46170</v>
      </c>
      <c r="AS1333">
        <v>46170</v>
      </c>
      <c r="AT1333">
        <v>46149</v>
      </c>
      <c r="AU1333">
        <v>46153</v>
      </c>
      <c r="AV1333">
        <v>46153</v>
      </c>
      <c r="AW1333">
        <v>46149</v>
      </c>
      <c r="AX1333">
        <v>46153</v>
      </c>
      <c r="AY1333">
        <v>46153</v>
      </c>
      <c r="AZ1333">
        <v>46157</v>
      </c>
      <c r="BA1333">
        <v>46157</v>
      </c>
      <c r="BB1333">
        <v>46157</v>
      </c>
      <c r="BC1333">
        <v>46150</v>
      </c>
      <c r="BD1333">
        <v>46153</v>
      </c>
      <c r="BE1333">
        <v>46153</v>
      </c>
      <c r="BF1333" t="s">
        <v>149</v>
      </c>
      <c r="BG1333">
        <v>46157</v>
      </c>
      <c r="BH1333">
        <v>46165</v>
      </c>
      <c r="BI1333">
        <v>46165</v>
      </c>
      <c r="BJ1333" t="s">
        <v>1462</v>
      </c>
      <c r="BK1333">
        <v>40</v>
      </c>
      <c r="BL1333">
        <v>46166</v>
      </c>
      <c r="BM1333">
        <v>46167</v>
      </c>
      <c r="BN1333">
        <v>46167</v>
      </c>
      <c r="BO1333">
        <v>46169</v>
      </c>
      <c r="BP1333">
        <v>46168</v>
      </c>
      <c r="BQ1333">
        <v>46168</v>
      </c>
      <c r="BR1333">
        <v>46171</v>
      </c>
      <c r="BS1333">
        <v>46173</v>
      </c>
      <c r="BT1333">
        <v>46173</v>
      </c>
      <c r="BU1333">
        <v>46171</v>
      </c>
      <c r="BV1333">
        <v>46176</v>
      </c>
      <c r="BX1333" t="s">
        <v>7160</v>
      </c>
      <c r="BY1333">
        <v>46158</v>
      </c>
      <c r="BZ1333">
        <v>46158</v>
      </c>
      <c r="CA1333">
        <v>46173</v>
      </c>
      <c r="CD1333" t="s">
        <v>148</v>
      </c>
      <c r="CE1333" t="s">
        <v>148</v>
      </c>
      <c r="CF1333" t="s">
        <v>148</v>
      </c>
      <c r="CG1333" t="s">
        <v>148</v>
      </c>
      <c r="CH1333" t="s">
        <v>148</v>
      </c>
      <c r="CI1333">
        <v>46171</v>
      </c>
      <c r="CJ1333">
        <v>46170</v>
      </c>
      <c r="CK1333">
        <v>46173</v>
      </c>
      <c r="CN1333" t="s">
        <v>113</v>
      </c>
      <c r="CO1333" t="s">
        <v>113</v>
      </c>
      <c r="CP1333" t="s">
        <v>113</v>
      </c>
      <c r="CQ1333" t="s">
        <v>113</v>
      </c>
      <c r="CR1333">
        <v>46160</v>
      </c>
      <c r="CS1333">
        <v>46136</v>
      </c>
      <c r="CT1333" t="s">
        <v>151</v>
      </c>
      <c r="CU1333" t="s">
        <v>113</v>
      </c>
      <c r="CV1333" t="s">
        <v>113</v>
      </c>
      <c r="CW1333" t="s">
        <v>113</v>
      </c>
      <c r="CX1333" t="s">
        <v>113</v>
      </c>
      <c r="CY1333" t="s">
        <v>1219</v>
      </c>
      <c r="CZ1333" t="s">
        <v>289</v>
      </c>
    </row>
    <row r="1334" spans="1:105" x14ac:dyDescent="0.3">
      <c r="A1334" t="s">
        <v>7161</v>
      </c>
      <c r="B1334" t="s">
        <v>7162</v>
      </c>
      <c r="C1334" t="s">
        <v>124</v>
      </c>
      <c r="D1334" t="s">
        <v>108</v>
      </c>
      <c r="F1334" t="s">
        <v>7163</v>
      </c>
      <c r="G1334" t="s">
        <v>247</v>
      </c>
      <c r="I1334" t="s">
        <v>7164</v>
      </c>
      <c r="J1334" t="s">
        <v>112</v>
      </c>
      <c r="K1334" t="s">
        <v>113</v>
      </c>
      <c r="L1334" t="s">
        <v>7165</v>
      </c>
      <c r="M1334" t="s">
        <v>2289</v>
      </c>
      <c r="P1334" t="s">
        <v>113</v>
      </c>
      <c r="Q1334" t="s">
        <v>116</v>
      </c>
      <c r="S1334" t="s">
        <v>117</v>
      </c>
      <c r="T1334" t="s">
        <v>113</v>
      </c>
      <c r="AD1334" t="s">
        <v>113</v>
      </c>
      <c r="AG1334" t="s">
        <v>119</v>
      </c>
      <c r="AI1334" t="s">
        <v>119</v>
      </c>
      <c r="AJ1334" t="s">
        <v>119</v>
      </c>
      <c r="BK1334">
        <v>50</v>
      </c>
      <c r="CN1334" t="s">
        <v>113</v>
      </c>
      <c r="CO1334" t="s">
        <v>113</v>
      </c>
      <c r="CP1334" t="s">
        <v>113</v>
      </c>
      <c r="CQ1334" t="s">
        <v>113</v>
      </c>
      <c r="CR1334" t="s">
        <v>113</v>
      </c>
      <c r="CS1334">
        <v>0</v>
      </c>
      <c r="CT1334" t="s">
        <v>113</v>
      </c>
      <c r="CU1334" t="s">
        <v>113</v>
      </c>
      <c r="CV1334" t="s">
        <v>113</v>
      </c>
      <c r="CW1334" t="s">
        <v>113</v>
      </c>
      <c r="CX1334" t="s">
        <v>113</v>
      </c>
      <c r="CY1334" t="s">
        <v>5913</v>
      </c>
      <c r="CZ1334" t="s">
        <v>258</v>
      </c>
    </row>
    <row r="1335" spans="1:105" x14ac:dyDescent="0.3">
      <c r="A1335" t="s">
        <v>7166</v>
      </c>
      <c r="B1335" t="s">
        <v>7167</v>
      </c>
      <c r="C1335" t="s">
        <v>107</v>
      </c>
      <c r="D1335" t="s">
        <v>108</v>
      </c>
      <c r="F1335" t="s">
        <v>7168</v>
      </c>
      <c r="G1335" t="s">
        <v>247</v>
      </c>
      <c r="I1335" t="s">
        <v>7169</v>
      </c>
      <c r="J1335" t="s">
        <v>371</v>
      </c>
      <c r="K1335" t="s">
        <v>137</v>
      </c>
      <c r="M1335" t="s">
        <v>2289</v>
      </c>
      <c r="N1335">
        <v>3</v>
      </c>
      <c r="O1335" t="s">
        <v>1675</v>
      </c>
      <c r="P1335">
        <v>46108</v>
      </c>
      <c r="Q1335" t="s">
        <v>140</v>
      </c>
      <c r="R1335">
        <v>46109</v>
      </c>
      <c r="S1335" t="s">
        <v>252</v>
      </c>
      <c r="T1335" t="s">
        <v>1422</v>
      </c>
      <c r="U1335" t="s">
        <v>112</v>
      </c>
      <c r="V1335" t="s">
        <v>143</v>
      </c>
      <c r="W1335" t="s">
        <v>144</v>
      </c>
      <c r="X1335" t="s">
        <v>144</v>
      </c>
      <c r="Y1335" t="s">
        <v>144</v>
      </c>
      <c r="Z1335" t="s">
        <v>144</v>
      </c>
      <c r="AA1335" t="s">
        <v>144</v>
      </c>
      <c r="AB1335" t="s">
        <v>1462</v>
      </c>
      <c r="AC1335" t="s">
        <v>1390</v>
      </c>
      <c r="AD1335" t="s">
        <v>147</v>
      </c>
      <c r="AE1335">
        <v>46141</v>
      </c>
      <c r="AF1335">
        <v>46141</v>
      </c>
      <c r="AG1335">
        <v>46141</v>
      </c>
      <c r="AH1335">
        <v>46148</v>
      </c>
      <c r="AI1335">
        <v>46148</v>
      </c>
      <c r="AJ1335">
        <v>46148</v>
      </c>
      <c r="AK1335">
        <v>46149</v>
      </c>
      <c r="AL1335">
        <v>46149</v>
      </c>
      <c r="AM1335">
        <v>46149</v>
      </c>
      <c r="AN1335">
        <v>46156</v>
      </c>
      <c r="AO1335">
        <v>46158</v>
      </c>
      <c r="AP1335">
        <v>46158</v>
      </c>
      <c r="AQ1335" t="s">
        <v>256</v>
      </c>
      <c r="AR1335">
        <v>46171</v>
      </c>
      <c r="AS1335">
        <v>46171</v>
      </c>
      <c r="AT1335">
        <v>46140</v>
      </c>
      <c r="AU1335">
        <v>46140</v>
      </c>
      <c r="AV1335">
        <v>46140</v>
      </c>
      <c r="AW1335">
        <v>46140</v>
      </c>
      <c r="AX1335">
        <v>46140</v>
      </c>
      <c r="AY1335">
        <v>46140</v>
      </c>
      <c r="AZ1335">
        <v>46150</v>
      </c>
      <c r="BA1335">
        <v>46150</v>
      </c>
      <c r="BB1335">
        <v>46150</v>
      </c>
      <c r="BC1335">
        <v>46141</v>
      </c>
      <c r="BD1335">
        <v>46141</v>
      </c>
      <c r="BE1335">
        <v>46141</v>
      </c>
      <c r="BF1335" t="s">
        <v>149</v>
      </c>
      <c r="BG1335">
        <v>46153</v>
      </c>
      <c r="BH1335">
        <v>46153</v>
      </c>
      <c r="BI1335">
        <v>46153</v>
      </c>
      <c r="BJ1335" t="s">
        <v>1462</v>
      </c>
      <c r="BK1335">
        <v>50</v>
      </c>
      <c r="BL1335">
        <v>46161</v>
      </c>
      <c r="BM1335">
        <v>46161</v>
      </c>
      <c r="BN1335">
        <v>46161</v>
      </c>
      <c r="BO1335">
        <v>46164</v>
      </c>
      <c r="BP1335">
        <v>46163</v>
      </c>
      <c r="BQ1335">
        <v>46163</v>
      </c>
      <c r="BR1335">
        <v>46165</v>
      </c>
      <c r="BS1335">
        <v>46173</v>
      </c>
      <c r="BT1335">
        <v>46173</v>
      </c>
      <c r="BU1335">
        <v>46159</v>
      </c>
      <c r="BV1335">
        <v>46170</v>
      </c>
      <c r="BW1335">
        <v>46170</v>
      </c>
      <c r="BX1335" t="s">
        <v>1469</v>
      </c>
      <c r="BY1335">
        <v>46145</v>
      </c>
      <c r="BZ1335">
        <v>46145</v>
      </c>
      <c r="CA1335">
        <v>46150</v>
      </c>
      <c r="CD1335" t="s">
        <v>148</v>
      </c>
      <c r="CE1335" t="s">
        <v>148</v>
      </c>
      <c r="CF1335" t="s">
        <v>148</v>
      </c>
      <c r="CG1335" t="s">
        <v>148</v>
      </c>
      <c r="CH1335" t="s">
        <v>148</v>
      </c>
      <c r="CI1335">
        <v>46152</v>
      </c>
      <c r="CJ1335">
        <v>46150</v>
      </c>
      <c r="CK1335">
        <v>46150</v>
      </c>
      <c r="CN1335" t="s">
        <v>113</v>
      </c>
      <c r="CO1335" t="s">
        <v>113</v>
      </c>
      <c r="CP1335" t="s">
        <v>113</v>
      </c>
      <c r="CQ1335" t="s">
        <v>113</v>
      </c>
      <c r="CR1335" t="s">
        <v>119</v>
      </c>
      <c r="CS1335">
        <v>46108</v>
      </c>
      <c r="CT1335" t="s">
        <v>151</v>
      </c>
      <c r="CU1335" t="s">
        <v>113</v>
      </c>
      <c r="CV1335" t="s">
        <v>113</v>
      </c>
      <c r="CW1335" t="s">
        <v>113</v>
      </c>
      <c r="CX1335" t="s">
        <v>113</v>
      </c>
      <c r="CY1335" t="s">
        <v>5913</v>
      </c>
      <c r="CZ1335" t="s">
        <v>258</v>
      </c>
    </row>
    <row r="1336" spans="1:105" x14ac:dyDescent="0.3">
      <c r="A1336" t="s">
        <v>7170</v>
      </c>
      <c r="B1336" t="s">
        <v>7171</v>
      </c>
      <c r="C1336" t="s">
        <v>107</v>
      </c>
      <c r="D1336" t="s">
        <v>108</v>
      </c>
      <c r="F1336" t="s">
        <v>7172</v>
      </c>
      <c r="G1336" t="s">
        <v>247</v>
      </c>
      <c r="J1336" t="s">
        <v>1187</v>
      </c>
      <c r="K1336" t="s">
        <v>161</v>
      </c>
      <c r="L1336" t="s">
        <v>7173</v>
      </c>
      <c r="M1336" t="s">
        <v>1189</v>
      </c>
      <c r="N1336">
        <v>3</v>
      </c>
      <c r="P1336">
        <v>46107</v>
      </c>
      <c r="Q1336" t="s">
        <v>140</v>
      </c>
      <c r="R1336">
        <v>46107</v>
      </c>
      <c r="S1336" t="s">
        <v>141</v>
      </c>
      <c r="T1336" t="s">
        <v>179</v>
      </c>
      <c r="U1336" t="s">
        <v>112</v>
      </c>
      <c r="V1336" t="s">
        <v>143</v>
      </c>
      <c r="W1336" t="s">
        <v>144</v>
      </c>
      <c r="X1336" t="s">
        <v>144</v>
      </c>
      <c r="Y1336" t="s">
        <v>144</v>
      </c>
      <c r="Z1336" t="s">
        <v>144</v>
      </c>
      <c r="AA1336" t="s">
        <v>144</v>
      </c>
      <c r="AB1336" t="s">
        <v>180</v>
      </c>
      <c r="AC1336" t="s">
        <v>146</v>
      </c>
      <c r="AD1336" t="s">
        <v>181</v>
      </c>
      <c r="AE1336">
        <v>46113</v>
      </c>
      <c r="AF1336">
        <v>46115</v>
      </c>
      <c r="AG1336">
        <v>46115</v>
      </c>
      <c r="AH1336">
        <v>46120</v>
      </c>
      <c r="AI1336">
        <v>46124</v>
      </c>
      <c r="AJ1336">
        <v>46124</v>
      </c>
      <c r="AK1336">
        <v>46123</v>
      </c>
      <c r="AL1336">
        <v>46123</v>
      </c>
      <c r="AM1336">
        <v>46123</v>
      </c>
      <c r="AN1336">
        <v>46129</v>
      </c>
      <c r="AO1336">
        <v>46128</v>
      </c>
      <c r="AP1336">
        <v>46128</v>
      </c>
      <c r="AT1336">
        <v>46119</v>
      </c>
      <c r="AU1336">
        <v>46123</v>
      </c>
      <c r="AV1336">
        <v>46123</v>
      </c>
      <c r="AW1336">
        <v>46119</v>
      </c>
      <c r="AX1336">
        <v>46123</v>
      </c>
      <c r="AY1336">
        <v>46123</v>
      </c>
      <c r="AZ1336">
        <v>46128</v>
      </c>
      <c r="BA1336">
        <v>46135</v>
      </c>
      <c r="BB1336">
        <v>46135</v>
      </c>
      <c r="BC1336">
        <v>46122</v>
      </c>
      <c r="BD1336">
        <v>46126</v>
      </c>
      <c r="BE1336">
        <v>46126</v>
      </c>
      <c r="BF1336" t="s">
        <v>149</v>
      </c>
      <c r="BG1336">
        <v>46133</v>
      </c>
      <c r="BH1336">
        <v>46135</v>
      </c>
      <c r="BI1336">
        <v>46135</v>
      </c>
      <c r="BJ1336" t="s">
        <v>180</v>
      </c>
      <c r="BK1336">
        <v>60</v>
      </c>
      <c r="BL1336">
        <v>46135</v>
      </c>
      <c r="BM1336">
        <v>46140</v>
      </c>
      <c r="BN1336">
        <v>46140</v>
      </c>
      <c r="BO1336">
        <v>46137</v>
      </c>
      <c r="BP1336">
        <v>46141</v>
      </c>
      <c r="BQ1336">
        <v>46141</v>
      </c>
      <c r="BR1336">
        <v>46141</v>
      </c>
      <c r="BS1336">
        <v>46142</v>
      </c>
      <c r="BT1336">
        <v>46142</v>
      </c>
      <c r="BU1336">
        <v>46139</v>
      </c>
      <c r="BV1336">
        <v>46142</v>
      </c>
      <c r="BW1336">
        <v>46145</v>
      </c>
      <c r="BX1336" t="s">
        <v>7174</v>
      </c>
      <c r="CN1336" t="s">
        <v>113</v>
      </c>
      <c r="CO1336" t="s">
        <v>113</v>
      </c>
      <c r="CP1336" t="s">
        <v>113</v>
      </c>
      <c r="CQ1336" t="s">
        <v>113</v>
      </c>
      <c r="CR1336" t="s">
        <v>119</v>
      </c>
      <c r="CS1336">
        <v>46107</v>
      </c>
      <c r="CT1336" t="s">
        <v>151</v>
      </c>
      <c r="CU1336" t="s">
        <v>113</v>
      </c>
      <c r="CV1336" t="s">
        <v>113</v>
      </c>
      <c r="CW1336" t="s">
        <v>113</v>
      </c>
      <c r="CX1336" t="s">
        <v>113</v>
      </c>
      <c r="CY1336" t="s">
        <v>288</v>
      </c>
      <c r="CZ1336" t="s">
        <v>289</v>
      </c>
    </row>
    <row r="1337" spans="1:105" x14ac:dyDescent="0.3">
      <c r="A1337" t="s">
        <v>7175</v>
      </c>
      <c r="B1337" t="s">
        <v>7176</v>
      </c>
      <c r="C1337" t="s">
        <v>107</v>
      </c>
      <c r="D1337" t="s">
        <v>108</v>
      </c>
      <c r="F1337" t="s">
        <v>7177</v>
      </c>
      <c r="G1337" t="s">
        <v>247</v>
      </c>
      <c r="I1337" t="s">
        <v>7178</v>
      </c>
      <c r="J1337" t="s">
        <v>112</v>
      </c>
      <c r="K1337" t="s">
        <v>113</v>
      </c>
      <c r="L1337" t="s">
        <v>7179</v>
      </c>
      <c r="M1337" t="s">
        <v>1189</v>
      </c>
      <c r="P1337" t="s">
        <v>113</v>
      </c>
      <c r="Q1337" t="s">
        <v>116</v>
      </c>
      <c r="S1337" t="s">
        <v>117</v>
      </c>
      <c r="T1337" t="s">
        <v>113</v>
      </c>
      <c r="AD1337" t="s">
        <v>113</v>
      </c>
      <c r="AG1337" t="s">
        <v>119</v>
      </c>
      <c r="AI1337" t="s">
        <v>119</v>
      </c>
      <c r="AJ1337" t="s">
        <v>119</v>
      </c>
      <c r="BK1337">
        <v>40</v>
      </c>
      <c r="CN1337" t="s">
        <v>113</v>
      </c>
      <c r="CO1337" t="s">
        <v>113</v>
      </c>
      <c r="CP1337" t="s">
        <v>113</v>
      </c>
      <c r="CQ1337" t="s">
        <v>113</v>
      </c>
      <c r="CR1337" t="s">
        <v>113</v>
      </c>
      <c r="CS1337" t="s">
        <v>113</v>
      </c>
      <c r="CT1337" t="s">
        <v>113</v>
      </c>
      <c r="CU1337" t="s">
        <v>113</v>
      </c>
      <c r="CV1337" t="s">
        <v>113</v>
      </c>
      <c r="CW1337" t="s">
        <v>113</v>
      </c>
      <c r="CX1337" t="s">
        <v>113</v>
      </c>
      <c r="CY1337" t="s">
        <v>119</v>
      </c>
      <c r="CZ1337" t="s">
        <v>258</v>
      </c>
    </row>
    <row r="1338" spans="1:105" x14ac:dyDescent="0.3">
      <c r="A1338" t="s">
        <v>7180</v>
      </c>
      <c r="B1338" t="s">
        <v>7181</v>
      </c>
      <c r="C1338" t="s">
        <v>213</v>
      </c>
      <c r="D1338" t="s">
        <v>108</v>
      </c>
      <c r="F1338" t="s">
        <v>7182</v>
      </c>
      <c r="G1338" t="s">
        <v>247</v>
      </c>
      <c r="I1338" t="s">
        <v>7183</v>
      </c>
      <c r="J1338" t="s">
        <v>112</v>
      </c>
      <c r="K1338" t="s">
        <v>113</v>
      </c>
      <c r="L1338" t="s">
        <v>7184</v>
      </c>
      <c r="M1338" t="s">
        <v>1189</v>
      </c>
      <c r="P1338" t="s">
        <v>113</v>
      </c>
      <c r="Q1338" t="s">
        <v>116</v>
      </c>
      <c r="S1338" t="s">
        <v>117</v>
      </c>
      <c r="T1338" t="s">
        <v>113</v>
      </c>
      <c r="AD1338" t="s">
        <v>113</v>
      </c>
      <c r="AG1338" t="s">
        <v>119</v>
      </c>
      <c r="AI1338" t="s">
        <v>119</v>
      </c>
      <c r="AJ1338" t="s">
        <v>119</v>
      </c>
      <c r="BK1338">
        <v>40</v>
      </c>
      <c r="CN1338" t="s">
        <v>113</v>
      </c>
      <c r="CO1338" t="s">
        <v>113</v>
      </c>
      <c r="CP1338" t="s">
        <v>113</v>
      </c>
      <c r="CQ1338" t="s">
        <v>113</v>
      </c>
      <c r="CR1338" t="s">
        <v>113</v>
      </c>
      <c r="CS1338" t="s">
        <v>113</v>
      </c>
      <c r="CT1338" t="s">
        <v>113</v>
      </c>
      <c r="CU1338" t="s">
        <v>113</v>
      </c>
      <c r="CV1338" t="s">
        <v>113</v>
      </c>
      <c r="CW1338" t="s">
        <v>113</v>
      </c>
      <c r="CX1338" t="s">
        <v>113</v>
      </c>
      <c r="CY1338" t="s">
        <v>119</v>
      </c>
      <c r="CZ1338" t="s">
        <v>258</v>
      </c>
    </row>
    <row r="1339" spans="1:105" x14ac:dyDescent="0.3">
      <c r="A1339" t="s">
        <v>7185</v>
      </c>
      <c r="B1339" t="s">
        <v>7186</v>
      </c>
      <c r="C1339" t="s">
        <v>107</v>
      </c>
      <c r="D1339" t="s">
        <v>108</v>
      </c>
      <c r="F1339" t="s">
        <v>7187</v>
      </c>
      <c r="G1339" t="s">
        <v>247</v>
      </c>
      <c r="J1339" t="s">
        <v>1187</v>
      </c>
      <c r="K1339" t="s">
        <v>161</v>
      </c>
      <c r="L1339" t="s">
        <v>2440</v>
      </c>
      <c r="M1339" t="s">
        <v>1189</v>
      </c>
      <c r="N1339">
        <v>3</v>
      </c>
      <c r="O1339" t="s">
        <v>7188</v>
      </c>
      <c r="P1339">
        <v>46107</v>
      </c>
      <c r="Q1339" t="s">
        <v>140</v>
      </c>
      <c r="R1339">
        <v>46107</v>
      </c>
      <c r="S1339" t="s">
        <v>252</v>
      </c>
      <c r="T1339" t="s">
        <v>179</v>
      </c>
      <c r="U1339" t="s">
        <v>112</v>
      </c>
      <c r="V1339" t="s">
        <v>143</v>
      </c>
      <c r="W1339" t="s">
        <v>144</v>
      </c>
      <c r="X1339" t="s">
        <v>144</v>
      </c>
      <c r="Y1339" t="s">
        <v>144</v>
      </c>
      <c r="Z1339" t="s">
        <v>144</v>
      </c>
      <c r="AA1339" t="s">
        <v>144</v>
      </c>
      <c r="AB1339" t="s">
        <v>180</v>
      </c>
      <c r="AC1339" t="s">
        <v>146</v>
      </c>
      <c r="AD1339" t="s">
        <v>181</v>
      </c>
      <c r="AE1339">
        <v>46113</v>
      </c>
      <c r="AF1339">
        <v>46115</v>
      </c>
      <c r="AG1339">
        <v>46115</v>
      </c>
      <c r="AH1339">
        <v>46120</v>
      </c>
      <c r="AI1339">
        <v>46124</v>
      </c>
      <c r="AJ1339">
        <v>46124</v>
      </c>
      <c r="AK1339">
        <v>46125</v>
      </c>
      <c r="AL1339">
        <v>46125</v>
      </c>
      <c r="AM1339">
        <v>46125</v>
      </c>
      <c r="AN1339">
        <v>46132</v>
      </c>
      <c r="AO1339">
        <v>46132</v>
      </c>
      <c r="AP1339">
        <v>46132</v>
      </c>
      <c r="AT1339">
        <v>46120</v>
      </c>
      <c r="AU1339">
        <v>46124</v>
      </c>
      <c r="AV1339">
        <v>46124</v>
      </c>
      <c r="AW1339">
        <v>46120</v>
      </c>
      <c r="AX1339">
        <v>46124</v>
      </c>
      <c r="AY1339">
        <v>46124</v>
      </c>
      <c r="AZ1339">
        <v>46128</v>
      </c>
      <c r="BA1339">
        <v>46135</v>
      </c>
      <c r="BB1339">
        <v>46135</v>
      </c>
      <c r="BC1339">
        <v>46125</v>
      </c>
      <c r="BD1339">
        <v>46126</v>
      </c>
      <c r="BE1339">
        <v>46126</v>
      </c>
      <c r="BF1339" t="s">
        <v>149</v>
      </c>
      <c r="BG1339">
        <v>46131</v>
      </c>
      <c r="BH1339">
        <v>46134</v>
      </c>
      <c r="BI1339">
        <v>46134</v>
      </c>
      <c r="BJ1339" t="s">
        <v>180</v>
      </c>
      <c r="BK1339">
        <v>60</v>
      </c>
      <c r="BL1339">
        <v>46133</v>
      </c>
      <c r="BM1339">
        <v>46137</v>
      </c>
      <c r="BN1339">
        <v>46137</v>
      </c>
      <c r="BO1339">
        <v>46135</v>
      </c>
      <c r="BP1339">
        <v>46139</v>
      </c>
      <c r="BQ1339">
        <v>46139</v>
      </c>
      <c r="BR1339">
        <v>46142</v>
      </c>
      <c r="BS1339">
        <v>46142</v>
      </c>
      <c r="BT1339">
        <v>46142</v>
      </c>
      <c r="BU1339">
        <v>46140</v>
      </c>
      <c r="BV1339">
        <v>46142</v>
      </c>
      <c r="BW1339">
        <v>46145</v>
      </c>
      <c r="BX1339" t="s">
        <v>7189</v>
      </c>
      <c r="CJ1339">
        <v>46160</v>
      </c>
      <c r="CK1339">
        <v>46160</v>
      </c>
      <c r="CN1339" t="s">
        <v>113</v>
      </c>
      <c r="CO1339" t="s">
        <v>113</v>
      </c>
      <c r="CP1339" t="s">
        <v>113</v>
      </c>
      <c r="CQ1339" t="s">
        <v>113</v>
      </c>
      <c r="CR1339" t="s">
        <v>119</v>
      </c>
      <c r="CS1339">
        <v>46107</v>
      </c>
      <c r="CT1339" t="s">
        <v>151</v>
      </c>
      <c r="CU1339" t="s">
        <v>113</v>
      </c>
      <c r="CV1339" t="s">
        <v>113</v>
      </c>
      <c r="CW1339" t="s">
        <v>113</v>
      </c>
      <c r="CX1339" t="s">
        <v>113</v>
      </c>
      <c r="CY1339" t="s">
        <v>288</v>
      </c>
      <c r="CZ1339" t="s">
        <v>289</v>
      </c>
    </row>
    <row r="1340" spans="1:105" x14ac:dyDescent="0.3">
      <c r="A1340" t="s">
        <v>7190</v>
      </c>
      <c r="B1340" t="s">
        <v>7191</v>
      </c>
      <c r="C1340" t="s">
        <v>107</v>
      </c>
      <c r="D1340" t="s">
        <v>108</v>
      </c>
      <c r="F1340" t="s">
        <v>7192</v>
      </c>
      <c r="G1340" t="s">
        <v>247</v>
      </c>
      <c r="J1340" t="s">
        <v>1187</v>
      </c>
      <c r="K1340" t="s">
        <v>161</v>
      </c>
      <c r="L1340" t="s">
        <v>2440</v>
      </c>
      <c r="M1340" t="s">
        <v>1189</v>
      </c>
      <c r="N1340">
        <v>4</v>
      </c>
      <c r="P1340">
        <v>46107</v>
      </c>
      <c r="Q1340" t="s">
        <v>140</v>
      </c>
      <c r="R1340">
        <v>46107</v>
      </c>
      <c r="S1340" t="s">
        <v>141</v>
      </c>
      <c r="T1340" t="s">
        <v>1422</v>
      </c>
      <c r="U1340" t="s">
        <v>112</v>
      </c>
      <c r="V1340" t="s">
        <v>143</v>
      </c>
      <c r="W1340" t="s">
        <v>144</v>
      </c>
      <c r="X1340" t="s">
        <v>144</v>
      </c>
      <c r="Y1340" t="s">
        <v>144</v>
      </c>
      <c r="Z1340" t="s">
        <v>144</v>
      </c>
      <c r="AA1340" t="s">
        <v>144</v>
      </c>
      <c r="AB1340" t="s">
        <v>180</v>
      </c>
      <c r="AC1340" t="s">
        <v>146</v>
      </c>
      <c r="AD1340" t="s">
        <v>181</v>
      </c>
      <c r="AE1340">
        <v>46113</v>
      </c>
      <c r="AF1340">
        <v>46115</v>
      </c>
      <c r="AG1340">
        <v>46115</v>
      </c>
      <c r="AH1340">
        <v>46120</v>
      </c>
      <c r="AI1340">
        <v>46124</v>
      </c>
      <c r="AJ1340">
        <v>46124</v>
      </c>
      <c r="AK1340">
        <v>46125</v>
      </c>
      <c r="AL1340">
        <v>46125</v>
      </c>
      <c r="AM1340">
        <v>46125</v>
      </c>
      <c r="AN1340">
        <v>46132</v>
      </c>
      <c r="AO1340">
        <v>46132</v>
      </c>
      <c r="AP1340">
        <v>46132</v>
      </c>
      <c r="AQ1340" t="s">
        <v>286</v>
      </c>
      <c r="AT1340">
        <v>46120</v>
      </c>
      <c r="AU1340">
        <v>46124</v>
      </c>
      <c r="AV1340">
        <v>46124</v>
      </c>
      <c r="AW1340">
        <v>46120</v>
      </c>
      <c r="AX1340">
        <v>46124</v>
      </c>
      <c r="AY1340">
        <v>46124</v>
      </c>
      <c r="AZ1340">
        <v>46128</v>
      </c>
      <c r="BA1340">
        <v>46135</v>
      </c>
      <c r="BB1340">
        <v>46135</v>
      </c>
      <c r="BC1340">
        <v>46125</v>
      </c>
      <c r="BD1340">
        <v>46127</v>
      </c>
      <c r="BE1340">
        <v>46127</v>
      </c>
      <c r="BF1340" t="s">
        <v>149</v>
      </c>
      <c r="BG1340">
        <v>46131</v>
      </c>
      <c r="BH1340">
        <v>46137</v>
      </c>
      <c r="BI1340">
        <v>46137</v>
      </c>
      <c r="BJ1340" t="s">
        <v>180</v>
      </c>
      <c r="BK1340">
        <v>60</v>
      </c>
      <c r="BL1340">
        <v>46133</v>
      </c>
      <c r="BM1340">
        <v>46139</v>
      </c>
      <c r="BN1340">
        <v>46139</v>
      </c>
      <c r="BO1340">
        <v>46135</v>
      </c>
      <c r="BP1340">
        <v>46141</v>
      </c>
      <c r="BQ1340">
        <v>46141</v>
      </c>
      <c r="BR1340">
        <v>46142</v>
      </c>
      <c r="BS1340">
        <v>46160</v>
      </c>
      <c r="BT1340">
        <v>46160</v>
      </c>
      <c r="BU1340">
        <v>46140</v>
      </c>
      <c r="BV1340">
        <v>46142</v>
      </c>
      <c r="BW1340">
        <v>46145</v>
      </c>
      <c r="BX1340" t="s">
        <v>7189</v>
      </c>
      <c r="CA1340">
        <v>46160</v>
      </c>
      <c r="CN1340" t="s">
        <v>113</v>
      </c>
      <c r="CO1340" t="s">
        <v>113</v>
      </c>
      <c r="CP1340" t="s">
        <v>113</v>
      </c>
      <c r="CQ1340" t="s">
        <v>113</v>
      </c>
      <c r="CR1340" t="s">
        <v>119</v>
      </c>
      <c r="CS1340">
        <v>46107</v>
      </c>
      <c r="CT1340" t="s">
        <v>151</v>
      </c>
      <c r="CU1340" t="s">
        <v>113</v>
      </c>
      <c r="CV1340" t="s">
        <v>113</v>
      </c>
      <c r="CW1340" t="s">
        <v>113</v>
      </c>
      <c r="CX1340" t="s">
        <v>113</v>
      </c>
      <c r="CY1340" t="s">
        <v>288</v>
      </c>
      <c r="CZ1340" t="s">
        <v>289</v>
      </c>
    </row>
    <row r="1341" spans="1:105" x14ac:dyDescent="0.3">
      <c r="A1341" t="s">
        <v>7193</v>
      </c>
      <c r="B1341" t="s">
        <v>7194</v>
      </c>
      <c r="C1341" t="s">
        <v>107</v>
      </c>
      <c r="D1341" t="s">
        <v>108</v>
      </c>
      <c r="F1341" t="s">
        <v>7195</v>
      </c>
      <c r="G1341" t="s">
        <v>247</v>
      </c>
      <c r="J1341" t="s">
        <v>1187</v>
      </c>
      <c r="K1341" t="s">
        <v>161</v>
      </c>
      <c r="L1341" t="s">
        <v>2440</v>
      </c>
      <c r="M1341" t="s">
        <v>1189</v>
      </c>
      <c r="N1341">
        <v>1</v>
      </c>
      <c r="P1341">
        <v>46132</v>
      </c>
      <c r="Q1341" t="s">
        <v>140</v>
      </c>
      <c r="R1341">
        <v>46134</v>
      </c>
      <c r="S1341" t="s">
        <v>141</v>
      </c>
      <c r="T1341" t="s">
        <v>1422</v>
      </c>
      <c r="U1341" t="s">
        <v>112</v>
      </c>
      <c r="V1341" t="s">
        <v>143</v>
      </c>
      <c r="W1341" t="s">
        <v>144</v>
      </c>
      <c r="X1341" t="s">
        <v>144</v>
      </c>
      <c r="Y1341" t="s">
        <v>144</v>
      </c>
      <c r="Z1341" t="s">
        <v>148</v>
      </c>
      <c r="AA1341" t="s">
        <v>144</v>
      </c>
      <c r="AB1341" t="s">
        <v>180</v>
      </c>
      <c r="AC1341" t="s">
        <v>146</v>
      </c>
      <c r="AD1341" t="s">
        <v>181</v>
      </c>
      <c r="AE1341">
        <v>46143</v>
      </c>
      <c r="AF1341">
        <v>46143</v>
      </c>
      <c r="AG1341">
        <v>46143</v>
      </c>
      <c r="AH1341">
        <v>46150</v>
      </c>
      <c r="AI1341">
        <v>46150</v>
      </c>
      <c r="AJ1341">
        <v>46150</v>
      </c>
      <c r="AK1341">
        <v>46143</v>
      </c>
      <c r="AL1341">
        <v>46143</v>
      </c>
      <c r="AM1341">
        <v>46143</v>
      </c>
      <c r="AN1341">
        <v>46150</v>
      </c>
      <c r="AO1341">
        <v>46150</v>
      </c>
      <c r="AP1341">
        <v>46150</v>
      </c>
      <c r="AQ1341" t="s">
        <v>286</v>
      </c>
      <c r="AT1341">
        <v>46147</v>
      </c>
      <c r="AU1341">
        <v>46147</v>
      </c>
      <c r="AV1341">
        <v>46147</v>
      </c>
      <c r="AW1341">
        <v>46147</v>
      </c>
      <c r="AX1341">
        <v>46147</v>
      </c>
      <c r="AY1341">
        <v>46147</v>
      </c>
      <c r="AZ1341">
        <v>46157</v>
      </c>
      <c r="BA1341">
        <v>46157</v>
      </c>
      <c r="BB1341">
        <v>46157</v>
      </c>
      <c r="BC1341">
        <v>46149</v>
      </c>
      <c r="BD1341">
        <v>46149</v>
      </c>
      <c r="BE1341">
        <v>46149</v>
      </c>
      <c r="BF1341" t="s">
        <v>149</v>
      </c>
      <c r="BG1341">
        <v>46155</v>
      </c>
      <c r="BH1341">
        <v>46153</v>
      </c>
      <c r="BI1341">
        <v>46153</v>
      </c>
      <c r="BJ1341" t="s">
        <v>180</v>
      </c>
      <c r="BK1341">
        <v>60</v>
      </c>
      <c r="BL1341">
        <v>46158</v>
      </c>
      <c r="BM1341">
        <v>46157</v>
      </c>
      <c r="BN1341">
        <v>46157</v>
      </c>
      <c r="BO1341">
        <v>46160</v>
      </c>
      <c r="BP1341">
        <v>46159</v>
      </c>
      <c r="BQ1341">
        <v>46159</v>
      </c>
      <c r="BR1341">
        <v>46170</v>
      </c>
      <c r="BS1341">
        <v>46172</v>
      </c>
      <c r="BT1341">
        <v>46172</v>
      </c>
      <c r="BU1341">
        <v>46167</v>
      </c>
      <c r="BV1341">
        <v>46171</v>
      </c>
      <c r="BW1341">
        <v>46171</v>
      </c>
      <c r="BX1341" t="s">
        <v>7196</v>
      </c>
      <c r="CN1341" t="s">
        <v>113</v>
      </c>
      <c r="CO1341" t="s">
        <v>113</v>
      </c>
      <c r="CP1341" t="s">
        <v>113</v>
      </c>
      <c r="CQ1341" t="s">
        <v>113</v>
      </c>
      <c r="CR1341" t="s">
        <v>119</v>
      </c>
      <c r="CS1341">
        <v>46129</v>
      </c>
      <c r="CT1341" t="s">
        <v>151</v>
      </c>
      <c r="CU1341" t="s">
        <v>113</v>
      </c>
      <c r="CV1341" t="s">
        <v>113</v>
      </c>
      <c r="CW1341" t="s">
        <v>113</v>
      </c>
      <c r="CX1341" t="s">
        <v>113</v>
      </c>
      <c r="CY1341" t="s">
        <v>288</v>
      </c>
      <c r="CZ1341" t="s">
        <v>289</v>
      </c>
    </row>
    <row r="1342" spans="1:105" x14ac:dyDescent="0.3">
      <c r="A1342" t="s">
        <v>7197</v>
      </c>
      <c r="B1342" t="s">
        <v>7198</v>
      </c>
      <c r="C1342" t="s">
        <v>292</v>
      </c>
      <c r="D1342" t="s">
        <v>108</v>
      </c>
      <c r="F1342" t="s">
        <v>7199</v>
      </c>
      <c r="G1342" t="s">
        <v>247</v>
      </c>
      <c r="I1342" t="s">
        <v>7200</v>
      </c>
      <c r="J1342" t="s">
        <v>1187</v>
      </c>
      <c r="K1342" t="s">
        <v>161</v>
      </c>
      <c r="L1342" t="s">
        <v>1508</v>
      </c>
      <c r="M1342" t="s">
        <v>1189</v>
      </c>
      <c r="N1342">
        <v>1</v>
      </c>
      <c r="O1342" t="s">
        <v>6630</v>
      </c>
      <c r="P1342">
        <v>46171</v>
      </c>
      <c r="Q1342" t="s">
        <v>140</v>
      </c>
      <c r="R1342">
        <v>46171</v>
      </c>
      <c r="S1342" t="s">
        <v>141</v>
      </c>
      <c r="T1342" t="s">
        <v>1408</v>
      </c>
      <c r="U1342" t="s">
        <v>112</v>
      </c>
      <c r="V1342" t="s">
        <v>1366</v>
      </c>
      <c r="W1342" t="s">
        <v>144</v>
      </c>
      <c r="X1342" t="s">
        <v>144</v>
      </c>
      <c r="Y1342" t="s">
        <v>312</v>
      </c>
      <c r="Z1342" t="s">
        <v>144</v>
      </c>
      <c r="AA1342" t="s">
        <v>144</v>
      </c>
      <c r="AB1342" t="s">
        <v>1322</v>
      </c>
      <c r="AC1342" t="s">
        <v>146</v>
      </c>
      <c r="AD1342" t="s">
        <v>376</v>
      </c>
      <c r="AE1342">
        <v>46185</v>
      </c>
      <c r="AF1342">
        <v>46178</v>
      </c>
      <c r="AG1342">
        <v>46178</v>
      </c>
      <c r="AH1342">
        <v>46192</v>
      </c>
      <c r="AI1342">
        <v>46193</v>
      </c>
      <c r="AJ1342">
        <v>46193</v>
      </c>
      <c r="AK1342">
        <v>46185</v>
      </c>
      <c r="AL1342">
        <v>46188</v>
      </c>
      <c r="AM1342">
        <v>46188</v>
      </c>
      <c r="AN1342">
        <v>46192</v>
      </c>
      <c r="AO1342">
        <v>46193</v>
      </c>
      <c r="AP1342">
        <v>46193</v>
      </c>
      <c r="AQ1342" t="s">
        <v>286</v>
      </c>
      <c r="AR1342" t="s">
        <v>113</v>
      </c>
      <c r="AS1342" t="s">
        <v>113</v>
      </c>
      <c r="AT1342">
        <v>46186</v>
      </c>
      <c r="AU1342">
        <v>46189</v>
      </c>
      <c r="AV1342">
        <v>46189</v>
      </c>
      <c r="AW1342">
        <v>46186</v>
      </c>
      <c r="AX1342">
        <v>46189</v>
      </c>
      <c r="AY1342">
        <v>46189</v>
      </c>
      <c r="AZ1342">
        <v>46190</v>
      </c>
      <c r="BA1342">
        <v>46195</v>
      </c>
      <c r="BB1342">
        <v>46195</v>
      </c>
      <c r="BC1342">
        <v>46189</v>
      </c>
      <c r="BD1342">
        <v>46191</v>
      </c>
      <c r="BE1342">
        <v>46191</v>
      </c>
      <c r="BF1342" t="s">
        <v>149</v>
      </c>
      <c r="BG1342">
        <v>46196</v>
      </c>
      <c r="BH1342">
        <v>46207</v>
      </c>
      <c r="BI1342">
        <v>46207</v>
      </c>
      <c r="BJ1342" t="s">
        <v>180</v>
      </c>
      <c r="BK1342" t="s">
        <v>1518</v>
      </c>
      <c r="BL1342">
        <v>46199</v>
      </c>
      <c r="BM1342">
        <v>46211</v>
      </c>
      <c r="BN1342">
        <v>46211</v>
      </c>
      <c r="BO1342">
        <v>46203</v>
      </c>
      <c r="BP1342">
        <v>46213</v>
      </c>
      <c r="BQ1342">
        <v>46213</v>
      </c>
      <c r="BR1342">
        <v>46203</v>
      </c>
      <c r="BS1342">
        <v>46226</v>
      </c>
      <c r="BT1342">
        <v>46226</v>
      </c>
      <c r="BU1342">
        <v>46203</v>
      </c>
      <c r="BV1342">
        <v>46225</v>
      </c>
      <c r="BW1342">
        <v>46225</v>
      </c>
      <c r="BX1342" t="s">
        <v>1511</v>
      </c>
      <c r="BY1342">
        <v>46032</v>
      </c>
      <c r="BZ1342">
        <v>46032</v>
      </c>
      <c r="CN1342" t="s">
        <v>113</v>
      </c>
      <c r="CO1342" t="s">
        <v>113</v>
      </c>
      <c r="CP1342" t="s">
        <v>113</v>
      </c>
      <c r="CQ1342" t="s">
        <v>113</v>
      </c>
      <c r="CR1342">
        <v>46213</v>
      </c>
      <c r="CS1342">
        <v>46169</v>
      </c>
      <c r="CT1342" t="s">
        <v>151</v>
      </c>
      <c r="CU1342" t="s">
        <v>113</v>
      </c>
      <c r="CV1342" t="s">
        <v>113</v>
      </c>
      <c r="CW1342" t="s">
        <v>113</v>
      </c>
      <c r="CX1342" t="s">
        <v>113</v>
      </c>
      <c r="CY1342" t="s">
        <v>1512</v>
      </c>
      <c r="CZ1342" t="s">
        <v>289</v>
      </c>
    </row>
    <row r="1343" spans="1:105" x14ac:dyDescent="0.3">
      <c r="A1343" t="s">
        <v>7201</v>
      </c>
      <c r="B1343" t="s">
        <v>7202</v>
      </c>
      <c r="C1343" t="s">
        <v>124</v>
      </c>
      <c r="D1343" t="s">
        <v>108</v>
      </c>
      <c r="F1343" t="s">
        <v>7203</v>
      </c>
      <c r="G1343" t="s">
        <v>247</v>
      </c>
      <c r="H1343" t="s">
        <v>7204</v>
      </c>
      <c r="I1343" t="s">
        <v>7205</v>
      </c>
      <c r="J1343" t="s">
        <v>1187</v>
      </c>
      <c r="K1343" t="s">
        <v>161</v>
      </c>
      <c r="L1343" t="s">
        <v>1508</v>
      </c>
      <c r="M1343" t="s">
        <v>1189</v>
      </c>
      <c r="N1343">
        <v>4</v>
      </c>
      <c r="O1343" t="s">
        <v>7206</v>
      </c>
      <c r="P1343">
        <v>46169</v>
      </c>
      <c r="Q1343" t="s">
        <v>140</v>
      </c>
      <c r="R1343">
        <v>46169</v>
      </c>
      <c r="S1343" t="s">
        <v>2453</v>
      </c>
      <c r="T1343" t="s">
        <v>448</v>
      </c>
      <c r="U1343" t="s">
        <v>112</v>
      </c>
      <c r="V1343" t="s">
        <v>21</v>
      </c>
      <c r="W1343" t="s">
        <v>144</v>
      </c>
      <c r="X1343" t="s">
        <v>144</v>
      </c>
      <c r="Y1343" t="s">
        <v>312</v>
      </c>
      <c r="Z1343" t="s">
        <v>144</v>
      </c>
      <c r="AA1343" t="s">
        <v>144</v>
      </c>
      <c r="AB1343" t="s">
        <v>1322</v>
      </c>
      <c r="AC1343" t="s">
        <v>146</v>
      </c>
      <c r="AD1343" t="s">
        <v>376</v>
      </c>
      <c r="AE1343">
        <v>46171</v>
      </c>
      <c r="AF1343">
        <v>46171</v>
      </c>
      <c r="AG1343">
        <v>46171</v>
      </c>
      <c r="AH1343">
        <v>46178</v>
      </c>
      <c r="AI1343">
        <v>46178</v>
      </c>
      <c r="AJ1343">
        <v>46178</v>
      </c>
      <c r="AK1343">
        <v>46181</v>
      </c>
      <c r="AL1343">
        <v>46181</v>
      </c>
      <c r="AM1343">
        <v>46181</v>
      </c>
      <c r="AN1343">
        <v>46188</v>
      </c>
      <c r="AO1343">
        <v>46193</v>
      </c>
      <c r="AP1343">
        <v>46193</v>
      </c>
      <c r="AQ1343" t="s">
        <v>4683</v>
      </c>
      <c r="AR1343" t="s">
        <v>113</v>
      </c>
      <c r="AS1343" t="s">
        <v>113</v>
      </c>
      <c r="AT1343">
        <v>46186</v>
      </c>
      <c r="AU1343">
        <v>46188</v>
      </c>
      <c r="AV1343">
        <v>46188</v>
      </c>
      <c r="AW1343">
        <v>46186</v>
      </c>
      <c r="AX1343">
        <v>46188</v>
      </c>
      <c r="AY1343">
        <v>46188</v>
      </c>
      <c r="AZ1343">
        <v>46190</v>
      </c>
      <c r="BA1343">
        <v>46192</v>
      </c>
      <c r="BB1343">
        <v>46192</v>
      </c>
      <c r="BC1343">
        <v>46189</v>
      </c>
      <c r="BD1343">
        <v>46188</v>
      </c>
      <c r="BE1343">
        <v>46188</v>
      </c>
      <c r="BF1343" t="s">
        <v>149</v>
      </c>
      <c r="BG1343">
        <v>46196</v>
      </c>
      <c r="BH1343">
        <v>46197</v>
      </c>
      <c r="BI1343">
        <v>46197</v>
      </c>
      <c r="BJ1343" t="s">
        <v>180</v>
      </c>
      <c r="BK1343" t="s">
        <v>1518</v>
      </c>
      <c r="BL1343">
        <v>46199</v>
      </c>
      <c r="BM1343">
        <v>46204</v>
      </c>
      <c r="BN1343">
        <v>46204</v>
      </c>
      <c r="BO1343">
        <v>46203</v>
      </c>
      <c r="BP1343">
        <v>46266</v>
      </c>
      <c r="BR1343">
        <v>46203</v>
      </c>
      <c r="BS1343">
        <v>46295</v>
      </c>
      <c r="BU1343">
        <v>46203</v>
      </c>
      <c r="BV1343">
        <v>46295</v>
      </c>
      <c r="BW1343">
        <v>46224</v>
      </c>
      <c r="BX1343" t="s">
        <v>1511</v>
      </c>
      <c r="BY1343">
        <v>46032</v>
      </c>
      <c r="BZ1343">
        <v>46032</v>
      </c>
      <c r="CI1343">
        <v>46264</v>
      </c>
      <c r="CJ1343">
        <v>46295</v>
      </c>
      <c r="CN1343" t="s">
        <v>113</v>
      </c>
      <c r="CO1343" t="s">
        <v>7201</v>
      </c>
      <c r="CP1343" t="s">
        <v>113</v>
      </c>
      <c r="CQ1343" t="s">
        <v>7201</v>
      </c>
      <c r="CR1343">
        <v>46213</v>
      </c>
      <c r="CS1343">
        <v>46167</v>
      </c>
      <c r="CT1343" t="s">
        <v>151</v>
      </c>
      <c r="CU1343" t="s">
        <v>170</v>
      </c>
      <c r="CV1343" t="s">
        <v>144</v>
      </c>
      <c r="CW1343" t="s">
        <v>171</v>
      </c>
      <c r="CX1343" t="s">
        <v>1360</v>
      </c>
      <c r="CY1343" t="s">
        <v>1512</v>
      </c>
      <c r="CZ1343" t="s">
        <v>289</v>
      </c>
      <c r="DA1343" t="s">
        <v>104</v>
      </c>
    </row>
    <row r="1344" spans="1:105" x14ac:dyDescent="0.3">
      <c r="A1344" t="s">
        <v>7207</v>
      </c>
      <c r="B1344" t="s">
        <v>7208</v>
      </c>
      <c r="C1344" t="s">
        <v>107</v>
      </c>
      <c r="D1344" t="s">
        <v>108</v>
      </c>
      <c r="F1344" t="s">
        <v>7209</v>
      </c>
      <c r="G1344" t="s">
        <v>247</v>
      </c>
      <c r="J1344" t="s">
        <v>1187</v>
      </c>
      <c r="K1344" t="s">
        <v>161</v>
      </c>
      <c r="L1344" t="s">
        <v>2440</v>
      </c>
      <c r="M1344" t="s">
        <v>1189</v>
      </c>
      <c r="N1344">
        <v>1</v>
      </c>
      <c r="O1344" t="s">
        <v>2617</v>
      </c>
      <c r="P1344">
        <v>46107</v>
      </c>
      <c r="Q1344" t="s">
        <v>140</v>
      </c>
      <c r="R1344">
        <v>46107</v>
      </c>
      <c r="S1344" t="s">
        <v>141</v>
      </c>
      <c r="T1344" t="s">
        <v>1422</v>
      </c>
      <c r="U1344" t="s">
        <v>112</v>
      </c>
      <c r="V1344" t="s">
        <v>143</v>
      </c>
      <c r="W1344" t="s">
        <v>144</v>
      </c>
      <c r="X1344" t="s">
        <v>144</v>
      </c>
      <c r="Y1344" t="s">
        <v>144</v>
      </c>
      <c r="Z1344" t="s">
        <v>148</v>
      </c>
      <c r="AA1344" t="s">
        <v>144</v>
      </c>
      <c r="AB1344" t="s">
        <v>180</v>
      </c>
      <c r="AC1344" t="s">
        <v>146</v>
      </c>
      <c r="AD1344" t="s">
        <v>181</v>
      </c>
      <c r="AE1344">
        <v>46115</v>
      </c>
      <c r="AF1344">
        <v>46115</v>
      </c>
      <c r="AG1344">
        <v>46115</v>
      </c>
      <c r="AH1344">
        <v>46124</v>
      </c>
      <c r="AI1344">
        <v>46124</v>
      </c>
      <c r="AJ1344">
        <v>46124</v>
      </c>
      <c r="AK1344">
        <v>46125</v>
      </c>
      <c r="AL1344">
        <v>46125</v>
      </c>
      <c r="AM1344">
        <v>46125</v>
      </c>
      <c r="AN1344">
        <v>46134</v>
      </c>
      <c r="AO1344">
        <v>46134</v>
      </c>
      <c r="AP1344">
        <v>46134</v>
      </c>
      <c r="AQ1344" t="s">
        <v>286</v>
      </c>
      <c r="AT1344">
        <v>46124</v>
      </c>
      <c r="AU1344">
        <v>46124</v>
      </c>
      <c r="AV1344">
        <v>46124</v>
      </c>
      <c r="AW1344">
        <v>46124</v>
      </c>
      <c r="AX1344">
        <v>46124</v>
      </c>
      <c r="AY1344">
        <v>46124</v>
      </c>
      <c r="AZ1344">
        <v>46128</v>
      </c>
      <c r="BA1344">
        <v>46135</v>
      </c>
      <c r="BB1344">
        <v>46135</v>
      </c>
      <c r="BC1344">
        <v>46132</v>
      </c>
      <c r="BD1344">
        <v>46132</v>
      </c>
      <c r="BE1344">
        <v>46132</v>
      </c>
      <c r="BF1344" t="s">
        <v>149</v>
      </c>
      <c r="BG1344">
        <v>46139</v>
      </c>
      <c r="BH1344">
        <v>46139</v>
      </c>
      <c r="BI1344">
        <v>46139</v>
      </c>
      <c r="BJ1344" t="s">
        <v>180</v>
      </c>
      <c r="BK1344">
        <v>60</v>
      </c>
      <c r="BL1344">
        <v>46142</v>
      </c>
      <c r="BM1344">
        <v>46142</v>
      </c>
      <c r="BN1344">
        <v>46142</v>
      </c>
      <c r="BO1344">
        <v>46144</v>
      </c>
      <c r="BP1344">
        <v>46172</v>
      </c>
      <c r="BQ1344">
        <v>46172</v>
      </c>
      <c r="BR1344">
        <v>46150</v>
      </c>
      <c r="BS1344">
        <v>46157</v>
      </c>
      <c r="BT1344">
        <v>46157</v>
      </c>
      <c r="BU1344">
        <v>46140</v>
      </c>
      <c r="BV1344">
        <v>46148</v>
      </c>
      <c r="BW1344">
        <v>46148</v>
      </c>
      <c r="BX1344" t="s">
        <v>7210</v>
      </c>
      <c r="CA1344">
        <v>46155</v>
      </c>
      <c r="CN1344" t="s">
        <v>113</v>
      </c>
      <c r="CO1344" t="s">
        <v>113</v>
      </c>
      <c r="CP1344" t="s">
        <v>113</v>
      </c>
      <c r="CQ1344" t="s">
        <v>113</v>
      </c>
      <c r="CR1344" t="s">
        <v>188</v>
      </c>
      <c r="CS1344">
        <v>46107</v>
      </c>
      <c r="CT1344" t="s">
        <v>189</v>
      </c>
      <c r="CU1344" t="s">
        <v>113</v>
      </c>
      <c r="CV1344" t="s">
        <v>113</v>
      </c>
      <c r="CW1344" t="s">
        <v>113</v>
      </c>
      <c r="CX1344" t="s">
        <v>113</v>
      </c>
      <c r="CY1344" t="s">
        <v>288</v>
      </c>
      <c r="CZ1344" t="s">
        <v>289</v>
      </c>
    </row>
    <row r="1345" spans="1:104" x14ac:dyDescent="0.3">
      <c r="A1345" t="s">
        <v>7211</v>
      </c>
      <c r="B1345" t="s">
        <v>7212</v>
      </c>
      <c r="C1345" t="s">
        <v>124</v>
      </c>
      <c r="D1345" t="s">
        <v>108</v>
      </c>
      <c r="F1345" t="s">
        <v>7213</v>
      </c>
      <c r="G1345" t="s">
        <v>247</v>
      </c>
      <c r="J1345" t="s">
        <v>1187</v>
      </c>
      <c r="K1345" t="s">
        <v>161</v>
      </c>
      <c r="L1345" t="s">
        <v>1622</v>
      </c>
      <c r="M1345" t="s">
        <v>1189</v>
      </c>
      <c r="N1345">
        <v>1</v>
      </c>
      <c r="P1345">
        <v>46167</v>
      </c>
      <c r="Q1345" t="s">
        <v>140</v>
      </c>
      <c r="R1345">
        <v>46168</v>
      </c>
      <c r="S1345" t="s">
        <v>141</v>
      </c>
      <c r="T1345" t="s">
        <v>142</v>
      </c>
      <c r="U1345" t="s">
        <v>112</v>
      </c>
      <c r="V1345" t="s">
        <v>143</v>
      </c>
      <c r="W1345" t="s">
        <v>144</v>
      </c>
      <c r="X1345" t="s">
        <v>144</v>
      </c>
      <c r="Y1345" t="s">
        <v>144</v>
      </c>
      <c r="Z1345" t="s">
        <v>148</v>
      </c>
      <c r="AA1345" t="s">
        <v>144</v>
      </c>
      <c r="AB1345" t="s">
        <v>180</v>
      </c>
      <c r="AC1345" t="s">
        <v>146</v>
      </c>
      <c r="AD1345" t="s">
        <v>181</v>
      </c>
      <c r="AE1345">
        <v>46171</v>
      </c>
      <c r="AF1345">
        <v>46171</v>
      </c>
      <c r="AG1345">
        <v>46171</v>
      </c>
      <c r="AH1345">
        <v>46177</v>
      </c>
      <c r="AI1345">
        <v>46177</v>
      </c>
      <c r="AJ1345">
        <v>46177</v>
      </c>
      <c r="AK1345">
        <v>46175</v>
      </c>
      <c r="AL1345">
        <v>46175</v>
      </c>
      <c r="AM1345">
        <v>46175</v>
      </c>
      <c r="AN1345">
        <v>46182</v>
      </c>
      <c r="AO1345">
        <v>46182</v>
      </c>
      <c r="AP1345">
        <v>46182</v>
      </c>
      <c r="AQ1345" t="s">
        <v>286</v>
      </c>
      <c r="AT1345">
        <v>46174</v>
      </c>
      <c r="AU1345">
        <v>46174</v>
      </c>
      <c r="AV1345">
        <v>46174</v>
      </c>
      <c r="AW1345">
        <v>46174</v>
      </c>
      <c r="AX1345">
        <v>46174</v>
      </c>
      <c r="AY1345">
        <v>46174</v>
      </c>
      <c r="AZ1345">
        <v>46188</v>
      </c>
      <c r="BA1345">
        <v>46188</v>
      </c>
      <c r="BB1345">
        <v>46188</v>
      </c>
      <c r="BC1345">
        <v>46176</v>
      </c>
      <c r="BD1345">
        <v>46175</v>
      </c>
      <c r="BE1345">
        <v>46175</v>
      </c>
      <c r="BF1345" t="s">
        <v>149</v>
      </c>
      <c r="BG1345">
        <v>46182</v>
      </c>
      <c r="BH1345">
        <v>46184</v>
      </c>
      <c r="BI1345">
        <v>46184</v>
      </c>
      <c r="BJ1345" t="s">
        <v>180</v>
      </c>
      <c r="BK1345">
        <v>60</v>
      </c>
      <c r="BL1345">
        <v>46186</v>
      </c>
      <c r="BM1345">
        <v>46188</v>
      </c>
      <c r="BN1345">
        <v>46188</v>
      </c>
      <c r="BO1345">
        <v>46188</v>
      </c>
      <c r="BP1345">
        <v>46189</v>
      </c>
      <c r="BQ1345">
        <v>46189</v>
      </c>
      <c r="BR1345">
        <v>46196</v>
      </c>
      <c r="BS1345">
        <v>46197</v>
      </c>
      <c r="BT1345">
        <v>46197</v>
      </c>
      <c r="BU1345">
        <v>46194</v>
      </c>
      <c r="BV1345">
        <v>46196</v>
      </c>
      <c r="BW1345">
        <v>46196</v>
      </c>
      <c r="BX1345" t="s">
        <v>1352</v>
      </c>
      <c r="CN1345" t="s">
        <v>113</v>
      </c>
      <c r="CO1345" t="s">
        <v>113</v>
      </c>
      <c r="CP1345" t="s">
        <v>113</v>
      </c>
      <c r="CQ1345" t="s">
        <v>113</v>
      </c>
      <c r="CR1345">
        <v>46188</v>
      </c>
      <c r="CS1345">
        <v>46164</v>
      </c>
      <c r="CT1345" t="s">
        <v>151</v>
      </c>
      <c r="CU1345" t="s">
        <v>113</v>
      </c>
      <c r="CV1345" t="s">
        <v>113</v>
      </c>
      <c r="CW1345" t="s">
        <v>113</v>
      </c>
      <c r="CX1345" t="s">
        <v>113</v>
      </c>
      <c r="CY1345" t="s">
        <v>288</v>
      </c>
      <c r="CZ1345" t="s">
        <v>289</v>
      </c>
    </row>
    <row r="1346" spans="1:104" x14ac:dyDescent="0.3">
      <c r="A1346" t="s">
        <v>7214</v>
      </c>
      <c r="B1346" t="s">
        <v>7215</v>
      </c>
      <c r="C1346" t="s">
        <v>124</v>
      </c>
      <c r="D1346" t="s">
        <v>108</v>
      </c>
      <c r="F1346" t="s">
        <v>7216</v>
      </c>
      <c r="G1346" t="s">
        <v>247</v>
      </c>
      <c r="J1346" t="s">
        <v>1187</v>
      </c>
      <c r="K1346" t="s">
        <v>161</v>
      </c>
      <c r="L1346" t="s">
        <v>7217</v>
      </c>
      <c r="M1346" t="s">
        <v>1189</v>
      </c>
      <c r="N1346">
        <v>1</v>
      </c>
      <c r="P1346">
        <v>46167</v>
      </c>
      <c r="Q1346" t="s">
        <v>140</v>
      </c>
      <c r="R1346">
        <v>46168</v>
      </c>
      <c r="S1346" t="s">
        <v>141</v>
      </c>
      <c r="T1346" t="s">
        <v>142</v>
      </c>
      <c r="U1346" t="s">
        <v>112</v>
      </c>
      <c r="V1346" t="s">
        <v>143</v>
      </c>
      <c r="W1346" t="s">
        <v>144</v>
      </c>
      <c r="X1346" t="s">
        <v>144</v>
      </c>
      <c r="Y1346" t="s">
        <v>144</v>
      </c>
      <c r="Z1346" t="s">
        <v>148</v>
      </c>
      <c r="AA1346" t="s">
        <v>144</v>
      </c>
      <c r="AB1346" t="s">
        <v>180</v>
      </c>
      <c r="AC1346" t="s">
        <v>146</v>
      </c>
      <c r="AD1346" t="s">
        <v>181</v>
      </c>
      <c r="AE1346">
        <v>46171</v>
      </c>
      <c r="AF1346">
        <v>46171</v>
      </c>
      <c r="AG1346">
        <v>46171</v>
      </c>
      <c r="AH1346">
        <v>46177</v>
      </c>
      <c r="AI1346">
        <v>46177</v>
      </c>
      <c r="AJ1346">
        <v>46177</v>
      </c>
      <c r="AK1346">
        <v>46175</v>
      </c>
      <c r="AL1346">
        <v>46175</v>
      </c>
      <c r="AM1346">
        <v>46175</v>
      </c>
      <c r="AN1346">
        <v>46182</v>
      </c>
      <c r="AO1346">
        <v>46182</v>
      </c>
      <c r="AP1346">
        <v>46182</v>
      </c>
      <c r="AQ1346" t="s">
        <v>286</v>
      </c>
      <c r="AT1346">
        <v>46174</v>
      </c>
      <c r="AU1346">
        <v>46174</v>
      </c>
      <c r="AV1346">
        <v>46174</v>
      </c>
      <c r="AW1346">
        <v>46174</v>
      </c>
      <c r="AX1346">
        <v>46174</v>
      </c>
      <c r="AY1346">
        <v>46174</v>
      </c>
      <c r="AZ1346">
        <v>46188</v>
      </c>
      <c r="BA1346">
        <v>46188</v>
      </c>
      <c r="BB1346">
        <v>46188</v>
      </c>
      <c r="BC1346">
        <v>46176</v>
      </c>
      <c r="BD1346">
        <v>46175</v>
      </c>
      <c r="BE1346">
        <v>46175</v>
      </c>
      <c r="BF1346" t="s">
        <v>149</v>
      </c>
      <c r="BG1346">
        <v>46182</v>
      </c>
      <c r="BH1346">
        <v>46184</v>
      </c>
      <c r="BI1346">
        <v>46184</v>
      </c>
      <c r="BJ1346" t="s">
        <v>180</v>
      </c>
      <c r="BK1346">
        <v>60</v>
      </c>
      <c r="BL1346">
        <v>46188</v>
      </c>
      <c r="BM1346">
        <v>46199</v>
      </c>
      <c r="BN1346">
        <v>46199</v>
      </c>
      <c r="BO1346">
        <v>46190</v>
      </c>
      <c r="BP1346">
        <v>46200</v>
      </c>
      <c r="BQ1346">
        <v>46200</v>
      </c>
      <c r="BR1346">
        <v>46197</v>
      </c>
      <c r="BS1346">
        <v>46203</v>
      </c>
      <c r="BT1346">
        <v>46203</v>
      </c>
      <c r="BU1346">
        <v>46196</v>
      </c>
      <c r="BV1346">
        <v>46202</v>
      </c>
      <c r="BW1346">
        <v>46202</v>
      </c>
      <c r="BX1346" t="s">
        <v>1352</v>
      </c>
      <c r="CN1346" t="s">
        <v>113</v>
      </c>
      <c r="CO1346" t="s">
        <v>113</v>
      </c>
      <c r="CP1346" t="s">
        <v>113</v>
      </c>
      <c r="CQ1346" t="s">
        <v>113</v>
      </c>
      <c r="CR1346">
        <v>46213</v>
      </c>
      <c r="CS1346">
        <v>46164</v>
      </c>
      <c r="CT1346" t="s">
        <v>151</v>
      </c>
      <c r="CU1346" t="s">
        <v>113</v>
      </c>
      <c r="CV1346" t="s">
        <v>113</v>
      </c>
      <c r="CW1346" t="s">
        <v>113</v>
      </c>
      <c r="CX1346" t="s">
        <v>113</v>
      </c>
      <c r="CY1346" t="s">
        <v>288</v>
      </c>
      <c r="CZ1346" t="s">
        <v>289</v>
      </c>
    </row>
    <row r="1347" spans="1:104" x14ac:dyDescent="0.3">
      <c r="A1347" t="s">
        <v>7218</v>
      </c>
      <c r="B1347" t="s">
        <v>7219</v>
      </c>
      <c r="C1347" t="s">
        <v>107</v>
      </c>
      <c r="D1347" t="s">
        <v>108</v>
      </c>
      <c r="F1347" t="s">
        <v>7220</v>
      </c>
      <c r="G1347" t="s">
        <v>247</v>
      </c>
      <c r="I1347" t="s">
        <v>7221</v>
      </c>
      <c r="J1347" t="s">
        <v>7222</v>
      </c>
      <c r="K1347" t="s">
        <v>161</v>
      </c>
      <c r="L1347" t="s">
        <v>2386</v>
      </c>
      <c r="M1347" t="s">
        <v>1189</v>
      </c>
      <c r="N1347">
        <v>1</v>
      </c>
      <c r="O1347" t="s">
        <v>7223</v>
      </c>
      <c r="P1347">
        <v>45964</v>
      </c>
      <c r="Q1347" t="s">
        <v>140</v>
      </c>
      <c r="R1347">
        <v>45966</v>
      </c>
      <c r="S1347" t="s">
        <v>141</v>
      </c>
      <c r="T1347" t="s">
        <v>2809</v>
      </c>
      <c r="U1347" t="s">
        <v>112</v>
      </c>
      <c r="V1347" t="s">
        <v>21</v>
      </c>
      <c r="W1347" t="s">
        <v>144</v>
      </c>
      <c r="X1347" t="s">
        <v>144</v>
      </c>
      <c r="Y1347" t="s">
        <v>312</v>
      </c>
      <c r="AB1347" t="s">
        <v>180</v>
      </c>
      <c r="AC1347" t="s">
        <v>146</v>
      </c>
      <c r="AD1347" t="s">
        <v>376</v>
      </c>
      <c r="AE1347">
        <v>45973</v>
      </c>
      <c r="AF1347">
        <v>45973</v>
      </c>
      <c r="AG1347">
        <v>45973</v>
      </c>
      <c r="AH1347">
        <v>45980</v>
      </c>
      <c r="AI1347">
        <v>45980</v>
      </c>
      <c r="AJ1347">
        <v>45980</v>
      </c>
      <c r="AK1347">
        <v>45986</v>
      </c>
      <c r="AL1347">
        <v>45986</v>
      </c>
      <c r="AM1347">
        <v>45986</v>
      </c>
      <c r="AN1347">
        <v>45993</v>
      </c>
      <c r="AO1347">
        <v>45993</v>
      </c>
      <c r="AP1347">
        <v>45993</v>
      </c>
      <c r="AQ1347" t="s">
        <v>148</v>
      </c>
      <c r="AT1347">
        <v>46006</v>
      </c>
      <c r="AU1347">
        <v>46006</v>
      </c>
      <c r="AV1347">
        <v>46006</v>
      </c>
      <c r="AW1347">
        <v>46006</v>
      </c>
      <c r="AX1347">
        <v>46006</v>
      </c>
      <c r="AY1347">
        <v>46006</v>
      </c>
      <c r="AZ1347">
        <v>46022</v>
      </c>
      <c r="BA1347">
        <v>46022</v>
      </c>
      <c r="BB1347">
        <v>46387</v>
      </c>
      <c r="BC1347">
        <v>46007</v>
      </c>
      <c r="BD1347">
        <v>46007</v>
      </c>
      <c r="BE1347">
        <v>46007</v>
      </c>
      <c r="BG1347">
        <v>46022</v>
      </c>
      <c r="BH1347">
        <v>46022</v>
      </c>
      <c r="BI1347">
        <v>46022</v>
      </c>
      <c r="BJ1347" t="s">
        <v>1391</v>
      </c>
      <c r="BK1347">
        <v>60</v>
      </c>
      <c r="BL1347">
        <v>46038</v>
      </c>
      <c r="BM1347">
        <v>46038</v>
      </c>
      <c r="BN1347">
        <v>46038</v>
      </c>
      <c r="BO1347">
        <v>46041</v>
      </c>
      <c r="BP1347">
        <v>46042</v>
      </c>
      <c r="BQ1347">
        <v>46042</v>
      </c>
      <c r="BR1347">
        <v>46042</v>
      </c>
      <c r="BS1347">
        <v>46045</v>
      </c>
      <c r="BT1347">
        <v>46045</v>
      </c>
      <c r="BU1347">
        <v>46042</v>
      </c>
      <c r="BV1347">
        <v>46045</v>
      </c>
      <c r="BW1347">
        <v>46045</v>
      </c>
      <c r="BX1347" t="s">
        <v>2389</v>
      </c>
      <c r="CN1347" t="s">
        <v>113</v>
      </c>
      <c r="CO1347" t="s">
        <v>113</v>
      </c>
      <c r="CP1347" t="s">
        <v>113</v>
      </c>
      <c r="CQ1347" t="s">
        <v>113</v>
      </c>
      <c r="CR1347" t="s">
        <v>119</v>
      </c>
      <c r="CS1347">
        <v>45964</v>
      </c>
      <c r="CT1347" t="s">
        <v>151</v>
      </c>
      <c r="CU1347" t="s">
        <v>113</v>
      </c>
      <c r="CV1347" t="s">
        <v>113</v>
      </c>
      <c r="CW1347" t="s">
        <v>113</v>
      </c>
      <c r="CX1347" t="s">
        <v>113</v>
      </c>
      <c r="CY1347" t="s">
        <v>288</v>
      </c>
      <c r="CZ1347" t="s">
        <v>289</v>
      </c>
    </row>
    <row r="1348" spans="1:104" x14ac:dyDescent="0.3">
      <c r="A1348" t="s">
        <v>7224</v>
      </c>
      <c r="B1348" t="s">
        <v>7225</v>
      </c>
      <c r="C1348" t="s">
        <v>124</v>
      </c>
      <c r="D1348" t="s">
        <v>108</v>
      </c>
      <c r="F1348" t="s">
        <v>7226</v>
      </c>
      <c r="G1348" t="s">
        <v>247</v>
      </c>
      <c r="J1348" t="s">
        <v>1187</v>
      </c>
      <c r="K1348" t="s">
        <v>161</v>
      </c>
      <c r="L1348" t="s">
        <v>7227</v>
      </c>
      <c r="M1348" t="s">
        <v>1189</v>
      </c>
      <c r="N1348">
        <v>2</v>
      </c>
      <c r="P1348">
        <v>46139</v>
      </c>
      <c r="Q1348" t="s">
        <v>140</v>
      </c>
      <c r="R1348">
        <v>46139</v>
      </c>
      <c r="S1348" t="s">
        <v>141</v>
      </c>
      <c r="T1348" t="s">
        <v>1422</v>
      </c>
      <c r="U1348" t="s">
        <v>112</v>
      </c>
      <c r="V1348" t="s">
        <v>143</v>
      </c>
      <c r="W1348" t="s">
        <v>144</v>
      </c>
      <c r="X1348" t="s">
        <v>144</v>
      </c>
      <c r="Y1348" t="s">
        <v>144</v>
      </c>
      <c r="Z1348" t="s">
        <v>148</v>
      </c>
      <c r="AA1348" t="s">
        <v>144</v>
      </c>
      <c r="AB1348" t="s">
        <v>180</v>
      </c>
      <c r="AC1348" t="s">
        <v>146</v>
      </c>
      <c r="AD1348" t="s">
        <v>181</v>
      </c>
      <c r="AE1348">
        <v>46143</v>
      </c>
      <c r="AF1348">
        <v>46143</v>
      </c>
      <c r="AG1348">
        <v>46143</v>
      </c>
      <c r="AH1348">
        <v>46149</v>
      </c>
      <c r="AI1348">
        <v>46149</v>
      </c>
      <c r="AJ1348">
        <v>46149</v>
      </c>
      <c r="AK1348">
        <v>46143</v>
      </c>
      <c r="AL1348">
        <v>46143</v>
      </c>
      <c r="AM1348">
        <v>46143</v>
      </c>
      <c r="AN1348">
        <v>46149</v>
      </c>
      <c r="AO1348">
        <v>46149</v>
      </c>
      <c r="AP1348">
        <v>46149</v>
      </c>
      <c r="AQ1348" t="s">
        <v>286</v>
      </c>
      <c r="AT1348">
        <v>46152</v>
      </c>
      <c r="AU1348">
        <v>46150</v>
      </c>
      <c r="AV1348">
        <v>46150</v>
      </c>
      <c r="AW1348">
        <v>46152</v>
      </c>
      <c r="AX1348">
        <v>46150</v>
      </c>
      <c r="AY1348">
        <v>46150</v>
      </c>
      <c r="AZ1348">
        <v>46162</v>
      </c>
      <c r="BA1348">
        <v>46162</v>
      </c>
      <c r="BB1348">
        <v>46162</v>
      </c>
      <c r="BC1348">
        <v>46154</v>
      </c>
      <c r="BD1348">
        <v>46151</v>
      </c>
      <c r="BE1348">
        <v>46151</v>
      </c>
      <c r="BF1348" t="s">
        <v>149</v>
      </c>
      <c r="BG1348">
        <v>46160</v>
      </c>
      <c r="BH1348">
        <v>46155</v>
      </c>
      <c r="BI1348">
        <v>46155</v>
      </c>
      <c r="BJ1348" t="s">
        <v>180</v>
      </c>
      <c r="BK1348">
        <v>60</v>
      </c>
      <c r="BL1348">
        <v>46160</v>
      </c>
      <c r="BM1348">
        <v>46161</v>
      </c>
      <c r="BN1348">
        <v>46161</v>
      </c>
      <c r="BO1348">
        <v>46162</v>
      </c>
      <c r="BP1348">
        <v>46163</v>
      </c>
      <c r="BQ1348">
        <v>46163</v>
      </c>
      <c r="BR1348">
        <v>46175</v>
      </c>
      <c r="BS1348">
        <v>46172</v>
      </c>
      <c r="BT1348">
        <v>46172</v>
      </c>
      <c r="BU1348">
        <v>46172</v>
      </c>
      <c r="BV1348">
        <v>46170</v>
      </c>
      <c r="BW1348">
        <v>46170</v>
      </c>
      <c r="BX1348" t="s">
        <v>7228</v>
      </c>
      <c r="CA1348">
        <v>46182</v>
      </c>
      <c r="CN1348" t="s">
        <v>113</v>
      </c>
      <c r="CO1348" t="s">
        <v>113</v>
      </c>
      <c r="CP1348" t="s">
        <v>113</v>
      </c>
      <c r="CQ1348" t="s">
        <v>113</v>
      </c>
      <c r="CR1348" t="s">
        <v>119</v>
      </c>
      <c r="CS1348">
        <v>46139</v>
      </c>
      <c r="CT1348" t="s">
        <v>151</v>
      </c>
      <c r="CU1348" t="s">
        <v>113</v>
      </c>
      <c r="CV1348" t="s">
        <v>113</v>
      </c>
      <c r="CW1348" t="s">
        <v>113</v>
      </c>
      <c r="CX1348" t="s">
        <v>113</v>
      </c>
      <c r="CY1348" t="s">
        <v>288</v>
      </c>
      <c r="CZ1348" t="s">
        <v>289</v>
      </c>
    </row>
    <row r="1349" spans="1:104" x14ac:dyDescent="0.3">
      <c r="A1349" t="s">
        <v>7229</v>
      </c>
      <c r="B1349" t="s">
        <v>7230</v>
      </c>
      <c r="C1349" t="s">
        <v>107</v>
      </c>
      <c r="D1349" t="s">
        <v>108</v>
      </c>
      <c r="F1349" t="s">
        <v>7231</v>
      </c>
      <c r="G1349" t="s">
        <v>247</v>
      </c>
      <c r="I1349" t="s">
        <v>7232</v>
      </c>
      <c r="J1349" t="s">
        <v>7222</v>
      </c>
      <c r="K1349" t="s">
        <v>161</v>
      </c>
      <c r="L1349" t="s">
        <v>7233</v>
      </c>
      <c r="M1349" t="s">
        <v>1189</v>
      </c>
      <c r="N1349">
        <v>1</v>
      </c>
      <c r="O1349" t="s">
        <v>7223</v>
      </c>
      <c r="P1349">
        <v>45964</v>
      </c>
      <c r="Q1349" t="s">
        <v>140</v>
      </c>
      <c r="R1349">
        <v>45966</v>
      </c>
      <c r="S1349" t="s">
        <v>141</v>
      </c>
      <c r="T1349" t="s">
        <v>2809</v>
      </c>
      <c r="U1349" t="s">
        <v>112</v>
      </c>
      <c r="V1349" t="s">
        <v>21</v>
      </c>
      <c r="W1349" t="s">
        <v>144</v>
      </c>
      <c r="X1349" t="s">
        <v>144</v>
      </c>
      <c r="Y1349" t="s">
        <v>144</v>
      </c>
      <c r="AA1349" t="s">
        <v>144</v>
      </c>
      <c r="AB1349" t="s">
        <v>180</v>
      </c>
      <c r="AC1349" t="s">
        <v>146</v>
      </c>
      <c r="AD1349" t="s">
        <v>376</v>
      </c>
      <c r="AE1349">
        <v>45973</v>
      </c>
      <c r="AF1349">
        <v>45973</v>
      </c>
      <c r="AG1349">
        <v>45973</v>
      </c>
      <c r="AH1349">
        <v>45980</v>
      </c>
      <c r="AI1349">
        <v>45980</v>
      </c>
      <c r="AJ1349">
        <v>45980</v>
      </c>
      <c r="AK1349">
        <v>45980</v>
      </c>
      <c r="AL1349">
        <v>45980</v>
      </c>
      <c r="AM1349">
        <v>45980</v>
      </c>
      <c r="AN1349">
        <v>45988</v>
      </c>
      <c r="AO1349">
        <v>45988</v>
      </c>
      <c r="AP1349">
        <v>45988</v>
      </c>
      <c r="AQ1349" t="s">
        <v>148</v>
      </c>
      <c r="AT1349">
        <v>46004</v>
      </c>
      <c r="AU1349">
        <v>46004</v>
      </c>
      <c r="AV1349">
        <v>46004</v>
      </c>
      <c r="AW1349">
        <v>46004</v>
      </c>
      <c r="AX1349">
        <v>46004</v>
      </c>
      <c r="AY1349">
        <v>46004</v>
      </c>
      <c r="AZ1349">
        <v>46013</v>
      </c>
      <c r="BA1349">
        <v>46013</v>
      </c>
      <c r="BB1349">
        <v>46013</v>
      </c>
      <c r="BC1349">
        <v>46005</v>
      </c>
      <c r="BD1349">
        <v>46005</v>
      </c>
      <c r="BE1349">
        <v>46005</v>
      </c>
      <c r="BG1349">
        <v>46013</v>
      </c>
      <c r="BH1349">
        <v>46013</v>
      </c>
      <c r="BI1349">
        <v>46013</v>
      </c>
      <c r="BJ1349" t="s">
        <v>1391</v>
      </c>
      <c r="BK1349">
        <v>60</v>
      </c>
      <c r="BL1349">
        <v>46034</v>
      </c>
      <c r="BM1349">
        <v>46034</v>
      </c>
      <c r="BN1349">
        <v>46034</v>
      </c>
      <c r="BO1349">
        <v>46037</v>
      </c>
      <c r="BP1349">
        <v>46037</v>
      </c>
      <c r="BQ1349">
        <v>46037</v>
      </c>
      <c r="BR1349">
        <v>46042</v>
      </c>
      <c r="BS1349">
        <v>46045</v>
      </c>
      <c r="BT1349">
        <v>46045</v>
      </c>
      <c r="BU1349">
        <v>46042</v>
      </c>
      <c r="BV1349">
        <v>46042</v>
      </c>
      <c r="BW1349">
        <v>46042</v>
      </c>
      <c r="BX1349" t="s">
        <v>2389</v>
      </c>
      <c r="CN1349" t="s">
        <v>113</v>
      </c>
      <c r="CO1349" t="s">
        <v>113</v>
      </c>
      <c r="CP1349" t="s">
        <v>113</v>
      </c>
      <c r="CQ1349" t="s">
        <v>113</v>
      </c>
      <c r="CR1349" t="s">
        <v>119</v>
      </c>
      <c r="CS1349">
        <v>45964</v>
      </c>
      <c r="CT1349" t="s">
        <v>151</v>
      </c>
      <c r="CU1349" t="s">
        <v>113</v>
      </c>
      <c r="CV1349" t="s">
        <v>113</v>
      </c>
      <c r="CW1349" t="s">
        <v>113</v>
      </c>
      <c r="CX1349" t="s">
        <v>113</v>
      </c>
      <c r="CY1349" t="s">
        <v>288</v>
      </c>
      <c r="CZ1349" t="s">
        <v>289</v>
      </c>
    </row>
    <row r="1350" spans="1:104" x14ac:dyDescent="0.3">
      <c r="A1350" t="s">
        <v>7234</v>
      </c>
      <c r="B1350" t="s">
        <v>7235</v>
      </c>
      <c r="C1350" t="s">
        <v>107</v>
      </c>
      <c r="D1350" t="s">
        <v>108</v>
      </c>
      <c r="F1350" t="s">
        <v>7236</v>
      </c>
      <c r="G1350" t="s">
        <v>247</v>
      </c>
      <c r="J1350" t="s">
        <v>1187</v>
      </c>
      <c r="K1350" t="s">
        <v>161</v>
      </c>
      <c r="L1350" t="s">
        <v>7237</v>
      </c>
      <c r="M1350" t="s">
        <v>1189</v>
      </c>
      <c r="N1350">
        <v>1</v>
      </c>
      <c r="P1350">
        <v>46169</v>
      </c>
      <c r="Q1350" t="s">
        <v>140</v>
      </c>
      <c r="R1350">
        <v>46169</v>
      </c>
      <c r="S1350" t="s">
        <v>141</v>
      </c>
      <c r="T1350" t="s">
        <v>142</v>
      </c>
      <c r="U1350" t="s">
        <v>112</v>
      </c>
      <c r="V1350" t="s">
        <v>143</v>
      </c>
      <c r="W1350" t="s">
        <v>144</v>
      </c>
      <c r="X1350" t="s">
        <v>144</v>
      </c>
      <c r="Y1350" t="s">
        <v>144</v>
      </c>
      <c r="Z1350" t="s">
        <v>148</v>
      </c>
      <c r="AA1350" t="s">
        <v>144</v>
      </c>
      <c r="AB1350" t="s">
        <v>180</v>
      </c>
      <c r="AC1350" t="s">
        <v>146</v>
      </c>
      <c r="AD1350" t="s">
        <v>181</v>
      </c>
      <c r="AE1350">
        <v>46176</v>
      </c>
      <c r="AF1350">
        <v>46171</v>
      </c>
      <c r="AG1350">
        <v>46171</v>
      </c>
      <c r="AH1350">
        <v>46182</v>
      </c>
      <c r="AI1350">
        <v>46182</v>
      </c>
      <c r="AJ1350">
        <v>46182</v>
      </c>
      <c r="AK1350">
        <v>46183</v>
      </c>
      <c r="AL1350">
        <v>46183</v>
      </c>
      <c r="AM1350">
        <v>46183</v>
      </c>
      <c r="AN1350">
        <v>46189</v>
      </c>
      <c r="AO1350">
        <v>46190</v>
      </c>
      <c r="AP1350">
        <v>46190</v>
      </c>
      <c r="AQ1350" t="s">
        <v>286</v>
      </c>
      <c r="AT1350">
        <v>46176</v>
      </c>
      <c r="AU1350">
        <v>46176</v>
      </c>
      <c r="AV1350">
        <v>46176</v>
      </c>
      <c r="AW1350">
        <v>46176</v>
      </c>
      <c r="AX1350">
        <v>46176</v>
      </c>
      <c r="AY1350">
        <v>46176</v>
      </c>
      <c r="AZ1350">
        <v>46188</v>
      </c>
      <c r="BA1350">
        <v>46188</v>
      </c>
      <c r="BB1350">
        <v>46188</v>
      </c>
      <c r="BC1350">
        <v>46178</v>
      </c>
      <c r="BD1350">
        <v>46178</v>
      </c>
      <c r="BE1350">
        <v>46178</v>
      </c>
      <c r="BF1350" t="s">
        <v>149</v>
      </c>
      <c r="BG1350">
        <v>46185</v>
      </c>
      <c r="BH1350">
        <v>46184</v>
      </c>
      <c r="BI1350">
        <v>46184</v>
      </c>
      <c r="BJ1350" t="s">
        <v>180</v>
      </c>
      <c r="BK1350">
        <v>60</v>
      </c>
      <c r="BL1350">
        <v>46196</v>
      </c>
      <c r="BM1350">
        <v>46191</v>
      </c>
      <c r="BN1350">
        <v>46191</v>
      </c>
      <c r="BO1350">
        <v>46198</v>
      </c>
      <c r="BP1350">
        <v>46192</v>
      </c>
      <c r="BQ1350">
        <v>46192</v>
      </c>
      <c r="BR1350">
        <v>46202</v>
      </c>
      <c r="BS1350">
        <v>46203</v>
      </c>
      <c r="BT1350">
        <v>46203</v>
      </c>
      <c r="BU1350">
        <v>46201</v>
      </c>
      <c r="BV1350">
        <v>46201</v>
      </c>
      <c r="BW1350">
        <v>46201</v>
      </c>
      <c r="BX1350" t="s">
        <v>1352</v>
      </c>
      <c r="CN1350" t="s">
        <v>113</v>
      </c>
      <c r="CO1350" t="s">
        <v>113</v>
      </c>
      <c r="CP1350" t="s">
        <v>113</v>
      </c>
      <c r="CQ1350" t="s">
        <v>113</v>
      </c>
      <c r="CR1350">
        <v>46213</v>
      </c>
      <c r="CS1350">
        <v>46168</v>
      </c>
      <c r="CT1350" t="s">
        <v>151</v>
      </c>
      <c r="CU1350" t="s">
        <v>113</v>
      </c>
      <c r="CV1350" t="s">
        <v>113</v>
      </c>
      <c r="CW1350" t="s">
        <v>113</v>
      </c>
      <c r="CX1350" t="s">
        <v>113</v>
      </c>
      <c r="CY1350" t="s">
        <v>288</v>
      </c>
      <c r="CZ1350" t="s">
        <v>289</v>
      </c>
    </row>
    <row r="1351" spans="1:104" x14ac:dyDescent="0.3">
      <c r="A1351" t="s">
        <v>7238</v>
      </c>
      <c r="B1351" t="s">
        <v>7239</v>
      </c>
      <c r="C1351" t="s">
        <v>107</v>
      </c>
      <c r="D1351" t="s">
        <v>108</v>
      </c>
      <c r="F1351" t="s">
        <v>7240</v>
      </c>
      <c r="G1351" t="s">
        <v>247</v>
      </c>
      <c r="J1351" t="s">
        <v>1187</v>
      </c>
      <c r="K1351" t="s">
        <v>161</v>
      </c>
      <c r="L1351" t="s">
        <v>1188</v>
      </c>
      <c r="M1351" t="s">
        <v>1189</v>
      </c>
      <c r="N1351">
        <v>2</v>
      </c>
      <c r="P1351">
        <v>46107</v>
      </c>
      <c r="Q1351" t="s">
        <v>140</v>
      </c>
      <c r="R1351">
        <v>46107</v>
      </c>
      <c r="S1351" t="s">
        <v>141</v>
      </c>
      <c r="T1351" t="s">
        <v>1422</v>
      </c>
      <c r="U1351" t="s">
        <v>112</v>
      </c>
      <c r="V1351" t="s">
        <v>143</v>
      </c>
      <c r="W1351" t="s">
        <v>144</v>
      </c>
      <c r="X1351" t="s">
        <v>144</v>
      </c>
      <c r="Y1351" t="s">
        <v>144</v>
      </c>
      <c r="Z1351" t="s">
        <v>148</v>
      </c>
      <c r="AA1351" t="s">
        <v>144</v>
      </c>
      <c r="AB1351" t="s">
        <v>180</v>
      </c>
      <c r="AC1351" t="s">
        <v>146</v>
      </c>
      <c r="AD1351" t="s">
        <v>181</v>
      </c>
      <c r="AE1351">
        <v>46115</v>
      </c>
      <c r="AF1351">
        <v>46115</v>
      </c>
      <c r="AG1351">
        <v>46115</v>
      </c>
      <c r="AH1351">
        <v>46123</v>
      </c>
      <c r="AI1351">
        <v>46123</v>
      </c>
      <c r="AJ1351">
        <v>46123</v>
      </c>
      <c r="AK1351">
        <v>46125</v>
      </c>
      <c r="AL1351">
        <v>46125</v>
      </c>
      <c r="AM1351">
        <v>46125</v>
      </c>
      <c r="AN1351">
        <v>46134</v>
      </c>
      <c r="AO1351">
        <v>46134</v>
      </c>
      <c r="AP1351">
        <v>46134</v>
      </c>
      <c r="AQ1351" t="s">
        <v>286</v>
      </c>
      <c r="AT1351">
        <v>46124</v>
      </c>
      <c r="AU1351">
        <v>46124</v>
      </c>
      <c r="AV1351">
        <v>46124</v>
      </c>
      <c r="AW1351">
        <v>46124</v>
      </c>
      <c r="AX1351">
        <v>46124</v>
      </c>
      <c r="AY1351">
        <v>46124</v>
      </c>
      <c r="AZ1351">
        <v>46128</v>
      </c>
      <c r="BA1351">
        <v>46135</v>
      </c>
      <c r="BB1351">
        <v>46135</v>
      </c>
      <c r="BC1351">
        <v>46126</v>
      </c>
      <c r="BD1351">
        <v>46126</v>
      </c>
      <c r="BE1351">
        <v>46126</v>
      </c>
      <c r="BF1351" t="s">
        <v>149</v>
      </c>
      <c r="BG1351">
        <v>46142</v>
      </c>
      <c r="BH1351">
        <v>46142</v>
      </c>
      <c r="BI1351">
        <v>46142</v>
      </c>
      <c r="BJ1351" t="s">
        <v>180</v>
      </c>
      <c r="BK1351">
        <v>60</v>
      </c>
      <c r="BL1351">
        <v>46153</v>
      </c>
      <c r="BM1351">
        <v>46152</v>
      </c>
      <c r="BN1351">
        <v>46152</v>
      </c>
      <c r="BO1351">
        <v>46155</v>
      </c>
      <c r="BP1351">
        <v>46153</v>
      </c>
      <c r="BQ1351">
        <v>46153</v>
      </c>
      <c r="BR1351">
        <v>46156</v>
      </c>
      <c r="BS1351">
        <v>46173</v>
      </c>
      <c r="BT1351">
        <v>46173</v>
      </c>
      <c r="BU1351">
        <v>46140</v>
      </c>
      <c r="BV1351">
        <v>46169</v>
      </c>
      <c r="BW1351">
        <v>46169</v>
      </c>
      <c r="BX1351" t="s">
        <v>7241</v>
      </c>
      <c r="CA1351">
        <v>46183</v>
      </c>
      <c r="CN1351" t="s">
        <v>113</v>
      </c>
      <c r="CO1351" t="s">
        <v>113</v>
      </c>
      <c r="CP1351" t="s">
        <v>113</v>
      </c>
      <c r="CQ1351" t="s">
        <v>113</v>
      </c>
      <c r="CR1351" t="s">
        <v>119</v>
      </c>
      <c r="CS1351">
        <v>46107</v>
      </c>
      <c r="CT1351" t="s">
        <v>151</v>
      </c>
      <c r="CU1351" t="s">
        <v>113</v>
      </c>
      <c r="CV1351" t="s">
        <v>113</v>
      </c>
      <c r="CW1351" t="s">
        <v>113</v>
      </c>
      <c r="CX1351" t="s">
        <v>113</v>
      </c>
      <c r="CY1351" t="s">
        <v>288</v>
      </c>
      <c r="CZ1351" t="s">
        <v>289</v>
      </c>
    </row>
    <row r="1352" spans="1:104" x14ac:dyDescent="0.3">
      <c r="A1352" t="s">
        <v>7242</v>
      </c>
      <c r="B1352" t="s">
        <v>7243</v>
      </c>
      <c r="C1352" t="s">
        <v>107</v>
      </c>
      <c r="D1352" t="s">
        <v>108</v>
      </c>
      <c r="F1352" t="s">
        <v>7244</v>
      </c>
      <c r="G1352" t="s">
        <v>247</v>
      </c>
      <c r="I1352" t="s">
        <v>7245</v>
      </c>
      <c r="J1352" t="s">
        <v>7222</v>
      </c>
      <c r="K1352" t="s">
        <v>161</v>
      </c>
      <c r="L1352" t="s">
        <v>1188</v>
      </c>
      <c r="M1352" t="s">
        <v>1189</v>
      </c>
      <c r="N1352">
        <v>1</v>
      </c>
      <c r="O1352" t="s">
        <v>7223</v>
      </c>
      <c r="P1352">
        <v>45964</v>
      </c>
      <c r="Q1352" t="s">
        <v>140</v>
      </c>
      <c r="R1352">
        <v>45966</v>
      </c>
      <c r="S1352" t="s">
        <v>141</v>
      </c>
      <c r="T1352" t="s">
        <v>2809</v>
      </c>
      <c r="U1352" t="s">
        <v>112</v>
      </c>
      <c r="V1352" t="s">
        <v>21</v>
      </c>
      <c r="W1352" t="s">
        <v>144</v>
      </c>
      <c r="X1352" t="s">
        <v>144</v>
      </c>
      <c r="Y1352" t="s">
        <v>144</v>
      </c>
      <c r="AB1352" t="s">
        <v>180</v>
      </c>
      <c r="AC1352" t="s">
        <v>146</v>
      </c>
      <c r="AD1352" t="s">
        <v>147</v>
      </c>
      <c r="AE1352">
        <v>45973</v>
      </c>
      <c r="AF1352">
        <v>45973</v>
      </c>
      <c r="AG1352">
        <v>45973</v>
      </c>
      <c r="AH1352">
        <v>45980</v>
      </c>
      <c r="AI1352">
        <v>45980</v>
      </c>
      <c r="AJ1352">
        <v>45980</v>
      </c>
      <c r="AK1352">
        <v>45986</v>
      </c>
      <c r="AL1352">
        <v>45986</v>
      </c>
      <c r="AM1352">
        <v>45986</v>
      </c>
      <c r="AN1352">
        <v>45993</v>
      </c>
      <c r="AO1352">
        <v>45993</v>
      </c>
      <c r="AP1352">
        <v>45993</v>
      </c>
      <c r="AQ1352" t="s">
        <v>148</v>
      </c>
      <c r="AT1352">
        <v>46002</v>
      </c>
      <c r="AU1352">
        <v>46002</v>
      </c>
      <c r="AV1352">
        <v>46002</v>
      </c>
      <c r="AW1352">
        <v>46002</v>
      </c>
      <c r="AX1352">
        <v>46002</v>
      </c>
      <c r="AY1352">
        <v>46002</v>
      </c>
      <c r="AZ1352">
        <v>46013</v>
      </c>
      <c r="BA1352">
        <v>46013</v>
      </c>
      <c r="BB1352">
        <v>46013</v>
      </c>
      <c r="BC1352">
        <v>46002</v>
      </c>
      <c r="BD1352">
        <v>46002</v>
      </c>
      <c r="BE1352">
        <v>46002</v>
      </c>
      <c r="BG1352">
        <v>46011</v>
      </c>
      <c r="BH1352">
        <v>46011</v>
      </c>
      <c r="BI1352">
        <v>46011</v>
      </c>
      <c r="BJ1352" t="s">
        <v>3719</v>
      </c>
      <c r="BK1352">
        <v>60</v>
      </c>
      <c r="BL1352">
        <v>46028</v>
      </c>
      <c r="BM1352">
        <v>46028</v>
      </c>
      <c r="BN1352">
        <v>46028</v>
      </c>
      <c r="BO1352">
        <v>46035</v>
      </c>
      <c r="BP1352">
        <v>46035</v>
      </c>
      <c r="BQ1352">
        <v>46035</v>
      </c>
      <c r="BR1352">
        <v>46040</v>
      </c>
      <c r="BS1352">
        <v>46040</v>
      </c>
      <c r="BT1352">
        <v>46040</v>
      </c>
      <c r="BU1352">
        <v>46040</v>
      </c>
      <c r="BV1352">
        <v>46040</v>
      </c>
      <c r="BW1352">
        <v>46040</v>
      </c>
      <c r="BX1352" t="s">
        <v>2389</v>
      </c>
      <c r="CN1352" t="s">
        <v>113</v>
      </c>
      <c r="CO1352" t="s">
        <v>113</v>
      </c>
      <c r="CP1352" t="s">
        <v>113</v>
      </c>
      <c r="CQ1352" t="s">
        <v>113</v>
      </c>
      <c r="CR1352" t="s">
        <v>119</v>
      </c>
      <c r="CS1352">
        <v>45964</v>
      </c>
      <c r="CT1352" t="s">
        <v>151</v>
      </c>
      <c r="CU1352" t="s">
        <v>113</v>
      </c>
      <c r="CV1352" t="s">
        <v>113</v>
      </c>
      <c r="CW1352" t="s">
        <v>113</v>
      </c>
      <c r="CX1352" t="s">
        <v>113</v>
      </c>
      <c r="CY1352" t="s">
        <v>288</v>
      </c>
      <c r="CZ1352" t="s">
        <v>289</v>
      </c>
    </row>
    <row r="1353" spans="1:104" x14ac:dyDescent="0.3">
      <c r="A1353" t="s">
        <v>7246</v>
      </c>
      <c r="B1353" t="s">
        <v>7247</v>
      </c>
      <c r="C1353" t="s">
        <v>107</v>
      </c>
      <c r="D1353" t="s">
        <v>108</v>
      </c>
      <c r="F1353" t="s">
        <v>7248</v>
      </c>
      <c r="G1353" t="s">
        <v>247</v>
      </c>
      <c r="I1353" t="s">
        <v>7249</v>
      </c>
      <c r="J1353" t="s">
        <v>7222</v>
      </c>
      <c r="K1353" t="s">
        <v>161</v>
      </c>
      <c r="L1353" t="s">
        <v>1188</v>
      </c>
      <c r="M1353" t="s">
        <v>1189</v>
      </c>
      <c r="N1353">
        <v>1</v>
      </c>
      <c r="O1353" t="s">
        <v>7223</v>
      </c>
      <c r="P1353">
        <v>45964</v>
      </c>
      <c r="Q1353" t="s">
        <v>140</v>
      </c>
      <c r="R1353">
        <v>45966</v>
      </c>
      <c r="S1353" t="s">
        <v>252</v>
      </c>
      <c r="T1353" t="s">
        <v>2809</v>
      </c>
      <c r="U1353" t="s">
        <v>112</v>
      </c>
      <c r="V1353" t="s">
        <v>21</v>
      </c>
      <c r="W1353" t="s">
        <v>144</v>
      </c>
      <c r="X1353" t="s">
        <v>144</v>
      </c>
      <c r="Y1353" t="s">
        <v>144</v>
      </c>
      <c r="AB1353" t="s">
        <v>180</v>
      </c>
      <c r="AC1353" t="s">
        <v>146</v>
      </c>
      <c r="AD1353" t="s">
        <v>147</v>
      </c>
      <c r="AE1353">
        <v>45973</v>
      </c>
      <c r="AF1353">
        <v>45973</v>
      </c>
      <c r="AG1353">
        <v>45973</v>
      </c>
      <c r="AH1353">
        <v>45980</v>
      </c>
      <c r="AI1353">
        <v>45980</v>
      </c>
      <c r="AJ1353">
        <v>45980</v>
      </c>
      <c r="AK1353">
        <v>45986</v>
      </c>
      <c r="AL1353">
        <v>45986</v>
      </c>
      <c r="AM1353">
        <v>45986</v>
      </c>
      <c r="AN1353">
        <v>45993</v>
      </c>
      <c r="AO1353">
        <v>45993</v>
      </c>
      <c r="AP1353">
        <v>45993</v>
      </c>
      <c r="AQ1353" t="s">
        <v>148</v>
      </c>
      <c r="AT1353">
        <v>46003</v>
      </c>
      <c r="AU1353">
        <v>46003</v>
      </c>
      <c r="AV1353">
        <v>46003</v>
      </c>
      <c r="AW1353">
        <v>46003</v>
      </c>
      <c r="AX1353">
        <v>46003</v>
      </c>
      <c r="AY1353">
        <v>46003</v>
      </c>
      <c r="AZ1353">
        <v>46014</v>
      </c>
      <c r="BA1353">
        <v>46014</v>
      </c>
      <c r="BB1353">
        <v>46014</v>
      </c>
      <c r="BC1353">
        <v>46005</v>
      </c>
      <c r="BD1353">
        <v>46005</v>
      </c>
      <c r="BE1353">
        <v>46005</v>
      </c>
      <c r="BG1353">
        <v>46013</v>
      </c>
      <c r="BH1353">
        <v>46013</v>
      </c>
      <c r="BI1353">
        <v>46013</v>
      </c>
      <c r="BJ1353" t="s">
        <v>3719</v>
      </c>
      <c r="BK1353">
        <v>60</v>
      </c>
      <c r="BL1353">
        <v>46027</v>
      </c>
      <c r="BM1353">
        <v>46027</v>
      </c>
      <c r="BN1353">
        <v>46027</v>
      </c>
      <c r="BO1353">
        <v>46030</v>
      </c>
      <c r="BP1353">
        <v>46030</v>
      </c>
      <c r="BQ1353">
        <v>46030</v>
      </c>
      <c r="BR1353">
        <v>46037</v>
      </c>
      <c r="BS1353">
        <v>46037</v>
      </c>
      <c r="BT1353">
        <v>46037</v>
      </c>
      <c r="BU1353">
        <v>46035</v>
      </c>
      <c r="BV1353">
        <v>46035</v>
      </c>
      <c r="BW1353">
        <v>46035</v>
      </c>
      <c r="BX1353" t="s">
        <v>2389</v>
      </c>
      <c r="CI1353">
        <v>46037</v>
      </c>
      <c r="CJ1353">
        <v>46037</v>
      </c>
      <c r="CK1353">
        <v>46037</v>
      </c>
      <c r="CN1353" t="s">
        <v>113</v>
      </c>
      <c r="CO1353" t="s">
        <v>113</v>
      </c>
      <c r="CP1353" t="s">
        <v>113</v>
      </c>
      <c r="CQ1353" t="s">
        <v>113</v>
      </c>
      <c r="CR1353" t="s">
        <v>119</v>
      </c>
      <c r="CS1353">
        <v>45964</v>
      </c>
      <c r="CT1353" t="s">
        <v>151</v>
      </c>
      <c r="CU1353" t="s">
        <v>113</v>
      </c>
      <c r="CV1353" t="s">
        <v>113</v>
      </c>
      <c r="CW1353" t="s">
        <v>113</v>
      </c>
      <c r="CX1353" t="s">
        <v>113</v>
      </c>
      <c r="CY1353" t="s">
        <v>288</v>
      </c>
      <c r="CZ1353" t="s">
        <v>289</v>
      </c>
    </row>
    <row r="1354" spans="1:104" x14ac:dyDescent="0.3">
      <c r="A1354" t="s">
        <v>7250</v>
      </c>
      <c r="B1354" t="s">
        <v>7251</v>
      </c>
      <c r="C1354" t="s">
        <v>213</v>
      </c>
      <c r="D1354" t="s">
        <v>108</v>
      </c>
      <c r="F1354" t="s">
        <v>7252</v>
      </c>
      <c r="G1354" t="s">
        <v>247</v>
      </c>
      <c r="I1354" t="s">
        <v>7253</v>
      </c>
      <c r="J1354" t="s">
        <v>1187</v>
      </c>
      <c r="K1354" t="s">
        <v>161</v>
      </c>
      <c r="L1354" t="s">
        <v>3084</v>
      </c>
      <c r="M1354" t="s">
        <v>1189</v>
      </c>
      <c r="N1354">
        <v>1</v>
      </c>
      <c r="P1354">
        <v>46167</v>
      </c>
      <c r="Q1354" t="s">
        <v>140</v>
      </c>
      <c r="R1354">
        <v>46168</v>
      </c>
      <c r="S1354" t="s">
        <v>141</v>
      </c>
      <c r="T1354" t="s">
        <v>142</v>
      </c>
      <c r="U1354" t="s">
        <v>112</v>
      </c>
      <c r="V1354" t="s">
        <v>143</v>
      </c>
      <c r="W1354" t="s">
        <v>144</v>
      </c>
      <c r="X1354" t="s">
        <v>144</v>
      </c>
      <c r="Y1354" t="s">
        <v>144</v>
      </c>
      <c r="Z1354" t="s">
        <v>148</v>
      </c>
      <c r="AA1354" t="s">
        <v>144</v>
      </c>
      <c r="AB1354" t="s">
        <v>180</v>
      </c>
      <c r="AC1354" t="s">
        <v>146</v>
      </c>
      <c r="AD1354" t="s">
        <v>181</v>
      </c>
      <c r="AE1354">
        <v>46171</v>
      </c>
      <c r="AF1354">
        <v>46171</v>
      </c>
      <c r="AG1354">
        <v>46171</v>
      </c>
      <c r="AH1354">
        <v>46177</v>
      </c>
      <c r="AI1354">
        <v>46177</v>
      </c>
      <c r="AJ1354">
        <v>46177</v>
      </c>
      <c r="AK1354">
        <v>46178</v>
      </c>
      <c r="AL1354">
        <v>46178</v>
      </c>
      <c r="AM1354">
        <v>46178</v>
      </c>
      <c r="AN1354">
        <v>46185</v>
      </c>
      <c r="AO1354">
        <v>46188</v>
      </c>
      <c r="AP1354">
        <v>46188</v>
      </c>
      <c r="AQ1354" t="s">
        <v>286</v>
      </c>
      <c r="AT1354">
        <v>46174</v>
      </c>
      <c r="AU1354">
        <v>46174</v>
      </c>
      <c r="AV1354">
        <v>46174</v>
      </c>
      <c r="AW1354">
        <v>46174</v>
      </c>
      <c r="AX1354">
        <v>46174</v>
      </c>
      <c r="AY1354">
        <v>46174</v>
      </c>
      <c r="AZ1354">
        <v>46188</v>
      </c>
      <c r="BA1354">
        <v>46188</v>
      </c>
      <c r="BB1354">
        <v>46188</v>
      </c>
      <c r="BC1354">
        <v>46176</v>
      </c>
      <c r="BD1354">
        <v>46175</v>
      </c>
      <c r="BE1354">
        <v>46175</v>
      </c>
      <c r="BF1354" t="s">
        <v>149</v>
      </c>
      <c r="BG1354">
        <v>46182</v>
      </c>
      <c r="BH1354">
        <v>46184</v>
      </c>
      <c r="BI1354">
        <v>46184</v>
      </c>
      <c r="BJ1354" t="s">
        <v>180</v>
      </c>
      <c r="BK1354">
        <v>60</v>
      </c>
      <c r="BL1354">
        <v>46188</v>
      </c>
      <c r="BM1354">
        <v>46189</v>
      </c>
      <c r="BN1354">
        <v>46189</v>
      </c>
      <c r="BO1354">
        <v>46190</v>
      </c>
      <c r="BP1354">
        <v>46190</v>
      </c>
      <c r="BQ1354">
        <v>46190</v>
      </c>
      <c r="BR1354">
        <v>46197</v>
      </c>
      <c r="BS1354">
        <v>46203</v>
      </c>
      <c r="BT1354">
        <v>46203</v>
      </c>
      <c r="BU1354">
        <v>46196</v>
      </c>
      <c r="BV1354">
        <v>46199</v>
      </c>
      <c r="BW1354">
        <v>46199</v>
      </c>
      <c r="BX1354" t="s">
        <v>1352</v>
      </c>
      <c r="CN1354" t="s">
        <v>113</v>
      </c>
      <c r="CO1354" t="s">
        <v>113</v>
      </c>
      <c r="CP1354" t="s">
        <v>113</v>
      </c>
      <c r="CQ1354" t="s">
        <v>113</v>
      </c>
      <c r="CR1354">
        <v>46188</v>
      </c>
      <c r="CS1354">
        <v>46164</v>
      </c>
      <c r="CT1354" t="s">
        <v>151</v>
      </c>
      <c r="CU1354" t="s">
        <v>113</v>
      </c>
      <c r="CV1354" t="s">
        <v>113</v>
      </c>
      <c r="CW1354" t="s">
        <v>113</v>
      </c>
      <c r="CX1354" t="s">
        <v>113</v>
      </c>
      <c r="CY1354" t="s">
        <v>288</v>
      </c>
      <c r="CZ1354" t="s">
        <v>289</v>
      </c>
    </row>
    <row r="1355" spans="1:104" x14ac:dyDescent="0.3">
      <c r="A1355" t="s">
        <v>7254</v>
      </c>
      <c r="B1355" t="s">
        <v>7255</v>
      </c>
      <c r="C1355" t="s">
        <v>124</v>
      </c>
      <c r="D1355" t="s">
        <v>108</v>
      </c>
      <c r="F1355" t="s">
        <v>7256</v>
      </c>
      <c r="G1355" t="s">
        <v>247</v>
      </c>
      <c r="J1355" t="s">
        <v>1187</v>
      </c>
      <c r="K1355" t="s">
        <v>161</v>
      </c>
      <c r="L1355" t="s">
        <v>3084</v>
      </c>
      <c r="M1355" t="s">
        <v>1189</v>
      </c>
      <c r="N1355">
        <v>1</v>
      </c>
      <c r="P1355">
        <v>46168</v>
      </c>
      <c r="Q1355" t="s">
        <v>140</v>
      </c>
      <c r="R1355">
        <v>46168</v>
      </c>
      <c r="S1355" t="s">
        <v>141</v>
      </c>
      <c r="T1355" t="s">
        <v>142</v>
      </c>
      <c r="U1355" t="s">
        <v>112</v>
      </c>
      <c r="V1355" t="s">
        <v>143</v>
      </c>
      <c r="W1355" t="s">
        <v>144</v>
      </c>
      <c r="X1355" t="s">
        <v>144</v>
      </c>
      <c r="Y1355" t="s">
        <v>144</v>
      </c>
      <c r="Z1355" t="s">
        <v>148</v>
      </c>
      <c r="AA1355" t="s">
        <v>144</v>
      </c>
      <c r="AB1355" t="s">
        <v>180</v>
      </c>
      <c r="AC1355" t="s">
        <v>146</v>
      </c>
      <c r="AD1355" t="s">
        <v>181</v>
      </c>
      <c r="AE1355">
        <v>46171</v>
      </c>
      <c r="AF1355">
        <v>46171</v>
      </c>
      <c r="AG1355">
        <v>46171</v>
      </c>
      <c r="AH1355">
        <v>46177</v>
      </c>
      <c r="AI1355">
        <v>46177</v>
      </c>
      <c r="AJ1355">
        <v>46177</v>
      </c>
      <c r="AK1355">
        <v>46181</v>
      </c>
      <c r="AL1355">
        <v>46181</v>
      </c>
      <c r="AM1355">
        <v>46181</v>
      </c>
      <c r="AN1355">
        <v>46188</v>
      </c>
      <c r="AO1355">
        <v>46194</v>
      </c>
      <c r="AP1355">
        <v>46194</v>
      </c>
      <c r="AQ1355" t="s">
        <v>286</v>
      </c>
      <c r="AT1355">
        <v>46174</v>
      </c>
      <c r="AU1355">
        <v>46174</v>
      </c>
      <c r="AV1355">
        <v>46174</v>
      </c>
      <c r="AW1355">
        <v>46174</v>
      </c>
      <c r="AX1355">
        <v>46174</v>
      </c>
      <c r="AY1355">
        <v>46174</v>
      </c>
      <c r="AZ1355">
        <v>46188</v>
      </c>
      <c r="BA1355">
        <v>46188</v>
      </c>
      <c r="BB1355">
        <v>46188</v>
      </c>
      <c r="BC1355">
        <v>46176</v>
      </c>
      <c r="BD1355">
        <v>46175</v>
      </c>
      <c r="BE1355">
        <v>46175</v>
      </c>
      <c r="BF1355" t="s">
        <v>149</v>
      </c>
      <c r="BG1355">
        <v>46182</v>
      </c>
      <c r="BH1355">
        <v>46185</v>
      </c>
      <c r="BI1355">
        <v>46185</v>
      </c>
      <c r="BJ1355" t="s">
        <v>180</v>
      </c>
      <c r="BK1355">
        <v>60</v>
      </c>
      <c r="BL1355">
        <v>46190</v>
      </c>
      <c r="BM1355">
        <v>46197</v>
      </c>
      <c r="BN1355">
        <v>46197</v>
      </c>
      <c r="BO1355">
        <v>46192</v>
      </c>
      <c r="BP1355">
        <v>46201</v>
      </c>
      <c r="BQ1355">
        <v>46201</v>
      </c>
      <c r="BR1355">
        <v>46199</v>
      </c>
      <c r="BS1355">
        <v>46203</v>
      </c>
      <c r="BT1355">
        <v>46203</v>
      </c>
      <c r="BU1355">
        <v>46198</v>
      </c>
      <c r="BV1355">
        <v>46202</v>
      </c>
      <c r="BW1355">
        <v>46202</v>
      </c>
      <c r="BX1355" t="s">
        <v>1352</v>
      </c>
      <c r="CN1355" t="s">
        <v>113</v>
      </c>
      <c r="CO1355" t="s">
        <v>113</v>
      </c>
      <c r="CP1355" t="s">
        <v>113</v>
      </c>
      <c r="CQ1355" t="s">
        <v>113</v>
      </c>
      <c r="CR1355">
        <v>46212</v>
      </c>
      <c r="CS1355">
        <v>46164</v>
      </c>
      <c r="CT1355" t="s">
        <v>151</v>
      </c>
      <c r="CU1355" t="s">
        <v>113</v>
      </c>
      <c r="CV1355" t="s">
        <v>113</v>
      </c>
      <c r="CW1355" t="s">
        <v>113</v>
      </c>
      <c r="CX1355" t="s">
        <v>113</v>
      </c>
      <c r="CY1355" t="s">
        <v>288</v>
      </c>
      <c r="CZ1355" t="s">
        <v>289</v>
      </c>
    </row>
    <row r="1356" spans="1:104" x14ac:dyDescent="0.3">
      <c r="A1356" t="s">
        <v>7257</v>
      </c>
      <c r="B1356" t="s">
        <v>7258</v>
      </c>
      <c r="C1356" t="s">
        <v>107</v>
      </c>
      <c r="D1356" t="s">
        <v>108</v>
      </c>
      <c r="F1356" t="s">
        <v>7259</v>
      </c>
      <c r="G1356" t="s">
        <v>247</v>
      </c>
      <c r="J1356" t="s">
        <v>1187</v>
      </c>
      <c r="K1356" t="s">
        <v>161</v>
      </c>
      <c r="L1356" t="s">
        <v>3084</v>
      </c>
      <c r="M1356" t="s">
        <v>1189</v>
      </c>
      <c r="N1356">
        <v>1</v>
      </c>
      <c r="P1356">
        <v>46150</v>
      </c>
      <c r="Q1356" t="s">
        <v>140</v>
      </c>
      <c r="R1356">
        <v>46150</v>
      </c>
      <c r="S1356" t="s">
        <v>141</v>
      </c>
      <c r="T1356" t="s">
        <v>142</v>
      </c>
      <c r="U1356" t="s">
        <v>112</v>
      </c>
      <c r="V1356" t="s">
        <v>143</v>
      </c>
      <c r="W1356" t="s">
        <v>144</v>
      </c>
      <c r="X1356" t="s">
        <v>144</v>
      </c>
      <c r="Y1356" t="s">
        <v>144</v>
      </c>
      <c r="Z1356" t="s">
        <v>148</v>
      </c>
      <c r="AA1356" t="s">
        <v>144</v>
      </c>
      <c r="AB1356" t="s">
        <v>180</v>
      </c>
      <c r="AC1356" t="s">
        <v>146</v>
      </c>
      <c r="AD1356" t="s">
        <v>181</v>
      </c>
      <c r="AE1356">
        <v>46155</v>
      </c>
      <c r="AF1356">
        <v>46160</v>
      </c>
      <c r="AG1356">
        <v>46160</v>
      </c>
      <c r="AH1356">
        <v>46161</v>
      </c>
      <c r="AI1356">
        <v>46165</v>
      </c>
      <c r="AJ1356">
        <v>46165</v>
      </c>
      <c r="AK1356">
        <v>46162</v>
      </c>
      <c r="AL1356">
        <v>46162</v>
      </c>
      <c r="AM1356">
        <v>46162</v>
      </c>
      <c r="AN1356">
        <v>46168</v>
      </c>
      <c r="AO1356">
        <v>46168</v>
      </c>
      <c r="AP1356">
        <v>46168</v>
      </c>
      <c r="AQ1356" t="s">
        <v>286</v>
      </c>
      <c r="AT1356">
        <v>46157</v>
      </c>
      <c r="AU1356">
        <v>46157</v>
      </c>
      <c r="AV1356">
        <v>46157</v>
      </c>
      <c r="AW1356">
        <v>46157</v>
      </c>
      <c r="AX1356">
        <v>46157</v>
      </c>
      <c r="AY1356">
        <v>46157</v>
      </c>
      <c r="AZ1356">
        <v>46174</v>
      </c>
      <c r="BA1356">
        <v>46174</v>
      </c>
      <c r="BB1356">
        <v>46174</v>
      </c>
      <c r="BC1356">
        <v>46159</v>
      </c>
      <c r="BD1356">
        <v>46159</v>
      </c>
      <c r="BE1356">
        <v>46159</v>
      </c>
      <c r="BF1356" t="s">
        <v>149</v>
      </c>
      <c r="BG1356">
        <v>46163</v>
      </c>
      <c r="BH1356">
        <v>46168</v>
      </c>
      <c r="BI1356">
        <v>46168</v>
      </c>
      <c r="BJ1356" t="s">
        <v>180</v>
      </c>
      <c r="BK1356">
        <v>60</v>
      </c>
      <c r="BL1356">
        <v>46174</v>
      </c>
      <c r="BM1356">
        <v>46176</v>
      </c>
      <c r="BN1356">
        <v>46176</v>
      </c>
      <c r="BO1356">
        <v>46176</v>
      </c>
      <c r="BP1356">
        <v>46178</v>
      </c>
      <c r="BQ1356">
        <v>46178</v>
      </c>
      <c r="BR1356">
        <v>46185</v>
      </c>
      <c r="BS1356">
        <v>46203</v>
      </c>
      <c r="BT1356">
        <v>46203</v>
      </c>
      <c r="BU1356">
        <v>46183</v>
      </c>
      <c r="BV1356">
        <v>46182</v>
      </c>
      <c r="BW1356">
        <v>46182</v>
      </c>
      <c r="BX1356" t="s">
        <v>7260</v>
      </c>
      <c r="CA1356">
        <v>46182</v>
      </c>
      <c r="CN1356" t="s">
        <v>113</v>
      </c>
      <c r="CO1356" t="s">
        <v>113</v>
      </c>
      <c r="CP1356" t="s">
        <v>113</v>
      </c>
      <c r="CQ1356" t="s">
        <v>113</v>
      </c>
      <c r="CR1356">
        <v>46160</v>
      </c>
      <c r="CS1356">
        <v>46150</v>
      </c>
      <c r="CT1356" t="s">
        <v>151</v>
      </c>
      <c r="CU1356" t="s">
        <v>113</v>
      </c>
      <c r="CV1356" t="s">
        <v>113</v>
      </c>
      <c r="CW1356" t="s">
        <v>113</v>
      </c>
      <c r="CX1356" t="s">
        <v>113</v>
      </c>
      <c r="CY1356" t="s">
        <v>288</v>
      </c>
      <c r="CZ1356" t="s">
        <v>289</v>
      </c>
    </row>
    <row r="1357" spans="1:104" x14ac:dyDescent="0.3">
      <c r="A1357" t="s">
        <v>7261</v>
      </c>
      <c r="B1357" t="s">
        <v>7262</v>
      </c>
      <c r="C1357" t="s">
        <v>213</v>
      </c>
      <c r="D1357" t="s">
        <v>108</v>
      </c>
      <c r="F1357" t="s">
        <v>7263</v>
      </c>
      <c r="G1357" t="s">
        <v>247</v>
      </c>
      <c r="J1357" t="s">
        <v>1187</v>
      </c>
      <c r="K1357" t="s">
        <v>161</v>
      </c>
      <c r="L1357" t="s">
        <v>3084</v>
      </c>
      <c r="M1357" t="s">
        <v>1189</v>
      </c>
      <c r="N1357">
        <v>1</v>
      </c>
      <c r="P1357">
        <v>46167</v>
      </c>
      <c r="Q1357" t="s">
        <v>140</v>
      </c>
      <c r="R1357">
        <v>46168</v>
      </c>
      <c r="S1357" t="s">
        <v>141</v>
      </c>
      <c r="T1357" t="s">
        <v>142</v>
      </c>
      <c r="U1357" t="s">
        <v>112</v>
      </c>
      <c r="V1357" t="s">
        <v>143</v>
      </c>
      <c r="W1357" t="s">
        <v>144</v>
      </c>
      <c r="X1357" t="s">
        <v>144</v>
      </c>
      <c r="Y1357" t="s">
        <v>144</v>
      </c>
      <c r="Z1357" t="s">
        <v>148</v>
      </c>
      <c r="AA1357" t="s">
        <v>144</v>
      </c>
      <c r="AB1357" t="s">
        <v>180</v>
      </c>
      <c r="AC1357" t="s">
        <v>146</v>
      </c>
      <c r="AD1357" t="s">
        <v>181</v>
      </c>
      <c r="AE1357">
        <v>46171</v>
      </c>
      <c r="AF1357">
        <v>46171</v>
      </c>
      <c r="AG1357">
        <v>46171</v>
      </c>
      <c r="AH1357">
        <v>46177</v>
      </c>
      <c r="AI1357">
        <v>46177</v>
      </c>
      <c r="AJ1357">
        <v>46177</v>
      </c>
      <c r="AK1357">
        <v>46178</v>
      </c>
      <c r="AL1357">
        <v>46178</v>
      </c>
      <c r="AM1357">
        <v>46178</v>
      </c>
      <c r="AN1357">
        <v>46185</v>
      </c>
      <c r="AO1357">
        <v>46185</v>
      </c>
      <c r="AP1357">
        <v>46185</v>
      </c>
      <c r="AQ1357" t="s">
        <v>286</v>
      </c>
      <c r="AT1357">
        <v>46174</v>
      </c>
      <c r="AU1357">
        <v>46174</v>
      </c>
      <c r="AV1357">
        <v>46174</v>
      </c>
      <c r="AW1357">
        <v>46174</v>
      </c>
      <c r="AX1357">
        <v>46174</v>
      </c>
      <c r="AY1357">
        <v>46174</v>
      </c>
      <c r="AZ1357">
        <v>46188</v>
      </c>
      <c r="BA1357">
        <v>46188</v>
      </c>
      <c r="BB1357">
        <v>46188</v>
      </c>
      <c r="BC1357">
        <v>46176</v>
      </c>
      <c r="BD1357">
        <v>46175</v>
      </c>
      <c r="BE1357">
        <v>46175</v>
      </c>
      <c r="BF1357" t="s">
        <v>149</v>
      </c>
      <c r="BG1357">
        <v>46182</v>
      </c>
      <c r="BH1357">
        <v>46183</v>
      </c>
      <c r="BI1357">
        <v>46183</v>
      </c>
      <c r="BJ1357" t="s">
        <v>180</v>
      </c>
      <c r="BK1357">
        <v>60</v>
      </c>
      <c r="BL1357">
        <v>46188</v>
      </c>
      <c r="BM1357">
        <v>46186</v>
      </c>
      <c r="BN1357">
        <v>46186</v>
      </c>
      <c r="BO1357">
        <v>46192</v>
      </c>
      <c r="BP1357">
        <v>46187</v>
      </c>
      <c r="BQ1357">
        <v>46187</v>
      </c>
      <c r="BR1357">
        <v>46199</v>
      </c>
      <c r="BS1357">
        <v>46199</v>
      </c>
      <c r="BT1357">
        <v>46199</v>
      </c>
      <c r="BU1357">
        <v>46198</v>
      </c>
      <c r="BV1357">
        <v>46197</v>
      </c>
      <c r="BW1357">
        <v>46197</v>
      </c>
      <c r="BX1357" t="s">
        <v>1352</v>
      </c>
      <c r="CN1357" t="s">
        <v>113</v>
      </c>
      <c r="CO1357" t="s">
        <v>113</v>
      </c>
      <c r="CP1357" t="s">
        <v>113</v>
      </c>
      <c r="CQ1357" t="s">
        <v>113</v>
      </c>
      <c r="CR1357">
        <v>46213</v>
      </c>
      <c r="CS1357">
        <v>46164</v>
      </c>
      <c r="CT1357" t="s">
        <v>151</v>
      </c>
      <c r="CU1357" t="s">
        <v>113</v>
      </c>
      <c r="CV1357" t="s">
        <v>113</v>
      </c>
      <c r="CW1357" t="s">
        <v>113</v>
      </c>
      <c r="CX1357" t="s">
        <v>113</v>
      </c>
      <c r="CY1357" t="s">
        <v>288</v>
      </c>
      <c r="CZ1357" t="s">
        <v>289</v>
      </c>
    </row>
    <row r="1358" spans="1:104" x14ac:dyDescent="0.3">
      <c r="A1358" t="s">
        <v>7264</v>
      </c>
      <c r="B1358" t="s">
        <v>7265</v>
      </c>
      <c r="C1358" t="s">
        <v>107</v>
      </c>
      <c r="D1358" t="s">
        <v>108</v>
      </c>
      <c r="F1358" t="s">
        <v>7266</v>
      </c>
      <c r="G1358" t="s">
        <v>247</v>
      </c>
      <c r="J1358" t="s">
        <v>1187</v>
      </c>
      <c r="K1358" t="s">
        <v>161</v>
      </c>
      <c r="L1358" t="s">
        <v>3084</v>
      </c>
      <c r="M1358" t="s">
        <v>1189</v>
      </c>
      <c r="N1358">
        <v>1</v>
      </c>
      <c r="P1358">
        <v>46150</v>
      </c>
      <c r="Q1358" t="s">
        <v>140</v>
      </c>
      <c r="R1358">
        <v>46150</v>
      </c>
      <c r="S1358" t="s">
        <v>141</v>
      </c>
      <c r="T1358" t="s">
        <v>142</v>
      </c>
      <c r="U1358" t="s">
        <v>112</v>
      </c>
      <c r="V1358" t="s">
        <v>143</v>
      </c>
      <c r="W1358" t="s">
        <v>144</v>
      </c>
      <c r="X1358" t="s">
        <v>144</v>
      </c>
      <c r="Y1358" t="s">
        <v>144</v>
      </c>
      <c r="Z1358" t="s">
        <v>148</v>
      </c>
      <c r="AA1358" t="s">
        <v>144</v>
      </c>
      <c r="AB1358" t="s">
        <v>180</v>
      </c>
      <c r="AC1358" t="s">
        <v>146</v>
      </c>
      <c r="AD1358" t="s">
        <v>181</v>
      </c>
      <c r="AE1358">
        <v>46155</v>
      </c>
      <c r="AF1358">
        <v>46160</v>
      </c>
      <c r="AG1358">
        <v>46160</v>
      </c>
      <c r="AH1358">
        <v>46161</v>
      </c>
      <c r="AI1358">
        <v>46165</v>
      </c>
      <c r="AJ1358">
        <v>46165</v>
      </c>
      <c r="AK1358">
        <v>46162</v>
      </c>
      <c r="AL1358">
        <v>46162</v>
      </c>
      <c r="AM1358">
        <v>46162</v>
      </c>
      <c r="AN1358">
        <v>46168</v>
      </c>
      <c r="AO1358">
        <v>46168</v>
      </c>
      <c r="AP1358">
        <v>46168</v>
      </c>
      <c r="AQ1358" t="s">
        <v>286</v>
      </c>
      <c r="AT1358">
        <v>46157</v>
      </c>
      <c r="AU1358">
        <v>46157</v>
      </c>
      <c r="AV1358">
        <v>46157</v>
      </c>
      <c r="AW1358">
        <v>46157</v>
      </c>
      <c r="AX1358">
        <v>46157</v>
      </c>
      <c r="AY1358">
        <v>46157</v>
      </c>
      <c r="AZ1358">
        <v>46174</v>
      </c>
      <c r="BA1358">
        <v>46174</v>
      </c>
      <c r="BB1358">
        <v>46174</v>
      </c>
      <c r="BC1358">
        <v>46159</v>
      </c>
      <c r="BD1358">
        <v>46159</v>
      </c>
      <c r="BE1358">
        <v>46159</v>
      </c>
      <c r="BF1358" t="s">
        <v>149</v>
      </c>
      <c r="BG1358">
        <v>46164</v>
      </c>
      <c r="BH1358">
        <v>46168</v>
      </c>
      <c r="BI1358">
        <v>46168</v>
      </c>
      <c r="BJ1358" t="s">
        <v>180</v>
      </c>
      <c r="BK1358">
        <v>60</v>
      </c>
      <c r="BL1358">
        <v>46171</v>
      </c>
      <c r="BM1358">
        <v>46180</v>
      </c>
      <c r="BN1358">
        <v>46180</v>
      </c>
      <c r="BO1358">
        <v>46173</v>
      </c>
      <c r="BP1358">
        <v>46181</v>
      </c>
      <c r="BQ1358">
        <v>46181</v>
      </c>
      <c r="BR1358">
        <v>46183</v>
      </c>
      <c r="BS1358">
        <v>46182</v>
      </c>
      <c r="BT1358">
        <v>46182</v>
      </c>
      <c r="BU1358">
        <v>46181</v>
      </c>
      <c r="BV1358">
        <v>46179</v>
      </c>
      <c r="BW1358">
        <v>46179</v>
      </c>
      <c r="BX1358" t="s">
        <v>7260</v>
      </c>
      <c r="CA1358">
        <v>46182</v>
      </c>
      <c r="CN1358" t="s">
        <v>113</v>
      </c>
      <c r="CO1358" t="s">
        <v>113</v>
      </c>
      <c r="CP1358" t="s">
        <v>113</v>
      </c>
      <c r="CQ1358" t="s">
        <v>113</v>
      </c>
      <c r="CR1358">
        <v>46160</v>
      </c>
      <c r="CS1358">
        <v>46150</v>
      </c>
      <c r="CT1358" t="s">
        <v>151</v>
      </c>
      <c r="CU1358" t="s">
        <v>113</v>
      </c>
      <c r="CV1358" t="s">
        <v>113</v>
      </c>
      <c r="CW1358" t="s">
        <v>113</v>
      </c>
      <c r="CX1358" t="s">
        <v>113</v>
      </c>
      <c r="CY1358" t="s">
        <v>288</v>
      </c>
      <c r="CZ1358" t="s">
        <v>289</v>
      </c>
    </row>
    <row r="1359" spans="1:104" x14ac:dyDescent="0.3">
      <c r="A1359" t="s">
        <v>7267</v>
      </c>
      <c r="B1359" t="s">
        <v>7268</v>
      </c>
      <c r="C1359" t="s">
        <v>107</v>
      </c>
      <c r="D1359" t="s">
        <v>108</v>
      </c>
      <c r="F1359" t="s">
        <v>7269</v>
      </c>
      <c r="G1359" t="s">
        <v>247</v>
      </c>
      <c r="J1359" t="s">
        <v>1187</v>
      </c>
      <c r="K1359" t="s">
        <v>161</v>
      </c>
      <c r="L1359" t="s">
        <v>3084</v>
      </c>
      <c r="M1359" t="s">
        <v>1189</v>
      </c>
      <c r="N1359">
        <v>1</v>
      </c>
      <c r="P1359">
        <v>46150</v>
      </c>
      <c r="Q1359" t="s">
        <v>140</v>
      </c>
      <c r="R1359">
        <v>46150</v>
      </c>
      <c r="S1359" t="s">
        <v>141</v>
      </c>
      <c r="T1359" t="s">
        <v>142</v>
      </c>
      <c r="U1359" t="s">
        <v>112</v>
      </c>
      <c r="V1359" t="s">
        <v>143</v>
      </c>
      <c r="W1359" t="s">
        <v>144</v>
      </c>
      <c r="X1359" t="s">
        <v>144</v>
      </c>
      <c r="Y1359" t="s">
        <v>144</v>
      </c>
      <c r="Z1359" t="s">
        <v>148</v>
      </c>
      <c r="AA1359" t="s">
        <v>144</v>
      </c>
      <c r="AB1359" t="s">
        <v>180</v>
      </c>
      <c r="AC1359" t="s">
        <v>146</v>
      </c>
      <c r="AD1359" t="s">
        <v>181</v>
      </c>
      <c r="AE1359">
        <v>46155</v>
      </c>
      <c r="AF1359">
        <v>46160</v>
      </c>
      <c r="AG1359">
        <v>46160</v>
      </c>
      <c r="AH1359">
        <v>46161</v>
      </c>
      <c r="AI1359">
        <v>46165</v>
      </c>
      <c r="AJ1359">
        <v>46165</v>
      </c>
      <c r="AK1359">
        <v>46162</v>
      </c>
      <c r="AL1359">
        <v>46162</v>
      </c>
      <c r="AM1359">
        <v>46162</v>
      </c>
      <c r="AN1359">
        <v>46168</v>
      </c>
      <c r="AO1359">
        <v>46168</v>
      </c>
      <c r="AP1359">
        <v>46168</v>
      </c>
      <c r="AQ1359" t="s">
        <v>286</v>
      </c>
      <c r="AT1359">
        <v>46157</v>
      </c>
      <c r="AU1359">
        <v>46157</v>
      </c>
      <c r="AV1359">
        <v>46157</v>
      </c>
      <c r="AW1359">
        <v>46157</v>
      </c>
      <c r="AX1359">
        <v>46157</v>
      </c>
      <c r="AY1359">
        <v>46157</v>
      </c>
      <c r="AZ1359">
        <v>46174</v>
      </c>
      <c r="BA1359">
        <v>46174</v>
      </c>
      <c r="BB1359">
        <v>46174</v>
      </c>
      <c r="BC1359">
        <v>46159</v>
      </c>
      <c r="BD1359">
        <v>46159</v>
      </c>
      <c r="BE1359">
        <v>46159</v>
      </c>
      <c r="BF1359" t="s">
        <v>149</v>
      </c>
      <c r="BG1359">
        <v>46164</v>
      </c>
      <c r="BH1359">
        <v>46167</v>
      </c>
      <c r="BI1359">
        <v>46167</v>
      </c>
      <c r="BJ1359" t="s">
        <v>180</v>
      </c>
      <c r="BK1359">
        <v>60</v>
      </c>
      <c r="BL1359">
        <v>46175</v>
      </c>
      <c r="BM1359">
        <v>46174</v>
      </c>
      <c r="BN1359">
        <v>46174</v>
      </c>
      <c r="BO1359">
        <v>46177</v>
      </c>
      <c r="BP1359">
        <v>46176</v>
      </c>
      <c r="BQ1359">
        <v>46176</v>
      </c>
      <c r="BR1359">
        <v>46185</v>
      </c>
      <c r="BS1359">
        <v>46203</v>
      </c>
      <c r="BT1359">
        <v>46203</v>
      </c>
      <c r="BU1359">
        <v>46183</v>
      </c>
      <c r="BV1359">
        <v>46180</v>
      </c>
      <c r="BW1359">
        <v>46180</v>
      </c>
      <c r="BX1359" t="s">
        <v>7270</v>
      </c>
      <c r="CA1359">
        <v>46180</v>
      </c>
      <c r="CN1359" t="s">
        <v>113</v>
      </c>
      <c r="CO1359" t="s">
        <v>113</v>
      </c>
      <c r="CP1359" t="s">
        <v>113</v>
      </c>
      <c r="CQ1359" t="s">
        <v>113</v>
      </c>
      <c r="CR1359">
        <v>46160</v>
      </c>
      <c r="CS1359">
        <v>46150</v>
      </c>
      <c r="CT1359" t="s">
        <v>151</v>
      </c>
      <c r="CU1359" t="s">
        <v>113</v>
      </c>
      <c r="CV1359" t="s">
        <v>113</v>
      </c>
      <c r="CW1359" t="s">
        <v>113</v>
      </c>
      <c r="CX1359" t="s">
        <v>113</v>
      </c>
      <c r="CY1359" t="s">
        <v>288</v>
      </c>
      <c r="CZ1359" t="s">
        <v>289</v>
      </c>
    </row>
    <row r="1360" spans="1:104" x14ac:dyDescent="0.3">
      <c r="A1360" t="s">
        <v>7271</v>
      </c>
      <c r="B1360" t="s">
        <v>7272</v>
      </c>
      <c r="C1360" t="s">
        <v>107</v>
      </c>
      <c r="D1360" t="s">
        <v>108</v>
      </c>
      <c r="F1360" t="s">
        <v>7273</v>
      </c>
      <c r="G1360" t="s">
        <v>247</v>
      </c>
      <c r="I1360" t="s">
        <v>7274</v>
      </c>
      <c r="J1360" t="s">
        <v>7222</v>
      </c>
      <c r="K1360" t="s">
        <v>161</v>
      </c>
      <c r="L1360" t="s">
        <v>7275</v>
      </c>
      <c r="M1360" t="s">
        <v>1189</v>
      </c>
      <c r="N1360">
        <v>1</v>
      </c>
      <c r="O1360" t="s">
        <v>7223</v>
      </c>
      <c r="P1360">
        <v>45964</v>
      </c>
      <c r="Q1360" t="s">
        <v>140</v>
      </c>
      <c r="R1360">
        <v>45966</v>
      </c>
      <c r="S1360" t="s">
        <v>141</v>
      </c>
      <c r="T1360" t="s">
        <v>2809</v>
      </c>
      <c r="U1360" t="s">
        <v>112</v>
      </c>
      <c r="V1360" t="s">
        <v>21</v>
      </c>
      <c r="W1360" t="s">
        <v>144</v>
      </c>
      <c r="X1360" t="s">
        <v>144</v>
      </c>
      <c r="Y1360" t="s">
        <v>144</v>
      </c>
      <c r="AB1360" t="s">
        <v>180</v>
      </c>
      <c r="AC1360" t="s">
        <v>146</v>
      </c>
      <c r="AD1360" t="s">
        <v>147</v>
      </c>
      <c r="AE1360">
        <v>45973</v>
      </c>
      <c r="AF1360">
        <v>45973</v>
      </c>
      <c r="AG1360">
        <v>45973</v>
      </c>
      <c r="AH1360">
        <v>45980</v>
      </c>
      <c r="AI1360">
        <v>45980</v>
      </c>
      <c r="AJ1360">
        <v>45980</v>
      </c>
      <c r="AK1360">
        <v>45989</v>
      </c>
      <c r="AL1360">
        <v>45989</v>
      </c>
      <c r="AM1360">
        <v>45989</v>
      </c>
      <c r="AN1360">
        <v>45996</v>
      </c>
      <c r="AO1360">
        <v>45996</v>
      </c>
      <c r="AP1360">
        <v>45996</v>
      </c>
      <c r="AQ1360" t="s">
        <v>148</v>
      </c>
      <c r="AT1360">
        <v>46005</v>
      </c>
      <c r="AU1360">
        <v>46005</v>
      </c>
      <c r="AV1360">
        <v>46005</v>
      </c>
      <c r="AW1360">
        <v>46005</v>
      </c>
      <c r="AX1360">
        <v>46005</v>
      </c>
      <c r="AY1360">
        <v>46005</v>
      </c>
      <c r="AZ1360">
        <v>46018</v>
      </c>
      <c r="BA1360">
        <v>46018</v>
      </c>
      <c r="BB1360">
        <v>46018</v>
      </c>
      <c r="BC1360">
        <v>46006</v>
      </c>
      <c r="BD1360">
        <v>46006</v>
      </c>
      <c r="BE1360">
        <v>46006</v>
      </c>
      <c r="BG1360">
        <v>46020</v>
      </c>
      <c r="BH1360">
        <v>46020</v>
      </c>
      <c r="BI1360">
        <v>46020</v>
      </c>
      <c r="BJ1360" t="s">
        <v>3719</v>
      </c>
      <c r="BK1360">
        <v>60</v>
      </c>
      <c r="BL1360">
        <v>46028</v>
      </c>
      <c r="BM1360">
        <v>46028</v>
      </c>
      <c r="BN1360">
        <v>46028</v>
      </c>
      <c r="BO1360">
        <v>46035</v>
      </c>
      <c r="BP1360">
        <v>46035</v>
      </c>
      <c r="BQ1360">
        <v>46035</v>
      </c>
      <c r="BR1360">
        <v>46037</v>
      </c>
      <c r="BS1360">
        <v>46037</v>
      </c>
      <c r="BT1360">
        <v>46037</v>
      </c>
      <c r="BU1360">
        <v>46037</v>
      </c>
      <c r="BV1360">
        <v>46037</v>
      </c>
      <c r="BW1360">
        <v>46037</v>
      </c>
      <c r="BX1360" t="s">
        <v>2389</v>
      </c>
      <c r="CI1360">
        <v>46037</v>
      </c>
      <c r="CJ1360">
        <v>46037</v>
      </c>
      <c r="CN1360" t="s">
        <v>113</v>
      </c>
      <c r="CO1360" t="s">
        <v>113</v>
      </c>
      <c r="CP1360" t="s">
        <v>113</v>
      </c>
      <c r="CQ1360" t="s">
        <v>113</v>
      </c>
      <c r="CR1360" t="s">
        <v>119</v>
      </c>
      <c r="CS1360">
        <v>45964</v>
      </c>
      <c r="CT1360" t="s">
        <v>151</v>
      </c>
      <c r="CU1360" t="s">
        <v>113</v>
      </c>
      <c r="CV1360" t="s">
        <v>113</v>
      </c>
      <c r="CW1360" t="s">
        <v>113</v>
      </c>
      <c r="CX1360" t="s">
        <v>113</v>
      </c>
      <c r="CY1360" t="s">
        <v>288</v>
      </c>
      <c r="CZ1360" t="s">
        <v>289</v>
      </c>
    </row>
    <row r="1361" spans="1:104" x14ac:dyDescent="0.3">
      <c r="A1361" t="s">
        <v>7276</v>
      </c>
      <c r="B1361" t="s">
        <v>7277</v>
      </c>
      <c r="C1361" t="s">
        <v>124</v>
      </c>
      <c r="D1361" t="s">
        <v>108</v>
      </c>
      <c r="F1361" t="s">
        <v>7278</v>
      </c>
      <c r="G1361" t="s">
        <v>247</v>
      </c>
      <c r="J1361" t="s">
        <v>1187</v>
      </c>
      <c r="K1361" t="s">
        <v>161</v>
      </c>
      <c r="L1361" t="s">
        <v>7279</v>
      </c>
      <c r="M1361" t="s">
        <v>1189</v>
      </c>
      <c r="N1361">
        <v>1</v>
      </c>
      <c r="P1361">
        <v>46107</v>
      </c>
      <c r="Q1361" t="s">
        <v>140</v>
      </c>
      <c r="R1361">
        <v>46107</v>
      </c>
      <c r="S1361" t="s">
        <v>141</v>
      </c>
      <c r="T1361" t="s">
        <v>1422</v>
      </c>
      <c r="U1361" t="s">
        <v>112</v>
      </c>
      <c r="V1361" t="s">
        <v>143</v>
      </c>
      <c r="W1361" t="s">
        <v>144</v>
      </c>
      <c r="X1361" t="s">
        <v>144</v>
      </c>
      <c r="Y1361" t="s">
        <v>144</v>
      </c>
      <c r="Z1361" t="s">
        <v>148</v>
      </c>
      <c r="AA1361" t="s">
        <v>144</v>
      </c>
      <c r="AB1361" t="s">
        <v>180</v>
      </c>
      <c r="AC1361" t="s">
        <v>146</v>
      </c>
      <c r="AD1361" t="s">
        <v>181</v>
      </c>
      <c r="AE1361">
        <v>46115</v>
      </c>
      <c r="AF1361">
        <v>46115</v>
      </c>
      <c r="AG1361">
        <v>46115</v>
      </c>
      <c r="AH1361">
        <v>46123</v>
      </c>
      <c r="AI1361">
        <v>46123</v>
      </c>
      <c r="AJ1361">
        <v>46123</v>
      </c>
      <c r="AK1361">
        <v>46123</v>
      </c>
      <c r="AL1361">
        <v>46123</v>
      </c>
      <c r="AM1361">
        <v>46123</v>
      </c>
      <c r="AN1361">
        <v>46129</v>
      </c>
      <c r="AO1361">
        <v>46129</v>
      </c>
      <c r="AP1361">
        <v>46129</v>
      </c>
      <c r="AQ1361" t="s">
        <v>286</v>
      </c>
      <c r="AT1361">
        <v>46125</v>
      </c>
      <c r="AU1361">
        <v>46125</v>
      </c>
      <c r="AV1361">
        <v>46125</v>
      </c>
      <c r="AW1361">
        <v>46125</v>
      </c>
      <c r="AX1361">
        <v>46125</v>
      </c>
      <c r="AY1361">
        <v>46125</v>
      </c>
      <c r="AZ1361">
        <v>46128</v>
      </c>
      <c r="BA1361">
        <v>46135</v>
      </c>
      <c r="BB1361">
        <v>46135</v>
      </c>
      <c r="BC1361">
        <v>46127</v>
      </c>
      <c r="BD1361">
        <v>46127</v>
      </c>
      <c r="BE1361">
        <v>46127</v>
      </c>
      <c r="BF1361" t="s">
        <v>149</v>
      </c>
      <c r="BG1361">
        <v>46137</v>
      </c>
      <c r="BH1361">
        <v>46137</v>
      </c>
      <c r="BI1361">
        <v>46137</v>
      </c>
      <c r="BJ1361" t="s">
        <v>180</v>
      </c>
      <c r="BK1361">
        <v>60</v>
      </c>
      <c r="BL1361">
        <v>46151</v>
      </c>
      <c r="BM1361">
        <v>46148</v>
      </c>
      <c r="BN1361">
        <v>46148</v>
      </c>
      <c r="BO1361">
        <v>46153</v>
      </c>
      <c r="BP1361">
        <v>46150</v>
      </c>
      <c r="BQ1361">
        <v>46150</v>
      </c>
      <c r="BR1361">
        <v>46155</v>
      </c>
      <c r="BS1361">
        <v>46167</v>
      </c>
      <c r="BT1361">
        <v>46167</v>
      </c>
      <c r="BU1361">
        <v>46139</v>
      </c>
      <c r="BV1361">
        <v>46166</v>
      </c>
      <c r="BW1361">
        <v>46166</v>
      </c>
      <c r="BX1361" t="s">
        <v>7280</v>
      </c>
      <c r="CA1361">
        <v>46167</v>
      </c>
      <c r="CN1361" t="s">
        <v>113</v>
      </c>
      <c r="CO1361" t="s">
        <v>113</v>
      </c>
      <c r="CP1361" t="s">
        <v>113</v>
      </c>
      <c r="CQ1361" t="s">
        <v>113</v>
      </c>
      <c r="CR1361" t="s">
        <v>188</v>
      </c>
      <c r="CS1361">
        <v>46107</v>
      </c>
      <c r="CT1361" t="s">
        <v>189</v>
      </c>
      <c r="CU1361" t="s">
        <v>113</v>
      </c>
      <c r="CV1361" t="s">
        <v>113</v>
      </c>
      <c r="CW1361" t="s">
        <v>113</v>
      </c>
      <c r="CX1361" t="s">
        <v>113</v>
      </c>
      <c r="CY1361" t="s">
        <v>288</v>
      </c>
      <c r="CZ1361" t="s">
        <v>289</v>
      </c>
    </row>
    <row r="1362" spans="1:104" x14ac:dyDescent="0.3">
      <c r="A1362" t="s">
        <v>7281</v>
      </c>
      <c r="B1362" t="s">
        <v>7282</v>
      </c>
      <c r="C1362" t="s">
        <v>124</v>
      </c>
      <c r="D1362" t="s">
        <v>108</v>
      </c>
      <c r="F1362" t="s">
        <v>7283</v>
      </c>
      <c r="G1362" t="s">
        <v>247</v>
      </c>
      <c r="J1362" t="s">
        <v>1187</v>
      </c>
      <c r="K1362" t="s">
        <v>161</v>
      </c>
      <c r="L1362" t="s">
        <v>7279</v>
      </c>
      <c r="M1362" t="s">
        <v>1189</v>
      </c>
      <c r="N1362">
        <v>1</v>
      </c>
      <c r="P1362">
        <v>46150</v>
      </c>
      <c r="Q1362" t="s">
        <v>140</v>
      </c>
      <c r="R1362">
        <v>46150</v>
      </c>
      <c r="S1362" t="s">
        <v>141</v>
      </c>
      <c r="T1362" t="s">
        <v>142</v>
      </c>
      <c r="U1362" t="s">
        <v>112</v>
      </c>
      <c r="V1362" t="s">
        <v>143</v>
      </c>
      <c r="W1362" t="s">
        <v>144</v>
      </c>
      <c r="X1362" t="s">
        <v>144</v>
      </c>
      <c r="Y1362" t="s">
        <v>144</v>
      </c>
      <c r="Z1362" t="s">
        <v>148</v>
      </c>
      <c r="AA1362" t="s">
        <v>144</v>
      </c>
      <c r="AB1362" t="s">
        <v>180</v>
      </c>
      <c r="AC1362" t="s">
        <v>146</v>
      </c>
      <c r="AD1362" t="s">
        <v>181</v>
      </c>
      <c r="AE1362">
        <v>46155</v>
      </c>
      <c r="AF1362">
        <v>46160</v>
      </c>
      <c r="AG1362">
        <v>46160</v>
      </c>
      <c r="AH1362">
        <v>46161</v>
      </c>
      <c r="AI1362">
        <v>46165</v>
      </c>
      <c r="AJ1362">
        <v>46165</v>
      </c>
      <c r="AK1362">
        <v>46162</v>
      </c>
      <c r="AL1362">
        <v>46162</v>
      </c>
      <c r="AM1362">
        <v>46162</v>
      </c>
      <c r="AN1362">
        <v>46168</v>
      </c>
      <c r="AO1362">
        <v>46168</v>
      </c>
      <c r="AP1362">
        <v>46168</v>
      </c>
      <c r="AQ1362" t="s">
        <v>286</v>
      </c>
      <c r="AT1362">
        <v>46157</v>
      </c>
      <c r="AU1362">
        <v>46157</v>
      </c>
      <c r="AV1362">
        <v>46157</v>
      </c>
      <c r="AW1362">
        <v>46157</v>
      </c>
      <c r="AX1362">
        <v>46157</v>
      </c>
      <c r="AY1362">
        <v>46157</v>
      </c>
      <c r="AZ1362">
        <v>46174</v>
      </c>
      <c r="BA1362">
        <v>46174</v>
      </c>
      <c r="BB1362">
        <v>46174</v>
      </c>
      <c r="BC1362">
        <v>46159</v>
      </c>
      <c r="BD1362">
        <v>46159</v>
      </c>
      <c r="BE1362">
        <v>46159</v>
      </c>
      <c r="BF1362" t="s">
        <v>149</v>
      </c>
      <c r="BG1362">
        <v>46163</v>
      </c>
      <c r="BH1362">
        <v>46168</v>
      </c>
      <c r="BI1362">
        <v>46168</v>
      </c>
      <c r="BJ1362" t="s">
        <v>180</v>
      </c>
      <c r="BK1362">
        <v>60</v>
      </c>
      <c r="BL1362">
        <v>46170</v>
      </c>
      <c r="BM1362">
        <v>46178</v>
      </c>
      <c r="BN1362">
        <v>46178</v>
      </c>
      <c r="BO1362">
        <v>46172</v>
      </c>
      <c r="BP1362">
        <v>46180</v>
      </c>
      <c r="BQ1362">
        <v>46180</v>
      </c>
      <c r="BR1362">
        <v>46183</v>
      </c>
      <c r="BS1362">
        <v>46183</v>
      </c>
      <c r="BT1362">
        <v>46183</v>
      </c>
      <c r="BU1362">
        <v>46181</v>
      </c>
      <c r="BV1362">
        <v>46182</v>
      </c>
      <c r="BW1362">
        <v>46182</v>
      </c>
      <c r="BX1362" t="s">
        <v>7260</v>
      </c>
      <c r="CA1362">
        <v>46182</v>
      </c>
      <c r="CN1362" t="s">
        <v>113</v>
      </c>
      <c r="CO1362" t="s">
        <v>113</v>
      </c>
      <c r="CP1362" t="s">
        <v>113</v>
      </c>
      <c r="CQ1362" t="s">
        <v>113</v>
      </c>
      <c r="CR1362">
        <v>46160</v>
      </c>
      <c r="CS1362">
        <v>46150</v>
      </c>
      <c r="CT1362" t="s">
        <v>151</v>
      </c>
      <c r="CU1362" t="s">
        <v>113</v>
      </c>
      <c r="CV1362" t="s">
        <v>113</v>
      </c>
      <c r="CW1362" t="s">
        <v>113</v>
      </c>
      <c r="CX1362" t="s">
        <v>113</v>
      </c>
      <c r="CY1362" t="s">
        <v>288</v>
      </c>
      <c r="CZ1362" t="s">
        <v>289</v>
      </c>
    </row>
    <row r="1363" spans="1:104" x14ac:dyDescent="0.3">
      <c r="A1363" t="s">
        <v>7284</v>
      </c>
      <c r="B1363" t="s">
        <v>7285</v>
      </c>
      <c r="C1363" t="s">
        <v>124</v>
      </c>
      <c r="D1363" t="s">
        <v>108</v>
      </c>
      <c r="F1363" t="s">
        <v>7286</v>
      </c>
      <c r="G1363" t="s">
        <v>247</v>
      </c>
      <c r="J1363" t="s">
        <v>1187</v>
      </c>
      <c r="K1363" t="s">
        <v>161</v>
      </c>
      <c r="L1363" t="s">
        <v>7279</v>
      </c>
      <c r="M1363" t="s">
        <v>1189</v>
      </c>
      <c r="N1363">
        <v>1</v>
      </c>
      <c r="O1363" t="s">
        <v>7188</v>
      </c>
      <c r="P1363">
        <v>46107</v>
      </c>
      <c r="Q1363" t="s">
        <v>140</v>
      </c>
      <c r="R1363">
        <v>46107</v>
      </c>
      <c r="S1363" t="s">
        <v>141</v>
      </c>
      <c r="T1363" t="s">
        <v>1422</v>
      </c>
      <c r="U1363" t="s">
        <v>112</v>
      </c>
      <c r="V1363" t="s">
        <v>143</v>
      </c>
      <c r="W1363" t="s">
        <v>144</v>
      </c>
      <c r="X1363" t="s">
        <v>144</v>
      </c>
      <c r="Y1363" t="s">
        <v>144</v>
      </c>
      <c r="Z1363" t="s">
        <v>148</v>
      </c>
      <c r="AA1363" t="s">
        <v>144</v>
      </c>
      <c r="AB1363" t="s">
        <v>180</v>
      </c>
      <c r="AC1363" t="s">
        <v>146</v>
      </c>
      <c r="AD1363" t="s">
        <v>181</v>
      </c>
      <c r="AE1363">
        <v>46115</v>
      </c>
      <c r="AF1363">
        <v>46115</v>
      </c>
      <c r="AG1363">
        <v>46115</v>
      </c>
      <c r="AH1363">
        <v>46123</v>
      </c>
      <c r="AI1363">
        <v>46123</v>
      </c>
      <c r="AJ1363">
        <v>46123</v>
      </c>
      <c r="AK1363">
        <v>46123</v>
      </c>
      <c r="AL1363">
        <v>46123</v>
      </c>
      <c r="AM1363">
        <v>46123</v>
      </c>
      <c r="AN1363">
        <v>46129</v>
      </c>
      <c r="AO1363">
        <v>46129</v>
      </c>
      <c r="AP1363">
        <v>46129</v>
      </c>
      <c r="AQ1363" t="s">
        <v>286</v>
      </c>
      <c r="AT1363">
        <v>46125</v>
      </c>
      <c r="AU1363">
        <v>46125</v>
      </c>
      <c r="AV1363">
        <v>46125</v>
      </c>
      <c r="AW1363">
        <v>46125</v>
      </c>
      <c r="AX1363">
        <v>46125</v>
      </c>
      <c r="AY1363">
        <v>46125</v>
      </c>
      <c r="AZ1363">
        <v>46128</v>
      </c>
      <c r="BA1363">
        <v>46135</v>
      </c>
      <c r="BB1363">
        <v>46135</v>
      </c>
      <c r="BC1363">
        <v>46128</v>
      </c>
      <c r="BD1363">
        <v>46128</v>
      </c>
      <c r="BE1363">
        <v>46128</v>
      </c>
      <c r="BF1363" t="s">
        <v>149</v>
      </c>
      <c r="BG1363">
        <v>46139</v>
      </c>
      <c r="BH1363">
        <v>46139</v>
      </c>
      <c r="BI1363">
        <v>46139</v>
      </c>
      <c r="BJ1363" t="s">
        <v>180</v>
      </c>
      <c r="BK1363">
        <v>60</v>
      </c>
      <c r="BL1363">
        <v>46149</v>
      </c>
      <c r="BM1363">
        <v>46149</v>
      </c>
      <c r="BN1363">
        <v>46149</v>
      </c>
      <c r="BO1363">
        <v>46151</v>
      </c>
      <c r="BP1363">
        <v>46151</v>
      </c>
      <c r="BQ1363">
        <v>46151</v>
      </c>
      <c r="BR1363">
        <v>46156</v>
      </c>
      <c r="BS1363">
        <v>46172</v>
      </c>
      <c r="BT1363">
        <v>46172</v>
      </c>
      <c r="BU1363">
        <v>46139</v>
      </c>
      <c r="BV1363">
        <v>46155</v>
      </c>
      <c r="BW1363">
        <v>46155</v>
      </c>
      <c r="BX1363" t="s">
        <v>7287</v>
      </c>
      <c r="CN1363" t="s">
        <v>113</v>
      </c>
      <c r="CO1363" t="s">
        <v>113</v>
      </c>
      <c r="CP1363" t="s">
        <v>113</v>
      </c>
      <c r="CQ1363" t="s">
        <v>113</v>
      </c>
      <c r="CR1363" t="s">
        <v>119</v>
      </c>
      <c r="CS1363">
        <v>46107</v>
      </c>
      <c r="CT1363" t="s">
        <v>151</v>
      </c>
      <c r="CU1363" t="s">
        <v>113</v>
      </c>
      <c r="CV1363" t="s">
        <v>113</v>
      </c>
      <c r="CW1363" t="s">
        <v>113</v>
      </c>
      <c r="CX1363" t="s">
        <v>113</v>
      </c>
      <c r="CY1363" t="s">
        <v>288</v>
      </c>
      <c r="CZ1363" t="s">
        <v>289</v>
      </c>
    </row>
    <row r="1364" spans="1:104" x14ac:dyDescent="0.3">
      <c r="A1364" t="s">
        <v>7288</v>
      </c>
      <c r="B1364" t="s">
        <v>7289</v>
      </c>
      <c r="C1364" t="s">
        <v>124</v>
      </c>
      <c r="D1364" t="s">
        <v>108</v>
      </c>
      <c r="F1364" t="s">
        <v>7290</v>
      </c>
      <c r="G1364" t="s">
        <v>247</v>
      </c>
      <c r="I1364" t="s">
        <v>7291</v>
      </c>
      <c r="J1364" t="s">
        <v>1187</v>
      </c>
      <c r="K1364" t="s">
        <v>161</v>
      </c>
      <c r="L1364" t="s">
        <v>1517</v>
      </c>
      <c r="M1364" t="s">
        <v>1189</v>
      </c>
      <c r="N1364">
        <v>1</v>
      </c>
      <c r="O1364" t="s">
        <v>6630</v>
      </c>
      <c r="P1364">
        <v>46169</v>
      </c>
      <c r="Q1364" t="s">
        <v>140</v>
      </c>
      <c r="R1364">
        <v>46169</v>
      </c>
      <c r="S1364" t="s">
        <v>141</v>
      </c>
      <c r="T1364" t="s">
        <v>1408</v>
      </c>
      <c r="U1364" t="s">
        <v>112</v>
      </c>
      <c r="V1364" t="s">
        <v>1366</v>
      </c>
      <c r="W1364" t="s">
        <v>144</v>
      </c>
      <c r="X1364" t="s">
        <v>144</v>
      </c>
      <c r="Y1364" t="s">
        <v>312</v>
      </c>
      <c r="Z1364" t="s">
        <v>144</v>
      </c>
      <c r="AA1364" t="s">
        <v>144</v>
      </c>
      <c r="AB1364" t="s">
        <v>1322</v>
      </c>
      <c r="AC1364" t="s">
        <v>146</v>
      </c>
      <c r="AD1364" t="s">
        <v>376</v>
      </c>
      <c r="AE1364">
        <v>46171</v>
      </c>
      <c r="AF1364">
        <v>46171</v>
      </c>
      <c r="AG1364">
        <v>46171</v>
      </c>
      <c r="AH1364">
        <v>46178</v>
      </c>
      <c r="AI1364">
        <v>46176</v>
      </c>
      <c r="AJ1364">
        <v>46176</v>
      </c>
      <c r="AK1364">
        <v>46181</v>
      </c>
      <c r="AL1364">
        <v>46181</v>
      </c>
      <c r="AM1364">
        <v>46181</v>
      </c>
      <c r="AN1364">
        <v>46188</v>
      </c>
      <c r="AO1364">
        <v>46193</v>
      </c>
      <c r="AP1364">
        <v>46193</v>
      </c>
      <c r="AQ1364" t="s">
        <v>286</v>
      </c>
      <c r="AR1364" t="s">
        <v>113</v>
      </c>
      <c r="AS1364" t="s">
        <v>113</v>
      </c>
      <c r="AT1364">
        <v>46186</v>
      </c>
      <c r="AU1364">
        <v>46186</v>
      </c>
      <c r="AV1364">
        <v>46186</v>
      </c>
      <c r="AW1364">
        <v>46186</v>
      </c>
      <c r="AX1364">
        <v>46186</v>
      </c>
      <c r="AY1364">
        <v>46186</v>
      </c>
      <c r="AZ1364">
        <v>46190</v>
      </c>
      <c r="BA1364">
        <v>46197</v>
      </c>
      <c r="BB1364">
        <v>46197</v>
      </c>
      <c r="BC1364">
        <v>46189</v>
      </c>
      <c r="BD1364">
        <v>46185</v>
      </c>
      <c r="BE1364">
        <v>46185</v>
      </c>
      <c r="BF1364" t="s">
        <v>149</v>
      </c>
      <c r="BG1364">
        <v>46196</v>
      </c>
      <c r="BH1364">
        <v>46192</v>
      </c>
      <c r="BI1364">
        <v>46192</v>
      </c>
      <c r="BJ1364" t="s">
        <v>180</v>
      </c>
      <c r="BK1364" t="s">
        <v>1518</v>
      </c>
      <c r="BL1364">
        <v>46199</v>
      </c>
      <c r="BM1364">
        <v>46201</v>
      </c>
      <c r="BN1364">
        <v>46201</v>
      </c>
      <c r="BO1364">
        <v>46203</v>
      </c>
      <c r="BP1364">
        <v>46203</v>
      </c>
      <c r="BQ1364">
        <v>46203</v>
      </c>
      <c r="BR1364">
        <v>46203</v>
      </c>
      <c r="BS1364">
        <v>46218</v>
      </c>
      <c r="BT1364">
        <v>46218</v>
      </c>
      <c r="BU1364">
        <v>46203</v>
      </c>
      <c r="BV1364">
        <v>46216</v>
      </c>
      <c r="BW1364">
        <v>46216</v>
      </c>
      <c r="BX1364" t="s">
        <v>1511</v>
      </c>
      <c r="BY1364">
        <v>46032</v>
      </c>
      <c r="BZ1364">
        <v>46032</v>
      </c>
      <c r="CN1364" t="s">
        <v>113</v>
      </c>
      <c r="CO1364" t="s">
        <v>113</v>
      </c>
      <c r="CP1364" t="s">
        <v>113</v>
      </c>
      <c r="CQ1364" t="s">
        <v>113</v>
      </c>
      <c r="CR1364">
        <v>46188</v>
      </c>
      <c r="CS1364">
        <v>46167</v>
      </c>
      <c r="CT1364" t="s">
        <v>151</v>
      </c>
      <c r="CU1364" t="s">
        <v>113</v>
      </c>
      <c r="CV1364" t="s">
        <v>113</v>
      </c>
      <c r="CW1364" t="s">
        <v>113</v>
      </c>
      <c r="CX1364" t="s">
        <v>113</v>
      </c>
      <c r="CY1364" t="s">
        <v>1512</v>
      </c>
      <c r="CZ1364" t="s">
        <v>289</v>
      </c>
    </row>
    <row r="1365" spans="1:104" x14ac:dyDescent="0.3">
      <c r="A1365" t="s">
        <v>7292</v>
      </c>
      <c r="B1365" t="s">
        <v>7293</v>
      </c>
      <c r="C1365" t="s">
        <v>107</v>
      </c>
      <c r="D1365" t="s">
        <v>108</v>
      </c>
      <c r="F1365" t="s">
        <v>7294</v>
      </c>
      <c r="G1365" t="s">
        <v>247</v>
      </c>
      <c r="J1365" t="s">
        <v>1187</v>
      </c>
      <c r="K1365" t="s">
        <v>161</v>
      </c>
      <c r="L1365" t="s">
        <v>1196</v>
      </c>
      <c r="M1365" t="s">
        <v>1189</v>
      </c>
      <c r="N1365">
        <v>1</v>
      </c>
      <c r="P1365">
        <v>46107</v>
      </c>
      <c r="Q1365" t="s">
        <v>140</v>
      </c>
      <c r="R1365">
        <v>46107</v>
      </c>
      <c r="S1365" t="s">
        <v>141</v>
      </c>
      <c r="T1365" t="s">
        <v>1422</v>
      </c>
      <c r="U1365" t="s">
        <v>112</v>
      </c>
      <c r="V1365" t="s">
        <v>143</v>
      </c>
      <c r="W1365" t="s">
        <v>144</v>
      </c>
      <c r="X1365" t="s">
        <v>144</v>
      </c>
      <c r="Y1365" t="s">
        <v>144</v>
      </c>
      <c r="Z1365" t="s">
        <v>148</v>
      </c>
      <c r="AA1365" t="s">
        <v>144</v>
      </c>
      <c r="AB1365" t="s">
        <v>180</v>
      </c>
      <c r="AC1365" t="s">
        <v>146</v>
      </c>
      <c r="AD1365" t="s">
        <v>181</v>
      </c>
      <c r="AE1365">
        <v>46115</v>
      </c>
      <c r="AF1365">
        <v>46115</v>
      </c>
      <c r="AG1365">
        <v>46115</v>
      </c>
      <c r="AH1365">
        <v>46123</v>
      </c>
      <c r="AI1365">
        <v>46123</v>
      </c>
      <c r="AJ1365">
        <v>46123</v>
      </c>
      <c r="AK1365">
        <v>46120</v>
      </c>
      <c r="AL1365">
        <v>46120</v>
      </c>
      <c r="AM1365">
        <v>46120</v>
      </c>
      <c r="AN1365">
        <v>46127</v>
      </c>
      <c r="AO1365">
        <v>46127</v>
      </c>
      <c r="AP1365">
        <v>46127</v>
      </c>
      <c r="AQ1365" t="s">
        <v>286</v>
      </c>
      <c r="AT1365">
        <v>46124</v>
      </c>
      <c r="AU1365">
        <v>46124</v>
      </c>
      <c r="AV1365">
        <v>46124</v>
      </c>
      <c r="AW1365">
        <v>46124</v>
      </c>
      <c r="AX1365">
        <v>46124</v>
      </c>
      <c r="AY1365">
        <v>46124</v>
      </c>
      <c r="AZ1365">
        <v>46128</v>
      </c>
      <c r="BA1365">
        <v>46135</v>
      </c>
      <c r="BB1365">
        <v>46135</v>
      </c>
      <c r="BC1365">
        <v>46130</v>
      </c>
      <c r="BD1365">
        <v>46130</v>
      </c>
      <c r="BE1365">
        <v>46130</v>
      </c>
      <c r="BF1365" t="s">
        <v>149</v>
      </c>
      <c r="BG1365">
        <v>46141</v>
      </c>
      <c r="BH1365">
        <v>46141</v>
      </c>
      <c r="BI1365">
        <v>46141</v>
      </c>
      <c r="BJ1365" t="s">
        <v>180</v>
      </c>
      <c r="BK1365">
        <v>60</v>
      </c>
      <c r="BL1365">
        <v>46147</v>
      </c>
      <c r="BM1365">
        <v>46147</v>
      </c>
      <c r="BN1365">
        <v>46147</v>
      </c>
      <c r="BO1365">
        <v>46150</v>
      </c>
      <c r="BP1365">
        <v>46150</v>
      </c>
      <c r="BQ1365">
        <v>46150</v>
      </c>
      <c r="BR1365">
        <v>46154</v>
      </c>
      <c r="BS1365">
        <v>46203</v>
      </c>
      <c r="BT1365">
        <v>46203</v>
      </c>
      <c r="BU1365">
        <v>46138</v>
      </c>
      <c r="BV1365">
        <v>46161</v>
      </c>
      <c r="BW1365">
        <v>46161</v>
      </c>
      <c r="BX1365" t="s">
        <v>7280</v>
      </c>
      <c r="CA1365">
        <v>46154</v>
      </c>
      <c r="CN1365" t="s">
        <v>113</v>
      </c>
      <c r="CO1365" t="s">
        <v>113</v>
      </c>
      <c r="CP1365" t="s">
        <v>113</v>
      </c>
      <c r="CQ1365" t="s">
        <v>113</v>
      </c>
      <c r="CR1365" t="s">
        <v>119</v>
      </c>
      <c r="CS1365">
        <v>46107</v>
      </c>
      <c r="CT1365" t="s">
        <v>151</v>
      </c>
      <c r="CU1365" t="s">
        <v>113</v>
      </c>
      <c r="CV1365" t="s">
        <v>113</v>
      </c>
      <c r="CW1365" t="s">
        <v>113</v>
      </c>
      <c r="CX1365" t="s">
        <v>113</v>
      </c>
      <c r="CY1365" t="s">
        <v>288</v>
      </c>
      <c r="CZ1365" t="s">
        <v>289</v>
      </c>
    </row>
    <row r="1366" spans="1:104" x14ac:dyDescent="0.3">
      <c r="A1366" t="s">
        <v>7295</v>
      </c>
      <c r="B1366" t="s">
        <v>7296</v>
      </c>
      <c r="C1366" t="s">
        <v>124</v>
      </c>
      <c r="D1366" t="s">
        <v>108</v>
      </c>
      <c r="F1366" t="s">
        <v>7297</v>
      </c>
      <c r="G1366" t="s">
        <v>247</v>
      </c>
      <c r="I1366" t="s">
        <v>7298</v>
      </c>
      <c r="J1366" t="s">
        <v>1187</v>
      </c>
      <c r="K1366" t="s">
        <v>161</v>
      </c>
      <c r="L1366" t="s">
        <v>1196</v>
      </c>
      <c r="M1366" t="s">
        <v>1189</v>
      </c>
      <c r="N1366">
        <v>1</v>
      </c>
      <c r="P1366">
        <v>46107</v>
      </c>
      <c r="Q1366" t="s">
        <v>140</v>
      </c>
      <c r="R1366">
        <v>46107</v>
      </c>
      <c r="S1366" t="s">
        <v>252</v>
      </c>
      <c r="T1366" t="s">
        <v>1422</v>
      </c>
      <c r="U1366" t="s">
        <v>112</v>
      </c>
      <c r="V1366" t="s">
        <v>143</v>
      </c>
      <c r="W1366" t="s">
        <v>144</v>
      </c>
      <c r="X1366" t="s">
        <v>144</v>
      </c>
      <c r="Y1366" t="s">
        <v>144</v>
      </c>
      <c r="Z1366" t="s">
        <v>148</v>
      </c>
      <c r="AA1366" t="s">
        <v>144</v>
      </c>
      <c r="AB1366" t="s">
        <v>180</v>
      </c>
      <c r="AC1366" t="s">
        <v>146</v>
      </c>
      <c r="AD1366" t="s">
        <v>181</v>
      </c>
      <c r="AE1366">
        <v>46115</v>
      </c>
      <c r="AF1366">
        <v>46115</v>
      </c>
      <c r="AG1366">
        <v>46115</v>
      </c>
      <c r="AH1366">
        <v>46123</v>
      </c>
      <c r="AI1366">
        <v>46123</v>
      </c>
      <c r="AJ1366">
        <v>46123</v>
      </c>
      <c r="AK1366">
        <v>46120</v>
      </c>
      <c r="AL1366">
        <v>46120</v>
      </c>
      <c r="AM1366">
        <v>46120</v>
      </c>
      <c r="AN1366">
        <v>46127</v>
      </c>
      <c r="AO1366">
        <v>46127</v>
      </c>
      <c r="AP1366">
        <v>46127</v>
      </c>
      <c r="AQ1366" t="s">
        <v>286</v>
      </c>
      <c r="AT1366">
        <v>46124</v>
      </c>
      <c r="AU1366">
        <v>46124</v>
      </c>
      <c r="AV1366">
        <v>46124</v>
      </c>
      <c r="AW1366">
        <v>46124</v>
      </c>
      <c r="AX1366">
        <v>46124</v>
      </c>
      <c r="AY1366">
        <v>46124</v>
      </c>
      <c r="AZ1366">
        <v>46128</v>
      </c>
      <c r="BA1366">
        <v>46135</v>
      </c>
      <c r="BB1366">
        <v>46135</v>
      </c>
      <c r="BC1366">
        <v>46130</v>
      </c>
      <c r="BD1366">
        <v>46130</v>
      </c>
      <c r="BE1366">
        <v>46130</v>
      </c>
      <c r="BF1366" t="s">
        <v>149</v>
      </c>
      <c r="BG1366">
        <v>46140</v>
      </c>
      <c r="BH1366">
        <v>46140</v>
      </c>
      <c r="BI1366">
        <v>46140</v>
      </c>
      <c r="BJ1366" t="s">
        <v>180</v>
      </c>
      <c r="BK1366">
        <v>60</v>
      </c>
      <c r="BL1366">
        <v>46143</v>
      </c>
      <c r="BM1366">
        <v>46152</v>
      </c>
      <c r="BN1366">
        <v>46143</v>
      </c>
      <c r="BO1366">
        <v>46146</v>
      </c>
      <c r="BP1366">
        <v>46146</v>
      </c>
      <c r="BQ1366">
        <v>46146</v>
      </c>
      <c r="BR1366">
        <v>46153</v>
      </c>
      <c r="BS1366">
        <v>46172</v>
      </c>
      <c r="BT1366">
        <v>46172</v>
      </c>
      <c r="BU1366">
        <v>46138</v>
      </c>
      <c r="BV1366">
        <v>46163</v>
      </c>
      <c r="BW1366">
        <v>46163</v>
      </c>
      <c r="BX1366" t="s">
        <v>7299</v>
      </c>
      <c r="CA1366">
        <v>46174</v>
      </c>
      <c r="CK1366">
        <v>46174</v>
      </c>
      <c r="CN1366" t="s">
        <v>113</v>
      </c>
      <c r="CO1366" t="s">
        <v>113</v>
      </c>
      <c r="CP1366" t="s">
        <v>113</v>
      </c>
      <c r="CQ1366" t="s">
        <v>113</v>
      </c>
      <c r="CR1366" t="s">
        <v>188</v>
      </c>
      <c r="CS1366">
        <v>46107</v>
      </c>
      <c r="CT1366" t="s">
        <v>189</v>
      </c>
      <c r="CU1366" t="s">
        <v>113</v>
      </c>
      <c r="CV1366" t="s">
        <v>113</v>
      </c>
      <c r="CW1366" t="s">
        <v>113</v>
      </c>
      <c r="CX1366" t="s">
        <v>113</v>
      </c>
      <c r="CY1366" t="s">
        <v>288</v>
      </c>
      <c r="CZ1366" t="s">
        <v>289</v>
      </c>
    </row>
    <row r="1367" spans="1:104" x14ac:dyDescent="0.3">
      <c r="A1367" t="s">
        <v>7300</v>
      </c>
      <c r="B1367" t="s">
        <v>7301</v>
      </c>
      <c r="C1367" t="s">
        <v>107</v>
      </c>
      <c r="D1367" t="s">
        <v>108</v>
      </c>
      <c r="F1367" t="s">
        <v>7302</v>
      </c>
      <c r="G1367" t="s">
        <v>247</v>
      </c>
      <c r="I1367" t="s">
        <v>7298</v>
      </c>
      <c r="J1367" t="s">
        <v>1187</v>
      </c>
      <c r="K1367" t="s">
        <v>161</v>
      </c>
      <c r="L1367" t="s">
        <v>1196</v>
      </c>
      <c r="M1367" t="s">
        <v>1189</v>
      </c>
      <c r="N1367">
        <v>1</v>
      </c>
      <c r="P1367">
        <v>46132</v>
      </c>
      <c r="Q1367" t="s">
        <v>140</v>
      </c>
      <c r="R1367">
        <v>46134</v>
      </c>
      <c r="S1367" t="s">
        <v>252</v>
      </c>
      <c r="T1367" t="s">
        <v>1422</v>
      </c>
      <c r="U1367" t="s">
        <v>112</v>
      </c>
      <c r="V1367" t="s">
        <v>143</v>
      </c>
      <c r="W1367" t="s">
        <v>144</v>
      </c>
      <c r="X1367" t="s">
        <v>144</v>
      </c>
      <c r="Y1367" t="s">
        <v>144</v>
      </c>
      <c r="Z1367" t="s">
        <v>148</v>
      </c>
      <c r="AA1367" t="s">
        <v>144</v>
      </c>
      <c r="AB1367" t="s">
        <v>180</v>
      </c>
      <c r="AC1367" t="s">
        <v>146</v>
      </c>
      <c r="AD1367" t="s">
        <v>181</v>
      </c>
      <c r="AE1367">
        <v>46143</v>
      </c>
      <c r="AF1367">
        <v>46143</v>
      </c>
      <c r="AG1367">
        <v>46143</v>
      </c>
      <c r="AH1367">
        <v>46149</v>
      </c>
      <c r="AI1367">
        <v>46149</v>
      </c>
      <c r="AJ1367">
        <v>46149</v>
      </c>
      <c r="AK1367">
        <v>46143</v>
      </c>
      <c r="AL1367">
        <v>46143</v>
      </c>
      <c r="AM1367">
        <v>46143</v>
      </c>
      <c r="AN1367">
        <v>46149</v>
      </c>
      <c r="AO1367">
        <v>46149</v>
      </c>
      <c r="AP1367">
        <v>46149</v>
      </c>
      <c r="AQ1367" t="s">
        <v>286</v>
      </c>
      <c r="AT1367">
        <v>46147</v>
      </c>
      <c r="AU1367">
        <v>46147</v>
      </c>
      <c r="AV1367">
        <v>46147</v>
      </c>
      <c r="AW1367">
        <v>46147</v>
      </c>
      <c r="AX1367">
        <v>46147</v>
      </c>
      <c r="AY1367">
        <v>46147</v>
      </c>
      <c r="AZ1367">
        <v>46157</v>
      </c>
      <c r="BA1367">
        <v>46157</v>
      </c>
      <c r="BB1367">
        <v>46157</v>
      </c>
      <c r="BC1367">
        <v>46149</v>
      </c>
      <c r="BD1367">
        <v>46149</v>
      </c>
      <c r="BE1367">
        <v>46149</v>
      </c>
      <c r="BF1367" t="s">
        <v>149</v>
      </c>
      <c r="BG1367">
        <v>46155</v>
      </c>
      <c r="BH1367">
        <v>46156</v>
      </c>
      <c r="BI1367">
        <v>46156</v>
      </c>
      <c r="BJ1367" t="s">
        <v>180</v>
      </c>
      <c r="BK1367">
        <v>60</v>
      </c>
      <c r="BL1367">
        <v>46159</v>
      </c>
      <c r="BM1367">
        <v>46164</v>
      </c>
      <c r="BN1367">
        <v>46164</v>
      </c>
      <c r="BO1367">
        <v>46161</v>
      </c>
      <c r="BP1367">
        <v>46167</v>
      </c>
      <c r="BQ1367">
        <v>46167</v>
      </c>
      <c r="BR1367">
        <v>46170</v>
      </c>
      <c r="BS1367">
        <v>46173</v>
      </c>
      <c r="BT1367">
        <v>46173</v>
      </c>
      <c r="BU1367">
        <v>46167</v>
      </c>
      <c r="BV1367">
        <v>46171</v>
      </c>
      <c r="BW1367">
        <v>46171</v>
      </c>
      <c r="BX1367" t="s">
        <v>7303</v>
      </c>
      <c r="CA1367">
        <v>46232</v>
      </c>
      <c r="CK1367">
        <v>46232</v>
      </c>
      <c r="CN1367" t="s">
        <v>113</v>
      </c>
      <c r="CO1367" t="s">
        <v>113</v>
      </c>
      <c r="CP1367" t="s">
        <v>113</v>
      </c>
      <c r="CQ1367" t="s">
        <v>113</v>
      </c>
      <c r="CR1367" t="s">
        <v>119</v>
      </c>
      <c r="CS1367">
        <v>46129</v>
      </c>
      <c r="CT1367" t="s">
        <v>151</v>
      </c>
      <c r="CU1367" t="s">
        <v>113</v>
      </c>
      <c r="CV1367" t="s">
        <v>113</v>
      </c>
      <c r="CW1367" t="s">
        <v>113</v>
      </c>
      <c r="CX1367" t="s">
        <v>113</v>
      </c>
      <c r="CY1367" t="s">
        <v>288</v>
      </c>
      <c r="CZ1367" t="s">
        <v>289</v>
      </c>
    </row>
    <row r="1368" spans="1:104" x14ac:dyDescent="0.3">
      <c r="A1368" t="s">
        <v>7304</v>
      </c>
      <c r="B1368" t="s">
        <v>7305</v>
      </c>
      <c r="C1368" t="s">
        <v>107</v>
      </c>
      <c r="D1368" t="s">
        <v>108</v>
      </c>
      <c r="F1368" t="s">
        <v>7306</v>
      </c>
      <c r="G1368" t="s">
        <v>247</v>
      </c>
      <c r="J1368" t="s">
        <v>1187</v>
      </c>
      <c r="K1368" t="s">
        <v>161</v>
      </c>
      <c r="L1368" t="s">
        <v>7307</v>
      </c>
      <c r="M1368" t="s">
        <v>1189</v>
      </c>
      <c r="N1368">
        <v>1</v>
      </c>
      <c r="O1368" t="s">
        <v>2617</v>
      </c>
      <c r="P1368">
        <v>46107</v>
      </c>
      <c r="Q1368" t="s">
        <v>140</v>
      </c>
      <c r="R1368">
        <v>46107</v>
      </c>
      <c r="S1368" t="s">
        <v>141</v>
      </c>
      <c r="T1368" t="s">
        <v>1422</v>
      </c>
      <c r="U1368" t="s">
        <v>112</v>
      </c>
      <c r="V1368" t="s">
        <v>143</v>
      </c>
      <c r="W1368" t="s">
        <v>144</v>
      </c>
      <c r="X1368" t="s">
        <v>144</v>
      </c>
      <c r="Y1368" t="s">
        <v>144</v>
      </c>
      <c r="Z1368" t="s">
        <v>148</v>
      </c>
      <c r="AA1368" t="s">
        <v>144</v>
      </c>
      <c r="AB1368" t="s">
        <v>180</v>
      </c>
      <c r="AC1368" t="s">
        <v>146</v>
      </c>
      <c r="AD1368" t="s">
        <v>181</v>
      </c>
      <c r="AE1368">
        <v>46115</v>
      </c>
      <c r="AF1368">
        <v>46115</v>
      </c>
      <c r="AG1368">
        <v>46115</v>
      </c>
      <c r="AH1368">
        <v>46123</v>
      </c>
      <c r="AI1368">
        <v>46123</v>
      </c>
      <c r="AJ1368">
        <v>46123</v>
      </c>
      <c r="AK1368">
        <v>46125</v>
      </c>
      <c r="AL1368">
        <v>46125</v>
      </c>
      <c r="AM1368">
        <v>46125</v>
      </c>
      <c r="AN1368">
        <v>46127</v>
      </c>
      <c r="AO1368">
        <v>46127</v>
      </c>
      <c r="AP1368">
        <v>46127</v>
      </c>
      <c r="AQ1368" t="s">
        <v>286</v>
      </c>
      <c r="AT1368">
        <v>46125</v>
      </c>
      <c r="AU1368">
        <v>46125</v>
      </c>
      <c r="AV1368">
        <v>46125</v>
      </c>
      <c r="AW1368">
        <v>46125</v>
      </c>
      <c r="AX1368">
        <v>46125</v>
      </c>
      <c r="AY1368">
        <v>46125</v>
      </c>
      <c r="AZ1368">
        <v>46128</v>
      </c>
      <c r="BA1368">
        <v>46135</v>
      </c>
      <c r="BB1368">
        <v>46135</v>
      </c>
      <c r="BC1368">
        <v>46132</v>
      </c>
      <c r="BD1368">
        <v>46132</v>
      </c>
      <c r="BE1368">
        <v>46132</v>
      </c>
      <c r="BF1368" t="s">
        <v>149</v>
      </c>
      <c r="BG1368">
        <v>46137</v>
      </c>
      <c r="BH1368">
        <v>46137</v>
      </c>
      <c r="BI1368">
        <v>46137</v>
      </c>
      <c r="BJ1368" t="s">
        <v>180</v>
      </c>
      <c r="BK1368">
        <v>60</v>
      </c>
      <c r="BL1368">
        <v>46151</v>
      </c>
      <c r="BM1368">
        <v>46154</v>
      </c>
      <c r="BN1368">
        <v>46154</v>
      </c>
      <c r="BO1368">
        <v>46153</v>
      </c>
      <c r="BP1368">
        <v>46156</v>
      </c>
      <c r="BQ1368">
        <v>46156</v>
      </c>
      <c r="BR1368">
        <v>46155</v>
      </c>
      <c r="BS1368">
        <v>46172</v>
      </c>
      <c r="BT1368">
        <v>46172</v>
      </c>
      <c r="BU1368">
        <v>46140</v>
      </c>
      <c r="BV1368">
        <v>46161</v>
      </c>
      <c r="BW1368">
        <v>46161</v>
      </c>
      <c r="BX1368" t="s">
        <v>7308</v>
      </c>
      <c r="CA1368">
        <v>46154</v>
      </c>
      <c r="CN1368" t="s">
        <v>113</v>
      </c>
      <c r="CO1368" t="s">
        <v>113</v>
      </c>
      <c r="CP1368" t="s">
        <v>113</v>
      </c>
      <c r="CQ1368" t="s">
        <v>113</v>
      </c>
      <c r="CR1368" t="s">
        <v>119</v>
      </c>
      <c r="CS1368">
        <v>46107</v>
      </c>
      <c r="CT1368" t="s">
        <v>151</v>
      </c>
      <c r="CU1368" t="s">
        <v>113</v>
      </c>
      <c r="CV1368" t="s">
        <v>113</v>
      </c>
      <c r="CW1368" t="s">
        <v>113</v>
      </c>
      <c r="CX1368" t="s">
        <v>113</v>
      </c>
      <c r="CY1368" t="s">
        <v>288</v>
      </c>
      <c r="CZ1368" t="s">
        <v>289</v>
      </c>
    </row>
    <row r="1369" spans="1:104" x14ac:dyDescent="0.3">
      <c r="A1369" t="s">
        <v>7309</v>
      </c>
      <c r="B1369" t="s">
        <v>7310</v>
      </c>
      <c r="C1369" t="s">
        <v>107</v>
      </c>
      <c r="D1369" t="s">
        <v>108</v>
      </c>
      <c r="F1369" t="s">
        <v>7311</v>
      </c>
      <c r="G1369" t="s">
        <v>247</v>
      </c>
      <c r="J1369" t="s">
        <v>1187</v>
      </c>
      <c r="K1369" t="s">
        <v>161</v>
      </c>
      <c r="L1369" t="s">
        <v>7307</v>
      </c>
      <c r="M1369" t="s">
        <v>1189</v>
      </c>
      <c r="N1369">
        <v>1</v>
      </c>
      <c r="P1369">
        <v>46168</v>
      </c>
      <c r="Q1369" t="s">
        <v>140</v>
      </c>
      <c r="R1369">
        <v>46168</v>
      </c>
      <c r="S1369" t="s">
        <v>141</v>
      </c>
      <c r="T1369" t="s">
        <v>142</v>
      </c>
      <c r="U1369" t="s">
        <v>112</v>
      </c>
      <c r="V1369" t="s">
        <v>143</v>
      </c>
      <c r="W1369" t="s">
        <v>144</v>
      </c>
      <c r="X1369" t="s">
        <v>144</v>
      </c>
      <c r="Y1369" t="s">
        <v>144</v>
      </c>
      <c r="Z1369" t="s">
        <v>148</v>
      </c>
      <c r="AA1369" t="s">
        <v>144</v>
      </c>
      <c r="AB1369" t="s">
        <v>180</v>
      </c>
      <c r="AC1369" t="s">
        <v>146</v>
      </c>
      <c r="AD1369" t="s">
        <v>181</v>
      </c>
      <c r="AE1369">
        <v>46171</v>
      </c>
      <c r="AF1369">
        <v>46171</v>
      </c>
      <c r="AG1369">
        <v>46171</v>
      </c>
      <c r="AH1369">
        <v>46177</v>
      </c>
      <c r="AI1369">
        <v>46177</v>
      </c>
      <c r="AJ1369">
        <v>46177</v>
      </c>
      <c r="AK1369">
        <v>46181</v>
      </c>
      <c r="AL1369">
        <v>46181</v>
      </c>
      <c r="AM1369">
        <v>46181</v>
      </c>
      <c r="AN1369">
        <v>46188</v>
      </c>
      <c r="AO1369">
        <v>46188</v>
      </c>
      <c r="AP1369">
        <v>46188</v>
      </c>
      <c r="AQ1369" t="s">
        <v>286</v>
      </c>
      <c r="AT1369">
        <v>46176</v>
      </c>
      <c r="AU1369">
        <v>46176</v>
      </c>
      <c r="AV1369">
        <v>46176</v>
      </c>
      <c r="AW1369">
        <v>46176</v>
      </c>
      <c r="AX1369">
        <v>46176</v>
      </c>
      <c r="AY1369">
        <v>46176</v>
      </c>
      <c r="AZ1369">
        <v>46188</v>
      </c>
      <c r="BA1369">
        <v>46188</v>
      </c>
      <c r="BB1369">
        <v>46188</v>
      </c>
      <c r="BC1369">
        <v>46178</v>
      </c>
      <c r="BD1369">
        <v>46172</v>
      </c>
      <c r="BE1369">
        <v>46172</v>
      </c>
      <c r="BF1369" t="s">
        <v>196</v>
      </c>
      <c r="BG1369">
        <v>46184</v>
      </c>
      <c r="BH1369">
        <v>46184</v>
      </c>
      <c r="BI1369">
        <v>46184</v>
      </c>
      <c r="BJ1369" t="s">
        <v>180</v>
      </c>
      <c r="BK1369">
        <v>60</v>
      </c>
      <c r="BL1369">
        <v>46192</v>
      </c>
      <c r="BM1369">
        <v>46195</v>
      </c>
      <c r="BN1369">
        <v>46195</v>
      </c>
      <c r="BO1369">
        <v>46194</v>
      </c>
      <c r="BP1369">
        <v>46197</v>
      </c>
      <c r="BQ1369">
        <v>46197</v>
      </c>
      <c r="BR1369">
        <v>46200</v>
      </c>
      <c r="BS1369">
        <v>46203</v>
      </c>
      <c r="BT1369">
        <v>46203</v>
      </c>
      <c r="BU1369">
        <v>46199</v>
      </c>
      <c r="BV1369">
        <v>46199</v>
      </c>
      <c r="BW1369">
        <v>46199</v>
      </c>
      <c r="BX1369" t="s">
        <v>1352</v>
      </c>
      <c r="CN1369" t="s">
        <v>113</v>
      </c>
      <c r="CO1369" t="s">
        <v>113</v>
      </c>
      <c r="CP1369" t="s">
        <v>113</v>
      </c>
      <c r="CQ1369" t="s">
        <v>113</v>
      </c>
      <c r="CR1369">
        <v>46213</v>
      </c>
      <c r="CS1369">
        <v>46164</v>
      </c>
      <c r="CT1369" t="s">
        <v>151</v>
      </c>
      <c r="CU1369" t="s">
        <v>113</v>
      </c>
      <c r="CV1369" t="s">
        <v>113</v>
      </c>
      <c r="CW1369" t="s">
        <v>113</v>
      </c>
      <c r="CX1369" t="s">
        <v>113</v>
      </c>
      <c r="CY1369" t="s">
        <v>288</v>
      </c>
      <c r="CZ1369" t="s">
        <v>289</v>
      </c>
    </row>
    <row r="1370" spans="1:104" x14ac:dyDescent="0.3">
      <c r="A1370" t="s">
        <v>7312</v>
      </c>
      <c r="B1370" t="s">
        <v>7313</v>
      </c>
      <c r="C1370" t="s">
        <v>107</v>
      </c>
      <c r="D1370" t="s">
        <v>108</v>
      </c>
      <c r="F1370" t="s">
        <v>7314</v>
      </c>
      <c r="G1370" t="s">
        <v>247</v>
      </c>
      <c r="I1370" t="s">
        <v>7315</v>
      </c>
      <c r="J1370" t="s">
        <v>1187</v>
      </c>
      <c r="K1370" t="s">
        <v>161</v>
      </c>
      <c r="L1370" t="s">
        <v>1523</v>
      </c>
      <c r="M1370" t="s">
        <v>1189</v>
      </c>
      <c r="N1370">
        <v>1</v>
      </c>
      <c r="O1370" t="s">
        <v>6630</v>
      </c>
      <c r="P1370">
        <v>46169</v>
      </c>
      <c r="Q1370" t="s">
        <v>140</v>
      </c>
      <c r="R1370">
        <v>46169</v>
      </c>
      <c r="S1370" t="s">
        <v>141</v>
      </c>
      <c r="T1370" t="s">
        <v>1408</v>
      </c>
      <c r="U1370" t="s">
        <v>112</v>
      </c>
      <c r="V1370" t="s">
        <v>1366</v>
      </c>
      <c r="W1370" t="s">
        <v>144</v>
      </c>
      <c r="X1370" t="s">
        <v>144</v>
      </c>
      <c r="Y1370" t="s">
        <v>312</v>
      </c>
      <c r="Z1370" t="s">
        <v>144</v>
      </c>
      <c r="AA1370" t="s">
        <v>144</v>
      </c>
      <c r="AB1370" t="s">
        <v>1322</v>
      </c>
      <c r="AC1370" t="s">
        <v>146</v>
      </c>
      <c r="AD1370" t="s">
        <v>376</v>
      </c>
      <c r="AE1370">
        <v>46171</v>
      </c>
      <c r="AF1370">
        <v>46171</v>
      </c>
      <c r="AG1370">
        <v>46171</v>
      </c>
      <c r="AH1370">
        <v>46178</v>
      </c>
      <c r="AI1370">
        <v>46178</v>
      </c>
      <c r="AJ1370">
        <v>46178</v>
      </c>
      <c r="AK1370">
        <v>46181</v>
      </c>
      <c r="AL1370">
        <v>46181</v>
      </c>
      <c r="AM1370">
        <v>46181</v>
      </c>
      <c r="AN1370">
        <v>46188</v>
      </c>
      <c r="AO1370">
        <v>46195</v>
      </c>
      <c r="AP1370">
        <v>46195</v>
      </c>
      <c r="AQ1370" t="s">
        <v>286</v>
      </c>
      <c r="AR1370" t="s">
        <v>113</v>
      </c>
      <c r="AS1370" t="s">
        <v>113</v>
      </c>
      <c r="AT1370">
        <v>46186</v>
      </c>
      <c r="AU1370">
        <v>46188</v>
      </c>
      <c r="AV1370">
        <v>46188</v>
      </c>
      <c r="AW1370">
        <v>46186</v>
      </c>
      <c r="AX1370">
        <v>46188</v>
      </c>
      <c r="AY1370">
        <v>46188</v>
      </c>
      <c r="AZ1370">
        <v>46190</v>
      </c>
      <c r="BA1370">
        <v>46197</v>
      </c>
      <c r="BB1370">
        <v>46197</v>
      </c>
      <c r="BC1370">
        <v>46189</v>
      </c>
      <c r="BD1370">
        <v>46188</v>
      </c>
      <c r="BE1370">
        <v>46188</v>
      </c>
      <c r="BF1370" t="s">
        <v>149</v>
      </c>
      <c r="BG1370">
        <v>46196</v>
      </c>
      <c r="BH1370">
        <v>46197</v>
      </c>
      <c r="BI1370">
        <v>46197</v>
      </c>
      <c r="BJ1370" t="s">
        <v>180</v>
      </c>
      <c r="BK1370" t="s">
        <v>1518</v>
      </c>
      <c r="BL1370">
        <v>46199</v>
      </c>
      <c r="BM1370">
        <v>46205</v>
      </c>
      <c r="BN1370">
        <v>46205</v>
      </c>
      <c r="BO1370">
        <v>46203</v>
      </c>
      <c r="BP1370">
        <v>46207</v>
      </c>
      <c r="BQ1370">
        <v>46207</v>
      </c>
      <c r="BR1370">
        <v>46203</v>
      </c>
      <c r="BS1370">
        <v>46218</v>
      </c>
      <c r="BT1370">
        <v>46218</v>
      </c>
      <c r="BU1370">
        <v>46203</v>
      </c>
      <c r="BV1370">
        <v>46216</v>
      </c>
      <c r="BW1370">
        <v>46216</v>
      </c>
      <c r="BX1370" t="s">
        <v>1511</v>
      </c>
      <c r="BY1370">
        <v>46032</v>
      </c>
      <c r="BZ1370">
        <v>46032</v>
      </c>
      <c r="CN1370" t="s">
        <v>113</v>
      </c>
      <c r="CO1370" t="s">
        <v>113</v>
      </c>
      <c r="CP1370" t="s">
        <v>113</v>
      </c>
      <c r="CQ1370" t="s">
        <v>113</v>
      </c>
      <c r="CR1370">
        <v>46213</v>
      </c>
      <c r="CS1370">
        <v>46164</v>
      </c>
      <c r="CT1370" t="s">
        <v>151</v>
      </c>
      <c r="CU1370" t="s">
        <v>113</v>
      </c>
      <c r="CV1370" t="s">
        <v>113</v>
      </c>
      <c r="CW1370" t="s">
        <v>113</v>
      </c>
      <c r="CX1370" t="s">
        <v>113</v>
      </c>
      <c r="CY1370" t="s">
        <v>1512</v>
      </c>
      <c r="CZ1370" t="s">
        <v>289</v>
      </c>
    </row>
    <row r="1371" spans="1:104" x14ac:dyDescent="0.3">
      <c r="A1371" t="s">
        <v>7316</v>
      </c>
      <c r="B1371" t="s">
        <v>7317</v>
      </c>
      <c r="C1371" t="s">
        <v>107</v>
      </c>
      <c r="D1371" t="s">
        <v>108</v>
      </c>
      <c r="F1371" t="s">
        <v>7318</v>
      </c>
      <c r="G1371" t="s">
        <v>247</v>
      </c>
      <c r="I1371" t="s">
        <v>7319</v>
      </c>
      <c r="J1371" t="s">
        <v>1187</v>
      </c>
      <c r="K1371" t="s">
        <v>161</v>
      </c>
      <c r="L1371" t="s">
        <v>1523</v>
      </c>
      <c r="M1371" t="s">
        <v>1189</v>
      </c>
      <c r="N1371">
        <v>3</v>
      </c>
      <c r="O1371" t="s">
        <v>6710</v>
      </c>
      <c r="P1371">
        <v>46169</v>
      </c>
      <c r="Q1371" t="s">
        <v>140</v>
      </c>
      <c r="R1371">
        <v>46169</v>
      </c>
      <c r="S1371" t="s">
        <v>252</v>
      </c>
      <c r="T1371" t="s">
        <v>1408</v>
      </c>
      <c r="U1371" t="s">
        <v>112</v>
      </c>
      <c r="V1371" t="s">
        <v>1366</v>
      </c>
      <c r="W1371" t="s">
        <v>144</v>
      </c>
      <c r="X1371" t="s">
        <v>144</v>
      </c>
      <c r="Y1371" t="s">
        <v>312</v>
      </c>
      <c r="Z1371" t="s">
        <v>144</v>
      </c>
      <c r="AA1371" t="s">
        <v>144</v>
      </c>
      <c r="AB1371" t="s">
        <v>1322</v>
      </c>
      <c r="AC1371" t="s">
        <v>146</v>
      </c>
      <c r="AD1371" t="s">
        <v>376</v>
      </c>
      <c r="AE1371">
        <v>46171</v>
      </c>
      <c r="AF1371">
        <v>46171</v>
      </c>
      <c r="AG1371">
        <v>46171</v>
      </c>
      <c r="AH1371">
        <v>46178</v>
      </c>
      <c r="AI1371">
        <v>46178</v>
      </c>
      <c r="AJ1371">
        <v>46178</v>
      </c>
      <c r="AK1371">
        <v>46181</v>
      </c>
      <c r="AL1371">
        <v>46181</v>
      </c>
      <c r="AM1371">
        <v>46181</v>
      </c>
      <c r="AN1371">
        <v>46188</v>
      </c>
      <c r="AO1371">
        <v>46195</v>
      </c>
      <c r="AP1371">
        <v>46195</v>
      </c>
      <c r="AQ1371" t="s">
        <v>286</v>
      </c>
      <c r="AR1371" t="s">
        <v>113</v>
      </c>
      <c r="AS1371" t="s">
        <v>113</v>
      </c>
      <c r="AT1371">
        <v>46186</v>
      </c>
      <c r="AU1371">
        <v>46188</v>
      </c>
      <c r="AV1371">
        <v>46188</v>
      </c>
      <c r="AW1371">
        <v>46186</v>
      </c>
      <c r="AX1371">
        <v>46188</v>
      </c>
      <c r="AY1371">
        <v>46188</v>
      </c>
      <c r="AZ1371">
        <v>46190</v>
      </c>
      <c r="BA1371">
        <v>46196</v>
      </c>
      <c r="BB1371">
        <v>46196</v>
      </c>
      <c r="BC1371">
        <v>46189</v>
      </c>
      <c r="BD1371">
        <v>46190</v>
      </c>
      <c r="BE1371">
        <v>46190</v>
      </c>
      <c r="BF1371" t="s">
        <v>149</v>
      </c>
      <c r="BG1371">
        <v>46196</v>
      </c>
      <c r="BH1371">
        <v>46205</v>
      </c>
      <c r="BI1371">
        <v>46205</v>
      </c>
      <c r="BJ1371" t="s">
        <v>180</v>
      </c>
      <c r="BK1371" t="s">
        <v>1518</v>
      </c>
      <c r="BL1371">
        <v>46199</v>
      </c>
      <c r="BM1371">
        <v>46217</v>
      </c>
      <c r="BN1371">
        <v>46217</v>
      </c>
      <c r="BO1371">
        <v>46203</v>
      </c>
      <c r="BP1371">
        <v>46218</v>
      </c>
      <c r="BQ1371">
        <v>46218</v>
      </c>
      <c r="BR1371">
        <v>46203</v>
      </c>
      <c r="BS1371">
        <v>46234</v>
      </c>
      <c r="BT1371">
        <v>46234</v>
      </c>
      <c r="BU1371">
        <v>46203</v>
      </c>
      <c r="BV1371">
        <v>46234</v>
      </c>
      <c r="BW1371">
        <v>46234</v>
      </c>
      <c r="BX1371" t="s">
        <v>1511</v>
      </c>
      <c r="BY1371">
        <v>46032</v>
      </c>
      <c r="BZ1371">
        <v>46032</v>
      </c>
      <c r="CA1371">
        <v>46210</v>
      </c>
      <c r="CI1371">
        <v>46210</v>
      </c>
      <c r="CJ1371">
        <v>46210</v>
      </c>
      <c r="CK1371">
        <v>46210</v>
      </c>
      <c r="CN1371" t="s">
        <v>113</v>
      </c>
      <c r="CO1371" t="s">
        <v>113</v>
      </c>
      <c r="CP1371" t="s">
        <v>113</v>
      </c>
      <c r="CQ1371" t="s">
        <v>113</v>
      </c>
      <c r="CR1371">
        <v>46213</v>
      </c>
      <c r="CS1371">
        <v>46164</v>
      </c>
      <c r="CT1371" t="s">
        <v>151</v>
      </c>
      <c r="CU1371" t="s">
        <v>113</v>
      </c>
      <c r="CV1371" t="s">
        <v>113</v>
      </c>
      <c r="CW1371" t="s">
        <v>113</v>
      </c>
      <c r="CX1371" t="s">
        <v>113</v>
      </c>
      <c r="CY1371" t="s">
        <v>1512</v>
      </c>
      <c r="CZ1371" t="s">
        <v>289</v>
      </c>
    </row>
    <row r="1372" spans="1:104" x14ac:dyDescent="0.3">
      <c r="A1372" t="s">
        <v>7320</v>
      </c>
      <c r="B1372" t="s">
        <v>7321</v>
      </c>
      <c r="C1372" t="s">
        <v>107</v>
      </c>
      <c r="D1372" t="s">
        <v>108</v>
      </c>
      <c r="F1372" t="s">
        <v>7322</v>
      </c>
      <c r="G1372" t="s">
        <v>247</v>
      </c>
      <c r="I1372" t="s">
        <v>7323</v>
      </c>
      <c r="J1372" t="s">
        <v>1187</v>
      </c>
      <c r="K1372" t="s">
        <v>161</v>
      </c>
      <c r="L1372" t="s">
        <v>1523</v>
      </c>
      <c r="M1372" t="s">
        <v>1189</v>
      </c>
      <c r="N1372">
        <v>1</v>
      </c>
      <c r="O1372" t="s">
        <v>6630</v>
      </c>
      <c r="P1372">
        <v>46169</v>
      </c>
      <c r="Q1372" t="s">
        <v>140</v>
      </c>
      <c r="R1372">
        <v>46169</v>
      </c>
      <c r="S1372" t="s">
        <v>141</v>
      </c>
      <c r="T1372" t="s">
        <v>1408</v>
      </c>
      <c r="U1372" t="s">
        <v>112</v>
      </c>
      <c r="V1372" t="s">
        <v>1366</v>
      </c>
      <c r="W1372" t="s">
        <v>144</v>
      </c>
      <c r="X1372" t="s">
        <v>312</v>
      </c>
      <c r="Y1372" t="s">
        <v>312</v>
      </c>
      <c r="Z1372" t="s">
        <v>144</v>
      </c>
      <c r="AA1372" t="s">
        <v>144</v>
      </c>
      <c r="AB1372" t="s">
        <v>1322</v>
      </c>
      <c r="AC1372" t="s">
        <v>146</v>
      </c>
      <c r="AD1372" t="s">
        <v>376</v>
      </c>
      <c r="AE1372">
        <v>46171</v>
      </c>
      <c r="AF1372">
        <v>46171</v>
      </c>
      <c r="AG1372">
        <v>46171</v>
      </c>
      <c r="AH1372">
        <v>46178</v>
      </c>
      <c r="AI1372">
        <v>46178</v>
      </c>
      <c r="AJ1372">
        <v>46178</v>
      </c>
      <c r="AK1372">
        <v>46183</v>
      </c>
      <c r="AL1372">
        <v>46188</v>
      </c>
      <c r="AM1372">
        <v>46188</v>
      </c>
      <c r="AN1372">
        <v>46190</v>
      </c>
      <c r="AO1372">
        <v>46192</v>
      </c>
      <c r="AP1372">
        <v>46192</v>
      </c>
      <c r="AQ1372" t="s">
        <v>286</v>
      </c>
      <c r="AR1372" t="s">
        <v>113</v>
      </c>
      <c r="AS1372" t="s">
        <v>113</v>
      </c>
      <c r="AT1372">
        <v>46186</v>
      </c>
      <c r="AU1372">
        <v>46189</v>
      </c>
      <c r="AV1372">
        <v>46189</v>
      </c>
      <c r="AW1372">
        <v>46186</v>
      </c>
      <c r="AX1372">
        <v>46189</v>
      </c>
      <c r="AY1372">
        <v>46189</v>
      </c>
      <c r="AZ1372">
        <v>46190</v>
      </c>
      <c r="BA1372">
        <v>46195</v>
      </c>
      <c r="BB1372">
        <v>46195</v>
      </c>
      <c r="BC1372">
        <v>46189</v>
      </c>
      <c r="BD1372">
        <v>46189</v>
      </c>
      <c r="BE1372">
        <v>46189</v>
      </c>
      <c r="BF1372" t="s">
        <v>149</v>
      </c>
      <c r="BG1372">
        <v>46196</v>
      </c>
      <c r="BH1372">
        <v>46196</v>
      </c>
      <c r="BI1372">
        <v>46196</v>
      </c>
      <c r="BJ1372" t="s">
        <v>180</v>
      </c>
      <c r="BK1372" t="s">
        <v>1518</v>
      </c>
      <c r="BL1372">
        <v>46199</v>
      </c>
      <c r="BM1372">
        <v>46201</v>
      </c>
      <c r="BN1372">
        <v>46201</v>
      </c>
      <c r="BO1372">
        <v>46203</v>
      </c>
      <c r="BP1372">
        <v>46203</v>
      </c>
      <c r="BQ1372">
        <v>46203</v>
      </c>
      <c r="BR1372">
        <v>46203</v>
      </c>
      <c r="BS1372">
        <v>46218</v>
      </c>
      <c r="BT1372">
        <v>46218</v>
      </c>
      <c r="BU1372">
        <v>46203</v>
      </c>
      <c r="BV1372">
        <v>46217</v>
      </c>
      <c r="BW1372">
        <v>46217</v>
      </c>
      <c r="BX1372" t="s">
        <v>1511</v>
      </c>
      <c r="BY1372">
        <v>46032</v>
      </c>
      <c r="BZ1372">
        <v>46032</v>
      </c>
      <c r="CN1372" t="s">
        <v>113</v>
      </c>
      <c r="CO1372" t="s">
        <v>113</v>
      </c>
      <c r="CP1372" t="s">
        <v>113</v>
      </c>
      <c r="CQ1372" t="s">
        <v>113</v>
      </c>
      <c r="CR1372">
        <v>46213</v>
      </c>
      <c r="CS1372">
        <v>46168</v>
      </c>
      <c r="CT1372" t="s">
        <v>151</v>
      </c>
      <c r="CU1372" t="s">
        <v>113</v>
      </c>
      <c r="CV1372" t="s">
        <v>113</v>
      </c>
      <c r="CW1372" t="s">
        <v>113</v>
      </c>
      <c r="CX1372" t="s">
        <v>113</v>
      </c>
      <c r="CY1372" t="s">
        <v>1512</v>
      </c>
      <c r="CZ1372" t="s">
        <v>289</v>
      </c>
    </row>
    <row r="1373" spans="1:104" x14ac:dyDescent="0.3">
      <c r="A1373" t="s">
        <v>7324</v>
      </c>
      <c r="B1373" t="s">
        <v>7325</v>
      </c>
      <c r="C1373" t="s">
        <v>213</v>
      </c>
      <c r="D1373" t="s">
        <v>108</v>
      </c>
      <c r="F1373" t="s">
        <v>7326</v>
      </c>
      <c r="G1373" t="s">
        <v>247</v>
      </c>
      <c r="I1373" t="s">
        <v>7327</v>
      </c>
      <c r="J1373" t="s">
        <v>1187</v>
      </c>
      <c r="K1373" t="s">
        <v>161</v>
      </c>
      <c r="L1373" t="s">
        <v>1523</v>
      </c>
      <c r="M1373" t="s">
        <v>1189</v>
      </c>
      <c r="N1373">
        <v>1</v>
      </c>
      <c r="O1373" t="s">
        <v>6630</v>
      </c>
      <c r="P1373">
        <v>46169</v>
      </c>
      <c r="Q1373" t="s">
        <v>140</v>
      </c>
      <c r="R1373">
        <v>46169</v>
      </c>
      <c r="S1373" t="s">
        <v>141</v>
      </c>
      <c r="T1373" t="s">
        <v>1408</v>
      </c>
      <c r="U1373" t="s">
        <v>112</v>
      </c>
      <c r="V1373" t="s">
        <v>1366</v>
      </c>
      <c r="W1373" t="s">
        <v>144</v>
      </c>
      <c r="X1373" t="s">
        <v>144</v>
      </c>
      <c r="Y1373" t="s">
        <v>312</v>
      </c>
      <c r="Z1373" t="s">
        <v>144</v>
      </c>
      <c r="AA1373" t="s">
        <v>144</v>
      </c>
      <c r="AB1373" t="s">
        <v>1322</v>
      </c>
      <c r="AC1373" t="s">
        <v>146</v>
      </c>
      <c r="AD1373" t="s">
        <v>376</v>
      </c>
      <c r="AE1373">
        <v>46171</v>
      </c>
      <c r="AF1373">
        <v>46171</v>
      </c>
      <c r="AG1373">
        <v>46171</v>
      </c>
      <c r="AH1373">
        <v>46178</v>
      </c>
      <c r="AI1373">
        <v>46178</v>
      </c>
      <c r="AJ1373">
        <v>46178</v>
      </c>
      <c r="AK1373">
        <v>46181</v>
      </c>
      <c r="AL1373">
        <v>46181</v>
      </c>
      <c r="AM1373">
        <v>46181</v>
      </c>
      <c r="AN1373">
        <v>46188</v>
      </c>
      <c r="AO1373">
        <v>46195</v>
      </c>
      <c r="AP1373">
        <v>46195</v>
      </c>
      <c r="AQ1373" t="s">
        <v>286</v>
      </c>
      <c r="AR1373" t="s">
        <v>113</v>
      </c>
      <c r="AS1373" t="s">
        <v>113</v>
      </c>
      <c r="AT1373">
        <v>46186</v>
      </c>
      <c r="AU1373">
        <v>46186</v>
      </c>
      <c r="AV1373">
        <v>46186</v>
      </c>
      <c r="AW1373">
        <v>46186</v>
      </c>
      <c r="AX1373">
        <v>46186</v>
      </c>
      <c r="AY1373">
        <v>46186</v>
      </c>
      <c r="AZ1373">
        <v>46190</v>
      </c>
      <c r="BA1373">
        <v>46195</v>
      </c>
      <c r="BB1373">
        <v>46195</v>
      </c>
      <c r="BC1373">
        <v>46189</v>
      </c>
      <c r="BD1373">
        <v>46185</v>
      </c>
      <c r="BE1373">
        <v>46185</v>
      </c>
      <c r="BF1373" t="s">
        <v>149</v>
      </c>
      <c r="BG1373">
        <v>46196</v>
      </c>
      <c r="BH1373">
        <v>46192</v>
      </c>
      <c r="BI1373">
        <v>46192</v>
      </c>
      <c r="BJ1373" t="s">
        <v>180</v>
      </c>
      <c r="BK1373" t="s">
        <v>2024</v>
      </c>
      <c r="BL1373">
        <v>46199</v>
      </c>
      <c r="BM1373">
        <v>46204</v>
      </c>
      <c r="BN1373">
        <v>46204</v>
      </c>
      <c r="BO1373">
        <v>46203</v>
      </c>
      <c r="BP1373">
        <v>46205</v>
      </c>
      <c r="BQ1373">
        <v>46205</v>
      </c>
      <c r="BR1373">
        <v>46203</v>
      </c>
      <c r="BS1373">
        <v>46218</v>
      </c>
      <c r="BT1373">
        <v>46218</v>
      </c>
      <c r="BU1373">
        <v>46203</v>
      </c>
      <c r="BV1373">
        <v>46218</v>
      </c>
      <c r="BW1373">
        <v>46218</v>
      </c>
      <c r="BX1373" t="s">
        <v>1511</v>
      </c>
      <c r="BY1373">
        <v>46032</v>
      </c>
      <c r="BZ1373">
        <v>46032</v>
      </c>
      <c r="CN1373" t="s">
        <v>113</v>
      </c>
      <c r="CO1373" t="s">
        <v>113</v>
      </c>
      <c r="CP1373" t="s">
        <v>113</v>
      </c>
      <c r="CQ1373" t="s">
        <v>113</v>
      </c>
      <c r="CR1373">
        <v>46188</v>
      </c>
      <c r="CS1373">
        <v>46164</v>
      </c>
      <c r="CT1373" t="s">
        <v>151</v>
      </c>
      <c r="CU1373" t="s">
        <v>113</v>
      </c>
      <c r="CV1373" t="s">
        <v>113</v>
      </c>
      <c r="CW1373" t="s">
        <v>113</v>
      </c>
      <c r="CX1373" t="s">
        <v>113</v>
      </c>
      <c r="CY1373" t="s">
        <v>1512</v>
      </c>
      <c r="CZ1373" t="s">
        <v>289</v>
      </c>
    </row>
    <row r="1374" spans="1:104" x14ac:dyDescent="0.3">
      <c r="A1374" t="s">
        <v>7328</v>
      </c>
      <c r="B1374" t="s">
        <v>7329</v>
      </c>
      <c r="C1374" t="s">
        <v>107</v>
      </c>
      <c r="D1374" t="s">
        <v>108</v>
      </c>
      <c r="F1374" t="s">
        <v>7330</v>
      </c>
      <c r="G1374" t="s">
        <v>247</v>
      </c>
      <c r="I1374" t="s">
        <v>7331</v>
      </c>
      <c r="J1374" t="s">
        <v>1187</v>
      </c>
      <c r="K1374" t="s">
        <v>161</v>
      </c>
      <c r="L1374" t="s">
        <v>1523</v>
      </c>
      <c r="M1374" t="s">
        <v>1189</v>
      </c>
      <c r="N1374">
        <v>1</v>
      </c>
      <c r="O1374" t="s">
        <v>6630</v>
      </c>
      <c r="P1374">
        <v>46169</v>
      </c>
      <c r="Q1374" t="s">
        <v>140</v>
      </c>
      <c r="R1374">
        <v>46169</v>
      </c>
      <c r="S1374" t="s">
        <v>252</v>
      </c>
      <c r="T1374" t="s">
        <v>1408</v>
      </c>
      <c r="U1374" t="s">
        <v>112</v>
      </c>
      <c r="V1374" t="s">
        <v>1366</v>
      </c>
      <c r="W1374" t="s">
        <v>144</v>
      </c>
      <c r="X1374" t="s">
        <v>144</v>
      </c>
      <c r="Y1374" t="s">
        <v>312</v>
      </c>
      <c r="Z1374" t="s">
        <v>144</v>
      </c>
      <c r="AA1374" t="s">
        <v>144</v>
      </c>
      <c r="AB1374" t="s">
        <v>1322</v>
      </c>
      <c r="AC1374" t="s">
        <v>146</v>
      </c>
      <c r="AD1374" t="s">
        <v>376</v>
      </c>
      <c r="AE1374">
        <v>46171</v>
      </c>
      <c r="AF1374">
        <v>46171</v>
      </c>
      <c r="AG1374">
        <v>46171</v>
      </c>
      <c r="AH1374">
        <v>46178</v>
      </c>
      <c r="AI1374">
        <v>46178</v>
      </c>
      <c r="AJ1374">
        <v>46178</v>
      </c>
      <c r="AK1374">
        <v>46182</v>
      </c>
      <c r="AL1374">
        <v>46182</v>
      </c>
      <c r="AM1374">
        <v>46182</v>
      </c>
      <c r="AN1374">
        <v>46189</v>
      </c>
      <c r="AO1374">
        <v>46193</v>
      </c>
      <c r="AP1374">
        <v>46193</v>
      </c>
      <c r="AQ1374" t="s">
        <v>286</v>
      </c>
      <c r="AR1374" t="s">
        <v>113</v>
      </c>
      <c r="AS1374" t="s">
        <v>113</v>
      </c>
      <c r="AT1374">
        <v>46186</v>
      </c>
      <c r="AU1374">
        <v>46186</v>
      </c>
      <c r="AV1374">
        <v>46186</v>
      </c>
      <c r="AW1374">
        <v>46186</v>
      </c>
      <c r="AX1374">
        <v>46186</v>
      </c>
      <c r="AY1374">
        <v>46186</v>
      </c>
      <c r="AZ1374">
        <v>46190</v>
      </c>
      <c r="BA1374">
        <v>46195</v>
      </c>
      <c r="BB1374">
        <v>46195</v>
      </c>
      <c r="BC1374">
        <v>46189</v>
      </c>
      <c r="BD1374">
        <v>46188</v>
      </c>
      <c r="BE1374">
        <v>46188</v>
      </c>
      <c r="BF1374" t="s">
        <v>149</v>
      </c>
      <c r="BG1374">
        <v>46196</v>
      </c>
      <c r="BH1374">
        <v>46195</v>
      </c>
      <c r="BI1374">
        <v>46195</v>
      </c>
      <c r="BJ1374" t="s">
        <v>180</v>
      </c>
      <c r="BK1374" t="s">
        <v>1518</v>
      </c>
      <c r="BL1374">
        <v>46199</v>
      </c>
      <c r="BM1374">
        <v>46206</v>
      </c>
      <c r="BN1374">
        <v>46206</v>
      </c>
      <c r="BO1374">
        <v>46203</v>
      </c>
      <c r="BP1374">
        <v>46207</v>
      </c>
      <c r="BQ1374">
        <v>46207</v>
      </c>
      <c r="BR1374">
        <v>46203</v>
      </c>
      <c r="BS1374">
        <v>46231</v>
      </c>
      <c r="BT1374">
        <v>46231</v>
      </c>
      <c r="BU1374">
        <v>46203</v>
      </c>
      <c r="BV1374">
        <v>46231</v>
      </c>
      <c r="BW1374">
        <v>46231</v>
      </c>
      <c r="BX1374" t="s">
        <v>1511</v>
      </c>
      <c r="BY1374">
        <v>46032</v>
      </c>
      <c r="BZ1374">
        <v>46032</v>
      </c>
      <c r="CA1374">
        <v>46211</v>
      </c>
      <c r="CI1374">
        <v>46211</v>
      </c>
      <c r="CJ1374">
        <v>46211</v>
      </c>
      <c r="CK1374">
        <v>46211</v>
      </c>
      <c r="CN1374" t="s">
        <v>113</v>
      </c>
      <c r="CO1374" t="s">
        <v>113</v>
      </c>
      <c r="CP1374" t="s">
        <v>113</v>
      </c>
      <c r="CQ1374" t="s">
        <v>113</v>
      </c>
      <c r="CR1374">
        <v>46213</v>
      </c>
      <c r="CS1374">
        <v>46164</v>
      </c>
      <c r="CT1374" t="s">
        <v>151</v>
      </c>
      <c r="CU1374" t="s">
        <v>113</v>
      </c>
      <c r="CV1374" t="s">
        <v>113</v>
      </c>
      <c r="CW1374" t="s">
        <v>113</v>
      </c>
      <c r="CX1374" t="s">
        <v>113</v>
      </c>
      <c r="CY1374" t="s">
        <v>1512</v>
      </c>
      <c r="CZ1374" t="s">
        <v>289</v>
      </c>
    </row>
    <row r="1375" spans="1:104" x14ac:dyDescent="0.3">
      <c r="A1375" t="s">
        <v>7332</v>
      </c>
      <c r="B1375" t="s">
        <v>7333</v>
      </c>
      <c r="C1375" t="s">
        <v>107</v>
      </c>
      <c r="D1375" t="s">
        <v>108</v>
      </c>
      <c r="F1375" t="s">
        <v>7334</v>
      </c>
      <c r="G1375" t="s">
        <v>247</v>
      </c>
      <c r="I1375" t="s">
        <v>7335</v>
      </c>
      <c r="J1375" t="s">
        <v>1187</v>
      </c>
      <c r="K1375" t="s">
        <v>161</v>
      </c>
      <c r="L1375" t="s">
        <v>1523</v>
      </c>
      <c r="M1375" t="s">
        <v>1189</v>
      </c>
      <c r="N1375">
        <v>1</v>
      </c>
      <c r="O1375" t="s">
        <v>6630</v>
      </c>
      <c r="P1375">
        <v>46169</v>
      </c>
      <c r="Q1375" t="s">
        <v>140</v>
      </c>
      <c r="R1375">
        <v>46169</v>
      </c>
      <c r="S1375" t="s">
        <v>252</v>
      </c>
      <c r="T1375" t="s">
        <v>1408</v>
      </c>
      <c r="U1375" t="s">
        <v>112</v>
      </c>
      <c r="V1375" t="s">
        <v>1366</v>
      </c>
      <c r="W1375" t="s">
        <v>144</v>
      </c>
      <c r="X1375" t="s">
        <v>144</v>
      </c>
      <c r="Y1375" t="s">
        <v>312</v>
      </c>
      <c r="Z1375" t="s">
        <v>144</v>
      </c>
      <c r="AA1375" t="s">
        <v>144</v>
      </c>
      <c r="AB1375" t="s">
        <v>1322</v>
      </c>
      <c r="AC1375" t="s">
        <v>146</v>
      </c>
      <c r="AD1375" t="s">
        <v>376</v>
      </c>
      <c r="AE1375">
        <v>46171</v>
      </c>
      <c r="AF1375">
        <v>46171</v>
      </c>
      <c r="AG1375">
        <v>46171</v>
      </c>
      <c r="AH1375">
        <v>46178</v>
      </c>
      <c r="AI1375">
        <v>46178</v>
      </c>
      <c r="AJ1375">
        <v>46178</v>
      </c>
      <c r="AK1375">
        <v>46182</v>
      </c>
      <c r="AL1375">
        <v>46182</v>
      </c>
      <c r="AM1375">
        <v>46182</v>
      </c>
      <c r="AN1375">
        <v>46189</v>
      </c>
      <c r="AO1375">
        <v>46193</v>
      </c>
      <c r="AP1375">
        <v>46193</v>
      </c>
      <c r="AQ1375" t="s">
        <v>286</v>
      </c>
      <c r="AR1375" t="s">
        <v>113</v>
      </c>
      <c r="AS1375" t="s">
        <v>113</v>
      </c>
      <c r="AT1375">
        <v>46186</v>
      </c>
      <c r="AU1375">
        <v>46186</v>
      </c>
      <c r="AV1375">
        <v>46186</v>
      </c>
      <c r="AW1375">
        <v>46186</v>
      </c>
      <c r="AX1375">
        <v>46186</v>
      </c>
      <c r="AY1375">
        <v>46186</v>
      </c>
      <c r="AZ1375">
        <v>46190</v>
      </c>
      <c r="BA1375">
        <v>46195</v>
      </c>
      <c r="BB1375">
        <v>46195</v>
      </c>
      <c r="BC1375">
        <v>46189</v>
      </c>
      <c r="BD1375">
        <v>46187</v>
      </c>
      <c r="BE1375">
        <v>46187</v>
      </c>
      <c r="BF1375" t="s">
        <v>149</v>
      </c>
      <c r="BG1375">
        <v>46196</v>
      </c>
      <c r="BH1375">
        <v>46205</v>
      </c>
      <c r="BI1375">
        <v>46205</v>
      </c>
      <c r="BJ1375" t="s">
        <v>180</v>
      </c>
      <c r="BK1375" t="s">
        <v>1518</v>
      </c>
      <c r="BL1375">
        <v>46199</v>
      </c>
      <c r="BM1375">
        <v>46210</v>
      </c>
      <c r="BN1375">
        <v>46210</v>
      </c>
      <c r="BO1375">
        <v>46203</v>
      </c>
      <c r="BP1375">
        <v>46212</v>
      </c>
      <c r="BQ1375">
        <v>46212</v>
      </c>
      <c r="BR1375">
        <v>46203</v>
      </c>
      <c r="BS1375">
        <v>46226</v>
      </c>
      <c r="BT1375">
        <v>46226</v>
      </c>
      <c r="BU1375">
        <v>46203</v>
      </c>
      <c r="BV1375">
        <v>46225</v>
      </c>
      <c r="BW1375">
        <v>46225</v>
      </c>
      <c r="BX1375" t="s">
        <v>1511</v>
      </c>
      <c r="BY1375">
        <v>46032</v>
      </c>
      <c r="BZ1375">
        <v>46032</v>
      </c>
      <c r="CA1375">
        <v>46206</v>
      </c>
      <c r="CK1375">
        <v>46206</v>
      </c>
      <c r="CN1375" t="s">
        <v>113</v>
      </c>
      <c r="CO1375" t="s">
        <v>113</v>
      </c>
      <c r="CP1375" t="s">
        <v>113</v>
      </c>
      <c r="CQ1375" t="s">
        <v>113</v>
      </c>
      <c r="CR1375">
        <v>46213</v>
      </c>
      <c r="CS1375">
        <v>46164</v>
      </c>
      <c r="CT1375" t="s">
        <v>151</v>
      </c>
      <c r="CU1375" t="s">
        <v>113</v>
      </c>
      <c r="CV1375" t="s">
        <v>113</v>
      </c>
      <c r="CW1375" t="s">
        <v>113</v>
      </c>
      <c r="CX1375" t="s">
        <v>113</v>
      </c>
      <c r="CY1375" t="s">
        <v>1512</v>
      </c>
      <c r="CZ1375" t="s">
        <v>289</v>
      </c>
    </row>
    <row r="1376" spans="1:104" x14ac:dyDescent="0.3">
      <c r="A1376" t="s">
        <v>7336</v>
      </c>
      <c r="B1376" t="s">
        <v>7337</v>
      </c>
      <c r="C1376" t="s">
        <v>107</v>
      </c>
      <c r="D1376" t="s">
        <v>108</v>
      </c>
      <c r="F1376" t="s">
        <v>7338</v>
      </c>
      <c r="G1376" t="s">
        <v>247</v>
      </c>
      <c r="I1376" t="s">
        <v>7339</v>
      </c>
      <c r="J1376" t="s">
        <v>1187</v>
      </c>
      <c r="K1376" t="s">
        <v>161</v>
      </c>
      <c r="L1376" t="s">
        <v>1523</v>
      </c>
      <c r="M1376" t="s">
        <v>1189</v>
      </c>
      <c r="N1376">
        <v>1</v>
      </c>
      <c r="O1376" t="s">
        <v>6630</v>
      </c>
      <c r="P1376">
        <v>46169</v>
      </c>
      <c r="Q1376" t="s">
        <v>140</v>
      </c>
      <c r="R1376">
        <v>46169</v>
      </c>
      <c r="S1376" t="s">
        <v>141</v>
      </c>
      <c r="T1376" t="s">
        <v>1408</v>
      </c>
      <c r="U1376" t="s">
        <v>112</v>
      </c>
      <c r="V1376" t="s">
        <v>1366</v>
      </c>
      <c r="W1376" t="s">
        <v>144</v>
      </c>
      <c r="X1376" t="s">
        <v>144</v>
      </c>
      <c r="Y1376" t="s">
        <v>144</v>
      </c>
      <c r="Z1376" t="s">
        <v>144</v>
      </c>
      <c r="AA1376" t="s">
        <v>144</v>
      </c>
      <c r="AB1376" t="s">
        <v>1322</v>
      </c>
      <c r="AC1376" t="s">
        <v>146</v>
      </c>
      <c r="AD1376" t="s">
        <v>376</v>
      </c>
      <c r="AE1376">
        <v>46171</v>
      </c>
      <c r="AF1376">
        <v>46171</v>
      </c>
      <c r="AG1376">
        <v>46171</v>
      </c>
      <c r="AH1376">
        <v>46178</v>
      </c>
      <c r="AI1376">
        <v>46178</v>
      </c>
      <c r="AJ1376">
        <v>46178</v>
      </c>
      <c r="AK1376">
        <v>46182</v>
      </c>
      <c r="AL1376">
        <v>46182</v>
      </c>
      <c r="AM1376">
        <v>46182</v>
      </c>
      <c r="AN1376">
        <v>46189</v>
      </c>
      <c r="AO1376">
        <v>46193</v>
      </c>
      <c r="AP1376">
        <v>46193</v>
      </c>
      <c r="AQ1376" t="s">
        <v>286</v>
      </c>
      <c r="AR1376" t="s">
        <v>113</v>
      </c>
      <c r="AS1376" t="s">
        <v>113</v>
      </c>
      <c r="AT1376">
        <v>46186</v>
      </c>
      <c r="AU1376">
        <v>46188</v>
      </c>
      <c r="AV1376">
        <v>46188</v>
      </c>
      <c r="AW1376">
        <v>46186</v>
      </c>
      <c r="AX1376">
        <v>46188</v>
      </c>
      <c r="AY1376">
        <v>46188</v>
      </c>
      <c r="AZ1376">
        <v>46190</v>
      </c>
      <c r="BA1376">
        <v>46196</v>
      </c>
      <c r="BB1376">
        <v>46196</v>
      </c>
      <c r="BC1376">
        <v>46189</v>
      </c>
      <c r="BD1376">
        <v>46188</v>
      </c>
      <c r="BE1376">
        <v>46188</v>
      </c>
      <c r="BF1376" t="s">
        <v>149</v>
      </c>
      <c r="BG1376">
        <v>46196</v>
      </c>
      <c r="BH1376">
        <v>46205</v>
      </c>
      <c r="BI1376">
        <v>46205</v>
      </c>
      <c r="BJ1376" t="s">
        <v>180</v>
      </c>
      <c r="BK1376" t="s">
        <v>1518</v>
      </c>
      <c r="BL1376">
        <v>46199</v>
      </c>
      <c r="BM1376">
        <v>46208</v>
      </c>
      <c r="BN1376">
        <v>46208</v>
      </c>
      <c r="BO1376">
        <v>46203</v>
      </c>
      <c r="BP1376">
        <v>46210</v>
      </c>
      <c r="BQ1376">
        <v>46210</v>
      </c>
      <c r="BR1376">
        <v>46203</v>
      </c>
      <c r="BS1376">
        <v>46226</v>
      </c>
      <c r="BT1376">
        <v>46226</v>
      </c>
      <c r="BU1376">
        <v>46203</v>
      </c>
      <c r="BV1376">
        <v>46225</v>
      </c>
      <c r="BW1376">
        <v>46225</v>
      </c>
      <c r="BX1376" t="s">
        <v>1511</v>
      </c>
      <c r="BY1376">
        <v>46032</v>
      </c>
      <c r="BZ1376">
        <v>46032</v>
      </c>
      <c r="CN1376" t="s">
        <v>113</v>
      </c>
      <c r="CO1376" t="s">
        <v>113</v>
      </c>
      <c r="CP1376" t="s">
        <v>113</v>
      </c>
      <c r="CQ1376" t="s">
        <v>113</v>
      </c>
      <c r="CR1376">
        <v>46188</v>
      </c>
      <c r="CS1376">
        <v>46164</v>
      </c>
      <c r="CT1376" t="s">
        <v>151</v>
      </c>
      <c r="CU1376" t="s">
        <v>113</v>
      </c>
      <c r="CV1376" t="s">
        <v>113</v>
      </c>
      <c r="CW1376" t="s">
        <v>113</v>
      </c>
      <c r="CX1376" t="s">
        <v>113</v>
      </c>
      <c r="CY1376" t="s">
        <v>1512</v>
      </c>
      <c r="CZ1376" t="s">
        <v>289</v>
      </c>
    </row>
    <row r="1377" spans="1:105" x14ac:dyDescent="0.3">
      <c r="A1377" t="s">
        <v>7340</v>
      </c>
      <c r="B1377" t="s">
        <v>7341</v>
      </c>
      <c r="C1377" t="s">
        <v>124</v>
      </c>
      <c r="D1377" t="s">
        <v>108</v>
      </c>
      <c r="F1377" t="s">
        <v>7342</v>
      </c>
      <c r="G1377" t="s">
        <v>247</v>
      </c>
      <c r="J1377" t="s">
        <v>1187</v>
      </c>
      <c r="K1377" t="s">
        <v>161</v>
      </c>
      <c r="L1377" t="s">
        <v>7307</v>
      </c>
      <c r="M1377" t="s">
        <v>1189</v>
      </c>
      <c r="N1377">
        <v>1</v>
      </c>
      <c r="P1377">
        <v>46169</v>
      </c>
      <c r="Q1377" t="s">
        <v>140</v>
      </c>
      <c r="R1377">
        <v>46169</v>
      </c>
      <c r="S1377" t="s">
        <v>141</v>
      </c>
      <c r="T1377" t="s">
        <v>142</v>
      </c>
      <c r="U1377" t="s">
        <v>112</v>
      </c>
      <c r="V1377" t="s">
        <v>143</v>
      </c>
      <c r="W1377" t="s">
        <v>144</v>
      </c>
      <c r="X1377" t="s">
        <v>144</v>
      </c>
      <c r="Y1377" t="s">
        <v>144</v>
      </c>
      <c r="Z1377" t="s">
        <v>148</v>
      </c>
      <c r="AA1377" t="s">
        <v>144</v>
      </c>
      <c r="AB1377" t="s">
        <v>180</v>
      </c>
      <c r="AC1377" t="s">
        <v>146</v>
      </c>
      <c r="AD1377" t="s">
        <v>181</v>
      </c>
      <c r="AE1377">
        <v>46176</v>
      </c>
      <c r="AF1377">
        <v>46175</v>
      </c>
      <c r="AG1377">
        <v>46175</v>
      </c>
      <c r="AH1377">
        <v>46182</v>
      </c>
      <c r="AI1377">
        <v>46182</v>
      </c>
      <c r="AJ1377">
        <v>46182</v>
      </c>
      <c r="AK1377">
        <v>46183</v>
      </c>
      <c r="AL1377">
        <v>46183</v>
      </c>
      <c r="AM1377">
        <v>46183</v>
      </c>
      <c r="AN1377">
        <v>46189</v>
      </c>
      <c r="AO1377">
        <v>46190</v>
      </c>
      <c r="AP1377">
        <v>46190</v>
      </c>
      <c r="AQ1377" t="s">
        <v>286</v>
      </c>
      <c r="AT1377">
        <v>46176</v>
      </c>
      <c r="AU1377">
        <v>46176</v>
      </c>
      <c r="AV1377">
        <v>46176</v>
      </c>
      <c r="AW1377">
        <v>46176</v>
      </c>
      <c r="AX1377">
        <v>46176</v>
      </c>
      <c r="AY1377">
        <v>46176</v>
      </c>
      <c r="AZ1377">
        <v>46188</v>
      </c>
      <c r="BA1377">
        <v>46188</v>
      </c>
      <c r="BB1377">
        <v>46188</v>
      </c>
      <c r="BC1377">
        <v>46178</v>
      </c>
      <c r="BD1377">
        <v>46176</v>
      </c>
      <c r="BE1377">
        <v>46176</v>
      </c>
      <c r="BF1377" t="s">
        <v>149</v>
      </c>
      <c r="BG1377">
        <v>46185</v>
      </c>
      <c r="BH1377">
        <v>46185</v>
      </c>
      <c r="BI1377">
        <v>46185</v>
      </c>
      <c r="BJ1377" t="s">
        <v>180</v>
      </c>
      <c r="BK1377">
        <v>60</v>
      </c>
      <c r="BL1377">
        <v>46196</v>
      </c>
      <c r="BM1377">
        <v>46193</v>
      </c>
      <c r="BN1377">
        <v>46193</v>
      </c>
      <c r="BO1377">
        <v>46198</v>
      </c>
      <c r="BP1377">
        <v>46195</v>
      </c>
      <c r="BQ1377">
        <v>46195</v>
      </c>
      <c r="BR1377">
        <v>46202</v>
      </c>
      <c r="BS1377">
        <v>46203</v>
      </c>
      <c r="BT1377">
        <v>46203</v>
      </c>
      <c r="BU1377">
        <v>46201</v>
      </c>
      <c r="BV1377">
        <v>46199</v>
      </c>
      <c r="BW1377">
        <v>46199</v>
      </c>
      <c r="BX1377" t="s">
        <v>1352</v>
      </c>
      <c r="CN1377" t="s">
        <v>113</v>
      </c>
      <c r="CO1377" t="s">
        <v>113</v>
      </c>
      <c r="CP1377" t="s">
        <v>113</v>
      </c>
      <c r="CQ1377" t="s">
        <v>113</v>
      </c>
      <c r="CR1377">
        <v>46213</v>
      </c>
      <c r="CS1377">
        <v>46168</v>
      </c>
      <c r="CT1377" t="s">
        <v>151</v>
      </c>
      <c r="CU1377" t="s">
        <v>113</v>
      </c>
      <c r="CV1377" t="s">
        <v>113</v>
      </c>
      <c r="CW1377" t="s">
        <v>113</v>
      </c>
      <c r="CX1377" t="s">
        <v>113</v>
      </c>
      <c r="CY1377" t="s">
        <v>288</v>
      </c>
      <c r="CZ1377" t="s">
        <v>289</v>
      </c>
    </row>
    <row r="1378" spans="1:105" x14ac:dyDescent="0.3">
      <c r="A1378" t="s">
        <v>7343</v>
      </c>
      <c r="B1378" t="s">
        <v>7344</v>
      </c>
      <c r="C1378" t="s">
        <v>107</v>
      </c>
      <c r="D1378" t="s">
        <v>108</v>
      </c>
      <c r="F1378" t="s">
        <v>7345</v>
      </c>
      <c r="G1378" t="s">
        <v>247</v>
      </c>
      <c r="I1378" t="s">
        <v>7298</v>
      </c>
      <c r="J1378" t="s">
        <v>1187</v>
      </c>
      <c r="K1378" t="s">
        <v>161</v>
      </c>
      <c r="L1378" t="s">
        <v>1350</v>
      </c>
      <c r="M1378" t="s">
        <v>1189</v>
      </c>
      <c r="N1378">
        <v>1</v>
      </c>
      <c r="P1378">
        <v>46168</v>
      </c>
      <c r="Q1378" t="s">
        <v>140</v>
      </c>
      <c r="R1378">
        <v>46168</v>
      </c>
      <c r="S1378" t="s">
        <v>252</v>
      </c>
      <c r="T1378" t="s">
        <v>142</v>
      </c>
      <c r="U1378" t="s">
        <v>112</v>
      </c>
      <c r="V1378" t="s">
        <v>143</v>
      </c>
      <c r="W1378" t="s">
        <v>144</v>
      </c>
      <c r="X1378" t="s">
        <v>144</v>
      </c>
      <c r="Y1378" t="s">
        <v>144</v>
      </c>
      <c r="Z1378" t="s">
        <v>148</v>
      </c>
      <c r="AA1378" t="s">
        <v>144</v>
      </c>
      <c r="AB1378" t="s">
        <v>180</v>
      </c>
      <c r="AC1378" t="s">
        <v>146</v>
      </c>
      <c r="AD1378" t="s">
        <v>181</v>
      </c>
      <c r="AE1378">
        <v>46171</v>
      </c>
      <c r="AF1378">
        <v>46171</v>
      </c>
      <c r="AG1378">
        <v>46171</v>
      </c>
      <c r="AH1378">
        <v>46177</v>
      </c>
      <c r="AI1378">
        <v>46177</v>
      </c>
      <c r="AJ1378">
        <v>46177</v>
      </c>
      <c r="AK1378">
        <v>46182</v>
      </c>
      <c r="AL1378">
        <v>46182</v>
      </c>
      <c r="AM1378">
        <v>46182</v>
      </c>
      <c r="AN1378">
        <v>46188</v>
      </c>
      <c r="AO1378">
        <v>46188</v>
      </c>
      <c r="AP1378">
        <v>46188</v>
      </c>
      <c r="AQ1378" t="s">
        <v>286</v>
      </c>
      <c r="AT1378">
        <v>46174</v>
      </c>
      <c r="AU1378">
        <v>46174</v>
      </c>
      <c r="AV1378">
        <v>46174</v>
      </c>
      <c r="AW1378">
        <v>46174</v>
      </c>
      <c r="AX1378">
        <v>46174</v>
      </c>
      <c r="AY1378">
        <v>46174</v>
      </c>
      <c r="AZ1378">
        <v>46188</v>
      </c>
      <c r="BA1378">
        <v>46188</v>
      </c>
      <c r="BB1378">
        <v>46188</v>
      </c>
      <c r="BC1378">
        <v>46176</v>
      </c>
      <c r="BD1378">
        <v>46175</v>
      </c>
      <c r="BE1378">
        <v>46175</v>
      </c>
      <c r="BF1378" t="s">
        <v>149</v>
      </c>
      <c r="BG1378">
        <v>46182</v>
      </c>
      <c r="BH1378">
        <v>46182</v>
      </c>
      <c r="BI1378">
        <v>46182</v>
      </c>
      <c r="BJ1378" t="s">
        <v>180</v>
      </c>
      <c r="BK1378">
        <v>60</v>
      </c>
      <c r="BL1378">
        <v>46192</v>
      </c>
      <c r="BM1378">
        <v>46192</v>
      </c>
      <c r="BN1378">
        <v>46192</v>
      </c>
      <c r="BO1378">
        <v>46194</v>
      </c>
      <c r="BP1378">
        <v>46194</v>
      </c>
      <c r="BQ1378">
        <v>46194</v>
      </c>
      <c r="BR1378">
        <v>46200</v>
      </c>
      <c r="BS1378">
        <v>46197</v>
      </c>
      <c r="BT1378">
        <v>46197</v>
      </c>
      <c r="BU1378">
        <v>46199</v>
      </c>
      <c r="BV1378">
        <v>46196</v>
      </c>
      <c r="BW1378">
        <v>46196</v>
      </c>
      <c r="BX1378" t="s">
        <v>7346</v>
      </c>
      <c r="CA1378">
        <v>46242</v>
      </c>
      <c r="CK1378">
        <v>46242</v>
      </c>
      <c r="CN1378" t="s">
        <v>113</v>
      </c>
      <c r="CO1378" t="s">
        <v>113</v>
      </c>
      <c r="CP1378" t="s">
        <v>113</v>
      </c>
      <c r="CQ1378" t="s">
        <v>113</v>
      </c>
      <c r="CR1378">
        <v>46213</v>
      </c>
      <c r="CS1378">
        <v>46167</v>
      </c>
      <c r="CT1378" t="s">
        <v>151</v>
      </c>
      <c r="CU1378" t="s">
        <v>113</v>
      </c>
      <c r="CV1378" t="s">
        <v>113</v>
      </c>
      <c r="CW1378" t="s">
        <v>113</v>
      </c>
      <c r="CX1378" t="s">
        <v>113</v>
      </c>
      <c r="CY1378" t="s">
        <v>1512</v>
      </c>
      <c r="CZ1378" t="s">
        <v>289</v>
      </c>
    </row>
    <row r="1379" spans="1:105" x14ac:dyDescent="0.3">
      <c r="A1379" t="s">
        <v>7347</v>
      </c>
      <c r="B1379" t="s">
        <v>7348</v>
      </c>
      <c r="C1379" t="s">
        <v>124</v>
      </c>
      <c r="D1379" t="s">
        <v>108</v>
      </c>
      <c r="F1379" t="s">
        <v>7349</v>
      </c>
      <c r="G1379" t="s">
        <v>247</v>
      </c>
      <c r="J1379" t="s">
        <v>1187</v>
      </c>
      <c r="K1379" t="s">
        <v>161</v>
      </c>
      <c r="L1379" t="s">
        <v>1350</v>
      </c>
      <c r="M1379" t="s">
        <v>1189</v>
      </c>
      <c r="N1379">
        <v>1</v>
      </c>
      <c r="P1379">
        <v>46167</v>
      </c>
      <c r="Q1379" t="s">
        <v>140</v>
      </c>
      <c r="R1379">
        <v>46168</v>
      </c>
      <c r="S1379" t="s">
        <v>141</v>
      </c>
      <c r="T1379" t="s">
        <v>142</v>
      </c>
      <c r="U1379" t="s">
        <v>112</v>
      </c>
      <c r="V1379" t="s">
        <v>143</v>
      </c>
      <c r="W1379" t="s">
        <v>144</v>
      </c>
      <c r="X1379" t="s">
        <v>144</v>
      </c>
      <c r="Y1379" t="s">
        <v>144</v>
      </c>
      <c r="Z1379" t="s">
        <v>148</v>
      </c>
      <c r="AA1379" t="s">
        <v>144</v>
      </c>
      <c r="AB1379" t="s">
        <v>180</v>
      </c>
      <c r="AC1379" t="s">
        <v>146</v>
      </c>
      <c r="AD1379" t="s">
        <v>181</v>
      </c>
      <c r="AE1379">
        <v>46171</v>
      </c>
      <c r="AF1379">
        <v>46171</v>
      </c>
      <c r="AG1379">
        <v>46171</v>
      </c>
      <c r="AH1379">
        <v>46177</v>
      </c>
      <c r="AI1379">
        <v>46177</v>
      </c>
      <c r="AJ1379">
        <v>46177</v>
      </c>
      <c r="AK1379">
        <v>46181</v>
      </c>
      <c r="AL1379">
        <v>46181</v>
      </c>
      <c r="AM1379">
        <v>46181</v>
      </c>
      <c r="AN1379">
        <v>46188</v>
      </c>
      <c r="AO1379">
        <v>46188</v>
      </c>
      <c r="AP1379">
        <v>46188</v>
      </c>
      <c r="AQ1379" t="s">
        <v>286</v>
      </c>
      <c r="AT1379">
        <v>46176</v>
      </c>
      <c r="AU1379">
        <v>46174</v>
      </c>
      <c r="AV1379">
        <v>46174</v>
      </c>
      <c r="AW1379">
        <v>46176</v>
      </c>
      <c r="AX1379">
        <v>46174</v>
      </c>
      <c r="AY1379">
        <v>46174</v>
      </c>
      <c r="AZ1379">
        <v>46188</v>
      </c>
      <c r="BA1379">
        <v>46188</v>
      </c>
      <c r="BB1379">
        <v>46188</v>
      </c>
      <c r="BC1379">
        <v>46178</v>
      </c>
      <c r="BD1379">
        <v>46175</v>
      </c>
      <c r="BE1379">
        <v>46175</v>
      </c>
      <c r="BF1379" t="s">
        <v>149</v>
      </c>
      <c r="BG1379">
        <v>46184</v>
      </c>
      <c r="BH1379">
        <v>46183</v>
      </c>
      <c r="BI1379">
        <v>46183</v>
      </c>
      <c r="BJ1379" t="s">
        <v>180</v>
      </c>
      <c r="BK1379">
        <v>60</v>
      </c>
      <c r="BL1379">
        <v>46194</v>
      </c>
      <c r="BM1379">
        <v>46195</v>
      </c>
      <c r="BN1379">
        <v>46195</v>
      </c>
      <c r="BO1379">
        <v>46196</v>
      </c>
      <c r="BP1379">
        <v>46197</v>
      </c>
      <c r="BQ1379">
        <v>46197</v>
      </c>
      <c r="BR1379">
        <v>46201</v>
      </c>
      <c r="BS1379">
        <v>46199</v>
      </c>
      <c r="BT1379">
        <v>46199</v>
      </c>
      <c r="BU1379">
        <v>46200</v>
      </c>
      <c r="BV1379">
        <v>46198</v>
      </c>
      <c r="BW1379">
        <v>46198</v>
      </c>
      <c r="BX1379" t="s">
        <v>1352</v>
      </c>
      <c r="CN1379" t="s">
        <v>113</v>
      </c>
      <c r="CO1379" t="s">
        <v>113</v>
      </c>
      <c r="CP1379" t="s">
        <v>113</v>
      </c>
      <c r="CQ1379" t="s">
        <v>113</v>
      </c>
      <c r="CR1379">
        <v>46213</v>
      </c>
      <c r="CS1379">
        <v>46164</v>
      </c>
      <c r="CT1379" t="s">
        <v>151</v>
      </c>
      <c r="CU1379" t="s">
        <v>113</v>
      </c>
      <c r="CV1379" t="s">
        <v>113</v>
      </c>
      <c r="CW1379" t="s">
        <v>113</v>
      </c>
      <c r="CX1379" t="s">
        <v>113</v>
      </c>
      <c r="CY1379" t="s">
        <v>288</v>
      </c>
      <c r="CZ1379" t="s">
        <v>289</v>
      </c>
    </row>
    <row r="1380" spans="1:105" x14ac:dyDescent="0.3">
      <c r="A1380" t="s">
        <v>7350</v>
      </c>
      <c r="B1380" t="s">
        <v>7351</v>
      </c>
      <c r="C1380" t="s">
        <v>107</v>
      </c>
      <c r="D1380" t="s">
        <v>108</v>
      </c>
      <c r="F1380" t="s">
        <v>7352</v>
      </c>
      <c r="G1380" t="s">
        <v>247</v>
      </c>
      <c r="I1380" t="s">
        <v>7353</v>
      </c>
      <c r="J1380" t="s">
        <v>7222</v>
      </c>
      <c r="K1380" t="s">
        <v>161</v>
      </c>
      <c r="L1380" t="s">
        <v>1350</v>
      </c>
      <c r="M1380" t="s">
        <v>1189</v>
      </c>
      <c r="N1380">
        <v>1</v>
      </c>
      <c r="O1380" t="s">
        <v>7223</v>
      </c>
      <c r="P1380">
        <v>45964</v>
      </c>
      <c r="Q1380" t="s">
        <v>140</v>
      </c>
      <c r="R1380">
        <v>45966</v>
      </c>
      <c r="S1380" t="s">
        <v>141</v>
      </c>
      <c r="T1380" t="s">
        <v>2809</v>
      </c>
      <c r="U1380" t="s">
        <v>112</v>
      </c>
      <c r="V1380" t="s">
        <v>21</v>
      </c>
      <c r="W1380" t="s">
        <v>144</v>
      </c>
      <c r="X1380" t="s">
        <v>144</v>
      </c>
      <c r="Y1380" t="s">
        <v>144</v>
      </c>
      <c r="AB1380" t="s">
        <v>180</v>
      </c>
      <c r="AC1380" t="s">
        <v>146</v>
      </c>
      <c r="AD1380" t="s">
        <v>147</v>
      </c>
      <c r="AE1380">
        <v>45973</v>
      </c>
      <c r="AF1380">
        <v>45973</v>
      </c>
      <c r="AG1380">
        <v>45973</v>
      </c>
      <c r="AH1380">
        <v>45980</v>
      </c>
      <c r="AI1380">
        <v>45980</v>
      </c>
      <c r="AJ1380">
        <v>45980</v>
      </c>
      <c r="AK1380">
        <v>45988</v>
      </c>
      <c r="AL1380">
        <v>45988</v>
      </c>
      <c r="AM1380">
        <v>45988</v>
      </c>
      <c r="AN1380">
        <v>45996</v>
      </c>
      <c r="AO1380">
        <v>45996</v>
      </c>
      <c r="AP1380">
        <v>45996</v>
      </c>
      <c r="AQ1380" t="s">
        <v>148</v>
      </c>
      <c r="AT1380">
        <v>46004</v>
      </c>
      <c r="AU1380">
        <v>46004</v>
      </c>
      <c r="AV1380">
        <v>46004</v>
      </c>
      <c r="AW1380">
        <v>46004</v>
      </c>
      <c r="AX1380">
        <v>46004</v>
      </c>
      <c r="AY1380">
        <v>46004</v>
      </c>
      <c r="AZ1380">
        <v>46009</v>
      </c>
      <c r="BA1380">
        <v>46009</v>
      </c>
      <c r="BB1380">
        <v>46009</v>
      </c>
      <c r="BC1380">
        <v>46005</v>
      </c>
      <c r="BD1380">
        <v>46005</v>
      </c>
      <c r="BE1380">
        <v>46005</v>
      </c>
      <c r="BG1380">
        <v>46006</v>
      </c>
      <c r="BH1380">
        <v>46006</v>
      </c>
      <c r="BI1380">
        <v>46006</v>
      </c>
      <c r="BJ1380" t="s">
        <v>3719</v>
      </c>
      <c r="BK1380">
        <v>60</v>
      </c>
      <c r="BL1380">
        <v>46027</v>
      </c>
      <c r="BM1380">
        <v>46027</v>
      </c>
      <c r="BN1380">
        <v>46027</v>
      </c>
      <c r="BO1380">
        <v>46030</v>
      </c>
      <c r="BP1380">
        <v>46030</v>
      </c>
      <c r="BQ1380">
        <v>46030</v>
      </c>
      <c r="BR1380">
        <v>46037</v>
      </c>
      <c r="BS1380">
        <v>46037</v>
      </c>
      <c r="BT1380">
        <v>46037</v>
      </c>
      <c r="BU1380">
        <v>46022</v>
      </c>
      <c r="BV1380">
        <v>46021</v>
      </c>
      <c r="BW1380">
        <v>46021</v>
      </c>
      <c r="BX1380" t="s">
        <v>2389</v>
      </c>
      <c r="CI1380">
        <v>46037</v>
      </c>
      <c r="CJ1380">
        <v>46037</v>
      </c>
      <c r="CN1380" t="s">
        <v>113</v>
      </c>
      <c r="CO1380" t="s">
        <v>113</v>
      </c>
      <c r="CP1380" t="s">
        <v>113</v>
      </c>
      <c r="CQ1380" t="s">
        <v>113</v>
      </c>
      <c r="CR1380" t="s">
        <v>119</v>
      </c>
      <c r="CS1380">
        <v>45964</v>
      </c>
      <c r="CT1380" t="s">
        <v>151</v>
      </c>
      <c r="CU1380" t="s">
        <v>113</v>
      </c>
      <c r="CV1380" t="s">
        <v>113</v>
      </c>
      <c r="CW1380" t="s">
        <v>113</v>
      </c>
      <c r="CX1380" t="s">
        <v>113</v>
      </c>
      <c r="CY1380" t="s">
        <v>288</v>
      </c>
      <c r="CZ1380" t="s">
        <v>289</v>
      </c>
    </row>
    <row r="1381" spans="1:105" x14ac:dyDescent="0.3">
      <c r="A1381" t="s">
        <v>7354</v>
      </c>
      <c r="B1381" t="s">
        <v>7355</v>
      </c>
      <c r="C1381" t="s">
        <v>107</v>
      </c>
      <c r="D1381" t="s">
        <v>108</v>
      </c>
      <c r="F1381" t="s">
        <v>7356</v>
      </c>
      <c r="G1381" t="s">
        <v>247</v>
      </c>
      <c r="I1381" t="s">
        <v>7357</v>
      </c>
      <c r="J1381" t="s">
        <v>7222</v>
      </c>
      <c r="K1381" t="s">
        <v>161</v>
      </c>
      <c r="L1381" t="s">
        <v>1350</v>
      </c>
      <c r="M1381" t="s">
        <v>1189</v>
      </c>
      <c r="N1381">
        <v>1</v>
      </c>
      <c r="O1381" t="s">
        <v>7223</v>
      </c>
      <c r="P1381">
        <v>45964</v>
      </c>
      <c r="Q1381" t="s">
        <v>140</v>
      </c>
      <c r="R1381">
        <v>45966</v>
      </c>
      <c r="S1381" t="s">
        <v>141</v>
      </c>
      <c r="T1381" t="s">
        <v>2809</v>
      </c>
      <c r="U1381" t="s">
        <v>112</v>
      </c>
      <c r="V1381" t="s">
        <v>21</v>
      </c>
      <c r="W1381" t="s">
        <v>144</v>
      </c>
      <c r="X1381" t="s">
        <v>144</v>
      </c>
      <c r="Y1381" t="s">
        <v>144</v>
      </c>
      <c r="AB1381" t="s">
        <v>180</v>
      </c>
      <c r="AC1381" t="s">
        <v>146</v>
      </c>
      <c r="AD1381" t="s">
        <v>147</v>
      </c>
      <c r="AE1381">
        <v>45973</v>
      </c>
      <c r="AF1381">
        <v>45973</v>
      </c>
      <c r="AG1381">
        <v>45973</v>
      </c>
      <c r="AH1381">
        <v>45980</v>
      </c>
      <c r="AI1381">
        <v>45980</v>
      </c>
      <c r="AJ1381">
        <v>45980</v>
      </c>
      <c r="AK1381">
        <v>45987</v>
      </c>
      <c r="AL1381">
        <v>45987</v>
      </c>
      <c r="AM1381">
        <v>45987</v>
      </c>
      <c r="AN1381">
        <v>45996</v>
      </c>
      <c r="AO1381">
        <v>45996</v>
      </c>
      <c r="AP1381">
        <v>45996</v>
      </c>
      <c r="AQ1381" t="s">
        <v>148</v>
      </c>
      <c r="AT1381">
        <v>46002</v>
      </c>
      <c r="AU1381">
        <v>46002</v>
      </c>
      <c r="AV1381">
        <v>46002</v>
      </c>
      <c r="AW1381">
        <v>46002</v>
      </c>
      <c r="AX1381">
        <v>46002</v>
      </c>
      <c r="AY1381">
        <v>46002</v>
      </c>
      <c r="AZ1381">
        <v>46009</v>
      </c>
      <c r="BA1381">
        <v>46009</v>
      </c>
      <c r="BB1381">
        <v>46009</v>
      </c>
      <c r="BC1381">
        <v>46003</v>
      </c>
      <c r="BD1381">
        <v>46003</v>
      </c>
      <c r="BE1381">
        <v>46003</v>
      </c>
      <c r="BG1381">
        <v>46006</v>
      </c>
      <c r="BH1381">
        <v>46006</v>
      </c>
      <c r="BI1381">
        <v>46006</v>
      </c>
      <c r="BJ1381" t="s">
        <v>3719</v>
      </c>
      <c r="BK1381">
        <v>60</v>
      </c>
      <c r="BL1381">
        <v>46030</v>
      </c>
      <c r="BM1381">
        <v>46030</v>
      </c>
      <c r="BN1381">
        <v>46030</v>
      </c>
      <c r="BO1381">
        <v>46032</v>
      </c>
      <c r="BP1381">
        <v>46032</v>
      </c>
      <c r="BQ1381">
        <v>46032</v>
      </c>
      <c r="BR1381">
        <v>46040</v>
      </c>
      <c r="BS1381">
        <v>46040</v>
      </c>
      <c r="BT1381">
        <v>46040</v>
      </c>
      <c r="BU1381">
        <v>46038</v>
      </c>
      <c r="BV1381">
        <v>46038</v>
      </c>
      <c r="BW1381">
        <v>46038</v>
      </c>
      <c r="BX1381" t="s">
        <v>2389</v>
      </c>
      <c r="CN1381" t="s">
        <v>113</v>
      </c>
      <c r="CO1381" t="s">
        <v>113</v>
      </c>
      <c r="CP1381" t="s">
        <v>113</v>
      </c>
      <c r="CQ1381" t="s">
        <v>113</v>
      </c>
      <c r="CR1381" t="s">
        <v>119</v>
      </c>
      <c r="CS1381">
        <v>45964</v>
      </c>
      <c r="CT1381" t="s">
        <v>151</v>
      </c>
      <c r="CU1381" t="s">
        <v>113</v>
      </c>
      <c r="CV1381" t="s">
        <v>113</v>
      </c>
      <c r="CW1381" t="s">
        <v>113</v>
      </c>
      <c r="CX1381" t="s">
        <v>113</v>
      </c>
      <c r="CY1381" t="s">
        <v>288</v>
      </c>
      <c r="CZ1381" t="s">
        <v>289</v>
      </c>
    </row>
    <row r="1382" spans="1:105" x14ac:dyDescent="0.3">
      <c r="A1382" t="s">
        <v>7358</v>
      </c>
      <c r="B1382" t="s">
        <v>7359</v>
      </c>
      <c r="C1382" t="s">
        <v>107</v>
      </c>
      <c r="D1382" t="s">
        <v>108</v>
      </c>
      <c r="F1382" t="s">
        <v>7360</v>
      </c>
      <c r="G1382" t="s">
        <v>247</v>
      </c>
      <c r="I1382" t="s">
        <v>7361</v>
      </c>
      <c r="J1382" t="s">
        <v>7222</v>
      </c>
      <c r="K1382" t="s">
        <v>161</v>
      </c>
      <c r="L1382" t="s">
        <v>1350</v>
      </c>
      <c r="M1382" t="s">
        <v>1189</v>
      </c>
      <c r="N1382">
        <v>1</v>
      </c>
      <c r="O1382" t="s">
        <v>7223</v>
      </c>
      <c r="P1382">
        <v>45964</v>
      </c>
      <c r="Q1382" t="s">
        <v>140</v>
      </c>
      <c r="R1382">
        <v>45966</v>
      </c>
      <c r="S1382" t="s">
        <v>141</v>
      </c>
      <c r="T1382" t="s">
        <v>2809</v>
      </c>
      <c r="U1382" t="s">
        <v>112</v>
      </c>
      <c r="V1382" t="s">
        <v>21</v>
      </c>
      <c r="W1382" t="s">
        <v>144</v>
      </c>
      <c r="X1382" t="s">
        <v>144</v>
      </c>
      <c r="Y1382" t="s">
        <v>144</v>
      </c>
      <c r="AB1382" t="s">
        <v>180</v>
      </c>
      <c r="AC1382" t="s">
        <v>146</v>
      </c>
      <c r="AD1382" t="s">
        <v>376</v>
      </c>
      <c r="AE1382">
        <v>45973</v>
      </c>
      <c r="AF1382">
        <v>45973</v>
      </c>
      <c r="AG1382">
        <v>45973</v>
      </c>
      <c r="AH1382">
        <v>45980</v>
      </c>
      <c r="AI1382">
        <v>45980</v>
      </c>
      <c r="AJ1382">
        <v>45980</v>
      </c>
      <c r="AK1382">
        <v>45987</v>
      </c>
      <c r="AL1382">
        <v>45987</v>
      </c>
      <c r="AM1382">
        <v>45987</v>
      </c>
      <c r="AN1382">
        <v>45996</v>
      </c>
      <c r="AO1382">
        <v>45996</v>
      </c>
      <c r="AP1382">
        <v>45996</v>
      </c>
      <c r="AQ1382" t="s">
        <v>148</v>
      </c>
      <c r="AT1382">
        <v>46002</v>
      </c>
      <c r="AU1382">
        <v>46002</v>
      </c>
      <c r="AV1382">
        <v>46002</v>
      </c>
      <c r="AW1382">
        <v>46002</v>
      </c>
      <c r="AX1382">
        <v>46002</v>
      </c>
      <c r="AY1382">
        <v>46002</v>
      </c>
      <c r="AZ1382">
        <v>46013</v>
      </c>
      <c r="BA1382">
        <v>46013</v>
      </c>
      <c r="BB1382">
        <v>46013</v>
      </c>
      <c r="BC1382">
        <v>46003</v>
      </c>
      <c r="BD1382">
        <v>46003</v>
      </c>
      <c r="BE1382">
        <v>46003</v>
      </c>
      <c r="BG1382">
        <v>46031</v>
      </c>
      <c r="BH1382">
        <v>46031</v>
      </c>
      <c r="BI1382">
        <v>46031</v>
      </c>
      <c r="BJ1382" t="s">
        <v>1391</v>
      </c>
      <c r="BK1382">
        <v>60</v>
      </c>
      <c r="BL1382">
        <v>46036</v>
      </c>
      <c r="BM1382">
        <v>46036</v>
      </c>
      <c r="BN1382">
        <v>46036</v>
      </c>
      <c r="BO1382">
        <v>46039</v>
      </c>
      <c r="BP1382">
        <v>46038</v>
      </c>
      <c r="BQ1382">
        <v>46038</v>
      </c>
      <c r="BR1382">
        <v>46044</v>
      </c>
      <c r="BS1382">
        <v>46047</v>
      </c>
      <c r="BT1382">
        <v>46047</v>
      </c>
      <c r="BU1382">
        <v>46044</v>
      </c>
      <c r="BV1382">
        <v>46046</v>
      </c>
      <c r="BW1382">
        <v>46046</v>
      </c>
      <c r="BX1382" t="s">
        <v>2389</v>
      </c>
      <c r="CN1382" t="s">
        <v>113</v>
      </c>
      <c r="CO1382" t="s">
        <v>113</v>
      </c>
      <c r="CP1382" t="s">
        <v>113</v>
      </c>
      <c r="CQ1382" t="s">
        <v>113</v>
      </c>
      <c r="CR1382" t="s">
        <v>119</v>
      </c>
      <c r="CS1382">
        <v>45964</v>
      </c>
      <c r="CT1382" t="s">
        <v>151</v>
      </c>
      <c r="CU1382" t="s">
        <v>113</v>
      </c>
      <c r="CV1382" t="s">
        <v>113</v>
      </c>
      <c r="CW1382" t="s">
        <v>113</v>
      </c>
      <c r="CX1382" t="s">
        <v>113</v>
      </c>
      <c r="CY1382" t="s">
        <v>288</v>
      </c>
      <c r="CZ1382" t="s">
        <v>289</v>
      </c>
    </row>
    <row r="1383" spans="1:105" x14ac:dyDescent="0.3">
      <c r="A1383" t="s">
        <v>7362</v>
      </c>
      <c r="B1383" t="s">
        <v>7363</v>
      </c>
      <c r="C1383" t="s">
        <v>107</v>
      </c>
      <c r="D1383" t="s">
        <v>108</v>
      </c>
      <c r="F1383" t="s">
        <v>7364</v>
      </c>
      <c r="G1383" t="s">
        <v>247</v>
      </c>
      <c r="I1383" t="s">
        <v>7365</v>
      </c>
      <c r="J1383" t="s">
        <v>7222</v>
      </c>
      <c r="K1383" t="s">
        <v>161</v>
      </c>
      <c r="L1383" t="s">
        <v>1350</v>
      </c>
      <c r="M1383" t="s">
        <v>1189</v>
      </c>
      <c r="N1383">
        <v>1</v>
      </c>
      <c r="O1383" t="s">
        <v>7223</v>
      </c>
      <c r="P1383">
        <v>45964</v>
      </c>
      <c r="Q1383" t="s">
        <v>140</v>
      </c>
      <c r="R1383">
        <v>45966</v>
      </c>
      <c r="S1383" t="s">
        <v>141</v>
      </c>
      <c r="T1383" t="s">
        <v>2809</v>
      </c>
      <c r="U1383" t="s">
        <v>112</v>
      </c>
      <c r="V1383" t="s">
        <v>21</v>
      </c>
      <c r="W1383" t="s">
        <v>144</v>
      </c>
      <c r="X1383" t="s">
        <v>144</v>
      </c>
      <c r="Y1383" t="s">
        <v>144</v>
      </c>
      <c r="AB1383" t="s">
        <v>180</v>
      </c>
      <c r="AC1383" t="s">
        <v>146</v>
      </c>
      <c r="AD1383" t="s">
        <v>376</v>
      </c>
      <c r="AE1383">
        <v>45973</v>
      </c>
      <c r="AF1383">
        <v>45973</v>
      </c>
      <c r="AG1383">
        <v>45973</v>
      </c>
      <c r="AH1383">
        <v>45980</v>
      </c>
      <c r="AI1383">
        <v>45980</v>
      </c>
      <c r="AJ1383">
        <v>45980</v>
      </c>
      <c r="AK1383">
        <v>45987</v>
      </c>
      <c r="AL1383">
        <v>45987</v>
      </c>
      <c r="AM1383">
        <v>45987</v>
      </c>
      <c r="AN1383">
        <v>45996</v>
      </c>
      <c r="AO1383">
        <v>45996</v>
      </c>
      <c r="AP1383">
        <v>45996</v>
      </c>
      <c r="AQ1383" t="s">
        <v>148</v>
      </c>
      <c r="AT1383">
        <v>46003</v>
      </c>
      <c r="AU1383">
        <v>46003</v>
      </c>
      <c r="AV1383">
        <v>46003</v>
      </c>
      <c r="AW1383">
        <v>46003</v>
      </c>
      <c r="AX1383">
        <v>46003</v>
      </c>
      <c r="AY1383">
        <v>46003</v>
      </c>
      <c r="AZ1383">
        <v>46013</v>
      </c>
      <c r="BA1383">
        <v>46013</v>
      </c>
      <c r="BB1383">
        <v>46013</v>
      </c>
      <c r="BC1383">
        <v>46007</v>
      </c>
      <c r="BD1383">
        <v>46007</v>
      </c>
      <c r="BE1383">
        <v>46007</v>
      </c>
      <c r="BG1383">
        <v>46027</v>
      </c>
      <c r="BH1383">
        <v>46027</v>
      </c>
      <c r="BI1383">
        <v>46027</v>
      </c>
      <c r="BJ1383" t="s">
        <v>1391</v>
      </c>
      <c r="BK1383">
        <v>60</v>
      </c>
      <c r="BL1383">
        <v>46034</v>
      </c>
      <c r="BM1383">
        <v>46034</v>
      </c>
      <c r="BN1383">
        <v>46034</v>
      </c>
      <c r="BO1383">
        <v>46036</v>
      </c>
      <c r="BP1383">
        <v>46036</v>
      </c>
      <c r="BQ1383">
        <v>46036</v>
      </c>
      <c r="BR1383">
        <v>46043</v>
      </c>
      <c r="BS1383">
        <v>46045</v>
      </c>
      <c r="BT1383">
        <v>46045</v>
      </c>
      <c r="BU1383">
        <v>46043</v>
      </c>
      <c r="BV1383">
        <v>46044</v>
      </c>
      <c r="BW1383">
        <v>46044</v>
      </c>
      <c r="BX1383" t="s">
        <v>2389</v>
      </c>
      <c r="CN1383" t="s">
        <v>113</v>
      </c>
      <c r="CO1383" t="s">
        <v>113</v>
      </c>
      <c r="CP1383" t="s">
        <v>113</v>
      </c>
      <c r="CQ1383" t="s">
        <v>113</v>
      </c>
      <c r="CR1383" t="s">
        <v>119</v>
      </c>
      <c r="CS1383">
        <v>45964</v>
      </c>
      <c r="CT1383" t="s">
        <v>151</v>
      </c>
      <c r="CU1383" t="s">
        <v>113</v>
      </c>
      <c r="CV1383" t="s">
        <v>113</v>
      </c>
      <c r="CW1383" t="s">
        <v>113</v>
      </c>
      <c r="CX1383" t="s">
        <v>113</v>
      </c>
      <c r="CY1383" t="s">
        <v>288</v>
      </c>
      <c r="CZ1383" t="s">
        <v>289</v>
      </c>
    </row>
    <row r="1384" spans="1:105" x14ac:dyDescent="0.3">
      <c r="A1384" t="s">
        <v>7366</v>
      </c>
      <c r="B1384" t="s">
        <v>7367</v>
      </c>
      <c r="C1384" t="s">
        <v>107</v>
      </c>
      <c r="D1384" t="s">
        <v>108</v>
      </c>
      <c r="F1384" t="s">
        <v>7368</v>
      </c>
      <c r="G1384" t="s">
        <v>247</v>
      </c>
      <c r="I1384" t="s">
        <v>7369</v>
      </c>
      <c r="J1384" t="s">
        <v>7222</v>
      </c>
      <c r="K1384" t="s">
        <v>161</v>
      </c>
      <c r="L1384" t="s">
        <v>1350</v>
      </c>
      <c r="M1384" t="s">
        <v>1189</v>
      </c>
      <c r="N1384">
        <v>1</v>
      </c>
      <c r="O1384" t="s">
        <v>7223</v>
      </c>
      <c r="P1384">
        <v>45964</v>
      </c>
      <c r="Q1384" t="s">
        <v>140</v>
      </c>
      <c r="R1384">
        <v>45966</v>
      </c>
      <c r="S1384" t="s">
        <v>141</v>
      </c>
      <c r="T1384" t="s">
        <v>2809</v>
      </c>
      <c r="U1384" t="s">
        <v>112</v>
      </c>
      <c r="V1384" t="s">
        <v>21</v>
      </c>
      <c r="W1384" t="s">
        <v>144</v>
      </c>
      <c r="X1384" t="s">
        <v>144</v>
      </c>
      <c r="Y1384" t="s">
        <v>144</v>
      </c>
      <c r="AB1384" t="s">
        <v>180</v>
      </c>
      <c r="AC1384" t="s">
        <v>146</v>
      </c>
      <c r="AD1384" t="s">
        <v>376</v>
      </c>
      <c r="AE1384">
        <v>45973</v>
      </c>
      <c r="AF1384">
        <v>45973</v>
      </c>
      <c r="AG1384">
        <v>45973</v>
      </c>
      <c r="AH1384">
        <v>45980</v>
      </c>
      <c r="AI1384">
        <v>45980</v>
      </c>
      <c r="AJ1384">
        <v>45980</v>
      </c>
      <c r="AK1384">
        <v>45987</v>
      </c>
      <c r="AL1384">
        <v>45987</v>
      </c>
      <c r="AM1384">
        <v>45987</v>
      </c>
      <c r="AN1384">
        <v>45996</v>
      </c>
      <c r="AO1384">
        <v>45996</v>
      </c>
      <c r="AP1384">
        <v>45996</v>
      </c>
      <c r="AQ1384" t="s">
        <v>148</v>
      </c>
      <c r="AT1384">
        <v>46003</v>
      </c>
      <c r="AU1384">
        <v>46003</v>
      </c>
      <c r="AV1384">
        <v>46003</v>
      </c>
      <c r="AW1384">
        <v>46003</v>
      </c>
      <c r="AX1384">
        <v>46003</v>
      </c>
      <c r="AY1384">
        <v>46003</v>
      </c>
      <c r="AZ1384">
        <v>46013</v>
      </c>
      <c r="BA1384">
        <v>46013</v>
      </c>
      <c r="BB1384">
        <v>46013</v>
      </c>
      <c r="BC1384">
        <v>46010</v>
      </c>
      <c r="BD1384">
        <v>46010</v>
      </c>
      <c r="BE1384">
        <v>46010</v>
      </c>
      <c r="BG1384">
        <v>46019</v>
      </c>
      <c r="BH1384">
        <v>46019</v>
      </c>
      <c r="BI1384">
        <v>46019</v>
      </c>
      <c r="BJ1384" t="s">
        <v>1391</v>
      </c>
      <c r="BK1384">
        <v>60</v>
      </c>
      <c r="BL1384">
        <v>46036</v>
      </c>
      <c r="BM1384">
        <v>46036</v>
      </c>
      <c r="BN1384">
        <v>46036</v>
      </c>
      <c r="BO1384">
        <v>46040</v>
      </c>
      <c r="BP1384">
        <v>46040</v>
      </c>
      <c r="BQ1384">
        <v>46040</v>
      </c>
      <c r="BR1384">
        <v>46042</v>
      </c>
      <c r="BS1384">
        <v>46043</v>
      </c>
      <c r="BT1384">
        <v>46043</v>
      </c>
      <c r="BU1384">
        <v>46040</v>
      </c>
      <c r="BV1384">
        <v>46042</v>
      </c>
      <c r="BW1384">
        <v>46042</v>
      </c>
      <c r="BX1384" t="s">
        <v>2389</v>
      </c>
      <c r="CN1384" t="s">
        <v>113</v>
      </c>
      <c r="CO1384" t="s">
        <v>113</v>
      </c>
      <c r="CP1384" t="s">
        <v>113</v>
      </c>
      <c r="CQ1384" t="s">
        <v>113</v>
      </c>
      <c r="CR1384" t="s">
        <v>119</v>
      </c>
      <c r="CS1384">
        <v>45964</v>
      </c>
      <c r="CT1384" t="s">
        <v>151</v>
      </c>
      <c r="CU1384" t="s">
        <v>113</v>
      </c>
      <c r="CV1384" t="s">
        <v>113</v>
      </c>
      <c r="CW1384" t="s">
        <v>113</v>
      </c>
      <c r="CX1384" t="s">
        <v>113</v>
      </c>
      <c r="CY1384" t="s">
        <v>288</v>
      </c>
      <c r="CZ1384" t="s">
        <v>289</v>
      </c>
    </row>
    <row r="1385" spans="1:105" x14ac:dyDescent="0.3">
      <c r="A1385" t="s">
        <v>7370</v>
      </c>
      <c r="B1385" t="s">
        <v>7371</v>
      </c>
      <c r="C1385" t="s">
        <v>107</v>
      </c>
      <c r="D1385" t="s">
        <v>108</v>
      </c>
      <c r="F1385" t="s">
        <v>7372</v>
      </c>
      <c r="G1385" t="s">
        <v>247</v>
      </c>
      <c r="J1385" t="s">
        <v>1187</v>
      </c>
      <c r="K1385" t="s">
        <v>161</v>
      </c>
      <c r="L1385" t="s">
        <v>1350</v>
      </c>
      <c r="M1385" t="s">
        <v>1189</v>
      </c>
      <c r="N1385">
        <v>1</v>
      </c>
      <c r="P1385">
        <v>46168</v>
      </c>
      <c r="Q1385" t="s">
        <v>140</v>
      </c>
      <c r="R1385">
        <v>46168</v>
      </c>
      <c r="S1385" t="s">
        <v>141</v>
      </c>
      <c r="T1385" t="s">
        <v>142</v>
      </c>
      <c r="U1385" t="s">
        <v>112</v>
      </c>
      <c r="V1385" t="s">
        <v>143</v>
      </c>
      <c r="W1385" t="s">
        <v>144</v>
      </c>
      <c r="X1385" t="s">
        <v>144</v>
      </c>
      <c r="Y1385" t="s">
        <v>144</v>
      </c>
      <c r="Z1385" t="s">
        <v>148</v>
      </c>
      <c r="AA1385" t="s">
        <v>144</v>
      </c>
      <c r="AB1385" t="s">
        <v>180</v>
      </c>
      <c r="AC1385" t="s">
        <v>146</v>
      </c>
      <c r="AD1385" t="s">
        <v>181</v>
      </c>
      <c r="AE1385">
        <v>46171</v>
      </c>
      <c r="AF1385">
        <v>46171</v>
      </c>
      <c r="AG1385">
        <v>46171</v>
      </c>
      <c r="AH1385">
        <v>46177</v>
      </c>
      <c r="AI1385">
        <v>46177</v>
      </c>
      <c r="AJ1385">
        <v>46177</v>
      </c>
      <c r="AK1385">
        <v>46182</v>
      </c>
      <c r="AL1385">
        <v>46182</v>
      </c>
      <c r="AM1385">
        <v>46182</v>
      </c>
      <c r="AN1385">
        <v>46188</v>
      </c>
      <c r="AO1385">
        <v>46188</v>
      </c>
      <c r="AP1385">
        <v>46188</v>
      </c>
      <c r="AQ1385" t="s">
        <v>286</v>
      </c>
      <c r="AT1385">
        <v>46176</v>
      </c>
      <c r="AU1385">
        <v>46179</v>
      </c>
      <c r="AV1385">
        <v>46179</v>
      </c>
      <c r="AW1385">
        <v>46176</v>
      </c>
      <c r="AX1385">
        <v>46179</v>
      </c>
      <c r="AY1385">
        <v>46179</v>
      </c>
      <c r="AZ1385">
        <v>46188</v>
      </c>
      <c r="BA1385">
        <v>46188</v>
      </c>
      <c r="BB1385">
        <v>46188</v>
      </c>
      <c r="BC1385">
        <v>46178</v>
      </c>
      <c r="BD1385">
        <v>46180</v>
      </c>
      <c r="BE1385">
        <v>46180</v>
      </c>
      <c r="BF1385" t="s">
        <v>149</v>
      </c>
      <c r="BG1385">
        <v>46184</v>
      </c>
      <c r="BH1385">
        <v>46182</v>
      </c>
      <c r="BI1385">
        <v>46182</v>
      </c>
      <c r="BJ1385" t="s">
        <v>180</v>
      </c>
      <c r="BK1385">
        <v>60</v>
      </c>
      <c r="BL1385">
        <v>46194</v>
      </c>
      <c r="BM1385">
        <v>46189</v>
      </c>
      <c r="BN1385">
        <v>46189</v>
      </c>
      <c r="BO1385">
        <v>46196</v>
      </c>
      <c r="BP1385">
        <v>46194</v>
      </c>
      <c r="BQ1385">
        <v>46194</v>
      </c>
      <c r="BR1385">
        <v>46201</v>
      </c>
      <c r="BS1385">
        <v>46195</v>
      </c>
      <c r="BT1385">
        <v>46195</v>
      </c>
      <c r="BU1385">
        <v>46200</v>
      </c>
      <c r="BV1385">
        <v>46194</v>
      </c>
      <c r="BW1385">
        <v>46194</v>
      </c>
      <c r="BX1385" t="s">
        <v>1352</v>
      </c>
      <c r="CN1385" t="s">
        <v>113</v>
      </c>
      <c r="CO1385" t="s">
        <v>113</v>
      </c>
      <c r="CP1385" t="s">
        <v>113</v>
      </c>
      <c r="CQ1385" t="s">
        <v>113</v>
      </c>
      <c r="CR1385">
        <v>46213</v>
      </c>
      <c r="CS1385">
        <v>46167</v>
      </c>
      <c r="CT1385" t="s">
        <v>151</v>
      </c>
      <c r="CU1385" t="s">
        <v>113</v>
      </c>
      <c r="CV1385" t="s">
        <v>113</v>
      </c>
      <c r="CW1385" t="s">
        <v>113</v>
      </c>
      <c r="CX1385" t="s">
        <v>113</v>
      </c>
      <c r="CY1385" t="s">
        <v>288</v>
      </c>
      <c r="CZ1385" t="s">
        <v>289</v>
      </c>
    </row>
    <row r="1386" spans="1:105" x14ac:dyDescent="0.3">
      <c r="A1386" t="s">
        <v>7373</v>
      </c>
      <c r="B1386" t="s">
        <v>7374</v>
      </c>
      <c r="C1386" t="s">
        <v>245</v>
      </c>
      <c r="D1386" t="s">
        <v>108</v>
      </c>
      <c r="F1386" t="s">
        <v>7375</v>
      </c>
      <c r="G1386" t="s">
        <v>247</v>
      </c>
      <c r="H1386" t="s">
        <v>7376</v>
      </c>
      <c r="I1386" t="s">
        <v>7377</v>
      </c>
      <c r="J1386" t="s">
        <v>249</v>
      </c>
      <c r="K1386" t="s">
        <v>249</v>
      </c>
      <c r="L1386" t="s">
        <v>1712</v>
      </c>
      <c r="M1386" t="s">
        <v>138</v>
      </c>
      <c r="N1386">
        <v>5</v>
      </c>
      <c r="O1386" t="s">
        <v>7378</v>
      </c>
      <c r="P1386">
        <v>46216</v>
      </c>
      <c r="Q1386" t="s">
        <v>140</v>
      </c>
      <c r="R1386">
        <v>46217</v>
      </c>
      <c r="S1386" t="s">
        <v>265</v>
      </c>
      <c r="T1386" t="s">
        <v>448</v>
      </c>
      <c r="U1386" t="s">
        <v>249</v>
      </c>
      <c r="V1386" t="s">
        <v>21</v>
      </c>
      <c r="W1386" t="s">
        <v>148</v>
      </c>
      <c r="X1386" t="s">
        <v>148</v>
      </c>
      <c r="Y1386" t="s">
        <v>148</v>
      </c>
      <c r="Z1386" t="s">
        <v>148</v>
      </c>
      <c r="AA1386" t="s">
        <v>148</v>
      </c>
      <c r="AB1386" t="s">
        <v>1322</v>
      </c>
      <c r="AC1386" t="s">
        <v>113</v>
      </c>
      <c r="AD1386" t="s">
        <v>255</v>
      </c>
      <c r="AE1386">
        <v>46254</v>
      </c>
      <c r="AF1386">
        <v>46268</v>
      </c>
      <c r="AH1386">
        <v>46256</v>
      </c>
      <c r="AI1386">
        <v>46268</v>
      </c>
      <c r="AK1386">
        <v>46254</v>
      </c>
      <c r="AL1386">
        <v>46268</v>
      </c>
      <c r="AN1386">
        <v>46256</v>
      </c>
      <c r="AO1386">
        <v>46268</v>
      </c>
      <c r="AQ1386" t="s">
        <v>256</v>
      </c>
      <c r="AR1386">
        <v>46279</v>
      </c>
      <c r="AT1386">
        <v>46188</v>
      </c>
      <c r="AU1386">
        <v>46268</v>
      </c>
      <c r="AW1386">
        <v>46188</v>
      </c>
      <c r="AX1386">
        <v>46268</v>
      </c>
      <c r="AZ1386">
        <v>46191</v>
      </c>
      <c r="BA1386">
        <v>46270</v>
      </c>
      <c r="BC1386">
        <v>46189</v>
      </c>
      <c r="BD1386">
        <v>46270</v>
      </c>
      <c r="BF1386" t="s">
        <v>249</v>
      </c>
      <c r="BG1386">
        <v>46191</v>
      </c>
      <c r="BH1386">
        <v>46270</v>
      </c>
      <c r="BJ1386" t="s">
        <v>7379</v>
      </c>
      <c r="BK1386" t="s">
        <v>7379</v>
      </c>
      <c r="BL1386">
        <v>46197</v>
      </c>
      <c r="BM1386">
        <v>46273</v>
      </c>
      <c r="BO1386">
        <v>46202</v>
      </c>
      <c r="BP1386">
        <v>46290</v>
      </c>
      <c r="BR1386">
        <v>46203</v>
      </c>
      <c r="BS1386">
        <v>46295</v>
      </c>
      <c r="BU1386">
        <v>46202</v>
      </c>
      <c r="BV1386">
        <v>46295</v>
      </c>
      <c r="BX1386" t="s">
        <v>7380</v>
      </c>
      <c r="BY1386">
        <v>46245</v>
      </c>
      <c r="BZ1386">
        <v>46245</v>
      </c>
      <c r="CI1386">
        <v>46265</v>
      </c>
      <c r="CJ1386">
        <v>46265</v>
      </c>
      <c r="CN1386" t="s">
        <v>113</v>
      </c>
      <c r="CO1386" t="s">
        <v>113</v>
      </c>
      <c r="CP1386" t="s">
        <v>113</v>
      </c>
      <c r="CQ1386" t="s">
        <v>113</v>
      </c>
      <c r="CR1386" t="s">
        <v>113</v>
      </c>
      <c r="CS1386" t="s">
        <v>113</v>
      </c>
      <c r="CT1386" t="s">
        <v>113</v>
      </c>
      <c r="CU1386" t="s">
        <v>170</v>
      </c>
      <c r="CV1386" t="s">
        <v>144</v>
      </c>
      <c r="CW1386" t="s">
        <v>171</v>
      </c>
      <c r="CX1386" t="s">
        <v>113</v>
      </c>
      <c r="CY1386" t="s">
        <v>119</v>
      </c>
      <c r="CZ1386" t="s">
        <v>258</v>
      </c>
    </row>
    <row r="1387" spans="1:105" x14ac:dyDescent="0.3">
      <c r="A1387" t="s">
        <v>7381</v>
      </c>
      <c r="B1387" t="s">
        <v>7382</v>
      </c>
      <c r="C1387" t="s">
        <v>245</v>
      </c>
      <c r="D1387" t="s">
        <v>108</v>
      </c>
      <c r="F1387" t="s">
        <v>7383</v>
      </c>
      <c r="G1387" t="s">
        <v>247</v>
      </c>
      <c r="H1387" t="s">
        <v>1146</v>
      </c>
      <c r="I1387" t="s">
        <v>7384</v>
      </c>
      <c r="J1387" t="s">
        <v>249</v>
      </c>
      <c r="K1387" t="s">
        <v>249</v>
      </c>
      <c r="L1387" t="s">
        <v>7385</v>
      </c>
      <c r="M1387" t="s">
        <v>686</v>
      </c>
      <c r="N1387">
        <v>3</v>
      </c>
      <c r="O1387" t="s">
        <v>7386</v>
      </c>
      <c r="P1387">
        <v>46239</v>
      </c>
      <c r="Q1387" t="s">
        <v>140</v>
      </c>
      <c r="R1387">
        <v>46239</v>
      </c>
      <c r="S1387" t="s">
        <v>1434</v>
      </c>
      <c r="T1387" t="s">
        <v>448</v>
      </c>
      <c r="U1387" t="s">
        <v>249</v>
      </c>
      <c r="W1387" t="s">
        <v>148</v>
      </c>
      <c r="X1387" t="s">
        <v>148</v>
      </c>
      <c r="Y1387" t="s">
        <v>148</v>
      </c>
      <c r="Z1387" t="s">
        <v>148</v>
      </c>
      <c r="AA1387" t="s">
        <v>148</v>
      </c>
      <c r="AB1387" t="s">
        <v>1423</v>
      </c>
      <c r="AC1387" t="s">
        <v>113</v>
      </c>
      <c r="AD1387" t="s">
        <v>255</v>
      </c>
      <c r="AE1387">
        <v>46246</v>
      </c>
      <c r="AF1387">
        <v>46244</v>
      </c>
      <c r="AG1387">
        <v>46244</v>
      </c>
      <c r="AH1387">
        <v>46248</v>
      </c>
      <c r="AI1387">
        <v>46246</v>
      </c>
      <c r="AJ1387">
        <v>46244</v>
      </c>
      <c r="AK1387">
        <v>46246</v>
      </c>
      <c r="AL1387">
        <v>46255</v>
      </c>
      <c r="AM1387">
        <v>46255</v>
      </c>
      <c r="AN1387">
        <v>46248</v>
      </c>
      <c r="AO1387">
        <v>46255</v>
      </c>
      <c r="AP1387">
        <v>46255</v>
      </c>
      <c r="AQ1387" t="s">
        <v>256</v>
      </c>
      <c r="AR1387">
        <v>46261</v>
      </c>
      <c r="AS1387">
        <v>46261</v>
      </c>
      <c r="AT1387">
        <v>46246</v>
      </c>
      <c r="AU1387">
        <v>46244</v>
      </c>
      <c r="AV1387">
        <v>46244</v>
      </c>
      <c r="AW1387">
        <v>46246</v>
      </c>
      <c r="AX1387">
        <v>46244</v>
      </c>
      <c r="AY1387">
        <v>46244</v>
      </c>
      <c r="AZ1387">
        <v>46251</v>
      </c>
      <c r="BA1387">
        <v>46254</v>
      </c>
      <c r="BB1387">
        <v>46256</v>
      </c>
      <c r="BC1387">
        <v>46253</v>
      </c>
      <c r="BD1387">
        <v>46254</v>
      </c>
      <c r="BE1387">
        <v>46255</v>
      </c>
      <c r="BF1387" t="s">
        <v>249</v>
      </c>
      <c r="BG1387">
        <v>46253</v>
      </c>
      <c r="BH1387">
        <v>46254</v>
      </c>
      <c r="BI1387">
        <v>46255</v>
      </c>
      <c r="BJ1387" t="s">
        <v>249</v>
      </c>
      <c r="BK1387" t="s">
        <v>249</v>
      </c>
      <c r="BL1387">
        <v>46255</v>
      </c>
      <c r="BM1387">
        <v>46255</v>
      </c>
      <c r="BN1387">
        <v>46255</v>
      </c>
      <c r="BO1387">
        <v>46259</v>
      </c>
      <c r="BP1387">
        <v>46259</v>
      </c>
      <c r="BQ1387">
        <v>46262</v>
      </c>
      <c r="BR1387">
        <v>46265</v>
      </c>
      <c r="BS1387">
        <v>46295</v>
      </c>
      <c r="BU1387">
        <v>46265</v>
      </c>
      <c r="BV1387">
        <v>46269</v>
      </c>
      <c r="BX1387" t="s">
        <v>7387</v>
      </c>
      <c r="BY1387">
        <v>46262</v>
      </c>
      <c r="BZ1387">
        <v>46262</v>
      </c>
      <c r="CI1387">
        <v>46295</v>
      </c>
      <c r="CJ1387">
        <v>46295</v>
      </c>
      <c r="CN1387" t="s">
        <v>113</v>
      </c>
      <c r="CO1387" t="s">
        <v>113</v>
      </c>
      <c r="CP1387" t="s">
        <v>113</v>
      </c>
      <c r="CQ1387" t="s">
        <v>113</v>
      </c>
      <c r="CR1387" t="s">
        <v>113</v>
      </c>
      <c r="CS1387" t="s">
        <v>113</v>
      </c>
      <c r="CT1387" t="s">
        <v>113</v>
      </c>
      <c r="CU1387" t="s">
        <v>170</v>
      </c>
      <c r="CV1387" t="s">
        <v>144</v>
      </c>
      <c r="CW1387" t="s">
        <v>171</v>
      </c>
      <c r="CX1387" t="s">
        <v>113</v>
      </c>
      <c r="CY1387" t="s">
        <v>119</v>
      </c>
      <c r="CZ1387" t="s">
        <v>258</v>
      </c>
      <c r="DA1387" t="s">
        <v>104</v>
      </c>
    </row>
    <row r="1388" spans="1:105" x14ac:dyDescent="0.3">
      <c r="A1388" t="s">
        <v>7388</v>
      </c>
      <c r="B1388" t="s">
        <v>7389</v>
      </c>
      <c r="C1388" t="s">
        <v>107</v>
      </c>
      <c r="D1388" t="s">
        <v>108</v>
      </c>
      <c r="E1388" t="s">
        <v>7390</v>
      </c>
      <c r="G1388" t="s">
        <v>247</v>
      </c>
      <c r="I1388" t="s">
        <v>7391</v>
      </c>
      <c r="J1388" t="s">
        <v>1106</v>
      </c>
      <c r="K1388" t="s">
        <v>113</v>
      </c>
      <c r="L1388" t="s">
        <v>7392</v>
      </c>
      <c r="M1388" t="s">
        <v>654</v>
      </c>
      <c r="P1388" t="s">
        <v>113</v>
      </c>
      <c r="Q1388" t="s">
        <v>116</v>
      </c>
      <c r="S1388" t="s">
        <v>117</v>
      </c>
      <c r="T1388" t="s">
        <v>113</v>
      </c>
      <c r="U1388" t="s">
        <v>113</v>
      </c>
      <c r="AD1388" t="s">
        <v>113</v>
      </c>
      <c r="AG1388" t="s">
        <v>119</v>
      </c>
      <c r="AI1388" t="s">
        <v>119</v>
      </c>
      <c r="AJ1388" t="s">
        <v>119</v>
      </c>
      <c r="BK1388" t="s">
        <v>5985</v>
      </c>
      <c r="CN1388" t="s">
        <v>113</v>
      </c>
      <c r="CO1388" t="s">
        <v>113</v>
      </c>
      <c r="CP1388" t="s">
        <v>113</v>
      </c>
      <c r="CQ1388" t="s">
        <v>113</v>
      </c>
      <c r="CR1388" t="s">
        <v>113</v>
      </c>
      <c r="CS1388" t="s">
        <v>113</v>
      </c>
      <c r="CT1388" t="s">
        <v>113</v>
      </c>
      <c r="CU1388" t="s">
        <v>113</v>
      </c>
      <c r="CV1388" t="s">
        <v>113</v>
      </c>
      <c r="CW1388" t="s">
        <v>113</v>
      </c>
      <c r="CX1388" t="s">
        <v>113</v>
      </c>
      <c r="CY1388" t="s">
        <v>119</v>
      </c>
      <c r="CZ1388" t="s">
        <v>258</v>
      </c>
    </row>
    <row r="1389" spans="1:105" x14ac:dyDescent="0.3">
      <c r="A1389" t="s">
        <v>7393</v>
      </c>
      <c r="B1389" t="s">
        <v>7057</v>
      </c>
      <c r="C1389" t="s">
        <v>245</v>
      </c>
      <c r="D1389" t="s">
        <v>108</v>
      </c>
      <c r="F1389" t="s">
        <v>7394</v>
      </c>
      <c r="G1389" t="s">
        <v>247</v>
      </c>
      <c r="I1389" t="s">
        <v>7395</v>
      </c>
      <c r="J1389" t="s">
        <v>249</v>
      </c>
      <c r="K1389" t="s">
        <v>249</v>
      </c>
      <c r="L1389" t="s">
        <v>1921</v>
      </c>
      <c r="M1389" t="s">
        <v>654</v>
      </c>
      <c r="N1389">
        <v>1</v>
      </c>
      <c r="O1389" t="s">
        <v>7396</v>
      </c>
      <c r="P1389">
        <v>46211</v>
      </c>
      <c r="Q1389" t="s">
        <v>140</v>
      </c>
      <c r="R1389">
        <v>46211</v>
      </c>
      <c r="S1389" t="s">
        <v>252</v>
      </c>
      <c r="T1389" t="s">
        <v>1408</v>
      </c>
      <c r="U1389" t="s">
        <v>249</v>
      </c>
      <c r="W1389" t="s">
        <v>148</v>
      </c>
      <c r="X1389" t="s">
        <v>148</v>
      </c>
      <c r="Y1389" t="s">
        <v>148</v>
      </c>
      <c r="Z1389" t="s">
        <v>148</v>
      </c>
      <c r="AA1389" t="s">
        <v>148</v>
      </c>
      <c r="AB1389" t="s">
        <v>1423</v>
      </c>
      <c r="AC1389" t="s">
        <v>113</v>
      </c>
      <c r="AD1389" t="s">
        <v>255</v>
      </c>
      <c r="AE1389">
        <v>46218</v>
      </c>
      <c r="AF1389">
        <v>46226</v>
      </c>
      <c r="AG1389">
        <v>46226</v>
      </c>
      <c r="AH1389">
        <v>46218</v>
      </c>
      <c r="AI1389">
        <v>46226</v>
      </c>
      <c r="AJ1389">
        <v>46226</v>
      </c>
      <c r="AK1389">
        <v>46225</v>
      </c>
      <c r="AL1389">
        <v>46231</v>
      </c>
      <c r="AM1389">
        <v>46230</v>
      </c>
      <c r="AN1389">
        <v>46225</v>
      </c>
      <c r="AO1389">
        <v>46231</v>
      </c>
      <c r="AP1389">
        <v>46230</v>
      </c>
      <c r="AQ1389" t="s">
        <v>256</v>
      </c>
      <c r="AR1389">
        <v>46234</v>
      </c>
      <c r="AS1389">
        <v>46234</v>
      </c>
      <c r="AT1389">
        <v>46218</v>
      </c>
      <c r="AU1389">
        <v>46226</v>
      </c>
      <c r="AV1389">
        <v>46226</v>
      </c>
      <c r="AW1389">
        <v>46218</v>
      </c>
      <c r="AX1389">
        <v>46226</v>
      </c>
      <c r="AY1389">
        <v>46226</v>
      </c>
      <c r="AZ1389">
        <v>46226</v>
      </c>
      <c r="BA1389">
        <v>46233</v>
      </c>
      <c r="BB1389">
        <v>46233</v>
      </c>
      <c r="BC1389">
        <v>46224</v>
      </c>
      <c r="BD1389">
        <v>46227</v>
      </c>
      <c r="BE1389">
        <v>46227</v>
      </c>
      <c r="BF1389" t="s">
        <v>249</v>
      </c>
      <c r="BG1389">
        <v>46224</v>
      </c>
      <c r="BH1389">
        <v>46227</v>
      </c>
      <c r="BI1389">
        <v>46227</v>
      </c>
      <c r="BJ1389" t="s">
        <v>249</v>
      </c>
      <c r="BK1389" t="s">
        <v>249</v>
      </c>
      <c r="BL1389">
        <v>46225</v>
      </c>
      <c r="BM1389">
        <v>46230</v>
      </c>
      <c r="BN1389">
        <v>46230</v>
      </c>
      <c r="BO1389">
        <v>46227</v>
      </c>
      <c r="BP1389">
        <v>46232</v>
      </c>
      <c r="BQ1389">
        <v>46232</v>
      </c>
      <c r="BR1389">
        <v>46228</v>
      </c>
      <c r="BS1389">
        <v>46234</v>
      </c>
      <c r="BT1389">
        <v>46234</v>
      </c>
      <c r="BU1389">
        <v>46228</v>
      </c>
      <c r="BV1389">
        <v>46234</v>
      </c>
      <c r="BW1389">
        <v>46234</v>
      </c>
      <c r="BX1389" t="s">
        <v>7397</v>
      </c>
      <c r="BY1389">
        <v>46233</v>
      </c>
      <c r="BZ1389">
        <v>46233</v>
      </c>
      <c r="CA1389">
        <v>46234</v>
      </c>
      <c r="CI1389">
        <v>46231</v>
      </c>
      <c r="CJ1389">
        <v>46239</v>
      </c>
      <c r="CK1389">
        <v>46234</v>
      </c>
      <c r="CN1389" t="s">
        <v>113</v>
      </c>
      <c r="CO1389" t="s">
        <v>113</v>
      </c>
      <c r="CP1389" t="s">
        <v>113</v>
      </c>
      <c r="CQ1389" t="s">
        <v>113</v>
      </c>
      <c r="CR1389" t="s">
        <v>113</v>
      </c>
      <c r="CS1389" t="s">
        <v>113</v>
      </c>
      <c r="CT1389" t="s">
        <v>113</v>
      </c>
      <c r="CU1389" t="s">
        <v>113</v>
      </c>
      <c r="CV1389" t="s">
        <v>113</v>
      </c>
      <c r="CW1389" t="s">
        <v>113</v>
      </c>
      <c r="CX1389" t="s">
        <v>113</v>
      </c>
      <c r="CY1389" t="s">
        <v>119</v>
      </c>
      <c r="CZ1389" t="s">
        <v>258</v>
      </c>
    </row>
    <row r="1390" spans="1:105" x14ac:dyDescent="0.3">
      <c r="A1390" t="s">
        <v>7398</v>
      </c>
      <c r="B1390" t="s">
        <v>7399</v>
      </c>
      <c r="C1390" t="s">
        <v>245</v>
      </c>
      <c r="D1390" t="s">
        <v>108</v>
      </c>
      <c r="F1390" t="s">
        <v>7400</v>
      </c>
      <c r="G1390" t="s">
        <v>247</v>
      </c>
      <c r="H1390" t="s">
        <v>1146</v>
      </c>
      <c r="I1390" t="s">
        <v>7401</v>
      </c>
      <c r="J1390" t="s">
        <v>249</v>
      </c>
      <c r="K1390" t="s">
        <v>249</v>
      </c>
      <c r="L1390" t="s">
        <v>7402</v>
      </c>
      <c r="M1390" t="s">
        <v>654</v>
      </c>
      <c r="N1390">
        <v>3</v>
      </c>
      <c r="O1390" t="s">
        <v>5934</v>
      </c>
      <c r="P1390">
        <v>46211</v>
      </c>
      <c r="Q1390" t="s">
        <v>140</v>
      </c>
      <c r="R1390">
        <v>46211</v>
      </c>
      <c r="S1390" t="s">
        <v>1330</v>
      </c>
      <c r="T1390" t="s">
        <v>448</v>
      </c>
      <c r="U1390" t="s">
        <v>249</v>
      </c>
      <c r="V1390" t="s">
        <v>21</v>
      </c>
      <c r="W1390" t="s">
        <v>148</v>
      </c>
      <c r="X1390" t="s">
        <v>148</v>
      </c>
      <c r="Y1390" t="s">
        <v>148</v>
      </c>
      <c r="Z1390" t="s">
        <v>148</v>
      </c>
      <c r="AA1390" t="s">
        <v>148</v>
      </c>
      <c r="AB1390" t="s">
        <v>1423</v>
      </c>
      <c r="AC1390" t="s">
        <v>113</v>
      </c>
      <c r="AD1390" t="s">
        <v>255</v>
      </c>
      <c r="AE1390">
        <v>46223</v>
      </c>
      <c r="AF1390">
        <v>46226</v>
      </c>
      <c r="AG1390">
        <v>46226</v>
      </c>
      <c r="AH1390">
        <v>46223</v>
      </c>
      <c r="AI1390">
        <v>46226</v>
      </c>
      <c r="AJ1390">
        <v>46226</v>
      </c>
      <c r="AK1390">
        <v>46228</v>
      </c>
      <c r="AL1390">
        <v>46231</v>
      </c>
      <c r="AM1390">
        <v>46231</v>
      </c>
      <c r="AN1390">
        <v>46228</v>
      </c>
      <c r="AO1390">
        <v>46231</v>
      </c>
      <c r="AP1390">
        <v>46231</v>
      </c>
      <c r="AQ1390" t="s">
        <v>256</v>
      </c>
      <c r="AR1390">
        <v>46234</v>
      </c>
      <c r="AS1390">
        <v>46234</v>
      </c>
      <c r="AT1390">
        <v>46223</v>
      </c>
      <c r="AU1390">
        <v>46226</v>
      </c>
      <c r="AV1390">
        <v>46226</v>
      </c>
      <c r="AW1390">
        <v>46223</v>
      </c>
      <c r="AX1390">
        <v>46226</v>
      </c>
      <c r="AY1390">
        <v>46226</v>
      </c>
      <c r="AZ1390">
        <v>46227</v>
      </c>
      <c r="BA1390">
        <v>46233</v>
      </c>
      <c r="BB1390">
        <v>46233</v>
      </c>
      <c r="BC1390">
        <v>46225</v>
      </c>
      <c r="BD1390">
        <v>46228</v>
      </c>
      <c r="BE1390">
        <v>46229</v>
      </c>
      <c r="BF1390" t="s">
        <v>249</v>
      </c>
      <c r="BG1390">
        <v>46225</v>
      </c>
      <c r="BH1390">
        <v>46228</v>
      </c>
      <c r="BI1390">
        <v>46229</v>
      </c>
      <c r="BJ1390" t="s">
        <v>249</v>
      </c>
      <c r="BK1390" t="s">
        <v>249</v>
      </c>
      <c r="BL1390">
        <v>46229</v>
      </c>
      <c r="BM1390">
        <v>46231</v>
      </c>
      <c r="BN1390">
        <v>46231</v>
      </c>
      <c r="BO1390">
        <v>46230</v>
      </c>
      <c r="BP1390">
        <v>46262</v>
      </c>
      <c r="BQ1390">
        <v>46234</v>
      </c>
      <c r="BR1390">
        <v>46231</v>
      </c>
      <c r="BS1390">
        <v>46295</v>
      </c>
      <c r="BU1390">
        <v>46231</v>
      </c>
      <c r="BV1390">
        <v>46263</v>
      </c>
      <c r="BW1390">
        <v>46234</v>
      </c>
      <c r="BX1390" t="s">
        <v>7403</v>
      </c>
      <c r="BY1390">
        <v>46265</v>
      </c>
      <c r="CI1390">
        <v>46231</v>
      </c>
      <c r="CJ1390">
        <v>46295</v>
      </c>
      <c r="CN1390" t="s">
        <v>113</v>
      </c>
      <c r="CO1390" t="s">
        <v>113</v>
      </c>
      <c r="CP1390" t="s">
        <v>113</v>
      </c>
      <c r="CQ1390" t="s">
        <v>113</v>
      </c>
      <c r="CR1390" t="s">
        <v>113</v>
      </c>
      <c r="CS1390" t="s">
        <v>113</v>
      </c>
      <c r="CT1390" t="s">
        <v>113</v>
      </c>
      <c r="CU1390" t="s">
        <v>170</v>
      </c>
      <c r="CV1390" t="s">
        <v>144</v>
      </c>
      <c r="CW1390" t="s">
        <v>171</v>
      </c>
      <c r="CX1390" t="s">
        <v>113</v>
      </c>
      <c r="CY1390" t="s">
        <v>119</v>
      </c>
      <c r="CZ1390" t="s">
        <v>258</v>
      </c>
      <c r="DA1390" t="s">
        <v>104</v>
      </c>
    </row>
    <row r="1391" spans="1:105" x14ac:dyDescent="0.3">
      <c r="A1391" t="s">
        <v>7404</v>
      </c>
      <c r="B1391" t="s">
        <v>7405</v>
      </c>
      <c r="C1391" t="s">
        <v>107</v>
      </c>
      <c r="D1391" t="s">
        <v>108</v>
      </c>
      <c r="E1391" t="s">
        <v>7406</v>
      </c>
      <c r="G1391" t="s">
        <v>247</v>
      </c>
      <c r="I1391" t="s">
        <v>7407</v>
      </c>
      <c r="J1391" t="s">
        <v>1106</v>
      </c>
      <c r="K1391" t="s">
        <v>113</v>
      </c>
      <c r="L1391" t="s">
        <v>7408</v>
      </c>
      <c r="M1391" t="s">
        <v>654</v>
      </c>
      <c r="P1391" t="s">
        <v>113</v>
      </c>
      <c r="Q1391" t="s">
        <v>116</v>
      </c>
      <c r="S1391" t="s">
        <v>117</v>
      </c>
      <c r="T1391" t="s">
        <v>113</v>
      </c>
      <c r="U1391" t="s">
        <v>113</v>
      </c>
      <c r="AD1391" t="s">
        <v>113</v>
      </c>
      <c r="AG1391" t="s">
        <v>119</v>
      </c>
      <c r="AI1391" t="s">
        <v>119</v>
      </c>
      <c r="AJ1391" t="s">
        <v>119</v>
      </c>
      <c r="BK1391" t="s">
        <v>5985</v>
      </c>
      <c r="CN1391" t="s">
        <v>113</v>
      </c>
      <c r="CO1391" t="s">
        <v>113</v>
      </c>
      <c r="CP1391" t="s">
        <v>113</v>
      </c>
      <c r="CQ1391" t="s">
        <v>113</v>
      </c>
      <c r="CR1391" t="s">
        <v>113</v>
      </c>
      <c r="CS1391" t="s">
        <v>113</v>
      </c>
      <c r="CT1391" t="s">
        <v>113</v>
      </c>
      <c r="CU1391" t="s">
        <v>113</v>
      </c>
      <c r="CV1391" t="s">
        <v>113</v>
      </c>
      <c r="CW1391" t="s">
        <v>113</v>
      </c>
      <c r="CX1391" t="s">
        <v>113</v>
      </c>
      <c r="CY1391" t="s">
        <v>119</v>
      </c>
      <c r="CZ1391" t="s">
        <v>258</v>
      </c>
    </row>
    <row r="1392" spans="1:105" x14ac:dyDescent="0.3">
      <c r="A1392" t="s">
        <v>7409</v>
      </c>
      <c r="B1392" t="s">
        <v>3165</v>
      </c>
      <c r="C1392" t="s">
        <v>245</v>
      </c>
      <c r="D1392" t="s">
        <v>108</v>
      </c>
      <c r="F1392" t="s">
        <v>7410</v>
      </c>
      <c r="G1392" t="s">
        <v>247</v>
      </c>
      <c r="I1392" t="s">
        <v>7411</v>
      </c>
      <c r="J1392" t="s">
        <v>249</v>
      </c>
      <c r="K1392" t="s">
        <v>249</v>
      </c>
      <c r="L1392" t="s">
        <v>7412</v>
      </c>
      <c r="M1392" t="s">
        <v>654</v>
      </c>
      <c r="Q1392" t="s">
        <v>116</v>
      </c>
      <c r="S1392" t="s">
        <v>117</v>
      </c>
      <c r="T1392" t="s">
        <v>113</v>
      </c>
      <c r="U1392" t="s">
        <v>249</v>
      </c>
      <c r="W1392" t="s">
        <v>148</v>
      </c>
      <c r="X1392" t="s">
        <v>148</v>
      </c>
      <c r="Y1392" t="s">
        <v>148</v>
      </c>
      <c r="Z1392" t="s">
        <v>148</v>
      </c>
      <c r="AA1392" t="s">
        <v>148</v>
      </c>
      <c r="AC1392" t="s">
        <v>113</v>
      </c>
      <c r="AD1392" t="s">
        <v>255</v>
      </c>
      <c r="BJ1392" t="s">
        <v>249</v>
      </c>
      <c r="BK1392" t="s">
        <v>249</v>
      </c>
      <c r="CN1392" t="s">
        <v>113</v>
      </c>
      <c r="CO1392" t="s">
        <v>113</v>
      </c>
      <c r="CP1392" t="s">
        <v>113</v>
      </c>
      <c r="CQ1392" t="s">
        <v>113</v>
      </c>
      <c r="CR1392" t="s">
        <v>113</v>
      </c>
      <c r="CS1392" t="s">
        <v>113</v>
      </c>
      <c r="CT1392" t="s">
        <v>113</v>
      </c>
      <c r="CU1392" t="s">
        <v>170</v>
      </c>
      <c r="CV1392" t="s">
        <v>144</v>
      </c>
      <c r="CW1392" t="s">
        <v>171</v>
      </c>
      <c r="CX1392" t="s">
        <v>113</v>
      </c>
      <c r="CY1392" t="s">
        <v>119</v>
      </c>
      <c r="CZ1392" t="s">
        <v>258</v>
      </c>
    </row>
    <row r="1393" spans="1:105" x14ac:dyDescent="0.3">
      <c r="A1393" t="s">
        <v>7413</v>
      </c>
      <c r="B1393" t="s">
        <v>7414</v>
      </c>
      <c r="C1393" t="s">
        <v>107</v>
      </c>
      <c r="D1393" t="s">
        <v>108</v>
      </c>
      <c r="F1393" t="s">
        <v>7415</v>
      </c>
      <c r="G1393" t="s">
        <v>247</v>
      </c>
      <c r="H1393" t="s">
        <v>1146</v>
      </c>
      <c r="I1393" t="s">
        <v>7416</v>
      </c>
      <c r="J1393" t="s">
        <v>308</v>
      </c>
      <c r="K1393" t="s">
        <v>137</v>
      </c>
      <c r="L1393" t="s">
        <v>1421</v>
      </c>
      <c r="M1393" t="s">
        <v>686</v>
      </c>
      <c r="N1393">
        <v>3</v>
      </c>
      <c r="O1393" t="s">
        <v>7417</v>
      </c>
      <c r="P1393">
        <v>46170</v>
      </c>
      <c r="Q1393" t="s">
        <v>140</v>
      </c>
      <c r="R1393">
        <v>46175</v>
      </c>
      <c r="S1393" t="s">
        <v>1330</v>
      </c>
      <c r="T1393" t="s">
        <v>448</v>
      </c>
      <c r="U1393" t="s">
        <v>112</v>
      </c>
      <c r="V1393" t="s">
        <v>21</v>
      </c>
      <c r="W1393" t="s">
        <v>144</v>
      </c>
      <c r="X1393" t="s">
        <v>144</v>
      </c>
      <c r="Y1393" t="s">
        <v>144</v>
      </c>
      <c r="Z1393" t="s">
        <v>144</v>
      </c>
      <c r="AA1393" t="s">
        <v>144</v>
      </c>
      <c r="AB1393" t="s">
        <v>1382</v>
      </c>
      <c r="AC1393" t="s">
        <v>146</v>
      </c>
      <c r="AD1393" t="s">
        <v>147</v>
      </c>
      <c r="AE1393">
        <v>46186</v>
      </c>
      <c r="AF1393">
        <v>46186</v>
      </c>
      <c r="AG1393">
        <v>46186</v>
      </c>
      <c r="AH1393">
        <v>46188</v>
      </c>
      <c r="AI1393">
        <v>46190</v>
      </c>
      <c r="AJ1393">
        <v>46190</v>
      </c>
      <c r="AK1393">
        <v>46195</v>
      </c>
      <c r="AL1393">
        <v>46197</v>
      </c>
      <c r="AM1393">
        <v>46197</v>
      </c>
      <c r="AN1393">
        <v>46197</v>
      </c>
      <c r="AO1393">
        <v>46201</v>
      </c>
      <c r="AP1393">
        <v>46201</v>
      </c>
      <c r="AQ1393" t="s">
        <v>256</v>
      </c>
      <c r="AR1393">
        <v>46203</v>
      </c>
      <c r="AS1393">
        <v>46203</v>
      </c>
      <c r="AT1393">
        <v>46182</v>
      </c>
      <c r="AU1393">
        <v>46182</v>
      </c>
      <c r="AV1393">
        <v>46182</v>
      </c>
      <c r="AW1393">
        <v>46182</v>
      </c>
      <c r="AX1393">
        <v>46182</v>
      </c>
      <c r="AY1393">
        <v>46182</v>
      </c>
      <c r="AZ1393">
        <v>46186</v>
      </c>
      <c r="BA1393">
        <v>46186</v>
      </c>
      <c r="BB1393">
        <v>46186</v>
      </c>
      <c r="BC1393">
        <v>46184</v>
      </c>
      <c r="BD1393">
        <v>46184</v>
      </c>
      <c r="BE1393">
        <v>46184</v>
      </c>
      <c r="BF1393" t="s">
        <v>149</v>
      </c>
      <c r="BG1393">
        <v>46191</v>
      </c>
      <c r="BH1393">
        <v>46193</v>
      </c>
      <c r="BI1393">
        <v>46193</v>
      </c>
      <c r="BJ1393" t="s">
        <v>1577</v>
      </c>
      <c r="BK1393">
        <v>30</v>
      </c>
      <c r="BL1393">
        <v>46194</v>
      </c>
      <c r="BM1393">
        <v>46208</v>
      </c>
      <c r="BN1393">
        <v>46208</v>
      </c>
      <c r="BO1393">
        <v>46197</v>
      </c>
      <c r="BP1393">
        <v>46209</v>
      </c>
      <c r="BQ1393">
        <v>46209</v>
      </c>
      <c r="BR1393">
        <v>46202</v>
      </c>
      <c r="BS1393">
        <v>46295</v>
      </c>
      <c r="BU1393">
        <v>46202</v>
      </c>
      <c r="BV1393">
        <v>46209</v>
      </c>
      <c r="BW1393">
        <v>46209</v>
      </c>
      <c r="BX1393" t="s">
        <v>7418</v>
      </c>
      <c r="BY1393">
        <v>46204</v>
      </c>
      <c r="BZ1393">
        <v>46204</v>
      </c>
      <c r="CI1393">
        <v>46203</v>
      </c>
      <c r="CJ1393">
        <v>46242</v>
      </c>
      <c r="CN1393" t="s">
        <v>113</v>
      </c>
      <c r="CO1393" t="s">
        <v>7413</v>
      </c>
      <c r="CP1393" t="s">
        <v>113</v>
      </c>
      <c r="CQ1393" t="s">
        <v>7413</v>
      </c>
      <c r="CR1393">
        <v>46203</v>
      </c>
      <c r="CS1393">
        <v>46170</v>
      </c>
      <c r="CT1393" t="s">
        <v>151</v>
      </c>
      <c r="CU1393" t="s">
        <v>170</v>
      </c>
      <c r="CV1393" t="s">
        <v>144</v>
      </c>
      <c r="CW1393" t="s">
        <v>171</v>
      </c>
      <c r="CX1393" t="s">
        <v>1360</v>
      </c>
      <c r="CY1393" t="s">
        <v>1579</v>
      </c>
      <c r="CZ1393" t="s">
        <v>289</v>
      </c>
      <c r="DA1393" t="s">
        <v>104</v>
      </c>
    </row>
    <row r="1394" spans="1:105" x14ac:dyDescent="0.3">
      <c r="A1394" t="s">
        <v>7419</v>
      </c>
      <c r="B1394" t="s">
        <v>3198</v>
      </c>
      <c r="C1394" t="s">
        <v>245</v>
      </c>
      <c r="D1394" t="s">
        <v>108</v>
      </c>
      <c r="F1394" t="s">
        <v>7420</v>
      </c>
      <c r="G1394" t="s">
        <v>247</v>
      </c>
      <c r="I1394" t="s">
        <v>7411</v>
      </c>
      <c r="J1394" t="s">
        <v>249</v>
      </c>
      <c r="K1394" t="s">
        <v>249</v>
      </c>
      <c r="L1394" t="s">
        <v>3201</v>
      </c>
      <c r="M1394" t="s">
        <v>654</v>
      </c>
      <c r="Q1394" t="s">
        <v>116</v>
      </c>
      <c r="S1394" t="s">
        <v>117</v>
      </c>
      <c r="T1394" t="s">
        <v>113</v>
      </c>
      <c r="U1394" t="s">
        <v>249</v>
      </c>
      <c r="W1394" t="s">
        <v>148</v>
      </c>
      <c r="X1394" t="s">
        <v>148</v>
      </c>
      <c r="Y1394" t="s">
        <v>148</v>
      </c>
      <c r="Z1394" t="s">
        <v>148</v>
      </c>
      <c r="AA1394" t="s">
        <v>148</v>
      </c>
      <c r="AC1394" t="s">
        <v>113</v>
      </c>
      <c r="AD1394" t="s">
        <v>255</v>
      </c>
      <c r="BJ1394" t="s">
        <v>249</v>
      </c>
      <c r="BK1394" t="s">
        <v>249</v>
      </c>
      <c r="CN1394" t="s">
        <v>113</v>
      </c>
      <c r="CO1394" t="s">
        <v>113</v>
      </c>
      <c r="CP1394" t="s">
        <v>113</v>
      </c>
      <c r="CQ1394" t="s">
        <v>113</v>
      </c>
      <c r="CR1394" t="s">
        <v>113</v>
      </c>
      <c r="CS1394" t="s">
        <v>113</v>
      </c>
      <c r="CT1394" t="s">
        <v>113</v>
      </c>
      <c r="CU1394" t="s">
        <v>170</v>
      </c>
      <c r="CV1394" t="s">
        <v>144</v>
      </c>
      <c r="CW1394" t="s">
        <v>171</v>
      </c>
      <c r="CX1394" t="s">
        <v>113</v>
      </c>
      <c r="CY1394" t="s">
        <v>119</v>
      </c>
      <c r="CZ1394" t="s">
        <v>258</v>
      </c>
    </row>
    <row r="1395" spans="1:105" x14ac:dyDescent="0.3">
      <c r="A1395" t="s">
        <v>7421</v>
      </c>
      <c r="B1395" t="s">
        <v>7422</v>
      </c>
      <c r="C1395" t="s">
        <v>124</v>
      </c>
      <c r="D1395" t="s">
        <v>108</v>
      </c>
      <c r="F1395" t="s">
        <v>7423</v>
      </c>
      <c r="G1395" t="s">
        <v>247</v>
      </c>
      <c r="J1395" t="s">
        <v>371</v>
      </c>
      <c r="K1395" t="s">
        <v>137</v>
      </c>
      <c r="L1395" t="s">
        <v>6821</v>
      </c>
      <c r="M1395" t="s">
        <v>285</v>
      </c>
      <c r="P1395">
        <v>46253</v>
      </c>
      <c r="Q1395" t="s">
        <v>140</v>
      </c>
      <c r="R1395">
        <v>46261</v>
      </c>
      <c r="S1395" t="s">
        <v>265</v>
      </c>
      <c r="T1395" t="s">
        <v>448</v>
      </c>
      <c r="U1395" t="s">
        <v>112</v>
      </c>
      <c r="V1395" t="s">
        <v>143</v>
      </c>
      <c r="W1395" t="s">
        <v>144</v>
      </c>
      <c r="X1395" t="s">
        <v>144</v>
      </c>
      <c r="Y1395" t="s">
        <v>144</v>
      </c>
      <c r="Z1395" t="s">
        <v>144</v>
      </c>
      <c r="AA1395" t="s">
        <v>144</v>
      </c>
      <c r="AB1395" t="s">
        <v>1462</v>
      </c>
      <c r="AC1395" t="s">
        <v>146</v>
      </c>
      <c r="AD1395" t="s">
        <v>147</v>
      </c>
      <c r="CE1395">
        <v>71073</v>
      </c>
      <c r="CF1395">
        <v>0.3</v>
      </c>
      <c r="CN1395" t="s">
        <v>113</v>
      </c>
      <c r="CO1395" t="s">
        <v>113</v>
      </c>
      <c r="CP1395" t="s">
        <v>113</v>
      </c>
      <c r="CQ1395" t="s">
        <v>113</v>
      </c>
      <c r="CR1395">
        <v>46253</v>
      </c>
      <c r="CS1395">
        <v>46248</v>
      </c>
      <c r="CT1395" t="s">
        <v>151</v>
      </c>
      <c r="CU1395" t="s">
        <v>2375</v>
      </c>
      <c r="CV1395" t="s">
        <v>2376</v>
      </c>
      <c r="CW1395" t="s">
        <v>2377</v>
      </c>
      <c r="CX1395" t="s">
        <v>113</v>
      </c>
      <c r="CY1395" t="s">
        <v>1219</v>
      </c>
      <c r="CZ1395" t="s">
        <v>289</v>
      </c>
    </row>
    <row r="1396" spans="1:105" x14ac:dyDescent="0.3">
      <c r="A1396" t="s">
        <v>7424</v>
      </c>
      <c r="B1396" t="s">
        <v>7425</v>
      </c>
      <c r="C1396" t="s">
        <v>124</v>
      </c>
      <c r="D1396" t="s">
        <v>108</v>
      </c>
      <c r="F1396" t="s">
        <v>7426</v>
      </c>
      <c r="G1396" t="s">
        <v>247</v>
      </c>
      <c r="I1396" t="s">
        <v>7427</v>
      </c>
      <c r="J1396" t="s">
        <v>308</v>
      </c>
      <c r="K1396" t="s">
        <v>137</v>
      </c>
      <c r="L1396" t="s">
        <v>7428</v>
      </c>
      <c r="M1396" t="s">
        <v>686</v>
      </c>
      <c r="N1396">
        <v>3</v>
      </c>
      <c r="O1396" t="s">
        <v>7429</v>
      </c>
      <c r="P1396">
        <v>46170</v>
      </c>
      <c r="Q1396" t="s">
        <v>140</v>
      </c>
      <c r="R1396">
        <v>46175</v>
      </c>
      <c r="S1396" t="s">
        <v>252</v>
      </c>
      <c r="T1396" t="s">
        <v>1408</v>
      </c>
      <c r="U1396" t="s">
        <v>112</v>
      </c>
      <c r="V1396" t="s">
        <v>1366</v>
      </c>
      <c r="W1396" t="s">
        <v>144</v>
      </c>
      <c r="X1396" t="s">
        <v>144</v>
      </c>
      <c r="Y1396" t="s">
        <v>144</v>
      </c>
      <c r="Z1396" t="s">
        <v>144</v>
      </c>
      <c r="AA1396" t="s">
        <v>144</v>
      </c>
      <c r="AB1396" t="s">
        <v>1382</v>
      </c>
      <c r="AC1396" t="s">
        <v>146</v>
      </c>
      <c r="AD1396" t="s">
        <v>147</v>
      </c>
      <c r="AE1396">
        <v>46186</v>
      </c>
      <c r="AF1396">
        <v>46190</v>
      </c>
      <c r="AG1396">
        <v>46190</v>
      </c>
      <c r="AH1396">
        <v>46188</v>
      </c>
      <c r="AI1396">
        <v>46192</v>
      </c>
      <c r="AJ1396">
        <v>46192</v>
      </c>
      <c r="AK1396">
        <v>46195</v>
      </c>
      <c r="AL1396">
        <v>46195</v>
      </c>
      <c r="AM1396">
        <v>46195</v>
      </c>
      <c r="AN1396">
        <v>46197</v>
      </c>
      <c r="AO1396">
        <v>46197</v>
      </c>
      <c r="AP1396">
        <v>46197</v>
      </c>
      <c r="AQ1396" t="s">
        <v>256</v>
      </c>
      <c r="AR1396">
        <v>46203</v>
      </c>
      <c r="AS1396">
        <v>46203</v>
      </c>
      <c r="AT1396">
        <v>46182</v>
      </c>
      <c r="AU1396">
        <v>46182</v>
      </c>
      <c r="AV1396">
        <v>46182</v>
      </c>
      <c r="AW1396">
        <v>46182</v>
      </c>
      <c r="AX1396">
        <v>46182</v>
      </c>
      <c r="AY1396">
        <v>46182</v>
      </c>
      <c r="AZ1396">
        <v>46186</v>
      </c>
      <c r="BA1396">
        <v>46186</v>
      </c>
      <c r="BB1396">
        <v>46186</v>
      </c>
      <c r="BC1396">
        <v>46184</v>
      </c>
      <c r="BD1396">
        <v>46185</v>
      </c>
      <c r="BE1396">
        <v>46185</v>
      </c>
      <c r="BF1396" t="s">
        <v>149</v>
      </c>
      <c r="BG1396">
        <v>46191</v>
      </c>
      <c r="BH1396">
        <v>46192</v>
      </c>
      <c r="BI1396">
        <v>46192</v>
      </c>
      <c r="BJ1396" t="s">
        <v>1577</v>
      </c>
      <c r="BK1396">
        <v>30</v>
      </c>
      <c r="BL1396">
        <v>46194</v>
      </c>
      <c r="BM1396">
        <v>46205</v>
      </c>
      <c r="BN1396">
        <v>46205</v>
      </c>
      <c r="BO1396">
        <v>46197</v>
      </c>
      <c r="BP1396">
        <v>46207</v>
      </c>
      <c r="BQ1396">
        <v>46207</v>
      </c>
      <c r="BR1396">
        <v>46202</v>
      </c>
      <c r="BS1396">
        <v>46233</v>
      </c>
      <c r="BT1396">
        <v>46233</v>
      </c>
      <c r="BU1396">
        <v>46202</v>
      </c>
      <c r="BV1396">
        <v>46208</v>
      </c>
      <c r="BW1396">
        <v>46208</v>
      </c>
      <c r="BX1396" t="s">
        <v>7430</v>
      </c>
      <c r="BY1396">
        <v>46204</v>
      </c>
      <c r="BZ1396">
        <v>46204</v>
      </c>
      <c r="CA1396">
        <v>46233</v>
      </c>
      <c r="CI1396">
        <v>46203</v>
      </c>
      <c r="CJ1396">
        <v>46231</v>
      </c>
      <c r="CK1396">
        <v>46233</v>
      </c>
      <c r="CN1396" t="s">
        <v>113</v>
      </c>
      <c r="CO1396" t="s">
        <v>113</v>
      </c>
      <c r="CP1396" t="s">
        <v>113</v>
      </c>
      <c r="CQ1396" t="s">
        <v>113</v>
      </c>
      <c r="CR1396">
        <v>46203</v>
      </c>
      <c r="CS1396">
        <v>46170</v>
      </c>
      <c r="CT1396" t="s">
        <v>151</v>
      </c>
      <c r="CU1396" t="s">
        <v>113</v>
      </c>
      <c r="CV1396" t="s">
        <v>113</v>
      </c>
      <c r="CW1396" t="s">
        <v>113</v>
      </c>
      <c r="CX1396" t="s">
        <v>113</v>
      </c>
      <c r="CY1396" t="s">
        <v>1579</v>
      </c>
      <c r="CZ1396" t="s">
        <v>289</v>
      </c>
    </row>
    <row r="1397" spans="1:105" x14ac:dyDescent="0.3">
      <c r="A1397" t="s">
        <v>7431</v>
      </c>
      <c r="B1397" t="s">
        <v>7432</v>
      </c>
      <c r="C1397" t="s">
        <v>107</v>
      </c>
      <c r="D1397" t="s">
        <v>108</v>
      </c>
      <c r="E1397" t="s">
        <v>7433</v>
      </c>
      <c r="G1397" t="s">
        <v>247</v>
      </c>
      <c r="I1397" t="s">
        <v>7434</v>
      </c>
      <c r="J1397" t="s">
        <v>1106</v>
      </c>
      <c r="K1397" t="s">
        <v>113</v>
      </c>
      <c r="L1397" t="s">
        <v>7435</v>
      </c>
      <c r="M1397" t="s">
        <v>686</v>
      </c>
      <c r="P1397" t="s">
        <v>113</v>
      </c>
      <c r="Q1397" t="s">
        <v>116</v>
      </c>
      <c r="S1397" t="s">
        <v>117</v>
      </c>
      <c r="T1397" t="s">
        <v>113</v>
      </c>
      <c r="U1397" t="s">
        <v>113</v>
      </c>
      <c r="AD1397" t="s">
        <v>113</v>
      </c>
      <c r="AG1397" t="s">
        <v>119</v>
      </c>
      <c r="AI1397" t="s">
        <v>119</v>
      </c>
      <c r="AJ1397" t="s">
        <v>119</v>
      </c>
      <c r="BK1397" t="s">
        <v>5985</v>
      </c>
      <c r="CN1397" t="s">
        <v>113</v>
      </c>
      <c r="CO1397" t="s">
        <v>113</v>
      </c>
      <c r="CP1397" t="s">
        <v>113</v>
      </c>
      <c r="CQ1397" t="s">
        <v>113</v>
      </c>
      <c r="CR1397" t="s">
        <v>113</v>
      </c>
      <c r="CS1397" t="s">
        <v>113</v>
      </c>
      <c r="CT1397" t="s">
        <v>113</v>
      </c>
      <c r="CU1397" t="s">
        <v>113</v>
      </c>
      <c r="CV1397" t="s">
        <v>113</v>
      </c>
      <c r="CW1397" t="s">
        <v>113</v>
      </c>
      <c r="CX1397" t="s">
        <v>113</v>
      </c>
      <c r="CY1397" t="s">
        <v>119</v>
      </c>
      <c r="CZ1397" t="s">
        <v>258</v>
      </c>
    </row>
    <row r="1398" spans="1:105" x14ac:dyDescent="0.3">
      <c r="A1398" t="s">
        <v>7436</v>
      </c>
      <c r="B1398" t="s">
        <v>7437</v>
      </c>
      <c r="C1398" t="s">
        <v>245</v>
      </c>
      <c r="D1398" t="s">
        <v>108</v>
      </c>
      <c r="F1398" t="s">
        <v>7438</v>
      </c>
      <c r="G1398" t="s">
        <v>247</v>
      </c>
      <c r="I1398" t="s">
        <v>7439</v>
      </c>
      <c r="J1398" t="s">
        <v>249</v>
      </c>
      <c r="K1398" t="s">
        <v>249</v>
      </c>
      <c r="L1398" t="s">
        <v>7440</v>
      </c>
      <c r="M1398" t="s">
        <v>686</v>
      </c>
      <c r="Q1398" t="s">
        <v>116</v>
      </c>
      <c r="S1398" t="s">
        <v>117</v>
      </c>
      <c r="T1398" t="s">
        <v>113</v>
      </c>
      <c r="U1398" t="s">
        <v>249</v>
      </c>
      <c r="W1398" t="s">
        <v>148</v>
      </c>
      <c r="X1398" t="s">
        <v>148</v>
      </c>
      <c r="Y1398" t="s">
        <v>148</v>
      </c>
      <c r="Z1398" t="s">
        <v>148</v>
      </c>
      <c r="AA1398" t="s">
        <v>148</v>
      </c>
      <c r="AC1398" t="s">
        <v>113</v>
      </c>
      <c r="AD1398" t="s">
        <v>255</v>
      </c>
      <c r="BJ1398" t="s">
        <v>249</v>
      </c>
      <c r="BK1398" t="s">
        <v>249</v>
      </c>
      <c r="CN1398" t="s">
        <v>113</v>
      </c>
      <c r="CO1398" t="s">
        <v>113</v>
      </c>
      <c r="CP1398" t="s">
        <v>113</v>
      </c>
      <c r="CQ1398" t="s">
        <v>113</v>
      </c>
      <c r="CR1398" t="s">
        <v>113</v>
      </c>
      <c r="CS1398" t="s">
        <v>113</v>
      </c>
      <c r="CT1398" t="s">
        <v>113</v>
      </c>
      <c r="CU1398" t="s">
        <v>355</v>
      </c>
      <c r="CV1398" t="s">
        <v>2734</v>
      </c>
      <c r="CW1398" t="s">
        <v>2735</v>
      </c>
      <c r="CX1398" t="s">
        <v>113</v>
      </c>
      <c r="CY1398" t="s">
        <v>119</v>
      </c>
      <c r="CZ1398" t="s">
        <v>258</v>
      </c>
    </row>
    <row r="1399" spans="1:105" x14ac:dyDescent="0.3">
      <c r="A1399" t="s">
        <v>7441</v>
      </c>
      <c r="B1399" t="s">
        <v>7442</v>
      </c>
      <c r="C1399" t="s">
        <v>107</v>
      </c>
      <c r="D1399" t="s">
        <v>108</v>
      </c>
      <c r="E1399" t="s">
        <v>5176</v>
      </c>
      <c r="G1399" t="s">
        <v>247</v>
      </c>
      <c r="I1399" t="s">
        <v>7443</v>
      </c>
      <c r="J1399" t="s">
        <v>1106</v>
      </c>
      <c r="K1399" t="s">
        <v>113</v>
      </c>
      <c r="L1399" t="s">
        <v>5176</v>
      </c>
      <c r="M1399" t="s">
        <v>3277</v>
      </c>
      <c r="P1399" t="s">
        <v>113</v>
      </c>
      <c r="Q1399" t="s">
        <v>116</v>
      </c>
      <c r="S1399" t="s">
        <v>117</v>
      </c>
      <c r="T1399" t="s">
        <v>113</v>
      </c>
      <c r="U1399" t="s">
        <v>113</v>
      </c>
      <c r="AD1399" t="s">
        <v>113</v>
      </c>
      <c r="AG1399" t="s">
        <v>119</v>
      </c>
      <c r="AI1399" t="s">
        <v>119</v>
      </c>
      <c r="AJ1399" t="s">
        <v>119</v>
      </c>
      <c r="BK1399" t="s">
        <v>5985</v>
      </c>
      <c r="CN1399" t="s">
        <v>113</v>
      </c>
      <c r="CO1399" t="s">
        <v>113</v>
      </c>
      <c r="CP1399" t="s">
        <v>113</v>
      </c>
      <c r="CQ1399" t="s">
        <v>113</v>
      </c>
      <c r="CR1399" t="s">
        <v>113</v>
      </c>
      <c r="CS1399" t="s">
        <v>113</v>
      </c>
      <c r="CT1399" t="s">
        <v>113</v>
      </c>
      <c r="CU1399" t="s">
        <v>113</v>
      </c>
      <c r="CV1399" t="s">
        <v>113</v>
      </c>
      <c r="CW1399" t="s">
        <v>113</v>
      </c>
      <c r="CX1399" t="s">
        <v>113</v>
      </c>
      <c r="CY1399" t="s">
        <v>119</v>
      </c>
      <c r="CZ1399" t="s">
        <v>258</v>
      </c>
    </row>
    <row r="1400" spans="1:105" x14ac:dyDescent="0.3">
      <c r="A1400" t="s">
        <v>7444</v>
      </c>
      <c r="B1400" t="s">
        <v>7445</v>
      </c>
      <c r="C1400" t="s">
        <v>107</v>
      </c>
      <c r="D1400" t="s">
        <v>108</v>
      </c>
      <c r="F1400" t="s">
        <v>7446</v>
      </c>
      <c r="G1400" t="s">
        <v>110</v>
      </c>
      <c r="H1400" t="s">
        <v>7447</v>
      </c>
      <c r="I1400" t="s">
        <v>7448</v>
      </c>
      <c r="J1400" t="s">
        <v>127</v>
      </c>
      <c r="K1400" t="s">
        <v>137</v>
      </c>
      <c r="M1400" t="s">
        <v>1171</v>
      </c>
      <c r="N1400">
        <v>1</v>
      </c>
      <c r="P1400">
        <v>46224</v>
      </c>
      <c r="Q1400" t="s">
        <v>140</v>
      </c>
      <c r="R1400">
        <v>46238</v>
      </c>
      <c r="S1400" t="s">
        <v>2453</v>
      </c>
      <c r="T1400" t="s">
        <v>448</v>
      </c>
      <c r="U1400" t="s">
        <v>112</v>
      </c>
      <c r="V1400" t="s">
        <v>21</v>
      </c>
      <c r="W1400" t="s">
        <v>144</v>
      </c>
      <c r="X1400" t="s">
        <v>144</v>
      </c>
      <c r="Y1400" t="s">
        <v>144</v>
      </c>
      <c r="Z1400" t="s">
        <v>144</v>
      </c>
      <c r="AA1400" t="s">
        <v>144</v>
      </c>
      <c r="AB1400" t="s">
        <v>1462</v>
      </c>
      <c r="AC1400" t="s">
        <v>146</v>
      </c>
      <c r="AD1400" t="s">
        <v>147</v>
      </c>
      <c r="AE1400">
        <v>46239</v>
      </c>
      <c r="AF1400">
        <v>46239</v>
      </c>
      <c r="AG1400">
        <v>46239</v>
      </c>
      <c r="AH1400">
        <v>46241</v>
      </c>
      <c r="AI1400">
        <v>46249</v>
      </c>
      <c r="AJ1400">
        <v>46249</v>
      </c>
      <c r="AK1400">
        <v>46244</v>
      </c>
      <c r="AL1400">
        <v>46244</v>
      </c>
      <c r="AM1400">
        <v>46244</v>
      </c>
      <c r="AN1400">
        <v>46246</v>
      </c>
      <c r="AO1400">
        <v>46249</v>
      </c>
      <c r="AP1400">
        <v>46249</v>
      </c>
      <c r="AQ1400" t="s">
        <v>148</v>
      </c>
      <c r="AR1400" t="s">
        <v>148</v>
      </c>
      <c r="AS1400" t="s">
        <v>148</v>
      </c>
      <c r="AT1400">
        <v>46244</v>
      </c>
      <c r="AU1400">
        <v>46245</v>
      </c>
      <c r="AV1400">
        <v>46245</v>
      </c>
      <c r="AW1400">
        <v>46244</v>
      </c>
      <c r="AX1400">
        <v>46245</v>
      </c>
      <c r="AY1400">
        <v>46245</v>
      </c>
      <c r="AZ1400">
        <v>46247</v>
      </c>
      <c r="BA1400">
        <v>46252</v>
      </c>
      <c r="BB1400">
        <v>46252</v>
      </c>
      <c r="BC1400">
        <v>46245</v>
      </c>
      <c r="BD1400">
        <v>46246</v>
      </c>
      <c r="BE1400">
        <v>46246</v>
      </c>
      <c r="BF1400" t="s">
        <v>149</v>
      </c>
      <c r="BG1400">
        <v>46252</v>
      </c>
      <c r="BH1400">
        <v>46258</v>
      </c>
      <c r="BI1400">
        <v>46258</v>
      </c>
      <c r="BJ1400" t="s">
        <v>1462</v>
      </c>
      <c r="BK1400" t="s">
        <v>1173</v>
      </c>
      <c r="BL1400">
        <v>46255</v>
      </c>
      <c r="BM1400">
        <v>46262</v>
      </c>
      <c r="BN1400">
        <v>46262</v>
      </c>
      <c r="BO1400">
        <v>46258</v>
      </c>
      <c r="BP1400">
        <v>46268</v>
      </c>
      <c r="BR1400">
        <v>46260</v>
      </c>
      <c r="BS1400">
        <v>46275</v>
      </c>
      <c r="BU1400">
        <v>46260</v>
      </c>
      <c r="BV1400">
        <v>46275</v>
      </c>
      <c r="BX1400" t="s">
        <v>7449</v>
      </c>
      <c r="BY1400">
        <v>46252</v>
      </c>
      <c r="CE1400">
        <v>71073</v>
      </c>
      <c r="CF1400">
        <v>0.8</v>
      </c>
      <c r="CI1400">
        <v>46256</v>
      </c>
      <c r="CJ1400">
        <v>46275</v>
      </c>
      <c r="CN1400" t="s">
        <v>113</v>
      </c>
      <c r="CO1400" t="s">
        <v>113</v>
      </c>
      <c r="CP1400" t="s">
        <v>113</v>
      </c>
      <c r="CQ1400" t="s">
        <v>7444</v>
      </c>
      <c r="CR1400">
        <v>46223</v>
      </c>
      <c r="CS1400">
        <v>46220</v>
      </c>
      <c r="CT1400" t="s">
        <v>151</v>
      </c>
      <c r="CU1400" t="s">
        <v>170</v>
      </c>
      <c r="CV1400" t="s">
        <v>144</v>
      </c>
      <c r="CW1400" t="s">
        <v>171</v>
      </c>
      <c r="CX1400" t="s">
        <v>1360</v>
      </c>
      <c r="CY1400" t="s">
        <v>1175</v>
      </c>
      <c r="CZ1400" t="s">
        <v>153</v>
      </c>
      <c r="DA1400" t="s">
        <v>104</v>
      </c>
    </row>
    <row r="1401" spans="1:105" x14ac:dyDescent="0.3">
      <c r="A1401" t="s">
        <v>7450</v>
      </c>
      <c r="B1401" t="s">
        <v>7451</v>
      </c>
      <c r="C1401" t="s">
        <v>107</v>
      </c>
      <c r="D1401" t="s">
        <v>108</v>
      </c>
      <c r="F1401" t="s">
        <v>7452</v>
      </c>
      <c r="G1401" t="s">
        <v>247</v>
      </c>
      <c r="I1401" t="s">
        <v>7453</v>
      </c>
      <c r="K1401" t="s">
        <v>137</v>
      </c>
      <c r="M1401" t="s">
        <v>115</v>
      </c>
      <c r="N1401">
        <v>1</v>
      </c>
      <c r="P1401">
        <v>46085</v>
      </c>
      <c r="Q1401" t="s">
        <v>140</v>
      </c>
      <c r="R1401">
        <v>46086</v>
      </c>
      <c r="S1401" t="s">
        <v>252</v>
      </c>
      <c r="T1401" t="s">
        <v>2901</v>
      </c>
      <c r="U1401" t="s">
        <v>112</v>
      </c>
      <c r="V1401" t="s">
        <v>4143</v>
      </c>
      <c r="W1401" t="s">
        <v>144</v>
      </c>
      <c r="X1401" t="s">
        <v>144</v>
      </c>
      <c r="Y1401" t="s">
        <v>144</v>
      </c>
      <c r="Z1401" t="s">
        <v>144</v>
      </c>
      <c r="AA1401" t="s">
        <v>144</v>
      </c>
      <c r="AB1401" t="s">
        <v>375</v>
      </c>
      <c r="AC1401" t="s">
        <v>1390</v>
      </c>
      <c r="AD1401" t="s">
        <v>376</v>
      </c>
      <c r="AE1401">
        <v>46091</v>
      </c>
      <c r="AF1401">
        <v>46093</v>
      </c>
      <c r="AG1401">
        <v>46093</v>
      </c>
      <c r="AH1401">
        <v>46090</v>
      </c>
      <c r="AI1401">
        <v>46094</v>
      </c>
      <c r="AJ1401">
        <v>46094</v>
      </c>
      <c r="AK1401">
        <v>46091</v>
      </c>
      <c r="AL1401">
        <v>46093</v>
      </c>
      <c r="AM1401">
        <v>46093</v>
      </c>
      <c r="AN1401">
        <v>46096</v>
      </c>
      <c r="AO1401">
        <v>46094</v>
      </c>
      <c r="AP1401">
        <v>46094</v>
      </c>
      <c r="AQ1401" t="s">
        <v>377</v>
      </c>
      <c r="AR1401">
        <v>46112</v>
      </c>
      <c r="AS1401">
        <v>46112</v>
      </c>
      <c r="AT1401">
        <v>46090</v>
      </c>
      <c r="AU1401">
        <v>46093</v>
      </c>
      <c r="AV1401">
        <v>46093</v>
      </c>
      <c r="AW1401">
        <v>46090</v>
      </c>
      <c r="AX1401">
        <v>46093</v>
      </c>
      <c r="AY1401">
        <v>46093</v>
      </c>
      <c r="AZ1401">
        <v>46099</v>
      </c>
      <c r="BA1401">
        <v>46099</v>
      </c>
      <c r="BB1401">
        <v>46102</v>
      </c>
      <c r="BC1401">
        <v>46092</v>
      </c>
      <c r="BD1401">
        <v>46094</v>
      </c>
      <c r="BE1401">
        <v>46094</v>
      </c>
      <c r="BF1401" t="s">
        <v>196</v>
      </c>
      <c r="BG1401">
        <v>46097</v>
      </c>
      <c r="BH1401">
        <v>46104</v>
      </c>
      <c r="BI1401">
        <v>46104</v>
      </c>
      <c r="BJ1401" t="s">
        <v>113</v>
      </c>
      <c r="BL1401">
        <v>46100</v>
      </c>
      <c r="BM1401">
        <v>46106</v>
      </c>
      <c r="BN1401">
        <v>46106</v>
      </c>
      <c r="BO1401">
        <v>46103</v>
      </c>
      <c r="BP1401">
        <v>46107</v>
      </c>
      <c r="BQ1401">
        <v>46107</v>
      </c>
      <c r="BR1401">
        <v>46109</v>
      </c>
      <c r="BS1401">
        <v>46112</v>
      </c>
      <c r="BT1401">
        <v>46112</v>
      </c>
      <c r="BU1401">
        <v>46109</v>
      </c>
      <c r="BV1401">
        <v>46111</v>
      </c>
      <c r="BW1401">
        <v>46111</v>
      </c>
      <c r="BX1401" t="s">
        <v>7454</v>
      </c>
      <c r="BY1401">
        <v>46098</v>
      </c>
      <c r="BZ1401">
        <v>46098</v>
      </c>
      <c r="CI1401">
        <v>46109</v>
      </c>
      <c r="CJ1401">
        <v>46107</v>
      </c>
      <c r="CK1401">
        <v>46107</v>
      </c>
      <c r="CN1401" t="s">
        <v>113</v>
      </c>
      <c r="CO1401" t="s">
        <v>113</v>
      </c>
      <c r="CP1401" t="s">
        <v>113</v>
      </c>
      <c r="CQ1401" t="s">
        <v>113</v>
      </c>
      <c r="CR1401" t="s">
        <v>119</v>
      </c>
      <c r="CS1401">
        <v>46085</v>
      </c>
      <c r="CT1401" t="s">
        <v>151</v>
      </c>
      <c r="CU1401" t="s">
        <v>113</v>
      </c>
      <c r="CV1401" t="s">
        <v>113</v>
      </c>
      <c r="CW1401" t="s">
        <v>113</v>
      </c>
      <c r="CX1401" t="s">
        <v>113</v>
      </c>
      <c r="CY1401" t="s">
        <v>1701</v>
      </c>
      <c r="CZ1401" t="s">
        <v>289</v>
      </c>
    </row>
    <row r="1402" spans="1:105" x14ac:dyDescent="0.3">
      <c r="A1402" t="s">
        <v>7455</v>
      </c>
      <c r="B1402" t="s">
        <v>7456</v>
      </c>
      <c r="C1402" t="s">
        <v>107</v>
      </c>
      <c r="D1402" t="s">
        <v>108</v>
      </c>
      <c r="F1402" t="s">
        <v>7457</v>
      </c>
      <c r="G1402" t="s">
        <v>247</v>
      </c>
      <c r="I1402" t="s">
        <v>7458</v>
      </c>
      <c r="J1402" t="s">
        <v>308</v>
      </c>
      <c r="K1402" t="s">
        <v>137</v>
      </c>
      <c r="M1402" t="s">
        <v>115</v>
      </c>
      <c r="N1402">
        <v>2</v>
      </c>
      <c r="P1402">
        <v>46132</v>
      </c>
      <c r="Q1402" t="s">
        <v>140</v>
      </c>
      <c r="R1402">
        <v>46135</v>
      </c>
      <c r="S1402" t="s">
        <v>252</v>
      </c>
      <c r="T1402" t="s">
        <v>1422</v>
      </c>
      <c r="U1402" t="s">
        <v>112</v>
      </c>
      <c r="V1402" t="s">
        <v>143</v>
      </c>
      <c r="W1402" t="s">
        <v>144</v>
      </c>
      <c r="X1402" t="s">
        <v>144</v>
      </c>
      <c r="Y1402" t="s">
        <v>144</v>
      </c>
      <c r="Z1402" t="s">
        <v>144</v>
      </c>
      <c r="AA1402" t="s">
        <v>144</v>
      </c>
      <c r="AB1402" t="s">
        <v>7459</v>
      </c>
      <c r="AC1402" t="s">
        <v>1390</v>
      </c>
      <c r="AD1402" t="s">
        <v>147</v>
      </c>
      <c r="AE1402">
        <v>46150</v>
      </c>
      <c r="AF1402">
        <v>46150</v>
      </c>
      <c r="AG1402">
        <v>46150</v>
      </c>
      <c r="AH1402">
        <v>46152</v>
      </c>
      <c r="AI1402">
        <v>46150</v>
      </c>
      <c r="AJ1402">
        <v>46150</v>
      </c>
      <c r="AK1402">
        <v>46148</v>
      </c>
      <c r="AL1402">
        <v>46148</v>
      </c>
      <c r="AM1402">
        <v>46148</v>
      </c>
      <c r="AN1402">
        <v>46150</v>
      </c>
      <c r="AO1402">
        <v>46150</v>
      </c>
      <c r="AP1402">
        <v>46150</v>
      </c>
      <c r="AQ1402" t="s">
        <v>256</v>
      </c>
      <c r="AR1402">
        <v>46172</v>
      </c>
      <c r="AS1402">
        <v>46172</v>
      </c>
      <c r="AT1402">
        <v>46141</v>
      </c>
      <c r="AU1402">
        <v>46141</v>
      </c>
      <c r="AV1402">
        <v>46141</v>
      </c>
      <c r="AW1402">
        <v>46141</v>
      </c>
      <c r="AX1402">
        <v>46141</v>
      </c>
      <c r="AY1402">
        <v>46141</v>
      </c>
      <c r="AZ1402">
        <v>46152</v>
      </c>
      <c r="BA1402">
        <v>46152</v>
      </c>
      <c r="BB1402">
        <v>46152</v>
      </c>
      <c r="BC1402">
        <v>46144</v>
      </c>
      <c r="BD1402">
        <v>46144</v>
      </c>
      <c r="BE1402">
        <v>46144</v>
      </c>
      <c r="BG1402">
        <v>46155</v>
      </c>
      <c r="BH1402">
        <v>46155</v>
      </c>
      <c r="BI1402">
        <v>46155</v>
      </c>
      <c r="BJ1402" t="s">
        <v>1577</v>
      </c>
      <c r="BL1402">
        <v>46155</v>
      </c>
      <c r="BM1402">
        <v>46163</v>
      </c>
      <c r="BN1402">
        <v>46163</v>
      </c>
      <c r="BO1402">
        <v>46158</v>
      </c>
      <c r="BP1402">
        <v>46168</v>
      </c>
      <c r="BQ1402">
        <v>46168</v>
      </c>
      <c r="BR1402">
        <v>46164</v>
      </c>
      <c r="BS1402">
        <v>46170</v>
      </c>
      <c r="BT1402">
        <v>46170</v>
      </c>
      <c r="BU1402">
        <v>46164</v>
      </c>
      <c r="BV1402">
        <v>46168</v>
      </c>
      <c r="BW1402">
        <v>46168</v>
      </c>
      <c r="BX1402" t="s">
        <v>1469</v>
      </c>
      <c r="BY1402">
        <v>46148</v>
      </c>
      <c r="BZ1402">
        <v>46148</v>
      </c>
      <c r="CA1402">
        <v>46168</v>
      </c>
      <c r="CI1402">
        <v>46164</v>
      </c>
      <c r="CJ1402">
        <v>46164</v>
      </c>
      <c r="CK1402">
        <v>46168</v>
      </c>
      <c r="CN1402" t="s">
        <v>113</v>
      </c>
      <c r="CO1402" t="s">
        <v>113</v>
      </c>
      <c r="CP1402" t="s">
        <v>113</v>
      </c>
      <c r="CQ1402" t="s">
        <v>113</v>
      </c>
      <c r="CR1402">
        <v>46160</v>
      </c>
      <c r="CS1402">
        <v>46129</v>
      </c>
      <c r="CT1402" t="s">
        <v>151</v>
      </c>
      <c r="CU1402" t="s">
        <v>113</v>
      </c>
      <c r="CV1402" t="s">
        <v>113</v>
      </c>
      <c r="CW1402" t="s">
        <v>113</v>
      </c>
      <c r="CX1402" t="s">
        <v>113</v>
      </c>
      <c r="CY1402" t="s">
        <v>1579</v>
      </c>
      <c r="CZ1402" t="s">
        <v>289</v>
      </c>
    </row>
    <row r="1403" spans="1:105" x14ac:dyDescent="0.3">
      <c r="A1403" t="s">
        <v>7460</v>
      </c>
      <c r="B1403" t="s">
        <v>7461</v>
      </c>
      <c r="C1403" t="s">
        <v>107</v>
      </c>
      <c r="D1403" t="s">
        <v>108</v>
      </c>
      <c r="F1403" t="s">
        <v>7462</v>
      </c>
      <c r="G1403" t="s">
        <v>247</v>
      </c>
      <c r="J1403" t="s">
        <v>112</v>
      </c>
      <c r="K1403" t="s">
        <v>113</v>
      </c>
      <c r="L1403" t="s">
        <v>1162</v>
      </c>
      <c r="M1403" t="s">
        <v>115</v>
      </c>
      <c r="P1403" t="s">
        <v>113</v>
      </c>
      <c r="Q1403" t="s">
        <v>116</v>
      </c>
      <c r="S1403" t="s">
        <v>117</v>
      </c>
      <c r="T1403" t="s">
        <v>113</v>
      </c>
      <c r="AD1403" t="s">
        <v>113</v>
      </c>
      <c r="AG1403" t="s">
        <v>119</v>
      </c>
      <c r="AI1403" t="s">
        <v>119</v>
      </c>
      <c r="AJ1403" t="s">
        <v>119</v>
      </c>
      <c r="BK1403">
        <v>50</v>
      </c>
      <c r="CN1403" t="s">
        <v>113</v>
      </c>
      <c r="CO1403" t="s">
        <v>113</v>
      </c>
      <c r="CP1403" t="s">
        <v>113</v>
      </c>
      <c r="CQ1403" t="s">
        <v>113</v>
      </c>
      <c r="CR1403" t="s">
        <v>113</v>
      </c>
      <c r="CS1403" t="s">
        <v>113</v>
      </c>
      <c r="CT1403" t="s">
        <v>113</v>
      </c>
      <c r="CU1403" t="s">
        <v>113</v>
      </c>
      <c r="CV1403" t="s">
        <v>113</v>
      </c>
      <c r="CW1403" t="s">
        <v>113</v>
      </c>
      <c r="CX1403" t="s">
        <v>113</v>
      </c>
      <c r="CY1403" t="s">
        <v>1135</v>
      </c>
      <c r="CZ1403" t="s">
        <v>258</v>
      </c>
    </row>
    <row r="1404" spans="1:105" x14ac:dyDescent="0.3">
      <c r="A1404" t="s">
        <v>7463</v>
      </c>
      <c r="B1404" t="s">
        <v>7464</v>
      </c>
      <c r="C1404" t="s">
        <v>107</v>
      </c>
      <c r="D1404" t="s">
        <v>108</v>
      </c>
      <c r="F1404" t="s">
        <v>7465</v>
      </c>
      <c r="G1404" t="s">
        <v>247</v>
      </c>
      <c r="I1404" t="s">
        <v>7466</v>
      </c>
      <c r="J1404" t="s">
        <v>308</v>
      </c>
      <c r="K1404" t="s">
        <v>137</v>
      </c>
      <c r="L1404" t="s">
        <v>1162</v>
      </c>
      <c r="M1404" t="s">
        <v>115</v>
      </c>
      <c r="N1404">
        <v>1</v>
      </c>
      <c r="O1404" t="s">
        <v>7467</v>
      </c>
      <c r="P1404">
        <v>45989</v>
      </c>
      <c r="Q1404" t="s">
        <v>140</v>
      </c>
      <c r="R1404">
        <v>45993</v>
      </c>
      <c r="S1404" t="s">
        <v>252</v>
      </c>
      <c r="T1404" t="s">
        <v>2809</v>
      </c>
      <c r="U1404" t="s">
        <v>112</v>
      </c>
      <c r="V1404" t="s">
        <v>21</v>
      </c>
      <c r="W1404" t="s">
        <v>144</v>
      </c>
      <c r="X1404" t="s">
        <v>312</v>
      </c>
      <c r="Y1404" t="s">
        <v>312</v>
      </c>
      <c r="Z1404" t="s">
        <v>144</v>
      </c>
      <c r="AA1404" t="s">
        <v>144</v>
      </c>
      <c r="AB1404" t="s">
        <v>375</v>
      </c>
      <c r="AC1404" t="s">
        <v>1390</v>
      </c>
      <c r="AD1404" t="s">
        <v>376</v>
      </c>
      <c r="AE1404">
        <v>45999</v>
      </c>
      <c r="AF1404">
        <v>45999</v>
      </c>
      <c r="AG1404">
        <v>45999</v>
      </c>
      <c r="AH1404">
        <v>46001</v>
      </c>
      <c r="AI1404">
        <v>46001</v>
      </c>
      <c r="AJ1404">
        <v>46001</v>
      </c>
      <c r="AK1404">
        <v>45999</v>
      </c>
      <c r="AL1404">
        <v>45999</v>
      </c>
      <c r="AM1404">
        <v>45999</v>
      </c>
      <c r="AN1404">
        <v>46001</v>
      </c>
      <c r="AO1404">
        <v>46001</v>
      </c>
      <c r="AP1404">
        <v>46001</v>
      </c>
      <c r="AQ1404" t="s">
        <v>377</v>
      </c>
      <c r="AR1404">
        <v>46021</v>
      </c>
      <c r="AS1404">
        <v>46021</v>
      </c>
      <c r="AT1404">
        <v>45996</v>
      </c>
      <c r="AU1404">
        <v>45996</v>
      </c>
      <c r="AV1404">
        <v>45996</v>
      </c>
      <c r="AW1404">
        <v>45996</v>
      </c>
      <c r="AX1404">
        <v>45996</v>
      </c>
      <c r="AY1404">
        <v>45996</v>
      </c>
      <c r="AZ1404">
        <v>46019</v>
      </c>
      <c r="BA1404">
        <v>46019</v>
      </c>
      <c r="BB1404">
        <v>46019</v>
      </c>
      <c r="BC1404">
        <v>46001</v>
      </c>
      <c r="BD1404">
        <v>46001</v>
      </c>
      <c r="BE1404">
        <v>46001</v>
      </c>
      <c r="BF1404" t="s">
        <v>196</v>
      </c>
      <c r="BG1404">
        <v>46017</v>
      </c>
      <c r="BH1404">
        <v>46017</v>
      </c>
      <c r="BI1404">
        <v>46017</v>
      </c>
      <c r="BJ1404" t="s">
        <v>1391</v>
      </c>
      <c r="BK1404">
        <v>40</v>
      </c>
      <c r="BL1404">
        <v>46030</v>
      </c>
      <c r="BM1404">
        <v>46030</v>
      </c>
      <c r="BN1404">
        <v>46030</v>
      </c>
      <c r="BO1404">
        <v>46031</v>
      </c>
      <c r="BP1404">
        <v>46031</v>
      </c>
      <c r="BQ1404">
        <v>46031</v>
      </c>
      <c r="BR1404">
        <v>46038</v>
      </c>
      <c r="BS1404">
        <v>46038</v>
      </c>
      <c r="BT1404">
        <v>46038</v>
      </c>
      <c r="BU1404">
        <v>46038</v>
      </c>
      <c r="BV1404">
        <v>46038</v>
      </c>
      <c r="BW1404">
        <v>46038</v>
      </c>
      <c r="BX1404" t="s">
        <v>1469</v>
      </c>
      <c r="BY1404">
        <v>46009</v>
      </c>
      <c r="CI1404">
        <v>46017</v>
      </c>
      <c r="CJ1404">
        <v>46038</v>
      </c>
      <c r="CK1404">
        <v>46038</v>
      </c>
      <c r="CN1404" t="s">
        <v>113</v>
      </c>
      <c r="CO1404" t="s">
        <v>113</v>
      </c>
      <c r="CP1404" t="s">
        <v>113</v>
      </c>
      <c r="CQ1404" t="s">
        <v>113</v>
      </c>
      <c r="CR1404" t="s">
        <v>119</v>
      </c>
      <c r="CS1404">
        <v>45989</v>
      </c>
      <c r="CT1404" t="s">
        <v>151</v>
      </c>
      <c r="CU1404" t="s">
        <v>113</v>
      </c>
      <c r="CV1404" t="s">
        <v>113</v>
      </c>
      <c r="CW1404" t="s">
        <v>113</v>
      </c>
      <c r="CX1404" t="s">
        <v>113</v>
      </c>
      <c r="CY1404" t="s">
        <v>1701</v>
      </c>
      <c r="CZ1404" t="s">
        <v>289</v>
      </c>
    </row>
    <row r="1405" spans="1:105" x14ac:dyDescent="0.3">
      <c r="A1405" t="s">
        <v>7468</v>
      </c>
      <c r="B1405" t="s">
        <v>7469</v>
      </c>
      <c r="C1405" t="s">
        <v>124</v>
      </c>
      <c r="D1405" t="s">
        <v>108</v>
      </c>
      <c r="F1405" t="s">
        <v>7470</v>
      </c>
      <c r="G1405" t="s">
        <v>247</v>
      </c>
      <c r="J1405" t="s">
        <v>419</v>
      </c>
      <c r="K1405" t="s">
        <v>161</v>
      </c>
      <c r="L1405" t="s">
        <v>7471</v>
      </c>
      <c r="M1405" t="s">
        <v>115</v>
      </c>
      <c r="N1405">
        <v>1</v>
      </c>
      <c r="P1405">
        <v>46167</v>
      </c>
      <c r="Q1405" t="s">
        <v>140</v>
      </c>
      <c r="R1405">
        <v>46168</v>
      </c>
      <c r="S1405" t="s">
        <v>141</v>
      </c>
      <c r="T1405" t="s">
        <v>142</v>
      </c>
      <c r="U1405" t="s">
        <v>112</v>
      </c>
      <c r="V1405" t="s">
        <v>143</v>
      </c>
      <c r="W1405" t="s">
        <v>144</v>
      </c>
      <c r="X1405" t="s">
        <v>144</v>
      </c>
      <c r="Y1405" t="s">
        <v>144</v>
      </c>
      <c r="Z1405" t="s">
        <v>144</v>
      </c>
      <c r="AA1405" t="s">
        <v>144</v>
      </c>
      <c r="AB1405" t="s">
        <v>180</v>
      </c>
      <c r="AC1405" t="s">
        <v>146</v>
      </c>
      <c r="AD1405" t="s">
        <v>181</v>
      </c>
      <c r="AE1405">
        <v>46172</v>
      </c>
      <c r="AF1405">
        <v>46174</v>
      </c>
      <c r="AG1405">
        <v>46174</v>
      </c>
      <c r="AH1405">
        <v>46175</v>
      </c>
      <c r="AI1405">
        <v>46176</v>
      </c>
      <c r="AJ1405">
        <v>46176</v>
      </c>
      <c r="AK1405">
        <v>46182</v>
      </c>
      <c r="AL1405">
        <v>46182</v>
      </c>
      <c r="AM1405">
        <v>46182</v>
      </c>
      <c r="AN1405">
        <v>46184</v>
      </c>
      <c r="AO1405">
        <v>46184</v>
      </c>
      <c r="AP1405">
        <v>46184</v>
      </c>
      <c r="AQ1405" t="s">
        <v>286</v>
      </c>
      <c r="AT1405">
        <v>46175</v>
      </c>
      <c r="AU1405">
        <v>46176</v>
      </c>
      <c r="AV1405">
        <v>46176</v>
      </c>
      <c r="AW1405">
        <v>46175</v>
      </c>
      <c r="AX1405">
        <v>46176</v>
      </c>
      <c r="AY1405">
        <v>46176</v>
      </c>
      <c r="AZ1405">
        <v>46188</v>
      </c>
      <c r="BA1405">
        <v>46188</v>
      </c>
      <c r="BB1405">
        <v>46188</v>
      </c>
      <c r="BC1405">
        <v>46177</v>
      </c>
      <c r="BD1405">
        <v>46177</v>
      </c>
      <c r="BE1405">
        <v>46177</v>
      </c>
      <c r="BF1405" t="s">
        <v>196</v>
      </c>
      <c r="BG1405">
        <v>46183</v>
      </c>
      <c r="BH1405">
        <v>46185</v>
      </c>
      <c r="BI1405">
        <v>46185</v>
      </c>
      <c r="BJ1405" t="s">
        <v>180</v>
      </c>
      <c r="BK1405">
        <v>70</v>
      </c>
      <c r="BL1405">
        <v>46187</v>
      </c>
      <c r="BM1405">
        <v>46190</v>
      </c>
      <c r="BN1405">
        <v>46190</v>
      </c>
      <c r="BO1405">
        <v>46189</v>
      </c>
      <c r="BP1405">
        <v>46198</v>
      </c>
      <c r="BQ1405">
        <v>46198</v>
      </c>
      <c r="BR1405">
        <v>46196</v>
      </c>
      <c r="BS1405">
        <v>46203</v>
      </c>
      <c r="BT1405">
        <v>46203</v>
      </c>
      <c r="BU1405">
        <v>46195</v>
      </c>
      <c r="BV1405">
        <v>46200</v>
      </c>
      <c r="BW1405">
        <v>46200</v>
      </c>
      <c r="BX1405" t="s">
        <v>7472</v>
      </c>
      <c r="CN1405" t="s">
        <v>113</v>
      </c>
      <c r="CO1405" t="s">
        <v>113</v>
      </c>
      <c r="CP1405" t="s">
        <v>113</v>
      </c>
      <c r="CQ1405" t="s">
        <v>113</v>
      </c>
      <c r="CR1405">
        <v>46213</v>
      </c>
      <c r="CS1405">
        <v>46167</v>
      </c>
      <c r="CT1405" t="s">
        <v>151</v>
      </c>
      <c r="CU1405" t="s">
        <v>113</v>
      </c>
      <c r="CV1405" t="s">
        <v>113</v>
      </c>
      <c r="CW1405" t="s">
        <v>113</v>
      </c>
      <c r="CX1405" t="s">
        <v>113</v>
      </c>
      <c r="CY1405" t="s">
        <v>288</v>
      </c>
      <c r="CZ1405" t="s">
        <v>289</v>
      </c>
    </row>
    <row r="1406" spans="1:105" x14ac:dyDescent="0.3">
      <c r="A1406" t="s">
        <v>7473</v>
      </c>
      <c r="B1406" t="s">
        <v>7474</v>
      </c>
      <c r="C1406" t="s">
        <v>213</v>
      </c>
      <c r="D1406" t="s">
        <v>108</v>
      </c>
      <c r="E1406" t="s">
        <v>7475</v>
      </c>
      <c r="G1406" t="s">
        <v>247</v>
      </c>
      <c r="I1406" t="s">
        <v>7476</v>
      </c>
      <c r="J1406" t="s">
        <v>1106</v>
      </c>
      <c r="K1406" t="s">
        <v>113</v>
      </c>
      <c r="L1406" t="s">
        <v>7475</v>
      </c>
      <c r="M1406" t="s">
        <v>115</v>
      </c>
      <c r="P1406" t="s">
        <v>113</v>
      </c>
      <c r="Q1406" t="s">
        <v>116</v>
      </c>
      <c r="S1406" t="s">
        <v>117</v>
      </c>
      <c r="T1406" t="s">
        <v>113</v>
      </c>
      <c r="U1406" t="s">
        <v>113</v>
      </c>
      <c r="AD1406" t="s">
        <v>113</v>
      </c>
      <c r="AG1406" t="s">
        <v>119</v>
      </c>
      <c r="AI1406" t="s">
        <v>119</v>
      </c>
      <c r="AJ1406" t="s">
        <v>119</v>
      </c>
      <c r="BK1406" t="s">
        <v>5985</v>
      </c>
      <c r="CN1406" t="s">
        <v>113</v>
      </c>
      <c r="CO1406" t="s">
        <v>113</v>
      </c>
      <c r="CP1406" t="s">
        <v>113</v>
      </c>
      <c r="CQ1406" t="s">
        <v>113</v>
      </c>
      <c r="CR1406" t="s">
        <v>113</v>
      </c>
      <c r="CS1406" t="s">
        <v>113</v>
      </c>
      <c r="CT1406" t="s">
        <v>113</v>
      </c>
      <c r="CU1406" t="s">
        <v>113</v>
      </c>
      <c r="CV1406" t="s">
        <v>113</v>
      </c>
      <c r="CW1406" t="s">
        <v>113</v>
      </c>
      <c r="CX1406" t="s">
        <v>113</v>
      </c>
      <c r="CY1406" t="s">
        <v>119</v>
      </c>
      <c r="CZ1406" t="s">
        <v>258</v>
      </c>
    </row>
    <row r="1407" spans="1:105" x14ac:dyDescent="0.3">
      <c r="A1407" t="s">
        <v>7477</v>
      </c>
      <c r="B1407" t="s">
        <v>7478</v>
      </c>
      <c r="C1407" t="s">
        <v>107</v>
      </c>
      <c r="D1407" t="s">
        <v>108</v>
      </c>
      <c r="F1407" t="s">
        <v>7479</v>
      </c>
      <c r="G1407" t="s">
        <v>247</v>
      </c>
      <c r="I1407" t="s">
        <v>7480</v>
      </c>
      <c r="J1407" t="s">
        <v>308</v>
      </c>
      <c r="K1407" t="s">
        <v>137</v>
      </c>
      <c r="M1407" t="s">
        <v>115</v>
      </c>
      <c r="N1407">
        <v>1</v>
      </c>
      <c r="P1407">
        <v>45993</v>
      </c>
      <c r="Q1407" t="s">
        <v>140</v>
      </c>
      <c r="R1407">
        <v>45994</v>
      </c>
      <c r="S1407" t="s">
        <v>252</v>
      </c>
      <c r="T1407" t="s">
        <v>2809</v>
      </c>
      <c r="U1407" t="s">
        <v>112</v>
      </c>
      <c r="V1407" t="s">
        <v>21</v>
      </c>
      <c r="W1407" t="s">
        <v>144</v>
      </c>
      <c r="X1407" t="s">
        <v>144</v>
      </c>
      <c r="Y1407" t="s">
        <v>144</v>
      </c>
      <c r="Z1407" t="s">
        <v>144</v>
      </c>
      <c r="AA1407" t="s">
        <v>144</v>
      </c>
      <c r="AB1407" t="s">
        <v>1382</v>
      </c>
      <c r="AC1407" t="s">
        <v>1390</v>
      </c>
      <c r="AD1407" t="s">
        <v>147</v>
      </c>
      <c r="AE1407">
        <v>46003</v>
      </c>
      <c r="AF1407">
        <v>46003</v>
      </c>
      <c r="AG1407">
        <v>46003</v>
      </c>
      <c r="AH1407">
        <v>46006</v>
      </c>
      <c r="AI1407">
        <v>46006</v>
      </c>
      <c r="AJ1407">
        <v>46006</v>
      </c>
      <c r="AK1407">
        <v>46003</v>
      </c>
      <c r="AL1407">
        <v>46003</v>
      </c>
      <c r="AM1407">
        <v>46003</v>
      </c>
      <c r="AN1407">
        <v>46006</v>
      </c>
      <c r="AO1407">
        <v>46006</v>
      </c>
      <c r="AP1407">
        <v>46006</v>
      </c>
      <c r="AQ1407" t="s">
        <v>377</v>
      </c>
      <c r="AR1407">
        <v>46021</v>
      </c>
      <c r="AS1407">
        <v>46021</v>
      </c>
      <c r="AT1407">
        <v>46000</v>
      </c>
      <c r="AU1407">
        <v>46000</v>
      </c>
      <c r="AV1407">
        <v>46000</v>
      </c>
      <c r="AW1407">
        <v>46000</v>
      </c>
      <c r="AX1407">
        <v>46000</v>
      </c>
      <c r="AY1407">
        <v>46000</v>
      </c>
      <c r="AZ1407">
        <v>46011</v>
      </c>
      <c r="BA1407">
        <v>46011</v>
      </c>
      <c r="BB1407">
        <v>46011</v>
      </c>
      <c r="BC1407">
        <v>46002</v>
      </c>
      <c r="BD1407">
        <v>46002</v>
      </c>
      <c r="BE1407">
        <v>46002</v>
      </c>
      <c r="BG1407">
        <v>46010</v>
      </c>
      <c r="BH1407">
        <v>46010</v>
      </c>
      <c r="BI1407">
        <v>46010</v>
      </c>
      <c r="BJ1407" t="s">
        <v>3719</v>
      </c>
      <c r="BL1407">
        <v>46027</v>
      </c>
      <c r="BM1407">
        <v>46027</v>
      </c>
      <c r="BN1407">
        <v>46027</v>
      </c>
      <c r="BO1407">
        <v>46030</v>
      </c>
      <c r="BP1407">
        <v>46030</v>
      </c>
      <c r="BQ1407">
        <v>46030</v>
      </c>
      <c r="BR1407">
        <v>46033</v>
      </c>
      <c r="BS1407">
        <v>46033</v>
      </c>
      <c r="BT1407">
        <v>46033</v>
      </c>
      <c r="BU1407">
        <v>46033</v>
      </c>
      <c r="BV1407">
        <v>46033</v>
      </c>
      <c r="BW1407">
        <v>46032</v>
      </c>
      <c r="BX1407" t="s">
        <v>1469</v>
      </c>
      <c r="CI1407">
        <v>46387</v>
      </c>
      <c r="CJ1407">
        <v>46387</v>
      </c>
      <c r="CK1407">
        <v>46387</v>
      </c>
      <c r="CN1407" t="s">
        <v>113</v>
      </c>
      <c r="CO1407" t="s">
        <v>113</v>
      </c>
      <c r="CP1407" t="s">
        <v>113</v>
      </c>
      <c r="CQ1407" t="s">
        <v>113</v>
      </c>
      <c r="CR1407" t="s">
        <v>119</v>
      </c>
      <c r="CS1407">
        <v>45993</v>
      </c>
      <c r="CT1407" t="s">
        <v>151</v>
      </c>
      <c r="CU1407" t="s">
        <v>113</v>
      </c>
      <c r="CV1407" t="s">
        <v>113</v>
      </c>
      <c r="CW1407" t="s">
        <v>113</v>
      </c>
      <c r="CX1407" t="s">
        <v>113</v>
      </c>
      <c r="CY1407" t="s">
        <v>7481</v>
      </c>
      <c r="CZ1407" t="s">
        <v>289</v>
      </c>
    </row>
    <row r="1408" spans="1:105" x14ac:dyDescent="0.3">
      <c r="A1408" t="s">
        <v>7482</v>
      </c>
      <c r="B1408" t="s">
        <v>7483</v>
      </c>
      <c r="C1408" t="s">
        <v>107</v>
      </c>
      <c r="D1408" t="s">
        <v>108</v>
      </c>
      <c r="F1408" t="s">
        <v>7484</v>
      </c>
      <c r="G1408" t="s">
        <v>247</v>
      </c>
      <c r="I1408" t="s">
        <v>7485</v>
      </c>
      <c r="J1408" t="s">
        <v>1187</v>
      </c>
      <c r="K1408" t="s">
        <v>161</v>
      </c>
      <c r="L1408" t="s">
        <v>1508</v>
      </c>
      <c r="M1408" t="s">
        <v>1189</v>
      </c>
      <c r="N1408">
        <v>1</v>
      </c>
      <c r="O1408" t="s">
        <v>7486</v>
      </c>
      <c r="P1408">
        <v>46169</v>
      </c>
      <c r="Q1408" t="s">
        <v>140</v>
      </c>
      <c r="R1408">
        <v>46169</v>
      </c>
      <c r="S1408" t="s">
        <v>252</v>
      </c>
      <c r="T1408" t="s">
        <v>253</v>
      </c>
      <c r="U1408" t="s">
        <v>112</v>
      </c>
      <c r="V1408" t="s">
        <v>21</v>
      </c>
      <c r="W1408" t="s">
        <v>144</v>
      </c>
      <c r="X1408" t="s">
        <v>144</v>
      </c>
      <c r="Y1408" t="s">
        <v>312</v>
      </c>
      <c r="Z1408" t="s">
        <v>144</v>
      </c>
      <c r="AA1408" t="s">
        <v>144</v>
      </c>
      <c r="AB1408" t="s">
        <v>1322</v>
      </c>
      <c r="AC1408" t="s">
        <v>146</v>
      </c>
      <c r="AD1408" t="s">
        <v>376</v>
      </c>
      <c r="AE1408">
        <v>46171</v>
      </c>
      <c r="AF1408">
        <v>46171</v>
      </c>
      <c r="AG1408">
        <v>46171</v>
      </c>
      <c r="AH1408">
        <v>46178</v>
      </c>
      <c r="AI1408">
        <v>46178</v>
      </c>
      <c r="AJ1408">
        <v>46178</v>
      </c>
      <c r="AK1408">
        <v>46181</v>
      </c>
      <c r="AL1408">
        <v>46181</v>
      </c>
      <c r="AM1408">
        <v>46181</v>
      </c>
      <c r="AN1408">
        <v>46188</v>
      </c>
      <c r="AO1408">
        <v>46191</v>
      </c>
      <c r="AP1408">
        <v>46191</v>
      </c>
      <c r="AQ1408" t="s">
        <v>4683</v>
      </c>
      <c r="AR1408" t="s">
        <v>113</v>
      </c>
      <c r="AS1408" t="s">
        <v>113</v>
      </c>
      <c r="AT1408">
        <v>46186</v>
      </c>
      <c r="AU1408">
        <v>46191</v>
      </c>
      <c r="AV1408">
        <v>46191</v>
      </c>
      <c r="AW1408">
        <v>46186</v>
      </c>
      <c r="AX1408">
        <v>46191</v>
      </c>
      <c r="AY1408">
        <v>46191</v>
      </c>
      <c r="AZ1408">
        <v>46190</v>
      </c>
      <c r="BA1408">
        <v>46197</v>
      </c>
      <c r="BB1408">
        <v>46197</v>
      </c>
      <c r="BC1408">
        <v>46189</v>
      </c>
      <c r="BD1408">
        <v>46193</v>
      </c>
      <c r="BE1408">
        <v>46193</v>
      </c>
      <c r="BF1408" t="s">
        <v>395</v>
      </c>
      <c r="BG1408">
        <v>46196</v>
      </c>
      <c r="BH1408">
        <v>46213</v>
      </c>
      <c r="BI1408">
        <v>46213</v>
      </c>
      <c r="BJ1408" t="s">
        <v>180</v>
      </c>
      <c r="BK1408" t="s">
        <v>1518</v>
      </c>
      <c r="BL1408">
        <v>46199</v>
      </c>
      <c r="BM1408">
        <v>46225</v>
      </c>
      <c r="BN1408">
        <v>46225</v>
      </c>
      <c r="BO1408">
        <v>46203</v>
      </c>
      <c r="BP1408">
        <v>46227</v>
      </c>
      <c r="BQ1408">
        <v>46227</v>
      </c>
      <c r="BR1408">
        <v>46203</v>
      </c>
      <c r="BS1408">
        <v>46248</v>
      </c>
      <c r="BT1408">
        <v>46248</v>
      </c>
      <c r="BU1408">
        <v>46203</v>
      </c>
      <c r="BV1408">
        <v>46245</v>
      </c>
      <c r="BW1408">
        <v>46245</v>
      </c>
      <c r="BX1408" t="s">
        <v>1511</v>
      </c>
      <c r="BY1408">
        <v>46032</v>
      </c>
      <c r="BZ1408">
        <v>46032</v>
      </c>
      <c r="CA1408">
        <v>46213</v>
      </c>
      <c r="CI1408">
        <v>46213</v>
      </c>
      <c r="CJ1408">
        <v>46213</v>
      </c>
      <c r="CK1408">
        <v>46213</v>
      </c>
      <c r="CN1408" t="s">
        <v>113</v>
      </c>
      <c r="CO1408" t="s">
        <v>7482</v>
      </c>
      <c r="CP1408" t="s">
        <v>113</v>
      </c>
      <c r="CQ1408" t="s">
        <v>7482</v>
      </c>
      <c r="CR1408">
        <v>46188</v>
      </c>
      <c r="CS1408">
        <v>46167</v>
      </c>
      <c r="CT1408" t="s">
        <v>151</v>
      </c>
      <c r="CU1408" t="s">
        <v>170</v>
      </c>
      <c r="CV1408" t="s">
        <v>144</v>
      </c>
      <c r="CW1408" t="s">
        <v>171</v>
      </c>
      <c r="CX1408" t="s">
        <v>113</v>
      </c>
      <c r="CY1408" t="s">
        <v>1524</v>
      </c>
      <c r="CZ1408" t="s">
        <v>289</v>
      </c>
      <c r="DA1408" t="s">
        <v>104</v>
      </c>
    </row>
    <row r="1409" spans="1:105" x14ac:dyDescent="0.3">
      <c r="A1409" t="s">
        <v>7487</v>
      </c>
      <c r="B1409" t="s">
        <v>7488</v>
      </c>
      <c r="C1409" t="s">
        <v>107</v>
      </c>
      <c r="D1409" t="s">
        <v>108</v>
      </c>
      <c r="F1409" t="s">
        <v>7489</v>
      </c>
      <c r="G1409" t="s">
        <v>247</v>
      </c>
      <c r="I1409" t="s">
        <v>7490</v>
      </c>
      <c r="J1409" t="s">
        <v>308</v>
      </c>
      <c r="K1409" t="s">
        <v>137</v>
      </c>
      <c r="L1409" t="s">
        <v>1180</v>
      </c>
      <c r="M1409" t="s">
        <v>115</v>
      </c>
      <c r="P1409">
        <v>46140</v>
      </c>
      <c r="Q1409" t="s">
        <v>140</v>
      </c>
      <c r="R1409">
        <v>46142</v>
      </c>
      <c r="S1409" t="s">
        <v>252</v>
      </c>
      <c r="T1409" t="s">
        <v>1422</v>
      </c>
      <c r="U1409" t="s">
        <v>112</v>
      </c>
      <c r="V1409" t="s">
        <v>143</v>
      </c>
      <c r="W1409" t="s">
        <v>144</v>
      </c>
      <c r="X1409" t="s">
        <v>144</v>
      </c>
      <c r="Y1409" t="s">
        <v>144</v>
      </c>
      <c r="Z1409" t="s">
        <v>144</v>
      </c>
      <c r="AA1409" t="s">
        <v>144</v>
      </c>
      <c r="AB1409" t="s">
        <v>375</v>
      </c>
      <c r="AC1409" t="s">
        <v>146</v>
      </c>
      <c r="AD1409" t="s">
        <v>376</v>
      </c>
      <c r="AE1409">
        <v>46154</v>
      </c>
      <c r="AF1409">
        <v>46154</v>
      </c>
      <c r="AG1409">
        <v>46154</v>
      </c>
      <c r="AH1409">
        <v>46156</v>
      </c>
      <c r="AI1409">
        <v>46155</v>
      </c>
      <c r="AJ1409">
        <v>46155</v>
      </c>
      <c r="AK1409">
        <v>46154</v>
      </c>
      <c r="AL1409">
        <v>46157</v>
      </c>
      <c r="AM1409">
        <v>46157</v>
      </c>
      <c r="AN1409">
        <v>46156</v>
      </c>
      <c r="AO1409">
        <v>46161</v>
      </c>
      <c r="AP1409">
        <v>46161</v>
      </c>
      <c r="AQ1409" t="s">
        <v>256</v>
      </c>
      <c r="AR1409">
        <v>46172</v>
      </c>
      <c r="AS1409">
        <v>46172</v>
      </c>
      <c r="AT1409">
        <v>46150</v>
      </c>
      <c r="AU1409">
        <v>46150</v>
      </c>
      <c r="AV1409">
        <v>46150</v>
      </c>
      <c r="AW1409">
        <v>46150</v>
      </c>
      <c r="AX1409">
        <v>46150</v>
      </c>
      <c r="AY1409">
        <v>46150</v>
      </c>
      <c r="AZ1409">
        <v>46157</v>
      </c>
      <c r="BA1409">
        <v>46168</v>
      </c>
      <c r="BB1409">
        <v>46168</v>
      </c>
      <c r="BC1409">
        <v>46153</v>
      </c>
      <c r="BD1409">
        <v>46153</v>
      </c>
      <c r="BE1409">
        <v>46153</v>
      </c>
      <c r="BF1409" t="s">
        <v>149</v>
      </c>
      <c r="BG1409">
        <v>46161</v>
      </c>
      <c r="BH1409">
        <v>46161</v>
      </c>
      <c r="BI1409">
        <v>46161</v>
      </c>
      <c r="BJ1409" t="s">
        <v>378</v>
      </c>
      <c r="BK1409">
        <v>40</v>
      </c>
      <c r="BL1409">
        <v>46165</v>
      </c>
      <c r="BM1409">
        <v>46168</v>
      </c>
      <c r="BN1409">
        <v>46168</v>
      </c>
      <c r="BO1409">
        <v>46168</v>
      </c>
      <c r="BP1409">
        <v>46170</v>
      </c>
      <c r="BQ1409">
        <v>46170</v>
      </c>
      <c r="BR1409">
        <v>46172</v>
      </c>
      <c r="BS1409">
        <v>46173</v>
      </c>
      <c r="BT1409">
        <v>46173</v>
      </c>
      <c r="BU1409">
        <v>46171</v>
      </c>
      <c r="BV1409">
        <v>46173</v>
      </c>
      <c r="BW1409">
        <v>46173</v>
      </c>
      <c r="BX1409" t="s">
        <v>316</v>
      </c>
      <c r="BY1409">
        <v>46168</v>
      </c>
      <c r="BZ1409">
        <v>46168</v>
      </c>
      <c r="CA1409">
        <v>46171</v>
      </c>
      <c r="CI1409">
        <v>46175</v>
      </c>
      <c r="CJ1409">
        <v>46171</v>
      </c>
      <c r="CK1409">
        <v>46171</v>
      </c>
      <c r="CN1409" t="s">
        <v>113</v>
      </c>
      <c r="CO1409" t="s">
        <v>113</v>
      </c>
      <c r="CP1409" t="s">
        <v>113</v>
      </c>
      <c r="CQ1409" t="s">
        <v>113</v>
      </c>
      <c r="CR1409">
        <v>46160</v>
      </c>
      <c r="CS1409">
        <v>46140</v>
      </c>
      <c r="CT1409" t="s">
        <v>151</v>
      </c>
      <c r="CU1409" t="s">
        <v>113</v>
      </c>
      <c r="CV1409" t="s">
        <v>113</v>
      </c>
      <c r="CW1409" t="s">
        <v>113</v>
      </c>
      <c r="CX1409" t="s">
        <v>113</v>
      </c>
      <c r="CY1409" t="s">
        <v>381</v>
      </c>
      <c r="CZ1409" t="s">
        <v>289</v>
      </c>
    </row>
    <row r="1410" spans="1:105" x14ac:dyDescent="0.3">
      <c r="A1410" t="s">
        <v>7491</v>
      </c>
      <c r="B1410" t="s">
        <v>7492</v>
      </c>
      <c r="C1410" t="s">
        <v>124</v>
      </c>
      <c r="D1410" t="s">
        <v>108</v>
      </c>
      <c r="F1410" t="s">
        <v>7493</v>
      </c>
      <c r="G1410" t="s">
        <v>247</v>
      </c>
      <c r="I1410" t="s">
        <v>7494</v>
      </c>
      <c r="J1410" t="s">
        <v>308</v>
      </c>
      <c r="K1410" t="s">
        <v>137</v>
      </c>
      <c r="M1410" t="s">
        <v>115</v>
      </c>
      <c r="P1410">
        <v>46139</v>
      </c>
      <c r="Q1410" t="s">
        <v>140</v>
      </c>
      <c r="R1410">
        <v>46139</v>
      </c>
      <c r="S1410" t="s">
        <v>252</v>
      </c>
      <c r="T1410" t="s">
        <v>142</v>
      </c>
      <c r="U1410" t="s">
        <v>112</v>
      </c>
      <c r="V1410" t="s">
        <v>21</v>
      </c>
      <c r="W1410" t="s">
        <v>144</v>
      </c>
      <c r="X1410" t="s">
        <v>312</v>
      </c>
      <c r="Y1410" t="s">
        <v>144</v>
      </c>
      <c r="Z1410" t="s">
        <v>144</v>
      </c>
      <c r="AA1410" t="s">
        <v>144</v>
      </c>
      <c r="AB1410" t="s">
        <v>375</v>
      </c>
      <c r="AC1410" t="s">
        <v>1390</v>
      </c>
      <c r="AD1410" t="s">
        <v>376</v>
      </c>
      <c r="AE1410">
        <v>46154</v>
      </c>
      <c r="AF1410">
        <v>46154</v>
      </c>
      <c r="AG1410">
        <v>46154</v>
      </c>
      <c r="AH1410">
        <v>46156</v>
      </c>
      <c r="AI1410">
        <v>46155</v>
      </c>
      <c r="AJ1410">
        <v>46155</v>
      </c>
      <c r="AK1410">
        <v>46154</v>
      </c>
      <c r="AL1410">
        <v>46154</v>
      </c>
      <c r="AM1410">
        <v>46154</v>
      </c>
      <c r="AN1410">
        <v>46156</v>
      </c>
      <c r="AO1410">
        <v>46155</v>
      </c>
      <c r="AP1410">
        <v>46155</v>
      </c>
      <c r="AQ1410" t="s">
        <v>256</v>
      </c>
      <c r="AR1410">
        <v>46172</v>
      </c>
      <c r="AS1410">
        <v>46172</v>
      </c>
      <c r="AT1410">
        <v>46148</v>
      </c>
      <c r="AU1410">
        <v>46148</v>
      </c>
      <c r="AV1410">
        <v>46148</v>
      </c>
      <c r="AW1410">
        <v>46148</v>
      </c>
      <c r="AX1410">
        <v>46148</v>
      </c>
      <c r="AY1410">
        <v>46148</v>
      </c>
      <c r="AZ1410">
        <v>46157</v>
      </c>
      <c r="BA1410">
        <v>46157</v>
      </c>
      <c r="BB1410">
        <v>46157</v>
      </c>
      <c r="BC1410">
        <v>46149</v>
      </c>
      <c r="BD1410">
        <v>46149</v>
      </c>
      <c r="BE1410">
        <v>46149</v>
      </c>
      <c r="BF1410" t="s">
        <v>149</v>
      </c>
      <c r="BG1410">
        <v>46158</v>
      </c>
      <c r="BH1410">
        <v>46158</v>
      </c>
      <c r="BI1410">
        <v>46158</v>
      </c>
      <c r="BJ1410" t="s">
        <v>1391</v>
      </c>
      <c r="BL1410">
        <v>46161</v>
      </c>
      <c r="BM1410">
        <v>46162</v>
      </c>
      <c r="BN1410">
        <v>46162</v>
      </c>
      <c r="BO1410">
        <v>46164</v>
      </c>
      <c r="BP1410">
        <v>46164</v>
      </c>
      <c r="BQ1410">
        <v>46164</v>
      </c>
      <c r="BR1410">
        <v>46171</v>
      </c>
      <c r="BS1410">
        <v>46190</v>
      </c>
      <c r="BT1410">
        <v>46190</v>
      </c>
      <c r="BU1410">
        <v>46170</v>
      </c>
      <c r="BV1410">
        <v>46171</v>
      </c>
      <c r="BW1410">
        <v>46171</v>
      </c>
      <c r="BX1410" t="s">
        <v>7495</v>
      </c>
      <c r="BY1410">
        <v>46168</v>
      </c>
      <c r="BZ1410">
        <v>46168</v>
      </c>
      <c r="CI1410">
        <v>46175</v>
      </c>
      <c r="CJ1410">
        <v>46176</v>
      </c>
      <c r="CK1410">
        <v>46176</v>
      </c>
      <c r="CN1410" t="s">
        <v>113</v>
      </c>
      <c r="CO1410" t="s">
        <v>113</v>
      </c>
      <c r="CP1410" t="s">
        <v>113</v>
      </c>
      <c r="CQ1410" t="s">
        <v>113</v>
      </c>
      <c r="CR1410" t="s">
        <v>119</v>
      </c>
      <c r="CS1410">
        <v>46129</v>
      </c>
      <c r="CT1410" t="s">
        <v>151</v>
      </c>
      <c r="CU1410" t="s">
        <v>113</v>
      </c>
      <c r="CV1410" t="s">
        <v>113</v>
      </c>
      <c r="CW1410" t="s">
        <v>113</v>
      </c>
      <c r="CX1410" t="s">
        <v>113</v>
      </c>
      <c r="CY1410" t="s">
        <v>1701</v>
      </c>
      <c r="CZ1410" t="s">
        <v>289</v>
      </c>
    </row>
    <row r="1411" spans="1:105" x14ac:dyDescent="0.3">
      <c r="A1411" t="s">
        <v>7496</v>
      </c>
      <c r="B1411" t="s">
        <v>7497</v>
      </c>
      <c r="C1411" t="s">
        <v>107</v>
      </c>
      <c r="D1411" t="s">
        <v>108</v>
      </c>
      <c r="F1411" t="s">
        <v>7498</v>
      </c>
      <c r="G1411" t="s">
        <v>247</v>
      </c>
      <c r="I1411" t="s">
        <v>7499</v>
      </c>
      <c r="J1411" t="s">
        <v>371</v>
      </c>
      <c r="K1411" t="s">
        <v>137</v>
      </c>
      <c r="M1411" t="s">
        <v>115</v>
      </c>
      <c r="N1411">
        <v>1</v>
      </c>
      <c r="P1411">
        <v>46090</v>
      </c>
      <c r="Q1411" t="s">
        <v>140</v>
      </c>
      <c r="R1411">
        <v>46090</v>
      </c>
      <c r="S1411" t="s">
        <v>252</v>
      </c>
      <c r="T1411" t="s">
        <v>2901</v>
      </c>
      <c r="U1411" t="s">
        <v>112</v>
      </c>
      <c r="V1411" t="s">
        <v>4143</v>
      </c>
      <c r="W1411" t="s">
        <v>144</v>
      </c>
      <c r="X1411" t="s">
        <v>144</v>
      </c>
      <c r="Y1411" t="s">
        <v>144</v>
      </c>
      <c r="Z1411" t="s">
        <v>144</v>
      </c>
      <c r="AA1411" t="s">
        <v>144</v>
      </c>
      <c r="AB1411" t="s">
        <v>375</v>
      </c>
      <c r="AC1411" t="s">
        <v>1390</v>
      </c>
      <c r="AD1411" t="s">
        <v>376</v>
      </c>
      <c r="AE1411">
        <v>46090</v>
      </c>
      <c r="AF1411">
        <v>46094</v>
      </c>
      <c r="AG1411">
        <v>46094</v>
      </c>
      <c r="AH1411">
        <v>46094</v>
      </c>
      <c r="AI1411">
        <v>46097</v>
      </c>
      <c r="AJ1411">
        <v>46097</v>
      </c>
      <c r="AK1411">
        <v>46090</v>
      </c>
      <c r="AL1411">
        <v>46094</v>
      </c>
      <c r="AM1411">
        <v>46094</v>
      </c>
      <c r="AN1411">
        <v>46094</v>
      </c>
      <c r="AO1411">
        <v>46097</v>
      </c>
      <c r="AP1411">
        <v>46097</v>
      </c>
      <c r="AQ1411" t="s">
        <v>256</v>
      </c>
      <c r="AR1411">
        <v>46112</v>
      </c>
      <c r="AT1411">
        <v>46085</v>
      </c>
      <c r="AU1411">
        <v>46093</v>
      </c>
      <c r="AV1411">
        <v>46093</v>
      </c>
      <c r="AW1411">
        <v>46085</v>
      </c>
      <c r="AX1411">
        <v>46093</v>
      </c>
      <c r="AY1411">
        <v>46093</v>
      </c>
      <c r="AZ1411">
        <v>46099</v>
      </c>
      <c r="BA1411">
        <v>46105</v>
      </c>
      <c r="BB1411">
        <v>46105</v>
      </c>
      <c r="BC1411">
        <v>46094</v>
      </c>
      <c r="BD1411">
        <v>46094</v>
      </c>
      <c r="BE1411">
        <v>46105</v>
      </c>
      <c r="BF1411" t="s">
        <v>149</v>
      </c>
      <c r="BG1411">
        <v>46101</v>
      </c>
      <c r="BH1411">
        <v>46114</v>
      </c>
      <c r="BI1411">
        <v>46098</v>
      </c>
      <c r="BJ1411" t="s">
        <v>1391</v>
      </c>
      <c r="BL1411">
        <v>46104</v>
      </c>
      <c r="BM1411">
        <v>46101</v>
      </c>
      <c r="BN1411">
        <v>46101</v>
      </c>
      <c r="BO1411">
        <v>46104</v>
      </c>
      <c r="BP1411">
        <v>46102</v>
      </c>
      <c r="BQ1411">
        <v>46102</v>
      </c>
      <c r="BR1411">
        <v>46112</v>
      </c>
      <c r="BS1411">
        <v>46112</v>
      </c>
      <c r="BT1411">
        <v>46112</v>
      </c>
      <c r="BU1411">
        <v>46112</v>
      </c>
      <c r="BV1411">
        <v>46108</v>
      </c>
      <c r="BW1411">
        <v>46108</v>
      </c>
      <c r="BX1411" t="s">
        <v>7500</v>
      </c>
      <c r="BY1411">
        <v>46098</v>
      </c>
      <c r="BZ1411">
        <v>46098</v>
      </c>
      <c r="CI1411">
        <v>46112</v>
      </c>
      <c r="CJ1411">
        <v>46107</v>
      </c>
      <c r="CK1411">
        <v>46107</v>
      </c>
      <c r="CN1411" t="s">
        <v>113</v>
      </c>
      <c r="CO1411" t="s">
        <v>113</v>
      </c>
      <c r="CP1411" t="s">
        <v>113</v>
      </c>
      <c r="CQ1411" t="s">
        <v>113</v>
      </c>
      <c r="CR1411" t="s">
        <v>119</v>
      </c>
      <c r="CS1411">
        <v>46090</v>
      </c>
      <c r="CT1411" t="s">
        <v>151</v>
      </c>
      <c r="CU1411" t="s">
        <v>113</v>
      </c>
      <c r="CV1411" t="s">
        <v>113</v>
      </c>
      <c r="CW1411" t="s">
        <v>113</v>
      </c>
      <c r="CX1411" t="s">
        <v>113</v>
      </c>
      <c r="CY1411" t="s">
        <v>1701</v>
      </c>
      <c r="CZ1411" t="s">
        <v>289</v>
      </c>
    </row>
    <row r="1412" spans="1:105" x14ac:dyDescent="0.3">
      <c r="A1412" t="s">
        <v>7501</v>
      </c>
      <c r="B1412" t="s">
        <v>7502</v>
      </c>
      <c r="C1412" t="s">
        <v>107</v>
      </c>
      <c r="D1412" t="s">
        <v>108</v>
      </c>
      <c r="E1412" t="s">
        <v>7503</v>
      </c>
      <c r="G1412" t="s">
        <v>247</v>
      </c>
      <c r="I1412" t="s">
        <v>7504</v>
      </c>
      <c r="J1412" t="s">
        <v>1106</v>
      </c>
      <c r="K1412" t="s">
        <v>113</v>
      </c>
      <c r="L1412" t="s">
        <v>906</v>
      </c>
      <c r="M1412" t="s">
        <v>115</v>
      </c>
      <c r="P1412" t="s">
        <v>113</v>
      </c>
      <c r="Q1412" t="s">
        <v>116</v>
      </c>
      <c r="S1412" t="s">
        <v>117</v>
      </c>
      <c r="T1412" t="s">
        <v>113</v>
      </c>
      <c r="U1412" t="s">
        <v>113</v>
      </c>
      <c r="AD1412" t="s">
        <v>113</v>
      </c>
      <c r="AG1412" t="s">
        <v>119</v>
      </c>
      <c r="AI1412" t="s">
        <v>119</v>
      </c>
      <c r="AJ1412" t="s">
        <v>119</v>
      </c>
      <c r="BK1412" t="s">
        <v>5985</v>
      </c>
      <c r="CN1412" t="s">
        <v>113</v>
      </c>
      <c r="CO1412" t="s">
        <v>113</v>
      </c>
      <c r="CP1412" t="s">
        <v>113</v>
      </c>
      <c r="CQ1412" t="s">
        <v>113</v>
      </c>
      <c r="CR1412" t="s">
        <v>113</v>
      </c>
      <c r="CS1412" t="s">
        <v>113</v>
      </c>
      <c r="CT1412" t="s">
        <v>113</v>
      </c>
      <c r="CU1412" t="s">
        <v>113</v>
      </c>
      <c r="CV1412" t="s">
        <v>113</v>
      </c>
      <c r="CW1412" t="s">
        <v>113</v>
      </c>
      <c r="CX1412" t="s">
        <v>113</v>
      </c>
      <c r="CY1412" t="s">
        <v>119</v>
      </c>
      <c r="CZ1412" t="s">
        <v>258</v>
      </c>
    </row>
    <row r="1413" spans="1:105" x14ac:dyDescent="0.3">
      <c r="A1413" t="s">
        <v>7505</v>
      </c>
      <c r="B1413" t="s">
        <v>7506</v>
      </c>
      <c r="C1413" t="s">
        <v>4274</v>
      </c>
      <c r="D1413" t="s">
        <v>108</v>
      </c>
      <c r="F1413" t="s">
        <v>7507</v>
      </c>
      <c r="G1413" t="s">
        <v>247</v>
      </c>
      <c r="I1413" t="s">
        <v>7508</v>
      </c>
      <c r="J1413" t="s">
        <v>112</v>
      </c>
      <c r="K1413" t="s">
        <v>113</v>
      </c>
      <c r="L1413" t="s">
        <v>7509</v>
      </c>
      <c r="M1413" t="s">
        <v>115</v>
      </c>
      <c r="P1413" t="s">
        <v>113</v>
      </c>
      <c r="Q1413" t="s">
        <v>116</v>
      </c>
      <c r="S1413" t="s">
        <v>117</v>
      </c>
      <c r="T1413" t="s">
        <v>113</v>
      </c>
      <c r="AD1413" t="s">
        <v>113</v>
      </c>
      <c r="AG1413" t="s">
        <v>119</v>
      </c>
      <c r="AI1413" t="s">
        <v>119</v>
      </c>
      <c r="AJ1413" t="s">
        <v>119</v>
      </c>
      <c r="BK1413">
        <v>40</v>
      </c>
      <c r="CN1413" t="s">
        <v>113</v>
      </c>
      <c r="CO1413" t="s">
        <v>113</v>
      </c>
      <c r="CP1413" t="s">
        <v>113</v>
      </c>
      <c r="CQ1413" t="s">
        <v>113</v>
      </c>
      <c r="CR1413" t="s">
        <v>113</v>
      </c>
      <c r="CS1413" t="s">
        <v>113</v>
      </c>
      <c r="CT1413" t="s">
        <v>113</v>
      </c>
      <c r="CU1413" t="s">
        <v>113</v>
      </c>
      <c r="CV1413" t="s">
        <v>113</v>
      </c>
      <c r="CW1413" t="s">
        <v>113</v>
      </c>
      <c r="CX1413" t="s">
        <v>113</v>
      </c>
      <c r="CY1413" t="s">
        <v>119</v>
      </c>
      <c r="CZ1413" t="s">
        <v>258</v>
      </c>
    </row>
    <row r="1414" spans="1:105" x14ac:dyDescent="0.3">
      <c r="A1414" t="s">
        <v>7510</v>
      </c>
      <c r="B1414" t="s">
        <v>7511</v>
      </c>
      <c r="C1414" t="s">
        <v>1312</v>
      </c>
      <c r="D1414" t="s">
        <v>108</v>
      </c>
      <c r="F1414" t="s">
        <v>7512</v>
      </c>
      <c r="G1414" t="s">
        <v>247</v>
      </c>
      <c r="I1414" t="s">
        <v>7439</v>
      </c>
      <c r="J1414" t="s">
        <v>249</v>
      </c>
      <c r="K1414" t="s">
        <v>249</v>
      </c>
      <c r="L1414" t="s">
        <v>7513</v>
      </c>
      <c r="M1414" t="s">
        <v>115</v>
      </c>
      <c r="Q1414" t="s">
        <v>116</v>
      </c>
      <c r="S1414" t="s">
        <v>117</v>
      </c>
      <c r="T1414" t="s">
        <v>113</v>
      </c>
      <c r="U1414" t="s">
        <v>249</v>
      </c>
      <c r="W1414" t="s">
        <v>148</v>
      </c>
      <c r="X1414" t="s">
        <v>148</v>
      </c>
      <c r="Y1414" t="s">
        <v>148</v>
      </c>
      <c r="Z1414" t="s">
        <v>148</v>
      </c>
      <c r="AA1414" t="s">
        <v>148</v>
      </c>
      <c r="AC1414" t="s">
        <v>113</v>
      </c>
      <c r="AD1414" t="s">
        <v>255</v>
      </c>
      <c r="BJ1414" t="s">
        <v>249</v>
      </c>
      <c r="BK1414" t="s">
        <v>249</v>
      </c>
      <c r="CN1414" t="s">
        <v>113</v>
      </c>
      <c r="CO1414" t="s">
        <v>113</v>
      </c>
      <c r="CP1414" t="s">
        <v>113</v>
      </c>
      <c r="CQ1414" t="s">
        <v>113</v>
      </c>
      <c r="CR1414" t="s">
        <v>113</v>
      </c>
      <c r="CS1414" t="s">
        <v>113</v>
      </c>
      <c r="CT1414" t="s">
        <v>113</v>
      </c>
      <c r="CU1414" t="s">
        <v>355</v>
      </c>
      <c r="CV1414" t="s">
        <v>2734</v>
      </c>
      <c r="CW1414" t="s">
        <v>2735</v>
      </c>
      <c r="CX1414" t="s">
        <v>113</v>
      </c>
      <c r="CY1414" t="s">
        <v>119</v>
      </c>
      <c r="CZ1414" t="s">
        <v>258</v>
      </c>
    </row>
    <row r="1415" spans="1:105" x14ac:dyDescent="0.3">
      <c r="A1415" t="s">
        <v>7514</v>
      </c>
      <c r="B1415" t="s">
        <v>7515</v>
      </c>
      <c r="C1415" t="s">
        <v>107</v>
      </c>
      <c r="D1415" t="s">
        <v>108</v>
      </c>
      <c r="F1415" t="s">
        <v>7516</v>
      </c>
      <c r="G1415" t="s">
        <v>1053</v>
      </c>
      <c r="I1415" t="s">
        <v>7517</v>
      </c>
      <c r="J1415" t="s">
        <v>112</v>
      </c>
      <c r="K1415" t="s">
        <v>113</v>
      </c>
      <c r="L1415" t="s">
        <v>296</v>
      </c>
      <c r="M1415" t="s">
        <v>115</v>
      </c>
      <c r="P1415" t="s">
        <v>113</v>
      </c>
      <c r="Q1415" t="s">
        <v>116</v>
      </c>
      <c r="S1415" t="s">
        <v>117</v>
      </c>
      <c r="T1415" t="s">
        <v>113</v>
      </c>
      <c r="AD1415" t="s">
        <v>113</v>
      </c>
      <c r="AG1415" t="s">
        <v>119</v>
      </c>
      <c r="AI1415" t="s">
        <v>119</v>
      </c>
      <c r="AJ1415" t="s">
        <v>119</v>
      </c>
      <c r="BK1415">
        <v>40</v>
      </c>
      <c r="CN1415" t="s">
        <v>113</v>
      </c>
      <c r="CO1415" t="s">
        <v>113</v>
      </c>
      <c r="CP1415" t="s">
        <v>113</v>
      </c>
      <c r="CQ1415" t="s">
        <v>113</v>
      </c>
      <c r="CR1415" t="s">
        <v>113</v>
      </c>
      <c r="CS1415" t="s">
        <v>113</v>
      </c>
      <c r="CT1415" t="s">
        <v>113</v>
      </c>
      <c r="CU1415" t="s">
        <v>113</v>
      </c>
      <c r="CV1415" t="s">
        <v>113</v>
      </c>
      <c r="CW1415" t="s">
        <v>113</v>
      </c>
      <c r="CX1415" t="s">
        <v>113</v>
      </c>
      <c r="CY1415" t="s">
        <v>119</v>
      </c>
      <c r="CZ1415" t="s">
        <v>258</v>
      </c>
    </row>
    <row r="1416" spans="1:105" x14ac:dyDescent="0.3">
      <c r="A1416" t="s">
        <v>7518</v>
      </c>
      <c r="B1416" t="s">
        <v>7519</v>
      </c>
      <c r="C1416" t="s">
        <v>213</v>
      </c>
      <c r="D1416" t="s">
        <v>108</v>
      </c>
      <c r="F1416" t="s">
        <v>7520</v>
      </c>
      <c r="G1416" t="s">
        <v>1053</v>
      </c>
      <c r="I1416" t="s">
        <v>7521</v>
      </c>
      <c r="J1416" t="s">
        <v>112</v>
      </c>
      <c r="K1416" t="s">
        <v>113</v>
      </c>
      <c r="L1416" t="s">
        <v>296</v>
      </c>
      <c r="M1416" t="s">
        <v>115</v>
      </c>
      <c r="P1416" t="s">
        <v>113</v>
      </c>
      <c r="Q1416" t="s">
        <v>116</v>
      </c>
      <c r="S1416" t="s">
        <v>117</v>
      </c>
      <c r="T1416" t="s">
        <v>113</v>
      </c>
      <c r="AD1416" t="s">
        <v>113</v>
      </c>
      <c r="AG1416" t="s">
        <v>119</v>
      </c>
      <c r="AI1416" t="s">
        <v>119</v>
      </c>
      <c r="AJ1416" t="s">
        <v>119</v>
      </c>
      <c r="BK1416">
        <v>40</v>
      </c>
      <c r="CN1416" t="s">
        <v>113</v>
      </c>
      <c r="CO1416" t="s">
        <v>113</v>
      </c>
      <c r="CP1416" t="s">
        <v>113</v>
      </c>
      <c r="CQ1416" t="s">
        <v>113</v>
      </c>
      <c r="CR1416" t="s">
        <v>113</v>
      </c>
      <c r="CS1416" t="s">
        <v>113</v>
      </c>
      <c r="CT1416" t="s">
        <v>113</v>
      </c>
      <c r="CU1416" t="s">
        <v>113</v>
      </c>
      <c r="CV1416" t="s">
        <v>113</v>
      </c>
      <c r="CW1416" t="s">
        <v>113</v>
      </c>
      <c r="CX1416" t="s">
        <v>113</v>
      </c>
      <c r="CY1416" t="s">
        <v>119</v>
      </c>
      <c r="CZ1416" t="s">
        <v>258</v>
      </c>
    </row>
    <row r="1417" spans="1:105" x14ac:dyDescent="0.3">
      <c r="A1417" t="s">
        <v>7522</v>
      </c>
      <c r="B1417" t="s">
        <v>7523</v>
      </c>
      <c r="C1417" t="s">
        <v>797</v>
      </c>
      <c r="D1417" t="s">
        <v>108</v>
      </c>
      <c r="F1417" t="s">
        <v>7524</v>
      </c>
      <c r="G1417" t="s">
        <v>247</v>
      </c>
      <c r="I1417" t="s">
        <v>7525</v>
      </c>
      <c r="K1417" t="s">
        <v>113</v>
      </c>
      <c r="M1417" t="s">
        <v>115</v>
      </c>
      <c r="P1417" t="s">
        <v>113</v>
      </c>
      <c r="Q1417" t="s">
        <v>116</v>
      </c>
      <c r="S1417" t="s">
        <v>117</v>
      </c>
      <c r="T1417" t="s">
        <v>113</v>
      </c>
      <c r="AD1417" t="s">
        <v>113</v>
      </c>
      <c r="AG1417" t="s">
        <v>119</v>
      </c>
      <c r="AI1417" t="s">
        <v>119</v>
      </c>
      <c r="AJ1417" t="s">
        <v>119</v>
      </c>
      <c r="CN1417" t="s">
        <v>113</v>
      </c>
      <c r="CO1417" t="s">
        <v>113</v>
      </c>
      <c r="CP1417" t="s">
        <v>113</v>
      </c>
      <c r="CQ1417" t="s">
        <v>113</v>
      </c>
      <c r="CR1417" t="s">
        <v>113</v>
      </c>
      <c r="CS1417" t="s">
        <v>113</v>
      </c>
      <c r="CT1417" t="s">
        <v>113</v>
      </c>
      <c r="CU1417" t="s">
        <v>113</v>
      </c>
      <c r="CV1417" t="s">
        <v>113</v>
      </c>
      <c r="CW1417" t="s">
        <v>113</v>
      </c>
      <c r="CX1417" t="s">
        <v>113</v>
      </c>
      <c r="CY1417" t="s">
        <v>119</v>
      </c>
      <c r="CZ1417" t="s">
        <v>258</v>
      </c>
    </row>
    <row r="1418" spans="1:105" x14ac:dyDescent="0.3">
      <c r="A1418" t="s">
        <v>7526</v>
      </c>
      <c r="B1418" t="s">
        <v>7527</v>
      </c>
      <c r="C1418" t="s">
        <v>797</v>
      </c>
      <c r="D1418" t="s">
        <v>108</v>
      </c>
      <c r="F1418" t="s">
        <v>7528</v>
      </c>
      <c r="G1418" t="s">
        <v>1053</v>
      </c>
      <c r="I1418" t="s">
        <v>7529</v>
      </c>
      <c r="J1418" t="s">
        <v>112</v>
      </c>
      <c r="K1418" t="s">
        <v>113</v>
      </c>
      <c r="L1418" t="s">
        <v>296</v>
      </c>
      <c r="M1418" t="s">
        <v>115</v>
      </c>
      <c r="P1418" t="s">
        <v>113</v>
      </c>
      <c r="Q1418" t="s">
        <v>116</v>
      </c>
      <c r="S1418" t="s">
        <v>117</v>
      </c>
      <c r="T1418" t="s">
        <v>113</v>
      </c>
      <c r="AD1418" t="s">
        <v>113</v>
      </c>
      <c r="AG1418" t="s">
        <v>119</v>
      </c>
      <c r="AI1418" t="s">
        <v>119</v>
      </c>
      <c r="AJ1418" t="s">
        <v>119</v>
      </c>
      <c r="BK1418">
        <v>40</v>
      </c>
      <c r="CN1418" t="s">
        <v>113</v>
      </c>
      <c r="CO1418" t="s">
        <v>113</v>
      </c>
      <c r="CP1418" t="s">
        <v>113</v>
      </c>
      <c r="CQ1418" t="s">
        <v>113</v>
      </c>
      <c r="CR1418" t="s">
        <v>113</v>
      </c>
      <c r="CS1418" t="s">
        <v>113</v>
      </c>
      <c r="CT1418" t="s">
        <v>113</v>
      </c>
      <c r="CU1418" t="s">
        <v>113</v>
      </c>
      <c r="CV1418" t="s">
        <v>113</v>
      </c>
      <c r="CW1418" t="s">
        <v>113</v>
      </c>
      <c r="CX1418" t="s">
        <v>113</v>
      </c>
      <c r="CY1418" t="s">
        <v>119</v>
      </c>
      <c r="CZ1418" t="s">
        <v>258</v>
      </c>
    </row>
    <row r="1419" spans="1:105" x14ac:dyDescent="0.3">
      <c r="A1419" t="s">
        <v>7530</v>
      </c>
      <c r="B1419" t="s">
        <v>7531</v>
      </c>
      <c r="C1419" t="s">
        <v>245</v>
      </c>
      <c r="D1419" t="s">
        <v>108</v>
      </c>
      <c r="F1419" t="s">
        <v>7532</v>
      </c>
      <c r="G1419" t="s">
        <v>133</v>
      </c>
      <c r="H1419" t="s">
        <v>1146</v>
      </c>
      <c r="I1419" t="s">
        <v>7533</v>
      </c>
      <c r="J1419" t="s">
        <v>249</v>
      </c>
      <c r="K1419" t="s">
        <v>249</v>
      </c>
      <c r="L1419" t="s">
        <v>7534</v>
      </c>
      <c r="M1419" t="s">
        <v>935</v>
      </c>
      <c r="N1419">
        <v>3</v>
      </c>
      <c r="O1419" t="s">
        <v>373</v>
      </c>
      <c r="P1419">
        <v>46184</v>
      </c>
      <c r="Q1419" t="s">
        <v>140</v>
      </c>
      <c r="R1419">
        <v>46184</v>
      </c>
      <c r="S1419" t="s">
        <v>1330</v>
      </c>
      <c r="T1419" t="s">
        <v>448</v>
      </c>
      <c r="U1419" t="s">
        <v>249</v>
      </c>
      <c r="V1419" t="s">
        <v>21</v>
      </c>
      <c r="W1419" t="s">
        <v>148</v>
      </c>
      <c r="X1419" t="s">
        <v>148</v>
      </c>
      <c r="Y1419" t="s">
        <v>148</v>
      </c>
      <c r="Z1419" t="s">
        <v>148</v>
      </c>
      <c r="AA1419" t="s">
        <v>148</v>
      </c>
      <c r="AB1419" t="s">
        <v>375</v>
      </c>
      <c r="AC1419" t="s">
        <v>113</v>
      </c>
      <c r="AD1419" t="s">
        <v>255</v>
      </c>
      <c r="AE1419">
        <v>46195</v>
      </c>
      <c r="AF1419">
        <v>46197</v>
      </c>
      <c r="AG1419">
        <v>46197</v>
      </c>
      <c r="AH1419">
        <v>46196</v>
      </c>
      <c r="AI1419">
        <v>46198</v>
      </c>
      <c r="AJ1419">
        <v>46198</v>
      </c>
      <c r="AK1419">
        <v>46195</v>
      </c>
      <c r="AL1419">
        <v>46197</v>
      </c>
      <c r="AM1419">
        <v>46197</v>
      </c>
      <c r="AN1419">
        <v>46196</v>
      </c>
      <c r="AO1419">
        <v>46198</v>
      </c>
      <c r="AP1419">
        <v>46198</v>
      </c>
      <c r="AQ1419" t="s">
        <v>148</v>
      </c>
      <c r="AR1419" t="s">
        <v>148</v>
      </c>
      <c r="AS1419" t="s">
        <v>148</v>
      </c>
      <c r="AT1419">
        <v>46190</v>
      </c>
      <c r="AU1419">
        <v>46195</v>
      </c>
      <c r="AV1419">
        <v>46195</v>
      </c>
      <c r="AW1419">
        <v>46190</v>
      </c>
      <c r="AX1419">
        <v>46195</v>
      </c>
      <c r="AY1419">
        <v>46195</v>
      </c>
      <c r="AZ1419">
        <v>46196</v>
      </c>
      <c r="BA1419">
        <v>46233</v>
      </c>
      <c r="BB1419">
        <v>46233</v>
      </c>
      <c r="BC1419">
        <v>46193</v>
      </c>
      <c r="BD1419">
        <v>46196</v>
      </c>
      <c r="BE1419">
        <v>46196</v>
      </c>
      <c r="BF1419" t="s">
        <v>249</v>
      </c>
      <c r="BG1419">
        <v>46197</v>
      </c>
      <c r="BH1419">
        <v>46198</v>
      </c>
      <c r="BI1419">
        <v>46198</v>
      </c>
      <c r="BJ1419" t="s">
        <v>249</v>
      </c>
      <c r="BK1419" t="s">
        <v>249</v>
      </c>
      <c r="BL1419">
        <v>46198</v>
      </c>
      <c r="BM1419">
        <v>46205</v>
      </c>
      <c r="BN1419">
        <v>46205</v>
      </c>
      <c r="BO1419">
        <v>46200</v>
      </c>
      <c r="BP1419">
        <v>46206</v>
      </c>
      <c r="BQ1419">
        <v>46206</v>
      </c>
      <c r="BR1419">
        <v>46203</v>
      </c>
      <c r="BS1419">
        <v>46295</v>
      </c>
      <c r="BU1419">
        <v>46203</v>
      </c>
      <c r="BV1419">
        <v>46210</v>
      </c>
      <c r="BW1419">
        <v>46210</v>
      </c>
      <c r="BX1419" t="s">
        <v>7535</v>
      </c>
      <c r="BY1419">
        <v>46216</v>
      </c>
      <c r="BZ1419">
        <v>46269</v>
      </c>
      <c r="CI1419">
        <v>46203</v>
      </c>
      <c r="CJ1419">
        <v>46295</v>
      </c>
      <c r="CN1419" t="s">
        <v>113</v>
      </c>
      <c r="CO1419" t="s">
        <v>113</v>
      </c>
      <c r="CP1419" t="s">
        <v>113</v>
      </c>
      <c r="CQ1419" t="s">
        <v>113</v>
      </c>
      <c r="CR1419" t="s">
        <v>113</v>
      </c>
      <c r="CS1419" t="s">
        <v>113</v>
      </c>
      <c r="CT1419" t="s">
        <v>113</v>
      </c>
      <c r="CU1419" t="s">
        <v>170</v>
      </c>
      <c r="CV1419" t="s">
        <v>144</v>
      </c>
      <c r="CW1419" t="s">
        <v>171</v>
      </c>
      <c r="CX1419" t="s">
        <v>113</v>
      </c>
      <c r="CY1419" t="s">
        <v>119</v>
      </c>
      <c r="CZ1419" t="s">
        <v>121</v>
      </c>
      <c r="DA1419" t="s">
        <v>104</v>
      </c>
    </row>
    <row r="1420" spans="1:105" x14ac:dyDescent="0.3">
      <c r="A1420" t="s">
        <v>7536</v>
      </c>
      <c r="B1420" t="s">
        <v>7537</v>
      </c>
      <c r="C1420" t="s">
        <v>107</v>
      </c>
      <c r="D1420" t="s">
        <v>108</v>
      </c>
      <c r="E1420" t="s">
        <v>7538</v>
      </c>
      <c r="G1420" t="s">
        <v>247</v>
      </c>
      <c r="I1420" t="s">
        <v>7539</v>
      </c>
      <c r="J1420" t="s">
        <v>1106</v>
      </c>
      <c r="K1420" t="s">
        <v>113</v>
      </c>
      <c r="L1420" t="s">
        <v>894</v>
      </c>
      <c r="M1420" t="s">
        <v>115</v>
      </c>
      <c r="P1420" t="s">
        <v>113</v>
      </c>
      <c r="Q1420" t="s">
        <v>116</v>
      </c>
      <c r="S1420" t="s">
        <v>117</v>
      </c>
      <c r="T1420" t="s">
        <v>113</v>
      </c>
      <c r="U1420" t="s">
        <v>113</v>
      </c>
      <c r="AD1420" t="s">
        <v>113</v>
      </c>
      <c r="AG1420" t="s">
        <v>119</v>
      </c>
      <c r="AI1420" t="s">
        <v>119</v>
      </c>
      <c r="AJ1420" t="s">
        <v>119</v>
      </c>
      <c r="BK1420" t="s">
        <v>5985</v>
      </c>
      <c r="CN1420" t="s">
        <v>113</v>
      </c>
      <c r="CO1420" t="s">
        <v>113</v>
      </c>
      <c r="CP1420" t="s">
        <v>113</v>
      </c>
      <c r="CQ1420" t="s">
        <v>113</v>
      </c>
      <c r="CR1420" t="s">
        <v>113</v>
      </c>
      <c r="CS1420" t="s">
        <v>113</v>
      </c>
      <c r="CT1420" t="s">
        <v>113</v>
      </c>
      <c r="CU1420" t="s">
        <v>113</v>
      </c>
      <c r="CV1420" t="s">
        <v>113</v>
      </c>
      <c r="CW1420" t="s">
        <v>113</v>
      </c>
      <c r="CX1420" t="s">
        <v>113</v>
      </c>
      <c r="CY1420" t="s">
        <v>119</v>
      </c>
      <c r="CZ1420" t="s">
        <v>258</v>
      </c>
    </row>
    <row r="1421" spans="1:105" x14ac:dyDescent="0.3">
      <c r="A1421" t="s">
        <v>7540</v>
      </c>
      <c r="B1421" t="s">
        <v>7541</v>
      </c>
      <c r="C1421" t="s">
        <v>245</v>
      </c>
      <c r="D1421" t="s">
        <v>108</v>
      </c>
      <c r="F1421" t="s">
        <v>7520</v>
      </c>
      <c r="G1421" t="s">
        <v>247</v>
      </c>
      <c r="H1421" t="s">
        <v>7542</v>
      </c>
      <c r="I1421" t="s">
        <v>7543</v>
      </c>
      <c r="J1421" t="s">
        <v>249</v>
      </c>
      <c r="K1421" t="s">
        <v>249</v>
      </c>
      <c r="L1421" t="s">
        <v>296</v>
      </c>
      <c r="M1421" t="s">
        <v>115</v>
      </c>
      <c r="N1421">
        <v>5</v>
      </c>
      <c r="O1421" t="s">
        <v>7544</v>
      </c>
      <c r="Q1421" t="s">
        <v>116</v>
      </c>
      <c r="S1421" t="s">
        <v>117</v>
      </c>
      <c r="T1421" t="s">
        <v>113</v>
      </c>
      <c r="U1421" t="s">
        <v>249</v>
      </c>
      <c r="W1421" t="s">
        <v>148</v>
      </c>
      <c r="X1421" t="s">
        <v>148</v>
      </c>
      <c r="Y1421" t="s">
        <v>148</v>
      </c>
      <c r="Z1421" t="s">
        <v>148</v>
      </c>
      <c r="AA1421" t="s">
        <v>148</v>
      </c>
      <c r="AB1421" t="s">
        <v>254</v>
      </c>
      <c r="AC1421" t="s">
        <v>113</v>
      </c>
      <c r="AD1421" t="s">
        <v>255</v>
      </c>
      <c r="AE1421">
        <v>46248</v>
      </c>
      <c r="AH1421">
        <v>46248</v>
      </c>
      <c r="AK1421">
        <v>46248</v>
      </c>
      <c r="AN1421">
        <v>46253</v>
      </c>
      <c r="AQ1421" t="s">
        <v>256</v>
      </c>
      <c r="AT1421">
        <v>46248</v>
      </c>
      <c r="AW1421">
        <v>46248</v>
      </c>
      <c r="AZ1421">
        <v>46253</v>
      </c>
      <c r="BC1421">
        <v>46254</v>
      </c>
      <c r="BF1421" t="s">
        <v>249</v>
      </c>
      <c r="BG1421">
        <v>46254</v>
      </c>
      <c r="BJ1421" t="s">
        <v>249</v>
      </c>
      <c r="BK1421" t="s">
        <v>249</v>
      </c>
      <c r="BL1421">
        <v>46254</v>
      </c>
      <c r="BO1421">
        <v>46257</v>
      </c>
      <c r="BR1421">
        <v>46261</v>
      </c>
      <c r="BU1421">
        <v>46261</v>
      </c>
      <c r="BX1421" t="s">
        <v>7545</v>
      </c>
      <c r="CI1421">
        <v>46446</v>
      </c>
      <c r="CJ1421">
        <v>46446</v>
      </c>
      <c r="CN1421" t="s">
        <v>113</v>
      </c>
      <c r="CO1421" t="s">
        <v>113</v>
      </c>
      <c r="CP1421" t="s">
        <v>113</v>
      </c>
      <c r="CQ1421" t="s">
        <v>113</v>
      </c>
      <c r="CR1421" t="s">
        <v>113</v>
      </c>
      <c r="CS1421" t="s">
        <v>113</v>
      </c>
      <c r="CT1421" t="s">
        <v>113</v>
      </c>
      <c r="CU1421" t="s">
        <v>170</v>
      </c>
      <c r="CV1421" t="s">
        <v>144</v>
      </c>
      <c r="CW1421" t="s">
        <v>171</v>
      </c>
      <c r="CX1421" t="s">
        <v>113</v>
      </c>
      <c r="CY1421" t="s">
        <v>119</v>
      </c>
      <c r="CZ1421" t="s">
        <v>258</v>
      </c>
    </row>
    <row r="1422" spans="1:105" x14ac:dyDescent="0.3">
      <c r="A1422" t="s">
        <v>7546</v>
      </c>
      <c r="B1422" t="s">
        <v>7547</v>
      </c>
      <c r="C1422" t="s">
        <v>245</v>
      </c>
      <c r="D1422" t="s">
        <v>108</v>
      </c>
      <c r="F1422" t="s">
        <v>7548</v>
      </c>
      <c r="G1422" t="s">
        <v>247</v>
      </c>
      <c r="I1422" t="s">
        <v>7549</v>
      </c>
      <c r="J1422" t="s">
        <v>249</v>
      </c>
      <c r="K1422" t="s">
        <v>249</v>
      </c>
      <c r="L1422" t="s">
        <v>5405</v>
      </c>
      <c r="M1422" t="s">
        <v>115</v>
      </c>
      <c r="N1422">
        <v>1</v>
      </c>
      <c r="P1422">
        <v>46150</v>
      </c>
      <c r="Q1422" t="s">
        <v>140</v>
      </c>
      <c r="R1422">
        <v>46090</v>
      </c>
      <c r="S1422" t="s">
        <v>141</v>
      </c>
      <c r="T1422" t="s">
        <v>2901</v>
      </c>
      <c r="U1422" t="s">
        <v>249</v>
      </c>
      <c r="V1422" t="s">
        <v>143</v>
      </c>
      <c r="W1422" t="s">
        <v>148</v>
      </c>
      <c r="X1422" t="s">
        <v>148</v>
      </c>
      <c r="Y1422" t="s">
        <v>148</v>
      </c>
      <c r="Z1422" t="s">
        <v>148</v>
      </c>
      <c r="AA1422" t="s">
        <v>148</v>
      </c>
      <c r="AB1422" t="s">
        <v>375</v>
      </c>
      <c r="AC1422" t="s">
        <v>113</v>
      </c>
      <c r="AD1422" t="s">
        <v>376</v>
      </c>
      <c r="AE1422">
        <v>46094</v>
      </c>
      <c r="AF1422">
        <v>46094</v>
      </c>
      <c r="AG1422">
        <v>46094</v>
      </c>
      <c r="AH1422">
        <v>46096</v>
      </c>
      <c r="AI1422">
        <v>46096</v>
      </c>
      <c r="AJ1422">
        <v>46096</v>
      </c>
      <c r="AK1422">
        <v>46094</v>
      </c>
      <c r="AL1422">
        <v>46094</v>
      </c>
      <c r="AM1422">
        <v>46094</v>
      </c>
      <c r="AN1422">
        <v>46096</v>
      </c>
      <c r="AO1422">
        <v>46096</v>
      </c>
      <c r="AP1422">
        <v>46096</v>
      </c>
      <c r="AQ1422" t="s">
        <v>377</v>
      </c>
      <c r="AR1422">
        <v>46112</v>
      </c>
      <c r="AS1422">
        <v>46112</v>
      </c>
      <c r="AT1422">
        <v>46097</v>
      </c>
      <c r="AU1422">
        <v>46096</v>
      </c>
      <c r="AV1422">
        <v>46096</v>
      </c>
      <c r="AW1422">
        <v>46097</v>
      </c>
      <c r="AX1422">
        <v>46096</v>
      </c>
      <c r="AY1422">
        <v>46096</v>
      </c>
      <c r="AZ1422">
        <v>46101</v>
      </c>
      <c r="BA1422">
        <v>46101</v>
      </c>
      <c r="BB1422">
        <v>46101</v>
      </c>
      <c r="BC1422">
        <v>46099</v>
      </c>
      <c r="BD1422">
        <v>46098</v>
      </c>
      <c r="BE1422">
        <v>46098</v>
      </c>
      <c r="BG1422">
        <v>46101</v>
      </c>
      <c r="BH1422">
        <v>46100</v>
      </c>
      <c r="BI1422">
        <v>46100</v>
      </c>
      <c r="BJ1422" t="s">
        <v>113</v>
      </c>
      <c r="BL1422">
        <v>46107</v>
      </c>
      <c r="BM1422">
        <v>46107</v>
      </c>
      <c r="BN1422">
        <v>46107</v>
      </c>
      <c r="BO1422">
        <v>46107</v>
      </c>
      <c r="BP1422">
        <v>46108</v>
      </c>
      <c r="BQ1422">
        <v>46108</v>
      </c>
      <c r="BR1422">
        <v>46110</v>
      </c>
      <c r="BS1422">
        <v>46112</v>
      </c>
      <c r="BT1422">
        <v>46112</v>
      </c>
      <c r="BU1422">
        <v>46110</v>
      </c>
      <c r="BV1422">
        <v>46110</v>
      </c>
      <c r="BW1422">
        <v>46110</v>
      </c>
      <c r="BX1422" t="s">
        <v>7550</v>
      </c>
      <c r="BY1422">
        <v>46107</v>
      </c>
      <c r="CI1422">
        <v>46110</v>
      </c>
      <c r="CJ1422">
        <v>46127</v>
      </c>
      <c r="CN1422" t="s">
        <v>113</v>
      </c>
      <c r="CO1422" t="s">
        <v>113</v>
      </c>
      <c r="CP1422" t="s">
        <v>113</v>
      </c>
      <c r="CQ1422" t="s">
        <v>113</v>
      </c>
      <c r="CR1422" t="s">
        <v>113</v>
      </c>
      <c r="CS1422" t="s">
        <v>113</v>
      </c>
      <c r="CT1422" t="s">
        <v>113</v>
      </c>
      <c r="CU1422" t="s">
        <v>113</v>
      </c>
      <c r="CV1422" t="s">
        <v>113</v>
      </c>
      <c r="CW1422" t="s">
        <v>113</v>
      </c>
      <c r="CX1422" t="s">
        <v>113</v>
      </c>
      <c r="CY1422" t="s">
        <v>119</v>
      </c>
      <c r="CZ1422" t="s">
        <v>258</v>
      </c>
    </row>
    <row r="1423" spans="1:105" x14ac:dyDescent="0.3">
      <c r="A1423" t="s">
        <v>7551</v>
      </c>
      <c r="B1423" t="s">
        <v>7552</v>
      </c>
      <c r="C1423" t="s">
        <v>245</v>
      </c>
      <c r="D1423" t="s">
        <v>108</v>
      </c>
      <c r="F1423" t="s">
        <v>7553</v>
      </c>
      <c r="G1423" t="s">
        <v>247</v>
      </c>
      <c r="I1423" t="s">
        <v>7554</v>
      </c>
      <c r="J1423" t="s">
        <v>249</v>
      </c>
      <c r="K1423" t="s">
        <v>249</v>
      </c>
      <c r="M1423" t="s">
        <v>115</v>
      </c>
      <c r="N1423">
        <v>1</v>
      </c>
      <c r="O1423" t="s">
        <v>6376</v>
      </c>
      <c r="P1423">
        <v>46027</v>
      </c>
      <c r="Q1423" t="s">
        <v>140</v>
      </c>
      <c r="R1423">
        <v>46027</v>
      </c>
      <c r="S1423" t="s">
        <v>141</v>
      </c>
      <c r="T1423" t="s">
        <v>2809</v>
      </c>
      <c r="U1423" t="s">
        <v>249</v>
      </c>
      <c r="V1423" t="s">
        <v>143</v>
      </c>
      <c r="AB1423" t="s">
        <v>375</v>
      </c>
      <c r="AC1423" t="s">
        <v>113</v>
      </c>
      <c r="AD1423" t="s">
        <v>376</v>
      </c>
      <c r="AE1423">
        <v>46038</v>
      </c>
      <c r="AF1423">
        <v>46038</v>
      </c>
      <c r="AG1423">
        <v>46038</v>
      </c>
      <c r="AH1423">
        <v>46039</v>
      </c>
      <c r="AI1423">
        <v>46039</v>
      </c>
      <c r="AJ1423">
        <v>46039</v>
      </c>
      <c r="AK1423">
        <v>46038</v>
      </c>
      <c r="AL1423">
        <v>46038</v>
      </c>
      <c r="AM1423">
        <v>46038</v>
      </c>
      <c r="AN1423">
        <v>46039</v>
      </c>
      <c r="AO1423">
        <v>46039</v>
      </c>
      <c r="AP1423">
        <v>46039</v>
      </c>
      <c r="AQ1423" t="s">
        <v>6251</v>
      </c>
      <c r="AR1423">
        <v>46045</v>
      </c>
      <c r="AS1423">
        <v>46045</v>
      </c>
      <c r="AT1423">
        <v>46031</v>
      </c>
      <c r="AU1423">
        <v>46031</v>
      </c>
      <c r="AV1423">
        <v>46031</v>
      </c>
      <c r="AW1423">
        <v>46031</v>
      </c>
      <c r="AX1423">
        <v>46031</v>
      </c>
      <c r="AY1423">
        <v>46031</v>
      </c>
      <c r="AZ1423">
        <v>46042</v>
      </c>
      <c r="BA1423">
        <v>46042</v>
      </c>
      <c r="BB1423">
        <v>46042</v>
      </c>
      <c r="BC1423">
        <v>46031</v>
      </c>
      <c r="BD1423">
        <v>46031</v>
      </c>
      <c r="BE1423">
        <v>46031</v>
      </c>
      <c r="BG1423">
        <v>46032</v>
      </c>
      <c r="BH1423">
        <v>46032</v>
      </c>
      <c r="BI1423">
        <v>46032</v>
      </c>
      <c r="BL1423">
        <v>46041</v>
      </c>
      <c r="BM1423">
        <v>46041</v>
      </c>
      <c r="BN1423">
        <v>46041</v>
      </c>
      <c r="BO1423">
        <v>46042</v>
      </c>
      <c r="BP1423">
        <v>46044</v>
      </c>
      <c r="BR1423">
        <v>46045</v>
      </c>
      <c r="BS1423">
        <v>46045</v>
      </c>
      <c r="BT1423">
        <v>46045</v>
      </c>
      <c r="BU1423">
        <v>46045</v>
      </c>
      <c r="BV1423">
        <v>46045</v>
      </c>
      <c r="BX1423" t="s">
        <v>3156</v>
      </c>
      <c r="CN1423" t="s">
        <v>113</v>
      </c>
      <c r="CO1423" t="s">
        <v>113</v>
      </c>
      <c r="CP1423" t="s">
        <v>113</v>
      </c>
      <c r="CQ1423" t="s">
        <v>113</v>
      </c>
      <c r="CR1423" t="s">
        <v>113</v>
      </c>
      <c r="CS1423" t="s">
        <v>113</v>
      </c>
      <c r="CT1423" t="s">
        <v>113</v>
      </c>
      <c r="CU1423" t="s">
        <v>113</v>
      </c>
      <c r="CV1423" t="s">
        <v>113</v>
      </c>
      <c r="CW1423" t="s">
        <v>113</v>
      </c>
      <c r="CX1423" t="s">
        <v>113</v>
      </c>
      <c r="CY1423" t="s">
        <v>119</v>
      </c>
      <c r="CZ1423" t="s">
        <v>258</v>
      </c>
    </row>
    <row r="1424" spans="1:105" x14ac:dyDescent="0.3">
      <c r="A1424" t="s">
        <v>7555</v>
      </c>
      <c r="B1424" t="s">
        <v>7556</v>
      </c>
      <c r="C1424" t="s">
        <v>245</v>
      </c>
      <c r="D1424" t="s">
        <v>108</v>
      </c>
      <c r="F1424" t="s">
        <v>7557</v>
      </c>
      <c r="G1424" t="s">
        <v>247</v>
      </c>
      <c r="I1424" t="s">
        <v>7558</v>
      </c>
      <c r="J1424" t="s">
        <v>249</v>
      </c>
      <c r="K1424" t="s">
        <v>249</v>
      </c>
      <c r="L1424" t="s">
        <v>7559</v>
      </c>
      <c r="M1424" t="s">
        <v>115</v>
      </c>
      <c r="N1424">
        <v>1</v>
      </c>
      <c r="O1424" t="s">
        <v>7560</v>
      </c>
      <c r="P1424">
        <v>46211</v>
      </c>
      <c r="Q1424" t="s">
        <v>140</v>
      </c>
      <c r="R1424">
        <v>46213</v>
      </c>
      <c r="S1424" t="s">
        <v>141</v>
      </c>
      <c r="T1424" t="s">
        <v>1408</v>
      </c>
      <c r="U1424" t="s">
        <v>249</v>
      </c>
      <c r="W1424" t="s">
        <v>148</v>
      </c>
      <c r="X1424" t="s">
        <v>148</v>
      </c>
      <c r="Y1424" t="s">
        <v>148</v>
      </c>
      <c r="Z1424" t="s">
        <v>148</v>
      </c>
      <c r="AA1424" t="s">
        <v>148</v>
      </c>
      <c r="AB1424" t="s">
        <v>254</v>
      </c>
      <c r="AC1424" t="s">
        <v>113</v>
      </c>
      <c r="AD1424" t="s">
        <v>255</v>
      </c>
      <c r="AE1424">
        <v>46216</v>
      </c>
      <c r="AF1424">
        <v>46223</v>
      </c>
      <c r="AG1424">
        <v>46224</v>
      </c>
      <c r="AH1424">
        <v>46216</v>
      </c>
      <c r="AI1424">
        <v>46223</v>
      </c>
      <c r="AJ1424">
        <v>46224</v>
      </c>
      <c r="AK1424">
        <v>46223</v>
      </c>
      <c r="AL1424">
        <v>46230</v>
      </c>
      <c r="AM1424">
        <v>46226</v>
      </c>
      <c r="AN1424">
        <v>46225</v>
      </c>
      <c r="AO1424">
        <v>46230</v>
      </c>
      <c r="AP1424">
        <v>46226</v>
      </c>
      <c r="AQ1424" t="s">
        <v>256</v>
      </c>
      <c r="AR1424">
        <v>46232</v>
      </c>
      <c r="AS1424">
        <v>46232</v>
      </c>
      <c r="AT1424">
        <v>46219</v>
      </c>
      <c r="AU1424">
        <v>46223</v>
      </c>
      <c r="AV1424">
        <v>46223</v>
      </c>
      <c r="AW1424">
        <v>46219</v>
      </c>
      <c r="AX1424">
        <v>46223</v>
      </c>
      <c r="AY1424">
        <v>46223</v>
      </c>
      <c r="AZ1424">
        <v>46228</v>
      </c>
      <c r="BA1424">
        <v>46228</v>
      </c>
      <c r="BB1424">
        <v>46227</v>
      </c>
      <c r="BC1424">
        <v>46227</v>
      </c>
      <c r="BD1424">
        <v>46225</v>
      </c>
      <c r="BE1424">
        <v>46225</v>
      </c>
      <c r="BF1424" t="s">
        <v>249</v>
      </c>
      <c r="BG1424">
        <v>46219</v>
      </c>
      <c r="BH1424">
        <v>46225</v>
      </c>
      <c r="BI1424">
        <v>46225</v>
      </c>
      <c r="BJ1424" t="s">
        <v>249</v>
      </c>
      <c r="BK1424" t="s">
        <v>249</v>
      </c>
      <c r="BL1424">
        <v>46227</v>
      </c>
      <c r="BM1424">
        <v>46230</v>
      </c>
      <c r="BN1424">
        <v>46226</v>
      </c>
      <c r="BO1424">
        <v>46229</v>
      </c>
      <c r="BP1424">
        <v>46231</v>
      </c>
      <c r="BQ1424">
        <v>46227</v>
      </c>
      <c r="BR1424">
        <v>46230</v>
      </c>
      <c r="BS1424">
        <v>46234</v>
      </c>
      <c r="BT1424">
        <v>46234</v>
      </c>
      <c r="BU1424">
        <v>46230</v>
      </c>
      <c r="BV1424">
        <v>46234</v>
      </c>
      <c r="BW1424">
        <v>46234</v>
      </c>
      <c r="BX1424" t="s">
        <v>7561</v>
      </c>
      <c r="BY1424">
        <v>46234</v>
      </c>
      <c r="CI1424">
        <v>46234</v>
      </c>
      <c r="CJ1424">
        <v>46246</v>
      </c>
      <c r="CN1424" t="s">
        <v>113</v>
      </c>
      <c r="CO1424" t="s">
        <v>113</v>
      </c>
      <c r="CP1424" t="s">
        <v>113</v>
      </c>
      <c r="CQ1424" t="s">
        <v>113</v>
      </c>
      <c r="CR1424" t="s">
        <v>113</v>
      </c>
      <c r="CS1424" t="s">
        <v>113</v>
      </c>
      <c r="CT1424" t="s">
        <v>113</v>
      </c>
      <c r="CU1424" t="s">
        <v>113</v>
      </c>
      <c r="CV1424" t="s">
        <v>113</v>
      </c>
      <c r="CW1424" t="s">
        <v>113</v>
      </c>
      <c r="CX1424" t="s">
        <v>113</v>
      </c>
      <c r="CY1424" t="s">
        <v>119</v>
      </c>
      <c r="CZ1424" t="s">
        <v>258</v>
      </c>
    </row>
    <row r="1425" spans="1:104" x14ac:dyDescent="0.3">
      <c r="A1425" t="s">
        <v>7562</v>
      </c>
      <c r="B1425" t="s">
        <v>7563</v>
      </c>
      <c r="C1425" t="s">
        <v>107</v>
      </c>
      <c r="D1425" t="s">
        <v>108</v>
      </c>
      <c r="F1425" t="s">
        <v>7564</v>
      </c>
      <c r="G1425" t="s">
        <v>247</v>
      </c>
      <c r="I1425" t="s">
        <v>7565</v>
      </c>
      <c r="J1425" t="s">
        <v>7566</v>
      </c>
      <c r="K1425" t="s">
        <v>161</v>
      </c>
      <c r="L1425" t="s">
        <v>7567</v>
      </c>
      <c r="M1425" t="s">
        <v>115</v>
      </c>
      <c r="N1425">
        <v>1</v>
      </c>
      <c r="O1425" t="s">
        <v>1133</v>
      </c>
      <c r="Q1425" t="s">
        <v>116</v>
      </c>
      <c r="S1425" t="s">
        <v>117</v>
      </c>
      <c r="T1425" t="s">
        <v>113</v>
      </c>
      <c r="U1425" t="s">
        <v>112</v>
      </c>
      <c r="AB1425" t="s">
        <v>180</v>
      </c>
      <c r="AD1425" t="s">
        <v>181</v>
      </c>
      <c r="BK1425">
        <v>70</v>
      </c>
      <c r="CN1425" t="s">
        <v>113</v>
      </c>
      <c r="CO1425" t="s">
        <v>113</v>
      </c>
      <c r="CP1425" t="s">
        <v>113</v>
      </c>
      <c r="CQ1425" t="s">
        <v>113</v>
      </c>
      <c r="CR1425" t="s">
        <v>188</v>
      </c>
      <c r="CS1425">
        <v>0</v>
      </c>
      <c r="CT1425" t="s">
        <v>380</v>
      </c>
      <c r="CU1425" t="s">
        <v>113</v>
      </c>
      <c r="CV1425" t="s">
        <v>113</v>
      </c>
      <c r="CW1425" t="s">
        <v>113</v>
      </c>
      <c r="CX1425" t="s">
        <v>113</v>
      </c>
      <c r="CY1425" t="s">
        <v>288</v>
      </c>
      <c r="CZ1425" t="s">
        <v>289</v>
      </c>
    </row>
    <row r="1426" spans="1:104" x14ac:dyDescent="0.3">
      <c r="A1426" t="s">
        <v>7568</v>
      </c>
      <c r="B1426" t="s">
        <v>7569</v>
      </c>
      <c r="C1426" t="s">
        <v>124</v>
      </c>
      <c r="D1426" t="s">
        <v>108</v>
      </c>
      <c r="F1426" t="s">
        <v>7570</v>
      </c>
      <c r="G1426" t="s">
        <v>247</v>
      </c>
      <c r="I1426" t="s">
        <v>7571</v>
      </c>
      <c r="J1426" t="s">
        <v>308</v>
      </c>
      <c r="K1426" t="s">
        <v>137</v>
      </c>
      <c r="M1426" t="s">
        <v>115</v>
      </c>
      <c r="N1426">
        <v>1</v>
      </c>
      <c r="P1426">
        <v>46085</v>
      </c>
      <c r="Q1426" t="s">
        <v>140</v>
      </c>
      <c r="R1426">
        <v>46086</v>
      </c>
      <c r="S1426" t="s">
        <v>141</v>
      </c>
      <c r="T1426" t="s">
        <v>2901</v>
      </c>
      <c r="U1426" t="s">
        <v>112</v>
      </c>
      <c r="V1426" t="s">
        <v>4143</v>
      </c>
      <c r="W1426" t="s">
        <v>144</v>
      </c>
      <c r="X1426" t="s">
        <v>144</v>
      </c>
      <c r="Y1426" t="s">
        <v>144</v>
      </c>
      <c r="Z1426" t="s">
        <v>144</v>
      </c>
      <c r="AA1426" t="s">
        <v>144</v>
      </c>
      <c r="AB1426" t="s">
        <v>375</v>
      </c>
      <c r="AC1426" t="s">
        <v>1390</v>
      </c>
      <c r="AD1426" t="s">
        <v>376</v>
      </c>
      <c r="AE1426">
        <v>46108</v>
      </c>
      <c r="AF1426">
        <v>46108</v>
      </c>
      <c r="AG1426">
        <v>46094</v>
      </c>
      <c r="AH1426">
        <v>46113</v>
      </c>
      <c r="AI1426">
        <v>46113</v>
      </c>
      <c r="AJ1426">
        <v>46097</v>
      </c>
      <c r="AK1426">
        <v>46122</v>
      </c>
      <c r="AL1426">
        <v>46122</v>
      </c>
      <c r="AM1426">
        <v>46094</v>
      </c>
      <c r="AN1426">
        <v>46127</v>
      </c>
      <c r="AO1426">
        <v>46127</v>
      </c>
      <c r="AP1426">
        <v>46097</v>
      </c>
      <c r="AQ1426" t="s">
        <v>256</v>
      </c>
      <c r="AR1426">
        <v>46112</v>
      </c>
      <c r="AT1426">
        <v>46090</v>
      </c>
      <c r="AU1426">
        <v>46094</v>
      </c>
      <c r="AV1426">
        <v>46094</v>
      </c>
      <c r="AW1426">
        <v>46090</v>
      </c>
      <c r="AX1426">
        <v>46094</v>
      </c>
      <c r="AY1426">
        <v>46094</v>
      </c>
      <c r="AZ1426">
        <v>46099</v>
      </c>
      <c r="BA1426">
        <v>46102</v>
      </c>
      <c r="BB1426">
        <v>46102</v>
      </c>
      <c r="BC1426">
        <v>46092</v>
      </c>
      <c r="BD1426">
        <v>46094</v>
      </c>
      <c r="BE1426">
        <v>46094</v>
      </c>
      <c r="BF1426" t="s">
        <v>149</v>
      </c>
      <c r="BG1426">
        <v>46097</v>
      </c>
      <c r="BH1426">
        <v>46101</v>
      </c>
      <c r="BI1426">
        <v>46101</v>
      </c>
      <c r="BJ1426" t="s">
        <v>1391</v>
      </c>
      <c r="BL1426">
        <v>46101</v>
      </c>
      <c r="BM1426">
        <v>46104</v>
      </c>
      <c r="BN1426">
        <v>46104</v>
      </c>
      <c r="BO1426">
        <v>46104</v>
      </c>
      <c r="BP1426">
        <v>46106</v>
      </c>
      <c r="BQ1426">
        <v>46106</v>
      </c>
      <c r="BR1426">
        <v>46109</v>
      </c>
      <c r="BS1426">
        <v>46112</v>
      </c>
      <c r="BT1426">
        <v>46112</v>
      </c>
      <c r="BU1426">
        <v>46109</v>
      </c>
      <c r="BV1426">
        <v>46111</v>
      </c>
      <c r="BW1426">
        <v>46112</v>
      </c>
      <c r="BX1426" t="s">
        <v>7572</v>
      </c>
      <c r="BY1426">
        <v>46122</v>
      </c>
      <c r="CI1426">
        <v>46109</v>
      </c>
      <c r="CJ1426">
        <v>46135</v>
      </c>
      <c r="CN1426" t="s">
        <v>113</v>
      </c>
      <c r="CO1426" t="s">
        <v>113</v>
      </c>
      <c r="CP1426" t="s">
        <v>113</v>
      </c>
      <c r="CQ1426" t="s">
        <v>113</v>
      </c>
      <c r="CR1426" t="s">
        <v>119</v>
      </c>
      <c r="CS1426">
        <v>46085</v>
      </c>
      <c r="CT1426" t="s">
        <v>151</v>
      </c>
      <c r="CU1426" t="s">
        <v>113</v>
      </c>
      <c r="CV1426" t="s">
        <v>113</v>
      </c>
      <c r="CW1426" t="s">
        <v>113</v>
      </c>
      <c r="CX1426" t="s">
        <v>113</v>
      </c>
      <c r="CY1426" t="s">
        <v>1701</v>
      </c>
      <c r="CZ1426" t="s">
        <v>289</v>
      </c>
    </row>
    <row r="1427" spans="1:104" x14ac:dyDescent="0.3">
      <c r="A1427" t="s">
        <v>7573</v>
      </c>
      <c r="B1427" t="s">
        <v>7574</v>
      </c>
      <c r="C1427" t="s">
        <v>245</v>
      </c>
      <c r="D1427" t="s">
        <v>108</v>
      </c>
      <c r="F1427" t="s">
        <v>7575</v>
      </c>
      <c r="G1427" t="s">
        <v>247</v>
      </c>
      <c r="I1427" t="s">
        <v>7439</v>
      </c>
      <c r="J1427" t="s">
        <v>249</v>
      </c>
      <c r="K1427" t="s">
        <v>249</v>
      </c>
      <c r="L1427" t="s">
        <v>7576</v>
      </c>
      <c r="M1427" t="s">
        <v>115</v>
      </c>
      <c r="Q1427" t="s">
        <v>116</v>
      </c>
      <c r="S1427" t="s">
        <v>117</v>
      </c>
      <c r="T1427" t="s">
        <v>113</v>
      </c>
      <c r="U1427" t="s">
        <v>249</v>
      </c>
      <c r="W1427" t="s">
        <v>148</v>
      </c>
      <c r="X1427" t="s">
        <v>148</v>
      </c>
      <c r="Y1427" t="s">
        <v>148</v>
      </c>
      <c r="Z1427" t="s">
        <v>148</v>
      </c>
      <c r="AA1427" t="s">
        <v>148</v>
      </c>
      <c r="AC1427" t="s">
        <v>113</v>
      </c>
      <c r="AD1427" t="s">
        <v>255</v>
      </c>
      <c r="BJ1427" t="s">
        <v>249</v>
      </c>
      <c r="BK1427" t="s">
        <v>249</v>
      </c>
      <c r="CN1427" t="s">
        <v>113</v>
      </c>
      <c r="CO1427" t="s">
        <v>113</v>
      </c>
      <c r="CP1427" t="s">
        <v>113</v>
      </c>
      <c r="CQ1427" t="s">
        <v>113</v>
      </c>
      <c r="CR1427" t="s">
        <v>113</v>
      </c>
      <c r="CS1427" t="s">
        <v>113</v>
      </c>
      <c r="CT1427" t="s">
        <v>113</v>
      </c>
      <c r="CU1427" t="s">
        <v>355</v>
      </c>
      <c r="CV1427" t="s">
        <v>2734</v>
      </c>
      <c r="CW1427" t="s">
        <v>2735</v>
      </c>
      <c r="CX1427" t="s">
        <v>113</v>
      </c>
      <c r="CY1427" t="s">
        <v>119</v>
      </c>
      <c r="CZ1427" t="s">
        <v>258</v>
      </c>
    </row>
    <row r="1428" spans="1:104" x14ac:dyDescent="0.3">
      <c r="A1428" t="s">
        <v>7577</v>
      </c>
      <c r="B1428" t="s">
        <v>7578</v>
      </c>
      <c r="C1428" t="s">
        <v>245</v>
      </c>
      <c r="D1428" t="s">
        <v>108</v>
      </c>
      <c r="F1428" t="s">
        <v>7579</v>
      </c>
      <c r="G1428" t="s">
        <v>247</v>
      </c>
      <c r="I1428" t="s">
        <v>7580</v>
      </c>
      <c r="J1428" t="s">
        <v>249</v>
      </c>
      <c r="K1428" t="s">
        <v>249</v>
      </c>
      <c r="L1428" t="s">
        <v>250</v>
      </c>
      <c r="M1428" t="s">
        <v>115</v>
      </c>
      <c r="N1428">
        <v>1</v>
      </c>
      <c r="O1428" t="s">
        <v>7560</v>
      </c>
      <c r="P1428">
        <v>46211</v>
      </c>
      <c r="Q1428" t="s">
        <v>140</v>
      </c>
      <c r="R1428">
        <v>46213</v>
      </c>
      <c r="S1428" t="s">
        <v>252</v>
      </c>
      <c r="T1428" t="s">
        <v>1408</v>
      </c>
      <c r="U1428" t="s">
        <v>249</v>
      </c>
      <c r="W1428" t="s">
        <v>148</v>
      </c>
      <c r="X1428" t="s">
        <v>148</v>
      </c>
      <c r="Y1428" t="s">
        <v>148</v>
      </c>
      <c r="Z1428" t="s">
        <v>148</v>
      </c>
      <c r="AA1428" t="s">
        <v>148</v>
      </c>
      <c r="AB1428" t="s">
        <v>254</v>
      </c>
      <c r="AC1428" t="s">
        <v>113</v>
      </c>
      <c r="AD1428" t="s">
        <v>255</v>
      </c>
      <c r="AE1428">
        <v>46219</v>
      </c>
      <c r="AF1428">
        <v>46224</v>
      </c>
      <c r="AG1428">
        <v>46224</v>
      </c>
      <c r="AH1428">
        <v>46219</v>
      </c>
      <c r="AI1428">
        <v>46224</v>
      </c>
      <c r="AJ1428">
        <v>46224</v>
      </c>
      <c r="AK1428">
        <v>46223</v>
      </c>
      <c r="AL1428">
        <v>46232</v>
      </c>
      <c r="AM1428">
        <v>46226</v>
      </c>
      <c r="AN1428">
        <v>46225</v>
      </c>
      <c r="AO1428">
        <v>46232</v>
      </c>
      <c r="AP1428">
        <v>46226</v>
      </c>
      <c r="AQ1428" t="s">
        <v>256</v>
      </c>
      <c r="AR1428">
        <v>46232</v>
      </c>
      <c r="AS1428">
        <v>46232</v>
      </c>
      <c r="AT1428">
        <v>46219</v>
      </c>
      <c r="AU1428">
        <v>46224</v>
      </c>
      <c r="AV1428">
        <v>46224</v>
      </c>
      <c r="AW1428">
        <v>46219</v>
      </c>
      <c r="AX1428">
        <v>46224</v>
      </c>
      <c r="AY1428">
        <v>46224</v>
      </c>
      <c r="AZ1428">
        <v>46228</v>
      </c>
      <c r="BA1428">
        <v>46232</v>
      </c>
      <c r="BB1428">
        <v>46227</v>
      </c>
      <c r="BC1428">
        <v>46227</v>
      </c>
      <c r="BD1428">
        <v>46226</v>
      </c>
      <c r="BE1428">
        <v>46226</v>
      </c>
      <c r="BF1428" t="s">
        <v>249</v>
      </c>
      <c r="BG1428">
        <v>46222</v>
      </c>
      <c r="BH1428">
        <v>46226</v>
      </c>
      <c r="BI1428">
        <v>46226</v>
      </c>
      <c r="BJ1428" t="s">
        <v>249</v>
      </c>
      <c r="BK1428" t="s">
        <v>249</v>
      </c>
      <c r="BL1428">
        <v>46227</v>
      </c>
      <c r="BM1428">
        <v>46231</v>
      </c>
      <c r="BN1428">
        <v>46231</v>
      </c>
      <c r="BO1428">
        <v>46229</v>
      </c>
      <c r="BP1428">
        <v>46232</v>
      </c>
      <c r="BQ1428">
        <v>46232</v>
      </c>
      <c r="BR1428">
        <v>46230</v>
      </c>
      <c r="BS1428">
        <v>46234</v>
      </c>
      <c r="BT1428">
        <v>46234</v>
      </c>
      <c r="BU1428">
        <v>46230</v>
      </c>
      <c r="BV1428">
        <v>46233</v>
      </c>
      <c r="BW1428">
        <v>46233</v>
      </c>
      <c r="BX1428" t="s">
        <v>7581</v>
      </c>
      <c r="BY1428">
        <v>46223</v>
      </c>
      <c r="BZ1428">
        <v>46232</v>
      </c>
      <c r="CA1428">
        <v>46237</v>
      </c>
      <c r="CI1428">
        <v>46239</v>
      </c>
      <c r="CJ1428">
        <v>46239</v>
      </c>
      <c r="CK1428">
        <v>46237</v>
      </c>
      <c r="CN1428" t="s">
        <v>113</v>
      </c>
      <c r="CO1428" t="s">
        <v>113</v>
      </c>
      <c r="CP1428" t="s">
        <v>113</v>
      </c>
      <c r="CQ1428" t="s">
        <v>113</v>
      </c>
      <c r="CR1428" t="s">
        <v>113</v>
      </c>
      <c r="CS1428" t="s">
        <v>113</v>
      </c>
      <c r="CT1428" t="s">
        <v>113</v>
      </c>
      <c r="CU1428" t="s">
        <v>113</v>
      </c>
      <c r="CV1428" t="s">
        <v>113</v>
      </c>
      <c r="CW1428" t="s">
        <v>113</v>
      </c>
      <c r="CX1428" t="s">
        <v>113</v>
      </c>
      <c r="CY1428" t="s">
        <v>119</v>
      </c>
      <c r="CZ1428" t="s">
        <v>258</v>
      </c>
    </row>
    <row r="1429" spans="1:104" x14ac:dyDescent="0.3">
      <c r="A1429" t="s">
        <v>7582</v>
      </c>
      <c r="B1429" t="s">
        <v>7583</v>
      </c>
      <c r="C1429" t="s">
        <v>245</v>
      </c>
      <c r="D1429" t="s">
        <v>108</v>
      </c>
      <c r="F1429" t="s">
        <v>7584</v>
      </c>
      <c r="G1429" t="s">
        <v>133</v>
      </c>
      <c r="H1429" t="s">
        <v>7585</v>
      </c>
      <c r="I1429" t="s">
        <v>7586</v>
      </c>
      <c r="J1429" t="s">
        <v>249</v>
      </c>
      <c r="K1429" t="s">
        <v>249</v>
      </c>
      <c r="L1429" t="s">
        <v>906</v>
      </c>
      <c r="M1429" t="s">
        <v>115</v>
      </c>
      <c r="N1429">
        <v>3</v>
      </c>
      <c r="O1429" t="s">
        <v>7587</v>
      </c>
      <c r="Q1429" t="s">
        <v>116</v>
      </c>
      <c r="S1429" t="s">
        <v>117</v>
      </c>
      <c r="T1429" t="s">
        <v>113</v>
      </c>
      <c r="U1429" t="s">
        <v>249</v>
      </c>
      <c r="V1429" t="s">
        <v>21</v>
      </c>
      <c r="W1429" t="s">
        <v>148</v>
      </c>
      <c r="X1429" t="s">
        <v>148</v>
      </c>
      <c r="Y1429" t="s">
        <v>148</v>
      </c>
      <c r="Z1429" t="s">
        <v>148</v>
      </c>
      <c r="AA1429" t="s">
        <v>148</v>
      </c>
      <c r="AB1429" t="s">
        <v>1530</v>
      </c>
      <c r="AC1429" t="s">
        <v>113</v>
      </c>
      <c r="AD1429" t="s">
        <v>255</v>
      </c>
      <c r="AE1429">
        <v>46188</v>
      </c>
      <c r="AH1429">
        <v>46189</v>
      </c>
      <c r="AK1429">
        <v>46188</v>
      </c>
      <c r="AN1429">
        <v>46189</v>
      </c>
      <c r="AQ1429" t="s">
        <v>148</v>
      </c>
      <c r="AR1429" t="s">
        <v>148</v>
      </c>
      <c r="AS1429" t="s">
        <v>148</v>
      </c>
      <c r="AT1429">
        <v>46189</v>
      </c>
      <c r="AW1429">
        <v>46189</v>
      </c>
      <c r="AZ1429">
        <v>46195</v>
      </c>
      <c r="BC1429">
        <v>46191</v>
      </c>
      <c r="BF1429" t="s">
        <v>249</v>
      </c>
      <c r="BG1429">
        <v>46185</v>
      </c>
      <c r="BJ1429" t="s">
        <v>1530</v>
      </c>
      <c r="BK1429" t="s">
        <v>275</v>
      </c>
      <c r="BL1429">
        <v>46202</v>
      </c>
      <c r="BO1429">
        <v>46207</v>
      </c>
      <c r="BR1429">
        <v>46211</v>
      </c>
      <c r="BU1429">
        <v>46211</v>
      </c>
      <c r="CI1429">
        <v>46198</v>
      </c>
      <c r="CN1429" t="s">
        <v>113</v>
      </c>
      <c r="CO1429" t="s">
        <v>113</v>
      </c>
      <c r="CP1429" t="s">
        <v>113</v>
      </c>
      <c r="CQ1429" t="s">
        <v>113</v>
      </c>
      <c r="CR1429" t="s">
        <v>113</v>
      </c>
      <c r="CS1429" t="s">
        <v>113</v>
      </c>
      <c r="CT1429" t="s">
        <v>113</v>
      </c>
      <c r="CU1429" t="s">
        <v>170</v>
      </c>
      <c r="CV1429" t="s">
        <v>144</v>
      </c>
      <c r="CW1429" t="s">
        <v>171</v>
      </c>
      <c r="CX1429" t="s">
        <v>113</v>
      </c>
      <c r="CY1429" t="s">
        <v>119</v>
      </c>
      <c r="CZ1429" t="s">
        <v>121</v>
      </c>
    </row>
    <row r="1430" spans="1:104" x14ac:dyDescent="0.3">
      <c r="A1430" t="s">
        <v>7588</v>
      </c>
      <c r="B1430" t="s">
        <v>7589</v>
      </c>
      <c r="C1430" t="s">
        <v>107</v>
      </c>
      <c r="D1430" t="s">
        <v>108</v>
      </c>
      <c r="F1430" t="s">
        <v>7590</v>
      </c>
      <c r="G1430" t="s">
        <v>247</v>
      </c>
      <c r="I1430" t="s">
        <v>7591</v>
      </c>
      <c r="J1430" t="s">
        <v>308</v>
      </c>
      <c r="K1430" t="s">
        <v>137</v>
      </c>
      <c r="L1430" t="s">
        <v>7592</v>
      </c>
      <c r="M1430" t="s">
        <v>115</v>
      </c>
      <c r="N1430">
        <v>3</v>
      </c>
      <c r="P1430">
        <v>46139</v>
      </c>
      <c r="Q1430" t="s">
        <v>140</v>
      </c>
      <c r="R1430">
        <v>46139</v>
      </c>
      <c r="S1430" t="s">
        <v>252</v>
      </c>
      <c r="T1430" t="s">
        <v>142</v>
      </c>
      <c r="U1430" t="s">
        <v>112</v>
      </c>
      <c r="V1430" t="s">
        <v>21</v>
      </c>
      <c r="W1430" t="s">
        <v>144</v>
      </c>
      <c r="X1430" t="s">
        <v>144</v>
      </c>
      <c r="Y1430" t="s">
        <v>144</v>
      </c>
      <c r="Z1430" t="s">
        <v>144</v>
      </c>
      <c r="AA1430" t="s">
        <v>144</v>
      </c>
      <c r="AB1430" t="s">
        <v>375</v>
      </c>
      <c r="AC1430" t="s">
        <v>146</v>
      </c>
      <c r="AD1430" t="s">
        <v>376</v>
      </c>
      <c r="AE1430">
        <v>46149</v>
      </c>
      <c r="AF1430">
        <v>46149</v>
      </c>
      <c r="AG1430">
        <v>46149</v>
      </c>
      <c r="AH1430">
        <v>46151</v>
      </c>
      <c r="AI1430">
        <v>46151</v>
      </c>
      <c r="AJ1430">
        <v>46151</v>
      </c>
      <c r="AK1430">
        <v>46156</v>
      </c>
      <c r="AL1430">
        <v>46162</v>
      </c>
      <c r="AM1430">
        <v>46162</v>
      </c>
      <c r="AN1430">
        <v>46158</v>
      </c>
      <c r="AO1430">
        <v>46163</v>
      </c>
      <c r="AP1430">
        <v>46163</v>
      </c>
      <c r="AQ1430" t="s">
        <v>256</v>
      </c>
      <c r="AR1430">
        <v>46173</v>
      </c>
      <c r="AS1430">
        <v>46173</v>
      </c>
      <c r="AT1430">
        <v>46148</v>
      </c>
      <c r="AU1430">
        <v>46148</v>
      </c>
      <c r="AV1430">
        <v>46148</v>
      </c>
      <c r="AW1430">
        <v>46148</v>
      </c>
      <c r="AX1430">
        <v>46148</v>
      </c>
      <c r="AY1430">
        <v>46148</v>
      </c>
      <c r="AZ1430">
        <v>46157</v>
      </c>
      <c r="BA1430">
        <v>46157</v>
      </c>
      <c r="BC1430">
        <v>46149</v>
      </c>
      <c r="BD1430">
        <v>46149</v>
      </c>
      <c r="BE1430">
        <v>46149</v>
      </c>
      <c r="BF1430" t="s">
        <v>395</v>
      </c>
      <c r="BG1430">
        <v>46156</v>
      </c>
      <c r="BH1430">
        <v>46157</v>
      </c>
      <c r="BI1430">
        <v>46157</v>
      </c>
      <c r="BJ1430" t="s">
        <v>378</v>
      </c>
      <c r="BK1430">
        <v>60</v>
      </c>
      <c r="BL1430">
        <v>46162</v>
      </c>
      <c r="BM1430">
        <v>46172</v>
      </c>
      <c r="BN1430">
        <v>46172</v>
      </c>
      <c r="BO1430">
        <v>46167</v>
      </c>
      <c r="BP1430">
        <v>46177</v>
      </c>
      <c r="BQ1430">
        <v>46177</v>
      </c>
      <c r="BR1430">
        <v>46171</v>
      </c>
      <c r="BS1430">
        <v>46203</v>
      </c>
      <c r="BT1430">
        <v>46203</v>
      </c>
      <c r="BU1430">
        <v>46170</v>
      </c>
      <c r="BV1430">
        <v>46178</v>
      </c>
      <c r="BW1430">
        <v>46178</v>
      </c>
      <c r="BX1430" t="s">
        <v>316</v>
      </c>
      <c r="BY1430">
        <v>46168</v>
      </c>
      <c r="BZ1430">
        <v>46168</v>
      </c>
      <c r="CA1430">
        <v>46172</v>
      </c>
      <c r="CI1430">
        <v>46175</v>
      </c>
      <c r="CJ1430">
        <v>46172</v>
      </c>
      <c r="CK1430">
        <v>46172</v>
      </c>
      <c r="CN1430" t="s">
        <v>113</v>
      </c>
      <c r="CO1430" t="s">
        <v>113</v>
      </c>
      <c r="CP1430" t="s">
        <v>113</v>
      </c>
      <c r="CQ1430" t="s">
        <v>113</v>
      </c>
      <c r="CR1430">
        <v>46160</v>
      </c>
      <c r="CS1430">
        <v>46136</v>
      </c>
      <c r="CT1430" t="s">
        <v>151</v>
      </c>
      <c r="CU1430" t="s">
        <v>113</v>
      </c>
      <c r="CV1430" t="s">
        <v>113</v>
      </c>
      <c r="CW1430" t="s">
        <v>113</v>
      </c>
      <c r="CX1430" t="s">
        <v>113</v>
      </c>
      <c r="CY1430" t="s">
        <v>381</v>
      </c>
      <c r="CZ1430" t="s">
        <v>289</v>
      </c>
    </row>
    <row r="1431" spans="1:104" x14ac:dyDescent="0.3">
      <c r="A1431" t="s">
        <v>7593</v>
      </c>
      <c r="B1431" t="s">
        <v>7594</v>
      </c>
      <c r="C1431" t="s">
        <v>124</v>
      </c>
      <c r="D1431" t="s">
        <v>108</v>
      </c>
      <c r="F1431" t="s">
        <v>7595</v>
      </c>
      <c r="G1431" t="s">
        <v>247</v>
      </c>
      <c r="I1431" t="s">
        <v>7596</v>
      </c>
      <c r="J1431" t="s">
        <v>308</v>
      </c>
      <c r="K1431" t="s">
        <v>137</v>
      </c>
      <c r="M1431" t="s">
        <v>115</v>
      </c>
      <c r="P1431">
        <v>46132</v>
      </c>
      <c r="Q1431" t="s">
        <v>140</v>
      </c>
      <c r="R1431">
        <v>46134</v>
      </c>
      <c r="S1431" t="s">
        <v>252</v>
      </c>
      <c r="T1431" t="s">
        <v>142</v>
      </c>
      <c r="U1431" t="s">
        <v>112</v>
      </c>
      <c r="V1431" t="s">
        <v>21</v>
      </c>
      <c r="W1431" t="s">
        <v>144</v>
      </c>
      <c r="X1431" t="s">
        <v>312</v>
      </c>
      <c r="Y1431" t="s">
        <v>144</v>
      </c>
      <c r="Z1431" t="s">
        <v>144</v>
      </c>
      <c r="AA1431" t="s">
        <v>144</v>
      </c>
      <c r="AB1431" t="s">
        <v>375</v>
      </c>
      <c r="AC1431" t="s">
        <v>146</v>
      </c>
      <c r="AD1431" t="s">
        <v>376</v>
      </c>
      <c r="AE1431">
        <v>46147</v>
      </c>
      <c r="AF1431">
        <v>46147</v>
      </c>
      <c r="AG1431">
        <v>46147</v>
      </c>
      <c r="AH1431">
        <v>46150</v>
      </c>
      <c r="AI1431">
        <v>46149</v>
      </c>
      <c r="AJ1431">
        <v>46149</v>
      </c>
      <c r="AK1431">
        <v>46153</v>
      </c>
      <c r="AL1431">
        <v>46153</v>
      </c>
      <c r="AM1431">
        <v>46153</v>
      </c>
      <c r="AN1431">
        <v>46155</v>
      </c>
      <c r="AO1431">
        <v>46154</v>
      </c>
      <c r="AP1431">
        <v>46154</v>
      </c>
      <c r="AQ1431" t="s">
        <v>256</v>
      </c>
      <c r="AR1431">
        <v>46173</v>
      </c>
      <c r="AS1431">
        <v>46173</v>
      </c>
      <c r="AT1431">
        <v>46144</v>
      </c>
      <c r="AU1431">
        <v>46144</v>
      </c>
      <c r="AV1431">
        <v>46144</v>
      </c>
      <c r="AW1431">
        <v>46144</v>
      </c>
      <c r="AX1431">
        <v>46144</v>
      </c>
      <c r="AY1431">
        <v>46144</v>
      </c>
      <c r="AZ1431">
        <v>46150</v>
      </c>
      <c r="BA1431">
        <v>46158</v>
      </c>
      <c r="BB1431">
        <v>46158</v>
      </c>
      <c r="BC1431">
        <v>46144</v>
      </c>
      <c r="BD1431">
        <v>46144</v>
      </c>
      <c r="BE1431">
        <v>46144</v>
      </c>
      <c r="BF1431" t="s">
        <v>149</v>
      </c>
      <c r="BG1431">
        <v>46153</v>
      </c>
      <c r="BH1431">
        <v>46151</v>
      </c>
      <c r="BI1431">
        <v>46151</v>
      </c>
      <c r="BJ1431" t="s">
        <v>1391</v>
      </c>
      <c r="BK1431">
        <v>30</v>
      </c>
      <c r="BL1431">
        <v>46157</v>
      </c>
      <c r="BM1431">
        <v>46157</v>
      </c>
      <c r="BN1431">
        <v>46157</v>
      </c>
      <c r="BO1431">
        <v>46161</v>
      </c>
      <c r="BP1431">
        <v>46161</v>
      </c>
      <c r="BQ1431">
        <v>46161</v>
      </c>
      <c r="BR1431">
        <v>46170</v>
      </c>
      <c r="BS1431">
        <v>46196</v>
      </c>
      <c r="BT1431">
        <v>46196</v>
      </c>
      <c r="BU1431">
        <v>46168</v>
      </c>
      <c r="BV1431">
        <v>46161</v>
      </c>
      <c r="BW1431">
        <v>46161</v>
      </c>
      <c r="BX1431" t="s">
        <v>7597</v>
      </c>
      <c r="BY1431">
        <v>46168</v>
      </c>
      <c r="BZ1431">
        <v>46168</v>
      </c>
      <c r="CA1431">
        <v>46192</v>
      </c>
      <c r="CF1431">
        <v>0</v>
      </c>
      <c r="CG1431">
        <v>0</v>
      </c>
      <c r="CI1431">
        <v>46178</v>
      </c>
      <c r="CJ1431">
        <v>46191</v>
      </c>
      <c r="CK1431">
        <v>46192</v>
      </c>
      <c r="CN1431" t="s">
        <v>113</v>
      </c>
      <c r="CO1431" t="s">
        <v>113</v>
      </c>
      <c r="CP1431" t="s">
        <v>113</v>
      </c>
      <c r="CQ1431" t="s">
        <v>113</v>
      </c>
      <c r="CR1431">
        <v>46160</v>
      </c>
      <c r="CS1431">
        <v>46129</v>
      </c>
      <c r="CT1431" t="s">
        <v>151</v>
      </c>
      <c r="CU1431" t="s">
        <v>113</v>
      </c>
      <c r="CV1431" t="s">
        <v>113</v>
      </c>
      <c r="CW1431" t="s">
        <v>113</v>
      </c>
      <c r="CX1431" t="s">
        <v>113</v>
      </c>
      <c r="CY1431" t="s">
        <v>1701</v>
      </c>
      <c r="CZ1431" t="s">
        <v>289</v>
      </c>
    </row>
    <row r="1432" spans="1:104" x14ac:dyDescent="0.3">
      <c r="A1432" t="s">
        <v>7598</v>
      </c>
      <c r="B1432" t="s">
        <v>7599</v>
      </c>
      <c r="C1432" t="s">
        <v>7600</v>
      </c>
      <c r="D1432" t="s">
        <v>108</v>
      </c>
      <c r="E1432" t="s">
        <v>7601</v>
      </c>
      <c r="F1432" t="s">
        <v>7602</v>
      </c>
      <c r="G1432" t="s">
        <v>247</v>
      </c>
      <c r="J1432" t="s">
        <v>3630</v>
      </c>
      <c r="K1432" t="s">
        <v>113</v>
      </c>
      <c r="M1432" t="s">
        <v>115</v>
      </c>
      <c r="P1432" t="s">
        <v>113</v>
      </c>
      <c r="Q1432" t="s">
        <v>116</v>
      </c>
      <c r="S1432" t="s">
        <v>117</v>
      </c>
      <c r="T1432" t="s">
        <v>113</v>
      </c>
      <c r="U1432" t="s">
        <v>113</v>
      </c>
      <c r="AD1432" t="s">
        <v>113</v>
      </c>
      <c r="AG1432" t="s">
        <v>119</v>
      </c>
      <c r="AI1432" t="s">
        <v>119</v>
      </c>
      <c r="AJ1432" t="s">
        <v>119</v>
      </c>
      <c r="CN1432" t="s">
        <v>113</v>
      </c>
      <c r="CO1432" t="s">
        <v>113</v>
      </c>
      <c r="CP1432" t="s">
        <v>113</v>
      </c>
      <c r="CQ1432" t="s">
        <v>113</v>
      </c>
      <c r="CR1432" t="s">
        <v>113</v>
      </c>
      <c r="CS1432" t="s">
        <v>113</v>
      </c>
      <c r="CT1432" t="s">
        <v>113</v>
      </c>
      <c r="CU1432" t="s">
        <v>113</v>
      </c>
      <c r="CV1432" t="s">
        <v>113</v>
      </c>
      <c r="CW1432" t="s">
        <v>113</v>
      </c>
      <c r="CX1432" t="s">
        <v>113</v>
      </c>
      <c r="CY1432" t="s">
        <v>119</v>
      </c>
      <c r="CZ1432" t="s">
        <v>258</v>
      </c>
    </row>
    <row r="1433" spans="1:104" x14ac:dyDescent="0.3">
      <c r="A1433" t="s">
        <v>7603</v>
      </c>
      <c r="B1433" t="s">
        <v>7604</v>
      </c>
      <c r="C1433" t="s">
        <v>245</v>
      </c>
      <c r="D1433" t="s">
        <v>108</v>
      </c>
      <c r="F1433" t="s">
        <v>7605</v>
      </c>
      <c r="G1433" t="s">
        <v>247</v>
      </c>
      <c r="I1433" t="s">
        <v>7606</v>
      </c>
      <c r="J1433" t="s">
        <v>249</v>
      </c>
      <c r="K1433" t="s">
        <v>249</v>
      </c>
      <c r="L1433" t="s">
        <v>906</v>
      </c>
      <c r="M1433" t="s">
        <v>115</v>
      </c>
      <c r="N1433">
        <v>3</v>
      </c>
      <c r="P1433">
        <v>46134</v>
      </c>
      <c r="Q1433" t="s">
        <v>140</v>
      </c>
      <c r="R1433">
        <v>46134</v>
      </c>
      <c r="S1433" t="s">
        <v>252</v>
      </c>
      <c r="T1433" t="s">
        <v>142</v>
      </c>
      <c r="U1433" t="s">
        <v>249</v>
      </c>
      <c r="V1433" t="s">
        <v>21</v>
      </c>
      <c r="W1433" t="s">
        <v>148</v>
      </c>
      <c r="X1433" t="s">
        <v>148</v>
      </c>
      <c r="Y1433" t="s">
        <v>148</v>
      </c>
      <c r="Z1433" t="s">
        <v>148</v>
      </c>
      <c r="AA1433" t="s">
        <v>148</v>
      </c>
      <c r="AB1433" t="s">
        <v>7607</v>
      </c>
      <c r="AC1433" t="s">
        <v>113</v>
      </c>
      <c r="AD1433" t="s">
        <v>147</v>
      </c>
      <c r="AE1433">
        <v>46162</v>
      </c>
      <c r="AF1433">
        <v>46150</v>
      </c>
      <c r="AG1433">
        <v>46150</v>
      </c>
      <c r="AH1433">
        <v>46164</v>
      </c>
      <c r="AI1433">
        <v>46150</v>
      </c>
      <c r="AJ1433">
        <v>46150</v>
      </c>
      <c r="AK1433">
        <v>46162</v>
      </c>
      <c r="AL1433">
        <v>46150</v>
      </c>
      <c r="AM1433">
        <v>46150</v>
      </c>
      <c r="AN1433">
        <v>46164</v>
      </c>
      <c r="AO1433">
        <v>46150</v>
      </c>
      <c r="AP1433">
        <v>46150</v>
      </c>
      <c r="AQ1433" t="s">
        <v>256</v>
      </c>
      <c r="AR1433">
        <v>46173</v>
      </c>
      <c r="AS1433">
        <v>46173</v>
      </c>
      <c r="AT1433">
        <v>46145</v>
      </c>
      <c r="AU1433">
        <v>46145</v>
      </c>
      <c r="AV1433">
        <v>46145</v>
      </c>
      <c r="AW1433">
        <v>46145</v>
      </c>
      <c r="AX1433">
        <v>46145</v>
      </c>
      <c r="AY1433">
        <v>46145</v>
      </c>
      <c r="AZ1433">
        <v>46152</v>
      </c>
      <c r="BA1433">
        <v>46152</v>
      </c>
      <c r="BB1433">
        <v>46152</v>
      </c>
      <c r="BC1433">
        <v>46151</v>
      </c>
      <c r="BD1433">
        <v>46151</v>
      </c>
      <c r="BE1433">
        <v>46151</v>
      </c>
      <c r="BF1433" t="s">
        <v>249</v>
      </c>
      <c r="BG1433">
        <v>46152</v>
      </c>
      <c r="BH1433">
        <v>46151</v>
      </c>
      <c r="BI1433">
        <v>46151</v>
      </c>
      <c r="BJ1433" t="s">
        <v>249</v>
      </c>
      <c r="BK1433" t="s">
        <v>113</v>
      </c>
      <c r="BL1433">
        <v>46165</v>
      </c>
      <c r="BM1433">
        <v>46165</v>
      </c>
      <c r="BN1433">
        <v>46165</v>
      </c>
      <c r="BO1433">
        <v>46165</v>
      </c>
      <c r="BP1433">
        <v>46165</v>
      </c>
      <c r="BQ1433">
        <v>46165</v>
      </c>
      <c r="BR1433">
        <v>46171</v>
      </c>
      <c r="BS1433">
        <v>46174</v>
      </c>
      <c r="BT1433">
        <v>46174</v>
      </c>
      <c r="BU1433">
        <v>46171</v>
      </c>
      <c r="BV1433">
        <v>46173</v>
      </c>
      <c r="BW1433">
        <v>46173</v>
      </c>
      <c r="BX1433" t="s">
        <v>7608</v>
      </c>
      <c r="BY1433">
        <v>46153</v>
      </c>
      <c r="BZ1433">
        <v>46153</v>
      </c>
      <c r="CB1433">
        <v>5</v>
      </c>
      <c r="CC1433">
        <v>0</v>
      </c>
      <c r="CD1433" t="s">
        <v>1533</v>
      </c>
      <c r="CE1433" t="s">
        <v>148</v>
      </c>
      <c r="CF1433">
        <v>0</v>
      </c>
      <c r="CG1433">
        <v>0</v>
      </c>
      <c r="CI1433">
        <v>46171</v>
      </c>
      <c r="CJ1433">
        <v>46173</v>
      </c>
      <c r="CK1433">
        <v>46173</v>
      </c>
      <c r="CN1433" t="s">
        <v>113</v>
      </c>
      <c r="CO1433" t="s">
        <v>113</v>
      </c>
      <c r="CP1433" t="s">
        <v>113</v>
      </c>
      <c r="CQ1433" t="s">
        <v>113</v>
      </c>
      <c r="CR1433" t="s">
        <v>113</v>
      </c>
      <c r="CS1433" t="s">
        <v>113</v>
      </c>
      <c r="CT1433" t="s">
        <v>113</v>
      </c>
      <c r="CU1433" t="s">
        <v>113</v>
      </c>
      <c r="CV1433" t="s">
        <v>113</v>
      </c>
      <c r="CW1433" t="s">
        <v>113</v>
      </c>
      <c r="CX1433" t="s">
        <v>113</v>
      </c>
      <c r="CY1433" t="s">
        <v>119</v>
      </c>
      <c r="CZ1433" t="s">
        <v>258</v>
      </c>
    </row>
    <row r="1434" spans="1:104" x14ac:dyDescent="0.3">
      <c r="A1434" t="s">
        <v>7609</v>
      </c>
      <c r="B1434" t="s">
        <v>7610</v>
      </c>
      <c r="C1434" t="s">
        <v>245</v>
      </c>
      <c r="D1434" t="s">
        <v>108</v>
      </c>
      <c r="F1434" t="s">
        <v>7611</v>
      </c>
      <c r="G1434" t="s">
        <v>247</v>
      </c>
      <c r="I1434" t="s">
        <v>7612</v>
      </c>
      <c r="J1434" t="s">
        <v>249</v>
      </c>
      <c r="K1434" t="s">
        <v>249</v>
      </c>
      <c r="L1434" t="s">
        <v>906</v>
      </c>
      <c r="M1434" t="s">
        <v>115</v>
      </c>
      <c r="N1434">
        <v>1</v>
      </c>
      <c r="O1434" t="s">
        <v>7613</v>
      </c>
      <c r="P1434">
        <v>46134</v>
      </c>
      <c r="Q1434" t="s">
        <v>140</v>
      </c>
      <c r="R1434">
        <v>46134</v>
      </c>
      <c r="S1434" t="s">
        <v>252</v>
      </c>
      <c r="T1434" t="s">
        <v>1408</v>
      </c>
      <c r="U1434" t="s">
        <v>249</v>
      </c>
      <c r="V1434" t="s">
        <v>21</v>
      </c>
      <c r="W1434" t="s">
        <v>148</v>
      </c>
      <c r="X1434" t="s">
        <v>148</v>
      </c>
      <c r="Y1434" t="s">
        <v>148</v>
      </c>
      <c r="Z1434" t="s">
        <v>148</v>
      </c>
      <c r="AA1434" t="s">
        <v>148</v>
      </c>
      <c r="AB1434" t="s">
        <v>7607</v>
      </c>
      <c r="AC1434" t="s">
        <v>113</v>
      </c>
      <c r="AD1434" t="s">
        <v>255</v>
      </c>
      <c r="AE1434">
        <v>46163</v>
      </c>
      <c r="AF1434">
        <v>46150</v>
      </c>
      <c r="AG1434">
        <v>46150</v>
      </c>
      <c r="AH1434">
        <v>46164</v>
      </c>
      <c r="AI1434">
        <v>46150</v>
      </c>
      <c r="AJ1434">
        <v>46150</v>
      </c>
      <c r="AK1434">
        <v>46163</v>
      </c>
      <c r="AL1434">
        <v>46150</v>
      </c>
      <c r="AM1434">
        <v>46150</v>
      </c>
      <c r="AN1434">
        <v>46165</v>
      </c>
      <c r="AO1434">
        <v>46150</v>
      </c>
      <c r="AP1434">
        <v>46150</v>
      </c>
      <c r="AQ1434" t="s">
        <v>256</v>
      </c>
      <c r="AR1434">
        <v>46173</v>
      </c>
      <c r="AS1434">
        <v>46173</v>
      </c>
      <c r="AT1434">
        <v>46146</v>
      </c>
      <c r="AU1434">
        <v>46146</v>
      </c>
      <c r="AV1434">
        <v>46146</v>
      </c>
      <c r="AW1434">
        <v>46146</v>
      </c>
      <c r="AX1434">
        <v>46146</v>
      </c>
      <c r="AY1434">
        <v>46146</v>
      </c>
      <c r="AZ1434">
        <v>46152</v>
      </c>
      <c r="BA1434">
        <v>46152</v>
      </c>
      <c r="BB1434">
        <v>46152</v>
      </c>
      <c r="BC1434">
        <v>46151</v>
      </c>
      <c r="BD1434">
        <v>46151</v>
      </c>
      <c r="BE1434">
        <v>46151</v>
      </c>
      <c r="BF1434" t="s">
        <v>249</v>
      </c>
      <c r="BG1434">
        <v>46152</v>
      </c>
      <c r="BH1434">
        <v>46151</v>
      </c>
      <c r="BI1434">
        <v>46151</v>
      </c>
      <c r="BJ1434" t="s">
        <v>249</v>
      </c>
      <c r="BK1434" t="s">
        <v>249</v>
      </c>
      <c r="BL1434">
        <v>46165</v>
      </c>
      <c r="BM1434">
        <v>46165</v>
      </c>
      <c r="BN1434">
        <v>46165</v>
      </c>
      <c r="BO1434">
        <v>46165</v>
      </c>
      <c r="BP1434">
        <v>46165</v>
      </c>
      <c r="BQ1434">
        <v>46165</v>
      </c>
      <c r="BR1434">
        <v>46171</v>
      </c>
      <c r="BS1434">
        <v>46219</v>
      </c>
      <c r="BT1434">
        <v>46219</v>
      </c>
      <c r="BU1434">
        <v>46171</v>
      </c>
      <c r="BV1434">
        <v>46203</v>
      </c>
      <c r="BW1434">
        <v>46203</v>
      </c>
      <c r="BX1434" t="s">
        <v>7614</v>
      </c>
      <c r="BY1434">
        <v>46153</v>
      </c>
      <c r="BZ1434">
        <v>46153</v>
      </c>
      <c r="CA1434">
        <v>46202</v>
      </c>
      <c r="CB1434">
        <v>5</v>
      </c>
      <c r="CC1434">
        <v>0</v>
      </c>
      <c r="CD1434" t="s">
        <v>1533</v>
      </c>
      <c r="CE1434" t="s">
        <v>148</v>
      </c>
      <c r="CF1434">
        <v>0</v>
      </c>
      <c r="CG1434">
        <v>0</v>
      </c>
      <c r="CI1434">
        <v>46171</v>
      </c>
      <c r="CJ1434">
        <v>46171</v>
      </c>
      <c r="CK1434">
        <v>46202</v>
      </c>
      <c r="CN1434" t="s">
        <v>113</v>
      </c>
      <c r="CO1434" t="s">
        <v>113</v>
      </c>
      <c r="CP1434" t="s">
        <v>113</v>
      </c>
      <c r="CQ1434" t="s">
        <v>113</v>
      </c>
      <c r="CR1434" t="s">
        <v>113</v>
      </c>
      <c r="CS1434" t="s">
        <v>113</v>
      </c>
      <c r="CT1434" t="s">
        <v>113</v>
      </c>
      <c r="CU1434" t="s">
        <v>113</v>
      </c>
      <c r="CV1434" t="s">
        <v>113</v>
      </c>
      <c r="CW1434" t="s">
        <v>113</v>
      </c>
      <c r="CX1434" t="s">
        <v>113</v>
      </c>
      <c r="CY1434" t="s">
        <v>119</v>
      </c>
      <c r="CZ1434" t="s">
        <v>258</v>
      </c>
    </row>
    <row r="1435" spans="1:104" x14ac:dyDescent="0.3">
      <c r="A1435" t="s">
        <v>7615</v>
      </c>
      <c r="B1435" t="s">
        <v>7616</v>
      </c>
      <c r="C1435" t="s">
        <v>124</v>
      </c>
      <c r="D1435" t="s">
        <v>108</v>
      </c>
      <c r="F1435" t="s">
        <v>7617</v>
      </c>
      <c r="G1435" t="s">
        <v>247</v>
      </c>
      <c r="I1435" t="s">
        <v>7618</v>
      </c>
      <c r="J1435" t="s">
        <v>112</v>
      </c>
      <c r="K1435" t="s">
        <v>113</v>
      </c>
      <c r="L1435" t="s">
        <v>2634</v>
      </c>
      <c r="M1435" t="s">
        <v>115</v>
      </c>
      <c r="P1435" t="s">
        <v>113</v>
      </c>
      <c r="Q1435" t="s">
        <v>116</v>
      </c>
      <c r="S1435" t="s">
        <v>117</v>
      </c>
      <c r="T1435" t="s">
        <v>113</v>
      </c>
      <c r="AD1435" t="s">
        <v>113</v>
      </c>
      <c r="AG1435" t="s">
        <v>119</v>
      </c>
      <c r="AI1435" t="s">
        <v>119</v>
      </c>
      <c r="AJ1435" t="s">
        <v>119</v>
      </c>
      <c r="BK1435">
        <v>40</v>
      </c>
      <c r="CL1435" t="s">
        <v>7619</v>
      </c>
      <c r="CN1435" t="s">
        <v>113</v>
      </c>
      <c r="CO1435" t="s">
        <v>113</v>
      </c>
      <c r="CP1435" t="s">
        <v>113</v>
      </c>
      <c r="CQ1435" t="s">
        <v>113</v>
      </c>
      <c r="CR1435" t="s">
        <v>113</v>
      </c>
      <c r="CS1435" t="s">
        <v>113</v>
      </c>
      <c r="CT1435" t="s">
        <v>113</v>
      </c>
      <c r="CU1435" t="s">
        <v>113</v>
      </c>
      <c r="CV1435" t="s">
        <v>113</v>
      </c>
      <c r="CW1435" t="s">
        <v>113</v>
      </c>
      <c r="CX1435" t="s">
        <v>113</v>
      </c>
      <c r="CY1435" t="s">
        <v>119</v>
      </c>
      <c r="CZ1435" t="s">
        <v>258</v>
      </c>
    </row>
    <row r="1436" spans="1:104" x14ac:dyDescent="0.3">
      <c r="A1436" t="s">
        <v>7620</v>
      </c>
      <c r="B1436" t="s">
        <v>7621</v>
      </c>
      <c r="C1436" t="s">
        <v>245</v>
      </c>
      <c r="D1436" t="s">
        <v>108</v>
      </c>
      <c r="F1436" t="s">
        <v>7622</v>
      </c>
      <c r="G1436" t="s">
        <v>247</v>
      </c>
      <c r="I1436" t="s">
        <v>7623</v>
      </c>
      <c r="J1436" t="s">
        <v>249</v>
      </c>
      <c r="K1436" t="s">
        <v>249</v>
      </c>
      <c r="L1436" t="s">
        <v>906</v>
      </c>
      <c r="M1436" t="s">
        <v>115</v>
      </c>
      <c r="N1436">
        <v>3</v>
      </c>
      <c r="P1436">
        <v>46134</v>
      </c>
      <c r="Q1436" t="s">
        <v>140</v>
      </c>
      <c r="R1436">
        <v>46134</v>
      </c>
      <c r="S1436" t="s">
        <v>252</v>
      </c>
      <c r="T1436" t="s">
        <v>142</v>
      </c>
      <c r="U1436" t="s">
        <v>249</v>
      </c>
      <c r="V1436" t="s">
        <v>21</v>
      </c>
      <c r="W1436" t="s">
        <v>148</v>
      </c>
      <c r="X1436" t="s">
        <v>148</v>
      </c>
      <c r="Y1436" t="s">
        <v>148</v>
      </c>
      <c r="Z1436" t="s">
        <v>148</v>
      </c>
      <c r="AA1436" t="s">
        <v>148</v>
      </c>
      <c r="AB1436" t="s">
        <v>7607</v>
      </c>
      <c r="AC1436" t="s">
        <v>113</v>
      </c>
      <c r="AD1436" t="s">
        <v>147</v>
      </c>
      <c r="AE1436">
        <v>46163</v>
      </c>
      <c r="AF1436">
        <v>46150</v>
      </c>
      <c r="AG1436">
        <v>46150</v>
      </c>
      <c r="AH1436">
        <v>46164</v>
      </c>
      <c r="AI1436">
        <v>46150</v>
      </c>
      <c r="AJ1436">
        <v>46150</v>
      </c>
      <c r="AK1436">
        <v>46163</v>
      </c>
      <c r="AL1436">
        <v>46150</v>
      </c>
      <c r="AM1436">
        <v>46150</v>
      </c>
      <c r="AN1436">
        <v>46165</v>
      </c>
      <c r="AO1436">
        <v>46150</v>
      </c>
      <c r="AP1436">
        <v>46150</v>
      </c>
      <c r="AQ1436" t="s">
        <v>256</v>
      </c>
      <c r="AR1436">
        <v>46173</v>
      </c>
      <c r="AS1436">
        <v>46173</v>
      </c>
      <c r="AT1436">
        <v>46145</v>
      </c>
      <c r="AU1436">
        <v>46145</v>
      </c>
      <c r="AV1436">
        <v>46145</v>
      </c>
      <c r="AW1436">
        <v>46145</v>
      </c>
      <c r="AX1436">
        <v>46145</v>
      </c>
      <c r="AY1436">
        <v>46145</v>
      </c>
      <c r="AZ1436">
        <v>46152</v>
      </c>
      <c r="BA1436">
        <v>46152</v>
      </c>
      <c r="BB1436">
        <v>46152</v>
      </c>
      <c r="BC1436">
        <v>46151</v>
      </c>
      <c r="BD1436">
        <v>46150</v>
      </c>
      <c r="BE1436">
        <v>46150</v>
      </c>
      <c r="BF1436" t="s">
        <v>249</v>
      </c>
      <c r="BG1436">
        <v>46152</v>
      </c>
      <c r="BH1436">
        <v>46151</v>
      </c>
      <c r="BI1436">
        <v>46151</v>
      </c>
      <c r="BJ1436" t="s">
        <v>249</v>
      </c>
      <c r="BK1436" t="s">
        <v>113</v>
      </c>
      <c r="BL1436">
        <v>46165</v>
      </c>
      <c r="BM1436">
        <v>46165</v>
      </c>
      <c r="BN1436">
        <v>46165</v>
      </c>
      <c r="BO1436">
        <v>46165</v>
      </c>
      <c r="BP1436">
        <v>46165</v>
      </c>
      <c r="BQ1436">
        <v>46165</v>
      </c>
      <c r="BR1436">
        <v>46171</v>
      </c>
      <c r="BS1436">
        <v>46174</v>
      </c>
      <c r="BT1436">
        <v>46174</v>
      </c>
      <c r="BU1436">
        <v>46171</v>
      </c>
      <c r="BV1436">
        <v>46172</v>
      </c>
      <c r="BX1436" t="s">
        <v>7624</v>
      </c>
      <c r="BY1436">
        <v>46153</v>
      </c>
      <c r="BZ1436">
        <v>46153</v>
      </c>
      <c r="CB1436">
        <v>5</v>
      </c>
      <c r="CC1436">
        <v>0</v>
      </c>
      <c r="CD1436" t="s">
        <v>1533</v>
      </c>
      <c r="CE1436" t="s">
        <v>148</v>
      </c>
      <c r="CF1436">
        <v>0</v>
      </c>
      <c r="CG1436">
        <v>0</v>
      </c>
      <c r="CI1436">
        <v>46171</v>
      </c>
      <c r="CJ1436">
        <v>46171</v>
      </c>
      <c r="CK1436">
        <v>46171</v>
      </c>
      <c r="CN1436" t="s">
        <v>113</v>
      </c>
      <c r="CO1436" t="s">
        <v>113</v>
      </c>
      <c r="CP1436" t="s">
        <v>113</v>
      </c>
      <c r="CQ1436" t="s">
        <v>113</v>
      </c>
      <c r="CR1436" t="s">
        <v>113</v>
      </c>
      <c r="CS1436" t="s">
        <v>113</v>
      </c>
      <c r="CT1436" t="s">
        <v>113</v>
      </c>
      <c r="CU1436" t="s">
        <v>113</v>
      </c>
      <c r="CV1436" t="s">
        <v>113</v>
      </c>
      <c r="CW1436" t="s">
        <v>113</v>
      </c>
      <c r="CX1436" t="s">
        <v>113</v>
      </c>
      <c r="CY1436" t="s">
        <v>119</v>
      </c>
      <c r="CZ1436" t="s">
        <v>258</v>
      </c>
    </row>
    <row r="1437" spans="1:104" x14ac:dyDescent="0.3">
      <c r="A1437" t="s">
        <v>7625</v>
      </c>
      <c r="B1437" t="s">
        <v>7626</v>
      </c>
      <c r="C1437" t="s">
        <v>4494</v>
      </c>
      <c r="F1437" t="s">
        <v>7627</v>
      </c>
      <c r="G1437" t="s">
        <v>247</v>
      </c>
      <c r="I1437" t="s">
        <v>7628</v>
      </c>
      <c r="J1437" t="s">
        <v>112</v>
      </c>
      <c r="K1437" t="s">
        <v>113</v>
      </c>
      <c r="L1437" t="s">
        <v>906</v>
      </c>
      <c r="M1437" t="s">
        <v>115</v>
      </c>
      <c r="P1437" t="s">
        <v>113</v>
      </c>
      <c r="Q1437" t="s">
        <v>116</v>
      </c>
      <c r="S1437" t="s">
        <v>2388</v>
      </c>
      <c r="T1437" t="s">
        <v>113</v>
      </c>
      <c r="AD1437" t="s">
        <v>113</v>
      </c>
      <c r="AG1437" t="s">
        <v>119</v>
      </c>
      <c r="AI1437" t="s">
        <v>119</v>
      </c>
      <c r="AJ1437" t="s">
        <v>119</v>
      </c>
      <c r="BK1437">
        <v>50</v>
      </c>
      <c r="CN1437" t="s">
        <v>113</v>
      </c>
      <c r="CO1437" t="s">
        <v>113</v>
      </c>
      <c r="CP1437" t="s">
        <v>113</v>
      </c>
      <c r="CQ1437" t="s">
        <v>113</v>
      </c>
      <c r="CR1437" t="s">
        <v>113</v>
      </c>
      <c r="CS1437" t="s">
        <v>113</v>
      </c>
      <c r="CT1437" t="s">
        <v>113</v>
      </c>
      <c r="CU1437" t="s">
        <v>113</v>
      </c>
      <c r="CV1437" t="s">
        <v>113</v>
      </c>
      <c r="CW1437" t="s">
        <v>113</v>
      </c>
      <c r="CX1437" t="s">
        <v>113</v>
      </c>
      <c r="CY1437" t="s">
        <v>119</v>
      </c>
      <c r="CZ1437" t="s">
        <v>258</v>
      </c>
    </row>
    <row r="1438" spans="1:104" x14ac:dyDescent="0.3">
      <c r="A1438" t="s">
        <v>7629</v>
      </c>
      <c r="B1438" t="s">
        <v>7630</v>
      </c>
      <c r="C1438" t="s">
        <v>107</v>
      </c>
      <c r="D1438" t="s">
        <v>108</v>
      </c>
      <c r="F1438" t="s">
        <v>7631</v>
      </c>
      <c r="G1438" t="s">
        <v>247</v>
      </c>
      <c r="I1438" t="s">
        <v>7632</v>
      </c>
      <c r="J1438" t="s">
        <v>112</v>
      </c>
      <c r="K1438" t="s">
        <v>113</v>
      </c>
      <c r="L1438" t="s">
        <v>906</v>
      </c>
      <c r="M1438" t="s">
        <v>115</v>
      </c>
      <c r="P1438" t="s">
        <v>113</v>
      </c>
      <c r="Q1438" t="s">
        <v>116</v>
      </c>
      <c r="S1438" t="s">
        <v>117</v>
      </c>
      <c r="T1438" t="s">
        <v>113</v>
      </c>
      <c r="AD1438" t="s">
        <v>113</v>
      </c>
      <c r="AG1438" t="s">
        <v>119</v>
      </c>
      <c r="AI1438" t="s">
        <v>119</v>
      </c>
      <c r="AJ1438" t="s">
        <v>119</v>
      </c>
      <c r="BK1438">
        <v>40</v>
      </c>
      <c r="CN1438" t="s">
        <v>113</v>
      </c>
      <c r="CO1438" t="s">
        <v>113</v>
      </c>
      <c r="CP1438" t="s">
        <v>113</v>
      </c>
      <c r="CQ1438" t="s">
        <v>113</v>
      </c>
      <c r="CR1438" t="s">
        <v>113</v>
      </c>
      <c r="CS1438" t="s">
        <v>113</v>
      </c>
      <c r="CT1438" t="s">
        <v>113</v>
      </c>
      <c r="CU1438" t="s">
        <v>113</v>
      </c>
      <c r="CV1438" t="s">
        <v>113</v>
      </c>
      <c r="CW1438" t="s">
        <v>113</v>
      </c>
      <c r="CX1438" t="s">
        <v>113</v>
      </c>
      <c r="CY1438" t="s">
        <v>119</v>
      </c>
      <c r="CZ1438" t="s">
        <v>258</v>
      </c>
    </row>
    <row r="1439" spans="1:104" x14ac:dyDescent="0.3">
      <c r="A1439" t="s">
        <v>7633</v>
      </c>
      <c r="B1439" t="s">
        <v>7634</v>
      </c>
      <c r="C1439" t="s">
        <v>107</v>
      </c>
      <c r="D1439" t="s">
        <v>108</v>
      </c>
      <c r="F1439" t="s">
        <v>7635</v>
      </c>
      <c r="G1439" t="s">
        <v>247</v>
      </c>
      <c r="I1439" t="s">
        <v>3294</v>
      </c>
      <c r="J1439" t="s">
        <v>308</v>
      </c>
      <c r="K1439" t="s">
        <v>137</v>
      </c>
      <c r="L1439" t="s">
        <v>2634</v>
      </c>
      <c r="M1439" t="s">
        <v>115</v>
      </c>
      <c r="N1439">
        <v>4</v>
      </c>
      <c r="Q1439" t="s">
        <v>116</v>
      </c>
      <c r="S1439" t="s">
        <v>117</v>
      </c>
      <c r="T1439" t="s">
        <v>113</v>
      </c>
      <c r="U1439" t="s">
        <v>112</v>
      </c>
      <c r="V1439" t="s">
        <v>2608</v>
      </c>
      <c r="AB1439" t="s">
        <v>1322</v>
      </c>
      <c r="AD1439" t="s">
        <v>376</v>
      </c>
      <c r="BF1439" t="s">
        <v>196</v>
      </c>
      <c r="BJ1439" t="s">
        <v>1322</v>
      </c>
      <c r="BK1439">
        <v>40</v>
      </c>
      <c r="CN1439" t="s">
        <v>113</v>
      </c>
      <c r="CO1439" t="s">
        <v>113</v>
      </c>
      <c r="CP1439" t="s">
        <v>113</v>
      </c>
      <c r="CQ1439" t="s">
        <v>113</v>
      </c>
      <c r="CR1439" t="s">
        <v>188</v>
      </c>
      <c r="CS1439">
        <v>0</v>
      </c>
      <c r="CT1439" t="s">
        <v>380</v>
      </c>
      <c r="CU1439" t="s">
        <v>113</v>
      </c>
      <c r="CV1439" t="s">
        <v>113</v>
      </c>
      <c r="CW1439" t="s">
        <v>113</v>
      </c>
      <c r="CX1439" t="s">
        <v>113</v>
      </c>
      <c r="CY1439" t="s">
        <v>1635</v>
      </c>
      <c r="CZ1439" t="s">
        <v>289</v>
      </c>
    </row>
    <row r="1440" spans="1:104" x14ac:dyDescent="0.3">
      <c r="A1440" t="s">
        <v>7636</v>
      </c>
      <c r="B1440" t="s">
        <v>7637</v>
      </c>
      <c r="C1440" t="s">
        <v>107</v>
      </c>
      <c r="D1440" t="s">
        <v>108</v>
      </c>
      <c r="F1440" t="s">
        <v>7638</v>
      </c>
      <c r="G1440" t="s">
        <v>247</v>
      </c>
      <c r="I1440" t="s">
        <v>7639</v>
      </c>
      <c r="J1440" t="s">
        <v>308</v>
      </c>
      <c r="K1440" t="s">
        <v>137</v>
      </c>
      <c r="M1440" t="s">
        <v>115</v>
      </c>
      <c r="Q1440" t="s">
        <v>116</v>
      </c>
      <c r="S1440" t="s">
        <v>117</v>
      </c>
      <c r="T1440" t="s">
        <v>113</v>
      </c>
      <c r="U1440" t="s">
        <v>112</v>
      </c>
      <c r="V1440" t="s">
        <v>2608</v>
      </c>
      <c r="AB1440" t="s">
        <v>375</v>
      </c>
      <c r="AD1440" t="s">
        <v>376</v>
      </c>
      <c r="BJ1440" t="s">
        <v>1391</v>
      </c>
      <c r="CN1440" t="s">
        <v>113</v>
      </c>
      <c r="CO1440" t="s">
        <v>113</v>
      </c>
      <c r="CP1440" t="s">
        <v>113</v>
      </c>
      <c r="CQ1440" t="s">
        <v>113</v>
      </c>
      <c r="CR1440" t="s">
        <v>188</v>
      </c>
      <c r="CS1440" t="s">
        <v>113</v>
      </c>
      <c r="CT1440" t="s">
        <v>302</v>
      </c>
      <c r="CU1440" t="s">
        <v>113</v>
      </c>
      <c r="CV1440" t="s">
        <v>113</v>
      </c>
      <c r="CW1440" t="s">
        <v>113</v>
      </c>
      <c r="CX1440" t="s">
        <v>113</v>
      </c>
      <c r="CY1440" t="s">
        <v>1701</v>
      </c>
      <c r="CZ1440" t="s">
        <v>289</v>
      </c>
    </row>
    <row r="1441" spans="1:104" x14ac:dyDescent="0.3">
      <c r="A1441" t="s">
        <v>7640</v>
      </c>
      <c r="B1441" t="s">
        <v>7641</v>
      </c>
      <c r="C1441" t="s">
        <v>107</v>
      </c>
      <c r="D1441" t="s">
        <v>108</v>
      </c>
      <c r="E1441" t="s">
        <v>7642</v>
      </c>
      <c r="G1441" t="s">
        <v>247</v>
      </c>
      <c r="I1441" t="s">
        <v>7643</v>
      </c>
      <c r="J1441" t="s">
        <v>1106</v>
      </c>
      <c r="K1441" t="s">
        <v>113</v>
      </c>
      <c r="L1441" t="s">
        <v>912</v>
      </c>
      <c r="M1441" t="s">
        <v>115</v>
      </c>
      <c r="P1441" t="s">
        <v>113</v>
      </c>
      <c r="Q1441" t="s">
        <v>116</v>
      </c>
      <c r="S1441" t="s">
        <v>117</v>
      </c>
      <c r="T1441" t="s">
        <v>113</v>
      </c>
      <c r="U1441" t="s">
        <v>113</v>
      </c>
      <c r="AD1441" t="s">
        <v>113</v>
      </c>
      <c r="AG1441" t="s">
        <v>119</v>
      </c>
      <c r="AI1441" t="s">
        <v>119</v>
      </c>
      <c r="AJ1441" t="s">
        <v>119</v>
      </c>
      <c r="BK1441" t="s">
        <v>5985</v>
      </c>
      <c r="CN1441" t="s">
        <v>113</v>
      </c>
      <c r="CO1441" t="s">
        <v>113</v>
      </c>
      <c r="CP1441" t="s">
        <v>113</v>
      </c>
      <c r="CQ1441" t="s">
        <v>113</v>
      </c>
      <c r="CR1441" t="s">
        <v>113</v>
      </c>
      <c r="CS1441" t="s">
        <v>113</v>
      </c>
      <c r="CT1441" t="s">
        <v>113</v>
      </c>
      <c r="CU1441" t="s">
        <v>113</v>
      </c>
      <c r="CV1441" t="s">
        <v>113</v>
      </c>
      <c r="CW1441" t="s">
        <v>113</v>
      </c>
      <c r="CX1441" t="s">
        <v>113</v>
      </c>
      <c r="CY1441" t="s">
        <v>119</v>
      </c>
      <c r="CZ1441" t="s">
        <v>258</v>
      </c>
    </row>
    <row r="1442" spans="1:104" x14ac:dyDescent="0.3">
      <c r="A1442" t="s">
        <v>7644</v>
      </c>
      <c r="B1442" t="s">
        <v>7645</v>
      </c>
      <c r="C1442" t="s">
        <v>107</v>
      </c>
      <c r="D1442" t="s">
        <v>108</v>
      </c>
      <c r="F1442" t="s">
        <v>7646</v>
      </c>
      <c r="G1442" t="s">
        <v>1053</v>
      </c>
      <c r="I1442" t="s">
        <v>7647</v>
      </c>
      <c r="J1442" t="s">
        <v>6297</v>
      </c>
      <c r="K1442" t="s">
        <v>113</v>
      </c>
      <c r="L1442" t="s">
        <v>7648</v>
      </c>
      <c r="M1442" t="s">
        <v>115</v>
      </c>
      <c r="P1442" t="s">
        <v>113</v>
      </c>
      <c r="Q1442" t="s">
        <v>116</v>
      </c>
      <c r="S1442" t="s">
        <v>117</v>
      </c>
      <c r="T1442" t="s">
        <v>113</v>
      </c>
      <c r="AD1442" t="s">
        <v>113</v>
      </c>
      <c r="AG1442" t="s">
        <v>119</v>
      </c>
      <c r="AI1442" t="s">
        <v>119</v>
      </c>
      <c r="AJ1442" t="s">
        <v>119</v>
      </c>
      <c r="BK1442">
        <v>6</v>
      </c>
      <c r="CN1442" t="s">
        <v>113</v>
      </c>
      <c r="CO1442" t="s">
        <v>113</v>
      </c>
      <c r="CP1442" t="s">
        <v>113</v>
      </c>
      <c r="CQ1442" t="s">
        <v>113</v>
      </c>
      <c r="CR1442" t="s">
        <v>113</v>
      </c>
      <c r="CS1442" t="s">
        <v>113</v>
      </c>
      <c r="CT1442" t="s">
        <v>113</v>
      </c>
      <c r="CU1442" t="s">
        <v>113</v>
      </c>
      <c r="CV1442" t="s">
        <v>113</v>
      </c>
      <c r="CW1442" t="s">
        <v>113</v>
      </c>
      <c r="CX1442" t="s">
        <v>113</v>
      </c>
      <c r="CY1442" t="s">
        <v>119</v>
      </c>
      <c r="CZ1442" t="s">
        <v>258</v>
      </c>
    </row>
    <row r="1443" spans="1:104" x14ac:dyDescent="0.3">
      <c r="A1443" t="s">
        <v>7649</v>
      </c>
      <c r="B1443" t="s">
        <v>7650</v>
      </c>
      <c r="C1443" t="s">
        <v>107</v>
      </c>
      <c r="D1443" t="s">
        <v>108</v>
      </c>
      <c r="F1443" t="s">
        <v>7651</v>
      </c>
      <c r="G1443" t="s">
        <v>1053</v>
      </c>
      <c r="I1443" t="s">
        <v>7652</v>
      </c>
      <c r="J1443" t="s">
        <v>6297</v>
      </c>
      <c r="K1443" t="s">
        <v>113</v>
      </c>
      <c r="L1443" t="s">
        <v>7648</v>
      </c>
      <c r="M1443" t="s">
        <v>115</v>
      </c>
      <c r="P1443" t="s">
        <v>113</v>
      </c>
      <c r="Q1443" t="s">
        <v>116</v>
      </c>
      <c r="S1443" t="s">
        <v>117</v>
      </c>
      <c r="T1443" t="s">
        <v>113</v>
      </c>
      <c r="AD1443" t="s">
        <v>113</v>
      </c>
      <c r="AG1443" t="s">
        <v>119</v>
      </c>
      <c r="AI1443" t="s">
        <v>119</v>
      </c>
      <c r="AJ1443" t="s">
        <v>119</v>
      </c>
      <c r="BK1443">
        <v>3</v>
      </c>
      <c r="CN1443" t="s">
        <v>113</v>
      </c>
      <c r="CO1443" t="s">
        <v>113</v>
      </c>
      <c r="CP1443" t="s">
        <v>113</v>
      </c>
      <c r="CQ1443" t="s">
        <v>113</v>
      </c>
      <c r="CR1443" t="s">
        <v>113</v>
      </c>
      <c r="CS1443" t="s">
        <v>113</v>
      </c>
      <c r="CT1443" t="s">
        <v>113</v>
      </c>
      <c r="CU1443" t="s">
        <v>113</v>
      </c>
      <c r="CV1443" t="s">
        <v>113</v>
      </c>
      <c r="CW1443" t="s">
        <v>113</v>
      </c>
      <c r="CX1443" t="s">
        <v>113</v>
      </c>
      <c r="CY1443" t="s">
        <v>119</v>
      </c>
      <c r="CZ1443" t="s">
        <v>258</v>
      </c>
    </row>
    <row r="1444" spans="1:104" x14ac:dyDescent="0.3">
      <c r="A1444" t="s">
        <v>7653</v>
      </c>
      <c r="B1444" t="s">
        <v>7654</v>
      </c>
      <c r="C1444" t="s">
        <v>107</v>
      </c>
      <c r="D1444" t="s">
        <v>108</v>
      </c>
      <c r="F1444" t="s">
        <v>7655</v>
      </c>
      <c r="G1444" t="s">
        <v>1053</v>
      </c>
      <c r="I1444" t="s">
        <v>7656</v>
      </c>
      <c r="J1444" t="s">
        <v>6297</v>
      </c>
      <c r="K1444" t="s">
        <v>113</v>
      </c>
      <c r="L1444" t="s">
        <v>7648</v>
      </c>
      <c r="M1444" t="s">
        <v>115</v>
      </c>
      <c r="P1444" t="s">
        <v>113</v>
      </c>
      <c r="Q1444" t="s">
        <v>116</v>
      </c>
      <c r="S1444" t="s">
        <v>117</v>
      </c>
      <c r="T1444" t="s">
        <v>113</v>
      </c>
      <c r="AD1444" t="s">
        <v>113</v>
      </c>
      <c r="AG1444" t="s">
        <v>119</v>
      </c>
      <c r="AI1444" t="s">
        <v>119</v>
      </c>
      <c r="AJ1444" t="s">
        <v>119</v>
      </c>
      <c r="BK1444">
        <v>6</v>
      </c>
      <c r="CN1444" t="s">
        <v>113</v>
      </c>
      <c r="CO1444" t="s">
        <v>113</v>
      </c>
      <c r="CP1444" t="s">
        <v>113</v>
      </c>
      <c r="CQ1444" t="s">
        <v>113</v>
      </c>
      <c r="CR1444" t="s">
        <v>113</v>
      </c>
      <c r="CS1444" t="s">
        <v>113</v>
      </c>
      <c r="CT1444" t="s">
        <v>113</v>
      </c>
      <c r="CU1444" t="s">
        <v>113</v>
      </c>
      <c r="CV1444" t="s">
        <v>113</v>
      </c>
      <c r="CW1444" t="s">
        <v>113</v>
      </c>
      <c r="CX1444" t="s">
        <v>113</v>
      </c>
      <c r="CY1444" t="s">
        <v>119</v>
      </c>
      <c r="CZ1444" t="s">
        <v>258</v>
      </c>
    </row>
    <row r="1445" spans="1:104" x14ac:dyDescent="0.3">
      <c r="A1445" t="s">
        <v>7657</v>
      </c>
      <c r="B1445" t="s">
        <v>7658</v>
      </c>
      <c r="C1445" t="s">
        <v>107</v>
      </c>
      <c r="D1445" t="s">
        <v>108</v>
      </c>
      <c r="F1445" t="s">
        <v>7659</v>
      </c>
      <c r="G1445" t="s">
        <v>1053</v>
      </c>
      <c r="I1445" t="s">
        <v>7660</v>
      </c>
      <c r="J1445" t="s">
        <v>6297</v>
      </c>
      <c r="K1445" t="s">
        <v>113</v>
      </c>
      <c r="L1445" t="s">
        <v>7648</v>
      </c>
      <c r="M1445" t="s">
        <v>115</v>
      </c>
      <c r="P1445" t="s">
        <v>113</v>
      </c>
      <c r="Q1445" t="s">
        <v>116</v>
      </c>
      <c r="S1445" t="s">
        <v>117</v>
      </c>
      <c r="T1445" t="s">
        <v>113</v>
      </c>
      <c r="AD1445" t="s">
        <v>113</v>
      </c>
      <c r="AG1445" t="s">
        <v>119</v>
      </c>
      <c r="AI1445" t="s">
        <v>119</v>
      </c>
      <c r="AJ1445" t="s">
        <v>119</v>
      </c>
      <c r="BK1445">
        <v>6</v>
      </c>
      <c r="CN1445" t="s">
        <v>113</v>
      </c>
      <c r="CO1445" t="s">
        <v>113</v>
      </c>
      <c r="CP1445" t="s">
        <v>113</v>
      </c>
      <c r="CQ1445" t="s">
        <v>113</v>
      </c>
      <c r="CR1445" t="s">
        <v>113</v>
      </c>
      <c r="CS1445" t="s">
        <v>113</v>
      </c>
      <c r="CT1445" t="s">
        <v>113</v>
      </c>
      <c r="CU1445" t="s">
        <v>113</v>
      </c>
      <c r="CV1445" t="s">
        <v>113</v>
      </c>
      <c r="CW1445" t="s">
        <v>113</v>
      </c>
      <c r="CX1445" t="s">
        <v>113</v>
      </c>
      <c r="CY1445" t="s">
        <v>119</v>
      </c>
      <c r="CZ1445" t="s">
        <v>258</v>
      </c>
    </row>
    <row r="1446" spans="1:104" x14ac:dyDescent="0.3">
      <c r="A1446" t="s">
        <v>7661</v>
      </c>
      <c r="B1446" t="s">
        <v>7662</v>
      </c>
      <c r="C1446" t="s">
        <v>124</v>
      </c>
      <c r="D1446" t="s">
        <v>108</v>
      </c>
      <c r="F1446" t="s">
        <v>7663</v>
      </c>
      <c r="G1446" t="s">
        <v>1053</v>
      </c>
      <c r="I1446" t="s">
        <v>7656</v>
      </c>
      <c r="J1446" t="s">
        <v>6297</v>
      </c>
      <c r="K1446" t="s">
        <v>113</v>
      </c>
      <c r="L1446" t="s">
        <v>7648</v>
      </c>
      <c r="M1446" t="s">
        <v>115</v>
      </c>
      <c r="P1446" t="s">
        <v>113</v>
      </c>
      <c r="Q1446" t="s">
        <v>116</v>
      </c>
      <c r="S1446" t="s">
        <v>117</v>
      </c>
      <c r="T1446" t="s">
        <v>113</v>
      </c>
      <c r="AD1446" t="s">
        <v>113</v>
      </c>
      <c r="AG1446" t="s">
        <v>119</v>
      </c>
      <c r="AI1446" t="s">
        <v>119</v>
      </c>
      <c r="AJ1446" t="s">
        <v>119</v>
      </c>
      <c r="BK1446">
        <v>4</v>
      </c>
      <c r="CN1446" t="s">
        <v>113</v>
      </c>
      <c r="CO1446" t="s">
        <v>113</v>
      </c>
      <c r="CP1446" t="s">
        <v>113</v>
      </c>
      <c r="CQ1446" t="s">
        <v>113</v>
      </c>
      <c r="CR1446" t="s">
        <v>113</v>
      </c>
      <c r="CS1446" t="s">
        <v>113</v>
      </c>
      <c r="CT1446" t="s">
        <v>113</v>
      </c>
      <c r="CU1446" t="s">
        <v>113</v>
      </c>
      <c r="CV1446" t="s">
        <v>113</v>
      </c>
      <c r="CW1446" t="s">
        <v>113</v>
      </c>
      <c r="CX1446" t="s">
        <v>113</v>
      </c>
      <c r="CY1446" t="s">
        <v>119</v>
      </c>
      <c r="CZ1446" t="s">
        <v>258</v>
      </c>
    </row>
    <row r="1447" spans="1:104" x14ac:dyDescent="0.3">
      <c r="A1447" t="s">
        <v>7664</v>
      </c>
      <c r="B1447" t="s">
        <v>7665</v>
      </c>
      <c r="C1447" t="s">
        <v>124</v>
      </c>
      <c r="D1447" t="s">
        <v>108</v>
      </c>
      <c r="F1447" t="s">
        <v>7666</v>
      </c>
      <c r="G1447" t="s">
        <v>1053</v>
      </c>
      <c r="I1447" t="s">
        <v>7656</v>
      </c>
      <c r="J1447" t="s">
        <v>6297</v>
      </c>
      <c r="K1447" t="s">
        <v>113</v>
      </c>
      <c r="L1447" t="s">
        <v>7648</v>
      </c>
      <c r="M1447" t="s">
        <v>115</v>
      </c>
      <c r="P1447" t="s">
        <v>113</v>
      </c>
      <c r="Q1447" t="s">
        <v>116</v>
      </c>
      <c r="S1447" t="s">
        <v>117</v>
      </c>
      <c r="T1447" t="s">
        <v>113</v>
      </c>
      <c r="AD1447" t="s">
        <v>113</v>
      </c>
      <c r="AG1447" t="s">
        <v>119</v>
      </c>
      <c r="AI1447" t="s">
        <v>119</v>
      </c>
      <c r="AJ1447" t="s">
        <v>119</v>
      </c>
      <c r="BK1447">
        <v>3.4</v>
      </c>
      <c r="CN1447" t="s">
        <v>113</v>
      </c>
      <c r="CO1447" t="s">
        <v>113</v>
      </c>
      <c r="CP1447" t="s">
        <v>113</v>
      </c>
      <c r="CQ1447" t="s">
        <v>113</v>
      </c>
      <c r="CR1447" t="s">
        <v>113</v>
      </c>
      <c r="CS1447" t="s">
        <v>113</v>
      </c>
      <c r="CT1447" t="s">
        <v>113</v>
      </c>
      <c r="CU1447" t="s">
        <v>113</v>
      </c>
      <c r="CV1447" t="s">
        <v>113</v>
      </c>
      <c r="CW1447" t="s">
        <v>113</v>
      </c>
      <c r="CX1447" t="s">
        <v>113</v>
      </c>
      <c r="CY1447" t="s">
        <v>119</v>
      </c>
      <c r="CZ1447" t="s">
        <v>258</v>
      </c>
    </row>
    <row r="1448" spans="1:104" x14ac:dyDescent="0.3">
      <c r="A1448" t="s">
        <v>7667</v>
      </c>
      <c r="B1448" t="s">
        <v>7668</v>
      </c>
      <c r="C1448" t="s">
        <v>124</v>
      </c>
      <c r="D1448" t="s">
        <v>108</v>
      </c>
      <c r="F1448" t="s">
        <v>7669</v>
      </c>
      <c r="G1448" t="s">
        <v>1053</v>
      </c>
      <c r="I1448" t="s">
        <v>7656</v>
      </c>
      <c r="J1448" t="s">
        <v>6297</v>
      </c>
      <c r="K1448" t="s">
        <v>113</v>
      </c>
      <c r="L1448" t="s">
        <v>7648</v>
      </c>
      <c r="M1448" t="s">
        <v>115</v>
      </c>
      <c r="P1448" t="s">
        <v>113</v>
      </c>
      <c r="Q1448" t="s">
        <v>116</v>
      </c>
      <c r="S1448" t="s">
        <v>117</v>
      </c>
      <c r="T1448" t="s">
        <v>113</v>
      </c>
      <c r="AD1448" t="s">
        <v>113</v>
      </c>
      <c r="AG1448" t="s">
        <v>119</v>
      </c>
      <c r="AI1448" t="s">
        <v>119</v>
      </c>
      <c r="AJ1448" t="s">
        <v>119</v>
      </c>
      <c r="BK1448">
        <v>6</v>
      </c>
      <c r="CN1448" t="s">
        <v>113</v>
      </c>
      <c r="CO1448" t="s">
        <v>113</v>
      </c>
      <c r="CP1448" t="s">
        <v>113</v>
      </c>
      <c r="CQ1448" t="s">
        <v>113</v>
      </c>
      <c r="CR1448" t="s">
        <v>113</v>
      </c>
      <c r="CS1448" t="s">
        <v>113</v>
      </c>
      <c r="CT1448" t="s">
        <v>113</v>
      </c>
      <c r="CU1448" t="s">
        <v>113</v>
      </c>
      <c r="CV1448" t="s">
        <v>113</v>
      </c>
      <c r="CW1448" t="s">
        <v>113</v>
      </c>
      <c r="CX1448" t="s">
        <v>113</v>
      </c>
      <c r="CY1448" t="s">
        <v>119</v>
      </c>
      <c r="CZ1448" t="s">
        <v>258</v>
      </c>
    </row>
    <row r="1449" spans="1:104" x14ac:dyDescent="0.3">
      <c r="A1449" t="s">
        <v>7670</v>
      </c>
      <c r="B1449" t="s">
        <v>7671</v>
      </c>
      <c r="C1449" t="s">
        <v>107</v>
      </c>
      <c r="D1449" t="s">
        <v>108</v>
      </c>
      <c r="F1449" t="s">
        <v>7672</v>
      </c>
      <c r="G1449" t="s">
        <v>1053</v>
      </c>
      <c r="I1449" t="s">
        <v>7673</v>
      </c>
      <c r="J1449" t="s">
        <v>6297</v>
      </c>
      <c r="K1449" t="s">
        <v>113</v>
      </c>
      <c r="L1449" t="s">
        <v>7648</v>
      </c>
      <c r="M1449" t="s">
        <v>115</v>
      </c>
      <c r="P1449" t="s">
        <v>113</v>
      </c>
      <c r="Q1449" t="s">
        <v>116</v>
      </c>
      <c r="S1449" t="s">
        <v>117</v>
      </c>
      <c r="T1449" t="s">
        <v>113</v>
      </c>
      <c r="AD1449" t="s">
        <v>113</v>
      </c>
      <c r="AG1449" t="s">
        <v>119</v>
      </c>
      <c r="AI1449" t="s">
        <v>119</v>
      </c>
      <c r="AJ1449" t="s">
        <v>119</v>
      </c>
      <c r="CN1449" t="s">
        <v>113</v>
      </c>
      <c r="CO1449" t="s">
        <v>113</v>
      </c>
      <c r="CP1449" t="s">
        <v>113</v>
      </c>
      <c r="CQ1449" t="s">
        <v>113</v>
      </c>
      <c r="CR1449" t="s">
        <v>113</v>
      </c>
      <c r="CS1449" t="s">
        <v>113</v>
      </c>
      <c r="CT1449" t="s">
        <v>113</v>
      </c>
      <c r="CU1449" t="s">
        <v>113</v>
      </c>
      <c r="CV1449" t="s">
        <v>113</v>
      </c>
      <c r="CW1449" t="s">
        <v>113</v>
      </c>
      <c r="CX1449" t="s">
        <v>113</v>
      </c>
      <c r="CY1449" t="s">
        <v>119</v>
      </c>
      <c r="CZ1449" t="s">
        <v>258</v>
      </c>
    </row>
    <row r="1450" spans="1:104" x14ac:dyDescent="0.3">
      <c r="A1450" t="s">
        <v>7674</v>
      </c>
      <c r="B1450" t="s">
        <v>7675</v>
      </c>
      <c r="C1450" t="s">
        <v>107</v>
      </c>
      <c r="D1450" t="s">
        <v>108</v>
      </c>
      <c r="F1450" t="s">
        <v>7676</v>
      </c>
      <c r="G1450" t="s">
        <v>1053</v>
      </c>
      <c r="I1450" t="s">
        <v>6846</v>
      </c>
      <c r="J1450" t="s">
        <v>6297</v>
      </c>
      <c r="K1450" t="s">
        <v>113</v>
      </c>
      <c r="L1450" t="s">
        <v>7648</v>
      </c>
      <c r="M1450" t="s">
        <v>115</v>
      </c>
      <c r="P1450" t="s">
        <v>113</v>
      </c>
      <c r="Q1450" t="s">
        <v>116</v>
      </c>
      <c r="S1450" t="s">
        <v>117</v>
      </c>
      <c r="T1450" t="s">
        <v>113</v>
      </c>
      <c r="AD1450" t="s">
        <v>113</v>
      </c>
      <c r="AG1450" t="s">
        <v>119</v>
      </c>
      <c r="AI1450" t="s">
        <v>119</v>
      </c>
      <c r="AJ1450" t="s">
        <v>119</v>
      </c>
      <c r="BK1450">
        <v>6</v>
      </c>
      <c r="CN1450" t="s">
        <v>113</v>
      </c>
      <c r="CO1450" t="s">
        <v>113</v>
      </c>
      <c r="CP1450" t="s">
        <v>113</v>
      </c>
      <c r="CQ1450" t="s">
        <v>113</v>
      </c>
      <c r="CR1450" t="s">
        <v>113</v>
      </c>
      <c r="CS1450" t="s">
        <v>113</v>
      </c>
      <c r="CT1450" t="s">
        <v>113</v>
      </c>
      <c r="CU1450" t="s">
        <v>113</v>
      </c>
      <c r="CV1450" t="s">
        <v>113</v>
      </c>
      <c r="CW1450" t="s">
        <v>113</v>
      </c>
      <c r="CX1450" t="s">
        <v>113</v>
      </c>
      <c r="CY1450" t="s">
        <v>119</v>
      </c>
      <c r="CZ1450" t="s">
        <v>258</v>
      </c>
    </row>
    <row r="1451" spans="1:104" x14ac:dyDescent="0.3">
      <c r="A1451" t="s">
        <v>7677</v>
      </c>
      <c r="B1451" t="s">
        <v>7678</v>
      </c>
      <c r="C1451" t="s">
        <v>883</v>
      </c>
      <c r="D1451" t="s">
        <v>108</v>
      </c>
      <c r="F1451" t="s">
        <v>7679</v>
      </c>
      <c r="G1451" t="s">
        <v>1053</v>
      </c>
      <c r="I1451" t="s">
        <v>7680</v>
      </c>
      <c r="J1451" t="s">
        <v>6297</v>
      </c>
      <c r="K1451" t="s">
        <v>113</v>
      </c>
      <c r="L1451" t="s">
        <v>7648</v>
      </c>
      <c r="M1451" t="s">
        <v>115</v>
      </c>
      <c r="P1451" t="s">
        <v>113</v>
      </c>
      <c r="Q1451" t="s">
        <v>116</v>
      </c>
      <c r="S1451" t="s">
        <v>117</v>
      </c>
      <c r="T1451" t="s">
        <v>113</v>
      </c>
      <c r="AD1451" t="s">
        <v>113</v>
      </c>
      <c r="AG1451" t="s">
        <v>119</v>
      </c>
      <c r="AI1451" t="s">
        <v>119</v>
      </c>
      <c r="AJ1451" t="s">
        <v>119</v>
      </c>
      <c r="BK1451">
        <v>6</v>
      </c>
      <c r="CN1451" t="s">
        <v>113</v>
      </c>
      <c r="CO1451" t="s">
        <v>113</v>
      </c>
      <c r="CP1451" t="s">
        <v>113</v>
      </c>
      <c r="CQ1451" t="s">
        <v>113</v>
      </c>
      <c r="CR1451" t="s">
        <v>113</v>
      </c>
      <c r="CS1451" t="s">
        <v>113</v>
      </c>
      <c r="CT1451" t="s">
        <v>113</v>
      </c>
      <c r="CU1451" t="s">
        <v>113</v>
      </c>
      <c r="CV1451" t="s">
        <v>113</v>
      </c>
      <c r="CW1451" t="s">
        <v>113</v>
      </c>
      <c r="CX1451" t="s">
        <v>113</v>
      </c>
      <c r="CY1451" t="s">
        <v>119</v>
      </c>
      <c r="CZ1451" t="s">
        <v>258</v>
      </c>
    </row>
    <row r="1452" spans="1:104" x14ac:dyDescent="0.3">
      <c r="A1452" t="s">
        <v>7681</v>
      </c>
      <c r="B1452" t="s">
        <v>7682</v>
      </c>
      <c r="C1452" t="s">
        <v>124</v>
      </c>
      <c r="D1452" t="s">
        <v>108</v>
      </c>
      <c r="F1452" t="s">
        <v>7683</v>
      </c>
      <c r="G1452" t="s">
        <v>1053</v>
      </c>
      <c r="I1452" t="s">
        <v>6846</v>
      </c>
      <c r="J1452" t="s">
        <v>6297</v>
      </c>
      <c r="K1452" t="s">
        <v>113</v>
      </c>
      <c r="L1452" t="s">
        <v>7648</v>
      </c>
      <c r="M1452" t="s">
        <v>115</v>
      </c>
      <c r="P1452" t="s">
        <v>113</v>
      </c>
      <c r="Q1452" t="s">
        <v>116</v>
      </c>
      <c r="S1452" t="s">
        <v>117</v>
      </c>
      <c r="T1452" t="s">
        <v>113</v>
      </c>
      <c r="AD1452" t="s">
        <v>113</v>
      </c>
      <c r="AG1452" t="s">
        <v>119</v>
      </c>
      <c r="AI1452" t="s">
        <v>119</v>
      </c>
      <c r="AJ1452" t="s">
        <v>119</v>
      </c>
      <c r="BK1452">
        <v>6</v>
      </c>
      <c r="CN1452" t="s">
        <v>113</v>
      </c>
      <c r="CO1452" t="s">
        <v>113</v>
      </c>
      <c r="CP1452" t="s">
        <v>113</v>
      </c>
      <c r="CQ1452" t="s">
        <v>113</v>
      </c>
      <c r="CR1452" t="s">
        <v>113</v>
      </c>
      <c r="CS1452" t="s">
        <v>113</v>
      </c>
      <c r="CT1452" t="s">
        <v>113</v>
      </c>
      <c r="CU1452" t="s">
        <v>113</v>
      </c>
      <c r="CV1452" t="s">
        <v>113</v>
      </c>
      <c r="CW1452" t="s">
        <v>113</v>
      </c>
      <c r="CX1452" t="s">
        <v>113</v>
      </c>
      <c r="CY1452" t="s">
        <v>119</v>
      </c>
      <c r="CZ1452" t="s">
        <v>258</v>
      </c>
    </row>
    <row r="1453" spans="1:104" x14ac:dyDescent="0.3">
      <c r="A1453" t="s">
        <v>7684</v>
      </c>
      <c r="B1453" t="s">
        <v>7685</v>
      </c>
      <c r="C1453" t="s">
        <v>292</v>
      </c>
      <c r="D1453" t="s">
        <v>108</v>
      </c>
      <c r="F1453" t="s">
        <v>7686</v>
      </c>
      <c r="G1453" t="s">
        <v>1053</v>
      </c>
      <c r="I1453" t="s">
        <v>7687</v>
      </c>
      <c r="J1453" t="s">
        <v>6297</v>
      </c>
      <c r="K1453" t="s">
        <v>113</v>
      </c>
      <c r="L1453" t="s">
        <v>7648</v>
      </c>
      <c r="M1453" t="s">
        <v>115</v>
      </c>
      <c r="P1453" t="s">
        <v>113</v>
      </c>
      <c r="Q1453" t="s">
        <v>116</v>
      </c>
      <c r="S1453" t="s">
        <v>117</v>
      </c>
      <c r="T1453" t="s">
        <v>113</v>
      </c>
      <c r="AD1453" t="s">
        <v>113</v>
      </c>
      <c r="AG1453" t="s">
        <v>119</v>
      </c>
      <c r="AI1453" t="s">
        <v>119</v>
      </c>
      <c r="AJ1453" t="s">
        <v>119</v>
      </c>
      <c r="BK1453">
        <v>6</v>
      </c>
      <c r="CN1453" t="s">
        <v>113</v>
      </c>
      <c r="CO1453" t="s">
        <v>113</v>
      </c>
      <c r="CP1453" t="s">
        <v>113</v>
      </c>
      <c r="CQ1453" t="s">
        <v>113</v>
      </c>
      <c r="CR1453" t="s">
        <v>113</v>
      </c>
      <c r="CS1453" t="s">
        <v>113</v>
      </c>
      <c r="CT1453" t="s">
        <v>113</v>
      </c>
      <c r="CU1453" t="s">
        <v>113</v>
      </c>
      <c r="CV1453" t="s">
        <v>113</v>
      </c>
      <c r="CW1453" t="s">
        <v>113</v>
      </c>
      <c r="CX1453" t="s">
        <v>113</v>
      </c>
      <c r="CY1453" t="s">
        <v>119</v>
      </c>
      <c r="CZ1453" t="s">
        <v>258</v>
      </c>
    </row>
    <row r="1454" spans="1:104" x14ac:dyDescent="0.3">
      <c r="A1454" t="s">
        <v>7688</v>
      </c>
      <c r="B1454" t="s">
        <v>7689</v>
      </c>
      <c r="C1454" t="s">
        <v>107</v>
      </c>
      <c r="D1454" t="s">
        <v>108</v>
      </c>
      <c r="F1454" t="s">
        <v>7690</v>
      </c>
      <c r="G1454" t="s">
        <v>1053</v>
      </c>
      <c r="I1454" t="s">
        <v>6846</v>
      </c>
      <c r="J1454" t="s">
        <v>6297</v>
      </c>
      <c r="K1454" t="s">
        <v>113</v>
      </c>
      <c r="L1454" t="s">
        <v>7648</v>
      </c>
      <c r="M1454" t="s">
        <v>115</v>
      </c>
      <c r="P1454" t="s">
        <v>113</v>
      </c>
      <c r="Q1454" t="s">
        <v>116</v>
      </c>
      <c r="S1454" t="s">
        <v>117</v>
      </c>
      <c r="T1454" t="s">
        <v>113</v>
      </c>
      <c r="AD1454" t="s">
        <v>113</v>
      </c>
      <c r="AG1454" t="s">
        <v>119</v>
      </c>
      <c r="AI1454" t="s">
        <v>119</v>
      </c>
      <c r="AJ1454" t="s">
        <v>119</v>
      </c>
      <c r="BK1454">
        <v>4</v>
      </c>
      <c r="CN1454" t="s">
        <v>113</v>
      </c>
      <c r="CO1454" t="s">
        <v>113</v>
      </c>
      <c r="CP1454" t="s">
        <v>113</v>
      </c>
      <c r="CQ1454" t="s">
        <v>113</v>
      </c>
      <c r="CR1454" t="s">
        <v>113</v>
      </c>
      <c r="CS1454" t="s">
        <v>113</v>
      </c>
      <c r="CT1454" t="s">
        <v>113</v>
      </c>
      <c r="CU1454" t="s">
        <v>113</v>
      </c>
      <c r="CV1454" t="s">
        <v>113</v>
      </c>
      <c r="CW1454" t="s">
        <v>113</v>
      </c>
      <c r="CX1454" t="s">
        <v>113</v>
      </c>
      <c r="CY1454" t="s">
        <v>119</v>
      </c>
      <c r="CZ1454" t="s">
        <v>258</v>
      </c>
    </row>
    <row r="1455" spans="1:104" x14ac:dyDescent="0.3">
      <c r="A1455" t="s">
        <v>7691</v>
      </c>
      <c r="B1455" t="s">
        <v>7692</v>
      </c>
      <c r="C1455" t="s">
        <v>107</v>
      </c>
      <c r="D1455" t="s">
        <v>108</v>
      </c>
      <c r="F1455" t="s">
        <v>7693</v>
      </c>
      <c r="G1455" t="s">
        <v>1053</v>
      </c>
      <c r="I1455" t="s">
        <v>6846</v>
      </c>
      <c r="J1455" t="s">
        <v>6297</v>
      </c>
      <c r="K1455" t="s">
        <v>113</v>
      </c>
      <c r="L1455" t="s">
        <v>7648</v>
      </c>
      <c r="M1455" t="s">
        <v>115</v>
      </c>
      <c r="P1455" t="s">
        <v>113</v>
      </c>
      <c r="Q1455" t="s">
        <v>116</v>
      </c>
      <c r="S1455" t="s">
        <v>117</v>
      </c>
      <c r="T1455" t="s">
        <v>113</v>
      </c>
      <c r="AD1455" t="s">
        <v>113</v>
      </c>
      <c r="AG1455" t="s">
        <v>119</v>
      </c>
      <c r="AI1455" t="s">
        <v>119</v>
      </c>
      <c r="AJ1455" t="s">
        <v>119</v>
      </c>
      <c r="BK1455">
        <v>6</v>
      </c>
      <c r="CN1455" t="s">
        <v>113</v>
      </c>
      <c r="CO1455" t="s">
        <v>113</v>
      </c>
      <c r="CP1455" t="s">
        <v>113</v>
      </c>
      <c r="CQ1455" t="s">
        <v>113</v>
      </c>
      <c r="CR1455" t="s">
        <v>113</v>
      </c>
      <c r="CS1455" t="s">
        <v>113</v>
      </c>
      <c r="CT1455" t="s">
        <v>113</v>
      </c>
      <c r="CU1455" t="s">
        <v>113</v>
      </c>
      <c r="CV1455" t="s">
        <v>113</v>
      </c>
      <c r="CW1455" t="s">
        <v>113</v>
      </c>
      <c r="CX1455" t="s">
        <v>113</v>
      </c>
      <c r="CY1455" t="s">
        <v>119</v>
      </c>
      <c r="CZ1455" t="s">
        <v>258</v>
      </c>
    </row>
    <row r="1456" spans="1:104" x14ac:dyDescent="0.3">
      <c r="A1456" t="s">
        <v>7694</v>
      </c>
      <c r="B1456" t="s">
        <v>7695</v>
      </c>
      <c r="C1456" t="s">
        <v>124</v>
      </c>
      <c r="D1456" t="s">
        <v>108</v>
      </c>
      <c r="F1456" t="s">
        <v>7696</v>
      </c>
      <c r="G1456" t="s">
        <v>1053</v>
      </c>
      <c r="I1456" t="s">
        <v>7697</v>
      </c>
      <c r="J1456" t="s">
        <v>6297</v>
      </c>
      <c r="K1456" t="s">
        <v>113</v>
      </c>
      <c r="L1456" t="s">
        <v>7648</v>
      </c>
      <c r="M1456" t="s">
        <v>115</v>
      </c>
      <c r="P1456" t="s">
        <v>113</v>
      </c>
      <c r="Q1456" t="s">
        <v>116</v>
      </c>
      <c r="S1456" t="s">
        <v>117</v>
      </c>
      <c r="T1456" t="s">
        <v>113</v>
      </c>
      <c r="AD1456" t="s">
        <v>113</v>
      </c>
      <c r="AG1456" t="s">
        <v>119</v>
      </c>
      <c r="AI1456" t="s">
        <v>119</v>
      </c>
      <c r="AJ1456" t="s">
        <v>119</v>
      </c>
      <c r="BK1456">
        <v>6</v>
      </c>
      <c r="CN1456" t="s">
        <v>113</v>
      </c>
      <c r="CO1456" t="s">
        <v>113</v>
      </c>
      <c r="CP1456" t="s">
        <v>113</v>
      </c>
      <c r="CQ1456" t="s">
        <v>113</v>
      </c>
      <c r="CR1456" t="s">
        <v>113</v>
      </c>
      <c r="CS1456" t="s">
        <v>113</v>
      </c>
      <c r="CT1456" t="s">
        <v>113</v>
      </c>
      <c r="CU1456" t="s">
        <v>113</v>
      </c>
      <c r="CV1456" t="s">
        <v>113</v>
      </c>
      <c r="CW1456" t="s">
        <v>113</v>
      </c>
      <c r="CX1456" t="s">
        <v>113</v>
      </c>
      <c r="CY1456" t="s">
        <v>119</v>
      </c>
      <c r="CZ1456" t="s">
        <v>258</v>
      </c>
    </row>
    <row r="1457" spans="1:104" x14ac:dyDescent="0.3">
      <c r="A1457" t="s">
        <v>7698</v>
      </c>
      <c r="B1457" t="s">
        <v>7699</v>
      </c>
      <c r="C1457" t="s">
        <v>107</v>
      </c>
      <c r="D1457" t="s">
        <v>108</v>
      </c>
      <c r="F1457" t="s">
        <v>7700</v>
      </c>
      <c r="G1457" t="s">
        <v>247</v>
      </c>
      <c r="I1457" t="s">
        <v>7701</v>
      </c>
      <c r="J1457" t="s">
        <v>112</v>
      </c>
      <c r="K1457" t="s">
        <v>113</v>
      </c>
      <c r="L1457" t="s">
        <v>3528</v>
      </c>
      <c r="M1457" t="s">
        <v>115</v>
      </c>
      <c r="P1457" t="s">
        <v>113</v>
      </c>
      <c r="Q1457" t="s">
        <v>116</v>
      </c>
      <c r="S1457" t="s">
        <v>117</v>
      </c>
      <c r="T1457" t="s">
        <v>113</v>
      </c>
      <c r="AD1457" t="s">
        <v>113</v>
      </c>
      <c r="AG1457" t="s">
        <v>119</v>
      </c>
      <c r="AI1457" t="s">
        <v>119</v>
      </c>
      <c r="AJ1457" t="s">
        <v>119</v>
      </c>
      <c r="BK1457">
        <v>50</v>
      </c>
      <c r="CN1457" t="s">
        <v>113</v>
      </c>
      <c r="CO1457" t="s">
        <v>113</v>
      </c>
      <c r="CP1457" t="s">
        <v>113</v>
      </c>
      <c r="CQ1457" t="s">
        <v>113</v>
      </c>
      <c r="CR1457" t="s">
        <v>113</v>
      </c>
      <c r="CS1457" t="s">
        <v>113</v>
      </c>
      <c r="CT1457" t="s">
        <v>113</v>
      </c>
      <c r="CU1457" t="s">
        <v>113</v>
      </c>
      <c r="CV1457" t="s">
        <v>113</v>
      </c>
      <c r="CW1457" t="s">
        <v>113</v>
      </c>
      <c r="CX1457" t="s">
        <v>113</v>
      </c>
      <c r="CY1457" t="s">
        <v>1135</v>
      </c>
      <c r="CZ1457" t="s">
        <v>258</v>
      </c>
    </row>
    <row r="1458" spans="1:104" x14ac:dyDescent="0.3">
      <c r="A1458" t="s">
        <v>7702</v>
      </c>
      <c r="B1458" t="s">
        <v>7703</v>
      </c>
      <c r="C1458" t="s">
        <v>107</v>
      </c>
      <c r="D1458" t="s">
        <v>108</v>
      </c>
      <c r="E1458" t="s">
        <v>7704</v>
      </c>
      <c r="G1458" t="s">
        <v>247</v>
      </c>
      <c r="I1458" t="s">
        <v>7705</v>
      </c>
      <c r="J1458" t="s">
        <v>1106</v>
      </c>
      <c r="K1458" t="s">
        <v>113</v>
      </c>
      <c r="L1458" t="s">
        <v>7704</v>
      </c>
      <c r="M1458" t="s">
        <v>115</v>
      </c>
      <c r="P1458" t="s">
        <v>113</v>
      </c>
      <c r="Q1458" t="s">
        <v>116</v>
      </c>
      <c r="S1458" t="s">
        <v>117</v>
      </c>
      <c r="T1458" t="s">
        <v>113</v>
      </c>
      <c r="U1458" t="s">
        <v>113</v>
      </c>
      <c r="AD1458" t="s">
        <v>113</v>
      </c>
      <c r="AG1458" t="s">
        <v>119</v>
      </c>
      <c r="AI1458" t="s">
        <v>119</v>
      </c>
      <c r="AJ1458" t="s">
        <v>119</v>
      </c>
      <c r="BK1458" t="s">
        <v>5985</v>
      </c>
      <c r="CN1458" t="s">
        <v>113</v>
      </c>
      <c r="CO1458" t="s">
        <v>113</v>
      </c>
      <c r="CP1458" t="s">
        <v>113</v>
      </c>
      <c r="CQ1458" t="s">
        <v>113</v>
      </c>
      <c r="CR1458" t="s">
        <v>113</v>
      </c>
      <c r="CS1458" t="s">
        <v>113</v>
      </c>
      <c r="CT1458" t="s">
        <v>113</v>
      </c>
      <c r="CU1458" t="s">
        <v>113</v>
      </c>
      <c r="CV1458" t="s">
        <v>113</v>
      </c>
      <c r="CW1458" t="s">
        <v>113</v>
      </c>
      <c r="CX1458" t="s">
        <v>113</v>
      </c>
      <c r="CY1458" t="s">
        <v>119</v>
      </c>
      <c r="CZ1458" t="s">
        <v>258</v>
      </c>
    </row>
    <row r="1459" spans="1:104" x14ac:dyDescent="0.3">
      <c r="A1459" t="s">
        <v>7706</v>
      </c>
      <c r="B1459" t="s">
        <v>7707</v>
      </c>
      <c r="C1459" t="s">
        <v>107</v>
      </c>
      <c r="D1459" t="s">
        <v>108</v>
      </c>
      <c r="E1459" t="s">
        <v>6790</v>
      </c>
      <c r="F1459" t="s">
        <v>7708</v>
      </c>
      <c r="G1459" t="s">
        <v>247</v>
      </c>
      <c r="H1459" t="s">
        <v>6792</v>
      </c>
      <c r="I1459" t="s">
        <v>7709</v>
      </c>
      <c r="J1459" t="s">
        <v>112</v>
      </c>
      <c r="K1459" t="s">
        <v>137</v>
      </c>
      <c r="L1459" t="s">
        <v>1107</v>
      </c>
      <c r="M1459" t="s">
        <v>115</v>
      </c>
      <c r="N1459">
        <v>2</v>
      </c>
      <c r="O1459" t="s">
        <v>6794</v>
      </c>
      <c r="P1459">
        <v>46237</v>
      </c>
      <c r="Q1459" t="s">
        <v>140</v>
      </c>
      <c r="R1459">
        <v>46246</v>
      </c>
      <c r="S1459" t="s">
        <v>265</v>
      </c>
      <c r="T1459" t="s">
        <v>448</v>
      </c>
      <c r="U1459" t="s">
        <v>112</v>
      </c>
      <c r="V1459" t="s">
        <v>143</v>
      </c>
      <c r="W1459" t="s">
        <v>144</v>
      </c>
      <c r="X1459" t="s">
        <v>144</v>
      </c>
      <c r="Y1459" t="s">
        <v>144</v>
      </c>
      <c r="Z1459" t="s">
        <v>144</v>
      </c>
      <c r="AA1459" t="s">
        <v>144</v>
      </c>
      <c r="AB1459" t="s">
        <v>180</v>
      </c>
      <c r="AC1459" t="s">
        <v>220</v>
      </c>
      <c r="AD1459" t="s">
        <v>181</v>
      </c>
      <c r="AE1459">
        <v>46265</v>
      </c>
      <c r="AF1459">
        <v>46265</v>
      </c>
      <c r="AG1459">
        <v>46265</v>
      </c>
      <c r="AH1459">
        <v>46267</v>
      </c>
      <c r="AI1459">
        <v>46267</v>
      </c>
      <c r="AJ1459" t="s">
        <v>119</v>
      </c>
      <c r="AK1459">
        <v>46275</v>
      </c>
      <c r="AL1459">
        <v>46275</v>
      </c>
      <c r="AN1459">
        <v>46276</v>
      </c>
      <c r="AO1459">
        <v>46276</v>
      </c>
      <c r="AQ1459" t="s">
        <v>256</v>
      </c>
      <c r="AR1459">
        <v>46266</v>
      </c>
      <c r="AT1459">
        <v>46265</v>
      </c>
      <c r="AU1459">
        <v>46265</v>
      </c>
      <c r="AV1459">
        <v>46265</v>
      </c>
      <c r="AW1459">
        <v>46274</v>
      </c>
      <c r="AX1459">
        <v>46274</v>
      </c>
      <c r="AZ1459">
        <v>46280</v>
      </c>
      <c r="BA1459">
        <v>46280</v>
      </c>
      <c r="BC1459">
        <v>46276</v>
      </c>
      <c r="BD1459">
        <v>46276</v>
      </c>
      <c r="BF1459" t="s">
        <v>196</v>
      </c>
      <c r="BG1459">
        <v>46281</v>
      </c>
      <c r="BH1459">
        <v>46281</v>
      </c>
      <c r="BJ1459" t="s">
        <v>180</v>
      </c>
      <c r="BK1459">
        <v>25</v>
      </c>
      <c r="BL1459">
        <v>46288</v>
      </c>
      <c r="BM1459">
        <v>46288</v>
      </c>
      <c r="BO1459">
        <v>46289</v>
      </c>
      <c r="BP1459">
        <v>46289</v>
      </c>
      <c r="BR1459">
        <v>46295</v>
      </c>
      <c r="BS1459">
        <v>46295</v>
      </c>
      <c r="BU1459">
        <v>46293</v>
      </c>
      <c r="BV1459">
        <v>46293</v>
      </c>
      <c r="BX1459" t="s">
        <v>6795</v>
      </c>
      <c r="CN1459" t="s">
        <v>113</v>
      </c>
      <c r="CO1459" t="s">
        <v>113</v>
      </c>
      <c r="CP1459" t="s">
        <v>113</v>
      </c>
      <c r="CQ1459" t="s">
        <v>113</v>
      </c>
      <c r="CR1459">
        <v>46237</v>
      </c>
      <c r="CS1459">
        <v>46233</v>
      </c>
      <c r="CT1459" t="s">
        <v>151</v>
      </c>
      <c r="CU1459" t="s">
        <v>170</v>
      </c>
      <c r="CV1459" t="s">
        <v>144</v>
      </c>
      <c r="CW1459" t="s">
        <v>171</v>
      </c>
      <c r="CX1459" t="s">
        <v>113</v>
      </c>
      <c r="CY1459" t="s">
        <v>5277</v>
      </c>
      <c r="CZ1459" t="s">
        <v>1300</v>
      </c>
    </row>
    <row r="1460" spans="1:104" x14ac:dyDescent="0.3">
      <c r="A1460" t="s">
        <v>7710</v>
      </c>
      <c r="B1460" t="s">
        <v>7711</v>
      </c>
      <c r="C1460" t="s">
        <v>245</v>
      </c>
      <c r="D1460" t="s">
        <v>108</v>
      </c>
      <c r="F1460" t="s">
        <v>7712</v>
      </c>
      <c r="G1460" t="s">
        <v>247</v>
      </c>
      <c r="I1460" t="s">
        <v>7713</v>
      </c>
      <c r="J1460" t="s">
        <v>249</v>
      </c>
      <c r="K1460" t="s">
        <v>249</v>
      </c>
      <c r="L1460" t="s">
        <v>7714</v>
      </c>
      <c r="M1460" t="s">
        <v>115</v>
      </c>
      <c r="N1460">
        <v>3</v>
      </c>
      <c r="P1460">
        <v>46149</v>
      </c>
      <c r="Q1460" t="s">
        <v>140</v>
      </c>
      <c r="R1460">
        <v>46150</v>
      </c>
      <c r="S1460" t="s">
        <v>141</v>
      </c>
      <c r="T1460" t="s">
        <v>142</v>
      </c>
      <c r="U1460" t="s">
        <v>249</v>
      </c>
      <c r="V1460" t="s">
        <v>21</v>
      </c>
      <c r="W1460" t="s">
        <v>148</v>
      </c>
      <c r="X1460" t="s">
        <v>148</v>
      </c>
      <c r="Y1460" t="s">
        <v>148</v>
      </c>
      <c r="Z1460" t="s">
        <v>148</v>
      </c>
      <c r="AA1460" t="s">
        <v>148</v>
      </c>
      <c r="AB1460" t="s">
        <v>375</v>
      </c>
      <c r="AC1460" t="s">
        <v>113</v>
      </c>
      <c r="AD1460" t="s">
        <v>376</v>
      </c>
      <c r="AE1460">
        <v>46160</v>
      </c>
      <c r="AF1460">
        <v>46163</v>
      </c>
      <c r="AG1460">
        <v>46163</v>
      </c>
      <c r="AH1460">
        <v>46161</v>
      </c>
      <c r="AI1460">
        <v>46164</v>
      </c>
      <c r="AJ1460">
        <v>46164</v>
      </c>
      <c r="AK1460">
        <v>46160</v>
      </c>
      <c r="AL1460">
        <v>46163</v>
      </c>
      <c r="AM1460">
        <v>46163</v>
      </c>
      <c r="AN1460">
        <v>46161</v>
      </c>
      <c r="AO1460">
        <v>46164</v>
      </c>
      <c r="AP1460">
        <v>46164</v>
      </c>
      <c r="AQ1460" t="s">
        <v>256</v>
      </c>
      <c r="AR1460">
        <v>46172</v>
      </c>
      <c r="AS1460">
        <v>46172</v>
      </c>
      <c r="AT1460">
        <v>46155</v>
      </c>
      <c r="AU1460">
        <v>46155</v>
      </c>
      <c r="AV1460">
        <v>46155</v>
      </c>
      <c r="AW1460">
        <v>46155</v>
      </c>
      <c r="AX1460">
        <v>46155</v>
      </c>
      <c r="AY1460">
        <v>46155</v>
      </c>
      <c r="AZ1460">
        <v>46161</v>
      </c>
      <c r="BA1460">
        <v>46161</v>
      </c>
      <c r="BB1460">
        <v>46161</v>
      </c>
      <c r="BC1460">
        <v>46155</v>
      </c>
      <c r="BD1460">
        <v>46155</v>
      </c>
      <c r="BE1460">
        <v>46155</v>
      </c>
      <c r="BF1460" t="s">
        <v>249</v>
      </c>
      <c r="BG1460">
        <v>46157</v>
      </c>
      <c r="BH1460">
        <v>46157</v>
      </c>
      <c r="BI1460">
        <v>46157</v>
      </c>
      <c r="BJ1460" t="s">
        <v>249</v>
      </c>
      <c r="BK1460" t="s">
        <v>113</v>
      </c>
      <c r="BL1460">
        <v>46163</v>
      </c>
      <c r="BM1460">
        <v>46165</v>
      </c>
      <c r="BN1460">
        <v>46165</v>
      </c>
      <c r="BO1460">
        <v>46166</v>
      </c>
      <c r="BP1460">
        <v>46167</v>
      </c>
      <c r="BQ1460">
        <v>46167</v>
      </c>
      <c r="BR1460">
        <v>46171</v>
      </c>
      <c r="BS1460">
        <v>46203</v>
      </c>
      <c r="BT1460">
        <v>46203</v>
      </c>
      <c r="BU1460">
        <v>46171</v>
      </c>
      <c r="BV1460">
        <v>46171</v>
      </c>
      <c r="BW1460">
        <v>46171</v>
      </c>
      <c r="BX1460" t="s">
        <v>6123</v>
      </c>
      <c r="BY1460">
        <v>46162</v>
      </c>
      <c r="BZ1460">
        <v>46162</v>
      </c>
      <c r="CD1460" t="s">
        <v>1491</v>
      </c>
      <c r="CF1460">
        <v>0</v>
      </c>
      <c r="CG1460">
        <v>0</v>
      </c>
      <c r="CI1460">
        <v>46185</v>
      </c>
      <c r="CJ1460">
        <v>46202</v>
      </c>
      <c r="CN1460" t="s">
        <v>113</v>
      </c>
      <c r="CO1460" t="s">
        <v>113</v>
      </c>
      <c r="CP1460" t="s">
        <v>113</v>
      </c>
      <c r="CQ1460" t="s">
        <v>113</v>
      </c>
      <c r="CR1460" t="s">
        <v>113</v>
      </c>
      <c r="CS1460" t="s">
        <v>113</v>
      </c>
      <c r="CT1460" t="s">
        <v>113</v>
      </c>
      <c r="CU1460" t="s">
        <v>113</v>
      </c>
      <c r="CV1460" t="s">
        <v>113</v>
      </c>
      <c r="CW1460" t="s">
        <v>113</v>
      </c>
      <c r="CX1460" t="s">
        <v>113</v>
      </c>
      <c r="CY1460" t="s">
        <v>119</v>
      </c>
      <c r="CZ1460" t="s">
        <v>258</v>
      </c>
    </row>
    <row r="1461" spans="1:104" x14ac:dyDescent="0.3">
      <c r="A1461" t="s">
        <v>7715</v>
      </c>
      <c r="B1461" t="s">
        <v>7716</v>
      </c>
      <c r="C1461" t="s">
        <v>7717</v>
      </c>
      <c r="D1461" t="s">
        <v>108</v>
      </c>
      <c r="E1461" t="s">
        <v>7718</v>
      </c>
      <c r="F1461" t="s">
        <v>7719</v>
      </c>
      <c r="G1461" t="s">
        <v>247</v>
      </c>
      <c r="I1461" t="s">
        <v>7720</v>
      </c>
      <c r="J1461" t="s">
        <v>1106</v>
      </c>
      <c r="K1461" t="s">
        <v>113</v>
      </c>
      <c r="L1461" t="s">
        <v>5652</v>
      </c>
      <c r="M1461" t="s">
        <v>115</v>
      </c>
      <c r="P1461" t="s">
        <v>113</v>
      </c>
      <c r="Q1461" t="s">
        <v>116</v>
      </c>
      <c r="S1461" t="s">
        <v>117</v>
      </c>
      <c r="T1461" t="s">
        <v>113</v>
      </c>
      <c r="AG1461" t="s">
        <v>119</v>
      </c>
      <c r="AI1461" t="s">
        <v>119</v>
      </c>
      <c r="AJ1461" t="s">
        <v>119</v>
      </c>
      <c r="BK1461">
        <v>40</v>
      </c>
      <c r="BX1461" t="s">
        <v>113</v>
      </c>
      <c r="CN1461" t="s">
        <v>113</v>
      </c>
      <c r="CO1461" t="s">
        <v>113</v>
      </c>
      <c r="CP1461" t="s">
        <v>113</v>
      </c>
      <c r="CQ1461" t="s">
        <v>113</v>
      </c>
      <c r="CR1461" t="s">
        <v>113</v>
      </c>
      <c r="CS1461" t="s">
        <v>113</v>
      </c>
      <c r="CT1461" t="s">
        <v>113</v>
      </c>
      <c r="CU1461" t="s">
        <v>113</v>
      </c>
      <c r="CV1461" t="s">
        <v>113</v>
      </c>
      <c r="CW1461" t="s">
        <v>113</v>
      </c>
      <c r="CX1461" t="s">
        <v>113</v>
      </c>
      <c r="CY1461" t="s">
        <v>119</v>
      </c>
      <c r="CZ1461" t="s">
        <v>258</v>
      </c>
    </row>
    <row r="1462" spans="1:104" x14ac:dyDescent="0.3">
      <c r="A1462" t="s">
        <v>7721</v>
      </c>
      <c r="B1462" t="s">
        <v>7722</v>
      </c>
      <c r="C1462" t="s">
        <v>107</v>
      </c>
      <c r="D1462" t="s">
        <v>108</v>
      </c>
      <c r="F1462" t="s">
        <v>7723</v>
      </c>
      <c r="G1462" t="s">
        <v>247</v>
      </c>
      <c r="I1462" t="s">
        <v>7724</v>
      </c>
      <c r="J1462" t="s">
        <v>371</v>
      </c>
      <c r="K1462" t="s">
        <v>137</v>
      </c>
      <c r="M1462" t="s">
        <v>115</v>
      </c>
      <c r="P1462">
        <v>46132</v>
      </c>
      <c r="Q1462" t="s">
        <v>140</v>
      </c>
      <c r="R1462">
        <v>46134</v>
      </c>
      <c r="S1462" t="s">
        <v>252</v>
      </c>
      <c r="T1462" t="s">
        <v>1422</v>
      </c>
      <c r="U1462" t="s">
        <v>112</v>
      </c>
      <c r="V1462" t="s">
        <v>143</v>
      </c>
      <c r="W1462" t="s">
        <v>144</v>
      </c>
      <c r="X1462" t="s">
        <v>312</v>
      </c>
      <c r="Y1462" t="s">
        <v>144</v>
      </c>
      <c r="Z1462" t="s">
        <v>144</v>
      </c>
      <c r="AA1462" t="s">
        <v>144</v>
      </c>
      <c r="AB1462" t="s">
        <v>375</v>
      </c>
      <c r="AC1462" t="s">
        <v>146</v>
      </c>
      <c r="AD1462" t="s">
        <v>376</v>
      </c>
      <c r="AE1462">
        <v>46147</v>
      </c>
      <c r="AF1462">
        <v>46147</v>
      </c>
      <c r="AG1462">
        <v>46147</v>
      </c>
      <c r="AH1462">
        <v>46149</v>
      </c>
      <c r="AI1462">
        <v>46149</v>
      </c>
      <c r="AJ1462">
        <v>46149</v>
      </c>
      <c r="AK1462">
        <v>46153</v>
      </c>
      <c r="AL1462">
        <v>46154</v>
      </c>
      <c r="AM1462">
        <v>46154</v>
      </c>
      <c r="AN1462">
        <v>46155</v>
      </c>
      <c r="AO1462">
        <v>46156</v>
      </c>
      <c r="AP1462">
        <v>46156</v>
      </c>
      <c r="AQ1462" t="s">
        <v>256</v>
      </c>
      <c r="AR1462">
        <v>46172</v>
      </c>
      <c r="AS1462">
        <v>46172</v>
      </c>
      <c r="AT1462">
        <v>46142</v>
      </c>
      <c r="AU1462">
        <v>46142</v>
      </c>
      <c r="AV1462">
        <v>46142</v>
      </c>
      <c r="AW1462">
        <v>46142</v>
      </c>
      <c r="AX1462">
        <v>46142</v>
      </c>
      <c r="AY1462">
        <v>46142</v>
      </c>
      <c r="AZ1462">
        <v>46150</v>
      </c>
      <c r="BA1462">
        <v>46160</v>
      </c>
      <c r="BB1462">
        <v>46160</v>
      </c>
      <c r="BC1462">
        <v>46146</v>
      </c>
      <c r="BD1462">
        <v>46146</v>
      </c>
      <c r="BE1462">
        <v>46146</v>
      </c>
      <c r="BF1462" t="s">
        <v>149</v>
      </c>
      <c r="BG1462">
        <v>46150</v>
      </c>
      <c r="BH1462">
        <v>46156</v>
      </c>
      <c r="BI1462">
        <v>46156</v>
      </c>
      <c r="BJ1462" t="s">
        <v>1391</v>
      </c>
      <c r="BK1462">
        <v>30</v>
      </c>
      <c r="BL1462">
        <v>46154</v>
      </c>
      <c r="BM1462">
        <v>46159</v>
      </c>
      <c r="BN1462">
        <v>46159</v>
      </c>
      <c r="BO1462">
        <v>46158</v>
      </c>
      <c r="BP1462">
        <v>46162</v>
      </c>
      <c r="BQ1462">
        <v>46162</v>
      </c>
      <c r="BR1462">
        <v>46169</v>
      </c>
      <c r="BS1462">
        <v>46173</v>
      </c>
      <c r="BT1462">
        <v>46173</v>
      </c>
      <c r="BU1462">
        <v>46167</v>
      </c>
      <c r="BV1462">
        <v>46162</v>
      </c>
      <c r="BW1462">
        <v>46162</v>
      </c>
      <c r="BX1462" t="s">
        <v>316</v>
      </c>
      <c r="BY1462">
        <v>46162</v>
      </c>
      <c r="BZ1462">
        <v>46162</v>
      </c>
      <c r="CA1462">
        <v>46171</v>
      </c>
      <c r="CI1462">
        <v>46171</v>
      </c>
      <c r="CJ1462">
        <v>46171</v>
      </c>
      <c r="CK1462">
        <v>46171</v>
      </c>
      <c r="CN1462" t="s">
        <v>113</v>
      </c>
      <c r="CO1462" t="s">
        <v>113</v>
      </c>
      <c r="CP1462" t="s">
        <v>113</v>
      </c>
      <c r="CQ1462" t="s">
        <v>113</v>
      </c>
      <c r="CR1462">
        <v>46160</v>
      </c>
      <c r="CS1462">
        <v>46129</v>
      </c>
      <c r="CT1462" t="s">
        <v>151</v>
      </c>
      <c r="CU1462" t="s">
        <v>113</v>
      </c>
      <c r="CV1462" t="s">
        <v>113</v>
      </c>
      <c r="CW1462" t="s">
        <v>113</v>
      </c>
      <c r="CX1462" t="s">
        <v>113</v>
      </c>
      <c r="CY1462" t="s">
        <v>1701</v>
      </c>
      <c r="CZ1462" t="s">
        <v>289</v>
      </c>
    </row>
    <row r="1463" spans="1:104" x14ac:dyDescent="0.3">
      <c r="A1463" t="s">
        <v>7725</v>
      </c>
      <c r="B1463" t="s">
        <v>7726</v>
      </c>
      <c r="C1463" t="s">
        <v>107</v>
      </c>
      <c r="D1463" t="s">
        <v>108</v>
      </c>
      <c r="E1463" t="s">
        <v>7727</v>
      </c>
      <c r="F1463" t="s">
        <v>7728</v>
      </c>
      <c r="G1463" t="s">
        <v>247</v>
      </c>
      <c r="I1463" t="s">
        <v>7729</v>
      </c>
      <c r="J1463" t="s">
        <v>112</v>
      </c>
      <c r="K1463" t="s">
        <v>113</v>
      </c>
      <c r="L1463" t="s">
        <v>1107</v>
      </c>
      <c r="M1463" t="s">
        <v>115</v>
      </c>
      <c r="P1463" t="s">
        <v>113</v>
      </c>
      <c r="Q1463" t="s">
        <v>116</v>
      </c>
      <c r="S1463" t="s">
        <v>117</v>
      </c>
      <c r="T1463" t="s">
        <v>113</v>
      </c>
      <c r="AD1463" t="s">
        <v>113</v>
      </c>
      <c r="AG1463" t="s">
        <v>119</v>
      </c>
      <c r="AI1463" t="s">
        <v>119</v>
      </c>
      <c r="AJ1463" t="s">
        <v>119</v>
      </c>
      <c r="BK1463">
        <v>40</v>
      </c>
      <c r="CN1463" t="s">
        <v>113</v>
      </c>
      <c r="CO1463" t="s">
        <v>113</v>
      </c>
      <c r="CP1463" t="s">
        <v>113</v>
      </c>
      <c r="CQ1463" t="s">
        <v>113</v>
      </c>
      <c r="CR1463" t="s">
        <v>113</v>
      </c>
      <c r="CS1463" t="s">
        <v>113</v>
      </c>
      <c r="CT1463" t="s">
        <v>113</v>
      </c>
      <c r="CU1463" t="s">
        <v>113</v>
      </c>
      <c r="CV1463" t="s">
        <v>113</v>
      </c>
      <c r="CW1463" t="s">
        <v>113</v>
      </c>
      <c r="CX1463" t="s">
        <v>113</v>
      </c>
      <c r="CY1463" t="s">
        <v>119</v>
      </c>
      <c r="CZ1463" t="s">
        <v>258</v>
      </c>
    </row>
    <row r="1464" spans="1:104" x14ac:dyDescent="0.3">
      <c r="A1464" t="s">
        <v>7730</v>
      </c>
      <c r="B1464" t="s">
        <v>7731</v>
      </c>
      <c r="C1464" t="s">
        <v>245</v>
      </c>
      <c r="D1464" t="s">
        <v>108</v>
      </c>
      <c r="F1464" t="s">
        <v>7732</v>
      </c>
      <c r="G1464" t="s">
        <v>247</v>
      </c>
      <c r="I1464" t="s">
        <v>7439</v>
      </c>
      <c r="J1464" t="s">
        <v>249</v>
      </c>
      <c r="K1464" t="s">
        <v>249</v>
      </c>
      <c r="L1464" t="s">
        <v>1107</v>
      </c>
      <c r="M1464" t="s">
        <v>115</v>
      </c>
      <c r="Q1464" t="s">
        <v>116</v>
      </c>
      <c r="S1464" t="s">
        <v>117</v>
      </c>
      <c r="T1464" t="s">
        <v>113</v>
      </c>
      <c r="U1464" t="s">
        <v>249</v>
      </c>
      <c r="W1464" t="s">
        <v>148</v>
      </c>
      <c r="X1464" t="s">
        <v>148</v>
      </c>
      <c r="Y1464" t="s">
        <v>148</v>
      </c>
      <c r="Z1464" t="s">
        <v>148</v>
      </c>
      <c r="AA1464" t="s">
        <v>148</v>
      </c>
      <c r="AC1464" t="s">
        <v>113</v>
      </c>
      <c r="AD1464" t="s">
        <v>255</v>
      </c>
      <c r="BJ1464" t="s">
        <v>249</v>
      </c>
      <c r="BK1464" t="s">
        <v>249</v>
      </c>
      <c r="CN1464" t="s">
        <v>113</v>
      </c>
      <c r="CO1464" t="s">
        <v>113</v>
      </c>
      <c r="CP1464" t="s">
        <v>113</v>
      </c>
      <c r="CQ1464" t="s">
        <v>113</v>
      </c>
      <c r="CR1464" t="s">
        <v>113</v>
      </c>
      <c r="CS1464" t="s">
        <v>113</v>
      </c>
      <c r="CT1464" t="s">
        <v>113</v>
      </c>
      <c r="CU1464" t="s">
        <v>355</v>
      </c>
      <c r="CV1464" t="s">
        <v>2734</v>
      </c>
      <c r="CW1464" t="s">
        <v>2735</v>
      </c>
      <c r="CX1464" t="s">
        <v>113</v>
      </c>
      <c r="CY1464" t="s">
        <v>119</v>
      </c>
      <c r="CZ1464" t="s">
        <v>258</v>
      </c>
    </row>
    <row r="1465" spans="1:104" x14ac:dyDescent="0.3">
      <c r="A1465" t="s">
        <v>7733</v>
      </c>
      <c r="B1465" t="s">
        <v>7734</v>
      </c>
      <c r="C1465" t="s">
        <v>292</v>
      </c>
      <c r="D1465" t="s">
        <v>108</v>
      </c>
      <c r="F1465" t="s">
        <v>7735</v>
      </c>
      <c r="G1465" t="s">
        <v>247</v>
      </c>
      <c r="H1465" t="s">
        <v>1932</v>
      </c>
      <c r="J1465" t="s">
        <v>1398</v>
      </c>
      <c r="K1465" t="s">
        <v>137</v>
      </c>
      <c r="L1465" t="s">
        <v>1398</v>
      </c>
      <c r="M1465" t="s">
        <v>344</v>
      </c>
      <c r="N1465">
        <v>3</v>
      </c>
      <c r="O1465" t="s">
        <v>7736</v>
      </c>
      <c r="P1465">
        <v>46253</v>
      </c>
      <c r="Q1465" t="s">
        <v>140</v>
      </c>
      <c r="R1465">
        <v>46261</v>
      </c>
      <c r="S1465" t="s">
        <v>265</v>
      </c>
      <c r="T1465" t="s">
        <v>448</v>
      </c>
      <c r="U1465" t="s">
        <v>112</v>
      </c>
      <c r="V1465" t="s">
        <v>143</v>
      </c>
      <c r="W1465" t="s">
        <v>144</v>
      </c>
      <c r="X1465" t="s">
        <v>144</v>
      </c>
      <c r="Y1465" t="s">
        <v>144</v>
      </c>
      <c r="Z1465" t="s">
        <v>144</v>
      </c>
      <c r="AA1465" t="s">
        <v>144</v>
      </c>
      <c r="AB1465" t="s">
        <v>180</v>
      </c>
      <c r="AC1465" t="s">
        <v>146</v>
      </c>
      <c r="AD1465" t="s">
        <v>181</v>
      </c>
      <c r="AE1465">
        <v>46263</v>
      </c>
      <c r="AF1465">
        <v>46263</v>
      </c>
      <c r="AG1465">
        <v>46263</v>
      </c>
      <c r="AH1465">
        <v>46267</v>
      </c>
      <c r="AI1465">
        <v>46267</v>
      </c>
      <c r="AK1465">
        <v>46274</v>
      </c>
      <c r="AL1465">
        <v>46274</v>
      </c>
      <c r="AN1465">
        <v>46279</v>
      </c>
      <c r="AO1465">
        <v>46279</v>
      </c>
      <c r="AQ1465" t="s">
        <v>256</v>
      </c>
      <c r="AR1465">
        <v>46280</v>
      </c>
      <c r="AT1465">
        <v>46266</v>
      </c>
      <c r="AU1465">
        <v>46266</v>
      </c>
      <c r="AW1465">
        <v>46267</v>
      </c>
      <c r="AX1465">
        <v>46267</v>
      </c>
      <c r="AZ1465">
        <v>46280</v>
      </c>
      <c r="BA1465">
        <v>46280</v>
      </c>
      <c r="BC1465">
        <v>46270</v>
      </c>
      <c r="BD1465">
        <v>46270</v>
      </c>
      <c r="BF1465" t="s">
        <v>196</v>
      </c>
      <c r="BG1465">
        <v>46274</v>
      </c>
      <c r="BH1465">
        <v>46274</v>
      </c>
      <c r="BJ1465" t="s">
        <v>180</v>
      </c>
      <c r="BK1465">
        <v>40</v>
      </c>
      <c r="BL1465">
        <v>46279</v>
      </c>
      <c r="BM1465">
        <v>46282</v>
      </c>
      <c r="BO1465">
        <v>46281</v>
      </c>
      <c r="BP1465">
        <v>46284</v>
      </c>
      <c r="BR1465">
        <v>46286</v>
      </c>
      <c r="BS1465">
        <v>46286</v>
      </c>
      <c r="BU1465">
        <v>46285</v>
      </c>
      <c r="BV1465">
        <v>46285</v>
      </c>
      <c r="BX1465" t="s">
        <v>1298</v>
      </c>
      <c r="CN1465" t="s">
        <v>113</v>
      </c>
      <c r="CO1465" t="s">
        <v>113</v>
      </c>
      <c r="CP1465" t="s">
        <v>113</v>
      </c>
      <c r="CQ1465" t="s">
        <v>113</v>
      </c>
      <c r="CR1465">
        <v>46253</v>
      </c>
      <c r="CS1465">
        <v>46246</v>
      </c>
      <c r="CT1465" t="s">
        <v>151</v>
      </c>
      <c r="CU1465" t="s">
        <v>170</v>
      </c>
      <c r="CV1465" t="s">
        <v>144</v>
      </c>
      <c r="CW1465" t="s">
        <v>171</v>
      </c>
      <c r="CX1465" t="s">
        <v>113</v>
      </c>
      <c r="CY1465" t="s">
        <v>288</v>
      </c>
      <c r="CZ1465" t="s">
        <v>289</v>
      </c>
    </row>
    <row r="1466" spans="1:104" x14ac:dyDescent="0.3">
      <c r="A1466" t="s">
        <v>7737</v>
      </c>
      <c r="B1466" t="s">
        <v>7738</v>
      </c>
      <c r="C1466" t="s">
        <v>107</v>
      </c>
      <c r="D1466" t="s">
        <v>108</v>
      </c>
      <c r="F1466" t="s">
        <v>7739</v>
      </c>
      <c r="G1466" t="s">
        <v>247</v>
      </c>
      <c r="I1466" t="s">
        <v>7740</v>
      </c>
      <c r="J1466" t="s">
        <v>371</v>
      </c>
      <c r="K1466" t="s">
        <v>137</v>
      </c>
      <c r="L1466" t="s">
        <v>284</v>
      </c>
      <c r="M1466" t="s">
        <v>285</v>
      </c>
      <c r="N1466">
        <v>1</v>
      </c>
      <c r="P1466">
        <v>46244</v>
      </c>
      <c r="Q1466" t="s">
        <v>140</v>
      </c>
      <c r="R1466">
        <v>46247</v>
      </c>
      <c r="S1466" t="s">
        <v>346</v>
      </c>
      <c r="T1466" t="s">
        <v>448</v>
      </c>
      <c r="U1466" t="s">
        <v>112</v>
      </c>
      <c r="V1466" t="s">
        <v>143</v>
      </c>
      <c r="W1466" t="s">
        <v>144</v>
      </c>
      <c r="X1466" t="s">
        <v>144</v>
      </c>
      <c r="Y1466" t="s">
        <v>144</v>
      </c>
      <c r="Z1466" t="s">
        <v>144</v>
      </c>
      <c r="AA1466" t="s">
        <v>144</v>
      </c>
      <c r="AB1466" t="s">
        <v>387</v>
      </c>
      <c r="AC1466" t="s">
        <v>220</v>
      </c>
      <c r="AD1466" t="s">
        <v>314</v>
      </c>
      <c r="AE1466">
        <v>46258</v>
      </c>
      <c r="AF1466">
        <v>46258</v>
      </c>
      <c r="AG1466">
        <v>46258</v>
      </c>
      <c r="AH1466">
        <v>46269</v>
      </c>
      <c r="AI1466">
        <v>46269</v>
      </c>
      <c r="AK1466">
        <v>46267</v>
      </c>
      <c r="AL1466">
        <v>46267</v>
      </c>
      <c r="AN1466">
        <v>46277</v>
      </c>
      <c r="AO1466">
        <v>46277</v>
      </c>
      <c r="AQ1466" t="s">
        <v>377</v>
      </c>
      <c r="AR1466">
        <v>46276</v>
      </c>
      <c r="AT1466">
        <v>46254</v>
      </c>
      <c r="AU1466">
        <v>46254</v>
      </c>
      <c r="AW1466">
        <v>46254</v>
      </c>
      <c r="AX1466">
        <v>46255</v>
      </c>
      <c r="AY1466">
        <v>46255</v>
      </c>
      <c r="AZ1466">
        <v>46262</v>
      </c>
      <c r="BA1466">
        <v>46270</v>
      </c>
      <c r="BC1466">
        <v>46256</v>
      </c>
      <c r="BD1466">
        <v>46270</v>
      </c>
      <c r="BF1466" t="s">
        <v>2036</v>
      </c>
      <c r="BG1466">
        <v>46260</v>
      </c>
      <c r="BH1466">
        <v>46274</v>
      </c>
      <c r="BJ1466" t="s">
        <v>387</v>
      </c>
      <c r="BK1466" t="s">
        <v>2024</v>
      </c>
      <c r="BL1466">
        <v>46264</v>
      </c>
      <c r="BM1466">
        <v>46277</v>
      </c>
      <c r="BO1466">
        <v>46267</v>
      </c>
      <c r="BP1466">
        <v>46278</v>
      </c>
      <c r="BR1466">
        <v>46278</v>
      </c>
      <c r="BS1466">
        <v>46280</v>
      </c>
      <c r="BU1466">
        <v>46276</v>
      </c>
      <c r="BV1466">
        <v>46280</v>
      </c>
      <c r="CN1466" t="s">
        <v>113</v>
      </c>
      <c r="CO1466" t="s">
        <v>113</v>
      </c>
      <c r="CP1466" t="s">
        <v>113</v>
      </c>
      <c r="CQ1466" t="s">
        <v>113</v>
      </c>
      <c r="CR1466">
        <v>46245</v>
      </c>
      <c r="CS1466">
        <v>46241</v>
      </c>
      <c r="CT1466" t="s">
        <v>151</v>
      </c>
      <c r="CU1466" t="s">
        <v>170</v>
      </c>
      <c r="CV1466" t="s">
        <v>144</v>
      </c>
      <c r="CW1466" t="s">
        <v>171</v>
      </c>
      <c r="CX1466" t="s">
        <v>113</v>
      </c>
      <c r="CY1466" t="s">
        <v>389</v>
      </c>
      <c r="CZ1466" t="s">
        <v>289</v>
      </c>
    </row>
    <row r="1467" spans="1:104" x14ac:dyDescent="0.3">
      <c r="A1467" t="s">
        <v>7741</v>
      </c>
      <c r="B1467" t="s">
        <v>7742</v>
      </c>
      <c r="C1467" t="s">
        <v>107</v>
      </c>
      <c r="D1467" t="s">
        <v>108</v>
      </c>
      <c r="F1467" t="s">
        <v>7743</v>
      </c>
      <c r="G1467" t="s">
        <v>247</v>
      </c>
      <c r="I1467" t="s">
        <v>7744</v>
      </c>
      <c r="J1467" t="s">
        <v>371</v>
      </c>
      <c r="K1467" t="s">
        <v>137</v>
      </c>
      <c r="M1467" t="s">
        <v>285</v>
      </c>
      <c r="P1467">
        <v>46252</v>
      </c>
      <c r="Q1467" t="s">
        <v>140</v>
      </c>
      <c r="R1467">
        <v>46255</v>
      </c>
      <c r="S1467" t="s">
        <v>265</v>
      </c>
      <c r="T1467" t="s">
        <v>448</v>
      </c>
      <c r="U1467" t="s">
        <v>112</v>
      </c>
      <c r="V1467" t="s">
        <v>143</v>
      </c>
      <c r="W1467" t="s">
        <v>144</v>
      </c>
      <c r="X1467" t="s">
        <v>144</v>
      </c>
      <c r="Y1467" t="s">
        <v>144</v>
      </c>
      <c r="Z1467" t="s">
        <v>144</v>
      </c>
      <c r="AA1467" t="s">
        <v>144</v>
      </c>
      <c r="AB1467" t="s">
        <v>387</v>
      </c>
      <c r="AC1467" t="s">
        <v>146</v>
      </c>
      <c r="AD1467" t="s">
        <v>314</v>
      </c>
      <c r="AE1467">
        <v>46265</v>
      </c>
      <c r="AF1467">
        <v>46263</v>
      </c>
      <c r="AG1467">
        <v>46263</v>
      </c>
      <c r="AH1467">
        <v>46268</v>
      </c>
      <c r="AI1467">
        <v>46268</v>
      </c>
      <c r="AK1467">
        <v>46265</v>
      </c>
      <c r="AL1467">
        <v>46265</v>
      </c>
      <c r="AN1467">
        <v>46268</v>
      </c>
      <c r="AO1467">
        <v>46268</v>
      </c>
      <c r="AQ1467" t="s">
        <v>377</v>
      </c>
      <c r="AR1467">
        <v>46290</v>
      </c>
      <c r="AW1467">
        <v>46263</v>
      </c>
      <c r="AX1467">
        <v>46269</v>
      </c>
      <c r="AZ1467">
        <v>46273</v>
      </c>
      <c r="BA1467">
        <v>46273</v>
      </c>
      <c r="BC1467">
        <v>46265</v>
      </c>
      <c r="BD1467">
        <v>46269</v>
      </c>
      <c r="BF1467" t="s">
        <v>149</v>
      </c>
      <c r="BG1467">
        <v>46272</v>
      </c>
      <c r="BH1467">
        <v>46275</v>
      </c>
      <c r="BJ1467" t="s">
        <v>387</v>
      </c>
      <c r="BK1467" t="s">
        <v>315</v>
      </c>
      <c r="BL1467">
        <v>46275</v>
      </c>
      <c r="BM1467">
        <v>46278</v>
      </c>
      <c r="BO1467">
        <v>46278</v>
      </c>
      <c r="BP1467">
        <v>46279</v>
      </c>
      <c r="BR1467">
        <v>46286</v>
      </c>
      <c r="BS1467">
        <v>46286</v>
      </c>
      <c r="BU1467">
        <v>46283</v>
      </c>
      <c r="BV1467">
        <v>46283</v>
      </c>
      <c r="CN1467" t="s">
        <v>113</v>
      </c>
      <c r="CO1467" t="s">
        <v>113</v>
      </c>
      <c r="CP1467" t="s">
        <v>113</v>
      </c>
      <c r="CQ1467" t="s">
        <v>113</v>
      </c>
      <c r="CR1467">
        <v>46252</v>
      </c>
      <c r="CS1467">
        <v>46248</v>
      </c>
      <c r="CT1467" t="s">
        <v>151</v>
      </c>
      <c r="CU1467" t="s">
        <v>170</v>
      </c>
      <c r="CV1467" t="s">
        <v>144</v>
      </c>
      <c r="CW1467" t="s">
        <v>171</v>
      </c>
      <c r="CX1467" t="s">
        <v>113</v>
      </c>
      <c r="CY1467" t="s">
        <v>389</v>
      </c>
      <c r="CZ1467" t="s">
        <v>289</v>
      </c>
    </row>
    <row r="1468" spans="1:104" x14ac:dyDescent="0.3">
      <c r="A1468" t="s">
        <v>7745</v>
      </c>
      <c r="B1468" t="s">
        <v>7746</v>
      </c>
      <c r="C1468" t="s">
        <v>107</v>
      </c>
      <c r="D1468" t="s">
        <v>108</v>
      </c>
      <c r="F1468" t="s">
        <v>7747</v>
      </c>
      <c r="G1468" t="s">
        <v>247</v>
      </c>
      <c r="I1468" t="s">
        <v>7748</v>
      </c>
      <c r="J1468" t="s">
        <v>112</v>
      </c>
      <c r="K1468" t="s">
        <v>113</v>
      </c>
      <c r="L1468" t="s">
        <v>7749</v>
      </c>
      <c r="M1468" t="s">
        <v>1113</v>
      </c>
      <c r="P1468" t="s">
        <v>113</v>
      </c>
      <c r="Q1468" t="s">
        <v>116</v>
      </c>
      <c r="S1468" t="s">
        <v>117</v>
      </c>
      <c r="T1468" t="s">
        <v>113</v>
      </c>
      <c r="AD1468" t="s">
        <v>113</v>
      </c>
      <c r="AF1468" t="s">
        <v>119</v>
      </c>
      <c r="AG1468" t="s">
        <v>119</v>
      </c>
      <c r="AJ1468" t="s">
        <v>119</v>
      </c>
      <c r="BK1468">
        <v>50</v>
      </c>
      <c r="CN1468" t="s">
        <v>113</v>
      </c>
      <c r="CO1468" t="s">
        <v>113</v>
      </c>
      <c r="CP1468" t="s">
        <v>113</v>
      </c>
      <c r="CQ1468" t="s">
        <v>113</v>
      </c>
      <c r="CR1468" t="s">
        <v>113</v>
      </c>
      <c r="CS1468" t="s">
        <v>113</v>
      </c>
      <c r="CT1468" t="s">
        <v>113</v>
      </c>
      <c r="CU1468" t="s">
        <v>113</v>
      </c>
      <c r="CV1468" t="s">
        <v>113</v>
      </c>
      <c r="CW1468" t="s">
        <v>113</v>
      </c>
      <c r="CX1468" t="s">
        <v>113</v>
      </c>
      <c r="CY1468" t="s">
        <v>119</v>
      </c>
      <c r="CZ1468" t="s">
        <v>258</v>
      </c>
    </row>
    <row r="1469" spans="1:104" x14ac:dyDescent="0.3">
      <c r="A1469" t="s">
        <v>7750</v>
      </c>
      <c r="B1469" t="s">
        <v>7751</v>
      </c>
      <c r="C1469" t="s">
        <v>107</v>
      </c>
      <c r="D1469" t="s">
        <v>108</v>
      </c>
      <c r="E1469" t="s">
        <v>7752</v>
      </c>
      <c r="F1469" t="s">
        <v>7753</v>
      </c>
      <c r="G1469" t="s">
        <v>247</v>
      </c>
      <c r="I1469" t="s">
        <v>7754</v>
      </c>
      <c r="J1469" t="s">
        <v>7755</v>
      </c>
      <c r="K1469" t="s">
        <v>113</v>
      </c>
      <c r="L1469" t="s">
        <v>3584</v>
      </c>
      <c r="M1469" t="s">
        <v>1113</v>
      </c>
      <c r="P1469" t="s">
        <v>113</v>
      </c>
      <c r="Q1469" t="s">
        <v>116</v>
      </c>
      <c r="S1469" t="s">
        <v>117</v>
      </c>
      <c r="T1469" t="s">
        <v>113</v>
      </c>
      <c r="AD1469" t="s">
        <v>113</v>
      </c>
      <c r="AF1469" t="s">
        <v>119</v>
      </c>
      <c r="AG1469" t="s">
        <v>119</v>
      </c>
      <c r="AJ1469" t="s">
        <v>119</v>
      </c>
      <c r="CN1469" t="s">
        <v>113</v>
      </c>
      <c r="CO1469" t="s">
        <v>113</v>
      </c>
      <c r="CP1469" t="s">
        <v>113</v>
      </c>
      <c r="CQ1469" t="s">
        <v>113</v>
      </c>
      <c r="CR1469" t="s">
        <v>113</v>
      </c>
      <c r="CS1469" t="s">
        <v>113</v>
      </c>
      <c r="CT1469" t="s">
        <v>113</v>
      </c>
      <c r="CU1469" t="s">
        <v>113</v>
      </c>
      <c r="CV1469" t="s">
        <v>113</v>
      </c>
      <c r="CW1469" t="s">
        <v>113</v>
      </c>
      <c r="CX1469" t="s">
        <v>113</v>
      </c>
      <c r="CY1469" t="s">
        <v>119</v>
      </c>
      <c r="CZ1469" t="s">
        <v>258</v>
      </c>
    </row>
    <row r="1470" spans="1:104" x14ac:dyDescent="0.3">
      <c r="A1470" t="s">
        <v>7756</v>
      </c>
      <c r="B1470" t="s">
        <v>7757</v>
      </c>
      <c r="C1470" t="s">
        <v>107</v>
      </c>
      <c r="D1470" t="s">
        <v>108</v>
      </c>
      <c r="E1470" t="s">
        <v>7758</v>
      </c>
      <c r="F1470" t="s">
        <v>7759</v>
      </c>
      <c r="G1470" t="s">
        <v>247</v>
      </c>
      <c r="I1470" t="s">
        <v>7754</v>
      </c>
      <c r="J1470" t="s">
        <v>7755</v>
      </c>
      <c r="K1470" t="s">
        <v>113</v>
      </c>
      <c r="L1470" t="s">
        <v>3584</v>
      </c>
      <c r="M1470" t="s">
        <v>1113</v>
      </c>
      <c r="P1470" t="s">
        <v>113</v>
      </c>
      <c r="Q1470" t="s">
        <v>116</v>
      </c>
      <c r="S1470" t="s">
        <v>117</v>
      </c>
      <c r="T1470" t="s">
        <v>113</v>
      </c>
      <c r="AD1470" t="s">
        <v>113</v>
      </c>
      <c r="AF1470" t="s">
        <v>119</v>
      </c>
      <c r="AG1470" t="s">
        <v>119</v>
      </c>
      <c r="AJ1470" t="s">
        <v>119</v>
      </c>
      <c r="CN1470" t="s">
        <v>113</v>
      </c>
      <c r="CO1470" t="s">
        <v>113</v>
      </c>
      <c r="CP1470" t="s">
        <v>113</v>
      </c>
      <c r="CQ1470" t="s">
        <v>113</v>
      </c>
      <c r="CR1470" t="s">
        <v>113</v>
      </c>
      <c r="CS1470" t="s">
        <v>113</v>
      </c>
      <c r="CT1470" t="s">
        <v>113</v>
      </c>
      <c r="CU1470" t="s">
        <v>113</v>
      </c>
      <c r="CV1470" t="s">
        <v>113</v>
      </c>
      <c r="CW1470" t="s">
        <v>113</v>
      </c>
      <c r="CX1470" t="s">
        <v>113</v>
      </c>
      <c r="CY1470" t="s">
        <v>119</v>
      </c>
      <c r="CZ1470" t="s">
        <v>258</v>
      </c>
    </row>
    <row r="1471" spans="1:104" x14ac:dyDescent="0.3">
      <c r="A1471" t="s">
        <v>7760</v>
      </c>
      <c r="B1471" t="s">
        <v>7761</v>
      </c>
      <c r="C1471" t="s">
        <v>107</v>
      </c>
      <c r="D1471" t="s">
        <v>108</v>
      </c>
      <c r="F1471" t="s">
        <v>7762</v>
      </c>
      <c r="G1471" t="s">
        <v>247</v>
      </c>
      <c r="I1471" t="s">
        <v>7763</v>
      </c>
      <c r="J1471" t="s">
        <v>112</v>
      </c>
      <c r="K1471" t="s">
        <v>113</v>
      </c>
      <c r="L1471" t="s">
        <v>7764</v>
      </c>
      <c r="M1471" t="s">
        <v>1113</v>
      </c>
      <c r="P1471" t="s">
        <v>113</v>
      </c>
      <c r="Q1471" t="s">
        <v>116</v>
      </c>
      <c r="S1471" t="s">
        <v>117</v>
      </c>
      <c r="T1471" t="s">
        <v>113</v>
      </c>
      <c r="AD1471" t="s">
        <v>113</v>
      </c>
      <c r="AF1471" t="s">
        <v>119</v>
      </c>
      <c r="AG1471" t="s">
        <v>119</v>
      </c>
      <c r="AJ1471" t="s">
        <v>119</v>
      </c>
      <c r="BK1471">
        <v>80</v>
      </c>
      <c r="CN1471" t="s">
        <v>113</v>
      </c>
      <c r="CO1471" t="s">
        <v>113</v>
      </c>
      <c r="CP1471" t="s">
        <v>113</v>
      </c>
      <c r="CQ1471" t="s">
        <v>113</v>
      </c>
      <c r="CR1471" t="s">
        <v>113</v>
      </c>
      <c r="CS1471" t="s">
        <v>113</v>
      </c>
      <c r="CT1471" t="s">
        <v>113</v>
      </c>
      <c r="CU1471" t="s">
        <v>113</v>
      </c>
      <c r="CV1471" t="s">
        <v>113</v>
      </c>
      <c r="CW1471" t="s">
        <v>113</v>
      </c>
      <c r="CX1471" t="s">
        <v>113</v>
      </c>
      <c r="CY1471" t="s">
        <v>119</v>
      </c>
      <c r="CZ1471" t="s">
        <v>258</v>
      </c>
    </row>
    <row r="1472" spans="1:104" x14ac:dyDescent="0.3">
      <c r="A1472" t="s">
        <v>7765</v>
      </c>
      <c r="B1472" t="s">
        <v>7766</v>
      </c>
      <c r="C1472" t="s">
        <v>107</v>
      </c>
      <c r="D1472" t="s">
        <v>108</v>
      </c>
      <c r="F1472" t="s">
        <v>7767</v>
      </c>
      <c r="G1472" t="s">
        <v>247</v>
      </c>
      <c r="I1472" t="s">
        <v>6086</v>
      </c>
      <c r="J1472" t="s">
        <v>112</v>
      </c>
      <c r="K1472" t="s">
        <v>113</v>
      </c>
      <c r="L1472" t="s">
        <v>7768</v>
      </c>
      <c r="M1472" t="s">
        <v>1113</v>
      </c>
      <c r="P1472" t="s">
        <v>113</v>
      </c>
      <c r="Q1472" t="s">
        <v>116</v>
      </c>
      <c r="S1472" t="s">
        <v>117</v>
      </c>
      <c r="T1472" t="s">
        <v>113</v>
      </c>
      <c r="AC1472" t="s">
        <v>2082</v>
      </c>
      <c r="AD1472" t="s">
        <v>113</v>
      </c>
      <c r="AF1472" t="s">
        <v>119</v>
      </c>
      <c r="AG1472" t="s">
        <v>119</v>
      </c>
      <c r="AJ1472" t="s">
        <v>119</v>
      </c>
      <c r="BK1472">
        <v>60</v>
      </c>
      <c r="BS1472">
        <v>46185</v>
      </c>
      <c r="BU1472">
        <v>46184</v>
      </c>
      <c r="CN1472" t="s">
        <v>113</v>
      </c>
      <c r="CO1472" t="s">
        <v>113</v>
      </c>
      <c r="CP1472" t="s">
        <v>113</v>
      </c>
      <c r="CQ1472" t="s">
        <v>113</v>
      </c>
      <c r="CR1472" t="s">
        <v>113</v>
      </c>
      <c r="CS1472" t="s">
        <v>113</v>
      </c>
      <c r="CT1472" t="s">
        <v>113</v>
      </c>
      <c r="CU1472" t="s">
        <v>113</v>
      </c>
      <c r="CV1472" t="s">
        <v>113</v>
      </c>
      <c r="CW1472" t="s">
        <v>113</v>
      </c>
      <c r="CX1472" t="s">
        <v>113</v>
      </c>
      <c r="CY1472" t="s">
        <v>119</v>
      </c>
      <c r="CZ1472" t="s">
        <v>258</v>
      </c>
    </row>
    <row r="1473" spans="1:105" x14ac:dyDescent="0.3">
      <c r="A1473" t="s">
        <v>7769</v>
      </c>
      <c r="B1473" t="s">
        <v>7770</v>
      </c>
      <c r="C1473" t="s">
        <v>107</v>
      </c>
      <c r="D1473" t="s">
        <v>108</v>
      </c>
      <c r="F1473" t="s">
        <v>7771</v>
      </c>
      <c r="G1473" t="s">
        <v>247</v>
      </c>
      <c r="H1473" t="s">
        <v>6727</v>
      </c>
      <c r="J1473" t="s">
        <v>1296</v>
      </c>
      <c r="K1473" t="s">
        <v>137</v>
      </c>
      <c r="L1473" t="s">
        <v>7772</v>
      </c>
      <c r="M1473" t="s">
        <v>285</v>
      </c>
      <c r="N1473">
        <v>1</v>
      </c>
      <c r="O1473" t="s">
        <v>7773</v>
      </c>
      <c r="P1473">
        <v>46251</v>
      </c>
      <c r="Q1473" t="s">
        <v>140</v>
      </c>
      <c r="R1473">
        <v>46261</v>
      </c>
      <c r="S1473" t="s">
        <v>265</v>
      </c>
      <c r="T1473" t="s">
        <v>448</v>
      </c>
      <c r="U1473" t="s">
        <v>112</v>
      </c>
      <c r="V1473" t="s">
        <v>143</v>
      </c>
      <c r="W1473" t="s">
        <v>144</v>
      </c>
      <c r="X1473" t="s">
        <v>144</v>
      </c>
      <c r="Y1473" t="s">
        <v>144</v>
      </c>
      <c r="Z1473" t="s">
        <v>144</v>
      </c>
      <c r="AA1473" t="s">
        <v>144</v>
      </c>
      <c r="AB1473" t="s">
        <v>180</v>
      </c>
      <c r="AC1473" t="s">
        <v>146</v>
      </c>
      <c r="AD1473" t="s">
        <v>181</v>
      </c>
      <c r="AE1473">
        <v>46267</v>
      </c>
      <c r="AF1473">
        <v>46267</v>
      </c>
      <c r="AH1473">
        <v>46273</v>
      </c>
      <c r="AI1473">
        <v>46273</v>
      </c>
      <c r="AK1473">
        <v>46267</v>
      </c>
      <c r="AL1473">
        <v>46267</v>
      </c>
      <c r="AN1473">
        <v>46273</v>
      </c>
      <c r="AO1473">
        <v>46273</v>
      </c>
      <c r="AQ1473" t="s">
        <v>256</v>
      </c>
      <c r="AR1473">
        <v>46280</v>
      </c>
      <c r="AT1473">
        <v>46267</v>
      </c>
      <c r="AU1473">
        <v>46267</v>
      </c>
      <c r="AW1473">
        <v>46268</v>
      </c>
      <c r="AX1473">
        <v>46268</v>
      </c>
      <c r="AZ1473">
        <v>46280</v>
      </c>
      <c r="BA1473">
        <v>46280</v>
      </c>
      <c r="BC1473">
        <v>46272</v>
      </c>
      <c r="BD1473">
        <v>46272</v>
      </c>
      <c r="BF1473" t="s">
        <v>149</v>
      </c>
      <c r="BG1473">
        <v>46276</v>
      </c>
      <c r="BH1473">
        <v>46276</v>
      </c>
      <c r="BJ1473" t="s">
        <v>180</v>
      </c>
      <c r="BK1473">
        <v>40</v>
      </c>
      <c r="BL1473">
        <v>46279</v>
      </c>
      <c r="BM1473">
        <v>46279</v>
      </c>
      <c r="BO1473">
        <v>46281</v>
      </c>
      <c r="BP1473">
        <v>46281</v>
      </c>
      <c r="BR1473">
        <v>46286</v>
      </c>
      <c r="BS1473">
        <v>46286</v>
      </c>
      <c r="BU1473">
        <v>46285</v>
      </c>
      <c r="BV1473">
        <v>46285</v>
      </c>
      <c r="BX1473" t="s">
        <v>1298</v>
      </c>
      <c r="CN1473" t="s">
        <v>113</v>
      </c>
      <c r="CO1473" t="s">
        <v>113</v>
      </c>
      <c r="CP1473" t="s">
        <v>113</v>
      </c>
      <c r="CQ1473" t="s">
        <v>113</v>
      </c>
      <c r="CR1473">
        <v>46253</v>
      </c>
      <c r="CS1473">
        <v>46248</v>
      </c>
      <c r="CT1473" t="s">
        <v>151</v>
      </c>
      <c r="CU1473" t="s">
        <v>170</v>
      </c>
      <c r="CV1473" t="s">
        <v>144</v>
      </c>
      <c r="CW1473" t="s">
        <v>171</v>
      </c>
      <c r="CX1473" t="s">
        <v>113</v>
      </c>
      <c r="CY1473" t="s">
        <v>1299</v>
      </c>
      <c r="CZ1473" t="s">
        <v>1300</v>
      </c>
    </row>
    <row r="1474" spans="1:105" x14ac:dyDescent="0.3">
      <c r="A1474" t="s">
        <v>7774</v>
      </c>
      <c r="B1474" t="s">
        <v>7775</v>
      </c>
      <c r="C1474" t="s">
        <v>124</v>
      </c>
      <c r="D1474" t="s">
        <v>108</v>
      </c>
      <c r="F1474" t="s">
        <v>7776</v>
      </c>
      <c r="G1474" t="s">
        <v>1356</v>
      </c>
      <c r="H1474" t="s">
        <v>6727</v>
      </c>
      <c r="J1474" t="s">
        <v>127</v>
      </c>
      <c r="K1474" t="s">
        <v>137</v>
      </c>
      <c r="L1474" t="s">
        <v>7777</v>
      </c>
      <c r="M1474" t="s">
        <v>285</v>
      </c>
      <c r="N1474">
        <v>1</v>
      </c>
      <c r="O1474" t="s">
        <v>7778</v>
      </c>
      <c r="P1474">
        <v>46251</v>
      </c>
      <c r="Q1474" t="s">
        <v>140</v>
      </c>
      <c r="R1474">
        <v>46262</v>
      </c>
      <c r="S1474" t="s">
        <v>265</v>
      </c>
      <c r="T1474" t="s">
        <v>448</v>
      </c>
      <c r="U1474" t="s">
        <v>112</v>
      </c>
      <c r="V1474" t="s">
        <v>143</v>
      </c>
      <c r="W1474" t="s">
        <v>144</v>
      </c>
      <c r="X1474" t="s">
        <v>144</v>
      </c>
      <c r="Y1474" t="s">
        <v>144</v>
      </c>
      <c r="Z1474" t="s">
        <v>144</v>
      </c>
      <c r="AA1474" t="s">
        <v>144</v>
      </c>
      <c r="AB1474" t="s">
        <v>180</v>
      </c>
      <c r="AC1474" t="s">
        <v>146</v>
      </c>
      <c r="AD1474" t="s">
        <v>181</v>
      </c>
      <c r="AE1474">
        <v>46267</v>
      </c>
      <c r="AF1474">
        <v>46267</v>
      </c>
      <c r="AH1474">
        <v>46273</v>
      </c>
      <c r="AI1474">
        <v>46273</v>
      </c>
      <c r="AK1474">
        <v>46267</v>
      </c>
      <c r="AL1474">
        <v>46267</v>
      </c>
      <c r="AN1474">
        <v>46273</v>
      </c>
      <c r="AO1474">
        <v>46273</v>
      </c>
      <c r="AQ1474" t="s">
        <v>256</v>
      </c>
      <c r="AR1474">
        <v>46280</v>
      </c>
      <c r="AT1474">
        <v>46267</v>
      </c>
      <c r="AU1474">
        <v>46267</v>
      </c>
      <c r="AW1474">
        <v>46268</v>
      </c>
      <c r="AX1474">
        <v>46268</v>
      </c>
      <c r="AZ1474">
        <v>46280</v>
      </c>
      <c r="BA1474">
        <v>46280</v>
      </c>
      <c r="BC1474">
        <v>46272</v>
      </c>
      <c r="BD1474">
        <v>46272</v>
      </c>
      <c r="BF1474" t="s">
        <v>149</v>
      </c>
      <c r="BG1474">
        <v>46276</v>
      </c>
      <c r="BH1474">
        <v>46276</v>
      </c>
      <c r="BJ1474" t="s">
        <v>180</v>
      </c>
      <c r="BK1474">
        <v>40</v>
      </c>
      <c r="BL1474">
        <v>46282</v>
      </c>
      <c r="BM1474">
        <v>46282</v>
      </c>
      <c r="BO1474">
        <v>46284</v>
      </c>
      <c r="BP1474">
        <v>46284</v>
      </c>
      <c r="BR1474">
        <v>46288</v>
      </c>
      <c r="BS1474">
        <v>46288</v>
      </c>
      <c r="BU1474">
        <v>46287</v>
      </c>
      <c r="BV1474">
        <v>46287</v>
      </c>
      <c r="BX1474" t="s">
        <v>1298</v>
      </c>
      <c r="CN1474" t="s">
        <v>113</v>
      </c>
      <c r="CO1474" t="s">
        <v>113</v>
      </c>
      <c r="CP1474" t="s">
        <v>113</v>
      </c>
      <c r="CQ1474" t="s">
        <v>113</v>
      </c>
      <c r="CR1474">
        <v>46253</v>
      </c>
      <c r="CS1474">
        <v>46248</v>
      </c>
      <c r="CT1474" t="s">
        <v>151</v>
      </c>
      <c r="CU1474" t="s">
        <v>170</v>
      </c>
      <c r="CV1474" t="s">
        <v>144</v>
      </c>
      <c r="CW1474" t="s">
        <v>171</v>
      </c>
      <c r="CX1474" t="s">
        <v>113</v>
      </c>
      <c r="CY1474" t="s">
        <v>5512</v>
      </c>
      <c r="CZ1474" t="s">
        <v>119</v>
      </c>
    </row>
    <row r="1475" spans="1:105" x14ac:dyDescent="0.3">
      <c r="A1475" t="s">
        <v>7779</v>
      </c>
      <c r="B1475" t="s">
        <v>7780</v>
      </c>
      <c r="C1475" t="s">
        <v>107</v>
      </c>
      <c r="D1475" t="s">
        <v>108</v>
      </c>
      <c r="F1475" t="s">
        <v>7781</v>
      </c>
      <c r="G1475" t="s">
        <v>133</v>
      </c>
      <c r="H1475" t="s">
        <v>7782</v>
      </c>
      <c r="I1475" t="s">
        <v>7783</v>
      </c>
      <c r="J1475" t="s">
        <v>1244</v>
      </c>
      <c r="K1475" t="s">
        <v>161</v>
      </c>
      <c r="L1475" t="s">
        <v>7784</v>
      </c>
      <c r="M1475" t="s">
        <v>115</v>
      </c>
      <c r="N1475">
        <v>4</v>
      </c>
      <c r="O1475" t="s">
        <v>7785</v>
      </c>
      <c r="P1475">
        <v>46213</v>
      </c>
      <c r="Q1475" t="s">
        <v>140</v>
      </c>
      <c r="R1475">
        <v>46216</v>
      </c>
      <c r="S1475" t="s">
        <v>346</v>
      </c>
      <c r="T1475" t="s">
        <v>448</v>
      </c>
      <c r="U1475" t="s">
        <v>112</v>
      </c>
      <c r="V1475" t="s">
        <v>21</v>
      </c>
      <c r="W1475" t="s">
        <v>144</v>
      </c>
      <c r="X1475" t="s">
        <v>144</v>
      </c>
      <c r="Y1475" t="s">
        <v>144</v>
      </c>
      <c r="Z1475" t="s">
        <v>144</v>
      </c>
      <c r="AA1475" t="s">
        <v>144</v>
      </c>
      <c r="AB1475" t="s">
        <v>180</v>
      </c>
      <c r="AC1475" t="s">
        <v>146</v>
      </c>
      <c r="AD1475" t="s">
        <v>181</v>
      </c>
      <c r="AE1475">
        <v>46234</v>
      </c>
      <c r="AF1475">
        <v>46234</v>
      </c>
      <c r="AG1475">
        <v>46234</v>
      </c>
      <c r="AH1475">
        <v>46238</v>
      </c>
      <c r="AI1475">
        <v>46244</v>
      </c>
      <c r="AJ1475">
        <v>46244</v>
      </c>
      <c r="AK1475">
        <v>46245</v>
      </c>
      <c r="AL1475">
        <v>46245</v>
      </c>
      <c r="AM1475">
        <v>46245</v>
      </c>
      <c r="AN1475">
        <v>46247</v>
      </c>
      <c r="AO1475">
        <v>46247</v>
      </c>
      <c r="AP1475">
        <v>46247</v>
      </c>
      <c r="AT1475">
        <v>46243</v>
      </c>
      <c r="AU1475">
        <v>46243</v>
      </c>
      <c r="AV1475">
        <v>46243</v>
      </c>
      <c r="AW1475">
        <v>46243</v>
      </c>
      <c r="AX1475">
        <v>46243</v>
      </c>
      <c r="AY1475">
        <v>46243</v>
      </c>
      <c r="AZ1475">
        <v>46259</v>
      </c>
      <c r="BC1475">
        <v>46245</v>
      </c>
      <c r="BF1475" t="s">
        <v>196</v>
      </c>
      <c r="BG1475">
        <v>46251</v>
      </c>
      <c r="BJ1475" t="s">
        <v>180</v>
      </c>
      <c r="BK1475">
        <v>50</v>
      </c>
      <c r="BL1475">
        <v>46256</v>
      </c>
      <c r="BO1475">
        <v>46258</v>
      </c>
      <c r="BR1475">
        <v>46263</v>
      </c>
      <c r="BU1475">
        <v>46262</v>
      </c>
      <c r="BX1475" t="s">
        <v>1238</v>
      </c>
      <c r="CN1475" t="s">
        <v>113</v>
      </c>
      <c r="CO1475" t="s">
        <v>113</v>
      </c>
      <c r="CP1475" t="s">
        <v>113</v>
      </c>
      <c r="CQ1475" t="s">
        <v>7779</v>
      </c>
      <c r="CR1475">
        <v>46218</v>
      </c>
      <c r="CS1475">
        <v>46213</v>
      </c>
      <c r="CT1475" t="s">
        <v>151</v>
      </c>
      <c r="CU1475" t="s">
        <v>170</v>
      </c>
      <c r="CV1475" t="s">
        <v>144</v>
      </c>
      <c r="CW1475" t="s">
        <v>171</v>
      </c>
      <c r="CX1475" t="s">
        <v>1360</v>
      </c>
      <c r="CY1475" t="s">
        <v>183</v>
      </c>
      <c r="CZ1475" t="s">
        <v>153</v>
      </c>
      <c r="DA1475" t="s">
        <v>104</v>
      </c>
    </row>
    <row r="1476" spans="1:105" x14ac:dyDescent="0.3">
      <c r="A1476" t="s">
        <v>7786</v>
      </c>
      <c r="B1476" t="s">
        <v>7787</v>
      </c>
      <c r="C1476" t="s">
        <v>124</v>
      </c>
      <c r="D1476" t="s">
        <v>108</v>
      </c>
      <c r="F1476" t="s">
        <v>7788</v>
      </c>
      <c r="G1476" t="s">
        <v>247</v>
      </c>
      <c r="I1476" t="s">
        <v>7789</v>
      </c>
      <c r="J1476" t="s">
        <v>308</v>
      </c>
      <c r="K1476" t="s">
        <v>137</v>
      </c>
      <c r="L1476" t="s">
        <v>7790</v>
      </c>
      <c r="M1476" t="s">
        <v>540</v>
      </c>
      <c r="N1476">
        <v>1</v>
      </c>
      <c r="P1476">
        <v>46244</v>
      </c>
      <c r="Q1476" t="s">
        <v>140</v>
      </c>
      <c r="R1476">
        <v>46248</v>
      </c>
      <c r="S1476" t="s">
        <v>265</v>
      </c>
      <c r="T1476" t="s">
        <v>448</v>
      </c>
      <c r="U1476" t="s">
        <v>112</v>
      </c>
      <c r="V1476" t="s">
        <v>328</v>
      </c>
      <c r="W1476" t="s">
        <v>144</v>
      </c>
      <c r="X1476" t="s">
        <v>144</v>
      </c>
      <c r="Y1476" t="s">
        <v>144</v>
      </c>
      <c r="Z1476" t="s">
        <v>144</v>
      </c>
      <c r="AA1476" t="s">
        <v>144</v>
      </c>
      <c r="AB1476" t="s">
        <v>1423</v>
      </c>
      <c r="AC1476" t="s">
        <v>146</v>
      </c>
      <c r="AD1476" t="s">
        <v>147</v>
      </c>
      <c r="AQ1476" t="s">
        <v>256</v>
      </c>
      <c r="AR1476">
        <v>46281</v>
      </c>
      <c r="AT1476">
        <v>46279</v>
      </c>
      <c r="AU1476">
        <v>46279</v>
      </c>
      <c r="AW1476">
        <v>46255</v>
      </c>
      <c r="AX1476">
        <v>46262</v>
      </c>
      <c r="AZ1476">
        <v>46264</v>
      </c>
      <c r="BA1476">
        <v>46269</v>
      </c>
      <c r="BC1476">
        <v>46258</v>
      </c>
      <c r="BD1476">
        <v>46264</v>
      </c>
      <c r="BF1476" t="s">
        <v>149</v>
      </c>
      <c r="BG1476">
        <v>46265</v>
      </c>
      <c r="BH1476">
        <v>46270</v>
      </c>
      <c r="BJ1476" t="s">
        <v>1462</v>
      </c>
      <c r="BK1476">
        <v>50</v>
      </c>
      <c r="BL1476">
        <v>46268</v>
      </c>
      <c r="BM1476">
        <v>46274</v>
      </c>
      <c r="BO1476">
        <v>46272</v>
      </c>
      <c r="BP1476">
        <v>46278</v>
      </c>
      <c r="BR1476">
        <v>46279</v>
      </c>
      <c r="BS1476">
        <v>46285</v>
      </c>
      <c r="BU1476">
        <v>46279</v>
      </c>
      <c r="BV1476">
        <v>46285</v>
      </c>
      <c r="BY1476">
        <v>46266</v>
      </c>
      <c r="CI1476">
        <v>46279</v>
      </c>
      <c r="CJ1476">
        <v>46279</v>
      </c>
      <c r="CN1476" t="s">
        <v>113</v>
      </c>
      <c r="CO1476" t="s">
        <v>113</v>
      </c>
      <c r="CP1476" t="s">
        <v>113</v>
      </c>
      <c r="CQ1476" t="s">
        <v>113</v>
      </c>
      <c r="CR1476">
        <v>46245</v>
      </c>
      <c r="CS1476">
        <v>46241</v>
      </c>
      <c r="CT1476" t="s">
        <v>151</v>
      </c>
      <c r="CU1476" t="s">
        <v>170</v>
      </c>
      <c r="CV1476" t="s">
        <v>144</v>
      </c>
      <c r="CW1476" t="s">
        <v>171</v>
      </c>
      <c r="CX1476" t="s">
        <v>113</v>
      </c>
      <c r="CY1476" t="s">
        <v>7791</v>
      </c>
      <c r="CZ1476" t="s">
        <v>1300</v>
      </c>
    </row>
    <row r="1477" spans="1:105" x14ac:dyDescent="0.3">
      <c r="A1477" t="s">
        <v>7792</v>
      </c>
      <c r="B1477" t="s">
        <v>7793</v>
      </c>
      <c r="C1477" t="s">
        <v>107</v>
      </c>
      <c r="D1477" t="s">
        <v>108</v>
      </c>
      <c r="F1477" t="s">
        <v>7794</v>
      </c>
      <c r="G1477" t="s">
        <v>133</v>
      </c>
      <c r="J1477" t="s">
        <v>327</v>
      </c>
      <c r="K1477" t="s">
        <v>161</v>
      </c>
      <c r="L1477" t="s">
        <v>7795</v>
      </c>
      <c r="M1477" t="s">
        <v>115</v>
      </c>
      <c r="N1477">
        <v>1</v>
      </c>
      <c r="P1477">
        <v>46253</v>
      </c>
      <c r="Q1477" t="s">
        <v>140</v>
      </c>
      <c r="R1477">
        <v>46256</v>
      </c>
      <c r="S1477" t="s">
        <v>265</v>
      </c>
      <c r="T1477" t="s">
        <v>448</v>
      </c>
      <c r="U1477" t="s">
        <v>112</v>
      </c>
      <c r="V1477" t="s">
        <v>143</v>
      </c>
      <c r="W1477" t="s">
        <v>144</v>
      </c>
      <c r="X1477" t="s">
        <v>144</v>
      </c>
      <c r="Y1477" t="s">
        <v>144</v>
      </c>
      <c r="Z1477" t="s">
        <v>144</v>
      </c>
      <c r="AA1477" t="s">
        <v>144</v>
      </c>
      <c r="AB1477" t="s">
        <v>180</v>
      </c>
      <c r="AC1477" t="s">
        <v>146</v>
      </c>
      <c r="AD1477" t="s">
        <v>181</v>
      </c>
      <c r="AE1477">
        <v>46266</v>
      </c>
      <c r="AF1477">
        <v>46267</v>
      </c>
      <c r="AH1477">
        <v>46267</v>
      </c>
      <c r="AI1477">
        <v>46267</v>
      </c>
      <c r="AK1477">
        <v>46274</v>
      </c>
      <c r="AL1477">
        <v>46274</v>
      </c>
      <c r="AN1477">
        <v>46276</v>
      </c>
      <c r="AO1477">
        <v>46276</v>
      </c>
      <c r="AT1477">
        <v>46266</v>
      </c>
      <c r="AU1477">
        <v>46266</v>
      </c>
      <c r="AW1477">
        <v>46267</v>
      </c>
      <c r="AX1477">
        <v>46267</v>
      </c>
      <c r="AZ1477">
        <v>46280</v>
      </c>
      <c r="BA1477">
        <v>46280</v>
      </c>
      <c r="BC1477">
        <v>46269</v>
      </c>
      <c r="BD1477">
        <v>46269</v>
      </c>
      <c r="BF1477" t="s">
        <v>149</v>
      </c>
      <c r="BG1477">
        <v>46274</v>
      </c>
      <c r="BH1477">
        <v>46274</v>
      </c>
      <c r="BJ1477" t="s">
        <v>180</v>
      </c>
      <c r="BK1477">
        <v>40</v>
      </c>
      <c r="BL1477">
        <v>46279</v>
      </c>
      <c r="BM1477">
        <v>46279</v>
      </c>
      <c r="BO1477">
        <v>46281</v>
      </c>
      <c r="BP1477">
        <v>46281</v>
      </c>
      <c r="BR1477">
        <v>46286</v>
      </c>
      <c r="BS1477">
        <v>46286</v>
      </c>
      <c r="BU1477">
        <v>46285</v>
      </c>
      <c r="BV1477">
        <v>46285</v>
      </c>
      <c r="BX1477" t="s">
        <v>1238</v>
      </c>
      <c r="CN1477" t="s">
        <v>113</v>
      </c>
      <c r="CO1477" t="s">
        <v>113</v>
      </c>
      <c r="CP1477" t="s">
        <v>113</v>
      </c>
      <c r="CQ1477" t="s">
        <v>113</v>
      </c>
      <c r="CR1477">
        <v>46253</v>
      </c>
      <c r="CS1477">
        <v>46245</v>
      </c>
      <c r="CT1477" t="s">
        <v>151</v>
      </c>
      <c r="CU1477" t="s">
        <v>170</v>
      </c>
      <c r="CV1477" t="s">
        <v>144</v>
      </c>
      <c r="CW1477" t="s">
        <v>171</v>
      </c>
      <c r="CX1477" t="s">
        <v>113</v>
      </c>
      <c r="CY1477" t="s">
        <v>183</v>
      </c>
      <c r="CZ1477" t="s">
        <v>153</v>
      </c>
    </row>
    <row r="1478" spans="1:105" x14ac:dyDescent="0.3">
      <c r="A1478" t="s">
        <v>7796</v>
      </c>
      <c r="B1478" t="s">
        <v>7797</v>
      </c>
      <c r="C1478" t="s">
        <v>107</v>
      </c>
      <c r="D1478" t="s">
        <v>108</v>
      </c>
      <c r="F1478" t="s">
        <v>7798</v>
      </c>
      <c r="G1478" t="s">
        <v>247</v>
      </c>
      <c r="J1478" t="s">
        <v>308</v>
      </c>
      <c r="K1478" t="s">
        <v>137</v>
      </c>
      <c r="L1478" t="s">
        <v>7799</v>
      </c>
      <c r="M1478" t="s">
        <v>344</v>
      </c>
      <c r="P1478">
        <v>46262</v>
      </c>
      <c r="Q1478" t="s">
        <v>140</v>
      </c>
      <c r="R1478">
        <v>46262</v>
      </c>
      <c r="S1478" t="s">
        <v>265</v>
      </c>
      <c r="T1478" t="s">
        <v>448</v>
      </c>
      <c r="U1478" t="s">
        <v>112</v>
      </c>
      <c r="V1478" t="s">
        <v>328</v>
      </c>
      <c r="AB1478" t="s">
        <v>274</v>
      </c>
      <c r="AC1478" t="s">
        <v>146</v>
      </c>
      <c r="AD1478" t="s">
        <v>147</v>
      </c>
      <c r="CN1478" t="s">
        <v>113</v>
      </c>
      <c r="CO1478" t="s">
        <v>113</v>
      </c>
      <c r="CP1478" t="s">
        <v>113</v>
      </c>
      <c r="CQ1478" t="s">
        <v>113</v>
      </c>
      <c r="CR1478">
        <v>46259</v>
      </c>
      <c r="CS1478">
        <v>46246</v>
      </c>
      <c r="CT1478" t="s">
        <v>151</v>
      </c>
      <c r="CU1478" t="s">
        <v>170</v>
      </c>
      <c r="CV1478" t="s">
        <v>144</v>
      </c>
      <c r="CW1478" t="s">
        <v>171</v>
      </c>
      <c r="CX1478" t="s">
        <v>113</v>
      </c>
      <c r="CY1478" t="s">
        <v>7800</v>
      </c>
      <c r="CZ1478" t="s">
        <v>119</v>
      </c>
    </row>
    <row r="1479" spans="1:105" x14ac:dyDescent="0.3">
      <c r="A1479" t="s">
        <v>7801</v>
      </c>
      <c r="B1479" t="s">
        <v>7802</v>
      </c>
      <c r="C1479" t="s">
        <v>107</v>
      </c>
      <c r="D1479" t="s">
        <v>108</v>
      </c>
      <c r="F1479" t="s">
        <v>7803</v>
      </c>
      <c r="G1479" t="s">
        <v>247</v>
      </c>
      <c r="J1479" t="s">
        <v>371</v>
      </c>
      <c r="K1479" t="s">
        <v>137</v>
      </c>
      <c r="L1479" t="s">
        <v>7804</v>
      </c>
      <c r="M1479" t="s">
        <v>888</v>
      </c>
      <c r="Q1479" t="s">
        <v>140</v>
      </c>
      <c r="R1479">
        <v>46266</v>
      </c>
      <c r="S1479" t="s">
        <v>265</v>
      </c>
      <c r="T1479" t="s">
        <v>448</v>
      </c>
      <c r="U1479" t="s">
        <v>112</v>
      </c>
      <c r="V1479" t="s">
        <v>328</v>
      </c>
      <c r="W1479" t="s">
        <v>144</v>
      </c>
      <c r="X1479" t="s">
        <v>144</v>
      </c>
      <c r="Y1479" t="s">
        <v>144</v>
      </c>
      <c r="Z1479" t="s">
        <v>144</v>
      </c>
      <c r="AA1479" t="s">
        <v>144</v>
      </c>
      <c r="AB1479" t="s">
        <v>145</v>
      </c>
      <c r="AC1479" t="s">
        <v>146</v>
      </c>
      <c r="AD1479" t="s">
        <v>147</v>
      </c>
      <c r="AE1479">
        <v>46262</v>
      </c>
      <c r="AF1479">
        <v>46262</v>
      </c>
      <c r="AG1479">
        <v>46262</v>
      </c>
      <c r="AH1479">
        <v>46269</v>
      </c>
      <c r="AI1479">
        <v>46269</v>
      </c>
      <c r="AK1479">
        <v>46269</v>
      </c>
      <c r="AL1479">
        <v>46269</v>
      </c>
      <c r="AN1479">
        <v>46274</v>
      </c>
      <c r="AO1479">
        <v>46274</v>
      </c>
      <c r="AQ1479">
        <v>46290</v>
      </c>
      <c r="AR1479">
        <v>46290</v>
      </c>
      <c r="AT1479">
        <v>46269</v>
      </c>
      <c r="AU1479">
        <v>46269</v>
      </c>
      <c r="AW1479">
        <v>46274</v>
      </c>
      <c r="AX1479">
        <v>46273</v>
      </c>
      <c r="AZ1479">
        <v>46279</v>
      </c>
      <c r="BA1479">
        <v>46279</v>
      </c>
      <c r="BC1479">
        <v>46276</v>
      </c>
      <c r="BD1479">
        <v>46276</v>
      </c>
      <c r="BG1479">
        <v>46283</v>
      </c>
      <c r="BH1479">
        <v>46284</v>
      </c>
      <c r="BJ1479" t="s">
        <v>145</v>
      </c>
      <c r="BL1479">
        <v>46287</v>
      </c>
      <c r="BM1479">
        <v>46287</v>
      </c>
      <c r="BO1479">
        <v>46290</v>
      </c>
      <c r="BP1479">
        <v>46290</v>
      </c>
      <c r="BR1479">
        <v>46294</v>
      </c>
      <c r="BS1479">
        <v>46294</v>
      </c>
      <c r="BU1479">
        <v>46294</v>
      </c>
      <c r="BV1479">
        <v>46294</v>
      </c>
      <c r="BY1479">
        <v>46279</v>
      </c>
      <c r="CI1479">
        <v>46293</v>
      </c>
      <c r="CJ1479">
        <v>46293</v>
      </c>
      <c r="CN1479" t="s">
        <v>113</v>
      </c>
      <c r="CO1479" t="s">
        <v>113</v>
      </c>
      <c r="CP1479" t="s">
        <v>113</v>
      </c>
      <c r="CQ1479" t="s">
        <v>113</v>
      </c>
      <c r="CR1479">
        <v>46255</v>
      </c>
      <c r="CS1479">
        <v>46247</v>
      </c>
      <c r="CT1479" t="s">
        <v>151</v>
      </c>
      <c r="CU1479" t="s">
        <v>170</v>
      </c>
      <c r="CV1479" t="s">
        <v>144</v>
      </c>
      <c r="CW1479" t="s">
        <v>171</v>
      </c>
      <c r="CX1479" t="s">
        <v>113</v>
      </c>
      <c r="CY1479" t="s">
        <v>7805</v>
      </c>
      <c r="CZ1479" t="s">
        <v>1300</v>
      </c>
      <c r="DA1479" t="s">
        <v>6729</v>
      </c>
    </row>
    <row r="1480" spans="1:105" x14ac:dyDescent="0.3">
      <c r="A1480" t="s">
        <v>7806</v>
      </c>
      <c r="B1480" t="s">
        <v>7807</v>
      </c>
      <c r="C1480" t="s">
        <v>107</v>
      </c>
      <c r="D1480" t="s">
        <v>108</v>
      </c>
      <c r="F1480" t="s">
        <v>7808</v>
      </c>
      <c r="G1480" t="s">
        <v>247</v>
      </c>
      <c r="I1480" t="s">
        <v>7809</v>
      </c>
      <c r="J1480" t="s">
        <v>308</v>
      </c>
      <c r="K1480" t="s">
        <v>137</v>
      </c>
      <c r="L1480" t="s">
        <v>7810</v>
      </c>
      <c r="M1480" t="s">
        <v>115</v>
      </c>
      <c r="N1480">
        <v>3</v>
      </c>
      <c r="O1480" t="s">
        <v>7811</v>
      </c>
      <c r="P1480">
        <v>46169</v>
      </c>
      <c r="Q1480" t="s">
        <v>140</v>
      </c>
      <c r="R1480">
        <v>46169</v>
      </c>
      <c r="S1480" t="s">
        <v>2453</v>
      </c>
      <c r="T1480" t="s">
        <v>448</v>
      </c>
      <c r="U1480" t="s">
        <v>112</v>
      </c>
      <c r="V1480" t="s">
        <v>143</v>
      </c>
      <c r="W1480" t="s">
        <v>144</v>
      </c>
      <c r="X1480" t="s">
        <v>144</v>
      </c>
      <c r="Y1480" t="s">
        <v>144</v>
      </c>
      <c r="Z1480" t="s">
        <v>144</v>
      </c>
      <c r="AA1480" t="s">
        <v>144</v>
      </c>
      <c r="AB1480" t="s">
        <v>375</v>
      </c>
      <c r="AC1480" t="s">
        <v>220</v>
      </c>
      <c r="AD1480" t="s">
        <v>314</v>
      </c>
      <c r="AE1480">
        <v>46178</v>
      </c>
      <c r="AF1480">
        <v>46178</v>
      </c>
      <c r="AG1480">
        <v>46178</v>
      </c>
      <c r="AH1480">
        <v>46180</v>
      </c>
      <c r="AI1480">
        <v>46182</v>
      </c>
      <c r="AJ1480">
        <v>46182</v>
      </c>
      <c r="AK1480">
        <v>46189</v>
      </c>
      <c r="AL1480">
        <v>46255</v>
      </c>
      <c r="AM1480">
        <v>46255</v>
      </c>
      <c r="AN1480">
        <v>46191</v>
      </c>
      <c r="AO1480">
        <v>46258</v>
      </c>
      <c r="AP1480">
        <v>46258</v>
      </c>
      <c r="AQ1480" t="s">
        <v>256</v>
      </c>
      <c r="AR1480">
        <v>46264</v>
      </c>
      <c r="AT1480">
        <v>46178</v>
      </c>
      <c r="AU1480">
        <v>46178</v>
      </c>
      <c r="AV1480">
        <v>46178</v>
      </c>
      <c r="AW1480">
        <v>46178</v>
      </c>
      <c r="AX1480">
        <v>46178</v>
      </c>
      <c r="AY1480">
        <v>46178</v>
      </c>
      <c r="AZ1480">
        <v>46185</v>
      </c>
      <c r="BA1480">
        <v>46277</v>
      </c>
      <c r="BC1480">
        <v>46179</v>
      </c>
      <c r="BD1480">
        <v>46181</v>
      </c>
      <c r="BE1480">
        <v>46181</v>
      </c>
      <c r="BF1480" t="s">
        <v>196</v>
      </c>
      <c r="BG1480">
        <v>46185</v>
      </c>
      <c r="BH1480">
        <v>46186</v>
      </c>
      <c r="BI1480">
        <v>46186</v>
      </c>
      <c r="BJ1480" t="s">
        <v>378</v>
      </c>
      <c r="BK1480" t="s">
        <v>388</v>
      </c>
      <c r="BL1480">
        <v>46192</v>
      </c>
      <c r="BM1480">
        <v>46263</v>
      </c>
      <c r="BN1480">
        <v>46263</v>
      </c>
      <c r="BO1480">
        <v>46194</v>
      </c>
      <c r="BP1480">
        <v>46266</v>
      </c>
      <c r="BR1480">
        <v>46202</v>
      </c>
      <c r="BS1480">
        <v>46266</v>
      </c>
      <c r="BU1480">
        <v>46200</v>
      </c>
      <c r="BV1480">
        <v>46266</v>
      </c>
      <c r="CN1480" t="s">
        <v>113</v>
      </c>
      <c r="CO1480" t="s">
        <v>113</v>
      </c>
      <c r="CP1480" t="s">
        <v>113</v>
      </c>
      <c r="CQ1480" t="s">
        <v>113</v>
      </c>
      <c r="CR1480">
        <v>46245</v>
      </c>
      <c r="CS1480">
        <v>46241</v>
      </c>
      <c r="CT1480" t="s">
        <v>151</v>
      </c>
      <c r="CU1480" t="s">
        <v>170</v>
      </c>
      <c r="CV1480" t="s">
        <v>144</v>
      </c>
      <c r="CW1480" t="s">
        <v>171</v>
      </c>
      <c r="CX1480" t="s">
        <v>113</v>
      </c>
      <c r="CY1480" t="s">
        <v>381</v>
      </c>
      <c r="CZ1480" t="s">
        <v>289</v>
      </c>
      <c r="DA1480" t="s">
        <v>104</v>
      </c>
    </row>
    <row r="1481" spans="1:105" x14ac:dyDescent="0.3">
      <c r="A1481" t="s">
        <v>7812</v>
      </c>
      <c r="B1481" t="s">
        <v>7813</v>
      </c>
      <c r="C1481" t="s">
        <v>245</v>
      </c>
      <c r="D1481" t="s">
        <v>108</v>
      </c>
      <c r="F1481" t="s">
        <v>7814</v>
      </c>
      <c r="G1481" t="s">
        <v>110</v>
      </c>
      <c r="H1481" t="s">
        <v>7815</v>
      </c>
      <c r="I1481" t="s">
        <v>7816</v>
      </c>
      <c r="J1481" t="s">
        <v>249</v>
      </c>
      <c r="K1481" t="s">
        <v>249</v>
      </c>
      <c r="L1481" t="s">
        <v>7817</v>
      </c>
      <c r="M1481" t="s">
        <v>3277</v>
      </c>
      <c r="N1481">
        <v>3</v>
      </c>
      <c r="P1481">
        <v>46178</v>
      </c>
      <c r="Q1481" t="s">
        <v>140</v>
      </c>
      <c r="R1481">
        <v>46178</v>
      </c>
      <c r="S1481" t="s">
        <v>374</v>
      </c>
      <c r="T1481" t="s">
        <v>448</v>
      </c>
      <c r="U1481" t="s">
        <v>249</v>
      </c>
      <c r="V1481" t="s">
        <v>143</v>
      </c>
      <c r="W1481" t="s">
        <v>148</v>
      </c>
      <c r="X1481" t="s">
        <v>148</v>
      </c>
      <c r="Y1481" t="s">
        <v>148</v>
      </c>
      <c r="Z1481" t="s">
        <v>148</v>
      </c>
      <c r="AA1481" t="s">
        <v>148</v>
      </c>
      <c r="AB1481" t="s">
        <v>1462</v>
      </c>
      <c r="AC1481" t="s">
        <v>113</v>
      </c>
      <c r="AD1481" t="s">
        <v>255</v>
      </c>
      <c r="AE1481">
        <v>46213</v>
      </c>
      <c r="AF1481">
        <v>46213</v>
      </c>
      <c r="AG1481">
        <v>46213</v>
      </c>
      <c r="AH1481">
        <v>46220</v>
      </c>
      <c r="AI1481">
        <v>46230</v>
      </c>
      <c r="AJ1481">
        <v>46230</v>
      </c>
      <c r="AK1481">
        <v>46213</v>
      </c>
      <c r="AL1481">
        <v>46213</v>
      </c>
      <c r="AM1481">
        <v>46213</v>
      </c>
      <c r="AN1481">
        <v>46220</v>
      </c>
      <c r="AO1481">
        <v>46230</v>
      </c>
      <c r="AP1481">
        <v>46230</v>
      </c>
      <c r="AQ1481" t="s">
        <v>148</v>
      </c>
      <c r="AR1481" t="s">
        <v>148</v>
      </c>
      <c r="AS1481" t="s">
        <v>148</v>
      </c>
      <c r="AT1481">
        <v>46221</v>
      </c>
      <c r="AU1481">
        <v>46217</v>
      </c>
      <c r="AV1481">
        <v>46217</v>
      </c>
      <c r="AW1481">
        <v>46221</v>
      </c>
      <c r="AX1481">
        <v>46217</v>
      </c>
      <c r="AY1481">
        <v>46217</v>
      </c>
      <c r="AZ1481">
        <v>46223</v>
      </c>
      <c r="BA1481">
        <v>46233</v>
      </c>
      <c r="BB1481">
        <v>46218</v>
      </c>
      <c r="BC1481">
        <v>46215</v>
      </c>
      <c r="BD1481">
        <v>46233</v>
      </c>
      <c r="BE1481">
        <v>46232</v>
      </c>
      <c r="BF1481" t="s">
        <v>7818</v>
      </c>
      <c r="BG1481">
        <v>46217</v>
      </c>
      <c r="BH1481">
        <v>46234</v>
      </c>
      <c r="BI1481">
        <v>46232</v>
      </c>
      <c r="BJ1481" t="s">
        <v>1462</v>
      </c>
      <c r="BK1481" t="s">
        <v>7818</v>
      </c>
      <c r="BL1481">
        <v>46214</v>
      </c>
      <c r="BM1481">
        <v>46269</v>
      </c>
      <c r="BO1481">
        <v>46229</v>
      </c>
      <c r="BP1481">
        <v>46293</v>
      </c>
      <c r="BR1481">
        <v>46233</v>
      </c>
      <c r="BS1481">
        <v>46295</v>
      </c>
      <c r="BU1481">
        <v>46233</v>
      </c>
      <c r="BV1481">
        <v>46295</v>
      </c>
      <c r="BX1481" t="s">
        <v>7819</v>
      </c>
      <c r="BY1481">
        <v>46208</v>
      </c>
      <c r="BZ1481">
        <v>46231</v>
      </c>
      <c r="CA1481">
        <v>46202</v>
      </c>
      <c r="CE1481">
        <v>78228</v>
      </c>
      <c r="CF1481">
        <v>1</v>
      </c>
      <c r="CI1481">
        <v>46233</v>
      </c>
      <c r="CJ1481">
        <v>46234</v>
      </c>
      <c r="CK1481">
        <v>46202</v>
      </c>
      <c r="CN1481" t="s">
        <v>113</v>
      </c>
      <c r="CO1481" t="s">
        <v>113</v>
      </c>
      <c r="CP1481" t="s">
        <v>113</v>
      </c>
      <c r="CQ1481" t="s">
        <v>113</v>
      </c>
      <c r="CR1481" t="s">
        <v>113</v>
      </c>
      <c r="CS1481" t="s">
        <v>113</v>
      </c>
      <c r="CT1481" t="s">
        <v>113</v>
      </c>
      <c r="CU1481" t="s">
        <v>170</v>
      </c>
      <c r="CV1481" t="s">
        <v>144</v>
      </c>
      <c r="CW1481" t="s">
        <v>171</v>
      </c>
      <c r="CX1481" t="s">
        <v>113</v>
      </c>
      <c r="CY1481" t="s">
        <v>119</v>
      </c>
      <c r="CZ1481" t="s">
        <v>121</v>
      </c>
      <c r="DA1481" t="s">
        <v>104</v>
      </c>
    </row>
    <row r="1482" spans="1:105" x14ac:dyDescent="0.3">
      <c r="A1482" t="s">
        <v>7820</v>
      </c>
      <c r="B1482" t="s">
        <v>7630</v>
      </c>
      <c r="C1482" t="s">
        <v>292</v>
      </c>
      <c r="D1482" t="s">
        <v>108</v>
      </c>
      <c r="F1482" t="s">
        <v>7631</v>
      </c>
      <c r="G1482" t="s">
        <v>247</v>
      </c>
      <c r="J1482" t="s">
        <v>371</v>
      </c>
      <c r="K1482" t="s">
        <v>137</v>
      </c>
      <c r="L1482" t="s">
        <v>906</v>
      </c>
      <c r="M1482" t="s">
        <v>115</v>
      </c>
      <c r="P1482">
        <v>46251</v>
      </c>
      <c r="Q1482" t="s">
        <v>140</v>
      </c>
      <c r="R1482">
        <v>46265</v>
      </c>
      <c r="S1482" t="s">
        <v>265</v>
      </c>
      <c r="T1482" t="s">
        <v>448</v>
      </c>
      <c r="U1482" t="s">
        <v>112</v>
      </c>
      <c r="V1482" t="s">
        <v>328</v>
      </c>
      <c r="AB1482" t="s">
        <v>1530</v>
      </c>
      <c r="AC1482" t="s">
        <v>146</v>
      </c>
      <c r="AD1482" t="s">
        <v>147</v>
      </c>
      <c r="CN1482" t="s">
        <v>113</v>
      </c>
      <c r="CO1482" t="s">
        <v>113</v>
      </c>
      <c r="CP1482" t="s">
        <v>113</v>
      </c>
      <c r="CQ1482" t="s">
        <v>113</v>
      </c>
      <c r="CR1482">
        <v>46252</v>
      </c>
      <c r="CS1482">
        <v>46248</v>
      </c>
      <c r="CT1482" t="s">
        <v>151</v>
      </c>
      <c r="CU1482" t="s">
        <v>170</v>
      </c>
      <c r="CV1482" t="s">
        <v>144</v>
      </c>
      <c r="CW1482" t="s">
        <v>171</v>
      </c>
      <c r="CX1482" t="s">
        <v>113</v>
      </c>
      <c r="CY1482" t="s">
        <v>7821</v>
      </c>
      <c r="CZ1482" t="s">
        <v>1300</v>
      </c>
    </row>
    <row r="1483" spans="1:105" x14ac:dyDescent="0.3">
      <c r="A1483" t="s">
        <v>7822</v>
      </c>
      <c r="B1483" t="s">
        <v>7823</v>
      </c>
      <c r="C1483" t="s">
        <v>107</v>
      </c>
      <c r="D1483" t="s">
        <v>108</v>
      </c>
      <c r="F1483" t="s">
        <v>7824</v>
      </c>
      <c r="G1483" t="s">
        <v>247</v>
      </c>
      <c r="I1483" t="s">
        <v>7825</v>
      </c>
      <c r="J1483" t="s">
        <v>308</v>
      </c>
      <c r="K1483" t="s">
        <v>137</v>
      </c>
      <c r="L1483" t="s">
        <v>906</v>
      </c>
      <c r="M1483" t="s">
        <v>115</v>
      </c>
      <c r="N1483">
        <v>1</v>
      </c>
      <c r="P1483">
        <v>46244</v>
      </c>
      <c r="Q1483" t="s">
        <v>140</v>
      </c>
      <c r="R1483">
        <v>46247</v>
      </c>
      <c r="S1483" t="s">
        <v>346</v>
      </c>
      <c r="T1483" t="s">
        <v>448</v>
      </c>
      <c r="U1483" t="s">
        <v>112</v>
      </c>
      <c r="V1483" t="s">
        <v>7826</v>
      </c>
      <c r="W1483" t="s">
        <v>144</v>
      </c>
      <c r="X1483" t="s">
        <v>144</v>
      </c>
      <c r="Y1483" t="s">
        <v>144</v>
      </c>
      <c r="Z1483" t="s">
        <v>144</v>
      </c>
      <c r="AA1483" t="s">
        <v>144</v>
      </c>
      <c r="AB1483" t="s">
        <v>387</v>
      </c>
      <c r="AC1483" t="s">
        <v>2082</v>
      </c>
      <c r="AD1483" t="s">
        <v>314</v>
      </c>
      <c r="AE1483">
        <v>46258</v>
      </c>
      <c r="AF1483">
        <v>46258</v>
      </c>
      <c r="AG1483">
        <v>46258</v>
      </c>
      <c r="AH1483">
        <v>46236</v>
      </c>
      <c r="AI1483">
        <v>46259</v>
      </c>
      <c r="AJ1483">
        <v>46259</v>
      </c>
      <c r="AK1483">
        <v>46266</v>
      </c>
      <c r="AL1483">
        <v>46266</v>
      </c>
      <c r="AN1483">
        <v>46268</v>
      </c>
      <c r="AO1483" t="s">
        <v>7827</v>
      </c>
      <c r="AQ1483" t="s">
        <v>377</v>
      </c>
      <c r="AR1483">
        <v>46279</v>
      </c>
      <c r="AT1483">
        <v>46254</v>
      </c>
      <c r="AU1483">
        <v>46260</v>
      </c>
      <c r="AV1483">
        <v>46260</v>
      </c>
      <c r="AW1483">
        <v>46254</v>
      </c>
      <c r="AX1483">
        <v>46262</v>
      </c>
      <c r="AY1483">
        <v>46262</v>
      </c>
      <c r="AZ1483">
        <v>46262</v>
      </c>
      <c r="BA1483">
        <v>46270</v>
      </c>
      <c r="BC1483">
        <v>46254</v>
      </c>
      <c r="BD1483">
        <v>46268</v>
      </c>
      <c r="BF1483" t="s">
        <v>2036</v>
      </c>
      <c r="BG1483">
        <v>46260</v>
      </c>
      <c r="BH1483">
        <v>46273</v>
      </c>
      <c r="BJ1483" t="s">
        <v>387</v>
      </c>
      <c r="BK1483" t="s">
        <v>2024</v>
      </c>
      <c r="BL1483">
        <v>46264</v>
      </c>
      <c r="BM1483">
        <v>46276</v>
      </c>
      <c r="BO1483">
        <v>46267</v>
      </c>
      <c r="BP1483">
        <v>46277</v>
      </c>
      <c r="BR1483">
        <v>46278</v>
      </c>
      <c r="BS1483">
        <v>46280</v>
      </c>
      <c r="BU1483">
        <v>46276</v>
      </c>
      <c r="BV1483">
        <v>46280</v>
      </c>
      <c r="CN1483" t="s">
        <v>113</v>
      </c>
      <c r="CO1483" t="s">
        <v>113</v>
      </c>
      <c r="CP1483" t="s">
        <v>113</v>
      </c>
      <c r="CQ1483" t="s">
        <v>113</v>
      </c>
      <c r="CR1483">
        <v>46245</v>
      </c>
      <c r="CS1483">
        <v>46241</v>
      </c>
      <c r="CT1483" t="s">
        <v>151</v>
      </c>
      <c r="CU1483" t="s">
        <v>170</v>
      </c>
      <c r="CV1483" t="s">
        <v>144</v>
      </c>
      <c r="CW1483" t="s">
        <v>171</v>
      </c>
      <c r="CX1483" t="s">
        <v>113</v>
      </c>
      <c r="CY1483" t="s">
        <v>1701</v>
      </c>
      <c r="CZ1483" t="s">
        <v>289</v>
      </c>
    </row>
    <row r="1484" spans="1:105" x14ac:dyDescent="0.3">
      <c r="A1484" t="s">
        <v>7828</v>
      </c>
      <c r="B1484" t="s">
        <v>7829</v>
      </c>
      <c r="C1484" t="s">
        <v>213</v>
      </c>
      <c r="D1484" t="s">
        <v>108</v>
      </c>
      <c r="F1484" t="s">
        <v>7830</v>
      </c>
      <c r="G1484" t="s">
        <v>110</v>
      </c>
      <c r="I1484" t="s">
        <v>7831</v>
      </c>
      <c r="J1484" t="s">
        <v>1148</v>
      </c>
      <c r="K1484" t="s">
        <v>161</v>
      </c>
      <c r="L1484" t="s">
        <v>3579</v>
      </c>
      <c r="M1484" t="s">
        <v>1113</v>
      </c>
      <c r="P1484">
        <v>46251</v>
      </c>
      <c r="Q1484" t="s">
        <v>140</v>
      </c>
      <c r="R1484">
        <v>46255</v>
      </c>
      <c r="S1484" t="s">
        <v>346</v>
      </c>
      <c r="T1484" t="s">
        <v>448</v>
      </c>
      <c r="U1484" t="s">
        <v>112</v>
      </c>
      <c r="V1484" t="s">
        <v>143</v>
      </c>
      <c r="W1484" t="s">
        <v>144</v>
      </c>
      <c r="X1484" t="s">
        <v>144</v>
      </c>
      <c r="Y1484" t="s">
        <v>144</v>
      </c>
      <c r="Z1484" t="s">
        <v>144</v>
      </c>
      <c r="AA1484" t="s">
        <v>144</v>
      </c>
      <c r="AB1484" t="s">
        <v>387</v>
      </c>
      <c r="AC1484" t="s">
        <v>146</v>
      </c>
      <c r="AD1484" t="s">
        <v>314</v>
      </c>
      <c r="AE1484">
        <v>46265</v>
      </c>
      <c r="AF1484">
        <v>46263</v>
      </c>
      <c r="AG1484">
        <v>46263</v>
      </c>
      <c r="AH1484">
        <v>46268</v>
      </c>
      <c r="AI1484">
        <v>46268</v>
      </c>
      <c r="AK1484">
        <v>46265</v>
      </c>
      <c r="AL1484">
        <v>46265</v>
      </c>
      <c r="AN1484">
        <v>46268</v>
      </c>
      <c r="AO1484">
        <v>46268</v>
      </c>
      <c r="AQ1484" t="s">
        <v>3596</v>
      </c>
      <c r="AW1484">
        <v>46263</v>
      </c>
      <c r="AX1484">
        <v>46263</v>
      </c>
      <c r="AY1484">
        <v>46263</v>
      </c>
      <c r="AZ1484">
        <v>46273</v>
      </c>
      <c r="BA1484">
        <v>46273</v>
      </c>
      <c r="BC1484">
        <v>46265</v>
      </c>
      <c r="BD1484">
        <v>46267</v>
      </c>
      <c r="BF1484" t="s">
        <v>149</v>
      </c>
      <c r="BG1484">
        <v>46272</v>
      </c>
      <c r="BH1484">
        <v>46275</v>
      </c>
      <c r="BJ1484" t="s">
        <v>387</v>
      </c>
      <c r="BK1484" t="s">
        <v>315</v>
      </c>
      <c r="BL1484">
        <v>46275</v>
      </c>
      <c r="BM1484">
        <v>46276</v>
      </c>
      <c r="BO1484">
        <v>46278</v>
      </c>
      <c r="BP1484">
        <v>46279</v>
      </c>
      <c r="BR1484">
        <v>46286</v>
      </c>
      <c r="BS1484">
        <v>46286</v>
      </c>
      <c r="BU1484">
        <v>46283</v>
      </c>
      <c r="BV1484">
        <v>46283</v>
      </c>
      <c r="CN1484" t="s">
        <v>113</v>
      </c>
      <c r="CO1484" t="s">
        <v>113</v>
      </c>
      <c r="CP1484" t="s">
        <v>113</v>
      </c>
      <c r="CQ1484" t="s">
        <v>113</v>
      </c>
      <c r="CR1484">
        <v>46252</v>
      </c>
      <c r="CS1484">
        <v>46246</v>
      </c>
      <c r="CT1484" t="s">
        <v>151</v>
      </c>
      <c r="CU1484" t="s">
        <v>170</v>
      </c>
      <c r="CV1484" t="s">
        <v>144</v>
      </c>
      <c r="CW1484" t="s">
        <v>171</v>
      </c>
      <c r="CX1484" t="s">
        <v>113</v>
      </c>
      <c r="CY1484" t="s">
        <v>7832</v>
      </c>
      <c r="CZ1484" t="s">
        <v>119</v>
      </c>
    </row>
    <row r="1485" spans="1:105" x14ac:dyDescent="0.3">
      <c r="A1485" t="s">
        <v>7833</v>
      </c>
      <c r="B1485" t="s">
        <v>3576</v>
      </c>
      <c r="C1485" t="s">
        <v>7834</v>
      </c>
      <c r="D1485" t="s">
        <v>108</v>
      </c>
      <c r="F1485" t="s">
        <v>3577</v>
      </c>
      <c r="G1485" t="s">
        <v>110</v>
      </c>
      <c r="I1485" t="s">
        <v>7835</v>
      </c>
      <c r="J1485" t="s">
        <v>127</v>
      </c>
      <c r="K1485" t="s">
        <v>137</v>
      </c>
      <c r="L1485" t="s">
        <v>3579</v>
      </c>
      <c r="M1485" t="s">
        <v>1113</v>
      </c>
      <c r="Q1485" t="s">
        <v>140</v>
      </c>
      <c r="R1485">
        <v>46259</v>
      </c>
      <c r="S1485" t="s">
        <v>346</v>
      </c>
      <c r="T1485" t="s">
        <v>448</v>
      </c>
      <c r="U1485" t="s">
        <v>112</v>
      </c>
      <c r="V1485" t="s">
        <v>143</v>
      </c>
      <c r="AB1485" t="s">
        <v>387</v>
      </c>
      <c r="AC1485" t="s">
        <v>146</v>
      </c>
      <c r="AD1485" t="s">
        <v>314</v>
      </c>
      <c r="AQ1485" t="s">
        <v>3596</v>
      </c>
      <c r="AT1485">
        <v>46267</v>
      </c>
      <c r="AU1485">
        <v>46267</v>
      </c>
      <c r="AW1485">
        <v>46267</v>
      </c>
      <c r="AX1485">
        <v>46266</v>
      </c>
      <c r="AY1485">
        <v>46266</v>
      </c>
      <c r="AZ1485">
        <v>46275</v>
      </c>
      <c r="BA1485">
        <v>46275</v>
      </c>
      <c r="BC1485">
        <v>46268</v>
      </c>
      <c r="BD1485">
        <v>46268</v>
      </c>
      <c r="BF1485" t="s">
        <v>149</v>
      </c>
      <c r="BG1485">
        <v>46275</v>
      </c>
      <c r="BH1485">
        <v>46273</v>
      </c>
      <c r="BJ1485" t="s">
        <v>387</v>
      </c>
      <c r="BK1485" t="s">
        <v>315</v>
      </c>
      <c r="BL1485">
        <v>46278</v>
      </c>
      <c r="BM1485">
        <v>46275</v>
      </c>
      <c r="BO1485">
        <v>46281</v>
      </c>
      <c r="BP1485">
        <v>46277</v>
      </c>
      <c r="BR1485">
        <v>46287</v>
      </c>
      <c r="BS1485">
        <v>46285</v>
      </c>
      <c r="BU1485">
        <v>46285</v>
      </c>
      <c r="BV1485">
        <v>46283</v>
      </c>
      <c r="CN1485" t="s">
        <v>113</v>
      </c>
      <c r="CO1485" t="s">
        <v>113</v>
      </c>
      <c r="CP1485" t="s">
        <v>113</v>
      </c>
      <c r="CQ1485" t="s">
        <v>113</v>
      </c>
      <c r="CR1485">
        <v>46259</v>
      </c>
      <c r="CS1485">
        <v>46255</v>
      </c>
      <c r="CT1485" t="s">
        <v>151</v>
      </c>
      <c r="CU1485" t="s">
        <v>170</v>
      </c>
      <c r="CV1485" t="s">
        <v>144</v>
      </c>
      <c r="CW1485" t="s">
        <v>171</v>
      </c>
      <c r="CX1485" t="s">
        <v>113</v>
      </c>
      <c r="CY1485" t="s">
        <v>7832</v>
      </c>
      <c r="CZ1485" t="s">
        <v>119</v>
      </c>
    </row>
    <row r="1486" spans="1:105" x14ac:dyDescent="0.3">
      <c r="A1486" t="s">
        <v>7836</v>
      </c>
      <c r="B1486" t="s">
        <v>7837</v>
      </c>
      <c r="C1486" t="s">
        <v>124</v>
      </c>
      <c r="D1486" t="s">
        <v>108</v>
      </c>
      <c r="F1486" t="s">
        <v>7838</v>
      </c>
      <c r="G1486" t="s">
        <v>247</v>
      </c>
      <c r="J1486" t="s">
        <v>371</v>
      </c>
      <c r="K1486" t="s">
        <v>137</v>
      </c>
      <c r="M1486" t="s">
        <v>1171</v>
      </c>
      <c r="Q1486" t="s">
        <v>140</v>
      </c>
      <c r="R1486">
        <v>46266</v>
      </c>
      <c r="S1486" t="s">
        <v>265</v>
      </c>
      <c r="T1486" t="s">
        <v>448</v>
      </c>
      <c r="U1486" t="s">
        <v>112</v>
      </c>
      <c r="V1486" t="s">
        <v>328</v>
      </c>
      <c r="W1486" t="s">
        <v>144</v>
      </c>
      <c r="X1486" t="s">
        <v>144</v>
      </c>
      <c r="Y1486" t="s">
        <v>144</v>
      </c>
      <c r="Z1486" t="s">
        <v>144</v>
      </c>
      <c r="AA1486" t="s">
        <v>144</v>
      </c>
      <c r="AB1486" t="s">
        <v>145</v>
      </c>
      <c r="AC1486" t="s">
        <v>146</v>
      </c>
      <c r="AD1486" t="s">
        <v>147</v>
      </c>
      <c r="AT1486">
        <v>46242</v>
      </c>
      <c r="AU1486">
        <v>46242</v>
      </c>
      <c r="AW1486">
        <v>46274</v>
      </c>
      <c r="AX1486">
        <v>46274</v>
      </c>
      <c r="AZ1486">
        <v>46279</v>
      </c>
      <c r="BA1486">
        <v>46279</v>
      </c>
      <c r="BC1486">
        <v>46276</v>
      </c>
      <c r="BD1486">
        <v>46276</v>
      </c>
      <c r="BG1486">
        <v>46283</v>
      </c>
      <c r="BH1486">
        <v>46284</v>
      </c>
      <c r="BJ1486" t="s">
        <v>145</v>
      </c>
      <c r="BL1486">
        <v>46287</v>
      </c>
      <c r="BM1486">
        <v>46287</v>
      </c>
      <c r="BO1486">
        <v>46290</v>
      </c>
      <c r="BP1486">
        <v>46290</v>
      </c>
      <c r="BR1486">
        <v>46294</v>
      </c>
      <c r="BS1486">
        <v>46294</v>
      </c>
      <c r="BU1486">
        <v>46294</v>
      </c>
      <c r="BV1486">
        <v>46294</v>
      </c>
      <c r="BY1486">
        <v>46279</v>
      </c>
      <c r="CI1486">
        <v>46293</v>
      </c>
      <c r="CJ1486">
        <v>46293</v>
      </c>
      <c r="CN1486" t="s">
        <v>113</v>
      </c>
      <c r="CO1486" t="s">
        <v>113</v>
      </c>
      <c r="CP1486" t="s">
        <v>113</v>
      </c>
      <c r="CQ1486" t="s">
        <v>113</v>
      </c>
      <c r="CR1486">
        <v>46260</v>
      </c>
      <c r="CS1486">
        <v>46254</v>
      </c>
      <c r="CT1486" t="s">
        <v>151</v>
      </c>
      <c r="CU1486" t="s">
        <v>170</v>
      </c>
      <c r="CV1486" t="s">
        <v>144</v>
      </c>
      <c r="CW1486" t="s">
        <v>171</v>
      </c>
      <c r="CX1486" t="s">
        <v>113</v>
      </c>
      <c r="CY1486" t="s">
        <v>7805</v>
      </c>
      <c r="CZ1486" t="s">
        <v>1300</v>
      </c>
      <c r="DA1486" t="s">
        <v>6729</v>
      </c>
    </row>
    <row r="1487" spans="1:105" x14ac:dyDescent="0.3">
      <c r="A1487" t="s">
        <v>7839</v>
      </c>
      <c r="B1487" t="s">
        <v>7840</v>
      </c>
      <c r="C1487" t="s">
        <v>124</v>
      </c>
      <c r="D1487" t="s">
        <v>108</v>
      </c>
      <c r="F1487" t="s">
        <v>7841</v>
      </c>
      <c r="G1487" t="s">
        <v>247</v>
      </c>
      <c r="I1487" t="s">
        <v>7842</v>
      </c>
      <c r="J1487" t="s">
        <v>308</v>
      </c>
      <c r="K1487" t="s">
        <v>137</v>
      </c>
      <c r="L1487" t="s">
        <v>7843</v>
      </c>
      <c r="M1487" t="s">
        <v>935</v>
      </c>
      <c r="Q1487" t="s">
        <v>140</v>
      </c>
      <c r="R1487">
        <v>46261</v>
      </c>
      <c r="S1487" t="s">
        <v>265</v>
      </c>
      <c r="T1487" t="s">
        <v>448</v>
      </c>
      <c r="U1487" t="s">
        <v>112</v>
      </c>
      <c r="V1487" t="s">
        <v>143</v>
      </c>
      <c r="AB1487" t="s">
        <v>387</v>
      </c>
      <c r="AC1487" t="s">
        <v>146</v>
      </c>
      <c r="AD1487" t="s">
        <v>314</v>
      </c>
      <c r="AQ1487" t="s">
        <v>377</v>
      </c>
      <c r="AR1487">
        <v>46283</v>
      </c>
      <c r="AT1487">
        <v>46267</v>
      </c>
      <c r="AU1487">
        <v>46267</v>
      </c>
      <c r="AW1487">
        <v>46267</v>
      </c>
      <c r="AX1487">
        <v>46267</v>
      </c>
      <c r="AZ1487">
        <v>46278</v>
      </c>
      <c r="BA1487">
        <v>46278</v>
      </c>
      <c r="BC1487">
        <v>46269</v>
      </c>
      <c r="BD1487">
        <v>46269</v>
      </c>
      <c r="BF1487" t="s">
        <v>149</v>
      </c>
      <c r="BG1487">
        <v>46274</v>
      </c>
      <c r="BH1487">
        <v>46274</v>
      </c>
      <c r="BJ1487" t="s">
        <v>387</v>
      </c>
      <c r="BK1487" t="s">
        <v>1339</v>
      </c>
      <c r="BL1487">
        <v>46277</v>
      </c>
      <c r="BM1487">
        <v>46276</v>
      </c>
      <c r="BO1487">
        <v>46279</v>
      </c>
      <c r="BP1487">
        <v>46278</v>
      </c>
      <c r="BR1487">
        <v>46289</v>
      </c>
      <c r="BS1487">
        <v>46289</v>
      </c>
      <c r="BU1487">
        <v>46286</v>
      </c>
      <c r="BV1487">
        <v>46286</v>
      </c>
      <c r="CN1487" t="s">
        <v>113</v>
      </c>
      <c r="CO1487" t="s">
        <v>113</v>
      </c>
      <c r="CP1487" t="s">
        <v>113</v>
      </c>
      <c r="CQ1487" t="s">
        <v>113</v>
      </c>
      <c r="CR1487">
        <v>46259</v>
      </c>
      <c r="CS1487">
        <v>46255</v>
      </c>
      <c r="CT1487" t="s">
        <v>151</v>
      </c>
      <c r="CU1487" t="s">
        <v>170</v>
      </c>
      <c r="CV1487" t="s">
        <v>144</v>
      </c>
      <c r="CW1487" t="s">
        <v>171</v>
      </c>
      <c r="CX1487" t="s">
        <v>113</v>
      </c>
      <c r="CY1487" t="s">
        <v>389</v>
      </c>
      <c r="CZ1487" t="s">
        <v>289</v>
      </c>
    </row>
    <row r="1488" spans="1:105" x14ac:dyDescent="0.3">
      <c r="A1488" t="s">
        <v>7844</v>
      </c>
      <c r="B1488" t="s">
        <v>7845</v>
      </c>
      <c r="C1488" t="s">
        <v>107</v>
      </c>
      <c r="D1488" t="s">
        <v>108</v>
      </c>
      <c r="F1488" t="s">
        <v>7846</v>
      </c>
      <c r="G1488" t="s">
        <v>247</v>
      </c>
      <c r="I1488" t="s">
        <v>7847</v>
      </c>
      <c r="J1488" t="s">
        <v>371</v>
      </c>
      <c r="K1488" t="s">
        <v>137</v>
      </c>
      <c r="M1488" t="s">
        <v>3277</v>
      </c>
      <c r="N1488">
        <v>4</v>
      </c>
      <c r="P1488">
        <v>46224</v>
      </c>
      <c r="Q1488" t="s">
        <v>140</v>
      </c>
      <c r="R1488">
        <v>46248</v>
      </c>
      <c r="S1488" t="s">
        <v>346</v>
      </c>
      <c r="T1488" t="s">
        <v>448</v>
      </c>
      <c r="U1488" t="s">
        <v>112</v>
      </c>
      <c r="V1488" t="s">
        <v>143</v>
      </c>
      <c r="W1488" t="s">
        <v>144</v>
      </c>
      <c r="X1488" t="s">
        <v>144</v>
      </c>
      <c r="Y1488" t="s">
        <v>144</v>
      </c>
      <c r="Z1488" t="s">
        <v>144</v>
      </c>
      <c r="AA1488" t="s">
        <v>144</v>
      </c>
      <c r="AB1488" t="s">
        <v>1462</v>
      </c>
      <c r="AC1488" t="s">
        <v>146</v>
      </c>
      <c r="AD1488" t="s">
        <v>147</v>
      </c>
      <c r="AE1488">
        <v>46239</v>
      </c>
      <c r="AF1488">
        <v>46239</v>
      </c>
      <c r="AG1488">
        <v>46239</v>
      </c>
      <c r="AH1488">
        <v>46241</v>
      </c>
      <c r="AI1488">
        <v>46251</v>
      </c>
      <c r="AK1488">
        <v>46244</v>
      </c>
      <c r="AL1488">
        <v>46249</v>
      </c>
      <c r="AM1488">
        <v>46249</v>
      </c>
      <c r="AN1488">
        <v>46246</v>
      </c>
      <c r="AO1488">
        <v>46255</v>
      </c>
      <c r="AP1488">
        <v>46255</v>
      </c>
      <c r="AQ1488" t="s">
        <v>256</v>
      </c>
      <c r="AR1488">
        <v>46279</v>
      </c>
      <c r="AT1488">
        <v>46244</v>
      </c>
      <c r="AU1488">
        <v>46258</v>
      </c>
      <c r="AV1488">
        <v>46258</v>
      </c>
      <c r="AW1488">
        <v>46244</v>
      </c>
      <c r="AX1488">
        <v>46259</v>
      </c>
      <c r="AY1488">
        <v>46259</v>
      </c>
      <c r="AZ1488">
        <v>46247</v>
      </c>
      <c r="BA1488">
        <v>46262</v>
      </c>
      <c r="BC1488">
        <v>46245</v>
      </c>
      <c r="BD1488">
        <v>46260</v>
      </c>
      <c r="BF1488" t="s">
        <v>149</v>
      </c>
      <c r="BG1488">
        <v>46265</v>
      </c>
      <c r="BH1488">
        <v>46267</v>
      </c>
      <c r="BJ1488" t="s">
        <v>1462</v>
      </c>
      <c r="BK1488">
        <v>50</v>
      </c>
      <c r="BL1488">
        <v>46268</v>
      </c>
      <c r="BM1488">
        <v>46270</v>
      </c>
      <c r="BO1488">
        <v>46272</v>
      </c>
      <c r="BP1488">
        <v>46271</v>
      </c>
      <c r="BR1488">
        <v>46279</v>
      </c>
      <c r="BS1488">
        <v>46280</v>
      </c>
      <c r="BU1488">
        <v>46279</v>
      </c>
      <c r="BV1488">
        <v>46280</v>
      </c>
      <c r="BY1488">
        <v>46266</v>
      </c>
      <c r="CE1488">
        <v>69715</v>
      </c>
      <c r="CF1488">
        <v>0.3</v>
      </c>
      <c r="CI1488">
        <v>46279</v>
      </c>
      <c r="CJ1488">
        <v>46279</v>
      </c>
      <c r="CN1488" t="s">
        <v>113</v>
      </c>
      <c r="CO1488" t="s">
        <v>113</v>
      </c>
      <c r="CP1488" t="s">
        <v>113</v>
      </c>
      <c r="CQ1488" t="s">
        <v>113</v>
      </c>
      <c r="CR1488">
        <v>46223</v>
      </c>
      <c r="CS1488">
        <v>46220</v>
      </c>
      <c r="CT1488" t="s">
        <v>151</v>
      </c>
      <c r="CU1488" t="s">
        <v>170</v>
      </c>
      <c r="CV1488" t="s">
        <v>144</v>
      </c>
      <c r="CW1488" t="s">
        <v>171</v>
      </c>
      <c r="CX1488" t="s">
        <v>113</v>
      </c>
      <c r="CY1488" t="s">
        <v>1219</v>
      </c>
      <c r="CZ1488" t="s">
        <v>289</v>
      </c>
    </row>
    <row r="1489" spans="1:105" x14ac:dyDescent="0.3">
      <c r="A1489" t="s">
        <v>7848</v>
      </c>
      <c r="B1489" t="s">
        <v>7849</v>
      </c>
      <c r="C1489" t="s">
        <v>213</v>
      </c>
      <c r="D1489" t="s">
        <v>108</v>
      </c>
      <c r="F1489" t="s">
        <v>7850</v>
      </c>
      <c r="G1489" t="s">
        <v>1356</v>
      </c>
      <c r="I1489" t="s">
        <v>7851</v>
      </c>
      <c r="J1489" t="s">
        <v>127</v>
      </c>
      <c r="K1489" t="s">
        <v>137</v>
      </c>
      <c r="L1489" t="s">
        <v>7852</v>
      </c>
      <c r="M1489" t="s">
        <v>115</v>
      </c>
      <c r="P1489">
        <v>46262</v>
      </c>
      <c r="Q1489" t="s">
        <v>140</v>
      </c>
      <c r="R1489">
        <v>46266</v>
      </c>
      <c r="S1489" t="s">
        <v>265</v>
      </c>
      <c r="T1489" t="s">
        <v>448</v>
      </c>
      <c r="U1489" t="s">
        <v>112</v>
      </c>
      <c r="V1489" t="s">
        <v>143</v>
      </c>
      <c r="AB1489" t="s">
        <v>1382</v>
      </c>
      <c r="AC1489" t="s">
        <v>2082</v>
      </c>
      <c r="AD1489" t="s">
        <v>147</v>
      </c>
      <c r="AE1489">
        <v>46273</v>
      </c>
      <c r="AF1489">
        <v>46273</v>
      </c>
      <c r="AH1489">
        <v>46275</v>
      </c>
      <c r="AI1489">
        <v>46275</v>
      </c>
      <c r="AK1489">
        <v>46273</v>
      </c>
      <c r="AL1489">
        <v>46273</v>
      </c>
      <c r="AN1489">
        <v>46275</v>
      </c>
      <c r="AO1489">
        <v>46275</v>
      </c>
      <c r="AQ1489" t="s">
        <v>148</v>
      </c>
      <c r="AR1489" t="s">
        <v>148</v>
      </c>
      <c r="AS1489" t="s">
        <v>148</v>
      </c>
      <c r="AT1489">
        <v>46273</v>
      </c>
      <c r="AU1489">
        <v>46273</v>
      </c>
      <c r="AW1489">
        <v>46273</v>
      </c>
      <c r="AX1489">
        <v>46273</v>
      </c>
      <c r="AZ1489">
        <v>46279</v>
      </c>
      <c r="BA1489">
        <v>46279</v>
      </c>
      <c r="BC1489">
        <v>46275</v>
      </c>
      <c r="BD1489">
        <v>46275</v>
      </c>
      <c r="BG1489">
        <v>46281</v>
      </c>
      <c r="BH1489">
        <v>46281</v>
      </c>
      <c r="BJ1489" t="s">
        <v>1577</v>
      </c>
      <c r="BL1489">
        <v>46285</v>
      </c>
      <c r="BM1489">
        <v>46285</v>
      </c>
      <c r="BO1489">
        <v>46288</v>
      </c>
      <c r="BP1489">
        <v>46288</v>
      </c>
      <c r="BR1489">
        <v>46295</v>
      </c>
      <c r="BS1489">
        <v>46295</v>
      </c>
      <c r="BU1489">
        <v>46295</v>
      </c>
      <c r="BV1489">
        <v>46295</v>
      </c>
      <c r="BY1489">
        <v>46279</v>
      </c>
      <c r="CI1489">
        <v>46286</v>
      </c>
      <c r="CJ1489">
        <v>46286</v>
      </c>
      <c r="CN1489" t="s">
        <v>113</v>
      </c>
      <c r="CO1489" t="s">
        <v>113</v>
      </c>
      <c r="CP1489" t="s">
        <v>113</v>
      </c>
      <c r="CQ1489" t="s">
        <v>113</v>
      </c>
      <c r="CR1489">
        <v>46262</v>
      </c>
      <c r="CS1489">
        <v>46246</v>
      </c>
      <c r="CT1489" t="s">
        <v>151</v>
      </c>
      <c r="CU1489" t="s">
        <v>170</v>
      </c>
      <c r="CV1489" t="s">
        <v>144</v>
      </c>
      <c r="CW1489" t="s">
        <v>171</v>
      </c>
      <c r="CX1489" t="s">
        <v>113</v>
      </c>
      <c r="CY1489" t="s">
        <v>7853</v>
      </c>
      <c r="CZ1489" t="s">
        <v>119</v>
      </c>
      <c r="DA1489" t="s">
        <v>6729</v>
      </c>
    </row>
    <row r="1490" spans="1:105" x14ac:dyDescent="0.3">
      <c r="A1490" t="s">
        <v>7854</v>
      </c>
      <c r="B1490" t="s">
        <v>7626</v>
      </c>
      <c r="C1490" t="s">
        <v>883</v>
      </c>
      <c r="D1490" t="s">
        <v>108</v>
      </c>
      <c r="F1490" t="s">
        <v>7627</v>
      </c>
      <c r="G1490" t="s">
        <v>247</v>
      </c>
      <c r="I1490" t="s">
        <v>7855</v>
      </c>
      <c r="J1490" t="s">
        <v>371</v>
      </c>
      <c r="K1490" t="s">
        <v>137</v>
      </c>
      <c r="L1490" t="s">
        <v>906</v>
      </c>
      <c r="M1490" t="s">
        <v>115</v>
      </c>
      <c r="N1490">
        <v>1</v>
      </c>
      <c r="P1490">
        <v>46244</v>
      </c>
      <c r="Q1490" t="s">
        <v>140</v>
      </c>
      <c r="R1490">
        <v>46252</v>
      </c>
      <c r="S1490" t="s">
        <v>265</v>
      </c>
      <c r="T1490" t="s">
        <v>448</v>
      </c>
      <c r="U1490" t="s">
        <v>112</v>
      </c>
      <c r="V1490" t="s">
        <v>143</v>
      </c>
      <c r="AB1490" t="s">
        <v>375</v>
      </c>
      <c r="AC1490" t="s">
        <v>220</v>
      </c>
      <c r="AD1490" t="s">
        <v>314</v>
      </c>
      <c r="AE1490">
        <v>46258</v>
      </c>
      <c r="AF1490">
        <v>46258</v>
      </c>
      <c r="AG1490">
        <v>46258</v>
      </c>
      <c r="AH1490">
        <v>46260</v>
      </c>
      <c r="AI1490">
        <v>46259</v>
      </c>
      <c r="AJ1490">
        <v>46259</v>
      </c>
      <c r="AK1490">
        <v>46266</v>
      </c>
      <c r="AL1490">
        <v>46266</v>
      </c>
      <c r="AN1490">
        <v>46268</v>
      </c>
      <c r="AO1490">
        <v>46268</v>
      </c>
      <c r="AQ1490" t="s">
        <v>256</v>
      </c>
      <c r="AR1490">
        <v>46280</v>
      </c>
      <c r="AT1490">
        <v>46259</v>
      </c>
      <c r="AU1490">
        <v>46259</v>
      </c>
      <c r="AW1490">
        <v>46260</v>
      </c>
      <c r="AX1490">
        <v>46262</v>
      </c>
      <c r="AZ1490">
        <v>46264</v>
      </c>
      <c r="BC1490">
        <v>46260</v>
      </c>
      <c r="BD1490">
        <v>46263</v>
      </c>
      <c r="BF1490" t="s">
        <v>395</v>
      </c>
      <c r="BG1490">
        <v>46267</v>
      </c>
      <c r="BH1490">
        <v>46269</v>
      </c>
      <c r="BJ1490" t="s">
        <v>378</v>
      </c>
      <c r="BK1490" t="s">
        <v>1965</v>
      </c>
      <c r="BL1490">
        <v>46274</v>
      </c>
      <c r="BM1490">
        <v>46274</v>
      </c>
      <c r="BO1490">
        <v>46277</v>
      </c>
      <c r="BP1490">
        <v>46277</v>
      </c>
      <c r="BR1490">
        <v>46283</v>
      </c>
      <c r="BS1490">
        <v>46283</v>
      </c>
      <c r="BU1490">
        <v>46282</v>
      </c>
      <c r="BV1490">
        <v>46282</v>
      </c>
      <c r="CN1490" t="s">
        <v>113</v>
      </c>
      <c r="CO1490" t="s">
        <v>113</v>
      </c>
      <c r="CP1490" t="s">
        <v>113</v>
      </c>
      <c r="CQ1490" t="s">
        <v>113</v>
      </c>
      <c r="CR1490">
        <v>46253</v>
      </c>
      <c r="CS1490">
        <v>46240</v>
      </c>
      <c r="CT1490" t="s">
        <v>151</v>
      </c>
      <c r="CU1490" t="s">
        <v>170</v>
      </c>
      <c r="CV1490" t="s">
        <v>144</v>
      </c>
      <c r="CW1490" t="s">
        <v>171</v>
      </c>
      <c r="CX1490" t="s">
        <v>113</v>
      </c>
      <c r="CY1490" t="s">
        <v>1701</v>
      </c>
      <c r="CZ1490" t="s">
        <v>289</v>
      </c>
    </row>
    <row r="1491" spans="1:105" x14ac:dyDescent="0.3">
      <c r="A1491" t="s">
        <v>7856</v>
      </c>
      <c r="B1491" t="s">
        <v>7857</v>
      </c>
      <c r="C1491" t="s">
        <v>107</v>
      </c>
      <c r="D1491" t="s">
        <v>108</v>
      </c>
      <c r="F1491" t="s">
        <v>7858</v>
      </c>
      <c r="G1491" t="s">
        <v>247</v>
      </c>
      <c r="I1491" t="s">
        <v>6949</v>
      </c>
      <c r="J1491" t="s">
        <v>2643</v>
      </c>
      <c r="K1491" t="s">
        <v>161</v>
      </c>
      <c r="L1491" t="s">
        <v>2644</v>
      </c>
      <c r="M1491" t="s">
        <v>163</v>
      </c>
      <c r="N1491">
        <v>3</v>
      </c>
      <c r="P1491">
        <v>46246</v>
      </c>
      <c r="Q1491" t="s">
        <v>298</v>
      </c>
      <c r="R1491" t="s">
        <v>6950</v>
      </c>
      <c r="S1491" t="s">
        <v>265</v>
      </c>
      <c r="T1491" t="s">
        <v>166</v>
      </c>
      <c r="U1491" t="s">
        <v>112</v>
      </c>
      <c r="V1491" t="s">
        <v>328</v>
      </c>
      <c r="AB1491" t="s">
        <v>2645</v>
      </c>
      <c r="AC1491" t="s">
        <v>2082</v>
      </c>
      <c r="AD1491" t="s">
        <v>147</v>
      </c>
      <c r="BF1491" t="s">
        <v>196</v>
      </c>
      <c r="CN1491" t="s">
        <v>113</v>
      </c>
      <c r="CO1491" t="s">
        <v>113</v>
      </c>
      <c r="CP1491" t="s">
        <v>113</v>
      </c>
      <c r="CQ1491" t="s">
        <v>113</v>
      </c>
      <c r="CR1491" t="s">
        <v>188</v>
      </c>
      <c r="CS1491">
        <v>46241</v>
      </c>
      <c r="CT1491" t="s">
        <v>444</v>
      </c>
      <c r="CU1491" t="s">
        <v>355</v>
      </c>
      <c r="CV1491" t="s">
        <v>7859</v>
      </c>
      <c r="CW1491" t="s">
        <v>2377</v>
      </c>
      <c r="CX1491" t="s">
        <v>113</v>
      </c>
      <c r="CY1491" t="s">
        <v>2647</v>
      </c>
      <c r="CZ1491" t="s">
        <v>1300</v>
      </c>
    </row>
    <row r="1492" spans="1:105" x14ac:dyDescent="0.3">
      <c r="A1492" t="s">
        <v>7860</v>
      </c>
      <c r="B1492" t="s">
        <v>7861</v>
      </c>
      <c r="C1492" t="s">
        <v>107</v>
      </c>
      <c r="D1492" t="s">
        <v>108</v>
      </c>
      <c r="F1492" t="s">
        <v>7862</v>
      </c>
      <c r="G1492" t="s">
        <v>247</v>
      </c>
      <c r="H1492" t="s">
        <v>1304</v>
      </c>
      <c r="I1492" t="s">
        <v>7863</v>
      </c>
      <c r="J1492" t="s">
        <v>308</v>
      </c>
      <c r="K1492" t="s">
        <v>137</v>
      </c>
      <c r="L1492" t="s">
        <v>7864</v>
      </c>
      <c r="M1492" t="s">
        <v>115</v>
      </c>
      <c r="N1492">
        <v>1</v>
      </c>
      <c r="O1492" t="s">
        <v>7865</v>
      </c>
      <c r="P1492">
        <v>46210</v>
      </c>
      <c r="Q1492" t="s">
        <v>140</v>
      </c>
      <c r="R1492">
        <v>46213</v>
      </c>
      <c r="S1492" t="s">
        <v>252</v>
      </c>
      <c r="T1492" t="s">
        <v>253</v>
      </c>
      <c r="U1492" t="s">
        <v>112</v>
      </c>
      <c r="V1492" t="s">
        <v>143</v>
      </c>
      <c r="W1492" t="s">
        <v>144</v>
      </c>
      <c r="X1492" t="s">
        <v>144</v>
      </c>
      <c r="Y1492" t="s">
        <v>144</v>
      </c>
      <c r="Z1492" t="s">
        <v>312</v>
      </c>
      <c r="AA1492" t="s">
        <v>144</v>
      </c>
      <c r="AB1492" t="s">
        <v>375</v>
      </c>
      <c r="AC1492" t="s">
        <v>220</v>
      </c>
      <c r="AD1492" t="s">
        <v>314</v>
      </c>
      <c r="AE1492">
        <v>46221</v>
      </c>
      <c r="AF1492">
        <v>46261</v>
      </c>
      <c r="AG1492">
        <v>46233</v>
      </c>
      <c r="AH1492">
        <v>46223</v>
      </c>
      <c r="AI1492">
        <v>46233</v>
      </c>
      <c r="AJ1492">
        <v>46233</v>
      </c>
      <c r="AK1492">
        <v>46221</v>
      </c>
      <c r="AL1492">
        <v>46239</v>
      </c>
      <c r="AM1492">
        <v>46239</v>
      </c>
      <c r="AN1492">
        <v>46223</v>
      </c>
      <c r="AO1492">
        <v>46240</v>
      </c>
      <c r="AP1492">
        <v>46240</v>
      </c>
      <c r="AQ1492" t="s">
        <v>256</v>
      </c>
      <c r="AR1492">
        <v>46263</v>
      </c>
      <c r="AT1492">
        <v>46220</v>
      </c>
      <c r="AU1492">
        <v>46226</v>
      </c>
      <c r="AV1492">
        <v>46226</v>
      </c>
      <c r="AW1492">
        <v>46220</v>
      </c>
      <c r="AX1492">
        <v>46226</v>
      </c>
      <c r="AY1492">
        <v>46226</v>
      </c>
      <c r="AZ1492">
        <v>46227</v>
      </c>
      <c r="BA1492">
        <v>46233</v>
      </c>
      <c r="BC1492">
        <v>46221</v>
      </c>
      <c r="BD1492">
        <v>46227</v>
      </c>
      <c r="BE1492">
        <v>46227</v>
      </c>
      <c r="BF1492" t="s">
        <v>149</v>
      </c>
      <c r="BG1492">
        <v>46228</v>
      </c>
      <c r="BH1492">
        <v>46234</v>
      </c>
      <c r="BI1492">
        <v>46265</v>
      </c>
      <c r="BJ1492" t="s">
        <v>378</v>
      </c>
      <c r="BK1492" t="s">
        <v>2024</v>
      </c>
      <c r="BL1492">
        <v>46232</v>
      </c>
      <c r="BM1492">
        <v>46243</v>
      </c>
      <c r="BN1492">
        <v>46243</v>
      </c>
      <c r="BO1492">
        <v>46235</v>
      </c>
      <c r="BP1492">
        <v>46246</v>
      </c>
      <c r="BQ1492">
        <v>46246</v>
      </c>
      <c r="BR1492">
        <v>46244</v>
      </c>
      <c r="BS1492">
        <v>46265</v>
      </c>
      <c r="BT1492">
        <v>46265</v>
      </c>
      <c r="BU1492">
        <v>46242</v>
      </c>
      <c r="BV1492">
        <v>46246</v>
      </c>
      <c r="BW1492">
        <v>46246</v>
      </c>
      <c r="BX1492" t="s">
        <v>7866</v>
      </c>
      <c r="CA1492">
        <v>46226</v>
      </c>
      <c r="CI1492">
        <v>46226</v>
      </c>
      <c r="CJ1492">
        <v>46226</v>
      </c>
      <c r="CK1492">
        <v>46226</v>
      </c>
      <c r="CN1492" t="s">
        <v>113</v>
      </c>
      <c r="CO1492" t="s">
        <v>113</v>
      </c>
      <c r="CP1492" t="s">
        <v>113</v>
      </c>
      <c r="CQ1492" t="s">
        <v>7860</v>
      </c>
      <c r="CR1492">
        <v>46206</v>
      </c>
      <c r="CS1492">
        <v>46204</v>
      </c>
      <c r="CT1492" t="s">
        <v>151</v>
      </c>
      <c r="CU1492" t="s">
        <v>170</v>
      </c>
      <c r="CV1492" t="s">
        <v>144</v>
      </c>
      <c r="CW1492" t="s">
        <v>171</v>
      </c>
      <c r="CX1492" t="s">
        <v>113</v>
      </c>
      <c r="CY1492" t="s">
        <v>381</v>
      </c>
      <c r="CZ1492" t="s">
        <v>289</v>
      </c>
      <c r="DA1492" t="s">
        <v>104</v>
      </c>
    </row>
    <row r="1493" spans="1:105" x14ac:dyDescent="0.3">
      <c r="A1493" t="s">
        <v>7867</v>
      </c>
      <c r="B1493" t="s">
        <v>7868</v>
      </c>
      <c r="C1493" t="s">
        <v>107</v>
      </c>
      <c r="D1493" t="s">
        <v>108</v>
      </c>
      <c r="F1493" t="s">
        <v>7869</v>
      </c>
      <c r="G1493" t="s">
        <v>247</v>
      </c>
      <c r="H1493" t="s">
        <v>7870</v>
      </c>
      <c r="I1493" t="s">
        <v>7871</v>
      </c>
      <c r="K1493" t="s">
        <v>137</v>
      </c>
      <c r="L1493" t="s">
        <v>7872</v>
      </c>
      <c r="M1493" t="s">
        <v>115</v>
      </c>
      <c r="N1493">
        <v>1</v>
      </c>
      <c r="O1493" t="s">
        <v>7873</v>
      </c>
      <c r="P1493">
        <v>46227</v>
      </c>
      <c r="Q1493" t="s">
        <v>140</v>
      </c>
      <c r="R1493">
        <v>46238</v>
      </c>
      <c r="S1493" t="s">
        <v>374</v>
      </c>
      <c r="T1493" t="s">
        <v>448</v>
      </c>
      <c r="U1493" t="s">
        <v>112</v>
      </c>
      <c r="V1493" t="s">
        <v>21</v>
      </c>
      <c r="W1493" t="s">
        <v>144</v>
      </c>
      <c r="X1493" t="s">
        <v>144</v>
      </c>
      <c r="Y1493" t="s">
        <v>144</v>
      </c>
      <c r="Z1493" t="s">
        <v>312</v>
      </c>
      <c r="AA1493" t="s">
        <v>144</v>
      </c>
      <c r="AB1493" t="s">
        <v>375</v>
      </c>
      <c r="AC1493" t="s">
        <v>2082</v>
      </c>
      <c r="AD1493" t="s">
        <v>314</v>
      </c>
      <c r="AE1493">
        <v>46246</v>
      </c>
      <c r="AF1493">
        <v>46244</v>
      </c>
      <c r="AG1493">
        <v>46244</v>
      </c>
      <c r="AH1493">
        <v>46248</v>
      </c>
      <c r="AI1493">
        <v>46246</v>
      </c>
      <c r="AJ1493">
        <v>46246</v>
      </c>
      <c r="AK1493">
        <v>46246</v>
      </c>
      <c r="AL1493">
        <v>46251</v>
      </c>
      <c r="AM1493">
        <v>46251</v>
      </c>
      <c r="AN1493">
        <v>46248</v>
      </c>
      <c r="AO1493">
        <v>46252</v>
      </c>
      <c r="AP1493">
        <v>46252</v>
      </c>
      <c r="AQ1493" t="s">
        <v>256</v>
      </c>
      <c r="AR1493">
        <v>46264</v>
      </c>
      <c r="AT1493">
        <v>46245</v>
      </c>
      <c r="AU1493">
        <v>46247</v>
      </c>
      <c r="AV1493">
        <v>46247</v>
      </c>
      <c r="AW1493">
        <v>46245</v>
      </c>
      <c r="AX1493">
        <v>46247</v>
      </c>
      <c r="AY1493">
        <v>46247</v>
      </c>
      <c r="AZ1493">
        <v>46248</v>
      </c>
      <c r="BA1493">
        <v>46254</v>
      </c>
      <c r="BC1493">
        <v>46246</v>
      </c>
      <c r="BD1493">
        <v>46249</v>
      </c>
      <c r="BE1493">
        <v>46249</v>
      </c>
      <c r="BF1493" t="s">
        <v>395</v>
      </c>
      <c r="BG1493">
        <v>46251</v>
      </c>
      <c r="BH1493">
        <v>46256</v>
      </c>
      <c r="BI1493">
        <v>46256</v>
      </c>
      <c r="BJ1493" t="s">
        <v>378</v>
      </c>
      <c r="BK1493" t="s">
        <v>2024</v>
      </c>
      <c r="BL1493">
        <v>46254</v>
      </c>
      <c r="BM1493">
        <v>46294</v>
      </c>
      <c r="BO1493">
        <v>46257</v>
      </c>
      <c r="BP1493">
        <v>46266</v>
      </c>
      <c r="BR1493">
        <v>46265</v>
      </c>
      <c r="BS1493">
        <v>46275</v>
      </c>
      <c r="BU1493">
        <v>46262</v>
      </c>
      <c r="BV1493">
        <v>46272</v>
      </c>
      <c r="CN1493" t="s">
        <v>113</v>
      </c>
      <c r="CO1493" t="s">
        <v>113</v>
      </c>
      <c r="CP1493" t="s">
        <v>113</v>
      </c>
      <c r="CQ1493" t="s">
        <v>7867</v>
      </c>
      <c r="CR1493">
        <v>46233</v>
      </c>
      <c r="CS1493">
        <v>46227</v>
      </c>
      <c r="CT1493" t="s">
        <v>151</v>
      </c>
      <c r="CU1493" t="s">
        <v>170</v>
      </c>
      <c r="CV1493" t="s">
        <v>144</v>
      </c>
      <c r="CW1493" t="s">
        <v>171</v>
      </c>
      <c r="CX1493" t="s">
        <v>1360</v>
      </c>
      <c r="CY1493" t="s">
        <v>381</v>
      </c>
      <c r="CZ1493" t="s">
        <v>289</v>
      </c>
      <c r="DA1493" t="s">
        <v>104</v>
      </c>
    </row>
    <row r="1494" spans="1:105" x14ac:dyDescent="0.3">
      <c r="A1494" t="s">
        <v>7874</v>
      </c>
      <c r="B1494" t="s">
        <v>7875</v>
      </c>
      <c r="C1494" t="s">
        <v>107</v>
      </c>
      <c r="D1494" t="s">
        <v>108</v>
      </c>
      <c r="F1494" t="s">
        <v>7876</v>
      </c>
      <c r="G1494" t="s">
        <v>247</v>
      </c>
      <c r="I1494" t="s">
        <v>6949</v>
      </c>
      <c r="J1494" t="s">
        <v>2643</v>
      </c>
      <c r="K1494" t="s">
        <v>161</v>
      </c>
      <c r="L1494" t="s">
        <v>263</v>
      </c>
      <c r="M1494" t="s">
        <v>163</v>
      </c>
      <c r="N1494">
        <v>3</v>
      </c>
      <c r="P1494">
        <v>46246</v>
      </c>
      <c r="Q1494" t="s">
        <v>298</v>
      </c>
      <c r="R1494" t="s">
        <v>6950</v>
      </c>
      <c r="S1494" t="s">
        <v>265</v>
      </c>
      <c r="T1494" t="s">
        <v>166</v>
      </c>
      <c r="U1494" t="s">
        <v>112</v>
      </c>
      <c r="V1494" t="s">
        <v>328</v>
      </c>
      <c r="AB1494" t="s">
        <v>2645</v>
      </c>
      <c r="AC1494" t="s">
        <v>2082</v>
      </c>
      <c r="AD1494" t="s">
        <v>147</v>
      </c>
      <c r="BF1494" t="s">
        <v>196</v>
      </c>
      <c r="CN1494" t="s">
        <v>113</v>
      </c>
      <c r="CO1494" t="s">
        <v>113</v>
      </c>
      <c r="CP1494" t="s">
        <v>113</v>
      </c>
      <c r="CQ1494" t="s">
        <v>113</v>
      </c>
      <c r="CR1494" t="s">
        <v>188</v>
      </c>
      <c r="CS1494">
        <v>46241</v>
      </c>
      <c r="CT1494" t="s">
        <v>444</v>
      </c>
      <c r="CU1494" t="s">
        <v>355</v>
      </c>
      <c r="CV1494" t="s">
        <v>7859</v>
      </c>
      <c r="CW1494" t="s">
        <v>2377</v>
      </c>
      <c r="CX1494" t="s">
        <v>113</v>
      </c>
      <c r="CY1494" t="s">
        <v>2647</v>
      </c>
      <c r="CZ1494" t="s">
        <v>1300</v>
      </c>
    </row>
    <row r="1495" spans="1:105" x14ac:dyDescent="0.3">
      <c r="A1495" t="s">
        <v>7877</v>
      </c>
      <c r="B1495" t="s">
        <v>7878</v>
      </c>
      <c r="C1495" t="s">
        <v>124</v>
      </c>
      <c r="D1495" t="s">
        <v>108</v>
      </c>
      <c r="F1495" t="s">
        <v>7879</v>
      </c>
      <c r="G1495" t="s">
        <v>110</v>
      </c>
      <c r="I1495" t="s">
        <v>7880</v>
      </c>
      <c r="J1495" t="s">
        <v>127</v>
      </c>
      <c r="K1495" t="s">
        <v>137</v>
      </c>
      <c r="L1495" t="s">
        <v>7881</v>
      </c>
      <c r="M1495" t="s">
        <v>115</v>
      </c>
      <c r="N1495">
        <v>3</v>
      </c>
      <c r="O1495" t="s">
        <v>373</v>
      </c>
      <c r="P1495">
        <v>46161</v>
      </c>
      <c r="Q1495" t="s">
        <v>140</v>
      </c>
      <c r="R1495">
        <v>46162</v>
      </c>
      <c r="S1495" t="s">
        <v>252</v>
      </c>
      <c r="T1495" t="s">
        <v>253</v>
      </c>
      <c r="U1495" t="s">
        <v>112</v>
      </c>
      <c r="V1495" t="s">
        <v>143</v>
      </c>
      <c r="W1495" t="s">
        <v>144</v>
      </c>
      <c r="X1495" t="s">
        <v>144</v>
      </c>
      <c r="Y1495" t="s">
        <v>144</v>
      </c>
      <c r="Z1495" t="s">
        <v>144</v>
      </c>
      <c r="AA1495" t="s">
        <v>144</v>
      </c>
      <c r="AB1495" t="s">
        <v>375</v>
      </c>
      <c r="AC1495" t="s">
        <v>220</v>
      </c>
      <c r="AD1495" t="s">
        <v>314</v>
      </c>
      <c r="AE1495">
        <v>46170</v>
      </c>
      <c r="AF1495">
        <v>46170</v>
      </c>
      <c r="AG1495">
        <v>46170</v>
      </c>
      <c r="AH1495">
        <v>46172</v>
      </c>
      <c r="AI1495">
        <v>46172</v>
      </c>
      <c r="AJ1495">
        <v>46172</v>
      </c>
      <c r="AK1495">
        <v>46181</v>
      </c>
      <c r="AL1495">
        <v>46181</v>
      </c>
      <c r="AM1495">
        <v>46181</v>
      </c>
      <c r="AN1495">
        <v>46183</v>
      </c>
      <c r="AO1495">
        <v>46182</v>
      </c>
      <c r="AP1495">
        <v>46182</v>
      </c>
      <c r="AQ1495" t="s">
        <v>148</v>
      </c>
      <c r="AR1495" t="s">
        <v>113</v>
      </c>
      <c r="AS1495" t="s">
        <v>113</v>
      </c>
      <c r="AT1495">
        <v>46170</v>
      </c>
      <c r="AU1495">
        <v>46170</v>
      </c>
      <c r="AV1495">
        <v>46170</v>
      </c>
      <c r="AW1495">
        <v>46170</v>
      </c>
      <c r="AX1495">
        <v>46170</v>
      </c>
      <c r="AY1495">
        <v>46170</v>
      </c>
      <c r="AZ1495">
        <v>46177</v>
      </c>
      <c r="BA1495">
        <v>46277</v>
      </c>
      <c r="BC1495">
        <v>46171</v>
      </c>
      <c r="BD1495">
        <v>46170</v>
      </c>
      <c r="BE1495">
        <v>46170</v>
      </c>
      <c r="BF1495" t="s">
        <v>395</v>
      </c>
      <c r="BG1495">
        <v>46178</v>
      </c>
      <c r="BH1495">
        <v>46176</v>
      </c>
      <c r="BI1495">
        <v>46176</v>
      </c>
      <c r="BJ1495" t="s">
        <v>378</v>
      </c>
      <c r="BK1495" t="s">
        <v>889</v>
      </c>
      <c r="BL1495">
        <v>46184</v>
      </c>
      <c r="BM1495">
        <v>46182</v>
      </c>
      <c r="BN1495">
        <v>46182</v>
      </c>
      <c r="BO1495">
        <v>46186</v>
      </c>
      <c r="BP1495">
        <v>46186</v>
      </c>
      <c r="BQ1495">
        <v>46186</v>
      </c>
      <c r="BR1495">
        <v>46195</v>
      </c>
      <c r="BS1495">
        <v>46244</v>
      </c>
      <c r="BT1495">
        <v>46244</v>
      </c>
      <c r="BU1495">
        <v>46192</v>
      </c>
      <c r="BV1495">
        <v>46190</v>
      </c>
      <c r="BW1495">
        <v>46190</v>
      </c>
      <c r="BX1495" t="s">
        <v>7882</v>
      </c>
      <c r="BY1495">
        <v>46185</v>
      </c>
      <c r="BZ1495">
        <v>46185</v>
      </c>
      <c r="CA1495">
        <v>46213</v>
      </c>
      <c r="CF1495">
        <v>0</v>
      </c>
      <c r="CI1495">
        <v>46203</v>
      </c>
      <c r="CJ1495">
        <v>46213</v>
      </c>
      <c r="CK1495">
        <v>46213</v>
      </c>
      <c r="CN1495" t="s">
        <v>113</v>
      </c>
      <c r="CO1495" t="s">
        <v>113</v>
      </c>
      <c r="CP1495" t="s">
        <v>113</v>
      </c>
      <c r="CQ1495" t="s">
        <v>7877</v>
      </c>
      <c r="CR1495">
        <v>46166</v>
      </c>
      <c r="CS1495">
        <v>46157</v>
      </c>
      <c r="CT1495" t="s">
        <v>151</v>
      </c>
      <c r="CU1495" t="s">
        <v>113</v>
      </c>
      <c r="CV1495" t="s">
        <v>113</v>
      </c>
      <c r="CW1495" t="s">
        <v>113</v>
      </c>
      <c r="CX1495" t="s">
        <v>113</v>
      </c>
      <c r="CY1495" t="s">
        <v>3148</v>
      </c>
      <c r="CZ1495" t="s">
        <v>153</v>
      </c>
      <c r="DA1495" t="s">
        <v>104</v>
      </c>
    </row>
    <row r="1496" spans="1:105" x14ac:dyDescent="0.3">
      <c r="A1496" t="s">
        <v>7883</v>
      </c>
      <c r="B1496" t="s">
        <v>7884</v>
      </c>
      <c r="C1496" t="s">
        <v>107</v>
      </c>
      <c r="D1496" t="s">
        <v>108</v>
      </c>
      <c r="E1496" t="s">
        <v>7885</v>
      </c>
      <c r="F1496" t="s">
        <v>7886</v>
      </c>
      <c r="G1496" t="s">
        <v>110</v>
      </c>
      <c r="I1496" t="s">
        <v>7887</v>
      </c>
      <c r="J1496" t="s">
        <v>127</v>
      </c>
      <c r="K1496" t="s">
        <v>137</v>
      </c>
      <c r="L1496" t="s">
        <v>7888</v>
      </c>
      <c r="M1496" t="s">
        <v>115</v>
      </c>
      <c r="N1496">
        <v>1</v>
      </c>
      <c r="O1496" t="s">
        <v>7889</v>
      </c>
      <c r="P1496">
        <v>46108</v>
      </c>
      <c r="Q1496" t="s">
        <v>140</v>
      </c>
      <c r="R1496">
        <v>46109</v>
      </c>
      <c r="S1496" t="s">
        <v>252</v>
      </c>
      <c r="T1496" t="s">
        <v>253</v>
      </c>
      <c r="U1496" t="s">
        <v>112</v>
      </c>
      <c r="V1496" t="s">
        <v>21</v>
      </c>
      <c r="W1496" t="s">
        <v>144</v>
      </c>
      <c r="X1496" t="s">
        <v>312</v>
      </c>
      <c r="Y1496" t="s">
        <v>144</v>
      </c>
      <c r="Z1496" t="s">
        <v>144</v>
      </c>
      <c r="AA1496" t="s">
        <v>144</v>
      </c>
      <c r="AB1496" t="s">
        <v>375</v>
      </c>
      <c r="AC1496" t="s">
        <v>1390</v>
      </c>
      <c r="AD1496" t="s">
        <v>314</v>
      </c>
      <c r="AE1496">
        <v>46121</v>
      </c>
      <c r="AF1496">
        <v>46121</v>
      </c>
      <c r="AG1496">
        <v>46121</v>
      </c>
      <c r="AH1496">
        <v>46157</v>
      </c>
      <c r="AI1496">
        <v>46188</v>
      </c>
      <c r="AJ1496">
        <v>46188</v>
      </c>
      <c r="AK1496">
        <v>46164</v>
      </c>
      <c r="AL1496">
        <v>46223</v>
      </c>
      <c r="AM1496">
        <v>46223</v>
      </c>
      <c r="AN1496">
        <v>46167</v>
      </c>
      <c r="AO1496">
        <v>46225</v>
      </c>
      <c r="AP1496">
        <v>46225</v>
      </c>
      <c r="AQ1496" t="s">
        <v>148</v>
      </c>
      <c r="AR1496" t="s">
        <v>113</v>
      </c>
      <c r="AS1496" t="s">
        <v>113</v>
      </c>
      <c r="AT1496">
        <v>46119</v>
      </c>
      <c r="AU1496">
        <v>46178</v>
      </c>
      <c r="AV1496">
        <v>46178</v>
      </c>
      <c r="AW1496">
        <v>46119</v>
      </c>
      <c r="AX1496">
        <v>46178</v>
      </c>
      <c r="AY1496">
        <v>46178</v>
      </c>
      <c r="AZ1496">
        <v>46125</v>
      </c>
      <c r="BA1496">
        <v>46182</v>
      </c>
      <c r="BC1496">
        <v>46154</v>
      </c>
      <c r="BD1496">
        <v>46178</v>
      </c>
      <c r="BE1496">
        <v>46178</v>
      </c>
      <c r="BF1496" t="s">
        <v>395</v>
      </c>
      <c r="BG1496">
        <v>46160</v>
      </c>
      <c r="BH1496">
        <v>46199</v>
      </c>
      <c r="BI1496">
        <v>46199</v>
      </c>
      <c r="BJ1496" t="s">
        <v>378</v>
      </c>
      <c r="BK1496" t="s">
        <v>7890</v>
      </c>
      <c r="BL1496">
        <v>46168</v>
      </c>
      <c r="BM1496">
        <v>46225</v>
      </c>
      <c r="BN1496">
        <v>46225</v>
      </c>
      <c r="BO1496">
        <v>46170</v>
      </c>
      <c r="BP1496">
        <v>46230</v>
      </c>
      <c r="BQ1496">
        <v>46230</v>
      </c>
      <c r="BR1496">
        <v>46173</v>
      </c>
      <c r="BS1496">
        <v>46251</v>
      </c>
      <c r="BT1496">
        <v>46251</v>
      </c>
      <c r="BU1496">
        <v>46173</v>
      </c>
      <c r="BV1496">
        <v>46230</v>
      </c>
      <c r="BW1496">
        <v>46230</v>
      </c>
      <c r="BX1496" t="s">
        <v>316</v>
      </c>
      <c r="CA1496">
        <v>46210</v>
      </c>
      <c r="CI1496">
        <v>46130</v>
      </c>
      <c r="CJ1496">
        <v>46210</v>
      </c>
      <c r="CK1496">
        <v>46210</v>
      </c>
      <c r="CN1496" t="s">
        <v>113</v>
      </c>
      <c r="CO1496" t="s">
        <v>7883</v>
      </c>
      <c r="CP1496" t="s">
        <v>113</v>
      </c>
      <c r="CQ1496" t="s">
        <v>7883</v>
      </c>
      <c r="CR1496" t="s">
        <v>119</v>
      </c>
      <c r="CS1496">
        <v>46170</v>
      </c>
      <c r="CT1496" t="s">
        <v>151</v>
      </c>
      <c r="CU1496" t="s">
        <v>170</v>
      </c>
      <c r="CV1496" t="s">
        <v>144</v>
      </c>
      <c r="CW1496" t="s">
        <v>171</v>
      </c>
      <c r="CX1496" t="s">
        <v>113</v>
      </c>
      <c r="CY1496" t="s">
        <v>3148</v>
      </c>
      <c r="CZ1496" t="s">
        <v>153</v>
      </c>
      <c r="DA1496" t="s">
        <v>104</v>
      </c>
    </row>
    <row r="1497" spans="1:105" x14ac:dyDescent="0.3">
      <c r="A1497" t="s">
        <v>7891</v>
      </c>
      <c r="B1497" t="s">
        <v>7892</v>
      </c>
      <c r="C1497" t="s">
        <v>107</v>
      </c>
      <c r="D1497" t="s">
        <v>108</v>
      </c>
      <c r="F1497" t="s">
        <v>7893</v>
      </c>
      <c r="G1497" t="s">
        <v>247</v>
      </c>
      <c r="J1497" t="s">
        <v>2643</v>
      </c>
      <c r="K1497" t="s">
        <v>161</v>
      </c>
      <c r="L1497" t="s">
        <v>7894</v>
      </c>
      <c r="M1497" t="s">
        <v>163</v>
      </c>
      <c r="N1497">
        <v>3</v>
      </c>
      <c r="P1497">
        <v>46246</v>
      </c>
      <c r="Q1497" t="s">
        <v>298</v>
      </c>
      <c r="R1497" t="s">
        <v>6950</v>
      </c>
      <c r="S1497" t="s">
        <v>265</v>
      </c>
      <c r="T1497" t="s">
        <v>166</v>
      </c>
      <c r="U1497" t="s">
        <v>112</v>
      </c>
      <c r="V1497" t="s">
        <v>328</v>
      </c>
      <c r="AB1497" t="s">
        <v>2645</v>
      </c>
      <c r="AC1497" t="s">
        <v>2082</v>
      </c>
      <c r="AD1497" t="s">
        <v>147</v>
      </c>
      <c r="BF1497" t="s">
        <v>149</v>
      </c>
      <c r="CN1497" t="s">
        <v>113</v>
      </c>
      <c r="CO1497" t="s">
        <v>113</v>
      </c>
      <c r="CP1497" t="s">
        <v>113</v>
      </c>
      <c r="CQ1497" t="s">
        <v>113</v>
      </c>
      <c r="CR1497" t="s">
        <v>188</v>
      </c>
      <c r="CS1497">
        <v>46241</v>
      </c>
      <c r="CT1497" t="s">
        <v>444</v>
      </c>
      <c r="CU1497" t="s">
        <v>355</v>
      </c>
      <c r="CV1497" t="s">
        <v>7859</v>
      </c>
      <c r="CW1497" t="s">
        <v>2377</v>
      </c>
      <c r="CX1497" t="s">
        <v>113</v>
      </c>
      <c r="CY1497" t="s">
        <v>2647</v>
      </c>
      <c r="CZ1497" t="s">
        <v>1300</v>
      </c>
    </row>
    <row r="1498" spans="1:105" x14ac:dyDescent="0.3">
      <c r="A1498" t="s">
        <v>7895</v>
      </c>
      <c r="B1498" t="s">
        <v>7896</v>
      </c>
      <c r="C1498" t="s">
        <v>107</v>
      </c>
      <c r="D1498" t="s">
        <v>108</v>
      </c>
      <c r="F1498" t="s">
        <v>7897</v>
      </c>
      <c r="G1498" t="s">
        <v>247</v>
      </c>
      <c r="H1498" t="s">
        <v>7898</v>
      </c>
      <c r="I1498" t="s">
        <v>7899</v>
      </c>
      <c r="K1498" t="s">
        <v>137</v>
      </c>
      <c r="L1498" t="s">
        <v>7900</v>
      </c>
      <c r="M1498" t="s">
        <v>115</v>
      </c>
      <c r="N1498">
        <v>1</v>
      </c>
      <c r="O1498" t="s">
        <v>7901</v>
      </c>
      <c r="P1498">
        <v>46227</v>
      </c>
      <c r="Q1498" t="s">
        <v>140</v>
      </c>
      <c r="R1498">
        <v>46238</v>
      </c>
      <c r="S1498" t="s">
        <v>374</v>
      </c>
      <c r="T1498" t="s">
        <v>448</v>
      </c>
      <c r="U1498" t="s">
        <v>112</v>
      </c>
      <c r="V1498" t="s">
        <v>21</v>
      </c>
      <c r="W1498" t="s">
        <v>144</v>
      </c>
      <c r="X1498" t="s">
        <v>144</v>
      </c>
      <c r="Y1498" t="s">
        <v>312</v>
      </c>
      <c r="Z1498" t="s">
        <v>144</v>
      </c>
      <c r="AA1498" t="s">
        <v>144</v>
      </c>
      <c r="AB1498" t="s">
        <v>375</v>
      </c>
      <c r="AC1498" t="s">
        <v>2082</v>
      </c>
      <c r="AD1498" t="s">
        <v>314</v>
      </c>
      <c r="AE1498">
        <v>46246</v>
      </c>
      <c r="AF1498">
        <v>46247</v>
      </c>
      <c r="AG1498">
        <v>46247</v>
      </c>
      <c r="AH1498">
        <v>46252</v>
      </c>
      <c r="AI1498">
        <v>46252</v>
      </c>
      <c r="AJ1498">
        <v>46247</v>
      </c>
      <c r="AK1498">
        <v>46246</v>
      </c>
      <c r="AL1498">
        <v>46253</v>
      </c>
      <c r="AM1498">
        <v>46253</v>
      </c>
      <c r="AN1498">
        <v>46248</v>
      </c>
      <c r="AO1498">
        <v>46254</v>
      </c>
      <c r="AP1498">
        <v>46254</v>
      </c>
      <c r="AQ1498" t="s">
        <v>6064</v>
      </c>
      <c r="AR1498">
        <v>46265</v>
      </c>
      <c r="AT1498">
        <v>46245</v>
      </c>
      <c r="AU1498">
        <v>46247</v>
      </c>
      <c r="AV1498">
        <v>46247</v>
      </c>
      <c r="AW1498">
        <v>46245</v>
      </c>
      <c r="AX1498">
        <v>46247</v>
      </c>
      <c r="AY1498">
        <v>46247</v>
      </c>
      <c r="AZ1498">
        <v>46248</v>
      </c>
      <c r="BA1498">
        <v>46255</v>
      </c>
      <c r="BC1498">
        <v>46246</v>
      </c>
      <c r="BD1498">
        <v>46251</v>
      </c>
      <c r="BE1498">
        <v>46251</v>
      </c>
      <c r="BF1498" t="s">
        <v>149</v>
      </c>
      <c r="BG1498">
        <v>46251</v>
      </c>
      <c r="BH1498">
        <v>46259</v>
      </c>
      <c r="BI1498">
        <v>46259</v>
      </c>
      <c r="BJ1498" t="s">
        <v>378</v>
      </c>
      <c r="BK1498" t="s">
        <v>6831</v>
      </c>
      <c r="BL1498">
        <v>46254</v>
      </c>
      <c r="BM1498">
        <v>46265</v>
      </c>
      <c r="BO1498">
        <v>46257</v>
      </c>
      <c r="BP1498">
        <v>46268</v>
      </c>
      <c r="BR1498">
        <v>46265</v>
      </c>
      <c r="BS1498">
        <v>46273</v>
      </c>
      <c r="BU1498">
        <v>46262</v>
      </c>
      <c r="BV1498">
        <v>46272</v>
      </c>
      <c r="CA1498">
        <v>46265</v>
      </c>
      <c r="CN1498" t="s">
        <v>113</v>
      </c>
      <c r="CO1498" t="s">
        <v>113</v>
      </c>
      <c r="CP1498" t="s">
        <v>113</v>
      </c>
      <c r="CQ1498" t="s">
        <v>7895</v>
      </c>
      <c r="CR1498">
        <v>46241</v>
      </c>
      <c r="CS1498">
        <v>46226</v>
      </c>
      <c r="CT1498" t="s">
        <v>151</v>
      </c>
      <c r="CU1498" t="s">
        <v>170</v>
      </c>
      <c r="CV1498" t="s">
        <v>144</v>
      </c>
      <c r="CW1498" t="s">
        <v>171</v>
      </c>
      <c r="CX1498" t="s">
        <v>1360</v>
      </c>
      <c r="CY1498" t="s">
        <v>1701</v>
      </c>
      <c r="CZ1498" t="s">
        <v>289</v>
      </c>
      <c r="DA1498" t="s">
        <v>104</v>
      </c>
    </row>
    <row r="1499" spans="1:105" x14ac:dyDescent="0.3">
      <c r="A1499" t="s">
        <v>7902</v>
      </c>
      <c r="B1499" t="s">
        <v>7903</v>
      </c>
      <c r="C1499" t="s">
        <v>245</v>
      </c>
      <c r="D1499" t="s">
        <v>108</v>
      </c>
      <c r="F1499" t="s">
        <v>7904</v>
      </c>
      <c r="G1499" t="s">
        <v>247</v>
      </c>
      <c r="H1499" t="s">
        <v>7905</v>
      </c>
      <c r="I1499" t="s">
        <v>7906</v>
      </c>
      <c r="J1499" t="s">
        <v>249</v>
      </c>
      <c r="K1499" t="s">
        <v>249</v>
      </c>
      <c r="L1499" t="s">
        <v>7907</v>
      </c>
      <c r="M1499" t="s">
        <v>115</v>
      </c>
      <c r="N1499">
        <v>3</v>
      </c>
      <c r="O1499" t="s">
        <v>7908</v>
      </c>
      <c r="Q1499" t="s">
        <v>116</v>
      </c>
      <c r="S1499" t="s">
        <v>117</v>
      </c>
      <c r="T1499" t="s">
        <v>113</v>
      </c>
      <c r="U1499" t="s">
        <v>249</v>
      </c>
      <c r="W1499" t="s">
        <v>148</v>
      </c>
      <c r="X1499" t="s">
        <v>148</v>
      </c>
      <c r="Y1499" t="s">
        <v>148</v>
      </c>
      <c r="Z1499" t="s">
        <v>148</v>
      </c>
      <c r="AA1499" t="s">
        <v>148</v>
      </c>
      <c r="AB1499" t="s">
        <v>375</v>
      </c>
      <c r="AC1499" t="s">
        <v>113</v>
      </c>
      <c r="AD1499" t="s">
        <v>255</v>
      </c>
      <c r="AE1499">
        <v>46248</v>
      </c>
      <c r="AH1499">
        <v>46248</v>
      </c>
      <c r="AK1499">
        <v>46248</v>
      </c>
      <c r="AN1499">
        <v>46253</v>
      </c>
      <c r="AQ1499" t="s">
        <v>256</v>
      </c>
      <c r="AT1499">
        <v>46248</v>
      </c>
      <c r="AW1499">
        <v>46248</v>
      </c>
      <c r="AZ1499">
        <v>46253</v>
      </c>
      <c r="BC1499">
        <v>46254</v>
      </c>
      <c r="BF1499" t="s">
        <v>249</v>
      </c>
      <c r="BG1499">
        <v>46254</v>
      </c>
      <c r="BJ1499" t="s">
        <v>249</v>
      </c>
      <c r="BK1499" t="s">
        <v>249</v>
      </c>
      <c r="BL1499">
        <v>46254</v>
      </c>
      <c r="BO1499">
        <v>46257</v>
      </c>
      <c r="BR1499">
        <v>46261</v>
      </c>
      <c r="BU1499">
        <v>46261</v>
      </c>
      <c r="BX1499" t="s">
        <v>7909</v>
      </c>
      <c r="CI1499">
        <v>46387</v>
      </c>
      <c r="CJ1499">
        <v>46387</v>
      </c>
      <c r="CN1499" t="s">
        <v>113</v>
      </c>
      <c r="CO1499" t="s">
        <v>113</v>
      </c>
      <c r="CP1499" t="s">
        <v>113</v>
      </c>
      <c r="CQ1499" t="s">
        <v>113</v>
      </c>
      <c r="CR1499" t="s">
        <v>113</v>
      </c>
      <c r="CS1499" t="s">
        <v>113</v>
      </c>
      <c r="CT1499" t="s">
        <v>113</v>
      </c>
      <c r="CU1499" t="s">
        <v>170</v>
      </c>
      <c r="CV1499" t="s">
        <v>144</v>
      </c>
      <c r="CW1499" t="s">
        <v>171</v>
      </c>
      <c r="CX1499" t="s">
        <v>113</v>
      </c>
      <c r="CY1499" t="s">
        <v>119</v>
      </c>
      <c r="CZ1499" t="s">
        <v>258</v>
      </c>
    </row>
    <row r="1500" spans="1:105" x14ac:dyDescent="0.3">
      <c r="A1500" t="s">
        <v>7910</v>
      </c>
      <c r="B1500" t="s">
        <v>7911</v>
      </c>
      <c r="C1500" t="s">
        <v>107</v>
      </c>
      <c r="D1500" t="s">
        <v>108</v>
      </c>
      <c r="F1500" t="s">
        <v>7912</v>
      </c>
      <c r="G1500" t="s">
        <v>247</v>
      </c>
      <c r="M1500" t="s">
        <v>163</v>
      </c>
      <c r="Q1500" t="s">
        <v>116</v>
      </c>
      <c r="S1500" t="s">
        <v>117</v>
      </c>
      <c r="CN1500" t="s">
        <v>113</v>
      </c>
      <c r="CO1500" t="s">
        <v>113</v>
      </c>
      <c r="CP1500" t="s">
        <v>113</v>
      </c>
      <c r="CQ1500" t="s">
        <v>113</v>
      </c>
      <c r="CR1500" t="s">
        <v>188</v>
      </c>
      <c r="CS1500">
        <v>0</v>
      </c>
      <c r="CT1500" t="s">
        <v>380</v>
      </c>
      <c r="CU1500" t="s">
        <v>113</v>
      </c>
      <c r="CV1500" t="s">
        <v>113</v>
      </c>
      <c r="CW1500" t="s">
        <v>113</v>
      </c>
      <c r="CX1500" t="s">
        <v>113</v>
      </c>
      <c r="CY1500" t="s">
        <v>1219</v>
      </c>
      <c r="CZ1500" t="s">
        <v>289</v>
      </c>
    </row>
    <row r="1501" spans="1:105" x14ac:dyDescent="0.3">
      <c r="A1501" t="s">
        <v>7913</v>
      </c>
      <c r="B1501" t="s">
        <v>7914</v>
      </c>
      <c r="C1501" t="s">
        <v>124</v>
      </c>
      <c r="D1501" t="s">
        <v>108</v>
      </c>
      <c r="F1501" t="s">
        <v>7915</v>
      </c>
      <c r="G1501" t="s">
        <v>247</v>
      </c>
      <c r="M1501" t="s">
        <v>406</v>
      </c>
      <c r="Q1501" t="s">
        <v>116</v>
      </c>
      <c r="S1501" t="s">
        <v>117</v>
      </c>
      <c r="CN1501" t="s">
        <v>113</v>
      </c>
      <c r="CO1501" t="s">
        <v>113</v>
      </c>
      <c r="CP1501" t="s">
        <v>113</v>
      </c>
      <c r="CQ1501" t="s">
        <v>113</v>
      </c>
      <c r="CR1501" t="s">
        <v>188</v>
      </c>
      <c r="CS1501">
        <v>0</v>
      </c>
      <c r="CT1501" t="s">
        <v>380</v>
      </c>
      <c r="CU1501" t="s">
        <v>7916</v>
      </c>
      <c r="CV1501" t="s">
        <v>7917</v>
      </c>
      <c r="CW1501" t="s">
        <v>2377</v>
      </c>
      <c r="CX1501" t="s">
        <v>113</v>
      </c>
      <c r="CY1501" t="s">
        <v>381</v>
      </c>
      <c r="CZ1501" t="s">
        <v>289</v>
      </c>
    </row>
    <row r="1502" spans="1:105" x14ac:dyDescent="0.3">
      <c r="A1502" t="s">
        <v>7918</v>
      </c>
      <c r="B1502" t="s">
        <v>7919</v>
      </c>
      <c r="C1502" t="s">
        <v>124</v>
      </c>
      <c r="D1502" t="s">
        <v>108</v>
      </c>
      <c r="F1502" t="s">
        <v>7920</v>
      </c>
      <c r="G1502" t="s">
        <v>247</v>
      </c>
      <c r="M1502" t="s">
        <v>115</v>
      </c>
      <c r="Q1502" t="s">
        <v>116</v>
      </c>
      <c r="S1502" t="s">
        <v>117</v>
      </c>
      <c r="CN1502" t="s">
        <v>113</v>
      </c>
      <c r="CO1502" t="s">
        <v>113</v>
      </c>
      <c r="CP1502" t="s">
        <v>113</v>
      </c>
      <c r="CQ1502" t="s">
        <v>113</v>
      </c>
      <c r="CR1502" t="s">
        <v>188</v>
      </c>
      <c r="CS1502">
        <v>0</v>
      </c>
      <c r="CT1502" t="s">
        <v>380</v>
      </c>
      <c r="CU1502" t="s">
        <v>113</v>
      </c>
      <c r="CV1502" t="s">
        <v>113</v>
      </c>
      <c r="CW1502" t="s">
        <v>113</v>
      </c>
      <c r="CX1502" t="s">
        <v>113</v>
      </c>
      <c r="CY1502" t="s">
        <v>1701</v>
      </c>
      <c r="CZ1502" t="s">
        <v>289</v>
      </c>
    </row>
    <row r="1503" spans="1:105" x14ac:dyDescent="0.3">
      <c r="A1503" t="s">
        <v>7921</v>
      </c>
      <c r="B1503" t="s">
        <v>7922</v>
      </c>
      <c r="C1503" t="s">
        <v>107</v>
      </c>
      <c r="D1503" t="s">
        <v>108</v>
      </c>
      <c r="F1503" t="s">
        <v>7923</v>
      </c>
      <c r="G1503" t="s">
        <v>247</v>
      </c>
      <c r="J1503" t="s">
        <v>2643</v>
      </c>
      <c r="K1503" t="s">
        <v>161</v>
      </c>
      <c r="L1503" t="s">
        <v>7924</v>
      </c>
      <c r="M1503" t="s">
        <v>163</v>
      </c>
      <c r="N1503">
        <v>3</v>
      </c>
      <c r="P1503">
        <v>46246</v>
      </c>
      <c r="Q1503" t="s">
        <v>298</v>
      </c>
      <c r="R1503" t="s">
        <v>6950</v>
      </c>
      <c r="S1503" t="s">
        <v>265</v>
      </c>
      <c r="T1503" t="s">
        <v>166</v>
      </c>
      <c r="U1503" t="s">
        <v>112</v>
      </c>
      <c r="V1503" t="s">
        <v>328</v>
      </c>
      <c r="AB1503" t="s">
        <v>2645</v>
      </c>
      <c r="AC1503" t="s">
        <v>2082</v>
      </c>
      <c r="AD1503" t="s">
        <v>147</v>
      </c>
      <c r="BF1503" t="s">
        <v>149</v>
      </c>
      <c r="CN1503" t="s">
        <v>113</v>
      </c>
      <c r="CO1503" t="s">
        <v>113</v>
      </c>
      <c r="CP1503" t="s">
        <v>113</v>
      </c>
      <c r="CQ1503" t="s">
        <v>113</v>
      </c>
      <c r="CR1503" t="s">
        <v>188</v>
      </c>
      <c r="CS1503">
        <v>46241</v>
      </c>
      <c r="CT1503" t="s">
        <v>444</v>
      </c>
      <c r="CU1503" t="s">
        <v>355</v>
      </c>
      <c r="CV1503" t="s">
        <v>7859</v>
      </c>
      <c r="CW1503" t="s">
        <v>2377</v>
      </c>
      <c r="CX1503" t="s">
        <v>113</v>
      </c>
      <c r="CY1503" t="s">
        <v>2647</v>
      </c>
      <c r="CZ1503" t="s">
        <v>1300</v>
      </c>
    </row>
    <row r="1504" spans="1:105" x14ac:dyDescent="0.3">
      <c r="A1504" t="s">
        <v>7925</v>
      </c>
      <c r="B1504" t="s">
        <v>7926</v>
      </c>
      <c r="C1504" t="s">
        <v>107</v>
      </c>
      <c r="D1504" t="s">
        <v>108</v>
      </c>
      <c r="F1504" t="s">
        <v>7927</v>
      </c>
      <c r="G1504" t="s">
        <v>247</v>
      </c>
      <c r="J1504" t="s">
        <v>2643</v>
      </c>
      <c r="K1504" t="s">
        <v>161</v>
      </c>
      <c r="L1504" t="s">
        <v>7924</v>
      </c>
      <c r="M1504" t="s">
        <v>163</v>
      </c>
      <c r="N1504">
        <v>3</v>
      </c>
      <c r="P1504">
        <v>46246</v>
      </c>
      <c r="Q1504" t="s">
        <v>298</v>
      </c>
      <c r="R1504" t="s">
        <v>6950</v>
      </c>
      <c r="S1504" t="s">
        <v>265</v>
      </c>
      <c r="T1504" t="s">
        <v>166</v>
      </c>
      <c r="U1504" t="s">
        <v>112</v>
      </c>
      <c r="V1504" t="s">
        <v>328</v>
      </c>
      <c r="AB1504" t="s">
        <v>2645</v>
      </c>
      <c r="AC1504" t="s">
        <v>2082</v>
      </c>
      <c r="AD1504" t="s">
        <v>147</v>
      </c>
      <c r="BF1504" t="s">
        <v>149</v>
      </c>
      <c r="CN1504" t="s">
        <v>113</v>
      </c>
      <c r="CO1504" t="s">
        <v>113</v>
      </c>
      <c r="CP1504" t="s">
        <v>113</v>
      </c>
      <c r="CQ1504" t="s">
        <v>113</v>
      </c>
      <c r="CR1504" t="s">
        <v>188</v>
      </c>
      <c r="CS1504">
        <v>46241</v>
      </c>
      <c r="CT1504" t="s">
        <v>444</v>
      </c>
      <c r="CU1504" t="s">
        <v>355</v>
      </c>
      <c r="CV1504" t="s">
        <v>7859</v>
      </c>
      <c r="CW1504" t="s">
        <v>2377</v>
      </c>
      <c r="CX1504" t="s">
        <v>113</v>
      </c>
      <c r="CY1504" t="s">
        <v>2647</v>
      </c>
      <c r="CZ1504" t="s">
        <v>1300</v>
      </c>
    </row>
    <row r="1505" spans="1:105" x14ac:dyDescent="0.3">
      <c r="A1505" t="s">
        <v>7928</v>
      </c>
      <c r="B1505" t="s">
        <v>7929</v>
      </c>
      <c r="G1505" t="s">
        <v>113</v>
      </c>
      <c r="K1505" t="s">
        <v>113</v>
      </c>
      <c r="M1505" t="s">
        <v>540</v>
      </c>
      <c r="Q1505" t="s">
        <v>116</v>
      </c>
      <c r="S1505" t="s">
        <v>2388</v>
      </c>
      <c r="T1505" t="s">
        <v>113</v>
      </c>
      <c r="AD1505" t="s">
        <v>113</v>
      </c>
      <c r="CN1505" t="s">
        <v>113</v>
      </c>
      <c r="CO1505" t="s">
        <v>113</v>
      </c>
      <c r="CP1505" t="s">
        <v>113</v>
      </c>
      <c r="CQ1505" t="s">
        <v>113</v>
      </c>
      <c r="CR1505" t="s">
        <v>113</v>
      </c>
      <c r="CS1505" t="s">
        <v>113</v>
      </c>
      <c r="CT1505" t="s">
        <v>113</v>
      </c>
      <c r="CU1505" t="s">
        <v>113</v>
      </c>
      <c r="CV1505" t="s">
        <v>113</v>
      </c>
      <c r="CW1505" t="s">
        <v>113</v>
      </c>
      <c r="CX1505" t="s">
        <v>113</v>
      </c>
      <c r="CY1505" t="s">
        <v>119</v>
      </c>
      <c r="CZ1505" t="s">
        <v>121</v>
      </c>
    </row>
    <row r="1506" spans="1:105" x14ac:dyDescent="0.3">
      <c r="A1506" t="s">
        <v>7930</v>
      </c>
      <c r="B1506" t="s">
        <v>7931</v>
      </c>
      <c r="C1506" t="s">
        <v>245</v>
      </c>
      <c r="D1506" t="s">
        <v>108</v>
      </c>
      <c r="G1506" t="s">
        <v>113</v>
      </c>
      <c r="J1506" t="s">
        <v>249</v>
      </c>
      <c r="K1506" t="s">
        <v>249</v>
      </c>
      <c r="M1506" t="s">
        <v>115</v>
      </c>
      <c r="P1506" t="s">
        <v>113</v>
      </c>
      <c r="Q1506" t="s">
        <v>116</v>
      </c>
      <c r="S1506" t="s">
        <v>117</v>
      </c>
      <c r="T1506" t="s">
        <v>113</v>
      </c>
      <c r="U1506" t="s">
        <v>249</v>
      </c>
      <c r="W1506" t="s">
        <v>148</v>
      </c>
      <c r="X1506" t="s">
        <v>148</v>
      </c>
      <c r="Y1506" t="s">
        <v>148</v>
      </c>
      <c r="Z1506" t="s">
        <v>148</v>
      </c>
      <c r="AA1506" t="s">
        <v>148</v>
      </c>
      <c r="AC1506" t="s">
        <v>113</v>
      </c>
      <c r="AD1506" t="s">
        <v>255</v>
      </c>
      <c r="AG1506" t="s">
        <v>119</v>
      </c>
      <c r="AI1506" t="s">
        <v>119</v>
      </c>
      <c r="AJ1506" t="s">
        <v>119</v>
      </c>
      <c r="BJ1506" t="s">
        <v>249</v>
      </c>
      <c r="BK1506" t="s">
        <v>249</v>
      </c>
      <c r="BP1506">
        <v>3</v>
      </c>
      <c r="CN1506" t="s">
        <v>113</v>
      </c>
      <c r="CO1506" t="s">
        <v>113</v>
      </c>
      <c r="CP1506" t="s">
        <v>113</v>
      </c>
      <c r="CQ1506" t="s">
        <v>113</v>
      </c>
      <c r="CR1506" t="s">
        <v>113</v>
      </c>
      <c r="CS1506" t="s">
        <v>113</v>
      </c>
      <c r="CT1506" t="s">
        <v>113</v>
      </c>
      <c r="CU1506" t="s">
        <v>113</v>
      </c>
      <c r="CV1506" t="s">
        <v>113</v>
      </c>
      <c r="CW1506" t="s">
        <v>113</v>
      </c>
      <c r="CX1506" t="s">
        <v>113</v>
      </c>
      <c r="CY1506" t="s">
        <v>119</v>
      </c>
      <c r="CZ1506" t="s">
        <v>121</v>
      </c>
    </row>
    <row r="1507" spans="1:105" x14ac:dyDescent="0.3">
      <c r="A1507" t="s">
        <v>7932</v>
      </c>
      <c r="B1507" t="s">
        <v>7933</v>
      </c>
      <c r="C1507" t="s">
        <v>213</v>
      </c>
      <c r="D1507" t="s">
        <v>108</v>
      </c>
      <c r="G1507" t="s">
        <v>1356</v>
      </c>
      <c r="K1507" t="s">
        <v>137</v>
      </c>
      <c r="M1507" t="s">
        <v>115</v>
      </c>
      <c r="Q1507" t="s">
        <v>116</v>
      </c>
      <c r="S1507" t="s">
        <v>117</v>
      </c>
      <c r="T1507" t="s">
        <v>113</v>
      </c>
      <c r="U1507" t="s">
        <v>112</v>
      </c>
      <c r="V1507" t="s">
        <v>3141</v>
      </c>
      <c r="BJ1507" t="s">
        <v>180</v>
      </c>
      <c r="CN1507" t="s">
        <v>113</v>
      </c>
      <c r="CO1507" t="s">
        <v>113</v>
      </c>
      <c r="CP1507" t="s">
        <v>113</v>
      </c>
      <c r="CQ1507" t="s">
        <v>113</v>
      </c>
      <c r="CR1507" t="s">
        <v>188</v>
      </c>
      <c r="CS1507">
        <v>0</v>
      </c>
      <c r="CT1507" t="s">
        <v>380</v>
      </c>
      <c r="CU1507" t="s">
        <v>113</v>
      </c>
      <c r="CV1507" t="s">
        <v>113</v>
      </c>
      <c r="CW1507" t="s">
        <v>113</v>
      </c>
      <c r="CX1507" t="s">
        <v>113</v>
      </c>
      <c r="CY1507" t="s">
        <v>2881</v>
      </c>
      <c r="CZ1507" t="s">
        <v>121</v>
      </c>
    </row>
    <row r="1508" spans="1:105" x14ac:dyDescent="0.3">
      <c r="A1508" t="s">
        <v>7934</v>
      </c>
      <c r="B1508" t="s">
        <v>7935</v>
      </c>
      <c r="C1508" t="s">
        <v>107</v>
      </c>
      <c r="D1508" t="s">
        <v>108</v>
      </c>
      <c r="F1508" t="s">
        <v>7936</v>
      </c>
      <c r="G1508" t="s">
        <v>247</v>
      </c>
      <c r="I1508" t="s">
        <v>6949</v>
      </c>
      <c r="J1508" t="s">
        <v>2643</v>
      </c>
      <c r="K1508" t="s">
        <v>161</v>
      </c>
      <c r="L1508" t="s">
        <v>7937</v>
      </c>
      <c r="M1508" t="s">
        <v>285</v>
      </c>
      <c r="N1508">
        <v>3</v>
      </c>
      <c r="P1508">
        <v>46246</v>
      </c>
      <c r="Q1508" t="s">
        <v>298</v>
      </c>
      <c r="R1508" t="s">
        <v>6950</v>
      </c>
      <c r="S1508" t="s">
        <v>265</v>
      </c>
      <c r="T1508" t="s">
        <v>166</v>
      </c>
      <c r="U1508" t="s">
        <v>112</v>
      </c>
      <c r="V1508" t="s">
        <v>328</v>
      </c>
      <c r="AB1508" t="s">
        <v>2645</v>
      </c>
      <c r="AC1508" t="s">
        <v>2082</v>
      </c>
      <c r="AD1508" t="s">
        <v>147</v>
      </c>
      <c r="BF1508" t="s">
        <v>196</v>
      </c>
      <c r="CN1508" t="s">
        <v>113</v>
      </c>
      <c r="CO1508" t="s">
        <v>113</v>
      </c>
      <c r="CP1508" t="s">
        <v>113</v>
      </c>
      <c r="CQ1508" t="s">
        <v>113</v>
      </c>
      <c r="CR1508">
        <v>46266</v>
      </c>
      <c r="CS1508">
        <v>46241</v>
      </c>
      <c r="CT1508" t="s">
        <v>151</v>
      </c>
      <c r="CU1508" t="s">
        <v>355</v>
      </c>
      <c r="CV1508" t="s">
        <v>7859</v>
      </c>
      <c r="CW1508" t="s">
        <v>2377</v>
      </c>
      <c r="CX1508" t="s">
        <v>113</v>
      </c>
      <c r="CY1508" t="s">
        <v>2647</v>
      </c>
      <c r="CZ1508" t="s">
        <v>1300</v>
      </c>
    </row>
    <row r="1509" spans="1:105" x14ac:dyDescent="0.3">
      <c r="A1509" t="s">
        <v>7938</v>
      </c>
      <c r="B1509" t="s">
        <v>7939</v>
      </c>
      <c r="C1509" t="s">
        <v>107</v>
      </c>
      <c r="D1509" t="s">
        <v>108</v>
      </c>
      <c r="F1509" t="s">
        <v>7940</v>
      </c>
      <c r="G1509" t="s">
        <v>247</v>
      </c>
      <c r="I1509" t="s">
        <v>6949</v>
      </c>
      <c r="J1509" t="s">
        <v>2643</v>
      </c>
      <c r="K1509" t="s">
        <v>161</v>
      </c>
      <c r="L1509" t="s">
        <v>7937</v>
      </c>
      <c r="M1509" t="s">
        <v>285</v>
      </c>
      <c r="N1509">
        <v>3</v>
      </c>
      <c r="P1509">
        <v>46246</v>
      </c>
      <c r="Q1509" t="s">
        <v>298</v>
      </c>
      <c r="R1509" t="s">
        <v>6950</v>
      </c>
      <c r="S1509" t="s">
        <v>265</v>
      </c>
      <c r="T1509" t="s">
        <v>166</v>
      </c>
      <c r="U1509" t="s">
        <v>112</v>
      </c>
      <c r="V1509" t="s">
        <v>328</v>
      </c>
      <c r="AB1509" t="s">
        <v>2645</v>
      </c>
      <c r="AC1509" t="s">
        <v>2082</v>
      </c>
      <c r="AD1509" t="s">
        <v>147</v>
      </c>
      <c r="BF1509" t="s">
        <v>196</v>
      </c>
      <c r="CN1509" t="s">
        <v>113</v>
      </c>
      <c r="CO1509" t="s">
        <v>113</v>
      </c>
      <c r="CP1509" t="s">
        <v>113</v>
      </c>
      <c r="CQ1509" t="s">
        <v>113</v>
      </c>
      <c r="CR1509">
        <v>46266</v>
      </c>
      <c r="CS1509">
        <v>46241</v>
      </c>
      <c r="CT1509" t="s">
        <v>151</v>
      </c>
      <c r="CU1509" t="s">
        <v>355</v>
      </c>
      <c r="CV1509" t="s">
        <v>7859</v>
      </c>
      <c r="CW1509" t="s">
        <v>2377</v>
      </c>
      <c r="CX1509" t="s">
        <v>113</v>
      </c>
      <c r="CY1509" t="s">
        <v>2647</v>
      </c>
      <c r="CZ1509" t="s">
        <v>1300</v>
      </c>
    </row>
    <row r="1510" spans="1:105" x14ac:dyDescent="0.3">
      <c r="A1510" t="s">
        <v>7941</v>
      </c>
      <c r="B1510" t="s">
        <v>7942</v>
      </c>
      <c r="C1510" t="s">
        <v>107</v>
      </c>
      <c r="D1510" t="s">
        <v>108</v>
      </c>
      <c r="F1510" t="s">
        <v>7943</v>
      </c>
      <c r="G1510" t="s">
        <v>247</v>
      </c>
      <c r="J1510" t="s">
        <v>2643</v>
      </c>
      <c r="K1510" t="s">
        <v>161</v>
      </c>
      <c r="L1510" t="s">
        <v>2651</v>
      </c>
      <c r="M1510" t="s">
        <v>285</v>
      </c>
      <c r="N1510">
        <v>3</v>
      </c>
      <c r="P1510">
        <v>46246</v>
      </c>
      <c r="Q1510" t="s">
        <v>298</v>
      </c>
      <c r="R1510" t="s">
        <v>6950</v>
      </c>
      <c r="S1510" t="s">
        <v>265</v>
      </c>
      <c r="T1510" t="s">
        <v>166</v>
      </c>
      <c r="U1510" t="s">
        <v>112</v>
      </c>
      <c r="V1510" t="s">
        <v>328</v>
      </c>
      <c r="AB1510" t="s">
        <v>2645</v>
      </c>
      <c r="AC1510" t="s">
        <v>2082</v>
      </c>
      <c r="AD1510" t="s">
        <v>147</v>
      </c>
      <c r="BF1510" t="s">
        <v>149</v>
      </c>
      <c r="CN1510" t="s">
        <v>113</v>
      </c>
      <c r="CO1510" t="s">
        <v>113</v>
      </c>
      <c r="CP1510" t="s">
        <v>113</v>
      </c>
      <c r="CQ1510" t="s">
        <v>113</v>
      </c>
      <c r="CR1510" t="s">
        <v>188</v>
      </c>
      <c r="CS1510">
        <v>46241</v>
      </c>
      <c r="CT1510" t="s">
        <v>444</v>
      </c>
      <c r="CU1510" t="s">
        <v>355</v>
      </c>
      <c r="CV1510" t="s">
        <v>7859</v>
      </c>
      <c r="CW1510" t="s">
        <v>2377</v>
      </c>
      <c r="CX1510" t="s">
        <v>113</v>
      </c>
      <c r="CY1510" t="s">
        <v>2647</v>
      </c>
      <c r="CZ1510" t="s">
        <v>1300</v>
      </c>
    </row>
    <row r="1511" spans="1:105" x14ac:dyDescent="0.3">
      <c r="A1511" t="s">
        <v>7944</v>
      </c>
      <c r="B1511" t="s">
        <v>7945</v>
      </c>
      <c r="C1511" t="s">
        <v>107</v>
      </c>
      <c r="D1511" t="s">
        <v>108</v>
      </c>
      <c r="F1511" t="s">
        <v>7946</v>
      </c>
      <c r="G1511" t="s">
        <v>247</v>
      </c>
      <c r="J1511" t="s">
        <v>2643</v>
      </c>
      <c r="K1511" t="s">
        <v>161</v>
      </c>
      <c r="L1511" t="s">
        <v>2651</v>
      </c>
      <c r="M1511" t="s">
        <v>285</v>
      </c>
      <c r="N1511">
        <v>3</v>
      </c>
      <c r="P1511">
        <v>46246</v>
      </c>
      <c r="Q1511" t="s">
        <v>298</v>
      </c>
      <c r="R1511" t="s">
        <v>6950</v>
      </c>
      <c r="S1511" t="s">
        <v>265</v>
      </c>
      <c r="T1511" t="s">
        <v>166</v>
      </c>
      <c r="U1511" t="s">
        <v>112</v>
      </c>
      <c r="V1511" t="s">
        <v>328</v>
      </c>
      <c r="AB1511" t="s">
        <v>2645</v>
      </c>
      <c r="AC1511" t="s">
        <v>2082</v>
      </c>
      <c r="AD1511" t="s">
        <v>147</v>
      </c>
      <c r="BF1511" t="s">
        <v>149</v>
      </c>
      <c r="CN1511" t="s">
        <v>113</v>
      </c>
      <c r="CO1511" t="s">
        <v>113</v>
      </c>
      <c r="CP1511" t="s">
        <v>113</v>
      </c>
      <c r="CQ1511" t="s">
        <v>113</v>
      </c>
      <c r="CR1511" t="s">
        <v>188</v>
      </c>
      <c r="CS1511">
        <v>46241</v>
      </c>
      <c r="CT1511" t="s">
        <v>444</v>
      </c>
      <c r="CU1511" t="s">
        <v>355</v>
      </c>
      <c r="CV1511" t="s">
        <v>7859</v>
      </c>
      <c r="CW1511" t="s">
        <v>2377</v>
      </c>
      <c r="CX1511" t="s">
        <v>113</v>
      </c>
      <c r="CY1511" t="s">
        <v>2647</v>
      </c>
      <c r="CZ1511" t="s">
        <v>1300</v>
      </c>
    </row>
    <row r="1512" spans="1:105" x14ac:dyDescent="0.3">
      <c r="A1512" t="s">
        <v>7947</v>
      </c>
      <c r="B1512" t="s">
        <v>7948</v>
      </c>
      <c r="C1512" t="s">
        <v>107</v>
      </c>
      <c r="D1512" t="s">
        <v>108</v>
      </c>
      <c r="F1512" t="s">
        <v>7949</v>
      </c>
      <c r="G1512" t="s">
        <v>247</v>
      </c>
      <c r="I1512" t="s">
        <v>6949</v>
      </c>
      <c r="J1512" t="s">
        <v>2643</v>
      </c>
      <c r="K1512" t="s">
        <v>161</v>
      </c>
      <c r="L1512" t="s">
        <v>2651</v>
      </c>
      <c r="M1512" t="s">
        <v>285</v>
      </c>
      <c r="N1512">
        <v>3</v>
      </c>
      <c r="P1512">
        <v>46246</v>
      </c>
      <c r="Q1512" t="s">
        <v>298</v>
      </c>
      <c r="R1512" t="s">
        <v>6950</v>
      </c>
      <c r="S1512" t="s">
        <v>265</v>
      </c>
      <c r="T1512" t="s">
        <v>166</v>
      </c>
      <c r="U1512" t="s">
        <v>112</v>
      </c>
      <c r="V1512" t="s">
        <v>328</v>
      </c>
      <c r="AB1512" t="s">
        <v>2645</v>
      </c>
      <c r="AC1512" t="s">
        <v>2082</v>
      </c>
      <c r="AD1512" t="s">
        <v>147</v>
      </c>
      <c r="BF1512" t="s">
        <v>196</v>
      </c>
      <c r="CN1512" t="s">
        <v>113</v>
      </c>
      <c r="CO1512" t="s">
        <v>113</v>
      </c>
      <c r="CP1512" t="s">
        <v>113</v>
      </c>
      <c r="CQ1512" t="s">
        <v>113</v>
      </c>
      <c r="CR1512" t="s">
        <v>188</v>
      </c>
      <c r="CS1512">
        <v>46241</v>
      </c>
      <c r="CT1512" t="s">
        <v>444</v>
      </c>
      <c r="CU1512" t="s">
        <v>355</v>
      </c>
      <c r="CV1512" t="s">
        <v>7859</v>
      </c>
      <c r="CW1512" t="s">
        <v>2377</v>
      </c>
      <c r="CX1512" t="s">
        <v>113</v>
      </c>
      <c r="CY1512" t="s">
        <v>2647</v>
      </c>
      <c r="CZ1512" t="s">
        <v>1300</v>
      </c>
    </row>
    <row r="1513" spans="1:105" x14ac:dyDescent="0.3">
      <c r="A1513" t="s">
        <v>7950</v>
      </c>
      <c r="B1513" t="s">
        <v>7951</v>
      </c>
      <c r="C1513" t="s">
        <v>107</v>
      </c>
      <c r="D1513" t="s">
        <v>108</v>
      </c>
      <c r="F1513" t="s">
        <v>7952</v>
      </c>
      <c r="G1513" t="s">
        <v>110</v>
      </c>
      <c r="I1513" t="s">
        <v>7953</v>
      </c>
      <c r="J1513" t="s">
        <v>127</v>
      </c>
      <c r="K1513" t="s">
        <v>137</v>
      </c>
      <c r="L1513" t="s">
        <v>7954</v>
      </c>
      <c r="M1513" t="s">
        <v>1113</v>
      </c>
      <c r="N1513">
        <v>4</v>
      </c>
      <c r="O1513" t="s">
        <v>2465</v>
      </c>
      <c r="P1513">
        <v>46204</v>
      </c>
      <c r="Q1513" t="s">
        <v>140</v>
      </c>
      <c r="R1513">
        <v>46205</v>
      </c>
      <c r="S1513" t="s">
        <v>252</v>
      </c>
      <c r="T1513" t="s">
        <v>253</v>
      </c>
      <c r="U1513" t="s">
        <v>112</v>
      </c>
      <c r="V1513" t="s">
        <v>21</v>
      </c>
      <c r="W1513" t="s">
        <v>144</v>
      </c>
      <c r="X1513" t="s">
        <v>144</v>
      </c>
      <c r="Y1513" t="s">
        <v>144</v>
      </c>
      <c r="Z1513" t="s">
        <v>144</v>
      </c>
      <c r="AA1513" t="s">
        <v>144</v>
      </c>
      <c r="AB1513" t="s">
        <v>387</v>
      </c>
      <c r="AC1513" t="s">
        <v>220</v>
      </c>
      <c r="AD1513" t="s">
        <v>314</v>
      </c>
      <c r="AE1513">
        <v>46210</v>
      </c>
      <c r="AF1513">
        <v>46210</v>
      </c>
      <c r="AG1513">
        <v>46210</v>
      </c>
      <c r="AH1513">
        <v>46216</v>
      </c>
      <c r="AI1513">
        <v>46217</v>
      </c>
      <c r="AJ1513">
        <v>46217</v>
      </c>
      <c r="AK1513">
        <v>46218</v>
      </c>
      <c r="AL1513">
        <v>46218</v>
      </c>
      <c r="AM1513">
        <v>46218</v>
      </c>
      <c r="AN1513">
        <v>46224</v>
      </c>
      <c r="AO1513">
        <v>46227</v>
      </c>
      <c r="AP1513">
        <v>46227</v>
      </c>
      <c r="AQ1513" t="s">
        <v>148</v>
      </c>
      <c r="AR1513" t="s">
        <v>113</v>
      </c>
      <c r="AS1513" t="s">
        <v>113</v>
      </c>
      <c r="AT1513">
        <v>46212</v>
      </c>
      <c r="AU1513">
        <v>46224</v>
      </c>
      <c r="AV1513">
        <v>46224</v>
      </c>
      <c r="AW1513">
        <v>46212</v>
      </c>
      <c r="AX1513">
        <v>46224</v>
      </c>
      <c r="AY1513">
        <v>46224</v>
      </c>
      <c r="AZ1513">
        <v>46218</v>
      </c>
      <c r="BA1513">
        <v>46239</v>
      </c>
      <c r="BB1513">
        <v>46239</v>
      </c>
      <c r="BC1513">
        <v>46213</v>
      </c>
      <c r="BD1513">
        <v>46225</v>
      </c>
      <c r="BE1513">
        <v>46225</v>
      </c>
      <c r="BF1513" t="s">
        <v>149</v>
      </c>
      <c r="BG1513">
        <v>46220</v>
      </c>
      <c r="BH1513">
        <v>46237</v>
      </c>
      <c r="BI1513">
        <v>46237</v>
      </c>
      <c r="BJ1513" t="s">
        <v>387</v>
      </c>
      <c r="BK1513" t="s">
        <v>315</v>
      </c>
      <c r="BL1513">
        <v>46222</v>
      </c>
      <c r="BM1513">
        <v>46248</v>
      </c>
      <c r="BN1513">
        <v>46248</v>
      </c>
      <c r="BO1513">
        <v>46224</v>
      </c>
      <c r="BP1513">
        <v>46251</v>
      </c>
      <c r="BQ1513">
        <v>46251</v>
      </c>
      <c r="BR1513">
        <v>46233</v>
      </c>
      <c r="BS1513">
        <v>46255</v>
      </c>
      <c r="BT1513">
        <v>46255</v>
      </c>
      <c r="BU1513">
        <v>46233</v>
      </c>
      <c r="BV1513">
        <v>46253</v>
      </c>
      <c r="BW1513">
        <v>46251</v>
      </c>
      <c r="BX1513" t="s">
        <v>316</v>
      </c>
      <c r="BY1513">
        <v>46219</v>
      </c>
      <c r="BZ1513">
        <v>46246</v>
      </c>
      <c r="CA1513">
        <v>46254</v>
      </c>
      <c r="CI1513">
        <v>46232</v>
      </c>
      <c r="CJ1513">
        <v>46254</v>
      </c>
      <c r="CK1513">
        <v>46254</v>
      </c>
      <c r="CN1513" t="s">
        <v>113</v>
      </c>
      <c r="CO1513" t="s">
        <v>7950</v>
      </c>
      <c r="CP1513" t="s">
        <v>113</v>
      </c>
      <c r="CQ1513" t="s">
        <v>7950</v>
      </c>
      <c r="CR1513">
        <v>46213</v>
      </c>
      <c r="CS1513">
        <v>46198</v>
      </c>
      <c r="CT1513" t="s">
        <v>151</v>
      </c>
      <c r="CU1513" t="s">
        <v>170</v>
      </c>
      <c r="CV1513" t="s">
        <v>144</v>
      </c>
      <c r="CW1513" t="s">
        <v>171</v>
      </c>
      <c r="CX1513" t="s">
        <v>113</v>
      </c>
      <c r="CY1513" t="s">
        <v>2039</v>
      </c>
      <c r="CZ1513" t="s">
        <v>153</v>
      </c>
      <c r="DA1513" t="s">
        <v>104</v>
      </c>
    </row>
    <row r="1514" spans="1:105" x14ac:dyDescent="0.3">
      <c r="A1514" t="s">
        <v>7955</v>
      </c>
      <c r="B1514" t="s">
        <v>7956</v>
      </c>
      <c r="C1514" t="s">
        <v>107</v>
      </c>
      <c r="D1514" t="s">
        <v>108</v>
      </c>
      <c r="F1514" t="s">
        <v>7957</v>
      </c>
      <c r="G1514" t="s">
        <v>247</v>
      </c>
      <c r="I1514" t="s">
        <v>6949</v>
      </c>
      <c r="J1514" t="s">
        <v>2643</v>
      </c>
      <c r="K1514" t="s">
        <v>161</v>
      </c>
      <c r="L1514" t="s">
        <v>2651</v>
      </c>
      <c r="M1514" t="s">
        <v>285</v>
      </c>
      <c r="N1514">
        <v>3</v>
      </c>
      <c r="P1514">
        <v>46246</v>
      </c>
      <c r="Q1514" t="s">
        <v>298</v>
      </c>
      <c r="R1514" t="s">
        <v>6950</v>
      </c>
      <c r="S1514" t="s">
        <v>265</v>
      </c>
      <c r="T1514" t="s">
        <v>166</v>
      </c>
      <c r="U1514" t="s">
        <v>112</v>
      </c>
      <c r="V1514" t="s">
        <v>328</v>
      </c>
      <c r="AB1514" t="s">
        <v>2645</v>
      </c>
      <c r="AC1514" t="s">
        <v>2082</v>
      </c>
      <c r="AD1514" t="s">
        <v>147</v>
      </c>
      <c r="BF1514" t="s">
        <v>196</v>
      </c>
      <c r="CN1514" t="s">
        <v>113</v>
      </c>
      <c r="CO1514" t="s">
        <v>113</v>
      </c>
      <c r="CP1514" t="s">
        <v>113</v>
      </c>
      <c r="CQ1514" t="s">
        <v>113</v>
      </c>
      <c r="CR1514" t="s">
        <v>188</v>
      </c>
      <c r="CS1514">
        <v>46241</v>
      </c>
      <c r="CT1514" t="s">
        <v>444</v>
      </c>
      <c r="CU1514" t="s">
        <v>355</v>
      </c>
      <c r="CV1514" t="s">
        <v>7859</v>
      </c>
      <c r="CW1514" t="s">
        <v>2377</v>
      </c>
      <c r="CX1514" t="s">
        <v>113</v>
      </c>
      <c r="CY1514" t="s">
        <v>2647</v>
      </c>
      <c r="CZ1514" t="s">
        <v>1300</v>
      </c>
    </row>
    <row r="1515" spans="1:105" x14ac:dyDescent="0.3">
      <c r="A1515" t="s">
        <v>7958</v>
      </c>
      <c r="B1515" t="s">
        <v>7959</v>
      </c>
      <c r="C1515" t="s">
        <v>107</v>
      </c>
      <c r="D1515" t="s">
        <v>108</v>
      </c>
      <c r="F1515" t="s">
        <v>7960</v>
      </c>
      <c r="G1515" t="s">
        <v>247</v>
      </c>
      <c r="J1515" t="s">
        <v>2643</v>
      </c>
      <c r="K1515" t="s">
        <v>161</v>
      </c>
      <c r="L1515" t="s">
        <v>6945</v>
      </c>
      <c r="M1515" t="s">
        <v>285</v>
      </c>
      <c r="N1515">
        <v>3</v>
      </c>
      <c r="P1515">
        <v>46246</v>
      </c>
      <c r="Q1515" t="s">
        <v>298</v>
      </c>
      <c r="R1515" t="s">
        <v>6950</v>
      </c>
      <c r="S1515" t="s">
        <v>265</v>
      </c>
      <c r="T1515" t="s">
        <v>166</v>
      </c>
      <c r="U1515" t="s">
        <v>112</v>
      </c>
      <c r="V1515" t="s">
        <v>328</v>
      </c>
      <c r="AB1515" t="s">
        <v>2645</v>
      </c>
      <c r="AC1515" t="s">
        <v>2082</v>
      </c>
      <c r="AD1515" t="s">
        <v>147</v>
      </c>
      <c r="BF1515" t="s">
        <v>149</v>
      </c>
      <c r="CN1515" t="s">
        <v>113</v>
      </c>
      <c r="CO1515" t="s">
        <v>113</v>
      </c>
      <c r="CP1515" t="s">
        <v>113</v>
      </c>
      <c r="CQ1515" t="s">
        <v>113</v>
      </c>
      <c r="CR1515">
        <v>46266</v>
      </c>
      <c r="CS1515">
        <v>46241</v>
      </c>
      <c r="CT1515" t="s">
        <v>151</v>
      </c>
      <c r="CU1515" t="s">
        <v>355</v>
      </c>
      <c r="CV1515" t="s">
        <v>7859</v>
      </c>
      <c r="CW1515" t="s">
        <v>2377</v>
      </c>
      <c r="CX1515" t="s">
        <v>113</v>
      </c>
      <c r="CY1515" t="s">
        <v>2647</v>
      </c>
      <c r="CZ1515" t="s">
        <v>1300</v>
      </c>
    </row>
    <row r="1516" spans="1:105" x14ac:dyDescent="0.3">
      <c r="A1516" t="s">
        <v>7961</v>
      </c>
      <c r="B1516" t="s">
        <v>7962</v>
      </c>
      <c r="C1516" t="s">
        <v>107</v>
      </c>
      <c r="D1516" t="s">
        <v>108</v>
      </c>
      <c r="F1516" t="s">
        <v>7963</v>
      </c>
      <c r="G1516" t="s">
        <v>247</v>
      </c>
      <c r="J1516" t="s">
        <v>2643</v>
      </c>
      <c r="K1516" t="s">
        <v>161</v>
      </c>
      <c r="L1516" t="s">
        <v>6945</v>
      </c>
      <c r="M1516" t="s">
        <v>285</v>
      </c>
      <c r="N1516">
        <v>3</v>
      </c>
      <c r="P1516">
        <v>46246</v>
      </c>
      <c r="Q1516" t="s">
        <v>298</v>
      </c>
      <c r="R1516" t="s">
        <v>6950</v>
      </c>
      <c r="S1516" t="s">
        <v>265</v>
      </c>
      <c r="T1516" t="s">
        <v>166</v>
      </c>
      <c r="U1516" t="s">
        <v>112</v>
      </c>
      <c r="V1516" t="s">
        <v>328</v>
      </c>
      <c r="AB1516" t="s">
        <v>2645</v>
      </c>
      <c r="AC1516" t="s">
        <v>2082</v>
      </c>
      <c r="AD1516" t="s">
        <v>147</v>
      </c>
      <c r="BF1516" t="s">
        <v>149</v>
      </c>
      <c r="CN1516" t="s">
        <v>113</v>
      </c>
      <c r="CO1516" t="s">
        <v>113</v>
      </c>
      <c r="CP1516" t="s">
        <v>113</v>
      </c>
      <c r="CQ1516" t="s">
        <v>113</v>
      </c>
      <c r="CR1516" t="s">
        <v>188</v>
      </c>
      <c r="CS1516">
        <v>46241</v>
      </c>
      <c r="CT1516" t="s">
        <v>444</v>
      </c>
      <c r="CU1516" t="s">
        <v>355</v>
      </c>
      <c r="CV1516" t="s">
        <v>7859</v>
      </c>
      <c r="CW1516" t="s">
        <v>2377</v>
      </c>
      <c r="CX1516" t="s">
        <v>113</v>
      </c>
      <c r="CY1516" t="s">
        <v>2647</v>
      </c>
      <c r="CZ1516" t="s">
        <v>1300</v>
      </c>
    </row>
    <row r="1517" spans="1:105" x14ac:dyDescent="0.3">
      <c r="A1517" t="s">
        <v>7964</v>
      </c>
      <c r="B1517" t="s">
        <v>7965</v>
      </c>
      <c r="C1517" t="s">
        <v>107</v>
      </c>
      <c r="D1517" t="s">
        <v>108</v>
      </c>
      <c r="F1517" t="s">
        <v>7966</v>
      </c>
      <c r="G1517" t="s">
        <v>247</v>
      </c>
      <c r="J1517" t="s">
        <v>2643</v>
      </c>
      <c r="K1517" t="s">
        <v>161</v>
      </c>
      <c r="L1517" t="s">
        <v>6945</v>
      </c>
      <c r="M1517" t="s">
        <v>285</v>
      </c>
      <c r="N1517">
        <v>3</v>
      </c>
      <c r="P1517">
        <v>46246</v>
      </c>
      <c r="Q1517" t="s">
        <v>298</v>
      </c>
      <c r="R1517" t="s">
        <v>6950</v>
      </c>
      <c r="S1517" t="s">
        <v>265</v>
      </c>
      <c r="T1517" t="s">
        <v>166</v>
      </c>
      <c r="U1517" t="s">
        <v>112</v>
      </c>
      <c r="V1517" t="s">
        <v>328</v>
      </c>
      <c r="AB1517" t="s">
        <v>2645</v>
      </c>
      <c r="AC1517" t="s">
        <v>2082</v>
      </c>
      <c r="AD1517" t="s">
        <v>147</v>
      </c>
      <c r="BF1517" t="s">
        <v>149</v>
      </c>
      <c r="CN1517" t="s">
        <v>113</v>
      </c>
      <c r="CO1517" t="s">
        <v>113</v>
      </c>
      <c r="CP1517" t="s">
        <v>113</v>
      </c>
      <c r="CQ1517" t="s">
        <v>113</v>
      </c>
      <c r="CR1517">
        <v>46266</v>
      </c>
      <c r="CS1517">
        <v>46241</v>
      </c>
      <c r="CT1517" t="s">
        <v>151</v>
      </c>
      <c r="CU1517" t="s">
        <v>355</v>
      </c>
      <c r="CV1517" t="s">
        <v>7859</v>
      </c>
      <c r="CW1517" t="s">
        <v>2377</v>
      </c>
      <c r="CX1517" t="s">
        <v>113</v>
      </c>
      <c r="CY1517" t="s">
        <v>2647</v>
      </c>
      <c r="CZ1517" t="s">
        <v>1300</v>
      </c>
    </row>
    <row r="1518" spans="1:105" x14ac:dyDescent="0.3">
      <c r="A1518" t="s">
        <v>7967</v>
      </c>
      <c r="B1518" t="s">
        <v>7968</v>
      </c>
      <c r="C1518" t="s">
        <v>107</v>
      </c>
      <c r="D1518" t="s">
        <v>108</v>
      </c>
      <c r="F1518" t="s">
        <v>7969</v>
      </c>
      <c r="G1518" t="s">
        <v>247</v>
      </c>
      <c r="I1518" t="s">
        <v>6949</v>
      </c>
      <c r="J1518" t="s">
        <v>2643</v>
      </c>
      <c r="K1518" t="s">
        <v>161</v>
      </c>
      <c r="L1518" t="s">
        <v>6945</v>
      </c>
      <c r="M1518" t="s">
        <v>285</v>
      </c>
      <c r="N1518">
        <v>3</v>
      </c>
      <c r="P1518">
        <v>46246</v>
      </c>
      <c r="Q1518" t="s">
        <v>298</v>
      </c>
      <c r="R1518" t="s">
        <v>6950</v>
      </c>
      <c r="S1518" t="s">
        <v>265</v>
      </c>
      <c r="T1518" t="s">
        <v>166</v>
      </c>
      <c r="U1518" t="s">
        <v>112</v>
      </c>
      <c r="V1518" t="s">
        <v>328</v>
      </c>
      <c r="AB1518" t="s">
        <v>2645</v>
      </c>
      <c r="AC1518" t="s">
        <v>2082</v>
      </c>
      <c r="AD1518" t="s">
        <v>147</v>
      </c>
      <c r="BF1518" t="s">
        <v>196</v>
      </c>
      <c r="CN1518" t="s">
        <v>113</v>
      </c>
      <c r="CO1518" t="s">
        <v>113</v>
      </c>
      <c r="CP1518" t="s">
        <v>113</v>
      </c>
      <c r="CQ1518" t="s">
        <v>113</v>
      </c>
      <c r="CR1518">
        <v>46266</v>
      </c>
      <c r="CS1518">
        <v>46241</v>
      </c>
      <c r="CT1518" t="s">
        <v>151</v>
      </c>
      <c r="CU1518" t="s">
        <v>355</v>
      </c>
      <c r="CV1518" t="s">
        <v>7859</v>
      </c>
      <c r="CW1518" t="s">
        <v>2377</v>
      </c>
      <c r="CX1518" t="s">
        <v>113</v>
      </c>
      <c r="CY1518" t="s">
        <v>2647</v>
      </c>
      <c r="CZ1518" t="s">
        <v>1300</v>
      </c>
    </row>
    <row r="1519" spans="1:105" x14ac:dyDescent="0.3">
      <c r="A1519" t="s">
        <v>7970</v>
      </c>
      <c r="B1519" t="s">
        <v>7971</v>
      </c>
      <c r="C1519" t="s">
        <v>107</v>
      </c>
      <c r="D1519" t="s">
        <v>108</v>
      </c>
      <c r="F1519" t="s">
        <v>7972</v>
      </c>
      <c r="G1519" t="s">
        <v>247</v>
      </c>
      <c r="I1519" t="s">
        <v>6949</v>
      </c>
      <c r="J1519" t="s">
        <v>2643</v>
      </c>
      <c r="K1519" t="s">
        <v>161</v>
      </c>
      <c r="L1519" t="s">
        <v>6945</v>
      </c>
      <c r="M1519" t="s">
        <v>285</v>
      </c>
      <c r="N1519">
        <v>3</v>
      </c>
      <c r="P1519">
        <v>46246</v>
      </c>
      <c r="Q1519" t="s">
        <v>298</v>
      </c>
      <c r="R1519" t="s">
        <v>6950</v>
      </c>
      <c r="S1519" t="s">
        <v>265</v>
      </c>
      <c r="T1519" t="s">
        <v>166</v>
      </c>
      <c r="U1519" t="s">
        <v>112</v>
      </c>
      <c r="V1519" t="s">
        <v>328</v>
      </c>
      <c r="AB1519" t="s">
        <v>2645</v>
      </c>
      <c r="AC1519" t="s">
        <v>2082</v>
      </c>
      <c r="AD1519" t="s">
        <v>147</v>
      </c>
      <c r="BF1519" t="s">
        <v>196</v>
      </c>
      <c r="CN1519" t="s">
        <v>113</v>
      </c>
      <c r="CO1519" t="s">
        <v>113</v>
      </c>
      <c r="CP1519" t="s">
        <v>113</v>
      </c>
      <c r="CQ1519" t="s">
        <v>113</v>
      </c>
      <c r="CR1519" t="s">
        <v>188</v>
      </c>
      <c r="CS1519">
        <v>46241</v>
      </c>
      <c r="CT1519" t="s">
        <v>444</v>
      </c>
      <c r="CU1519" t="s">
        <v>355</v>
      </c>
      <c r="CV1519" t="s">
        <v>7859</v>
      </c>
      <c r="CW1519" t="s">
        <v>2377</v>
      </c>
      <c r="CX1519" t="s">
        <v>113</v>
      </c>
      <c r="CY1519" t="s">
        <v>2647</v>
      </c>
      <c r="CZ1519" t="s">
        <v>1300</v>
      </c>
    </row>
    <row r="1520" spans="1:105" x14ac:dyDescent="0.3">
      <c r="A1520" t="s">
        <v>7973</v>
      </c>
      <c r="B1520" t="s">
        <v>7974</v>
      </c>
      <c r="C1520" t="s">
        <v>107</v>
      </c>
      <c r="D1520" t="s">
        <v>108</v>
      </c>
      <c r="F1520" t="s">
        <v>7975</v>
      </c>
      <c r="G1520" t="s">
        <v>133</v>
      </c>
      <c r="I1520" t="s">
        <v>7976</v>
      </c>
      <c r="J1520" t="s">
        <v>2044</v>
      </c>
      <c r="K1520" t="s">
        <v>161</v>
      </c>
      <c r="L1520" t="s">
        <v>7977</v>
      </c>
      <c r="M1520" t="s">
        <v>438</v>
      </c>
      <c r="Q1520" t="s">
        <v>140</v>
      </c>
      <c r="R1520">
        <v>46262</v>
      </c>
      <c r="S1520" t="s">
        <v>265</v>
      </c>
      <c r="T1520" t="s">
        <v>448</v>
      </c>
      <c r="U1520" t="s">
        <v>112</v>
      </c>
      <c r="V1520" t="s">
        <v>143</v>
      </c>
      <c r="AB1520" t="s">
        <v>1322</v>
      </c>
      <c r="AC1520" t="s">
        <v>220</v>
      </c>
      <c r="AD1520" t="s">
        <v>314</v>
      </c>
      <c r="AQ1520" t="s">
        <v>7978</v>
      </c>
      <c r="AR1520" t="s">
        <v>113</v>
      </c>
      <c r="AS1520" t="s">
        <v>113</v>
      </c>
      <c r="AW1520">
        <v>46271</v>
      </c>
      <c r="AX1520">
        <v>46271</v>
      </c>
      <c r="AZ1520">
        <v>46281</v>
      </c>
      <c r="BA1520">
        <v>46281</v>
      </c>
      <c r="BC1520">
        <v>46272</v>
      </c>
      <c r="BD1520">
        <v>46272</v>
      </c>
      <c r="BF1520" t="s">
        <v>149</v>
      </c>
      <c r="BG1520">
        <v>46283</v>
      </c>
      <c r="BH1520">
        <v>46283</v>
      </c>
      <c r="BJ1520" t="s">
        <v>1322</v>
      </c>
      <c r="BK1520" t="s">
        <v>1965</v>
      </c>
      <c r="BL1520">
        <v>46286</v>
      </c>
      <c r="BM1520">
        <v>46286</v>
      </c>
      <c r="BO1520">
        <v>46288</v>
      </c>
      <c r="BP1520">
        <v>46288</v>
      </c>
      <c r="BR1520">
        <v>46295</v>
      </c>
      <c r="BS1520">
        <v>46295</v>
      </c>
      <c r="BU1520">
        <v>46295</v>
      </c>
      <c r="BV1520">
        <v>46295</v>
      </c>
      <c r="CN1520" t="s">
        <v>113</v>
      </c>
      <c r="CO1520" t="s">
        <v>113</v>
      </c>
      <c r="CP1520" t="s">
        <v>113</v>
      </c>
      <c r="CQ1520" t="s">
        <v>113</v>
      </c>
      <c r="CR1520">
        <v>46261</v>
      </c>
      <c r="CS1520">
        <v>46253</v>
      </c>
      <c r="CT1520" t="s">
        <v>151</v>
      </c>
      <c r="CU1520" t="s">
        <v>170</v>
      </c>
      <c r="CV1520" t="s">
        <v>144</v>
      </c>
      <c r="CW1520" t="s">
        <v>171</v>
      </c>
      <c r="CX1520" t="s">
        <v>113</v>
      </c>
      <c r="CY1520" t="s">
        <v>7979</v>
      </c>
      <c r="CZ1520" t="s">
        <v>119</v>
      </c>
    </row>
    <row r="1521" spans="1:105" x14ac:dyDescent="0.3">
      <c r="A1521" t="s">
        <v>7980</v>
      </c>
      <c r="B1521" t="s">
        <v>7981</v>
      </c>
      <c r="C1521" t="s">
        <v>213</v>
      </c>
      <c r="D1521" t="s">
        <v>108</v>
      </c>
      <c r="F1521" t="s">
        <v>7982</v>
      </c>
      <c r="G1521" t="s">
        <v>133</v>
      </c>
      <c r="I1521" t="s">
        <v>7976</v>
      </c>
      <c r="J1521" t="s">
        <v>2044</v>
      </c>
      <c r="K1521" t="s">
        <v>161</v>
      </c>
      <c r="L1521" t="s">
        <v>7977</v>
      </c>
      <c r="M1521" t="s">
        <v>438</v>
      </c>
      <c r="Q1521" t="s">
        <v>140</v>
      </c>
      <c r="R1521">
        <v>46262</v>
      </c>
      <c r="S1521" t="s">
        <v>265</v>
      </c>
      <c r="T1521" t="s">
        <v>448</v>
      </c>
      <c r="U1521" t="s">
        <v>112</v>
      </c>
      <c r="V1521" t="s">
        <v>143</v>
      </c>
      <c r="AB1521" t="s">
        <v>1322</v>
      </c>
      <c r="AC1521" t="s">
        <v>220</v>
      </c>
      <c r="AD1521" t="s">
        <v>314</v>
      </c>
      <c r="AQ1521" t="s">
        <v>7978</v>
      </c>
      <c r="AR1521" t="s">
        <v>113</v>
      </c>
      <c r="AS1521" t="s">
        <v>113</v>
      </c>
      <c r="AW1521">
        <v>46271</v>
      </c>
      <c r="AX1521">
        <v>46271</v>
      </c>
      <c r="AZ1521">
        <v>46281</v>
      </c>
      <c r="BA1521">
        <v>46281</v>
      </c>
      <c r="BC1521">
        <v>46272</v>
      </c>
      <c r="BD1521">
        <v>46272</v>
      </c>
      <c r="BF1521" t="s">
        <v>7983</v>
      </c>
      <c r="BG1521">
        <v>46283</v>
      </c>
      <c r="BH1521">
        <v>46283</v>
      </c>
      <c r="BJ1521" t="s">
        <v>1322</v>
      </c>
      <c r="BK1521" t="s">
        <v>1518</v>
      </c>
      <c r="BL1521">
        <v>46286</v>
      </c>
      <c r="BM1521">
        <v>46286</v>
      </c>
      <c r="BO1521">
        <v>46289</v>
      </c>
      <c r="BP1521">
        <v>46289</v>
      </c>
      <c r="BR1521">
        <v>46295</v>
      </c>
      <c r="BS1521">
        <v>46295</v>
      </c>
      <c r="BU1521">
        <v>46295</v>
      </c>
      <c r="BV1521">
        <v>46295</v>
      </c>
      <c r="CN1521" t="s">
        <v>113</v>
      </c>
      <c r="CO1521" t="s">
        <v>113</v>
      </c>
      <c r="CP1521" t="s">
        <v>113</v>
      </c>
      <c r="CQ1521" t="s">
        <v>113</v>
      </c>
      <c r="CR1521">
        <v>46261</v>
      </c>
      <c r="CS1521">
        <v>46253</v>
      </c>
      <c r="CT1521" t="s">
        <v>151</v>
      </c>
      <c r="CU1521" t="s">
        <v>170</v>
      </c>
      <c r="CV1521" t="s">
        <v>144</v>
      </c>
      <c r="CW1521" t="s">
        <v>171</v>
      </c>
      <c r="CX1521" t="s">
        <v>113</v>
      </c>
      <c r="CY1521" t="s">
        <v>7979</v>
      </c>
      <c r="CZ1521" t="s">
        <v>119</v>
      </c>
    </row>
    <row r="1522" spans="1:105" x14ac:dyDescent="0.3">
      <c r="A1522" t="s">
        <v>7984</v>
      </c>
      <c r="B1522" t="s">
        <v>7985</v>
      </c>
      <c r="C1522" t="s">
        <v>124</v>
      </c>
      <c r="D1522" t="s">
        <v>108</v>
      </c>
      <c r="F1522" t="s">
        <v>7986</v>
      </c>
      <c r="G1522" t="s">
        <v>133</v>
      </c>
      <c r="I1522" t="s">
        <v>7976</v>
      </c>
      <c r="J1522" t="s">
        <v>2044</v>
      </c>
      <c r="K1522" t="s">
        <v>161</v>
      </c>
      <c r="L1522" t="s">
        <v>7977</v>
      </c>
      <c r="M1522" t="s">
        <v>438</v>
      </c>
      <c r="Q1522" t="s">
        <v>140</v>
      </c>
      <c r="R1522">
        <v>46262</v>
      </c>
      <c r="S1522" t="s">
        <v>265</v>
      </c>
      <c r="T1522" t="s">
        <v>448</v>
      </c>
      <c r="U1522" t="s">
        <v>112</v>
      </c>
      <c r="V1522" t="s">
        <v>143</v>
      </c>
      <c r="AB1522" t="s">
        <v>1322</v>
      </c>
      <c r="AC1522" t="s">
        <v>220</v>
      </c>
      <c r="AD1522" t="s">
        <v>314</v>
      </c>
      <c r="AQ1522" t="s">
        <v>7978</v>
      </c>
      <c r="AR1522" t="s">
        <v>113</v>
      </c>
      <c r="AS1522" t="s">
        <v>113</v>
      </c>
      <c r="AW1522">
        <v>46271</v>
      </c>
      <c r="AX1522">
        <v>46271</v>
      </c>
      <c r="AZ1522">
        <v>46281</v>
      </c>
      <c r="BA1522">
        <v>46281</v>
      </c>
      <c r="BC1522">
        <v>46272</v>
      </c>
      <c r="BD1522">
        <v>46272</v>
      </c>
      <c r="BF1522" t="s">
        <v>149</v>
      </c>
      <c r="BG1522">
        <v>46283</v>
      </c>
      <c r="BH1522">
        <v>46283</v>
      </c>
      <c r="BJ1522" t="s">
        <v>1322</v>
      </c>
      <c r="BK1522" t="s">
        <v>7987</v>
      </c>
      <c r="BL1522">
        <v>46286</v>
      </c>
      <c r="BM1522">
        <v>46286</v>
      </c>
      <c r="BO1522">
        <v>46287</v>
      </c>
      <c r="BP1522">
        <v>46287</v>
      </c>
      <c r="BR1522">
        <v>46295</v>
      </c>
      <c r="BS1522">
        <v>46295</v>
      </c>
      <c r="BU1522">
        <v>46295</v>
      </c>
      <c r="BV1522">
        <v>46295</v>
      </c>
      <c r="CN1522" t="s">
        <v>113</v>
      </c>
      <c r="CO1522" t="s">
        <v>113</v>
      </c>
      <c r="CP1522" t="s">
        <v>113</v>
      </c>
      <c r="CQ1522" t="s">
        <v>113</v>
      </c>
      <c r="CR1522">
        <v>46261</v>
      </c>
      <c r="CS1522">
        <v>46253</v>
      </c>
      <c r="CT1522" t="s">
        <v>151</v>
      </c>
      <c r="CU1522" t="s">
        <v>170</v>
      </c>
      <c r="CV1522" t="s">
        <v>144</v>
      </c>
      <c r="CW1522" t="s">
        <v>171</v>
      </c>
      <c r="CX1522" t="s">
        <v>113</v>
      </c>
      <c r="CY1522" t="s">
        <v>7979</v>
      </c>
      <c r="CZ1522" t="s">
        <v>119</v>
      </c>
    </row>
    <row r="1523" spans="1:105" x14ac:dyDescent="0.3">
      <c r="A1523" t="s">
        <v>7988</v>
      </c>
      <c r="B1523" t="s">
        <v>7989</v>
      </c>
      <c r="C1523" t="s">
        <v>107</v>
      </c>
      <c r="D1523" t="s">
        <v>108</v>
      </c>
      <c r="F1523" t="s">
        <v>7990</v>
      </c>
      <c r="G1523" t="s">
        <v>133</v>
      </c>
      <c r="I1523" t="s">
        <v>7976</v>
      </c>
      <c r="J1523" t="s">
        <v>2044</v>
      </c>
      <c r="K1523" t="s">
        <v>161</v>
      </c>
      <c r="L1523" t="s">
        <v>7977</v>
      </c>
      <c r="M1523" t="s">
        <v>438</v>
      </c>
      <c r="Q1523" t="s">
        <v>140</v>
      </c>
      <c r="R1523">
        <v>46262</v>
      </c>
      <c r="S1523" t="s">
        <v>265</v>
      </c>
      <c r="T1523" t="s">
        <v>448</v>
      </c>
      <c r="U1523" t="s">
        <v>112</v>
      </c>
      <c r="V1523" t="s">
        <v>143</v>
      </c>
      <c r="AB1523" t="s">
        <v>1322</v>
      </c>
      <c r="AC1523" t="s">
        <v>220</v>
      </c>
      <c r="AD1523" t="s">
        <v>314</v>
      </c>
      <c r="AQ1523" t="s">
        <v>7978</v>
      </c>
      <c r="AR1523" t="s">
        <v>113</v>
      </c>
      <c r="AS1523" t="s">
        <v>113</v>
      </c>
      <c r="AW1523">
        <v>46271</v>
      </c>
      <c r="AX1523">
        <v>46271</v>
      </c>
      <c r="AZ1523">
        <v>46281</v>
      </c>
      <c r="BA1523">
        <v>46281</v>
      </c>
      <c r="BC1523">
        <v>46272</v>
      </c>
      <c r="BD1523">
        <v>46272</v>
      </c>
      <c r="BF1523" t="s">
        <v>149</v>
      </c>
      <c r="BG1523">
        <v>46283</v>
      </c>
      <c r="BH1523">
        <v>46283</v>
      </c>
      <c r="BJ1523" t="s">
        <v>1322</v>
      </c>
      <c r="BK1523" t="s">
        <v>1518</v>
      </c>
      <c r="BL1523">
        <v>46286</v>
      </c>
      <c r="BM1523">
        <v>46286</v>
      </c>
      <c r="BO1523">
        <v>46289</v>
      </c>
      <c r="BP1523">
        <v>46289</v>
      </c>
      <c r="BR1523">
        <v>46295</v>
      </c>
      <c r="BS1523">
        <v>46295</v>
      </c>
      <c r="BU1523">
        <v>46295</v>
      </c>
      <c r="BV1523">
        <v>46295</v>
      </c>
      <c r="CN1523" t="s">
        <v>113</v>
      </c>
      <c r="CO1523" t="s">
        <v>113</v>
      </c>
      <c r="CP1523" t="s">
        <v>113</v>
      </c>
      <c r="CQ1523" t="s">
        <v>113</v>
      </c>
      <c r="CR1523">
        <v>46261</v>
      </c>
      <c r="CS1523">
        <v>46253</v>
      </c>
      <c r="CT1523" t="s">
        <v>151</v>
      </c>
      <c r="CU1523" t="s">
        <v>170</v>
      </c>
      <c r="CV1523" t="s">
        <v>144</v>
      </c>
      <c r="CW1523" t="s">
        <v>171</v>
      </c>
      <c r="CX1523" t="s">
        <v>113</v>
      </c>
      <c r="CY1523" t="s">
        <v>7979</v>
      </c>
      <c r="CZ1523" t="s">
        <v>119</v>
      </c>
    </row>
    <row r="1524" spans="1:105" x14ac:dyDescent="0.3">
      <c r="A1524" t="s">
        <v>7991</v>
      </c>
      <c r="B1524" t="s">
        <v>7992</v>
      </c>
      <c r="C1524" t="s">
        <v>107</v>
      </c>
      <c r="D1524" t="s">
        <v>108</v>
      </c>
      <c r="F1524" t="s">
        <v>7993</v>
      </c>
      <c r="G1524" t="s">
        <v>133</v>
      </c>
      <c r="I1524" t="s">
        <v>7976</v>
      </c>
      <c r="J1524" t="s">
        <v>2044</v>
      </c>
      <c r="K1524" t="s">
        <v>161</v>
      </c>
      <c r="L1524" t="s">
        <v>7994</v>
      </c>
      <c r="M1524" t="s">
        <v>438</v>
      </c>
      <c r="Q1524" t="s">
        <v>140</v>
      </c>
      <c r="R1524">
        <v>46262</v>
      </c>
      <c r="S1524" t="s">
        <v>265</v>
      </c>
      <c r="T1524" t="s">
        <v>448</v>
      </c>
      <c r="U1524" t="s">
        <v>112</v>
      </c>
      <c r="V1524" t="s">
        <v>143</v>
      </c>
      <c r="AB1524" t="s">
        <v>1322</v>
      </c>
      <c r="AC1524" t="s">
        <v>220</v>
      </c>
      <c r="AD1524" t="s">
        <v>314</v>
      </c>
      <c r="AQ1524" t="s">
        <v>7978</v>
      </c>
      <c r="AR1524" t="s">
        <v>113</v>
      </c>
      <c r="AS1524" t="s">
        <v>113</v>
      </c>
      <c r="AW1524">
        <v>46271</v>
      </c>
      <c r="AX1524">
        <v>46271</v>
      </c>
      <c r="AZ1524">
        <v>46281</v>
      </c>
      <c r="BA1524">
        <v>46281</v>
      </c>
      <c r="BC1524">
        <v>46272</v>
      </c>
      <c r="BD1524">
        <v>46272</v>
      </c>
      <c r="BF1524" t="s">
        <v>196</v>
      </c>
      <c r="BG1524">
        <v>46283</v>
      </c>
      <c r="BH1524">
        <v>46283</v>
      </c>
      <c r="BJ1524" t="s">
        <v>1322</v>
      </c>
      <c r="BK1524" t="s">
        <v>1518</v>
      </c>
      <c r="BL1524">
        <v>46286</v>
      </c>
      <c r="BM1524">
        <v>46286</v>
      </c>
      <c r="BO1524">
        <v>46289</v>
      </c>
      <c r="BP1524">
        <v>46289</v>
      </c>
      <c r="BR1524">
        <v>46295</v>
      </c>
      <c r="BS1524">
        <v>46295</v>
      </c>
      <c r="BU1524">
        <v>46295</v>
      </c>
      <c r="BV1524">
        <v>46295</v>
      </c>
      <c r="CN1524" t="s">
        <v>113</v>
      </c>
      <c r="CO1524" t="s">
        <v>113</v>
      </c>
      <c r="CP1524" t="s">
        <v>113</v>
      </c>
      <c r="CQ1524" t="s">
        <v>113</v>
      </c>
      <c r="CR1524">
        <v>46261</v>
      </c>
      <c r="CS1524">
        <v>46253</v>
      </c>
      <c r="CT1524" t="s">
        <v>151</v>
      </c>
      <c r="CU1524" t="s">
        <v>170</v>
      </c>
      <c r="CV1524" t="s">
        <v>144</v>
      </c>
      <c r="CW1524" t="s">
        <v>171</v>
      </c>
      <c r="CX1524" t="s">
        <v>113</v>
      </c>
      <c r="CY1524" t="s">
        <v>7979</v>
      </c>
      <c r="CZ1524" t="s">
        <v>119</v>
      </c>
    </row>
    <row r="1525" spans="1:105" x14ac:dyDescent="0.3">
      <c r="A1525" t="s">
        <v>7995</v>
      </c>
      <c r="B1525" t="s">
        <v>7996</v>
      </c>
      <c r="C1525" t="s">
        <v>107</v>
      </c>
      <c r="D1525" t="s">
        <v>108</v>
      </c>
      <c r="F1525" t="s">
        <v>7997</v>
      </c>
      <c r="G1525" t="s">
        <v>133</v>
      </c>
      <c r="I1525" t="s">
        <v>7976</v>
      </c>
      <c r="J1525" t="s">
        <v>2044</v>
      </c>
      <c r="K1525" t="s">
        <v>161</v>
      </c>
      <c r="L1525" t="s">
        <v>7994</v>
      </c>
      <c r="M1525" t="s">
        <v>438</v>
      </c>
      <c r="Q1525" t="s">
        <v>140</v>
      </c>
      <c r="R1525">
        <v>46262</v>
      </c>
      <c r="S1525" t="s">
        <v>265</v>
      </c>
      <c r="T1525" t="s">
        <v>448</v>
      </c>
      <c r="U1525" t="s">
        <v>112</v>
      </c>
      <c r="V1525" t="s">
        <v>143</v>
      </c>
      <c r="AB1525" t="s">
        <v>1322</v>
      </c>
      <c r="AC1525" t="s">
        <v>220</v>
      </c>
      <c r="AD1525" t="s">
        <v>314</v>
      </c>
      <c r="AQ1525" t="s">
        <v>7978</v>
      </c>
      <c r="AR1525" t="s">
        <v>113</v>
      </c>
      <c r="AS1525" t="s">
        <v>113</v>
      </c>
      <c r="AW1525">
        <v>46271</v>
      </c>
      <c r="AX1525">
        <v>46271</v>
      </c>
      <c r="AZ1525">
        <v>46281</v>
      </c>
      <c r="BA1525">
        <v>46281</v>
      </c>
      <c r="BC1525">
        <v>46272</v>
      </c>
      <c r="BD1525">
        <v>46272</v>
      </c>
      <c r="BF1525" t="s">
        <v>149</v>
      </c>
      <c r="BG1525">
        <v>46283</v>
      </c>
      <c r="BH1525">
        <v>46283</v>
      </c>
      <c r="BJ1525" t="s">
        <v>1322</v>
      </c>
      <c r="BK1525" t="s">
        <v>1510</v>
      </c>
      <c r="BL1525">
        <v>46286</v>
      </c>
      <c r="BM1525">
        <v>46286</v>
      </c>
      <c r="BO1525">
        <v>46289</v>
      </c>
      <c r="BP1525">
        <v>46289</v>
      </c>
      <c r="BR1525">
        <v>46295</v>
      </c>
      <c r="BS1525">
        <v>46295</v>
      </c>
      <c r="BU1525">
        <v>46295</v>
      </c>
      <c r="BV1525">
        <v>46295</v>
      </c>
      <c r="CN1525" t="s">
        <v>113</v>
      </c>
      <c r="CO1525" t="s">
        <v>113</v>
      </c>
      <c r="CP1525" t="s">
        <v>113</v>
      </c>
      <c r="CQ1525" t="s">
        <v>113</v>
      </c>
      <c r="CR1525">
        <v>46261</v>
      </c>
      <c r="CS1525">
        <v>46253</v>
      </c>
      <c r="CT1525" t="s">
        <v>151</v>
      </c>
      <c r="CU1525" t="s">
        <v>170</v>
      </c>
      <c r="CV1525" t="s">
        <v>144</v>
      </c>
      <c r="CW1525" t="s">
        <v>171</v>
      </c>
      <c r="CX1525" t="s">
        <v>113</v>
      </c>
      <c r="CY1525" t="s">
        <v>7979</v>
      </c>
      <c r="CZ1525" t="s">
        <v>119</v>
      </c>
    </row>
    <row r="1526" spans="1:105" x14ac:dyDescent="0.3">
      <c r="A1526" t="s">
        <v>7998</v>
      </c>
      <c r="B1526" t="s">
        <v>7999</v>
      </c>
      <c r="C1526" t="s">
        <v>213</v>
      </c>
      <c r="D1526" t="s">
        <v>108</v>
      </c>
      <c r="F1526" t="s">
        <v>8000</v>
      </c>
      <c r="G1526" t="s">
        <v>133</v>
      </c>
      <c r="I1526" t="s">
        <v>8001</v>
      </c>
      <c r="J1526" t="s">
        <v>2044</v>
      </c>
      <c r="K1526" t="s">
        <v>161</v>
      </c>
      <c r="M1526" t="s">
        <v>438</v>
      </c>
      <c r="Q1526" t="s">
        <v>140</v>
      </c>
      <c r="R1526">
        <v>46262</v>
      </c>
      <c r="S1526" t="s">
        <v>265</v>
      </c>
      <c r="T1526" t="s">
        <v>448</v>
      </c>
      <c r="U1526" t="s">
        <v>112</v>
      </c>
      <c r="V1526" t="s">
        <v>328</v>
      </c>
      <c r="AB1526" t="s">
        <v>254</v>
      </c>
      <c r="AC1526" t="s">
        <v>2082</v>
      </c>
      <c r="AD1526" t="s">
        <v>147</v>
      </c>
      <c r="CN1526" t="s">
        <v>113</v>
      </c>
      <c r="CO1526" t="s">
        <v>113</v>
      </c>
      <c r="CP1526" t="s">
        <v>113</v>
      </c>
      <c r="CQ1526" t="s">
        <v>113</v>
      </c>
      <c r="CR1526">
        <v>46262</v>
      </c>
      <c r="CS1526">
        <v>46253</v>
      </c>
      <c r="CT1526" t="s">
        <v>151</v>
      </c>
      <c r="CU1526" t="s">
        <v>170</v>
      </c>
      <c r="CV1526" t="s">
        <v>144</v>
      </c>
      <c r="CW1526" t="s">
        <v>171</v>
      </c>
      <c r="CX1526" t="s">
        <v>113</v>
      </c>
      <c r="CY1526" t="s">
        <v>8002</v>
      </c>
      <c r="CZ1526" t="s">
        <v>119</v>
      </c>
    </row>
    <row r="1527" spans="1:105" x14ac:dyDescent="0.3">
      <c r="A1527" t="s">
        <v>8003</v>
      </c>
      <c r="B1527" t="s">
        <v>8004</v>
      </c>
      <c r="C1527" t="s">
        <v>124</v>
      </c>
      <c r="D1527" t="s">
        <v>108</v>
      </c>
      <c r="F1527" t="s">
        <v>8005</v>
      </c>
      <c r="G1527" t="s">
        <v>133</v>
      </c>
      <c r="I1527" t="s">
        <v>7976</v>
      </c>
      <c r="J1527" t="s">
        <v>2044</v>
      </c>
      <c r="K1527" t="s">
        <v>161</v>
      </c>
      <c r="L1527" t="s">
        <v>7994</v>
      </c>
      <c r="M1527" t="s">
        <v>438</v>
      </c>
      <c r="Q1527" t="s">
        <v>140</v>
      </c>
      <c r="R1527">
        <v>46262</v>
      </c>
      <c r="S1527" t="s">
        <v>265</v>
      </c>
      <c r="T1527" t="s">
        <v>448</v>
      </c>
      <c r="U1527" t="s">
        <v>112</v>
      </c>
      <c r="V1527" t="s">
        <v>143</v>
      </c>
      <c r="AB1527" t="s">
        <v>1322</v>
      </c>
      <c r="AC1527" t="s">
        <v>220</v>
      </c>
      <c r="AD1527" t="s">
        <v>314</v>
      </c>
      <c r="AQ1527" t="s">
        <v>7978</v>
      </c>
      <c r="AR1527" t="s">
        <v>113</v>
      </c>
      <c r="AS1527" t="s">
        <v>113</v>
      </c>
      <c r="AW1527">
        <v>46271</v>
      </c>
      <c r="AX1527">
        <v>46271</v>
      </c>
      <c r="AZ1527">
        <v>46281</v>
      </c>
      <c r="BA1527">
        <v>46281</v>
      </c>
      <c r="BC1527">
        <v>46272</v>
      </c>
      <c r="BD1527">
        <v>46272</v>
      </c>
      <c r="BF1527" t="s">
        <v>196</v>
      </c>
      <c r="BG1527">
        <v>46283</v>
      </c>
      <c r="BH1527">
        <v>46283</v>
      </c>
      <c r="BJ1527" t="s">
        <v>1322</v>
      </c>
      <c r="BK1527" t="s">
        <v>1965</v>
      </c>
      <c r="BL1527">
        <v>46286</v>
      </c>
      <c r="BM1527">
        <v>46286</v>
      </c>
      <c r="BO1527">
        <v>46288</v>
      </c>
      <c r="BP1527">
        <v>46288</v>
      </c>
      <c r="BR1527">
        <v>46295</v>
      </c>
      <c r="BS1527">
        <v>46295</v>
      </c>
      <c r="BU1527">
        <v>46295</v>
      </c>
      <c r="BV1527">
        <v>46295</v>
      </c>
      <c r="CN1527" t="s">
        <v>113</v>
      </c>
      <c r="CO1527" t="s">
        <v>113</v>
      </c>
      <c r="CP1527" t="s">
        <v>113</v>
      </c>
      <c r="CQ1527" t="s">
        <v>113</v>
      </c>
      <c r="CR1527">
        <v>46261</v>
      </c>
      <c r="CS1527">
        <v>46253</v>
      </c>
      <c r="CT1527" t="s">
        <v>151</v>
      </c>
      <c r="CU1527" t="s">
        <v>170</v>
      </c>
      <c r="CV1527" t="s">
        <v>144</v>
      </c>
      <c r="CW1527" t="s">
        <v>171</v>
      </c>
      <c r="CX1527" t="s">
        <v>113</v>
      </c>
      <c r="CY1527" t="s">
        <v>7979</v>
      </c>
      <c r="CZ1527" t="s">
        <v>119</v>
      </c>
    </row>
    <row r="1528" spans="1:105" x14ac:dyDescent="0.3">
      <c r="A1528" t="s">
        <v>8006</v>
      </c>
      <c r="B1528" t="s">
        <v>8007</v>
      </c>
      <c r="C1528" t="s">
        <v>124</v>
      </c>
      <c r="D1528" t="s">
        <v>108</v>
      </c>
      <c r="F1528" t="s">
        <v>8008</v>
      </c>
      <c r="G1528" t="s">
        <v>133</v>
      </c>
      <c r="I1528" t="s">
        <v>7976</v>
      </c>
      <c r="J1528" t="s">
        <v>2044</v>
      </c>
      <c r="K1528" t="s">
        <v>161</v>
      </c>
      <c r="L1528" t="s">
        <v>7994</v>
      </c>
      <c r="M1528" t="s">
        <v>438</v>
      </c>
      <c r="Q1528" t="s">
        <v>140</v>
      </c>
      <c r="R1528">
        <v>46262</v>
      </c>
      <c r="S1528" t="s">
        <v>265</v>
      </c>
      <c r="T1528" t="s">
        <v>448</v>
      </c>
      <c r="U1528" t="s">
        <v>112</v>
      </c>
      <c r="V1528" t="s">
        <v>143</v>
      </c>
      <c r="AB1528" t="s">
        <v>1322</v>
      </c>
      <c r="AC1528" t="s">
        <v>220</v>
      </c>
      <c r="AD1528" t="s">
        <v>314</v>
      </c>
      <c r="AQ1528" t="s">
        <v>7978</v>
      </c>
      <c r="AR1528" t="s">
        <v>113</v>
      </c>
      <c r="AS1528" t="s">
        <v>113</v>
      </c>
      <c r="AW1528">
        <v>46271</v>
      </c>
      <c r="AX1528">
        <v>46271</v>
      </c>
      <c r="AZ1528">
        <v>46281</v>
      </c>
      <c r="BA1528">
        <v>46281</v>
      </c>
      <c r="BC1528">
        <v>46272</v>
      </c>
      <c r="BD1528">
        <v>46272</v>
      </c>
      <c r="BF1528" t="s">
        <v>196</v>
      </c>
      <c r="BG1528">
        <v>46283</v>
      </c>
      <c r="BH1528">
        <v>46283</v>
      </c>
      <c r="BJ1528" t="s">
        <v>1322</v>
      </c>
      <c r="BK1528" t="s">
        <v>1518</v>
      </c>
      <c r="BL1528">
        <v>46286</v>
      </c>
      <c r="BM1528">
        <v>46286</v>
      </c>
      <c r="BO1528">
        <v>46289</v>
      </c>
      <c r="BP1528">
        <v>46289</v>
      </c>
      <c r="BR1528">
        <v>46295</v>
      </c>
      <c r="BS1528">
        <v>46295</v>
      </c>
      <c r="BU1528">
        <v>46295</v>
      </c>
      <c r="BV1528">
        <v>46295</v>
      </c>
      <c r="CN1528" t="s">
        <v>113</v>
      </c>
      <c r="CO1528" t="s">
        <v>113</v>
      </c>
      <c r="CP1528" t="s">
        <v>113</v>
      </c>
      <c r="CQ1528" t="s">
        <v>113</v>
      </c>
      <c r="CR1528">
        <v>46261</v>
      </c>
      <c r="CS1528">
        <v>46253</v>
      </c>
      <c r="CT1528" t="s">
        <v>151</v>
      </c>
      <c r="CU1528" t="s">
        <v>170</v>
      </c>
      <c r="CV1528" t="s">
        <v>144</v>
      </c>
      <c r="CW1528" t="s">
        <v>171</v>
      </c>
      <c r="CX1528" t="s">
        <v>113</v>
      </c>
      <c r="CY1528" t="s">
        <v>7979</v>
      </c>
      <c r="CZ1528" t="s">
        <v>119</v>
      </c>
    </row>
    <row r="1529" spans="1:105" x14ac:dyDescent="0.3">
      <c r="A1529" t="s">
        <v>8009</v>
      </c>
      <c r="B1529" t="s">
        <v>8010</v>
      </c>
      <c r="C1529" t="s">
        <v>124</v>
      </c>
      <c r="D1529" t="s">
        <v>108</v>
      </c>
      <c r="F1529" t="s">
        <v>8011</v>
      </c>
      <c r="G1529" t="s">
        <v>133</v>
      </c>
      <c r="I1529" t="s">
        <v>8012</v>
      </c>
      <c r="J1529" t="s">
        <v>2044</v>
      </c>
      <c r="K1529" t="s">
        <v>161</v>
      </c>
      <c r="M1529" t="s">
        <v>438</v>
      </c>
      <c r="N1529">
        <v>1</v>
      </c>
      <c r="P1529" t="s">
        <v>2435</v>
      </c>
      <c r="Q1529" t="s">
        <v>140</v>
      </c>
      <c r="R1529">
        <v>46267</v>
      </c>
      <c r="S1529" t="s">
        <v>265</v>
      </c>
      <c r="T1529" t="s">
        <v>166</v>
      </c>
      <c r="U1529" t="s">
        <v>112</v>
      </c>
      <c r="V1529" t="s">
        <v>328</v>
      </c>
      <c r="W1529" t="s">
        <v>144</v>
      </c>
      <c r="X1529" t="s">
        <v>144</v>
      </c>
      <c r="Y1529" t="s">
        <v>144</v>
      </c>
      <c r="Z1529" t="s">
        <v>144</v>
      </c>
      <c r="AA1529" t="s">
        <v>144</v>
      </c>
      <c r="AB1529" t="s">
        <v>254</v>
      </c>
      <c r="AC1529" t="s">
        <v>220</v>
      </c>
      <c r="AD1529" t="s">
        <v>147</v>
      </c>
      <c r="CN1529" t="s">
        <v>113</v>
      </c>
      <c r="CO1529" t="s">
        <v>113</v>
      </c>
      <c r="CP1529" t="s">
        <v>113</v>
      </c>
      <c r="CQ1529" t="s">
        <v>113</v>
      </c>
      <c r="CR1529">
        <v>46266</v>
      </c>
      <c r="CS1529">
        <v>46253</v>
      </c>
      <c r="CT1529" t="s">
        <v>151</v>
      </c>
      <c r="CU1529" t="s">
        <v>170</v>
      </c>
      <c r="CV1529" t="s">
        <v>144</v>
      </c>
      <c r="CW1529" t="s">
        <v>171</v>
      </c>
      <c r="CX1529" t="s">
        <v>113</v>
      </c>
      <c r="CY1529" t="s">
        <v>8002</v>
      </c>
      <c r="CZ1529" t="s">
        <v>119</v>
      </c>
      <c r="DA1529" t="s">
        <v>329</v>
      </c>
    </row>
    <row r="1530" spans="1:105" x14ac:dyDescent="0.3">
      <c r="A1530" t="s">
        <v>8013</v>
      </c>
      <c r="B1530" t="s">
        <v>8014</v>
      </c>
      <c r="C1530" t="s">
        <v>107</v>
      </c>
      <c r="D1530" t="s">
        <v>108</v>
      </c>
      <c r="F1530" t="s">
        <v>8015</v>
      </c>
      <c r="G1530" t="s">
        <v>133</v>
      </c>
      <c r="I1530" t="s">
        <v>8012</v>
      </c>
      <c r="J1530" t="s">
        <v>2044</v>
      </c>
      <c r="K1530" t="s">
        <v>161</v>
      </c>
      <c r="M1530" t="s">
        <v>438</v>
      </c>
      <c r="N1530">
        <v>1</v>
      </c>
      <c r="P1530" t="s">
        <v>2435</v>
      </c>
      <c r="Q1530" t="s">
        <v>140</v>
      </c>
      <c r="R1530">
        <v>46267</v>
      </c>
      <c r="S1530" t="s">
        <v>265</v>
      </c>
      <c r="T1530" t="s">
        <v>166</v>
      </c>
      <c r="U1530" t="s">
        <v>112</v>
      </c>
      <c r="V1530" t="s">
        <v>328</v>
      </c>
      <c r="W1530" t="s">
        <v>144</v>
      </c>
      <c r="X1530" t="s">
        <v>144</v>
      </c>
      <c r="Y1530" t="s">
        <v>144</v>
      </c>
      <c r="Z1530" t="s">
        <v>144</v>
      </c>
      <c r="AA1530" t="s">
        <v>144</v>
      </c>
      <c r="AB1530" t="s">
        <v>254</v>
      </c>
      <c r="AC1530" t="s">
        <v>220</v>
      </c>
      <c r="AD1530" t="s">
        <v>147</v>
      </c>
      <c r="CN1530" t="s">
        <v>113</v>
      </c>
      <c r="CO1530" t="s">
        <v>113</v>
      </c>
      <c r="CP1530" t="s">
        <v>113</v>
      </c>
      <c r="CQ1530" t="s">
        <v>113</v>
      </c>
      <c r="CR1530">
        <v>46266</v>
      </c>
      <c r="CS1530">
        <v>46255</v>
      </c>
      <c r="CT1530" t="s">
        <v>151</v>
      </c>
      <c r="CU1530" t="s">
        <v>170</v>
      </c>
      <c r="CV1530" t="s">
        <v>144</v>
      </c>
      <c r="CW1530" t="s">
        <v>171</v>
      </c>
      <c r="CX1530" t="s">
        <v>113</v>
      </c>
      <c r="CY1530" t="s">
        <v>8002</v>
      </c>
      <c r="CZ1530" t="s">
        <v>119</v>
      </c>
      <c r="DA1530" t="s">
        <v>329</v>
      </c>
    </row>
    <row r="1531" spans="1:105" x14ac:dyDescent="0.3">
      <c r="A1531" t="s">
        <v>8016</v>
      </c>
      <c r="B1531" t="s">
        <v>8017</v>
      </c>
      <c r="C1531" t="s">
        <v>124</v>
      </c>
      <c r="D1531" t="s">
        <v>108</v>
      </c>
      <c r="F1531" t="s">
        <v>8018</v>
      </c>
      <c r="G1531" t="s">
        <v>133</v>
      </c>
      <c r="I1531" t="s">
        <v>7976</v>
      </c>
      <c r="J1531" t="s">
        <v>2044</v>
      </c>
      <c r="K1531" t="s">
        <v>161</v>
      </c>
      <c r="L1531" t="s">
        <v>7994</v>
      </c>
      <c r="M1531" t="s">
        <v>438</v>
      </c>
      <c r="Q1531" t="s">
        <v>140</v>
      </c>
      <c r="R1531">
        <v>46262</v>
      </c>
      <c r="S1531" t="s">
        <v>265</v>
      </c>
      <c r="T1531" t="s">
        <v>448</v>
      </c>
      <c r="U1531" t="s">
        <v>112</v>
      </c>
      <c r="V1531" t="s">
        <v>143</v>
      </c>
      <c r="AB1531" t="s">
        <v>1322</v>
      </c>
      <c r="AC1531" t="s">
        <v>220</v>
      </c>
      <c r="AD1531" t="s">
        <v>314</v>
      </c>
      <c r="AQ1531" t="s">
        <v>7978</v>
      </c>
      <c r="AR1531" t="s">
        <v>113</v>
      </c>
      <c r="AS1531" t="s">
        <v>113</v>
      </c>
      <c r="AW1531">
        <v>46271</v>
      </c>
      <c r="AX1531">
        <v>46271</v>
      </c>
      <c r="AZ1531">
        <v>46281</v>
      </c>
      <c r="BA1531">
        <v>46281</v>
      </c>
      <c r="BC1531">
        <v>46272</v>
      </c>
      <c r="BD1531">
        <v>46272</v>
      </c>
      <c r="BF1531" t="s">
        <v>196</v>
      </c>
      <c r="BG1531">
        <v>46283</v>
      </c>
      <c r="BH1531">
        <v>46283</v>
      </c>
      <c r="BJ1531" t="s">
        <v>1322</v>
      </c>
      <c r="BK1531" t="s">
        <v>1518</v>
      </c>
      <c r="BL1531">
        <v>46286</v>
      </c>
      <c r="BM1531">
        <v>46286</v>
      </c>
      <c r="BO1531">
        <v>46289</v>
      </c>
      <c r="BP1531">
        <v>46289</v>
      </c>
      <c r="BR1531">
        <v>46295</v>
      </c>
      <c r="BS1531">
        <v>46295</v>
      </c>
      <c r="BU1531">
        <v>46295</v>
      </c>
      <c r="BV1531">
        <v>46295</v>
      </c>
      <c r="CN1531" t="s">
        <v>113</v>
      </c>
      <c r="CO1531" t="s">
        <v>113</v>
      </c>
      <c r="CP1531" t="s">
        <v>113</v>
      </c>
      <c r="CQ1531" t="s">
        <v>113</v>
      </c>
      <c r="CR1531">
        <v>46261</v>
      </c>
      <c r="CS1531">
        <v>46253</v>
      </c>
      <c r="CT1531" t="s">
        <v>151</v>
      </c>
      <c r="CU1531" t="s">
        <v>170</v>
      </c>
      <c r="CV1531" t="s">
        <v>144</v>
      </c>
      <c r="CW1531" t="s">
        <v>171</v>
      </c>
      <c r="CX1531" t="s">
        <v>113</v>
      </c>
      <c r="CY1531" t="s">
        <v>7979</v>
      </c>
      <c r="CZ1531" t="s">
        <v>119</v>
      </c>
    </row>
    <row r="1532" spans="1:105" x14ac:dyDescent="0.3">
      <c r="A1532" t="s">
        <v>8019</v>
      </c>
      <c r="B1532" t="s">
        <v>8020</v>
      </c>
      <c r="C1532" t="s">
        <v>107</v>
      </c>
      <c r="D1532" t="s">
        <v>108</v>
      </c>
      <c r="F1532" t="s">
        <v>8021</v>
      </c>
      <c r="G1532" t="s">
        <v>133</v>
      </c>
      <c r="I1532" t="s">
        <v>7976</v>
      </c>
      <c r="J1532" t="s">
        <v>2044</v>
      </c>
      <c r="K1532" t="s">
        <v>161</v>
      </c>
      <c r="L1532" t="s">
        <v>7994</v>
      </c>
      <c r="M1532" t="s">
        <v>438</v>
      </c>
      <c r="Q1532" t="s">
        <v>140</v>
      </c>
      <c r="R1532">
        <v>46262</v>
      </c>
      <c r="S1532" t="s">
        <v>265</v>
      </c>
      <c r="T1532" t="s">
        <v>448</v>
      </c>
      <c r="U1532" t="s">
        <v>112</v>
      </c>
      <c r="V1532" t="s">
        <v>143</v>
      </c>
      <c r="AB1532" t="s">
        <v>1322</v>
      </c>
      <c r="AC1532" t="s">
        <v>220</v>
      </c>
      <c r="AD1532" t="s">
        <v>314</v>
      </c>
      <c r="AQ1532" t="s">
        <v>7978</v>
      </c>
      <c r="AR1532" t="s">
        <v>113</v>
      </c>
      <c r="AS1532" t="s">
        <v>113</v>
      </c>
      <c r="AW1532">
        <v>46271</v>
      </c>
      <c r="AX1532">
        <v>46271</v>
      </c>
      <c r="AZ1532">
        <v>46281</v>
      </c>
      <c r="BA1532">
        <v>46281</v>
      </c>
      <c r="BC1532">
        <v>46272</v>
      </c>
      <c r="BD1532">
        <v>46272</v>
      </c>
      <c r="BF1532" t="s">
        <v>196</v>
      </c>
      <c r="BG1532">
        <v>46283</v>
      </c>
      <c r="BH1532">
        <v>46283</v>
      </c>
      <c r="BJ1532" t="s">
        <v>1322</v>
      </c>
      <c r="BK1532" t="s">
        <v>1965</v>
      </c>
      <c r="BL1532">
        <v>46286</v>
      </c>
      <c r="BM1532">
        <v>46286</v>
      </c>
      <c r="BO1532">
        <v>46288</v>
      </c>
      <c r="BP1532">
        <v>46288</v>
      </c>
      <c r="BR1532">
        <v>46295</v>
      </c>
      <c r="BS1532">
        <v>46295</v>
      </c>
      <c r="BU1532">
        <v>46295</v>
      </c>
      <c r="BV1532">
        <v>46295</v>
      </c>
      <c r="CN1532" t="s">
        <v>113</v>
      </c>
      <c r="CO1532" t="s">
        <v>113</v>
      </c>
      <c r="CP1532" t="s">
        <v>113</v>
      </c>
      <c r="CQ1532" t="s">
        <v>113</v>
      </c>
      <c r="CR1532">
        <v>46261</v>
      </c>
      <c r="CS1532">
        <v>46253</v>
      </c>
      <c r="CT1532" t="s">
        <v>151</v>
      </c>
      <c r="CU1532" t="s">
        <v>170</v>
      </c>
      <c r="CV1532" t="s">
        <v>144</v>
      </c>
      <c r="CW1532" t="s">
        <v>171</v>
      </c>
      <c r="CX1532" t="s">
        <v>113</v>
      </c>
      <c r="CY1532" t="s">
        <v>7979</v>
      </c>
      <c r="CZ1532" t="s">
        <v>119</v>
      </c>
    </row>
    <row r="1533" spans="1:105" x14ac:dyDescent="0.3">
      <c r="A1533" t="s">
        <v>8022</v>
      </c>
      <c r="B1533" t="s">
        <v>8023</v>
      </c>
      <c r="C1533" t="s">
        <v>107</v>
      </c>
      <c r="D1533" t="s">
        <v>108</v>
      </c>
      <c r="F1533" t="s">
        <v>8024</v>
      </c>
      <c r="G1533" t="s">
        <v>133</v>
      </c>
      <c r="J1533" t="s">
        <v>2044</v>
      </c>
      <c r="K1533" t="s">
        <v>161</v>
      </c>
      <c r="M1533" t="s">
        <v>438</v>
      </c>
      <c r="Q1533" t="s">
        <v>140</v>
      </c>
      <c r="R1533">
        <v>46262</v>
      </c>
      <c r="S1533" t="s">
        <v>265</v>
      </c>
      <c r="T1533" t="s">
        <v>448</v>
      </c>
      <c r="U1533" t="s">
        <v>112</v>
      </c>
      <c r="V1533" t="s">
        <v>328</v>
      </c>
      <c r="AB1533" t="s">
        <v>254</v>
      </c>
      <c r="AC1533" t="s">
        <v>2082</v>
      </c>
      <c r="AD1533" t="s">
        <v>147</v>
      </c>
      <c r="CN1533" t="s">
        <v>113</v>
      </c>
      <c r="CO1533" t="s">
        <v>113</v>
      </c>
      <c r="CP1533" t="s">
        <v>113</v>
      </c>
      <c r="CQ1533" t="s">
        <v>113</v>
      </c>
      <c r="CR1533">
        <v>46262</v>
      </c>
      <c r="CS1533">
        <v>46253</v>
      </c>
      <c r="CT1533" t="s">
        <v>151</v>
      </c>
      <c r="CU1533" t="s">
        <v>170</v>
      </c>
      <c r="CV1533" t="s">
        <v>144</v>
      </c>
      <c r="CW1533" t="s">
        <v>171</v>
      </c>
      <c r="CX1533" t="s">
        <v>113</v>
      </c>
      <c r="CY1533" t="s">
        <v>8002</v>
      </c>
      <c r="CZ1533" t="s">
        <v>119</v>
      </c>
    </row>
    <row r="1534" spans="1:105" x14ac:dyDescent="0.3">
      <c r="A1534" t="s">
        <v>8025</v>
      </c>
      <c r="B1534" t="s">
        <v>8026</v>
      </c>
      <c r="C1534" t="s">
        <v>213</v>
      </c>
      <c r="D1534" t="s">
        <v>108</v>
      </c>
      <c r="F1534" t="s">
        <v>8027</v>
      </c>
      <c r="G1534" t="s">
        <v>133</v>
      </c>
      <c r="I1534" t="s">
        <v>7976</v>
      </c>
      <c r="J1534" t="s">
        <v>2044</v>
      </c>
      <c r="K1534" t="s">
        <v>161</v>
      </c>
      <c r="L1534" t="s">
        <v>8028</v>
      </c>
      <c r="M1534" t="s">
        <v>438</v>
      </c>
      <c r="Q1534" t="s">
        <v>140</v>
      </c>
      <c r="R1534">
        <v>46262</v>
      </c>
      <c r="S1534" t="s">
        <v>265</v>
      </c>
      <c r="T1534" t="s">
        <v>448</v>
      </c>
      <c r="U1534" t="s">
        <v>112</v>
      </c>
      <c r="V1534" t="s">
        <v>143</v>
      </c>
      <c r="AB1534" t="s">
        <v>1322</v>
      </c>
      <c r="AC1534" t="s">
        <v>220</v>
      </c>
      <c r="AD1534" t="s">
        <v>314</v>
      </c>
      <c r="AQ1534" t="s">
        <v>7978</v>
      </c>
      <c r="AR1534" t="s">
        <v>113</v>
      </c>
      <c r="AS1534" t="s">
        <v>113</v>
      </c>
      <c r="AW1534">
        <v>46271</v>
      </c>
      <c r="AX1534">
        <v>46271</v>
      </c>
      <c r="AZ1534">
        <v>46281</v>
      </c>
      <c r="BA1534">
        <v>46281</v>
      </c>
      <c r="BC1534">
        <v>46272</v>
      </c>
      <c r="BD1534">
        <v>46272</v>
      </c>
      <c r="BF1534" t="s">
        <v>196</v>
      </c>
      <c r="BG1534">
        <v>46283</v>
      </c>
      <c r="BH1534">
        <v>46283</v>
      </c>
      <c r="BJ1534" t="s">
        <v>1322</v>
      </c>
      <c r="BK1534" t="s">
        <v>1518</v>
      </c>
      <c r="BL1534">
        <v>46286</v>
      </c>
      <c r="BM1534">
        <v>46286</v>
      </c>
      <c r="BO1534">
        <v>46289</v>
      </c>
      <c r="BP1534">
        <v>46289</v>
      </c>
      <c r="BR1534">
        <v>46295</v>
      </c>
      <c r="BS1534">
        <v>46295</v>
      </c>
      <c r="BU1534">
        <v>46295</v>
      </c>
      <c r="BV1534">
        <v>46295</v>
      </c>
      <c r="CN1534" t="s">
        <v>113</v>
      </c>
      <c r="CO1534" t="s">
        <v>113</v>
      </c>
      <c r="CP1534" t="s">
        <v>113</v>
      </c>
      <c r="CQ1534" t="s">
        <v>113</v>
      </c>
      <c r="CR1534">
        <v>46261</v>
      </c>
      <c r="CS1534">
        <v>46253</v>
      </c>
      <c r="CT1534" t="s">
        <v>151</v>
      </c>
      <c r="CU1534" t="s">
        <v>170</v>
      </c>
      <c r="CV1534" t="s">
        <v>144</v>
      </c>
      <c r="CW1534" t="s">
        <v>171</v>
      </c>
      <c r="CX1534" t="s">
        <v>113</v>
      </c>
      <c r="CY1534" t="s">
        <v>7979</v>
      </c>
      <c r="CZ1534" t="s">
        <v>119</v>
      </c>
    </row>
    <row r="1535" spans="1:105" x14ac:dyDescent="0.3">
      <c r="A1535" t="s">
        <v>8029</v>
      </c>
      <c r="B1535" t="s">
        <v>8030</v>
      </c>
      <c r="C1535" t="s">
        <v>107</v>
      </c>
      <c r="D1535" t="s">
        <v>108</v>
      </c>
      <c r="F1535" t="s">
        <v>8031</v>
      </c>
      <c r="G1535" t="s">
        <v>133</v>
      </c>
      <c r="I1535" t="s">
        <v>7976</v>
      </c>
      <c r="J1535" t="s">
        <v>2044</v>
      </c>
      <c r="K1535" t="s">
        <v>161</v>
      </c>
      <c r="L1535" t="s">
        <v>8028</v>
      </c>
      <c r="M1535" t="s">
        <v>438</v>
      </c>
      <c r="Q1535" t="s">
        <v>140</v>
      </c>
      <c r="R1535">
        <v>46262</v>
      </c>
      <c r="S1535" t="s">
        <v>265</v>
      </c>
      <c r="T1535" t="s">
        <v>448</v>
      </c>
      <c r="U1535" t="s">
        <v>112</v>
      </c>
      <c r="V1535" t="s">
        <v>143</v>
      </c>
      <c r="AB1535" t="s">
        <v>1322</v>
      </c>
      <c r="AC1535" t="s">
        <v>220</v>
      </c>
      <c r="AD1535" t="s">
        <v>314</v>
      </c>
      <c r="AQ1535" t="s">
        <v>7978</v>
      </c>
      <c r="AR1535" t="s">
        <v>113</v>
      </c>
      <c r="AS1535" t="s">
        <v>113</v>
      </c>
      <c r="AW1535">
        <v>46271</v>
      </c>
      <c r="AX1535">
        <v>46271</v>
      </c>
      <c r="AZ1535">
        <v>46281</v>
      </c>
      <c r="BA1535">
        <v>46281</v>
      </c>
      <c r="BC1535">
        <v>46272</v>
      </c>
      <c r="BD1535">
        <v>46272</v>
      </c>
      <c r="BF1535" t="s">
        <v>149</v>
      </c>
      <c r="BG1535">
        <v>46283</v>
      </c>
      <c r="BH1535">
        <v>46283</v>
      </c>
      <c r="BJ1535" t="s">
        <v>1322</v>
      </c>
      <c r="BK1535" t="s">
        <v>1965</v>
      </c>
      <c r="BL1535">
        <v>46286</v>
      </c>
      <c r="BM1535">
        <v>46286</v>
      </c>
      <c r="BO1535">
        <v>46288</v>
      </c>
      <c r="BP1535">
        <v>46288</v>
      </c>
      <c r="BR1535">
        <v>46295</v>
      </c>
      <c r="BS1535">
        <v>46295</v>
      </c>
      <c r="BU1535">
        <v>46295</v>
      </c>
      <c r="BV1535">
        <v>46295</v>
      </c>
      <c r="CN1535" t="s">
        <v>113</v>
      </c>
      <c r="CO1535" t="s">
        <v>113</v>
      </c>
      <c r="CP1535" t="s">
        <v>113</v>
      </c>
      <c r="CQ1535" t="s">
        <v>113</v>
      </c>
      <c r="CR1535">
        <v>46261</v>
      </c>
      <c r="CS1535">
        <v>46253</v>
      </c>
      <c r="CT1535" t="s">
        <v>151</v>
      </c>
      <c r="CU1535" t="s">
        <v>170</v>
      </c>
      <c r="CV1535" t="s">
        <v>144</v>
      </c>
      <c r="CW1535" t="s">
        <v>171</v>
      </c>
      <c r="CX1535" t="s">
        <v>113</v>
      </c>
      <c r="CY1535" t="s">
        <v>7979</v>
      </c>
      <c r="CZ1535" t="s">
        <v>119</v>
      </c>
    </row>
    <row r="1536" spans="1:105" x14ac:dyDescent="0.3">
      <c r="A1536" t="s">
        <v>8032</v>
      </c>
      <c r="B1536" t="s">
        <v>8033</v>
      </c>
      <c r="C1536" t="s">
        <v>124</v>
      </c>
      <c r="D1536" t="s">
        <v>108</v>
      </c>
      <c r="F1536" t="s">
        <v>8034</v>
      </c>
      <c r="G1536" t="s">
        <v>133</v>
      </c>
      <c r="I1536" t="s">
        <v>7976</v>
      </c>
      <c r="J1536" t="s">
        <v>2044</v>
      </c>
      <c r="K1536" t="s">
        <v>161</v>
      </c>
      <c r="L1536" t="s">
        <v>8028</v>
      </c>
      <c r="M1536" t="s">
        <v>438</v>
      </c>
      <c r="Q1536" t="s">
        <v>140</v>
      </c>
      <c r="R1536">
        <v>46262</v>
      </c>
      <c r="S1536" t="s">
        <v>265</v>
      </c>
      <c r="T1536" t="s">
        <v>448</v>
      </c>
      <c r="U1536" t="s">
        <v>112</v>
      </c>
      <c r="V1536" t="s">
        <v>143</v>
      </c>
      <c r="AB1536" t="s">
        <v>1322</v>
      </c>
      <c r="AC1536" t="s">
        <v>220</v>
      </c>
      <c r="AD1536" t="s">
        <v>314</v>
      </c>
      <c r="AQ1536" t="s">
        <v>7978</v>
      </c>
      <c r="AR1536" t="s">
        <v>113</v>
      </c>
      <c r="AS1536" t="s">
        <v>113</v>
      </c>
      <c r="AW1536">
        <v>46271</v>
      </c>
      <c r="AX1536">
        <v>46271</v>
      </c>
      <c r="AZ1536">
        <v>46281</v>
      </c>
      <c r="BA1536">
        <v>46281</v>
      </c>
      <c r="BC1536">
        <v>46272</v>
      </c>
      <c r="BD1536">
        <v>46272</v>
      </c>
      <c r="BF1536" t="s">
        <v>196</v>
      </c>
      <c r="BG1536">
        <v>46283</v>
      </c>
      <c r="BH1536">
        <v>46283</v>
      </c>
      <c r="BJ1536" t="s">
        <v>1322</v>
      </c>
      <c r="BK1536" t="s">
        <v>8035</v>
      </c>
      <c r="BL1536">
        <v>46286</v>
      </c>
      <c r="BM1536">
        <v>46286</v>
      </c>
      <c r="BO1536">
        <v>46289</v>
      </c>
      <c r="BP1536">
        <v>46289</v>
      </c>
      <c r="BR1536">
        <v>46295</v>
      </c>
      <c r="BS1536">
        <v>46295</v>
      </c>
      <c r="BU1536">
        <v>46295</v>
      </c>
      <c r="BV1536">
        <v>46295</v>
      </c>
      <c r="CN1536" t="s">
        <v>113</v>
      </c>
      <c r="CO1536" t="s">
        <v>113</v>
      </c>
      <c r="CP1536" t="s">
        <v>113</v>
      </c>
      <c r="CQ1536" t="s">
        <v>113</v>
      </c>
      <c r="CR1536">
        <v>46261</v>
      </c>
      <c r="CS1536">
        <v>46253</v>
      </c>
      <c r="CT1536" t="s">
        <v>151</v>
      </c>
      <c r="CU1536" t="s">
        <v>170</v>
      </c>
      <c r="CV1536" t="s">
        <v>144</v>
      </c>
      <c r="CW1536" t="s">
        <v>171</v>
      </c>
      <c r="CX1536" t="s">
        <v>113</v>
      </c>
      <c r="CY1536" t="s">
        <v>7979</v>
      </c>
      <c r="CZ1536" t="s">
        <v>119</v>
      </c>
    </row>
    <row r="1537" spans="1:105" x14ac:dyDescent="0.3">
      <c r="A1537" t="s">
        <v>8036</v>
      </c>
      <c r="B1537" t="s">
        <v>8037</v>
      </c>
      <c r="C1537" t="s">
        <v>124</v>
      </c>
      <c r="D1537" t="s">
        <v>108</v>
      </c>
      <c r="F1537" t="s">
        <v>8038</v>
      </c>
      <c r="G1537" t="s">
        <v>133</v>
      </c>
      <c r="I1537" t="s">
        <v>7976</v>
      </c>
      <c r="J1537" t="s">
        <v>2044</v>
      </c>
      <c r="K1537" t="s">
        <v>161</v>
      </c>
      <c r="L1537" t="s">
        <v>8028</v>
      </c>
      <c r="M1537" t="s">
        <v>438</v>
      </c>
      <c r="Q1537" t="s">
        <v>140</v>
      </c>
      <c r="R1537">
        <v>46262</v>
      </c>
      <c r="S1537" t="s">
        <v>265</v>
      </c>
      <c r="T1537" t="s">
        <v>448</v>
      </c>
      <c r="U1537" t="s">
        <v>112</v>
      </c>
      <c r="V1537" t="s">
        <v>143</v>
      </c>
      <c r="AB1537" t="s">
        <v>1322</v>
      </c>
      <c r="AC1537" t="s">
        <v>220</v>
      </c>
      <c r="AD1537" t="s">
        <v>314</v>
      </c>
      <c r="AQ1537" t="s">
        <v>7978</v>
      </c>
      <c r="AR1537" t="s">
        <v>113</v>
      </c>
      <c r="AS1537" t="s">
        <v>113</v>
      </c>
      <c r="AW1537">
        <v>46271</v>
      </c>
      <c r="AX1537">
        <v>46271</v>
      </c>
      <c r="AZ1537">
        <v>46281</v>
      </c>
      <c r="BA1537">
        <v>46281</v>
      </c>
      <c r="BC1537">
        <v>46272</v>
      </c>
      <c r="BD1537">
        <v>46272</v>
      </c>
      <c r="BF1537" t="s">
        <v>196</v>
      </c>
      <c r="BG1537">
        <v>46283</v>
      </c>
      <c r="BH1537">
        <v>46283</v>
      </c>
      <c r="BJ1537" t="s">
        <v>1322</v>
      </c>
      <c r="BK1537" t="s">
        <v>8039</v>
      </c>
      <c r="BL1537">
        <v>46286</v>
      </c>
      <c r="BM1537">
        <v>46286</v>
      </c>
      <c r="BO1537">
        <v>46289</v>
      </c>
      <c r="BP1537">
        <v>46289</v>
      </c>
      <c r="BR1537">
        <v>46295</v>
      </c>
      <c r="BS1537">
        <v>46295</v>
      </c>
      <c r="BU1537">
        <v>46295</v>
      </c>
      <c r="BV1537">
        <v>46295</v>
      </c>
      <c r="CN1537" t="s">
        <v>113</v>
      </c>
      <c r="CO1537" t="s">
        <v>113</v>
      </c>
      <c r="CP1537" t="s">
        <v>113</v>
      </c>
      <c r="CQ1537" t="s">
        <v>113</v>
      </c>
      <c r="CR1537">
        <v>46261</v>
      </c>
      <c r="CS1537">
        <v>46253</v>
      </c>
      <c r="CT1537" t="s">
        <v>151</v>
      </c>
      <c r="CU1537" t="s">
        <v>170</v>
      </c>
      <c r="CV1537" t="s">
        <v>144</v>
      </c>
      <c r="CW1537" t="s">
        <v>171</v>
      </c>
      <c r="CX1537" t="s">
        <v>113</v>
      </c>
      <c r="CY1537" t="s">
        <v>7979</v>
      </c>
      <c r="CZ1537" t="s">
        <v>119</v>
      </c>
    </row>
    <row r="1538" spans="1:105" x14ac:dyDescent="0.3">
      <c r="A1538" t="s">
        <v>8040</v>
      </c>
      <c r="B1538" t="s">
        <v>8041</v>
      </c>
      <c r="C1538" t="s">
        <v>107</v>
      </c>
      <c r="D1538" t="s">
        <v>108</v>
      </c>
      <c r="F1538" t="s">
        <v>8042</v>
      </c>
      <c r="G1538" t="s">
        <v>133</v>
      </c>
      <c r="J1538" t="s">
        <v>2044</v>
      </c>
      <c r="K1538" t="s">
        <v>161</v>
      </c>
      <c r="M1538" t="s">
        <v>438</v>
      </c>
      <c r="Q1538" t="s">
        <v>140</v>
      </c>
      <c r="R1538">
        <v>46262</v>
      </c>
      <c r="S1538" t="s">
        <v>265</v>
      </c>
      <c r="T1538" t="s">
        <v>448</v>
      </c>
      <c r="U1538" t="s">
        <v>112</v>
      </c>
      <c r="V1538" t="s">
        <v>328</v>
      </c>
      <c r="AB1538" t="s">
        <v>254</v>
      </c>
      <c r="AC1538" t="s">
        <v>2082</v>
      </c>
      <c r="AD1538" t="s">
        <v>147</v>
      </c>
      <c r="CN1538" t="s">
        <v>113</v>
      </c>
      <c r="CO1538" t="s">
        <v>113</v>
      </c>
      <c r="CP1538" t="s">
        <v>113</v>
      </c>
      <c r="CQ1538" t="s">
        <v>113</v>
      </c>
      <c r="CR1538">
        <v>46259</v>
      </c>
      <c r="CS1538">
        <v>46253</v>
      </c>
      <c r="CT1538" t="s">
        <v>151</v>
      </c>
      <c r="CU1538" t="s">
        <v>170</v>
      </c>
      <c r="CV1538" t="s">
        <v>144</v>
      </c>
      <c r="CW1538" t="s">
        <v>171</v>
      </c>
      <c r="CX1538" t="s">
        <v>113</v>
      </c>
      <c r="CY1538" t="s">
        <v>8002</v>
      </c>
      <c r="CZ1538" t="s">
        <v>119</v>
      </c>
    </row>
    <row r="1539" spans="1:105" x14ac:dyDescent="0.3">
      <c r="A1539" t="s">
        <v>8043</v>
      </c>
      <c r="B1539" t="s">
        <v>8044</v>
      </c>
      <c r="C1539" t="s">
        <v>124</v>
      </c>
      <c r="D1539" t="s">
        <v>108</v>
      </c>
      <c r="F1539" t="s">
        <v>8045</v>
      </c>
      <c r="G1539" t="s">
        <v>133</v>
      </c>
      <c r="I1539" t="s">
        <v>7976</v>
      </c>
      <c r="J1539" t="s">
        <v>2044</v>
      </c>
      <c r="K1539" t="s">
        <v>161</v>
      </c>
      <c r="L1539" t="s">
        <v>8028</v>
      </c>
      <c r="M1539" t="s">
        <v>438</v>
      </c>
      <c r="Q1539" t="s">
        <v>140</v>
      </c>
      <c r="R1539">
        <v>46262</v>
      </c>
      <c r="S1539" t="s">
        <v>265</v>
      </c>
      <c r="T1539" t="s">
        <v>448</v>
      </c>
      <c r="U1539" t="s">
        <v>112</v>
      </c>
      <c r="V1539" t="s">
        <v>143</v>
      </c>
      <c r="AB1539" t="s">
        <v>1322</v>
      </c>
      <c r="AC1539" t="s">
        <v>220</v>
      </c>
      <c r="AD1539" t="s">
        <v>314</v>
      </c>
      <c r="AQ1539" t="s">
        <v>7978</v>
      </c>
      <c r="AR1539" t="s">
        <v>113</v>
      </c>
      <c r="AS1539" t="s">
        <v>113</v>
      </c>
      <c r="AW1539">
        <v>46271</v>
      </c>
      <c r="AX1539">
        <v>46271</v>
      </c>
      <c r="AZ1539">
        <v>46281</v>
      </c>
      <c r="BA1539">
        <v>46281</v>
      </c>
      <c r="BC1539">
        <v>46272</v>
      </c>
      <c r="BD1539">
        <v>46272</v>
      </c>
      <c r="BF1539" t="s">
        <v>7983</v>
      </c>
      <c r="BG1539">
        <v>46283</v>
      </c>
      <c r="BH1539">
        <v>46283</v>
      </c>
      <c r="BJ1539" t="s">
        <v>1322</v>
      </c>
      <c r="BK1539" t="s">
        <v>1510</v>
      </c>
      <c r="BL1539">
        <v>46286</v>
      </c>
      <c r="BM1539">
        <v>46286</v>
      </c>
      <c r="BO1539">
        <v>46289</v>
      </c>
      <c r="BP1539">
        <v>46289</v>
      </c>
      <c r="BR1539">
        <v>46295</v>
      </c>
      <c r="BS1539">
        <v>46295</v>
      </c>
      <c r="BU1539">
        <v>46295</v>
      </c>
      <c r="BV1539">
        <v>46295</v>
      </c>
      <c r="CN1539" t="s">
        <v>113</v>
      </c>
      <c r="CO1539" t="s">
        <v>113</v>
      </c>
      <c r="CP1539" t="s">
        <v>113</v>
      </c>
      <c r="CQ1539" t="s">
        <v>113</v>
      </c>
      <c r="CR1539">
        <v>46261</v>
      </c>
      <c r="CS1539">
        <v>46253</v>
      </c>
      <c r="CT1539" t="s">
        <v>151</v>
      </c>
      <c r="CU1539" t="s">
        <v>170</v>
      </c>
      <c r="CV1539" t="s">
        <v>144</v>
      </c>
      <c r="CW1539" t="s">
        <v>171</v>
      </c>
      <c r="CX1539" t="s">
        <v>113</v>
      </c>
      <c r="CY1539" t="s">
        <v>7979</v>
      </c>
      <c r="CZ1539" t="s">
        <v>119</v>
      </c>
    </row>
    <row r="1540" spans="1:105" x14ac:dyDescent="0.3">
      <c r="A1540" t="s">
        <v>8046</v>
      </c>
      <c r="B1540" t="s">
        <v>8047</v>
      </c>
      <c r="C1540" t="s">
        <v>107</v>
      </c>
      <c r="D1540" t="s">
        <v>108</v>
      </c>
      <c r="F1540" t="s">
        <v>8048</v>
      </c>
      <c r="G1540" t="s">
        <v>133</v>
      </c>
      <c r="J1540" t="s">
        <v>2044</v>
      </c>
      <c r="K1540" t="s">
        <v>161</v>
      </c>
      <c r="M1540" t="s">
        <v>438</v>
      </c>
      <c r="Q1540" t="s">
        <v>140</v>
      </c>
      <c r="R1540">
        <v>46262</v>
      </c>
      <c r="S1540" t="s">
        <v>265</v>
      </c>
      <c r="T1540" t="s">
        <v>448</v>
      </c>
      <c r="U1540" t="s">
        <v>112</v>
      </c>
      <c r="V1540" t="s">
        <v>328</v>
      </c>
      <c r="AB1540" t="s">
        <v>254</v>
      </c>
      <c r="AC1540" t="s">
        <v>2082</v>
      </c>
      <c r="AD1540" t="s">
        <v>147</v>
      </c>
      <c r="CN1540" t="s">
        <v>113</v>
      </c>
      <c r="CO1540" t="s">
        <v>113</v>
      </c>
      <c r="CP1540" t="s">
        <v>113</v>
      </c>
      <c r="CQ1540" t="s">
        <v>113</v>
      </c>
      <c r="CR1540">
        <v>46260</v>
      </c>
      <c r="CS1540">
        <v>46253</v>
      </c>
      <c r="CT1540" t="s">
        <v>151</v>
      </c>
      <c r="CU1540" t="s">
        <v>170</v>
      </c>
      <c r="CV1540" t="s">
        <v>144</v>
      </c>
      <c r="CW1540" t="s">
        <v>171</v>
      </c>
      <c r="CX1540" t="s">
        <v>113</v>
      </c>
      <c r="CY1540" t="s">
        <v>8002</v>
      </c>
      <c r="CZ1540" t="s">
        <v>119</v>
      </c>
    </row>
    <row r="1541" spans="1:105" x14ac:dyDescent="0.3">
      <c r="A1541" t="s">
        <v>8049</v>
      </c>
      <c r="B1541" t="s">
        <v>8050</v>
      </c>
      <c r="C1541" t="s">
        <v>124</v>
      </c>
      <c r="D1541" t="s">
        <v>108</v>
      </c>
      <c r="F1541" t="s">
        <v>8051</v>
      </c>
      <c r="G1541" t="s">
        <v>133</v>
      </c>
      <c r="I1541" t="s">
        <v>7976</v>
      </c>
      <c r="J1541" t="s">
        <v>2044</v>
      </c>
      <c r="K1541" t="s">
        <v>161</v>
      </c>
      <c r="L1541" t="s">
        <v>8028</v>
      </c>
      <c r="M1541" t="s">
        <v>438</v>
      </c>
      <c r="Q1541" t="s">
        <v>140</v>
      </c>
      <c r="R1541">
        <v>46262</v>
      </c>
      <c r="S1541" t="s">
        <v>265</v>
      </c>
      <c r="T1541" t="s">
        <v>448</v>
      </c>
      <c r="U1541" t="s">
        <v>112</v>
      </c>
      <c r="V1541" t="s">
        <v>143</v>
      </c>
      <c r="AB1541" t="s">
        <v>1322</v>
      </c>
      <c r="AC1541" t="s">
        <v>220</v>
      </c>
      <c r="AD1541" t="s">
        <v>314</v>
      </c>
      <c r="AQ1541" t="s">
        <v>7978</v>
      </c>
      <c r="AR1541" t="s">
        <v>113</v>
      </c>
      <c r="AS1541" t="s">
        <v>113</v>
      </c>
      <c r="AW1541">
        <v>46271</v>
      </c>
      <c r="AX1541">
        <v>46271</v>
      </c>
      <c r="AZ1541">
        <v>46281</v>
      </c>
      <c r="BA1541">
        <v>46281</v>
      </c>
      <c r="BC1541">
        <v>46272</v>
      </c>
      <c r="BD1541">
        <v>46272</v>
      </c>
      <c r="BF1541" t="s">
        <v>149</v>
      </c>
      <c r="BG1541">
        <v>46283</v>
      </c>
      <c r="BH1541">
        <v>46283</v>
      </c>
      <c r="BJ1541" t="s">
        <v>1322</v>
      </c>
      <c r="BK1541" t="s">
        <v>8052</v>
      </c>
      <c r="BL1541">
        <v>46286</v>
      </c>
      <c r="BM1541">
        <v>46286</v>
      </c>
      <c r="BO1541">
        <v>46289</v>
      </c>
      <c r="BP1541">
        <v>46289</v>
      </c>
      <c r="BR1541">
        <v>46295</v>
      </c>
      <c r="BS1541">
        <v>46295</v>
      </c>
      <c r="BU1541">
        <v>46295</v>
      </c>
      <c r="BV1541">
        <v>46295</v>
      </c>
      <c r="CN1541" t="s">
        <v>113</v>
      </c>
      <c r="CO1541" t="s">
        <v>113</v>
      </c>
      <c r="CP1541" t="s">
        <v>113</v>
      </c>
      <c r="CQ1541" t="s">
        <v>113</v>
      </c>
      <c r="CR1541">
        <v>46261</v>
      </c>
      <c r="CS1541">
        <v>46253</v>
      </c>
      <c r="CT1541" t="s">
        <v>151</v>
      </c>
      <c r="CU1541" t="s">
        <v>170</v>
      </c>
      <c r="CV1541" t="s">
        <v>144</v>
      </c>
      <c r="CW1541" t="s">
        <v>171</v>
      </c>
      <c r="CX1541" t="s">
        <v>113</v>
      </c>
      <c r="CY1541" t="s">
        <v>7979</v>
      </c>
      <c r="CZ1541" t="s">
        <v>119</v>
      </c>
    </row>
    <row r="1542" spans="1:105" x14ac:dyDescent="0.3">
      <c r="A1542" t="s">
        <v>8053</v>
      </c>
      <c r="B1542" t="s">
        <v>8054</v>
      </c>
      <c r="C1542" t="s">
        <v>107</v>
      </c>
      <c r="D1542" t="s">
        <v>108</v>
      </c>
      <c r="F1542" t="s">
        <v>8055</v>
      </c>
      <c r="G1542" t="s">
        <v>133</v>
      </c>
      <c r="J1542" t="s">
        <v>2044</v>
      </c>
      <c r="K1542" t="s">
        <v>161</v>
      </c>
      <c r="M1542" t="s">
        <v>438</v>
      </c>
      <c r="Q1542" t="s">
        <v>140</v>
      </c>
      <c r="R1542">
        <v>46262</v>
      </c>
      <c r="S1542" t="s">
        <v>265</v>
      </c>
      <c r="T1542" t="s">
        <v>448</v>
      </c>
      <c r="U1542" t="s">
        <v>112</v>
      </c>
      <c r="V1542" t="s">
        <v>328</v>
      </c>
      <c r="AB1542" t="s">
        <v>254</v>
      </c>
      <c r="AC1542" t="s">
        <v>2082</v>
      </c>
      <c r="AD1542" t="s">
        <v>147</v>
      </c>
      <c r="CN1542" t="s">
        <v>113</v>
      </c>
      <c r="CO1542" t="s">
        <v>113</v>
      </c>
      <c r="CP1542" t="s">
        <v>113</v>
      </c>
      <c r="CQ1542" t="s">
        <v>113</v>
      </c>
      <c r="CR1542">
        <v>46259</v>
      </c>
      <c r="CS1542">
        <v>46255</v>
      </c>
      <c r="CT1542" t="s">
        <v>151</v>
      </c>
      <c r="CU1542" t="s">
        <v>170</v>
      </c>
      <c r="CV1542" t="s">
        <v>144</v>
      </c>
      <c r="CW1542" t="s">
        <v>171</v>
      </c>
      <c r="CX1542" t="s">
        <v>113</v>
      </c>
      <c r="CY1542" t="s">
        <v>8002</v>
      </c>
      <c r="CZ1542" t="s">
        <v>119</v>
      </c>
    </row>
    <row r="1543" spans="1:105" x14ac:dyDescent="0.3">
      <c r="A1543" t="s">
        <v>8056</v>
      </c>
      <c r="B1543" t="s">
        <v>8057</v>
      </c>
      <c r="C1543" t="s">
        <v>107</v>
      </c>
      <c r="D1543" t="s">
        <v>108</v>
      </c>
      <c r="F1543" t="s">
        <v>8058</v>
      </c>
      <c r="G1543" t="s">
        <v>133</v>
      </c>
      <c r="J1543" t="s">
        <v>2044</v>
      </c>
      <c r="K1543" t="s">
        <v>161</v>
      </c>
      <c r="M1543" t="s">
        <v>438</v>
      </c>
      <c r="Q1543" t="s">
        <v>140</v>
      </c>
      <c r="R1543">
        <v>46262</v>
      </c>
      <c r="S1543" t="s">
        <v>265</v>
      </c>
      <c r="T1543" t="s">
        <v>448</v>
      </c>
      <c r="U1543" t="s">
        <v>112</v>
      </c>
      <c r="V1543" t="s">
        <v>328</v>
      </c>
      <c r="AB1543" t="s">
        <v>254</v>
      </c>
      <c r="AC1543" t="s">
        <v>2082</v>
      </c>
      <c r="AD1543" t="s">
        <v>147</v>
      </c>
      <c r="CN1543" t="s">
        <v>113</v>
      </c>
      <c r="CO1543" t="s">
        <v>113</v>
      </c>
      <c r="CP1543" t="s">
        <v>113</v>
      </c>
      <c r="CQ1543" t="s">
        <v>113</v>
      </c>
      <c r="CR1543">
        <v>46259</v>
      </c>
      <c r="CS1543">
        <v>46253</v>
      </c>
      <c r="CT1543" t="s">
        <v>151</v>
      </c>
      <c r="CU1543" t="s">
        <v>170</v>
      </c>
      <c r="CV1543" t="s">
        <v>144</v>
      </c>
      <c r="CW1543" t="s">
        <v>171</v>
      </c>
      <c r="CX1543" t="s">
        <v>113</v>
      </c>
      <c r="CY1543" t="s">
        <v>8002</v>
      </c>
      <c r="CZ1543" t="s">
        <v>119</v>
      </c>
    </row>
    <row r="1544" spans="1:105" x14ac:dyDescent="0.3">
      <c r="A1544" t="s">
        <v>8059</v>
      </c>
      <c r="B1544" t="s">
        <v>8060</v>
      </c>
      <c r="C1544" t="s">
        <v>213</v>
      </c>
      <c r="D1544" t="s">
        <v>108</v>
      </c>
      <c r="F1544" t="s">
        <v>8061</v>
      </c>
      <c r="G1544" t="s">
        <v>133</v>
      </c>
      <c r="I1544" t="s">
        <v>7976</v>
      </c>
      <c r="J1544" t="s">
        <v>2044</v>
      </c>
      <c r="K1544" t="s">
        <v>161</v>
      </c>
      <c r="L1544" t="s">
        <v>8062</v>
      </c>
      <c r="M1544" t="s">
        <v>438</v>
      </c>
      <c r="Q1544" t="s">
        <v>140</v>
      </c>
      <c r="R1544">
        <v>46262</v>
      </c>
      <c r="S1544" t="s">
        <v>265</v>
      </c>
      <c r="T1544" t="s">
        <v>448</v>
      </c>
      <c r="U1544" t="s">
        <v>112</v>
      </c>
      <c r="V1544" t="s">
        <v>143</v>
      </c>
      <c r="AB1544" t="s">
        <v>1322</v>
      </c>
      <c r="AC1544" t="s">
        <v>220</v>
      </c>
      <c r="AD1544" t="s">
        <v>314</v>
      </c>
      <c r="AQ1544" t="s">
        <v>7978</v>
      </c>
      <c r="AR1544" t="s">
        <v>113</v>
      </c>
      <c r="AS1544" t="s">
        <v>113</v>
      </c>
      <c r="AW1544">
        <v>46271</v>
      </c>
      <c r="AX1544">
        <v>46271</v>
      </c>
      <c r="AZ1544">
        <v>46281</v>
      </c>
      <c r="BA1544">
        <v>46281</v>
      </c>
      <c r="BC1544">
        <v>46272</v>
      </c>
      <c r="BD1544">
        <v>46272</v>
      </c>
      <c r="BF1544" t="s">
        <v>2023</v>
      </c>
      <c r="BG1544">
        <v>46283</v>
      </c>
      <c r="BH1544">
        <v>46283</v>
      </c>
      <c r="BJ1544" t="s">
        <v>1322</v>
      </c>
      <c r="BK1544" t="s">
        <v>1510</v>
      </c>
      <c r="BL1544">
        <v>46286</v>
      </c>
      <c r="BM1544">
        <v>46286</v>
      </c>
      <c r="BO1544">
        <v>46289</v>
      </c>
      <c r="BP1544">
        <v>46289</v>
      </c>
      <c r="BR1544">
        <v>46295</v>
      </c>
      <c r="BS1544">
        <v>46295</v>
      </c>
      <c r="BU1544">
        <v>46295</v>
      </c>
      <c r="BV1544">
        <v>46295</v>
      </c>
      <c r="CN1544" t="s">
        <v>113</v>
      </c>
      <c r="CO1544" t="s">
        <v>113</v>
      </c>
      <c r="CP1544" t="s">
        <v>113</v>
      </c>
      <c r="CQ1544" t="s">
        <v>113</v>
      </c>
      <c r="CR1544">
        <v>46261</v>
      </c>
      <c r="CS1544">
        <v>46253</v>
      </c>
      <c r="CT1544" t="s">
        <v>151</v>
      </c>
      <c r="CU1544" t="s">
        <v>170</v>
      </c>
      <c r="CV1544" t="s">
        <v>144</v>
      </c>
      <c r="CW1544" t="s">
        <v>171</v>
      </c>
      <c r="CX1544" t="s">
        <v>113</v>
      </c>
      <c r="CY1544" t="s">
        <v>7979</v>
      </c>
      <c r="CZ1544" t="s">
        <v>119</v>
      </c>
    </row>
    <row r="1545" spans="1:105" x14ac:dyDescent="0.3">
      <c r="A1545" t="s">
        <v>8063</v>
      </c>
      <c r="B1545" t="s">
        <v>8064</v>
      </c>
      <c r="C1545" t="s">
        <v>107</v>
      </c>
      <c r="D1545" t="s">
        <v>108</v>
      </c>
      <c r="F1545" t="s">
        <v>8065</v>
      </c>
      <c r="G1545" t="s">
        <v>133</v>
      </c>
      <c r="J1545" t="s">
        <v>2044</v>
      </c>
      <c r="K1545" t="s">
        <v>161</v>
      </c>
      <c r="M1545" t="s">
        <v>438</v>
      </c>
      <c r="Q1545" t="s">
        <v>140</v>
      </c>
      <c r="R1545">
        <v>46262</v>
      </c>
      <c r="S1545" t="s">
        <v>265</v>
      </c>
      <c r="T1545" t="s">
        <v>448</v>
      </c>
      <c r="U1545" t="s">
        <v>112</v>
      </c>
      <c r="V1545" t="s">
        <v>328</v>
      </c>
      <c r="AB1545" t="s">
        <v>254</v>
      </c>
      <c r="AC1545" t="s">
        <v>2082</v>
      </c>
      <c r="AD1545" t="s">
        <v>147</v>
      </c>
      <c r="CN1545" t="s">
        <v>113</v>
      </c>
      <c r="CO1545" t="s">
        <v>113</v>
      </c>
      <c r="CP1545" t="s">
        <v>113</v>
      </c>
      <c r="CQ1545" t="s">
        <v>113</v>
      </c>
      <c r="CR1545">
        <v>46259</v>
      </c>
      <c r="CS1545">
        <v>46253</v>
      </c>
      <c r="CT1545" t="s">
        <v>151</v>
      </c>
      <c r="CU1545" t="s">
        <v>170</v>
      </c>
      <c r="CV1545" t="s">
        <v>144</v>
      </c>
      <c r="CW1545" t="s">
        <v>171</v>
      </c>
      <c r="CX1545" t="s">
        <v>113</v>
      </c>
      <c r="CY1545" t="s">
        <v>8002</v>
      </c>
      <c r="CZ1545" t="s">
        <v>119</v>
      </c>
    </row>
    <row r="1546" spans="1:105" x14ac:dyDescent="0.3">
      <c r="A1546" t="s">
        <v>8066</v>
      </c>
      <c r="B1546" t="s">
        <v>8067</v>
      </c>
      <c r="C1546" t="s">
        <v>107</v>
      </c>
      <c r="D1546" t="s">
        <v>108</v>
      </c>
      <c r="F1546" t="s">
        <v>8068</v>
      </c>
      <c r="G1546" t="s">
        <v>133</v>
      </c>
      <c r="I1546" t="s">
        <v>7976</v>
      </c>
      <c r="J1546" t="s">
        <v>2044</v>
      </c>
      <c r="K1546" t="s">
        <v>161</v>
      </c>
      <c r="L1546" t="s">
        <v>8062</v>
      </c>
      <c r="M1546" t="s">
        <v>438</v>
      </c>
      <c r="Q1546" t="s">
        <v>140</v>
      </c>
      <c r="R1546">
        <v>46262</v>
      </c>
      <c r="S1546" t="s">
        <v>265</v>
      </c>
      <c r="T1546" t="s">
        <v>448</v>
      </c>
      <c r="U1546" t="s">
        <v>112</v>
      </c>
      <c r="V1546" t="s">
        <v>143</v>
      </c>
      <c r="AB1546" t="s">
        <v>1322</v>
      </c>
      <c r="AC1546" t="s">
        <v>220</v>
      </c>
      <c r="AD1546" t="s">
        <v>314</v>
      </c>
      <c r="AQ1546" t="s">
        <v>7978</v>
      </c>
      <c r="AR1546" t="s">
        <v>113</v>
      </c>
      <c r="AS1546" t="s">
        <v>113</v>
      </c>
      <c r="AW1546">
        <v>46271</v>
      </c>
      <c r="AX1546">
        <v>46271</v>
      </c>
      <c r="AZ1546">
        <v>46281</v>
      </c>
      <c r="BA1546">
        <v>46281</v>
      </c>
      <c r="BC1546">
        <v>46272</v>
      </c>
      <c r="BD1546">
        <v>46272</v>
      </c>
      <c r="BF1546" t="s">
        <v>149</v>
      </c>
      <c r="BG1546">
        <v>46283</v>
      </c>
      <c r="BH1546">
        <v>46283</v>
      </c>
      <c r="BJ1546" t="s">
        <v>1322</v>
      </c>
      <c r="BK1546" t="s">
        <v>1965</v>
      </c>
      <c r="BL1546">
        <v>46286</v>
      </c>
      <c r="BM1546">
        <v>46286</v>
      </c>
      <c r="BO1546">
        <v>46288</v>
      </c>
      <c r="BP1546">
        <v>46288</v>
      </c>
      <c r="BR1546">
        <v>46295</v>
      </c>
      <c r="BS1546">
        <v>46295</v>
      </c>
      <c r="BU1546">
        <v>46295</v>
      </c>
      <c r="BV1546">
        <v>46295</v>
      </c>
      <c r="CN1546" t="s">
        <v>113</v>
      </c>
      <c r="CO1546" t="s">
        <v>113</v>
      </c>
      <c r="CP1546" t="s">
        <v>113</v>
      </c>
      <c r="CQ1546" t="s">
        <v>113</v>
      </c>
      <c r="CR1546">
        <v>46261</v>
      </c>
      <c r="CS1546">
        <v>46253</v>
      </c>
      <c r="CT1546" t="s">
        <v>151</v>
      </c>
      <c r="CU1546" t="s">
        <v>170</v>
      </c>
      <c r="CV1546" t="s">
        <v>144</v>
      </c>
      <c r="CW1546" t="s">
        <v>171</v>
      </c>
      <c r="CX1546" t="s">
        <v>113</v>
      </c>
      <c r="CY1546" t="s">
        <v>7979</v>
      </c>
      <c r="CZ1546" t="s">
        <v>119</v>
      </c>
    </row>
    <row r="1547" spans="1:105" x14ac:dyDescent="0.3">
      <c r="A1547" t="s">
        <v>8069</v>
      </c>
      <c r="B1547" t="s">
        <v>8070</v>
      </c>
      <c r="C1547" t="s">
        <v>124</v>
      </c>
      <c r="D1547" t="s">
        <v>108</v>
      </c>
      <c r="F1547" t="s">
        <v>8071</v>
      </c>
      <c r="G1547" t="s">
        <v>133</v>
      </c>
      <c r="I1547" t="s">
        <v>8072</v>
      </c>
      <c r="J1547" t="s">
        <v>2044</v>
      </c>
      <c r="K1547" t="s">
        <v>161</v>
      </c>
      <c r="M1547" t="s">
        <v>438</v>
      </c>
      <c r="Q1547" t="s">
        <v>116</v>
      </c>
      <c r="S1547" t="s">
        <v>117</v>
      </c>
      <c r="T1547" t="s">
        <v>2374</v>
      </c>
      <c r="U1547" t="s">
        <v>112</v>
      </c>
      <c r="V1547" t="s">
        <v>328</v>
      </c>
      <c r="AB1547" t="s">
        <v>1322</v>
      </c>
      <c r="AC1547" t="s">
        <v>220</v>
      </c>
      <c r="AD1547" t="s">
        <v>314</v>
      </c>
      <c r="BJ1547" t="s">
        <v>1322</v>
      </c>
      <c r="CN1547" t="s">
        <v>113</v>
      </c>
      <c r="CO1547" t="s">
        <v>113</v>
      </c>
      <c r="CP1547" t="s">
        <v>113</v>
      </c>
      <c r="CQ1547" t="s">
        <v>113</v>
      </c>
      <c r="CR1547">
        <v>46261</v>
      </c>
      <c r="CS1547">
        <v>46253</v>
      </c>
      <c r="CT1547" t="s">
        <v>151</v>
      </c>
      <c r="CU1547" t="s">
        <v>170</v>
      </c>
      <c r="CV1547" t="s">
        <v>144</v>
      </c>
      <c r="CW1547" t="s">
        <v>171</v>
      </c>
      <c r="CX1547" t="s">
        <v>113</v>
      </c>
      <c r="CY1547" t="s">
        <v>7979</v>
      </c>
      <c r="CZ1547" t="s">
        <v>119</v>
      </c>
      <c r="DA1547" t="s">
        <v>6729</v>
      </c>
    </row>
    <row r="1548" spans="1:105" x14ac:dyDescent="0.3">
      <c r="A1548" t="s">
        <v>8073</v>
      </c>
      <c r="B1548" t="s">
        <v>8074</v>
      </c>
      <c r="C1548" t="s">
        <v>124</v>
      </c>
      <c r="D1548" t="s">
        <v>108</v>
      </c>
      <c r="F1548" t="s">
        <v>8075</v>
      </c>
      <c r="G1548" t="s">
        <v>133</v>
      </c>
      <c r="I1548" t="s">
        <v>7976</v>
      </c>
      <c r="J1548" t="s">
        <v>2044</v>
      </c>
      <c r="K1548" t="s">
        <v>161</v>
      </c>
      <c r="L1548" t="s">
        <v>8062</v>
      </c>
      <c r="M1548" t="s">
        <v>438</v>
      </c>
      <c r="Q1548" t="s">
        <v>140</v>
      </c>
      <c r="R1548">
        <v>46262</v>
      </c>
      <c r="S1548" t="s">
        <v>265</v>
      </c>
      <c r="T1548" t="s">
        <v>448</v>
      </c>
      <c r="U1548" t="s">
        <v>112</v>
      </c>
      <c r="V1548" t="s">
        <v>143</v>
      </c>
      <c r="AB1548" t="s">
        <v>1322</v>
      </c>
      <c r="AC1548" t="s">
        <v>220</v>
      </c>
      <c r="AD1548" t="s">
        <v>314</v>
      </c>
      <c r="AQ1548" t="s">
        <v>7978</v>
      </c>
      <c r="AR1548" t="s">
        <v>113</v>
      </c>
      <c r="AS1548" t="s">
        <v>113</v>
      </c>
      <c r="AW1548">
        <v>46271</v>
      </c>
      <c r="AX1548">
        <v>46271</v>
      </c>
      <c r="AZ1548">
        <v>46281</v>
      </c>
      <c r="BA1548">
        <v>46281</v>
      </c>
      <c r="BC1548">
        <v>46272</v>
      </c>
      <c r="BD1548">
        <v>46272</v>
      </c>
      <c r="BF1548" t="s">
        <v>196</v>
      </c>
      <c r="BG1548">
        <v>46283</v>
      </c>
      <c r="BH1548">
        <v>46283</v>
      </c>
      <c r="BJ1548" t="s">
        <v>1322</v>
      </c>
      <c r="BK1548" t="s">
        <v>1518</v>
      </c>
      <c r="BL1548">
        <v>46286</v>
      </c>
      <c r="BM1548">
        <v>46286</v>
      </c>
      <c r="BO1548">
        <v>46289</v>
      </c>
      <c r="BP1548">
        <v>46289</v>
      </c>
      <c r="BR1548">
        <v>46295</v>
      </c>
      <c r="BS1548">
        <v>46295</v>
      </c>
      <c r="BU1548">
        <v>46295</v>
      </c>
      <c r="BV1548">
        <v>46295</v>
      </c>
      <c r="CN1548" t="s">
        <v>113</v>
      </c>
      <c r="CO1548" t="s">
        <v>113</v>
      </c>
      <c r="CP1548" t="s">
        <v>113</v>
      </c>
      <c r="CQ1548" t="s">
        <v>113</v>
      </c>
      <c r="CR1548">
        <v>46261</v>
      </c>
      <c r="CS1548">
        <v>46253</v>
      </c>
      <c r="CT1548" t="s">
        <v>151</v>
      </c>
      <c r="CU1548" t="s">
        <v>170</v>
      </c>
      <c r="CV1548" t="s">
        <v>144</v>
      </c>
      <c r="CW1548" t="s">
        <v>171</v>
      </c>
      <c r="CX1548" t="s">
        <v>113</v>
      </c>
      <c r="CY1548" t="s">
        <v>7979</v>
      </c>
      <c r="CZ1548" t="s">
        <v>119</v>
      </c>
    </row>
    <row r="1549" spans="1:105" x14ac:dyDescent="0.3">
      <c r="A1549" t="s">
        <v>8076</v>
      </c>
      <c r="B1549" t="s">
        <v>8077</v>
      </c>
      <c r="C1549" t="s">
        <v>107</v>
      </c>
      <c r="D1549" t="s">
        <v>108</v>
      </c>
      <c r="F1549" t="s">
        <v>8078</v>
      </c>
      <c r="G1549" t="s">
        <v>133</v>
      </c>
      <c r="I1549" t="s">
        <v>7976</v>
      </c>
      <c r="J1549" t="s">
        <v>2044</v>
      </c>
      <c r="K1549" t="s">
        <v>161</v>
      </c>
      <c r="L1549" t="s">
        <v>8062</v>
      </c>
      <c r="M1549" t="s">
        <v>438</v>
      </c>
      <c r="Q1549" t="s">
        <v>140</v>
      </c>
      <c r="R1549">
        <v>46262</v>
      </c>
      <c r="S1549" t="s">
        <v>265</v>
      </c>
      <c r="T1549" t="s">
        <v>448</v>
      </c>
      <c r="U1549" t="s">
        <v>112</v>
      </c>
      <c r="V1549" t="s">
        <v>143</v>
      </c>
      <c r="AB1549" t="s">
        <v>1322</v>
      </c>
      <c r="AC1549" t="s">
        <v>220</v>
      </c>
      <c r="AD1549" t="s">
        <v>314</v>
      </c>
      <c r="AQ1549" t="s">
        <v>7978</v>
      </c>
      <c r="AR1549" t="s">
        <v>113</v>
      </c>
      <c r="AS1549" t="s">
        <v>113</v>
      </c>
      <c r="AW1549">
        <v>46271</v>
      </c>
      <c r="AX1549">
        <v>46271</v>
      </c>
      <c r="AZ1549">
        <v>46281</v>
      </c>
      <c r="BA1549">
        <v>46281</v>
      </c>
      <c r="BC1549">
        <v>46272</v>
      </c>
      <c r="BD1549">
        <v>46272</v>
      </c>
      <c r="BF1549" t="s">
        <v>149</v>
      </c>
      <c r="BG1549">
        <v>46283</v>
      </c>
      <c r="BH1549">
        <v>46283</v>
      </c>
      <c r="BJ1549" t="s">
        <v>1322</v>
      </c>
      <c r="BK1549" t="s">
        <v>1518</v>
      </c>
      <c r="BL1549">
        <v>46286</v>
      </c>
      <c r="BM1549">
        <v>46286</v>
      </c>
      <c r="BO1549">
        <v>46289</v>
      </c>
      <c r="BP1549">
        <v>46289</v>
      </c>
      <c r="BR1549">
        <v>46295</v>
      </c>
      <c r="BS1549">
        <v>46295</v>
      </c>
      <c r="BU1549">
        <v>46295</v>
      </c>
      <c r="BV1549">
        <v>46295</v>
      </c>
      <c r="CN1549" t="s">
        <v>113</v>
      </c>
      <c r="CO1549" t="s">
        <v>113</v>
      </c>
      <c r="CP1549" t="s">
        <v>113</v>
      </c>
      <c r="CQ1549" t="s">
        <v>113</v>
      </c>
      <c r="CR1549">
        <v>46261</v>
      </c>
      <c r="CS1549">
        <v>46253</v>
      </c>
      <c r="CT1549" t="s">
        <v>151</v>
      </c>
      <c r="CU1549" t="s">
        <v>170</v>
      </c>
      <c r="CV1549" t="s">
        <v>144</v>
      </c>
      <c r="CW1549" t="s">
        <v>171</v>
      </c>
      <c r="CX1549" t="s">
        <v>113</v>
      </c>
      <c r="CY1549" t="s">
        <v>7979</v>
      </c>
      <c r="CZ1549" t="s">
        <v>119</v>
      </c>
    </row>
    <row r="1550" spans="1:105" x14ac:dyDescent="0.3">
      <c r="A1550" t="s">
        <v>8079</v>
      </c>
      <c r="B1550" t="s">
        <v>8080</v>
      </c>
      <c r="C1550" t="s">
        <v>107</v>
      </c>
      <c r="D1550" t="s">
        <v>108</v>
      </c>
      <c r="F1550" t="s">
        <v>8081</v>
      </c>
      <c r="G1550" t="s">
        <v>133</v>
      </c>
      <c r="I1550" t="s">
        <v>7976</v>
      </c>
      <c r="J1550" t="s">
        <v>2044</v>
      </c>
      <c r="K1550" t="s">
        <v>161</v>
      </c>
      <c r="L1550" t="s">
        <v>8062</v>
      </c>
      <c r="M1550" t="s">
        <v>438</v>
      </c>
      <c r="Q1550" t="s">
        <v>140</v>
      </c>
      <c r="R1550">
        <v>46262</v>
      </c>
      <c r="S1550" t="s">
        <v>265</v>
      </c>
      <c r="T1550" t="s">
        <v>448</v>
      </c>
      <c r="U1550" t="s">
        <v>112</v>
      </c>
      <c r="V1550" t="s">
        <v>143</v>
      </c>
      <c r="AB1550" t="s">
        <v>1322</v>
      </c>
      <c r="AC1550" t="s">
        <v>220</v>
      </c>
      <c r="AD1550" t="s">
        <v>314</v>
      </c>
      <c r="AQ1550" t="s">
        <v>7978</v>
      </c>
      <c r="AR1550" t="s">
        <v>113</v>
      </c>
      <c r="AS1550" t="s">
        <v>113</v>
      </c>
      <c r="AW1550">
        <v>46271</v>
      </c>
      <c r="AX1550">
        <v>46271</v>
      </c>
      <c r="AZ1550">
        <v>46281</v>
      </c>
      <c r="BA1550">
        <v>46281</v>
      </c>
      <c r="BC1550">
        <v>46272</v>
      </c>
      <c r="BD1550">
        <v>46272</v>
      </c>
      <c r="BF1550" t="s">
        <v>196</v>
      </c>
      <c r="BG1550">
        <v>46283</v>
      </c>
      <c r="BH1550">
        <v>46283</v>
      </c>
      <c r="BJ1550" t="s">
        <v>1322</v>
      </c>
      <c r="BK1550" t="s">
        <v>1518</v>
      </c>
      <c r="BL1550">
        <v>46286</v>
      </c>
      <c r="BM1550">
        <v>46286</v>
      </c>
      <c r="BO1550">
        <v>46289</v>
      </c>
      <c r="BP1550">
        <v>46289</v>
      </c>
      <c r="BR1550">
        <v>46295</v>
      </c>
      <c r="BS1550">
        <v>46295</v>
      </c>
      <c r="BU1550">
        <v>46295</v>
      </c>
      <c r="BV1550">
        <v>46295</v>
      </c>
      <c r="CN1550" t="s">
        <v>113</v>
      </c>
      <c r="CO1550" t="s">
        <v>113</v>
      </c>
      <c r="CP1550" t="s">
        <v>113</v>
      </c>
      <c r="CQ1550" t="s">
        <v>113</v>
      </c>
      <c r="CR1550">
        <v>46261</v>
      </c>
      <c r="CS1550">
        <v>46253</v>
      </c>
      <c r="CT1550" t="s">
        <v>151</v>
      </c>
      <c r="CU1550" t="s">
        <v>170</v>
      </c>
      <c r="CV1550" t="s">
        <v>144</v>
      </c>
      <c r="CW1550" t="s">
        <v>171</v>
      </c>
      <c r="CX1550" t="s">
        <v>113</v>
      </c>
      <c r="CY1550" t="s">
        <v>7979</v>
      </c>
      <c r="CZ1550" t="s">
        <v>119</v>
      </c>
    </row>
    <row r="1551" spans="1:105" x14ac:dyDescent="0.3">
      <c r="A1551" t="s">
        <v>8082</v>
      </c>
      <c r="B1551" t="s">
        <v>8083</v>
      </c>
      <c r="C1551" t="s">
        <v>124</v>
      </c>
      <c r="D1551" t="s">
        <v>108</v>
      </c>
      <c r="F1551" t="s">
        <v>8084</v>
      </c>
      <c r="G1551" t="s">
        <v>133</v>
      </c>
      <c r="J1551" t="s">
        <v>2044</v>
      </c>
      <c r="K1551" t="s">
        <v>161</v>
      </c>
      <c r="M1551" t="s">
        <v>438</v>
      </c>
      <c r="Q1551" t="s">
        <v>140</v>
      </c>
      <c r="R1551">
        <v>46262</v>
      </c>
      <c r="S1551" t="s">
        <v>265</v>
      </c>
      <c r="T1551" t="s">
        <v>448</v>
      </c>
      <c r="U1551" t="s">
        <v>112</v>
      </c>
      <c r="V1551" t="s">
        <v>328</v>
      </c>
      <c r="AB1551" t="s">
        <v>254</v>
      </c>
      <c r="AC1551" t="s">
        <v>2082</v>
      </c>
      <c r="AD1551" t="s">
        <v>147</v>
      </c>
      <c r="CN1551" t="s">
        <v>113</v>
      </c>
      <c r="CO1551" t="s">
        <v>113</v>
      </c>
      <c r="CP1551" t="s">
        <v>113</v>
      </c>
      <c r="CQ1551" t="s">
        <v>113</v>
      </c>
      <c r="CR1551">
        <v>46259</v>
      </c>
      <c r="CS1551">
        <v>46253</v>
      </c>
      <c r="CT1551" t="s">
        <v>151</v>
      </c>
      <c r="CU1551" t="s">
        <v>170</v>
      </c>
      <c r="CV1551" t="s">
        <v>144</v>
      </c>
      <c r="CW1551" t="s">
        <v>171</v>
      </c>
      <c r="CX1551" t="s">
        <v>113</v>
      </c>
      <c r="CY1551" t="s">
        <v>8002</v>
      </c>
      <c r="CZ1551" t="s">
        <v>119</v>
      </c>
    </row>
    <row r="1552" spans="1:105" x14ac:dyDescent="0.3">
      <c r="A1552" t="s">
        <v>8085</v>
      </c>
      <c r="B1552" t="s">
        <v>8086</v>
      </c>
      <c r="C1552" t="s">
        <v>124</v>
      </c>
      <c r="D1552" t="s">
        <v>108</v>
      </c>
      <c r="F1552" t="s">
        <v>8087</v>
      </c>
      <c r="G1552" t="s">
        <v>133</v>
      </c>
      <c r="J1552" t="s">
        <v>2044</v>
      </c>
      <c r="K1552" t="s">
        <v>161</v>
      </c>
      <c r="M1552" t="s">
        <v>438</v>
      </c>
      <c r="Q1552" t="s">
        <v>140</v>
      </c>
      <c r="R1552">
        <v>46262</v>
      </c>
      <c r="S1552" t="s">
        <v>265</v>
      </c>
      <c r="T1552" t="s">
        <v>448</v>
      </c>
      <c r="U1552" t="s">
        <v>112</v>
      </c>
      <c r="V1552" t="s">
        <v>328</v>
      </c>
      <c r="AB1552" t="s">
        <v>254</v>
      </c>
      <c r="AC1552" t="s">
        <v>2082</v>
      </c>
      <c r="AD1552" t="s">
        <v>147</v>
      </c>
      <c r="CN1552" t="s">
        <v>113</v>
      </c>
      <c r="CO1552" t="s">
        <v>113</v>
      </c>
      <c r="CP1552" t="s">
        <v>113</v>
      </c>
      <c r="CQ1552" t="s">
        <v>113</v>
      </c>
      <c r="CR1552">
        <v>46259</v>
      </c>
      <c r="CS1552">
        <v>46253</v>
      </c>
      <c r="CT1552" t="s">
        <v>151</v>
      </c>
      <c r="CU1552" t="s">
        <v>170</v>
      </c>
      <c r="CV1552" t="s">
        <v>144</v>
      </c>
      <c r="CW1552" t="s">
        <v>171</v>
      </c>
      <c r="CX1552" t="s">
        <v>113</v>
      </c>
      <c r="CY1552" t="s">
        <v>8002</v>
      </c>
      <c r="CZ1552" t="s">
        <v>119</v>
      </c>
    </row>
    <row r="1553" spans="1:105" x14ac:dyDescent="0.3">
      <c r="A1553" t="s">
        <v>8088</v>
      </c>
      <c r="B1553" t="s">
        <v>8089</v>
      </c>
      <c r="C1553" t="s">
        <v>107</v>
      </c>
      <c r="D1553" t="s">
        <v>108</v>
      </c>
      <c r="F1553" t="s">
        <v>8090</v>
      </c>
      <c r="G1553" t="s">
        <v>133</v>
      </c>
      <c r="I1553" t="s">
        <v>7976</v>
      </c>
      <c r="J1553" t="s">
        <v>2044</v>
      </c>
      <c r="K1553" t="s">
        <v>161</v>
      </c>
      <c r="L1553" t="s">
        <v>8062</v>
      </c>
      <c r="M1553" t="s">
        <v>438</v>
      </c>
      <c r="Q1553" t="s">
        <v>140</v>
      </c>
      <c r="R1553">
        <v>46262</v>
      </c>
      <c r="S1553" t="s">
        <v>265</v>
      </c>
      <c r="T1553" t="s">
        <v>448</v>
      </c>
      <c r="U1553" t="s">
        <v>112</v>
      </c>
      <c r="V1553" t="s">
        <v>143</v>
      </c>
      <c r="AB1553" t="s">
        <v>1322</v>
      </c>
      <c r="AC1553" t="s">
        <v>220</v>
      </c>
      <c r="AD1553" t="s">
        <v>314</v>
      </c>
      <c r="AQ1553" t="s">
        <v>7978</v>
      </c>
      <c r="AR1553" t="s">
        <v>113</v>
      </c>
      <c r="AS1553" t="s">
        <v>113</v>
      </c>
      <c r="AW1553">
        <v>46271</v>
      </c>
      <c r="AX1553">
        <v>46271</v>
      </c>
      <c r="AZ1553">
        <v>46281</v>
      </c>
      <c r="BA1553">
        <v>46281</v>
      </c>
      <c r="BC1553">
        <v>46272</v>
      </c>
      <c r="BD1553">
        <v>46272</v>
      </c>
      <c r="BF1553" t="s">
        <v>149</v>
      </c>
      <c r="BG1553">
        <v>46283</v>
      </c>
      <c r="BH1553">
        <v>46283</v>
      </c>
      <c r="BJ1553" t="s">
        <v>1322</v>
      </c>
      <c r="BK1553" t="s">
        <v>1518</v>
      </c>
      <c r="BL1553">
        <v>46286</v>
      </c>
      <c r="BM1553">
        <v>46286</v>
      </c>
      <c r="BO1553">
        <v>46289</v>
      </c>
      <c r="BP1553">
        <v>46289</v>
      </c>
      <c r="BR1553">
        <v>46295</v>
      </c>
      <c r="BS1553">
        <v>46295</v>
      </c>
      <c r="BU1553">
        <v>46295</v>
      </c>
      <c r="BV1553">
        <v>46295</v>
      </c>
      <c r="CN1553" t="s">
        <v>113</v>
      </c>
      <c r="CO1553" t="s">
        <v>113</v>
      </c>
      <c r="CP1553" t="s">
        <v>113</v>
      </c>
      <c r="CQ1553" t="s">
        <v>113</v>
      </c>
      <c r="CR1553">
        <v>46261</v>
      </c>
      <c r="CS1553">
        <v>46253</v>
      </c>
      <c r="CT1553" t="s">
        <v>151</v>
      </c>
      <c r="CU1553" t="s">
        <v>170</v>
      </c>
      <c r="CV1553" t="s">
        <v>144</v>
      </c>
      <c r="CW1553" t="s">
        <v>171</v>
      </c>
      <c r="CX1553" t="s">
        <v>113</v>
      </c>
      <c r="CY1553" t="s">
        <v>7979</v>
      </c>
      <c r="CZ1553" t="s">
        <v>119</v>
      </c>
    </row>
    <row r="1554" spans="1:105" x14ac:dyDescent="0.3">
      <c r="A1554" t="s">
        <v>8091</v>
      </c>
      <c r="B1554" t="s">
        <v>8092</v>
      </c>
      <c r="C1554" t="s">
        <v>107</v>
      </c>
      <c r="D1554" t="s">
        <v>108</v>
      </c>
      <c r="F1554" t="s">
        <v>8093</v>
      </c>
      <c r="G1554" t="s">
        <v>133</v>
      </c>
      <c r="I1554" t="s">
        <v>7976</v>
      </c>
      <c r="J1554" t="s">
        <v>2044</v>
      </c>
      <c r="K1554" t="s">
        <v>161</v>
      </c>
      <c r="L1554" t="s">
        <v>8062</v>
      </c>
      <c r="M1554" t="s">
        <v>438</v>
      </c>
      <c r="Q1554" t="s">
        <v>140</v>
      </c>
      <c r="R1554">
        <v>46262</v>
      </c>
      <c r="S1554" t="s">
        <v>265</v>
      </c>
      <c r="T1554" t="s">
        <v>448</v>
      </c>
      <c r="U1554" t="s">
        <v>112</v>
      </c>
      <c r="V1554" t="s">
        <v>143</v>
      </c>
      <c r="AB1554" t="s">
        <v>1322</v>
      </c>
      <c r="AC1554" t="s">
        <v>220</v>
      </c>
      <c r="AD1554" t="s">
        <v>314</v>
      </c>
      <c r="AQ1554" t="s">
        <v>7978</v>
      </c>
      <c r="AR1554" t="s">
        <v>113</v>
      </c>
      <c r="AS1554" t="s">
        <v>113</v>
      </c>
      <c r="AW1554">
        <v>46271</v>
      </c>
      <c r="AX1554">
        <v>46271</v>
      </c>
      <c r="AZ1554">
        <v>46281</v>
      </c>
      <c r="BA1554">
        <v>46281</v>
      </c>
      <c r="BC1554">
        <v>46272</v>
      </c>
      <c r="BD1554">
        <v>46272</v>
      </c>
      <c r="BF1554" t="s">
        <v>149</v>
      </c>
      <c r="BG1554">
        <v>46283</v>
      </c>
      <c r="BH1554">
        <v>46283</v>
      </c>
      <c r="BJ1554" t="s">
        <v>1322</v>
      </c>
      <c r="BK1554" t="s">
        <v>1518</v>
      </c>
      <c r="BL1554">
        <v>46286</v>
      </c>
      <c r="BM1554">
        <v>46286</v>
      </c>
      <c r="BO1554">
        <v>46289</v>
      </c>
      <c r="BP1554">
        <v>46289</v>
      </c>
      <c r="BR1554">
        <v>46295</v>
      </c>
      <c r="BS1554">
        <v>46295</v>
      </c>
      <c r="BU1554">
        <v>46295</v>
      </c>
      <c r="BV1554">
        <v>46295</v>
      </c>
      <c r="CN1554" t="s">
        <v>113</v>
      </c>
      <c r="CO1554" t="s">
        <v>113</v>
      </c>
      <c r="CP1554" t="s">
        <v>113</v>
      </c>
      <c r="CQ1554" t="s">
        <v>113</v>
      </c>
      <c r="CR1554">
        <v>46261</v>
      </c>
      <c r="CS1554">
        <v>46253</v>
      </c>
      <c r="CT1554" t="s">
        <v>151</v>
      </c>
      <c r="CU1554" t="s">
        <v>170</v>
      </c>
      <c r="CV1554" t="s">
        <v>144</v>
      </c>
      <c r="CW1554" t="s">
        <v>171</v>
      </c>
      <c r="CX1554" t="s">
        <v>113</v>
      </c>
      <c r="CY1554" t="s">
        <v>7979</v>
      </c>
      <c r="CZ1554" t="s">
        <v>119</v>
      </c>
    </row>
    <row r="1555" spans="1:105" x14ac:dyDescent="0.3">
      <c r="A1555" t="s">
        <v>8094</v>
      </c>
      <c r="B1555" t="s">
        <v>8095</v>
      </c>
      <c r="C1555" t="s">
        <v>107</v>
      </c>
      <c r="D1555" t="s">
        <v>108</v>
      </c>
      <c r="F1555" t="s">
        <v>8096</v>
      </c>
      <c r="G1555" t="s">
        <v>133</v>
      </c>
      <c r="I1555" t="s">
        <v>7976</v>
      </c>
      <c r="J1555" t="s">
        <v>2044</v>
      </c>
      <c r="K1555" t="s">
        <v>161</v>
      </c>
      <c r="L1555" t="s">
        <v>8062</v>
      </c>
      <c r="M1555" t="s">
        <v>438</v>
      </c>
      <c r="Q1555" t="s">
        <v>140</v>
      </c>
      <c r="R1555">
        <v>46262</v>
      </c>
      <c r="S1555" t="s">
        <v>265</v>
      </c>
      <c r="T1555" t="s">
        <v>448</v>
      </c>
      <c r="U1555" t="s">
        <v>112</v>
      </c>
      <c r="V1555" t="s">
        <v>143</v>
      </c>
      <c r="AB1555" t="s">
        <v>1322</v>
      </c>
      <c r="AC1555" t="s">
        <v>220</v>
      </c>
      <c r="AD1555" t="s">
        <v>314</v>
      </c>
      <c r="AQ1555" t="s">
        <v>7978</v>
      </c>
      <c r="AR1555" t="s">
        <v>113</v>
      </c>
      <c r="AS1555" t="s">
        <v>113</v>
      </c>
      <c r="AW1555">
        <v>46271</v>
      </c>
      <c r="AX1555">
        <v>46271</v>
      </c>
      <c r="AZ1555">
        <v>46281</v>
      </c>
      <c r="BA1555">
        <v>46281</v>
      </c>
      <c r="BC1555">
        <v>46272</v>
      </c>
      <c r="BD1555">
        <v>46272</v>
      </c>
      <c r="BF1555" t="s">
        <v>149</v>
      </c>
      <c r="BG1555">
        <v>46283</v>
      </c>
      <c r="BH1555">
        <v>46283</v>
      </c>
      <c r="BJ1555" t="s">
        <v>1322</v>
      </c>
      <c r="BK1555" t="s">
        <v>1518</v>
      </c>
      <c r="BL1555">
        <v>46286</v>
      </c>
      <c r="BM1555">
        <v>46286</v>
      </c>
      <c r="BO1555">
        <v>46289</v>
      </c>
      <c r="BP1555">
        <v>46289</v>
      </c>
      <c r="BR1555">
        <v>46295</v>
      </c>
      <c r="BS1555">
        <v>46295</v>
      </c>
      <c r="BU1555">
        <v>46295</v>
      </c>
      <c r="BV1555">
        <v>46295</v>
      </c>
      <c r="CN1555" t="s">
        <v>113</v>
      </c>
      <c r="CO1555" t="s">
        <v>113</v>
      </c>
      <c r="CP1555" t="s">
        <v>113</v>
      </c>
      <c r="CQ1555" t="s">
        <v>113</v>
      </c>
      <c r="CR1555">
        <v>46261</v>
      </c>
      <c r="CS1555">
        <v>46253</v>
      </c>
      <c r="CT1555" t="s">
        <v>151</v>
      </c>
      <c r="CU1555" t="s">
        <v>170</v>
      </c>
      <c r="CV1555" t="s">
        <v>144</v>
      </c>
      <c r="CW1555" t="s">
        <v>171</v>
      </c>
      <c r="CX1555" t="s">
        <v>113</v>
      </c>
      <c r="CY1555" t="s">
        <v>7979</v>
      </c>
      <c r="CZ1555" t="s">
        <v>119</v>
      </c>
    </row>
    <row r="1556" spans="1:105" x14ac:dyDescent="0.3">
      <c r="A1556" t="s">
        <v>8097</v>
      </c>
      <c r="B1556" t="s">
        <v>8098</v>
      </c>
      <c r="C1556" t="s">
        <v>107</v>
      </c>
      <c r="D1556" t="s">
        <v>108</v>
      </c>
      <c r="F1556" t="s">
        <v>8099</v>
      </c>
      <c r="G1556" t="s">
        <v>133</v>
      </c>
      <c r="I1556" t="s">
        <v>7976</v>
      </c>
      <c r="J1556" t="s">
        <v>2044</v>
      </c>
      <c r="K1556" t="s">
        <v>161</v>
      </c>
      <c r="L1556" t="s">
        <v>8062</v>
      </c>
      <c r="M1556" t="s">
        <v>438</v>
      </c>
      <c r="Q1556" t="s">
        <v>140</v>
      </c>
      <c r="R1556">
        <v>46262</v>
      </c>
      <c r="S1556" t="s">
        <v>265</v>
      </c>
      <c r="T1556" t="s">
        <v>448</v>
      </c>
      <c r="U1556" t="s">
        <v>112</v>
      </c>
      <c r="V1556" t="s">
        <v>143</v>
      </c>
      <c r="AB1556" t="s">
        <v>1322</v>
      </c>
      <c r="AC1556" t="s">
        <v>220</v>
      </c>
      <c r="AD1556" t="s">
        <v>314</v>
      </c>
      <c r="AQ1556" t="s">
        <v>7978</v>
      </c>
      <c r="AR1556" t="s">
        <v>113</v>
      </c>
      <c r="AS1556" t="s">
        <v>113</v>
      </c>
      <c r="AW1556">
        <v>46271</v>
      </c>
      <c r="AX1556">
        <v>46271</v>
      </c>
      <c r="AZ1556">
        <v>46281</v>
      </c>
      <c r="BA1556">
        <v>46281</v>
      </c>
      <c r="BC1556">
        <v>46272</v>
      </c>
      <c r="BD1556">
        <v>46272</v>
      </c>
      <c r="BF1556" t="s">
        <v>149</v>
      </c>
      <c r="BG1556">
        <v>46283</v>
      </c>
      <c r="BH1556">
        <v>46283</v>
      </c>
      <c r="BJ1556" t="s">
        <v>1322</v>
      </c>
      <c r="BK1556" t="s">
        <v>1518</v>
      </c>
      <c r="BL1556">
        <v>46286</v>
      </c>
      <c r="BM1556">
        <v>46286</v>
      </c>
      <c r="BO1556">
        <v>46289</v>
      </c>
      <c r="BP1556">
        <v>46289</v>
      </c>
      <c r="BR1556">
        <v>46295</v>
      </c>
      <c r="BS1556">
        <v>46295</v>
      </c>
      <c r="BU1556">
        <v>46295</v>
      </c>
      <c r="BV1556">
        <v>46295</v>
      </c>
      <c r="CN1556" t="s">
        <v>113</v>
      </c>
      <c r="CO1556" t="s">
        <v>113</v>
      </c>
      <c r="CP1556" t="s">
        <v>113</v>
      </c>
      <c r="CQ1556" t="s">
        <v>113</v>
      </c>
      <c r="CR1556">
        <v>46261</v>
      </c>
      <c r="CS1556">
        <v>46253</v>
      </c>
      <c r="CT1556" t="s">
        <v>151</v>
      </c>
      <c r="CU1556" t="s">
        <v>170</v>
      </c>
      <c r="CV1556" t="s">
        <v>144</v>
      </c>
      <c r="CW1556" t="s">
        <v>171</v>
      </c>
      <c r="CX1556" t="s">
        <v>113</v>
      </c>
      <c r="CY1556" t="s">
        <v>7979</v>
      </c>
      <c r="CZ1556" t="s">
        <v>119</v>
      </c>
    </row>
    <row r="1557" spans="1:105" x14ac:dyDescent="0.3">
      <c r="A1557" t="s">
        <v>8100</v>
      </c>
      <c r="B1557" t="s">
        <v>8101</v>
      </c>
      <c r="C1557" t="s">
        <v>124</v>
      </c>
      <c r="D1557" t="s">
        <v>108</v>
      </c>
      <c r="F1557" t="s">
        <v>8102</v>
      </c>
      <c r="G1557" t="s">
        <v>247</v>
      </c>
      <c r="I1557" t="s">
        <v>8103</v>
      </c>
      <c r="J1557" t="s">
        <v>308</v>
      </c>
      <c r="K1557" t="s">
        <v>137</v>
      </c>
      <c r="L1557" t="s">
        <v>8104</v>
      </c>
      <c r="M1557" t="s">
        <v>115</v>
      </c>
      <c r="Q1557" t="s">
        <v>140</v>
      </c>
      <c r="R1557">
        <v>46266</v>
      </c>
      <c r="S1557" t="s">
        <v>265</v>
      </c>
      <c r="T1557" t="s">
        <v>448</v>
      </c>
      <c r="U1557" t="s">
        <v>112</v>
      </c>
      <c r="V1557" t="s">
        <v>143</v>
      </c>
      <c r="AB1557" t="s">
        <v>375</v>
      </c>
      <c r="AC1557" t="s">
        <v>146</v>
      </c>
      <c r="AD1557" t="s">
        <v>314</v>
      </c>
      <c r="AQ1557" t="s">
        <v>377</v>
      </c>
      <c r="AR1557">
        <v>46286</v>
      </c>
      <c r="AW1557">
        <v>46272</v>
      </c>
      <c r="AX1557">
        <v>46272</v>
      </c>
      <c r="AZ1557">
        <v>46280</v>
      </c>
      <c r="BA1557">
        <v>46280</v>
      </c>
      <c r="BC1557">
        <v>46273</v>
      </c>
      <c r="BD1557">
        <v>46273</v>
      </c>
      <c r="BF1557" t="s">
        <v>149</v>
      </c>
      <c r="BG1557">
        <v>46279</v>
      </c>
      <c r="BH1557">
        <v>46279</v>
      </c>
      <c r="BJ1557" t="s">
        <v>378</v>
      </c>
      <c r="BK1557" t="s">
        <v>379</v>
      </c>
      <c r="BL1557">
        <v>46282</v>
      </c>
      <c r="BM1557">
        <v>46282</v>
      </c>
      <c r="BO1557">
        <v>46284</v>
      </c>
      <c r="BP1557">
        <v>46284</v>
      </c>
      <c r="BR1557">
        <v>46290</v>
      </c>
      <c r="BS1557">
        <v>46290</v>
      </c>
      <c r="BU1557">
        <v>46291</v>
      </c>
      <c r="BV1557">
        <v>46291</v>
      </c>
      <c r="CN1557" t="s">
        <v>113</v>
      </c>
      <c r="CO1557" t="s">
        <v>113</v>
      </c>
      <c r="CP1557" t="s">
        <v>113</v>
      </c>
      <c r="CQ1557" t="s">
        <v>113</v>
      </c>
      <c r="CR1557">
        <v>46262</v>
      </c>
      <c r="CS1557">
        <v>46255</v>
      </c>
      <c r="CT1557" t="s">
        <v>151</v>
      </c>
      <c r="CU1557" t="s">
        <v>170</v>
      </c>
      <c r="CV1557" t="s">
        <v>144</v>
      </c>
      <c r="CW1557" t="s">
        <v>171</v>
      </c>
      <c r="CX1557" t="s">
        <v>113</v>
      </c>
      <c r="CY1557" t="s">
        <v>1701</v>
      </c>
      <c r="CZ1557" t="s">
        <v>289</v>
      </c>
      <c r="DA1557" t="s">
        <v>6729</v>
      </c>
    </row>
    <row r="1558" spans="1:105" x14ac:dyDescent="0.3">
      <c r="A1558" t="s">
        <v>8105</v>
      </c>
      <c r="B1558" t="s">
        <v>8106</v>
      </c>
      <c r="C1558" t="s">
        <v>124</v>
      </c>
      <c r="D1558" t="s">
        <v>108</v>
      </c>
      <c r="F1558" t="s">
        <v>8107</v>
      </c>
      <c r="G1558" t="s">
        <v>247</v>
      </c>
      <c r="J1558" t="s">
        <v>371</v>
      </c>
      <c r="K1558" t="s">
        <v>137</v>
      </c>
      <c r="M1558" t="s">
        <v>310</v>
      </c>
      <c r="Q1558" t="s">
        <v>116</v>
      </c>
      <c r="S1558" t="s">
        <v>117</v>
      </c>
      <c r="T1558" t="s">
        <v>166</v>
      </c>
      <c r="U1558" t="s">
        <v>112</v>
      </c>
      <c r="V1558" t="s">
        <v>328</v>
      </c>
      <c r="AB1558" t="s">
        <v>313</v>
      </c>
      <c r="AD1558" t="s">
        <v>314</v>
      </c>
      <c r="CN1558" t="s">
        <v>113</v>
      </c>
      <c r="CO1558" t="s">
        <v>113</v>
      </c>
      <c r="CP1558" t="s">
        <v>113</v>
      </c>
      <c r="CQ1558" t="s">
        <v>113</v>
      </c>
      <c r="CR1558">
        <v>46266</v>
      </c>
      <c r="CS1558">
        <v>46254</v>
      </c>
      <c r="CT1558" t="s">
        <v>151</v>
      </c>
      <c r="CU1558" t="s">
        <v>170</v>
      </c>
      <c r="CV1558" t="s">
        <v>144</v>
      </c>
      <c r="CW1558" t="s">
        <v>171</v>
      </c>
      <c r="CX1558" t="s">
        <v>113</v>
      </c>
      <c r="CY1558" t="s">
        <v>1643</v>
      </c>
      <c r="CZ1558" t="s">
        <v>1300</v>
      </c>
      <c r="DA1558" t="s">
        <v>329</v>
      </c>
    </row>
    <row r="1559" spans="1:105" x14ac:dyDescent="0.3">
      <c r="A1559" t="s">
        <v>8108</v>
      </c>
      <c r="B1559" t="s">
        <v>8109</v>
      </c>
      <c r="C1559" t="s">
        <v>107</v>
      </c>
      <c r="D1559" t="s">
        <v>108</v>
      </c>
      <c r="F1559" t="s">
        <v>8110</v>
      </c>
      <c r="G1559" t="s">
        <v>247</v>
      </c>
      <c r="I1559" t="s">
        <v>8111</v>
      </c>
      <c r="J1559" t="s">
        <v>308</v>
      </c>
      <c r="K1559" t="s">
        <v>137</v>
      </c>
      <c r="M1559" t="s">
        <v>310</v>
      </c>
      <c r="Q1559" t="s">
        <v>140</v>
      </c>
      <c r="R1559">
        <v>46262</v>
      </c>
      <c r="S1559" t="s">
        <v>265</v>
      </c>
      <c r="T1559" t="s">
        <v>448</v>
      </c>
      <c r="U1559" t="s">
        <v>112</v>
      </c>
      <c r="V1559" t="s">
        <v>143</v>
      </c>
      <c r="AB1559" t="s">
        <v>313</v>
      </c>
      <c r="AC1559" t="s">
        <v>146</v>
      </c>
      <c r="AD1559" t="s">
        <v>314</v>
      </c>
      <c r="AT1559">
        <v>46269</v>
      </c>
      <c r="AU1559">
        <v>46269</v>
      </c>
      <c r="AW1559">
        <v>46269</v>
      </c>
      <c r="AX1559">
        <v>46269</v>
      </c>
      <c r="AZ1559">
        <v>46279</v>
      </c>
      <c r="BA1559">
        <v>46279</v>
      </c>
      <c r="BC1559">
        <v>46272</v>
      </c>
      <c r="BD1559">
        <v>46272</v>
      </c>
      <c r="BF1559" t="s">
        <v>149</v>
      </c>
      <c r="BG1559">
        <v>46279</v>
      </c>
      <c r="BH1559">
        <v>46279</v>
      </c>
      <c r="BJ1559" t="s">
        <v>313</v>
      </c>
      <c r="BK1559" t="s">
        <v>8112</v>
      </c>
      <c r="BL1559">
        <v>46252</v>
      </c>
      <c r="BM1559">
        <v>46252</v>
      </c>
      <c r="BO1559">
        <v>46256</v>
      </c>
      <c r="BP1559">
        <v>46256</v>
      </c>
      <c r="BR1559">
        <v>46288</v>
      </c>
      <c r="BS1559">
        <v>46288</v>
      </c>
      <c r="BU1559">
        <v>46287</v>
      </c>
      <c r="BV1559">
        <v>46287</v>
      </c>
      <c r="CN1559" t="s">
        <v>113</v>
      </c>
      <c r="CO1559" t="s">
        <v>113</v>
      </c>
      <c r="CP1559" t="s">
        <v>113</v>
      </c>
      <c r="CQ1559" t="s">
        <v>113</v>
      </c>
      <c r="CR1559">
        <v>46261</v>
      </c>
      <c r="CS1559">
        <v>46252</v>
      </c>
      <c r="CT1559" t="s">
        <v>151</v>
      </c>
      <c r="CU1559" t="s">
        <v>170</v>
      </c>
      <c r="CV1559" t="s">
        <v>144</v>
      </c>
      <c r="CW1559" t="s">
        <v>171</v>
      </c>
      <c r="CX1559" t="s">
        <v>113</v>
      </c>
      <c r="CY1559" t="s">
        <v>1643</v>
      </c>
      <c r="CZ1559" t="s">
        <v>1300</v>
      </c>
    </row>
    <row r="1560" spans="1:105" x14ac:dyDescent="0.3">
      <c r="A1560" t="s">
        <v>8113</v>
      </c>
      <c r="B1560" t="s">
        <v>8114</v>
      </c>
      <c r="C1560" t="s">
        <v>124</v>
      </c>
      <c r="D1560" t="s">
        <v>108</v>
      </c>
      <c r="F1560" t="s">
        <v>8115</v>
      </c>
      <c r="G1560" t="s">
        <v>247</v>
      </c>
      <c r="J1560" t="s">
        <v>308</v>
      </c>
      <c r="K1560" t="s">
        <v>137</v>
      </c>
      <c r="M1560" t="s">
        <v>344</v>
      </c>
      <c r="Q1560" t="s">
        <v>140</v>
      </c>
      <c r="R1560">
        <v>46266</v>
      </c>
      <c r="S1560" t="s">
        <v>265</v>
      </c>
      <c r="T1560" t="s">
        <v>448</v>
      </c>
      <c r="U1560" t="s">
        <v>112</v>
      </c>
      <c r="V1560" t="s">
        <v>328</v>
      </c>
      <c r="W1560" t="s">
        <v>144</v>
      </c>
      <c r="X1560" t="s">
        <v>144</v>
      </c>
      <c r="Y1560" t="s">
        <v>144</v>
      </c>
      <c r="Z1560" t="s">
        <v>144</v>
      </c>
      <c r="AA1560" t="s">
        <v>144</v>
      </c>
      <c r="AB1560" t="s">
        <v>145</v>
      </c>
      <c r="AC1560" t="s">
        <v>146</v>
      </c>
      <c r="AD1560" t="s">
        <v>147</v>
      </c>
      <c r="AT1560">
        <v>46242</v>
      </c>
      <c r="AU1560">
        <v>46242</v>
      </c>
      <c r="AW1560">
        <v>46274</v>
      </c>
      <c r="AX1560">
        <v>46274</v>
      </c>
      <c r="AZ1560">
        <v>46279</v>
      </c>
      <c r="BA1560">
        <v>46279</v>
      </c>
      <c r="BC1560">
        <v>46276</v>
      </c>
      <c r="BD1560">
        <v>46276</v>
      </c>
      <c r="BG1560">
        <v>46283</v>
      </c>
      <c r="BH1560">
        <v>46284</v>
      </c>
      <c r="BJ1560" t="s">
        <v>145</v>
      </c>
      <c r="BL1560">
        <v>46287</v>
      </c>
      <c r="BM1560">
        <v>46287</v>
      </c>
      <c r="BO1560">
        <v>46290</v>
      </c>
      <c r="BP1560">
        <v>46290</v>
      </c>
      <c r="BR1560">
        <v>46294</v>
      </c>
      <c r="BS1560">
        <v>46294</v>
      </c>
      <c r="BU1560">
        <v>46294</v>
      </c>
      <c r="BV1560">
        <v>46294</v>
      </c>
      <c r="BY1560">
        <v>46279</v>
      </c>
      <c r="CI1560">
        <v>46293</v>
      </c>
      <c r="CJ1560">
        <v>46293</v>
      </c>
      <c r="CN1560" t="s">
        <v>113</v>
      </c>
      <c r="CO1560" t="s">
        <v>113</v>
      </c>
      <c r="CP1560" t="s">
        <v>113</v>
      </c>
      <c r="CQ1560" t="s">
        <v>113</v>
      </c>
      <c r="CR1560">
        <v>46261</v>
      </c>
      <c r="CS1560">
        <v>46254</v>
      </c>
      <c r="CT1560" t="s">
        <v>151</v>
      </c>
      <c r="CU1560" t="s">
        <v>170</v>
      </c>
      <c r="CV1560" t="s">
        <v>144</v>
      </c>
      <c r="CW1560" t="s">
        <v>171</v>
      </c>
      <c r="CX1560" t="s">
        <v>113</v>
      </c>
      <c r="CY1560" t="s">
        <v>7805</v>
      </c>
      <c r="CZ1560" t="s">
        <v>1300</v>
      </c>
      <c r="DA1560" t="s">
        <v>6729</v>
      </c>
    </row>
    <row r="1561" spans="1:105" x14ac:dyDescent="0.3">
      <c r="A1561" t="s">
        <v>8116</v>
      </c>
      <c r="B1561" t="s">
        <v>8117</v>
      </c>
      <c r="C1561" t="s">
        <v>124</v>
      </c>
      <c r="D1561" t="s">
        <v>108</v>
      </c>
      <c r="F1561" t="s">
        <v>8118</v>
      </c>
      <c r="G1561" t="s">
        <v>247</v>
      </c>
      <c r="J1561" t="s">
        <v>308</v>
      </c>
      <c r="K1561" t="s">
        <v>137</v>
      </c>
      <c r="M1561" t="s">
        <v>344</v>
      </c>
      <c r="Q1561" t="s">
        <v>140</v>
      </c>
      <c r="R1561">
        <v>46266</v>
      </c>
      <c r="S1561" t="s">
        <v>265</v>
      </c>
      <c r="T1561" t="s">
        <v>448</v>
      </c>
      <c r="U1561" t="s">
        <v>112</v>
      </c>
      <c r="V1561" t="s">
        <v>328</v>
      </c>
      <c r="W1561" t="s">
        <v>144</v>
      </c>
      <c r="X1561" t="s">
        <v>144</v>
      </c>
      <c r="Y1561" t="s">
        <v>144</v>
      </c>
      <c r="Z1561" t="s">
        <v>144</v>
      </c>
      <c r="AA1561" t="s">
        <v>144</v>
      </c>
      <c r="AB1561" t="s">
        <v>145</v>
      </c>
      <c r="AC1561" t="s">
        <v>146</v>
      </c>
      <c r="AD1561" t="s">
        <v>147</v>
      </c>
      <c r="AT1561">
        <v>46242</v>
      </c>
      <c r="AU1561">
        <v>46242</v>
      </c>
      <c r="AW1561">
        <v>46274</v>
      </c>
      <c r="AX1561">
        <v>46274</v>
      </c>
      <c r="AZ1561">
        <v>46279</v>
      </c>
      <c r="BA1561">
        <v>46279</v>
      </c>
      <c r="BC1561">
        <v>46276</v>
      </c>
      <c r="BD1561">
        <v>46276</v>
      </c>
      <c r="BG1561">
        <v>46283</v>
      </c>
      <c r="BH1561">
        <v>46284</v>
      </c>
      <c r="BJ1561" t="s">
        <v>145</v>
      </c>
      <c r="BL1561">
        <v>46287</v>
      </c>
      <c r="BM1561">
        <v>46287</v>
      </c>
      <c r="BO1561">
        <v>46290</v>
      </c>
      <c r="BP1561">
        <v>46290</v>
      </c>
      <c r="BR1561">
        <v>46294</v>
      </c>
      <c r="BS1561">
        <v>46294</v>
      </c>
      <c r="BU1561">
        <v>46294</v>
      </c>
      <c r="BV1561">
        <v>46294</v>
      </c>
      <c r="BY1561">
        <v>46279</v>
      </c>
      <c r="CI1561">
        <v>46293</v>
      </c>
      <c r="CJ1561">
        <v>46293</v>
      </c>
      <c r="CN1561" t="s">
        <v>113</v>
      </c>
      <c r="CO1561" t="s">
        <v>113</v>
      </c>
      <c r="CP1561" t="s">
        <v>113</v>
      </c>
      <c r="CQ1561" t="s">
        <v>113</v>
      </c>
      <c r="CR1561">
        <v>46261</v>
      </c>
      <c r="CS1561">
        <v>46254</v>
      </c>
      <c r="CT1561" t="s">
        <v>151</v>
      </c>
      <c r="CU1561" t="s">
        <v>170</v>
      </c>
      <c r="CV1561" t="s">
        <v>144</v>
      </c>
      <c r="CW1561" t="s">
        <v>171</v>
      </c>
      <c r="CX1561" t="s">
        <v>113</v>
      </c>
      <c r="CY1561" t="s">
        <v>7805</v>
      </c>
      <c r="CZ1561" t="s">
        <v>1300</v>
      </c>
      <c r="DA1561" t="s">
        <v>6729</v>
      </c>
    </row>
    <row r="1562" spans="1:105" x14ac:dyDescent="0.3">
      <c r="A1562" t="s">
        <v>8119</v>
      </c>
      <c r="B1562" t="s">
        <v>8120</v>
      </c>
      <c r="C1562" t="s">
        <v>124</v>
      </c>
      <c r="D1562" t="s">
        <v>108</v>
      </c>
      <c r="F1562" t="s">
        <v>8121</v>
      </c>
      <c r="G1562" t="s">
        <v>247</v>
      </c>
      <c r="I1562" t="s">
        <v>8122</v>
      </c>
      <c r="J1562" t="s">
        <v>308</v>
      </c>
      <c r="K1562" t="s">
        <v>137</v>
      </c>
      <c r="M1562" t="s">
        <v>115</v>
      </c>
      <c r="P1562">
        <v>46262</v>
      </c>
      <c r="Q1562" t="s">
        <v>140</v>
      </c>
      <c r="R1562">
        <v>46266</v>
      </c>
      <c r="S1562" t="s">
        <v>265</v>
      </c>
      <c r="T1562" t="s">
        <v>448</v>
      </c>
      <c r="U1562" t="s">
        <v>112</v>
      </c>
      <c r="V1562" t="s">
        <v>143</v>
      </c>
      <c r="AB1562" t="s">
        <v>1382</v>
      </c>
      <c r="AC1562" t="s">
        <v>220</v>
      </c>
      <c r="AD1562" t="s">
        <v>147</v>
      </c>
      <c r="AE1562">
        <v>46273</v>
      </c>
      <c r="AF1562">
        <v>46273</v>
      </c>
      <c r="AH1562">
        <v>46275</v>
      </c>
      <c r="AI1562">
        <v>46275</v>
      </c>
      <c r="AK1562">
        <v>46273</v>
      </c>
      <c r="AL1562">
        <v>46273</v>
      </c>
      <c r="AN1562">
        <v>46275</v>
      </c>
      <c r="AO1562">
        <v>46275</v>
      </c>
      <c r="AQ1562" t="s">
        <v>148</v>
      </c>
      <c r="AR1562" t="s">
        <v>148</v>
      </c>
      <c r="AS1562" t="s">
        <v>148</v>
      </c>
      <c r="AT1562">
        <v>46273</v>
      </c>
      <c r="AU1562">
        <v>46273</v>
      </c>
      <c r="AW1562">
        <v>46273</v>
      </c>
      <c r="AX1562">
        <v>46273</v>
      </c>
      <c r="AZ1562">
        <v>46279</v>
      </c>
      <c r="BA1562">
        <v>46279</v>
      </c>
      <c r="BC1562">
        <v>46275</v>
      </c>
      <c r="BD1562">
        <v>46275</v>
      </c>
      <c r="BG1562">
        <v>46281</v>
      </c>
      <c r="BH1562">
        <v>46281</v>
      </c>
      <c r="BJ1562" t="s">
        <v>1391</v>
      </c>
      <c r="BL1562">
        <v>46285</v>
      </c>
      <c r="BM1562">
        <v>46285</v>
      </c>
      <c r="BO1562">
        <v>46288</v>
      </c>
      <c r="BP1562">
        <v>46288</v>
      </c>
      <c r="BR1562">
        <v>46295</v>
      </c>
      <c r="BS1562">
        <v>46295</v>
      </c>
      <c r="BU1562">
        <v>46295</v>
      </c>
      <c r="BV1562">
        <v>46295</v>
      </c>
      <c r="BY1562">
        <v>46279</v>
      </c>
      <c r="CI1562">
        <v>46286</v>
      </c>
      <c r="CJ1562">
        <v>46286</v>
      </c>
      <c r="CN1562" t="s">
        <v>113</v>
      </c>
      <c r="CO1562" t="s">
        <v>113</v>
      </c>
      <c r="CP1562" t="s">
        <v>113</v>
      </c>
      <c r="CQ1562" t="s">
        <v>113</v>
      </c>
      <c r="CR1562">
        <v>46262</v>
      </c>
      <c r="CS1562">
        <v>46255</v>
      </c>
      <c r="CT1562" t="s">
        <v>151</v>
      </c>
      <c r="CU1562" t="s">
        <v>170</v>
      </c>
      <c r="CV1562" t="s">
        <v>144</v>
      </c>
      <c r="CW1562" t="s">
        <v>171</v>
      </c>
      <c r="CX1562" t="s">
        <v>113</v>
      </c>
      <c r="CY1562" t="s">
        <v>8123</v>
      </c>
      <c r="CZ1562" t="s">
        <v>1300</v>
      </c>
      <c r="DA1562" t="s">
        <v>6729</v>
      </c>
    </row>
    <row r="1563" spans="1:105" x14ac:dyDescent="0.3">
      <c r="A1563" t="s">
        <v>8124</v>
      </c>
      <c r="B1563" t="s">
        <v>8125</v>
      </c>
      <c r="C1563" t="s">
        <v>107</v>
      </c>
      <c r="D1563" t="s">
        <v>108</v>
      </c>
      <c r="F1563" t="s">
        <v>8126</v>
      </c>
      <c r="G1563" t="s">
        <v>247</v>
      </c>
      <c r="I1563" t="s">
        <v>8103</v>
      </c>
      <c r="J1563" t="s">
        <v>371</v>
      </c>
      <c r="K1563" t="s">
        <v>137</v>
      </c>
      <c r="L1563" t="s">
        <v>8127</v>
      </c>
      <c r="M1563" t="s">
        <v>310</v>
      </c>
      <c r="P1563">
        <v>46255</v>
      </c>
      <c r="Q1563" t="s">
        <v>140</v>
      </c>
      <c r="R1563">
        <v>46266</v>
      </c>
      <c r="S1563" t="s">
        <v>265</v>
      </c>
      <c r="T1563" t="s">
        <v>448</v>
      </c>
      <c r="U1563" t="s">
        <v>112</v>
      </c>
      <c r="V1563" t="s">
        <v>328</v>
      </c>
      <c r="AB1563" t="s">
        <v>313</v>
      </c>
      <c r="AC1563" t="s">
        <v>146</v>
      </c>
      <c r="AD1563" t="s">
        <v>314</v>
      </c>
      <c r="CN1563" t="s">
        <v>113</v>
      </c>
      <c r="CO1563" t="s">
        <v>113</v>
      </c>
      <c r="CP1563" t="s">
        <v>113</v>
      </c>
      <c r="CQ1563" t="s">
        <v>113</v>
      </c>
      <c r="CR1563">
        <v>46262</v>
      </c>
      <c r="CS1563">
        <v>46255</v>
      </c>
      <c r="CT1563" t="s">
        <v>151</v>
      </c>
      <c r="CU1563" t="s">
        <v>170</v>
      </c>
      <c r="CV1563" t="s">
        <v>144</v>
      </c>
      <c r="CW1563" t="s">
        <v>171</v>
      </c>
      <c r="CX1563" t="s">
        <v>113</v>
      </c>
      <c r="CY1563" t="s">
        <v>1643</v>
      </c>
      <c r="CZ1563" t="s">
        <v>1300</v>
      </c>
      <c r="DA1563" t="s">
        <v>6729</v>
      </c>
    </row>
    <row r="1564" spans="1:105" x14ac:dyDescent="0.3">
      <c r="A1564" t="s">
        <v>8128</v>
      </c>
      <c r="B1564" t="s">
        <v>8129</v>
      </c>
      <c r="C1564" t="s">
        <v>124</v>
      </c>
      <c r="D1564" t="s">
        <v>108</v>
      </c>
      <c r="F1564" t="s">
        <v>8130</v>
      </c>
      <c r="G1564" t="s">
        <v>247</v>
      </c>
      <c r="J1564" t="s">
        <v>371</v>
      </c>
      <c r="K1564" t="s">
        <v>137</v>
      </c>
      <c r="M1564" t="s">
        <v>163</v>
      </c>
      <c r="Q1564" t="s">
        <v>140</v>
      </c>
      <c r="R1564">
        <v>46266</v>
      </c>
      <c r="S1564" t="s">
        <v>265</v>
      </c>
      <c r="T1564" t="s">
        <v>166</v>
      </c>
      <c r="U1564" t="s">
        <v>112</v>
      </c>
      <c r="V1564" t="s">
        <v>328</v>
      </c>
      <c r="W1564" t="s">
        <v>144</v>
      </c>
      <c r="X1564" t="s">
        <v>144</v>
      </c>
      <c r="Y1564" t="s">
        <v>144</v>
      </c>
      <c r="Z1564" t="s">
        <v>144</v>
      </c>
      <c r="AA1564" t="s">
        <v>144</v>
      </c>
      <c r="AB1564" t="s">
        <v>145</v>
      </c>
      <c r="AC1564" t="s">
        <v>146</v>
      </c>
      <c r="AD1564" t="s">
        <v>147</v>
      </c>
      <c r="AT1564">
        <v>46242</v>
      </c>
      <c r="AU1564">
        <v>46242</v>
      </c>
      <c r="AW1564">
        <v>46274</v>
      </c>
      <c r="AX1564">
        <v>46274</v>
      </c>
      <c r="AZ1564">
        <v>46279</v>
      </c>
      <c r="BA1564">
        <v>46279</v>
      </c>
      <c r="BC1564">
        <v>46276</v>
      </c>
      <c r="BD1564">
        <v>46276</v>
      </c>
      <c r="BG1564">
        <v>46283</v>
      </c>
      <c r="BH1564">
        <v>46284</v>
      </c>
      <c r="BJ1564" t="s">
        <v>145</v>
      </c>
      <c r="BL1564">
        <v>46287</v>
      </c>
      <c r="BM1564">
        <v>46287</v>
      </c>
      <c r="BO1564">
        <v>46290</v>
      </c>
      <c r="BP1564">
        <v>46290</v>
      </c>
      <c r="BR1564">
        <v>46294</v>
      </c>
      <c r="BS1564">
        <v>46294</v>
      </c>
      <c r="BU1564">
        <v>46294</v>
      </c>
      <c r="BV1564">
        <v>46294</v>
      </c>
      <c r="BY1564">
        <v>46279</v>
      </c>
      <c r="CI1564">
        <v>46293</v>
      </c>
      <c r="CJ1564">
        <v>46293</v>
      </c>
      <c r="CN1564" t="s">
        <v>113</v>
      </c>
      <c r="CO1564" t="s">
        <v>113</v>
      </c>
      <c r="CP1564" t="s">
        <v>113</v>
      </c>
      <c r="CQ1564" t="s">
        <v>113</v>
      </c>
      <c r="CR1564">
        <v>46266</v>
      </c>
      <c r="CS1564">
        <v>46260</v>
      </c>
      <c r="CT1564" t="s">
        <v>151</v>
      </c>
      <c r="CU1564" t="s">
        <v>170</v>
      </c>
      <c r="CV1564" t="s">
        <v>144</v>
      </c>
      <c r="CW1564" t="s">
        <v>171</v>
      </c>
      <c r="CX1564" t="s">
        <v>113</v>
      </c>
      <c r="CY1564" t="s">
        <v>7805</v>
      </c>
      <c r="CZ1564" t="s">
        <v>1300</v>
      </c>
      <c r="DA1564" t="s">
        <v>329</v>
      </c>
    </row>
    <row r="1565" spans="1:105" x14ac:dyDescent="0.3">
      <c r="A1565" t="s">
        <v>8131</v>
      </c>
      <c r="B1565" t="s">
        <v>8132</v>
      </c>
      <c r="C1565" t="s">
        <v>124</v>
      </c>
      <c r="D1565" t="s">
        <v>108</v>
      </c>
      <c r="F1565" t="s">
        <v>8133</v>
      </c>
      <c r="G1565" t="s">
        <v>247</v>
      </c>
      <c r="J1565" t="s">
        <v>308</v>
      </c>
      <c r="K1565" t="s">
        <v>137</v>
      </c>
      <c r="M1565" t="s">
        <v>2289</v>
      </c>
      <c r="Q1565" t="s">
        <v>140</v>
      </c>
      <c r="R1565">
        <v>46266</v>
      </c>
      <c r="S1565" t="s">
        <v>265</v>
      </c>
      <c r="T1565" t="s">
        <v>166</v>
      </c>
      <c r="U1565" t="s">
        <v>112</v>
      </c>
      <c r="V1565" t="s">
        <v>328</v>
      </c>
      <c r="W1565" t="s">
        <v>144</v>
      </c>
      <c r="X1565" t="s">
        <v>144</v>
      </c>
      <c r="Y1565" t="s">
        <v>144</v>
      </c>
      <c r="Z1565" t="s">
        <v>144</v>
      </c>
      <c r="AA1565" t="s">
        <v>144</v>
      </c>
      <c r="AB1565" t="s">
        <v>145</v>
      </c>
      <c r="AC1565" t="s">
        <v>146</v>
      </c>
      <c r="AD1565" t="s">
        <v>147</v>
      </c>
      <c r="AT1565">
        <v>46242</v>
      </c>
      <c r="AU1565">
        <v>46242</v>
      </c>
      <c r="AW1565">
        <v>46274</v>
      </c>
      <c r="AX1565">
        <v>46274</v>
      </c>
      <c r="AZ1565">
        <v>46279</v>
      </c>
      <c r="BA1565">
        <v>46279</v>
      </c>
      <c r="BC1565">
        <v>46276</v>
      </c>
      <c r="BD1565">
        <v>46276</v>
      </c>
      <c r="BG1565">
        <v>46283</v>
      </c>
      <c r="BH1565">
        <v>46284</v>
      </c>
      <c r="BJ1565" t="s">
        <v>145</v>
      </c>
      <c r="BL1565">
        <v>46287</v>
      </c>
      <c r="BM1565">
        <v>46287</v>
      </c>
      <c r="BO1565">
        <v>46290</v>
      </c>
      <c r="BP1565">
        <v>46290</v>
      </c>
      <c r="BR1565">
        <v>46294</v>
      </c>
      <c r="BS1565">
        <v>46294</v>
      </c>
      <c r="BU1565">
        <v>46294</v>
      </c>
      <c r="BV1565">
        <v>46294</v>
      </c>
      <c r="BY1565">
        <v>46279</v>
      </c>
      <c r="CI1565">
        <v>46293</v>
      </c>
      <c r="CJ1565">
        <v>46293</v>
      </c>
      <c r="CN1565" t="s">
        <v>113</v>
      </c>
      <c r="CO1565" t="s">
        <v>113</v>
      </c>
      <c r="CP1565" t="s">
        <v>113</v>
      </c>
      <c r="CQ1565" t="s">
        <v>113</v>
      </c>
      <c r="CR1565">
        <v>46266</v>
      </c>
      <c r="CS1565">
        <v>46261</v>
      </c>
      <c r="CT1565" t="s">
        <v>151</v>
      </c>
      <c r="CU1565" t="s">
        <v>170</v>
      </c>
      <c r="CV1565" t="s">
        <v>144</v>
      </c>
      <c r="CW1565" t="s">
        <v>171</v>
      </c>
      <c r="CX1565" t="s">
        <v>113</v>
      </c>
      <c r="CY1565" t="s">
        <v>7805</v>
      </c>
      <c r="CZ1565" t="s">
        <v>1300</v>
      </c>
      <c r="DA1565" t="s">
        <v>329</v>
      </c>
    </row>
    <row r="1566" spans="1:105" x14ac:dyDescent="0.3">
      <c r="A1566" t="s">
        <v>8134</v>
      </c>
      <c r="B1566" t="s">
        <v>8135</v>
      </c>
      <c r="C1566" t="s">
        <v>124</v>
      </c>
      <c r="D1566" t="s">
        <v>108</v>
      </c>
      <c r="F1566" t="s">
        <v>8136</v>
      </c>
      <c r="G1566" t="s">
        <v>247</v>
      </c>
      <c r="H1566" t="s">
        <v>2608</v>
      </c>
      <c r="I1566" t="s">
        <v>8137</v>
      </c>
      <c r="J1566" t="s">
        <v>308</v>
      </c>
      <c r="K1566" t="s">
        <v>137</v>
      </c>
      <c r="M1566" t="s">
        <v>115</v>
      </c>
      <c r="Q1566" t="s">
        <v>116</v>
      </c>
      <c r="S1566" t="s">
        <v>117</v>
      </c>
      <c r="T1566" t="s">
        <v>166</v>
      </c>
      <c r="U1566" t="s">
        <v>112</v>
      </c>
      <c r="V1566" t="s">
        <v>143</v>
      </c>
      <c r="AB1566" t="s">
        <v>1382</v>
      </c>
      <c r="AC1566" t="s">
        <v>220</v>
      </c>
      <c r="AD1566" t="s">
        <v>147</v>
      </c>
      <c r="AE1566">
        <v>46273</v>
      </c>
      <c r="AF1566">
        <v>46273</v>
      </c>
      <c r="AH1566">
        <v>46275</v>
      </c>
      <c r="AI1566">
        <v>46275</v>
      </c>
      <c r="AK1566">
        <v>46273</v>
      </c>
      <c r="AL1566">
        <v>46273</v>
      </c>
      <c r="AN1566">
        <v>46275</v>
      </c>
      <c r="AO1566">
        <v>46275</v>
      </c>
      <c r="AQ1566" t="s">
        <v>148</v>
      </c>
      <c r="AR1566" t="s">
        <v>148</v>
      </c>
      <c r="AS1566" t="s">
        <v>148</v>
      </c>
      <c r="AT1566">
        <v>46273</v>
      </c>
      <c r="AU1566">
        <v>46273</v>
      </c>
      <c r="AW1566">
        <v>46273</v>
      </c>
      <c r="AX1566">
        <v>46273</v>
      </c>
      <c r="AZ1566">
        <v>46279</v>
      </c>
      <c r="BA1566">
        <v>46279</v>
      </c>
      <c r="BC1566">
        <v>46275</v>
      </c>
      <c r="BD1566">
        <v>46275</v>
      </c>
      <c r="BG1566">
        <v>46281</v>
      </c>
      <c r="BH1566">
        <v>46281</v>
      </c>
      <c r="BJ1566" t="s">
        <v>1391</v>
      </c>
      <c r="BL1566">
        <v>46285</v>
      </c>
      <c r="BM1566">
        <v>46285</v>
      </c>
      <c r="BO1566">
        <v>46288</v>
      </c>
      <c r="BP1566">
        <v>46288</v>
      </c>
      <c r="BR1566">
        <v>46295</v>
      </c>
      <c r="BS1566">
        <v>46295</v>
      </c>
      <c r="BU1566">
        <v>46295</v>
      </c>
      <c r="BV1566">
        <v>46295</v>
      </c>
      <c r="BY1566">
        <v>46279</v>
      </c>
      <c r="CI1566">
        <v>46286</v>
      </c>
      <c r="CJ1566">
        <v>46286</v>
      </c>
      <c r="CN1566" t="s">
        <v>113</v>
      </c>
      <c r="CO1566" t="s">
        <v>113</v>
      </c>
      <c r="CP1566" t="s">
        <v>113</v>
      </c>
      <c r="CQ1566" t="s">
        <v>113</v>
      </c>
      <c r="CR1566">
        <v>46267</v>
      </c>
      <c r="CS1566">
        <v>46261</v>
      </c>
      <c r="CT1566" t="s">
        <v>151</v>
      </c>
      <c r="CU1566" t="s">
        <v>170</v>
      </c>
      <c r="CV1566" t="s">
        <v>144</v>
      </c>
      <c r="CW1566" t="s">
        <v>171</v>
      </c>
      <c r="CX1566" t="s">
        <v>113</v>
      </c>
      <c r="CY1566" t="s">
        <v>8138</v>
      </c>
      <c r="CZ1566" t="s">
        <v>1300</v>
      </c>
      <c r="DA1566" t="s">
        <v>329</v>
      </c>
    </row>
    <row r="1567" spans="1:105" x14ac:dyDescent="0.3">
      <c r="A1567" t="s">
        <v>8139</v>
      </c>
      <c r="B1567" t="s">
        <v>8140</v>
      </c>
      <c r="C1567" t="s">
        <v>213</v>
      </c>
      <c r="D1567" t="s">
        <v>108</v>
      </c>
      <c r="F1567" t="s">
        <v>8141</v>
      </c>
      <c r="G1567" t="s">
        <v>247</v>
      </c>
      <c r="J1567" t="s">
        <v>1398</v>
      </c>
      <c r="K1567" t="s">
        <v>137</v>
      </c>
      <c r="M1567" t="s">
        <v>344</v>
      </c>
      <c r="Q1567" t="s">
        <v>140</v>
      </c>
      <c r="R1567">
        <v>46266</v>
      </c>
      <c r="S1567" t="s">
        <v>265</v>
      </c>
      <c r="T1567" t="s">
        <v>166</v>
      </c>
      <c r="U1567" t="s">
        <v>112</v>
      </c>
      <c r="V1567" t="s">
        <v>328</v>
      </c>
      <c r="AB1567" t="s">
        <v>1462</v>
      </c>
      <c r="AC1567" t="s">
        <v>220</v>
      </c>
      <c r="AD1567" t="s">
        <v>147</v>
      </c>
      <c r="CN1567" t="s">
        <v>113</v>
      </c>
      <c r="CO1567" t="s">
        <v>113</v>
      </c>
      <c r="CP1567" t="s">
        <v>113</v>
      </c>
      <c r="CQ1567" t="s">
        <v>113</v>
      </c>
      <c r="CR1567">
        <v>46266</v>
      </c>
      <c r="CS1567">
        <v>46261</v>
      </c>
      <c r="CT1567" t="s">
        <v>151</v>
      </c>
      <c r="CU1567" t="s">
        <v>170</v>
      </c>
      <c r="CV1567" t="s">
        <v>144</v>
      </c>
      <c r="CW1567" t="s">
        <v>171</v>
      </c>
      <c r="CX1567" t="s">
        <v>113</v>
      </c>
      <c r="CY1567" t="s">
        <v>1219</v>
      </c>
      <c r="CZ1567" t="s">
        <v>289</v>
      </c>
      <c r="DA1567" t="s">
        <v>329</v>
      </c>
    </row>
    <row r="1568" spans="1:105" x14ac:dyDescent="0.3">
      <c r="A1568" t="s">
        <v>8142</v>
      </c>
      <c r="B1568" t="s">
        <v>8143</v>
      </c>
      <c r="C1568" t="s">
        <v>245</v>
      </c>
      <c r="D1568" t="s">
        <v>108</v>
      </c>
      <c r="F1568" t="s">
        <v>8144</v>
      </c>
      <c r="G1568" t="s">
        <v>247</v>
      </c>
      <c r="I1568" t="s">
        <v>8145</v>
      </c>
      <c r="J1568" t="s">
        <v>249</v>
      </c>
      <c r="K1568" t="s">
        <v>249</v>
      </c>
      <c r="L1568" t="s">
        <v>5097</v>
      </c>
      <c r="M1568" t="s">
        <v>654</v>
      </c>
      <c r="N1568">
        <v>3</v>
      </c>
      <c r="O1568" t="s">
        <v>3690</v>
      </c>
      <c r="P1568">
        <v>46265</v>
      </c>
      <c r="Q1568" t="s">
        <v>140</v>
      </c>
      <c r="R1568">
        <v>46265</v>
      </c>
      <c r="S1568" t="s">
        <v>265</v>
      </c>
      <c r="T1568" t="s">
        <v>448</v>
      </c>
      <c r="U1568" t="s">
        <v>249</v>
      </c>
      <c r="W1568" t="s">
        <v>148</v>
      </c>
      <c r="X1568" t="s">
        <v>148</v>
      </c>
      <c r="Y1568" t="s">
        <v>148</v>
      </c>
      <c r="Z1568" t="s">
        <v>148</v>
      </c>
      <c r="AA1568" t="s">
        <v>148</v>
      </c>
      <c r="AB1568" t="s">
        <v>1423</v>
      </c>
      <c r="AC1568" t="s">
        <v>113</v>
      </c>
      <c r="AD1568" t="s">
        <v>255</v>
      </c>
      <c r="AE1568">
        <v>46275</v>
      </c>
      <c r="AF1568">
        <v>46275</v>
      </c>
      <c r="AH1568">
        <v>46275</v>
      </c>
      <c r="AI1568">
        <v>46275</v>
      </c>
      <c r="AK1568">
        <v>46280</v>
      </c>
      <c r="AL1568">
        <v>46280</v>
      </c>
      <c r="AN1568">
        <v>46280</v>
      </c>
      <c r="AO1568">
        <v>46280</v>
      </c>
      <c r="AQ1568" t="s">
        <v>256</v>
      </c>
      <c r="AT1568">
        <v>46274</v>
      </c>
      <c r="AU1568">
        <v>46274</v>
      </c>
      <c r="AW1568">
        <v>46274</v>
      </c>
      <c r="AX1568">
        <v>46274</v>
      </c>
      <c r="AZ1568">
        <v>46280</v>
      </c>
      <c r="BA1568">
        <v>46280</v>
      </c>
      <c r="BC1568">
        <v>46276</v>
      </c>
      <c r="BD1568">
        <v>46276</v>
      </c>
      <c r="BF1568" t="s">
        <v>249</v>
      </c>
      <c r="BG1568">
        <v>46278</v>
      </c>
      <c r="BH1568">
        <v>46278</v>
      </c>
      <c r="BJ1568" t="s">
        <v>249</v>
      </c>
      <c r="BK1568" t="s">
        <v>249</v>
      </c>
      <c r="BL1568">
        <v>46279</v>
      </c>
      <c r="BM1568">
        <v>46279</v>
      </c>
      <c r="BO1568">
        <v>46281</v>
      </c>
      <c r="BP1568">
        <v>46281</v>
      </c>
      <c r="BR1568">
        <v>46285</v>
      </c>
      <c r="BS1568">
        <v>46285</v>
      </c>
      <c r="BU1568">
        <v>46283</v>
      </c>
      <c r="BV1568">
        <v>46283</v>
      </c>
      <c r="BX1568" t="s">
        <v>8146</v>
      </c>
      <c r="BY1568">
        <v>46234</v>
      </c>
      <c r="BZ1568">
        <v>46234</v>
      </c>
      <c r="CA1568">
        <v>46244</v>
      </c>
      <c r="CI1568">
        <v>46244</v>
      </c>
      <c r="CJ1568">
        <v>46244</v>
      </c>
      <c r="CK1568">
        <v>46244</v>
      </c>
      <c r="CN1568" t="s">
        <v>113</v>
      </c>
      <c r="CO1568" t="s">
        <v>113</v>
      </c>
      <c r="CP1568" t="s">
        <v>113</v>
      </c>
      <c r="CQ1568" t="s">
        <v>113</v>
      </c>
      <c r="CR1568" t="s">
        <v>113</v>
      </c>
      <c r="CS1568" t="s">
        <v>113</v>
      </c>
      <c r="CT1568" t="s">
        <v>113</v>
      </c>
      <c r="CU1568" t="s">
        <v>170</v>
      </c>
      <c r="CV1568" t="s">
        <v>144</v>
      </c>
      <c r="CW1568" t="s">
        <v>171</v>
      </c>
      <c r="CX1568" t="s">
        <v>113</v>
      </c>
      <c r="CY1568" t="s">
        <v>119</v>
      </c>
      <c r="CZ1568" t="s">
        <v>258</v>
      </c>
    </row>
    <row r="1569" spans="1:104" x14ac:dyDescent="0.3">
      <c r="A1569" t="s">
        <v>8147</v>
      </c>
      <c r="B1569" t="s">
        <v>8148</v>
      </c>
      <c r="C1569" t="s">
        <v>245</v>
      </c>
      <c r="D1569" t="s">
        <v>108</v>
      </c>
      <c r="F1569" t="s">
        <v>8149</v>
      </c>
      <c r="G1569" t="s">
        <v>247</v>
      </c>
      <c r="I1569" t="s">
        <v>8150</v>
      </c>
      <c r="J1569" t="s">
        <v>249</v>
      </c>
      <c r="K1569" t="s">
        <v>249</v>
      </c>
      <c r="L1569" t="s">
        <v>2572</v>
      </c>
      <c r="M1569" t="s">
        <v>218</v>
      </c>
      <c r="N1569">
        <v>3</v>
      </c>
      <c r="O1569" t="s">
        <v>8151</v>
      </c>
      <c r="P1569">
        <v>46263</v>
      </c>
      <c r="Q1569" t="s">
        <v>140</v>
      </c>
      <c r="R1569">
        <v>46265</v>
      </c>
      <c r="S1569" t="s">
        <v>265</v>
      </c>
      <c r="T1569" t="s">
        <v>448</v>
      </c>
      <c r="U1569" t="s">
        <v>249</v>
      </c>
      <c r="W1569" t="s">
        <v>148</v>
      </c>
      <c r="X1569" t="s">
        <v>148</v>
      </c>
      <c r="Y1569" t="s">
        <v>148</v>
      </c>
      <c r="Z1569" t="s">
        <v>148</v>
      </c>
      <c r="AA1569" t="s">
        <v>148</v>
      </c>
      <c r="AB1569" t="s">
        <v>375</v>
      </c>
      <c r="AC1569" t="s">
        <v>113</v>
      </c>
      <c r="AD1569" t="s">
        <v>255</v>
      </c>
      <c r="AE1569">
        <v>46275</v>
      </c>
      <c r="AF1569">
        <v>46275</v>
      </c>
      <c r="AH1569">
        <v>46275</v>
      </c>
      <c r="AI1569">
        <v>46275</v>
      </c>
      <c r="AK1569">
        <v>46280</v>
      </c>
      <c r="AL1569">
        <v>46280</v>
      </c>
      <c r="AN1569">
        <v>46280</v>
      </c>
      <c r="AO1569">
        <v>46280</v>
      </c>
      <c r="AQ1569" t="s">
        <v>7978</v>
      </c>
      <c r="AT1569">
        <v>46274</v>
      </c>
      <c r="AU1569">
        <v>46274</v>
      </c>
      <c r="AW1569">
        <v>46274</v>
      </c>
      <c r="AX1569">
        <v>46274</v>
      </c>
      <c r="AZ1569">
        <v>46281</v>
      </c>
      <c r="BA1569">
        <v>46281</v>
      </c>
      <c r="BC1569">
        <v>46272</v>
      </c>
      <c r="BD1569">
        <v>46272</v>
      </c>
      <c r="BF1569" t="s">
        <v>249</v>
      </c>
      <c r="BG1569">
        <v>46283</v>
      </c>
      <c r="BH1569">
        <v>46283</v>
      </c>
      <c r="BJ1569" t="s">
        <v>249</v>
      </c>
      <c r="BK1569" t="s">
        <v>249</v>
      </c>
      <c r="BL1569">
        <v>46286</v>
      </c>
      <c r="BM1569">
        <v>46286</v>
      </c>
      <c r="BO1569">
        <v>46281</v>
      </c>
      <c r="BP1569">
        <v>46281</v>
      </c>
      <c r="BR1569">
        <v>46285</v>
      </c>
      <c r="BS1569">
        <v>46289</v>
      </c>
      <c r="BU1569">
        <v>46283</v>
      </c>
      <c r="BV1569">
        <v>46288</v>
      </c>
      <c r="CN1569" t="s">
        <v>113</v>
      </c>
      <c r="CO1569" t="s">
        <v>113</v>
      </c>
      <c r="CP1569" t="s">
        <v>113</v>
      </c>
      <c r="CQ1569" t="s">
        <v>113</v>
      </c>
      <c r="CR1569" t="s">
        <v>113</v>
      </c>
      <c r="CS1569" t="s">
        <v>113</v>
      </c>
      <c r="CT1569" t="s">
        <v>113</v>
      </c>
      <c r="CU1569" t="s">
        <v>170</v>
      </c>
      <c r="CV1569" t="s">
        <v>144</v>
      </c>
      <c r="CW1569" t="s">
        <v>171</v>
      </c>
      <c r="CX1569" t="s">
        <v>113</v>
      </c>
      <c r="CY1569" t="s">
        <v>119</v>
      </c>
      <c r="CZ1569" t="s">
        <v>258</v>
      </c>
    </row>
  </sheetData>
  <phoneticPr fontId="24" type="noConversion"/>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EB19-8D8F-469F-ABAD-2DD25279A94C}">
  <dimension ref="A1:Y7946"/>
  <sheetViews>
    <sheetView zoomScale="115" zoomScaleNormal="115" workbookViewId="0">
      <selection sqref="A1:Y7891"/>
    </sheetView>
  </sheetViews>
  <sheetFormatPr defaultRowHeight="14.4" x14ac:dyDescent="0.3"/>
  <cols>
    <col min="1" max="1" width="30.109375" bestFit="1" customWidth="1"/>
    <col min="2" max="2" width="9.6640625" bestFit="1" customWidth="1"/>
    <col min="3" max="3" width="12.5546875" bestFit="1" customWidth="1"/>
    <col min="4" max="4" width="23" bestFit="1" customWidth="1"/>
    <col min="5" max="5" width="21.44140625" bestFit="1" customWidth="1"/>
    <col min="6" max="6" width="19.6640625" bestFit="1" customWidth="1"/>
    <col min="7" max="7" width="14.5546875" bestFit="1" customWidth="1"/>
    <col min="8" max="8" width="32.88671875" bestFit="1" customWidth="1"/>
    <col min="9" max="9" width="5.6640625" bestFit="1" customWidth="1"/>
    <col min="10" max="10" width="25" bestFit="1" customWidth="1"/>
    <col min="11" max="11" width="21.5546875" bestFit="1" customWidth="1"/>
    <col min="12" max="12" width="12.88671875" bestFit="1" customWidth="1"/>
    <col min="13" max="13" width="14.109375" bestFit="1" customWidth="1"/>
    <col min="14" max="14" width="14.33203125" bestFit="1" customWidth="1"/>
    <col min="15" max="15" width="62" bestFit="1" customWidth="1"/>
    <col min="16" max="16" width="7" bestFit="1" customWidth="1"/>
    <col min="17" max="17" width="18.88671875" bestFit="1" customWidth="1"/>
    <col min="18" max="18" width="19.33203125" bestFit="1" customWidth="1"/>
    <col min="19" max="19" width="13.33203125" bestFit="1" customWidth="1"/>
    <col min="20" max="22" width="17" bestFit="1" customWidth="1"/>
    <col min="23" max="24" width="13.44140625" bestFit="1" customWidth="1"/>
    <col min="25" max="26" width="12.109375" bestFit="1" customWidth="1"/>
  </cols>
  <sheetData>
    <row r="1" spans="1:25" x14ac:dyDescent="0.3">
      <c r="A1" t="s">
        <v>8152</v>
      </c>
      <c r="B1" t="s">
        <v>8153</v>
      </c>
      <c r="C1" t="s">
        <v>8154</v>
      </c>
      <c r="D1" t="s">
        <v>0</v>
      </c>
      <c r="E1" t="s">
        <v>8155</v>
      </c>
      <c r="F1" t="s">
        <v>8156</v>
      </c>
      <c r="G1" t="s">
        <v>6</v>
      </c>
      <c r="H1" t="s">
        <v>9</v>
      </c>
      <c r="I1" t="s">
        <v>12</v>
      </c>
      <c r="J1" t="s">
        <v>8157</v>
      </c>
      <c r="K1" t="s">
        <v>8158</v>
      </c>
      <c r="L1" t="s">
        <v>8159</v>
      </c>
      <c r="M1" t="s">
        <v>8160</v>
      </c>
      <c r="N1" t="s">
        <v>8161</v>
      </c>
      <c r="O1" t="s">
        <v>8162</v>
      </c>
      <c r="P1" t="s">
        <v>8163</v>
      </c>
      <c r="Q1" t="s">
        <v>8164</v>
      </c>
      <c r="R1" t="s">
        <v>8165</v>
      </c>
      <c r="S1" t="s">
        <v>8166</v>
      </c>
      <c r="T1" t="s">
        <v>8167</v>
      </c>
      <c r="U1" t="s">
        <v>8168</v>
      </c>
      <c r="V1" t="s">
        <v>8169</v>
      </c>
      <c r="W1" t="s">
        <v>8170</v>
      </c>
      <c r="X1" t="s">
        <v>8171</v>
      </c>
      <c r="Y1" t="s">
        <v>8172</v>
      </c>
    </row>
    <row r="2" spans="1:25" hidden="1" x14ac:dyDescent="0.3">
      <c r="A2" t="s">
        <v>8173</v>
      </c>
      <c r="B2" t="s">
        <v>8174</v>
      </c>
      <c r="C2" t="s">
        <v>8175</v>
      </c>
      <c r="D2" t="s">
        <v>8176</v>
      </c>
      <c r="E2" t="s">
        <v>113</v>
      </c>
      <c r="F2" t="s">
        <v>113</v>
      </c>
      <c r="G2" t="s">
        <v>113</v>
      </c>
      <c r="H2" t="s">
        <v>113</v>
      </c>
      <c r="I2" t="s">
        <v>218</v>
      </c>
      <c r="J2" t="s">
        <v>113</v>
      </c>
      <c r="K2" t="s">
        <v>113</v>
      </c>
      <c r="L2" t="s">
        <v>113</v>
      </c>
      <c r="M2">
        <v>50</v>
      </c>
      <c r="O2" t="s">
        <v>8177</v>
      </c>
      <c r="P2">
        <v>3</v>
      </c>
      <c r="Q2">
        <v>1499</v>
      </c>
      <c r="R2">
        <v>429</v>
      </c>
      <c r="T2">
        <v>50</v>
      </c>
      <c r="U2">
        <v>130</v>
      </c>
      <c r="V2">
        <v>265</v>
      </c>
      <c r="W2">
        <v>1.9292130000000001</v>
      </c>
      <c r="X2">
        <v>2.3150556</v>
      </c>
    </row>
    <row r="3" spans="1:25" hidden="1" x14ac:dyDescent="0.3">
      <c r="A3" t="s">
        <v>8178</v>
      </c>
      <c r="B3" t="s">
        <v>8179</v>
      </c>
      <c r="C3" t="s">
        <v>8175</v>
      </c>
      <c r="D3" t="s">
        <v>8176</v>
      </c>
      <c r="E3" t="s">
        <v>113</v>
      </c>
      <c r="F3" t="s">
        <v>113</v>
      </c>
      <c r="G3" t="s">
        <v>113</v>
      </c>
      <c r="H3" t="s">
        <v>113</v>
      </c>
      <c r="I3" t="s">
        <v>218</v>
      </c>
      <c r="J3" t="s">
        <v>113</v>
      </c>
      <c r="K3" t="s">
        <v>113</v>
      </c>
      <c r="L3" t="s">
        <v>113</v>
      </c>
      <c r="M3">
        <v>50</v>
      </c>
      <c r="O3" t="s">
        <v>8180</v>
      </c>
      <c r="P3">
        <v>3</v>
      </c>
      <c r="Q3">
        <v>400</v>
      </c>
      <c r="R3">
        <v>300</v>
      </c>
      <c r="T3">
        <v>50</v>
      </c>
      <c r="U3">
        <v>130</v>
      </c>
      <c r="V3">
        <v>265</v>
      </c>
      <c r="W3">
        <v>0.36</v>
      </c>
      <c r="X3">
        <v>0.432</v>
      </c>
    </row>
    <row r="4" spans="1:25" hidden="1" x14ac:dyDescent="0.3">
      <c r="A4" t="s">
        <v>8181</v>
      </c>
      <c r="B4" t="s">
        <v>8174</v>
      </c>
      <c r="C4" t="s">
        <v>8182</v>
      </c>
      <c r="D4" t="s">
        <v>8183</v>
      </c>
      <c r="E4" t="s">
        <v>113</v>
      </c>
      <c r="F4" t="s">
        <v>113</v>
      </c>
      <c r="G4" t="s">
        <v>113</v>
      </c>
      <c r="H4" t="s">
        <v>113</v>
      </c>
      <c r="I4" t="s">
        <v>218</v>
      </c>
      <c r="J4" t="s">
        <v>113</v>
      </c>
      <c r="K4" t="s">
        <v>113</v>
      </c>
      <c r="L4" t="s">
        <v>113</v>
      </c>
      <c r="M4">
        <v>50</v>
      </c>
      <c r="O4" t="s">
        <v>8177</v>
      </c>
      <c r="P4">
        <v>3</v>
      </c>
      <c r="Q4">
        <v>1499</v>
      </c>
      <c r="R4">
        <v>429</v>
      </c>
      <c r="T4">
        <v>15</v>
      </c>
      <c r="U4">
        <v>220</v>
      </c>
      <c r="V4">
        <v>315</v>
      </c>
      <c r="W4">
        <v>1.9292130000000001</v>
      </c>
      <c r="X4">
        <v>2.3150556</v>
      </c>
    </row>
    <row r="5" spans="1:25" hidden="1" x14ac:dyDescent="0.3">
      <c r="A5" t="s">
        <v>8184</v>
      </c>
      <c r="B5" t="s">
        <v>8179</v>
      </c>
      <c r="C5" t="s">
        <v>8182</v>
      </c>
      <c r="D5" t="s">
        <v>8183</v>
      </c>
      <c r="E5" t="s">
        <v>113</v>
      </c>
      <c r="F5" t="s">
        <v>113</v>
      </c>
      <c r="G5" t="s">
        <v>113</v>
      </c>
      <c r="H5" t="s">
        <v>113</v>
      </c>
      <c r="I5" t="s">
        <v>218</v>
      </c>
      <c r="J5" t="s">
        <v>113</v>
      </c>
      <c r="K5" t="s">
        <v>113</v>
      </c>
      <c r="L5" t="s">
        <v>113</v>
      </c>
      <c r="M5">
        <v>50</v>
      </c>
      <c r="O5" t="s">
        <v>8180</v>
      </c>
      <c r="P5">
        <v>3</v>
      </c>
      <c r="Q5">
        <v>400</v>
      </c>
      <c r="R5">
        <v>300</v>
      </c>
      <c r="T5">
        <v>15</v>
      </c>
      <c r="U5">
        <v>220</v>
      </c>
      <c r="V5">
        <v>315</v>
      </c>
      <c r="W5">
        <v>0.36</v>
      </c>
      <c r="X5">
        <v>0.432</v>
      </c>
    </row>
    <row r="6" spans="1:25" hidden="1" x14ac:dyDescent="0.3">
      <c r="A6" t="s">
        <v>8185</v>
      </c>
      <c r="B6" t="s">
        <v>8174</v>
      </c>
      <c r="C6" t="s">
        <v>8186</v>
      </c>
      <c r="D6" t="s">
        <v>8187</v>
      </c>
      <c r="E6" t="s">
        <v>113</v>
      </c>
      <c r="F6" t="s">
        <v>113</v>
      </c>
      <c r="G6" t="s">
        <v>113</v>
      </c>
      <c r="H6" t="s">
        <v>113</v>
      </c>
      <c r="I6" t="s">
        <v>218</v>
      </c>
      <c r="J6" t="s">
        <v>113</v>
      </c>
      <c r="K6" t="s">
        <v>113</v>
      </c>
      <c r="L6" t="s">
        <v>113</v>
      </c>
      <c r="M6">
        <v>50</v>
      </c>
      <c r="O6" t="s">
        <v>8177</v>
      </c>
      <c r="P6">
        <v>3</v>
      </c>
      <c r="Q6">
        <v>1499</v>
      </c>
      <c r="R6">
        <v>429</v>
      </c>
      <c r="T6">
        <v>70</v>
      </c>
      <c r="U6">
        <v>170</v>
      </c>
      <c r="V6">
        <v>300</v>
      </c>
      <c r="W6">
        <v>1.9292130000000001</v>
      </c>
      <c r="X6">
        <v>2.3150556</v>
      </c>
    </row>
    <row r="7" spans="1:25" hidden="1" x14ac:dyDescent="0.3">
      <c r="A7" t="s">
        <v>8188</v>
      </c>
      <c r="B7" t="s">
        <v>8179</v>
      </c>
      <c r="C7" t="s">
        <v>8186</v>
      </c>
      <c r="D7" t="s">
        <v>8187</v>
      </c>
      <c r="E7" t="s">
        <v>113</v>
      </c>
      <c r="F7" t="s">
        <v>113</v>
      </c>
      <c r="G7" t="s">
        <v>113</v>
      </c>
      <c r="H7" t="s">
        <v>113</v>
      </c>
      <c r="I7" t="s">
        <v>218</v>
      </c>
      <c r="J7" t="s">
        <v>113</v>
      </c>
      <c r="K7" t="s">
        <v>113</v>
      </c>
      <c r="L7" t="s">
        <v>113</v>
      </c>
      <c r="M7">
        <v>50</v>
      </c>
      <c r="O7" t="s">
        <v>8180</v>
      </c>
      <c r="P7">
        <v>3</v>
      </c>
      <c r="Q7">
        <v>400</v>
      </c>
      <c r="R7">
        <v>300</v>
      </c>
      <c r="T7">
        <v>70</v>
      </c>
      <c r="U7">
        <v>170</v>
      </c>
      <c r="V7">
        <v>300</v>
      </c>
      <c r="W7">
        <v>0.36</v>
      </c>
      <c r="X7">
        <v>0.432</v>
      </c>
    </row>
    <row r="8" spans="1:25" hidden="1" x14ac:dyDescent="0.3">
      <c r="A8" t="s">
        <v>8189</v>
      </c>
      <c r="B8" t="s">
        <v>8174</v>
      </c>
      <c r="C8" t="s">
        <v>8190</v>
      </c>
      <c r="D8" t="s">
        <v>8191</v>
      </c>
      <c r="E8" t="s">
        <v>113</v>
      </c>
      <c r="F8" t="s">
        <v>113</v>
      </c>
      <c r="G8" t="s">
        <v>113</v>
      </c>
      <c r="H8" t="s">
        <v>113</v>
      </c>
      <c r="I8" t="s">
        <v>218</v>
      </c>
      <c r="J8" t="s">
        <v>113</v>
      </c>
      <c r="K8" t="s">
        <v>113</v>
      </c>
      <c r="L8" t="s">
        <v>113</v>
      </c>
      <c r="M8">
        <v>50</v>
      </c>
      <c r="O8" t="s">
        <v>8177</v>
      </c>
      <c r="P8">
        <v>3</v>
      </c>
      <c r="Q8">
        <v>1499</v>
      </c>
      <c r="R8">
        <v>429</v>
      </c>
      <c r="T8">
        <v>75</v>
      </c>
      <c r="U8">
        <v>190</v>
      </c>
      <c r="V8">
        <v>260</v>
      </c>
      <c r="W8">
        <v>1.9292130000000001</v>
      </c>
      <c r="X8">
        <v>2.3150556</v>
      </c>
    </row>
    <row r="9" spans="1:25" hidden="1" x14ac:dyDescent="0.3">
      <c r="A9" t="s">
        <v>8192</v>
      </c>
      <c r="B9" t="s">
        <v>8179</v>
      </c>
      <c r="C9" t="s">
        <v>8190</v>
      </c>
      <c r="D9" t="s">
        <v>8191</v>
      </c>
      <c r="E9" t="s">
        <v>113</v>
      </c>
      <c r="F9" t="s">
        <v>113</v>
      </c>
      <c r="G9" t="s">
        <v>113</v>
      </c>
      <c r="H9" t="s">
        <v>113</v>
      </c>
      <c r="I9" t="s">
        <v>218</v>
      </c>
      <c r="J9" t="s">
        <v>113</v>
      </c>
      <c r="K9" t="s">
        <v>113</v>
      </c>
      <c r="L9" t="s">
        <v>113</v>
      </c>
      <c r="M9">
        <v>50</v>
      </c>
      <c r="O9" t="s">
        <v>8180</v>
      </c>
      <c r="P9">
        <v>3</v>
      </c>
      <c r="Q9">
        <v>400</v>
      </c>
      <c r="R9">
        <v>300</v>
      </c>
      <c r="T9">
        <v>75</v>
      </c>
      <c r="U9">
        <v>190</v>
      </c>
      <c r="V9">
        <v>260</v>
      </c>
      <c r="W9">
        <v>0.36</v>
      </c>
      <c r="X9">
        <v>0.432</v>
      </c>
    </row>
    <row r="10" spans="1:25" hidden="1" x14ac:dyDescent="0.3">
      <c r="A10" t="s">
        <v>8193</v>
      </c>
      <c r="B10" t="s">
        <v>8174</v>
      </c>
      <c r="C10" t="s">
        <v>6267</v>
      </c>
      <c r="D10" t="s">
        <v>8194</v>
      </c>
      <c r="E10" t="s">
        <v>113</v>
      </c>
      <c r="F10" t="s">
        <v>113</v>
      </c>
      <c r="G10" t="s">
        <v>113</v>
      </c>
      <c r="H10" t="s">
        <v>113</v>
      </c>
      <c r="I10" t="s">
        <v>218</v>
      </c>
      <c r="J10" t="s">
        <v>113</v>
      </c>
      <c r="K10" t="s">
        <v>113</v>
      </c>
      <c r="L10" t="s">
        <v>113</v>
      </c>
      <c r="M10">
        <v>42</v>
      </c>
      <c r="O10" t="s">
        <v>8177</v>
      </c>
      <c r="P10">
        <v>3</v>
      </c>
      <c r="Q10">
        <v>1499</v>
      </c>
      <c r="R10">
        <v>429</v>
      </c>
      <c r="T10">
        <v>70</v>
      </c>
      <c r="U10">
        <v>190</v>
      </c>
      <c r="V10">
        <v>260</v>
      </c>
      <c r="W10">
        <v>1.9292130000000001</v>
      </c>
      <c r="X10">
        <v>2.3150556</v>
      </c>
    </row>
    <row r="11" spans="1:25" hidden="1" x14ac:dyDescent="0.3">
      <c r="A11" t="s">
        <v>8195</v>
      </c>
      <c r="B11" t="s">
        <v>8179</v>
      </c>
      <c r="C11" t="s">
        <v>6267</v>
      </c>
      <c r="D11" t="s">
        <v>8194</v>
      </c>
      <c r="E11" t="s">
        <v>113</v>
      </c>
      <c r="F11" t="s">
        <v>113</v>
      </c>
      <c r="G11" t="s">
        <v>113</v>
      </c>
      <c r="H11" t="s">
        <v>113</v>
      </c>
      <c r="I11" t="s">
        <v>218</v>
      </c>
      <c r="J11" t="s">
        <v>113</v>
      </c>
      <c r="K11" t="s">
        <v>113</v>
      </c>
      <c r="L11" t="s">
        <v>113</v>
      </c>
      <c r="M11">
        <v>42</v>
      </c>
      <c r="O11" t="s">
        <v>8180</v>
      </c>
      <c r="P11">
        <v>3</v>
      </c>
      <c r="Q11">
        <v>400</v>
      </c>
      <c r="R11">
        <v>300</v>
      </c>
      <c r="T11">
        <v>70</v>
      </c>
      <c r="U11">
        <v>190</v>
      </c>
      <c r="V11">
        <v>260</v>
      </c>
      <c r="W11">
        <v>0.36</v>
      </c>
      <c r="X11">
        <v>0.432</v>
      </c>
    </row>
    <row r="12" spans="1:25" hidden="1" x14ac:dyDescent="0.3">
      <c r="A12" t="s">
        <v>8196</v>
      </c>
      <c r="B12" t="s">
        <v>8174</v>
      </c>
      <c r="C12" t="s">
        <v>8197</v>
      </c>
      <c r="D12" t="s">
        <v>8198</v>
      </c>
      <c r="E12" t="s">
        <v>113</v>
      </c>
      <c r="F12" t="s">
        <v>113</v>
      </c>
      <c r="G12" t="s">
        <v>113</v>
      </c>
      <c r="H12" t="s">
        <v>113</v>
      </c>
      <c r="I12" t="s">
        <v>218</v>
      </c>
      <c r="J12" t="s">
        <v>113</v>
      </c>
      <c r="K12" t="s">
        <v>113</v>
      </c>
      <c r="L12" t="s">
        <v>113</v>
      </c>
      <c r="M12">
        <v>50</v>
      </c>
      <c r="O12" t="s">
        <v>8177</v>
      </c>
      <c r="P12">
        <v>3</v>
      </c>
      <c r="Q12">
        <v>1499</v>
      </c>
      <c r="R12">
        <v>429</v>
      </c>
      <c r="T12">
        <v>60</v>
      </c>
      <c r="U12">
        <v>115</v>
      </c>
      <c r="V12">
        <v>185</v>
      </c>
      <c r="W12">
        <v>1.9292130000000001</v>
      </c>
      <c r="X12">
        <v>2.3150556</v>
      </c>
    </row>
    <row r="13" spans="1:25" hidden="1" x14ac:dyDescent="0.3">
      <c r="A13" t="s">
        <v>8199</v>
      </c>
      <c r="B13" t="s">
        <v>8179</v>
      </c>
      <c r="C13" t="s">
        <v>8197</v>
      </c>
      <c r="D13" t="s">
        <v>8198</v>
      </c>
      <c r="E13" t="s">
        <v>113</v>
      </c>
      <c r="F13" t="s">
        <v>113</v>
      </c>
      <c r="G13" t="s">
        <v>113</v>
      </c>
      <c r="H13" t="s">
        <v>113</v>
      </c>
      <c r="I13" t="s">
        <v>218</v>
      </c>
      <c r="J13" t="s">
        <v>113</v>
      </c>
      <c r="K13" t="s">
        <v>113</v>
      </c>
      <c r="L13" t="s">
        <v>113</v>
      </c>
      <c r="M13">
        <v>50</v>
      </c>
      <c r="O13" t="s">
        <v>8180</v>
      </c>
      <c r="P13">
        <v>3</v>
      </c>
      <c r="Q13">
        <v>400</v>
      </c>
      <c r="R13">
        <v>300</v>
      </c>
      <c r="T13">
        <v>60</v>
      </c>
      <c r="U13">
        <v>115</v>
      </c>
      <c r="V13">
        <v>185</v>
      </c>
      <c r="W13">
        <v>0.36</v>
      </c>
      <c r="X13">
        <v>0.432</v>
      </c>
    </row>
    <row r="14" spans="1:25" hidden="1" x14ac:dyDescent="0.3">
      <c r="A14" t="s">
        <v>8200</v>
      </c>
      <c r="B14" t="s">
        <v>8174</v>
      </c>
      <c r="C14" t="s">
        <v>8201</v>
      </c>
      <c r="D14" t="s">
        <v>8202</v>
      </c>
      <c r="E14" t="s">
        <v>113</v>
      </c>
      <c r="F14" t="s">
        <v>113</v>
      </c>
      <c r="G14" t="s">
        <v>113</v>
      </c>
      <c r="H14" t="s">
        <v>113</v>
      </c>
      <c r="I14" t="s">
        <v>115</v>
      </c>
      <c r="J14" t="s">
        <v>113</v>
      </c>
      <c r="K14" t="s">
        <v>113</v>
      </c>
      <c r="L14" t="s">
        <v>113</v>
      </c>
      <c r="M14">
        <v>50</v>
      </c>
      <c r="O14" t="s">
        <v>8177</v>
      </c>
      <c r="P14">
        <v>3</v>
      </c>
      <c r="Q14">
        <v>1499</v>
      </c>
      <c r="R14">
        <v>429</v>
      </c>
      <c r="T14">
        <v>40</v>
      </c>
      <c r="U14">
        <v>165</v>
      </c>
      <c r="V14">
        <v>270</v>
      </c>
      <c r="W14">
        <v>1.9292130000000001</v>
      </c>
      <c r="X14">
        <v>2.3150556</v>
      </c>
    </row>
    <row r="15" spans="1:25" hidden="1" x14ac:dyDescent="0.3">
      <c r="A15" t="s">
        <v>8203</v>
      </c>
      <c r="B15" t="s">
        <v>8179</v>
      </c>
      <c r="C15" t="s">
        <v>8201</v>
      </c>
      <c r="D15" t="s">
        <v>8202</v>
      </c>
      <c r="E15" t="s">
        <v>113</v>
      </c>
      <c r="F15" t="s">
        <v>113</v>
      </c>
      <c r="G15" t="s">
        <v>113</v>
      </c>
      <c r="H15" t="s">
        <v>113</v>
      </c>
      <c r="I15" t="s">
        <v>115</v>
      </c>
      <c r="J15" t="s">
        <v>113</v>
      </c>
      <c r="K15" t="s">
        <v>113</v>
      </c>
      <c r="L15" t="s">
        <v>113</v>
      </c>
      <c r="M15">
        <v>50</v>
      </c>
      <c r="O15" t="s">
        <v>8180</v>
      </c>
      <c r="P15">
        <v>3</v>
      </c>
      <c r="Q15">
        <v>400</v>
      </c>
      <c r="R15">
        <v>300</v>
      </c>
      <c r="T15">
        <v>40</v>
      </c>
      <c r="U15">
        <v>165</v>
      </c>
      <c r="V15">
        <v>270</v>
      </c>
      <c r="W15">
        <v>0.36</v>
      </c>
      <c r="X15">
        <v>0.432</v>
      </c>
    </row>
    <row r="16" spans="1:25" hidden="1" x14ac:dyDescent="0.3">
      <c r="A16" t="s">
        <v>8204</v>
      </c>
      <c r="B16" t="s">
        <v>8174</v>
      </c>
      <c r="C16" t="s">
        <v>8205</v>
      </c>
      <c r="D16" t="s">
        <v>8206</v>
      </c>
      <c r="E16" t="s">
        <v>113</v>
      </c>
      <c r="F16" t="s">
        <v>113</v>
      </c>
      <c r="G16" t="s">
        <v>113</v>
      </c>
      <c r="H16" t="s">
        <v>113</v>
      </c>
      <c r="I16" t="s">
        <v>138</v>
      </c>
      <c r="J16" t="s">
        <v>113</v>
      </c>
      <c r="K16" t="s">
        <v>113</v>
      </c>
      <c r="L16" t="s">
        <v>113</v>
      </c>
      <c r="M16">
        <v>40</v>
      </c>
      <c r="O16" t="s">
        <v>8207</v>
      </c>
      <c r="P16">
        <v>3</v>
      </c>
      <c r="Q16">
        <v>1500</v>
      </c>
      <c r="R16">
        <v>320</v>
      </c>
      <c r="T16">
        <v>40</v>
      </c>
      <c r="U16">
        <v>130</v>
      </c>
      <c r="V16">
        <v>220</v>
      </c>
      <c r="W16">
        <v>1.44</v>
      </c>
      <c r="X16">
        <v>1.728</v>
      </c>
    </row>
    <row r="17" spans="1:24" hidden="1" x14ac:dyDescent="0.3">
      <c r="A17" t="s">
        <v>8208</v>
      </c>
      <c r="B17" t="s">
        <v>8179</v>
      </c>
      <c r="C17" t="s">
        <v>8205</v>
      </c>
      <c r="D17" t="s">
        <v>8206</v>
      </c>
      <c r="E17" t="s">
        <v>113</v>
      </c>
      <c r="F17" t="s">
        <v>113</v>
      </c>
      <c r="G17" t="s">
        <v>113</v>
      </c>
      <c r="H17" t="s">
        <v>113</v>
      </c>
      <c r="I17" t="s">
        <v>138</v>
      </c>
      <c r="J17" t="s">
        <v>113</v>
      </c>
      <c r="K17" t="s">
        <v>113</v>
      </c>
      <c r="L17" t="s">
        <v>113</v>
      </c>
      <c r="M17">
        <v>40</v>
      </c>
      <c r="O17" t="s">
        <v>8209</v>
      </c>
      <c r="P17">
        <v>1</v>
      </c>
      <c r="Q17">
        <v>560</v>
      </c>
      <c r="R17">
        <v>492</v>
      </c>
      <c r="W17">
        <v>0.27551999999999999</v>
      </c>
      <c r="X17">
        <v>0.33062399999999997</v>
      </c>
    </row>
    <row r="18" spans="1:24" hidden="1" x14ac:dyDescent="0.3">
      <c r="A18" t="s">
        <v>8210</v>
      </c>
      <c r="B18" t="s">
        <v>8211</v>
      </c>
      <c r="C18" t="s">
        <v>8205</v>
      </c>
      <c r="D18" t="s">
        <v>8206</v>
      </c>
      <c r="E18" t="s">
        <v>113</v>
      </c>
      <c r="F18" t="s">
        <v>113</v>
      </c>
      <c r="G18" t="s">
        <v>113</v>
      </c>
      <c r="H18" t="s">
        <v>113</v>
      </c>
      <c r="I18" t="s">
        <v>138</v>
      </c>
      <c r="J18" t="s">
        <v>113</v>
      </c>
      <c r="K18" t="s">
        <v>113</v>
      </c>
      <c r="L18" t="s">
        <v>113</v>
      </c>
      <c r="M18">
        <v>38</v>
      </c>
      <c r="O18" t="s">
        <v>8212</v>
      </c>
      <c r="P18">
        <v>2</v>
      </c>
      <c r="Q18">
        <v>0.9</v>
      </c>
      <c r="T18">
        <v>22</v>
      </c>
      <c r="U18">
        <v>277</v>
      </c>
      <c r="W18">
        <v>1.2723450247038663</v>
      </c>
      <c r="X18">
        <v>2.0357520395261863</v>
      </c>
    </row>
    <row r="19" spans="1:24" hidden="1" x14ac:dyDescent="0.3">
      <c r="A19" t="s">
        <v>8213</v>
      </c>
      <c r="B19" t="s">
        <v>8174</v>
      </c>
      <c r="C19" t="s">
        <v>1677</v>
      </c>
      <c r="D19" t="s">
        <v>8214</v>
      </c>
      <c r="E19" t="s">
        <v>113</v>
      </c>
      <c r="F19" t="s">
        <v>113</v>
      </c>
      <c r="G19" t="s">
        <v>113</v>
      </c>
      <c r="H19" t="s">
        <v>113</v>
      </c>
      <c r="I19" t="s">
        <v>218</v>
      </c>
      <c r="J19" t="s">
        <v>113</v>
      </c>
      <c r="K19" t="s">
        <v>113</v>
      </c>
      <c r="L19" t="s">
        <v>113</v>
      </c>
      <c r="M19">
        <v>50</v>
      </c>
      <c r="O19" t="s">
        <v>8177</v>
      </c>
      <c r="P19">
        <v>3</v>
      </c>
      <c r="Q19">
        <v>1499</v>
      </c>
      <c r="R19">
        <v>429</v>
      </c>
      <c r="T19">
        <v>40</v>
      </c>
      <c r="U19">
        <v>150</v>
      </c>
      <c r="V19">
        <v>315</v>
      </c>
      <c r="W19">
        <v>1.9292130000000001</v>
      </c>
      <c r="X19">
        <v>2.3150556</v>
      </c>
    </row>
    <row r="20" spans="1:24" hidden="1" x14ac:dyDescent="0.3">
      <c r="A20" t="s">
        <v>8215</v>
      </c>
      <c r="B20" t="s">
        <v>8179</v>
      </c>
      <c r="C20" t="s">
        <v>1677</v>
      </c>
      <c r="D20" t="s">
        <v>8214</v>
      </c>
      <c r="E20" t="s">
        <v>113</v>
      </c>
      <c r="F20" t="s">
        <v>113</v>
      </c>
      <c r="G20" t="s">
        <v>113</v>
      </c>
      <c r="H20" t="s">
        <v>113</v>
      </c>
      <c r="I20" t="s">
        <v>218</v>
      </c>
      <c r="J20" t="s">
        <v>113</v>
      </c>
      <c r="K20" t="s">
        <v>113</v>
      </c>
      <c r="L20" t="s">
        <v>113</v>
      </c>
      <c r="M20">
        <v>50</v>
      </c>
      <c r="O20" t="s">
        <v>8180</v>
      </c>
      <c r="P20">
        <v>3</v>
      </c>
      <c r="Q20">
        <v>400</v>
      </c>
      <c r="R20">
        <v>300</v>
      </c>
      <c r="T20">
        <v>40</v>
      </c>
      <c r="U20">
        <v>150</v>
      </c>
      <c r="V20">
        <v>315</v>
      </c>
      <c r="W20">
        <v>0.36</v>
      </c>
      <c r="X20">
        <v>0.432</v>
      </c>
    </row>
    <row r="21" spans="1:24" hidden="1" x14ac:dyDescent="0.3">
      <c r="A21" t="s">
        <v>8216</v>
      </c>
      <c r="B21" t="s">
        <v>8174</v>
      </c>
      <c r="C21" t="s">
        <v>8217</v>
      </c>
      <c r="D21" t="s">
        <v>8218</v>
      </c>
      <c r="E21" t="s">
        <v>113</v>
      </c>
      <c r="F21" t="s">
        <v>113</v>
      </c>
      <c r="G21" t="s">
        <v>113</v>
      </c>
      <c r="H21" t="s">
        <v>113</v>
      </c>
      <c r="I21" t="s">
        <v>138</v>
      </c>
      <c r="J21" t="s">
        <v>113</v>
      </c>
      <c r="K21" t="s">
        <v>113</v>
      </c>
      <c r="L21" t="s">
        <v>113</v>
      </c>
      <c r="M21">
        <v>70</v>
      </c>
      <c r="O21" t="s">
        <v>8207</v>
      </c>
      <c r="P21">
        <v>3</v>
      </c>
      <c r="Q21">
        <v>1400</v>
      </c>
      <c r="R21">
        <v>320</v>
      </c>
      <c r="T21">
        <v>40</v>
      </c>
      <c r="U21">
        <v>200</v>
      </c>
      <c r="V21">
        <v>310</v>
      </c>
      <c r="W21">
        <v>1.3440000000000001</v>
      </c>
      <c r="X21">
        <v>1.6128</v>
      </c>
    </row>
    <row r="22" spans="1:24" hidden="1" x14ac:dyDescent="0.3">
      <c r="A22" t="s">
        <v>8219</v>
      </c>
      <c r="B22" t="s">
        <v>8179</v>
      </c>
      <c r="C22" t="s">
        <v>8217</v>
      </c>
      <c r="D22" t="s">
        <v>8218</v>
      </c>
      <c r="E22" t="s">
        <v>113</v>
      </c>
      <c r="F22" t="s">
        <v>113</v>
      </c>
      <c r="G22" t="s">
        <v>113</v>
      </c>
      <c r="H22" t="s">
        <v>113</v>
      </c>
      <c r="I22" t="s">
        <v>138</v>
      </c>
      <c r="J22" t="s">
        <v>113</v>
      </c>
      <c r="K22" t="s">
        <v>113</v>
      </c>
      <c r="L22" t="s">
        <v>113</v>
      </c>
      <c r="M22">
        <v>70</v>
      </c>
      <c r="O22" t="s">
        <v>8209</v>
      </c>
      <c r="P22">
        <v>1</v>
      </c>
      <c r="Q22">
        <v>560</v>
      </c>
      <c r="R22">
        <v>492</v>
      </c>
      <c r="W22">
        <v>0.27551999999999999</v>
      </c>
      <c r="X22">
        <v>0.33062399999999997</v>
      </c>
    </row>
    <row r="23" spans="1:24" hidden="1" x14ac:dyDescent="0.3">
      <c r="A23" t="s">
        <v>8220</v>
      </c>
      <c r="B23" t="s">
        <v>8211</v>
      </c>
      <c r="C23" t="s">
        <v>8217</v>
      </c>
      <c r="D23" t="s">
        <v>8218</v>
      </c>
      <c r="E23" t="s">
        <v>113</v>
      </c>
      <c r="F23" t="s">
        <v>113</v>
      </c>
      <c r="G23" t="s">
        <v>113</v>
      </c>
      <c r="H23" t="s">
        <v>113</v>
      </c>
      <c r="I23" t="s">
        <v>138</v>
      </c>
      <c r="J23" t="s">
        <v>113</v>
      </c>
      <c r="K23" t="s">
        <v>113</v>
      </c>
      <c r="L23" t="s">
        <v>113</v>
      </c>
      <c r="M23">
        <v>68</v>
      </c>
      <c r="O23" t="s">
        <v>8212</v>
      </c>
      <c r="P23">
        <v>3</v>
      </c>
      <c r="Q23">
        <v>0.9</v>
      </c>
      <c r="T23">
        <v>19</v>
      </c>
      <c r="U23">
        <v>201</v>
      </c>
      <c r="V23">
        <v>202</v>
      </c>
      <c r="W23">
        <v>1.9085175370557994</v>
      </c>
      <c r="X23">
        <v>3.0536280592892791</v>
      </c>
    </row>
    <row r="24" spans="1:24" hidden="1" x14ac:dyDescent="0.3">
      <c r="A24" t="s">
        <v>8221</v>
      </c>
      <c r="B24" t="s">
        <v>8174</v>
      </c>
      <c r="C24" t="s">
        <v>8222</v>
      </c>
      <c r="D24" t="s">
        <v>8223</v>
      </c>
      <c r="E24" t="s">
        <v>113</v>
      </c>
      <c r="F24" t="s">
        <v>113</v>
      </c>
      <c r="G24" t="s">
        <v>113</v>
      </c>
      <c r="H24" t="s">
        <v>113</v>
      </c>
      <c r="I24" t="s">
        <v>138</v>
      </c>
      <c r="J24" t="s">
        <v>113</v>
      </c>
      <c r="K24" t="s">
        <v>113</v>
      </c>
      <c r="L24" t="s">
        <v>113</v>
      </c>
      <c r="M24">
        <v>50</v>
      </c>
      <c r="O24" t="s">
        <v>8207</v>
      </c>
      <c r="P24">
        <v>3</v>
      </c>
      <c r="Q24">
        <v>1400</v>
      </c>
      <c r="R24">
        <v>320</v>
      </c>
      <c r="T24">
        <v>10</v>
      </c>
      <c r="U24">
        <v>170</v>
      </c>
      <c r="V24">
        <v>260</v>
      </c>
      <c r="W24">
        <v>1.3440000000000001</v>
      </c>
      <c r="X24">
        <v>1.6128</v>
      </c>
    </row>
    <row r="25" spans="1:24" hidden="1" x14ac:dyDescent="0.3">
      <c r="A25" t="s">
        <v>8224</v>
      </c>
      <c r="B25" t="s">
        <v>8179</v>
      </c>
      <c r="C25" t="s">
        <v>8222</v>
      </c>
      <c r="D25" t="s">
        <v>8223</v>
      </c>
      <c r="E25" t="s">
        <v>113</v>
      </c>
      <c r="F25" t="s">
        <v>113</v>
      </c>
      <c r="G25" t="s">
        <v>113</v>
      </c>
      <c r="H25" t="s">
        <v>113</v>
      </c>
      <c r="I25" t="s">
        <v>138</v>
      </c>
      <c r="J25" t="s">
        <v>113</v>
      </c>
      <c r="K25" t="s">
        <v>113</v>
      </c>
      <c r="L25" t="s">
        <v>113</v>
      </c>
      <c r="M25">
        <v>50</v>
      </c>
      <c r="O25" t="s">
        <v>8209</v>
      </c>
      <c r="P25">
        <v>1</v>
      </c>
      <c r="Q25">
        <v>466</v>
      </c>
      <c r="R25">
        <v>343</v>
      </c>
      <c r="W25">
        <v>0.15983800000000001</v>
      </c>
      <c r="X25">
        <v>0.19180559999999999</v>
      </c>
    </row>
    <row r="26" spans="1:24" hidden="1" x14ac:dyDescent="0.3">
      <c r="A26" t="s">
        <v>8225</v>
      </c>
      <c r="B26" t="s">
        <v>8211</v>
      </c>
      <c r="C26" t="s">
        <v>8222</v>
      </c>
      <c r="D26" t="s">
        <v>8223</v>
      </c>
      <c r="E26" t="s">
        <v>113</v>
      </c>
      <c r="F26" t="s">
        <v>113</v>
      </c>
      <c r="G26" t="s">
        <v>113</v>
      </c>
      <c r="H26" t="s">
        <v>113</v>
      </c>
      <c r="I26" t="s">
        <v>138</v>
      </c>
      <c r="J26" t="s">
        <v>113</v>
      </c>
      <c r="K26" t="s">
        <v>113</v>
      </c>
      <c r="L26" t="s">
        <v>113</v>
      </c>
      <c r="M26">
        <v>48</v>
      </c>
      <c r="O26" t="s">
        <v>8212</v>
      </c>
      <c r="P26">
        <v>1</v>
      </c>
      <c r="Q26">
        <v>0.9</v>
      </c>
      <c r="T26">
        <v>343</v>
      </c>
      <c r="W26">
        <v>0.63617251235193317</v>
      </c>
      <c r="X26">
        <v>1.0178760197630932</v>
      </c>
    </row>
    <row r="27" spans="1:24" hidden="1" x14ac:dyDescent="0.3">
      <c r="A27" t="s">
        <v>8226</v>
      </c>
      <c r="B27" t="s">
        <v>8174</v>
      </c>
      <c r="C27" t="s">
        <v>8227</v>
      </c>
      <c r="D27" t="s">
        <v>8228</v>
      </c>
      <c r="E27" t="s">
        <v>113</v>
      </c>
      <c r="F27" t="s">
        <v>113</v>
      </c>
      <c r="G27" t="s">
        <v>113</v>
      </c>
      <c r="H27" t="s">
        <v>113</v>
      </c>
      <c r="I27" t="s">
        <v>138</v>
      </c>
      <c r="J27" t="s">
        <v>113</v>
      </c>
      <c r="K27" t="s">
        <v>113</v>
      </c>
      <c r="L27" t="s">
        <v>113</v>
      </c>
      <c r="M27">
        <v>50</v>
      </c>
      <c r="O27" t="s">
        <v>8207</v>
      </c>
      <c r="P27">
        <v>3</v>
      </c>
      <c r="Q27">
        <v>1400</v>
      </c>
      <c r="R27">
        <v>320</v>
      </c>
      <c r="T27">
        <v>10</v>
      </c>
      <c r="U27">
        <v>100</v>
      </c>
      <c r="V27">
        <v>200</v>
      </c>
      <c r="W27">
        <v>1.3440000000000001</v>
      </c>
      <c r="X27">
        <v>1.6128</v>
      </c>
    </row>
    <row r="28" spans="1:24" hidden="1" x14ac:dyDescent="0.3">
      <c r="A28" t="s">
        <v>8229</v>
      </c>
      <c r="B28" t="s">
        <v>8179</v>
      </c>
      <c r="C28" t="s">
        <v>8227</v>
      </c>
      <c r="D28" t="s">
        <v>8228</v>
      </c>
      <c r="E28" t="s">
        <v>113</v>
      </c>
      <c r="F28" t="s">
        <v>113</v>
      </c>
      <c r="G28" t="s">
        <v>113</v>
      </c>
      <c r="H28" t="s">
        <v>113</v>
      </c>
      <c r="I28" t="s">
        <v>138</v>
      </c>
      <c r="J28" t="s">
        <v>113</v>
      </c>
      <c r="K28" t="s">
        <v>113</v>
      </c>
      <c r="L28" t="s">
        <v>113</v>
      </c>
      <c r="M28">
        <v>50</v>
      </c>
      <c r="O28" t="s">
        <v>8209</v>
      </c>
      <c r="P28">
        <v>1</v>
      </c>
      <c r="Q28">
        <v>560</v>
      </c>
      <c r="R28">
        <v>492</v>
      </c>
      <c r="W28">
        <v>0.27551999999999999</v>
      </c>
      <c r="X28">
        <v>0.33062399999999997</v>
      </c>
    </row>
    <row r="29" spans="1:24" hidden="1" x14ac:dyDescent="0.3">
      <c r="A29" t="s">
        <v>8230</v>
      </c>
      <c r="B29" t="s">
        <v>8211</v>
      </c>
      <c r="C29" t="s">
        <v>8227</v>
      </c>
      <c r="D29" t="s">
        <v>8228</v>
      </c>
      <c r="E29" t="s">
        <v>113</v>
      </c>
      <c r="F29" t="s">
        <v>113</v>
      </c>
      <c r="G29" t="s">
        <v>113</v>
      </c>
      <c r="H29" t="s">
        <v>113</v>
      </c>
      <c r="I29" t="s">
        <v>138</v>
      </c>
      <c r="J29" t="s">
        <v>113</v>
      </c>
      <c r="K29" t="s">
        <v>113</v>
      </c>
      <c r="L29" t="s">
        <v>113</v>
      </c>
      <c r="M29">
        <v>48</v>
      </c>
      <c r="O29" t="s">
        <v>8212</v>
      </c>
      <c r="P29">
        <v>1</v>
      </c>
      <c r="Q29">
        <v>0.9</v>
      </c>
      <c r="T29">
        <v>322</v>
      </c>
      <c r="W29">
        <v>0.63617251235193317</v>
      </c>
      <c r="X29">
        <v>1.0178760197630932</v>
      </c>
    </row>
    <row r="30" spans="1:24" hidden="1" x14ac:dyDescent="0.3">
      <c r="A30" t="s">
        <v>8231</v>
      </c>
      <c r="B30" t="s">
        <v>8174</v>
      </c>
      <c r="C30" t="s">
        <v>8232</v>
      </c>
      <c r="D30" t="s">
        <v>8233</v>
      </c>
      <c r="E30" t="s">
        <v>113</v>
      </c>
      <c r="F30" t="s">
        <v>113</v>
      </c>
      <c r="G30" t="s">
        <v>113</v>
      </c>
      <c r="H30" t="s">
        <v>113</v>
      </c>
      <c r="I30" t="s">
        <v>138</v>
      </c>
      <c r="J30" t="s">
        <v>113</v>
      </c>
      <c r="K30" t="s">
        <v>113</v>
      </c>
      <c r="L30" t="s">
        <v>113</v>
      </c>
      <c r="M30">
        <v>60</v>
      </c>
      <c r="O30" t="s">
        <v>8207</v>
      </c>
      <c r="P30">
        <v>3</v>
      </c>
      <c r="Q30">
        <v>1400</v>
      </c>
      <c r="R30">
        <v>320</v>
      </c>
      <c r="T30">
        <v>60</v>
      </c>
      <c r="U30">
        <v>140</v>
      </c>
      <c r="V30">
        <v>220</v>
      </c>
      <c r="W30">
        <v>1.3440000000000001</v>
      </c>
      <c r="X30">
        <v>1.6128</v>
      </c>
    </row>
    <row r="31" spans="1:24" hidden="1" x14ac:dyDescent="0.3">
      <c r="A31" t="s">
        <v>8234</v>
      </c>
      <c r="B31" t="s">
        <v>8179</v>
      </c>
      <c r="C31" t="s">
        <v>8232</v>
      </c>
      <c r="D31" t="s">
        <v>8233</v>
      </c>
      <c r="E31" t="s">
        <v>113</v>
      </c>
      <c r="F31" t="s">
        <v>113</v>
      </c>
      <c r="G31" t="s">
        <v>113</v>
      </c>
      <c r="H31" t="s">
        <v>113</v>
      </c>
      <c r="I31" t="s">
        <v>138</v>
      </c>
      <c r="J31" t="s">
        <v>113</v>
      </c>
      <c r="K31" t="s">
        <v>113</v>
      </c>
      <c r="L31" t="s">
        <v>113</v>
      </c>
      <c r="M31">
        <v>60</v>
      </c>
      <c r="O31" t="s">
        <v>8209</v>
      </c>
      <c r="P31">
        <v>1</v>
      </c>
      <c r="Q31">
        <v>560</v>
      </c>
      <c r="R31">
        <v>492</v>
      </c>
      <c r="W31">
        <v>0.27551999999999999</v>
      </c>
      <c r="X31">
        <v>0.33062399999999997</v>
      </c>
    </row>
    <row r="32" spans="1:24" hidden="1" x14ac:dyDescent="0.3">
      <c r="A32" t="s">
        <v>8235</v>
      </c>
      <c r="B32" t="s">
        <v>8211</v>
      </c>
      <c r="C32" t="s">
        <v>8232</v>
      </c>
      <c r="D32" t="s">
        <v>8233</v>
      </c>
      <c r="E32" t="s">
        <v>113</v>
      </c>
      <c r="F32" t="s">
        <v>113</v>
      </c>
      <c r="G32" t="s">
        <v>113</v>
      </c>
      <c r="H32" t="s">
        <v>113</v>
      </c>
      <c r="I32" t="s">
        <v>138</v>
      </c>
      <c r="J32" t="s">
        <v>113</v>
      </c>
      <c r="K32" t="s">
        <v>113</v>
      </c>
      <c r="L32" t="s">
        <v>113</v>
      </c>
      <c r="M32">
        <v>58</v>
      </c>
      <c r="O32" t="s">
        <v>8236</v>
      </c>
      <c r="P32">
        <v>2</v>
      </c>
      <c r="Q32">
        <v>0.9</v>
      </c>
      <c r="T32">
        <v>199</v>
      </c>
      <c r="U32">
        <v>251</v>
      </c>
      <c r="W32">
        <v>1.2723450247038663</v>
      </c>
      <c r="X32">
        <v>2.0357520395261863</v>
      </c>
    </row>
    <row r="33" spans="1:24" hidden="1" x14ac:dyDescent="0.3">
      <c r="A33" t="s">
        <v>8237</v>
      </c>
      <c r="B33" t="s">
        <v>8174</v>
      </c>
      <c r="C33" t="s">
        <v>8238</v>
      </c>
      <c r="D33" t="s">
        <v>8239</v>
      </c>
      <c r="E33" t="s">
        <v>113</v>
      </c>
      <c r="F33" t="s">
        <v>113</v>
      </c>
      <c r="G33" t="s">
        <v>113</v>
      </c>
      <c r="H33" t="s">
        <v>113</v>
      </c>
      <c r="I33" t="s">
        <v>138</v>
      </c>
      <c r="J33" t="s">
        <v>113</v>
      </c>
      <c r="K33" t="s">
        <v>113</v>
      </c>
      <c r="L33" t="s">
        <v>113</v>
      </c>
      <c r="M33">
        <v>40</v>
      </c>
      <c r="O33" t="s">
        <v>8207</v>
      </c>
      <c r="P33">
        <v>3</v>
      </c>
      <c r="Q33">
        <v>1400</v>
      </c>
      <c r="R33">
        <v>320</v>
      </c>
      <c r="T33">
        <v>30</v>
      </c>
      <c r="U33">
        <v>120</v>
      </c>
      <c r="V33">
        <v>210</v>
      </c>
      <c r="W33">
        <v>1.3440000000000001</v>
      </c>
      <c r="X33">
        <v>1.6128</v>
      </c>
    </row>
    <row r="34" spans="1:24" hidden="1" x14ac:dyDescent="0.3">
      <c r="A34" t="s">
        <v>8240</v>
      </c>
      <c r="B34" t="s">
        <v>8179</v>
      </c>
      <c r="C34" t="s">
        <v>8238</v>
      </c>
      <c r="D34" t="s">
        <v>8239</v>
      </c>
      <c r="E34" t="s">
        <v>113</v>
      </c>
      <c r="F34" t="s">
        <v>113</v>
      </c>
      <c r="G34" t="s">
        <v>113</v>
      </c>
      <c r="H34" t="s">
        <v>113</v>
      </c>
      <c r="I34" t="s">
        <v>138</v>
      </c>
      <c r="J34" t="s">
        <v>113</v>
      </c>
      <c r="K34" t="s">
        <v>113</v>
      </c>
      <c r="L34" t="s">
        <v>113</v>
      </c>
      <c r="M34">
        <v>40</v>
      </c>
      <c r="O34" t="s">
        <v>8209</v>
      </c>
      <c r="P34">
        <v>1</v>
      </c>
      <c r="Q34">
        <v>560</v>
      </c>
      <c r="R34">
        <v>492</v>
      </c>
      <c r="W34">
        <v>0.27551999999999999</v>
      </c>
      <c r="X34">
        <v>0.33062399999999997</v>
      </c>
    </row>
    <row r="35" spans="1:24" hidden="1" x14ac:dyDescent="0.3">
      <c r="A35" t="s">
        <v>8241</v>
      </c>
      <c r="B35" t="s">
        <v>8211</v>
      </c>
      <c r="C35" t="s">
        <v>8238</v>
      </c>
      <c r="D35" t="s">
        <v>8239</v>
      </c>
      <c r="E35" t="s">
        <v>113</v>
      </c>
      <c r="F35" t="s">
        <v>113</v>
      </c>
      <c r="G35" t="s">
        <v>113</v>
      </c>
      <c r="H35" t="s">
        <v>113</v>
      </c>
      <c r="I35" t="s">
        <v>138</v>
      </c>
      <c r="J35" t="s">
        <v>113</v>
      </c>
      <c r="K35" t="s">
        <v>113</v>
      </c>
      <c r="L35" t="s">
        <v>113</v>
      </c>
      <c r="M35">
        <v>40</v>
      </c>
      <c r="O35" t="s">
        <v>8236</v>
      </c>
      <c r="P35">
        <v>1</v>
      </c>
      <c r="Q35">
        <v>0.9</v>
      </c>
      <c r="T35">
        <v>221</v>
      </c>
      <c r="W35">
        <v>0.63617251235193317</v>
      </c>
      <c r="X35">
        <v>1.0178760197630932</v>
      </c>
    </row>
    <row r="36" spans="1:24" hidden="1" x14ac:dyDescent="0.3">
      <c r="A36" t="s">
        <v>8242</v>
      </c>
      <c r="B36" t="s">
        <v>8174</v>
      </c>
      <c r="C36" t="s">
        <v>8243</v>
      </c>
      <c r="D36" t="s">
        <v>8244</v>
      </c>
      <c r="E36" t="s">
        <v>113</v>
      </c>
      <c r="F36" t="s">
        <v>113</v>
      </c>
      <c r="G36" t="s">
        <v>113</v>
      </c>
      <c r="H36" t="s">
        <v>113</v>
      </c>
      <c r="I36" t="s">
        <v>138</v>
      </c>
      <c r="J36" t="s">
        <v>113</v>
      </c>
      <c r="K36" t="s">
        <v>113</v>
      </c>
      <c r="L36" t="s">
        <v>113</v>
      </c>
      <c r="M36">
        <v>60</v>
      </c>
      <c r="O36" t="s">
        <v>8245</v>
      </c>
      <c r="P36">
        <v>3</v>
      </c>
      <c r="Q36">
        <v>1400</v>
      </c>
      <c r="R36">
        <v>320</v>
      </c>
      <c r="T36">
        <v>40</v>
      </c>
      <c r="U36">
        <v>160</v>
      </c>
      <c r="V36">
        <v>310</v>
      </c>
      <c r="W36">
        <v>1.3440000000000001</v>
      </c>
      <c r="X36">
        <v>1.6128</v>
      </c>
    </row>
    <row r="37" spans="1:24" hidden="1" x14ac:dyDescent="0.3">
      <c r="A37" t="s">
        <v>8246</v>
      </c>
      <c r="B37" t="s">
        <v>8179</v>
      </c>
      <c r="C37" t="s">
        <v>8243</v>
      </c>
      <c r="D37" t="s">
        <v>8244</v>
      </c>
      <c r="E37" t="s">
        <v>113</v>
      </c>
      <c r="F37" t="s">
        <v>113</v>
      </c>
      <c r="G37" t="s">
        <v>113</v>
      </c>
      <c r="H37" t="s">
        <v>113</v>
      </c>
      <c r="I37" t="s">
        <v>138</v>
      </c>
      <c r="J37" t="s">
        <v>113</v>
      </c>
      <c r="K37" t="s">
        <v>113</v>
      </c>
      <c r="L37" t="s">
        <v>113</v>
      </c>
      <c r="M37">
        <v>60</v>
      </c>
      <c r="O37" t="s">
        <v>8209</v>
      </c>
      <c r="P37">
        <v>1</v>
      </c>
      <c r="Q37">
        <v>560</v>
      </c>
      <c r="R37">
        <v>492</v>
      </c>
      <c r="W37">
        <v>0.27551999999999999</v>
      </c>
      <c r="X37">
        <v>0.33062399999999997</v>
      </c>
    </row>
    <row r="38" spans="1:24" hidden="1" x14ac:dyDescent="0.3">
      <c r="A38" t="s">
        <v>8247</v>
      </c>
      <c r="B38" t="s">
        <v>8211</v>
      </c>
      <c r="C38" t="s">
        <v>8243</v>
      </c>
      <c r="D38" t="s">
        <v>8244</v>
      </c>
      <c r="E38" t="s">
        <v>113</v>
      </c>
      <c r="F38" t="s">
        <v>113</v>
      </c>
      <c r="G38" t="s">
        <v>113</v>
      </c>
      <c r="H38" t="s">
        <v>113</v>
      </c>
      <c r="I38" t="s">
        <v>138</v>
      </c>
      <c r="J38" t="s">
        <v>113</v>
      </c>
      <c r="K38" t="s">
        <v>113</v>
      </c>
      <c r="L38" t="s">
        <v>113</v>
      </c>
      <c r="M38">
        <v>58</v>
      </c>
      <c r="O38" t="s">
        <v>8236</v>
      </c>
      <c r="P38">
        <v>1</v>
      </c>
      <c r="Q38">
        <v>0.6</v>
      </c>
      <c r="T38">
        <v>315</v>
      </c>
      <c r="W38">
        <v>0.28274333882308139</v>
      </c>
      <c r="X38">
        <v>0.45238934211693027</v>
      </c>
    </row>
    <row r="39" spans="1:24" hidden="1" x14ac:dyDescent="0.3">
      <c r="A39" t="s">
        <v>8248</v>
      </c>
      <c r="B39" t="s">
        <v>8249</v>
      </c>
      <c r="C39" t="s">
        <v>8243</v>
      </c>
      <c r="D39" t="s">
        <v>8244</v>
      </c>
      <c r="E39" t="s">
        <v>113</v>
      </c>
      <c r="F39" t="s">
        <v>113</v>
      </c>
      <c r="G39" t="s">
        <v>113</v>
      </c>
      <c r="H39" t="s">
        <v>113</v>
      </c>
      <c r="I39" t="s">
        <v>138</v>
      </c>
      <c r="J39" t="s">
        <v>113</v>
      </c>
      <c r="K39" t="s">
        <v>113</v>
      </c>
      <c r="L39" t="s">
        <v>113</v>
      </c>
      <c r="M39">
        <v>58</v>
      </c>
      <c r="O39" t="s">
        <v>8212</v>
      </c>
      <c r="P39">
        <v>1</v>
      </c>
      <c r="Q39">
        <v>0.9</v>
      </c>
      <c r="T39">
        <v>161</v>
      </c>
      <c r="W39">
        <v>0.63617251235193317</v>
      </c>
      <c r="X39">
        <v>1.0178760197630932</v>
      </c>
    </row>
    <row r="40" spans="1:24" hidden="1" x14ac:dyDescent="0.3">
      <c r="A40" t="s">
        <v>8250</v>
      </c>
      <c r="B40" t="s">
        <v>8174</v>
      </c>
      <c r="C40" t="s">
        <v>8251</v>
      </c>
      <c r="D40" t="s">
        <v>8252</v>
      </c>
      <c r="E40" t="s">
        <v>113</v>
      </c>
      <c r="F40" t="s">
        <v>113</v>
      </c>
      <c r="G40" t="s">
        <v>113</v>
      </c>
      <c r="H40" t="s">
        <v>113</v>
      </c>
      <c r="I40" t="s">
        <v>138</v>
      </c>
      <c r="J40" t="s">
        <v>113</v>
      </c>
      <c r="K40" t="s">
        <v>113</v>
      </c>
      <c r="L40" t="s">
        <v>113</v>
      </c>
      <c r="M40">
        <v>40</v>
      </c>
      <c r="O40" t="s">
        <v>8207</v>
      </c>
      <c r="P40">
        <v>3</v>
      </c>
      <c r="Q40">
        <v>1400</v>
      </c>
      <c r="R40">
        <v>320</v>
      </c>
      <c r="T40">
        <v>90</v>
      </c>
      <c r="U40">
        <v>190</v>
      </c>
      <c r="V40">
        <v>355</v>
      </c>
      <c r="W40">
        <v>1.3440000000000001</v>
      </c>
      <c r="X40">
        <v>1.6128</v>
      </c>
    </row>
    <row r="41" spans="1:24" hidden="1" x14ac:dyDescent="0.3">
      <c r="A41" t="s">
        <v>8253</v>
      </c>
      <c r="B41" t="s">
        <v>8179</v>
      </c>
      <c r="C41" t="s">
        <v>8251</v>
      </c>
      <c r="D41" t="s">
        <v>8252</v>
      </c>
      <c r="E41" t="s">
        <v>113</v>
      </c>
      <c r="F41" t="s">
        <v>113</v>
      </c>
      <c r="G41" t="s">
        <v>113</v>
      </c>
      <c r="H41" t="s">
        <v>113</v>
      </c>
      <c r="I41" t="s">
        <v>138</v>
      </c>
      <c r="J41" t="s">
        <v>113</v>
      </c>
      <c r="K41" t="s">
        <v>113</v>
      </c>
      <c r="L41" t="s">
        <v>113</v>
      </c>
      <c r="M41">
        <v>40</v>
      </c>
      <c r="O41" t="s">
        <v>8209</v>
      </c>
      <c r="P41">
        <v>1</v>
      </c>
      <c r="Q41">
        <v>560</v>
      </c>
      <c r="R41">
        <v>492</v>
      </c>
      <c r="W41">
        <v>0.27551999999999999</v>
      </c>
      <c r="X41">
        <v>0.33062399999999997</v>
      </c>
    </row>
    <row r="42" spans="1:24" hidden="1" x14ac:dyDescent="0.3">
      <c r="A42" t="s">
        <v>8254</v>
      </c>
      <c r="B42" t="s">
        <v>8211</v>
      </c>
      <c r="C42" t="s">
        <v>8251</v>
      </c>
      <c r="D42" t="s">
        <v>8252</v>
      </c>
      <c r="E42" t="s">
        <v>113</v>
      </c>
      <c r="F42" t="s">
        <v>113</v>
      </c>
      <c r="G42" t="s">
        <v>113</v>
      </c>
      <c r="H42" t="s">
        <v>113</v>
      </c>
      <c r="I42" t="s">
        <v>138</v>
      </c>
      <c r="J42" t="s">
        <v>113</v>
      </c>
      <c r="K42" t="s">
        <v>113</v>
      </c>
      <c r="L42" t="s">
        <v>113</v>
      </c>
      <c r="M42">
        <v>38</v>
      </c>
      <c r="O42" t="s">
        <v>8212</v>
      </c>
      <c r="P42">
        <v>1</v>
      </c>
      <c r="Q42">
        <v>0.9</v>
      </c>
      <c r="T42">
        <v>262</v>
      </c>
      <c r="W42">
        <v>0.63617251235193317</v>
      </c>
      <c r="X42">
        <v>1.0178760197630932</v>
      </c>
    </row>
    <row r="43" spans="1:24" hidden="1" x14ac:dyDescent="0.3">
      <c r="A43" t="s">
        <v>8255</v>
      </c>
      <c r="B43" t="s">
        <v>8174</v>
      </c>
      <c r="C43" t="s">
        <v>8256</v>
      </c>
      <c r="D43" t="s">
        <v>8257</v>
      </c>
      <c r="E43" t="s">
        <v>113</v>
      </c>
      <c r="F43" t="s">
        <v>113</v>
      </c>
      <c r="G43" t="s">
        <v>113</v>
      </c>
      <c r="H43" t="s">
        <v>113</v>
      </c>
      <c r="I43" t="s">
        <v>138</v>
      </c>
      <c r="J43" t="s">
        <v>113</v>
      </c>
      <c r="K43" t="s">
        <v>113</v>
      </c>
      <c r="L43" t="s">
        <v>113</v>
      </c>
      <c r="M43">
        <v>60</v>
      </c>
      <c r="O43" t="s">
        <v>8207</v>
      </c>
      <c r="P43">
        <v>3</v>
      </c>
      <c r="Q43">
        <v>1400</v>
      </c>
      <c r="R43">
        <v>320</v>
      </c>
      <c r="T43">
        <v>70</v>
      </c>
      <c r="U43">
        <v>180</v>
      </c>
      <c r="V43">
        <v>350</v>
      </c>
      <c r="W43">
        <v>1.3440000000000001</v>
      </c>
      <c r="X43">
        <v>1.6128</v>
      </c>
    </row>
    <row r="44" spans="1:24" hidden="1" x14ac:dyDescent="0.3">
      <c r="A44" t="s">
        <v>8258</v>
      </c>
      <c r="B44" t="s">
        <v>8179</v>
      </c>
      <c r="C44" t="s">
        <v>8256</v>
      </c>
      <c r="D44" t="s">
        <v>8257</v>
      </c>
      <c r="E44" t="s">
        <v>113</v>
      </c>
      <c r="F44" t="s">
        <v>113</v>
      </c>
      <c r="G44" t="s">
        <v>113</v>
      </c>
      <c r="H44" t="s">
        <v>113</v>
      </c>
      <c r="I44" t="s">
        <v>138</v>
      </c>
      <c r="J44" t="s">
        <v>113</v>
      </c>
      <c r="K44" t="s">
        <v>113</v>
      </c>
      <c r="L44" t="s">
        <v>113</v>
      </c>
      <c r="M44">
        <v>60</v>
      </c>
      <c r="O44" t="s">
        <v>8209</v>
      </c>
      <c r="P44">
        <v>1</v>
      </c>
      <c r="Q44">
        <v>560</v>
      </c>
      <c r="R44">
        <v>492</v>
      </c>
      <c r="W44">
        <v>0.27551999999999999</v>
      </c>
      <c r="X44">
        <v>0.33062399999999997</v>
      </c>
    </row>
    <row r="45" spans="1:24" hidden="1" x14ac:dyDescent="0.3">
      <c r="A45" t="s">
        <v>8259</v>
      </c>
      <c r="B45" t="s">
        <v>8211</v>
      </c>
      <c r="C45" t="s">
        <v>8256</v>
      </c>
      <c r="D45" t="s">
        <v>8257</v>
      </c>
      <c r="E45" t="s">
        <v>113</v>
      </c>
      <c r="F45" t="s">
        <v>113</v>
      </c>
      <c r="G45" t="s">
        <v>113</v>
      </c>
      <c r="H45" t="s">
        <v>113</v>
      </c>
      <c r="I45" t="s">
        <v>138</v>
      </c>
      <c r="J45" t="s">
        <v>113</v>
      </c>
      <c r="K45" t="s">
        <v>113</v>
      </c>
      <c r="L45" t="s">
        <v>113</v>
      </c>
      <c r="M45">
        <v>58</v>
      </c>
      <c r="O45" t="s">
        <v>8212</v>
      </c>
      <c r="P45">
        <v>1</v>
      </c>
      <c r="Q45">
        <v>0.9</v>
      </c>
      <c r="T45">
        <v>97</v>
      </c>
      <c r="W45">
        <v>0.63617251235193317</v>
      </c>
      <c r="X45">
        <v>1.0178760197630932</v>
      </c>
    </row>
    <row r="46" spans="1:24" hidden="1" x14ac:dyDescent="0.3">
      <c r="A46" t="s">
        <v>8260</v>
      </c>
      <c r="B46" t="s">
        <v>8174</v>
      </c>
      <c r="C46" t="s">
        <v>8261</v>
      </c>
      <c r="D46" t="s">
        <v>8262</v>
      </c>
      <c r="E46" t="s">
        <v>113</v>
      </c>
      <c r="F46" t="s">
        <v>113</v>
      </c>
      <c r="G46" t="s">
        <v>113</v>
      </c>
      <c r="H46" t="s">
        <v>113</v>
      </c>
      <c r="I46" t="s">
        <v>138</v>
      </c>
      <c r="J46" t="s">
        <v>113</v>
      </c>
      <c r="K46" t="s">
        <v>113</v>
      </c>
      <c r="L46" t="s">
        <v>113</v>
      </c>
      <c r="M46">
        <v>40</v>
      </c>
      <c r="O46" t="s">
        <v>8263</v>
      </c>
      <c r="P46">
        <v>3</v>
      </c>
      <c r="Q46">
        <v>1400</v>
      </c>
      <c r="R46">
        <v>320</v>
      </c>
      <c r="T46">
        <v>35</v>
      </c>
      <c r="U46">
        <v>120</v>
      </c>
      <c r="V46">
        <v>235</v>
      </c>
      <c r="W46">
        <v>1.3440000000000001</v>
      </c>
      <c r="X46">
        <v>1.6128</v>
      </c>
    </row>
    <row r="47" spans="1:24" hidden="1" x14ac:dyDescent="0.3">
      <c r="A47" t="s">
        <v>8264</v>
      </c>
      <c r="B47" t="s">
        <v>8179</v>
      </c>
      <c r="C47" t="s">
        <v>8261</v>
      </c>
      <c r="D47" t="s">
        <v>8262</v>
      </c>
      <c r="E47" t="s">
        <v>113</v>
      </c>
      <c r="F47" t="s">
        <v>113</v>
      </c>
      <c r="G47" t="s">
        <v>113</v>
      </c>
      <c r="H47" t="s">
        <v>113</v>
      </c>
      <c r="I47" t="s">
        <v>138</v>
      </c>
      <c r="J47" t="s">
        <v>113</v>
      </c>
      <c r="K47" t="s">
        <v>113</v>
      </c>
      <c r="L47" t="s">
        <v>113</v>
      </c>
      <c r="M47">
        <v>40</v>
      </c>
      <c r="O47" t="s">
        <v>8209</v>
      </c>
      <c r="P47">
        <v>1</v>
      </c>
      <c r="Q47">
        <v>560</v>
      </c>
      <c r="R47">
        <v>492</v>
      </c>
      <c r="W47">
        <v>0.27551999999999999</v>
      </c>
      <c r="X47">
        <v>0.33062399999999997</v>
      </c>
    </row>
    <row r="48" spans="1:24" hidden="1" x14ac:dyDescent="0.3">
      <c r="A48" t="s">
        <v>8265</v>
      </c>
      <c r="B48" t="s">
        <v>8211</v>
      </c>
      <c r="C48" t="s">
        <v>8261</v>
      </c>
      <c r="D48" t="s">
        <v>8262</v>
      </c>
      <c r="E48" t="s">
        <v>113</v>
      </c>
      <c r="F48" t="s">
        <v>113</v>
      </c>
      <c r="G48" t="s">
        <v>113</v>
      </c>
      <c r="H48" t="s">
        <v>113</v>
      </c>
      <c r="I48" t="s">
        <v>138</v>
      </c>
      <c r="J48" t="s">
        <v>113</v>
      </c>
      <c r="K48" t="s">
        <v>113</v>
      </c>
      <c r="L48" t="s">
        <v>113</v>
      </c>
      <c r="M48">
        <v>38</v>
      </c>
      <c r="O48" t="s">
        <v>8266</v>
      </c>
      <c r="P48">
        <v>1</v>
      </c>
      <c r="Q48">
        <v>1.2</v>
      </c>
      <c r="T48">
        <v>235</v>
      </c>
      <c r="W48">
        <v>1.1309733552923256</v>
      </c>
      <c r="X48">
        <v>1.8095573684677211</v>
      </c>
    </row>
    <row r="49" spans="1:24" hidden="1" x14ac:dyDescent="0.3">
      <c r="A49" t="s">
        <v>8267</v>
      </c>
      <c r="B49" t="s">
        <v>8174</v>
      </c>
      <c r="C49" t="s">
        <v>8268</v>
      </c>
      <c r="D49" t="s">
        <v>8269</v>
      </c>
      <c r="E49" t="s">
        <v>113</v>
      </c>
      <c r="F49" t="s">
        <v>113</v>
      </c>
      <c r="G49" t="s">
        <v>113</v>
      </c>
      <c r="H49" t="s">
        <v>113</v>
      </c>
      <c r="I49" t="s">
        <v>138</v>
      </c>
      <c r="J49" t="s">
        <v>113</v>
      </c>
      <c r="K49" t="s">
        <v>113</v>
      </c>
      <c r="L49" t="s">
        <v>113</v>
      </c>
      <c r="M49">
        <v>40</v>
      </c>
      <c r="O49" t="s">
        <v>8207</v>
      </c>
      <c r="P49">
        <v>3</v>
      </c>
      <c r="Q49">
        <v>1400</v>
      </c>
      <c r="R49">
        <v>320</v>
      </c>
      <c r="T49">
        <v>20</v>
      </c>
      <c r="U49">
        <v>190</v>
      </c>
      <c r="V49">
        <v>290</v>
      </c>
      <c r="W49">
        <v>1.3440000000000001</v>
      </c>
      <c r="X49">
        <v>1.6128</v>
      </c>
    </row>
    <row r="50" spans="1:24" hidden="1" x14ac:dyDescent="0.3">
      <c r="A50" t="s">
        <v>8270</v>
      </c>
      <c r="B50" t="s">
        <v>8179</v>
      </c>
      <c r="C50" t="s">
        <v>8268</v>
      </c>
      <c r="D50" t="s">
        <v>8269</v>
      </c>
      <c r="E50" t="s">
        <v>113</v>
      </c>
      <c r="F50" t="s">
        <v>113</v>
      </c>
      <c r="G50" t="s">
        <v>113</v>
      </c>
      <c r="H50" t="s">
        <v>113</v>
      </c>
      <c r="I50" t="s">
        <v>138</v>
      </c>
      <c r="J50" t="s">
        <v>113</v>
      </c>
      <c r="K50" t="s">
        <v>113</v>
      </c>
      <c r="L50" t="s">
        <v>113</v>
      </c>
      <c r="M50">
        <v>40</v>
      </c>
      <c r="O50" t="s">
        <v>8209</v>
      </c>
      <c r="P50">
        <v>1</v>
      </c>
      <c r="Q50">
        <v>560</v>
      </c>
      <c r="R50">
        <v>492</v>
      </c>
      <c r="W50">
        <v>0.27551999999999999</v>
      </c>
      <c r="X50">
        <v>0.33062399999999997</v>
      </c>
    </row>
    <row r="51" spans="1:24" hidden="1" x14ac:dyDescent="0.3">
      <c r="A51" t="s">
        <v>8271</v>
      </c>
      <c r="B51" t="s">
        <v>8211</v>
      </c>
      <c r="C51" t="s">
        <v>8268</v>
      </c>
      <c r="D51" t="s">
        <v>8269</v>
      </c>
      <c r="E51" t="s">
        <v>113</v>
      </c>
      <c r="F51" t="s">
        <v>113</v>
      </c>
      <c r="G51" t="s">
        <v>113</v>
      </c>
      <c r="H51" t="s">
        <v>113</v>
      </c>
      <c r="I51" t="s">
        <v>138</v>
      </c>
      <c r="J51" t="s">
        <v>113</v>
      </c>
      <c r="K51" t="s">
        <v>113</v>
      </c>
      <c r="L51" t="s">
        <v>113</v>
      </c>
      <c r="M51">
        <v>38</v>
      </c>
      <c r="O51" t="s">
        <v>8212</v>
      </c>
      <c r="P51">
        <v>1</v>
      </c>
      <c r="Q51">
        <v>0.9</v>
      </c>
      <c r="T51">
        <v>172</v>
      </c>
      <c r="W51">
        <v>0.63617251235193317</v>
      </c>
      <c r="X51">
        <v>1.0178760197630932</v>
      </c>
    </row>
    <row r="52" spans="1:24" hidden="1" x14ac:dyDescent="0.3">
      <c r="A52" t="s">
        <v>8272</v>
      </c>
      <c r="B52" t="s">
        <v>8249</v>
      </c>
      <c r="C52" t="s">
        <v>8268</v>
      </c>
      <c r="D52" t="s">
        <v>8269</v>
      </c>
      <c r="E52" t="s">
        <v>113</v>
      </c>
      <c r="F52" t="s">
        <v>113</v>
      </c>
      <c r="G52" t="s">
        <v>113</v>
      </c>
      <c r="H52" t="s">
        <v>113</v>
      </c>
      <c r="I52" t="s">
        <v>138</v>
      </c>
      <c r="J52" t="s">
        <v>113</v>
      </c>
      <c r="K52" t="s">
        <v>113</v>
      </c>
      <c r="L52" t="s">
        <v>113</v>
      </c>
      <c r="M52">
        <v>38</v>
      </c>
      <c r="O52" t="s">
        <v>8236</v>
      </c>
      <c r="P52">
        <v>1</v>
      </c>
      <c r="Q52">
        <v>0.6</v>
      </c>
      <c r="T52">
        <v>22</v>
      </c>
      <c r="W52">
        <v>0.28274333882308139</v>
      </c>
      <c r="X52">
        <v>0.45238934211693027</v>
      </c>
    </row>
    <row r="53" spans="1:24" hidden="1" x14ac:dyDescent="0.3">
      <c r="A53" t="s">
        <v>8273</v>
      </c>
      <c r="B53" t="s">
        <v>8174</v>
      </c>
      <c r="C53" t="s">
        <v>8274</v>
      </c>
      <c r="D53" t="s">
        <v>8275</v>
      </c>
      <c r="E53" t="s">
        <v>113</v>
      </c>
      <c r="F53" t="s">
        <v>113</v>
      </c>
      <c r="G53" t="s">
        <v>113</v>
      </c>
      <c r="H53" t="s">
        <v>113</v>
      </c>
      <c r="I53" t="s">
        <v>138</v>
      </c>
      <c r="J53" t="s">
        <v>113</v>
      </c>
      <c r="K53" t="s">
        <v>113</v>
      </c>
      <c r="L53" t="s">
        <v>113</v>
      </c>
      <c r="M53">
        <v>40</v>
      </c>
      <c r="O53" t="s">
        <v>8263</v>
      </c>
      <c r="P53">
        <v>3</v>
      </c>
      <c r="Q53">
        <v>1400</v>
      </c>
      <c r="R53">
        <v>320</v>
      </c>
      <c r="T53">
        <v>0</v>
      </c>
      <c r="U53">
        <v>120</v>
      </c>
      <c r="V53">
        <v>210</v>
      </c>
      <c r="W53">
        <v>1.3440000000000001</v>
      </c>
      <c r="X53">
        <v>1.6128</v>
      </c>
    </row>
    <row r="54" spans="1:24" hidden="1" x14ac:dyDescent="0.3">
      <c r="A54" t="s">
        <v>8276</v>
      </c>
      <c r="B54" t="s">
        <v>8179</v>
      </c>
      <c r="C54" t="s">
        <v>8274</v>
      </c>
      <c r="D54" t="s">
        <v>8275</v>
      </c>
      <c r="E54" t="s">
        <v>113</v>
      </c>
      <c r="F54" t="s">
        <v>113</v>
      </c>
      <c r="G54" t="s">
        <v>113</v>
      </c>
      <c r="H54" t="s">
        <v>113</v>
      </c>
      <c r="I54" t="s">
        <v>138</v>
      </c>
      <c r="J54" t="s">
        <v>113</v>
      </c>
      <c r="K54" t="s">
        <v>113</v>
      </c>
      <c r="L54" t="s">
        <v>113</v>
      </c>
      <c r="M54">
        <v>40</v>
      </c>
      <c r="O54" t="s">
        <v>8209</v>
      </c>
      <c r="P54">
        <v>1</v>
      </c>
      <c r="Q54">
        <v>560</v>
      </c>
      <c r="R54">
        <v>492</v>
      </c>
      <c r="W54">
        <v>0.27551999999999999</v>
      </c>
      <c r="X54">
        <v>0.33062399999999997</v>
      </c>
    </row>
    <row r="55" spans="1:24" hidden="1" x14ac:dyDescent="0.3">
      <c r="A55" t="s">
        <v>8277</v>
      </c>
      <c r="B55" t="s">
        <v>8211</v>
      </c>
      <c r="C55" t="s">
        <v>8274</v>
      </c>
      <c r="D55" t="s">
        <v>8275</v>
      </c>
      <c r="E55" t="s">
        <v>113</v>
      </c>
      <c r="F55" t="s">
        <v>113</v>
      </c>
      <c r="G55" t="s">
        <v>113</v>
      </c>
      <c r="H55" t="s">
        <v>113</v>
      </c>
      <c r="I55" t="s">
        <v>138</v>
      </c>
      <c r="J55" t="s">
        <v>113</v>
      </c>
      <c r="K55" t="s">
        <v>113</v>
      </c>
      <c r="L55" t="s">
        <v>113</v>
      </c>
      <c r="M55">
        <v>38</v>
      </c>
      <c r="O55" t="s">
        <v>8236</v>
      </c>
      <c r="P55">
        <v>1</v>
      </c>
      <c r="Q55">
        <v>0.6</v>
      </c>
      <c r="T55">
        <v>8</v>
      </c>
      <c r="W55">
        <v>0.28274333882308139</v>
      </c>
      <c r="X55">
        <v>0.45238934211693027</v>
      </c>
    </row>
    <row r="56" spans="1:24" hidden="1" x14ac:dyDescent="0.3">
      <c r="A56" t="s">
        <v>8278</v>
      </c>
      <c r="B56" t="s">
        <v>8174</v>
      </c>
      <c r="C56" t="s">
        <v>8279</v>
      </c>
      <c r="D56" t="s">
        <v>8280</v>
      </c>
      <c r="E56" t="s">
        <v>113</v>
      </c>
      <c r="F56" t="s">
        <v>113</v>
      </c>
      <c r="G56" t="s">
        <v>113</v>
      </c>
      <c r="H56" t="s">
        <v>113</v>
      </c>
      <c r="I56" t="s">
        <v>138</v>
      </c>
      <c r="J56" t="s">
        <v>113</v>
      </c>
      <c r="K56" t="s">
        <v>113</v>
      </c>
      <c r="L56" t="s">
        <v>113</v>
      </c>
      <c r="M56">
        <v>40</v>
      </c>
      <c r="O56" t="s">
        <v>8281</v>
      </c>
      <c r="P56">
        <v>3</v>
      </c>
      <c r="Q56">
        <v>1400</v>
      </c>
      <c r="R56">
        <v>320</v>
      </c>
      <c r="T56">
        <v>10</v>
      </c>
      <c r="U56">
        <v>200</v>
      </c>
      <c r="V56">
        <v>290</v>
      </c>
      <c r="W56">
        <v>1.3440000000000001</v>
      </c>
      <c r="X56">
        <v>1.6128</v>
      </c>
    </row>
    <row r="57" spans="1:24" hidden="1" x14ac:dyDescent="0.3">
      <c r="A57" t="s">
        <v>8282</v>
      </c>
      <c r="B57" t="s">
        <v>8179</v>
      </c>
      <c r="C57" t="s">
        <v>8279</v>
      </c>
      <c r="D57" t="s">
        <v>8280</v>
      </c>
      <c r="E57" t="s">
        <v>113</v>
      </c>
      <c r="F57" t="s">
        <v>113</v>
      </c>
      <c r="G57" t="s">
        <v>113</v>
      </c>
      <c r="H57" t="s">
        <v>113</v>
      </c>
      <c r="I57" t="s">
        <v>138</v>
      </c>
      <c r="J57" t="s">
        <v>113</v>
      </c>
      <c r="K57" t="s">
        <v>113</v>
      </c>
      <c r="L57" t="s">
        <v>113</v>
      </c>
      <c r="M57">
        <v>40</v>
      </c>
      <c r="O57" t="s">
        <v>8209</v>
      </c>
      <c r="P57">
        <v>1</v>
      </c>
      <c r="Q57">
        <v>560</v>
      </c>
      <c r="R57">
        <v>492</v>
      </c>
      <c r="W57">
        <v>0.27551999999999999</v>
      </c>
      <c r="X57">
        <v>0.33062399999999997</v>
      </c>
    </row>
    <row r="58" spans="1:24" hidden="1" x14ac:dyDescent="0.3">
      <c r="A58" t="s">
        <v>8283</v>
      </c>
      <c r="B58" t="s">
        <v>8211</v>
      </c>
      <c r="C58" t="s">
        <v>8279</v>
      </c>
      <c r="D58" t="s">
        <v>8280</v>
      </c>
      <c r="E58" t="s">
        <v>113</v>
      </c>
      <c r="F58" t="s">
        <v>113</v>
      </c>
      <c r="G58" t="s">
        <v>113</v>
      </c>
      <c r="H58" t="s">
        <v>113</v>
      </c>
      <c r="I58" t="s">
        <v>138</v>
      </c>
      <c r="J58" t="s">
        <v>113</v>
      </c>
      <c r="K58" t="s">
        <v>113</v>
      </c>
      <c r="L58" t="s">
        <v>113</v>
      </c>
      <c r="M58">
        <v>38</v>
      </c>
      <c r="O58" t="s">
        <v>8236</v>
      </c>
      <c r="P58">
        <v>1</v>
      </c>
      <c r="Q58">
        <v>0.6</v>
      </c>
      <c r="T58">
        <v>202</v>
      </c>
      <c r="W58">
        <v>0.28274333882308139</v>
      </c>
      <c r="X58">
        <v>0.45238934211693027</v>
      </c>
    </row>
    <row r="59" spans="1:24" hidden="1" x14ac:dyDescent="0.3">
      <c r="A59" t="s">
        <v>8284</v>
      </c>
      <c r="B59" t="s">
        <v>8174</v>
      </c>
      <c r="C59" t="s">
        <v>8285</v>
      </c>
      <c r="D59" t="s">
        <v>8286</v>
      </c>
      <c r="E59" t="s">
        <v>113</v>
      </c>
      <c r="F59" t="s">
        <v>113</v>
      </c>
      <c r="G59" t="s">
        <v>113</v>
      </c>
      <c r="H59" t="s">
        <v>113</v>
      </c>
      <c r="I59" t="s">
        <v>138</v>
      </c>
      <c r="J59" t="s">
        <v>113</v>
      </c>
      <c r="K59" t="s">
        <v>113</v>
      </c>
      <c r="L59" t="s">
        <v>113</v>
      </c>
      <c r="M59">
        <v>40</v>
      </c>
      <c r="O59" t="s">
        <v>8207</v>
      </c>
      <c r="P59">
        <v>3</v>
      </c>
      <c r="Q59">
        <v>1400</v>
      </c>
      <c r="R59">
        <v>320</v>
      </c>
      <c r="T59">
        <v>30</v>
      </c>
      <c r="U59">
        <v>120</v>
      </c>
      <c r="V59">
        <v>210</v>
      </c>
      <c r="W59">
        <v>1.3440000000000001</v>
      </c>
      <c r="X59">
        <v>1.6128</v>
      </c>
    </row>
    <row r="60" spans="1:24" hidden="1" x14ac:dyDescent="0.3">
      <c r="A60" t="s">
        <v>8287</v>
      </c>
      <c r="B60" t="s">
        <v>8179</v>
      </c>
      <c r="C60" t="s">
        <v>8285</v>
      </c>
      <c r="D60" t="s">
        <v>8286</v>
      </c>
      <c r="E60" t="s">
        <v>113</v>
      </c>
      <c r="F60" t="s">
        <v>113</v>
      </c>
      <c r="G60" t="s">
        <v>113</v>
      </c>
      <c r="H60" t="s">
        <v>113</v>
      </c>
      <c r="I60" t="s">
        <v>138</v>
      </c>
      <c r="J60" t="s">
        <v>113</v>
      </c>
      <c r="K60" t="s">
        <v>113</v>
      </c>
      <c r="L60" t="s">
        <v>113</v>
      </c>
      <c r="M60">
        <v>40</v>
      </c>
      <c r="O60" t="s">
        <v>8209</v>
      </c>
      <c r="P60">
        <v>1</v>
      </c>
      <c r="Q60">
        <v>560</v>
      </c>
      <c r="R60">
        <v>447</v>
      </c>
      <c r="W60">
        <v>0.25031999999999999</v>
      </c>
      <c r="X60">
        <v>0.30038399999999998</v>
      </c>
    </row>
    <row r="61" spans="1:24" hidden="1" x14ac:dyDescent="0.3">
      <c r="A61" t="s">
        <v>8288</v>
      </c>
      <c r="B61" t="s">
        <v>8211</v>
      </c>
      <c r="C61" t="s">
        <v>8285</v>
      </c>
      <c r="D61" t="s">
        <v>8286</v>
      </c>
      <c r="E61" t="s">
        <v>113</v>
      </c>
      <c r="F61" t="s">
        <v>113</v>
      </c>
      <c r="G61" t="s">
        <v>113</v>
      </c>
      <c r="H61" t="s">
        <v>113</v>
      </c>
      <c r="I61" t="s">
        <v>138</v>
      </c>
      <c r="J61" t="s">
        <v>113</v>
      </c>
      <c r="K61" t="s">
        <v>113</v>
      </c>
      <c r="L61" t="s">
        <v>113</v>
      </c>
      <c r="M61">
        <v>38</v>
      </c>
      <c r="O61" t="s">
        <v>8212</v>
      </c>
      <c r="P61">
        <v>2</v>
      </c>
      <c r="Q61">
        <v>0.9</v>
      </c>
      <c r="T61">
        <v>352</v>
      </c>
      <c r="U61">
        <v>160</v>
      </c>
      <c r="W61">
        <v>1.2723450247038663</v>
      </c>
      <c r="X61">
        <v>2.0357520395261863</v>
      </c>
    </row>
    <row r="62" spans="1:24" hidden="1" x14ac:dyDescent="0.3">
      <c r="A62" t="s">
        <v>8289</v>
      </c>
      <c r="B62" t="s">
        <v>8249</v>
      </c>
      <c r="C62" t="s">
        <v>8285</v>
      </c>
      <c r="D62" t="s">
        <v>8286</v>
      </c>
      <c r="E62" t="s">
        <v>113</v>
      </c>
      <c r="F62" t="s">
        <v>113</v>
      </c>
      <c r="G62" t="s">
        <v>113</v>
      </c>
      <c r="H62" t="s">
        <v>113</v>
      </c>
      <c r="I62" t="s">
        <v>138</v>
      </c>
      <c r="J62" t="s">
        <v>113</v>
      </c>
      <c r="K62" t="s">
        <v>113</v>
      </c>
      <c r="L62" t="s">
        <v>113</v>
      </c>
      <c r="M62">
        <v>38</v>
      </c>
      <c r="O62" t="s">
        <v>8236</v>
      </c>
      <c r="P62">
        <v>1</v>
      </c>
      <c r="Q62">
        <v>0.6</v>
      </c>
      <c r="T62">
        <v>333</v>
      </c>
      <c r="W62">
        <v>0.28274333882308139</v>
      </c>
      <c r="X62">
        <v>0.45238934211693027</v>
      </c>
    </row>
    <row r="63" spans="1:24" hidden="1" x14ac:dyDescent="0.3">
      <c r="A63" t="s">
        <v>8290</v>
      </c>
      <c r="B63" t="s">
        <v>8174</v>
      </c>
      <c r="C63" t="s">
        <v>8291</v>
      </c>
      <c r="D63" t="s">
        <v>8292</v>
      </c>
      <c r="E63" t="s">
        <v>113</v>
      </c>
      <c r="F63" t="s">
        <v>113</v>
      </c>
      <c r="G63" t="s">
        <v>113</v>
      </c>
      <c r="H63" t="s">
        <v>113</v>
      </c>
      <c r="I63" t="s">
        <v>138</v>
      </c>
      <c r="J63" t="s">
        <v>113</v>
      </c>
      <c r="K63" t="s">
        <v>113</v>
      </c>
      <c r="L63" t="s">
        <v>113</v>
      </c>
      <c r="M63">
        <v>40</v>
      </c>
      <c r="O63" t="s">
        <v>8207</v>
      </c>
      <c r="P63">
        <v>3</v>
      </c>
      <c r="Q63">
        <v>1400</v>
      </c>
      <c r="R63">
        <v>320</v>
      </c>
      <c r="T63">
        <v>90</v>
      </c>
      <c r="U63">
        <v>190</v>
      </c>
      <c r="V63">
        <v>350</v>
      </c>
      <c r="W63">
        <v>1.3440000000000001</v>
      </c>
      <c r="X63">
        <v>1.6128</v>
      </c>
    </row>
    <row r="64" spans="1:24" hidden="1" x14ac:dyDescent="0.3">
      <c r="A64" t="s">
        <v>8293</v>
      </c>
      <c r="B64" t="s">
        <v>8179</v>
      </c>
      <c r="C64" t="s">
        <v>8291</v>
      </c>
      <c r="D64" t="s">
        <v>8292</v>
      </c>
      <c r="E64" t="s">
        <v>113</v>
      </c>
      <c r="F64" t="s">
        <v>113</v>
      </c>
      <c r="G64" t="s">
        <v>113</v>
      </c>
      <c r="H64" t="s">
        <v>113</v>
      </c>
      <c r="I64" t="s">
        <v>138</v>
      </c>
      <c r="J64" t="s">
        <v>113</v>
      </c>
      <c r="K64" t="s">
        <v>113</v>
      </c>
      <c r="L64" t="s">
        <v>113</v>
      </c>
      <c r="M64">
        <v>40</v>
      </c>
      <c r="O64" t="s">
        <v>8209</v>
      </c>
      <c r="P64">
        <v>1</v>
      </c>
      <c r="Q64">
        <v>560</v>
      </c>
      <c r="R64">
        <v>492</v>
      </c>
      <c r="W64">
        <v>0.27551999999999999</v>
      </c>
      <c r="X64">
        <v>0.33062399999999997</v>
      </c>
    </row>
    <row r="65" spans="1:24" hidden="1" x14ac:dyDescent="0.3">
      <c r="A65" t="s">
        <v>8294</v>
      </c>
      <c r="B65" t="s">
        <v>8211</v>
      </c>
      <c r="C65" t="s">
        <v>8291</v>
      </c>
      <c r="D65" t="s">
        <v>8292</v>
      </c>
      <c r="E65" t="s">
        <v>113</v>
      </c>
      <c r="F65" t="s">
        <v>113</v>
      </c>
      <c r="G65" t="s">
        <v>113</v>
      </c>
      <c r="H65" t="s">
        <v>113</v>
      </c>
      <c r="I65" t="s">
        <v>138</v>
      </c>
      <c r="J65" t="s">
        <v>113</v>
      </c>
      <c r="K65" t="s">
        <v>113</v>
      </c>
      <c r="L65" t="s">
        <v>113</v>
      </c>
      <c r="M65">
        <v>40</v>
      </c>
      <c r="O65" t="s">
        <v>8212</v>
      </c>
      <c r="P65">
        <v>2</v>
      </c>
      <c r="Q65">
        <v>0.9</v>
      </c>
      <c r="T65">
        <v>193</v>
      </c>
      <c r="U65">
        <v>340</v>
      </c>
      <c r="W65">
        <v>1.2723450247038663</v>
      </c>
      <c r="X65">
        <v>2.0357520395261863</v>
      </c>
    </row>
    <row r="66" spans="1:24" hidden="1" x14ac:dyDescent="0.3">
      <c r="A66" t="s">
        <v>8295</v>
      </c>
      <c r="B66" t="s">
        <v>8174</v>
      </c>
      <c r="C66" t="s">
        <v>8296</v>
      </c>
      <c r="D66" t="s">
        <v>8297</v>
      </c>
      <c r="E66" t="s">
        <v>113</v>
      </c>
      <c r="F66" t="s">
        <v>113</v>
      </c>
      <c r="G66" t="s">
        <v>113</v>
      </c>
      <c r="H66" t="s">
        <v>113</v>
      </c>
      <c r="I66" t="s">
        <v>138</v>
      </c>
      <c r="J66" t="s">
        <v>113</v>
      </c>
      <c r="K66" t="s">
        <v>113</v>
      </c>
      <c r="L66" t="s">
        <v>113</v>
      </c>
      <c r="M66">
        <v>40</v>
      </c>
      <c r="O66" t="s">
        <v>8207</v>
      </c>
      <c r="P66">
        <v>3</v>
      </c>
      <c r="Q66">
        <v>1400</v>
      </c>
      <c r="R66">
        <v>320</v>
      </c>
      <c r="T66">
        <v>70</v>
      </c>
      <c r="U66">
        <v>150</v>
      </c>
      <c r="V66">
        <v>335</v>
      </c>
      <c r="W66">
        <v>1.3440000000000001</v>
      </c>
      <c r="X66">
        <v>1.6128</v>
      </c>
    </row>
    <row r="67" spans="1:24" hidden="1" x14ac:dyDescent="0.3">
      <c r="A67" t="s">
        <v>8298</v>
      </c>
      <c r="B67" t="s">
        <v>8179</v>
      </c>
      <c r="C67" t="s">
        <v>8296</v>
      </c>
      <c r="D67" t="s">
        <v>8297</v>
      </c>
      <c r="E67" t="s">
        <v>113</v>
      </c>
      <c r="F67" t="s">
        <v>113</v>
      </c>
      <c r="G67" t="s">
        <v>113</v>
      </c>
      <c r="H67" t="s">
        <v>113</v>
      </c>
      <c r="I67" t="s">
        <v>138</v>
      </c>
      <c r="J67" t="s">
        <v>113</v>
      </c>
      <c r="K67" t="s">
        <v>113</v>
      </c>
      <c r="L67" t="s">
        <v>113</v>
      </c>
      <c r="M67">
        <v>40</v>
      </c>
      <c r="O67" t="s">
        <v>8209</v>
      </c>
      <c r="P67">
        <v>1</v>
      </c>
      <c r="Q67">
        <v>560</v>
      </c>
      <c r="R67">
        <v>447</v>
      </c>
      <c r="W67">
        <v>0.25031999999999999</v>
      </c>
      <c r="X67">
        <v>0.30038399999999998</v>
      </c>
    </row>
    <row r="68" spans="1:24" hidden="1" x14ac:dyDescent="0.3">
      <c r="A68" t="s">
        <v>8299</v>
      </c>
      <c r="B68" t="s">
        <v>8211</v>
      </c>
      <c r="C68" t="s">
        <v>8296</v>
      </c>
      <c r="D68" t="s">
        <v>8297</v>
      </c>
      <c r="E68" t="s">
        <v>113</v>
      </c>
      <c r="F68" t="s">
        <v>113</v>
      </c>
      <c r="G68" t="s">
        <v>113</v>
      </c>
      <c r="H68" t="s">
        <v>113</v>
      </c>
      <c r="I68" t="s">
        <v>138</v>
      </c>
      <c r="J68" t="s">
        <v>113</v>
      </c>
      <c r="K68" t="s">
        <v>113</v>
      </c>
      <c r="L68" t="s">
        <v>113</v>
      </c>
      <c r="M68">
        <v>38</v>
      </c>
      <c r="O68" t="s">
        <v>8236</v>
      </c>
      <c r="P68">
        <v>1</v>
      </c>
      <c r="Q68">
        <v>0.6</v>
      </c>
      <c r="T68">
        <v>153</v>
      </c>
      <c r="W68">
        <v>0.28274333882308139</v>
      </c>
      <c r="X68">
        <v>0.45238934211693027</v>
      </c>
    </row>
    <row r="69" spans="1:24" hidden="1" x14ac:dyDescent="0.3">
      <c r="A69" t="s">
        <v>8300</v>
      </c>
      <c r="B69" t="s">
        <v>8174</v>
      </c>
      <c r="C69" t="s">
        <v>8301</v>
      </c>
      <c r="D69" t="s">
        <v>8302</v>
      </c>
      <c r="E69" t="s">
        <v>113</v>
      </c>
      <c r="F69" t="s">
        <v>113</v>
      </c>
      <c r="G69" t="s">
        <v>113</v>
      </c>
      <c r="H69" t="s">
        <v>113</v>
      </c>
      <c r="I69" t="s">
        <v>138</v>
      </c>
      <c r="J69" t="s">
        <v>113</v>
      </c>
      <c r="K69" t="s">
        <v>113</v>
      </c>
      <c r="L69" t="s">
        <v>113</v>
      </c>
      <c r="M69">
        <v>40</v>
      </c>
      <c r="O69" t="s">
        <v>8303</v>
      </c>
      <c r="P69">
        <v>3</v>
      </c>
      <c r="Q69">
        <v>1400</v>
      </c>
      <c r="R69">
        <v>320</v>
      </c>
      <c r="T69">
        <v>0</v>
      </c>
      <c r="U69">
        <v>170</v>
      </c>
      <c r="V69">
        <v>290</v>
      </c>
      <c r="W69">
        <v>1.3440000000000001</v>
      </c>
      <c r="X69">
        <v>1.6128</v>
      </c>
    </row>
    <row r="70" spans="1:24" hidden="1" x14ac:dyDescent="0.3">
      <c r="A70" t="s">
        <v>8304</v>
      </c>
      <c r="B70" t="s">
        <v>8179</v>
      </c>
      <c r="C70" t="s">
        <v>8301</v>
      </c>
      <c r="D70" t="s">
        <v>8302</v>
      </c>
      <c r="E70" t="s">
        <v>113</v>
      </c>
      <c r="F70" t="s">
        <v>113</v>
      </c>
      <c r="G70" t="s">
        <v>113</v>
      </c>
      <c r="H70" t="s">
        <v>113</v>
      </c>
      <c r="I70" t="s">
        <v>138</v>
      </c>
      <c r="J70" t="s">
        <v>113</v>
      </c>
      <c r="K70" t="s">
        <v>113</v>
      </c>
      <c r="L70" t="s">
        <v>113</v>
      </c>
      <c r="M70">
        <v>40</v>
      </c>
      <c r="O70" t="s">
        <v>8209</v>
      </c>
      <c r="P70">
        <v>1</v>
      </c>
      <c r="Q70">
        <v>560</v>
      </c>
      <c r="R70">
        <v>492</v>
      </c>
      <c r="W70">
        <v>0.27551999999999999</v>
      </c>
      <c r="X70">
        <v>0.33062399999999997</v>
      </c>
    </row>
    <row r="71" spans="1:24" hidden="1" x14ac:dyDescent="0.3">
      <c r="A71" t="s">
        <v>8305</v>
      </c>
      <c r="B71" t="s">
        <v>8211</v>
      </c>
      <c r="C71" t="s">
        <v>8301</v>
      </c>
      <c r="D71" t="s">
        <v>8302</v>
      </c>
      <c r="E71" t="s">
        <v>113</v>
      </c>
      <c r="F71" t="s">
        <v>113</v>
      </c>
      <c r="G71" t="s">
        <v>113</v>
      </c>
      <c r="H71" t="s">
        <v>113</v>
      </c>
      <c r="I71" t="s">
        <v>138</v>
      </c>
      <c r="J71" t="s">
        <v>113</v>
      </c>
      <c r="K71" t="s">
        <v>113</v>
      </c>
      <c r="L71" t="s">
        <v>113</v>
      </c>
      <c r="M71">
        <v>38</v>
      </c>
      <c r="O71" t="s">
        <v>8236</v>
      </c>
      <c r="P71">
        <v>1</v>
      </c>
      <c r="Q71">
        <v>0.6</v>
      </c>
      <c r="T71">
        <v>85</v>
      </c>
      <c r="W71">
        <v>0.28274333882308139</v>
      </c>
      <c r="X71">
        <v>0.45238934211693027</v>
      </c>
    </row>
    <row r="72" spans="1:24" hidden="1" x14ac:dyDescent="0.3">
      <c r="A72" t="s">
        <v>8306</v>
      </c>
      <c r="B72" t="s">
        <v>8174</v>
      </c>
      <c r="C72" t="s">
        <v>1708</v>
      </c>
      <c r="D72" t="s">
        <v>8307</v>
      </c>
      <c r="E72" t="s">
        <v>113</v>
      </c>
      <c r="F72" t="s">
        <v>113</v>
      </c>
      <c r="G72" t="s">
        <v>113</v>
      </c>
      <c r="H72" t="s">
        <v>113</v>
      </c>
      <c r="I72" t="s">
        <v>138</v>
      </c>
      <c r="J72" t="s">
        <v>113</v>
      </c>
      <c r="K72" t="s">
        <v>113</v>
      </c>
      <c r="L72" t="s">
        <v>113</v>
      </c>
      <c r="M72">
        <v>50</v>
      </c>
      <c r="O72" t="s">
        <v>8308</v>
      </c>
      <c r="P72">
        <v>3</v>
      </c>
      <c r="Q72">
        <v>2500</v>
      </c>
      <c r="R72">
        <v>355</v>
      </c>
      <c r="T72">
        <v>60</v>
      </c>
      <c r="U72">
        <v>180</v>
      </c>
      <c r="V72">
        <v>330</v>
      </c>
      <c r="W72">
        <v>2.6625000000000001</v>
      </c>
      <c r="X72">
        <v>3.1949999999999998</v>
      </c>
    </row>
    <row r="73" spans="1:24" hidden="1" x14ac:dyDescent="0.3">
      <c r="A73" t="s">
        <v>8309</v>
      </c>
      <c r="B73" t="s">
        <v>8179</v>
      </c>
      <c r="C73" t="s">
        <v>1708</v>
      </c>
      <c r="D73" t="s">
        <v>8307</v>
      </c>
      <c r="E73" t="s">
        <v>113</v>
      </c>
      <c r="F73" t="s">
        <v>113</v>
      </c>
      <c r="G73" t="s">
        <v>113</v>
      </c>
      <c r="H73" t="s">
        <v>113</v>
      </c>
      <c r="I73" t="s">
        <v>138</v>
      </c>
      <c r="J73" t="s">
        <v>113</v>
      </c>
      <c r="K73" t="s">
        <v>113</v>
      </c>
      <c r="L73" t="s">
        <v>113</v>
      </c>
      <c r="M73">
        <v>50</v>
      </c>
      <c r="O73" t="s">
        <v>8209</v>
      </c>
      <c r="P73">
        <v>1</v>
      </c>
      <c r="Q73">
        <v>560</v>
      </c>
      <c r="R73">
        <v>492</v>
      </c>
      <c r="W73">
        <v>0.27551999999999999</v>
      </c>
      <c r="X73">
        <v>0.33062399999999997</v>
      </c>
    </row>
    <row r="74" spans="1:24" hidden="1" x14ac:dyDescent="0.3">
      <c r="A74" t="s">
        <v>8310</v>
      </c>
      <c r="B74" t="s">
        <v>8211</v>
      </c>
      <c r="C74" t="s">
        <v>1708</v>
      </c>
      <c r="D74" t="s">
        <v>8307</v>
      </c>
      <c r="E74" t="s">
        <v>113</v>
      </c>
      <c r="F74" t="s">
        <v>113</v>
      </c>
      <c r="G74" t="s">
        <v>113</v>
      </c>
      <c r="H74" t="s">
        <v>113</v>
      </c>
      <c r="I74" t="s">
        <v>138</v>
      </c>
      <c r="J74" t="s">
        <v>113</v>
      </c>
      <c r="K74" t="s">
        <v>113</v>
      </c>
      <c r="L74" t="s">
        <v>113</v>
      </c>
      <c r="M74">
        <v>48</v>
      </c>
      <c r="O74" t="s">
        <v>8236</v>
      </c>
      <c r="P74">
        <v>2</v>
      </c>
      <c r="Q74">
        <v>0.6</v>
      </c>
      <c r="T74">
        <v>158</v>
      </c>
      <c r="U74">
        <v>309</v>
      </c>
      <c r="W74">
        <v>0.56548667764616278</v>
      </c>
      <c r="X74">
        <v>0.90477868423386054</v>
      </c>
    </row>
    <row r="75" spans="1:24" hidden="1" x14ac:dyDescent="0.3">
      <c r="A75" t="s">
        <v>8311</v>
      </c>
      <c r="B75" t="s">
        <v>8174</v>
      </c>
      <c r="C75" t="s">
        <v>8312</v>
      </c>
      <c r="D75" t="s">
        <v>8313</v>
      </c>
      <c r="E75" t="s">
        <v>113</v>
      </c>
      <c r="F75" t="s">
        <v>113</v>
      </c>
      <c r="G75" t="s">
        <v>113</v>
      </c>
      <c r="H75" t="s">
        <v>113</v>
      </c>
      <c r="I75" t="s">
        <v>138</v>
      </c>
      <c r="J75" t="s">
        <v>113</v>
      </c>
      <c r="K75" t="s">
        <v>113</v>
      </c>
      <c r="L75" t="s">
        <v>113</v>
      </c>
      <c r="M75">
        <v>40</v>
      </c>
      <c r="O75" t="s">
        <v>8207</v>
      </c>
      <c r="P75">
        <v>3</v>
      </c>
      <c r="Q75">
        <v>1400</v>
      </c>
      <c r="R75">
        <v>320</v>
      </c>
      <c r="T75">
        <v>20</v>
      </c>
      <c r="U75">
        <v>160</v>
      </c>
      <c r="V75">
        <v>240</v>
      </c>
      <c r="W75">
        <v>1.3440000000000001</v>
      </c>
      <c r="X75">
        <v>1.6128</v>
      </c>
    </row>
    <row r="76" spans="1:24" hidden="1" x14ac:dyDescent="0.3">
      <c r="A76" t="s">
        <v>8314</v>
      </c>
      <c r="B76" t="s">
        <v>8179</v>
      </c>
      <c r="C76" t="s">
        <v>8312</v>
      </c>
      <c r="D76" t="s">
        <v>8313</v>
      </c>
      <c r="E76" t="s">
        <v>113</v>
      </c>
      <c r="F76" t="s">
        <v>113</v>
      </c>
      <c r="G76" t="s">
        <v>113</v>
      </c>
      <c r="H76" t="s">
        <v>113</v>
      </c>
      <c r="I76" t="s">
        <v>138</v>
      </c>
      <c r="J76" t="s">
        <v>113</v>
      </c>
      <c r="K76" t="s">
        <v>113</v>
      </c>
      <c r="L76" t="s">
        <v>113</v>
      </c>
      <c r="M76">
        <v>40</v>
      </c>
      <c r="O76" t="s">
        <v>8209</v>
      </c>
      <c r="P76">
        <v>1</v>
      </c>
      <c r="Q76">
        <v>560</v>
      </c>
      <c r="R76">
        <v>492</v>
      </c>
      <c r="W76">
        <v>0.27551999999999999</v>
      </c>
      <c r="X76">
        <v>0.33062399999999997</v>
      </c>
    </row>
    <row r="77" spans="1:24" hidden="1" x14ac:dyDescent="0.3">
      <c r="A77" t="s">
        <v>8315</v>
      </c>
      <c r="B77" t="s">
        <v>8211</v>
      </c>
      <c r="C77" t="s">
        <v>8312</v>
      </c>
      <c r="D77" t="s">
        <v>8313</v>
      </c>
      <c r="E77" t="s">
        <v>113</v>
      </c>
      <c r="F77" t="s">
        <v>113</v>
      </c>
      <c r="G77" t="s">
        <v>113</v>
      </c>
      <c r="H77" t="s">
        <v>113</v>
      </c>
      <c r="I77" t="s">
        <v>138</v>
      </c>
      <c r="J77" t="s">
        <v>113</v>
      </c>
      <c r="K77" t="s">
        <v>113</v>
      </c>
      <c r="L77" t="s">
        <v>113</v>
      </c>
      <c r="M77">
        <v>38</v>
      </c>
      <c r="O77" t="s">
        <v>8236</v>
      </c>
      <c r="P77">
        <v>1</v>
      </c>
      <c r="Q77">
        <v>0.6</v>
      </c>
      <c r="T77">
        <v>212</v>
      </c>
      <c r="W77">
        <v>0.28274333882308139</v>
      </c>
      <c r="X77">
        <v>0.45238934211693027</v>
      </c>
    </row>
    <row r="78" spans="1:24" hidden="1" x14ac:dyDescent="0.3">
      <c r="A78" t="s">
        <v>8316</v>
      </c>
      <c r="B78" t="s">
        <v>8174</v>
      </c>
      <c r="C78" t="s">
        <v>8317</v>
      </c>
      <c r="D78" t="s">
        <v>8318</v>
      </c>
      <c r="E78" t="s">
        <v>113</v>
      </c>
      <c r="F78" t="s">
        <v>113</v>
      </c>
      <c r="G78" t="s">
        <v>113</v>
      </c>
      <c r="H78" t="s">
        <v>113</v>
      </c>
      <c r="I78" t="s">
        <v>138</v>
      </c>
      <c r="J78" t="s">
        <v>113</v>
      </c>
      <c r="K78" t="s">
        <v>113</v>
      </c>
      <c r="L78" t="s">
        <v>113</v>
      </c>
      <c r="M78">
        <v>40</v>
      </c>
      <c r="O78" t="s">
        <v>8207</v>
      </c>
      <c r="P78">
        <v>3</v>
      </c>
      <c r="Q78">
        <v>1400</v>
      </c>
      <c r="R78">
        <v>320</v>
      </c>
      <c r="T78">
        <v>50</v>
      </c>
      <c r="U78">
        <v>230</v>
      </c>
      <c r="V78">
        <v>330</v>
      </c>
      <c r="W78">
        <v>1.3440000000000001</v>
      </c>
      <c r="X78">
        <v>1.6128</v>
      </c>
    </row>
    <row r="79" spans="1:24" hidden="1" x14ac:dyDescent="0.3">
      <c r="A79" t="s">
        <v>8319</v>
      </c>
      <c r="B79" t="s">
        <v>8179</v>
      </c>
      <c r="C79" t="s">
        <v>8317</v>
      </c>
      <c r="D79" t="s">
        <v>8318</v>
      </c>
      <c r="E79" t="s">
        <v>113</v>
      </c>
      <c r="F79" t="s">
        <v>113</v>
      </c>
      <c r="G79" t="s">
        <v>113</v>
      </c>
      <c r="H79" t="s">
        <v>113</v>
      </c>
      <c r="I79" t="s">
        <v>138</v>
      </c>
      <c r="J79" t="s">
        <v>113</v>
      </c>
      <c r="K79" t="s">
        <v>113</v>
      </c>
      <c r="L79" t="s">
        <v>113</v>
      </c>
      <c r="M79">
        <v>40</v>
      </c>
      <c r="O79" t="s">
        <v>8209</v>
      </c>
      <c r="P79">
        <v>1</v>
      </c>
      <c r="Q79">
        <v>560</v>
      </c>
      <c r="R79">
        <v>492</v>
      </c>
      <c r="W79">
        <v>0.27551999999999999</v>
      </c>
      <c r="X79">
        <v>0.33062399999999997</v>
      </c>
    </row>
    <row r="80" spans="1:24" hidden="1" x14ac:dyDescent="0.3">
      <c r="A80" t="s">
        <v>8320</v>
      </c>
      <c r="B80" t="s">
        <v>8211</v>
      </c>
      <c r="C80" t="s">
        <v>8317</v>
      </c>
      <c r="D80" t="s">
        <v>8318</v>
      </c>
      <c r="E80" t="s">
        <v>113</v>
      </c>
      <c r="F80" t="s">
        <v>113</v>
      </c>
      <c r="G80" t="s">
        <v>113</v>
      </c>
      <c r="H80" t="s">
        <v>113</v>
      </c>
      <c r="I80" t="s">
        <v>138</v>
      </c>
      <c r="J80" t="s">
        <v>113</v>
      </c>
      <c r="K80" t="s">
        <v>113</v>
      </c>
      <c r="L80" t="s">
        <v>113</v>
      </c>
      <c r="M80">
        <v>38</v>
      </c>
      <c r="O80" t="s">
        <v>8236</v>
      </c>
      <c r="P80">
        <v>1</v>
      </c>
      <c r="Q80">
        <v>0.6</v>
      </c>
      <c r="T80">
        <v>32</v>
      </c>
      <c r="W80">
        <v>0.28274333882308139</v>
      </c>
      <c r="X80">
        <v>0.45238934211693027</v>
      </c>
    </row>
    <row r="81" spans="1:24" hidden="1" x14ac:dyDescent="0.3">
      <c r="A81" t="s">
        <v>8321</v>
      </c>
      <c r="B81" t="s">
        <v>8249</v>
      </c>
      <c r="C81" t="s">
        <v>8317</v>
      </c>
      <c r="D81" t="s">
        <v>8318</v>
      </c>
      <c r="E81" t="s">
        <v>113</v>
      </c>
      <c r="F81" t="s">
        <v>113</v>
      </c>
      <c r="G81" t="s">
        <v>113</v>
      </c>
      <c r="H81" t="s">
        <v>113</v>
      </c>
      <c r="I81" t="s">
        <v>138</v>
      </c>
      <c r="J81" t="s">
        <v>113</v>
      </c>
      <c r="K81" t="s">
        <v>113</v>
      </c>
      <c r="L81" t="s">
        <v>113</v>
      </c>
      <c r="M81">
        <v>38</v>
      </c>
      <c r="O81" t="s">
        <v>8212</v>
      </c>
      <c r="P81">
        <v>1</v>
      </c>
      <c r="Q81">
        <v>0.9</v>
      </c>
      <c r="T81">
        <v>72</v>
      </c>
      <c r="W81">
        <v>0.63617251235193317</v>
      </c>
      <c r="X81">
        <v>1.0178760197630932</v>
      </c>
    </row>
    <row r="82" spans="1:24" hidden="1" x14ac:dyDescent="0.3">
      <c r="A82" t="s">
        <v>8322</v>
      </c>
      <c r="B82" t="s">
        <v>8174</v>
      </c>
      <c r="C82" t="s">
        <v>8323</v>
      </c>
      <c r="D82" t="s">
        <v>8324</v>
      </c>
      <c r="E82" t="s">
        <v>113</v>
      </c>
      <c r="F82" t="s">
        <v>113</v>
      </c>
      <c r="G82" t="s">
        <v>113</v>
      </c>
      <c r="H82" t="s">
        <v>113</v>
      </c>
      <c r="I82" t="s">
        <v>138</v>
      </c>
      <c r="J82" t="s">
        <v>113</v>
      </c>
      <c r="K82" t="s">
        <v>113</v>
      </c>
      <c r="L82" t="s">
        <v>113</v>
      </c>
      <c r="M82">
        <v>70</v>
      </c>
      <c r="O82" t="s">
        <v>8207</v>
      </c>
      <c r="P82">
        <v>3</v>
      </c>
      <c r="Q82">
        <v>1400</v>
      </c>
      <c r="R82">
        <v>320</v>
      </c>
      <c r="T82">
        <v>140</v>
      </c>
      <c r="U82">
        <v>240</v>
      </c>
      <c r="V82">
        <v>340</v>
      </c>
      <c r="W82">
        <v>1.3440000000000001</v>
      </c>
      <c r="X82">
        <v>1.6128</v>
      </c>
    </row>
    <row r="83" spans="1:24" hidden="1" x14ac:dyDescent="0.3">
      <c r="A83" t="s">
        <v>8325</v>
      </c>
      <c r="B83" t="s">
        <v>8179</v>
      </c>
      <c r="C83" t="s">
        <v>8323</v>
      </c>
      <c r="D83" t="s">
        <v>8324</v>
      </c>
      <c r="E83" t="s">
        <v>113</v>
      </c>
      <c r="F83" t="s">
        <v>113</v>
      </c>
      <c r="G83" t="s">
        <v>113</v>
      </c>
      <c r="H83" t="s">
        <v>113</v>
      </c>
      <c r="I83" t="s">
        <v>138</v>
      </c>
      <c r="J83" t="s">
        <v>113</v>
      </c>
      <c r="K83" t="s">
        <v>113</v>
      </c>
      <c r="L83" t="s">
        <v>113</v>
      </c>
      <c r="M83">
        <v>70</v>
      </c>
      <c r="O83" t="s">
        <v>8209</v>
      </c>
      <c r="P83">
        <v>1</v>
      </c>
      <c r="Q83">
        <v>560</v>
      </c>
      <c r="R83">
        <v>447</v>
      </c>
      <c r="W83">
        <v>0.25031999999999999</v>
      </c>
      <c r="X83">
        <v>0.30038399999999998</v>
      </c>
    </row>
    <row r="84" spans="1:24" hidden="1" x14ac:dyDescent="0.3">
      <c r="A84" t="s">
        <v>8326</v>
      </c>
      <c r="B84" t="s">
        <v>8211</v>
      </c>
      <c r="C84" t="s">
        <v>8323</v>
      </c>
      <c r="D84" t="s">
        <v>8324</v>
      </c>
      <c r="E84" t="s">
        <v>113</v>
      </c>
      <c r="F84" t="s">
        <v>113</v>
      </c>
      <c r="G84" t="s">
        <v>113</v>
      </c>
      <c r="H84" t="s">
        <v>113</v>
      </c>
      <c r="I84" t="s">
        <v>138</v>
      </c>
      <c r="J84" t="s">
        <v>113</v>
      </c>
      <c r="K84" t="s">
        <v>113</v>
      </c>
      <c r="L84" t="s">
        <v>113</v>
      </c>
      <c r="M84">
        <v>68</v>
      </c>
      <c r="O84" t="s">
        <v>8212</v>
      </c>
      <c r="P84">
        <v>1</v>
      </c>
      <c r="Q84">
        <v>0.9</v>
      </c>
      <c r="T84">
        <v>150</v>
      </c>
      <c r="W84">
        <v>0.63617251235193317</v>
      </c>
      <c r="X84">
        <v>1.0178760197630932</v>
      </c>
    </row>
    <row r="85" spans="1:24" hidden="1" x14ac:dyDescent="0.3">
      <c r="A85" t="s">
        <v>8327</v>
      </c>
      <c r="B85" t="s">
        <v>8174</v>
      </c>
      <c r="C85" t="s">
        <v>8328</v>
      </c>
      <c r="D85" t="s">
        <v>8329</v>
      </c>
      <c r="E85" t="s">
        <v>113</v>
      </c>
      <c r="F85" t="s">
        <v>113</v>
      </c>
      <c r="G85" t="s">
        <v>113</v>
      </c>
      <c r="H85" t="s">
        <v>113</v>
      </c>
      <c r="I85" t="s">
        <v>138</v>
      </c>
      <c r="J85" t="s">
        <v>113</v>
      </c>
      <c r="K85" t="s">
        <v>113</v>
      </c>
      <c r="L85" t="s">
        <v>113</v>
      </c>
      <c r="M85">
        <v>70</v>
      </c>
      <c r="O85" t="s">
        <v>8207</v>
      </c>
      <c r="P85">
        <v>3</v>
      </c>
      <c r="Q85">
        <v>1400</v>
      </c>
      <c r="R85">
        <v>320</v>
      </c>
      <c r="T85">
        <v>130</v>
      </c>
      <c r="U85">
        <v>230</v>
      </c>
      <c r="V85">
        <v>330</v>
      </c>
      <c r="W85">
        <v>1.3440000000000001</v>
      </c>
      <c r="X85">
        <v>1.6128</v>
      </c>
    </row>
    <row r="86" spans="1:24" hidden="1" x14ac:dyDescent="0.3">
      <c r="A86" t="s">
        <v>8330</v>
      </c>
      <c r="B86" t="s">
        <v>8179</v>
      </c>
      <c r="C86" t="s">
        <v>8328</v>
      </c>
      <c r="D86" t="s">
        <v>8329</v>
      </c>
      <c r="E86" t="s">
        <v>113</v>
      </c>
      <c r="F86" t="s">
        <v>113</v>
      </c>
      <c r="G86" t="s">
        <v>113</v>
      </c>
      <c r="H86" t="s">
        <v>113</v>
      </c>
      <c r="I86" t="s">
        <v>138</v>
      </c>
      <c r="J86" t="s">
        <v>113</v>
      </c>
      <c r="K86" t="s">
        <v>113</v>
      </c>
      <c r="L86" t="s">
        <v>113</v>
      </c>
      <c r="M86">
        <v>70</v>
      </c>
      <c r="O86" t="s">
        <v>8209</v>
      </c>
      <c r="P86">
        <v>1</v>
      </c>
      <c r="Q86">
        <v>560</v>
      </c>
      <c r="R86">
        <v>492</v>
      </c>
      <c r="W86">
        <v>0.27551999999999999</v>
      </c>
      <c r="X86">
        <v>0.33062399999999997</v>
      </c>
    </row>
    <row r="87" spans="1:24" hidden="1" x14ac:dyDescent="0.3">
      <c r="A87" t="s">
        <v>8331</v>
      </c>
      <c r="B87" t="s">
        <v>8211</v>
      </c>
      <c r="C87" t="s">
        <v>8328</v>
      </c>
      <c r="D87" t="s">
        <v>8329</v>
      </c>
      <c r="E87" t="s">
        <v>113</v>
      </c>
      <c r="F87" t="s">
        <v>113</v>
      </c>
      <c r="G87" t="s">
        <v>113</v>
      </c>
      <c r="H87" t="s">
        <v>113</v>
      </c>
      <c r="I87" t="s">
        <v>138</v>
      </c>
      <c r="J87" t="s">
        <v>113</v>
      </c>
      <c r="K87" t="s">
        <v>113</v>
      </c>
      <c r="L87" t="s">
        <v>113</v>
      </c>
      <c r="M87">
        <v>68</v>
      </c>
      <c r="O87" t="s">
        <v>8236</v>
      </c>
      <c r="P87">
        <v>1</v>
      </c>
      <c r="Q87">
        <v>0.6</v>
      </c>
      <c r="T87">
        <v>135</v>
      </c>
      <c r="W87">
        <v>0.28274333882308139</v>
      </c>
      <c r="X87">
        <v>0.45238934211693027</v>
      </c>
    </row>
    <row r="88" spans="1:24" hidden="1" x14ac:dyDescent="0.3">
      <c r="A88" t="s">
        <v>8332</v>
      </c>
      <c r="B88" t="s">
        <v>8249</v>
      </c>
      <c r="C88" t="s">
        <v>8328</v>
      </c>
      <c r="D88" t="s">
        <v>8329</v>
      </c>
      <c r="E88" t="s">
        <v>113</v>
      </c>
      <c r="F88" t="s">
        <v>113</v>
      </c>
      <c r="G88" t="s">
        <v>113</v>
      </c>
      <c r="H88" t="s">
        <v>113</v>
      </c>
      <c r="I88" t="s">
        <v>138</v>
      </c>
      <c r="J88" t="s">
        <v>113</v>
      </c>
      <c r="K88" t="s">
        <v>113</v>
      </c>
      <c r="L88" t="s">
        <v>113</v>
      </c>
      <c r="M88">
        <v>68</v>
      </c>
      <c r="O88" t="s">
        <v>8212</v>
      </c>
      <c r="P88">
        <v>1</v>
      </c>
      <c r="Q88">
        <v>0.9</v>
      </c>
      <c r="T88">
        <v>330</v>
      </c>
      <c r="W88">
        <v>0.63617251235193317</v>
      </c>
      <c r="X88">
        <v>1.0178760197630932</v>
      </c>
    </row>
    <row r="89" spans="1:24" hidden="1" x14ac:dyDescent="0.3">
      <c r="A89" t="s">
        <v>8333</v>
      </c>
      <c r="B89" t="s">
        <v>8174</v>
      </c>
      <c r="C89" t="s">
        <v>8334</v>
      </c>
      <c r="D89" t="s">
        <v>8335</v>
      </c>
      <c r="E89" t="s">
        <v>113</v>
      </c>
      <c r="F89" t="s">
        <v>113</v>
      </c>
      <c r="G89" t="s">
        <v>113</v>
      </c>
      <c r="H89" t="s">
        <v>113</v>
      </c>
      <c r="I89" t="s">
        <v>138</v>
      </c>
      <c r="J89" t="s">
        <v>113</v>
      </c>
      <c r="K89" t="s">
        <v>113</v>
      </c>
      <c r="L89" t="s">
        <v>113</v>
      </c>
      <c r="M89">
        <v>60</v>
      </c>
      <c r="O89" t="s">
        <v>8207</v>
      </c>
      <c r="P89">
        <v>3</v>
      </c>
      <c r="Q89">
        <v>1400</v>
      </c>
      <c r="R89">
        <v>320</v>
      </c>
      <c r="T89">
        <v>5</v>
      </c>
      <c r="U89">
        <v>100</v>
      </c>
      <c r="V89">
        <v>190</v>
      </c>
      <c r="W89">
        <v>1.3440000000000001</v>
      </c>
      <c r="X89">
        <v>1.6128</v>
      </c>
    </row>
    <row r="90" spans="1:24" hidden="1" x14ac:dyDescent="0.3">
      <c r="A90" t="s">
        <v>8336</v>
      </c>
      <c r="B90" t="s">
        <v>8179</v>
      </c>
      <c r="C90" t="s">
        <v>8334</v>
      </c>
      <c r="D90" t="s">
        <v>8335</v>
      </c>
      <c r="E90" t="s">
        <v>113</v>
      </c>
      <c r="F90" t="s">
        <v>113</v>
      </c>
      <c r="G90" t="s">
        <v>113</v>
      </c>
      <c r="H90" t="s">
        <v>113</v>
      </c>
      <c r="I90" t="s">
        <v>138</v>
      </c>
      <c r="J90" t="s">
        <v>113</v>
      </c>
      <c r="K90" t="s">
        <v>113</v>
      </c>
      <c r="L90" t="s">
        <v>113</v>
      </c>
      <c r="M90">
        <v>60</v>
      </c>
      <c r="O90" t="s">
        <v>8209</v>
      </c>
      <c r="P90">
        <v>1</v>
      </c>
      <c r="Q90">
        <v>560</v>
      </c>
      <c r="R90">
        <v>462</v>
      </c>
      <c r="W90">
        <v>0.25872000000000001</v>
      </c>
      <c r="X90">
        <v>0.31046400000000002</v>
      </c>
    </row>
    <row r="91" spans="1:24" hidden="1" x14ac:dyDescent="0.3">
      <c r="A91" t="s">
        <v>8337</v>
      </c>
      <c r="B91" t="s">
        <v>8211</v>
      </c>
      <c r="C91" t="s">
        <v>8334</v>
      </c>
      <c r="D91" t="s">
        <v>8335</v>
      </c>
      <c r="E91" t="s">
        <v>113</v>
      </c>
      <c r="F91" t="s">
        <v>113</v>
      </c>
      <c r="G91" t="s">
        <v>113</v>
      </c>
      <c r="H91" t="s">
        <v>113</v>
      </c>
      <c r="I91" t="s">
        <v>138</v>
      </c>
      <c r="J91" t="s">
        <v>113</v>
      </c>
      <c r="K91" t="s">
        <v>113</v>
      </c>
      <c r="L91" t="s">
        <v>113</v>
      </c>
      <c r="M91">
        <v>58</v>
      </c>
      <c r="O91" t="s">
        <v>8212</v>
      </c>
      <c r="P91">
        <v>1</v>
      </c>
      <c r="Q91">
        <v>0.9</v>
      </c>
      <c r="T91">
        <v>194</v>
      </c>
      <c r="W91">
        <v>0.63617251235193317</v>
      </c>
      <c r="X91">
        <v>1.0178760197630932</v>
      </c>
    </row>
    <row r="92" spans="1:24" hidden="1" x14ac:dyDescent="0.3">
      <c r="A92" t="s">
        <v>8338</v>
      </c>
      <c r="B92" t="s">
        <v>8174</v>
      </c>
      <c r="C92" t="s">
        <v>8339</v>
      </c>
      <c r="D92" t="s">
        <v>8340</v>
      </c>
      <c r="E92" t="s">
        <v>113</v>
      </c>
      <c r="F92" t="s">
        <v>113</v>
      </c>
      <c r="G92" t="s">
        <v>113</v>
      </c>
      <c r="H92" t="s">
        <v>113</v>
      </c>
      <c r="I92" t="s">
        <v>138</v>
      </c>
      <c r="J92" t="s">
        <v>113</v>
      </c>
      <c r="K92" t="s">
        <v>113</v>
      </c>
      <c r="L92" t="s">
        <v>113</v>
      </c>
      <c r="M92">
        <v>40</v>
      </c>
      <c r="O92" t="s">
        <v>8207</v>
      </c>
      <c r="P92">
        <v>3</v>
      </c>
      <c r="Q92">
        <v>1400</v>
      </c>
      <c r="R92">
        <v>320</v>
      </c>
      <c r="T92">
        <v>60</v>
      </c>
      <c r="U92">
        <v>180</v>
      </c>
      <c r="V92">
        <v>300</v>
      </c>
      <c r="W92">
        <v>1.3440000000000001</v>
      </c>
      <c r="X92">
        <v>1.6128</v>
      </c>
    </row>
    <row r="93" spans="1:24" hidden="1" x14ac:dyDescent="0.3">
      <c r="A93" t="s">
        <v>8341</v>
      </c>
      <c r="B93" t="s">
        <v>8179</v>
      </c>
      <c r="C93" t="s">
        <v>8339</v>
      </c>
      <c r="D93" t="s">
        <v>8340</v>
      </c>
      <c r="E93" t="s">
        <v>113</v>
      </c>
      <c r="F93" t="s">
        <v>113</v>
      </c>
      <c r="G93" t="s">
        <v>113</v>
      </c>
      <c r="H93" t="s">
        <v>113</v>
      </c>
      <c r="I93" t="s">
        <v>138</v>
      </c>
      <c r="J93" t="s">
        <v>113</v>
      </c>
      <c r="K93" t="s">
        <v>113</v>
      </c>
      <c r="L93" t="s">
        <v>113</v>
      </c>
      <c r="M93">
        <v>40</v>
      </c>
      <c r="O93" t="s">
        <v>8209</v>
      </c>
      <c r="P93">
        <v>1</v>
      </c>
      <c r="Q93">
        <v>560</v>
      </c>
      <c r="R93">
        <v>492</v>
      </c>
      <c r="W93">
        <v>0.27551999999999999</v>
      </c>
      <c r="X93">
        <v>0.33062399999999997</v>
      </c>
    </row>
    <row r="94" spans="1:24" hidden="1" x14ac:dyDescent="0.3">
      <c r="A94" t="s">
        <v>8342</v>
      </c>
      <c r="B94" t="s">
        <v>8211</v>
      </c>
      <c r="C94" t="s">
        <v>8339</v>
      </c>
      <c r="D94" t="s">
        <v>8340</v>
      </c>
      <c r="E94" t="s">
        <v>113</v>
      </c>
      <c r="F94" t="s">
        <v>113</v>
      </c>
      <c r="G94" t="s">
        <v>113</v>
      </c>
      <c r="H94" t="s">
        <v>113</v>
      </c>
      <c r="I94" t="s">
        <v>138</v>
      </c>
      <c r="J94" t="s">
        <v>113</v>
      </c>
      <c r="K94" t="s">
        <v>113</v>
      </c>
      <c r="L94" t="s">
        <v>113</v>
      </c>
      <c r="M94">
        <v>38</v>
      </c>
      <c r="O94" t="s">
        <v>8212</v>
      </c>
      <c r="P94">
        <v>1</v>
      </c>
      <c r="Q94">
        <v>0.9</v>
      </c>
      <c r="T94">
        <v>322</v>
      </c>
      <c r="W94">
        <v>0.63617251235193317</v>
      </c>
      <c r="X94">
        <v>1.0178760197630932</v>
      </c>
    </row>
    <row r="95" spans="1:24" hidden="1" x14ac:dyDescent="0.3">
      <c r="A95" t="s">
        <v>8343</v>
      </c>
      <c r="B95" t="s">
        <v>8174</v>
      </c>
      <c r="C95" t="s">
        <v>8344</v>
      </c>
      <c r="D95" t="s">
        <v>8345</v>
      </c>
      <c r="E95" t="s">
        <v>113</v>
      </c>
      <c r="F95" t="s">
        <v>113</v>
      </c>
      <c r="G95" t="s">
        <v>113</v>
      </c>
      <c r="H95" t="s">
        <v>113</v>
      </c>
      <c r="I95" t="s">
        <v>138</v>
      </c>
      <c r="J95" t="s">
        <v>113</v>
      </c>
      <c r="K95" t="s">
        <v>113</v>
      </c>
      <c r="L95" t="s">
        <v>113</v>
      </c>
      <c r="M95">
        <v>70</v>
      </c>
      <c r="O95" t="s">
        <v>8207</v>
      </c>
      <c r="P95">
        <v>3</v>
      </c>
      <c r="Q95">
        <v>1400</v>
      </c>
      <c r="R95">
        <v>320</v>
      </c>
      <c r="T95">
        <v>40</v>
      </c>
      <c r="U95">
        <v>120</v>
      </c>
      <c r="V95">
        <v>300</v>
      </c>
      <c r="W95">
        <v>1.3440000000000001</v>
      </c>
      <c r="X95">
        <v>1.6128</v>
      </c>
    </row>
    <row r="96" spans="1:24" hidden="1" x14ac:dyDescent="0.3">
      <c r="A96" t="s">
        <v>8346</v>
      </c>
      <c r="B96" t="s">
        <v>8179</v>
      </c>
      <c r="C96" t="s">
        <v>8344</v>
      </c>
      <c r="D96" t="s">
        <v>8345</v>
      </c>
      <c r="E96" t="s">
        <v>113</v>
      </c>
      <c r="F96" t="s">
        <v>113</v>
      </c>
      <c r="G96" t="s">
        <v>113</v>
      </c>
      <c r="H96" t="s">
        <v>113</v>
      </c>
      <c r="I96" t="s">
        <v>138</v>
      </c>
      <c r="J96" t="s">
        <v>113</v>
      </c>
      <c r="K96" t="s">
        <v>113</v>
      </c>
      <c r="L96" t="s">
        <v>113</v>
      </c>
      <c r="M96">
        <v>70</v>
      </c>
      <c r="O96" t="s">
        <v>8209</v>
      </c>
      <c r="P96">
        <v>1</v>
      </c>
      <c r="Q96">
        <v>560</v>
      </c>
      <c r="R96">
        <v>492</v>
      </c>
      <c r="W96">
        <v>0.27551999999999999</v>
      </c>
      <c r="X96">
        <v>0.33062399999999997</v>
      </c>
    </row>
    <row r="97" spans="1:24" hidden="1" x14ac:dyDescent="0.3">
      <c r="A97" t="s">
        <v>8347</v>
      </c>
      <c r="B97" t="s">
        <v>8211</v>
      </c>
      <c r="C97" t="s">
        <v>8344</v>
      </c>
      <c r="D97" t="s">
        <v>8345</v>
      </c>
      <c r="E97" t="s">
        <v>113</v>
      </c>
      <c r="F97" t="s">
        <v>113</v>
      </c>
      <c r="G97" t="s">
        <v>113</v>
      </c>
      <c r="H97" t="s">
        <v>113</v>
      </c>
      <c r="I97" t="s">
        <v>138</v>
      </c>
      <c r="J97" t="s">
        <v>113</v>
      </c>
      <c r="K97" t="s">
        <v>113</v>
      </c>
      <c r="L97" t="s">
        <v>113</v>
      </c>
      <c r="M97">
        <v>68</v>
      </c>
      <c r="O97" t="s">
        <v>8266</v>
      </c>
      <c r="P97">
        <v>1</v>
      </c>
      <c r="Q97">
        <v>1.2</v>
      </c>
      <c r="T97">
        <v>300</v>
      </c>
      <c r="W97">
        <v>1.1309733552923256</v>
      </c>
      <c r="X97">
        <v>1.8095573684677211</v>
      </c>
    </row>
    <row r="98" spans="1:24" hidden="1" x14ac:dyDescent="0.3">
      <c r="A98" t="s">
        <v>8348</v>
      </c>
      <c r="B98" t="s">
        <v>8249</v>
      </c>
      <c r="C98" t="s">
        <v>8344</v>
      </c>
      <c r="D98" t="s">
        <v>8345</v>
      </c>
      <c r="E98" t="s">
        <v>113</v>
      </c>
      <c r="F98" t="s">
        <v>113</v>
      </c>
      <c r="G98" t="s">
        <v>113</v>
      </c>
      <c r="H98" t="s">
        <v>113</v>
      </c>
      <c r="I98" t="s">
        <v>138</v>
      </c>
      <c r="J98" t="s">
        <v>113</v>
      </c>
      <c r="K98" t="s">
        <v>113</v>
      </c>
      <c r="L98" t="s">
        <v>113</v>
      </c>
      <c r="M98">
        <v>68</v>
      </c>
      <c r="O98" t="s">
        <v>8236</v>
      </c>
      <c r="P98">
        <v>2</v>
      </c>
      <c r="Q98">
        <v>0.6</v>
      </c>
      <c r="T98">
        <v>123</v>
      </c>
      <c r="U98">
        <v>300</v>
      </c>
      <c r="W98">
        <v>0.56548667764616278</v>
      </c>
      <c r="X98">
        <v>0.90477868423386054</v>
      </c>
    </row>
    <row r="99" spans="1:24" hidden="1" x14ac:dyDescent="0.3">
      <c r="A99" t="s">
        <v>8349</v>
      </c>
      <c r="B99" t="s">
        <v>8174</v>
      </c>
      <c r="C99" t="s">
        <v>8350</v>
      </c>
      <c r="D99" t="s">
        <v>8351</v>
      </c>
      <c r="E99" t="s">
        <v>113</v>
      </c>
      <c r="F99" t="s">
        <v>113</v>
      </c>
      <c r="G99" t="s">
        <v>113</v>
      </c>
      <c r="H99" t="s">
        <v>113</v>
      </c>
      <c r="I99" t="s">
        <v>226</v>
      </c>
      <c r="J99" t="s">
        <v>113</v>
      </c>
      <c r="K99" t="s">
        <v>113</v>
      </c>
      <c r="L99" t="s">
        <v>113</v>
      </c>
      <c r="M99">
        <v>40</v>
      </c>
      <c r="O99" t="s">
        <v>8352</v>
      </c>
      <c r="P99">
        <v>3</v>
      </c>
      <c r="Q99">
        <v>1509</v>
      </c>
      <c r="R99">
        <v>469</v>
      </c>
      <c r="T99">
        <v>10</v>
      </c>
      <c r="U99">
        <v>180</v>
      </c>
      <c r="V99">
        <v>310</v>
      </c>
      <c r="W99">
        <v>2.1231629999999999</v>
      </c>
      <c r="X99">
        <v>2.5477955999999997</v>
      </c>
    </row>
    <row r="100" spans="1:24" hidden="1" x14ac:dyDescent="0.3">
      <c r="A100" t="s">
        <v>8353</v>
      </c>
      <c r="B100" t="s">
        <v>8179</v>
      </c>
      <c r="C100" t="s">
        <v>8350</v>
      </c>
      <c r="D100" t="s">
        <v>8351</v>
      </c>
      <c r="E100" t="s">
        <v>113</v>
      </c>
      <c r="F100" t="s">
        <v>113</v>
      </c>
      <c r="G100" t="s">
        <v>113</v>
      </c>
      <c r="H100" t="s">
        <v>113</v>
      </c>
      <c r="I100" t="s">
        <v>226</v>
      </c>
      <c r="J100" t="s">
        <v>113</v>
      </c>
      <c r="K100" t="s">
        <v>113</v>
      </c>
      <c r="L100" t="s">
        <v>113</v>
      </c>
      <c r="M100">
        <v>40</v>
      </c>
      <c r="O100" t="s">
        <v>8354</v>
      </c>
      <c r="P100">
        <v>3</v>
      </c>
      <c r="Q100">
        <v>400</v>
      </c>
      <c r="R100">
        <v>300</v>
      </c>
      <c r="W100">
        <v>0.36</v>
      </c>
      <c r="X100">
        <v>0.432</v>
      </c>
    </row>
    <row r="101" spans="1:24" hidden="1" x14ac:dyDescent="0.3">
      <c r="A101" t="s">
        <v>8355</v>
      </c>
      <c r="B101" t="s">
        <v>8179</v>
      </c>
      <c r="C101" t="s">
        <v>8356</v>
      </c>
      <c r="D101" t="s">
        <v>8357</v>
      </c>
      <c r="E101" t="s">
        <v>113</v>
      </c>
      <c r="F101" t="s">
        <v>113</v>
      </c>
      <c r="G101" t="s">
        <v>113</v>
      </c>
      <c r="H101" t="s">
        <v>113</v>
      </c>
      <c r="I101" t="s">
        <v>654</v>
      </c>
      <c r="J101" t="s">
        <v>113</v>
      </c>
      <c r="K101" t="s">
        <v>113</v>
      </c>
      <c r="L101" t="s">
        <v>113</v>
      </c>
      <c r="M101">
        <v>18</v>
      </c>
      <c r="O101" t="s">
        <v>8358</v>
      </c>
      <c r="P101">
        <v>1</v>
      </c>
      <c r="Q101">
        <v>466</v>
      </c>
      <c r="R101">
        <v>343</v>
      </c>
      <c r="W101">
        <v>0.15983800000000001</v>
      </c>
      <c r="X101">
        <v>0.19180559999999999</v>
      </c>
    </row>
    <row r="102" spans="1:24" hidden="1" x14ac:dyDescent="0.3">
      <c r="A102" t="s">
        <v>8359</v>
      </c>
      <c r="B102" t="s">
        <v>8174</v>
      </c>
      <c r="C102" t="s">
        <v>8356</v>
      </c>
      <c r="D102" t="s">
        <v>8357</v>
      </c>
      <c r="E102" t="s">
        <v>113</v>
      </c>
      <c r="F102" t="s">
        <v>113</v>
      </c>
      <c r="G102" t="s">
        <v>113</v>
      </c>
      <c r="H102" t="s">
        <v>113</v>
      </c>
      <c r="I102" t="s">
        <v>654</v>
      </c>
      <c r="J102" t="s">
        <v>113</v>
      </c>
      <c r="K102" t="s">
        <v>113</v>
      </c>
      <c r="L102" t="s">
        <v>113</v>
      </c>
      <c r="M102">
        <v>18</v>
      </c>
      <c r="O102" t="s">
        <v>8360</v>
      </c>
      <c r="P102">
        <v>1</v>
      </c>
      <c r="Q102">
        <v>1999</v>
      </c>
      <c r="R102">
        <v>305</v>
      </c>
      <c r="W102">
        <v>0.60969499999999999</v>
      </c>
      <c r="X102">
        <v>0.73163400000000001</v>
      </c>
    </row>
    <row r="103" spans="1:24" hidden="1" x14ac:dyDescent="0.3">
      <c r="A103" t="s">
        <v>8361</v>
      </c>
      <c r="B103" t="s">
        <v>8362</v>
      </c>
      <c r="C103" t="s">
        <v>8356</v>
      </c>
      <c r="D103" t="s">
        <v>8357</v>
      </c>
      <c r="E103" t="s">
        <v>113</v>
      </c>
      <c r="F103" t="s">
        <v>113</v>
      </c>
      <c r="G103" t="s">
        <v>113</v>
      </c>
      <c r="H103" t="s">
        <v>113</v>
      </c>
      <c r="I103" t="s">
        <v>654</v>
      </c>
      <c r="J103" t="s">
        <v>113</v>
      </c>
      <c r="K103" t="s">
        <v>113</v>
      </c>
      <c r="L103" t="s">
        <v>113</v>
      </c>
      <c r="M103">
        <v>6</v>
      </c>
      <c r="O103" t="s">
        <v>8363</v>
      </c>
      <c r="P103">
        <v>1</v>
      </c>
      <c r="Q103">
        <v>1</v>
      </c>
      <c r="T103">
        <v>308.10000000000002</v>
      </c>
      <c r="U103">
        <v>325.39999999999998</v>
      </c>
      <c r="V103">
        <v>42.9</v>
      </c>
      <c r="W103">
        <v>0.78539816339744828</v>
      </c>
      <c r="X103">
        <v>0</v>
      </c>
    </row>
    <row r="104" spans="1:24" hidden="1" x14ac:dyDescent="0.3">
      <c r="A104" t="s">
        <v>8364</v>
      </c>
      <c r="B104" t="s">
        <v>8179</v>
      </c>
      <c r="C104" t="s">
        <v>8365</v>
      </c>
      <c r="D104" t="s">
        <v>8366</v>
      </c>
      <c r="E104" t="s">
        <v>113</v>
      </c>
      <c r="F104" t="s">
        <v>113</v>
      </c>
      <c r="G104" t="s">
        <v>113</v>
      </c>
      <c r="H104" t="s">
        <v>113</v>
      </c>
      <c r="I104" t="s">
        <v>654</v>
      </c>
      <c r="J104" t="s">
        <v>113</v>
      </c>
      <c r="K104" t="s">
        <v>113</v>
      </c>
      <c r="L104" t="s">
        <v>113</v>
      </c>
      <c r="M104">
        <v>18</v>
      </c>
      <c r="O104" t="s">
        <v>8358</v>
      </c>
      <c r="P104">
        <v>1</v>
      </c>
      <c r="Q104">
        <v>466</v>
      </c>
      <c r="R104">
        <v>343</v>
      </c>
      <c r="W104">
        <v>0.15983800000000001</v>
      </c>
      <c r="X104">
        <v>0.19180559999999999</v>
      </c>
    </row>
    <row r="105" spans="1:24" hidden="1" x14ac:dyDescent="0.3">
      <c r="A105" t="s">
        <v>8367</v>
      </c>
      <c r="B105" t="s">
        <v>8174</v>
      </c>
      <c r="C105" t="s">
        <v>8365</v>
      </c>
      <c r="D105" t="s">
        <v>8366</v>
      </c>
      <c r="E105" t="s">
        <v>113</v>
      </c>
      <c r="F105" t="s">
        <v>113</v>
      </c>
      <c r="G105" t="s">
        <v>113</v>
      </c>
      <c r="H105" t="s">
        <v>113</v>
      </c>
      <c r="I105" t="s">
        <v>654</v>
      </c>
      <c r="J105" t="s">
        <v>113</v>
      </c>
      <c r="K105" t="s">
        <v>113</v>
      </c>
      <c r="L105" t="s">
        <v>113</v>
      </c>
      <c r="M105">
        <v>18</v>
      </c>
      <c r="O105" t="s">
        <v>8360</v>
      </c>
      <c r="P105">
        <v>1</v>
      </c>
      <c r="Q105">
        <v>1999</v>
      </c>
      <c r="R105">
        <v>305</v>
      </c>
      <c r="W105">
        <v>0.60969499999999999</v>
      </c>
      <c r="X105">
        <v>0.73163400000000001</v>
      </c>
    </row>
    <row r="106" spans="1:24" hidden="1" x14ac:dyDescent="0.3">
      <c r="A106" t="s">
        <v>8368</v>
      </c>
      <c r="B106" t="s">
        <v>8362</v>
      </c>
      <c r="C106" t="s">
        <v>8365</v>
      </c>
      <c r="D106" t="s">
        <v>8366</v>
      </c>
      <c r="E106" t="s">
        <v>113</v>
      </c>
      <c r="F106" t="s">
        <v>113</v>
      </c>
      <c r="G106" t="s">
        <v>113</v>
      </c>
      <c r="H106" t="s">
        <v>113</v>
      </c>
      <c r="I106" t="s">
        <v>654</v>
      </c>
      <c r="J106" t="s">
        <v>113</v>
      </c>
      <c r="K106" t="s">
        <v>113</v>
      </c>
      <c r="L106" t="s">
        <v>113</v>
      </c>
      <c r="M106">
        <v>6</v>
      </c>
      <c r="O106" t="s">
        <v>8363</v>
      </c>
      <c r="P106">
        <v>1</v>
      </c>
      <c r="Q106">
        <v>1</v>
      </c>
      <c r="T106">
        <v>308.2</v>
      </c>
      <c r="U106">
        <v>325.39999999999998</v>
      </c>
      <c r="V106">
        <v>42.9</v>
      </c>
      <c r="W106">
        <v>0.78539816339744828</v>
      </c>
      <c r="X106">
        <v>0</v>
      </c>
    </row>
    <row r="107" spans="1:24" hidden="1" x14ac:dyDescent="0.3">
      <c r="A107" t="s">
        <v>8369</v>
      </c>
      <c r="B107" t="s">
        <v>8174</v>
      </c>
      <c r="C107" t="s">
        <v>8370</v>
      </c>
      <c r="D107" t="s">
        <v>8371</v>
      </c>
      <c r="E107" t="s">
        <v>113</v>
      </c>
      <c r="F107" t="s">
        <v>113</v>
      </c>
      <c r="G107" t="s">
        <v>113</v>
      </c>
      <c r="H107" t="s">
        <v>113</v>
      </c>
      <c r="I107" t="s">
        <v>138</v>
      </c>
      <c r="J107" t="s">
        <v>113</v>
      </c>
      <c r="K107" t="s">
        <v>113</v>
      </c>
      <c r="L107" t="s">
        <v>113</v>
      </c>
      <c r="M107">
        <v>60</v>
      </c>
      <c r="O107" t="s">
        <v>8207</v>
      </c>
      <c r="P107">
        <v>3</v>
      </c>
      <c r="Q107">
        <v>1400</v>
      </c>
      <c r="R107">
        <v>320</v>
      </c>
      <c r="T107">
        <v>80</v>
      </c>
      <c r="U107">
        <v>190</v>
      </c>
      <c r="V107">
        <v>340</v>
      </c>
      <c r="W107">
        <v>1.3440000000000001</v>
      </c>
      <c r="X107">
        <v>1.6128</v>
      </c>
    </row>
    <row r="108" spans="1:24" hidden="1" x14ac:dyDescent="0.3">
      <c r="A108" t="s">
        <v>8372</v>
      </c>
      <c r="B108" t="s">
        <v>8179</v>
      </c>
      <c r="C108" t="s">
        <v>8370</v>
      </c>
      <c r="D108" t="s">
        <v>8371</v>
      </c>
      <c r="E108" t="s">
        <v>113</v>
      </c>
      <c r="F108" t="s">
        <v>113</v>
      </c>
      <c r="G108" t="s">
        <v>113</v>
      </c>
      <c r="H108" t="s">
        <v>113</v>
      </c>
      <c r="I108" t="s">
        <v>138</v>
      </c>
      <c r="J108" t="s">
        <v>113</v>
      </c>
      <c r="K108" t="s">
        <v>113</v>
      </c>
      <c r="L108" t="s">
        <v>113</v>
      </c>
      <c r="M108">
        <v>60</v>
      </c>
      <c r="O108" t="s">
        <v>8209</v>
      </c>
      <c r="P108">
        <v>1</v>
      </c>
      <c r="Q108">
        <v>560</v>
      </c>
      <c r="R108">
        <v>492</v>
      </c>
      <c r="W108">
        <v>0.27551999999999999</v>
      </c>
      <c r="X108">
        <v>0.33062399999999997</v>
      </c>
    </row>
    <row r="109" spans="1:24" hidden="1" x14ac:dyDescent="0.3">
      <c r="A109" t="s">
        <v>8373</v>
      </c>
      <c r="B109" t="s">
        <v>8211</v>
      </c>
      <c r="C109" t="s">
        <v>8370</v>
      </c>
      <c r="D109" t="s">
        <v>8371</v>
      </c>
      <c r="E109" t="s">
        <v>113</v>
      </c>
      <c r="F109" t="s">
        <v>113</v>
      </c>
      <c r="G109" t="s">
        <v>113</v>
      </c>
      <c r="H109" t="s">
        <v>113</v>
      </c>
      <c r="I109" t="s">
        <v>138</v>
      </c>
      <c r="J109" t="s">
        <v>113</v>
      </c>
      <c r="K109" t="s">
        <v>113</v>
      </c>
      <c r="L109" t="s">
        <v>113</v>
      </c>
      <c r="M109">
        <v>60</v>
      </c>
      <c r="O109" t="s">
        <v>8212</v>
      </c>
      <c r="P109">
        <v>2</v>
      </c>
      <c r="Q109">
        <v>0.9</v>
      </c>
      <c r="T109">
        <v>163</v>
      </c>
      <c r="U109">
        <v>338</v>
      </c>
      <c r="W109">
        <v>1.2723450247038663</v>
      </c>
      <c r="X109">
        <v>2.0357520395261863</v>
      </c>
    </row>
    <row r="110" spans="1:24" hidden="1" x14ac:dyDescent="0.3">
      <c r="A110" t="s">
        <v>8374</v>
      </c>
      <c r="B110" t="s">
        <v>8174</v>
      </c>
      <c r="C110" t="s">
        <v>8375</v>
      </c>
      <c r="D110" t="s">
        <v>8376</v>
      </c>
      <c r="E110" t="s">
        <v>113</v>
      </c>
      <c r="F110" t="s">
        <v>113</v>
      </c>
      <c r="G110" t="s">
        <v>113</v>
      </c>
      <c r="H110" t="s">
        <v>113</v>
      </c>
      <c r="I110" t="s">
        <v>138</v>
      </c>
      <c r="J110" t="s">
        <v>113</v>
      </c>
      <c r="K110" t="s">
        <v>113</v>
      </c>
      <c r="L110" t="s">
        <v>113</v>
      </c>
      <c r="M110">
        <v>70</v>
      </c>
      <c r="O110" t="s">
        <v>8207</v>
      </c>
      <c r="P110">
        <v>3</v>
      </c>
      <c r="Q110">
        <v>1400</v>
      </c>
      <c r="R110">
        <v>320</v>
      </c>
      <c r="T110">
        <v>80</v>
      </c>
      <c r="U110">
        <v>180</v>
      </c>
      <c r="V110">
        <v>350</v>
      </c>
      <c r="W110">
        <v>1.3440000000000001</v>
      </c>
      <c r="X110">
        <v>1.6128</v>
      </c>
    </row>
    <row r="111" spans="1:24" hidden="1" x14ac:dyDescent="0.3">
      <c r="A111" t="s">
        <v>8377</v>
      </c>
      <c r="B111" t="s">
        <v>8179</v>
      </c>
      <c r="C111" t="s">
        <v>8375</v>
      </c>
      <c r="D111" t="s">
        <v>8376</v>
      </c>
      <c r="E111" t="s">
        <v>113</v>
      </c>
      <c r="F111" t="s">
        <v>113</v>
      </c>
      <c r="G111" t="s">
        <v>113</v>
      </c>
      <c r="H111" t="s">
        <v>113</v>
      </c>
      <c r="I111" t="s">
        <v>138</v>
      </c>
      <c r="J111" t="s">
        <v>113</v>
      </c>
      <c r="K111" t="s">
        <v>113</v>
      </c>
      <c r="L111" t="s">
        <v>113</v>
      </c>
      <c r="M111">
        <v>70</v>
      </c>
      <c r="O111" t="s">
        <v>8209</v>
      </c>
      <c r="P111">
        <v>1</v>
      </c>
      <c r="Q111">
        <v>560</v>
      </c>
      <c r="R111">
        <v>492</v>
      </c>
      <c r="W111">
        <v>0.27551999999999999</v>
      </c>
      <c r="X111">
        <v>0.33062399999999997</v>
      </c>
    </row>
    <row r="112" spans="1:24" hidden="1" x14ac:dyDescent="0.3">
      <c r="A112" t="s">
        <v>8378</v>
      </c>
      <c r="B112" t="s">
        <v>8211</v>
      </c>
      <c r="C112" t="s">
        <v>8375</v>
      </c>
      <c r="D112" t="s">
        <v>8376</v>
      </c>
      <c r="E112" t="s">
        <v>113</v>
      </c>
      <c r="F112" t="s">
        <v>113</v>
      </c>
      <c r="G112" t="s">
        <v>113</v>
      </c>
      <c r="H112" t="s">
        <v>113</v>
      </c>
      <c r="I112" t="s">
        <v>138</v>
      </c>
      <c r="J112" t="s">
        <v>113</v>
      </c>
      <c r="K112" t="s">
        <v>113</v>
      </c>
      <c r="L112" t="s">
        <v>113</v>
      </c>
      <c r="M112">
        <v>68</v>
      </c>
      <c r="O112" t="s">
        <v>8212</v>
      </c>
      <c r="P112">
        <v>1</v>
      </c>
      <c r="Q112">
        <v>0.9</v>
      </c>
      <c r="T112">
        <v>158</v>
      </c>
      <c r="W112">
        <v>0.63617251235193317</v>
      </c>
      <c r="X112">
        <v>1.0178760197630932</v>
      </c>
    </row>
    <row r="113" spans="1:24" hidden="1" x14ac:dyDescent="0.3">
      <c r="A113" t="s">
        <v>8379</v>
      </c>
      <c r="B113" t="s">
        <v>8249</v>
      </c>
      <c r="C113" t="s">
        <v>8375</v>
      </c>
      <c r="D113" t="s">
        <v>8376</v>
      </c>
      <c r="E113" t="s">
        <v>113</v>
      </c>
      <c r="F113" t="s">
        <v>113</v>
      </c>
      <c r="G113" t="s">
        <v>113</v>
      </c>
      <c r="H113" t="s">
        <v>113</v>
      </c>
      <c r="I113" t="s">
        <v>138</v>
      </c>
      <c r="J113" t="s">
        <v>113</v>
      </c>
      <c r="K113" t="s">
        <v>113</v>
      </c>
      <c r="L113" t="s">
        <v>113</v>
      </c>
      <c r="M113">
        <v>68</v>
      </c>
      <c r="O113" t="s">
        <v>8236</v>
      </c>
      <c r="P113">
        <v>1</v>
      </c>
      <c r="Q113">
        <v>0.6</v>
      </c>
      <c r="T113">
        <v>303</v>
      </c>
      <c r="W113">
        <v>0.28274333882308139</v>
      </c>
      <c r="X113">
        <v>0.45238934211693027</v>
      </c>
    </row>
    <row r="114" spans="1:24" hidden="1" x14ac:dyDescent="0.3">
      <c r="A114" t="s">
        <v>8380</v>
      </c>
      <c r="B114" t="s">
        <v>8174</v>
      </c>
      <c r="C114" t="s">
        <v>8381</v>
      </c>
      <c r="D114" t="s">
        <v>8382</v>
      </c>
      <c r="E114" t="s">
        <v>113</v>
      </c>
      <c r="F114" t="s">
        <v>113</v>
      </c>
      <c r="G114" t="s">
        <v>113</v>
      </c>
      <c r="H114" t="s">
        <v>113</v>
      </c>
      <c r="I114" t="s">
        <v>138</v>
      </c>
      <c r="J114" t="s">
        <v>113</v>
      </c>
      <c r="K114" t="s">
        <v>113</v>
      </c>
      <c r="L114" t="s">
        <v>113</v>
      </c>
      <c r="M114">
        <v>70</v>
      </c>
      <c r="O114" t="s">
        <v>8207</v>
      </c>
      <c r="P114">
        <v>3</v>
      </c>
      <c r="Q114">
        <v>1400</v>
      </c>
      <c r="R114">
        <v>320</v>
      </c>
      <c r="T114">
        <v>80</v>
      </c>
      <c r="U114">
        <v>180</v>
      </c>
      <c r="V114">
        <v>350</v>
      </c>
      <c r="W114">
        <v>1.3440000000000001</v>
      </c>
      <c r="X114">
        <v>1.6128</v>
      </c>
    </row>
    <row r="115" spans="1:24" hidden="1" x14ac:dyDescent="0.3">
      <c r="A115" t="s">
        <v>8383</v>
      </c>
      <c r="B115" t="s">
        <v>8179</v>
      </c>
      <c r="C115" t="s">
        <v>8381</v>
      </c>
      <c r="D115" t="s">
        <v>8382</v>
      </c>
      <c r="E115" t="s">
        <v>113</v>
      </c>
      <c r="F115" t="s">
        <v>113</v>
      </c>
      <c r="G115" t="s">
        <v>113</v>
      </c>
      <c r="H115" t="s">
        <v>113</v>
      </c>
      <c r="I115" t="s">
        <v>138</v>
      </c>
      <c r="J115" t="s">
        <v>113</v>
      </c>
      <c r="K115" t="s">
        <v>113</v>
      </c>
      <c r="L115" t="s">
        <v>113</v>
      </c>
      <c r="M115">
        <v>70</v>
      </c>
      <c r="O115" t="s">
        <v>8209</v>
      </c>
      <c r="P115">
        <v>1</v>
      </c>
      <c r="Q115">
        <v>560</v>
      </c>
      <c r="R115">
        <v>492</v>
      </c>
      <c r="W115">
        <v>0.27551999999999999</v>
      </c>
      <c r="X115">
        <v>0.33062399999999997</v>
      </c>
    </row>
    <row r="116" spans="1:24" hidden="1" x14ac:dyDescent="0.3">
      <c r="A116" t="s">
        <v>8384</v>
      </c>
      <c r="B116" t="s">
        <v>8211</v>
      </c>
      <c r="C116" t="s">
        <v>8381</v>
      </c>
      <c r="D116" t="s">
        <v>8382</v>
      </c>
      <c r="E116" t="s">
        <v>113</v>
      </c>
      <c r="F116" t="s">
        <v>113</v>
      </c>
      <c r="G116" t="s">
        <v>113</v>
      </c>
      <c r="H116" t="s">
        <v>113</v>
      </c>
      <c r="I116" t="s">
        <v>138</v>
      </c>
      <c r="J116" t="s">
        <v>113</v>
      </c>
      <c r="K116" t="s">
        <v>113</v>
      </c>
      <c r="L116" t="s">
        <v>113</v>
      </c>
      <c r="M116">
        <v>68</v>
      </c>
      <c r="O116" t="s">
        <v>8236</v>
      </c>
      <c r="P116">
        <v>1</v>
      </c>
      <c r="Q116">
        <v>0.6</v>
      </c>
      <c r="T116">
        <v>120</v>
      </c>
      <c r="W116">
        <v>0.28274333882308139</v>
      </c>
      <c r="X116">
        <v>0.45238934211693027</v>
      </c>
    </row>
    <row r="117" spans="1:24" hidden="1" x14ac:dyDescent="0.3">
      <c r="A117" t="s">
        <v>8385</v>
      </c>
      <c r="B117" t="s">
        <v>8174</v>
      </c>
      <c r="C117" t="s">
        <v>8386</v>
      </c>
      <c r="D117" t="s">
        <v>8387</v>
      </c>
      <c r="E117" t="s">
        <v>113</v>
      </c>
      <c r="F117" t="s">
        <v>113</v>
      </c>
      <c r="G117" t="s">
        <v>113</v>
      </c>
      <c r="H117" t="s">
        <v>113</v>
      </c>
      <c r="I117" t="s">
        <v>1113</v>
      </c>
      <c r="J117" t="s">
        <v>113</v>
      </c>
      <c r="K117" t="s">
        <v>113</v>
      </c>
      <c r="L117" t="s">
        <v>113</v>
      </c>
      <c r="M117">
        <v>60</v>
      </c>
      <c r="O117" t="s">
        <v>8207</v>
      </c>
      <c r="P117">
        <v>3</v>
      </c>
      <c r="Q117">
        <v>1400</v>
      </c>
      <c r="R117">
        <v>320</v>
      </c>
      <c r="T117">
        <v>10</v>
      </c>
      <c r="U117">
        <v>180</v>
      </c>
      <c r="V117">
        <v>280</v>
      </c>
      <c r="W117">
        <v>1.3440000000000001</v>
      </c>
      <c r="X117">
        <v>1.6128</v>
      </c>
    </row>
    <row r="118" spans="1:24" hidden="1" x14ac:dyDescent="0.3">
      <c r="A118" t="s">
        <v>8388</v>
      </c>
      <c r="B118" t="s">
        <v>8179</v>
      </c>
      <c r="C118" t="s">
        <v>8386</v>
      </c>
      <c r="D118" t="s">
        <v>8387</v>
      </c>
      <c r="E118" t="s">
        <v>113</v>
      </c>
      <c r="F118" t="s">
        <v>113</v>
      </c>
      <c r="G118" t="s">
        <v>113</v>
      </c>
      <c r="H118" t="s">
        <v>113</v>
      </c>
      <c r="I118" t="s">
        <v>1113</v>
      </c>
      <c r="J118" t="s">
        <v>113</v>
      </c>
      <c r="K118" t="s">
        <v>113</v>
      </c>
      <c r="L118" t="s">
        <v>113</v>
      </c>
      <c r="M118">
        <v>60</v>
      </c>
      <c r="O118" t="s">
        <v>8209</v>
      </c>
      <c r="P118">
        <v>1</v>
      </c>
      <c r="Q118">
        <v>560</v>
      </c>
      <c r="R118">
        <v>492</v>
      </c>
      <c r="W118">
        <v>0.27551999999999999</v>
      </c>
      <c r="X118">
        <v>0.33062399999999997</v>
      </c>
    </row>
    <row r="119" spans="1:24" hidden="1" x14ac:dyDescent="0.3">
      <c r="A119" t="s">
        <v>8389</v>
      </c>
      <c r="B119" t="s">
        <v>8211</v>
      </c>
      <c r="C119" t="s">
        <v>8386</v>
      </c>
      <c r="D119" t="s">
        <v>8387</v>
      </c>
      <c r="E119" t="s">
        <v>113</v>
      </c>
      <c r="F119" t="s">
        <v>113</v>
      </c>
      <c r="G119" t="s">
        <v>113</v>
      </c>
      <c r="H119" t="s">
        <v>113</v>
      </c>
      <c r="I119" t="s">
        <v>1113</v>
      </c>
      <c r="J119" t="s">
        <v>113</v>
      </c>
      <c r="K119" t="s">
        <v>113</v>
      </c>
      <c r="L119" t="s">
        <v>113</v>
      </c>
      <c r="M119">
        <v>60</v>
      </c>
      <c r="P119">
        <v>1</v>
      </c>
      <c r="Q119">
        <v>0.9</v>
      </c>
      <c r="T119">
        <v>166</v>
      </c>
      <c r="W119">
        <v>0.63617251235193317</v>
      </c>
      <c r="X119">
        <v>1.0178760197630932</v>
      </c>
    </row>
    <row r="120" spans="1:24" hidden="1" x14ac:dyDescent="0.3">
      <c r="A120" t="s">
        <v>8390</v>
      </c>
      <c r="B120" t="s">
        <v>8249</v>
      </c>
      <c r="C120" t="s">
        <v>8386</v>
      </c>
      <c r="D120" t="s">
        <v>8387</v>
      </c>
      <c r="E120" t="s">
        <v>113</v>
      </c>
      <c r="F120" t="s">
        <v>113</v>
      </c>
      <c r="G120" t="s">
        <v>113</v>
      </c>
      <c r="H120" t="s">
        <v>113</v>
      </c>
      <c r="I120" t="s">
        <v>1113</v>
      </c>
      <c r="J120" t="s">
        <v>113</v>
      </c>
      <c r="K120" t="s">
        <v>113</v>
      </c>
      <c r="L120" t="s">
        <v>113</v>
      </c>
      <c r="M120">
        <v>60</v>
      </c>
      <c r="P120">
        <v>1</v>
      </c>
      <c r="Q120">
        <v>0.6</v>
      </c>
      <c r="T120">
        <v>359</v>
      </c>
      <c r="W120">
        <v>0.28274333882308139</v>
      </c>
      <c r="X120">
        <v>0.45238934211693027</v>
      </c>
    </row>
    <row r="121" spans="1:24" hidden="1" x14ac:dyDescent="0.3">
      <c r="A121" t="s">
        <v>8391</v>
      </c>
      <c r="B121" t="s">
        <v>8174</v>
      </c>
      <c r="C121" t="s">
        <v>8392</v>
      </c>
      <c r="D121" t="s">
        <v>8393</v>
      </c>
      <c r="E121" t="s">
        <v>113</v>
      </c>
      <c r="F121" t="s">
        <v>113</v>
      </c>
      <c r="G121" t="s">
        <v>113</v>
      </c>
      <c r="H121" t="s">
        <v>113</v>
      </c>
      <c r="I121" t="s">
        <v>1113</v>
      </c>
      <c r="J121" t="s">
        <v>113</v>
      </c>
      <c r="K121" t="s">
        <v>113</v>
      </c>
      <c r="L121" t="s">
        <v>113</v>
      </c>
      <c r="M121">
        <v>50</v>
      </c>
      <c r="O121" t="s">
        <v>8207</v>
      </c>
      <c r="P121">
        <v>3</v>
      </c>
      <c r="Q121">
        <v>1400</v>
      </c>
      <c r="R121">
        <v>320</v>
      </c>
      <c r="T121">
        <v>25</v>
      </c>
      <c r="U121">
        <v>100</v>
      </c>
      <c r="V121">
        <v>180</v>
      </c>
      <c r="W121">
        <v>1.3440000000000001</v>
      </c>
      <c r="X121">
        <v>1.6128</v>
      </c>
    </row>
    <row r="122" spans="1:24" hidden="1" x14ac:dyDescent="0.3">
      <c r="A122" t="s">
        <v>8394</v>
      </c>
      <c r="B122" t="s">
        <v>8179</v>
      </c>
      <c r="C122" t="s">
        <v>8392</v>
      </c>
      <c r="D122" t="s">
        <v>8393</v>
      </c>
      <c r="E122" t="s">
        <v>113</v>
      </c>
      <c r="F122" t="s">
        <v>113</v>
      </c>
      <c r="G122" t="s">
        <v>113</v>
      </c>
      <c r="H122" t="s">
        <v>113</v>
      </c>
      <c r="I122" t="s">
        <v>1113</v>
      </c>
      <c r="J122" t="s">
        <v>113</v>
      </c>
      <c r="K122" t="s">
        <v>113</v>
      </c>
      <c r="L122" t="s">
        <v>113</v>
      </c>
      <c r="M122">
        <v>50</v>
      </c>
      <c r="O122" t="s">
        <v>8209</v>
      </c>
      <c r="P122">
        <v>1</v>
      </c>
      <c r="Q122">
        <v>466</v>
      </c>
      <c r="R122">
        <v>343</v>
      </c>
      <c r="W122">
        <v>0.15983800000000001</v>
      </c>
      <c r="X122">
        <v>0.19180559999999999</v>
      </c>
    </row>
    <row r="123" spans="1:24" hidden="1" x14ac:dyDescent="0.3">
      <c r="A123" t="s">
        <v>8395</v>
      </c>
      <c r="B123" t="s">
        <v>8211</v>
      </c>
      <c r="C123" t="s">
        <v>8392</v>
      </c>
      <c r="D123" t="s">
        <v>8393</v>
      </c>
      <c r="E123" t="s">
        <v>113</v>
      </c>
      <c r="F123" t="s">
        <v>113</v>
      </c>
      <c r="G123" t="s">
        <v>113</v>
      </c>
      <c r="H123" t="s">
        <v>113</v>
      </c>
      <c r="I123" t="s">
        <v>1113</v>
      </c>
      <c r="J123" t="s">
        <v>113</v>
      </c>
      <c r="K123" t="s">
        <v>113</v>
      </c>
      <c r="L123" t="s">
        <v>113</v>
      </c>
      <c r="M123">
        <v>48</v>
      </c>
      <c r="O123" t="s">
        <v>8236</v>
      </c>
      <c r="P123">
        <v>1</v>
      </c>
      <c r="Q123">
        <v>0.6</v>
      </c>
      <c r="T123">
        <v>179</v>
      </c>
      <c r="W123">
        <v>0.28274333882308139</v>
      </c>
      <c r="X123">
        <v>0.45238934211693027</v>
      </c>
    </row>
    <row r="124" spans="1:24" hidden="1" x14ac:dyDescent="0.3">
      <c r="A124" t="s">
        <v>8396</v>
      </c>
      <c r="B124" t="s">
        <v>8174</v>
      </c>
      <c r="C124" t="s">
        <v>8397</v>
      </c>
      <c r="D124" t="s">
        <v>8398</v>
      </c>
      <c r="E124" t="s">
        <v>113</v>
      </c>
      <c r="F124" t="s">
        <v>113</v>
      </c>
      <c r="G124" t="s">
        <v>113</v>
      </c>
      <c r="H124" t="s">
        <v>113</v>
      </c>
      <c r="I124" t="s">
        <v>1113</v>
      </c>
      <c r="J124" t="s">
        <v>113</v>
      </c>
      <c r="K124" t="s">
        <v>113</v>
      </c>
      <c r="L124" t="s">
        <v>113</v>
      </c>
      <c r="M124">
        <v>40</v>
      </c>
      <c r="O124" t="s">
        <v>8207</v>
      </c>
      <c r="P124">
        <v>3</v>
      </c>
      <c r="Q124">
        <v>1400</v>
      </c>
      <c r="R124">
        <v>320</v>
      </c>
      <c r="T124">
        <v>10</v>
      </c>
      <c r="U124">
        <v>190</v>
      </c>
      <c r="V124">
        <v>280</v>
      </c>
      <c r="W124">
        <v>1.3440000000000001</v>
      </c>
      <c r="X124">
        <v>1.6128</v>
      </c>
    </row>
    <row r="125" spans="1:24" hidden="1" x14ac:dyDescent="0.3">
      <c r="A125" t="s">
        <v>8399</v>
      </c>
      <c r="B125" t="s">
        <v>8179</v>
      </c>
      <c r="C125" t="s">
        <v>8397</v>
      </c>
      <c r="D125" t="s">
        <v>8398</v>
      </c>
      <c r="E125" t="s">
        <v>113</v>
      </c>
      <c r="F125" t="s">
        <v>113</v>
      </c>
      <c r="G125" t="s">
        <v>113</v>
      </c>
      <c r="H125" t="s">
        <v>113</v>
      </c>
      <c r="I125" t="s">
        <v>1113</v>
      </c>
      <c r="J125" t="s">
        <v>113</v>
      </c>
      <c r="K125" t="s">
        <v>113</v>
      </c>
      <c r="L125" t="s">
        <v>113</v>
      </c>
      <c r="M125">
        <v>40</v>
      </c>
      <c r="O125" t="s">
        <v>8209</v>
      </c>
      <c r="P125">
        <v>1</v>
      </c>
      <c r="Q125">
        <v>560</v>
      </c>
      <c r="R125">
        <v>492</v>
      </c>
      <c r="W125">
        <v>0.27551999999999999</v>
      </c>
      <c r="X125">
        <v>0.33062399999999997</v>
      </c>
    </row>
    <row r="126" spans="1:24" hidden="1" x14ac:dyDescent="0.3">
      <c r="A126" t="s">
        <v>8400</v>
      </c>
      <c r="B126" t="s">
        <v>8211</v>
      </c>
      <c r="C126" t="s">
        <v>8397</v>
      </c>
      <c r="D126" t="s">
        <v>8398</v>
      </c>
      <c r="E126" t="s">
        <v>113</v>
      </c>
      <c r="F126" t="s">
        <v>113</v>
      </c>
      <c r="G126" t="s">
        <v>113</v>
      </c>
      <c r="H126" t="s">
        <v>113</v>
      </c>
      <c r="I126" t="s">
        <v>1113</v>
      </c>
      <c r="J126" t="s">
        <v>113</v>
      </c>
      <c r="K126" t="s">
        <v>113</v>
      </c>
      <c r="L126" t="s">
        <v>113</v>
      </c>
      <c r="M126">
        <v>38</v>
      </c>
      <c r="O126" t="s">
        <v>8401</v>
      </c>
      <c r="P126">
        <v>2</v>
      </c>
      <c r="Q126">
        <v>0.6</v>
      </c>
      <c r="T126">
        <v>198</v>
      </c>
      <c r="U126">
        <v>18</v>
      </c>
      <c r="W126">
        <v>0.56548667764616278</v>
      </c>
      <c r="X126">
        <v>0.90477868423386054</v>
      </c>
    </row>
    <row r="127" spans="1:24" hidden="1" x14ac:dyDescent="0.3">
      <c r="A127" t="s">
        <v>8402</v>
      </c>
      <c r="B127" t="s">
        <v>8174</v>
      </c>
      <c r="C127" t="s">
        <v>8403</v>
      </c>
      <c r="D127" t="s">
        <v>8404</v>
      </c>
      <c r="E127" t="s">
        <v>113</v>
      </c>
      <c r="F127" t="s">
        <v>113</v>
      </c>
      <c r="G127" t="s">
        <v>113</v>
      </c>
      <c r="H127" t="s">
        <v>113</v>
      </c>
      <c r="I127" t="s">
        <v>1113</v>
      </c>
      <c r="J127" t="s">
        <v>113</v>
      </c>
      <c r="K127" t="s">
        <v>113</v>
      </c>
      <c r="L127" t="s">
        <v>113</v>
      </c>
      <c r="M127">
        <v>40</v>
      </c>
      <c r="O127" t="s">
        <v>8207</v>
      </c>
      <c r="P127">
        <v>3</v>
      </c>
      <c r="Q127">
        <v>1400</v>
      </c>
      <c r="R127">
        <v>320</v>
      </c>
      <c r="T127">
        <v>20</v>
      </c>
      <c r="U127">
        <v>190</v>
      </c>
      <c r="V127">
        <v>290</v>
      </c>
      <c r="W127">
        <v>1.3440000000000001</v>
      </c>
      <c r="X127">
        <v>1.6128</v>
      </c>
    </row>
    <row r="128" spans="1:24" hidden="1" x14ac:dyDescent="0.3">
      <c r="A128" t="s">
        <v>8405</v>
      </c>
      <c r="B128" t="s">
        <v>8179</v>
      </c>
      <c r="C128" t="s">
        <v>8403</v>
      </c>
      <c r="D128" t="s">
        <v>8404</v>
      </c>
      <c r="E128" t="s">
        <v>113</v>
      </c>
      <c r="F128" t="s">
        <v>113</v>
      </c>
      <c r="G128" t="s">
        <v>113</v>
      </c>
      <c r="H128" t="s">
        <v>113</v>
      </c>
      <c r="I128" t="s">
        <v>1113</v>
      </c>
      <c r="J128" t="s">
        <v>113</v>
      </c>
      <c r="K128" t="s">
        <v>113</v>
      </c>
      <c r="L128" t="s">
        <v>113</v>
      </c>
      <c r="M128">
        <v>40</v>
      </c>
      <c r="O128" t="s">
        <v>8209</v>
      </c>
      <c r="P128">
        <v>1</v>
      </c>
      <c r="Q128">
        <v>466</v>
      </c>
      <c r="R128">
        <v>343</v>
      </c>
      <c r="T128">
        <v>20</v>
      </c>
      <c r="W128">
        <v>0.15983800000000001</v>
      </c>
      <c r="X128">
        <v>0.19180559999999999</v>
      </c>
    </row>
    <row r="129" spans="1:24" hidden="1" x14ac:dyDescent="0.3">
      <c r="A129" t="s">
        <v>8406</v>
      </c>
      <c r="B129" t="s">
        <v>8211</v>
      </c>
      <c r="C129" t="s">
        <v>8403</v>
      </c>
      <c r="D129" t="s">
        <v>8404</v>
      </c>
      <c r="E129" t="s">
        <v>113</v>
      </c>
      <c r="F129" t="s">
        <v>113</v>
      </c>
      <c r="G129" t="s">
        <v>113</v>
      </c>
      <c r="H129" t="s">
        <v>113</v>
      </c>
      <c r="I129" t="s">
        <v>1113</v>
      </c>
      <c r="J129" t="s">
        <v>113</v>
      </c>
      <c r="K129" t="s">
        <v>113</v>
      </c>
      <c r="L129" t="s">
        <v>113</v>
      </c>
      <c r="M129">
        <v>38</v>
      </c>
      <c r="O129" t="s">
        <v>8236</v>
      </c>
      <c r="P129">
        <v>1</v>
      </c>
      <c r="Q129">
        <v>0.6</v>
      </c>
      <c r="T129">
        <v>197</v>
      </c>
      <c r="W129">
        <v>0.28274333882308139</v>
      </c>
      <c r="X129">
        <v>0.45238934211693027</v>
      </c>
    </row>
    <row r="130" spans="1:24" hidden="1" x14ac:dyDescent="0.3">
      <c r="A130" t="s">
        <v>8407</v>
      </c>
      <c r="B130" t="s">
        <v>8174</v>
      </c>
      <c r="C130" t="s">
        <v>8408</v>
      </c>
      <c r="D130" t="s">
        <v>8409</v>
      </c>
      <c r="E130" t="s">
        <v>113</v>
      </c>
      <c r="F130" t="s">
        <v>113</v>
      </c>
      <c r="G130" t="s">
        <v>113</v>
      </c>
      <c r="H130" t="s">
        <v>113</v>
      </c>
      <c r="I130" t="s">
        <v>1113</v>
      </c>
      <c r="J130" t="s">
        <v>113</v>
      </c>
      <c r="K130" t="s">
        <v>113</v>
      </c>
      <c r="L130" t="s">
        <v>113</v>
      </c>
      <c r="M130">
        <v>50</v>
      </c>
      <c r="O130" t="s">
        <v>8207</v>
      </c>
      <c r="P130">
        <v>3</v>
      </c>
      <c r="Q130">
        <v>1400</v>
      </c>
      <c r="R130">
        <v>320</v>
      </c>
      <c r="T130">
        <v>60</v>
      </c>
      <c r="U130">
        <v>170</v>
      </c>
      <c r="V130">
        <v>340</v>
      </c>
      <c r="W130">
        <v>1.3440000000000001</v>
      </c>
      <c r="X130">
        <v>1.6128</v>
      </c>
    </row>
    <row r="131" spans="1:24" hidden="1" x14ac:dyDescent="0.3">
      <c r="A131" t="s">
        <v>8410</v>
      </c>
      <c r="B131" t="s">
        <v>8179</v>
      </c>
      <c r="C131" t="s">
        <v>8408</v>
      </c>
      <c r="D131" t="s">
        <v>8409</v>
      </c>
      <c r="E131" t="s">
        <v>113</v>
      </c>
      <c r="F131" t="s">
        <v>113</v>
      </c>
      <c r="G131" t="s">
        <v>113</v>
      </c>
      <c r="H131" t="s">
        <v>113</v>
      </c>
      <c r="I131" t="s">
        <v>1113</v>
      </c>
      <c r="J131" t="s">
        <v>113</v>
      </c>
      <c r="K131" t="s">
        <v>113</v>
      </c>
      <c r="L131" t="s">
        <v>113</v>
      </c>
      <c r="M131">
        <v>50</v>
      </c>
      <c r="O131" t="s">
        <v>8209</v>
      </c>
      <c r="P131">
        <v>1</v>
      </c>
      <c r="Q131">
        <v>560</v>
      </c>
      <c r="R131">
        <v>492</v>
      </c>
      <c r="W131">
        <v>0.27551999999999999</v>
      </c>
      <c r="X131">
        <v>0.33062399999999997</v>
      </c>
    </row>
    <row r="132" spans="1:24" hidden="1" x14ac:dyDescent="0.3">
      <c r="A132" t="s">
        <v>8411</v>
      </c>
      <c r="B132" t="s">
        <v>8211</v>
      </c>
      <c r="C132" t="s">
        <v>8408</v>
      </c>
      <c r="D132" t="s">
        <v>8409</v>
      </c>
      <c r="E132" t="s">
        <v>113</v>
      </c>
      <c r="F132" t="s">
        <v>113</v>
      </c>
      <c r="G132" t="s">
        <v>113</v>
      </c>
      <c r="H132" t="s">
        <v>113</v>
      </c>
      <c r="I132" t="s">
        <v>1113</v>
      </c>
      <c r="J132" t="s">
        <v>113</v>
      </c>
      <c r="K132" t="s">
        <v>113</v>
      </c>
      <c r="L132" t="s">
        <v>113</v>
      </c>
      <c r="M132">
        <v>50</v>
      </c>
      <c r="O132" t="s">
        <v>8412</v>
      </c>
      <c r="P132">
        <v>1</v>
      </c>
      <c r="Q132">
        <v>0.9</v>
      </c>
      <c r="T132">
        <v>169</v>
      </c>
      <c r="W132">
        <v>0.63617251235193317</v>
      </c>
      <c r="X132">
        <v>1.0178760197630932</v>
      </c>
    </row>
    <row r="133" spans="1:24" hidden="1" x14ac:dyDescent="0.3">
      <c r="A133" t="s">
        <v>8413</v>
      </c>
      <c r="B133" t="s">
        <v>8249</v>
      </c>
      <c r="C133" t="s">
        <v>8408</v>
      </c>
      <c r="D133" t="s">
        <v>8409</v>
      </c>
      <c r="E133" t="s">
        <v>113</v>
      </c>
      <c r="F133" t="s">
        <v>113</v>
      </c>
      <c r="G133" t="s">
        <v>113</v>
      </c>
      <c r="H133" t="s">
        <v>113</v>
      </c>
      <c r="I133" t="s">
        <v>1113</v>
      </c>
      <c r="J133" t="s">
        <v>113</v>
      </c>
      <c r="K133" t="s">
        <v>113</v>
      </c>
      <c r="L133" t="s">
        <v>113</v>
      </c>
      <c r="M133">
        <v>50</v>
      </c>
      <c r="O133" t="s">
        <v>8414</v>
      </c>
      <c r="P133">
        <v>1</v>
      </c>
      <c r="Q133">
        <v>0.6</v>
      </c>
      <c r="T133">
        <v>353</v>
      </c>
      <c r="W133">
        <v>0.28274333882308139</v>
      </c>
      <c r="X133">
        <v>0.45238934211693027</v>
      </c>
    </row>
    <row r="134" spans="1:24" hidden="1" x14ac:dyDescent="0.3">
      <c r="A134" t="s">
        <v>8415</v>
      </c>
      <c r="B134" t="s">
        <v>8174</v>
      </c>
      <c r="C134" t="s">
        <v>8416</v>
      </c>
      <c r="D134" t="s">
        <v>8417</v>
      </c>
      <c r="E134" t="s">
        <v>113</v>
      </c>
      <c r="F134" t="s">
        <v>113</v>
      </c>
      <c r="G134" t="s">
        <v>113</v>
      </c>
      <c r="H134" t="s">
        <v>113</v>
      </c>
      <c r="I134" t="s">
        <v>1113</v>
      </c>
      <c r="J134" t="s">
        <v>113</v>
      </c>
      <c r="K134" t="s">
        <v>113</v>
      </c>
      <c r="L134" t="s">
        <v>113</v>
      </c>
      <c r="M134">
        <v>40</v>
      </c>
      <c r="O134" t="s">
        <v>8418</v>
      </c>
      <c r="P134">
        <v>3</v>
      </c>
      <c r="Q134">
        <v>1400</v>
      </c>
      <c r="R134">
        <v>320</v>
      </c>
      <c r="T134">
        <v>145</v>
      </c>
      <c r="U134">
        <v>145</v>
      </c>
      <c r="V134">
        <v>145</v>
      </c>
      <c r="W134">
        <v>1.3440000000000001</v>
      </c>
      <c r="X134">
        <v>1.6128</v>
      </c>
    </row>
    <row r="135" spans="1:24" hidden="1" x14ac:dyDescent="0.3">
      <c r="A135" t="s">
        <v>8419</v>
      </c>
      <c r="B135" t="s">
        <v>8179</v>
      </c>
      <c r="C135" t="s">
        <v>8416</v>
      </c>
      <c r="D135" t="s">
        <v>8417</v>
      </c>
      <c r="E135" t="s">
        <v>113</v>
      </c>
      <c r="F135" t="s">
        <v>113</v>
      </c>
      <c r="G135" t="s">
        <v>113</v>
      </c>
      <c r="H135" t="s">
        <v>113</v>
      </c>
      <c r="I135" t="s">
        <v>1113</v>
      </c>
      <c r="J135" t="s">
        <v>113</v>
      </c>
      <c r="K135" t="s">
        <v>113</v>
      </c>
      <c r="L135" t="s">
        <v>113</v>
      </c>
      <c r="M135">
        <v>40</v>
      </c>
      <c r="O135" t="s">
        <v>8209</v>
      </c>
      <c r="P135">
        <v>1</v>
      </c>
      <c r="Q135">
        <v>560</v>
      </c>
      <c r="R135">
        <v>492</v>
      </c>
      <c r="W135">
        <v>0.27551999999999999</v>
      </c>
      <c r="X135">
        <v>0.33062399999999997</v>
      </c>
    </row>
    <row r="136" spans="1:24" hidden="1" x14ac:dyDescent="0.3">
      <c r="A136" t="s">
        <v>8420</v>
      </c>
      <c r="B136" t="s">
        <v>8211</v>
      </c>
      <c r="C136" t="s">
        <v>8416</v>
      </c>
      <c r="D136" t="s">
        <v>8417</v>
      </c>
      <c r="E136" t="s">
        <v>113</v>
      </c>
      <c r="F136" t="s">
        <v>113</v>
      </c>
      <c r="G136" t="s">
        <v>113</v>
      </c>
      <c r="H136" t="s">
        <v>113</v>
      </c>
      <c r="I136" t="s">
        <v>1113</v>
      </c>
      <c r="J136" t="s">
        <v>113</v>
      </c>
      <c r="K136" t="s">
        <v>113</v>
      </c>
      <c r="L136" t="s">
        <v>113</v>
      </c>
      <c r="M136">
        <v>38</v>
      </c>
      <c r="O136" t="s">
        <v>8236</v>
      </c>
      <c r="P136">
        <v>1</v>
      </c>
      <c r="Q136">
        <v>0.6</v>
      </c>
      <c r="T136">
        <v>180</v>
      </c>
      <c r="W136">
        <v>0.28274333882308139</v>
      </c>
      <c r="X136">
        <v>0.45238934211693027</v>
      </c>
    </row>
    <row r="137" spans="1:24" hidden="1" x14ac:dyDescent="0.3">
      <c r="A137" t="s">
        <v>8421</v>
      </c>
      <c r="B137" t="s">
        <v>8249</v>
      </c>
      <c r="C137" t="s">
        <v>8416</v>
      </c>
      <c r="D137" t="s">
        <v>8417</v>
      </c>
      <c r="E137" t="s">
        <v>113</v>
      </c>
      <c r="F137" t="s">
        <v>113</v>
      </c>
      <c r="G137" t="s">
        <v>113</v>
      </c>
      <c r="H137" t="s">
        <v>113</v>
      </c>
      <c r="I137" t="s">
        <v>1113</v>
      </c>
      <c r="J137" t="s">
        <v>113</v>
      </c>
      <c r="K137" t="s">
        <v>113</v>
      </c>
      <c r="L137" t="s">
        <v>113</v>
      </c>
      <c r="M137">
        <v>38</v>
      </c>
      <c r="O137" t="s">
        <v>8212</v>
      </c>
      <c r="P137">
        <v>1</v>
      </c>
      <c r="Q137">
        <v>0.9</v>
      </c>
      <c r="T137">
        <v>338</v>
      </c>
      <c r="W137">
        <v>0.63617251235193317</v>
      </c>
      <c r="X137">
        <v>1.0178760197630932</v>
      </c>
    </row>
    <row r="138" spans="1:24" hidden="1" x14ac:dyDescent="0.3">
      <c r="A138" t="s">
        <v>8422</v>
      </c>
      <c r="B138" t="s">
        <v>8174</v>
      </c>
      <c r="C138" t="s">
        <v>8423</v>
      </c>
      <c r="D138" t="s">
        <v>8424</v>
      </c>
      <c r="E138" t="s">
        <v>113</v>
      </c>
      <c r="F138" t="s">
        <v>113</v>
      </c>
      <c r="G138" t="s">
        <v>113</v>
      </c>
      <c r="H138" t="s">
        <v>113</v>
      </c>
      <c r="I138" t="s">
        <v>1113</v>
      </c>
      <c r="J138" t="s">
        <v>113</v>
      </c>
      <c r="K138" t="s">
        <v>113</v>
      </c>
      <c r="L138" t="s">
        <v>113</v>
      </c>
      <c r="M138">
        <v>50</v>
      </c>
      <c r="O138" t="s">
        <v>8207</v>
      </c>
      <c r="P138">
        <v>3</v>
      </c>
      <c r="Q138">
        <v>1400</v>
      </c>
      <c r="R138">
        <v>320</v>
      </c>
      <c r="T138">
        <v>0</v>
      </c>
      <c r="U138">
        <v>170</v>
      </c>
      <c r="V138">
        <v>270</v>
      </c>
      <c r="W138">
        <v>1.3440000000000001</v>
      </c>
      <c r="X138">
        <v>1.6128</v>
      </c>
    </row>
    <row r="139" spans="1:24" hidden="1" x14ac:dyDescent="0.3">
      <c r="A139" t="s">
        <v>8425</v>
      </c>
      <c r="B139" t="s">
        <v>8179</v>
      </c>
      <c r="C139" t="s">
        <v>8423</v>
      </c>
      <c r="D139" t="s">
        <v>8424</v>
      </c>
      <c r="E139" t="s">
        <v>113</v>
      </c>
      <c r="F139" t="s">
        <v>113</v>
      </c>
      <c r="G139" t="s">
        <v>113</v>
      </c>
      <c r="H139" t="s">
        <v>113</v>
      </c>
      <c r="I139" t="s">
        <v>1113</v>
      </c>
      <c r="J139" t="s">
        <v>113</v>
      </c>
      <c r="K139" t="s">
        <v>113</v>
      </c>
      <c r="L139" t="s">
        <v>113</v>
      </c>
      <c r="M139">
        <v>50</v>
      </c>
      <c r="O139" t="s">
        <v>8209</v>
      </c>
      <c r="P139">
        <v>1</v>
      </c>
      <c r="Q139">
        <v>560</v>
      </c>
      <c r="R139">
        <v>492</v>
      </c>
      <c r="W139">
        <v>0.27551999999999999</v>
      </c>
      <c r="X139">
        <v>0.33062399999999997</v>
      </c>
    </row>
    <row r="140" spans="1:24" hidden="1" x14ac:dyDescent="0.3">
      <c r="A140" t="s">
        <v>8426</v>
      </c>
      <c r="B140" t="s">
        <v>8211</v>
      </c>
      <c r="C140" t="s">
        <v>8423</v>
      </c>
      <c r="D140" t="s">
        <v>8424</v>
      </c>
      <c r="E140" t="s">
        <v>113</v>
      </c>
      <c r="F140" t="s">
        <v>113</v>
      </c>
      <c r="G140" t="s">
        <v>113</v>
      </c>
      <c r="H140" t="s">
        <v>113</v>
      </c>
      <c r="I140" t="s">
        <v>1113</v>
      </c>
      <c r="J140" t="s">
        <v>113</v>
      </c>
      <c r="K140" t="s">
        <v>113</v>
      </c>
      <c r="L140" t="s">
        <v>113</v>
      </c>
      <c r="M140">
        <v>48</v>
      </c>
      <c r="O140" t="s">
        <v>8236</v>
      </c>
      <c r="P140">
        <v>2</v>
      </c>
      <c r="Q140">
        <v>0.6</v>
      </c>
      <c r="T140">
        <v>360</v>
      </c>
      <c r="U140">
        <v>192</v>
      </c>
      <c r="W140">
        <v>0.56548667764616278</v>
      </c>
      <c r="X140">
        <v>0.90477868423386054</v>
      </c>
    </row>
    <row r="141" spans="1:24" hidden="1" x14ac:dyDescent="0.3">
      <c r="A141" t="s">
        <v>8427</v>
      </c>
      <c r="B141" t="s">
        <v>8174</v>
      </c>
      <c r="C141" t="s">
        <v>8428</v>
      </c>
      <c r="D141" t="s">
        <v>8429</v>
      </c>
      <c r="E141" t="s">
        <v>113</v>
      </c>
      <c r="F141" t="s">
        <v>113</v>
      </c>
      <c r="G141" t="s">
        <v>113</v>
      </c>
      <c r="H141" t="s">
        <v>113</v>
      </c>
      <c r="I141" t="s">
        <v>1113</v>
      </c>
      <c r="J141" t="s">
        <v>113</v>
      </c>
      <c r="K141" t="s">
        <v>113</v>
      </c>
      <c r="L141" t="s">
        <v>113</v>
      </c>
      <c r="M141">
        <v>40</v>
      </c>
      <c r="O141" t="s">
        <v>8207</v>
      </c>
      <c r="P141">
        <v>3</v>
      </c>
      <c r="Q141">
        <v>1400</v>
      </c>
      <c r="R141">
        <v>320</v>
      </c>
      <c r="T141">
        <v>0</v>
      </c>
      <c r="U141">
        <v>170</v>
      </c>
      <c r="V141">
        <v>270</v>
      </c>
      <c r="W141">
        <v>1.3440000000000001</v>
      </c>
      <c r="X141">
        <v>1.6128</v>
      </c>
    </row>
    <row r="142" spans="1:24" hidden="1" x14ac:dyDescent="0.3">
      <c r="A142" t="s">
        <v>8430</v>
      </c>
      <c r="B142" t="s">
        <v>8179</v>
      </c>
      <c r="C142" t="s">
        <v>8428</v>
      </c>
      <c r="D142" t="s">
        <v>8429</v>
      </c>
      <c r="E142" t="s">
        <v>113</v>
      </c>
      <c r="F142" t="s">
        <v>113</v>
      </c>
      <c r="G142" t="s">
        <v>113</v>
      </c>
      <c r="H142" t="s">
        <v>113</v>
      </c>
      <c r="I142" t="s">
        <v>1113</v>
      </c>
      <c r="J142" t="s">
        <v>113</v>
      </c>
      <c r="K142" t="s">
        <v>113</v>
      </c>
      <c r="L142" t="s">
        <v>113</v>
      </c>
      <c r="M142">
        <v>40</v>
      </c>
      <c r="O142" t="s">
        <v>8209</v>
      </c>
      <c r="P142">
        <v>1</v>
      </c>
      <c r="Q142">
        <v>560</v>
      </c>
      <c r="R142">
        <v>492</v>
      </c>
      <c r="W142">
        <v>0.27551999999999999</v>
      </c>
      <c r="X142">
        <v>0.33062399999999997</v>
      </c>
    </row>
    <row r="143" spans="1:24" hidden="1" x14ac:dyDescent="0.3">
      <c r="A143" t="s">
        <v>8431</v>
      </c>
      <c r="B143" t="s">
        <v>8211</v>
      </c>
      <c r="C143" t="s">
        <v>8428</v>
      </c>
      <c r="D143" t="s">
        <v>8429</v>
      </c>
      <c r="E143" t="s">
        <v>113</v>
      </c>
      <c r="F143" t="s">
        <v>113</v>
      </c>
      <c r="G143" t="s">
        <v>113</v>
      </c>
      <c r="H143" t="s">
        <v>113</v>
      </c>
      <c r="I143" t="s">
        <v>1113</v>
      </c>
      <c r="J143" t="s">
        <v>113</v>
      </c>
      <c r="K143" t="s">
        <v>113</v>
      </c>
      <c r="L143" t="s">
        <v>113</v>
      </c>
      <c r="M143">
        <v>38</v>
      </c>
      <c r="O143" t="s">
        <v>8236</v>
      </c>
      <c r="P143">
        <v>2</v>
      </c>
      <c r="Q143">
        <v>0.6</v>
      </c>
      <c r="T143">
        <v>12</v>
      </c>
      <c r="U143">
        <v>188</v>
      </c>
      <c r="W143">
        <v>0.56548667764616278</v>
      </c>
      <c r="X143">
        <v>0.90477868423386054</v>
      </c>
    </row>
    <row r="144" spans="1:24" hidden="1" x14ac:dyDescent="0.3">
      <c r="A144" t="s">
        <v>8432</v>
      </c>
      <c r="B144" t="s">
        <v>8174</v>
      </c>
      <c r="C144" t="s">
        <v>8433</v>
      </c>
      <c r="D144" t="s">
        <v>8434</v>
      </c>
      <c r="E144" t="s">
        <v>113</v>
      </c>
      <c r="F144" t="s">
        <v>113</v>
      </c>
      <c r="G144" t="s">
        <v>113</v>
      </c>
      <c r="H144" t="s">
        <v>113</v>
      </c>
      <c r="I144" t="s">
        <v>138</v>
      </c>
      <c r="J144" t="s">
        <v>113</v>
      </c>
      <c r="K144" t="s">
        <v>113</v>
      </c>
      <c r="L144" t="s">
        <v>113</v>
      </c>
      <c r="M144">
        <v>50</v>
      </c>
      <c r="O144" t="s">
        <v>8207</v>
      </c>
      <c r="P144">
        <v>3</v>
      </c>
      <c r="Q144">
        <v>1400</v>
      </c>
      <c r="R144">
        <v>320</v>
      </c>
      <c r="T144">
        <v>10</v>
      </c>
      <c r="U144">
        <v>170</v>
      </c>
      <c r="V144">
        <v>260</v>
      </c>
      <c r="W144">
        <v>1.3440000000000001</v>
      </c>
      <c r="X144">
        <v>1.6128</v>
      </c>
    </row>
    <row r="145" spans="1:24" hidden="1" x14ac:dyDescent="0.3">
      <c r="A145" t="s">
        <v>8435</v>
      </c>
      <c r="B145" t="s">
        <v>8179</v>
      </c>
      <c r="C145" t="s">
        <v>8433</v>
      </c>
      <c r="D145" t="s">
        <v>8434</v>
      </c>
      <c r="E145" t="s">
        <v>113</v>
      </c>
      <c r="F145" t="s">
        <v>113</v>
      </c>
      <c r="G145" t="s">
        <v>113</v>
      </c>
      <c r="H145" t="s">
        <v>113</v>
      </c>
      <c r="I145" t="s">
        <v>138</v>
      </c>
      <c r="J145" t="s">
        <v>113</v>
      </c>
      <c r="K145" t="s">
        <v>113</v>
      </c>
      <c r="L145" t="s">
        <v>113</v>
      </c>
      <c r="M145">
        <v>50</v>
      </c>
      <c r="O145" t="s">
        <v>8209</v>
      </c>
      <c r="P145">
        <v>1</v>
      </c>
      <c r="Q145">
        <v>466</v>
      </c>
      <c r="R145">
        <v>343</v>
      </c>
      <c r="W145">
        <v>0.15983800000000001</v>
      </c>
      <c r="X145">
        <v>0.19180559999999999</v>
      </c>
    </row>
    <row r="146" spans="1:24" hidden="1" x14ac:dyDescent="0.3">
      <c r="A146" t="s">
        <v>8436</v>
      </c>
      <c r="B146" t="s">
        <v>8211</v>
      </c>
      <c r="C146" t="s">
        <v>8433</v>
      </c>
      <c r="D146" t="s">
        <v>8434</v>
      </c>
      <c r="E146" t="s">
        <v>113</v>
      </c>
      <c r="F146" t="s">
        <v>113</v>
      </c>
      <c r="G146" t="s">
        <v>113</v>
      </c>
      <c r="H146" t="s">
        <v>113</v>
      </c>
      <c r="I146" t="s">
        <v>138</v>
      </c>
      <c r="J146" t="s">
        <v>113</v>
      </c>
      <c r="K146" t="s">
        <v>113</v>
      </c>
      <c r="L146" t="s">
        <v>113</v>
      </c>
      <c r="M146">
        <v>48</v>
      </c>
      <c r="O146" t="s">
        <v>8212</v>
      </c>
      <c r="P146">
        <v>1</v>
      </c>
      <c r="Q146">
        <v>0.9</v>
      </c>
      <c r="T146">
        <v>343</v>
      </c>
      <c r="W146">
        <v>0.63617251235193317</v>
      </c>
      <c r="X146">
        <v>1.0178760197630932</v>
      </c>
    </row>
    <row r="147" spans="1:24" hidden="1" x14ac:dyDescent="0.3">
      <c r="A147" t="s">
        <v>8437</v>
      </c>
      <c r="B147" t="s">
        <v>8362</v>
      </c>
      <c r="C147" t="s">
        <v>8438</v>
      </c>
      <c r="D147" t="s">
        <v>8439</v>
      </c>
      <c r="E147" t="s">
        <v>113</v>
      </c>
      <c r="F147" t="s">
        <v>113</v>
      </c>
      <c r="G147" t="s">
        <v>113</v>
      </c>
      <c r="H147" t="s">
        <v>113</v>
      </c>
      <c r="I147" t="s">
        <v>654</v>
      </c>
      <c r="J147" t="s">
        <v>113</v>
      </c>
      <c r="K147" t="s">
        <v>113</v>
      </c>
      <c r="L147" t="s">
        <v>113</v>
      </c>
      <c r="M147">
        <v>6</v>
      </c>
      <c r="O147" t="s">
        <v>8363</v>
      </c>
      <c r="P147">
        <v>1</v>
      </c>
      <c r="Q147">
        <v>1</v>
      </c>
      <c r="T147">
        <v>42.8</v>
      </c>
      <c r="U147">
        <v>308.10000000000002</v>
      </c>
      <c r="V147">
        <v>325.3</v>
      </c>
      <c r="W147">
        <v>0.78539816339744828</v>
      </c>
      <c r="X147">
        <v>0</v>
      </c>
    </row>
    <row r="148" spans="1:24" hidden="1" x14ac:dyDescent="0.3">
      <c r="A148" t="s">
        <v>8440</v>
      </c>
      <c r="B148" t="s">
        <v>8179</v>
      </c>
      <c r="C148" t="s">
        <v>8438</v>
      </c>
      <c r="D148" t="s">
        <v>8439</v>
      </c>
      <c r="E148" t="s">
        <v>113</v>
      </c>
      <c r="F148" t="s">
        <v>113</v>
      </c>
      <c r="G148" t="s">
        <v>113</v>
      </c>
      <c r="H148" t="s">
        <v>113</v>
      </c>
      <c r="I148" t="s">
        <v>654</v>
      </c>
      <c r="J148" t="s">
        <v>113</v>
      </c>
      <c r="K148" t="s">
        <v>113</v>
      </c>
      <c r="L148" t="s">
        <v>113</v>
      </c>
      <c r="M148">
        <v>18</v>
      </c>
      <c r="O148" t="s">
        <v>8358</v>
      </c>
      <c r="P148">
        <v>2</v>
      </c>
      <c r="Q148">
        <v>466</v>
      </c>
      <c r="R148">
        <v>343</v>
      </c>
      <c r="W148">
        <v>0.31967600000000002</v>
      </c>
      <c r="X148">
        <v>0.38361119999999999</v>
      </c>
    </row>
    <row r="149" spans="1:24" hidden="1" x14ac:dyDescent="0.3">
      <c r="A149" t="s">
        <v>8441</v>
      </c>
      <c r="B149" t="s">
        <v>8174</v>
      </c>
      <c r="C149" t="s">
        <v>8438</v>
      </c>
      <c r="D149" t="s">
        <v>8439</v>
      </c>
      <c r="E149" t="s">
        <v>113</v>
      </c>
      <c r="F149" t="s">
        <v>113</v>
      </c>
      <c r="G149" t="s">
        <v>113</v>
      </c>
      <c r="H149" t="s">
        <v>113</v>
      </c>
      <c r="I149" t="s">
        <v>654</v>
      </c>
      <c r="J149" t="s">
        <v>113</v>
      </c>
      <c r="K149" t="s">
        <v>113</v>
      </c>
      <c r="L149" t="s">
        <v>113</v>
      </c>
      <c r="M149">
        <v>18</v>
      </c>
      <c r="N149" t="s">
        <v>8442</v>
      </c>
      <c r="O149" t="s">
        <v>8443</v>
      </c>
      <c r="P149">
        <v>2</v>
      </c>
      <c r="Q149">
        <v>1500</v>
      </c>
      <c r="R149">
        <v>320</v>
      </c>
      <c r="S149">
        <v>145</v>
      </c>
      <c r="T149">
        <v>110</v>
      </c>
      <c r="U149">
        <v>300</v>
      </c>
      <c r="W149">
        <v>0.96</v>
      </c>
      <c r="X149">
        <v>1.1519999999999999</v>
      </c>
    </row>
    <row r="150" spans="1:24" hidden="1" x14ac:dyDescent="0.3">
      <c r="A150" t="s">
        <v>8444</v>
      </c>
      <c r="B150" t="s">
        <v>8174</v>
      </c>
      <c r="C150" t="s">
        <v>8445</v>
      </c>
      <c r="D150" t="s">
        <v>8446</v>
      </c>
      <c r="E150" t="s">
        <v>113</v>
      </c>
      <c r="F150" t="s">
        <v>113</v>
      </c>
      <c r="G150" t="s">
        <v>113</v>
      </c>
      <c r="H150" t="s">
        <v>113</v>
      </c>
      <c r="I150" t="s">
        <v>218</v>
      </c>
      <c r="J150" t="s">
        <v>113</v>
      </c>
      <c r="K150" t="s">
        <v>113</v>
      </c>
      <c r="L150" t="s">
        <v>113</v>
      </c>
      <c r="M150">
        <v>50</v>
      </c>
      <c r="O150" t="s">
        <v>8177</v>
      </c>
      <c r="P150">
        <v>3</v>
      </c>
      <c r="Q150">
        <v>1499</v>
      </c>
      <c r="R150">
        <v>429</v>
      </c>
      <c r="T150">
        <v>0</v>
      </c>
      <c r="U150">
        <v>230</v>
      </c>
      <c r="V150">
        <v>280</v>
      </c>
      <c r="W150">
        <v>1.9292130000000001</v>
      </c>
      <c r="X150">
        <v>2.3150556</v>
      </c>
    </row>
    <row r="151" spans="1:24" hidden="1" x14ac:dyDescent="0.3">
      <c r="A151" t="s">
        <v>8447</v>
      </c>
      <c r="B151" t="s">
        <v>8179</v>
      </c>
      <c r="C151" t="s">
        <v>8445</v>
      </c>
      <c r="D151" t="s">
        <v>8446</v>
      </c>
      <c r="E151" t="s">
        <v>113</v>
      </c>
      <c r="F151" t="s">
        <v>113</v>
      </c>
      <c r="G151" t="s">
        <v>113</v>
      </c>
      <c r="H151" t="s">
        <v>113</v>
      </c>
      <c r="I151" t="s">
        <v>218</v>
      </c>
      <c r="J151" t="s">
        <v>113</v>
      </c>
      <c r="K151" t="s">
        <v>113</v>
      </c>
      <c r="L151" t="s">
        <v>113</v>
      </c>
      <c r="M151">
        <v>50</v>
      </c>
      <c r="O151" t="s">
        <v>8180</v>
      </c>
      <c r="P151">
        <v>3</v>
      </c>
      <c r="Q151">
        <v>400</v>
      </c>
      <c r="R151">
        <v>300</v>
      </c>
      <c r="W151">
        <v>0.36</v>
      </c>
      <c r="X151">
        <v>0.432</v>
      </c>
    </row>
    <row r="152" spans="1:24" hidden="1" x14ac:dyDescent="0.3">
      <c r="A152" t="s">
        <v>8448</v>
      </c>
      <c r="B152" t="s">
        <v>8174</v>
      </c>
      <c r="C152" t="s">
        <v>8449</v>
      </c>
      <c r="D152" t="s">
        <v>8450</v>
      </c>
      <c r="E152" t="s">
        <v>113</v>
      </c>
      <c r="F152" t="s">
        <v>113</v>
      </c>
      <c r="G152" t="s">
        <v>113</v>
      </c>
      <c r="H152" t="s">
        <v>113</v>
      </c>
      <c r="I152" t="s">
        <v>138</v>
      </c>
      <c r="J152" t="s">
        <v>113</v>
      </c>
      <c r="K152" t="s">
        <v>113</v>
      </c>
      <c r="L152" t="s">
        <v>113</v>
      </c>
      <c r="M152">
        <v>50</v>
      </c>
      <c r="O152" t="s">
        <v>8207</v>
      </c>
      <c r="P152">
        <v>3</v>
      </c>
      <c r="Q152">
        <v>1400</v>
      </c>
      <c r="R152">
        <v>320</v>
      </c>
      <c r="T152">
        <v>70</v>
      </c>
      <c r="U152">
        <v>170</v>
      </c>
      <c r="V152">
        <v>340</v>
      </c>
      <c r="W152">
        <v>1.3440000000000001</v>
      </c>
      <c r="X152">
        <v>1.6128</v>
      </c>
    </row>
    <row r="153" spans="1:24" hidden="1" x14ac:dyDescent="0.3">
      <c r="A153" t="s">
        <v>8451</v>
      </c>
      <c r="B153" t="s">
        <v>8179</v>
      </c>
      <c r="C153" t="s">
        <v>8449</v>
      </c>
      <c r="D153" t="s">
        <v>8450</v>
      </c>
      <c r="E153" t="s">
        <v>113</v>
      </c>
      <c r="F153" t="s">
        <v>113</v>
      </c>
      <c r="G153" t="s">
        <v>113</v>
      </c>
      <c r="H153" t="s">
        <v>113</v>
      </c>
      <c r="I153" t="s">
        <v>138</v>
      </c>
      <c r="J153" t="s">
        <v>113</v>
      </c>
      <c r="K153" t="s">
        <v>113</v>
      </c>
      <c r="L153" t="s">
        <v>113</v>
      </c>
      <c r="M153">
        <v>50</v>
      </c>
      <c r="O153" t="s">
        <v>8209</v>
      </c>
      <c r="P153">
        <v>1</v>
      </c>
      <c r="Q153">
        <v>560</v>
      </c>
      <c r="R153">
        <v>492</v>
      </c>
      <c r="W153">
        <v>0.27551999999999999</v>
      </c>
      <c r="X153">
        <v>0.33062399999999997</v>
      </c>
    </row>
    <row r="154" spans="1:24" hidden="1" x14ac:dyDescent="0.3">
      <c r="A154" t="s">
        <v>8452</v>
      </c>
      <c r="B154" t="s">
        <v>8211</v>
      </c>
      <c r="C154" t="s">
        <v>8449</v>
      </c>
      <c r="D154" t="s">
        <v>8450</v>
      </c>
      <c r="E154" t="s">
        <v>113</v>
      </c>
      <c r="F154" t="s">
        <v>113</v>
      </c>
      <c r="G154" t="s">
        <v>113</v>
      </c>
      <c r="H154" t="s">
        <v>113</v>
      </c>
      <c r="I154" t="s">
        <v>138</v>
      </c>
      <c r="J154" t="s">
        <v>113</v>
      </c>
      <c r="K154" t="s">
        <v>113</v>
      </c>
      <c r="L154" t="s">
        <v>113</v>
      </c>
      <c r="M154">
        <v>48</v>
      </c>
      <c r="O154" t="s">
        <v>8212</v>
      </c>
      <c r="P154">
        <v>1</v>
      </c>
      <c r="Q154">
        <v>0.9</v>
      </c>
      <c r="T154">
        <v>325</v>
      </c>
      <c r="W154">
        <v>0.63617251235193317</v>
      </c>
      <c r="X154">
        <v>1.0178760197630932</v>
      </c>
    </row>
    <row r="155" spans="1:24" hidden="1" x14ac:dyDescent="0.3">
      <c r="A155" t="s">
        <v>8453</v>
      </c>
      <c r="B155" t="s">
        <v>8249</v>
      </c>
      <c r="C155" t="s">
        <v>8449</v>
      </c>
      <c r="D155" t="s">
        <v>8450</v>
      </c>
      <c r="E155" t="s">
        <v>113</v>
      </c>
      <c r="F155" t="s">
        <v>113</v>
      </c>
      <c r="G155" t="s">
        <v>113</v>
      </c>
      <c r="H155" t="s">
        <v>113</v>
      </c>
      <c r="I155" t="s">
        <v>138</v>
      </c>
      <c r="J155" t="s">
        <v>113</v>
      </c>
      <c r="K155" t="s">
        <v>113</v>
      </c>
      <c r="L155" t="s">
        <v>113</v>
      </c>
      <c r="M155">
        <v>48</v>
      </c>
      <c r="O155" t="s">
        <v>8236</v>
      </c>
      <c r="P155">
        <v>1</v>
      </c>
      <c r="Q155">
        <v>0.6</v>
      </c>
      <c r="T155">
        <v>133</v>
      </c>
      <c r="W155">
        <v>0.28274333882308139</v>
      </c>
      <c r="X155">
        <v>0.45238934211693027</v>
      </c>
    </row>
    <row r="156" spans="1:24" hidden="1" x14ac:dyDescent="0.3">
      <c r="A156" t="s">
        <v>8454</v>
      </c>
      <c r="B156" t="s">
        <v>8174</v>
      </c>
      <c r="C156" t="s">
        <v>8455</v>
      </c>
      <c r="D156" t="s">
        <v>8456</v>
      </c>
      <c r="E156" t="s">
        <v>113</v>
      </c>
      <c r="F156" t="s">
        <v>113</v>
      </c>
      <c r="G156" t="s">
        <v>113</v>
      </c>
      <c r="H156" t="s">
        <v>113</v>
      </c>
      <c r="I156" t="s">
        <v>138</v>
      </c>
      <c r="J156" t="s">
        <v>113</v>
      </c>
      <c r="K156" t="s">
        <v>113</v>
      </c>
      <c r="L156" t="s">
        <v>113</v>
      </c>
      <c r="M156">
        <v>50</v>
      </c>
      <c r="O156" t="s">
        <v>8207</v>
      </c>
      <c r="P156">
        <v>3</v>
      </c>
      <c r="Q156">
        <v>1400</v>
      </c>
      <c r="R156">
        <v>320</v>
      </c>
      <c r="T156">
        <v>10</v>
      </c>
      <c r="U156">
        <v>150</v>
      </c>
      <c r="V156">
        <v>330</v>
      </c>
      <c r="W156">
        <v>1.3440000000000001</v>
      </c>
      <c r="X156">
        <v>1.6128</v>
      </c>
    </row>
    <row r="157" spans="1:24" hidden="1" x14ac:dyDescent="0.3">
      <c r="A157" t="s">
        <v>8457</v>
      </c>
      <c r="B157" t="s">
        <v>8179</v>
      </c>
      <c r="C157" t="s">
        <v>8455</v>
      </c>
      <c r="D157" t="s">
        <v>8456</v>
      </c>
      <c r="E157" t="s">
        <v>113</v>
      </c>
      <c r="F157" t="s">
        <v>113</v>
      </c>
      <c r="G157" t="s">
        <v>113</v>
      </c>
      <c r="H157" t="s">
        <v>113</v>
      </c>
      <c r="I157" t="s">
        <v>138</v>
      </c>
      <c r="J157" t="s">
        <v>113</v>
      </c>
      <c r="K157" t="s">
        <v>113</v>
      </c>
      <c r="L157" t="s">
        <v>113</v>
      </c>
      <c r="M157">
        <v>50</v>
      </c>
      <c r="O157" t="s">
        <v>8209</v>
      </c>
      <c r="P157">
        <v>1</v>
      </c>
      <c r="Q157">
        <v>560</v>
      </c>
      <c r="R157">
        <v>492</v>
      </c>
      <c r="W157">
        <v>0.27551999999999999</v>
      </c>
      <c r="X157">
        <v>0.33062399999999997</v>
      </c>
    </row>
    <row r="158" spans="1:24" hidden="1" x14ac:dyDescent="0.3">
      <c r="A158" t="s">
        <v>8458</v>
      </c>
      <c r="B158" t="s">
        <v>8211</v>
      </c>
      <c r="C158" t="s">
        <v>8455</v>
      </c>
      <c r="D158" t="s">
        <v>8456</v>
      </c>
      <c r="E158" t="s">
        <v>113</v>
      </c>
      <c r="F158" t="s">
        <v>113</v>
      </c>
      <c r="G158" t="s">
        <v>113</v>
      </c>
      <c r="H158" t="s">
        <v>113</v>
      </c>
      <c r="I158" t="s">
        <v>138</v>
      </c>
      <c r="J158" t="s">
        <v>113</v>
      </c>
      <c r="K158" t="s">
        <v>113</v>
      </c>
      <c r="L158" t="s">
        <v>113</v>
      </c>
      <c r="M158">
        <v>48</v>
      </c>
      <c r="O158" t="s">
        <v>8212</v>
      </c>
      <c r="P158">
        <v>1</v>
      </c>
      <c r="Q158">
        <v>0.9</v>
      </c>
      <c r="T158">
        <v>203</v>
      </c>
      <c r="W158">
        <v>0.63617251235193317</v>
      </c>
      <c r="X158">
        <v>1.0178760197630932</v>
      </c>
    </row>
    <row r="159" spans="1:24" hidden="1" x14ac:dyDescent="0.3">
      <c r="A159" t="s">
        <v>8459</v>
      </c>
      <c r="B159" t="s">
        <v>8362</v>
      </c>
      <c r="C159" t="s">
        <v>8460</v>
      </c>
      <c r="D159" t="s">
        <v>8461</v>
      </c>
      <c r="E159" t="s">
        <v>113</v>
      </c>
      <c r="F159" t="s">
        <v>113</v>
      </c>
      <c r="G159" t="s">
        <v>113</v>
      </c>
      <c r="H159" t="s">
        <v>113</v>
      </c>
      <c r="I159" t="s">
        <v>654</v>
      </c>
      <c r="J159" t="s">
        <v>113</v>
      </c>
      <c r="K159" t="s">
        <v>113</v>
      </c>
      <c r="L159" t="s">
        <v>113</v>
      </c>
      <c r="M159">
        <v>0</v>
      </c>
      <c r="O159" t="s">
        <v>8363</v>
      </c>
      <c r="P159">
        <v>1</v>
      </c>
      <c r="Q159">
        <v>1</v>
      </c>
      <c r="T159">
        <v>39.700000000000003</v>
      </c>
      <c r="U159">
        <v>306.8</v>
      </c>
      <c r="V159">
        <v>325</v>
      </c>
      <c r="W159">
        <v>0.78539816339744828</v>
      </c>
      <c r="X159">
        <v>0</v>
      </c>
    </row>
    <row r="160" spans="1:24" hidden="1" x14ac:dyDescent="0.3">
      <c r="A160" t="s">
        <v>8462</v>
      </c>
      <c r="B160" t="s">
        <v>8174</v>
      </c>
      <c r="C160" t="s">
        <v>8460</v>
      </c>
      <c r="D160" t="s">
        <v>8461</v>
      </c>
      <c r="E160" t="s">
        <v>113</v>
      </c>
      <c r="F160" t="s">
        <v>113</v>
      </c>
      <c r="G160" t="s">
        <v>113</v>
      </c>
      <c r="H160" t="s">
        <v>113</v>
      </c>
      <c r="I160" t="s">
        <v>654</v>
      </c>
      <c r="J160" t="s">
        <v>113</v>
      </c>
      <c r="K160" t="s">
        <v>113</v>
      </c>
      <c r="L160" t="s">
        <v>113</v>
      </c>
      <c r="M160">
        <v>18</v>
      </c>
      <c r="N160" t="s">
        <v>8442</v>
      </c>
      <c r="O160" t="s">
        <v>8443</v>
      </c>
      <c r="P160">
        <v>3</v>
      </c>
      <c r="Q160">
        <v>1500</v>
      </c>
      <c r="R160">
        <v>320</v>
      </c>
      <c r="S160">
        <v>145</v>
      </c>
      <c r="T160">
        <v>30</v>
      </c>
      <c r="U160">
        <v>210</v>
      </c>
      <c r="V160">
        <v>270</v>
      </c>
      <c r="W160">
        <v>1.44</v>
      </c>
      <c r="X160">
        <v>1.728</v>
      </c>
    </row>
    <row r="161" spans="1:24" hidden="1" x14ac:dyDescent="0.3">
      <c r="A161" t="s">
        <v>8463</v>
      </c>
      <c r="B161" t="s">
        <v>8179</v>
      </c>
      <c r="C161" t="s">
        <v>8460</v>
      </c>
      <c r="D161" t="s">
        <v>8461</v>
      </c>
      <c r="E161" t="s">
        <v>113</v>
      </c>
      <c r="F161" t="s">
        <v>113</v>
      </c>
      <c r="G161" t="s">
        <v>113</v>
      </c>
      <c r="H161" t="s">
        <v>113</v>
      </c>
      <c r="I161" t="s">
        <v>654</v>
      </c>
      <c r="J161" t="s">
        <v>113</v>
      </c>
      <c r="K161" t="s">
        <v>113</v>
      </c>
      <c r="L161" t="s">
        <v>113</v>
      </c>
      <c r="M161">
        <v>18</v>
      </c>
      <c r="O161" t="s">
        <v>8358</v>
      </c>
      <c r="P161">
        <v>1</v>
      </c>
      <c r="Q161">
        <v>466</v>
      </c>
      <c r="R161">
        <v>343</v>
      </c>
      <c r="W161">
        <v>0.15983800000000001</v>
      </c>
      <c r="X161">
        <v>0.19180559999999999</v>
      </c>
    </row>
    <row r="162" spans="1:24" hidden="1" x14ac:dyDescent="0.3">
      <c r="A162" t="s">
        <v>8464</v>
      </c>
      <c r="B162" t="s">
        <v>8174</v>
      </c>
      <c r="C162" t="s">
        <v>8465</v>
      </c>
      <c r="D162" t="s">
        <v>8466</v>
      </c>
      <c r="E162" t="s">
        <v>113</v>
      </c>
      <c r="F162" t="s">
        <v>113</v>
      </c>
      <c r="G162" t="s">
        <v>113</v>
      </c>
      <c r="H162" t="s">
        <v>113</v>
      </c>
      <c r="I162" t="s">
        <v>226</v>
      </c>
      <c r="J162" t="s">
        <v>113</v>
      </c>
      <c r="K162" t="s">
        <v>113</v>
      </c>
      <c r="L162" t="s">
        <v>113</v>
      </c>
      <c r="M162">
        <v>18</v>
      </c>
      <c r="O162" t="s">
        <v>8467</v>
      </c>
      <c r="P162">
        <v>3</v>
      </c>
      <c r="Q162">
        <v>1499</v>
      </c>
      <c r="R162">
        <v>349</v>
      </c>
      <c r="T162">
        <v>60</v>
      </c>
      <c r="U162">
        <v>170</v>
      </c>
      <c r="V162">
        <v>280</v>
      </c>
      <c r="W162">
        <v>1.569453</v>
      </c>
      <c r="X162">
        <v>1.8833435999999999</v>
      </c>
    </row>
    <row r="163" spans="1:24" hidden="1" x14ac:dyDescent="0.3">
      <c r="A163" t="s">
        <v>8468</v>
      </c>
      <c r="B163" t="s">
        <v>8179</v>
      </c>
      <c r="C163" t="s">
        <v>8465</v>
      </c>
      <c r="D163" t="s">
        <v>8466</v>
      </c>
      <c r="E163" t="s">
        <v>113</v>
      </c>
      <c r="F163" t="s">
        <v>113</v>
      </c>
      <c r="G163" t="s">
        <v>113</v>
      </c>
      <c r="H163" t="s">
        <v>113</v>
      </c>
      <c r="I163" t="s">
        <v>226</v>
      </c>
      <c r="J163" t="s">
        <v>113</v>
      </c>
      <c r="K163" t="s">
        <v>113</v>
      </c>
      <c r="L163" t="s">
        <v>113</v>
      </c>
      <c r="M163">
        <v>18</v>
      </c>
      <c r="O163" t="s">
        <v>8469</v>
      </c>
      <c r="P163">
        <v>1</v>
      </c>
      <c r="Q163">
        <v>400</v>
      </c>
      <c r="R163">
        <v>300</v>
      </c>
      <c r="W163">
        <v>0.12</v>
      </c>
      <c r="X163">
        <v>0.14399999999999999</v>
      </c>
    </row>
    <row r="164" spans="1:24" hidden="1" x14ac:dyDescent="0.3">
      <c r="A164" t="s">
        <v>8470</v>
      </c>
      <c r="B164" t="s">
        <v>8362</v>
      </c>
      <c r="C164" t="s">
        <v>8465</v>
      </c>
      <c r="D164" t="s">
        <v>8466</v>
      </c>
      <c r="E164" t="s">
        <v>113</v>
      </c>
      <c r="F164" t="s">
        <v>113</v>
      </c>
      <c r="G164" t="s">
        <v>113</v>
      </c>
      <c r="H164" t="s">
        <v>113</v>
      </c>
      <c r="I164" t="s">
        <v>226</v>
      </c>
      <c r="J164" t="s">
        <v>113</v>
      </c>
      <c r="K164" t="s">
        <v>113</v>
      </c>
      <c r="L164" t="s">
        <v>113</v>
      </c>
      <c r="M164">
        <v>0</v>
      </c>
      <c r="O164" t="s">
        <v>8471</v>
      </c>
      <c r="P164">
        <v>1</v>
      </c>
      <c r="Q164">
        <v>1.2</v>
      </c>
      <c r="W164">
        <v>1.1309733552923256</v>
      </c>
      <c r="X164">
        <v>0</v>
      </c>
    </row>
    <row r="165" spans="1:24" hidden="1" x14ac:dyDescent="0.3">
      <c r="A165" t="s">
        <v>8472</v>
      </c>
      <c r="B165" t="s">
        <v>8174</v>
      </c>
      <c r="C165" t="s">
        <v>8473</v>
      </c>
      <c r="D165" t="s">
        <v>8474</v>
      </c>
      <c r="E165" t="s">
        <v>113</v>
      </c>
      <c r="F165" t="s">
        <v>113</v>
      </c>
      <c r="G165" t="s">
        <v>113</v>
      </c>
      <c r="H165" t="s">
        <v>113</v>
      </c>
      <c r="I165" t="s">
        <v>226</v>
      </c>
      <c r="J165" t="s">
        <v>113</v>
      </c>
      <c r="K165" t="s">
        <v>113</v>
      </c>
      <c r="L165" t="s">
        <v>113</v>
      </c>
      <c r="M165">
        <v>18</v>
      </c>
      <c r="O165" t="s">
        <v>8467</v>
      </c>
      <c r="P165">
        <v>3</v>
      </c>
      <c r="Q165">
        <v>1499</v>
      </c>
      <c r="R165">
        <v>349</v>
      </c>
      <c r="T165">
        <v>75</v>
      </c>
      <c r="U165">
        <v>175</v>
      </c>
      <c r="V165">
        <v>310</v>
      </c>
      <c r="W165">
        <v>1.569453</v>
      </c>
      <c r="X165">
        <v>1.8833435999999999</v>
      </c>
    </row>
    <row r="166" spans="1:24" hidden="1" x14ac:dyDescent="0.3">
      <c r="A166" t="s">
        <v>8475</v>
      </c>
      <c r="B166" t="s">
        <v>8179</v>
      </c>
      <c r="C166" t="s">
        <v>8473</v>
      </c>
      <c r="D166" t="s">
        <v>8474</v>
      </c>
      <c r="E166" t="s">
        <v>113</v>
      </c>
      <c r="F166" t="s">
        <v>113</v>
      </c>
      <c r="G166" t="s">
        <v>113</v>
      </c>
      <c r="H166" t="s">
        <v>113</v>
      </c>
      <c r="I166" t="s">
        <v>226</v>
      </c>
      <c r="J166" t="s">
        <v>113</v>
      </c>
      <c r="K166" t="s">
        <v>113</v>
      </c>
      <c r="L166" t="s">
        <v>113</v>
      </c>
      <c r="M166">
        <v>18</v>
      </c>
      <c r="O166" t="s">
        <v>8469</v>
      </c>
      <c r="P166">
        <v>1</v>
      </c>
      <c r="Q166">
        <v>400</v>
      </c>
      <c r="R166">
        <v>300</v>
      </c>
      <c r="W166">
        <v>0.12</v>
      </c>
      <c r="X166">
        <v>0.14399999999999999</v>
      </c>
    </row>
    <row r="167" spans="1:24" hidden="1" x14ac:dyDescent="0.3">
      <c r="A167" t="s">
        <v>8476</v>
      </c>
      <c r="B167" t="s">
        <v>8362</v>
      </c>
      <c r="C167" t="s">
        <v>8473</v>
      </c>
      <c r="D167" t="s">
        <v>8474</v>
      </c>
      <c r="E167" t="s">
        <v>113</v>
      </c>
      <c r="F167" t="s">
        <v>113</v>
      </c>
      <c r="G167" t="s">
        <v>113</v>
      </c>
      <c r="H167" t="s">
        <v>113</v>
      </c>
      <c r="I167" t="s">
        <v>226</v>
      </c>
      <c r="J167" t="s">
        <v>113</v>
      </c>
      <c r="K167" t="s">
        <v>113</v>
      </c>
      <c r="L167" t="s">
        <v>113</v>
      </c>
      <c r="M167">
        <v>0</v>
      </c>
      <c r="O167" t="s">
        <v>8471</v>
      </c>
      <c r="P167">
        <v>1</v>
      </c>
      <c r="Q167">
        <v>1.2</v>
      </c>
      <c r="W167">
        <v>1.1309733552923256</v>
      </c>
      <c r="X167">
        <v>0</v>
      </c>
    </row>
    <row r="168" spans="1:24" hidden="1" x14ac:dyDescent="0.3">
      <c r="A168" t="s">
        <v>8477</v>
      </c>
      <c r="B168" t="s">
        <v>8174</v>
      </c>
      <c r="C168" t="s">
        <v>8478</v>
      </c>
      <c r="D168" t="s">
        <v>8479</v>
      </c>
      <c r="E168" t="s">
        <v>113</v>
      </c>
      <c r="F168" t="s">
        <v>113</v>
      </c>
      <c r="G168" t="s">
        <v>113</v>
      </c>
      <c r="H168" t="s">
        <v>113</v>
      </c>
      <c r="I168" t="s">
        <v>138</v>
      </c>
      <c r="J168" t="s">
        <v>113</v>
      </c>
      <c r="K168" t="s">
        <v>113</v>
      </c>
      <c r="L168" t="s">
        <v>113</v>
      </c>
      <c r="M168">
        <v>70</v>
      </c>
      <c r="O168" t="s">
        <v>8207</v>
      </c>
      <c r="P168">
        <v>3</v>
      </c>
      <c r="Q168">
        <v>1400</v>
      </c>
      <c r="R168">
        <v>320</v>
      </c>
      <c r="T168">
        <v>15</v>
      </c>
      <c r="U168">
        <v>190</v>
      </c>
      <c r="V168">
        <v>330</v>
      </c>
      <c r="W168">
        <v>1.3440000000000001</v>
      </c>
      <c r="X168">
        <v>1.6128</v>
      </c>
    </row>
    <row r="169" spans="1:24" hidden="1" x14ac:dyDescent="0.3">
      <c r="A169" t="s">
        <v>8480</v>
      </c>
      <c r="B169" t="s">
        <v>8179</v>
      </c>
      <c r="C169" t="s">
        <v>8478</v>
      </c>
      <c r="D169" t="s">
        <v>8479</v>
      </c>
      <c r="E169" t="s">
        <v>113</v>
      </c>
      <c r="F169" t="s">
        <v>113</v>
      </c>
      <c r="G169" t="s">
        <v>113</v>
      </c>
      <c r="H169" t="s">
        <v>113</v>
      </c>
      <c r="I169" t="s">
        <v>138</v>
      </c>
      <c r="J169" t="s">
        <v>113</v>
      </c>
      <c r="K169" t="s">
        <v>113</v>
      </c>
      <c r="L169" t="s">
        <v>113</v>
      </c>
      <c r="M169">
        <v>70</v>
      </c>
      <c r="O169" t="s">
        <v>8209</v>
      </c>
      <c r="P169">
        <v>1</v>
      </c>
      <c r="Q169">
        <v>560</v>
      </c>
      <c r="R169">
        <v>492</v>
      </c>
      <c r="W169">
        <v>0.27551999999999999</v>
      </c>
      <c r="X169">
        <v>0.33062399999999997</v>
      </c>
    </row>
    <row r="170" spans="1:24" hidden="1" x14ac:dyDescent="0.3">
      <c r="A170" t="s">
        <v>8481</v>
      </c>
      <c r="B170" t="s">
        <v>8211</v>
      </c>
      <c r="C170" t="s">
        <v>8478</v>
      </c>
      <c r="D170" t="s">
        <v>8479</v>
      </c>
      <c r="E170" t="s">
        <v>113</v>
      </c>
      <c r="F170" t="s">
        <v>113</v>
      </c>
      <c r="G170" t="s">
        <v>113</v>
      </c>
      <c r="H170" t="s">
        <v>113</v>
      </c>
      <c r="I170" t="s">
        <v>138</v>
      </c>
      <c r="J170" t="s">
        <v>113</v>
      </c>
      <c r="K170" t="s">
        <v>113</v>
      </c>
      <c r="L170" t="s">
        <v>113</v>
      </c>
      <c r="M170">
        <v>68</v>
      </c>
      <c r="O170" t="s">
        <v>8212</v>
      </c>
      <c r="P170">
        <v>1</v>
      </c>
      <c r="Q170">
        <v>0.9</v>
      </c>
      <c r="T170">
        <v>192</v>
      </c>
      <c r="W170">
        <v>0.63617251235193317</v>
      </c>
      <c r="X170">
        <v>1.0178760197630932</v>
      </c>
    </row>
    <row r="171" spans="1:24" hidden="1" x14ac:dyDescent="0.3">
      <c r="A171" t="s">
        <v>8482</v>
      </c>
      <c r="B171" t="s">
        <v>8174</v>
      </c>
      <c r="C171" t="s">
        <v>8483</v>
      </c>
      <c r="D171" t="s">
        <v>8484</v>
      </c>
      <c r="E171" t="s">
        <v>113</v>
      </c>
      <c r="F171" t="s">
        <v>113</v>
      </c>
      <c r="G171" t="s">
        <v>113</v>
      </c>
      <c r="H171" t="s">
        <v>113</v>
      </c>
      <c r="I171" t="s">
        <v>138</v>
      </c>
      <c r="J171" t="s">
        <v>113</v>
      </c>
      <c r="K171" t="s">
        <v>113</v>
      </c>
      <c r="L171" t="s">
        <v>113</v>
      </c>
      <c r="M171">
        <v>50</v>
      </c>
      <c r="O171" t="s">
        <v>8207</v>
      </c>
      <c r="P171">
        <v>3</v>
      </c>
      <c r="Q171">
        <v>1400</v>
      </c>
      <c r="R171">
        <v>320</v>
      </c>
      <c r="T171">
        <v>145</v>
      </c>
      <c r="U171">
        <v>145</v>
      </c>
      <c r="V171">
        <v>145</v>
      </c>
      <c r="W171">
        <v>1.3440000000000001</v>
      </c>
      <c r="X171">
        <v>1.6128</v>
      </c>
    </row>
    <row r="172" spans="1:24" hidden="1" x14ac:dyDescent="0.3">
      <c r="A172" t="s">
        <v>8485</v>
      </c>
      <c r="B172" t="s">
        <v>8179</v>
      </c>
      <c r="C172" t="s">
        <v>8483</v>
      </c>
      <c r="D172" t="s">
        <v>8484</v>
      </c>
      <c r="E172" t="s">
        <v>113</v>
      </c>
      <c r="F172" t="s">
        <v>113</v>
      </c>
      <c r="G172" t="s">
        <v>113</v>
      </c>
      <c r="H172" t="s">
        <v>113</v>
      </c>
      <c r="I172" t="s">
        <v>138</v>
      </c>
      <c r="J172" t="s">
        <v>113</v>
      </c>
      <c r="K172" t="s">
        <v>113</v>
      </c>
      <c r="L172" t="s">
        <v>113</v>
      </c>
      <c r="M172">
        <v>50</v>
      </c>
      <c r="O172" t="s">
        <v>8209</v>
      </c>
      <c r="P172">
        <v>1</v>
      </c>
      <c r="Q172">
        <v>466</v>
      </c>
      <c r="R172">
        <v>343</v>
      </c>
      <c r="W172">
        <v>0.15983800000000001</v>
      </c>
      <c r="X172">
        <v>0.19180559999999999</v>
      </c>
    </row>
    <row r="173" spans="1:24" hidden="1" x14ac:dyDescent="0.3">
      <c r="A173" t="s">
        <v>8486</v>
      </c>
      <c r="B173" t="s">
        <v>8211</v>
      </c>
      <c r="C173" t="s">
        <v>8483</v>
      </c>
      <c r="D173" t="s">
        <v>8484</v>
      </c>
      <c r="E173" t="s">
        <v>113</v>
      </c>
      <c r="F173" t="s">
        <v>113</v>
      </c>
      <c r="G173" t="s">
        <v>113</v>
      </c>
      <c r="H173" t="s">
        <v>113</v>
      </c>
      <c r="I173" t="s">
        <v>138</v>
      </c>
      <c r="J173" t="s">
        <v>113</v>
      </c>
      <c r="K173" t="s">
        <v>113</v>
      </c>
      <c r="L173" t="s">
        <v>113</v>
      </c>
      <c r="M173">
        <v>48</v>
      </c>
      <c r="O173" t="s">
        <v>8212</v>
      </c>
      <c r="P173">
        <v>2</v>
      </c>
      <c r="Q173">
        <v>0.9</v>
      </c>
      <c r="T173">
        <v>274</v>
      </c>
      <c r="U173">
        <v>38</v>
      </c>
      <c r="W173">
        <v>1.2723450247038663</v>
      </c>
      <c r="X173">
        <v>2.0357520395261863</v>
      </c>
    </row>
    <row r="174" spans="1:24" hidden="1" x14ac:dyDescent="0.3">
      <c r="A174" t="s">
        <v>8487</v>
      </c>
      <c r="B174" t="s">
        <v>8174</v>
      </c>
      <c r="C174" t="s">
        <v>8488</v>
      </c>
      <c r="D174" t="s">
        <v>8489</v>
      </c>
      <c r="E174" t="s">
        <v>113</v>
      </c>
      <c r="F174" t="s">
        <v>113</v>
      </c>
      <c r="G174" t="s">
        <v>113</v>
      </c>
      <c r="H174" t="s">
        <v>113</v>
      </c>
      <c r="I174" t="s">
        <v>138</v>
      </c>
      <c r="J174" t="s">
        <v>113</v>
      </c>
      <c r="K174" t="s">
        <v>113</v>
      </c>
      <c r="L174" t="s">
        <v>113</v>
      </c>
      <c r="M174">
        <v>40</v>
      </c>
      <c r="O174" t="s">
        <v>8207</v>
      </c>
      <c r="P174">
        <v>3</v>
      </c>
      <c r="Q174">
        <v>1400</v>
      </c>
      <c r="R174">
        <v>320</v>
      </c>
      <c r="T174">
        <v>140</v>
      </c>
      <c r="U174">
        <v>230</v>
      </c>
      <c r="V174">
        <v>320</v>
      </c>
      <c r="W174">
        <v>1.3440000000000001</v>
      </c>
      <c r="X174">
        <v>1.6128</v>
      </c>
    </row>
    <row r="175" spans="1:24" hidden="1" x14ac:dyDescent="0.3">
      <c r="A175" t="s">
        <v>8490</v>
      </c>
      <c r="B175" t="s">
        <v>8179</v>
      </c>
      <c r="C175" t="s">
        <v>8488</v>
      </c>
      <c r="D175" t="s">
        <v>8489</v>
      </c>
      <c r="E175" t="s">
        <v>113</v>
      </c>
      <c r="F175" t="s">
        <v>113</v>
      </c>
      <c r="G175" t="s">
        <v>113</v>
      </c>
      <c r="H175" t="s">
        <v>113</v>
      </c>
      <c r="I175" t="s">
        <v>138</v>
      </c>
      <c r="J175" t="s">
        <v>113</v>
      </c>
      <c r="K175" t="s">
        <v>113</v>
      </c>
      <c r="L175" t="s">
        <v>113</v>
      </c>
      <c r="M175">
        <v>40</v>
      </c>
      <c r="O175" t="s">
        <v>8209</v>
      </c>
      <c r="P175">
        <v>1</v>
      </c>
      <c r="Q175">
        <v>560</v>
      </c>
      <c r="R175">
        <v>492</v>
      </c>
      <c r="W175">
        <v>0.27551999999999999</v>
      </c>
      <c r="X175">
        <v>0.33062399999999997</v>
      </c>
    </row>
    <row r="176" spans="1:24" hidden="1" x14ac:dyDescent="0.3">
      <c r="A176" t="s">
        <v>8491</v>
      </c>
      <c r="B176" t="s">
        <v>8211</v>
      </c>
      <c r="C176" t="s">
        <v>8488</v>
      </c>
      <c r="D176" t="s">
        <v>8489</v>
      </c>
      <c r="E176" t="s">
        <v>113</v>
      </c>
      <c r="F176" t="s">
        <v>113</v>
      </c>
      <c r="G176" t="s">
        <v>113</v>
      </c>
      <c r="H176" t="s">
        <v>113</v>
      </c>
      <c r="I176" t="s">
        <v>138</v>
      </c>
      <c r="J176" t="s">
        <v>113</v>
      </c>
      <c r="K176" t="s">
        <v>113</v>
      </c>
      <c r="L176" t="s">
        <v>113</v>
      </c>
      <c r="M176">
        <v>38</v>
      </c>
      <c r="O176" t="s">
        <v>8212</v>
      </c>
      <c r="P176">
        <v>1</v>
      </c>
      <c r="Q176">
        <v>0.9</v>
      </c>
      <c r="T176">
        <v>165</v>
      </c>
      <c r="W176">
        <v>0.63617251235193317</v>
      </c>
      <c r="X176">
        <v>1.0178760197630932</v>
      </c>
    </row>
    <row r="177" spans="1:24" hidden="1" x14ac:dyDescent="0.3">
      <c r="A177" t="s">
        <v>8492</v>
      </c>
      <c r="B177" t="s">
        <v>8174</v>
      </c>
      <c r="C177" t="s">
        <v>8493</v>
      </c>
      <c r="D177" t="s">
        <v>8494</v>
      </c>
      <c r="E177" t="s">
        <v>113</v>
      </c>
      <c r="F177" t="s">
        <v>113</v>
      </c>
      <c r="G177" t="s">
        <v>113</v>
      </c>
      <c r="H177" t="s">
        <v>113</v>
      </c>
      <c r="I177" t="s">
        <v>138</v>
      </c>
      <c r="J177" t="s">
        <v>113</v>
      </c>
      <c r="K177" t="s">
        <v>113</v>
      </c>
      <c r="L177" t="s">
        <v>113</v>
      </c>
      <c r="M177">
        <v>70</v>
      </c>
      <c r="O177" t="s">
        <v>8207</v>
      </c>
      <c r="P177">
        <v>3</v>
      </c>
      <c r="Q177">
        <v>1400</v>
      </c>
      <c r="R177">
        <v>320</v>
      </c>
      <c r="T177">
        <v>70</v>
      </c>
      <c r="U177">
        <v>150</v>
      </c>
      <c r="V177">
        <v>320</v>
      </c>
      <c r="W177">
        <v>1.3440000000000001</v>
      </c>
      <c r="X177">
        <v>1.6128</v>
      </c>
    </row>
    <row r="178" spans="1:24" hidden="1" x14ac:dyDescent="0.3">
      <c r="A178" t="s">
        <v>8495</v>
      </c>
      <c r="B178" t="s">
        <v>8179</v>
      </c>
      <c r="C178" t="s">
        <v>8493</v>
      </c>
      <c r="D178" t="s">
        <v>8494</v>
      </c>
      <c r="E178" t="s">
        <v>113</v>
      </c>
      <c r="F178" t="s">
        <v>113</v>
      </c>
      <c r="G178" t="s">
        <v>113</v>
      </c>
      <c r="H178" t="s">
        <v>113</v>
      </c>
      <c r="I178" t="s">
        <v>138</v>
      </c>
      <c r="J178" t="s">
        <v>113</v>
      </c>
      <c r="K178" t="s">
        <v>113</v>
      </c>
      <c r="L178" t="s">
        <v>113</v>
      </c>
      <c r="M178">
        <v>70</v>
      </c>
      <c r="O178" t="s">
        <v>8209</v>
      </c>
      <c r="P178">
        <v>1</v>
      </c>
      <c r="Q178">
        <v>560</v>
      </c>
      <c r="R178">
        <v>492</v>
      </c>
      <c r="W178">
        <v>0.27551999999999999</v>
      </c>
      <c r="X178">
        <v>0.33062399999999997</v>
      </c>
    </row>
    <row r="179" spans="1:24" hidden="1" x14ac:dyDescent="0.3">
      <c r="A179" t="s">
        <v>8496</v>
      </c>
      <c r="B179" t="s">
        <v>8211</v>
      </c>
      <c r="C179" t="s">
        <v>8493</v>
      </c>
      <c r="D179" t="s">
        <v>8494</v>
      </c>
      <c r="E179" t="s">
        <v>113</v>
      </c>
      <c r="F179" t="s">
        <v>113</v>
      </c>
      <c r="G179" t="s">
        <v>113</v>
      </c>
      <c r="H179" t="s">
        <v>113</v>
      </c>
      <c r="I179" t="s">
        <v>138</v>
      </c>
      <c r="J179" t="s">
        <v>113</v>
      </c>
      <c r="K179" t="s">
        <v>113</v>
      </c>
      <c r="L179" t="s">
        <v>113</v>
      </c>
      <c r="M179">
        <v>68</v>
      </c>
      <c r="O179" t="s">
        <v>8212</v>
      </c>
      <c r="P179">
        <v>2</v>
      </c>
      <c r="Q179">
        <v>0.9</v>
      </c>
      <c r="T179">
        <v>56</v>
      </c>
      <c r="U179">
        <v>324</v>
      </c>
      <c r="W179">
        <v>1.2723450247038663</v>
      </c>
      <c r="X179">
        <v>2.0357520395261863</v>
      </c>
    </row>
    <row r="180" spans="1:24" hidden="1" x14ac:dyDescent="0.3">
      <c r="A180" t="s">
        <v>8497</v>
      </c>
      <c r="B180" t="s">
        <v>8174</v>
      </c>
      <c r="C180" t="s">
        <v>7374</v>
      </c>
      <c r="D180" t="s">
        <v>8498</v>
      </c>
      <c r="E180" t="s">
        <v>113</v>
      </c>
      <c r="F180" t="s">
        <v>113</v>
      </c>
      <c r="G180" t="s">
        <v>113</v>
      </c>
      <c r="H180" t="s">
        <v>113</v>
      </c>
      <c r="I180" t="s">
        <v>138</v>
      </c>
      <c r="J180" t="s">
        <v>113</v>
      </c>
      <c r="K180" t="s">
        <v>113</v>
      </c>
      <c r="L180" t="s">
        <v>113</v>
      </c>
      <c r="M180">
        <v>40</v>
      </c>
      <c r="O180" t="s">
        <v>8499</v>
      </c>
      <c r="P180">
        <v>3</v>
      </c>
      <c r="Q180">
        <v>2500</v>
      </c>
      <c r="R180">
        <v>355</v>
      </c>
      <c r="T180">
        <v>50</v>
      </c>
      <c r="U180">
        <v>150</v>
      </c>
      <c r="V180">
        <v>320</v>
      </c>
      <c r="W180">
        <v>2.6625000000000001</v>
      </c>
      <c r="X180">
        <v>3.1949999999999998</v>
      </c>
    </row>
    <row r="181" spans="1:24" hidden="1" x14ac:dyDescent="0.3">
      <c r="A181" t="s">
        <v>8500</v>
      </c>
      <c r="B181" t="s">
        <v>8179</v>
      </c>
      <c r="C181" t="s">
        <v>7374</v>
      </c>
      <c r="D181" t="s">
        <v>8498</v>
      </c>
      <c r="E181" t="s">
        <v>113</v>
      </c>
      <c r="F181" t="s">
        <v>113</v>
      </c>
      <c r="G181" t="s">
        <v>113</v>
      </c>
      <c r="H181" t="s">
        <v>113</v>
      </c>
      <c r="I181" t="s">
        <v>138</v>
      </c>
      <c r="J181" t="s">
        <v>113</v>
      </c>
      <c r="K181" t="s">
        <v>113</v>
      </c>
      <c r="L181" t="s">
        <v>113</v>
      </c>
      <c r="M181">
        <v>40</v>
      </c>
      <c r="O181" t="s">
        <v>8209</v>
      </c>
      <c r="P181">
        <v>1</v>
      </c>
      <c r="Q181">
        <v>560</v>
      </c>
      <c r="R181">
        <v>492</v>
      </c>
      <c r="W181">
        <v>0.27551999999999999</v>
      </c>
      <c r="X181">
        <v>0.33062399999999997</v>
      </c>
    </row>
    <row r="182" spans="1:24" hidden="1" x14ac:dyDescent="0.3">
      <c r="A182" t="s">
        <v>8501</v>
      </c>
      <c r="B182" t="s">
        <v>8211</v>
      </c>
      <c r="C182" t="s">
        <v>7374</v>
      </c>
      <c r="D182" t="s">
        <v>8498</v>
      </c>
      <c r="E182" t="s">
        <v>113</v>
      </c>
      <c r="F182" t="s">
        <v>113</v>
      </c>
      <c r="G182" t="s">
        <v>113</v>
      </c>
      <c r="H182" t="s">
        <v>113</v>
      </c>
      <c r="I182" t="s">
        <v>138</v>
      </c>
      <c r="J182" t="s">
        <v>113</v>
      </c>
      <c r="K182" t="s">
        <v>113</v>
      </c>
      <c r="L182" t="s">
        <v>113</v>
      </c>
      <c r="M182">
        <v>38</v>
      </c>
      <c r="O182" t="s">
        <v>8236</v>
      </c>
      <c r="P182">
        <v>1</v>
      </c>
      <c r="Q182">
        <v>0.6</v>
      </c>
      <c r="T182">
        <v>129</v>
      </c>
      <c r="W182">
        <v>0.28274333882308139</v>
      </c>
      <c r="X182">
        <v>0.45238934211693027</v>
      </c>
    </row>
    <row r="183" spans="1:24" hidden="1" x14ac:dyDescent="0.3">
      <c r="A183" t="s">
        <v>8502</v>
      </c>
      <c r="B183" t="s">
        <v>8249</v>
      </c>
      <c r="C183" t="s">
        <v>7374</v>
      </c>
      <c r="D183" t="s">
        <v>8498</v>
      </c>
      <c r="E183" t="s">
        <v>113</v>
      </c>
      <c r="F183" t="s">
        <v>113</v>
      </c>
      <c r="G183" t="s">
        <v>113</v>
      </c>
      <c r="H183" t="s">
        <v>113</v>
      </c>
      <c r="I183" t="s">
        <v>138</v>
      </c>
      <c r="J183" t="s">
        <v>113</v>
      </c>
      <c r="K183" t="s">
        <v>113</v>
      </c>
      <c r="L183" t="s">
        <v>113</v>
      </c>
      <c r="M183">
        <v>38</v>
      </c>
      <c r="O183" t="s">
        <v>8212</v>
      </c>
      <c r="P183">
        <v>1</v>
      </c>
      <c r="Q183">
        <v>0.9</v>
      </c>
      <c r="T183">
        <v>252</v>
      </c>
      <c r="W183">
        <v>0.63617251235193317</v>
      </c>
      <c r="X183">
        <v>1.0178760197630932</v>
      </c>
    </row>
    <row r="184" spans="1:24" hidden="1" x14ac:dyDescent="0.3">
      <c r="A184" t="s">
        <v>8503</v>
      </c>
      <c r="B184" t="s">
        <v>8174</v>
      </c>
      <c r="C184" t="s">
        <v>8504</v>
      </c>
      <c r="D184" t="s">
        <v>8505</v>
      </c>
      <c r="E184" t="s">
        <v>113</v>
      </c>
      <c r="F184" t="s">
        <v>113</v>
      </c>
      <c r="G184" t="s">
        <v>113</v>
      </c>
      <c r="H184" t="s">
        <v>113</v>
      </c>
      <c r="I184" t="s">
        <v>138</v>
      </c>
      <c r="J184" t="s">
        <v>113</v>
      </c>
      <c r="K184" t="s">
        <v>113</v>
      </c>
      <c r="L184" t="s">
        <v>113</v>
      </c>
      <c r="M184">
        <v>40</v>
      </c>
      <c r="O184" t="s">
        <v>8207</v>
      </c>
      <c r="P184">
        <v>3</v>
      </c>
      <c r="Q184">
        <v>1400</v>
      </c>
      <c r="R184">
        <v>320</v>
      </c>
      <c r="T184">
        <v>80</v>
      </c>
      <c r="U184">
        <v>240</v>
      </c>
      <c r="V184">
        <v>330</v>
      </c>
      <c r="W184">
        <v>1.3440000000000001</v>
      </c>
      <c r="X184">
        <v>1.6128</v>
      </c>
    </row>
    <row r="185" spans="1:24" hidden="1" x14ac:dyDescent="0.3">
      <c r="A185" t="s">
        <v>8506</v>
      </c>
      <c r="B185" t="s">
        <v>8179</v>
      </c>
      <c r="C185" t="s">
        <v>8504</v>
      </c>
      <c r="D185" t="s">
        <v>8505</v>
      </c>
      <c r="E185" t="s">
        <v>113</v>
      </c>
      <c r="F185" t="s">
        <v>113</v>
      </c>
      <c r="G185" t="s">
        <v>113</v>
      </c>
      <c r="H185" t="s">
        <v>113</v>
      </c>
      <c r="I185" t="s">
        <v>138</v>
      </c>
      <c r="J185" t="s">
        <v>113</v>
      </c>
      <c r="K185" t="s">
        <v>113</v>
      </c>
      <c r="L185" t="s">
        <v>113</v>
      </c>
      <c r="M185">
        <v>40</v>
      </c>
      <c r="O185" t="s">
        <v>8209</v>
      </c>
      <c r="P185">
        <v>1</v>
      </c>
      <c r="Q185">
        <v>560</v>
      </c>
      <c r="R185">
        <v>492</v>
      </c>
      <c r="W185">
        <v>0.27551999999999999</v>
      </c>
      <c r="X185">
        <v>0.33062399999999997</v>
      </c>
    </row>
    <row r="186" spans="1:24" hidden="1" x14ac:dyDescent="0.3">
      <c r="A186" t="s">
        <v>8507</v>
      </c>
      <c r="B186" t="s">
        <v>8211</v>
      </c>
      <c r="C186" t="s">
        <v>8504</v>
      </c>
      <c r="D186" t="s">
        <v>8505</v>
      </c>
      <c r="E186" t="s">
        <v>113</v>
      </c>
      <c r="F186" t="s">
        <v>113</v>
      </c>
      <c r="G186" t="s">
        <v>113</v>
      </c>
      <c r="H186" t="s">
        <v>113</v>
      </c>
      <c r="I186" t="s">
        <v>138</v>
      </c>
      <c r="J186" t="s">
        <v>113</v>
      </c>
      <c r="K186" t="s">
        <v>113</v>
      </c>
      <c r="L186" t="s">
        <v>113</v>
      </c>
      <c r="M186">
        <v>38</v>
      </c>
      <c r="O186" t="s">
        <v>8212</v>
      </c>
      <c r="P186">
        <v>1</v>
      </c>
      <c r="Q186">
        <v>0.9</v>
      </c>
      <c r="T186">
        <v>273</v>
      </c>
      <c r="W186">
        <v>0.63617251235193317</v>
      </c>
      <c r="X186">
        <v>1.0178760197630932</v>
      </c>
    </row>
    <row r="187" spans="1:24" hidden="1" x14ac:dyDescent="0.3">
      <c r="A187" t="s">
        <v>8508</v>
      </c>
      <c r="B187" t="s">
        <v>8174</v>
      </c>
      <c r="C187" t="s">
        <v>8509</v>
      </c>
      <c r="D187" t="s">
        <v>8510</v>
      </c>
      <c r="E187" t="s">
        <v>113</v>
      </c>
      <c r="F187" t="s">
        <v>113</v>
      </c>
      <c r="G187" t="s">
        <v>113</v>
      </c>
      <c r="H187" t="s">
        <v>113</v>
      </c>
      <c r="I187" t="s">
        <v>138</v>
      </c>
      <c r="J187" t="s">
        <v>113</v>
      </c>
      <c r="K187" t="s">
        <v>113</v>
      </c>
      <c r="L187" t="s">
        <v>113</v>
      </c>
      <c r="M187">
        <v>60</v>
      </c>
      <c r="O187" t="s">
        <v>8207</v>
      </c>
      <c r="P187">
        <v>3</v>
      </c>
      <c r="Q187">
        <v>1400</v>
      </c>
      <c r="R187">
        <v>320</v>
      </c>
      <c r="T187">
        <v>90</v>
      </c>
      <c r="U187">
        <v>170</v>
      </c>
      <c r="V187">
        <v>350</v>
      </c>
      <c r="W187">
        <v>1.3440000000000001</v>
      </c>
      <c r="X187">
        <v>1.6128</v>
      </c>
    </row>
    <row r="188" spans="1:24" hidden="1" x14ac:dyDescent="0.3">
      <c r="A188" t="s">
        <v>8511</v>
      </c>
      <c r="B188" t="s">
        <v>8179</v>
      </c>
      <c r="C188" t="s">
        <v>8509</v>
      </c>
      <c r="D188" t="s">
        <v>8510</v>
      </c>
      <c r="E188" t="s">
        <v>113</v>
      </c>
      <c r="F188" t="s">
        <v>113</v>
      </c>
      <c r="G188" t="s">
        <v>113</v>
      </c>
      <c r="H188" t="s">
        <v>113</v>
      </c>
      <c r="I188" t="s">
        <v>138</v>
      </c>
      <c r="J188" t="s">
        <v>113</v>
      </c>
      <c r="K188" t="s">
        <v>113</v>
      </c>
      <c r="L188" t="s">
        <v>113</v>
      </c>
      <c r="M188">
        <v>60</v>
      </c>
      <c r="O188" t="s">
        <v>8209</v>
      </c>
      <c r="P188">
        <v>1</v>
      </c>
      <c r="Q188">
        <v>560</v>
      </c>
      <c r="R188">
        <v>492</v>
      </c>
      <c r="W188">
        <v>0.27551999999999999</v>
      </c>
      <c r="X188">
        <v>0.33062399999999997</v>
      </c>
    </row>
    <row r="189" spans="1:24" hidden="1" x14ac:dyDescent="0.3">
      <c r="A189" t="s">
        <v>8512</v>
      </c>
      <c r="B189" t="s">
        <v>8211</v>
      </c>
      <c r="C189" t="s">
        <v>8509</v>
      </c>
      <c r="D189" t="s">
        <v>8510</v>
      </c>
      <c r="E189" t="s">
        <v>113</v>
      </c>
      <c r="F189" t="s">
        <v>113</v>
      </c>
      <c r="G189" t="s">
        <v>113</v>
      </c>
      <c r="H189" t="s">
        <v>113</v>
      </c>
      <c r="I189" t="s">
        <v>138</v>
      </c>
      <c r="J189" t="s">
        <v>113</v>
      </c>
      <c r="K189" t="s">
        <v>113</v>
      </c>
      <c r="L189" t="s">
        <v>113</v>
      </c>
      <c r="M189">
        <v>58</v>
      </c>
      <c r="O189" t="s">
        <v>8212</v>
      </c>
      <c r="P189">
        <v>1</v>
      </c>
      <c r="Q189">
        <v>0.9</v>
      </c>
      <c r="T189">
        <v>145</v>
      </c>
      <c r="W189">
        <v>0.63617251235193317</v>
      </c>
      <c r="X189">
        <v>1.0178760197630932</v>
      </c>
    </row>
    <row r="190" spans="1:24" hidden="1" x14ac:dyDescent="0.3">
      <c r="A190" t="s">
        <v>8513</v>
      </c>
      <c r="B190" t="s">
        <v>8249</v>
      </c>
      <c r="C190" t="s">
        <v>8509</v>
      </c>
      <c r="D190" t="s">
        <v>8510</v>
      </c>
      <c r="E190" t="s">
        <v>113</v>
      </c>
      <c r="F190" t="s">
        <v>113</v>
      </c>
      <c r="G190" t="s">
        <v>113</v>
      </c>
      <c r="H190" t="s">
        <v>113</v>
      </c>
      <c r="I190" t="s">
        <v>138</v>
      </c>
      <c r="J190" t="s">
        <v>113</v>
      </c>
      <c r="K190" t="s">
        <v>113</v>
      </c>
      <c r="L190" t="s">
        <v>113</v>
      </c>
      <c r="M190">
        <v>58</v>
      </c>
      <c r="O190" t="s">
        <v>8236</v>
      </c>
      <c r="P190">
        <v>1</v>
      </c>
      <c r="Q190">
        <v>0.6</v>
      </c>
      <c r="T190">
        <v>338</v>
      </c>
      <c r="W190">
        <v>0.28274333882308139</v>
      </c>
      <c r="X190">
        <v>0.45238934211693027</v>
      </c>
    </row>
    <row r="191" spans="1:24" hidden="1" x14ac:dyDescent="0.3">
      <c r="A191" t="s">
        <v>8514</v>
      </c>
      <c r="B191" t="s">
        <v>8174</v>
      </c>
      <c r="C191" t="s">
        <v>8515</v>
      </c>
      <c r="D191" t="s">
        <v>8516</v>
      </c>
      <c r="E191" t="s">
        <v>113</v>
      </c>
      <c r="F191" t="s">
        <v>113</v>
      </c>
      <c r="G191" t="s">
        <v>113</v>
      </c>
      <c r="H191" t="s">
        <v>113</v>
      </c>
      <c r="I191" t="s">
        <v>138</v>
      </c>
      <c r="J191" t="s">
        <v>113</v>
      </c>
      <c r="K191" t="s">
        <v>113</v>
      </c>
      <c r="L191" t="s">
        <v>113</v>
      </c>
      <c r="M191">
        <v>40</v>
      </c>
      <c r="O191" t="s">
        <v>8207</v>
      </c>
      <c r="P191">
        <v>3</v>
      </c>
      <c r="Q191">
        <v>1400</v>
      </c>
      <c r="R191">
        <v>320</v>
      </c>
      <c r="T191">
        <v>20</v>
      </c>
      <c r="U191">
        <v>210</v>
      </c>
      <c r="V191">
        <v>300</v>
      </c>
      <c r="W191">
        <v>1.3440000000000001</v>
      </c>
      <c r="X191">
        <v>1.6128</v>
      </c>
    </row>
    <row r="192" spans="1:24" hidden="1" x14ac:dyDescent="0.3">
      <c r="A192" t="s">
        <v>8517</v>
      </c>
      <c r="B192" t="s">
        <v>8179</v>
      </c>
      <c r="C192" t="s">
        <v>8515</v>
      </c>
      <c r="D192" t="s">
        <v>8516</v>
      </c>
      <c r="E192" t="s">
        <v>113</v>
      </c>
      <c r="F192" t="s">
        <v>113</v>
      </c>
      <c r="G192" t="s">
        <v>113</v>
      </c>
      <c r="H192" t="s">
        <v>113</v>
      </c>
      <c r="I192" t="s">
        <v>138</v>
      </c>
      <c r="J192" t="s">
        <v>113</v>
      </c>
      <c r="K192" t="s">
        <v>113</v>
      </c>
      <c r="L192" t="s">
        <v>113</v>
      </c>
      <c r="M192">
        <v>40</v>
      </c>
      <c r="O192" t="s">
        <v>8209</v>
      </c>
      <c r="P192">
        <v>1</v>
      </c>
      <c r="Q192">
        <v>560</v>
      </c>
      <c r="R192">
        <v>492</v>
      </c>
      <c r="W192">
        <v>0.27551999999999999</v>
      </c>
      <c r="X192">
        <v>0.33062399999999997</v>
      </c>
    </row>
    <row r="193" spans="1:24" hidden="1" x14ac:dyDescent="0.3">
      <c r="A193" t="s">
        <v>8518</v>
      </c>
      <c r="B193" t="s">
        <v>8211</v>
      </c>
      <c r="C193" t="s">
        <v>8515</v>
      </c>
      <c r="D193" t="s">
        <v>8516</v>
      </c>
      <c r="E193" t="s">
        <v>113</v>
      </c>
      <c r="F193" t="s">
        <v>113</v>
      </c>
      <c r="G193" t="s">
        <v>113</v>
      </c>
      <c r="H193" t="s">
        <v>113</v>
      </c>
      <c r="I193" t="s">
        <v>138</v>
      </c>
      <c r="J193" t="s">
        <v>113</v>
      </c>
      <c r="K193" t="s">
        <v>113</v>
      </c>
      <c r="L193" t="s">
        <v>113</v>
      </c>
      <c r="M193">
        <v>40</v>
      </c>
      <c r="O193" t="s">
        <v>8212</v>
      </c>
      <c r="P193">
        <v>2</v>
      </c>
      <c r="Q193">
        <v>0.9</v>
      </c>
      <c r="T193">
        <v>14</v>
      </c>
      <c r="U193">
        <v>247</v>
      </c>
      <c r="W193">
        <v>1.2723450247038663</v>
      </c>
      <c r="X193">
        <v>2.0357520395261863</v>
      </c>
    </row>
    <row r="194" spans="1:24" hidden="1" x14ac:dyDescent="0.3">
      <c r="A194" t="s">
        <v>8519</v>
      </c>
      <c r="B194" t="s">
        <v>8174</v>
      </c>
      <c r="C194" t="s">
        <v>8520</v>
      </c>
      <c r="D194" t="s">
        <v>8521</v>
      </c>
      <c r="E194" t="s">
        <v>113</v>
      </c>
      <c r="F194" t="s">
        <v>113</v>
      </c>
      <c r="G194" t="s">
        <v>113</v>
      </c>
      <c r="H194" t="s">
        <v>113</v>
      </c>
      <c r="I194" t="s">
        <v>1113</v>
      </c>
      <c r="J194" t="s">
        <v>113</v>
      </c>
      <c r="K194" t="s">
        <v>113</v>
      </c>
      <c r="L194" t="s">
        <v>113</v>
      </c>
      <c r="M194">
        <v>40</v>
      </c>
      <c r="O194" t="s">
        <v>8207</v>
      </c>
      <c r="P194">
        <v>3</v>
      </c>
      <c r="Q194">
        <v>1400</v>
      </c>
      <c r="R194">
        <v>320</v>
      </c>
      <c r="T194">
        <v>0</v>
      </c>
      <c r="U194">
        <v>190</v>
      </c>
      <c r="V194">
        <v>290</v>
      </c>
      <c r="W194">
        <v>1.3440000000000001</v>
      </c>
      <c r="X194">
        <v>1.6128</v>
      </c>
    </row>
    <row r="195" spans="1:24" hidden="1" x14ac:dyDescent="0.3">
      <c r="A195" t="s">
        <v>8522</v>
      </c>
      <c r="B195" t="s">
        <v>8179</v>
      </c>
      <c r="C195" t="s">
        <v>8520</v>
      </c>
      <c r="D195" t="s">
        <v>8521</v>
      </c>
      <c r="E195" t="s">
        <v>113</v>
      </c>
      <c r="F195" t="s">
        <v>113</v>
      </c>
      <c r="G195" t="s">
        <v>113</v>
      </c>
      <c r="H195" t="s">
        <v>113</v>
      </c>
      <c r="I195" t="s">
        <v>1113</v>
      </c>
      <c r="J195" t="s">
        <v>113</v>
      </c>
      <c r="K195" t="s">
        <v>113</v>
      </c>
      <c r="L195" t="s">
        <v>113</v>
      </c>
      <c r="M195">
        <v>40</v>
      </c>
      <c r="O195" t="s">
        <v>8209</v>
      </c>
      <c r="P195">
        <v>1</v>
      </c>
      <c r="Q195">
        <v>466</v>
      </c>
      <c r="R195">
        <v>343</v>
      </c>
      <c r="W195">
        <v>0.15983800000000001</v>
      </c>
      <c r="X195">
        <v>0.19180559999999999</v>
      </c>
    </row>
    <row r="196" spans="1:24" hidden="1" x14ac:dyDescent="0.3">
      <c r="A196" t="s">
        <v>8523</v>
      </c>
      <c r="B196" t="s">
        <v>8211</v>
      </c>
      <c r="C196" t="s">
        <v>8520</v>
      </c>
      <c r="D196" t="s">
        <v>8521</v>
      </c>
      <c r="E196" t="s">
        <v>113</v>
      </c>
      <c r="F196" t="s">
        <v>113</v>
      </c>
      <c r="G196" t="s">
        <v>113</v>
      </c>
      <c r="H196" t="s">
        <v>113</v>
      </c>
      <c r="I196" t="s">
        <v>1113</v>
      </c>
      <c r="J196" t="s">
        <v>113</v>
      </c>
      <c r="K196" t="s">
        <v>113</v>
      </c>
      <c r="L196" t="s">
        <v>113</v>
      </c>
      <c r="M196">
        <v>38</v>
      </c>
      <c r="O196" t="s">
        <v>8236</v>
      </c>
      <c r="P196">
        <v>2</v>
      </c>
      <c r="Q196">
        <v>0.6</v>
      </c>
      <c r="T196">
        <v>17</v>
      </c>
      <c r="U196">
        <v>198</v>
      </c>
      <c r="W196">
        <v>0.56548667764616278</v>
      </c>
      <c r="X196">
        <v>0.90477868423386054</v>
      </c>
    </row>
    <row r="197" spans="1:24" hidden="1" x14ac:dyDescent="0.3">
      <c r="A197" t="s">
        <v>8524</v>
      </c>
      <c r="B197" t="s">
        <v>8174</v>
      </c>
      <c r="C197" t="s">
        <v>8525</v>
      </c>
      <c r="D197" t="s">
        <v>8526</v>
      </c>
      <c r="E197" t="s">
        <v>113</v>
      </c>
      <c r="F197" t="s">
        <v>113</v>
      </c>
      <c r="G197" t="s">
        <v>113</v>
      </c>
      <c r="H197" t="s">
        <v>113</v>
      </c>
      <c r="I197" t="s">
        <v>1113</v>
      </c>
      <c r="J197" t="s">
        <v>113</v>
      </c>
      <c r="K197" t="s">
        <v>113</v>
      </c>
      <c r="L197" t="s">
        <v>113</v>
      </c>
      <c r="M197">
        <v>50</v>
      </c>
      <c r="O197" t="s">
        <v>8207</v>
      </c>
      <c r="P197">
        <v>3</v>
      </c>
      <c r="Q197">
        <v>1400</v>
      </c>
      <c r="R197">
        <v>320</v>
      </c>
      <c r="T197">
        <v>0</v>
      </c>
      <c r="U197">
        <v>170</v>
      </c>
      <c r="V197">
        <v>270</v>
      </c>
      <c r="W197">
        <v>1.3440000000000001</v>
      </c>
      <c r="X197">
        <v>1.6128</v>
      </c>
    </row>
    <row r="198" spans="1:24" hidden="1" x14ac:dyDescent="0.3">
      <c r="A198" t="s">
        <v>8527</v>
      </c>
      <c r="B198" t="s">
        <v>8179</v>
      </c>
      <c r="C198" t="s">
        <v>8525</v>
      </c>
      <c r="D198" t="s">
        <v>8526</v>
      </c>
      <c r="E198" t="s">
        <v>113</v>
      </c>
      <c r="F198" t="s">
        <v>113</v>
      </c>
      <c r="G198" t="s">
        <v>113</v>
      </c>
      <c r="H198" t="s">
        <v>113</v>
      </c>
      <c r="I198" t="s">
        <v>1113</v>
      </c>
      <c r="J198" t="s">
        <v>113</v>
      </c>
      <c r="K198" t="s">
        <v>113</v>
      </c>
      <c r="L198" t="s">
        <v>113</v>
      </c>
      <c r="M198">
        <v>50</v>
      </c>
      <c r="O198" t="s">
        <v>8209</v>
      </c>
      <c r="P198">
        <v>1</v>
      </c>
      <c r="Q198">
        <v>560</v>
      </c>
      <c r="R198">
        <v>492</v>
      </c>
      <c r="W198">
        <v>0.27551999999999999</v>
      </c>
      <c r="X198">
        <v>0.33062399999999997</v>
      </c>
    </row>
    <row r="199" spans="1:24" hidden="1" x14ac:dyDescent="0.3">
      <c r="A199" t="s">
        <v>8528</v>
      </c>
      <c r="B199" t="s">
        <v>8211</v>
      </c>
      <c r="C199" t="s">
        <v>8525</v>
      </c>
      <c r="D199" t="s">
        <v>8526</v>
      </c>
      <c r="E199" t="s">
        <v>113</v>
      </c>
      <c r="F199" t="s">
        <v>113</v>
      </c>
      <c r="G199" t="s">
        <v>113</v>
      </c>
      <c r="H199" t="s">
        <v>113</v>
      </c>
      <c r="I199" t="s">
        <v>1113</v>
      </c>
      <c r="J199" t="s">
        <v>113</v>
      </c>
      <c r="K199" t="s">
        <v>113</v>
      </c>
      <c r="L199" t="s">
        <v>113</v>
      </c>
      <c r="M199">
        <v>50</v>
      </c>
      <c r="O199" t="s">
        <v>8212</v>
      </c>
      <c r="P199">
        <v>1</v>
      </c>
      <c r="Q199">
        <v>0.9</v>
      </c>
      <c r="T199">
        <v>173</v>
      </c>
      <c r="W199">
        <v>0.63617251235193317</v>
      </c>
      <c r="X199">
        <v>1.0178760197630932</v>
      </c>
    </row>
    <row r="200" spans="1:24" hidden="1" x14ac:dyDescent="0.3">
      <c r="A200" t="s">
        <v>8529</v>
      </c>
      <c r="B200" t="s">
        <v>8174</v>
      </c>
      <c r="C200" t="s">
        <v>8530</v>
      </c>
      <c r="D200" t="s">
        <v>8531</v>
      </c>
      <c r="E200" t="s">
        <v>113</v>
      </c>
      <c r="F200" t="s">
        <v>113</v>
      </c>
      <c r="G200" t="s">
        <v>113</v>
      </c>
      <c r="H200" t="s">
        <v>113</v>
      </c>
      <c r="I200" t="s">
        <v>438</v>
      </c>
      <c r="J200" t="s">
        <v>113</v>
      </c>
      <c r="K200" t="s">
        <v>113</v>
      </c>
      <c r="L200" t="s">
        <v>113</v>
      </c>
      <c r="M200">
        <v>79</v>
      </c>
      <c r="O200" t="s">
        <v>8532</v>
      </c>
      <c r="P200">
        <v>3</v>
      </c>
      <c r="Q200">
        <v>1509</v>
      </c>
      <c r="R200">
        <v>469</v>
      </c>
      <c r="T200">
        <v>240</v>
      </c>
      <c r="U200">
        <v>120</v>
      </c>
      <c r="V200">
        <v>0</v>
      </c>
      <c r="W200">
        <v>2.1231629999999999</v>
      </c>
      <c r="X200">
        <v>2.5477955999999997</v>
      </c>
    </row>
    <row r="201" spans="1:24" hidden="1" x14ac:dyDescent="0.3">
      <c r="A201" t="s">
        <v>8533</v>
      </c>
      <c r="B201" t="s">
        <v>8179</v>
      </c>
      <c r="C201" t="s">
        <v>8530</v>
      </c>
      <c r="D201" t="s">
        <v>8531</v>
      </c>
      <c r="E201" t="s">
        <v>113</v>
      </c>
      <c r="F201" t="s">
        <v>113</v>
      </c>
      <c r="G201" t="s">
        <v>113</v>
      </c>
      <c r="H201" t="s">
        <v>113</v>
      </c>
      <c r="I201" t="s">
        <v>438</v>
      </c>
      <c r="J201" t="s">
        <v>113</v>
      </c>
      <c r="K201" t="s">
        <v>113</v>
      </c>
      <c r="L201" t="s">
        <v>113</v>
      </c>
      <c r="M201">
        <v>79</v>
      </c>
      <c r="O201" t="s">
        <v>8534</v>
      </c>
      <c r="P201">
        <v>3</v>
      </c>
      <c r="Q201">
        <v>400</v>
      </c>
      <c r="R201">
        <v>300</v>
      </c>
      <c r="W201">
        <v>0.36</v>
      </c>
      <c r="X201">
        <v>0.432</v>
      </c>
    </row>
    <row r="202" spans="1:24" hidden="1" x14ac:dyDescent="0.3">
      <c r="A202" t="s">
        <v>8535</v>
      </c>
      <c r="B202" t="s">
        <v>8536</v>
      </c>
      <c r="C202" t="s">
        <v>8530</v>
      </c>
      <c r="D202" t="s">
        <v>8531</v>
      </c>
      <c r="E202" t="s">
        <v>113</v>
      </c>
      <c r="F202" t="s">
        <v>113</v>
      </c>
      <c r="G202" t="s">
        <v>113</v>
      </c>
      <c r="H202" t="s">
        <v>113</v>
      </c>
      <c r="I202" t="s">
        <v>438</v>
      </c>
      <c r="J202" t="s">
        <v>113</v>
      </c>
      <c r="K202" t="s">
        <v>113</v>
      </c>
      <c r="L202" t="s">
        <v>113</v>
      </c>
      <c r="M202">
        <v>79</v>
      </c>
      <c r="O202" t="s">
        <v>8537</v>
      </c>
      <c r="P202">
        <v>2</v>
      </c>
      <c r="Q202">
        <v>480</v>
      </c>
      <c r="R202">
        <v>356</v>
      </c>
      <c r="W202">
        <v>0.34176000000000001</v>
      </c>
      <c r="X202">
        <v>0.41011199999999998</v>
      </c>
    </row>
    <row r="203" spans="1:24" hidden="1" x14ac:dyDescent="0.3">
      <c r="A203" t="s">
        <v>8538</v>
      </c>
      <c r="B203" t="s">
        <v>8539</v>
      </c>
      <c r="C203" t="s">
        <v>8530</v>
      </c>
      <c r="D203" t="s">
        <v>8531</v>
      </c>
      <c r="E203" t="s">
        <v>113</v>
      </c>
      <c r="F203" t="s">
        <v>113</v>
      </c>
      <c r="G203" t="s">
        <v>113</v>
      </c>
      <c r="H203" t="s">
        <v>113</v>
      </c>
      <c r="I203" t="s">
        <v>438</v>
      </c>
      <c r="J203" t="s">
        <v>113</v>
      </c>
      <c r="K203" t="s">
        <v>113</v>
      </c>
      <c r="L203" t="s">
        <v>113</v>
      </c>
      <c r="M203">
        <v>77</v>
      </c>
      <c r="O203" t="s">
        <v>8540</v>
      </c>
      <c r="P203">
        <v>1</v>
      </c>
      <c r="Q203">
        <v>210</v>
      </c>
      <c r="R203">
        <v>210</v>
      </c>
      <c r="W203">
        <v>4.41E-2</v>
      </c>
      <c r="X203">
        <v>5.2920000000000002E-2</v>
      </c>
    </row>
    <row r="204" spans="1:24" hidden="1" x14ac:dyDescent="0.3">
      <c r="A204" t="s">
        <v>8541</v>
      </c>
      <c r="B204" t="s">
        <v>8211</v>
      </c>
      <c r="C204" t="s">
        <v>8530</v>
      </c>
      <c r="D204" t="s">
        <v>8531</v>
      </c>
      <c r="E204" t="s">
        <v>113</v>
      </c>
      <c r="F204" t="s">
        <v>113</v>
      </c>
      <c r="G204" t="s">
        <v>113</v>
      </c>
      <c r="H204" t="s">
        <v>113</v>
      </c>
      <c r="I204" t="s">
        <v>438</v>
      </c>
      <c r="J204" t="s">
        <v>113</v>
      </c>
      <c r="K204" t="s">
        <v>113</v>
      </c>
      <c r="L204" t="s">
        <v>113</v>
      </c>
      <c r="M204">
        <v>77</v>
      </c>
      <c r="O204" t="s">
        <v>8542</v>
      </c>
      <c r="P204">
        <v>1</v>
      </c>
      <c r="Q204">
        <v>1.2</v>
      </c>
      <c r="T204">
        <v>26</v>
      </c>
      <c r="W204">
        <v>1.1309733552923256</v>
      </c>
      <c r="X204">
        <v>1.8095573684677211</v>
      </c>
    </row>
    <row r="205" spans="1:24" hidden="1" x14ac:dyDescent="0.3">
      <c r="A205" t="s">
        <v>8543</v>
      </c>
      <c r="B205" t="s">
        <v>8174</v>
      </c>
      <c r="C205" t="s">
        <v>8544</v>
      </c>
      <c r="D205" t="s">
        <v>8545</v>
      </c>
      <c r="E205" t="s">
        <v>113</v>
      </c>
      <c r="F205" t="s">
        <v>113</v>
      </c>
      <c r="G205" t="s">
        <v>113</v>
      </c>
      <c r="H205" t="s">
        <v>113</v>
      </c>
      <c r="I205" t="s">
        <v>344</v>
      </c>
      <c r="J205" t="s">
        <v>113</v>
      </c>
      <c r="K205" t="s">
        <v>113</v>
      </c>
      <c r="L205" t="s">
        <v>113</v>
      </c>
      <c r="M205">
        <v>40</v>
      </c>
      <c r="O205" t="s">
        <v>8546</v>
      </c>
      <c r="P205">
        <v>3</v>
      </c>
      <c r="Q205">
        <v>2000</v>
      </c>
      <c r="R205">
        <v>445</v>
      </c>
      <c r="T205">
        <v>15</v>
      </c>
      <c r="U205">
        <v>135</v>
      </c>
      <c r="V205">
        <v>255</v>
      </c>
      <c r="W205">
        <v>2.67</v>
      </c>
      <c r="X205">
        <v>3.2039999999999997</v>
      </c>
    </row>
    <row r="206" spans="1:24" hidden="1" x14ac:dyDescent="0.3">
      <c r="A206" t="s">
        <v>8547</v>
      </c>
      <c r="B206" t="s">
        <v>8179</v>
      </c>
      <c r="C206" t="s">
        <v>8544</v>
      </c>
      <c r="D206" t="s">
        <v>8545</v>
      </c>
      <c r="E206" t="s">
        <v>113</v>
      </c>
      <c r="F206" t="s">
        <v>113</v>
      </c>
      <c r="G206" t="s">
        <v>113</v>
      </c>
      <c r="H206" t="s">
        <v>113</v>
      </c>
      <c r="I206" t="s">
        <v>344</v>
      </c>
      <c r="J206" t="s">
        <v>113</v>
      </c>
      <c r="K206" t="s">
        <v>113</v>
      </c>
      <c r="L206" t="s">
        <v>113</v>
      </c>
      <c r="M206">
        <v>40</v>
      </c>
      <c r="O206" t="s">
        <v>8548</v>
      </c>
      <c r="P206">
        <v>5</v>
      </c>
      <c r="Q206">
        <v>466</v>
      </c>
      <c r="R206">
        <v>343</v>
      </c>
      <c r="W206">
        <v>0.79918999999999996</v>
      </c>
      <c r="X206">
        <v>0.95902799999999988</v>
      </c>
    </row>
    <row r="207" spans="1:24" hidden="1" x14ac:dyDescent="0.3">
      <c r="A207" t="s">
        <v>8549</v>
      </c>
      <c r="B207" t="s">
        <v>8536</v>
      </c>
      <c r="C207" t="s">
        <v>8544</v>
      </c>
      <c r="D207" t="s">
        <v>8545</v>
      </c>
      <c r="E207" t="s">
        <v>113</v>
      </c>
      <c r="F207" t="s">
        <v>113</v>
      </c>
      <c r="G207" t="s">
        <v>113</v>
      </c>
      <c r="H207" t="s">
        <v>113</v>
      </c>
      <c r="I207" t="s">
        <v>344</v>
      </c>
      <c r="J207" t="s">
        <v>113</v>
      </c>
      <c r="K207" t="s">
        <v>113</v>
      </c>
      <c r="L207" t="s">
        <v>113</v>
      </c>
      <c r="M207">
        <v>40</v>
      </c>
      <c r="O207" t="s">
        <v>8540</v>
      </c>
      <c r="P207">
        <v>2</v>
      </c>
      <c r="Q207">
        <v>210</v>
      </c>
      <c r="R207">
        <v>210</v>
      </c>
      <c r="W207">
        <v>8.8200000000000001E-2</v>
      </c>
      <c r="X207">
        <v>0.10584</v>
      </c>
    </row>
    <row r="208" spans="1:24" hidden="1" x14ac:dyDescent="0.3">
      <c r="A208" t="s">
        <v>8550</v>
      </c>
      <c r="B208" t="s">
        <v>8211</v>
      </c>
      <c r="C208" t="s">
        <v>8544</v>
      </c>
      <c r="D208" t="s">
        <v>8545</v>
      </c>
      <c r="E208" t="s">
        <v>113</v>
      </c>
      <c r="F208" t="s">
        <v>113</v>
      </c>
      <c r="G208" t="s">
        <v>113</v>
      </c>
      <c r="H208" t="s">
        <v>113</v>
      </c>
      <c r="I208" t="s">
        <v>344</v>
      </c>
      <c r="J208" t="s">
        <v>113</v>
      </c>
      <c r="K208" t="s">
        <v>113</v>
      </c>
      <c r="L208" t="s">
        <v>113</v>
      </c>
      <c r="M208">
        <v>38</v>
      </c>
      <c r="O208" t="s">
        <v>8542</v>
      </c>
      <c r="P208">
        <v>1</v>
      </c>
      <c r="Q208">
        <v>0.9</v>
      </c>
      <c r="T208">
        <v>187</v>
      </c>
      <c r="W208">
        <v>0.63617251235193317</v>
      </c>
      <c r="X208">
        <v>1.0178760197630932</v>
      </c>
    </row>
    <row r="209" spans="1:24" hidden="1" x14ac:dyDescent="0.3">
      <c r="A209" t="s">
        <v>8551</v>
      </c>
      <c r="B209" t="s">
        <v>8179</v>
      </c>
      <c r="C209" t="s">
        <v>8552</v>
      </c>
      <c r="D209" t="s">
        <v>8553</v>
      </c>
      <c r="E209" t="s">
        <v>113</v>
      </c>
      <c r="F209" t="s">
        <v>113</v>
      </c>
      <c r="G209" t="s">
        <v>113</v>
      </c>
      <c r="H209" t="s">
        <v>113</v>
      </c>
      <c r="I209" t="s">
        <v>344</v>
      </c>
      <c r="J209" t="s">
        <v>113</v>
      </c>
      <c r="K209" t="s">
        <v>113</v>
      </c>
      <c r="L209" t="s">
        <v>113</v>
      </c>
      <c r="M209">
        <v>80</v>
      </c>
      <c r="O209" t="s">
        <v>8554</v>
      </c>
      <c r="P209">
        <v>1</v>
      </c>
      <c r="Q209">
        <v>466</v>
      </c>
      <c r="R209">
        <v>343</v>
      </c>
      <c r="W209">
        <v>0.15983800000000001</v>
      </c>
      <c r="X209">
        <v>0.19180559999999999</v>
      </c>
    </row>
    <row r="210" spans="1:24" hidden="1" x14ac:dyDescent="0.3">
      <c r="A210" t="s">
        <v>8555</v>
      </c>
      <c r="B210" t="s">
        <v>8211</v>
      </c>
      <c r="C210" t="s">
        <v>8552</v>
      </c>
      <c r="D210" t="s">
        <v>8553</v>
      </c>
      <c r="E210" t="s">
        <v>113</v>
      </c>
      <c r="F210" t="s">
        <v>113</v>
      </c>
      <c r="G210" t="s">
        <v>113</v>
      </c>
      <c r="H210" t="s">
        <v>113</v>
      </c>
      <c r="I210" t="s">
        <v>344</v>
      </c>
      <c r="J210" t="s">
        <v>113</v>
      </c>
      <c r="K210" t="s">
        <v>113</v>
      </c>
      <c r="L210" t="s">
        <v>113</v>
      </c>
      <c r="M210">
        <v>77</v>
      </c>
      <c r="O210" t="s">
        <v>8542</v>
      </c>
      <c r="P210">
        <v>1</v>
      </c>
      <c r="Q210">
        <v>1.8</v>
      </c>
      <c r="T210">
        <v>8</v>
      </c>
      <c r="W210">
        <v>2.5446900494077327</v>
      </c>
      <c r="X210">
        <v>4.0715040790523727</v>
      </c>
    </row>
    <row r="211" spans="1:24" hidden="1" x14ac:dyDescent="0.3">
      <c r="A211" t="s">
        <v>8556</v>
      </c>
      <c r="B211" t="s">
        <v>8174</v>
      </c>
      <c r="C211" t="s">
        <v>8552</v>
      </c>
      <c r="D211" t="s">
        <v>8553</v>
      </c>
      <c r="E211" t="s">
        <v>113</v>
      </c>
      <c r="F211" t="s">
        <v>113</v>
      </c>
      <c r="G211" t="s">
        <v>113</v>
      </c>
      <c r="H211" t="s">
        <v>113</v>
      </c>
      <c r="I211" t="s">
        <v>344</v>
      </c>
      <c r="J211" t="s">
        <v>113</v>
      </c>
      <c r="K211" t="s">
        <v>113</v>
      </c>
      <c r="L211" t="s">
        <v>113</v>
      </c>
      <c r="M211">
        <v>80</v>
      </c>
      <c r="O211" t="s">
        <v>8557</v>
      </c>
      <c r="P211">
        <v>1</v>
      </c>
      <c r="Q211">
        <v>600</v>
      </c>
      <c r="R211">
        <v>300</v>
      </c>
      <c r="T211">
        <v>285</v>
      </c>
      <c r="W211">
        <v>0.18</v>
      </c>
      <c r="X211">
        <v>0.216</v>
      </c>
    </row>
    <row r="212" spans="1:24" hidden="1" x14ac:dyDescent="0.3">
      <c r="A212" t="s">
        <v>8558</v>
      </c>
      <c r="B212" t="s">
        <v>8536</v>
      </c>
      <c r="C212" t="s">
        <v>8552</v>
      </c>
      <c r="D212" t="s">
        <v>8553</v>
      </c>
      <c r="E212" t="s">
        <v>113</v>
      </c>
      <c r="F212" t="s">
        <v>113</v>
      </c>
      <c r="G212" t="s">
        <v>113</v>
      </c>
      <c r="H212" t="s">
        <v>113</v>
      </c>
      <c r="I212" t="s">
        <v>344</v>
      </c>
      <c r="J212" t="s">
        <v>113</v>
      </c>
      <c r="K212" t="s">
        <v>113</v>
      </c>
      <c r="L212" t="s">
        <v>113</v>
      </c>
      <c r="M212">
        <v>80</v>
      </c>
      <c r="O212" t="s">
        <v>8540</v>
      </c>
      <c r="P212">
        <v>2</v>
      </c>
      <c r="Q212">
        <v>210</v>
      </c>
      <c r="R212">
        <v>210</v>
      </c>
      <c r="W212">
        <v>8.8200000000000001E-2</v>
      </c>
      <c r="X212">
        <v>0.10584</v>
      </c>
    </row>
    <row r="213" spans="1:24" hidden="1" x14ac:dyDescent="0.3">
      <c r="A213" t="s">
        <v>8559</v>
      </c>
      <c r="B213" t="s">
        <v>8211</v>
      </c>
      <c r="C213" t="s">
        <v>8560</v>
      </c>
      <c r="D213" t="s">
        <v>8561</v>
      </c>
      <c r="E213" t="s">
        <v>113</v>
      </c>
      <c r="F213" t="s">
        <v>113</v>
      </c>
      <c r="G213" t="s">
        <v>113</v>
      </c>
      <c r="H213" t="s">
        <v>113</v>
      </c>
      <c r="I213" t="s">
        <v>218</v>
      </c>
      <c r="J213" t="s">
        <v>113</v>
      </c>
      <c r="K213" t="s">
        <v>113</v>
      </c>
      <c r="L213" t="s">
        <v>113</v>
      </c>
      <c r="M213">
        <v>55</v>
      </c>
      <c r="O213" t="s">
        <v>8562</v>
      </c>
      <c r="P213">
        <v>1</v>
      </c>
      <c r="Q213">
        <v>0.9</v>
      </c>
      <c r="T213">
        <v>136.04</v>
      </c>
      <c r="W213">
        <v>0.63617251235193317</v>
      </c>
      <c r="X213">
        <v>1.0178760197630932</v>
      </c>
    </row>
    <row r="214" spans="1:24" hidden="1" x14ac:dyDescent="0.3">
      <c r="A214" t="s">
        <v>8563</v>
      </c>
      <c r="B214" t="s">
        <v>8179</v>
      </c>
      <c r="C214" t="s">
        <v>8560</v>
      </c>
      <c r="D214" t="s">
        <v>8561</v>
      </c>
      <c r="E214" t="s">
        <v>113</v>
      </c>
      <c r="F214" t="s">
        <v>113</v>
      </c>
      <c r="G214" t="s">
        <v>113</v>
      </c>
      <c r="H214" t="s">
        <v>113</v>
      </c>
      <c r="I214" t="s">
        <v>218</v>
      </c>
      <c r="J214" t="s">
        <v>113</v>
      </c>
      <c r="K214" t="s">
        <v>113</v>
      </c>
      <c r="L214" t="s">
        <v>113</v>
      </c>
      <c r="M214">
        <v>55</v>
      </c>
      <c r="O214" t="s">
        <v>8564</v>
      </c>
      <c r="P214">
        <v>1</v>
      </c>
      <c r="Q214">
        <v>130</v>
      </c>
      <c r="R214">
        <v>130</v>
      </c>
      <c r="W214">
        <v>1.6899999999999998E-2</v>
      </c>
      <c r="X214">
        <v>2.0279999999999996E-2</v>
      </c>
    </row>
    <row r="215" spans="1:24" hidden="1" x14ac:dyDescent="0.3">
      <c r="A215" t="s">
        <v>8565</v>
      </c>
      <c r="B215" t="s">
        <v>8536</v>
      </c>
      <c r="C215" t="s">
        <v>8560</v>
      </c>
      <c r="D215" t="s">
        <v>8561</v>
      </c>
      <c r="E215" t="s">
        <v>113</v>
      </c>
      <c r="F215" t="s">
        <v>113</v>
      </c>
      <c r="G215" t="s">
        <v>113</v>
      </c>
      <c r="H215" t="s">
        <v>113</v>
      </c>
      <c r="I215" t="s">
        <v>218</v>
      </c>
      <c r="J215" t="s">
        <v>113</v>
      </c>
      <c r="K215" t="s">
        <v>113</v>
      </c>
      <c r="L215" t="s">
        <v>113</v>
      </c>
      <c r="M215">
        <v>53</v>
      </c>
      <c r="O215" t="s">
        <v>8354</v>
      </c>
      <c r="P215">
        <v>2</v>
      </c>
      <c r="Q215">
        <v>400</v>
      </c>
      <c r="R215">
        <v>300</v>
      </c>
      <c r="W215">
        <v>0.24</v>
      </c>
      <c r="X215">
        <v>0.28799999999999998</v>
      </c>
    </row>
    <row r="216" spans="1:24" hidden="1" x14ac:dyDescent="0.3">
      <c r="A216" t="s">
        <v>8566</v>
      </c>
      <c r="B216" t="s">
        <v>8174</v>
      </c>
      <c r="C216" t="s">
        <v>8560</v>
      </c>
      <c r="D216" t="s">
        <v>8561</v>
      </c>
      <c r="E216" t="s">
        <v>113</v>
      </c>
      <c r="F216" t="s">
        <v>113</v>
      </c>
      <c r="G216" t="s">
        <v>113</v>
      </c>
      <c r="H216" t="s">
        <v>113</v>
      </c>
      <c r="I216" t="s">
        <v>218</v>
      </c>
      <c r="J216" t="s">
        <v>113</v>
      </c>
      <c r="K216" t="s">
        <v>113</v>
      </c>
      <c r="L216" t="s">
        <v>113</v>
      </c>
      <c r="M216">
        <v>53</v>
      </c>
      <c r="O216" t="s">
        <v>8467</v>
      </c>
      <c r="P216">
        <v>3</v>
      </c>
      <c r="Q216">
        <v>1499</v>
      </c>
      <c r="R216">
        <v>349</v>
      </c>
      <c r="T216">
        <v>106</v>
      </c>
      <c r="U216">
        <v>226</v>
      </c>
      <c r="V216">
        <v>346</v>
      </c>
      <c r="W216">
        <v>1.569453</v>
      </c>
      <c r="X216">
        <v>1.8833435999999999</v>
      </c>
    </row>
    <row r="217" spans="1:24" hidden="1" x14ac:dyDescent="0.3">
      <c r="A217" t="s">
        <v>8567</v>
      </c>
      <c r="B217" t="s">
        <v>8174</v>
      </c>
      <c r="C217" t="s">
        <v>7511</v>
      </c>
      <c r="D217" t="s">
        <v>8568</v>
      </c>
      <c r="E217" t="s">
        <v>113</v>
      </c>
      <c r="F217" t="s">
        <v>113</v>
      </c>
      <c r="G217" t="s">
        <v>113</v>
      </c>
      <c r="H217" t="s">
        <v>113</v>
      </c>
      <c r="I217" t="s">
        <v>115</v>
      </c>
      <c r="J217" t="s">
        <v>113</v>
      </c>
      <c r="K217" t="s">
        <v>113</v>
      </c>
      <c r="L217" t="s">
        <v>113</v>
      </c>
      <c r="M217">
        <v>50</v>
      </c>
      <c r="O217" t="s">
        <v>8177</v>
      </c>
      <c r="P217">
        <v>3</v>
      </c>
      <c r="Q217">
        <v>1499</v>
      </c>
      <c r="R217">
        <v>429</v>
      </c>
      <c r="T217">
        <v>50</v>
      </c>
      <c r="U217">
        <v>270</v>
      </c>
      <c r="V217">
        <v>340</v>
      </c>
      <c r="W217">
        <v>1.9292130000000001</v>
      </c>
      <c r="X217">
        <v>2.3150556</v>
      </c>
    </row>
    <row r="218" spans="1:24" hidden="1" x14ac:dyDescent="0.3">
      <c r="A218" t="s">
        <v>8569</v>
      </c>
      <c r="B218" t="s">
        <v>8179</v>
      </c>
      <c r="C218" t="s">
        <v>7511</v>
      </c>
      <c r="D218" t="s">
        <v>8568</v>
      </c>
      <c r="E218" t="s">
        <v>113</v>
      </c>
      <c r="F218" t="s">
        <v>113</v>
      </c>
      <c r="G218" t="s">
        <v>113</v>
      </c>
      <c r="H218" t="s">
        <v>113</v>
      </c>
      <c r="I218" t="s">
        <v>115</v>
      </c>
      <c r="J218" t="s">
        <v>113</v>
      </c>
      <c r="K218" t="s">
        <v>113</v>
      </c>
      <c r="L218" t="s">
        <v>113</v>
      </c>
      <c r="M218">
        <v>50</v>
      </c>
      <c r="O218" t="s">
        <v>8570</v>
      </c>
      <c r="P218">
        <v>2</v>
      </c>
      <c r="Q218">
        <v>400</v>
      </c>
      <c r="R218">
        <v>300</v>
      </c>
      <c r="W218">
        <v>0.24</v>
      </c>
      <c r="X218">
        <v>0.28799999999999998</v>
      </c>
    </row>
    <row r="219" spans="1:24" hidden="1" x14ac:dyDescent="0.3">
      <c r="A219" t="s">
        <v>8571</v>
      </c>
      <c r="B219" t="s">
        <v>8174</v>
      </c>
      <c r="C219" t="s">
        <v>8572</v>
      </c>
      <c r="D219" t="s">
        <v>8573</v>
      </c>
      <c r="E219" t="s">
        <v>113</v>
      </c>
      <c r="F219" t="s">
        <v>113</v>
      </c>
      <c r="G219" t="s">
        <v>113</v>
      </c>
      <c r="H219" t="s">
        <v>113</v>
      </c>
      <c r="I219" t="s">
        <v>138</v>
      </c>
      <c r="J219" t="s">
        <v>113</v>
      </c>
      <c r="K219" t="s">
        <v>113</v>
      </c>
      <c r="L219" t="s">
        <v>113</v>
      </c>
      <c r="M219">
        <v>60</v>
      </c>
      <c r="O219" t="s">
        <v>8207</v>
      </c>
      <c r="P219">
        <v>3</v>
      </c>
      <c r="Q219">
        <v>1400</v>
      </c>
      <c r="R219">
        <v>320</v>
      </c>
      <c r="T219">
        <v>40</v>
      </c>
      <c r="U219">
        <v>230</v>
      </c>
      <c r="V219">
        <v>330</v>
      </c>
      <c r="W219">
        <v>1.3440000000000001</v>
      </c>
      <c r="X219">
        <v>1.6128</v>
      </c>
    </row>
    <row r="220" spans="1:24" hidden="1" x14ac:dyDescent="0.3">
      <c r="A220" t="s">
        <v>8574</v>
      </c>
      <c r="B220" t="s">
        <v>8179</v>
      </c>
      <c r="C220" t="s">
        <v>8572</v>
      </c>
      <c r="D220" t="s">
        <v>8573</v>
      </c>
      <c r="E220" t="s">
        <v>113</v>
      </c>
      <c r="F220" t="s">
        <v>113</v>
      </c>
      <c r="G220" t="s">
        <v>113</v>
      </c>
      <c r="H220" t="s">
        <v>113</v>
      </c>
      <c r="I220" t="s">
        <v>138</v>
      </c>
      <c r="J220" t="s">
        <v>113</v>
      </c>
      <c r="K220" t="s">
        <v>113</v>
      </c>
      <c r="L220" t="s">
        <v>113</v>
      </c>
      <c r="M220">
        <v>60</v>
      </c>
      <c r="O220" t="s">
        <v>8209</v>
      </c>
      <c r="P220">
        <v>1</v>
      </c>
      <c r="Q220">
        <v>560</v>
      </c>
      <c r="R220">
        <v>492</v>
      </c>
      <c r="W220">
        <v>0.27551999999999999</v>
      </c>
      <c r="X220">
        <v>0.33062399999999997</v>
      </c>
    </row>
    <row r="221" spans="1:24" hidden="1" x14ac:dyDescent="0.3">
      <c r="A221" t="s">
        <v>8575</v>
      </c>
      <c r="B221" t="s">
        <v>8211</v>
      </c>
      <c r="C221" t="s">
        <v>8572</v>
      </c>
      <c r="D221" t="s">
        <v>8573</v>
      </c>
      <c r="E221" t="s">
        <v>113</v>
      </c>
      <c r="F221" t="s">
        <v>113</v>
      </c>
      <c r="G221" t="s">
        <v>113</v>
      </c>
      <c r="H221" t="s">
        <v>113</v>
      </c>
      <c r="I221" t="s">
        <v>138</v>
      </c>
      <c r="J221" t="s">
        <v>113</v>
      </c>
      <c r="K221" t="s">
        <v>113</v>
      </c>
      <c r="L221" t="s">
        <v>113</v>
      </c>
      <c r="M221">
        <v>58</v>
      </c>
      <c r="O221" t="s">
        <v>8236</v>
      </c>
      <c r="P221">
        <v>2</v>
      </c>
      <c r="Q221">
        <v>0.6</v>
      </c>
      <c r="T221">
        <v>21</v>
      </c>
      <c r="U221">
        <v>213</v>
      </c>
      <c r="W221">
        <v>0.56548667764616278</v>
      </c>
      <c r="X221">
        <v>0.90477868423386054</v>
      </c>
    </row>
    <row r="222" spans="1:24" hidden="1" x14ac:dyDescent="0.3">
      <c r="A222" t="s">
        <v>8576</v>
      </c>
      <c r="B222" t="s">
        <v>8174</v>
      </c>
      <c r="C222" t="s">
        <v>8577</v>
      </c>
      <c r="D222" t="s">
        <v>8578</v>
      </c>
      <c r="E222" t="s">
        <v>113</v>
      </c>
      <c r="F222" t="s">
        <v>113</v>
      </c>
      <c r="G222" t="s">
        <v>113</v>
      </c>
      <c r="H222" t="s">
        <v>113</v>
      </c>
      <c r="I222" t="s">
        <v>138</v>
      </c>
      <c r="J222" t="s">
        <v>113</v>
      </c>
      <c r="K222" t="s">
        <v>113</v>
      </c>
      <c r="L222" t="s">
        <v>113</v>
      </c>
      <c r="M222">
        <v>70</v>
      </c>
      <c r="O222" t="s">
        <v>8207</v>
      </c>
      <c r="P222">
        <v>3</v>
      </c>
      <c r="Q222">
        <v>1400</v>
      </c>
      <c r="R222">
        <v>320</v>
      </c>
      <c r="T222">
        <v>80</v>
      </c>
      <c r="U222">
        <v>170</v>
      </c>
      <c r="V222">
        <v>350</v>
      </c>
      <c r="W222">
        <v>1.3440000000000001</v>
      </c>
      <c r="X222">
        <v>1.6128</v>
      </c>
    </row>
    <row r="223" spans="1:24" hidden="1" x14ac:dyDescent="0.3">
      <c r="A223" t="s">
        <v>8579</v>
      </c>
      <c r="B223" t="s">
        <v>8179</v>
      </c>
      <c r="C223" t="s">
        <v>8577</v>
      </c>
      <c r="D223" t="s">
        <v>8578</v>
      </c>
      <c r="E223" t="s">
        <v>113</v>
      </c>
      <c r="F223" t="s">
        <v>113</v>
      </c>
      <c r="G223" t="s">
        <v>113</v>
      </c>
      <c r="H223" t="s">
        <v>113</v>
      </c>
      <c r="I223" t="s">
        <v>138</v>
      </c>
      <c r="J223" t="s">
        <v>113</v>
      </c>
      <c r="K223" t="s">
        <v>113</v>
      </c>
      <c r="L223" t="s">
        <v>113</v>
      </c>
      <c r="M223">
        <v>70</v>
      </c>
      <c r="O223" t="s">
        <v>8209</v>
      </c>
      <c r="P223">
        <v>1</v>
      </c>
      <c r="Q223">
        <v>560</v>
      </c>
      <c r="R223">
        <v>492</v>
      </c>
      <c r="W223">
        <v>0.27551999999999999</v>
      </c>
      <c r="X223">
        <v>0.33062399999999997</v>
      </c>
    </row>
    <row r="224" spans="1:24" hidden="1" x14ac:dyDescent="0.3">
      <c r="A224" t="s">
        <v>8580</v>
      </c>
      <c r="B224" t="s">
        <v>8211</v>
      </c>
      <c r="C224" t="s">
        <v>8577</v>
      </c>
      <c r="D224" t="s">
        <v>8578</v>
      </c>
      <c r="E224" t="s">
        <v>113</v>
      </c>
      <c r="F224" t="s">
        <v>113</v>
      </c>
      <c r="G224" t="s">
        <v>113</v>
      </c>
      <c r="H224" t="s">
        <v>113</v>
      </c>
      <c r="I224" t="s">
        <v>138</v>
      </c>
      <c r="J224" t="s">
        <v>113</v>
      </c>
      <c r="K224" t="s">
        <v>113</v>
      </c>
      <c r="L224" t="s">
        <v>113</v>
      </c>
      <c r="M224">
        <v>70</v>
      </c>
      <c r="O224" t="s">
        <v>8236</v>
      </c>
      <c r="P224">
        <v>1</v>
      </c>
      <c r="Q224">
        <v>0.6</v>
      </c>
      <c r="T224">
        <v>19</v>
      </c>
      <c r="W224">
        <v>0.28274333882308139</v>
      </c>
      <c r="X224">
        <v>0.45238934211693027</v>
      </c>
    </row>
    <row r="225" spans="1:24" hidden="1" x14ac:dyDescent="0.3">
      <c r="A225" t="s">
        <v>8581</v>
      </c>
      <c r="B225" t="s">
        <v>8174</v>
      </c>
      <c r="C225" t="s">
        <v>1677</v>
      </c>
      <c r="D225" t="s">
        <v>8582</v>
      </c>
      <c r="E225" t="s">
        <v>113</v>
      </c>
      <c r="F225" t="s">
        <v>113</v>
      </c>
      <c r="G225" t="s">
        <v>113</v>
      </c>
      <c r="H225" t="s">
        <v>113</v>
      </c>
      <c r="I225" t="s">
        <v>218</v>
      </c>
      <c r="J225" t="s">
        <v>113</v>
      </c>
      <c r="K225" t="s">
        <v>113</v>
      </c>
      <c r="L225" t="s">
        <v>113</v>
      </c>
      <c r="M225">
        <v>50</v>
      </c>
      <c r="O225" t="s">
        <v>8177</v>
      </c>
      <c r="P225">
        <v>3</v>
      </c>
      <c r="Q225">
        <v>1499</v>
      </c>
      <c r="R225">
        <v>429</v>
      </c>
      <c r="T225">
        <v>90</v>
      </c>
      <c r="U225">
        <v>130</v>
      </c>
      <c r="V225">
        <v>0</v>
      </c>
      <c r="W225">
        <v>1.9292130000000001</v>
      </c>
      <c r="X225">
        <v>2.3150556</v>
      </c>
    </row>
    <row r="226" spans="1:24" hidden="1" x14ac:dyDescent="0.3">
      <c r="A226" t="s">
        <v>8583</v>
      </c>
      <c r="B226" t="s">
        <v>8179</v>
      </c>
      <c r="C226" t="s">
        <v>1677</v>
      </c>
      <c r="D226" t="s">
        <v>8582</v>
      </c>
      <c r="E226" t="s">
        <v>113</v>
      </c>
      <c r="F226" t="s">
        <v>113</v>
      </c>
      <c r="G226" t="s">
        <v>113</v>
      </c>
      <c r="H226" t="s">
        <v>113</v>
      </c>
      <c r="I226" t="s">
        <v>218</v>
      </c>
      <c r="J226" t="s">
        <v>113</v>
      </c>
      <c r="K226" t="s">
        <v>113</v>
      </c>
      <c r="L226" t="s">
        <v>113</v>
      </c>
      <c r="M226">
        <v>50</v>
      </c>
      <c r="O226" t="s">
        <v>8570</v>
      </c>
      <c r="P226">
        <v>2</v>
      </c>
      <c r="Q226">
        <v>400</v>
      </c>
      <c r="R226">
        <v>300</v>
      </c>
      <c r="W226">
        <v>0.24</v>
      </c>
      <c r="X226">
        <v>0.28799999999999998</v>
      </c>
    </row>
    <row r="227" spans="1:24" hidden="1" x14ac:dyDescent="0.3">
      <c r="A227" t="s">
        <v>8584</v>
      </c>
      <c r="B227" t="s">
        <v>8179</v>
      </c>
      <c r="C227" t="s">
        <v>8585</v>
      </c>
      <c r="D227" t="s">
        <v>8586</v>
      </c>
      <c r="E227" t="s">
        <v>113</v>
      </c>
      <c r="F227" t="s">
        <v>113</v>
      </c>
      <c r="G227" t="s">
        <v>113</v>
      </c>
      <c r="H227" t="s">
        <v>113</v>
      </c>
      <c r="I227" t="s">
        <v>1171</v>
      </c>
      <c r="J227" t="s">
        <v>113</v>
      </c>
      <c r="K227" t="s">
        <v>113</v>
      </c>
      <c r="L227" t="s">
        <v>113</v>
      </c>
      <c r="M227">
        <v>60</v>
      </c>
      <c r="O227" t="s">
        <v>8540</v>
      </c>
      <c r="P227">
        <v>1</v>
      </c>
      <c r="Q227">
        <v>210</v>
      </c>
      <c r="R227">
        <v>210</v>
      </c>
      <c r="W227">
        <v>4.41E-2</v>
      </c>
      <c r="X227">
        <v>5.2920000000000002E-2</v>
      </c>
    </row>
    <row r="228" spans="1:24" hidden="1" x14ac:dyDescent="0.3">
      <c r="A228" t="s">
        <v>8587</v>
      </c>
      <c r="B228" t="s">
        <v>8211</v>
      </c>
      <c r="C228" t="s">
        <v>8585</v>
      </c>
      <c r="D228" t="s">
        <v>8586</v>
      </c>
      <c r="E228" t="s">
        <v>113</v>
      </c>
      <c r="F228" t="s">
        <v>113</v>
      </c>
      <c r="G228" t="s">
        <v>113</v>
      </c>
      <c r="H228" t="s">
        <v>113</v>
      </c>
      <c r="I228" t="s">
        <v>1171</v>
      </c>
      <c r="J228" t="s">
        <v>113</v>
      </c>
      <c r="K228" t="s">
        <v>113</v>
      </c>
      <c r="L228" t="s">
        <v>113</v>
      </c>
      <c r="M228">
        <v>58</v>
      </c>
      <c r="O228" t="s">
        <v>8542</v>
      </c>
      <c r="P228">
        <v>1</v>
      </c>
      <c r="Q228">
        <v>1.2</v>
      </c>
      <c r="T228">
        <v>31</v>
      </c>
      <c r="W228">
        <v>1.1309733552923256</v>
      </c>
      <c r="X228">
        <v>1.8095573684677211</v>
      </c>
    </row>
    <row r="229" spans="1:24" hidden="1" x14ac:dyDescent="0.3">
      <c r="A229" t="s">
        <v>8588</v>
      </c>
      <c r="B229" t="s">
        <v>8174</v>
      </c>
      <c r="C229" t="s">
        <v>8585</v>
      </c>
      <c r="D229" t="s">
        <v>8586</v>
      </c>
      <c r="E229" t="s">
        <v>113</v>
      </c>
      <c r="F229" t="s">
        <v>113</v>
      </c>
      <c r="G229" t="s">
        <v>113</v>
      </c>
      <c r="H229" t="s">
        <v>113</v>
      </c>
      <c r="I229" t="s">
        <v>1171</v>
      </c>
      <c r="J229" t="s">
        <v>113</v>
      </c>
      <c r="K229" t="s">
        <v>113</v>
      </c>
      <c r="L229" t="s">
        <v>113</v>
      </c>
      <c r="M229">
        <v>60</v>
      </c>
      <c r="O229" t="s">
        <v>8589</v>
      </c>
      <c r="P229">
        <v>2</v>
      </c>
      <c r="Q229">
        <v>549</v>
      </c>
      <c r="R229">
        <v>265</v>
      </c>
      <c r="T229">
        <v>30</v>
      </c>
      <c r="U229">
        <v>210</v>
      </c>
      <c r="W229">
        <v>0.29097000000000001</v>
      </c>
      <c r="X229">
        <v>0.34916399999999997</v>
      </c>
    </row>
    <row r="230" spans="1:24" hidden="1" x14ac:dyDescent="0.3">
      <c r="A230" t="s">
        <v>8590</v>
      </c>
      <c r="B230" t="s">
        <v>8174</v>
      </c>
      <c r="C230" t="s">
        <v>4058</v>
      </c>
      <c r="D230" t="s">
        <v>8591</v>
      </c>
      <c r="E230" t="s">
        <v>113</v>
      </c>
      <c r="F230" t="s">
        <v>113</v>
      </c>
      <c r="G230" t="s">
        <v>113</v>
      </c>
      <c r="H230" t="s">
        <v>113</v>
      </c>
      <c r="I230" t="s">
        <v>344</v>
      </c>
      <c r="J230" t="s">
        <v>113</v>
      </c>
      <c r="K230" t="s">
        <v>113</v>
      </c>
      <c r="L230" t="s">
        <v>113</v>
      </c>
      <c r="M230">
        <v>40</v>
      </c>
      <c r="O230" t="s">
        <v>8546</v>
      </c>
      <c r="P230">
        <v>3</v>
      </c>
      <c r="Q230">
        <v>2000</v>
      </c>
      <c r="R230">
        <v>445</v>
      </c>
      <c r="T230">
        <v>70</v>
      </c>
      <c r="U230">
        <v>160</v>
      </c>
      <c r="V230">
        <v>28</v>
      </c>
      <c r="W230">
        <v>2.67</v>
      </c>
      <c r="X230">
        <v>3.2039999999999997</v>
      </c>
    </row>
    <row r="231" spans="1:24" hidden="1" x14ac:dyDescent="0.3">
      <c r="A231" t="s">
        <v>8592</v>
      </c>
      <c r="B231" t="s">
        <v>8179</v>
      </c>
      <c r="C231" t="s">
        <v>4058</v>
      </c>
      <c r="D231" t="s">
        <v>8591</v>
      </c>
      <c r="E231" t="s">
        <v>113</v>
      </c>
      <c r="F231" t="s">
        <v>113</v>
      </c>
      <c r="G231" t="s">
        <v>113</v>
      </c>
      <c r="H231" t="s">
        <v>113</v>
      </c>
      <c r="I231" t="s">
        <v>344</v>
      </c>
      <c r="J231" t="s">
        <v>113</v>
      </c>
      <c r="K231" t="s">
        <v>113</v>
      </c>
      <c r="L231" t="s">
        <v>113</v>
      </c>
      <c r="M231">
        <v>40</v>
      </c>
      <c r="O231" t="s">
        <v>8554</v>
      </c>
      <c r="P231">
        <v>3</v>
      </c>
      <c r="Q231">
        <v>480</v>
      </c>
      <c r="R231">
        <v>356</v>
      </c>
      <c r="W231">
        <v>0.51263999999999998</v>
      </c>
      <c r="X231">
        <v>0.61516799999999994</v>
      </c>
    </row>
    <row r="232" spans="1:24" hidden="1" x14ac:dyDescent="0.3">
      <c r="A232" t="s">
        <v>8593</v>
      </c>
      <c r="B232" t="s">
        <v>8179</v>
      </c>
      <c r="C232" t="s">
        <v>8594</v>
      </c>
      <c r="D232" t="s">
        <v>8595</v>
      </c>
      <c r="E232" t="s">
        <v>113</v>
      </c>
      <c r="F232" t="s">
        <v>113</v>
      </c>
      <c r="G232" t="s">
        <v>113</v>
      </c>
      <c r="H232" t="s">
        <v>113</v>
      </c>
      <c r="I232" t="s">
        <v>654</v>
      </c>
      <c r="J232" t="s">
        <v>113</v>
      </c>
      <c r="K232" t="s">
        <v>113</v>
      </c>
      <c r="L232" t="s">
        <v>113</v>
      </c>
      <c r="M232">
        <v>18</v>
      </c>
      <c r="O232" t="s">
        <v>8358</v>
      </c>
      <c r="P232">
        <v>1</v>
      </c>
      <c r="Q232">
        <v>466</v>
      </c>
      <c r="R232">
        <v>343</v>
      </c>
      <c r="W232">
        <v>0.15983800000000001</v>
      </c>
      <c r="X232">
        <v>0.19180559999999999</v>
      </c>
    </row>
    <row r="233" spans="1:24" hidden="1" x14ac:dyDescent="0.3">
      <c r="A233" t="s">
        <v>8596</v>
      </c>
      <c r="B233" t="s">
        <v>8174</v>
      </c>
      <c r="C233" t="s">
        <v>8594</v>
      </c>
      <c r="D233" t="s">
        <v>8595</v>
      </c>
      <c r="E233" t="s">
        <v>113</v>
      </c>
      <c r="F233" t="s">
        <v>113</v>
      </c>
      <c r="G233" t="s">
        <v>113</v>
      </c>
      <c r="H233" t="s">
        <v>113</v>
      </c>
      <c r="I233" t="s">
        <v>654</v>
      </c>
      <c r="J233" t="s">
        <v>113</v>
      </c>
      <c r="K233" t="s">
        <v>113</v>
      </c>
      <c r="L233" t="s">
        <v>113</v>
      </c>
      <c r="M233">
        <v>18</v>
      </c>
      <c r="N233" t="s">
        <v>8442</v>
      </c>
      <c r="O233" t="s">
        <v>8443</v>
      </c>
      <c r="P233">
        <v>2</v>
      </c>
      <c r="Q233">
        <v>1500</v>
      </c>
      <c r="R233">
        <v>320</v>
      </c>
      <c r="S233">
        <v>145</v>
      </c>
      <c r="T233">
        <v>60</v>
      </c>
      <c r="U233">
        <v>260</v>
      </c>
      <c r="W233">
        <v>0.96</v>
      </c>
      <c r="X233">
        <v>1.1519999999999999</v>
      </c>
    </row>
    <row r="234" spans="1:24" hidden="1" x14ac:dyDescent="0.3">
      <c r="A234" t="s">
        <v>8597</v>
      </c>
      <c r="B234" t="s">
        <v>8362</v>
      </c>
      <c r="C234" t="s">
        <v>8594</v>
      </c>
      <c r="D234" t="s">
        <v>8595</v>
      </c>
      <c r="E234" t="s">
        <v>113</v>
      </c>
      <c r="F234" t="s">
        <v>113</v>
      </c>
      <c r="G234" t="s">
        <v>113</v>
      </c>
      <c r="H234" t="s">
        <v>113</v>
      </c>
      <c r="I234" t="s">
        <v>654</v>
      </c>
      <c r="J234" t="s">
        <v>113</v>
      </c>
      <c r="K234" t="s">
        <v>113</v>
      </c>
      <c r="L234" t="s">
        <v>113</v>
      </c>
      <c r="M234">
        <v>0</v>
      </c>
      <c r="O234" t="s">
        <v>8363</v>
      </c>
      <c r="P234">
        <v>1</v>
      </c>
      <c r="Q234">
        <v>1</v>
      </c>
      <c r="T234">
        <v>40</v>
      </c>
      <c r="U234">
        <v>308.7</v>
      </c>
      <c r="V234">
        <v>325.8</v>
      </c>
      <c r="W234">
        <v>0.78539816339744828</v>
      </c>
      <c r="X234">
        <v>0</v>
      </c>
    </row>
    <row r="235" spans="1:24" hidden="1" x14ac:dyDescent="0.3">
      <c r="A235" t="s">
        <v>8598</v>
      </c>
      <c r="B235" t="s">
        <v>8179</v>
      </c>
      <c r="C235" t="s">
        <v>8599</v>
      </c>
      <c r="D235" t="s">
        <v>8600</v>
      </c>
      <c r="E235" t="s">
        <v>113</v>
      </c>
      <c r="F235" t="s">
        <v>113</v>
      </c>
      <c r="G235" t="s">
        <v>113</v>
      </c>
      <c r="H235" t="s">
        <v>113</v>
      </c>
      <c r="I235" t="s">
        <v>1171</v>
      </c>
      <c r="J235" t="s">
        <v>113</v>
      </c>
      <c r="K235" t="s">
        <v>113</v>
      </c>
      <c r="L235" t="s">
        <v>113</v>
      </c>
      <c r="M235">
        <v>80</v>
      </c>
      <c r="O235" t="s">
        <v>8601</v>
      </c>
      <c r="P235">
        <v>1</v>
      </c>
      <c r="Q235">
        <v>400</v>
      </c>
      <c r="R235">
        <v>300</v>
      </c>
      <c r="W235">
        <v>0.12</v>
      </c>
      <c r="X235">
        <v>0.14399999999999999</v>
      </c>
    </row>
    <row r="236" spans="1:24" hidden="1" x14ac:dyDescent="0.3">
      <c r="A236" t="s">
        <v>8602</v>
      </c>
      <c r="B236" t="s">
        <v>8211</v>
      </c>
      <c r="C236" t="s">
        <v>8599</v>
      </c>
      <c r="D236" t="s">
        <v>8600</v>
      </c>
      <c r="E236" t="s">
        <v>113</v>
      </c>
      <c r="F236" t="s">
        <v>113</v>
      </c>
      <c r="G236" t="s">
        <v>113</v>
      </c>
      <c r="H236" t="s">
        <v>113</v>
      </c>
      <c r="I236" t="s">
        <v>1171</v>
      </c>
      <c r="J236" t="s">
        <v>113</v>
      </c>
      <c r="K236" t="s">
        <v>113</v>
      </c>
      <c r="L236" t="s">
        <v>113</v>
      </c>
      <c r="M236">
        <v>78</v>
      </c>
      <c r="O236" t="s">
        <v>8542</v>
      </c>
      <c r="P236">
        <v>1</v>
      </c>
      <c r="Q236">
        <v>1.8</v>
      </c>
      <c r="T236">
        <v>42</v>
      </c>
      <c r="W236">
        <v>2.5446900494077327</v>
      </c>
      <c r="X236">
        <v>4.0715040790523727</v>
      </c>
    </row>
    <row r="237" spans="1:24" hidden="1" x14ac:dyDescent="0.3">
      <c r="A237" t="s">
        <v>8603</v>
      </c>
      <c r="B237" t="s">
        <v>8536</v>
      </c>
      <c r="C237" t="s">
        <v>8599</v>
      </c>
      <c r="D237" t="s">
        <v>8600</v>
      </c>
      <c r="E237" t="s">
        <v>113</v>
      </c>
      <c r="F237" t="s">
        <v>113</v>
      </c>
      <c r="G237" t="s">
        <v>113</v>
      </c>
      <c r="H237" t="s">
        <v>113</v>
      </c>
      <c r="I237" t="s">
        <v>1171</v>
      </c>
      <c r="J237" t="s">
        <v>113</v>
      </c>
      <c r="K237" t="s">
        <v>113</v>
      </c>
      <c r="L237" t="s">
        <v>113</v>
      </c>
      <c r="M237">
        <v>78</v>
      </c>
      <c r="O237" t="s">
        <v>8604</v>
      </c>
      <c r="P237">
        <v>1</v>
      </c>
      <c r="Q237">
        <v>210</v>
      </c>
      <c r="R237">
        <v>210</v>
      </c>
      <c r="W237">
        <v>4.41E-2</v>
      </c>
      <c r="X237">
        <v>5.2920000000000002E-2</v>
      </c>
    </row>
    <row r="238" spans="1:24" hidden="1" x14ac:dyDescent="0.3">
      <c r="A238" t="s">
        <v>8605</v>
      </c>
      <c r="B238" t="s">
        <v>8174</v>
      </c>
      <c r="C238" t="s">
        <v>8599</v>
      </c>
      <c r="D238" t="s">
        <v>8600</v>
      </c>
      <c r="E238" t="s">
        <v>113</v>
      </c>
      <c r="F238" t="s">
        <v>113</v>
      </c>
      <c r="G238" t="s">
        <v>113</v>
      </c>
      <c r="H238" t="s">
        <v>113</v>
      </c>
      <c r="I238" t="s">
        <v>1171</v>
      </c>
      <c r="J238" t="s">
        <v>113</v>
      </c>
      <c r="K238" t="s">
        <v>113</v>
      </c>
      <c r="L238" t="s">
        <v>113</v>
      </c>
      <c r="M238">
        <v>80</v>
      </c>
      <c r="O238" t="s">
        <v>8589</v>
      </c>
      <c r="P238">
        <v>1</v>
      </c>
      <c r="Q238">
        <v>549</v>
      </c>
      <c r="R238">
        <v>265</v>
      </c>
      <c r="T238">
        <v>260</v>
      </c>
      <c r="W238">
        <v>0.145485</v>
      </c>
      <c r="X238">
        <v>0.17458199999999999</v>
      </c>
    </row>
    <row r="239" spans="1:24" hidden="1" x14ac:dyDescent="0.3">
      <c r="A239" t="s">
        <v>8606</v>
      </c>
      <c r="B239" t="s">
        <v>8179</v>
      </c>
      <c r="C239" t="s">
        <v>8607</v>
      </c>
      <c r="D239" t="s">
        <v>8608</v>
      </c>
      <c r="E239" t="s">
        <v>113</v>
      </c>
      <c r="F239" t="s">
        <v>113</v>
      </c>
      <c r="G239" t="s">
        <v>113</v>
      </c>
      <c r="H239" t="s">
        <v>113</v>
      </c>
      <c r="I239" t="s">
        <v>115</v>
      </c>
      <c r="J239" t="s">
        <v>113</v>
      </c>
      <c r="K239" t="s">
        <v>113</v>
      </c>
      <c r="L239" t="s">
        <v>113</v>
      </c>
      <c r="M239">
        <v>18</v>
      </c>
      <c r="O239" t="s">
        <v>8358</v>
      </c>
      <c r="P239">
        <v>1</v>
      </c>
      <c r="Q239">
        <v>466</v>
      </c>
      <c r="R239">
        <v>343</v>
      </c>
      <c r="W239">
        <v>0.15983800000000001</v>
      </c>
      <c r="X239">
        <v>0.19180559999999999</v>
      </c>
    </row>
    <row r="240" spans="1:24" hidden="1" x14ac:dyDescent="0.3">
      <c r="A240" t="s">
        <v>8609</v>
      </c>
      <c r="B240" t="s">
        <v>8174</v>
      </c>
      <c r="C240" t="s">
        <v>8607</v>
      </c>
      <c r="D240" t="s">
        <v>8608</v>
      </c>
      <c r="E240" t="s">
        <v>113</v>
      </c>
      <c r="F240" t="s">
        <v>113</v>
      </c>
      <c r="G240" t="s">
        <v>113</v>
      </c>
      <c r="H240" t="s">
        <v>113</v>
      </c>
      <c r="I240" t="s">
        <v>115</v>
      </c>
      <c r="J240" t="s">
        <v>113</v>
      </c>
      <c r="K240" t="s">
        <v>113</v>
      </c>
      <c r="L240" t="s">
        <v>113</v>
      </c>
      <c r="M240">
        <v>18</v>
      </c>
      <c r="O240" t="s">
        <v>8360</v>
      </c>
      <c r="P240">
        <v>1</v>
      </c>
      <c r="Q240">
        <v>1999</v>
      </c>
      <c r="R240">
        <v>305</v>
      </c>
      <c r="W240">
        <v>0.60969499999999999</v>
      </c>
      <c r="X240">
        <v>0.73163400000000001</v>
      </c>
    </row>
    <row r="241" spans="1:24" hidden="1" x14ac:dyDescent="0.3">
      <c r="A241" t="s">
        <v>8610</v>
      </c>
      <c r="B241" t="s">
        <v>8362</v>
      </c>
      <c r="C241" t="s">
        <v>8607</v>
      </c>
      <c r="D241" t="s">
        <v>8608</v>
      </c>
      <c r="E241" t="s">
        <v>113</v>
      </c>
      <c r="F241" t="s">
        <v>113</v>
      </c>
      <c r="G241" t="s">
        <v>113</v>
      </c>
      <c r="H241" t="s">
        <v>113</v>
      </c>
      <c r="I241" t="s">
        <v>115</v>
      </c>
      <c r="J241" t="s">
        <v>113</v>
      </c>
      <c r="K241" t="s">
        <v>113</v>
      </c>
      <c r="L241" t="s">
        <v>113</v>
      </c>
      <c r="M241">
        <v>0</v>
      </c>
      <c r="O241" t="s">
        <v>8363</v>
      </c>
      <c r="P241">
        <v>1</v>
      </c>
      <c r="Q241">
        <v>1</v>
      </c>
      <c r="W241">
        <v>0.78539816339744828</v>
      </c>
      <c r="X241">
        <v>0</v>
      </c>
    </row>
    <row r="242" spans="1:24" hidden="1" x14ac:dyDescent="0.3">
      <c r="A242" t="s">
        <v>8611</v>
      </c>
      <c r="B242" t="s">
        <v>8174</v>
      </c>
      <c r="C242" t="s">
        <v>8612</v>
      </c>
      <c r="D242" t="s">
        <v>8613</v>
      </c>
      <c r="E242" t="s">
        <v>113</v>
      </c>
      <c r="F242" t="s">
        <v>113</v>
      </c>
      <c r="G242" t="s">
        <v>113</v>
      </c>
      <c r="H242" t="s">
        <v>113</v>
      </c>
      <c r="I242" t="s">
        <v>115</v>
      </c>
      <c r="J242" t="s">
        <v>113</v>
      </c>
      <c r="K242" t="s">
        <v>113</v>
      </c>
      <c r="L242" t="s">
        <v>113</v>
      </c>
      <c r="M242">
        <v>23</v>
      </c>
      <c r="N242" t="s">
        <v>8614</v>
      </c>
      <c r="O242" t="s">
        <v>8615</v>
      </c>
      <c r="P242">
        <v>3</v>
      </c>
      <c r="Q242">
        <v>795</v>
      </c>
      <c r="R242">
        <v>400</v>
      </c>
      <c r="T242">
        <v>170</v>
      </c>
      <c r="U242">
        <v>55</v>
      </c>
      <c r="V242">
        <v>29</v>
      </c>
      <c r="W242">
        <v>0.95399999999999996</v>
      </c>
      <c r="X242">
        <v>1.1447999999999998</v>
      </c>
    </row>
    <row r="243" spans="1:24" hidden="1" x14ac:dyDescent="0.3">
      <c r="A243" t="s">
        <v>8616</v>
      </c>
      <c r="B243" t="s">
        <v>8617</v>
      </c>
      <c r="C243" t="s">
        <v>8612</v>
      </c>
      <c r="D243" t="s">
        <v>8613</v>
      </c>
      <c r="E243" t="s">
        <v>113</v>
      </c>
      <c r="F243" t="s">
        <v>113</v>
      </c>
      <c r="G243" t="s">
        <v>113</v>
      </c>
      <c r="H243" t="s">
        <v>113</v>
      </c>
      <c r="I243" t="s">
        <v>115</v>
      </c>
      <c r="J243" t="s">
        <v>113</v>
      </c>
      <c r="K243" t="s">
        <v>113</v>
      </c>
      <c r="L243" t="s">
        <v>113</v>
      </c>
      <c r="M243">
        <v>23</v>
      </c>
      <c r="N243" t="s">
        <v>8442</v>
      </c>
      <c r="O243" t="s">
        <v>8618</v>
      </c>
      <c r="P243">
        <v>3</v>
      </c>
      <c r="Q243">
        <v>1500</v>
      </c>
      <c r="R243">
        <v>379</v>
      </c>
      <c r="T243">
        <v>295</v>
      </c>
      <c r="U243">
        <v>55</v>
      </c>
      <c r="V243">
        <v>17</v>
      </c>
      <c r="W243">
        <v>1.7055</v>
      </c>
      <c r="X243">
        <v>2.0465999999999998</v>
      </c>
    </row>
    <row r="244" spans="1:24" hidden="1" x14ac:dyDescent="0.3">
      <c r="A244" t="s">
        <v>8619</v>
      </c>
      <c r="B244" t="s">
        <v>8179</v>
      </c>
      <c r="C244" t="s">
        <v>8612</v>
      </c>
      <c r="D244" t="s">
        <v>8613</v>
      </c>
      <c r="E244" t="s">
        <v>113</v>
      </c>
      <c r="F244" t="s">
        <v>113</v>
      </c>
      <c r="G244" t="s">
        <v>113</v>
      </c>
      <c r="H244" t="s">
        <v>113</v>
      </c>
      <c r="I244" t="s">
        <v>115</v>
      </c>
      <c r="J244" t="s">
        <v>113</v>
      </c>
      <c r="K244" t="s">
        <v>113</v>
      </c>
      <c r="L244" t="s">
        <v>113</v>
      </c>
      <c r="M244">
        <v>23</v>
      </c>
      <c r="N244" t="s">
        <v>8614</v>
      </c>
      <c r="O244" t="s">
        <v>8620</v>
      </c>
      <c r="P244">
        <v>2</v>
      </c>
      <c r="Q244">
        <v>550</v>
      </c>
      <c r="R244">
        <v>400</v>
      </c>
      <c r="W244">
        <v>0.44</v>
      </c>
      <c r="X244">
        <v>0.52800000000000002</v>
      </c>
    </row>
    <row r="245" spans="1:24" hidden="1" x14ac:dyDescent="0.3">
      <c r="A245" t="s">
        <v>8621</v>
      </c>
      <c r="B245" t="s">
        <v>8174</v>
      </c>
      <c r="C245" t="s">
        <v>8622</v>
      </c>
      <c r="D245" t="s">
        <v>8623</v>
      </c>
      <c r="E245" t="s">
        <v>113</v>
      </c>
      <c r="F245" t="s">
        <v>113</v>
      </c>
      <c r="G245" t="s">
        <v>113</v>
      </c>
      <c r="H245" t="s">
        <v>113</v>
      </c>
      <c r="I245" t="s">
        <v>138</v>
      </c>
      <c r="J245" t="s">
        <v>113</v>
      </c>
      <c r="K245" t="s">
        <v>113</v>
      </c>
      <c r="L245" t="s">
        <v>113</v>
      </c>
      <c r="M245">
        <v>60</v>
      </c>
      <c r="O245" t="s">
        <v>8624</v>
      </c>
      <c r="P245">
        <v>3</v>
      </c>
      <c r="Q245">
        <v>1390</v>
      </c>
      <c r="R245">
        <v>340</v>
      </c>
      <c r="T245">
        <v>30</v>
      </c>
      <c r="U245">
        <v>130</v>
      </c>
      <c r="V245">
        <v>220</v>
      </c>
      <c r="W245">
        <v>1.4177999999999999</v>
      </c>
      <c r="X245">
        <v>1.70136</v>
      </c>
    </row>
    <row r="246" spans="1:24" hidden="1" x14ac:dyDescent="0.3">
      <c r="A246" t="s">
        <v>8625</v>
      </c>
      <c r="B246" t="s">
        <v>8179</v>
      </c>
      <c r="C246" t="s">
        <v>8622</v>
      </c>
      <c r="D246" t="s">
        <v>8623</v>
      </c>
      <c r="E246" t="s">
        <v>113</v>
      </c>
      <c r="F246" t="s">
        <v>113</v>
      </c>
      <c r="G246" t="s">
        <v>113</v>
      </c>
      <c r="H246" t="s">
        <v>113</v>
      </c>
      <c r="I246" t="s">
        <v>138</v>
      </c>
      <c r="J246" t="s">
        <v>113</v>
      </c>
      <c r="K246" t="s">
        <v>113</v>
      </c>
      <c r="L246" t="s">
        <v>113</v>
      </c>
      <c r="M246">
        <v>60</v>
      </c>
      <c r="O246" t="s">
        <v>8209</v>
      </c>
      <c r="P246">
        <v>1</v>
      </c>
      <c r="Q246">
        <v>560</v>
      </c>
      <c r="R246">
        <v>492</v>
      </c>
      <c r="W246">
        <v>0.27551999999999999</v>
      </c>
      <c r="X246">
        <v>0.33062399999999997</v>
      </c>
    </row>
    <row r="247" spans="1:24" hidden="1" x14ac:dyDescent="0.3">
      <c r="A247" t="s">
        <v>8626</v>
      </c>
      <c r="B247" t="s">
        <v>8211</v>
      </c>
      <c r="C247" t="s">
        <v>8622</v>
      </c>
      <c r="D247" t="s">
        <v>8623</v>
      </c>
      <c r="E247" t="s">
        <v>113</v>
      </c>
      <c r="F247" t="s">
        <v>113</v>
      </c>
      <c r="G247" t="s">
        <v>113</v>
      </c>
      <c r="H247" t="s">
        <v>113</v>
      </c>
      <c r="I247" t="s">
        <v>138</v>
      </c>
      <c r="J247" t="s">
        <v>113</v>
      </c>
      <c r="K247" t="s">
        <v>113</v>
      </c>
      <c r="L247" t="s">
        <v>113</v>
      </c>
      <c r="M247">
        <v>58</v>
      </c>
      <c r="O247" t="s">
        <v>8212</v>
      </c>
      <c r="P247">
        <v>1</v>
      </c>
      <c r="Q247">
        <v>0.9</v>
      </c>
      <c r="T247">
        <v>218</v>
      </c>
      <c r="W247">
        <v>0.63617251235193317</v>
      </c>
      <c r="X247">
        <v>1.0178760197630932</v>
      </c>
    </row>
    <row r="248" spans="1:24" hidden="1" x14ac:dyDescent="0.3">
      <c r="A248" t="s">
        <v>8627</v>
      </c>
      <c r="B248" t="s">
        <v>8249</v>
      </c>
      <c r="C248" t="s">
        <v>8622</v>
      </c>
      <c r="D248" t="s">
        <v>8623</v>
      </c>
      <c r="E248" t="s">
        <v>113</v>
      </c>
      <c r="F248" t="s">
        <v>113</v>
      </c>
      <c r="G248" t="s">
        <v>113</v>
      </c>
      <c r="H248" t="s">
        <v>113</v>
      </c>
      <c r="I248" t="s">
        <v>138</v>
      </c>
      <c r="J248" t="s">
        <v>113</v>
      </c>
      <c r="K248" t="s">
        <v>113</v>
      </c>
      <c r="L248" t="s">
        <v>113</v>
      </c>
      <c r="M248">
        <v>58</v>
      </c>
      <c r="O248" t="s">
        <v>8236</v>
      </c>
      <c r="P248">
        <v>1</v>
      </c>
      <c r="Q248">
        <v>0.6</v>
      </c>
      <c r="T248">
        <v>23</v>
      </c>
      <c r="W248">
        <v>0.28274333882308139</v>
      </c>
      <c r="X248">
        <v>0.45238934211693027</v>
      </c>
    </row>
    <row r="249" spans="1:24" hidden="1" x14ac:dyDescent="0.3">
      <c r="A249" t="s">
        <v>8628</v>
      </c>
      <c r="B249" t="s">
        <v>8629</v>
      </c>
      <c r="C249" t="s">
        <v>8622</v>
      </c>
      <c r="D249" t="s">
        <v>8623</v>
      </c>
      <c r="E249" t="s">
        <v>113</v>
      </c>
      <c r="F249" t="s">
        <v>113</v>
      </c>
      <c r="G249" t="s">
        <v>113</v>
      </c>
      <c r="H249" t="s">
        <v>113</v>
      </c>
      <c r="I249" t="s">
        <v>138</v>
      </c>
      <c r="J249" t="s">
        <v>113</v>
      </c>
      <c r="K249" t="s">
        <v>113</v>
      </c>
      <c r="L249" t="s">
        <v>113</v>
      </c>
      <c r="M249">
        <v>56</v>
      </c>
      <c r="O249" t="s">
        <v>8236</v>
      </c>
      <c r="P249">
        <v>1</v>
      </c>
      <c r="Q249">
        <v>0.6</v>
      </c>
      <c r="T249">
        <v>24</v>
      </c>
      <c r="W249">
        <v>0.28274333882308139</v>
      </c>
      <c r="X249">
        <v>0.45238934211693027</v>
      </c>
    </row>
    <row r="250" spans="1:24" hidden="1" x14ac:dyDescent="0.3">
      <c r="A250" t="s">
        <v>8630</v>
      </c>
      <c r="B250" t="s">
        <v>8179</v>
      </c>
      <c r="C250" t="s">
        <v>8631</v>
      </c>
      <c r="D250" t="s">
        <v>8632</v>
      </c>
      <c r="E250" t="s">
        <v>113</v>
      </c>
      <c r="F250" t="s">
        <v>113</v>
      </c>
      <c r="G250" t="s">
        <v>113</v>
      </c>
      <c r="H250" t="s">
        <v>113</v>
      </c>
      <c r="I250" t="s">
        <v>115</v>
      </c>
      <c r="J250" t="s">
        <v>113</v>
      </c>
      <c r="K250" t="s">
        <v>113</v>
      </c>
      <c r="L250" t="s">
        <v>113</v>
      </c>
      <c r="M250">
        <v>39</v>
      </c>
      <c r="O250" t="s">
        <v>8633</v>
      </c>
      <c r="P250">
        <v>2</v>
      </c>
      <c r="Q250">
        <v>420</v>
      </c>
      <c r="R250">
        <v>343</v>
      </c>
      <c r="W250">
        <v>0.28811999999999999</v>
      </c>
      <c r="X250">
        <v>0.345744</v>
      </c>
    </row>
    <row r="251" spans="1:24" hidden="1" x14ac:dyDescent="0.3">
      <c r="A251" t="s">
        <v>8634</v>
      </c>
      <c r="B251" t="s">
        <v>8211</v>
      </c>
      <c r="C251" t="s">
        <v>8631</v>
      </c>
      <c r="D251" t="s">
        <v>8632</v>
      </c>
      <c r="E251" t="s">
        <v>113</v>
      </c>
      <c r="F251" t="s">
        <v>113</v>
      </c>
      <c r="G251" t="s">
        <v>113</v>
      </c>
      <c r="H251" t="s">
        <v>113</v>
      </c>
      <c r="I251" t="s">
        <v>115</v>
      </c>
      <c r="J251" t="s">
        <v>113</v>
      </c>
      <c r="K251" t="s">
        <v>113</v>
      </c>
      <c r="L251" t="s">
        <v>113</v>
      </c>
      <c r="M251">
        <v>38</v>
      </c>
      <c r="O251" t="s">
        <v>8542</v>
      </c>
      <c r="P251">
        <v>1</v>
      </c>
      <c r="Q251">
        <v>0.6</v>
      </c>
      <c r="T251">
        <v>59.42</v>
      </c>
      <c r="W251">
        <v>0.28274333882308139</v>
      </c>
      <c r="X251">
        <v>0.45238934211693027</v>
      </c>
    </row>
    <row r="252" spans="1:24" hidden="1" x14ac:dyDescent="0.3">
      <c r="A252" t="s">
        <v>8635</v>
      </c>
      <c r="B252" t="s">
        <v>8536</v>
      </c>
      <c r="C252" t="s">
        <v>8631</v>
      </c>
      <c r="D252" t="s">
        <v>8632</v>
      </c>
      <c r="E252" t="s">
        <v>113</v>
      </c>
      <c r="F252" t="s">
        <v>113</v>
      </c>
      <c r="G252" t="s">
        <v>113</v>
      </c>
      <c r="H252" t="s">
        <v>113</v>
      </c>
      <c r="I252" t="s">
        <v>115</v>
      </c>
      <c r="J252" t="s">
        <v>113</v>
      </c>
      <c r="K252" t="s">
        <v>113</v>
      </c>
      <c r="L252" t="s">
        <v>113</v>
      </c>
      <c r="M252">
        <v>39</v>
      </c>
      <c r="O252" t="s">
        <v>8636</v>
      </c>
      <c r="P252">
        <v>3</v>
      </c>
      <c r="Q252">
        <v>466</v>
      </c>
      <c r="R252">
        <v>343</v>
      </c>
      <c r="W252">
        <v>0.479514</v>
      </c>
      <c r="X252">
        <v>0.57541679999999995</v>
      </c>
    </row>
    <row r="253" spans="1:24" hidden="1" x14ac:dyDescent="0.3">
      <c r="A253" t="s">
        <v>8637</v>
      </c>
      <c r="B253" t="s">
        <v>8174</v>
      </c>
      <c r="C253" t="s">
        <v>8631</v>
      </c>
      <c r="D253" t="s">
        <v>8632</v>
      </c>
      <c r="E253" t="s">
        <v>113</v>
      </c>
      <c r="F253" t="s">
        <v>113</v>
      </c>
      <c r="G253" t="s">
        <v>113</v>
      </c>
      <c r="H253" t="s">
        <v>113</v>
      </c>
      <c r="I253" t="s">
        <v>115</v>
      </c>
      <c r="J253" t="s">
        <v>113</v>
      </c>
      <c r="K253" t="s">
        <v>113</v>
      </c>
      <c r="L253" t="s">
        <v>113</v>
      </c>
      <c r="M253">
        <v>40</v>
      </c>
      <c r="O253" t="s">
        <v>8638</v>
      </c>
      <c r="P253">
        <v>3</v>
      </c>
      <c r="Q253">
        <v>1500</v>
      </c>
      <c r="R253">
        <v>379</v>
      </c>
      <c r="T253">
        <v>90</v>
      </c>
      <c r="U253">
        <v>355</v>
      </c>
      <c r="V253">
        <v>175</v>
      </c>
      <c r="W253">
        <v>1.7055</v>
      </c>
      <c r="X253">
        <v>2.0465999999999998</v>
      </c>
    </row>
    <row r="254" spans="1:24" hidden="1" x14ac:dyDescent="0.3">
      <c r="A254" t="s">
        <v>8639</v>
      </c>
      <c r="B254" t="s">
        <v>8640</v>
      </c>
      <c r="C254" t="s">
        <v>8631</v>
      </c>
      <c r="D254" t="s">
        <v>8632</v>
      </c>
      <c r="E254" t="s">
        <v>113</v>
      </c>
      <c r="F254" t="s">
        <v>113</v>
      </c>
      <c r="G254" t="s">
        <v>113</v>
      </c>
      <c r="H254" t="s">
        <v>113</v>
      </c>
      <c r="I254" t="s">
        <v>115</v>
      </c>
      <c r="J254" t="s">
        <v>113</v>
      </c>
      <c r="K254" t="s">
        <v>113</v>
      </c>
      <c r="L254" t="s">
        <v>113</v>
      </c>
      <c r="M254">
        <v>39</v>
      </c>
      <c r="O254" t="s">
        <v>8641</v>
      </c>
      <c r="P254">
        <v>3</v>
      </c>
      <c r="Q254">
        <v>466</v>
      </c>
      <c r="R254">
        <v>343</v>
      </c>
      <c r="W254">
        <v>0.479514</v>
      </c>
      <c r="X254">
        <v>0.57541679999999995</v>
      </c>
    </row>
    <row r="255" spans="1:24" hidden="1" x14ac:dyDescent="0.3">
      <c r="A255" t="s">
        <v>8642</v>
      </c>
      <c r="B255" t="s">
        <v>8174</v>
      </c>
      <c r="C255" t="s">
        <v>8643</v>
      </c>
      <c r="D255" t="s">
        <v>8644</v>
      </c>
      <c r="E255" t="s">
        <v>113</v>
      </c>
      <c r="F255" t="s">
        <v>113</v>
      </c>
      <c r="G255" t="s">
        <v>113</v>
      </c>
      <c r="H255" t="s">
        <v>113</v>
      </c>
      <c r="I255" t="s">
        <v>406</v>
      </c>
      <c r="J255" t="s">
        <v>113</v>
      </c>
      <c r="K255" t="s">
        <v>113</v>
      </c>
      <c r="L255" t="s">
        <v>113</v>
      </c>
      <c r="M255">
        <v>40</v>
      </c>
      <c r="O255" t="s">
        <v>8645</v>
      </c>
      <c r="P255">
        <v>3</v>
      </c>
      <c r="Q255">
        <v>730</v>
      </c>
      <c r="R255">
        <v>395</v>
      </c>
      <c r="T255">
        <v>330</v>
      </c>
      <c r="U255">
        <v>60</v>
      </c>
      <c r="V255">
        <v>230</v>
      </c>
      <c r="W255">
        <v>0.86504999999999999</v>
      </c>
      <c r="X255">
        <v>1.03806</v>
      </c>
    </row>
    <row r="256" spans="1:24" hidden="1" x14ac:dyDescent="0.3">
      <c r="A256" t="s">
        <v>8646</v>
      </c>
      <c r="B256" t="s">
        <v>8617</v>
      </c>
      <c r="C256" t="s">
        <v>8643</v>
      </c>
      <c r="D256" t="s">
        <v>8644</v>
      </c>
      <c r="E256" t="s">
        <v>113</v>
      </c>
      <c r="F256" t="s">
        <v>113</v>
      </c>
      <c r="G256" t="s">
        <v>113</v>
      </c>
      <c r="H256" t="s">
        <v>113</v>
      </c>
      <c r="I256" t="s">
        <v>406</v>
      </c>
      <c r="J256" t="s">
        <v>113</v>
      </c>
      <c r="K256" t="s">
        <v>113</v>
      </c>
      <c r="L256" t="s">
        <v>113</v>
      </c>
      <c r="M256">
        <v>38</v>
      </c>
      <c r="O256" t="s">
        <v>8647</v>
      </c>
      <c r="P256">
        <v>3</v>
      </c>
      <c r="Q256">
        <v>1509</v>
      </c>
      <c r="R256">
        <v>469</v>
      </c>
      <c r="T256">
        <v>330</v>
      </c>
      <c r="U256">
        <v>60</v>
      </c>
      <c r="V256">
        <v>230</v>
      </c>
      <c r="W256">
        <v>2.1231629999999999</v>
      </c>
      <c r="X256">
        <v>2.5477955999999997</v>
      </c>
    </row>
    <row r="257" spans="1:24" hidden="1" x14ac:dyDescent="0.3">
      <c r="A257" t="s">
        <v>8648</v>
      </c>
      <c r="B257" t="s">
        <v>8179</v>
      </c>
      <c r="C257" t="s">
        <v>8643</v>
      </c>
      <c r="D257" t="s">
        <v>8644</v>
      </c>
      <c r="E257" t="s">
        <v>113</v>
      </c>
      <c r="F257" t="s">
        <v>113</v>
      </c>
      <c r="G257" t="s">
        <v>113</v>
      </c>
      <c r="H257" t="s">
        <v>113</v>
      </c>
      <c r="I257" t="s">
        <v>406</v>
      </c>
      <c r="J257" t="s">
        <v>113</v>
      </c>
      <c r="K257" t="s">
        <v>113</v>
      </c>
      <c r="L257" t="s">
        <v>113</v>
      </c>
      <c r="M257">
        <v>38</v>
      </c>
      <c r="O257" t="s">
        <v>8649</v>
      </c>
      <c r="P257">
        <v>2</v>
      </c>
      <c r="Q257">
        <v>480</v>
      </c>
      <c r="R257">
        <v>356</v>
      </c>
      <c r="W257">
        <v>0.34176000000000001</v>
      </c>
      <c r="X257">
        <v>0.41011199999999998</v>
      </c>
    </row>
    <row r="258" spans="1:24" hidden="1" x14ac:dyDescent="0.3">
      <c r="A258" t="s">
        <v>8650</v>
      </c>
      <c r="B258" t="s">
        <v>8179</v>
      </c>
      <c r="C258" t="s">
        <v>8651</v>
      </c>
      <c r="D258" t="s">
        <v>8652</v>
      </c>
      <c r="E258" t="s">
        <v>113</v>
      </c>
      <c r="F258" t="s">
        <v>113</v>
      </c>
      <c r="G258" t="s">
        <v>113</v>
      </c>
      <c r="H258" t="s">
        <v>113</v>
      </c>
      <c r="I258" t="s">
        <v>344</v>
      </c>
      <c r="J258" t="s">
        <v>113</v>
      </c>
      <c r="K258" t="s">
        <v>113</v>
      </c>
      <c r="L258" t="s">
        <v>113</v>
      </c>
      <c r="M258">
        <v>40</v>
      </c>
      <c r="O258" t="s">
        <v>8554</v>
      </c>
      <c r="P258">
        <v>3</v>
      </c>
      <c r="Q258">
        <v>466</v>
      </c>
      <c r="R258">
        <v>343</v>
      </c>
      <c r="W258">
        <v>0.479514</v>
      </c>
      <c r="X258">
        <v>0.57541679999999995</v>
      </c>
    </row>
    <row r="259" spans="1:24" hidden="1" x14ac:dyDescent="0.3">
      <c r="A259" t="s">
        <v>8653</v>
      </c>
      <c r="B259" t="s">
        <v>8174</v>
      </c>
      <c r="C259" t="s">
        <v>8651</v>
      </c>
      <c r="D259" t="s">
        <v>8652</v>
      </c>
      <c r="E259" t="s">
        <v>113</v>
      </c>
      <c r="F259" t="s">
        <v>113</v>
      </c>
      <c r="G259" t="s">
        <v>113</v>
      </c>
      <c r="H259" t="s">
        <v>113</v>
      </c>
      <c r="I259" t="s">
        <v>344</v>
      </c>
      <c r="J259" t="s">
        <v>113</v>
      </c>
      <c r="K259" t="s">
        <v>113</v>
      </c>
      <c r="L259" t="s">
        <v>113</v>
      </c>
      <c r="M259">
        <v>40</v>
      </c>
      <c r="O259" t="s">
        <v>8654</v>
      </c>
      <c r="P259">
        <v>3</v>
      </c>
      <c r="Q259">
        <v>2000</v>
      </c>
      <c r="R259">
        <v>445</v>
      </c>
      <c r="T259">
        <v>25</v>
      </c>
      <c r="U259">
        <v>160</v>
      </c>
      <c r="V259">
        <v>24</v>
      </c>
      <c r="W259">
        <v>2.67</v>
      </c>
      <c r="X259">
        <v>3.2039999999999997</v>
      </c>
    </row>
    <row r="260" spans="1:24" hidden="1" x14ac:dyDescent="0.3">
      <c r="A260" t="s">
        <v>8655</v>
      </c>
      <c r="B260" t="s">
        <v>8211</v>
      </c>
      <c r="C260" t="s">
        <v>8651</v>
      </c>
      <c r="D260" t="s">
        <v>8652</v>
      </c>
      <c r="E260" t="s">
        <v>113</v>
      </c>
      <c r="F260" t="s">
        <v>113</v>
      </c>
      <c r="G260" t="s">
        <v>113</v>
      </c>
      <c r="H260" t="s">
        <v>113</v>
      </c>
      <c r="I260" t="s">
        <v>344</v>
      </c>
      <c r="J260" t="s">
        <v>113</v>
      </c>
      <c r="K260" t="s">
        <v>113</v>
      </c>
      <c r="L260" t="s">
        <v>113</v>
      </c>
      <c r="M260">
        <v>38</v>
      </c>
      <c r="O260" t="s">
        <v>8542</v>
      </c>
      <c r="P260">
        <v>1</v>
      </c>
      <c r="Q260">
        <v>0.6</v>
      </c>
      <c r="W260">
        <v>0.28274333882308139</v>
      </c>
      <c r="X260">
        <v>0.45238934211693027</v>
      </c>
    </row>
    <row r="261" spans="1:24" hidden="1" x14ac:dyDescent="0.3">
      <c r="A261" t="s">
        <v>8656</v>
      </c>
      <c r="B261" t="s">
        <v>8179</v>
      </c>
      <c r="C261" t="s">
        <v>8657</v>
      </c>
      <c r="D261" t="s">
        <v>8658</v>
      </c>
      <c r="E261" t="s">
        <v>113</v>
      </c>
      <c r="F261" t="s">
        <v>113</v>
      </c>
      <c r="G261" t="s">
        <v>113</v>
      </c>
      <c r="H261" t="s">
        <v>113</v>
      </c>
      <c r="I261" t="s">
        <v>438</v>
      </c>
      <c r="J261" t="s">
        <v>113</v>
      </c>
      <c r="K261" t="s">
        <v>113</v>
      </c>
      <c r="L261" t="s">
        <v>113</v>
      </c>
      <c r="M261">
        <v>38</v>
      </c>
      <c r="O261" t="s">
        <v>8649</v>
      </c>
      <c r="P261">
        <v>2</v>
      </c>
      <c r="W261">
        <v>0</v>
      </c>
      <c r="X261">
        <v>0</v>
      </c>
    </row>
    <row r="262" spans="1:24" hidden="1" x14ac:dyDescent="0.3">
      <c r="A262" t="s">
        <v>8659</v>
      </c>
      <c r="B262" t="s">
        <v>8174</v>
      </c>
      <c r="C262" t="s">
        <v>8657</v>
      </c>
      <c r="D262" t="s">
        <v>8658</v>
      </c>
      <c r="E262" t="s">
        <v>113</v>
      </c>
      <c r="F262" t="s">
        <v>113</v>
      </c>
      <c r="G262" t="s">
        <v>113</v>
      </c>
      <c r="H262" t="s">
        <v>113</v>
      </c>
      <c r="I262" t="s">
        <v>438</v>
      </c>
      <c r="J262" t="s">
        <v>113</v>
      </c>
      <c r="K262" t="s">
        <v>113</v>
      </c>
      <c r="L262" t="s">
        <v>113</v>
      </c>
      <c r="M262">
        <v>37</v>
      </c>
      <c r="O262" t="s">
        <v>8647</v>
      </c>
      <c r="P262">
        <v>3</v>
      </c>
      <c r="Q262">
        <v>1509</v>
      </c>
      <c r="R262">
        <v>469</v>
      </c>
      <c r="T262">
        <v>80</v>
      </c>
      <c r="U262">
        <v>200</v>
      </c>
      <c r="V262">
        <v>35</v>
      </c>
      <c r="W262">
        <v>2.1231629999999999</v>
      </c>
      <c r="X262">
        <v>2.5477955999999997</v>
      </c>
    </row>
    <row r="263" spans="1:24" hidden="1" x14ac:dyDescent="0.3">
      <c r="A263" t="s">
        <v>8660</v>
      </c>
      <c r="B263" t="s">
        <v>8617</v>
      </c>
      <c r="C263" t="s">
        <v>8657</v>
      </c>
      <c r="D263" t="s">
        <v>8658</v>
      </c>
      <c r="E263" t="s">
        <v>113</v>
      </c>
      <c r="F263" t="s">
        <v>113</v>
      </c>
      <c r="G263" t="s">
        <v>113</v>
      </c>
      <c r="H263" t="s">
        <v>113</v>
      </c>
      <c r="I263" t="s">
        <v>438</v>
      </c>
      <c r="J263" t="s">
        <v>113</v>
      </c>
      <c r="K263" t="s">
        <v>113</v>
      </c>
      <c r="L263" t="s">
        <v>113</v>
      </c>
      <c r="M263">
        <v>39</v>
      </c>
      <c r="O263" t="s">
        <v>8645</v>
      </c>
      <c r="P263">
        <v>3</v>
      </c>
      <c r="Q263">
        <v>730</v>
      </c>
      <c r="R263">
        <v>395</v>
      </c>
      <c r="T263">
        <v>80</v>
      </c>
      <c r="U263">
        <v>200</v>
      </c>
      <c r="V263">
        <v>35</v>
      </c>
      <c r="W263">
        <v>0.86504999999999999</v>
      </c>
      <c r="X263">
        <v>1.03806</v>
      </c>
    </row>
    <row r="264" spans="1:24" hidden="1" x14ac:dyDescent="0.3">
      <c r="A264" t="s">
        <v>8661</v>
      </c>
      <c r="B264" t="s">
        <v>8174</v>
      </c>
      <c r="C264" t="s">
        <v>2107</v>
      </c>
      <c r="D264" t="s">
        <v>2106</v>
      </c>
      <c r="E264" t="s">
        <v>113</v>
      </c>
      <c r="F264" t="s">
        <v>113</v>
      </c>
      <c r="G264" t="s">
        <v>113</v>
      </c>
      <c r="H264" t="s">
        <v>113</v>
      </c>
      <c r="I264" t="s">
        <v>860</v>
      </c>
      <c r="J264" t="s">
        <v>113</v>
      </c>
      <c r="K264" t="s">
        <v>113</v>
      </c>
      <c r="L264" t="s">
        <v>113</v>
      </c>
      <c r="M264">
        <v>50</v>
      </c>
      <c r="O264" t="s">
        <v>8662</v>
      </c>
      <c r="P264">
        <v>3</v>
      </c>
      <c r="Q264">
        <v>2087</v>
      </c>
      <c r="R264">
        <v>548</v>
      </c>
      <c r="T264">
        <v>0</v>
      </c>
      <c r="U264">
        <v>120</v>
      </c>
      <c r="V264">
        <v>240</v>
      </c>
      <c r="W264">
        <v>3.431028</v>
      </c>
      <c r="X264">
        <v>4.1172335999999996</v>
      </c>
    </row>
    <row r="265" spans="1:24" hidden="1" x14ac:dyDescent="0.3">
      <c r="A265" t="s">
        <v>8663</v>
      </c>
      <c r="B265" t="s">
        <v>8617</v>
      </c>
      <c r="C265" t="s">
        <v>2107</v>
      </c>
      <c r="D265" t="s">
        <v>2106</v>
      </c>
      <c r="E265" t="s">
        <v>113</v>
      </c>
      <c r="F265" t="s">
        <v>113</v>
      </c>
      <c r="G265" t="s">
        <v>113</v>
      </c>
      <c r="H265" t="s">
        <v>113</v>
      </c>
      <c r="I265" t="s">
        <v>860</v>
      </c>
      <c r="J265" t="s">
        <v>113</v>
      </c>
      <c r="K265" t="s">
        <v>113</v>
      </c>
      <c r="L265" t="s">
        <v>113</v>
      </c>
      <c r="M265">
        <v>47</v>
      </c>
      <c r="O265" t="s">
        <v>8664</v>
      </c>
      <c r="P265">
        <v>3</v>
      </c>
      <c r="Q265">
        <v>476</v>
      </c>
      <c r="R265">
        <v>70</v>
      </c>
      <c r="T265">
        <v>0</v>
      </c>
      <c r="U265">
        <v>120</v>
      </c>
      <c r="V265">
        <v>240</v>
      </c>
      <c r="W265">
        <v>9.9959999999999993E-2</v>
      </c>
      <c r="X265">
        <v>0.11995199999999999</v>
      </c>
    </row>
    <row r="266" spans="1:24" hidden="1" x14ac:dyDescent="0.3">
      <c r="A266" t="s">
        <v>8665</v>
      </c>
      <c r="B266" t="s">
        <v>8179</v>
      </c>
      <c r="C266" t="s">
        <v>2107</v>
      </c>
      <c r="D266" t="s">
        <v>2106</v>
      </c>
      <c r="E266" t="s">
        <v>113</v>
      </c>
      <c r="F266" t="s">
        <v>113</v>
      </c>
      <c r="G266" t="s">
        <v>113</v>
      </c>
      <c r="H266" t="s">
        <v>113</v>
      </c>
      <c r="I266" t="s">
        <v>860</v>
      </c>
      <c r="J266" t="s">
        <v>113</v>
      </c>
      <c r="K266" t="s">
        <v>113</v>
      </c>
      <c r="L266" t="s">
        <v>113</v>
      </c>
      <c r="M266">
        <v>47</v>
      </c>
      <c r="O266" t="s">
        <v>8666</v>
      </c>
      <c r="P266">
        <v>3</v>
      </c>
      <c r="Q266">
        <v>400</v>
      </c>
      <c r="R266">
        <v>300</v>
      </c>
      <c r="T266">
        <v>0</v>
      </c>
      <c r="U266">
        <v>120</v>
      </c>
      <c r="V266">
        <v>240</v>
      </c>
      <c r="W266">
        <v>0.36</v>
      </c>
      <c r="X266">
        <v>0.432</v>
      </c>
    </row>
    <row r="267" spans="1:24" hidden="1" x14ac:dyDescent="0.3">
      <c r="A267" t="s">
        <v>8667</v>
      </c>
      <c r="B267" t="s">
        <v>8536</v>
      </c>
      <c r="C267" t="s">
        <v>2107</v>
      </c>
      <c r="D267" t="s">
        <v>2106</v>
      </c>
      <c r="E267" t="s">
        <v>113</v>
      </c>
      <c r="F267" t="s">
        <v>113</v>
      </c>
      <c r="G267" t="s">
        <v>113</v>
      </c>
      <c r="H267" t="s">
        <v>113</v>
      </c>
      <c r="I267" t="s">
        <v>860</v>
      </c>
      <c r="J267" t="s">
        <v>113</v>
      </c>
      <c r="K267" t="s">
        <v>113</v>
      </c>
      <c r="L267" t="s">
        <v>113</v>
      </c>
      <c r="M267">
        <v>50</v>
      </c>
      <c r="O267" t="s">
        <v>8668</v>
      </c>
      <c r="P267">
        <v>6</v>
      </c>
      <c r="Q267">
        <v>400</v>
      </c>
      <c r="R267">
        <v>300</v>
      </c>
      <c r="T267">
        <v>0</v>
      </c>
      <c r="U267">
        <v>120</v>
      </c>
      <c r="V267">
        <v>240</v>
      </c>
      <c r="W267">
        <v>0.72</v>
      </c>
      <c r="X267">
        <v>0.86399999999999999</v>
      </c>
    </row>
    <row r="268" spans="1:24" hidden="1" x14ac:dyDescent="0.3">
      <c r="A268" t="s">
        <v>8669</v>
      </c>
      <c r="B268" t="s">
        <v>8174</v>
      </c>
      <c r="C268" t="s">
        <v>855</v>
      </c>
      <c r="D268" t="s">
        <v>854</v>
      </c>
      <c r="E268" t="s">
        <v>113</v>
      </c>
      <c r="F268" t="s">
        <v>113</v>
      </c>
      <c r="G268" t="s">
        <v>113</v>
      </c>
      <c r="H268" t="s">
        <v>113</v>
      </c>
      <c r="I268" t="s">
        <v>860</v>
      </c>
      <c r="J268" t="s">
        <v>113</v>
      </c>
      <c r="K268" t="s">
        <v>113</v>
      </c>
      <c r="L268" t="s">
        <v>113</v>
      </c>
      <c r="M268">
        <v>59</v>
      </c>
      <c r="O268" t="s">
        <v>8352</v>
      </c>
      <c r="P268">
        <v>3</v>
      </c>
      <c r="Q268">
        <v>2009</v>
      </c>
      <c r="R268">
        <v>469</v>
      </c>
      <c r="T268">
        <v>320</v>
      </c>
      <c r="U268">
        <v>70</v>
      </c>
      <c r="V268">
        <v>200</v>
      </c>
      <c r="W268">
        <v>2.8266629999999999</v>
      </c>
      <c r="X268">
        <v>3.3919956</v>
      </c>
    </row>
    <row r="269" spans="1:24" hidden="1" x14ac:dyDescent="0.3">
      <c r="A269" t="s">
        <v>8670</v>
      </c>
      <c r="B269" t="s">
        <v>8179</v>
      </c>
      <c r="C269" t="s">
        <v>855</v>
      </c>
      <c r="D269" t="s">
        <v>854</v>
      </c>
      <c r="E269" t="s">
        <v>113</v>
      </c>
      <c r="F269" t="s">
        <v>113</v>
      </c>
      <c r="G269" t="s">
        <v>113</v>
      </c>
      <c r="H269" t="s">
        <v>113</v>
      </c>
      <c r="I269" t="s">
        <v>860</v>
      </c>
      <c r="J269" t="s">
        <v>113</v>
      </c>
      <c r="K269" t="s">
        <v>113</v>
      </c>
      <c r="L269" t="s">
        <v>113</v>
      </c>
      <c r="M269">
        <v>59</v>
      </c>
      <c r="O269" t="s">
        <v>8671</v>
      </c>
      <c r="P269">
        <v>3</v>
      </c>
      <c r="Q269">
        <v>400</v>
      </c>
      <c r="R269">
        <v>300</v>
      </c>
      <c r="W269">
        <v>0.36</v>
      </c>
      <c r="X269">
        <v>0.432</v>
      </c>
    </row>
    <row r="270" spans="1:24" hidden="1" x14ac:dyDescent="0.3">
      <c r="A270" t="s">
        <v>8672</v>
      </c>
      <c r="B270" t="s">
        <v>8536</v>
      </c>
      <c r="C270" t="s">
        <v>855</v>
      </c>
      <c r="D270" t="s">
        <v>854</v>
      </c>
      <c r="E270" t="s">
        <v>113</v>
      </c>
      <c r="F270" t="s">
        <v>113</v>
      </c>
      <c r="G270" t="s">
        <v>113</v>
      </c>
      <c r="H270" t="s">
        <v>113</v>
      </c>
      <c r="I270" t="s">
        <v>860</v>
      </c>
      <c r="J270" t="s">
        <v>113</v>
      </c>
      <c r="K270" t="s">
        <v>113</v>
      </c>
      <c r="L270" t="s">
        <v>113</v>
      </c>
      <c r="M270">
        <v>59</v>
      </c>
      <c r="O270" t="s">
        <v>8673</v>
      </c>
      <c r="P270">
        <v>3</v>
      </c>
      <c r="Q270">
        <v>400</v>
      </c>
      <c r="R270">
        <v>300</v>
      </c>
      <c r="W270">
        <v>0.36</v>
      </c>
      <c r="X270">
        <v>0.432</v>
      </c>
    </row>
    <row r="271" spans="1:24" hidden="1" x14ac:dyDescent="0.3">
      <c r="A271" t="s">
        <v>8674</v>
      </c>
      <c r="B271" t="s">
        <v>8539</v>
      </c>
      <c r="C271" t="s">
        <v>855</v>
      </c>
      <c r="D271" t="s">
        <v>854</v>
      </c>
      <c r="E271" t="s">
        <v>113</v>
      </c>
      <c r="F271" t="s">
        <v>113</v>
      </c>
      <c r="G271" t="s">
        <v>113</v>
      </c>
      <c r="H271" t="s">
        <v>113</v>
      </c>
      <c r="I271" t="s">
        <v>860</v>
      </c>
      <c r="J271" t="s">
        <v>113</v>
      </c>
      <c r="K271" t="s">
        <v>113</v>
      </c>
      <c r="L271" t="s">
        <v>113</v>
      </c>
      <c r="M271">
        <v>59</v>
      </c>
      <c r="O271" t="s">
        <v>8675</v>
      </c>
      <c r="P271">
        <v>3</v>
      </c>
      <c r="Q271">
        <v>400</v>
      </c>
      <c r="R271">
        <v>300</v>
      </c>
      <c r="W271">
        <v>0.36</v>
      </c>
      <c r="X271">
        <v>0.432</v>
      </c>
    </row>
    <row r="272" spans="1:24" hidden="1" x14ac:dyDescent="0.3">
      <c r="A272" t="s">
        <v>8676</v>
      </c>
      <c r="B272" t="s">
        <v>8211</v>
      </c>
      <c r="C272" t="s">
        <v>855</v>
      </c>
      <c r="D272" t="s">
        <v>854</v>
      </c>
      <c r="E272" t="s">
        <v>113</v>
      </c>
      <c r="F272" t="s">
        <v>113</v>
      </c>
      <c r="G272" t="s">
        <v>113</v>
      </c>
      <c r="H272" t="s">
        <v>113</v>
      </c>
      <c r="I272" t="s">
        <v>860</v>
      </c>
      <c r="J272" t="s">
        <v>113</v>
      </c>
      <c r="K272" t="s">
        <v>113</v>
      </c>
      <c r="L272" t="s">
        <v>113</v>
      </c>
      <c r="M272">
        <v>68</v>
      </c>
      <c r="O272" t="s">
        <v>8677</v>
      </c>
      <c r="P272">
        <v>1</v>
      </c>
      <c r="Q272">
        <v>0.9</v>
      </c>
      <c r="W272">
        <v>0.63617251235193317</v>
      </c>
      <c r="X272">
        <v>1.0178760197630932</v>
      </c>
    </row>
    <row r="273" spans="1:24" hidden="1" x14ac:dyDescent="0.3">
      <c r="A273" t="s">
        <v>8678</v>
      </c>
      <c r="B273" t="s">
        <v>8249</v>
      </c>
      <c r="C273" t="s">
        <v>855</v>
      </c>
      <c r="D273" t="s">
        <v>854</v>
      </c>
      <c r="E273" t="s">
        <v>113</v>
      </c>
      <c r="F273" t="s">
        <v>113</v>
      </c>
      <c r="G273" t="s">
        <v>113</v>
      </c>
      <c r="H273" t="s">
        <v>113</v>
      </c>
      <c r="I273" t="s">
        <v>860</v>
      </c>
      <c r="J273" t="s">
        <v>113</v>
      </c>
      <c r="K273" t="s">
        <v>113</v>
      </c>
      <c r="L273" t="s">
        <v>113</v>
      </c>
      <c r="M273">
        <v>65</v>
      </c>
      <c r="O273" t="s">
        <v>8679</v>
      </c>
      <c r="P273">
        <v>1</v>
      </c>
      <c r="Q273">
        <v>1.2</v>
      </c>
      <c r="W273">
        <v>1.1309733552923256</v>
      </c>
      <c r="X273">
        <v>1.8095573684677211</v>
      </c>
    </row>
    <row r="274" spans="1:24" hidden="1" x14ac:dyDescent="0.3">
      <c r="A274" t="s">
        <v>8680</v>
      </c>
      <c r="B274" t="s">
        <v>8174</v>
      </c>
      <c r="C274" t="s">
        <v>8681</v>
      </c>
      <c r="D274" t="s">
        <v>8682</v>
      </c>
      <c r="E274" t="s">
        <v>113</v>
      </c>
      <c r="F274" t="s">
        <v>113</v>
      </c>
      <c r="G274" t="s">
        <v>113</v>
      </c>
      <c r="H274" t="s">
        <v>113</v>
      </c>
      <c r="I274" t="s">
        <v>1189</v>
      </c>
      <c r="J274" t="s">
        <v>113</v>
      </c>
      <c r="K274" t="s">
        <v>113</v>
      </c>
      <c r="L274" t="s">
        <v>113</v>
      </c>
      <c r="M274">
        <v>66</v>
      </c>
      <c r="O274" t="s">
        <v>8683</v>
      </c>
      <c r="P274">
        <v>3</v>
      </c>
      <c r="Q274">
        <v>1999</v>
      </c>
      <c r="R274">
        <v>429</v>
      </c>
      <c r="T274">
        <v>0</v>
      </c>
      <c r="U274">
        <v>130</v>
      </c>
      <c r="V274">
        <v>210</v>
      </c>
      <c r="W274">
        <v>2.5727129999999998</v>
      </c>
      <c r="X274">
        <v>3.0872555999999998</v>
      </c>
    </row>
    <row r="275" spans="1:24" hidden="1" x14ac:dyDescent="0.3">
      <c r="A275" t="s">
        <v>8684</v>
      </c>
      <c r="B275" t="s">
        <v>8179</v>
      </c>
      <c r="C275" t="s">
        <v>8681</v>
      </c>
      <c r="D275" t="s">
        <v>8682</v>
      </c>
      <c r="E275" t="s">
        <v>113</v>
      </c>
      <c r="F275" t="s">
        <v>113</v>
      </c>
      <c r="G275" t="s">
        <v>113</v>
      </c>
      <c r="H275" t="s">
        <v>113</v>
      </c>
      <c r="I275" t="s">
        <v>1189</v>
      </c>
      <c r="J275" t="s">
        <v>113</v>
      </c>
      <c r="K275" t="s">
        <v>113</v>
      </c>
      <c r="L275" t="s">
        <v>113</v>
      </c>
      <c r="M275">
        <v>66</v>
      </c>
      <c r="O275" t="s">
        <v>8685</v>
      </c>
      <c r="P275">
        <v>3</v>
      </c>
      <c r="Q275">
        <v>400</v>
      </c>
      <c r="R275">
        <v>300</v>
      </c>
      <c r="W275">
        <v>0.36</v>
      </c>
      <c r="X275">
        <v>0.432</v>
      </c>
    </row>
    <row r="276" spans="1:24" hidden="1" x14ac:dyDescent="0.3">
      <c r="A276" t="s">
        <v>8686</v>
      </c>
      <c r="B276" t="s">
        <v>8536</v>
      </c>
      <c r="C276" t="s">
        <v>8681</v>
      </c>
      <c r="D276" t="s">
        <v>8682</v>
      </c>
      <c r="E276" t="s">
        <v>113</v>
      </c>
      <c r="F276" t="s">
        <v>113</v>
      </c>
      <c r="G276" t="s">
        <v>113</v>
      </c>
      <c r="H276" t="s">
        <v>113</v>
      </c>
      <c r="I276" t="s">
        <v>1189</v>
      </c>
      <c r="J276" t="s">
        <v>113</v>
      </c>
      <c r="K276" t="s">
        <v>113</v>
      </c>
      <c r="L276" t="s">
        <v>113</v>
      </c>
      <c r="M276">
        <v>66</v>
      </c>
      <c r="O276" t="s">
        <v>8687</v>
      </c>
      <c r="P276">
        <v>3</v>
      </c>
      <c r="Q276">
        <v>400</v>
      </c>
      <c r="R276">
        <v>300</v>
      </c>
      <c r="W276">
        <v>0.36</v>
      </c>
      <c r="X276">
        <v>0.432</v>
      </c>
    </row>
    <row r="277" spans="1:24" hidden="1" x14ac:dyDescent="0.3">
      <c r="A277" t="s">
        <v>8688</v>
      </c>
      <c r="B277" t="s">
        <v>8539</v>
      </c>
      <c r="C277" t="s">
        <v>8681</v>
      </c>
      <c r="D277" t="s">
        <v>8682</v>
      </c>
      <c r="E277" t="s">
        <v>113</v>
      </c>
      <c r="F277" t="s">
        <v>113</v>
      </c>
      <c r="G277" t="s">
        <v>113</v>
      </c>
      <c r="H277" t="s">
        <v>113</v>
      </c>
      <c r="I277" t="s">
        <v>1189</v>
      </c>
      <c r="J277" t="s">
        <v>113</v>
      </c>
      <c r="K277" t="s">
        <v>113</v>
      </c>
      <c r="L277" t="s">
        <v>113</v>
      </c>
      <c r="M277">
        <v>66</v>
      </c>
      <c r="O277" t="s">
        <v>8689</v>
      </c>
      <c r="P277">
        <v>3</v>
      </c>
      <c r="Q277">
        <v>400</v>
      </c>
      <c r="R277">
        <v>300</v>
      </c>
      <c r="W277">
        <v>0.36</v>
      </c>
      <c r="X277">
        <v>0.432</v>
      </c>
    </row>
    <row r="278" spans="1:24" hidden="1" x14ac:dyDescent="0.3">
      <c r="A278" t="s">
        <v>8690</v>
      </c>
      <c r="B278" t="s">
        <v>8174</v>
      </c>
      <c r="C278" t="s">
        <v>8691</v>
      </c>
      <c r="D278" t="s">
        <v>8692</v>
      </c>
      <c r="E278" t="s">
        <v>113</v>
      </c>
      <c r="F278" t="s">
        <v>113</v>
      </c>
      <c r="G278" t="s">
        <v>113</v>
      </c>
      <c r="H278" t="s">
        <v>113</v>
      </c>
      <c r="I278" t="s">
        <v>285</v>
      </c>
      <c r="J278" t="s">
        <v>113</v>
      </c>
      <c r="K278" t="s">
        <v>113</v>
      </c>
      <c r="L278" t="s">
        <v>113</v>
      </c>
      <c r="M278">
        <v>40</v>
      </c>
      <c r="O278" t="s">
        <v>8618</v>
      </c>
      <c r="P278">
        <v>3</v>
      </c>
      <c r="Q278">
        <v>1500</v>
      </c>
      <c r="R278">
        <v>379</v>
      </c>
      <c r="T278">
        <v>280</v>
      </c>
      <c r="U278">
        <v>160</v>
      </c>
      <c r="V278">
        <v>215</v>
      </c>
      <c r="W278">
        <v>1.7055</v>
      </c>
      <c r="X278">
        <v>2.0465999999999998</v>
      </c>
    </row>
    <row r="279" spans="1:24" hidden="1" x14ac:dyDescent="0.3">
      <c r="A279" t="s">
        <v>8693</v>
      </c>
      <c r="B279" t="s">
        <v>8617</v>
      </c>
      <c r="C279" t="s">
        <v>8691</v>
      </c>
      <c r="D279" t="s">
        <v>8692</v>
      </c>
      <c r="E279" t="s">
        <v>113</v>
      </c>
      <c r="F279" t="s">
        <v>113</v>
      </c>
      <c r="G279" t="s">
        <v>113</v>
      </c>
      <c r="H279" t="s">
        <v>113</v>
      </c>
      <c r="I279" t="s">
        <v>285</v>
      </c>
      <c r="J279" t="s">
        <v>113</v>
      </c>
      <c r="K279" t="s">
        <v>113</v>
      </c>
      <c r="L279" t="s">
        <v>113</v>
      </c>
      <c r="M279">
        <v>40</v>
      </c>
      <c r="O279" t="s">
        <v>8615</v>
      </c>
      <c r="P279">
        <v>3</v>
      </c>
      <c r="Q279">
        <v>717</v>
      </c>
      <c r="R279">
        <v>408</v>
      </c>
      <c r="T279">
        <v>280</v>
      </c>
      <c r="U279">
        <v>160</v>
      </c>
      <c r="V279">
        <v>215</v>
      </c>
      <c r="W279">
        <v>0.87760800000000005</v>
      </c>
      <c r="X279">
        <v>1.0531296000000001</v>
      </c>
    </row>
    <row r="280" spans="1:24" hidden="1" x14ac:dyDescent="0.3">
      <c r="A280" t="s">
        <v>8694</v>
      </c>
      <c r="B280" t="s">
        <v>8179</v>
      </c>
      <c r="C280" t="s">
        <v>8691</v>
      </c>
      <c r="D280" t="s">
        <v>8692</v>
      </c>
      <c r="E280" t="s">
        <v>113</v>
      </c>
      <c r="F280" t="s">
        <v>113</v>
      </c>
      <c r="G280" t="s">
        <v>113</v>
      </c>
      <c r="H280" t="s">
        <v>113</v>
      </c>
      <c r="I280" t="s">
        <v>285</v>
      </c>
      <c r="J280" t="s">
        <v>113</v>
      </c>
      <c r="K280" t="s">
        <v>113</v>
      </c>
      <c r="L280" t="s">
        <v>113</v>
      </c>
      <c r="M280">
        <v>40</v>
      </c>
      <c r="O280" t="s">
        <v>8695</v>
      </c>
      <c r="P280">
        <v>2</v>
      </c>
      <c r="Q280">
        <v>466</v>
      </c>
      <c r="R280">
        <v>343</v>
      </c>
      <c r="W280">
        <v>0.31967600000000002</v>
      </c>
      <c r="X280">
        <v>0.38361119999999999</v>
      </c>
    </row>
    <row r="281" spans="1:24" hidden="1" x14ac:dyDescent="0.3">
      <c r="A281" t="s">
        <v>8696</v>
      </c>
      <c r="B281" t="s">
        <v>8174</v>
      </c>
      <c r="C281" t="s">
        <v>8697</v>
      </c>
      <c r="D281" t="s">
        <v>8698</v>
      </c>
      <c r="E281" t="s">
        <v>113</v>
      </c>
      <c r="F281" t="s">
        <v>113</v>
      </c>
      <c r="G281" t="s">
        <v>113</v>
      </c>
      <c r="H281" t="s">
        <v>113</v>
      </c>
      <c r="I281" t="s">
        <v>285</v>
      </c>
      <c r="J281" t="s">
        <v>113</v>
      </c>
      <c r="K281" t="s">
        <v>113</v>
      </c>
      <c r="L281" t="s">
        <v>113</v>
      </c>
      <c r="M281">
        <v>40</v>
      </c>
      <c r="O281" t="s">
        <v>8699</v>
      </c>
      <c r="P281">
        <v>3</v>
      </c>
      <c r="Q281">
        <v>694</v>
      </c>
      <c r="R281">
        <v>408</v>
      </c>
      <c r="W281">
        <v>0.84945599999999999</v>
      </c>
      <c r="X281">
        <v>1.0193471999999999</v>
      </c>
    </row>
    <row r="282" spans="1:24" hidden="1" x14ac:dyDescent="0.3">
      <c r="A282" t="s">
        <v>8700</v>
      </c>
      <c r="B282" t="s">
        <v>8617</v>
      </c>
      <c r="C282" t="s">
        <v>8697</v>
      </c>
      <c r="D282" t="s">
        <v>8698</v>
      </c>
      <c r="E282" t="s">
        <v>113</v>
      </c>
      <c r="F282" t="s">
        <v>113</v>
      </c>
      <c r="G282" t="s">
        <v>113</v>
      </c>
      <c r="H282" t="s">
        <v>113</v>
      </c>
      <c r="I282" t="s">
        <v>285</v>
      </c>
      <c r="J282" t="s">
        <v>113</v>
      </c>
      <c r="K282" t="s">
        <v>113</v>
      </c>
      <c r="L282" t="s">
        <v>113</v>
      </c>
      <c r="M282">
        <v>40</v>
      </c>
      <c r="O282" t="s">
        <v>8618</v>
      </c>
      <c r="P282">
        <v>3</v>
      </c>
      <c r="Q282">
        <v>1500</v>
      </c>
      <c r="R282">
        <v>379</v>
      </c>
      <c r="W282">
        <v>1.7055</v>
      </c>
      <c r="X282">
        <v>2.0465999999999998</v>
      </c>
    </row>
    <row r="283" spans="1:24" hidden="1" x14ac:dyDescent="0.3">
      <c r="A283" t="s">
        <v>8701</v>
      </c>
      <c r="B283" t="s">
        <v>8179</v>
      </c>
      <c r="C283" t="s">
        <v>8697</v>
      </c>
      <c r="D283" t="s">
        <v>8698</v>
      </c>
      <c r="E283" t="s">
        <v>113</v>
      </c>
      <c r="F283" t="s">
        <v>113</v>
      </c>
      <c r="G283" t="s">
        <v>113</v>
      </c>
      <c r="H283" t="s">
        <v>113</v>
      </c>
      <c r="I283" t="s">
        <v>285</v>
      </c>
      <c r="J283" t="s">
        <v>113</v>
      </c>
      <c r="K283" t="s">
        <v>113</v>
      </c>
      <c r="L283" t="s">
        <v>113</v>
      </c>
      <c r="M283">
        <v>40</v>
      </c>
      <c r="O283" t="s">
        <v>8702</v>
      </c>
      <c r="P283">
        <v>3</v>
      </c>
      <c r="Q283">
        <v>550</v>
      </c>
      <c r="R283">
        <v>400</v>
      </c>
      <c r="W283">
        <v>0.66</v>
      </c>
      <c r="X283">
        <v>0.79200000000000004</v>
      </c>
    </row>
    <row r="284" spans="1:24" hidden="1" x14ac:dyDescent="0.3">
      <c r="A284" t="s">
        <v>8703</v>
      </c>
      <c r="B284" t="s">
        <v>8179</v>
      </c>
      <c r="C284" t="s">
        <v>8704</v>
      </c>
      <c r="D284" t="s">
        <v>8705</v>
      </c>
      <c r="E284" t="s">
        <v>113</v>
      </c>
      <c r="F284" t="s">
        <v>113</v>
      </c>
      <c r="G284" t="s">
        <v>113</v>
      </c>
      <c r="H284" t="s">
        <v>113</v>
      </c>
      <c r="I284" t="s">
        <v>115</v>
      </c>
      <c r="J284" t="s">
        <v>113</v>
      </c>
      <c r="K284" t="s">
        <v>113</v>
      </c>
      <c r="L284" t="s">
        <v>113</v>
      </c>
      <c r="M284">
        <v>22</v>
      </c>
      <c r="O284" t="s">
        <v>8702</v>
      </c>
      <c r="P284">
        <v>2</v>
      </c>
      <c r="Q284">
        <v>550</v>
      </c>
      <c r="R284">
        <v>400</v>
      </c>
      <c r="W284">
        <v>0.44</v>
      </c>
      <c r="X284">
        <v>0.52800000000000002</v>
      </c>
    </row>
    <row r="285" spans="1:24" hidden="1" x14ac:dyDescent="0.3">
      <c r="A285" t="s">
        <v>8706</v>
      </c>
      <c r="B285" t="s">
        <v>8174</v>
      </c>
      <c r="C285" t="s">
        <v>8704</v>
      </c>
      <c r="D285" t="s">
        <v>8705</v>
      </c>
      <c r="E285" t="s">
        <v>113</v>
      </c>
      <c r="F285" t="s">
        <v>113</v>
      </c>
      <c r="G285" t="s">
        <v>113</v>
      </c>
      <c r="H285" t="s">
        <v>113</v>
      </c>
      <c r="I285" t="s">
        <v>115</v>
      </c>
      <c r="J285" t="s">
        <v>113</v>
      </c>
      <c r="K285" t="s">
        <v>113</v>
      </c>
      <c r="L285" t="s">
        <v>113</v>
      </c>
      <c r="M285">
        <v>23</v>
      </c>
      <c r="O285" t="s">
        <v>8618</v>
      </c>
      <c r="P285">
        <v>3</v>
      </c>
      <c r="Q285">
        <v>1500</v>
      </c>
      <c r="R285">
        <v>379</v>
      </c>
      <c r="T285">
        <v>200</v>
      </c>
      <c r="U285">
        <v>80</v>
      </c>
      <c r="V285">
        <v>275</v>
      </c>
      <c r="W285">
        <v>1.7055</v>
      </c>
      <c r="X285">
        <v>2.0465999999999998</v>
      </c>
    </row>
    <row r="286" spans="1:24" hidden="1" x14ac:dyDescent="0.3">
      <c r="A286" t="s">
        <v>8707</v>
      </c>
      <c r="B286" t="s">
        <v>8617</v>
      </c>
      <c r="C286" t="s">
        <v>8704</v>
      </c>
      <c r="D286" t="s">
        <v>8705</v>
      </c>
      <c r="E286" t="s">
        <v>113</v>
      </c>
      <c r="F286" t="s">
        <v>113</v>
      </c>
      <c r="G286" t="s">
        <v>113</v>
      </c>
      <c r="H286" t="s">
        <v>113</v>
      </c>
      <c r="I286" t="s">
        <v>115</v>
      </c>
      <c r="J286" t="s">
        <v>113</v>
      </c>
      <c r="K286" t="s">
        <v>113</v>
      </c>
      <c r="L286" t="s">
        <v>113</v>
      </c>
      <c r="M286">
        <v>25</v>
      </c>
      <c r="O286" t="s">
        <v>8615</v>
      </c>
      <c r="P286">
        <v>3</v>
      </c>
      <c r="Q286">
        <v>795</v>
      </c>
      <c r="R286">
        <v>400</v>
      </c>
      <c r="T286">
        <v>80</v>
      </c>
      <c r="U286">
        <v>275</v>
      </c>
      <c r="V286">
        <v>200</v>
      </c>
      <c r="W286">
        <v>0.95399999999999996</v>
      </c>
      <c r="X286">
        <v>1.1447999999999998</v>
      </c>
    </row>
    <row r="287" spans="1:24" hidden="1" x14ac:dyDescent="0.3">
      <c r="A287" t="s">
        <v>8708</v>
      </c>
      <c r="B287" t="s">
        <v>8174</v>
      </c>
      <c r="C287" t="s">
        <v>8709</v>
      </c>
      <c r="D287" t="s">
        <v>8710</v>
      </c>
      <c r="E287" t="s">
        <v>113</v>
      </c>
      <c r="F287" t="s">
        <v>113</v>
      </c>
      <c r="G287" t="s">
        <v>113</v>
      </c>
      <c r="H287" t="s">
        <v>113</v>
      </c>
      <c r="I287" t="s">
        <v>163</v>
      </c>
      <c r="J287" t="s">
        <v>113</v>
      </c>
      <c r="K287" t="s">
        <v>113</v>
      </c>
      <c r="L287" t="s">
        <v>113</v>
      </c>
      <c r="M287">
        <v>60</v>
      </c>
      <c r="O287" t="s">
        <v>8711</v>
      </c>
      <c r="P287">
        <v>2</v>
      </c>
      <c r="Q287">
        <v>2250</v>
      </c>
      <c r="R287">
        <v>576</v>
      </c>
      <c r="T287">
        <v>40</v>
      </c>
      <c r="U287">
        <v>215</v>
      </c>
      <c r="W287">
        <v>2.5920000000000001</v>
      </c>
      <c r="X287">
        <v>3.1103999999999998</v>
      </c>
    </row>
    <row r="288" spans="1:24" hidden="1" x14ac:dyDescent="0.3">
      <c r="A288" t="s">
        <v>8712</v>
      </c>
      <c r="B288" t="s">
        <v>8211</v>
      </c>
      <c r="C288" t="s">
        <v>8709</v>
      </c>
      <c r="D288" t="s">
        <v>8710</v>
      </c>
      <c r="E288" t="s">
        <v>113</v>
      </c>
      <c r="F288" t="s">
        <v>113</v>
      </c>
      <c r="G288" t="s">
        <v>113</v>
      </c>
      <c r="H288" t="s">
        <v>113</v>
      </c>
      <c r="I288" t="s">
        <v>163</v>
      </c>
      <c r="J288" t="s">
        <v>113</v>
      </c>
      <c r="K288" t="s">
        <v>113</v>
      </c>
      <c r="L288" t="s">
        <v>113</v>
      </c>
      <c r="M288">
        <v>57</v>
      </c>
      <c r="O288" t="s">
        <v>8713</v>
      </c>
      <c r="P288">
        <v>1</v>
      </c>
      <c r="Q288">
        <v>210</v>
      </c>
      <c r="R288">
        <v>210</v>
      </c>
      <c r="W288">
        <v>34636.059005827468</v>
      </c>
      <c r="X288">
        <v>55417.694409323951</v>
      </c>
    </row>
    <row r="289" spans="1:24" hidden="1" x14ac:dyDescent="0.3">
      <c r="A289" t="s">
        <v>8714</v>
      </c>
      <c r="B289" t="s">
        <v>8179</v>
      </c>
      <c r="C289" t="s">
        <v>8709</v>
      </c>
      <c r="D289" t="s">
        <v>8710</v>
      </c>
      <c r="E289" t="s">
        <v>113</v>
      </c>
      <c r="F289" t="s">
        <v>113</v>
      </c>
      <c r="G289" t="s">
        <v>113</v>
      </c>
      <c r="H289" t="s">
        <v>113</v>
      </c>
      <c r="I289" t="s">
        <v>163</v>
      </c>
      <c r="J289" t="s">
        <v>113</v>
      </c>
      <c r="K289" t="s">
        <v>113</v>
      </c>
      <c r="L289" t="s">
        <v>113</v>
      </c>
      <c r="M289">
        <v>57</v>
      </c>
      <c r="O289" t="s">
        <v>8542</v>
      </c>
      <c r="P289">
        <v>1</v>
      </c>
      <c r="Q289">
        <v>1.8</v>
      </c>
      <c r="T289">
        <v>112</v>
      </c>
      <c r="W289">
        <v>0</v>
      </c>
      <c r="X289">
        <v>0</v>
      </c>
    </row>
    <row r="290" spans="1:24" hidden="1" x14ac:dyDescent="0.3">
      <c r="A290" t="s">
        <v>8715</v>
      </c>
      <c r="B290" t="s">
        <v>8536</v>
      </c>
      <c r="C290" t="s">
        <v>8709</v>
      </c>
      <c r="D290" t="s">
        <v>8710</v>
      </c>
      <c r="E290" t="s">
        <v>113</v>
      </c>
      <c r="F290" t="s">
        <v>113</v>
      </c>
      <c r="G290" t="s">
        <v>113</v>
      </c>
      <c r="H290" t="s">
        <v>113</v>
      </c>
      <c r="I290" t="s">
        <v>163</v>
      </c>
      <c r="J290" t="s">
        <v>113</v>
      </c>
      <c r="K290" t="s">
        <v>113</v>
      </c>
      <c r="L290" t="s">
        <v>113</v>
      </c>
      <c r="M290">
        <v>60</v>
      </c>
      <c r="O290" t="s">
        <v>8716</v>
      </c>
      <c r="P290">
        <v>2</v>
      </c>
      <c r="Q290">
        <v>466</v>
      </c>
      <c r="R290">
        <v>343</v>
      </c>
      <c r="W290">
        <v>0.31967600000000002</v>
      </c>
      <c r="X290">
        <v>0.38361119999999999</v>
      </c>
    </row>
    <row r="291" spans="1:24" hidden="1" x14ac:dyDescent="0.3">
      <c r="A291" t="s">
        <v>8717</v>
      </c>
      <c r="B291" t="s">
        <v>8174</v>
      </c>
      <c r="C291" t="s">
        <v>8718</v>
      </c>
      <c r="D291" t="s">
        <v>8719</v>
      </c>
      <c r="E291" t="s">
        <v>113</v>
      </c>
      <c r="F291" t="s">
        <v>113</v>
      </c>
      <c r="G291" t="s">
        <v>113</v>
      </c>
      <c r="H291" t="s">
        <v>113</v>
      </c>
      <c r="I291" t="s">
        <v>218</v>
      </c>
      <c r="J291" t="s">
        <v>113</v>
      </c>
      <c r="K291" t="s">
        <v>113</v>
      </c>
      <c r="L291" t="s">
        <v>113</v>
      </c>
      <c r="M291">
        <v>40</v>
      </c>
      <c r="O291" t="s">
        <v>8720</v>
      </c>
      <c r="P291">
        <v>3</v>
      </c>
      <c r="Q291">
        <v>1499</v>
      </c>
      <c r="R291">
        <v>359</v>
      </c>
      <c r="T291">
        <v>110</v>
      </c>
      <c r="U291">
        <v>220</v>
      </c>
      <c r="V291">
        <v>355</v>
      </c>
      <c r="W291">
        <v>1.6144229999999999</v>
      </c>
      <c r="X291">
        <v>1.9373075999999998</v>
      </c>
    </row>
    <row r="292" spans="1:24" hidden="1" x14ac:dyDescent="0.3">
      <c r="A292" t="s">
        <v>8721</v>
      </c>
      <c r="B292" t="s">
        <v>8617</v>
      </c>
      <c r="C292" t="s">
        <v>8718</v>
      </c>
      <c r="D292" t="s">
        <v>8719</v>
      </c>
      <c r="E292" t="s">
        <v>113</v>
      </c>
      <c r="F292" t="s">
        <v>113</v>
      </c>
      <c r="G292" t="s">
        <v>113</v>
      </c>
      <c r="H292" t="s">
        <v>113</v>
      </c>
      <c r="I292" t="s">
        <v>218</v>
      </c>
      <c r="J292" t="s">
        <v>113</v>
      </c>
      <c r="K292" t="s">
        <v>113</v>
      </c>
      <c r="L292" t="s">
        <v>113</v>
      </c>
      <c r="M292">
        <v>40</v>
      </c>
      <c r="O292" t="s">
        <v>8722</v>
      </c>
      <c r="P292">
        <v>1</v>
      </c>
      <c r="Q292">
        <v>560</v>
      </c>
      <c r="R292">
        <v>447</v>
      </c>
      <c r="T292">
        <v>110</v>
      </c>
      <c r="W292">
        <v>0.25031999999999999</v>
      </c>
      <c r="X292">
        <v>0.30038399999999998</v>
      </c>
    </row>
    <row r="293" spans="1:24" hidden="1" x14ac:dyDescent="0.3">
      <c r="A293" t="s">
        <v>8723</v>
      </c>
      <c r="B293" t="s">
        <v>8539</v>
      </c>
      <c r="C293" t="s">
        <v>8718</v>
      </c>
      <c r="D293" t="s">
        <v>8719</v>
      </c>
      <c r="E293" t="s">
        <v>113</v>
      </c>
      <c r="F293" t="s">
        <v>113</v>
      </c>
      <c r="G293" t="s">
        <v>113</v>
      </c>
      <c r="H293" t="s">
        <v>113</v>
      </c>
      <c r="I293" t="s">
        <v>218</v>
      </c>
      <c r="J293" t="s">
        <v>113</v>
      </c>
      <c r="K293" t="s">
        <v>113</v>
      </c>
      <c r="L293" t="s">
        <v>113</v>
      </c>
      <c r="M293">
        <v>40</v>
      </c>
      <c r="O293" t="s">
        <v>8724</v>
      </c>
      <c r="P293">
        <v>1</v>
      </c>
      <c r="Q293">
        <v>560</v>
      </c>
      <c r="R293">
        <v>447</v>
      </c>
      <c r="T293">
        <v>110</v>
      </c>
      <c r="W293">
        <v>0.25031999999999999</v>
      </c>
      <c r="X293">
        <v>0.30038399999999998</v>
      </c>
    </row>
    <row r="294" spans="1:24" hidden="1" x14ac:dyDescent="0.3">
      <c r="A294" t="s">
        <v>8725</v>
      </c>
      <c r="B294" t="s">
        <v>8179</v>
      </c>
      <c r="C294" t="s">
        <v>8718</v>
      </c>
      <c r="D294" t="s">
        <v>8719</v>
      </c>
      <c r="E294" t="s">
        <v>113</v>
      </c>
      <c r="F294" t="s">
        <v>113</v>
      </c>
      <c r="G294" t="s">
        <v>113</v>
      </c>
      <c r="H294" t="s">
        <v>113</v>
      </c>
      <c r="I294" t="s">
        <v>218</v>
      </c>
      <c r="J294" t="s">
        <v>113</v>
      </c>
      <c r="K294" t="s">
        <v>113</v>
      </c>
      <c r="L294" t="s">
        <v>113</v>
      </c>
      <c r="M294">
        <v>40</v>
      </c>
      <c r="O294" t="s">
        <v>8537</v>
      </c>
      <c r="P294">
        <v>2</v>
      </c>
      <c r="Q294">
        <v>480</v>
      </c>
      <c r="R294">
        <v>356</v>
      </c>
      <c r="T294">
        <v>110</v>
      </c>
      <c r="U294">
        <v>220</v>
      </c>
      <c r="V294">
        <v>355</v>
      </c>
      <c r="W294">
        <v>0.34176000000000001</v>
      </c>
      <c r="X294">
        <v>0.41011199999999998</v>
      </c>
    </row>
    <row r="295" spans="1:24" hidden="1" x14ac:dyDescent="0.3">
      <c r="A295" t="s">
        <v>8726</v>
      </c>
      <c r="B295" t="s">
        <v>8536</v>
      </c>
      <c r="C295" t="s">
        <v>8718</v>
      </c>
      <c r="D295" t="s">
        <v>8719</v>
      </c>
      <c r="E295" t="s">
        <v>113</v>
      </c>
      <c r="F295" t="s">
        <v>113</v>
      </c>
      <c r="G295" t="s">
        <v>113</v>
      </c>
      <c r="H295" t="s">
        <v>113</v>
      </c>
      <c r="I295" t="s">
        <v>218</v>
      </c>
      <c r="J295" t="s">
        <v>113</v>
      </c>
      <c r="K295" t="s">
        <v>113</v>
      </c>
      <c r="L295" t="s">
        <v>113</v>
      </c>
      <c r="M295">
        <v>40</v>
      </c>
      <c r="O295" t="s">
        <v>8727</v>
      </c>
      <c r="P295">
        <v>3</v>
      </c>
      <c r="Q295">
        <v>400</v>
      </c>
      <c r="R295">
        <v>300</v>
      </c>
      <c r="T295">
        <v>110</v>
      </c>
      <c r="U295">
        <v>220</v>
      </c>
      <c r="V295">
        <v>355</v>
      </c>
      <c r="W295">
        <v>0.36</v>
      </c>
      <c r="X295">
        <v>0.432</v>
      </c>
    </row>
    <row r="296" spans="1:24" hidden="1" x14ac:dyDescent="0.3">
      <c r="A296" t="s">
        <v>8728</v>
      </c>
      <c r="B296" t="s">
        <v>8174</v>
      </c>
      <c r="C296" t="s">
        <v>8729</v>
      </c>
      <c r="D296" t="s">
        <v>8730</v>
      </c>
      <c r="E296" t="s">
        <v>113</v>
      </c>
      <c r="F296" t="s">
        <v>113</v>
      </c>
      <c r="G296" t="s">
        <v>113</v>
      </c>
      <c r="H296" t="s">
        <v>113</v>
      </c>
      <c r="I296" t="s">
        <v>654</v>
      </c>
      <c r="J296" t="s">
        <v>113</v>
      </c>
      <c r="K296" t="s">
        <v>113</v>
      </c>
      <c r="L296" t="s">
        <v>113</v>
      </c>
      <c r="M296">
        <v>50</v>
      </c>
      <c r="O296" t="s">
        <v>8720</v>
      </c>
      <c r="P296">
        <v>2</v>
      </c>
      <c r="Q296">
        <v>1499</v>
      </c>
      <c r="R296">
        <v>359</v>
      </c>
      <c r="T296">
        <v>20</v>
      </c>
      <c r="U296">
        <v>200</v>
      </c>
      <c r="W296">
        <v>1.076282</v>
      </c>
      <c r="X296">
        <v>1.2915383999999999</v>
      </c>
    </row>
    <row r="297" spans="1:24" hidden="1" x14ac:dyDescent="0.3">
      <c r="A297" t="s">
        <v>8731</v>
      </c>
      <c r="B297" t="s">
        <v>8179</v>
      </c>
      <c r="C297" t="s">
        <v>8729</v>
      </c>
      <c r="D297" t="s">
        <v>8730</v>
      </c>
      <c r="E297" t="s">
        <v>113</v>
      </c>
      <c r="F297" t="s">
        <v>113</v>
      </c>
      <c r="G297" t="s">
        <v>113</v>
      </c>
      <c r="H297" t="s">
        <v>113</v>
      </c>
      <c r="I297" t="s">
        <v>654</v>
      </c>
      <c r="J297" t="s">
        <v>113</v>
      </c>
      <c r="K297" t="s">
        <v>113</v>
      </c>
      <c r="L297" t="s">
        <v>113</v>
      </c>
      <c r="M297">
        <v>50</v>
      </c>
      <c r="O297" t="s">
        <v>8727</v>
      </c>
      <c r="P297">
        <v>1</v>
      </c>
      <c r="Q297">
        <v>400</v>
      </c>
      <c r="R297">
        <v>300</v>
      </c>
      <c r="W297">
        <v>0.12</v>
      </c>
      <c r="X297">
        <v>0.14399999999999999</v>
      </c>
    </row>
    <row r="298" spans="1:24" hidden="1" x14ac:dyDescent="0.3">
      <c r="A298" t="s">
        <v>8732</v>
      </c>
      <c r="B298" t="s">
        <v>8536</v>
      </c>
      <c r="C298" t="s">
        <v>8729</v>
      </c>
      <c r="D298" t="s">
        <v>8730</v>
      </c>
      <c r="E298" t="s">
        <v>113</v>
      </c>
      <c r="F298" t="s">
        <v>113</v>
      </c>
      <c r="G298" t="s">
        <v>113</v>
      </c>
      <c r="H298" t="s">
        <v>113</v>
      </c>
      <c r="I298" t="s">
        <v>654</v>
      </c>
      <c r="J298" t="s">
        <v>113</v>
      </c>
      <c r="K298" t="s">
        <v>113</v>
      </c>
      <c r="L298" t="s">
        <v>113</v>
      </c>
      <c r="M298">
        <v>50</v>
      </c>
      <c r="O298" t="s">
        <v>8570</v>
      </c>
      <c r="P298">
        <v>1</v>
      </c>
      <c r="Q298">
        <v>400</v>
      </c>
      <c r="R298">
        <v>300</v>
      </c>
      <c r="W298">
        <v>0.12</v>
      </c>
      <c r="X298">
        <v>0.14399999999999999</v>
      </c>
    </row>
    <row r="299" spans="1:24" hidden="1" x14ac:dyDescent="0.3">
      <c r="A299" t="s">
        <v>8733</v>
      </c>
      <c r="B299" t="s">
        <v>8211</v>
      </c>
      <c r="C299" t="s">
        <v>8729</v>
      </c>
      <c r="D299" t="s">
        <v>8730</v>
      </c>
      <c r="E299" t="s">
        <v>113</v>
      </c>
      <c r="F299" t="s">
        <v>113</v>
      </c>
      <c r="G299" t="s">
        <v>113</v>
      </c>
      <c r="H299" t="s">
        <v>113</v>
      </c>
      <c r="I299" t="s">
        <v>654</v>
      </c>
      <c r="J299" t="s">
        <v>113</v>
      </c>
      <c r="K299" t="s">
        <v>113</v>
      </c>
      <c r="L299" t="s">
        <v>113</v>
      </c>
      <c r="M299">
        <v>48</v>
      </c>
      <c r="O299" t="s">
        <v>8734</v>
      </c>
      <c r="P299">
        <v>1</v>
      </c>
      <c r="Q299">
        <v>0.6</v>
      </c>
      <c r="T299">
        <v>24</v>
      </c>
      <c r="W299">
        <v>0.28274333882308139</v>
      </c>
      <c r="X299">
        <v>0.45238934211693027</v>
      </c>
    </row>
    <row r="300" spans="1:24" hidden="1" x14ac:dyDescent="0.3">
      <c r="A300" t="s">
        <v>8735</v>
      </c>
      <c r="B300" t="s">
        <v>8539</v>
      </c>
      <c r="C300" t="s">
        <v>8729</v>
      </c>
      <c r="D300" t="s">
        <v>8730</v>
      </c>
      <c r="E300" t="s">
        <v>113</v>
      </c>
      <c r="F300" t="s">
        <v>113</v>
      </c>
      <c r="G300" t="s">
        <v>113</v>
      </c>
      <c r="H300" t="s">
        <v>113</v>
      </c>
      <c r="I300" t="s">
        <v>654</v>
      </c>
      <c r="J300" t="s">
        <v>113</v>
      </c>
      <c r="K300" t="s">
        <v>113</v>
      </c>
      <c r="L300" t="s">
        <v>113</v>
      </c>
      <c r="M300">
        <v>48</v>
      </c>
      <c r="O300" t="s">
        <v>8736</v>
      </c>
      <c r="P300">
        <v>2</v>
      </c>
      <c r="Q300">
        <v>200</v>
      </c>
      <c r="R300">
        <v>200</v>
      </c>
      <c r="W300">
        <v>0.08</v>
      </c>
      <c r="X300">
        <v>9.6000000000000002E-2</v>
      </c>
    </row>
    <row r="301" spans="1:24" hidden="1" x14ac:dyDescent="0.3">
      <c r="A301" t="s">
        <v>8737</v>
      </c>
      <c r="B301" t="s">
        <v>8174</v>
      </c>
      <c r="C301" t="s">
        <v>8738</v>
      </c>
      <c r="D301" t="s">
        <v>8739</v>
      </c>
      <c r="E301" t="s">
        <v>113</v>
      </c>
      <c r="F301" t="s">
        <v>113</v>
      </c>
      <c r="G301" t="s">
        <v>113</v>
      </c>
      <c r="H301" t="s">
        <v>113</v>
      </c>
      <c r="I301" t="s">
        <v>654</v>
      </c>
      <c r="J301" t="s">
        <v>113</v>
      </c>
      <c r="K301" t="s">
        <v>113</v>
      </c>
      <c r="L301" t="s">
        <v>113</v>
      </c>
      <c r="M301">
        <v>50</v>
      </c>
      <c r="O301" t="s">
        <v>8720</v>
      </c>
      <c r="P301">
        <v>2</v>
      </c>
      <c r="Q301">
        <v>1499</v>
      </c>
      <c r="R301">
        <v>359</v>
      </c>
      <c r="T301">
        <v>90</v>
      </c>
      <c r="U301">
        <v>265</v>
      </c>
      <c r="W301">
        <v>1.076282</v>
      </c>
      <c r="X301">
        <v>1.2915383999999999</v>
      </c>
    </row>
    <row r="302" spans="1:24" hidden="1" x14ac:dyDescent="0.3">
      <c r="A302" t="s">
        <v>8740</v>
      </c>
      <c r="B302" t="s">
        <v>8179</v>
      </c>
      <c r="C302" t="s">
        <v>8738</v>
      </c>
      <c r="D302" t="s">
        <v>8739</v>
      </c>
      <c r="E302" t="s">
        <v>113</v>
      </c>
      <c r="F302" t="s">
        <v>113</v>
      </c>
      <c r="G302" t="s">
        <v>113</v>
      </c>
      <c r="H302" t="s">
        <v>113</v>
      </c>
      <c r="I302" t="s">
        <v>654</v>
      </c>
      <c r="J302" t="s">
        <v>113</v>
      </c>
      <c r="K302" t="s">
        <v>113</v>
      </c>
      <c r="L302" t="s">
        <v>113</v>
      </c>
      <c r="M302">
        <v>50</v>
      </c>
      <c r="O302" t="s">
        <v>8727</v>
      </c>
      <c r="P302">
        <v>1</v>
      </c>
      <c r="Q302">
        <v>400</v>
      </c>
      <c r="R302">
        <v>300</v>
      </c>
      <c r="W302">
        <v>0.12</v>
      </c>
      <c r="X302">
        <v>0.14399999999999999</v>
      </c>
    </row>
    <row r="303" spans="1:24" hidden="1" x14ac:dyDescent="0.3">
      <c r="A303" t="s">
        <v>8741</v>
      </c>
      <c r="B303" t="s">
        <v>8536</v>
      </c>
      <c r="C303" t="s">
        <v>8738</v>
      </c>
      <c r="D303" t="s">
        <v>8739</v>
      </c>
      <c r="E303" t="s">
        <v>113</v>
      </c>
      <c r="F303" t="s">
        <v>113</v>
      </c>
      <c r="G303" t="s">
        <v>113</v>
      </c>
      <c r="H303" t="s">
        <v>113</v>
      </c>
      <c r="I303" t="s">
        <v>654</v>
      </c>
      <c r="J303" t="s">
        <v>113</v>
      </c>
      <c r="K303" t="s">
        <v>113</v>
      </c>
      <c r="L303" t="s">
        <v>113</v>
      </c>
      <c r="M303">
        <v>50</v>
      </c>
      <c r="O303" t="s">
        <v>8570</v>
      </c>
      <c r="P303">
        <v>1</v>
      </c>
      <c r="Q303">
        <v>400</v>
      </c>
      <c r="R303">
        <v>300</v>
      </c>
      <c r="W303">
        <v>0.12</v>
      </c>
      <c r="X303">
        <v>0.14399999999999999</v>
      </c>
    </row>
    <row r="304" spans="1:24" hidden="1" x14ac:dyDescent="0.3">
      <c r="A304" t="s">
        <v>8742</v>
      </c>
      <c r="B304" t="s">
        <v>8211</v>
      </c>
      <c r="C304" t="s">
        <v>8738</v>
      </c>
      <c r="D304" t="s">
        <v>8739</v>
      </c>
      <c r="E304" t="s">
        <v>113</v>
      </c>
      <c r="F304" t="s">
        <v>113</v>
      </c>
      <c r="G304" t="s">
        <v>113</v>
      </c>
      <c r="H304" t="s">
        <v>113</v>
      </c>
      <c r="I304" t="s">
        <v>654</v>
      </c>
      <c r="J304" t="s">
        <v>113</v>
      </c>
      <c r="K304" t="s">
        <v>113</v>
      </c>
      <c r="L304" t="s">
        <v>113</v>
      </c>
      <c r="M304">
        <v>48</v>
      </c>
      <c r="O304" t="s">
        <v>8734</v>
      </c>
      <c r="P304">
        <v>1</v>
      </c>
      <c r="Q304">
        <v>0.6</v>
      </c>
      <c r="T304">
        <v>89</v>
      </c>
      <c r="W304">
        <v>0.28274333882308139</v>
      </c>
      <c r="X304">
        <v>0.45238934211693027</v>
      </c>
    </row>
    <row r="305" spans="1:24" hidden="1" x14ac:dyDescent="0.3">
      <c r="A305" t="s">
        <v>8743</v>
      </c>
      <c r="B305" t="s">
        <v>8539</v>
      </c>
      <c r="C305" t="s">
        <v>8738</v>
      </c>
      <c r="D305" t="s">
        <v>8739</v>
      </c>
      <c r="E305" t="s">
        <v>113</v>
      </c>
      <c r="F305" t="s">
        <v>113</v>
      </c>
      <c r="G305" t="s">
        <v>113</v>
      </c>
      <c r="H305" t="s">
        <v>113</v>
      </c>
      <c r="I305" t="s">
        <v>654</v>
      </c>
      <c r="J305" t="s">
        <v>113</v>
      </c>
      <c r="K305" t="s">
        <v>113</v>
      </c>
      <c r="L305" t="s">
        <v>113</v>
      </c>
      <c r="M305">
        <v>48</v>
      </c>
      <c r="O305" t="s">
        <v>8736</v>
      </c>
      <c r="P305">
        <v>2</v>
      </c>
      <c r="Q305">
        <v>200</v>
      </c>
      <c r="R305">
        <v>200</v>
      </c>
      <c r="W305">
        <v>0.08</v>
      </c>
      <c r="X305">
        <v>9.6000000000000002E-2</v>
      </c>
    </row>
    <row r="306" spans="1:24" hidden="1" x14ac:dyDescent="0.3">
      <c r="A306" t="s">
        <v>8744</v>
      </c>
      <c r="B306" t="s">
        <v>8174</v>
      </c>
      <c r="C306" t="s">
        <v>8745</v>
      </c>
      <c r="D306" t="s">
        <v>8746</v>
      </c>
      <c r="E306" t="s">
        <v>113</v>
      </c>
      <c r="F306" t="s">
        <v>113</v>
      </c>
      <c r="G306" t="s">
        <v>113</v>
      </c>
      <c r="H306" t="s">
        <v>113</v>
      </c>
      <c r="I306" t="s">
        <v>654</v>
      </c>
      <c r="J306" t="s">
        <v>113</v>
      </c>
      <c r="K306" t="s">
        <v>113</v>
      </c>
      <c r="L306" t="s">
        <v>113</v>
      </c>
      <c r="M306">
        <v>50</v>
      </c>
      <c r="O306" t="s">
        <v>8720</v>
      </c>
      <c r="P306">
        <v>2</v>
      </c>
      <c r="Q306">
        <v>1499</v>
      </c>
      <c r="R306">
        <v>359</v>
      </c>
      <c r="T306">
        <v>50</v>
      </c>
      <c r="U306">
        <v>230</v>
      </c>
      <c r="W306">
        <v>1.076282</v>
      </c>
      <c r="X306">
        <v>1.2915383999999999</v>
      </c>
    </row>
    <row r="307" spans="1:24" hidden="1" x14ac:dyDescent="0.3">
      <c r="A307" t="s">
        <v>8747</v>
      </c>
      <c r="B307" t="s">
        <v>8179</v>
      </c>
      <c r="C307" t="s">
        <v>8745</v>
      </c>
      <c r="D307" t="s">
        <v>8746</v>
      </c>
      <c r="E307" t="s">
        <v>113</v>
      </c>
      <c r="F307" t="s">
        <v>113</v>
      </c>
      <c r="G307" t="s">
        <v>113</v>
      </c>
      <c r="H307" t="s">
        <v>113</v>
      </c>
      <c r="I307" t="s">
        <v>654</v>
      </c>
      <c r="J307" t="s">
        <v>113</v>
      </c>
      <c r="K307" t="s">
        <v>113</v>
      </c>
      <c r="L307" t="s">
        <v>113</v>
      </c>
      <c r="M307">
        <v>50</v>
      </c>
      <c r="O307" t="s">
        <v>8727</v>
      </c>
      <c r="P307">
        <v>1</v>
      </c>
      <c r="Q307">
        <v>400</v>
      </c>
      <c r="R307">
        <v>300</v>
      </c>
      <c r="W307">
        <v>0.12</v>
      </c>
      <c r="X307">
        <v>0.14399999999999999</v>
      </c>
    </row>
    <row r="308" spans="1:24" hidden="1" x14ac:dyDescent="0.3">
      <c r="A308" t="s">
        <v>8748</v>
      </c>
      <c r="B308" t="s">
        <v>8536</v>
      </c>
      <c r="C308" t="s">
        <v>8745</v>
      </c>
      <c r="D308" t="s">
        <v>8746</v>
      </c>
      <c r="E308" t="s">
        <v>113</v>
      </c>
      <c r="F308" t="s">
        <v>113</v>
      </c>
      <c r="G308" t="s">
        <v>113</v>
      </c>
      <c r="H308" t="s">
        <v>113</v>
      </c>
      <c r="I308" t="s">
        <v>654</v>
      </c>
      <c r="J308" t="s">
        <v>113</v>
      </c>
      <c r="K308" t="s">
        <v>113</v>
      </c>
      <c r="L308" t="s">
        <v>113</v>
      </c>
      <c r="M308">
        <v>50</v>
      </c>
      <c r="O308" t="s">
        <v>8570</v>
      </c>
      <c r="P308">
        <v>1</v>
      </c>
      <c r="Q308">
        <v>400</v>
      </c>
      <c r="R308">
        <v>300</v>
      </c>
      <c r="W308">
        <v>0.12</v>
      </c>
      <c r="X308">
        <v>0.14399999999999999</v>
      </c>
    </row>
    <row r="309" spans="1:24" hidden="1" x14ac:dyDescent="0.3">
      <c r="A309" t="s">
        <v>8749</v>
      </c>
      <c r="B309" t="s">
        <v>8211</v>
      </c>
      <c r="C309" t="s">
        <v>8745</v>
      </c>
      <c r="D309" t="s">
        <v>8746</v>
      </c>
      <c r="E309" t="s">
        <v>113</v>
      </c>
      <c r="F309" t="s">
        <v>113</v>
      </c>
      <c r="G309" t="s">
        <v>113</v>
      </c>
      <c r="H309" t="s">
        <v>113</v>
      </c>
      <c r="I309" t="s">
        <v>654</v>
      </c>
      <c r="J309" t="s">
        <v>113</v>
      </c>
      <c r="K309" t="s">
        <v>113</v>
      </c>
      <c r="L309" t="s">
        <v>113</v>
      </c>
      <c r="M309">
        <v>48</v>
      </c>
      <c r="O309" t="s">
        <v>8734</v>
      </c>
      <c r="P309">
        <v>1</v>
      </c>
      <c r="Q309">
        <v>0.6</v>
      </c>
      <c r="T309">
        <v>222</v>
      </c>
      <c r="W309">
        <v>0.28274333882308139</v>
      </c>
      <c r="X309">
        <v>0.45238934211693027</v>
      </c>
    </row>
    <row r="310" spans="1:24" hidden="1" x14ac:dyDescent="0.3">
      <c r="A310" t="s">
        <v>8750</v>
      </c>
      <c r="B310" t="s">
        <v>8539</v>
      </c>
      <c r="C310" t="s">
        <v>8745</v>
      </c>
      <c r="D310" t="s">
        <v>8746</v>
      </c>
      <c r="E310" t="s">
        <v>113</v>
      </c>
      <c r="F310" t="s">
        <v>113</v>
      </c>
      <c r="G310" t="s">
        <v>113</v>
      </c>
      <c r="H310" t="s">
        <v>113</v>
      </c>
      <c r="I310" t="s">
        <v>654</v>
      </c>
      <c r="J310" t="s">
        <v>113</v>
      </c>
      <c r="K310" t="s">
        <v>113</v>
      </c>
      <c r="L310" t="s">
        <v>113</v>
      </c>
      <c r="M310">
        <v>48</v>
      </c>
      <c r="O310" t="s">
        <v>8736</v>
      </c>
      <c r="P310">
        <v>2</v>
      </c>
      <c r="Q310">
        <v>200</v>
      </c>
      <c r="R310">
        <v>200</v>
      </c>
      <c r="W310">
        <v>0.08</v>
      </c>
      <c r="X310">
        <v>9.6000000000000002E-2</v>
      </c>
    </row>
    <row r="311" spans="1:24" hidden="1" x14ac:dyDescent="0.3">
      <c r="A311" t="s">
        <v>8751</v>
      </c>
      <c r="B311" t="s">
        <v>8174</v>
      </c>
      <c r="C311" t="s">
        <v>8752</v>
      </c>
      <c r="D311" t="s">
        <v>8753</v>
      </c>
      <c r="E311" t="s">
        <v>113</v>
      </c>
      <c r="F311" t="s">
        <v>113</v>
      </c>
      <c r="G311" t="s">
        <v>113</v>
      </c>
      <c r="H311" t="s">
        <v>113</v>
      </c>
      <c r="I311" t="s">
        <v>115</v>
      </c>
      <c r="J311" t="s">
        <v>8754</v>
      </c>
      <c r="K311" t="s">
        <v>8755</v>
      </c>
      <c r="L311" t="s">
        <v>1173</v>
      </c>
      <c r="M311">
        <v>50</v>
      </c>
      <c r="O311" t="s">
        <v>8624</v>
      </c>
      <c r="P311">
        <v>3</v>
      </c>
      <c r="Q311">
        <v>1390</v>
      </c>
      <c r="R311">
        <v>340</v>
      </c>
      <c r="T311">
        <v>0</v>
      </c>
      <c r="U311">
        <v>120</v>
      </c>
      <c r="V311">
        <v>240</v>
      </c>
      <c r="W311">
        <v>1.4177999999999999</v>
      </c>
      <c r="X311">
        <v>1.70136</v>
      </c>
    </row>
    <row r="312" spans="1:24" hidden="1" x14ac:dyDescent="0.3">
      <c r="A312" t="s">
        <v>8756</v>
      </c>
      <c r="B312" t="s">
        <v>8179</v>
      </c>
      <c r="C312" t="s">
        <v>8752</v>
      </c>
      <c r="D312" t="s">
        <v>8753</v>
      </c>
      <c r="E312" t="s">
        <v>113</v>
      </c>
      <c r="F312" t="s">
        <v>113</v>
      </c>
      <c r="G312" t="s">
        <v>113</v>
      </c>
      <c r="H312" t="s">
        <v>113</v>
      </c>
      <c r="I312" t="s">
        <v>115</v>
      </c>
      <c r="J312" t="s">
        <v>8754</v>
      </c>
      <c r="K312" t="s">
        <v>8755</v>
      </c>
      <c r="L312" t="s">
        <v>1173</v>
      </c>
      <c r="M312">
        <v>50</v>
      </c>
      <c r="O312" t="s">
        <v>8757</v>
      </c>
      <c r="P312">
        <v>1</v>
      </c>
      <c r="Q312">
        <v>560</v>
      </c>
      <c r="R312">
        <v>447</v>
      </c>
      <c r="W312">
        <v>0.25031999999999999</v>
      </c>
      <c r="X312">
        <v>0.30038399999999998</v>
      </c>
    </row>
    <row r="313" spans="1:24" hidden="1" x14ac:dyDescent="0.3">
      <c r="A313" t="s">
        <v>8758</v>
      </c>
      <c r="B313" t="s">
        <v>8211</v>
      </c>
      <c r="C313" t="s">
        <v>8752</v>
      </c>
      <c r="D313" t="s">
        <v>8753</v>
      </c>
      <c r="E313" t="s">
        <v>113</v>
      </c>
      <c r="F313" t="s">
        <v>113</v>
      </c>
      <c r="G313" t="s">
        <v>113</v>
      </c>
      <c r="H313" t="s">
        <v>113</v>
      </c>
      <c r="I313" t="s">
        <v>115</v>
      </c>
      <c r="J313" t="s">
        <v>8754</v>
      </c>
      <c r="K313" t="s">
        <v>8755</v>
      </c>
      <c r="L313" t="s">
        <v>1173</v>
      </c>
      <c r="M313">
        <v>48</v>
      </c>
      <c r="O313" t="s">
        <v>8542</v>
      </c>
      <c r="P313">
        <v>1</v>
      </c>
      <c r="Q313">
        <v>0.6</v>
      </c>
      <c r="T313">
        <v>132.38999999999999</v>
      </c>
      <c r="W313">
        <v>0.28274333882308139</v>
      </c>
      <c r="X313">
        <v>0.45238934211693027</v>
      </c>
    </row>
    <row r="314" spans="1:24" hidden="1" x14ac:dyDescent="0.3">
      <c r="A314" t="s">
        <v>8759</v>
      </c>
      <c r="B314" t="s">
        <v>8174</v>
      </c>
      <c r="C314" t="s">
        <v>8760</v>
      </c>
      <c r="D314" t="s">
        <v>8761</v>
      </c>
      <c r="E314" t="s">
        <v>113</v>
      </c>
      <c r="F314" t="s">
        <v>113</v>
      </c>
      <c r="G314" t="s">
        <v>113</v>
      </c>
      <c r="H314" t="s">
        <v>113</v>
      </c>
      <c r="I314" t="s">
        <v>115</v>
      </c>
      <c r="J314" t="s">
        <v>113</v>
      </c>
      <c r="K314" t="s">
        <v>113</v>
      </c>
      <c r="L314" t="s">
        <v>113</v>
      </c>
      <c r="M314">
        <v>50</v>
      </c>
      <c r="O314" t="s">
        <v>8624</v>
      </c>
      <c r="P314">
        <v>3</v>
      </c>
      <c r="Q314">
        <v>1390</v>
      </c>
      <c r="R314">
        <v>340</v>
      </c>
      <c r="T314">
        <v>0</v>
      </c>
      <c r="U314">
        <v>120</v>
      </c>
      <c r="V314">
        <v>240</v>
      </c>
      <c r="W314">
        <v>1.4177999999999999</v>
      </c>
      <c r="X314">
        <v>1.70136</v>
      </c>
    </row>
    <row r="315" spans="1:24" hidden="1" x14ac:dyDescent="0.3">
      <c r="A315" t="s">
        <v>8762</v>
      </c>
      <c r="B315" t="s">
        <v>8179</v>
      </c>
      <c r="C315" t="s">
        <v>8760</v>
      </c>
      <c r="D315" t="s">
        <v>8761</v>
      </c>
      <c r="E315" t="s">
        <v>113</v>
      </c>
      <c r="F315" t="s">
        <v>113</v>
      </c>
      <c r="G315" t="s">
        <v>113</v>
      </c>
      <c r="H315" t="s">
        <v>113</v>
      </c>
      <c r="I315" t="s">
        <v>115</v>
      </c>
      <c r="J315" t="s">
        <v>113</v>
      </c>
      <c r="K315" t="s">
        <v>113</v>
      </c>
      <c r="L315" t="s">
        <v>113</v>
      </c>
      <c r="M315">
        <v>50</v>
      </c>
      <c r="O315" t="s">
        <v>8757</v>
      </c>
      <c r="P315">
        <v>1</v>
      </c>
      <c r="Q315">
        <v>560</v>
      </c>
      <c r="R315">
        <v>447</v>
      </c>
      <c r="W315">
        <v>0.25031999999999999</v>
      </c>
      <c r="X315">
        <v>0.30038399999999998</v>
      </c>
    </row>
    <row r="316" spans="1:24" hidden="1" x14ac:dyDescent="0.3">
      <c r="A316" t="s">
        <v>8763</v>
      </c>
      <c r="B316" t="s">
        <v>8211</v>
      </c>
      <c r="C316" t="s">
        <v>8760</v>
      </c>
      <c r="D316" t="s">
        <v>8761</v>
      </c>
      <c r="E316" t="s">
        <v>113</v>
      </c>
      <c r="F316" t="s">
        <v>113</v>
      </c>
      <c r="G316" t="s">
        <v>113</v>
      </c>
      <c r="H316" t="s">
        <v>113</v>
      </c>
      <c r="I316" t="s">
        <v>115</v>
      </c>
      <c r="J316" t="s">
        <v>113</v>
      </c>
      <c r="K316" t="s">
        <v>113</v>
      </c>
      <c r="L316" t="s">
        <v>113</v>
      </c>
      <c r="M316">
        <v>48</v>
      </c>
      <c r="O316" t="s">
        <v>8542</v>
      </c>
      <c r="P316">
        <v>1</v>
      </c>
      <c r="Q316">
        <v>0.6</v>
      </c>
      <c r="T316">
        <v>126.98</v>
      </c>
      <c r="W316">
        <v>0.28274333882308139</v>
      </c>
      <c r="X316">
        <v>0.45238934211693027</v>
      </c>
    </row>
    <row r="317" spans="1:24" hidden="1" x14ac:dyDescent="0.3">
      <c r="A317" t="s">
        <v>8764</v>
      </c>
      <c r="B317" t="s">
        <v>8174</v>
      </c>
      <c r="C317" t="s">
        <v>8765</v>
      </c>
      <c r="D317" t="s">
        <v>8766</v>
      </c>
      <c r="E317" t="s">
        <v>113</v>
      </c>
      <c r="F317" t="s">
        <v>113</v>
      </c>
      <c r="G317" t="s">
        <v>113</v>
      </c>
      <c r="H317" t="s">
        <v>113</v>
      </c>
      <c r="I317" t="s">
        <v>115</v>
      </c>
      <c r="J317" t="s">
        <v>113</v>
      </c>
      <c r="K317" t="s">
        <v>113</v>
      </c>
      <c r="L317" t="s">
        <v>113</v>
      </c>
      <c r="M317">
        <v>50</v>
      </c>
      <c r="O317" t="s">
        <v>8624</v>
      </c>
      <c r="P317">
        <v>3</v>
      </c>
      <c r="Q317">
        <v>1390</v>
      </c>
      <c r="R317">
        <v>340</v>
      </c>
      <c r="T317">
        <v>0</v>
      </c>
      <c r="U317">
        <v>120</v>
      </c>
      <c r="V317">
        <v>240</v>
      </c>
      <c r="W317">
        <v>1.4177999999999999</v>
      </c>
      <c r="X317">
        <v>1.70136</v>
      </c>
    </row>
    <row r="318" spans="1:24" hidden="1" x14ac:dyDescent="0.3">
      <c r="A318" t="s">
        <v>8767</v>
      </c>
      <c r="B318" t="s">
        <v>8179</v>
      </c>
      <c r="C318" t="s">
        <v>8765</v>
      </c>
      <c r="D318" t="s">
        <v>8766</v>
      </c>
      <c r="E318" t="s">
        <v>113</v>
      </c>
      <c r="F318" t="s">
        <v>113</v>
      </c>
      <c r="G318" t="s">
        <v>113</v>
      </c>
      <c r="H318" t="s">
        <v>113</v>
      </c>
      <c r="I318" t="s">
        <v>115</v>
      </c>
      <c r="J318" t="s">
        <v>113</v>
      </c>
      <c r="K318" t="s">
        <v>113</v>
      </c>
      <c r="L318" t="s">
        <v>113</v>
      </c>
      <c r="M318">
        <v>50</v>
      </c>
      <c r="O318" t="s">
        <v>8757</v>
      </c>
      <c r="P318">
        <v>1</v>
      </c>
      <c r="Q318">
        <v>560</v>
      </c>
      <c r="R318">
        <v>447</v>
      </c>
      <c r="W318">
        <v>0.25031999999999999</v>
      </c>
      <c r="X318">
        <v>0.30038399999999998</v>
      </c>
    </row>
    <row r="319" spans="1:24" hidden="1" x14ac:dyDescent="0.3">
      <c r="A319" t="s">
        <v>8768</v>
      </c>
      <c r="B319" t="s">
        <v>8211</v>
      </c>
      <c r="C319" t="s">
        <v>8765</v>
      </c>
      <c r="D319" t="s">
        <v>8766</v>
      </c>
      <c r="E319" t="s">
        <v>113</v>
      </c>
      <c r="F319" t="s">
        <v>113</v>
      </c>
      <c r="G319" t="s">
        <v>113</v>
      </c>
      <c r="H319" t="s">
        <v>113</v>
      </c>
      <c r="I319" t="s">
        <v>115</v>
      </c>
      <c r="J319" t="s">
        <v>113</v>
      </c>
      <c r="K319" t="s">
        <v>113</v>
      </c>
      <c r="L319" t="s">
        <v>113</v>
      </c>
      <c r="M319">
        <v>48</v>
      </c>
      <c r="O319" t="s">
        <v>8542</v>
      </c>
      <c r="P319">
        <v>1</v>
      </c>
      <c r="Q319">
        <v>0.6</v>
      </c>
      <c r="T319">
        <v>292.81</v>
      </c>
      <c r="W319">
        <v>0.28274333882308139</v>
      </c>
      <c r="X319">
        <v>0.45238934211693027</v>
      </c>
    </row>
    <row r="320" spans="1:24" hidden="1" x14ac:dyDescent="0.3">
      <c r="A320" t="s">
        <v>8769</v>
      </c>
      <c r="B320" t="s">
        <v>8174</v>
      </c>
      <c r="C320" t="s">
        <v>8770</v>
      </c>
      <c r="D320" t="s">
        <v>8771</v>
      </c>
      <c r="E320" t="s">
        <v>113</v>
      </c>
      <c r="F320" t="s">
        <v>113</v>
      </c>
      <c r="G320" t="s">
        <v>113</v>
      </c>
      <c r="H320" t="s">
        <v>113</v>
      </c>
      <c r="I320" t="s">
        <v>115</v>
      </c>
      <c r="J320" t="s">
        <v>113</v>
      </c>
      <c r="K320" t="s">
        <v>113</v>
      </c>
      <c r="L320" t="s">
        <v>113</v>
      </c>
      <c r="M320">
        <v>50</v>
      </c>
      <c r="O320" t="s">
        <v>8624</v>
      </c>
      <c r="P320">
        <v>3</v>
      </c>
      <c r="Q320">
        <v>1390</v>
      </c>
      <c r="R320">
        <v>340</v>
      </c>
      <c r="T320">
        <v>0</v>
      </c>
      <c r="U320">
        <v>120</v>
      </c>
      <c r="V320">
        <v>240</v>
      </c>
      <c r="W320">
        <v>1.4177999999999999</v>
      </c>
      <c r="X320">
        <v>1.70136</v>
      </c>
    </row>
    <row r="321" spans="1:24" hidden="1" x14ac:dyDescent="0.3">
      <c r="A321" t="s">
        <v>8772</v>
      </c>
      <c r="B321" t="s">
        <v>8179</v>
      </c>
      <c r="C321" t="s">
        <v>8770</v>
      </c>
      <c r="D321" t="s">
        <v>8771</v>
      </c>
      <c r="E321" t="s">
        <v>113</v>
      </c>
      <c r="F321" t="s">
        <v>113</v>
      </c>
      <c r="G321" t="s">
        <v>113</v>
      </c>
      <c r="H321" t="s">
        <v>113</v>
      </c>
      <c r="I321" t="s">
        <v>115</v>
      </c>
      <c r="J321" t="s">
        <v>113</v>
      </c>
      <c r="K321" t="s">
        <v>113</v>
      </c>
      <c r="L321" t="s">
        <v>113</v>
      </c>
      <c r="M321">
        <v>50</v>
      </c>
      <c r="O321" t="s">
        <v>8757</v>
      </c>
      <c r="P321">
        <v>1</v>
      </c>
      <c r="Q321">
        <v>560</v>
      </c>
      <c r="R321">
        <v>447</v>
      </c>
      <c r="W321">
        <v>0.25031999999999999</v>
      </c>
      <c r="X321">
        <v>0.30038399999999998</v>
      </c>
    </row>
    <row r="322" spans="1:24" hidden="1" x14ac:dyDescent="0.3">
      <c r="A322" t="s">
        <v>8773</v>
      </c>
      <c r="B322" t="s">
        <v>8211</v>
      </c>
      <c r="C322" t="s">
        <v>8770</v>
      </c>
      <c r="D322" t="s">
        <v>8771</v>
      </c>
      <c r="E322" t="s">
        <v>113</v>
      </c>
      <c r="F322" t="s">
        <v>113</v>
      </c>
      <c r="G322" t="s">
        <v>113</v>
      </c>
      <c r="H322" t="s">
        <v>113</v>
      </c>
      <c r="I322" t="s">
        <v>115</v>
      </c>
      <c r="J322" t="s">
        <v>113</v>
      </c>
      <c r="K322" t="s">
        <v>113</v>
      </c>
      <c r="L322" t="s">
        <v>113</v>
      </c>
      <c r="M322">
        <v>48</v>
      </c>
      <c r="O322" t="s">
        <v>8542</v>
      </c>
      <c r="P322">
        <v>1</v>
      </c>
      <c r="Q322">
        <v>0.6</v>
      </c>
      <c r="T322">
        <v>183.02</v>
      </c>
      <c r="W322">
        <v>0.28274333882308139</v>
      </c>
      <c r="X322">
        <v>0.45238934211693027</v>
      </c>
    </row>
    <row r="323" spans="1:24" hidden="1" x14ac:dyDescent="0.3">
      <c r="A323" t="s">
        <v>8774</v>
      </c>
      <c r="B323" t="s">
        <v>8174</v>
      </c>
      <c r="C323" t="s">
        <v>8775</v>
      </c>
      <c r="D323" t="s">
        <v>8776</v>
      </c>
      <c r="E323" t="s">
        <v>113</v>
      </c>
      <c r="F323" t="s">
        <v>113</v>
      </c>
      <c r="G323" t="s">
        <v>113</v>
      </c>
      <c r="H323" t="s">
        <v>113</v>
      </c>
      <c r="I323" t="s">
        <v>115</v>
      </c>
      <c r="J323" t="s">
        <v>113</v>
      </c>
      <c r="K323" t="s">
        <v>113</v>
      </c>
      <c r="L323" t="s">
        <v>113</v>
      </c>
      <c r="M323">
        <v>50</v>
      </c>
      <c r="O323" t="s">
        <v>8624</v>
      </c>
      <c r="P323">
        <v>3</v>
      </c>
      <c r="Q323">
        <v>1390</v>
      </c>
      <c r="R323">
        <v>340</v>
      </c>
      <c r="T323">
        <v>0</v>
      </c>
      <c r="U323">
        <v>120</v>
      </c>
      <c r="V323">
        <v>240</v>
      </c>
      <c r="W323">
        <v>1.4177999999999999</v>
      </c>
      <c r="X323">
        <v>1.70136</v>
      </c>
    </row>
    <row r="324" spans="1:24" hidden="1" x14ac:dyDescent="0.3">
      <c r="A324" t="s">
        <v>8777</v>
      </c>
      <c r="B324" t="s">
        <v>8179</v>
      </c>
      <c r="C324" t="s">
        <v>8775</v>
      </c>
      <c r="D324" t="s">
        <v>8776</v>
      </c>
      <c r="E324" t="s">
        <v>113</v>
      </c>
      <c r="F324" t="s">
        <v>113</v>
      </c>
      <c r="G324" t="s">
        <v>113</v>
      </c>
      <c r="H324" t="s">
        <v>113</v>
      </c>
      <c r="I324" t="s">
        <v>115</v>
      </c>
      <c r="J324" t="s">
        <v>113</v>
      </c>
      <c r="K324" t="s">
        <v>113</v>
      </c>
      <c r="L324" t="s">
        <v>113</v>
      </c>
      <c r="M324">
        <v>50</v>
      </c>
      <c r="O324" t="s">
        <v>8757</v>
      </c>
      <c r="P324">
        <v>1</v>
      </c>
      <c r="Q324">
        <v>560</v>
      </c>
      <c r="R324">
        <v>447</v>
      </c>
      <c r="W324">
        <v>0.25031999999999999</v>
      </c>
      <c r="X324">
        <v>0.30038399999999998</v>
      </c>
    </row>
    <row r="325" spans="1:24" hidden="1" x14ac:dyDescent="0.3">
      <c r="A325" t="s">
        <v>8778</v>
      </c>
      <c r="B325" t="s">
        <v>8211</v>
      </c>
      <c r="C325" t="s">
        <v>8775</v>
      </c>
      <c r="D325" t="s">
        <v>8776</v>
      </c>
      <c r="E325" t="s">
        <v>113</v>
      </c>
      <c r="F325" t="s">
        <v>113</v>
      </c>
      <c r="G325" t="s">
        <v>113</v>
      </c>
      <c r="H325" t="s">
        <v>113</v>
      </c>
      <c r="I325" t="s">
        <v>115</v>
      </c>
      <c r="J325" t="s">
        <v>113</v>
      </c>
      <c r="K325" t="s">
        <v>113</v>
      </c>
      <c r="L325" t="s">
        <v>113</v>
      </c>
      <c r="M325">
        <v>48</v>
      </c>
      <c r="O325" t="s">
        <v>8542</v>
      </c>
      <c r="P325">
        <v>1</v>
      </c>
      <c r="Q325">
        <v>0.6</v>
      </c>
      <c r="T325">
        <v>74.61</v>
      </c>
      <c r="W325">
        <v>0.28274333882308139</v>
      </c>
      <c r="X325">
        <v>0.45238934211693027</v>
      </c>
    </row>
    <row r="326" spans="1:24" hidden="1" x14ac:dyDescent="0.3">
      <c r="A326" t="s">
        <v>8779</v>
      </c>
      <c r="B326" t="s">
        <v>8174</v>
      </c>
      <c r="C326" t="s">
        <v>8780</v>
      </c>
      <c r="D326" t="s">
        <v>8781</v>
      </c>
      <c r="E326" t="s">
        <v>113</v>
      </c>
      <c r="F326" t="s">
        <v>113</v>
      </c>
      <c r="G326" t="s">
        <v>113</v>
      </c>
      <c r="H326" t="s">
        <v>113</v>
      </c>
      <c r="I326" t="s">
        <v>115</v>
      </c>
      <c r="J326" t="s">
        <v>8782</v>
      </c>
      <c r="K326" t="s">
        <v>8783</v>
      </c>
      <c r="L326" t="s">
        <v>8784</v>
      </c>
      <c r="M326">
        <v>16</v>
      </c>
      <c r="O326" t="s">
        <v>8785</v>
      </c>
      <c r="P326">
        <v>3</v>
      </c>
      <c r="Q326">
        <v>1974</v>
      </c>
      <c r="R326">
        <v>301</v>
      </c>
      <c r="T326">
        <v>0</v>
      </c>
      <c r="U326">
        <v>130</v>
      </c>
      <c r="V326">
        <v>240</v>
      </c>
      <c r="W326">
        <v>1.7825219999999999</v>
      </c>
      <c r="X326">
        <v>2.1390263999999997</v>
      </c>
    </row>
    <row r="327" spans="1:24" hidden="1" x14ac:dyDescent="0.3">
      <c r="A327" t="s">
        <v>8786</v>
      </c>
      <c r="B327" t="s">
        <v>8617</v>
      </c>
      <c r="C327" t="s">
        <v>8780</v>
      </c>
      <c r="D327" t="s">
        <v>8781</v>
      </c>
      <c r="E327" t="s">
        <v>113</v>
      </c>
      <c r="F327" t="s">
        <v>113</v>
      </c>
      <c r="G327" t="s">
        <v>113</v>
      </c>
      <c r="H327" t="s">
        <v>113</v>
      </c>
      <c r="I327" t="s">
        <v>115</v>
      </c>
      <c r="J327" t="s">
        <v>8782</v>
      </c>
      <c r="K327" t="s">
        <v>8783</v>
      </c>
      <c r="L327" t="s">
        <v>8784</v>
      </c>
      <c r="M327">
        <v>16</v>
      </c>
      <c r="N327" t="s">
        <v>8442</v>
      </c>
      <c r="O327" t="s">
        <v>8787</v>
      </c>
      <c r="P327">
        <v>3</v>
      </c>
      <c r="Q327">
        <v>900</v>
      </c>
      <c r="R327">
        <v>265</v>
      </c>
      <c r="S327">
        <v>120</v>
      </c>
      <c r="T327">
        <v>120</v>
      </c>
      <c r="U327">
        <v>130</v>
      </c>
      <c r="V327">
        <v>240</v>
      </c>
      <c r="W327">
        <v>0.71550000000000002</v>
      </c>
      <c r="X327">
        <v>0.85860000000000003</v>
      </c>
    </row>
    <row r="328" spans="1:24" hidden="1" x14ac:dyDescent="0.3">
      <c r="A328" t="s">
        <v>8788</v>
      </c>
      <c r="B328" t="s">
        <v>8179</v>
      </c>
      <c r="C328" t="s">
        <v>8780</v>
      </c>
      <c r="D328" t="s">
        <v>8781</v>
      </c>
      <c r="E328" t="s">
        <v>113</v>
      </c>
      <c r="F328" t="s">
        <v>113</v>
      </c>
      <c r="G328" t="s">
        <v>113</v>
      </c>
      <c r="H328" t="s">
        <v>113</v>
      </c>
      <c r="I328" t="s">
        <v>115</v>
      </c>
      <c r="J328" t="s">
        <v>8782</v>
      </c>
      <c r="K328" t="s">
        <v>8783</v>
      </c>
      <c r="L328" t="s">
        <v>8784</v>
      </c>
      <c r="M328">
        <v>16</v>
      </c>
      <c r="O328" t="s">
        <v>8695</v>
      </c>
      <c r="P328">
        <v>6</v>
      </c>
      <c r="Q328">
        <v>466</v>
      </c>
      <c r="R328">
        <v>343</v>
      </c>
      <c r="W328">
        <v>0.95902799999999999</v>
      </c>
      <c r="X328">
        <v>1.1508335999999999</v>
      </c>
    </row>
    <row r="329" spans="1:24" hidden="1" x14ac:dyDescent="0.3">
      <c r="A329" t="s">
        <v>8789</v>
      </c>
      <c r="B329" t="s">
        <v>8536</v>
      </c>
      <c r="C329" t="s">
        <v>8780</v>
      </c>
      <c r="D329" t="s">
        <v>8781</v>
      </c>
      <c r="E329" t="s">
        <v>113</v>
      </c>
      <c r="F329" t="s">
        <v>113</v>
      </c>
      <c r="G329" t="s">
        <v>113</v>
      </c>
      <c r="H329" t="s">
        <v>113</v>
      </c>
      <c r="I329" t="s">
        <v>115</v>
      </c>
      <c r="J329" t="s">
        <v>8782</v>
      </c>
      <c r="K329" t="s">
        <v>8783</v>
      </c>
      <c r="L329" t="s">
        <v>8784</v>
      </c>
      <c r="M329">
        <v>16</v>
      </c>
      <c r="O329" t="s">
        <v>8790</v>
      </c>
      <c r="P329">
        <v>3</v>
      </c>
      <c r="Q329">
        <v>480</v>
      </c>
      <c r="R329">
        <v>365</v>
      </c>
      <c r="S329">
        <v>158</v>
      </c>
      <c r="W329">
        <v>0.52559999999999996</v>
      </c>
      <c r="X329">
        <v>0.63071999999999995</v>
      </c>
    </row>
    <row r="330" spans="1:24" hidden="1" x14ac:dyDescent="0.3">
      <c r="A330" t="s">
        <v>8791</v>
      </c>
      <c r="B330" t="s">
        <v>8174</v>
      </c>
      <c r="C330" t="s">
        <v>8792</v>
      </c>
      <c r="D330" t="s">
        <v>8793</v>
      </c>
      <c r="E330" t="s">
        <v>113</v>
      </c>
      <c r="F330" t="s">
        <v>113</v>
      </c>
      <c r="G330" t="s">
        <v>113</v>
      </c>
      <c r="H330" t="s">
        <v>113</v>
      </c>
      <c r="I330" t="s">
        <v>654</v>
      </c>
      <c r="J330" t="s">
        <v>113</v>
      </c>
      <c r="K330" t="s">
        <v>113</v>
      </c>
      <c r="L330" t="s">
        <v>113</v>
      </c>
      <c r="M330">
        <v>50</v>
      </c>
      <c r="O330" t="s">
        <v>8720</v>
      </c>
      <c r="P330">
        <v>2</v>
      </c>
      <c r="Q330">
        <v>1499</v>
      </c>
      <c r="R330">
        <v>359</v>
      </c>
      <c r="T330">
        <v>85</v>
      </c>
      <c r="U330">
        <v>220</v>
      </c>
      <c r="W330">
        <v>1.076282</v>
      </c>
      <c r="X330">
        <v>1.2915383999999999</v>
      </c>
    </row>
    <row r="331" spans="1:24" hidden="1" x14ac:dyDescent="0.3">
      <c r="A331" t="s">
        <v>8794</v>
      </c>
      <c r="B331" t="s">
        <v>8179</v>
      </c>
      <c r="C331" t="s">
        <v>8792</v>
      </c>
      <c r="D331" t="s">
        <v>8793</v>
      </c>
      <c r="E331" t="s">
        <v>113</v>
      </c>
      <c r="F331" t="s">
        <v>113</v>
      </c>
      <c r="G331" t="s">
        <v>113</v>
      </c>
      <c r="H331" t="s">
        <v>113</v>
      </c>
      <c r="I331" t="s">
        <v>654</v>
      </c>
      <c r="J331" t="s">
        <v>113</v>
      </c>
      <c r="K331" t="s">
        <v>113</v>
      </c>
      <c r="L331" t="s">
        <v>113</v>
      </c>
      <c r="M331">
        <v>50</v>
      </c>
      <c r="O331" t="s">
        <v>8727</v>
      </c>
      <c r="P331">
        <v>1</v>
      </c>
      <c r="Q331">
        <v>400</v>
      </c>
      <c r="R331">
        <v>300</v>
      </c>
      <c r="W331">
        <v>0.12</v>
      </c>
      <c r="X331">
        <v>0.14399999999999999</v>
      </c>
    </row>
    <row r="332" spans="1:24" hidden="1" x14ac:dyDescent="0.3">
      <c r="A332" t="s">
        <v>8795</v>
      </c>
      <c r="B332" t="s">
        <v>8536</v>
      </c>
      <c r="C332" t="s">
        <v>8792</v>
      </c>
      <c r="D332" t="s">
        <v>8793</v>
      </c>
      <c r="E332" t="s">
        <v>113</v>
      </c>
      <c r="F332" t="s">
        <v>113</v>
      </c>
      <c r="G332" t="s">
        <v>113</v>
      </c>
      <c r="H332" t="s">
        <v>113</v>
      </c>
      <c r="I332" t="s">
        <v>654</v>
      </c>
      <c r="J332" t="s">
        <v>113</v>
      </c>
      <c r="K332" t="s">
        <v>113</v>
      </c>
      <c r="L332" t="s">
        <v>113</v>
      </c>
      <c r="M332">
        <v>50</v>
      </c>
      <c r="O332" t="s">
        <v>8570</v>
      </c>
      <c r="P332">
        <v>1</v>
      </c>
      <c r="Q332">
        <v>400</v>
      </c>
      <c r="R332">
        <v>300</v>
      </c>
      <c r="W332">
        <v>0.12</v>
      </c>
      <c r="X332">
        <v>0.14399999999999999</v>
      </c>
    </row>
    <row r="333" spans="1:24" hidden="1" x14ac:dyDescent="0.3">
      <c r="A333" t="s">
        <v>8796</v>
      </c>
      <c r="B333" t="s">
        <v>8211</v>
      </c>
      <c r="C333" t="s">
        <v>8792</v>
      </c>
      <c r="D333" t="s">
        <v>8793</v>
      </c>
      <c r="E333" t="s">
        <v>113</v>
      </c>
      <c r="F333" t="s">
        <v>113</v>
      </c>
      <c r="G333" t="s">
        <v>113</v>
      </c>
      <c r="H333" t="s">
        <v>113</v>
      </c>
      <c r="I333" t="s">
        <v>654</v>
      </c>
      <c r="J333" t="s">
        <v>113</v>
      </c>
      <c r="K333" t="s">
        <v>113</v>
      </c>
      <c r="L333" t="s">
        <v>113</v>
      </c>
      <c r="M333">
        <v>48</v>
      </c>
      <c r="O333" t="s">
        <v>8734</v>
      </c>
      <c r="P333">
        <v>1</v>
      </c>
      <c r="Q333">
        <v>1.2</v>
      </c>
      <c r="T333">
        <v>66</v>
      </c>
      <c r="W333">
        <v>1.1309733552923256</v>
      </c>
      <c r="X333">
        <v>1.8095573684677211</v>
      </c>
    </row>
    <row r="334" spans="1:24" hidden="1" x14ac:dyDescent="0.3">
      <c r="A334" t="s">
        <v>8797</v>
      </c>
      <c r="B334" t="s">
        <v>8539</v>
      </c>
      <c r="C334" t="s">
        <v>8792</v>
      </c>
      <c r="D334" t="s">
        <v>8793</v>
      </c>
      <c r="E334" t="s">
        <v>113</v>
      </c>
      <c r="F334" t="s">
        <v>113</v>
      </c>
      <c r="G334" t="s">
        <v>113</v>
      </c>
      <c r="H334" t="s">
        <v>113</v>
      </c>
      <c r="I334" t="s">
        <v>654</v>
      </c>
      <c r="J334" t="s">
        <v>113</v>
      </c>
      <c r="K334" t="s">
        <v>113</v>
      </c>
      <c r="L334" t="s">
        <v>113</v>
      </c>
      <c r="M334">
        <v>48</v>
      </c>
      <c r="O334" t="s">
        <v>8736</v>
      </c>
      <c r="P334">
        <v>2</v>
      </c>
      <c r="Q334">
        <v>200</v>
      </c>
      <c r="R334">
        <v>200</v>
      </c>
      <c r="W334">
        <v>0.08</v>
      </c>
      <c r="X334">
        <v>9.6000000000000002E-2</v>
      </c>
    </row>
    <row r="335" spans="1:24" hidden="1" x14ac:dyDescent="0.3">
      <c r="A335" t="s">
        <v>8798</v>
      </c>
      <c r="B335" t="s">
        <v>8211</v>
      </c>
      <c r="C335" t="s">
        <v>8799</v>
      </c>
      <c r="D335" t="s">
        <v>8800</v>
      </c>
      <c r="E335" t="s">
        <v>113</v>
      </c>
      <c r="F335" t="s">
        <v>113</v>
      </c>
      <c r="G335" t="s">
        <v>113</v>
      </c>
      <c r="H335" t="s">
        <v>113</v>
      </c>
      <c r="I335" t="s">
        <v>163</v>
      </c>
      <c r="J335" t="s">
        <v>113</v>
      </c>
      <c r="K335" t="s">
        <v>113</v>
      </c>
      <c r="L335" t="s">
        <v>113</v>
      </c>
      <c r="M335">
        <v>57</v>
      </c>
      <c r="O335" t="s">
        <v>8542</v>
      </c>
      <c r="P335">
        <v>1</v>
      </c>
      <c r="Q335">
        <v>0.6</v>
      </c>
      <c r="T335">
        <v>31</v>
      </c>
      <c r="W335">
        <v>0.28274333882308139</v>
      </c>
      <c r="X335">
        <v>0.45238934211693027</v>
      </c>
    </row>
    <row r="336" spans="1:24" hidden="1" x14ac:dyDescent="0.3">
      <c r="A336" t="s">
        <v>8801</v>
      </c>
      <c r="B336" t="s">
        <v>8179</v>
      </c>
      <c r="C336" t="s">
        <v>8799</v>
      </c>
      <c r="D336" t="s">
        <v>8800</v>
      </c>
      <c r="E336" t="s">
        <v>113</v>
      </c>
      <c r="F336" t="s">
        <v>113</v>
      </c>
      <c r="G336" t="s">
        <v>113</v>
      </c>
      <c r="H336" t="s">
        <v>113</v>
      </c>
      <c r="I336" t="s">
        <v>163</v>
      </c>
      <c r="J336" t="s">
        <v>113</v>
      </c>
      <c r="K336" t="s">
        <v>113</v>
      </c>
      <c r="L336" t="s">
        <v>113</v>
      </c>
      <c r="M336">
        <v>57</v>
      </c>
      <c r="O336" t="s">
        <v>8713</v>
      </c>
      <c r="P336">
        <v>1</v>
      </c>
      <c r="Q336">
        <v>210</v>
      </c>
      <c r="R336">
        <v>210</v>
      </c>
      <c r="W336">
        <v>4.41E-2</v>
      </c>
      <c r="X336">
        <v>5.2920000000000002E-2</v>
      </c>
    </row>
    <row r="337" spans="1:24" hidden="1" x14ac:dyDescent="0.3">
      <c r="A337" t="s">
        <v>8802</v>
      </c>
      <c r="B337" t="s">
        <v>8536</v>
      </c>
      <c r="C337" t="s">
        <v>8799</v>
      </c>
      <c r="D337" t="s">
        <v>8800</v>
      </c>
      <c r="E337" t="s">
        <v>113</v>
      </c>
      <c r="F337" t="s">
        <v>113</v>
      </c>
      <c r="G337" t="s">
        <v>113</v>
      </c>
      <c r="H337" t="s">
        <v>113</v>
      </c>
      <c r="I337" t="s">
        <v>163</v>
      </c>
      <c r="J337" t="s">
        <v>113</v>
      </c>
      <c r="K337" t="s">
        <v>113</v>
      </c>
      <c r="L337" t="s">
        <v>113</v>
      </c>
      <c r="M337">
        <v>60</v>
      </c>
      <c r="O337" t="s">
        <v>8554</v>
      </c>
      <c r="P337">
        <v>2</v>
      </c>
      <c r="Q337">
        <v>466</v>
      </c>
      <c r="R337">
        <v>343</v>
      </c>
      <c r="W337">
        <v>0.31967600000000002</v>
      </c>
      <c r="X337">
        <v>0.38361119999999999</v>
      </c>
    </row>
    <row r="338" spans="1:24" hidden="1" x14ac:dyDescent="0.3">
      <c r="A338" t="s">
        <v>8803</v>
      </c>
      <c r="B338" t="s">
        <v>8249</v>
      </c>
      <c r="C338" t="s">
        <v>8799</v>
      </c>
      <c r="D338" t="s">
        <v>8800</v>
      </c>
      <c r="E338" t="s">
        <v>113</v>
      </c>
      <c r="F338" t="s">
        <v>113</v>
      </c>
      <c r="G338" t="s">
        <v>113</v>
      </c>
      <c r="H338" t="s">
        <v>113</v>
      </c>
      <c r="I338" t="s">
        <v>163</v>
      </c>
      <c r="J338" t="s">
        <v>113</v>
      </c>
      <c r="K338" t="s">
        <v>113</v>
      </c>
      <c r="L338" t="s">
        <v>113</v>
      </c>
      <c r="M338">
        <v>57</v>
      </c>
      <c r="O338" t="s">
        <v>8542</v>
      </c>
      <c r="P338">
        <v>1</v>
      </c>
      <c r="Q338">
        <v>0.9</v>
      </c>
      <c r="T338">
        <v>223</v>
      </c>
      <c r="W338">
        <v>0.63617251235193317</v>
      </c>
      <c r="X338">
        <v>1.0178760197630932</v>
      </c>
    </row>
    <row r="339" spans="1:24" hidden="1" x14ac:dyDescent="0.3">
      <c r="A339" t="s">
        <v>8804</v>
      </c>
      <c r="B339" t="s">
        <v>8539</v>
      </c>
      <c r="C339" t="s">
        <v>8799</v>
      </c>
      <c r="D339" t="s">
        <v>8800</v>
      </c>
      <c r="E339" t="s">
        <v>113</v>
      </c>
      <c r="F339" t="s">
        <v>113</v>
      </c>
      <c r="G339" t="s">
        <v>113</v>
      </c>
      <c r="H339" t="s">
        <v>113</v>
      </c>
      <c r="I339" t="s">
        <v>163</v>
      </c>
      <c r="J339" t="s">
        <v>113</v>
      </c>
      <c r="K339" t="s">
        <v>113</v>
      </c>
      <c r="L339" t="s">
        <v>113</v>
      </c>
      <c r="M339">
        <v>57</v>
      </c>
      <c r="O339" t="s">
        <v>8713</v>
      </c>
      <c r="P339">
        <v>1</v>
      </c>
      <c r="Q339">
        <v>210</v>
      </c>
      <c r="R339">
        <v>210</v>
      </c>
      <c r="W339">
        <v>4.41E-2</v>
      </c>
      <c r="X339">
        <v>5.2920000000000002E-2</v>
      </c>
    </row>
    <row r="340" spans="1:24" hidden="1" x14ac:dyDescent="0.3">
      <c r="A340" t="s">
        <v>8805</v>
      </c>
      <c r="B340" t="s">
        <v>8174</v>
      </c>
      <c r="C340" t="s">
        <v>8799</v>
      </c>
      <c r="D340" t="s">
        <v>8800</v>
      </c>
      <c r="E340" t="s">
        <v>113</v>
      </c>
      <c r="F340" t="s">
        <v>113</v>
      </c>
      <c r="G340" t="s">
        <v>113</v>
      </c>
      <c r="H340" t="s">
        <v>113</v>
      </c>
      <c r="I340" t="s">
        <v>163</v>
      </c>
      <c r="J340" t="s">
        <v>113</v>
      </c>
      <c r="K340" t="s">
        <v>113</v>
      </c>
      <c r="L340" t="s">
        <v>113</v>
      </c>
      <c r="M340">
        <v>60</v>
      </c>
      <c r="O340" t="s">
        <v>8711</v>
      </c>
      <c r="P340">
        <v>2</v>
      </c>
      <c r="Q340">
        <v>2254</v>
      </c>
      <c r="R340">
        <v>576</v>
      </c>
      <c r="T340">
        <v>20</v>
      </c>
      <c r="U340">
        <v>245</v>
      </c>
      <c r="W340">
        <v>2.5966079999999998</v>
      </c>
      <c r="X340">
        <v>3.1159295999999999</v>
      </c>
    </row>
    <row r="341" spans="1:24" hidden="1" x14ac:dyDescent="0.3">
      <c r="A341" t="s">
        <v>8806</v>
      </c>
      <c r="B341" t="s">
        <v>8174</v>
      </c>
      <c r="C341" t="s">
        <v>2841</v>
      </c>
      <c r="D341" t="s">
        <v>8807</v>
      </c>
      <c r="E341" t="s">
        <v>113</v>
      </c>
      <c r="F341" t="s">
        <v>113</v>
      </c>
      <c r="G341" t="s">
        <v>113</v>
      </c>
      <c r="H341" t="s">
        <v>113</v>
      </c>
      <c r="I341" t="s">
        <v>163</v>
      </c>
      <c r="J341" t="s">
        <v>113</v>
      </c>
      <c r="K341" t="s">
        <v>113</v>
      </c>
      <c r="L341" t="s">
        <v>113</v>
      </c>
      <c r="M341">
        <v>40</v>
      </c>
      <c r="O341" t="s">
        <v>8699</v>
      </c>
      <c r="P341">
        <v>3</v>
      </c>
      <c r="Q341">
        <v>705</v>
      </c>
      <c r="R341">
        <v>506</v>
      </c>
      <c r="T341">
        <v>345</v>
      </c>
      <c r="U341">
        <v>120</v>
      </c>
      <c r="V341">
        <v>230</v>
      </c>
      <c r="W341">
        <v>1.07019</v>
      </c>
      <c r="X341">
        <v>1.2842279999999999</v>
      </c>
    </row>
    <row r="342" spans="1:24" hidden="1" x14ac:dyDescent="0.3">
      <c r="A342" t="s">
        <v>8808</v>
      </c>
      <c r="B342" t="s">
        <v>8617</v>
      </c>
      <c r="C342" t="s">
        <v>2841</v>
      </c>
      <c r="D342" t="s">
        <v>8807</v>
      </c>
      <c r="E342" t="s">
        <v>113</v>
      </c>
      <c r="F342" t="s">
        <v>113</v>
      </c>
      <c r="G342" t="s">
        <v>113</v>
      </c>
      <c r="H342" t="s">
        <v>113</v>
      </c>
      <c r="I342" t="s">
        <v>163</v>
      </c>
      <c r="J342" t="s">
        <v>113</v>
      </c>
      <c r="K342" t="s">
        <v>113</v>
      </c>
      <c r="L342" t="s">
        <v>113</v>
      </c>
      <c r="M342">
        <v>40</v>
      </c>
      <c r="O342" t="s">
        <v>8618</v>
      </c>
      <c r="P342">
        <v>3</v>
      </c>
      <c r="Q342">
        <v>1500</v>
      </c>
      <c r="R342">
        <v>379</v>
      </c>
      <c r="T342">
        <v>345</v>
      </c>
      <c r="U342">
        <v>120</v>
      </c>
      <c r="V342">
        <v>230</v>
      </c>
      <c r="W342">
        <v>1.7055</v>
      </c>
      <c r="X342">
        <v>2.0465999999999998</v>
      </c>
    </row>
    <row r="343" spans="1:24" hidden="1" x14ac:dyDescent="0.3">
      <c r="A343" t="s">
        <v>8809</v>
      </c>
      <c r="B343" t="s">
        <v>8179</v>
      </c>
      <c r="C343" t="s">
        <v>2841</v>
      </c>
      <c r="D343" t="s">
        <v>8807</v>
      </c>
      <c r="E343" t="s">
        <v>113</v>
      </c>
      <c r="F343" t="s">
        <v>113</v>
      </c>
      <c r="G343" t="s">
        <v>113</v>
      </c>
      <c r="H343" t="s">
        <v>113</v>
      </c>
      <c r="I343" t="s">
        <v>163</v>
      </c>
      <c r="J343" t="s">
        <v>113</v>
      </c>
      <c r="K343" t="s">
        <v>113</v>
      </c>
      <c r="L343" t="s">
        <v>113</v>
      </c>
      <c r="M343">
        <v>40</v>
      </c>
      <c r="O343" t="s">
        <v>8810</v>
      </c>
      <c r="P343">
        <v>2</v>
      </c>
      <c r="Q343">
        <v>550</v>
      </c>
      <c r="R343">
        <v>400</v>
      </c>
      <c r="W343">
        <v>0.44</v>
      </c>
      <c r="X343">
        <v>0.52800000000000002</v>
      </c>
    </row>
    <row r="344" spans="1:24" hidden="1" x14ac:dyDescent="0.3">
      <c r="A344" t="s">
        <v>8811</v>
      </c>
      <c r="B344" t="s">
        <v>8179</v>
      </c>
      <c r="C344" t="s">
        <v>8812</v>
      </c>
      <c r="D344" t="s">
        <v>8813</v>
      </c>
      <c r="E344" t="s">
        <v>113</v>
      </c>
      <c r="F344" t="s">
        <v>113</v>
      </c>
      <c r="G344" t="s">
        <v>113</v>
      </c>
      <c r="H344" t="s">
        <v>113</v>
      </c>
      <c r="I344" t="s">
        <v>285</v>
      </c>
      <c r="J344" t="s">
        <v>113</v>
      </c>
      <c r="K344" t="s">
        <v>113</v>
      </c>
      <c r="L344" t="s">
        <v>113</v>
      </c>
      <c r="M344">
        <v>40</v>
      </c>
      <c r="O344" t="s">
        <v>8810</v>
      </c>
      <c r="P344">
        <v>2</v>
      </c>
      <c r="Q344">
        <v>550</v>
      </c>
      <c r="R344">
        <v>400</v>
      </c>
      <c r="W344">
        <v>0.44</v>
      </c>
      <c r="X344">
        <v>0.52800000000000002</v>
      </c>
    </row>
    <row r="345" spans="1:24" hidden="1" x14ac:dyDescent="0.3">
      <c r="A345" t="s">
        <v>8814</v>
      </c>
      <c r="B345" t="s">
        <v>8174</v>
      </c>
      <c r="C345" t="s">
        <v>8812</v>
      </c>
      <c r="D345" t="s">
        <v>8813</v>
      </c>
      <c r="E345" t="s">
        <v>113</v>
      </c>
      <c r="F345" t="s">
        <v>113</v>
      </c>
      <c r="G345" t="s">
        <v>113</v>
      </c>
      <c r="H345" t="s">
        <v>113</v>
      </c>
      <c r="I345" t="s">
        <v>285</v>
      </c>
      <c r="J345" t="s">
        <v>113</v>
      </c>
      <c r="K345" t="s">
        <v>113</v>
      </c>
      <c r="L345" t="s">
        <v>113</v>
      </c>
      <c r="M345">
        <v>40</v>
      </c>
      <c r="O345" t="s">
        <v>8699</v>
      </c>
      <c r="P345">
        <v>3</v>
      </c>
      <c r="Q345">
        <v>694</v>
      </c>
      <c r="R345">
        <v>408</v>
      </c>
      <c r="T345">
        <v>330</v>
      </c>
      <c r="U345">
        <v>120</v>
      </c>
      <c r="V345">
        <v>240</v>
      </c>
      <c r="W345">
        <v>0.84945599999999999</v>
      </c>
      <c r="X345">
        <v>1.0193471999999999</v>
      </c>
    </row>
    <row r="346" spans="1:24" hidden="1" x14ac:dyDescent="0.3">
      <c r="A346" t="s">
        <v>8815</v>
      </c>
      <c r="B346" t="s">
        <v>8617</v>
      </c>
      <c r="C346" t="s">
        <v>8812</v>
      </c>
      <c r="D346" t="s">
        <v>8813</v>
      </c>
      <c r="E346" t="s">
        <v>113</v>
      </c>
      <c r="F346" t="s">
        <v>113</v>
      </c>
      <c r="G346" t="s">
        <v>113</v>
      </c>
      <c r="H346" t="s">
        <v>113</v>
      </c>
      <c r="I346" t="s">
        <v>285</v>
      </c>
      <c r="J346" t="s">
        <v>113</v>
      </c>
      <c r="K346" t="s">
        <v>113</v>
      </c>
      <c r="L346" t="s">
        <v>113</v>
      </c>
      <c r="M346">
        <v>40</v>
      </c>
      <c r="O346" t="s">
        <v>8618</v>
      </c>
      <c r="P346">
        <v>3</v>
      </c>
      <c r="Q346">
        <v>1500</v>
      </c>
      <c r="R346">
        <v>379</v>
      </c>
      <c r="T346">
        <v>330</v>
      </c>
      <c r="U346">
        <v>120</v>
      </c>
      <c r="V346">
        <v>240</v>
      </c>
      <c r="W346">
        <v>1.7055</v>
      </c>
      <c r="X346">
        <v>2.0465999999999998</v>
      </c>
    </row>
    <row r="347" spans="1:24" hidden="1" x14ac:dyDescent="0.3">
      <c r="A347" t="s">
        <v>8816</v>
      </c>
      <c r="B347" t="s">
        <v>8174</v>
      </c>
      <c r="C347" t="s">
        <v>2215</v>
      </c>
      <c r="D347" t="s">
        <v>2214</v>
      </c>
      <c r="E347" t="s">
        <v>113</v>
      </c>
      <c r="F347" t="s">
        <v>113</v>
      </c>
      <c r="G347" t="s">
        <v>113</v>
      </c>
      <c r="H347" t="s">
        <v>113</v>
      </c>
      <c r="I347" t="s">
        <v>406</v>
      </c>
      <c r="J347" t="s">
        <v>8817</v>
      </c>
      <c r="K347" t="s">
        <v>8818</v>
      </c>
      <c r="L347" t="s">
        <v>120</v>
      </c>
      <c r="M347">
        <v>40</v>
      </c>
      <c r="O347" t="s">
        <v>8819</v>
      </c>
      <c r="P347">
        <v>3</v>
      </c>
      <c r="Q347">
        <v>1974</v>
      </c>
      <c r="R347">
        <v>301</v>
      </c>
      <c r="T347">
        <v>350</v>
      </c>
      <c r="U347">
        <v>100</v>
      </c>
      <c r="V347">
        <v>220</v>
      </c>
      <c r="W347">
        <v>1.7825219999999999</v>
      </c>
      <c r="X347">
        <v>2.1390263999999997</v>
      </c>
    </row>
    <row r="348" spans="1:24" hidden="1" x14ac:dyDescent="0.3">
      <c r="A348" t="s">
        <v>8820</v>
      </c>
      <c r="B348" t="s">
        <v>8617</v>
      </c>
      <c r="C348" t="s">
        <v>2215</v>
      </c>
      <c r="D348" t="s">
        <v>2214</v>
      </c>
      <c r="E348" t="s">
        <v>113</v>
      </c>
      <c r="F348" t="s">
        <v>113</v>
      </c>
      <c r="G348" t="s">
        <v>113</v>
      </c>
      <c r="H348" t="s">
        <v>113</v>
      </c>
      <c r="I348" t="s">
        <v>406</v>
      </c>
      <c r="J348" t="s">
        <v>8817</v>
      </c>
      <c r="K348" t="s">
        <v>8818</v>
      </c>
      <c r="L348" t="s">
        <v>120</v>
      </c>
      <c r="M348">
        <v>40</v>
      </c>
      <c r="O348" t="s">
        <v>8821</v>
      </c>
      <c r="P348">
        <v>3</v>
      </c>
      <c r="Q348">
        <v>1400</v>
      </c>
      <c r="R348">
        <v>343</v>
      </c>
      <c r="T348">
        <v>350</v>
      </c>
      <c r="U348">
        <v>100</v>
      </c>
      <c r="V348">
        <v>220</v>
      </c>
      <c r="W348">
        <v>1.4406000000000001</v>
      </c>
      <c r="X348">
        <v>1.72872</v>
      </c>
    </row>
    <row r="349" spans="1:24" hidden="1" x14ac:dyDescent="0.3">
      <c r="A349" t="s">
        <v>8822</v>
      </c>
      <c r="B349" t="s">
        <v>8179</v>
      </c>
      <c r="C349" t="s">
        <v>2215</v>
      </c>
      <c r="D349" t="s">
        <v>2214</v>
      </c>
      <c r="E349" t="s">
        <v>113</v>
      </c>
      <c r="F349" t="s">
        <v>113</v>
      </c>
      <c r="G349" t="s">
        <v>113</v>
      </c>
      <c r="H349" t="s">
        <v>113</v>
      </c>
      <c r="I349" t="s">
        <v>406</v>
      </c>
      <c r="J349" t="s">
        <v>8817</v>
      </c>
      <c r="K349" t="s">
        <v>8818</v>
      </c>
      <c r="L349" t="s">
        <v>120</v>
      </c>
      <c r="M349">
        <v>40</v>
      </c>
      <c r="O349" t="s">
        <v>8823</v>
      </c>
      <c r="P349">
        <v>3</v>
      </c>
      <c r="Q349">
        <v>466</v>
      </c>
      <c r="R349">
        <v>343</v>
      </c>
      <c r="W349">
        <v>0.479514</v>
      </c>
      <c r="X349">
        <v>0.57541679999999995</v>
      </c>
    </row>
    <row r="350" spans="1:24" hidden="1" x14ac:dyDescent="0.3">
      <c r="A350" t="s">
        <v>8824</v>
      </c>
      <c r="B350" t="s">
        <v>8536</v>
      </c>
      <c r="C350" t="s">
        <v>2215</v>
      </c>
      <c r="D350" t="s">
        <v>2214</v>
      </c>
      <c r="E350" t="s">
        <v>113</v>
      </c>
      <c r="F350" t="s">
        <v>113</v>
      </c>
      <c r="G350" t="s">
        <v>113</v>
      </c>
      <c r="H350" t="s">
        <v>113</v>
      </c>
      <c r="I350" t="s">
        <v>406</v>
      </c>
      <c r="J350" t="s">
        <v>8817</v>
      </c>
      <c r="K350" t="s">
        <v>8818</v>
      </c>
      <c r="L350" t="s">
        <v>120</v>
      </c>
      <c r="M350">
        <v>40</v>
      </c>
      <c r="O350" t="s">
        <v>8825</v>
      </c>
      <c r="P350">
        <v>3</v>
      </c>
      <c r="Q350">
        <v>420</v>
      </c>
      <c r="R350">
        <v>342</v>
      </c>
      <c r="W350">
        <v>0.43092000000000003</v>
      </c>
      <c r="X350">
        <v>0.51710400000000001</v>
      </c>
    </row>
    <row r="351" spans="1:24" hidden="1" x14ac:dyDescent="0.3">
      <c r="A351" t="s">
        <v>8826</v>
      </c>
      <c r="B351" t="s">
        <v>8539</v>
      </c>
      <c r="C351" t="s">
        <v>2215</v>
      </c>
      <c r="D351" t="s">
        <v>2214</v>
      </c>
      <c r="E351" t="s">
        <v>113</v>
      </c>
      <c r="F351" t="s">
        <v>113</v>
      </c>
      <c r="G351" t="s">
        <v>113</v>
      </c>
      <c r="H351" t="s">
        <v>113</v>
      </c>
      <c r="I351" t="s">
        <v>406</v>
      </c>
      <c r="J351" t="s">
        <v>8817</v>
      </c>
      <c r="K351" t="s">
        <v>8818</v>
      </c>
      <c r="L351" t="s">
        <v>120</v>
      </c>
      <c r="M351">
        <v>40</v>
      </c>
      <c r="O351" t="s">
        <v>8827</v>
      </c>
      <c r="P351">
        <v>3</v>
      </c>
      <c r="Q351">
        <v>341</v>
      </c>
      <c r="R351">
        <v>291</v>
      </c>
      <c r="W351">
        <v>0.29769299999999999</v>
      </c>
      <c r="X351">
        <v>0.35723159999999998</v>
      </c>
    </row>
    <row r="352" spans="1:24" hidden="1" x14ac:dyDescent="0.3">
      <c r="A352" t="s">
        <v>8828</v>
      </c>
      <c r="B352" t="s">
        <v>8174</v>
      </c>
      <c r="C352" t="s">
        <v>8829</v>
      </c>
      <c r="D352" t="s">
        <v>8830</v>
      </c>
      <c r="E352" t="s">
        <v>113</v>
      </c>
      <c r="F352" t="s">
        <v>8831</v>
      </c>
      <c r="G352" t="s">
        <v>133</v>
      </c>
      <c r="H352" t="s">
        <v>8832</v>
      </c>
      <c r="I352" t="s">
        <v>406</v>
      </c>
      <c r="J352" t="s">
        <v>8833</v>
      </c>
      <c r="K352" t="s">
        <v>8834</v>
      </c>
      <c r="L352" t="s">
        <v>8835</v>
      </c>
      <c r="M352">
        <v>15</v>
      </c>
      <c r="O352" t="s">
        <v>8207</v>
      </c>
      <c r="P352">
        <v>3</v>
      </c>
      <c r="Q352">
        <v>1400</v>
      </c>
      <c r="R352">
        <v>320</v>
      </c>
      <c r="T352">
        <v>0</v>
      </c>
      <c r="U352">
        <v>120</v>
      </c>
      <c r="V352">
        <v>240</v>
      </c>
      <c r="W352">
        <v>1.3440000000000001</v>
      </c>
      <c r="X352">
        <v>1.6128</v>
      </c>
    </row>
    <row r="353" spans="1:24" hidden="1" x14ac:dyDescent="0.3">
      <c r="A353" t="s">
        <v>8836</v>
      </c>
      <c r="B353" t="s">
        <v>8179</v>
      </c>
      <c r="C353" t="s">
        <v>8829</v>
      </c>
      <c r="D353" t="s">
        <v>8830</v>
      </c>
      <c r="E353" t="s">
        <v>113</v>
      </c>
      <c r="F353" t="s">
        <v>8831</v>
      </c>
      <c r="G353" t="s">
        <v>133</v>
      </c>
      <c r="H353" t="s">
        <v>8832</v>
      </c>
      <c r="I353" t="s">
        <v>406</v>
      </c>
      <c r="J353" t="s">
        <v>8833</v>
      </c>
      <c r="K353" t="s">
        <v>8834</v>
      </c>
      <c r="L353" t="s">
        <v>8835</v>
      </c>
      <c r="M353">
        <v>15</v>
      </c>
      <c r="O353" t="s">
        <v>8757</v>
      </c>
      <c r="P353">
        <v>1</v>
      </c>
      <c r="Q353">
        <v>560</v>
      </c>
      <c r="R353">
        <v>447</v>
      </c>
      <c r="W353">
        <v>0.25031999999999999</v>
      </c>
      <c r="X353">
        <v>0.30038399999999998</v>
      </c>
    </row>
    <row r="354" spans="1:24" hidden="1" x14ac:dyDescent="0.3">
      <c r="A354" t="s">
        <v>8837</v>
      </c>
      <c r="B354" t="s">
        <v>8211</v>
      </c>
      <c r="C354" t="s">
        <v>8838</v>
      </c>
      <c r="D354" t="s">
        <v>8839</v>
      </c>
      <c r="E354" t="s">
        <v>113</v>
      </c>
      <c r="F354" t="s">
        <v>113</v>
      </c>
      <c r="G354" t="s">
        <v>113</v>
      </c>
      <c r="H354" t="s">
        <v>113</v>
      </c>
      <c r="I354" t="s">
        <v>654</v>
      </c>
      <c r="J354" t="s">
        <v>8840</v>
      </c>
      <c r="K354" t="s">
        <v>8841</v>
      </c>
      <c r="L354" t="s">
        <v>8842</v>
      </c>
      <c r="M354">
        <v>68</v>
      </c>
      <c r="O354" t="s">
        <v>8843</v>
      </c>
      <c r="P354">
        <v>1</v>
      </c>
      <c r="Q354">
        <v>0.9</v>
      </c>
      <c r="T354">
        <v>40</v>
      </c>
      <c r="W354">
        <v>0.63617251235193317</v>
      </c>
      <c r="X354">
        <v>1.0178760197630932</v>
      </c>
    </row>
    <row r="355" spans="1:24" hidden="1" x14ac:dyDescent="0.3">
      <c r="A355" t="s">
        <v>8844</v>
      </c>
      <c r="B355" t="s">
        <v>8174</v>
      </c>
      <c r="C355" t="s">
        <v>8838</v>
      </c>
      <c r="D355" t="s">
        <v>8839</v>
      </c>
      <c r="E355" t="s">
        <v>113</v>
      </c>
      <c r="F355" t="s">
        <v>113</v>
      </c>
      <c r="G355" t="s">
        <v>113</v>
      </c>
      <c r="H355" t="s">
        <v>113</v>
      </c>
      <c r="I355" t="s">
        <v>654</v>
      </c>
      <c r="J355" t="s">
        <v>8840</v>
      </c>
      <c r="K355" t="s">
        <v>8841</v>
      </c>
      <c r="L355" t="s">
        <v>8842</v>
      </c>
      <c r="M355">
        <v>70</v>
      </c>
      <c r="O355" t="s">
        <v>8720</v>
      </c>
      <c r="P355">
        <v>2</v>
      </c>
      <c r="Q355">
        <v>1499</v>
      </c>
      <c r="R355">
        <v>359</v>
      </c>
      <c r="T355">
        <v>200</v>
      </c>
      <c r="U355">
        <v>355</v>
      </c>
      <c r="W355">
        <v>1.076282</v>
      </c>
      <c r="X355">
        <v>1.2915383999999999</v>
      </c>
    </row>
    <row r="356" spans="1:24" hidden="1" x14ac:dyDescent="0.3">
      <c r="A356" t="s">
        <v>8845</v>
      </c>
      <c r="B356" t="s">
        <v>8179</v>
      </c>
      <c r="C356" t="s">
        <v>8838</v>
      </c>
      <c r="D356" t="s">
        <v>8839</v>
      </c>
      <c r="E356" t="s">
        <v>113</v>
      </c>
      <c r="F356" t="s">
        <v>113</v>
      </c>
      <c r="G356" t="s">
        <v>113</v>
      </c>
      <c r="H356" t="s">
        <v>113</v>
      </c>
      <c r="I356" t="s">
        <v>654</v>
      </c>
      <c r="J356" t="s">
        <v>8840</v>
      </c>
      <c r="K356" t="s">
        <v>8841</v>
      </c>
      <c r="L356" t="s">
        <v>8842</v>
      </c>
      <c r="M356">
        <v>70</v>
      </c>
      <c r="O356" t="s">
        <v>8727</v>
      </c>
      <c r="P356">
        <v>1</v>
      </c>
      <c r="Q356">
        <v>400</v>
      </c>
      <c r="R356">
        <v>300</v>
      </c>
      <c r="W356">
        <v>0.12</v>
      </c>
      <c r="X356">
        <v>0.14399999999999999</v>
      </c>
    </row>
    <row r="357" spans="1:24" hidden="1" x14ac:dyDescent="0.3">
      <c r="A357" t="s">
        <v>8846</v>
      </c>
      <c r="B357" t="s">
        <v>8536</v>
      </c>
      <c r="C357" t="s">
        <v>8838</v>
      </c>
      <c r="D357" t="s">
        <v>8839</v>
      </c>
      <c r="E357" t="s">
        <v>113</v>
      </c>
      <c r="F357" t="s">
        <v>113</v>
      </c>
      <c r="G357" t="s">
        <v>113</v>
      </c>
      <c r="H357" t="s">
        <v>113</v>
      </c>
      <c r="I357" t="s">
        <v>654</v>
      </c>
      <c r="J357" t="s">
        <v>8840</v>
      </c>
      <c r="K357" t="s">
        <v>8841</v>
      </c>
      <c r="L357" t="s">
        <v>8842</v>
      </c>
      <c r="M357">
        <v>70</v>
      </c>
      <c r="O357" t="s">
        <v>8570</v>
      </c>
      <c r="P357">
        <v>1</v>
      </c>
      <c r="Q357">
        <v>400</v>
      </c>
      <c r="R357">
        <v>300</v>
      </c>
      <c r="W357">
        <v>0.12</v>
      </c>
      <c r="X357">
        <v>0.14399999999999999</v>
      </c>
    </row>
    <row r="358" spans="1:24" hidden="1" x14ac:dyDescent="0.3">
      <c r="A358" t="s">
        <v>8847</v>
      </c>
      <c r="B358" t="s">
        <v>8539</v>
      </c>
      <c r="C358" t="s">
        <v>8838</v>
      </c>
      <c r="D358" t="s">
        <v>8839</v>
      </c>
      <c r="E358" t="s">
        <v>113</v>
      </c>
      <c r="F358" t="s">
        <v>113</v>
      </c>
      <c r="G358" t="s">
        <v>113</v>
      </c>
      <c r="H358" t="s">
        <v>113</v>
      </c>
      <c r="I358" t="s">
        <v>654</v>
      </c>
      <c r="J358" t="s">
        <v>8840</v>
      </c>
      <c r="K358" t="s">
        <v>8841</v>
      </c>
      <c r="L358" t="s">
        <v>8842</v>
      </c>
      <c r="M358">
        <v>68</v>
      </c>
      <c r="O358" t="s">
        <v>8736</v>
      </c>
      <c r="P358">
        <v>2</v>
      </c>
      <c r="Q358">
        <v>200</v>
      </c>
      <c r="R358">
        <v>200</v>
      </c>
      <c r="W358">
        <v>0.08</v>
      </c>
      <c r="X358">
        <v>9.6000000000000002E-2</v>
      </c>
    </row>
    <row r="359" spans="1:24" hidden="1" x14ac:dyDescent="0.3">
      <c r="A359" t="s">
        <v>8848</v>
      </c>
      <c r="B359" t="s">
        <v>8211</v>
      </c>
      <c r="C359" t="s">
        <v>1526</v>
      </c>
      <c r="D359" t="s">
        <v>8849</v>
      </c>
      <c r="E359" t="s">
        <v>113</v>
      </c>
      <c r="F359" t="s">
        <v>113</v>
      </c>
      <c r="G359" t="s">
        <v>113</v>
      </c>
      <c r="H359" t="s">
        <v>113</v>
      </c>
      <c r="I359" t="s">
        <v>654</v>
      </c>
      <c r="J359" t="s">
        <v>8850</v>
      </c>
      <c r="K359" t="s">
        <v>8851</v>
      </c>
      <c r="L359" t="s">
        <v>8842</v>
      </c>
      <c r="M359">
        <v>68</v>
      </c>
      <c r="O359" t="s">
        <v>8734</v>
      </c>
      <c r="P359">
        <v>1</v>
      </c>
      <c r="Q359">
        <v>0.6</v>
      </c>
      <c r="T359">
        <v>191</v>
      </c>
      <c r="W359">
        <v>0.28274333882308139</v>
      </c>
      <c r="X359">
        <v>0.45238934211693027</v>
      </c>
    </row>
    <row r="360" spans="1:24" hidden="1" x14ac:dyDescent="0.3">
      <c r="A360" t="s">
        <v>8852</v>
      </c>
      <c r="B360" t="s">
        <v>8174</v>
      </c>
      <c r="C360" t="s">
        <v>1526</v>
      </c>
      <c r="D360" t="s">
        <v>8849</v>
      </c>
      <c r="E360" t="s">
        <v>113</v>
      </c>
      <c r="F360" t="s">
        <v>113</v>
      </c>
      <c r="G360" t="s">
        <v>113</v>
      </c>
      <c r="H360" t="s">
        <v>113</v>
      </c>
      <c r="I360" t="s">
        <v>654</v>
      </c>
      <c r="J360" t="s">
        <v>8850</v>
      </c>
      <c r="K360" t="s">
        <v>8851</v>
      </c>
      <c r="L360" t="s">
        <v>8842</v>
      </c>
      <c r="M360">
        <v>70</v>
      </c>
      <c r="O360" t="s">
        <v>8720</v>
      </c>
      <c r="P360">
        <v>2</v>
      </c>
      <c r="Q360">
        <v>1499</v>
      </c>
      <c r="R360">
        <v>359</v>
      </c>
      <c r="T360">
        <v>175</v>
      </c>
      <c r="U360">
        <v>355</v>
      </c>
      <c r="W360">
        <v>1.076282</v>
      </c>
      <c r="X360">
        <v>1.2915383999999999</v>
      </c>
    </row>
    <row r="361" spans="1:24" hidden="1" x14ac:dyDescent="0.3">
      <c r="A361" t="s">
        <v>8853</v>
      </c>
      <c r="B361" t="s">
        <v>8179</v>
      </c>
      <c r="C361" t="s">
        <v>1526</v>
      </c>
      <c r="D361" t="s">
        <v>8849</v>
      </c>
      <c r="E361" t="s">
        <v>113</v>
      </c>
      <c r="F361" t="s">
        <v>113</v>
      </c>
      <c r="G361" t="s">
        <v>113</v>
      </c>
      <c r="H361" t="s">
        <v>113</v>
      </c>
      <c r="I361" t="s">
        <v>654</v>
      </c>
      <c r="J361" t="s">
        <v>8850</v>
      </c>
      <c r="K361" t="s">
        <v>8851</v>
      </c>
      <c r="L361" t="s">
        <v>8842</v>
      </c>
      <c r="M361">
        <v>70</v>
      </c>
      <c r="O361" t="s">
        <v>8727</v>
      </c>
      <c r="P361">
        <v>1</v>
      </c>
      <c r="Q361">
        <v>400</v>
      </c>
      <c r="R361">
        <v>300</v>
      </c>
      <c r="W361">
        <v>0.12</v>
      </c>
      <c r="X361">
        <v>0.14399999999999999</v>
      </c>
    </row>
    <row r="362" spans="1:24" hidden="1" x14ac:dyDescent="0.3">
      <c r="A362" t="s">
        <v>8854</v>
      </c>
      <c r="B362" t="s">
        <v>8536</v>
      </c>
      <c r="C362" t="s">
        <v>1526</v>
      </c>
      <c r="D362" t="s">
        <v>8849</v>
      </c>
      <c r="E362" t="s">
        <v>113</v>
      </c>
      <c r="F362" t="s">
        <v>113</v>
      </c>
      <c r="G362" t="s">
        <v>113</v>
      </c>
      <c r="H362" t="s">
        <v>113</v>
      </c>
      <c r="I362" t="s">
        <v>654</v>
      </c>
      <c r="J362" t="s">
        <v>8850</v>
      </c>
      <c r="K362" t="s">
        <v>8851</v>
      </c>
      <c r="L362" t="s">
        <v>8842</v>
      </c>
      <c r="M362">
        <v>70</v>
      </c>
      <c r="O362" t="s">
        <v>8570</v>
      </c>
      <c r="P362">
        <v>1</v>
      </c>
      <c r="Q362">
        <v>400</v>
      </c>
      <c r="R362">
        <v>300</v>
      </c>
      <c r="W362">
        <v>0.12</v>
      </c>
      <c r="X362">
        <v>0.14399999999999999</v>
      </c>
    </row>
    <row r="363" spans="1:24" hidden="1" x14ac:dyDescent="0.3">
      <c r="A363" t="s">
        <v>8855</v>
      </c>
      <c r="B363" t="s">
        <v>8539</v>
      </c>
      <c r="C363" t="s">
        <v>1526</v>
      </c>
      <c r="D363" t="s">
        <v>8849</v>
      </c>
      <c r="E363" t="s">
        <v>113</v>
      </c>
      <c r="F363" t="s">
        <v>113</v>
      </c>
      <c r="G363" t="s">
        <v>113</v>
      </c>
      <c r="H363" t="s">
        <v>113</v>
      </c>
      <c r="I363" t="s">
        <v>654</v>
      </c>
      <c r="J363" t="s">
        <v>8850</v>
      </c>
      <c r="K363" t="s">
        <v>8851</v>
      </c>
      <c r="L363" t="s">
        <v>8842</v>
      </c>
      <c r="M363">
        <v>68</v>
      </c>
      <c r="O363" t="s">
        <v>8736</v>
      </c>
      <c r="P363">
        <v>2</v>
      </c>
      <c r="Q363">
        <v>200</v>
      </c>
      <c r="R363">
        <v>200</v>
      </c>
      <c r="W363">
        <v>0.08</v>
      </c>
      <c r="X363">
        <v>9.6000000000000002E-2</v>
      </c>
    </row>
    <row r="364" spans="1:24" hidden="1" x14ac:dyDescent="0.3">
      <c r="A364" t="s">
        <v>8856</v>
      </c>
      <c r="B364" t="s">
        <v>8211</v>
      </c>
      <c r="C364" t="s">
        <v>5131</v>
      </c>
      <c r="D364" t="s">
        <v>5130</v>
      </c>
      <c r="E364" t="s">
        <v>113</v>
      </c>
      <c r="F364" t="s">
        <v>113</v>
      </c>
      <c r="G364" t="s">
        <v>113</v>
      </c>
      <c r="H364" t="s">
        <v>113</v>
      </c>
      <c r="I364" t="s">
        <v>654</v>
      </c>
      <c r="J364" t="s">
        <v>8857</v>
      </c>
      <c r="K364" t="s">
        <v>8858</v>
      </c>
      <c r="L364" t="s">
        <v>1173</v>
      </c>
      <c r="M364">
        <v>48</v>
      </c>
      <c r="O364" t="s">
        <v>8843</v>
      </c>
      <c r="P364">
        <v>1</v>
      </c>
      <c r="Q364">
        <v>0.9</v>
      </c>
      <c r="T364">
        <v>88</v>
      </c>
      <c r="W364">
        <v>0.63617251235193317</v>
      </c>
      <c r="X364">
        <v>1.0178760197630932</v>
      </c>
    </row>
    <row r="365" spans="1:24" hidden="1" x14ac:dyDescent="0.3">
      <c r="A365" t="s">
        <v>8859</v>
      </c>
      <c r="B365" t="s">
        <v>8174</v>
      </c>
      <c r="C365" t="s">
        <v>5131</v>
      </c>
      <c r="D365" t="s">
        <v>5130</v>
      </c>
      <c r="E365" t="s">
        <v>113</v>
      </c>
      <c r="F365" t="s">
        <v>113</v>
      </c>
      <c r="G365" t="s">
        <v>113</v>
      </c>
      <c r="H365" t="s">
        <v>113</v>
      </c>
      <c r="I365" t="s">
        <v>654</v>
      </c>
      <c r="J365" t="s">
        <v>8857</v>
      </c>
      <c r="K365" t="s">
        <v>8858</v>
      </c>
      <c r="L365" t="s">
        <v>1173</v>
      </c>
      <c r="M365">
        <v>50</v>
      </c>
      <c r="O365" t="s">
        <v>8720</v>
      </c>
      <c r="P365">
        <v>2</v>
      </c>
      <c r="Q365">
        <v>1499</v>
      </c>
      <c r="R365">
        <v>359</v>
      </c>
      <c r="T365">
        <v>70</v>
      </c>
      <c r="U365">
        <v>250</v>
      </c>
      <c r="W365">
        <v>1.076282</v>
      </c>
      <c r="X365">
        <v>1.2915383999999999</v>
      </c>
    </row>
    <row r="366" spans="1:24" hidden="1" x14ac:dyDescent="0.3">
      <c r="A366" t="s">
        <v>8860</v>
      </c>
      <c r="B366" t="s">
        <v>8179</v>
      </c>
      <c r="C366" t="s">
        <v>5131</v>
      </c>
      <c r="D366" t="s">
        <v>5130</v>
      </c>
      <c r="E366" t="s">
        <v>113</v>
      </c>
      <c r="F366" t="s">
        <v>113</v>
      </c>
      <c r="G366" t="s">
        <v>113</v>
      </c>
      <c r="H366" t="s">
        <v>113</v>
      </c>
      <c r="I366" t="s">
        <v>654</v>
      </c>
      <c r="J366" t="s">
        <v>8857</v>
      </c>
      <c r="K366" t="s">
        <v>8858</v>
      </c>
      <c r="L366" t="s">
        <v>1173</v>
      </c>
      <c r="M366">
        <v>50</v>
      </c>
      <c r="O366" t="s">
        <v>8727</v>
      </c>
      <c r="P366">
        <v>1</v>
      </c>
      <c r="Q366">
        <v>400</v>
      </c>
      <c r="R366">
        <v>300</v>
      </c>
      <c r="W366">
        <v>0.12</v>
      </c>
      <c r="X366">
        <v>0.14399999999999999</v>
      </c>
    </row>
    <row r="367" spans="1:24" hidden="1" x14ac:dyDescent="0.3">
      <c r="A367" t="s">
        <v>8861</v>
      </c>
      <c r="B367" t="s">
        <v>8536</v>
      </c>
      <c r="C367" t="s">
        <v>5131</v>
      </c>
      <c r="D367" t="s">
        <v>5130</v>
      </c>
      <c r="E367" t="s">
        <v>113</v>
      </c>
      <c r="F367" t="s">
        <v>113</v>
      </c>
      <c r="G367" t="s">
        <v>113</v>
      </c>
      <c r="H367" t="s">
        <v>113</v>
      </c>
      <c r="I367" t="s">
        <v>654</v>
      </c>
      <c r="J367" t="s">
        <v>8857</v>
      </c>
      <c r="K367" t="s">
        <v>8858</v>
      </c>
      <c r="L367" t="s">
        <v>1173</v>
      </c>
      <c r="M367">
        <v>50</v>
      </c>
      <c r="O367" t="s">
        <v>8570</v>
      </c>
      <c r="P367">
        <v>1</v>
      </c>
      <c r="Q367">
        <v>400</v>
      </c>
      <c r="R367">
        <v>300</v>
      </c>
      <c r="W367">
        <v>0.12</v>
      </c>
      <c r="X367">
        <v>0.14399999999999999</v>
      </c>
    </row>
    <row r="368" spans="1:24" hidden="1" x14ac:dyDescent="0.3">
      <c r="A368" t="s">
        <v>8862</v>
      </c>
      <c r="B368" t="s">
        <v>8539</v>
      </c>
      <c r="C368" t="s">
        <v>5131</v>
      </c>
      <c r="D368" t="s">
        <v>5130</v>
      </c>
      <c r="E368" t="s">
        <v>113</v>
      </c>
      <c r="F368" t="s">
        <v>113</v>
      </c>
      <c r="G368" t="s">
        <v>113</v>
      </c>
      <c r="H368" t="s">
        <v>113</v>
      </c>
      <c r="I368" t="s">
        <v>654</v>
      </c>
      <c r="J368" t="s">
        <v>8857</v>
      </c>
      <c r="K368" t="s">
        <v>8858</v>
      </c>
      <c r="L368" t="s">
        <v>1173</v>
      </c>
      <c r="M368">
        <v>48</v>
      </c>
      <c r="O368" t="s">
        <v>8736</v>
      </c>
      <c r="P368">
        <v>2</v>
      </c>
      <c r="Q368">
        <v>200</v>
      </c>
      <c r="R368">
        <v>200</v>
      </c>
      <c r="W368">
        <v>0.08</v>
      </c>
      <c r="X368">
        <v>9.6000000000000002E-2</v>
      </c>
    </row>
    <row r="369" spans="1:24" hidden="1" x14ac:dyDescent="0.3">
      <c r="A369" t="s">
        <v>8863</v>
      </c>
      <c r="B369" t="s">
        <v>8211</v>
      </c>
      <c r="C369" t="s">
        <v>8864</v>
      </c>
      <c r="D369" t="s">
        <v>8865</v>
      </c>
      <c r="E369" t="s">
        <v>113</v>
      </c>
      <c r="F369" t="s">
        <v>113</v>
      </c>
      <c r="G369" t="s">
        <v>113</v>
      </c>
      <c r="H369" t="s">
        <v>113</v>
      </c>
      <c r="I369" t="s">
        <v>654</v>
      </c>
      <c r="J369" t="s">
        <v>8866</v>
      </c>
      <c r="K369" t="s">
        <v>8867</v>
      </c>
      <c r="L369" t="s">
        <v>8842</v>
      </c>
      <c r="M369">
        <v>68</v>
      </c>
      <c r="O369" t="s">
        <v>8868</v>
      </c>
      <c r="P369">
        <v>1</v>
      </c>
      <c r="Q369">
        <v>1.2</v>
      </c>
      <c r="T369">
        <v>58</v>
      </c>
      <c r="W369">
        <v>1.1309733552923256</v>
      </c>
      <c r="X369">
        <v>1.8095573684677211</v>
      </c>
    </row>
    <row r="370" spans="1:24" hidden="1" x14ac:dyDescent="0.3">
      <c r="A370" t="s">
        <v>8869</v>
      </c>
      <c r="B370" t="s">
        <v>8174</v>
      </c>
      <c r="C370" t="s">
        <v>8864</v>
      </c>
      <c r="D370" t="s">
        <v>8865</v>
      </c>
      <c r="E370" t="s">
        <v>113</v>
      </c>
      <c r="F370" t="s">
        <v>113</v>
      </c>
      <c r="G370" t="s">
        <v>113</v>
      </c>
      <c r="H370" t="s">
        <v>113</v>
      </c>
      <c r="I370" t="s">
        <v>654</v>
      </c>
      <c r="J370" t="s">
        <v>8866</v>
      </c>
      <c r="K370" t="s">
        <v>8867</v>
      </c>
      <c r="L370" t="s">
        <v>8842</v>
      </c>
      <c r="M370">
        <v>70</v>
      </c>
      <c r="O370" t="s">
        <v>8720</v>
      </c>
      <c r="P370">
        <v>2</v>
      </c>
      <c r="Q370">
        <v>1499</v>
      </c>
      <c r="R370">
        <v>359</v>
      </c>
      <c r="T370">
        <v>120</v>
      </c>
      <c r="U370">
        <v>270</v>
      </c>
      <c r="W370">
        <v>1.076282</v>
      </c>
      <c r="X370">
        <v>1.2915383999999999</v>
      </c>
    </row>
    <row r="371" spans="1:24" hidden="1" x14ac:dyDescent="0.3">
      <c r="A371" t="s">
        <v>8870</v>
      </c>
      <c r="B371" t="s">
        <v>8179</v>
      </c>
      <c r="C371" t="s">
        <v>8864</v>
      </c>
      <c r="D371" t="s">
        <v>8865</v>
      </c>
      <c r="E371" t="s">
        <v>113</v>
      </c>
      <c r="F371" t="s">
        <v>113</v>
      </c>
      <c r="G371" t="s">
        <v>113</v>
      </c>
      <c r="H371" t="s">
        <v>113</v>
      </c>
      <c r="I371" t="s">
        <v>654</v>
      </c>
      <c r="J371" t="s">
        <v>8866</v>
      </c>
      <c r="K371" t="s">
        <v>8867</v>
      </c>
      <c r="L371" t="s">
        <v>8842</v>
      </c>
      <c r="M371">
        <v>70</v>
      </c>
      <c r="O371" t="s">
        <v>8727</v>
      </c>
      <c r="P371">
        <v>1</v>
      </c>
      <c r="Q371">
        <v>400</v>
      </c>
      <c r="R371">
        <v>300</v>
      </c>
      <c r="W371">
        <v>0.12</v>
      </c>
      <c r="X371">
        <v>0.14399999999999999</v>
      </c>
    </row>
    <row r="372" spans="1:24" hidden="1" x14ac:dyDescent="0.3">
      <c r="A372" t="s">
        <v>8871</v>
      </c>
      <c r="B372" t="s">
        <v>8536</v>
      </c>
      <c r="C372" t="s">
        <v>8864</v>
      </c>
      <c r="D372" t="s">
        <v>8865</v>
      </c>
      <c r="E372" t="s">
        <v>113</v>
      </c>
      <c r="F372" t="s">
        <v>113</v>
      </c>
      <c r="G372" t="s">
        <v>113</v>
      </c>
      <c r="H372" t="s">
        <v>113</v>
      </c>
      <c r="I372" t="s">
        <v>654</v>
      </c>
      <c r="J372" t="s">
        <v>8866</v>
      </c>
      <c r="K372" t="s">
        <v>8867</v>
      </c>
      <c r="L372" t="s">
        <v>8842</v>
      </c>
      <c r="M372">
        <v>70</v>
      </c>
      <c r="O372" t="s">
        <v>8570</v>
      </c>
      <c r="P372">
        <v>1</v>
      </c>
      <c r="Q372">
        <v>400</v>
      </c>
      <c r="R372">
        <v>300</v>
      </c>
      <c r="W372">
        <v>0.12</v>
      </c>
      <c r="X372">
        <v>0.14399999999999999</v>
      </c>
    </row>
    <row r="373" spans="1:24" hidden="1" x14ac:dyDescent="0.3">
      <c r="A373" t="s">
        <v>8872</v>
      </c>
      <c r="B373" t="s">
        <v>8539</v>
      </c>
      <c r="C373" t="s">
        <v>8864</v>
      </c>
      <c r="D373" t="s">
        <v>8865</v>
      </c>
      <c r="E373" t="s">
        <v>113</v>
      </c>
      <c r="F373" t="s">
        <v>113</v>
      </c>
      <c r="G373" t="s">
        <v>113</v>
      </c>
      <c r="H373" t="s">
        <v>113</v>
      </c>
      <c r="I373" t="s">
        <v>654</v>
      </c>
      <c r="J373" t="s">
        <v>8866</v>
      </c>
      <c r="K373" t="s">
        <v>8867</v>
      </c>
      <c r="L373" t="s">
        <v>8842</v>
      </c>
      <c r="M373">
        <v>68</v>
      </c>
      <c r="O373" t="s">
        <v>8736</v>
      </c>
      <c r="P373">
        <v>2</v>
      </c>
      <c r="Q373">
        <v>200</v>
      </c>
      <c r="R373">
        <v>200</v>
      </c>
      <c r="W373">
        <v>0.08</v>
      </c>
      <c r="X373">
        <v>9.6000000000000002E-2</v>
      </c>
    </row>
    <row r="374" spans="1:24" hidden="1" x14ac:dyDescent="0.3">
      <c r="A374" t="s">
        <v>8873</v>
      </c>
      <c r="B374" t="s">
        <v>8211</v>
      </c>
      <c r="C374" t="s">
        <v>8874</v>
      </c>
      <c r="D374" t="s">
        <v>8875</v>
      </c>
      <c r="E374" t="s">
        <v>113</v>
      </c>
      <c r="F374" t="s">
        <v>113</v>
      </c>
      <c r="G374" t="s">
        <v>113</v>
      </c>
      <c r="H374" t="s">
        <v>113</v>
      </c>
      <c r="I374" t="s">
        <v>654</v>
      </c>
      <c r="J374" t="s">
        <v>8876</v>
      </c>
      <c r="K374" t="s">
        <v>8877</v>
      </c>
      <c r="L374" t="s">
        <v>1173</v>
      </c>
      <c r="M374">
        <v>48</v>
      </c>
      <c r="O374" t="s">
        <v>8878</v>
      </c>
      <c r="P374">
        <v>1</v>
      </c>
      <c r="Q374">
        <v>0.6</v>
      </c>
      <c r="T374">
        <v>130</v>
      </c>
      <c r="W374">
        <v>0.28274333882308139</v>
      </c>
      <c r="X374">
        <v>0.45238934211693027</v>
      </c>
    </row>
    <row r="375" spans="1:24" hidden="1" x14ac:dyDescent="0.3">
      <c r="A375" t="s">
        <v>8879</v>
      </c>
      <c r="B375" t="s">
        <v>8174</v>
      </c>
      <c r="C375" t="s">
        <v>8874</v>
      </c>
      <c r="D375" t="s">
        <v>8875</v>
      </c>
      <c r="E375" t="s">
        <v>113</v>
      </c>
      <c r="F375" t="s">
        <v>113</v>
      </c>
      <c r="G375" t="s">
        <v>113</v>
      </c>
      <c r="H375" t="s">
        <v>113</v>
      </c>
      <c r="I375" t="s">
        <v>654</v>
      </c>
      <c r="J375" t="s">
        <v>8876</v>
      </c>
      <c r="K375" t="s">
        <v>8877</v>
      </c>
      <c r="L375" t="s">
        <v>1173</v>
      </c>
      <c r="M375">
        <v>50</v>
      </c>
      <c r="O375" t="s">
        <v>8720</v>
      </c>
      <c r="P375">
        <v>2</v>
      </c>
      <c r="Q375">
        <v>1499</v>
      </c>
      <c r="R375">
        <v>359</v>
      </c>
      <c r="T375">
        <v>130</v>
      </c>
      <c r="U375">
        <v>330</v>
      </c>
      <c r="W375">
        <v>1.076282</v>
      </c>
      <c r="X375">
        <v>1.2915383999999999</v>
      </c>
    </row>
    <row r="376" spans="1:24" hidden="1" x14ac:dyDescent="0.3">
      <c r="A376" t="s">
        <v>8880</v>
      </c>
      <c r="B376" t="s">
        <v>8179</v>
      </c>
      <c r="C376" t="s">
        <v>8874</v>
      </c>
      <c r="D376" t="s">
        <v>8875</v>
      </c>
      <c r="E376" t="s">
        <v>113</v>
      </c>
      <c r="F376" t="s">
        <v>113</v>
      </c>
      <c r="G376" t="s">
        <v>113</v>
      </c>
      <c r="H376" t="s">
        <v>113</v>
      </c>
      <c r="I376" t="s">
        <v>654</v>
      </c>
      <c r="J376" t="s">
        <v>8876</v>
      </c>
      <c r="K376" t="s">
        <v>8877</v>
      </c>
      <c r="L376" t="s">
        <v>1173</v>
      </c>
      <c r="M376">
        <v>50</v>
      </c>
      <c r="O376" t="s">
        <v>8727</v>
      </c>
      <c r="P376">
        <v>1</v>
      </c>
      <c r="Q376">
        <v>400</v>
      </c>
      <c r="R376">
        <v>300</v>
      </c>
      <c r="W376">
        <v>0.12</v>
      </c>
      <c r="X376">
        <v>0.14399999999999999</v>
      </c>
    </row>
    <row r="377" spans="1:24" hidden="1" x14ac:dyDescent="0.3">
      <c r="A377" t="s">
        <v>8881</v>
      </c>
      <c r="B377" t="s">
        <v>8536</v>
      </c>
      <c r="C377" t="s">
        <v>8874</v>
      </c>
      <c r="D377" t="s">
        <v>8875</v>
      </c>
      <c r="E377" t="s">
        <v>113</v>
      </c>
      <c r="F377" t="s">
        <v>113</v>
      </c>
      <c r="G377" t="s">
        <v>113</v>
      </c>
      <c r="H377" t="s">
        <v>113</v>
      </c>
      <c r="I377" t="s">
        <v>654</v>
      </c>
      <c r="J377" t="s">
        <v>8876</v>
      </c>
      <c r="K377" t="s">
        <v>8877</v>
      </c>
      <c r="L377" t="s">
        <v>1173</v>
      </c>
      <c r="M377">
        <v>50</v>
      </c>
      <c r="O377" t="s">
        <v>8570</v>
      </c>
      <c r="P377">
        <v>1</v>
      </c>
      <c r="Q377">
        <v>400</v>
      </c>
      <c r="R377">
        <v>300</v>
      </c>
      <c r="W377">
        <v>0.12</v>
      </c>
      <c r="X377">
        <v>0.14399999999999999</v>
      </c>
    </row>
    <row r="378" spans="1:24" hidden="1" x14ac:dyDescent="0.3">
      <c r="A378" t="s">
        <v>8882</v>
      </c>
      <c r="B378" t="s">
        <v>8539</v>
      </c>
      <c r="C378" t="s">
        <v>8874</v>
      </c>
      <c r="D378" t="s">
        <v>8875</v>
      </c>
      <c r="E378" t="s">
        <v>113</v>
      </c>
      <c r="F378" t="s">
        <v>113</v>
      </c>
      <c r="G378" t="s">
        <v>113</v>
      </c>
      <c r="H378" t="s">
        <v>113</v>
      </c>
      <c r="I378" t="s">
        <v>654</v>
      </c>
      <c r="J378" t="s">
        <v>8876</v>
      </c>
      <c r="K378" t="s">
        <v>8877</v>
      </c>
      <c r="L378" t="s">
        <v>1173</v>
      </c>
      <c r="M378">
        <v>48</v>
      </c>
      <c r="O378" t="s">
        <v>8736</v>
      </c>
      <c r="P378">
        <v>2</v>
      </c>
      <c r="Q378">
        <v>200</v>
      </c>
      <c r="R378">
        <v>200</v>
      </c>
      <c r="W378">
        <v>0.08</v>
      </c>
      <c r="X378">
        <v>9.6000000000000002E-2</v>
      </c>
    </row>
    <row r="379" spans="1:24" hidden="1" x14ac:dyDescent="0.3">
      <c r="A379" t="s">
        <v>8883</v>
      </c>
      <c r="B379" t="s">
        <v>8179</v>
      </c>
      <c r="C379" t="s">
        <v>8884</v>
      </c>
      <c r="D379" t="s">
        <v>8885</v>
      </c>
      <c r="E379" t="s">
        <v>113</v>
      </c>
      <c r="F379" t="s">
        <v>113</v>
      </c>
      <c r="G379" t="s">
        <v>113</v>
      </c>
      <c r="H379" t="s">
        <v>113</v>
      </c>
      <c r="I379" t="s">
        <v>285</v>
      </c>
      <c r="J379" t="s">
        <v>8886</v>
      </c>
      <c r="K379" t="s">
        <v>8887</v>
      </c>
      <c r="L379" t="s">
        <v>120</v>
      </c>
      <c r="M379">
        <v>40</v>
      </c>
      <c r="O379" t="s">
        <v>8702</v>
      </c>
      <c r="P379">
        <v>2</v>
      </c>
      <c r="Q379">
        <v>550</v>
      </c>
      <c r="R379">
        <v>400</v>
      </c>
      <c r="W379">
        <v>0.44</v>
      </c>
      <c r="X379">
        <v>0.52800000000000002</v>
      </c>
    </row>
    <row r="380" spans="1:24" hidden="1" x14ac:dyDescent="0.3">
      <c r="A380" t="s">
        <v>8888</v>
      </c>
      <c r="B380" t="s">
        <v>8174</v>
      </c>
      <c r="C380" t="s">
        <v>8884</v>
      </c>
      <c r="D380" t="s">
        <v>8885</v>
      </c>
      <c r="E380" t="s">
        <v>113</v>
      </c>
      <c r="F380" t="s">
        <v>113</v>
      </c>
      <c r="G380" t="s">
        <v>113</v>
      </c>
      <c r="H380" t="s">
        <v>113</v>
      </c>
      <c r="I380" t="s">
        <v>285</v>
      </c>
      <c r="J380" t="s">
        <v>8886</v>
      </c>
      <c r="K380" t="s">
        <v>8887</v>
      </c>
      <c r="L380" t="s">
        <v>120</v>
      </c>
      <c r="M380">
        <v>40</v>
      </c>
      <c r="O380" t="s">
        <v>8889</v>
      </c>
      <c r="P380">
        <v>3</v>
      </c>
      <c r="Q380">
        <v>1500</v>
      </c>
      <c r="R380">
        <v>445</v>
      </c>
      <c r="T380">
        <v>90</v>
      </c>
      <c r="U380">
        <v>240</v>
      </c>
      <c r="V380">
        <v>345</v>
      </c>
      <c r="W380">
        <v>2.0024999999999999</v>
      </c>
      <c r="X380">
        <v>2.403</v>
      </c>
    </row>
    <row r="381" spans="1:24" hidden="1" x14ac:dyDescent="0.3">
      <c r="A381" t="s">
        <v>8890</v>
      </c>
      <c r="B381" t="s">
        <v>8617</v>
      </c>
      <c r="C381" t="s">
        <v>8884</v>
      </c>
      <c r="D381" t="s">
        <v>8885</v>
      </c>
      <c r="E381" t="s">
        <v>113</v>
      </c>
      <c r="F381" t="s">
        <v>113</v>
      </c>
      <c r="G381" t="s">
        <v>113</v>
      </c>
      <c r="H381" t="s">
        <v>113</v>
      </c>
      <c r="I381" t="s">
        <v>285</v>
      </c>
      <c r="J381" t="s">
        <v>8886</v>
      </c>
      <c r="K381" t="s">
        <v>8887</v>
      </c>
      <c r="L381" t="s">
        <v>120</v>
      </c>
      <c r="M381">
        <v>40</v>
      </c>
      <c r="O381" t="s">
        <v>8699</v>
      </c>
      <c r="P381">
        <v>3</v>
      </c>
      <c r="Q381">
        <v>694</v>
      </c>
      <c r="R381">
        <v>408</v>
      </c>
      <c r="T381">
        <v>90</v>
      </c>
      <c r="U381">
        <v>240</v>
      </c>
      <c r="V381">
        <v>345</v>
      </c>
      <c r="W381">
        <v>0.84945599999999999</v>
      </c>
      <c r="X381">
        <v>1.0193471999999999</v>
      </c>
    </row>
    <row r="382" spans="1:24" hidden="1" x14ac:dyDescent="0.3">
      <c r="A382" t="s">
        <v>8891</v>
      </c>
      <c r="B382" t="s">
        <v>8174</v>
      </c>
      <c r="C382" t="s">
        <v>8892</v>
      </c>
      <c r="D382" t="s">
        <v>8893</v>
      </c>
      <c r="E382" t="s">
        <v>113</v>
      </c>
      <c r="F382" t="s">
        <v>113</v>
      </c>
      <c r="G382" t="s">
        <v>113</v>
      </c>
      <c r="H382" t="s">
        <v>113</v>
      </c>
      <c r="I382" t="s">
        <v>888</v>
      </c>
      <c r="J382" t="s">
        <v>8894</v>
      </c>
      <c r="K382" t="s">
        <v>8895</v>
      </c>
      <c r="L382" t="s">
        <v>1173</v>
      </c>
      <c r="M382">
        <v>50</v>
      </c>
      <c r="O382" t="s">
        <v>8647</v>
      </c>
      <c r="P382">
        <v>3</v>
      </c>
      <c r="Q382">
        <v>1509</v>
      </c>
      <c r="R382">
        <v>469</v>
      </c>
      <c r="T382">
        <v>10</v>
      </c>
      <c r="U382">
        <v>230</v>
      </c>
      <c r="V382">
        <v>300</v>
      </c>
      <c r="W382">
        <v>2.1231629999999999</v>
      </c>
      <c r="X382">
        <v>2.5477955999999997</v>
      </c>
    </row>
    <row r="383" spans="1:24" hidden="1" x14ac:dyDescent="0.3">
      <c r="A383" t="s">
        <v>8896</v>
      </c>
      <c r="B383" t="s">
        <v>8179</v>
      </c>
      <c r="C383" t="s">
        <v>8892</v>
      </c>
      <c r="D383" t="s">
        <v>8893</v>
      </c>
      <c r="E383" t="s">
        <v>113</v>
      </c>
      <c r="F383" t="s">
        <v>113</v>
      </c>
      <c r="G383" t="s">
        <v>113</v>
      </c>
      <c r="H383" t="s">
        <v>113</v>
      </c>
      <c r="I383" t="s">
        <v>888</v>
      </c>
      <c r="J383" t="s">
        <v>8894</v>
      </c>
      <c r="K383" t="s">
        <v>8895</v>
      </c>
      <c r="L383" t="s">
        <v>1173</v>
      </c>
      <c r="M383">
        <v>50</v>
      </c>
      <c r="O383" t="s">
        <v>8537</v>
      </c>
      <c r="P383">
        <v>2</v>
      </c>
      <c r="Q383">
        <v>480</v>
      </c>
      <c r="R383">
        <v>356</v>
      </c>
      <c r="W383">
        <v>0.34176000000000001</v>
      </c>
      <c r="X383">
        <v>0.41011199999999998</v>
      </c>
    </row>
    <row r="384" spans="1:24" hidden="1" x14ac:dyDescent="0.3">
      <c r="A384" t="s">
        <v>8897</v>
      </c>
      <c r="B384" t="s">
        <v>8617</v>
      </c>
      <c r="C384" t="s">
        <v>8892</v>
      </c>
      <c r="D384" t="s">
        <v>8893</v>
      </c>
      <c r="E384" t="s">
        <v>113</v>
      </c>
      <c r="F384" t="s">
        <v>113</v>
      </c>
      <c r="G384" t="s">
        <v>113</v>
      </c>
      <c r="H384" t="s">
        <v>113</v>
      </c>
      <c r="I384" t="s">
        <v>888</v>
      </c>
      <c r="J384" t="s">
        <v>8894</v>
      </c>
      <c r="K384" t="s">
        <v>8895</v>
      </c>
      <c r="L384" t="s">
        <v>1173</v>
      </c>
      <c r="M384">
        <v>50</v>
      </c>
      <c r="O384" t="s">
        <v>8645</v>
      </c>
      <c r="P384">
        <v>3</v>
      </c>
      <c r="Q384">
        <v>730</v>
      </c>
      <c r="R384">
        <v>395</v>
      </c>
      <c r="T384">
        <v>10</v>
      </c>
      <c r="U384">
        <v>230</v>
      </c>
      <c r="V384">
        <v>300</v>
      </c>
      <c r="W384">
        <v>0.86504999999999999</v>
      </c>
      <c r="X384">
        <v>1.03806</v>
      </c>
    </row>
    <row r="385" spans="1:24" hidden="1" x14ac:dyDescent="0.3">
      <c r="A385" t="s">
        <v>8898</v>
      </c>
      <c r="B385" t="s">
        <v>8179</v>
      </c>
      <c r="C385" t="s">
        <v>8899</v>
      </c>
      <c r="D385" t="s">
        <v>8900</v>
      </c>
      <c r="E385" t="s">
        <v>113</v>
      </c>
      <c r="F385" t="s">
        <v>113</v>
      </c>
      <c r="G385" t="s">
        <v>113</v>
      </c>
      <c r="H385" t="s">
        <v>113</v>
      </c>
      <c r="I385" t="s">
        <v>344</v>
      </c>
      <c r="J385" t="s">
        <v>8901</v>
      </c>
      <c r="K385" t="s">
        <v>8902</v>
      </c>
      <c r="L385" t="s">
        <v>8903</v>
      </c>
      <c r="M385">
        <v>30</v>
      </c>
      <c r="O385" t="s">
        <v>8554</v>
      </c>
      <c r="P385">
        <v>1</v>
      </c>
      <c r="Q385">
        <v>466</v>
      </c>
      <c r="R385">
        <v>343</v>
      </c>
      <c r="W385">
        <v>0.15983800000000001</v>
      </c>
      <c r="X385">
        <v>0.19180559999999999</v>
      </c>
    </row>
    <row r="386" spans="1:24" hidden="1" x14ac:dyDescent="0.3">
      <c r="A386" t="s">
        <v>8904</v>
      </c>
      <c r="B386" t="s">
        <v>8536</v>
      </c>
      <c r="C386" t="s">
        <v>8899</v>
      </c>
      <c r="D386" t="s">
        <v>8900</v>
      </c>
      <c r="E386" t="s">
        <v>113</v>
      </c>
      <c r="F386" t="s">
        <v>113</v>
      </c>
      <c r="G386" t="s">
        <v>113</v>
      </c>
      <c r="H386" t="s">
        <v>113</v>
      </c>
      <c r="I386" t="s">
        <v>344</v>
      </c>
      <c r="J386" t="s">
        <v>8901</v>
      </c>
      <c r="K386" t="s">
        <v>8902</v>
      </c>
      <c r="L386" t="s">
        <v>8903</v>
      </c>
      <c r="M386">
        <v>28</v>
      </c>
      <c r="O386" t="s">
        <v>8713</v>
      </c>
      <c r="P386">
        <v>1</v>
      </c>
      <c r="Q386">
        <v>210</v>
      </c>
      <c r="R386">
        <v>210</v>
      </c>
      <c r="W386">
        <v>4.41E-2</v>
      </c>
      <c r="X386">
        <v>5.2920000000000002E-2</v>
      </c>
    </row>
    <row r="387" spans="1:24" hidden="1" x14ac:dyDescent="0.3">
      <c r="A387" t="s">
        <v>8905</v>
      </c>
      <c r="B387" t="s">
        <v>8174</v>
      </c>
      <c r="C387" t="s">
        <v>8899</v>
      </c>
      <c r="D387" t="s">
        <v>8900</v>
      </c>
      <c r="E387" t="s">
        <v>113</v>
      </c>
      <c r="F387" t="s">
        <v>113</v>
      </c>
      <c r="G387" t="s">
        <v>113</v>
      </c>
      <c r="H387" t="s">
        <v>113</v>
      </c>
      <c r="I387" t="s">
        <v>344</v>
      </c>
      <c r="J387" t="s">
        <v>8901</v>
      </c>
      <c r="K387" t="s">
        <v>8902</v>
      </c>
      <c r="L387" t="s">
        <v>8903</v>
      </c>
      <c r="M387">
        <v>30</v>
      </c>
      <c r="O387" t="s">
        <v>8557</v>
      </c>
      <c r="P387">
        <v>1</v>
      </c>
      <c r="Q387">
        <v>600</v>
      </c>
      <c r="R387">
        <v>300</v>
      </c>
      <c r="W387">
        <v>0.18</v>
      </c>
      <c r="X387">
        <v>0.216</v>
      </c>
    </row>
    <row r="388" spans="1:24" hidden="1" x14ac:dyDescent="0.3">
      <c r="A388" t="s">
        <v>8906</v>
      </c>
      <c r="B388" t="s">
        <v>8211</v>
      </c>
      <c r="C388" t="s">
        <v>8899</v>
      </c>
      <c r="D388" t="s">
        <v>8900</v>
      </c>
      <c r="E388" t="s">
        <v>113</v>
      </c>
      <c r="F388" t="s">
        <v>113</v>
      </c>
      <c r="G388" t="s">
        <v>113</v>
      </c>
      <c r="H388" t="s">
        <v>113</v>
      </c>
      <c r="I388" t="s">
        <v>344</v>
      </c>
      <c r="J388" t="s">
        <v>8901</v>
      </c>
      <c r="K388" t="s">
        <v>8902</v>
      </c>
      <c r="L388" t="s">
        <v>8903</v>
      </c>
      <c r="M388">
        <v>28</v>
      </c>
      <c r="O388" t="s">
        <v>8542</v>
      </c>
      <c r="P388">
        <v>1</v>
      </c>
      <c r="Q388">
        <v>0.9</v>
      </c>
      <c r="W388">
        <v>0.63617251235193317</v>
      </c>
      <c r="X388">
        <v>1.0178760197630932</v>
      </c>
    </row>
    <row r="389" spans="1:24" hidden="1" x14ac:dyDescent="0.3">
      <c r="A389" t="s">
        <v>8907</v>
      </c>
      <c r="B389" t="s">
        <v>8174</v>
      </c>
      <c r="C389" t="s">
        <v>8908</v>
      </c>
      <c r="D389" t="s">
        <v>8909</v>
      </c>
      <c r="E389" t="s">
        <v>113</v>
      </c>
      <c r="F389" t="s">
        <v>113</v>
      </c>
      <c r="G389" t="s">
        <v>113</v>
      </c>
      <c r="H389" t="s">
        <v>113</v>
      </c>
      <c r="I389" t="s">
        <v>115</v>
      </c>
      <c r="J389" t="s">
        <v>8910</v>
      </c>
      <c r="K389" t="s">
        <v>8911</v>
      </c>
      <c r="L389" t="s">
        <v>1173</v>
      </c>
      <c r="M389">
        <v>50</v>
      </c>
      <c r="O389" t="s">
        <v>8624</v>
      </c>
      <c r="P389">
        <v>3</v>
      </c>
      <c r="Q389">
        <v>1390</v>
      </c>
      <c r="R389">
        <v>340</v>
      </c>
      <c r="T389">
        <v>0</v>
      </c>
      <c r="U389">
        <v>120</v>
      </c>
      <c r="V389">
        <v>240</v>
      </c>
      <c r="W389">
        <v>1.4177999999999999</v>
      </c>
      <c r="X389">
        <v>1.70136</v>
      </c>
    </row>
    <row r="390" spans="1:24" hidden="1" x14ac:dyDescent="0.3">
      <c r="A390" t="s">
        <v>8912</v>
      </c>
      <c r="B390" t="s">
        <v>8179</v>
      </c>
      <c r="C390" t="s">
        <v>8908</v>
      </c>
      <c r="D390" t="s">
        <v>8909</v>
      </c>
      <c r="E390" t="s">
        <v>113</v>
      </c>
      <c r="F390" t="s">
        <v>113</v>
      </c>
      <c r="G390" t="s">
        <v>113</v>
      </c>
      <c r="H390" t="s">
        <v>113</v>
      </c>
      <c r="I390" t="s">
        <v>115</v>
      </c>
      <c r="J390" t="s">
        <v>8910</v>
      </c>
      <c r="K390" t="s">
        <v>8911</v>
      </c>
      <c r="L390" t="s">
        <v>1173</v>
      </c>
      <c r="M390">
        <v>50</v>
      </c>
      <c r="O390" t="s">
        <v>8757</v>
      </c>
      <c r="P390">
        <v>1</v>
      </c>
      <c r="Q390">
        <v>560</v>
      </c>
      <c r="R390">
        <v>447</v>
      </c>
      <c r="W390">
        <v>0.25031999999999999</v>
      </c>
      <c r="X390">
        <v>0.30038399999999998</v>
      </c>
    </row>
    <row r="391" spans="1:24" hidden="1" x14ac:dyDescent="0.3">
      <c r="A391" t="s">
        <v>8913</v>
      </c>
      <c r="B391" t="s">
        <v>8211</v>
      </c>
      <c r="C391" t="s">
        <v>8908</v>
      </c>
      <c r="D391" t="s">
        <v>8909</v>
      </c>
      <c r="E391" t="s">
        <v>113</v>
      </c>
      <c r="F391" t="s">
        <v>113</v>
      </c>
      <c r="G391" t="s">
        <v>113</v>
      </c>
      <c r="H391" t="s">
        <v>113</v>
      </c>
      <c r="I391" t="s">
        <v>115</v>
      </c>
      <c r="J391" t="s">
        <v>8910</v>
      </c>
      <c r="K391" t="s">
        <v>8911</v>
      </c>
      <c r="L391" t="s">
        <v>1173</v>
      </c>
      <c r="M391">
        <v>48</v>
      </c>
      <c r="O391" t="s">
        <v>8542</v>
      </c>
      <c r="P391">
        <v>1</v>
      </c>
      <c r="Q391">
        <v>0.6</v>
      </c>
      <c r="T391">
        <v>126.24</v>
      </c>
      <c r="W391">
        <v>0.28274333882308139</v>
      </c>
      <c r="X391">
        <v>0.45238934211693027</v>
      </c>
    </row>
    <row r="392" spans="1:24" hidden="1" x14ac:dyDescent="0.3">
      <c r="A392" t="s">
        <v>8914</v>
      </c>
      <c r="B392" t="s">
        <v>8174</v>
      </c>
      <c r="C392" t="s">
        <v>8915</v>
      </c>
      <c r="D392" t="s">
        <v>8916</v>
      </c>
      <c r="E392" t="s">
        <v>113</v>
      </c>
      <c r="F392" t="s">
        <v>113</v>
      </c>
      <c r="G392" t="s">
        <v>113</v>
      </c>
      <c r="H392" t="s">
        <v>113</v>
      </c>
      <c r="I392" t="s">
        <v>115</v>
      </c>
      <c r="J392" t="s">
        <v>8917</v>
      </c>
      <c r="K392" t="s">
        <v>8918</v>
      </c>
      <c r="L392" t="s">
        <v>1173</v>
      </c>
      <c r="M392">
        <v>50</v>
      </c>
      <c r="O392" t="s">
        <v>8624</v>
      </c>
      <c r="P392">
        <v>3</v>
      </c>
      <c r="Q392">
        <v>1390</v>
      </c>
      <c r="R392">
        <v>340</v>
      </c>
      <c r="T392">
        <v>0</v>
      </c>
      <c r="U392">
        <v>120</v>
      </c>
      <c r="V392">
        <v>240</v>
      </c>
      <c r="W392">
        <v>1.4177999999999999</v>
      </c>
      <c r="X392">
        <v>1.70136</v>
      </c>
    </row>
    <row r="393" spans="1:24" hidden="1" x14ac:dyDescent="0.3">
      <c r="A393" t="s">
        <v>8919</v>
      </c>
      <c r="B393" t="s">
        <v>8179</v>
      </c>
      <c r="C393" t="s">
        <v>8915</v>
      </c>
      <c r="D393" t="s">
        <v>8916</v>
      </c>
      <c r="E393" t="s">
        <v>113</v>
      </c>
      <c r="F393" t="s">
        <v>113</v>
      </c>
      <c r="G393" t="s">
        <v>113</v>
      </c>
      <c r="H393" t="s">
        <v>113</v>
      </c>
      <c r="I393" t="s">
        <v>115</v>
      </c>
      <c r="J393" t="s">
        <v>8917</v>
      </c>
      <c r="K393" t="s">
        <v>8918</v>
      </c>
      <c r="L393" t="s">
        <v>1173</v>
      </c>
      <c r="M393">
        <v>50</v>
      </c>
      <c r="O393" t="s">
        <v>8757</v>
      </c>
      <c r="P393">
        <v>1</v>
      </c>
      <c r="Q393">
        <v>560</v>
      </c>
      <c r="R393">
        <v>447</v>
      </c>
      <c r="W393">
        <v>0.25031999999999999</v>
      </c>
      <c r="X393">
        <v>0.30038399999999998</v>
      </c>
    </row>
    <row r="394" spans="1:24" hidden="1" x14ac:dyDescent="0.3">
      <c r="A394" t="s">
        <v>8920</v>
      </c>
      <c r="B394" t="s">
        <v>8211</v>
      </c>
      <c r="C394" t="s">
        <v>8915</v>
      </c>
      <c r="D394" t="s">
        <v>8916</v>
      </c>
      <c r="E394" t="s">
        <v>113</v>
      </c>
      <c r="F394" t="s">
        <v>113</v>
      </c>
      <c r="G394" t="s">
        <v>113</v>
      </c>
      <c r="H394" t="s">
        <v>113</v>
      </c>
      <c r="I394" t="s">
        <v>115</v>
      </c>
      <c r="J394" t="s">
        <v>8917</v>
      </c>
      <c r="K394" t="s">
        <v>8918</v>
      </c>
      <c r="L394" t="s">
        <v>1173</v>
      </c>
      <c r="M394">
        <v>48</v>
      </c>
      <c r="O394" t="s">
        <v>8542</v>
      </c>
      <c r="P394">
        <v>1</v>
      </c>
      <c r="Q394">
        <v>0.6</v>
      </c>
      <c r="T394">
        <v>304.45</v>
      </c>
      <c r="W394">
        <v>0.28274333882308139</v>
      </c>
      <c r="X394">
        <v>0.45238934211693027</v>
      </c>
    </row>
    <row r="395" spans="1:24" hidden="1" x14ac:dyDescent="0.3">
      <c r="A395" t="s">
        <v>8921</v>
      </c>
      <c r="B395" t="s">
        <v>8174</v>
      </c>
      <c r="C395" t="s">
        <v>8922</v>
      </c>
      <c r="D395" t="s">
        <v>8923</v>
      </c>
      <c r="E395" t="s">
        <v>113</v>
      </c>
      <c r="F395" t="s">
        <v>113</v>
      </c>
      <c r="G395" t="s">
        <v>113</v>
      </c>
      <c r="H395" t="s">
        <v>113</v>
      </c>
      <c r="I395" t="s">
        <v>115</v>
      </c>
      <c r="J395" t="s">
        <v>8924</v>
      </c>
      <c r="K395" t="s">
        <v>8925</v>
      </c>
      <c r="L395" t="s">
        <v>1173</v>
      </c>
      <c r="M395">
        <v>50</v>
      </c>
      <c r="O395" t="s">
        <v>8624</v>
      </c>
      <c r="P395">
        <v>3</v>
      </c>
      <c r="Q395">
        <v>1390</v>
      </c>
      <c r="R395">
        <v>340</v>
      </c>
      <c r="T395">
        <v>0</v>
      </c>
      <c r="U395">
        <v>120</v>
      </c>
      <c r="V395">
        <v>240</v>
      </c>
      <c r="W395">
        <v>1.4177999999999999</v>
      </c>
      <c r="X395">
        <v>1.70136</v>
      </c>
    </row>
    <row r="396" spans="1:24" hidden="1" x14ac:dyDescent="0.3">
      <c r="A396" t="s">
        <v>8926</v>
      </c>
      <c r="B396" t="s">
        <v>8179</v>
      </c>
      <c r="C396" t="s">
        <v>8922</v>
      </c>
      <c r="D396" t="s">
        <v>8923</v>
      </c>
      <c r="E396" t="s">
        <v>113</v>
      </c>
      <c r="F396" t="s">
        <v>113</v>
      </c>
      <c r="G396" t="s">
        <v>113</v>
      </c>
      <c r="H396" t="s">
        <v>113</v>
      </c>
      <c r="I396" t="s">
        <v>115</v>
      </c>
      <c r="J396" t="s">
        <v>8924</v>
      </c>
      <c r="K396" t="s">
        <v>8925</v>
      </c>
      <c r="L396" t="s">
        <v>1173</v>
      </c>
      <c r="M396">
        <v>50</v>
      </c>
      <c r="O396" t="s">
        <v>8757</v>
      </c>
      <c r="P396">
        <v>1</v>
      </c>
      <c r="Q396">
        <v>560</v>
      </c>
      <c r="R396">
        <v>447</v>
      </c>
      <c r="W396">
        <v>0.25031999999999999</v>
      </c>
      <c r="X396">
        <v>0.30038399999999998</v>
      </c>
    </row>
    <row r="397" spans="1:24" hidden="1" x14ac:dyDescent="0.3">
      <c r="A397" t="s">
        <v>8927</v>
      </c>
      <c r="B397" t="s">
        <v>8211</v>
      </c>
      <c r="C397" t="s">
        <v>8922</v>
      </c>
      <c r="D397" t="s">
        <v>8923</v>
      </c>
      <c r="E397" t="s">
        <v>113</v>
      </c>
      <c r="F397" t="s">
        <v>113</v>
      </c>
      <c r="G397" t="s">
        <v>113</v>
      </c>
      <c r="H397" t="s">
        <v>113</v>
      </c>
      <c r="I397" t="s">
        <v>115</v>
      </c>
      <c r="J397" t="s">
        <v>8924</v>
      </c>
      <c r="K397" t="s">
        <v>8925</v>
      </c>
      <c r="L397" t="s">
        <v>1173</v>
      </c>
      <c r="M397">
        <v>48</v>
      </c>
      <c r="O397" t="s">
        <v>8542</v>
      </c>
      <c r="P397">
        <v>1</v>
      </c>
      <c r="Q397">
        <v>0.9</v>
      </c>
      <c r="T397">
        <v>259.77999999999997</v>
      </c>
      <c r="W397">
        <v>0.63617251235193317</v>
      </c>
      <c r="X397">
        <v>1.0178760197630932</v>
      </c>
    </row>
    <row r="398" spans="1:24" hidden="1" x14ac:dyDescent="0.3">
      <c r="A398" t="s">
        <v>8928</v>
      </c>
      <c r="B398" t="s">
        <v>8174</v>
      </c>
      <c r="C398" t="s">
        <v>8929</v>
      </c>
      <c r="D398" t="s">
        <v>8930</v>
      </c>
      <c r="E398" t="s">
        <v>113</v>
      </c>
      <c r="F398" t="s">
        <v>113</v>
      </c>
      <c r="G398" t="s">
        <v>113</v>
      </c>
      <c r="H398" t="s">
        <v>113</v>
      </c>
      <c r="I398" t="s">
        <v>115</v>
      </c>
      <c r="J398" t="s">
        <v>8931</v>
      </c>
      <c r="K398" t="s">
        <v>8932</v>
      </c>
      <c r="L398" t="s">
        <v>1173</v>
      </c>
      <c r="M398">
        <v>50</v>
      </c>
      <c r="O398" t="s">
        <v>8624</v>
      </c>
      <c r="P398">
        <v>3</v>
      </c>
      <c r="Q398">
        <v>1390</v>
      </c>
      <c r="R398">
        <v>340</v>
      </c>
      <c r="T398">
        <v>0</v>
      </c>
      <c r="U398">
        <v>120</v>
      </c>
      <c r="V398">
        <v>240</v>
      </c>
      <c r="W398">
        <v>1.4177999999999999</v>
      </c>
      <c r="X398">
        <v>1.70136</v>
      </c>
    </row>
    <row r="399" spans="1:24" hidden="1" x14ac:dyDescent="0.3">
      <c r="A399" t="s">
        <v>8933</v>
      </c>
      <c r="B399" t="s">
        <v>8179</v>
      </c>
      <c r="C399" t="s">
        <v>8929</v>
      </c>
      <c r="D399" t="s">
        <v>8930</v>
      </c>
      <c r="E399" t="s">
        <v>113</v>
      </c>
      <c r="F399" t="s">
        <v>113</v>
      </c>
      <c r="G399" t="s">
        <v>113</v>
      </c>
      <c r="H399" t="s">
        <v>113</v>
      </c>
      <c r="I399" t="s">
        <v>115</v>
      </c>
      <c r="J399" t="s">
        <v>8931</v>
      </c>
      <c r="K399" t="s">
        <v>8932</v>
      </c>
      <c r="L399" t="s">
        <v>1173</v>
      </c>
      <c r="M399">
        <v>50</v>
      </c>
      <c r="O399" t="s">
        <v>8757</v>
      </c>
      <c r="P399">
        <v>1</v>
      </c>
      <c r="Q399">
        <v>560</v>
      </c>
      <c r="R399">
        <v>447</v>
      </c>
      <c r="W399">
        <v>0.25031999999999999</v>
      </c>
      <c r="X399">
        <v>0.30038399999999998</v>
      </c>
    </row>
    <row r="400" spans="1:24" hidden="1" x14ac:dyDescent="0.3">
      <c r="A400" t="s">
        <v>8934</v>
      </c>
      <c r="B400" t="s">
        <v>8211</v>
      </c>
      <c r="C400" t="s">
        <v>8929</v>
      </c>
      <c r="D400" t="s">
        <v>8930</v>
      </c>
      <c r="E400" t="s">
        <v>113</v>
      </c>
      <c r="F400" t="s">
        <v>113</v>
      </c>
      <c r="G400" t="s">
        <v>113</v>
      </c>
      <c r="H400" t="s">
        <v>113</v>
      </c>
      <c r="I400" t="s">
        <v>115</v>
      </c>
      <c r="J400" t="s">
        <v>8931</v>
      </c>
      <c r="K400" t="s">
        <v>8932</v>
      </c>
      <c r="L400" t="s">
        <v>1173</v>
      </c>
      <c r="M400">
        <v>48</v>
      </c>
      <c r="O400" t="s">
        <v>8542</v>
      </c>
      <c r="P400">
        <v>1</v>
      </c>
      <c r="Q400">
        <v>0.6</v>
      </c>
      <c r="T400">
        <v>134.58000000000001</v>
      </c>
      <c r="W400">
        <v>0.28274333882308139</v>
      </c>
      <c r="X400">
        <v>0.45238934211693027</v>
      </c>
    </row>
    <row r="401" spans="1:24" hidden="1" x14ac:dyDescent="0.3">
      <c r="A401" t="s">
        <v>8935</v>
      </c>
      <c r="B401" t="s">
        <v>8174</v>
      </c>
      <c r="C401" t="s">
        <v>8936</v>
      </c>
      <c r="D401" t="s">
        <v>8937</v>
      </c>
      <c r="E401" t="s">
        <v>113</v>
      </c>
      <c r="F401" t="s">
        <v>113</v>
      </c>
      <c r="G401" t="s">
        <v>113</v>
      </c>
      <c r="H401" t="s">
        <v>113</v>
      </c>
      <c r="I401" t="s">
        <v>115</v>
      </c>
      <c r="J401" t="s">
        <v>8938</v>
      </c>
      <c r="K401" t="s">
        <v>8939</v>
      </c>
      <c r="L401" t="s">
        <v>1173</v>
      </c>
      <c r="M401">
        <v>50</v>
      </c>
      <c r="O401" t="s">
        <v>8624</v>
      </c>
      <c r="P401">
        <v>3</v>
      </c>
      <c r="Q401">
        <v>1390</v>
      </c>
      <c r="R401">
        <v>340</v>
      </c>
      <c r="T401">
        <v>0</v>
      </c>
      <c r="U401">
        <v>120</v>
      </c>
      <c r="V401">
        <v>240</v>
      </c>
      <c r="W401">
        <v>1.4177999999999999</v>
      </c>
      <c r="X401">
        <v>1.70136</v>
      </c>
    </row>
    <row r="402" spans="1:24" hidden="1" x14ac:dyDescent="0.3">
      <c r="A402" t="s">
        <v>8940</v>
      </c>
      <c r="B402" t="s">
        <v>8179</v>
      </c>
      <c r="C402" t="s">
        <v>8936</v>
      </c>
      <c r="D402" t="s">
        <v>8937</v>
      </c>
      <c r="E402" t="s">
        <v>113</v>
      </c>
      <c r="F402" t="s">
        <v>113</v>
      </c>
      <c r="G402" t="s">
        <v>113</v>
      </c>
      <c r="H402" t="s">
        <v>113</v>
      </c>
      <c r="I402" t="s">
        <v>115</v>
      </c>
      <c r="J402" t="s">
        <v>8938</v>
      </c>
      <c r="K402" t="s">
        <v>8939</v>
      </c>
      <c r="L402" t="s">
        <v>1173</v>
      </c>
      <c r="M402">
        <v>50</v>
      </c>
      <c r="O402" t="s">
        <v>8757</v>
      </c>
      <c r="P402">
        <v>1</v>
      </c>
      <c r="Q402">
        <v>560</v>
      </c>
      <c r="R402">
        <v>447</v>
      </c>
      <c r="W402">
        <v>0.25031999999999999</v>
      </c>
      <c r="X402">
        <v>0.30038399999999998</v>
      </c>
    </row>
    <row r="403" spans="1:24" hidden="1" x14ac:dyDescent="0.3">
      <c r="A403" t="s">
        <v>8941</v>
      </c>
      <c r="B403" t="s">
        <v>8211</v>
      </c>
      <c r="C403" t="s">
        <v>8936</v>
      </c>
      <c r="D403" t="s">
        <v>8937</v>
      </c>
      <c r="E403" t="s">
        <v>113</v>
      </c>
      <c r="F403" t="s">
        <v>113</v>
      </c>
      <c r="G403" t="s">
        <v>113</v>
      </c>
      <c r="H403" t="s">
        <v>113</v>
      </c>
      <c r="I403" t="s">
        <v>115</v>
      </c>
      <c r="J403" t="s">
        <v>8938</v>
      </c>
      <c r="K403" t="s">
        <v>8939</v>
      </c>
      <c r="L403" t="s">
        <v>1173</v>
      </c>
      <c r="M403">
        <v>48</v>
      </c>
      <c r="O403" t="s">
        <v>8542</v>
      </c>
      <c r="P403">
        <v>1</v>
      </c>
      <c r="Q403">
        <v>0.9</v>
      </c>
      <c r="T403">
        <v>93.11</v>
      </c>
      <c r="W403">
        <v>0.63617251235193317</v>
      </c>
      <c r="X403">
        <v>1.0178760197630932</v>
      </c>
    </row>
    <row r="404" spans="1:24" hidden="1" x14ac:dyDescent="0.3">
      <c r="A404" t="s">
        <v>8942</v>
      </c>
      <c r="B404" t="s">
        <v>8174</v>
      </c>
      <c r="C404" t="s">
        <v>8943</v>
      </c>
      <c r="D404" t="s">
        <v>8944</v>
      </c>
      <c r="E404" t="s">
        <v>113</v>
      </c>
      <c r="F404" t="s">
        <v>113</v>
      </c>
      <c r="G404" t="s">
        <v>113</v>
      </c>
      <c r="H404" t="s">
        <v>113</v>
      </c>
      <c r="I404" t="s">
        <v>115</v>
      </c>
      <c r="J404" t="s">
        <v>8945</v>
      </c>
      <c r="K404" t="s">
        <v>8946</v>
      </c>
      <c r="L404" t="s">
        <v>1173</v>
      </c>
      <c r="M404">
        <v>50</v>
      </c>
      <c r="O404" t="s">
        <v>8624</v>
      </c>
      <c r="P404">
        <v>3</v>
      </c>
      <c r="Q404">
        <v>1390</v>
      </c>
      <c r="R404">
        <v>340</v>
      </c>
      <c r="T404">
        <v>0</v>
      </c>
      <c r="U404">
        <v>120</v>
      </c>
      <c r="V404">
        <v>240</v>
      </c>
      <c r="W404">
        <v>1.4177999999999999</v>
      </c>
      <c r="X404">
        <v>1.70136</v>
      </c>
    </row>
    <row r="405" spans="1:24" hidden="1" x14ac:dyDescent="0.3">
      <c r="A405" t="s">
        <v>8947</v>
      </c>
      <c r="B405" t="s">
        <v>8179</v>
      </c>
      <c r="C405" t="s">
        <v>8943</v>
      </c>
      <c r="D405" t="s">
        <v>8944</v>
      </c>
      <c r="E405" t="s">
        <v>113</v>
      </c>
      <c r="F405" t="s">
        <v>113</v>
      </c>
      <c r="G405" t="s">
        <v>113</v>
      </c>
      <c r="H405" t="s">
        <v>113</v>
      </c>
      <c r="I405" t="s">
        <v>115</v>
      </c>
      <c r="J405" t="s">
        <v>8945</v>
      </c>
      <c r="K405" t="s">
        <v>8946</v>
      </c>
      <c r="L405" t="s">
        <v>1173</v>
      </c>
      <c r="M405">
        <v>50</v>
      </c>
      <c r="O405" t="s">
        <v>8757</v>
      </c>
      <c r="P405">
        <v>1</v>
      </c>
      <c r="Q405">
        <v>560</v>
      </c>
      <c r="R405">
        <v>447</v>
      </c>
      <c r="W405">
        <v>0.25031999999999999</v>
      </c>
      <c r="X405">
        <v>0.30038399999999998</v>
      </c>
    </row>
    <row r="406" spans="1:24" hidden="1" x14ac:dyDescent="0.3">
      <c r="A406" t="s">
        <v>8948</v>
      </c>
      <c r="B406" t="s">
        <v>8211</v>
      </c>
      <c r="C406" t="s">
        <v>8943</v>
      </c>
      <c r="D406" t="s">
        <v>8944</v>
      </c>
      <c r="E406" t="s">
        <v>113</v>
      </c>
      <c r="F406" t="s">
        <v>113</v>
      </c>
      <c r="G406" t="s">
        <v>113</v>
      </c>
      <c r="H406" t="s">
        <v>113</v>
      </c>
      <c r="I406" t="s">
        <v>115</v>
      </c>
      <c r="J406" t="s">
        <v>8945</v>
      </c>
      <c r="K406" t="s">
        <v>8946</v>
      </c>
      <c r="L406" t="s">
        <v>1173</v>
      </c>
      <c r="M406">
        <v>48</v>
      </c>
      <c r="O406" t="s">
        <v>8542</v>
      </c>
      <c r="P406">
        <v>1</v>
      </c>
      <c r="Q406">
        <v>0.6</v>
      </c>
      <c r="T406">
        <v>324.35000000000002</v>
      </c>
      <c r="W406">
        <v>0.28274333882308139</v>
      </c>
      <c r="X406">
        <v>0.45238934211693027</v>
      </c>
    </row>
    <row r="407" spans="1:24" hidden="1" x14ac:dyDescent="0.3">
      <c r="A407" t="s">
        <v>8949</v>
      </c>
      <c r="B407" t="s">
        <v>8174</v>
      </c>
      <c r="C407" t="s">
        <v>8950</v>
      </c>
      <c r="D407" t="s">
        <v>8951</v>
      </c>
      <c r="E407" t="s">
        <v>113</v>
      </c>
      <c r="F407" t="s">
        <v>113</v>
      </c>
      <c r="G407" t="s">
        <v>113</v>
      </c>
      <c r="H407" t="s">
        <v>113</v>
      </c>
      <c r="I407" t="s">
        <v>115</v>
      </c>
      <c r="J407" t="s">
        <v>8952</v>
      </c>
      <c r="K407" t="s">
        <v>8953</v>
      </c>
      <c r="L407" t="s">
        <v>1173</v>
      </c>
      <c r="M407">
        <v>50</v>
      </c>
      <c r="O407" t="s">
        <v>8624</v>
      </c>
      <c r="P407">
        <v>3</v>
      </c>
      <c r="Q407">
        <v>1390</v>
      </c>
      <c r="R407">
        <v>340</v>
      </c>
      <c r="T407">
        <v>0</v>
      </c>
      <c r="U407">
        <v>120</v>
      </c>
      <c r="V407">
        <v>240</v>
      </c>
      <c r="W407">
        <v>1.4177999999999999</v>
      </c>
      <c r="X407">
        <v>1.70136</v>
      </c>
    </row>
    <row r="408" spans="1:24" hidden="1" x14ac:dyDescent="0.3">
      <c r="A408" t="s">
        <v>8954</v>
      </c>
      <c r="B408" t="s">
        <v>8179</v>
      </c>
      <c r="C408" t="s">
        <v>8950</v>
      </c>
      <c r="D408" t="s">
        <v>8951</v>
      </c>
      <c r="E408" t="s">
        <v>113</v>
      </c>
      <c r="F408" t="s">
        <v>113</v>
      </c>
      <c r="G408" t="s">
        <v>113</v>
      </c>
      <c r="H408" t="s">
        <v>113</v>
      </c>
      <c r="I408" t="s">
        <v>115</v>
      </c>
      <c r="J408" t="s">
        <v>8952</v>
      </c>
      <c r="K408" t="s">
        <v>8953</v>
      </c>
      <c r="L408" t="s">
        <v>1173</v>
      </c>
      <c r="M408">
        <v>50</v>
      </c>
      <c r="O408" t="s">
        <v>8757</v>
      </c>
      <c r="P408">
        <v>1</v>
      </c>
      <c r="Q408">
        <v>560</v>
      </c>
      <c r="R408">
        <v>447</v>
      </c>
      <c r="W408">
        <v>0.25031999999999999</v>
      </c>
      <c r="X408">
        <v>0.30038399999999998</v>
      </c>
    </row>
    <row r="409" spans="1:24" hidden="1" x14ac:dyDescent="0.3">
      <c r="A409" t="s">
        <v>8955</v>
      </c>
      <c r="B409" t="s">
        <v>8211</v>
      </c>
      <c r="C409" t="s">
        <v>8950</v>
      </c>
      <c r="D409" t="s">
        <v>8951</v>
      </c>
      <c r="E409" t="s">
        <v>113</v>
      </c>
      <c r="F409" t="s">
        <v>113</v>
      </c>
      <c r="G409" t="s">
        <v>113</v>
      </c>
      <c r="H409" t="s">
        <v>113</v>
      </c>
      <c r="I409" t="s">
        <v>115</v>
      </c>
      <c r="J409" t="s">
        <v>8952</v>
      </c>
      <c r="K409" t="s">
        <v>8953</v>
      </c>
      <c r="L409" t="s">
        <v>1173</v>
      </c>
      <c r="M409">
        <v>48</v>
      </c>
      <c r="O409" t="s">
        <v>8542</v>
      </c>
      <c r="P409">
        <v>1</v>
      </c>
      <c r="Q409">
        <v>1.2</v>
      </c>
      <c r="T409">
        <v>265.44</v>
      </c>
      <c r="W409">
        <v>1.1309733552923256</v>
      </c>
      <c r="X409">
        <v>1.8095573684677211</v>
      </c>
    </row>
    <row r="410" spans="1:24" hidden="1" x14ac:dyDescent="0.3">
      <c r="A410" t="s">
        <v>8956</v>
      </c>
      <c r="B410" t="s">
        <v>8174</v>
      </c>
      <c r="C410" t="s">
        <v>8957</v>
      </c>
      <c r="D410" t="s">
        <v>8958</v>
      </c>
      <c r="E410" t="s">
        <v>113</v>
      </c>
      <c r="F410" t="s">
        <v>113</v>
      </c>
      <c r="G410" t="s">
        <v>113</v>
      </c>
      <c r="H410" t="s">
        <v>113</v>
      </c>
      <c r="I410" t="s">
        <v>115</v>
      </c>
      <c r="J410" t="s">
        <v>8959</v>
      </c>
      <c r="K410" t="s">
        <v>8960</v>
      </c>
      <c r="L410" t="s">
        <v>1173</v>
      </c>
      <c r="M410">
        <v>50</v>
      </c>
      <c r="O410" t="s">
        <v>8624</v>
      </c>
      <c r="P410">
        <v>3</v>
      </c>
      <c r="Q410">
        <v>1390</v>
      </c>
      <c r="R410">
        <v>340</v>
      </c>
      <c r="T410">
        <v>0</v>
      </c>
      <c r="U410">
        <v>120</v>
      </c>
      <c r="V410">
        <v>240</v>
      </c>
      <c r="W410">
        <v>1.4177999999999999</v>
      </c>
      <c r="X410">
        <v>1.70136</v>
      </c>
    </row>
    <row r="411" spans="1:24" hidden="1" x14ac:dyDescent="0.3">
      <c r="A411" t="s">
        <v>8961</v>
      </c>
      <c r="B411" t="s">
        <v>8179</v>
      </c>
      <c r="C411" t="s">
        <v>8957</v>
      </c>
      <c r="D411" t="s">
        <v>8958</v>
      </c>
      <c r="E411" t="s">
        <v>113</v>
      </c>
      <c r="F411" t="s">
        <v>113</v>
      </c>
      <c r="G411" t="s">
        <v>113</v>
      </c>
      <c r="H411" t="s">
        <v>113</v>
      </c>
      <c r="I411" t="s">
        <v>115</v>
      </c>
      <c r="J411" t="s">
        <v>8959</v>
      </c>
      <c r="K411" t="s">
        <v>8960</v>
      </c>
      <c r="L411" t="s">
        <v>1173</v>
      </c>
      <c r="M411">
        <v>50</v>
      </c>
      <c r="O411" t="s">
        <v>8757</v>
      </c>
      <c r="P411">
        <v>1</v>
      </c>
      <c r="Q411">
        <v>560</v>
      </c>
      <c r="R411">
        <v>447</v>
      </c>
      <c r="W411">
        <v>0.25031999999999999</v>
      </c>
      <c r="X411">
        <v>0.30038399999999998</v>
      </c>
    </row>
    <row r="412" spans="1:24" hidden="1" x14ac:dyDescent="0.3">
      <c r="A412" t="s">
        <v>8962</v>
      </c>
      <c r="B412" t="s">
        <v>8211</v>
      </c>
      <c r="C412" t="s">
        <v>8957</v>
      </c>
      <c r="D412" t="s">
        <v>8958</v>
      </c>
      <c r="E412" t="s">
        <v>113</v>
      </c>
      <c r="F412" t="s">
        <v>113</v>
      </c>
      <c r="G412" t="s">
        <v>113</v>
      </c>
      <c r="H412" t="s">
        <v>113</v>
      </c>
      <c r="I412" t="s">
        <v>115</v>
      </c>
      <c r="J412" t="s">
        <v>8959</v>
      </c>
      <c r="K412" t="s">
        <v>8960</v>
      </c>
      <c r="L412" t="s">
        <v>1173</v>
      </c>
      <c r="M412">
        <v>48</v>
      </c>
      <c r="O412" t="s">
        <v>8542</v>
      </c>
      <c r="P412">
        <v>1</v>
      </c>
      <c r="Q412">
        <v>0.6</v>
      </c>
      <c r="T412">
        <v>161.9</v>
      </c>
      <c r="W412">
        <v>0.28274333882308139</v>
      </c>
      <c r="X412">
        <v>0.45238934211693027</v>
      </c>
    </row>
    <row r="413" spans="1:24" hidden="1" x14ac:dyDescent="0.3">
      <c r="A413" t="s">
        <v>8963</v>
      </c>
      <c r="B413" t="s">
        <v>8174</v>
      </c>
      <c r="C413" t="s">
        <v>8964</v>
      </c>
      <c r="D413" t="s">
        <v>8965</v>
      </c>
      <c r="E413" t="s">
        <v>113</v>
      </c>
      <c r="F413" t="s">
        <v>113</v>
      </c>
      <c r="G413" t="s">
        <v>113</v>
      </c>
      <c r="H413" t="s">
        <v>113</v>
      </c>
      <c r="I413" t="s">
        <v>888</v>
      </c>
      <c r="J413" t="s">
        <v>8966</v>
      </c>
      <c r="K413" t="s">
        <v>8967</v>
      </c>
      <c r="L413" t="s">
        <v>120</v>
      </c>
      <c r="M413">
        <v>50</v>
      </c>
      <c r="O413" t="s">
        <v>8647</v>
      </c>
      <c r="P413">
        <v>3</v>
      </c>
      <c r="Q413">
        <v>1509</v>
      </c>
      <c r="R413">
        <v>469</v>
      </c>
      <c r="T413">
        <v>60</v>
      </c>
      <c r="U413">
        <v>220</v>
      </c>
      <c r="V413">
        <v>350</v>
      </c>
      <c r="W413">
        <v>2.1231629999999999</v>
      </c>
      <c r="X413">
        <v>2.5477955999999997</v>
      </c>
    </row>
    <row r="414" spans="1:24" hidden="1" x14ac:dyDescent="0.3">
      <c r="A414" t="s">
        <v>8968</v>
      </c>
      <c r="B414" t="s">
        <v>8179</v>
      </c>
      <c r="C414" t="s">
        <v>8964</v>
      </c>
      <c r="D414" t="s">
        <v>8965</v>
      </c>
      <c r="E414" t="s">
        <v>113</v>
      </c>
      <c r="F414" t="s">
        <v>113</v>
      </c>
      <c r="G414" t="s">
        <v>113</v>
      </c>
      <c r="H414" t="s">
        <v>113</v>
      </c>
      <c r="I414" t="s">
        <v>888</v>
      </c>
      <c r="J414" t="s">
        <v>8966</v>
      </c>
      <c r="K414" t="s">
        <v>8967</v>
      </c>
      <c r="L414" t="s">
        <v>120</v>
      </c>
      <c r="M414">
        <v>50</v>
      </c>
      <c r="O414" t="s">
        <v>8537</v>
      </c>
      <c r="P414">
        <v>2</v>
      </c>
      <c r="Q414">
        <v>480</v>
      </c>
      <c r="R414">
        <v>356</v>
      </c>
      <c r="W414">
        <v>0.34176000000000001</v>
      </c>
      <c r="X414">
        <v>0.41011199999999998</v>
      </c>
    </row>
    <row r="415" spans="1:24" hidden="1" x14ac:dyDescent="0.3">
      <c r="A415" t="s">
        <v>8969</v>
      </c>
      <c r="B415" t="s">
        <v>8617</v>
      </c>
      <c r="C415" t="s">
        <v>8964</v>
      </c>
      <c r="D415" t="s">
        <v>8965</v>
      </c>
      <c r="E415" t="s">
        <v>113</v>
      </c>
      <c r="F415" t="s">
        <v>113</v>
      </c>
      <c r="G415" t="s">
        <v>113</v>
      </c>
      <c r="H415" t="s">
        <v>113</v>
      </c>
      <c r="I415" t="s">
        <v>888</v>
      </c>
      <c r="J415" t="s">
        <v>8966</v>
      </c>
      <c r="K415" t="s">
        <v>8967</v>
      </c>
      <c r="L415" t="s">
        <v>120</v>
      </c>
      <c r="M415">
        <v>50</v>
      </c>
      <c r="O415" t="s">
        <v>8970</v>
      </c>
      <c r="P415">
        <v>0</v>
      </c>
      <c r="Q415">
        <v>730</v>
      </c>
      <c r="R415">
        <v>395</v>
      </c>
      <c r="W415">
        <v>0</v>
      </c>
      <c r="X415">
        <v>0</v>
      </c>
    </row>
    <row r="416" spans="1:24" hidden="1" x14ac:dyDescent="0.3">
      <c r="A416" t="s">
        <v>8971</v>
      </c>
      <c r="B416" t="s">
        <v>8174</v>
      </c>
      <c r="C416" t="s">
        <v>8972</v>
      </c>
      <c r="D416" t="s">
        <v>8973</v>
      </c>
      <c r="E416" t="s">
        <v>113</v>
      </c>
      <c r="F416" t="s">
        <v>113</v>
      </c>
      <c r="G416" t="s">
        <v>113</v>
      </c>
      <c r="H416" t="s">
        <v>113</v>
      </c>
      <c r="I416" t="s">
        <v>406</v>
      </c>
      <c r="J416" t="s">
        <v>8974</v>
      </c>
      <c r="K416" t="s">
        <v>8975</v>
      </c>
      <c r="L416" t="s">
        <v>120</v>
      </c>
      <c r="M416">
        <v>38</v>
      </c>
      <c r="O416" t="s">
        <v>8532</v>
      </c>
      <c r="P416">
        <v>3</v>
      </c>
      <c r="Q416">
        <v>1509</v>
      </c>
      <c r="R416">
        <v>469</v>
      </c>
      <c r="T416">
        <v>40</v>
      </c>
      <c r="U416">
        <v>210</v>
      </c>
      <c r="V416">
        <v>340</v>
      </c>
      <c r="W416">
        <v>2.1231629999999999</v>
      </c>
      <c r="X416">
        <v>2.5477955999999997</v>
      </c>
    </row>
    <row r="417" spans="1:24" hidden="1" x14ac:dyDescent="0.3">
      <c r="A417" t="s">
        <v>8976</v>
      </c>
      <c r="B417" t="s">
        <v>8617</v>
      </c>
      <c r="C417" t="s">
        <v>8972</v>
      </c>
      <c r="D417" t="s">
        <v>8973</v>
      </c>
      <c r="E417" t="s">
        <v>113</v>
      </c>
      <c r="F417" t="s">
        <v>113</v>
      </c>
      <c r="G417" t="s">
        <v>113</v>
      </c>
      <c r="H417" t="s">
        <v>113</v>
      </c>
      <c r="I417" t="s">
        <v>406</v>
      </c>
      <c r="J417" t="s">
        <v>8974</v>
      </c>
      <c r="K417" t="s">
        <v>8975</v>
      </c>
      <c r="L417" t="s">
        <v>120</v>
      </c>
      <c r="M417">
        <v>40</v>
      </c>
      <c r="O417" t="s">
        <v>8645</v>
      </c>
      <c r="P417">
        <v>3</v>
      </c>
      <c r="Q417">
        <v>730</v>
      </c>
      <c r="R417">
        <v>395</v>
      </c>
      <c r="T417">
        <v>40</v>
      </c>
      <c r="U417">
        <v>210</v>
      </c>
      <c r="V417">
        <v>340</v>
      </c>
      <c r="W417">
        <v>0.86504999999999999</v>
      </c>
      <c r="X417">
        <v>1.03806</v>
      </c>
    </row>
    <row r="418" spans="1:24" hidden="1" x14ac:dyDescent="0.3">
      <c r="A418" t="s">
        <v>8977</v>
      </c>
      <c r="B418" t="s">
        <v>8179</v>
      </c>
      <c r="C418" t="s">
        <v>8972</v>
      </c>
      <c r="D418" t="s">
        <v>8973</v>
      </c>
      <c r="E418" t="s">
        <v>113</v>
      </c>
      <c r="F418" t="s">
        <v>113</v>
      </c>
      <c r="G418" t="s">
        <v>113</v>
      </c>
      <c r="H418" t="s">
        <v>113</v>
      </c>
      <c r="I418" t="s">
        <v>406</v>
      </c>
      <c r="J418" t="s">
        <v>8974</v>
      </c>
      <c r="K418" t="s">
        <v>8975</v>
      </c>
      <c r="L418" t="s">
        <v>120</v>
      </c>
      <c r="M418">
        <v>38</v>
      </c>
      <c r="O418" t="s">
        <v>8649</v>
      </c>
      <c r="P418">
        <v>2</v>
      </c>
      <c r="Q418">
        <v>480</v>
      </c>
      <c r="R418">
        <v>356</v>
      </c>
      <c r="W418">
        <v>0.34176000000000001</v>
      </c>
      <c r="X418">
        <v>0.41011199999999998</v>
      </c>
    </row>
    <row r="419" spans="1:24" hidden="1" x14ac:dyDescent="0.3">
      <c r="A419" t="s">
        <v>8978</v>
      </c>
      <c r="B419" t="s">
        <v>8179</v>
      </c>
      <c r="C419" t="s">
        <v>8979</v>
      </c>
      <c r="D419" t="s">
        <v>8980</v>
      </c>
      <c r="E419" t="s">
        <v>113</v>
      </c>
      <c r="F419" t="s">
        <v>113</v>
      </c>
      <c r="G419" t="s">
        <v>113</v>
      </c>
      <c r="H419" t="s">
        <v>113</v>
      </c>
      <c r="I419" t="s">
        <v>1189</v>
      </c>
      <c r="J419" t="s">
        <v>8981</v>
      </c>
      <c r="K419" t="s">
        <v>8982</v>
      </c>
      <c r="L419" t="s">
        <v>120</v>
      </c>
      <c r="M419">
        <v>39</v>
      </c>
      <c r="O419" t="s">
        <v>8649</v>
      </c>
      <c r="P419">
        <v>2</v>
      </c>
      <c r="Q419">
        <v>480</v>
      </c>
      <c r="R419">
        <v>356</v>
      </c>
      <c r="W419">
        <v>0.34176000000000001</v>
      </c>
      <c r="X419">
        <v>0.41011199999999998</v>
      </c>
    </row>
    <row r="420" spans="1:24" hidden="1" x14ac:dyDescent="0.3">
      <c r="A420" t="s">
        <v>8983</v>
      </c>
      <c r="B420" t="s">
        <v>8174</v>
      </c>
      <c r="C420" t="s">
        <v>8979</v>
      </c>
      <c r="D420" t="s">
        <v>8980</v>
      </c>
      <c r="E420" t="s">
        <v>113</v>
      </c>
      <c r="F420" t="s">
        <v>113</v>
      </c>
      <c r="G420" t="s">
        <v>113</v>
      </c>
      <c r="H420" t="s">
        <v>113</v>
      </c>
      <c r="I420" t="s">
        <v>1189</v>
      </c>
      <c r="J420" t="s">
        <v>8981</v>
      </c>
      <c r="K420" t="s">
        <v>8982</v>
      </c>
      <c r="L420" t="s">
        <v>120</v>
      </c>
      <c r="M420">
        <v>40</v>
      </c>
      <c r="O420" t="s">
        <v>8532</v>
      </c>
      <c r="P420">
        <v>1</v>
      </c>
      <c r="Q420">
        <v>1509</v>
      </c>
      <c r="R420">
        <v>469</v>
      </c>
      <c r="T420">
        <v>30</v>
      </c>
      <c r="W420">
        <v>0.70772100000000004</v>
      </c>
      <c r="X420">
        <v>0.84926520000000005</v>
      </c>
    </row>
    <row r="421" spans="1:24" hidden="1" x14ac:dyDescent="0.3">
      <c r="A421" t="s">
        <v>8984</v>
      </c>
      <c r="B421" t="s">
        <v>8536</v>
      </c>
      <c r="C421" t="s">
        <v>8979</v>
      </c>
      <c r="D421" t="s">
        <v>8980</v>
      </c>
      <c r="E421" t="s">
        <v>113</v>
      </c>
      <c r="F421" t="s">
        <v>113</v>
      </c>
      <c r="G421" t="s">
        <v>113</v>
      </c>
      <c r="H421" t="s">
        <v>113</v>
      </c>
      <c r="I421" t="s">
        <v>1189</v>
      </c>
      <c r="J421" t="s">
        <v>8981</v>
      </c>
      <c r="K421" t="s">
        <v>8982</v>
      </c>
      <c r="L421" t="s">
        <v>120</v>
      </c>
      <c r="M421">
        <v>38</v>
      </c>
      <c r="O421" t="s">
        <v>8604</v>
      </c>
      <c r="P421">
        <v>1</v>
      </c>
      <c r="Q421">
        <v>210</v>
      </c>
      <c r="R421">
        <v>210</v>
      </c>
      <c r="W421">
        <v>4.41E-2</v>
      </c>
      <c r="X421">
        <v>5.2920000000000002E-2</v>
      </c>
    </row>
    <row r="422" spans="1:24" hidden="1" x14ac:dyDescent="0.3">
      <c r="A422" t="s">
        <v>8985</v>
      </c>
      <c r="B422" t="s">
        <v>8211</v>
      </c>
      <c r="C422" t="s">
        <v>8979</v>
      </c>
      <c r="D422" t="s">
        <v>8980</v>
      </c>
      <c r="E422" t="s">
        <v>113</v>
      </c>
      <c r="F422" t="s">
        <v>113</v>
      </c>
      <c r="G422" t="s">
        <v>113</v>
      </c>
      <c r="H422" t="s">
        <v>113</v>
      </c>
      <c r="I422" t="s">
        <v>1189</v>
      </c>
      <c r="J422" t="s">
        <v>8981</v>
      </c>
      <c r="K422" t="s">
        <v>8982</v>
      </c>
      <c r="L422" t="s">
        <v>120</v>
      </c>
      <c r="M422">
        <v>38</v>
      </c>
      <c r="O422" t="s">
        <v>8986</v>
      </c>
      <c r="P422">
        <v>1</v>
      </c>
      <c r="Q422">
        <v>0.6</v>
      </c>
      <c r="T422">
        <v>305</v>
      </c>
      <c r="W422">
        <v>0.28274333882308139</v>
      </c>
      <c r="X422">
        <v>0.45238934211693027</v>
      </c>
    </row>
    <row r="423" spans="1:24" hidden="1" x14ac:dyDescent="0.3">
      <c r="A423" t="s">
        <v>8987</v>
      </c>
      <c r="B423" t="s">
        <v>8174</v>
      </c>
      <c r="C423" t="s">
        <v>8988</v>
      </c>
      <c r="D423" t="s">
        <v>8989</v>
      </c>
      <c r="E423" t="s">
        <v>113</v>
      </c>
      <c r="F423" t="s">
        <v>113</v>
      </c>
      <c r="G423" t="s">
        <v>113</v>
      </c>
      <c r="H423" t="s">
        <v>113</v>
      </c>
      <c r="I423" t="s">
        <v>115</v>
      </c>
      <c r="J423" t="s">
        <v>8990</v>
      </c>
      <c r="K423" t="s">
        <v>8991</v>
      </c>
      <c r="L423" t="s">
        <v>8903</v>
      </c>
      <c r="M423">
        <v>30</v>
      </c>
      <c r="O423" t="s">
        <v>8992</v>
      </c>
      <c r="P423">
        <v>3</v>
      </c>
      <c r="Q423">
        <v>2009</v>
      </c>
      <c r="R423">
        <v>469</v>
      </c>
      <c r="T423">
        <v>20</v>
      </c>
      <c r="U423">
        <v>140</v>
      </c>
      <c r="V423">
        <v>270</v>
      </c>
      <c r="W423">
        <v>2.8266629999999999</v>
      </c>
      <c r="X423">
        <v>3.3919956</v>
      </c>
    </row>
    <row r="424" spans="1:24" hidden="1" x14ac:dyDescent="0.3">
      <c r="A424" t="s">
        <v>8993</v>
      </c>
      <c r="B424" t="s">
        <v>8179</v>
      </c>
      <c r="C424" t="s">
        <v>8988</v>
      </c>
      <c r="D424" t="s">
        <v>8989</v>
      </c>
      <c r="E424" t="s">
        <v>113</v>
      </c>
      <c r="F424" t="s">
        <v>113</v>
      </c>
      <c r="G424" t="s">
        <v>113</v>
      </c>
      <c r="H424" t="s">
        <v>113</v>
      </c>
      <c r="I424" t="s">
        <v>115</v>
      </c>
      <c r="J424" t="s">
        <v>8990</v>
      </c>
      <c r="K424" t="s">
        <v>8991</v>
      </c>
      <c r="L424" t="s">
        <v>8903</v>
      </c>
      <c r="M424">
        <v>28</v>
      </c>
      <c r="O424" t="s">
        <v>8604</v>
      </c>
      <c r="P424">
        <v>1</v>
      </c>
      <c r="Q424">
        <v>210</v>
      </c>
      <c r="R424">
        <v>210</v>
      </c>
      <c r="W424">
        <v>4.41E-2</v>
      </c>
      <c r="X424">
        <v>5.2920000000000002E-2</v>
      </c>
    </row>
    <row r="425" spans="1:24" hidden="1" x14ac:dyDescent="0.3">
      <c r="A425" t="s">
        <v>8994</v>
      </c>
      <c r="B425" t="s">
        <v>8536</v>
      </c>
      <c r="C425" t="s">
        <v>8988</v>
      </c>
      <c r="D425" t="s">
        <v>8989</v>
      </c>
      <c r="E425" t="s">
        <v>113</v>
      </c>
      <c r="F425" t="s">
        <v>113</v>
      </c>
      <c r="G425" t="s">
        <v>113</v>
      </c>
      <c r="H425" t="s">
        <v>113</v>
      </c>
      <c r="I425" t="s">
        <v>115</v>
      </c>
      <c r="J425" t="s">
        <v>8990</v>
      </c>
      <c r="K425" t="s">
        <v>8991</v>
      </c>
      <c r="L425" t="s">
        <v>8903</v>
      </c>
      <c r="M425">
        <v>30</v>
      </c>
      <c r="O425" t="s">
        <v>8601</v>
      </c>
      <c r="P425">
        <v>3</v>
      </c>
      <c r="Q425">
        <v>400</v>
      </c>
      <c r="R425">
        <v>300</v>
      </c>
      <c r="W425">
        <v>0.36</v>
      </c>
      <c r="X425">
        <v>0.432</v>
      </c>
    </row>
    <row r="426" spans="1:24" hidden="1" x14ac:dyDescent="0.3">
      <c r="A426" t="s">
        <v>8995</v>
      </c>
      <c r="B426" t="s">
        <v>8211</v>
      </c>
      <c r="C426" t="s">
        <v>8988</v>
      </c>
      <c r="D426" t="s">
        <v>8989</v>
      </c>
      <c r="E426" t="s">
        <v>113</v>
      </c>
      <c r="F426" t="s">
        <v>113</v>
      </c>
      <c r="G426" t="s">
        <v>113</v>
      </c>
      <c r="H426" t="s">
        <v>113</v>
      </c>
      <c r="I426" t="s">
        <v>115</v>
      </c>
      <c r="J426" t="s">
        <v>8990</v>
      </c>
      <c r="K426" t="s">
        <v>8991</v>
      </c>
      <c r="L426" t="s">
        <v>8903</v>
      </c>
      <c r="M426">
        <v>28</v>
      </c>
      <c r="O426" t="s">
        <v>8996</v>
      </c>
      <c r="P426">
        <v>1</v>
      </c>
      <c r="Q426">
        <v>1.2</v>
      </c>
      <c r="T426">
        <v>279</v>
      </c>
      <c r="W426">
        <v>1.1309733552923256</v>
      </c>
      <c r="X426">
        <v>1.8095573684677211</v>
      </c>
    </row>
    <row r="427" spans="1:24" hidden="1" x14ac:dyDescent="0.3">
      <c r="A427" t="s">
        <v>8997</v>
      </c>
      <c r="B427" t="s">
        <v>8174</v>
      </c>
      <c r="C427" t="s">
        <v>8998</v>
      </c>
      <c r="D427" t="s">
        <v>8999</v>
      </c>
      <c r="E427" t="s">
        <v>113</v>
      </c>
      <c r="F427" t="s">
        <v>113</v>
      </c>
      <c r="G427" t="s">
        <v>113</v>
      </c>
      <c r="H427" t="s">
        <v>113</v>
      </c>
      <c r="I427" t="s">
        <v>654</v>
      </c>
      <c r="J427" t="s">
        <v>9000</v>
      </c>
      <c r="K427" t="s">
        <v>9001</v>
      </c>
      <c r="L427" t="s">
        <v>120</v>
      </c>
      <c r="M427">
        <v>40</v>
      </c>
      <c r="O427" t="s">
        <v>8720</v>
      </c>
      <c r="P427">
        <v>3</v>
      </c>
      <c r="Q427">
        <v>1499</v>
      </c>
      <c r="R427">
        <v>359</v>
      </c>
      <c r="T427">
        <v>30</v>
      </c>
      <c r="U427">
        <v>11100</v>
      </c>
      <c r="V427">
        <v>200</v>
      </c>
      <c r="W427">
        <v>1.6144229999999999</v>
      </c>
      <c r="X427">
        <v>1.9373075999999998</v>
      </c>
    </row>
    <row r="428" spans="1:24" hidden="1" x14ac:dyDescent="0.3">
      <c r="A428" t="s">
        <v>9002</v>
      </c>
      <c r="B428" t="s">
        <v>8179</v>
      </c>
      <c r="C428" t="s">
        <v>8998</v>
      </c>
      <c r="D428" t="s">
        <v>8999</v>
      </c>
      <c r="E428" t="s">
        <v>113</v>
      </c>
      <c r="F428" t="s">
        <v>113</v>
      </c>
      <c r="G428" t="s">
        <v>113</v>
      </c>
      <c r="H428" t="s">
        <v>113</v>
      </c>
      <c r="I428" t="s">
        <v>654</v>
      </c>
      <c r="J428" t="s">
        <v>9000</v>
      </c>
      <c r="K428" t="s">
        <v>9001</v>
      </c>
      <c r="L428" t="s">
        <v>120</v>
      </c>
      <c r="M428">
        <v>40</v>
      </c>
      <c r="O428" t="s">
        <v>9003</v>
      </c>
      <c r="P428">
        <v>3</v>
      </c>
      <c r="Q428">
        <v>400</v>
      </c>
      <c r="R428">
        <v>300</v>
      </c>
      <c r="T428">
        <v>30</v>
      </c>
      <c r="U428">
        <v>11100</v>
      </c>
      <c r="V428">
        <v>200</v>
      </c>
      <c r="W428">
        <v>0.36</v>
      </c>
      <c r="X428">
        <v>0.432</v>
      </c>
    </row>
    <row r="429" spans="1:24" hidden="1" x14ac:dyDescent="0.3">
      <c r="A429" t="s">
        <v>9004</v>
      </c>
      <c r="B429" t="s">
        <v>8211</v>
      </c>
      <c r="C429" t="s">
        <v>8998</v>
      </c>
      <c r="D429" t="s">
        <v>8999</v>
      </c>
      <c r="E429" t="s">
        <v>113</v>
      </c>
      <c r="F429" t="s">
        <v>113</v>
      </c>
      <c r="G429" t="s">
        <v>113</v>
      </c>
      <c r="H429" t="s">
        <v>113</v>
      </c>
      <c r="I429" t="s">
        <v>654</v>
      </c>
      <c r="J429" t="s">
        <v>9000</v>
      </c>
      <c r="K429" t="s">
        <v>9001</v>
      </c>
      <c r="L429" t="s">
        <v>120</v>
      </c>
      <c r="M429">
        <v>38</v>
      </c>
      <c r="O429" t="s">
        <v>9005</v>
      </c>
      <c r="P429">
        <v>1</v>
      </c>
      <c r="Q429">
        <v>0.9</v>
      </c>
      <c r="T429">
        <v>65</v>
      </c>
      <c r="W429">
        <v>0.63617251235193317</v>
      </c>
      <c r="X429">
        <v>1.0178760197630932</v>
      </c>
    </row>
    <row r="430" spans="1:24" hidden="1" x14ac:dyDescent="0.3">
      <c r="A430" t="s">
        <v>9006</v>
      </c>
      <c r="B430" t="s">
        <v>8174</v>
      </c>
      <c r="C430" t="s">
        <v>9007</v>
      </c>
      <c r="D430" t="s">
        <v>9008</v>
      </c>
      <c r="E430" t="s">
        <v>113</v>
      </c>
      <c r="F430" t="s">
        <v>113</v>
      </c>
      <c r="G430" t="s">
        <v>113</v>
      </c>
      <c r="H430" t="s">
        <v>113</v>
      </c>
      <c r="I430" t="s">
        <v>406</v>
      </c>
      <c r="J430" t="s">
        <v>9009</v>
      </c>
      <c r="K430" t="s">
        <v>9010</v>
      </c>
      <c r="L430" t="s">
        <v>9011</v>
      </c>
      <c r="M430">
        <v>12</v>
      </c>
      <c r="O430" t="s">
        <v>9012</v>
      </c>
      <c r="P430">
        <v>2</v>
      </c>
      <c r="Q430">
        <v>500</v>
      </c>
      <c r="R430">
        <v>378</v>
      </c>
      <c r="W430">
        <v>0.378</v>
      </c>
      <c r="X430">
        <v>0.4536</v>
      </c>
    </row>
    <row r="431" spans="1:24" hidden="1" x14ac:dyDescent="0.3">
      <c r="A431" t="s">
        <v>9013</v>
      </c>
      <c r="B431" t="s">
        <v>8179</v>
      </c>
      <c r="C431" t="s">
        <v>9007</v>
      </c>
      <c r="D431" t="s">
        <v>9008</v>
      </c>
      <c r="E431" t="s">
        <v>113</v>
      </c>
      <c r="F431" t="s">
        <v>113</v>
      </c>
      <c r="G431" t="s">
        <v>113</v>
      </c>
      <c r="H431" t="s">
        <v>113</v>
      </c>
      <c r="I431" t="s">
        <v>406</v>
      </c>
      <c r="J431" t="s">
        <v>9009</v>
      </c>
      <c r="K431" t="s">
        <v>9010</v>
      </c>
      <c r="L431" t="s">
        <v>9011</v>
      </c>
      <c r="M431">
        <v>12</v>
      </c>
      <c r="O431" t="s">
        <v>9014</v>
      </c>
      <c r="P431">
        <v>1</v>
      </c>
      <c r="Q431">
        <v>466</v>
      </c>
      <c r="R431">
        <v>343</v>
      </c>
      <c r="W431">
        <v>0.15983800000000001</v>
      </c>
      <c r="X431">
        <v>0.19180559999999999</v>
      </c>
    </row>
    <row r="432" spans="1:24" hidden="1" x14ac:dyDescent="0.3">
      <c r="A432" t="s">
        <v>9015</v>
      </c>
      <c r="B432" t="s">
        <v>8536</v>
      </c>
      <c r="C432" t="s">
        <v>9007</v>
      </c>
      <c r="D432" t="s">
        <v>9008</v>
      </c>
      <c r="E432" t="s">
        <v>113</v>
      </c>
      <c r="F432" t="s">
        <v>113</v>
      </c>
      <c r="G432" t="s">
        <v>113</v>
      </c>
      <c r="H432" t="s">
        <v>113</v>
      </c>
      <c r="I432" t="s">
        <v>406</v>
      </c>
      <c r="J432" t="s">
        <v>9009</v>
      </c>
      <c r="K432" t="s">
        <v>9010</v>
      </c>
      <c r="L432" t="s">
        <v>9011</v>
      </c>
      <c r="M432">
        <v>12</v>
      </c>
      <c r="O432" t="s">
        <v>9016</v>
      </c>
      <c r="P432">
        <v>1</v>
      </c>
      <c r="Q432">
        <v>478</v>
      </c>
      <c r="R432">
        <v>375</v>
      </c>
      <c r="S432">
        <v>158</v>
      </c>
      <c r="W432">
        <v>0.17924999999999999</v>
      </c>
      <c r="X432">
        <v>0.21509999999999999</v>
      </c>
    </row>
    <row r="433" spans="1:24" hidden="1" x14ac:dyDescent="0.3">
      <c r="A433" t="s">
        <v>9017</v>
      </c>
      <c r="C433" t="s">
        <v>9018</v>
      </c>
      <c r="D433" t="s">
        <v>9017</v>
      </c>
      <c r="E433" t="s">
        <v>113</v>
      </c>
      <c r="F433" t="s">
        <v>113</v>
      </c>
      <c r="G433" t="s">
        <v>113</v>
      </c>
      <c r="H433" t="s">
        <v>113</v>
      </c>
      <c r="I433" t="s">
        <v>935</v>
      </c>
      <c r="J433" t="s">
        <v>9019</v>
      </c>
      <c r="K433" t="s">
        <v>9020</v>
      </c>
      <c r="L433" t="s">
        <v>129</v>
      </c>
    </row>
    <row r="434" spans="1:24" hidden="1" x14ac:dyDescent="0.3">
      <c r="A434" t="s">
        <v>9021</v>
      </c>
      <c r="B434" t="s">
        <v>8174</v>
      </c>
      <c r="C434" t="s">
        <v>2766</v>
      </c>
      <c r="D434" t="s">
        <v>2765</v>
      </c>
      <c r="E434" t="s">
        <v>113</v>
      </c>
      <c r="F434" t="s">
        <v>113</v>
      </c>
      <c r="G434" t="s">
        <v>113</v>
      </c>
      <c r="H434" t="s">
        <v>113</v>
      </c>
      <c r="I434" t="s">
        <v>860</v>
      </c>
      <c r="J434" t="s">
        <v>9022</v>
      </c>
      <c r="K434" t="s">
        <v>9023</v>
      </c>
      <c r="L434" t="s">
        <v>120</v>
      </c>
      <c r="M434">
        <v>40</v>
      </c>
      <c r="P434">
        <v>3</v>
      </c>
      <c r="W434">
        <v>0</v>
      </c>
      <c r="X434">
        <v>0</v>
      </c>
    </row>
    <row r="435" spans="1:24" hidden="1" x14ac:dyDescent="0.3">
      <c r="A435" t="s">
        <v>9024</v>
      </c>
      <c r="B435" t="s">
        <v>8211</v>
      </c>
      <c r="C435" t="s">
        <v>2766</v>
      </c>
      <c r="D435" t="s">
        <v>2765</v>
      </c>
      <c r="E435" t="s">
        <v>113</v>
      </c>
      <c r="F435" t="s">
        <v>113</v>
      </c>
      <c r="G435" t="s">
        <v>113</v>
      </c>
      <c r="H435" t="s">
        <v>113</v>
      </c>
      <c r="I435" t="s">
        <v>860</v>
      </c>
      <c r="J435" t="s">
        <v>9022</v>
      </c>
      <c r="K435" t="s">
        <v>9023</v>
      </c>
      <c r="L435" t="s">
        <v>120</v>
      </c>
      <c r="M435">
        <v>40</v>
      </c>
      <c r="P435">
        <v>1</v>
      </c>
      <c r="Q435">
        <v>2.4</v>
      </c>
      <c r="W435">
        <v>4.5238934211693023</v>
      </c>
      <c r="X435">
        <v>7.2382294738708843</v>
      </c>
    </row>
    <row r="436" spans="1:24" hidden="1" x14ac:dyDescent="0.3">
      <c r="A436" t="s">
        <v>9025</v>
      </c>
      <c r="B436" t="s">
        <v>8174</v>
      </c>
      <c r="C436" t="s">
        <v>9026</v>
      </c>
      <c r="D436" t="s">
        <v>9027</v>
      </c>
      <c r="E436" t="s">
        <v>113</v>
      </c>
      <c r="F436" t="s">
        <v>113</v>
      </c>
      <c r="G436" t="s">
        <v>113</v>
      </c>
      <c r="H436" t="s">
        <v>113</v>
      </c>
      <c r="I436" t="s">
        <v>218</v>
      </c>
      <c r="J436" t="s">
        <v>9028</v>
      </c>
      <c r="K436" t="s">
        <v>9029</v>
      </c>
      <c r="L436" t="s">
        <v>9030</v>
      </c>
      <c r="M436">
        <v>60</v>
      </c>
      <c r="O436" t="s">
        <v>8177</v>
      </c>
      <c r="P436">
        <v>3</v>
      </c>
      <c r="Q436">
        <v>1499</v>
      </c>
      <c r="R436">
        <v>429</v>
      </c>
      <c r="W436">
        <v>1.9292130000000001</v>
      </c>
      <c r="X436">
        <v>2.3150556</v>
      </c>
    </row>
    <row r="437" spans="1:24" hidden="1" x14ac:dyDescent="0.3">
      <c r="A437" t="s">
        <v>9031</v>
      </c>
      <c r="B437" t="s">
        <v>8179</v>
      </c>
      <c r="C437" t="s">
        <v>9026</v>
      </c>
      <c r="D437" t="s">
        <v>9027</v>
      </c>
      <c r="E437" t="s">
        <v>113</v>
      </c>
      <c r="F437" t="s">
        <v>113</v>
      </c>
      <c r="G437" t="s">
        <v>113</v>
      </c>
      <c r="H437" t="s">
        <v>113</v>
      </c>
      <c r="I437" t="s">
        <v>218</v>
      </c>
      <c r="J437" t="s">
        <v>9028</v>
      </c>
      <c r="K437" t="s">
        <v>9029</v>
      </c>
      <c r="L437" t="s">
        <v>9030</v>
      </c>
      <c r="M437">
        <v>60</v>
      </c>
      <c r="O437" t="s">
        <v>9032</v>
      </c>
      <c r="P437">
        <v>1</v>
      </c>
      <c r="Q437">
        <v>556</v>
      </c>
      <c r="R437">
        <v>447</v>
      </c>
      <c r="W437">
        <v>0.248532</v>
      </c>
      <c r="X437">
        <v>0.29823840000000001</v>
      </c>
    </row>
    <row r="438" spans="1:24" hidden="1" x14ac:dyDescent="0.3">
      <c r="A438" t="s">
        <v>9033</v>
      </c>
      <c r="B438" t="s">
        <v>8536</v>
      </c>
      <c r="C438" t="s">
        <v>9026</v>
      </c>
      <c r="D438" t="s">
        <v>9027</v>
      </c>
      <c r="E438" t="s">
        <v>113</v>
      </c>
      <c r="F438" t="s">
        <v>113</v>
      </c>
      <c r="G438" t="s">
        <v>113</v>
      </c>
      <c r="H438" t="s">
        <v>113</v>
      </c>
      <c r="I438" t="s">
        <v>218</v>
      </c>
      <c r="J438" t="s">
        <v>9028</v>
      </c>
      <c r="K438" t="s">
        <v>9029</v>
      </c>
      <c r="L438" t="s">
        <v>9030</v>
      </c>
      <c r="M438">
        <v>60</v>
      </c>
      <c r="O438" t="s">
        <v>9034</v>
      </c>
      <c r="P438">
        <v>1</v>
      </c>
      <c r="Q438">
        <v>556</v>
      </c>
      <c r="R438">
        <v>447</v>
      </c>
      <c r="W438">
        <v>0.248532</v>
      </c>
      <c r="X438">
        <v>0.29823840000000001</v>
      </c>
    </row>
    <row r="439" spans="1:24" hidden="1" x14ac:dyDescent="0.3">
      <c r="A439" t="s">
        <v>9035</v>
      </c>
      <c r="B439" t="s">
        <v>8539</v>
      </c>
      <c r="C439" t="s">
        <v>9026</v>
      </c>
      <c r="D439" t="s">
        <v>9027</v>
      </c>
      <c r="E439" t="s">
        <v>113</v>
      </c>
      <c r="F439" t="s">
        <v>113</v>
      </c>
      <c r="G439" t="s">
        <v>113</v>
      </c>
      <c r="H439" t="s">
        <v>113</v>
      </c>
      <c r="I439" t="s">
        <v>218</v>
      </c>
      <c r="J439" t="s">
        <v>9028</v>
      </c>
      <c r="K439" t="s">
        <v>9029</v>
      </c>
      <c r="L439" t="s">
        <v>9030</v>
      </c>
      <c r="M439">
        <v>60</v>
      </c>
      <c r="O439" t="s">
        <v>9036</v>
      </c>
      <c r="P439">
        <v>3</v>
      </c>
      <c r="Q439">
        <v>699</v>
      </c>
      <c r="R439">
        <v>395</v>
      </c>
      <c r="W439">
        <v>0.82831500000000002</v>
      </c>
      <c r="X439">
        <v>0.99397800000000003</v>
      </c>
    </row>
    <row r="440" spans="1:24" hidden="1" x14ac:dyDescent="0.3">
      <c r="A440" t="s">
        <v>9037</v>
      </c>
      <c r="B440" t="s">
        <v>8174</v>
      </c>
      <c r="C440" t="s">
        <v>9038</v>
      </c>
      <c r="D440" t="s">
        <v>9039</v>
      </c>
      <c r="E440" t="s">
        <v>113</v>
      </c>
      <c r="F440" t="s">
        <v>113</v>
      </c>
      <c r="G440" t="s">
        <v>113</v>
      </c>
      <c r="H440" t="s">
        <v>113</v>
      </c>
      <c r="I440" t="s">
        <v>406</v>
      </c>
      <c r="J440" t="s">
        <v>9040</v>
      </c>
      <c r="K440" t="s">
        <v>9041</v>
      </c>
      <c r="L440" t="s">
        <v>120</v>
      </c>
      <c r="M440">
        <v>40</v>
      </c>
      <c r="O440" t="s">
        <v>9042</v>
      </c>
      <c r="P440">
        <v>3</v>
      </c>
      <c r="Q440">
        <v>1412</v>
      </c>
      <c r="R440">
        <v>353</v>
      </c>
      <c r="T440">
        <v>60</v>
      </c>
      <c r="U440">
        <v>160</v>
      </c>
      <c r="V440">
        <v>220</v>
      </c>
      <c r="W440">
        <v>1.4953080000000001</v>
      </c>
      <c r="X440">
        <v>1.7943696</v>
      </c>
    </row>
    <row r="441" spans="1:24" hidden="1" x14ac:dyDescent="0.3">
      <c r="A441" t="s">
        <v>9043</v>
      </c>
      <c r="B441" t="s">
        <v>8174</v>
      </c>
      <c r="C441" t="s">
        <v>9044</v>
      </c>
      <c r="D441" t="s">
        <v>9045</v>
      </c>
      <c r="E441" t="s">
        <v>113</v>
      </c>
      <c r="F441" t="s">
        <v>113</v>
      </c>
      <c r="G441" t="s">
        <v>113</v>
      </c>
      <c r="H441" t="s">
        <v>113</v>
      </c>
      <c r="I441" t="s">
        <v>115</v>
      </c>
      <c r="J441" t="s">
        <v>9046</v>
      </c>
      <c r="K441" t="s">
        <v>9047</v>
      </c>
      <c r="L441" t="s">
        <v>1173</v>
      </c>
      <c r="M441">
        <v>50</v>
      </c>
      <c r="O441" t="s">
        <v>8970</v>
      </c>
      <c r="P441">
        <v>3</v>
      </c>
      <c r="Q441">
        <v>965</v>
      </c>
      <c r="R441">
        <v>470</v>
      </c>
      <c r="T441">
        <v>120</v>
      </c>
      <c r="U441">
        <v>240</v>
      </c>
      <c r="V441">
        <v>330</v>
      </c>
      <c r="W441">
        <v>1.3606499999999999</v>
      </c>
      <c r="X441">
        <v>1.6327799999999999</v>
      </c>
    </row>
    <row r="442" spans="1:24" hidden="1" x14ac:dyDescent="0.3">
      <c r="A442" t="s">
        <v>9048</v>
      </c>
      <c r="B442" t="s">
        <v>8617</v>
      </c>
      <c r="C442" t="s">
        <v>9044</v>
      </c>
      <c r="D442" t="s">
        <v>9045</v>
      </c>
      <c r="E442" t="s">
        <v>113</v>
      </c>
      <c r="F442" t="s">
        <v>113</v>
      </c>
      <c r="G442" t="s">
        <v>113</v>
      </c>
      <c r="H442" t="s">
        <v>113</v>
      </c>
      <c r="I442" t="s">
        <v>115</v>
      </c>
      <c r="J442" t="s">
        <v>9046</v>
      </c>
      <c r="K442" t="s">
        <v>9047</v>
      </c>
      <c r="L442" t="s">
        <v>1173</v>
      </c>
      <c r="M442">
        <v>48</v>
      </c>
      <c r="O442" t="s">
        <v>8177</v>
      </c>
      <c r="P442">
        <v>3</v>
      </c>
      <c r="Q442">
        <v>1499</v>
      </c>
      <c r="R442">
        <v>429</v>
      </c>
      <c r="T442">
        <v>120</v>
      </c>
      <c r="U442">
        <v>240</v>
      </c>
      <c r="V442">
        <v>330</v>
      </c>
      <c r="W442">
        <v>1.9292130000000001</v>
      </c>
      <c r="X442">
        <v>2.3150556</v>
      </c>
    </row>
    <row r="443" spans="1:24" hidden="1" x14ac:dyDescent="0.3">
      <c r="A443" t="s">
        <v>9049</v>
      </c>
      <c r="B443" t="s">
        <v>8179</v>
      </c>
      <c r="C443" t="s">
        <v>9044</v>
      </c>
      <c r="D443" t="s">
        <v>9045</v>
      </c>
      <c r="E443" t="s">
        <v>113</v>
      </c>
      <c r="F443" t="s">
        <v>113</v>
      </c>
      <c r="G443" t="s">
        <v>113</v>
      </c>
      <c r="H443" t="s">
        <v>113</v>
      </c>
      <c r="I443" t="s">
        <v>115</v>
      </c>
      <c r="J443" t="s">
        <v>9046</v>
      </c>
      <c r="K443" t="s">
        <v>9047</v>
      </c>
      <c r="L443" t="s">
        <v>1173</v>
      </c>
      <c r="M443">
        <v>50</v>
      </c>
      <c r="O443" t="s">
        <v>8537</v>
      </c>
      <c r="P443">
        <v>2</v>
      </c>
      <c r="Q443">
        <v>480</v>
      </c>
      <c r="R443">
        <v>356</v>
      </c>
      <c r="T443">
        <v>120</v>
      </c>
      <c r="W443">
        <v>0.34176000000000001</v>
      </c>
      <c r="X443">
        <v>0.41011199999999998</v>
      </c>
    </row>
    <row r="444" spans="1:24" hidden="1" x14ac:dyDescent="0.3">
      <c r="A444" t="s">
        <v>9050</v>
      </c>
      <c r="B444" t="s">
        <v>8174</v>
      </c>
      <c r="C444" t="s">
        <v>3020</v>
      </c>
      <c r="D444" t="s">
        <v>9051</v>
      </c>
      <c r="E444" t="s">
        <v>113</v>
      </c>
      <c r="F444" t="s">
        <v>113</v>
      </c>
      <c r="G444" t="s">
        <v>113</v>
      </c>
      <c r="H444" t="s">
        <v>113</v>
      </c>
      <c r="I444" t="s">
        <v>406</v>
      </c>
      <c r="J444" t="s">
        <v>9052</v>
      </c>
      <c r="K444" t="s">
        <v>9053</v>
      </c>
      <c r="L444" t="s">
        <v>120</v>
      </c>
      <c r="M444">
        <v>40</v>
      </c>
      <c r="O444" t="s">
        <v>8645</v>
      </c>
      <c r="P444">
        <v>3</v>
      </c>
      <c r="Q444">
        <v>730</v>
      </c>
      <c r="R444">
        <v>395</v>
      </c>
      <c r="T444">
        <v>260</v>
      </c>
      <c r="U444">
        <v>110</v>
      </c>
      <c r="V444">
        <v>0</v>
      </c>
      <c r="W444">
        <v>0.86504999999999999</v>
      </c>
      <c r="X444">
        <v>1.03806</v>
      </c>
    </row>
    <row r="445" spans="1:24" hidden="1" x14ac:dyDescent="0.3">
      <c r="A445" t="s">
        <v>9054</v>
      </c>
      <c r="B445" t="s">
        <v>8617</v>
      </c>
      <c r="C445" t="s">
        <v>3020</v>
      </c>
      <c r="D445" t="s">
        <v>9051</v>
      </c>
      <c r="E445" t="s">
        <v>113</v>
      </c>
      <c r="F445" t="s">
        <v>113</v>
      </c>
      <c r="G445" t="s">
        <v>113</v>
      </c>
      <c r="H445" t="s">
        <v>113</v>
      </c>
      <c r="I445" t="s">
        <v>406</v>
      </c>
      <c r="J445" t="s">
        <v>9052</v>
      </c>
      <c r="K445" t="s">
        <v>9053</v>
      </c>
      <c r="L445" t="s">
        <v>120</v>
      </c>
      <c r="M445">
        <v>38</v>
      </c>
      <c r="O445" t="s">
        <v>8532</v>
      </c>
      <c r="P445">
        <v>3</v>
      </c>
      <c r="Q445">
        <v>1509</v>
      </c>
      <c r="R445">
        <v>469</v>
      </c>
      <c r="T445">
        <v>260</v>
      </c>
      <c r="U445">
        <v>110</v>
      </c>
      <c r="V445">
        <v>0</v>
      </c>
      <c r="W445">
        <v>2.1231629999999999</v>
      </c>
      <c r="X445">
        <v>2.5477955999999997</v>
      </c>
    </row>
    <row r="446" spans="1:24" hidden="1" x14ac:dyDescent="0.3">
      <c r="A446" t="s">
        <v>9055</v>
      </c>
      <c r="B446" t="s">
        <v>8179</v>
      </c>
      <c r="C446" t="s">
        <v>9038</v>
      </c>
      <c r="D446" t="s">
        <v>9039</v>
      </c>
      <c r="E446" t="s">
        <v>113</v>
      </c>
      <c r="F446" t="s">
        <v>113</v>
      </c>
      <c r="G446" t="s">
        <v>113</v>
      </c>
      <c r="H446" t="s">
        <v>113</v>
      </c>
      <c r="I446" t="s">
        <v>406</v>
      </c>
      <c r="J446" t="s">
        <v>9040</v>
      </c>
      <c r="K446" t="s">
        <v>9041</v>
      </c>
      <c r="L446" t="s">
        <v>120</v>
      </c>
      <c r="M446">
        <v>40</v>
      </c>
      <c r="O446" t="s">
        <v>9014</v>
      </c>
      <c r="P446">
        <v>3</v>
      </c>
      <c r="Q446">
        <v>466</v>
      </c>
      <c r="R446">
        <v>343</v>
      </c>
      <c r="W446">
        <v>0.479514</v>
      </c>
      <c r="X446">
        <v>0.57541679999999995</v>
      </c>
    </row>
    <row r="447" spans="1:24" hidden="1" x14ac:dyDescent="0.3">
      <c r="A447" t="s">
        <v>9056</v>
      </c>
      <c r="B447" t="s">
        <v>8536</v>
      </c>
      <c r="C447" t="s">
        <v>9038</v>
      </c>
      <c r="D447" t="s">
        <v>9039</v>
      </c>
      <c r="E447" t="s">
        <v>113</v>
      </c>
      <c r="F447" t="s">
        <v>113</v>
      </c>
      <c r="G447" t="s">
        <v>113</v>
      </c>
      <c r="H447" t="s">
        <v>113</v>
      </c>
      <c r="I447" t="s">
        <v>406</v>
      </c>
      <c r="J447" t="s">
        <v>9040</v>
      </c>
      <c r="K447" t="s">
        <v>9041</v>
      </c>
      <c r="L447" t="s">
        <v>120</v>
      </c>
      <c r="M447">
        <v>40</v>
      </c>
      <c r="O447" t="s">
        <v>9057</v>
      </c>
      <c r="P447">
        <v>3</v>
      </c>
      <c r="Q447">
        <v>466</v>
      </c>
      <c r="R447">
        <v>343</v>
      </c>
      <c r="W447">
        <v>0.479514</v>
      </c>
      <c r="X447">
        <v>0.57541679999999995</v>
      </c>
    </row>
    <row r="448" spans="1:24" hidden="1" x14ac:dyDescent="0.3">
      <c r="A448" t="s">
        <v>9058</v>
      </c>
      <c r="B448" t="s">
        <v>8211</v>
      </c>
      <c r="C448" t="s">
        <v>9038</v>
      </c>
      <c r="D448" t="s">
        <v>9039</v>
      </c>
      <c r="E448" t="s">
        <v>113</v>
      </c>
      <c r="F448" t="s">
        <v>113</v>
      </c>
      <c r="G448" t="s">
        <v>113</v>
      </c>
      <c r="H448" t="s">
        <v>113</v>
      </c>
      <c r="I448" t="s">
        <v>406</v>
      </c>
      <c r="J448" t="s">
        <v>9040</v>
      </c>
      <c r="K448" t="s">
        <v>9041</v>
      </c>
      <c r="L448" t="s">
        <v>120</v>
      </c>
      <c r="M448">
        <v>38</v>
      </c>
      <c r="O448" t="s">
        <v>9059</v>
      </c>
      <c r="P448">
        <v>2</v>
      </c>
      <c r="Q448">
        <v>0.6</v>
      </c>
      <c r="T448">
        <v>223</v>
      </c>
      <c r="U448">
        <v>223</v>
      </c>
      <c r="W448">
        <v>0.56548667764616278</v>
      </c>
      <c r="X448">
        <v>0.90477868423386054</v>
      </c>
    </row>
    <row r="449" spans="1:24" hidden="1" x14ac:dyDescent="0.3">
      <c r="A449" t="s">
        <v>9060</v>
      </c>
      <c r="B449" t="s">
        <v>8617</v>
      </c>
      <c r="C449" t="s">
        <v>8988</v>
      </c>
      <c r="D449" t="s">
        <v>8989</v>
      </c>
      <c r="E449" t="s">
        <v>113</v>
      </c>
      <c r="F449" t="s">
        <v>113</v>
      </c>
      <c r="G449" t="s">
        <v>113</v>
      </c>
      <c r="H449" t="s">
        <v>113</v>
      </c>
      <c r="I449" t="s">
        <v>115</v>
      </c>
      <c r="J449" t="s">
        <v>8990</v>
      </c>
      <c r="K449" t="s">
        <v>8991</v>
      </c>
      <c r="L449" t="s">
        <v>8903</v>
      </c>
      <c r="M449">
        <v>0</v>
      </c>
      <c r="O449" t="s">
        <v>9061</v>
      </c>
      <c r="P449">
        <v>3</v>
      </c>
      <c r="Q449">
        <v>400</v>
      </c>
      <c r="R449">
        <v>300</v>
      </c>
      <c r="W449">
        <v>0.36</v>
      </c>
      <c r="X449">
        <v>0.432</v>
      </c>
    </row>
    <row r="450" spans="1:24" hidden="1" x14ac:dyDescent="0.3">
      <c r="A450" t="s">
        <v>9062</v>
      </c>
      <c r="B450" t="s">
        <v>8174</v>
      </c>
      <c r="C450" t="s">
        <v>9063</v>
      </c>
      <c r="D450" t="s">
        <v>9064</v>
      </c>
      <c r="E450" t="s">
        <v>113</v>
      </c>
      <c r="F450" t="s">
        <v>113</v>
      </c>
      <c r="G450" t="s">
        <v>113</v>
      </c>
      <c r="H450" t="s">
        <v>113</v>
      </c>
      <c r="I450" t="s">
        <v>1171</v>
      </c>
      <c r="J450" t="s">
        <v>9065</v>
      </c>
      <c r="K450" t="s">
        <v>9066</v>
      </c>
      <c r="L450" t="s">
        <v>120</v>
      </c>
      <c r="M450">
        <v>40</v>
      </c>
      <c r="O450" t="s">
        <v>8467</v>
      </c>
      <c r="P450">
        <v>3</v>
      </c>
      <c r="Q450">
        <v>1499</v>
      </c>
      <c r="R450">
        <v>349</v>
      </c>
      <c r="T450">
        <v>170</v>
      </c>
      <c r="U450">
        <v>250</v>
      </c>
      <c r="V450">
        <v>350</v>
      </c>
      <c r="W450">
        <v>1.569453</v>
      </c>
      <c r="X450">
        <v>1.8833435999999999</v>
      </c>
    </row>
    <row r="451" spans="1:24" hidden="1" x14ac:dyDescent="0.3">
      <c r="A451" t="s">
        <v>9067</v>
      </c>
      <c r="B451" t="s">
        <v>8179</v>
      </c>
      <c r="C451" t="s">
        <v>9063</v>
      </c>
      <c r="D451" t="s">
        <v>9064</v>
      </c>
      <c r="E451" t="s">
        <v>113</v>
      </c>
      <c r="F451" t="s">
        <v>113</v>
      </c>
      <c r="G451" t="s">
        <v>113</v>
      </c>
      <c r="H451" t="s">
        <v>113</v>
      </c>
      <c r="I451" t="s">
        <v>1171</v>
      </c>
      <c r="J451" t="s">
        <v>9065</v>
      </c>
      <c r="K451" t="s">
        <v>9066</v>
      </c>
      <c r="L451" t="s">
        <v>120</v>
      </c>
      <c r="M451">
        <v>40</v>
      </c>
      <c r="O451" t="s">
        <v>9068</v>
      </c>
      <c r="P451">
        <v>1</v>
      </c>
      <c r="Q451">
        <v>480</v>
      </c>
      <c r="R451">
        <v>356</v>
      </c>
      <c r="W451">
        <v>0.17088</v>
      </c>
      <c r="X451">
        <v>0.20505599999999999</v>
      </c>
    </row>
    <row r="452" spans="1:24" hidden="1" x14ac:dyDescent="0.3">
      <c r="A452" t="s">
        <v>9069</v>
      </c>
      <c r="B452" t="s">
        <v>8211</v>
      </c>
      <c r="C452" t="s">
        <v>9063</v>
      </c>
      <c r="D452" t="s">
        <v>9064</v>
      </c>
      <c r="E452" t="s">
        <v>113</v>
      </c>
      <c r="F452" t="s">
        <v>113</v>
      </c>
      <c r="G452" t="s">
        <v>113</v>
      </c>
      <c r="H452" t="s">
        <v>113</v>
      </c>
      <c r="I452" t="s">
        <v>1171</v>
      </c>
      <c r="J452" t="s">
        <v>9065</v>
      </c>
      <c r="K452" t="s">
        <v>9066</v>
      </c>
      <c r="L452" t="s">
        <v>120</v>
      </c>
      <c r="M452">
        <v>40</v>
      </c>
      <c r="O452" t="s">
        <v>9070</v>
      </c>
      <c r="P452">
        <v>1</v>
      </c>
      <c r="Q452">
        <v>0.9</v>
      </c>
      <c r="T452">
        <v>145</v>
      </c>
      <c r="W452">
        <v>0.63617251235193317</v>
      </c>
      <c r="X452">
        <v>1.0178760197630932</v>
      </c>
    </row>
    <row r="453" spans="1:24" hidden="1" x14ac:dyDescent="0.3">
      <c r="A453" t="s">
        <v>9071</v>
      </c>
      <c r="B453" t="s">
        <v>8536</v>
      </c>
      <c r="C453" t="s">
        <v>9063</v>
      </c>
      <c r="D453" t="s">
        <v>9064</v>
      </c>
      <c r="E453" t="s">
        <v>113</v>
      </c>
      <c r="F453" t="s">
        <v>113</v>
      </c>
      <c r="G453" t="s">
        <v>113</v>
      </c>
      <c r="H453" t="s">
        <v>113</v>
      </c>
      <c r="I453" t="s">
        <v>1171</v>
      </c>
      <c r="J453" t="s">
        <v>9065</v>
      </c>
      <c r="K453" t="s">
        <v>9066</v>
      </c>
      <c r="L453" t="s">
        <v>120</v>
      </c>
      <c r="M453">
        <v>40</v>
      </c>
      <c r="O453" t="s">
        <v>9072</v>
      </c>
      <c r="P453">
        <v>1</v>
      </c>
      <c r="Q453">
        <v>210</v>
      </c>
      <c r="R453">
        <v>83</v>
      </c>
      <c r="W453">
        <v>1.7430000000000001E-2</v>
      </c>
      <c r="X453">
        <v>2.0916000000000001E-2</v>
      </c>
    </row>
    <row r="454" spans="1:24" hidden="1" x14ac:dyDescent="0.3">
      <c r="A454" t="s">
        <v>9073</v>
      </c>
      <c r="B454" t="s">
        <v>8174</v>
      </c>
      <c r="C454" t="s">
        <v>9026</v>
      </c>
      <c r="D454" t="s">
        <v>9074</v>
      </c>
      <c r="E454" t="s">
        <v>113</v>
      </c>
      <c r="F454" t="s">
        <v>113</v>
      </c>
      <c r="G454" t="s">
        <v>113</v>
      </c>
      <c r="H454" t="s">
        <v>113</v>
      </c>
      <c r="I454" t="s">
        <v>218</v>
      </c>
      <c r="J454" t="s">
        <v>9075</v>
      </c>
      <c r="K454" t="s">
        <v>9076</v>
      </c>
      <c r="L454" t="s">
        <v>9030</v>
      </c>
      <c r="M454">
        <v>60</v>
      </c>
      <c r="O454" t="s">
        <v>8177</v>
      </c>
      <c r="P454">
        <v>3</v>
      </c>
      <c r="Q454">
        <v>1499</v>
      </c>
      <c r="R454">
        <v>429</v>
      </c>
      <c r="W454">
        <v>1.9292130000000001</v>
      </c>
      <c r="X454">
        <v>2.3150556</v>
      </c>
    </row>
    <row r="455" spans="1:24" hidden="1" x14ac:dyDescent="0.3">
      <c r="A455" t="s">
        <v>9077</v>
      </c>
      <c r="B455" t="s">
        <v>8179</v>
      </c>
      <c r="C455" t="s">
        <v>9026</v>
      </c>
      <c r="D455" t="s">
        <v>9074</v>
      </c>
      <c r="E455" t="s">
        <v>113</v>
      </c>
      <c r="F455" t="s">
        <v>113</v>
      </c>
      <c r="G455" t="s">
        <v>113</v>
      </c>
      <c r="H455" t="s">
        <v>113</v>
      </c>
      <c r="I455" t="s">
        <v>218</v>
      </c>
      <c r="J455" t="s">
        <v>9075</v>
      </c>
      <c r="K455" t="s">
        <v>9076</v>
      </c>
      <c r="L455" t="s">
        <v>9030</v>
      </c>
      <c r="M455">
        <v>60</v>
      </c>
      <c r="O455" t="s">
        <v>9032</v>
      </c>
      <c r="P455">
        <v>1</v>
      </c>
      <c r="Q455">
        <v>556</v>
      </c>
      <c r="R455">
        <v>447</v>
      </c>
      <c r="W455">
        <v>0.248532</v>
      </c>
      <c r="X455">
        <v>0.29823840000000001</v>
      </c>
    </row>
    <row r="456" spans="1:24" hidden="1" x14ac:dyDescent="0.3">
      <c r="A456" t="s">
        <v>9078</v>
      </c>
      <c r="B456" t="s">
        <v>8536</v>
      </c>
      <c r="C456" t="s">
        <v>9026</v>
      </c>
      <c r="D456" t="s">
        <v>9074</v>
      </c>
      <c r="E456" t="s">
        <v>113</v>
      </c>
      <c r="F456" t="s">
        <v>113</v>
      </c>
      <c r="G456" t="s">
        <v>113</v>
      </c>
      <c r="H456" t="s">
        <v>113</v>
      </c>
      <c r="I456" t="s">
        <v>218</v>
      </c>
      <c r="J456" t="s">
        <v>9075</v>
      </c>
      <c r="K456" t="s">
        <v>9076</v>
      </c>
      <c r="L456" t="s">
        <v>9030</v>
      </c>
      <c r="M456">
        <v>60</v>
      </c>
      <c r="O456" t="s">
        <v>9034</v>
      </c>
      <c r="P456">
        <v>1</v>
      </c>
      <c r="Q456">
        <v>556</v>
      </c>
      <c r="R456">
        <v>447</v>
      </c>
      <c r="W456">
        <v>0.248532</v>
      </c>
      <c r="X456">
        <v>0.29823840000000001</v>
      </c>
    </row>
    <row r="457" spans="1:24" hidden="1" x14ac:dyDescent="0.3">
      <c r="A457" t="s">
        <v>9079</v>
      </c>
      <c r="B457" t="s">
        <v>8539</v>
      </c>
      <c r="C457" t="s">
        <v>9026</v>
      </c>
      <c r="D457" t="s">
        <v>9074</v>
      </c>
      <c r="E457" t="s">
        <v>113</v>
      </c>
      <c r="F457" t="s">
        <v>113</v>
      </c>
      <c r="G457" t="s">
        <v>113</v>
      </c>
      <c r="H457" t="s">
        <v>113</v>
      </c>
      <c r="I457" t="s">
        <v>218</v>
      </c>
      <c r="J457" t="s">
        <v>9075</v>
      </c>
      <c r="K457" t="s">
        <v>9076</v>
      </c>
      <c r="L457" t="s">
        <v>9030</v>
      </c>
      <c r="M457">
        <v>60</v>
      </c>
      <c r="O457" t="s">
        <v>9036</v>
      </c>
      <c r="P457">
        <v>3</v>
      </c>
      <c r="Q457">
        <v>699</v>
      </c>
      <c r="R457">
        <v>395</v>
      </c>
      <c r="W457">
        <v>0.82831500000000002</v>
      </c>
      <c r="X457">
        <v>0.99397800000000003</v>
      </c>
    </row>
    <row r="458" spans="1:24" hidden="1" x14ac:dyDescent="0.3">
      <c r="A458" t="s">
        <v>9080</v>
      </c>
      <c r="B458" t="s">
        <v>8174</v>
      </c>
      <c r="C458" t="s">
        <v>9081</v>
      </c>
      <c r="D458" t="s">
        <v>9082</v>
      </c>
      <c r="E458" t="s">
        <v>113</v>
      </c>
      <c r="F458" t="s">
        <v>113</v>
      </c>
      <c r="G458" t="s">
        <v>113</v>
      </c>
      <c r="H458" t="s">
        <v>113</v>
      </c>
      <c r="I458" t="s">
        <v>860</v>
      </c>
      <c r="J458" t="s">
        <v>9083</v>
      </c>
      <c r="K458" t="s">
        <v>9084</v>
      </c>
      <c r="L458" t="s">
        <v>9011</v>
      </c>
      <c r="M458">
        <v>12</v>
      </c>
      <c r="N458" t="s">
        <v>9085</v>
      </c>
      <c r="O458" t="s">
        <v>9086</v>
      </c>
      <c r="P458">
        <v>2</v>
      </c>
      <c r="Q458">
        <v>2099</v>
      </c>
      <c r="R458">
        <v>469</v>
      </c>
      <c r="T458">
        <v>300</v>
      </c>
      <c r="U458">
        <v>100</v>
      </c>
      <c r="W458">
        <v>1.9688619999999999</v>
      </c>
      <c r="X458">
        <v>2.3626343999999997</v>
      </c>
    </row>
    <row r="459" spans="1:24" hidden="1" x14ac:dyDescent="0.3">
      <c r="A459" t="s">
        <v>9087</v>
      </c>
      <c r="B459" t="s">
        <v>8179</v>
      </c>
      <c r="C459" t="s">
        <v>9081</v>
      </c>
      <c r="D459" t="s">
        <v>9082</v>
      </c>
      <c r="E459" t="s">
        <v>113</v>
      </c>
      <c r="F459" t="s">
        <v>113</v>
      </c>
      <c r="G459" t="s">
        <v>113</v>
      </c>
      <c r="H459" t="s">
        <v>113</v>
      </c>
      <c r="I459" t="s">
        <v>860</v>
      </c>
      <c r="J459" t="s">
        <v>9083</v>
      </c>
      <c r="K459" t="s">
        <v>9084</v>
      </c>
      <c r="L459" t="s">
        <v>9011</v>
      </c>
      <c r="M459">
        <v>12</v>
      </c>
      <c r="O459" t="s">
        <v>8570</v>
      </c>
      <c r="P459">
        <v>1</v>
      </c>
      <c r="Q459">
        <v>400</v>
      </c>
      <c r="R459">
        <v>300</v>
      </c>
      <c r="T459">
        <v>300</v>
      </c>
      <c r="W459">
        <v>0.12</v>
      </c>
      <c r="X459">
        <v>0.14399999999999999</v>
      </c>
    </row>
    <row r="460" spans="1:24" hidden="1" x14ac:dyDescent="0.3">
      <c r="A460" t="s">
        <v>9088</v>
      </c>
      <c r="B460" t="s">
        <v>8536</v>
      </c>
      <c r="C460" t="s">
        <v>9081</v>
      </c>
      <c r="D460" t="s">
        <v>9082</v>
      </c>
      <c r="E460" t="s">
        <v>113</v>
      </c>
      <c r="F460" t="s">
        <v>113</v>
      </c>
      <c r="G460" t="s">
        <v>113</v>
      </c>
      <c r="H460" t="s">
        <v>113</v>
      </c>
      <c r="I460" t="s">
        <v>860</v>
      </c>
      <c r="J460" t="s">
        <v>9083</v>
      </c>
      <c r="K460" t="s">
        <v>9084</v>
      </c>
      <c r="L460" t="s">
        <v>9011</v>
      </c>
      <c r="M460">
        <v>12</v>
      </c>
      <c r="N460" t="s">
        <v>9085</v>
      </c>
      <c r="O460" t="s">
        <v>9089</v>
      </c>
      <c r="P460">
        <v>1</v>
      </c>
      <c r="Q460">
        <v>480</v>
      </c>
      <c r="R460">
        <v>356</v>
      </c>
      <c r="T460">
        <v>300</v>
      </c>
      <c r="W460">
        <v>0.17088</v>
      </c>
      <c r="X460">
        <v>0.20505599999999999</v>
      </c>
    </row>
    <row r="461" spans="1:24" hidden="1" x14ac:dyDescent="0.3">
      <c r="A461" t="s">
        <v>9090</v>
      </c>
      <c r="B461" t="s">
        <v>8174</v>
      </c>
      <c r="C461" t="s">
        <v>9091</v>
      </c>
      <c r="D461" t="s">
        <v>9092</v>
      </c>
      <c r="E461" t="s">
        <v>113</v>
      </c>
      <c r="F461" t="s">
        <v>113</v>
      </c>
      <c r="G461" t="s">
        <v>113</v>
      </c>
      <c r="H461" t="s">
        <v>113</v>
      </c>
      <c r="I461" t="s">
        <v>888</v>
      </c>
      <c r="J461" t="s">
        <v>9093</v>
      </c>
      <c r="K461" t="s">
        <v>9094</v>
      </c>
      <c r="L461" t="s">
        <v>1173</v>
      </c>
      <c r="M461">
        <v>50</v>
      </c>
      <c r="O461" t="s">
        <v>9095</v>
      </c>
      <c r="P461">
        <v>3</v>
      </c>
      <c r="Q461">
        <v>1509</v>
      </c>
      <c r="R461">
        <v>469</v>
      </c>
      <c r="T461">
        <v>120</v>
      </c>
      <c r="U461">
        <v>250</v>
      </c>
      <c r="V461">
        <v>10</v>
      </c>
      <c r="W461">
        <v>2.1231629999999999</v>
      </c>
      <c r="X461">
        <v>2.5477955999999997</v>
      </c>
    </row>
    <row r="462" spans="1:24" hidden="1" x14ac:dyDescent="0.3">
      <c r="A462" t="s">
        <v>9096</v>
      </c>
      <c r="B462" t="s">
        <v>8179</v>
      </c>
      <c r="C462" t="s">
        <v>9091</v>
      </c>
      <c r="D462" t="s">
        <v>9092</v>
      </c>
      <c r="E462" t="s">
        <v>113</v>
      </c>
      <c r="F462" t="s">
        <v>113</v>
      </c>
      <c r="G462" t="s">
        <v>113</v>
      </c>
      <c r="H462" t="s">
        <v>113</v>
      </c>
      <c r="I462" t="s">
        <v>888</v>
      </c>
      <c r="J462" t="s">
        <v>9093</v>
      </c>
      <c r="K462" t="s">
        <v>9094</v>
      </c>
      <c r="L462" t="s">
        <v>1173</v>
      </c>
      <c r="M462">
        <v>50</v>
      </c>
      <c r="O462" t="s">
        <v>8537</v>
      </c>
      <c r="P462">
        <v>2</v>
      </c>
      <c r="Q462">
        <v>480</v>
      </c>
      <c r="R462">
        <v>356</v>
      </c>
      <c r="W462">
        <v>0.34176000000000001</v>
      </c>
      <c r="X462">
        <v>0.41011199999999998</v>
      </c>
    </row>
    <row r="463" spans="1:24" hidden="1" x14ac:dyDescent="0.3">
      <c r="A463" t="s">
        <v>9097</v>
      </c>
      <c r="B463" t="s">
        <v>8617</v>
      </c>
      <c r="C463" t="s">
        <v>9091</v>
      </c>
      <c r="D463" t="s">
        <v>9092</v>
      </c>
      <c r="E463" t="s">
        <v>113</v>
      </c>
      <c r="F463" t="s">
        <v>113</v>
      </c>
      <c r="G463" t="s">
        <v>113</v>
      </c>
      <c r="H463" t="s">
        <v>113</v>
      </c>
      <c r="I463" t="s">
        <v>888</v>
      </c>
      <c r="J463" t="s">
        <v>9093</v>
      </c>
      <c r="K463" t="s">
        <v>9094</v>
      </c>
      <c r="L463" t="s">
        <v>1173</v>
      </c>
      <c r="M463">
        <v>50</v>
      </c>
      <c r="O463" t="s">
        <v>8645</v>
      </c>
      <c r="P463">
        <v>3</v>
      </c>
      <c r="Q463">
        <v>730</v>
      </c>
      <c r="R463">
        <v>395</v>
      </c>
      <c r="T463">
        <v>250</v>
      </c>
      <c r="W463">
        <v>0.86504999999999999</v>
      </c>
      <c r="X463">
        <v>1.03806</v>
      </c>
    </row>
    <row r="464" spans="1:24" hidden="1" x14ac:dyDescent="0.3">
      <c r="A464" t="s">
        <v>9098</v>
      </c>
      <c r="B464" t="s">
        <v>8174</v>
      </c>
      <c r="C464" t="s">
        <v>9099</v>
      </c>
      <c r="D464" t="s">
        <v>9100</v>
      </c>
      <c r="E464" t="s">
        <v>113</v>
      </c>
      <c r="F464" t="s">
        <v>113</v>
      </c>
      <c r="G464" t="s">
        <v>113</v>
      </c>
      <c r="H464" t="s">
        <v>113</v>
      </c>
      <c r="I464" t="s">
        <v>1460</v>
      </c>
      <c r="J464" t="s">
        <v>9101</v>
      </c>
      <c r="K464" t="s">
        <v>9102</v>
      </c>
      <c r="L464" t="s">
        <v>1173</v>
      </c>
      <c r="M464">
        <v>49</v>
      </c>
      <c r="O464" t="s">
        <v>8467</v>
      </c>
      <c r="P464">
        <v>3</v>
      </c>
      <c r="Q464">
        <v>1499</v>
      </c>
      <c r="R464">
        <v>349</v>
      </c>
      <c r="T464">
        <v>0</v>
      </c>
      <c r="U464">
        <v>150</v>
      </c>
      <c r="V464">
        <v>240</v>
      </c>
      <c r="W464">
        <v>1.569453</v>
      </c>
      <c r="X464">
        <v>1.8833435999999999</v>
      </c>
    </row>
    <row r="465" spans="1:24" hidden="1" x14ac:dyDescent="0.3">
      <c r="A465" t="s">
        <v>9103</v>
      </c>
      <c r="B465" t="s">
        <v>8179</v>
      </c>
      <c r="C465" t="s">
        <v>9099</v>
      </c>
      <c r="D465" t="s">
        <v>9100</v>
      </c>
      <c r="E465" t="s">
        <v>113</v>
      </c>
      <c r="F465" t="s">
        <v>113</v>
      </c>
      <c r="G465" t="s">
        <v>113</v>
      </c>
      <c r="H465" t="s">
        <v>113</v>
      </c>
      <c r="I465" t="s">
        <v>1460</v>
      </c>
      <c r="J465" t="s">
        <v>9101</v>
      </c>
      <c r="K465" t="s">
        <v>9102</v>
      </c>
      <c r="L465" t="s">
        <v>1173</v>
      </c>
      <c r="M465">
        <v>49</v>
      </c>
      <c r="O465" t="s">
        <v>9104</v>
      </c>
      <c r="P465">
        <v>3</v>
      </c>
      <c r="Q465">
        <v>400</v>
      </c>
      <c r="R465">
        <v>300</v>
      </c>
      <c r="W465">
        <v>0.36</v>
      </c>
      <c r="X465">
        <v>0.432</v>
      </c>
    </row>
    <row r="466" spans="1:24" hidden="1" x14ac:dyDescent="0.3">
      <c r="A466" t="s">
        <v>9105</v>
      </c>
      <c r="B466" t="s">
        <v>8536</v>
      </c>
      <c r="C466" t="s">
        <v>9099</v>
      </c>
      <c r="D466" t="s">
        <v>9100</v>
      </c>
      <c r="E466" t="s">
        <v>113</v>
      </c>
      <c r="F466" t="s">
        <v>113</v>
      </c>
      <c r="G466" t="s">
        <v>113</v>
      </c>
      <c r="H466" t="s">
        <v>113</v>
      </c>
      <c r="I466" t="s">
        <v>1460</v>
      </c>
      <c r="J466" t="s">
        <v>9101</v>
      </c>
      <c r="K466" t="s">
        <v>9102</v>
      </c>
      <c r="L466" t="s">
        <v>1173</v>
      </c>
      <c r="M466">
        <v>49</v>
      </c>
      <c r="O466" t="s">
        <v>9106</v>
      </c>
      <c r="P466">
        <v>3</v>
      </c>
      <c r="Q466">
        <v>400</v>
      </c>
      <c r="R466">
        <v>300</v>
      </c>
      <c r="W466">
        <v>0.36</v>
      </c>
      <c r="X466">
        <v>0.432</v>
      </c>
    </row>
    <row r="467" spans="1:24" hidden="1" x14ac:dyDescent="0.3">
      <c r="A467" t="s">
        <v>9107</v>
      </c>
      <c r="B467" t="s">
        <v>8211</v>
      </c>
      <c r="C467" t="s">
        <v>9099</v>
      </c>
      <c r="D467" t="s">
        <v>9100</v>
      </c>
      <c r="E467" t="s">
        <v>113</v>
      </c>
      <c r="F467" t="s">
        <v>113</v>
      </c>
      <c r="G467" t="s">
        <v>113</v>
      </c>
      <c r="H467" t="s">
        <v>113</v>
      </c>
      <c r="I467" t="s">
        <v>1460</v>
      </c>
      <c r="J467" t="s">
        <v>9101</v>
      </c>
      <c r="K467" t="s">
        <v>9102</v>
      </c>
      <c r="L467" t="s">
        <v>1173</v>
      </c>
      <c r="M467">
        <v>49</v>
      </c>
      <c r="O467" t="s">
        <v>9070</v>
      </c>
      <c r="P467">
        <v>1</v>
      </c>
      <c r="Q467">
        <v>0.9</v>
      </c>
      <c r="T467">
        <v>240</v>
      </c>
      <c r="W467">
        <v>0.63617251235193317</v>
      </c>
      <c r="X467">
        <v>1.0178760197630932</v>
      </c>
    </row>
    <row r="468" spans="1:24" hidden="1" x14ac:dyDescent="0.3">
      <c r="A468" t="s">
        <v>9108</v>
      </c>
      <c r="B468" t="s">
        <v>8539</v>
      </c>
      <c r="C468" t="s">
        <v>9099</v>
      </c>
      <c r="D468" t="s">
        <v>9100</v>
      </c>
      <c r="E468" t="s">
        <v>113</v>
      </c>
      <c r="F468" t="s">
        <v>113</v>
      </c>
      <c r="G468" t="s">
        <v>113</v>
      </c>
      <c r="H468" t="s">
        <v>113</v>
      </c>
      <c r="I468" t="s">
        <v>1460</v>
      </c>
      <c r="J468" t="s">
        <v>9101</v>
      </c>
      <c r="K468" t="s">
        <v>9102</v>
      </c>
      <c r="L468" t="s">
        <v>1173</v>
      </c>
      <c r="M468">
        <v>49</v>
      </c>
      <c r="O468" t="s">
        <v>9072</v>
      </c>
      <c r="P468">
        <v>1</v>
      </c>
      <c r="Q468">
        <v>210</v>
      </c>
      <c r="R468">
        <v>210</v>
      </c>
      <c r="T468">
        <v>10</v>
      </c>
      <c r="U468">
        <v>130</v>
      </c>
      <c r="V468">
        <v>280</v>
      </c>
      <c r="W468">
        <v>4.41E-2</v>
      </c>
      <c r="X468">
        <v>5.2920000000000002E-2</v>
      </c>
    </row>
    <row r="469" spans="1:24" hidden="1" x14ac:dyDescent="0.3">
      <c r="A469" t="s">
        <v>9109</v>
      </c>
      <c r="B469" t="s">
        <v>8174</v>
      </c>
      <c r="C469" t="s">
        <v>9110</v>
      </c>
      <c r="D469" t="s">
        <v>9111</v>
      </c>
      <c r="E469" t="s">
        <v>113</v>
      </c>
      <c r="F469" t="s">
        <v>113</v>
      </c>
      <c r="G469" t="s">
        <v>113</v>
      </c>
      <c r="H469" t="s">
        <v>113</v>
      </c>
      <c r="I469" t="s">
        <v>860</v>
      </c>
      <c r="J469" t="s">
        <v>9112</v>
      </c>
      <c r="K469" t="s">
        <v>9113</v>
      </c>
      <c r="L469" t="s">
        <v>120</v>
      </c>
      <c r="M469">
        <v>39</v>
      </c>
      <c r="O469" t="s">
        <v>8467</v>
      </c>
      <c r="P469">
        <v>3</v>
      </c>
      <c r="Q469">
        <v>1499</v>
      </c>
      <c r="R469">
        <v>349</v>
      </c>
      <c r="W469">
        <v>1.569453</v>
      </c>
      <c r="X469">
        <v>1.8833435999999999</v>
      </c>
    </row>
    <row r="470" spans="1:24" hidden="1" x14ac:dyDescent="0.3">
      <c r="A470" t="s">
        <v>9114</v>
      </c>
      <c r="B470" t="s">
        <v>8179</v>
      </c>
      <c r="C470" t="s">
        <v>9110</v>
      </c>
      <c r="D470" t="s">
        <v>9111</v>
      </c>
      <c r="E470" t="s">
        <v>113</v>
      </c>
      <c r="F470" t="s">
        <v>113</v>
      </c>
      <c r="G470" t="s">
        <v>113</v>
      </c>
      <c r="H470" t="s">
        <v>113</v>
      </c>
      <c r="I470" t="s">
        <v>860</v>
      </c>
      <c r="J470" t="s">
        <v>9112</v>
      </c>
      <c r="K470" t="s">
        <v>9113</v>
      </c>
      <c r="L470" t="s">
        <v>120</v>
      </c>
      <c r="M470">
        <v>39</v>
      </c>
      <c r="O470" t="s">
        <v>9104</v>
      </c>
      <c r="P470">
        <v>3</v>
      </c>
      <c r="Q470">
        <v>400</v>
      </c>
      <c r="R470">
        <v>300</v>
      </c>
      <c r="W470">
        <v>0.36</v>
      </c>
      <c r="X470">
        <v>0.432</v>
      </c>
    </row>
    <row r="471" spans="1:24" hidden="1" x14ac:dyDescent="0.3">
      <c r="A471" t="s">
        <v>9115</v>
      </c>
      <c r="B471" t="s">
        <v>8536</v>
      </c>
      <c r="C471" t="s">
        <v>9110</v>
      </c>
      <c r="D471" t="s">
        <v>9111</v>
      </c>
      <c r="E471" t="s">
        <v>113</v>
      </c>
      <c r="F471" t="s">
        <v>113</v>
      </c>
      <c r="G471" t="s">
        <v>113</v>
      </c>
      <c r="H471" t="s">
        <v>113</v>
      </c>
      <c r="I471" t="s">
        <v>860</v>
      </c>
      <c r="J471" t="s">
        <v>9112</v>
      </c>
      <c r="K471" t="s">
        <v>9113</v>
      </c>
      <c r="L471" t="s">
        <v>120</v>
      </c>
      <c r="M471">
        <v>39</v>
      </c>
      <c r="O471" t="s">
        <v>9106</v>
      </c>
      <c r="P471">
        <v>3</v>
      </c>
      <c r="Q471">
        <v>400</v>
      </c>
      <c r="R471">
        <v>300</v>
      </c>
      <c r="W471">
        <v>0.36</v>
      </c>
      <c r="X471">
        <v>0.432</v>
      </c>
    </row>
    <row r="472" spans="1:24" hidden="1" x14ac:dyDescent="0.3">
      <c r="A472" t="s">
        <v>9116</v>
      </c>
      <c r="B472" t="s">
        <v>8211</v>
      </c>
      <c r="C472" t="s">
        <v>9110</v>
      </c>
      <c r="D472" t="s">
        <v>9111</v>
      </c>
      <c r="E472" t="s">
        <v>113</v>
      </c>
      <c r="F472" t="s">
        <v>113</v>
      </c>
      <c r="G472" t="s">
        <v>113</v>
      </c>
      <c r="H472" t="s">
        <v>113</v>
      </c>
      <c r="I472" t="s">
        <v>860</v>
      </c>
      <c r="J472" t="s">
        <v>9112</v>
      </c>
      <c r="K472" t="s">
        <v>9113</v>
      </c>
      <c r="L472" t="s">
        <v>120</v>
      </c>
      <c r="M472">
        <v>39</v>
      </c>
      <c r="O472" t="s">
        <v>9117</v>
      </c>
      <c r="P472">
        <v>1</v>
      </c>
      <c r="Q472">
        <v>1.2</v>
      </c>
      <c r="T472">
        <v>55</v>
      </c>
      <c r="W472">
        <v>1.1309733552923256</v>
      </c>
      <c r="X472">
        <v>1.8095573684677211</v>
      </c>
    </row>
    <row r="473" spans="1:24" hidden="1" x14ac:dyDescent="0.3">
      <c r="A473" t="s">
        <v>9118</v>
      </c>
      <c r="B473" t="s">
        <v>8539</v>
      </c>
      <c r="C473" t="s">
        <v>9110</v>
      </c>
      <c r="D473" t="s">
        <v>9111</v>
      </c>
      <c r="E473" t="s">
        <v>113</v>
      </c>
      <c r="F473" t="s">
        <v>113</v>
      </c>
      <c r="G473" t="s">
        <v>113</v>
      </c>
      <c r="H473" t="s">
        <v>113</v>
      </c>
      <c r="I473" t="s">
        <v>860</v>
      </c>
      <c r="J473" t="s">
        <v>9112</v>
      </c>
      <c r="K473" t="s">
        <v>9113</v>
      </c>
      <c r="L473" t="s">
        <v>120</v>
      </c>
      <c r="M473">
        <v>39</v>
      </c>
      <c r="O473" t="s">
        <v>9072</v>
      </c>
      <c r="P473">
        <v>1</v>
      </c>
      <c r="Q473">
        <v>210</v>
      </c>
      <c r="R473">
        <v>210</v>
      </c>
      <c r="W473">
        <v>4.41E-2</v>
      </c>
      <c r="X473">
        <v>5.2920000000000002E-2</v>
      </c>
    </row>
    <row r="474" spans="1:24" hidden="1" x14ac:dyDescent="0.3">
      <c r="A474" t="s">
        <v>9119</v>
      </c>
      <c r="B474" t="s">
        <v>8174</v>
      </c>
      <c r="C474" t="s">
        <v>9120</v>
      </c>
      <c r="D474" t="s">
        <v>9121</v>
      </c>
      <c r="E474" t="s">
        <v>113</v>
      </c>
      <c r="F474" t="s">
        <v>113</v>
      </c>
      <c r="G474" t="s">
        <v>113</v>
      </c>
      <c r="H474" t="s">
        <v>113</v>
      </c>
      <c r="I474" t="s">
        <v>406</v>
      </c>
      <c r="J474" t="s">
        <v>9122</v>
      </c>
      <c r="K474" t="s">
        <v>9123</v>
      </c>
      <c r="L474" t="s">
        <v>120</v>
      </c>
      <c r="M474">
        <v>40</v>
      </c>
      <c r="O474" t="s">
        <v>8645</v>
      </c>
      <c r="P474">
        <v>3</v>
      </c>
      <c r="Q474">
        <v>730</v>
      </c>
      <c r="R474">
        <v>395</v>
      </c>
      <c r="T474">
        <v>70</v>
      </c>
      <c r="U474">
        <v>180</v>
      </c>
      <c r="V474">
        <v>270</v>
      </c>
      <c r="W474">
        <v>0.86504999999999999</v>
      </c>
      <c r="X474">
        <v>1.03806</v>
      </c>
    </row>
    <row r="475" spans="1:24" hidden="1" x14ac:dyDescent="0.3">
      <c r="A475" t="s">
        <v>9124</v>
      </c>
      <c r="B475" t="s">
        <v>8617</v>
      </c>
      <c r="C475" t="s">
        <v>9120</v>
      </c>
      <c r="D475" t="s">
        <v>9121</v>
      </c>
      <c r="E475" t="s">
        <v>113</v>
      </c>
      <c r="F475" t="s">
        <v>113</v>
      </c>
      <c r="G475" t="s">
        <v>113</v>
      </c>
      <c r="H475" t="s">
        <v>113</v>
      </c>
      <c r="I475" t="s">
        <v>406</v>
      </c>
      <c r="J475" t="s">
        <v>9122</v>
      </c>
      <c r="K475" t="s">
        <v>9123</v>
      </c>
      <c r="L475" t="s">
        <v>120</v>
      </c>
      <c r="M475">
        <v>38</v>
      </c>
      <c r="O475" t="s">
        <v>9095</v>
      </c>
      <c r="P475">
        <v>3</v>
      </c>
      <c r="Q475">
        <v>1509</v>
      </c>
      <c r="R475">
        <v>469</v>
      </c>
      <c r="T475">
        <v>70</v>
      </c>
      <c r="U475">
        <v>180</v>
      </c>
      <c r="V475">
        <v>270</v>
      </c>
      <c r="W475">
        <v>2.1231629999999999</v>
      </c>
      <c r="X475">
        <v>2.5477955999999997</v>
      </c>
    </row>
    <row r="476" spans="1:24" hidden="1" x14ac:dyDescent="0.3">
      <c r="A476" t="s">
        <v>9125</v>
      </c>
      <c r="B476" t="s">
        <v>8179</v>
      </c>
      <c r="C476" t="s">
        <v>9120</v>
      </c>
      <c r="D476" t="s">
        <v>9121</v>
      </c>
      <c r="E476" t="s">
        <v>113</v>
      </c>
      <c r="F476" t="s">
        <v>113</v>
      </c>
      <c r="G476" t="s">
        <v>113</v>
      </c>
      <c r="H476" t="s">
        <v>113</v>
      </c>
      <c r="I476" t="s">
        <v>406</v>
      </c>
      <c r="J476" t="s">
        <v>9122</v>
      </c>
      <c r="K476" t="s">
        <v>9123</v>
      </c>
      <c r="L476" t="s">
        <v>120</v>
      </c>
      <c r="M476">
        <v>38</v>
      </c>
      <c r="O476" t="s">
        <v>8537</v>
      </c>
      <c r="P476">
        <v>2</v>
      </c>
      <c r="Q476">
        <v>480</v>
      </c>
      <c r="R476">
        <v>356</v>
      </c>
      <c r="W476">
        <v>0.34176000000000001</v>
      </c>
      <c r="X476">
        <v>0.41011199999999998</v>
      </c>
    </row>
    <row r="477" spans="1:24" hidden="1" x14ac:dyDescent="0.3">
      <c r="A477" t="s">
        <v>9126</v>
      </c>
      <c r="B477" t="s">
        <v>8179</v>
      </c>
      <c r="C477" t="s">
        <v>9127</v>
      </c>
      <c r="D477" t="s">
        <v>9128</v>
      </c>
      <c r="E477" t="s">
        <v>113</v>
      </c>
      <c r="F477" t="s">
        <v>113</v>
      </c>
      <c r="G477" t="s">
        <v>113</v>
      </c>
      <c r="H477" t="s">
        <v>113</v>
      </c>
      <c r="I477" t="s">
        <v>344</v>
      </c>
      <c r="J477" t="s">
        <v>9129</v>
      </c>
      <c r="K477" t="s">
        <v>9130</v>
      </c>
      <c r="L477" t="s">
        <v>8903</v>
      </c>
      <c r="M477">
        <v>30</v>
      </c>
      <c r="O477" t="s">
        <v>9131</v>
      </c>
      <c r="P477">
        <v>1</v>
      </c>
      <c r="Q477">
        <v>200</v>
      </c>
      <c r="R477">
        <v>200</v>
      </c>
      <c r="W477">
        <v>0.04</v>
      </c>
      <c r="X477">
        <v>4.8000000000000001E-2</v>
      </c>
    </row>
    <row r="478" spans="1:24" hidden="1" x14ac:dyDescent="0.3">
      <c r="A478" t="s">
        <v>9132</v>
      </c>
      <c r="B478" t="s">
        <v>8211</v>
      </c>
      <c r="C478" t="s">
        <v>9127</v>
      </c>
      <c r="D478" t="s">
        <v>9128</v>
      </c>
      <c r="E478" t="s">
        <v>113</v>
      </c>
      <c r="F478" t="s">
        <v>113</v>
      </c>
      <c r="G478" t="s">
        <v>113</v>
      </c>
      <c r="H478" t="s">
        <v>113</v>
      </c>
      <c r="I478" t="s">
        <v>344</v>
      </c>
      <c r="J478" t="s">
        <v>9129</v>
      </c>
      <c r="K478" t="s">
        <v>9130</v>
      </c>
      <c r="L478" t="s">
        <v>8903</v>
      </c>
      <c r="M478">
        <v>28</v>
      </c>
      <c r="O478" t="s">
        <v>8542</v>
      </c>
      <c r="P478">
        <v>1</v>
      </c>
      <c r="Q478">
        <v>0.6</v>
      </c>
      <c r="T478">
        <v>330</v>
      </c>
      <c r="W478">
        <v>0.28274333882308139</v>
      </c>
      <c r="X478">
        <v>0.45238934211693027</v>
      </c>
    </row>
    <row r="479" spans="1:24" hidden="1" x14ac:dyDescent="0.3">
      <c r="A479" t="s">
        <v>9133</v>
      </c>
      <c r="B479" t="s">
        <v>8174</v>
      </c>
      <c r="C479" t="s">
        <v>9127</v>
      </c>
      <c r="D479" t="s">
        <v>9128</v>
      </c>
      <c r="E479" t="s">
        <v>113</v>
      </c>
      <c r="F479" t="s">
        <v>113</v>
      </c>
      <c r="G479" t="s">
        <v>113</v>
      </c>
      <c r="H479" t="s">
        <v>113</v>
      </c>
      <c r="I479" t="s">
        <v>344</v>
      </c>
      <c r="J479" t="s">
        <v>9129</v>
      </c>
      <c r="K479" t="s">
        <v>9130</v>
      </c>
      <c r="L479" t="s">
        <v>8903</v>
      </c>
      <c r="M479">
        <v>30</v>
      </c>
      <c r="O479" t="s">
        <v>8557</v>
      </c>
      <c r="P479">
        <v>1</v>
      </c>
      <c r="Q479">
        <v>600</v>
      </c>
      <c r="R479">
        <v>300</v>
      </c>
      <c r="T479">
        <v>150</v>
      </c>
      <c r="W479">
        <v>0.18</v>
      </c>
      <c r="X479">
        <v>0.216</v>
      </c>
    </row>
    <row r="480" spans="1:24" hidden="1" x14ac:dyDescent="0.3">
      <c r="A480" t="s">
        <v>9134</v>
      </c>
      <c r="B480" t="s">
        <v>8179</v>
      </c>
      <c r="C480" t="s">
        <v>9135</v>
      </c>
      <c r="D480" t="s">
        <v>9136</v>
      </c>
      <c r="E480" t="s">
        <v>113</v>
      </c>
      <c r="F480" t="s">
        <v>113</v>
      </c>
      <c r="G480" t="s">
        <v>113</v>
      </c>
      <c r="H480" t="s">
        <v>113</v>
      </c>
      <c r="I480" t="s">
        <v>344</v>
      </c>
      <c r="J480" t="s">
        <v>9137</v>
      </c>
      <c r="K480" t="s">
        <v>9138</v>
      </c>
      <c r="L480" t="s">
        <v>8903</v>
      </c>
      <c r="M480">
        <v>30</v>
      </c>
      <c r="O480" t="s">
        <v>9131</v>
      </c>
      <c r="P480">
        <v>1</v>
      </c>
      <c r="Q480">
        <v>200</v>
      </c>
      <c r="R480">
        <v>200</v>
      </c>
      <c r="W480">
        <v>0.04</v>
      </c>
      <c r="X480">
        <v>4.8000000000000001E-2</v>
      </c>
    </row>
    <row r="481" spans="1:24" hidden="1" x14ac:dyDescent="0.3">
      <c r="A481" t="s">
        <v>9139</v>
      </c>
      <c r="B481" t="s">
        <v>8211</v>
      </c>
      <c r="C481" t="s">
        <v>9135</v>
      </c>
      <c r="D481" t="s">
        <v>9136</v>
      </c>
      <c r="E481" t="s">
        <v>113</v>
      </c>
      <c r="F481" t="s">
        <v>113</v>
      </c>
      <c r="G481" t="s">
        <v>113</v>
      </c>
      <c r="H481" t="s">
        <v>113</v>
      </c>
      <c r="I481" t="s">
        <v>344</v>
      </c>
      <c r="J481" t="s">
        <v>9137</v>
      </c>
      <c r="K481" t="s">
        <v>9138</v>
      </c>
      <c r="L481" t="s">
        <v>8903</v>
      </c>
      <c r="M481">
        <v>28</v>
      </c>
      <c r="O481" t="s">
        <v>8542</v>
      </c>
      <c r="P481">
        <v>1</v>
      </c>
      <c r="Q481">
        <v>0.6</v>
      </c>
      <c r="T481">
        <v>350</v>
      </c>
      <c r="W481">
        <v>0.28274333882308139</v>
      </c>
      <c r="X481">
        <v>0.45238934211693027</v>
      </c>
    </row>
    <row r="482" spans="1:24" hidden="1" x14ac:dyDescent="0.3">
      <c r="A482" t="s">
        <v>9140</v>
      </c>
      <c r="B482" t="s">
        <v>8174</v>
      </c>
      <c r="C482" t="s">
        <v>9135</v>
      </c>
      <c r="D482" t="s">
        <v>9136</v>
      </c>
      <c r="E482" t="s">
        <v>113</v>
      </c>
      <c r="F482" t="s">
        <v>113</v>
      </c>
      <c r="G482" t="s">
        <v>113</v>
      </c>
      <c r="H482" t="s">
        <v>113</v>
      </c>
      <c r="I482" t="s">
        <v>344</v>
      </c>
      <c r="J482" t="s">
        <v>9137</v>
      </c>
      <c r="K482" t="s">
        <v>9138</v>
      </c>
      <c r="L482" t="s">
        <v>8903</v>
      </c>
      <c r="M482">
        <v>30</v>
      </c>
      <c r="O482" t="s">
        <v>8557</v>
      </c>
      <c r="P482">
        <v>1</v>
      </c>
      <c r="Q482">
        <v>600</v>
      </c>
      <c r="R482">
        <v>300</v>
      </c>
      <c r="T482">
        <v>325</v>
      </c>
      <c r="W482">
        <v>0.18</v>
      </c>
      <c r="X482">
        <v>0.216</v>
      </c>
    </row>
    <row r="483" spans="1:24" hidden="1" x14ac:dyDescent="0.3">
      <c r="A483" t="s">
        <v>9141</v>
      </c>
      <c r="B483" t="s">
        <v>8179</v>
      </c>
      <c r="C483" t="s">
        <v>9142</v>
      </c>
      <c r="D483" t="s">
        <v>9143</v>
      </c>
      <c r="E483" t="s">
        <v>113</v>
      </c>
      <c r="F483" t="s">
        <v>113</v>
      </c>
      <c r="G483" t="s">
        <v>113</v>
      </c>
      <c r="H483" t="s">
        <v>113</v>
      </c>
      <c r="I483" t="s">
        <v>163</v>
      </c>
      <c r="J483" t="s">
        <v>9144</v>
      </c>
      <c r="K483" t="s">
        <v>9145</v>
      </c>
      <c r="L483" t="s">
        <v>8903</v>
      </c>
      <c r="M483">
        <v>27</v>
      </c>
      <c r="O483" t="s">
        <v>9131</v>
      </c>
      <c r="P483">
        <v>1</v>
      </c>
      <c r="Q483">
        <v>200</v>
      </c>
      <c r="R483">
        <v>200</v>
      </c>
      <c r="W483">
        <v>0.04</v>
      </c>
      <c r="X483">
        <v>4.8000000000000001E-2</v>
      </c>
    </row>
    <row r="484" spans="1:24" hidden="1" x14ac:dyDescent="0.3">
      <c r="A484" t="s">
        <v>9146</v>
      </c>
      <c r="B484" t="s">
        <v>8211</v>
      </c>
      <c r="C484" t="s">
        <v>9142</v>
      </c>
      <c r="D484" t="s">
        <v>9143</v>
      </c>
      <c r="E484" t="s">
        <v>113</v>
      </c>
      <c r="F484" t="s">
        <v>113</v>
      </c>
      <c r="G484" t="s">
        <v>113</v>
      </c>
      <c r="H484" t="s">
        <v>113</v>
      </c>
      <c r="I484" t="s">
        <v>163</v>
      </c>
      <c r="J484" t="s">
        <v>9144</v>
      </c>
      <c r="K484" t="s">
        <v>9145</v>
      </c>
      <c r="L484" t="s">
        <v>8903</v>
      </c>
      <c r="M484">
        <v>27</v>
      </c>
      <c r="O484" t="s">
        <v>8986</v>
      </c>
      <c r="P484">
        <v>1</v>
      </c>
      <c r="Q484">
        <v>0.6</v>
      </c>
      <c r="T484">
        <v>211</v>
      </c>
      <c r="W484">
        <v>0.28274333882308139</v>
      </c>
      <c r="X484">
        <v>0.45238934211693027</v>
      </c>
    </row>
    <row r="485" spans="1:24" hidden="1" x14ac:dyDescent="0.3">
      <c r="A485" t="s">
        <v>9147</v>
      </c>
      <c r="B485" t="s">
        <v>8174</v>
      </c>
      <c r="C485" t="s">
        <v>9142</v>
      </c>
      <c r="D485" t="s">
        <v>9143</v>
      </c>
      <c r="E485" t="s">
        <v>113</v>
      </c>
      <c r="F485" t="s">
        <v>113</v>
      </c>
      <c r="G485" t="s">
        <v>113</v>
      </c>
      <c r="H485" t="s">
        <v>113</v>
      </c>
      <c r="I485" t="s">
        <v>163</v>
      </c>
      <c r="J485" t="s">
        <v>9144</v>
      </c>
      <c r="K485" t="s">
        <v>9145</v>
      </c>
      <c r="L485" t="s">
        <v>8903</v>
      </c>
      <c r="M485">
        <v>30</v>
      </c>
      <c r="O485" t="s">
        <v>8557</v>
      </c>
      <c r="P485">
        <v>1</v>
      </c>
      <c r="Q485">
        <v>600</v>
      </c>
      <c r="R485">
        <v>300</v>
      </c>
      <c r="T485">
        <v>170</v>
      </c>
      <c r="W485">
        <v>0.18</v>
      </c>
      <c r="X485">
        <v>0.216</v>
      </c>
    </row>
    <row r="486" spans="1:24" hidden="1" x14ac:dyDescent="0.3">
      <c r="A486" t="s">
        <v>9148</v>
      </c>
      <c r="B486" t="s">
        <v>8211</v>
      </c>
      <c r="C486" t="s">
        <v>9149</v>
      </c>
      <c r="D486" t="s">
        <v>9150</v>
      </c>
      <c r="E486" t="s">
        <v>113</v>
      </c>
      <c r="F486" t="s">
        <v>113</v>
      </c>
      <c r="G486" t="s">
        <v>113</v>
      </c>
      <c r="H486" t="s">
        <v>113</v>
      </c>
      <c r="I486" t="s">
        <v>285</v>
      </c>
      <c r="J486" t="s">
        <v>9151</v>
      </c>
      <c r="K486" t="s">
        <v>9152</v>
      </c>
      <c r="L486" t="s">
        <v>9030</v>
      </c>
      <c r="M486">
        <v>57</v>
      </c>
      <c r="O486" t="s">
        <v>8542</v>
      </c>
      <c r="P486">
        <v>1</v>
      </c>
      <c r="Q486">
        <v>0.9</v>
      </c>
      <c r="T486">
        <v>131</v>
      </c>
      <c r="W486">
        <v>0.63617251235193317</v>
      </c>
      <c r="X486">
        <v>1.0178760197630932</v>
      </c>
    </row>
    <row r="487" spans="1:24" hidden="1" x14ac:dyDescent="0.3">
      <c r="A487" t="s">
        <v>9153</v>
      </c>
      <c r="B487" t="s">
        <v>8174</v>
      </c>
      <c r="C487" t="s">
        <v>9149</v>
      </c>
      <c r="D487" t="s">
        <v>9150</v>
      </c>
      <c r="E487" t="s">
        <v>113</v>
      </c>
      <c r="F487" t="s">
        <v>113</v>
      </c>
      <c r="G487" t="s">
        <v>113</v>
      </c>
      <c r="H487" t="s">
        <v>113</v>
      </c>
      <c r="I487" t="s">
        <v>285</v>
      </c>
      <c r="J487" t="s">
        <v>9151</v>
      </c>
      <c r="K487" t="s">
        <v>9152</v>
      </c>
      <c r="L487" t="s">
        <v>9030</v>
      </c>
      <c r="M487">
        <v>60</v>
      </c>
      <c r="O487" t="s">
        <v>9154</v>
      </c>
      <c r="P487">
        <v>3</v>
      </c>
      <c r="Q487">
        <v>2400</v>
      </c>
      <c r="R487">
        <v>298</v>
      </c>
      <c r="T487">
        <v>50</v>
      </c>
      <c r="U487">
        <v>120</v>
      </c>
      <c r="V487">
        <v>240</v>
      </c>
      <c r="W487">
        <v>2.1456</v>
      </c>
      <c r="X487">
        <v>2.5747199999999997</v>
      </c>
    </row>
    <row r="488" spans="1:24" hidden="1" x14ac:dyDescent="0.3">
      <c r="A488" t="s">
        <v>9155</v>
      </c>
      <c r="B488" t="s">
        <v>8179</v>
      </c>
      <c r="C488" t="s">
        <v>9149</v>
      </c>
      <c r="D488" t="s">
        <v>9150</v>
      </c>
      <c r="E488" t="s">
        <v>113</v>
      </c>
      <c r="F488" t="s">
        <v>113</v>
      </c>
      <c r="G488" t="s">
        <v>113</v>
      </c>
      <c r="H488" t="s">
        <v>113</v>
      </c>
      <c r="I488" t="s">
        <v>285</v>
      </c>
      <c r="J488" t="s">
        <v>9151</v>
      </c>
      <c r="K488" t="s">
        <v>9152</v>
      </c>
      <c r="L488" t="s">
        <v>9030</v>
      </c>
      <c r="M488">
        <v>60</v>
      </c>
      <c r="O488" t="s">
        <v>8716</v>
      </c>
      <c r="P488">
        <v>3</v>
      </c>
      <c r="Q488">
        <v>466</v>
      </c>
      <c r="R488">
        <v>343</v>
      </c>
      <c r="W488">
        <v>0.479514</v>
      </c>
      <c r="X488">
        <v>0.57541679999999995</v>
      </c>
    </row>
    <row r="489" spans="1:24" hidden="1" x14ac:dyDescent="0.3">
      <c r="A489" t="s">
        <v>9156</v>
      </c>
      <c r="B489" t="s">
        <v>8249</v>
      </c>
      <c r="C489" t="s">
        <v>9149</v>
      </c>
      <c r="D489" t="s">
        <v>9150</v>
      </c>
      <c r="E489" t="s">
        <v>113</v>
      </c>
      <c r="F489" t="s">
        <v>113</v>
      </c>
      <c r="G489" t="s">
        <v>113</v>
      </c>
      <c r="H489" t="s">
        <v>113</v>
      </c>
      <c r="I489" t="s">
        <v>285</v>
      </c>
      <c r="J489" t="s">
        <v>9151</v>
      </c>
      <c r="K489" t="s">
        <v>9152</v>
      </c>
      <c r="L489" t="s">
        <v>9030</v>
      </c>
      <c r="M489">
        <v>57</v>
      </c>
      <c r="O489" t="s">
        <v>8542</v>
      </c>
      <c r="P489">
        <v>1</v>
      </c>
      <c r="Q489">
        <v>0.9</v>
      </c>
      <c r="T489">
        <v>231</v>
      </c>
      <c r="W489">
        <v>0.63617251235193317</v>
      </c>
      <c r="X489">
        <v>1.0178760197630932</v>
      </c>
    </row>
    <row r="490" spans="1:24" hidden="1" x14ac:dyDescent="0.3">
      <c r="A490" t="s">
        <v>9157</v>
      </c>
      <c r="B490" t="s">
        <v>8536</v>
      </c>
      <c r="C490" t="s">
        <v>9149</v>
      </c>
      <c r="D490" t="s">
        <v>9150</v>
      </c>
      <c r="E490" t="s">
        <v>113</v>
      </c>
      <c r="F490" t="s">
        <v>113</v>
      </c>
      <c r="G490" t="s">
        <v>113</v>
      </c>
      <c r="H490" t="s">
        <v>113</v>
      </c>
      <c r="I490" t="s">
        <v>285</v>
      </c>
      <c r="J490" t="s">
        <v>9151</v>
      </c>
      <c r="K490" t="s">
        <v>9152</v>
      </c>
      <c r="L490" t="s">
        <v>9030</v>
      </c>
      <c r="M490">
        <v>57</v>
      </c>
      <c r="O490" t="s">
        <v>9131</v>
      </c>
      <c r="P490">
        <v>1</v>
      </c>
      <c r="Q490">
        <v>210</v>
      </c>
      <c r="R490">
        <v>210</v>
      </c>
      <c r="W490">
        <v>4.41E-2</v>
      </c>
      <c r="X490">
        <v>5.2920000000000002E-2</v>
      </c>
    </row>
    <row r="491" spans="1:24" hidden="1" x14ac:dyDescent="0.3">
      <c r="A491" t="s">
        <v>9158</v>
      </c>
      <c r="B491" t="s">
        <v>8539</v>
      </c>
      <c r="C491" t="s">
        <v>9149</v>
      </c>
      <c r="D491" t="s">
        <v>9150</v>
      </c>
      <c r="E491" t="s">
        <v>113</v>
      </c>
      <c r="F491" t="s">
        <v>113</v>
      </c>
      <c r="G491" t="s">
        <v>113</v>
      </c>
      <c r="H491" t="s">
        <v>113</v>
      </c>
      <c r="I491" t="s">
        <v>285</v>
      </c>
      <c r="J491" t="s">
        <v>9151</v>
      </c>
      <c r="K491" t="s">
        <v>9152</v>
      </c>
      <c r="L491" t="s">
        <v>9030</v>
      </c>
      <c r="M491">
        <v>57</v>
      </c>
      <c r="O491" t="s">
        <v>9131</v>
      </c>
      <c r="P491">
        <v>1</v>
      </c>
      <c r="Q491">
        <v>210</v>
      </c>
      <c r="R491">
        <v>210</v>
      </c>
      <c r="W491">
        <v>4.41E-2</v>
      </c>
      <c r="X491">
        <v>5.2920000000000002E-2</v>
      </c>
    </row>
    <row r="492" spans="1:24" hidden="1" x14ac:dyDescent="0.3">
      <c r="A492" t="s">
        <v>9159</v>
      </c>
      <c r="B492" t="s">
        <v>8174</v>
      </c>
      <c r="C492" t="s">
        <v>9160</v>
      </c>
      <c r="D492" t="s">
        <v>9161</v>
      </c>
      <c r="E492" t="s">
        <v>113</v>
      </c>
      <c r="F492" t="s">
        <v>113</v>
      </c>
      <c r="G492" t="s">
        <v>113</v>
      </c>
      <c r="H492" t="s">
        <v>113</v>
      </c>
      <c r="I492" t="s">
        <v>406</v>
      </c>
      <c r="J492" t="s">
        <v>9162</v>
      </c>
      <c r="K492" t="s">
        <v>9163</v>
      </c>
      <c r="L492" t="s">
        <v>9011</v>
      </c>
      <c r="M492">
        <v>12</v>
      </c>
      <c r="O492" t="s">
        <v>9164</v>
      </c>
      <c r="P492">
        <v>2</v>
      </c>
      <c r="Q492">
        <v>500</v>
      </c>
      <c r="R492">
        <v>350</v>
      </c>
      <c r="T492">
        <v>50</v>
      </c>
      <c r="U492">
        <v>230</v>
      </c>
      <c r="W492">
        <v>0.35</v>
      </c>
      <c r="X492">
        <v>0.42</v>
      </c>
    </row>
    <row r="493" spans="1:24" hidden="1" x14ac:dyDescent="0.3">
      <c r="A493" t="s">
        <v>9165</v>
      </c>
      <c r="B493" t="s">
        <v>8179</v>
      </c>
      <c r="C493" t="s">
        <v>9160</v>
      </c>
      <c r="D493" t="s">
        <v>9161</v>
      </c>
      <c r="E493" t="s">
        <v>113</v>
      </c>
      <c r="F493" t="s">
        <v>113</v>
      </c>
      <c r="G493" t="s">
        <v>113</v>
      </c>
      <c r="H493" t="s">
        <v>113</v>
      </c>
      <c r="I493" t="s">
        <v>406</v>
      </c>
      <c r="J493" t="s">
        <v>9162</v>
      </c>
      <c r="K493" t="s">
        <v>9163</v>
      </c>
      <c r="L493" t="s">
        <v>9011</v>
      </c>
      <c r="M493">
        <v>12</v>
      </c>
      <c r="O493" t="s">
        <v>9014</v>
      </c>
      <c r="P493">
        <v>1</v>
      </c>
      <c r="Q493">
        <v>466</v>
      </c>
      <c r="R493">
        <v>343</v>
      </c>
      <c r="W493">
        <v>0.15983800000000001</v>
      </c>
      <c r="X493">
        <v>0.19180559999999999</v>
      </c>
    </row>
    <row r="494" spans="1:24" hidden="1" x14ac:dyDescent="0.3">
      <c r="A494" t="s">
        <v>9166</v>
      </c>
      <c r="B494" t="s">
        <v>8536</v>
      </c>
      <c r="C494" t="s">
        <v>9160</v>
      </c>
      <c r="D494" t="s">
        <v>9161</v>
      </c>
      <c r="E494" t="s">
        <v>113</v>
      </c>
      <c r="F494" t="s">
        <v>113</v>
      </c>
      <c r="G494" t="s">
        <v>113</v>
      </c>
      <c r="H494" t="s">
        <v>113</v>
      </c>
      <c r="I494" t="s">
        <v>406</v>
      </c>
      <c r="J494" t="s">
        <v>9162</v>
      </c>
      <c r="K494" t="s">
        <v>9163</v>
      </c>
      <c r="L494" t="s">
        <v>9011</v>
      </c>
      <c r="M494">
        <v>12</v>
      </c>
      <c r="O494" t="s">
        <v>9167</v>
      </c>
      <c r="P494">
        <v>1</v>
      </c>
      <c r="Q494">
        <v>420</v>
      </c>
      <c r="R494">
        <v>342</v>
      </c>
      <c r="W494">
        <v>0.14363999999999999</v>
      </c>
      <c r="X494">
        <v>0.17236799999999999</v>
      </c>
    </row>
    <row r="495" spans="1:24" hidden="1" x14ac:dyDescent="0.3">
      <c r="A495" t="s">
        <v>9168</v>
      </c>
      <c r="B495" t="s">
        <v>8539</v>
      </c>
      <c r="C495" t="s">
        <v>9160</v>
      </c>
      <c r="D495" t="s">
        <v>9161</v>
      </c>
      <c r="E495" t="s">
        <v>113</v>
      </c>
      <c r="F495" t="s">
        <v>113</v>
      </c>
      <c r="G495" t="s">
        <v>113</v>
      </c>
      <c r="H495" t="s">
        <v>113</v>
      </c>
      <c r="I495" t="s">
        <v>406</v>
      </c>
      <c r="J495" t="s">
        <v>9162</v>
      </c>
      <c r="K495" t="s">
        <v>9163</v>
      </c>
      <c r="L495" t="s">
        <v>9011</v>
      </c>
      <c r="M495">
        <v>12</v>
      </c>
      <c r="O495" t="s">
        <v>9016</v>
      </c>
      <c r="P495">
        <v>1</v>
      </c>
      <c r="Q495">
        <v>478</v>
      </c>
      <c r="R495">
        <v>375</v>
      </c>
      <c r="S495">
        <v>158</v>
      </c>
      <c r="W495">
        <v>0.17924999999999999</v>
      </c>
      <c r="X495">
        <v>0.21509999999999999</v>
      </c>
    </row>
    <row r="496" spans="1:24" hidden="1" x14ac:dyDescent="0.3">
      <c r="A496" t="s">
        <v>9169</v>
      </c>
      <c r="B496" t="s">
        <v>8174</v>
      </c>
      <c r="C496" t="s">
        <v>9170</v>
      </c>
      <c r="D496" t="s">
        <v>9171</v>
      </c>
      <c r="E496" t="s">
        <v>113</v>
      </c>
      <c r="F496" t="s">
        <v>113</v>
      </c>
      <c r="G496" t="s">
        <v>113</v>
      </c>
      <c r="H496" t="s">
        <v>113</v>
      </c>
      <c r="I496" t="s">
        <v>115</v>
      </c>
      <c r="J496" t="s">
        <v>9172</v>
      </c>
      <c r="K496" t="s">
        <v>9173</v>
      </c>
      <c r="L496" t="s">
        <v>120</v>
      </c>
      <c r="M496">
        <v>40</v>
      </c>
      <c r="O496" t="s">
        <v>9174</v>
      </c>
      <c r="P496">
        <v>3</v>
      </c>
      <c r="Q496">
        <v>1412</v>
      </c>
      <c r="R496">
        <v>353</v>
      </c>
      <c r="T496">
        <v>60</v>
      </c>
      <c r="U496">
        <v>180</v>
      </c>
      <c r="V496">
        <v>300</v>
      </c>
      <c r="W496">
        <v>1.4953080000000001</v>
      </c>
      <c r="X496">
        <v>1.7943696</v>
      </c>
    </row>
    <row r="497" spans="1:24" hidden="1" x14ac:dyDescent="0.3">
      <c r="A497" t="s">
        <v>9175</v>
      </c>
      <c r="B497" t="s">
        <v>8179</v>
      </c>
      <c r="C497" t="s">
        <v>9170</v>
      </c>
      <c r="D497" t="s">
        <v>9171</v>
      </c>
      <c r="E497" t="s">
        <v>113</v>
      </c>
      <c r="F497" t="s">
        <v>113</v>
      </c>
      <c r="G497" t="s">
        <v>113</v>
      </c>
      <c r="H497" t="s">
        <v>113</v>
      </c>
      <c r="I497" t="s">
        <v>115</v>
      </c>
      <c r="J497" t="s">
        <v>9172</v>
      </c>
      <c r="K497" t="s">
        <v>9173</v>
      </c>
      <c r="L497" t="s">
        <v>120</v>
      </c>
      <c r="M497">
        <v>40</v>
      </c>
      <c r="O497" t="s">
        <v>8695</v>
      </c>
      <c r="P497">
        <v>3</v>
      </c>
      <c r="Q497">
        <v>466</v>
      </c>
      <c r="R497">
        <v>343</v>
      </c>
      <c r="W497">
        <v>0.479514</v>
      </c>
      <c r="X497">
        <v>0.57541679999999995</v>
      </c>
    </row>
    <row r="498" spans="1:24" hidden="1" x14ac:dyDescent="0.3">
      <c r="A498" t="s">
        <v>9176</v>
      </c>
      <c r="B498" t="s">
        <v>8536</v>
      </c>
      <c r="C498" t="s">
        <v>9170</v>
      </c>
      <c r="D498" t="s">
        <v>9171</v>
      </c>
      <c r="E498" t="s">
        <v>113</v>
      </c>
      <c r="F498" t="s">
        <v>113</v>
      </c>
      <c r="G498" t="s">
        <v>113</v>
      </c>
      <c r="H498" t="s">
        <v>113</v>
      </c>
      <c r="I498" t="s">
        <v>115</v>
      </c>
      <c r="J498" t="s">
        <v>9172</v>
      </c>
      <c r="K498" t="s">
        <v>9173</v>
      </c>
      <c r="L498" t="s">
        <v>120</v>
      </c>
      <c r="M498">
        <v>40</v>
      </c>
      <c r="O498" t="s">
        <v>8790</v>
      </c>
      <c r="P498">
        <v>3</v>
      </c>
      <c r="Q498">
        <v>478</v>
      </c>
      <c r="R498">
        <v>375</v>
      </c>
      <c r="S498">
        <v>158</v>
      </c>
      <c r="W498">
        <v>0.53774999999999995</v>
      </c>
      <c r="X498">
        <v>0.64529999999999987</v>
      </c>
    </row>
    <row r="499" spans="1:24" hidden="1" x14ac:dyDescent="0.3">
      <c r="A499" t="s">
        <v>9177</v>
      </c>
      <c r="B499" t="s">
        <v>8174</v>
      </c>
      <c r="C499" t="s">
        <v>9178</v>
      </c>
      <c r="D499" t="s">
        <v>9179</v>
      </c>
      <c r="E499" t="s">
        <v>113</v>
      </c>
      <c r="F499" t="s">
        <v>113</v>
      </c>
      <c r="G499" t="s">
        <v>113</v>
      </c>
      <c r="H499" t="s">
        <v>113</v>
      </c>
      <c r="I499" t="s">
        <v>138</v>
      </c>
      <c r="J499" t="s">
        <v>9180</v>
      </c>
      <c r="K499" t="s">
        <v>9181</v>
      </c>
      <c r="L499" t="s">
        <v>120</v>
      </c>
      <c r="M499">
        <v>40</v>
      </c>
      <c r="O499" t="s">
        <v>8467</v>
      </c>
      <c r="P499">
        <v>3</v>
      </c>
      <c r="Q499">
        <v>1499</v>
      </c>
      <c r="R499">
        <v>349</v>
      </c>
      <c r="W499">
        <v>1.569453</v>
      </c>
      <c r="X499">
        <v>1.8833435999999999</v>
      </c>
    </row>
    <row r="500" spans="1:24" hidden="1" x14ac:dyDescent="0.3">
      <c r="A500" t="s">
        <v>9182</v>
      </c>
      <c r="B500" t="s">
        <v>8179</v>
      </c>
      <c r="C500" t="s">
        <v>9178</v>
      </c>
      <c r="D500" t="s">
        <v>9179</v>
      </c>
      <c r="E500" t="s">
        <v>113</v>
      </c>
      <c r="F500" t="s">
        <v>113</v>
      </c>
      <c r="G500" t="s">
        <v>113</v>
      </c>
      <c r="H500" t="s">
        <v>113</v>
      </c>
      <c r="I500" t="s">
        <v>138</v>
      </c>
      <c r="J500" t="s">
        <v>9180</v>
      </c>
      <c r="K500" t="s">
        <v>9181</v>
      </c>
      <c r="L500" t="s">
        <v>120</v>
      </c>
      <c r="M500">
        <v>40</v>
      </c>
      <c r="O500" t="s">
        <v>9183</v>
      </c>
      <c r="P500">
        <v>1</v>
      </c>
      <c r="Q500">
        <v>480</v>
      </c>
      <c r="R500">
        <v>356</v>
      </c>
      <c r="W500">
        <v>0.17088</v>
      </c>
      <c r="X500">
        <v>0.20505599999999999</v>
      </c>
    </row>
    <row r="501" spans="1:24" hidden="1" x14ac:dyDescent="0.3">
      <c r="A501" t="s">
        <v>9184</v>
      </c>
      <c r="B501" t="s">
        <v>8362</v>
      </c>
      <c r="C501" t="s">
        <v>9178</v>
      </c>
      <c r="D501" t="s">
        <v>9179</v>
      </c>
      <c r="E501" t="s">
        <v>113</v>
      </c>
      <c r="F501" t="s">
        <v>113</v>
      </c>
      <c r="G501" t="s">
        <v>113</v>
      </c>
      <c r="H501" t="s">
        <v>113</v>
      </c>
      <c r="I501" t="s">
        <v>138</v>
      </c>
      <c r="J501" t="s">
        <v>9180</v>
      </c>
      <c r="K501" t="s">
        <v>9181</v>
      </c>
      <c r="L501" t="s">
        <v>120</v>
      </c>
      <c r="M501">
        <v>1</v>
      </c>
      <c r="P501">
        <v>1</v>
      </c>
      <c r="Q501">
        <v>1</v>
      </c>
      <c r="W501">
        <v>0.78539816339744828</v>
      </c>
      <c r="X501">
        <v>0</v>
      </c>
    </row>
    <row r="502" spans="1:24" hidden="1" x14ac:dyDescent="0.3">
      <c r="A502" t="s">
        <v>9185</v>
      </c>
      <c r="B502" t="s">
        <v>8174</v>
      </c>
      <c r="C502" t="s">
        <v>9186</v>
      </c>
      <c r="D502" t="s">
        <v>9187</v>
      </c>
      <c r="E502" t="s">
        <v>113</v>
      </c>
      <c r="F502" t="s">
        <v>113</v>
      </c>
      <c r="G502" t="s">
        <v>113</v>
      </c>
      <c r="H502" t="s">
        <v>113</v>
      </c>
      <c r="I502" t="s">
        <v>115</v>
      </c>
      <c r="J502" t="s">
        <v>9188</v>
      </c>
      <c r="K502" t="s">
        <v>9189</v>
      </c>
      <c r="L502" t="s">
        <v>9190</v>
      </c>
      <c r="M502">
        <v>23</v>
      </c>
      <c r="O502" t="s">
        <v>8618</v>
      </c>
      <c r="P502">
        <v>3</v>
      </c>
      <c r="Q502">
        <v>1500</v>
      </c>
      <c r="R502">
        <v>379</v>
      </c>
      <c r="W502">
        <v>1.7055</v>
      </c>
      <c r="X502">
        <v>2.0465999999999998</v>
      </c>
    </row>
    <row r="503" spans="1:24" hidden="1" x14ac:dyDescent="0.3">
      <c r="A503" t="s">
        <v>9191</v>
      </c>
      <c r="B503" t="s">
        <v>8617</v>
      </c>
      <c r="C503" t="s">
        <v>9186</v>
      </c>
      <c r="D503" t="s">
        <v>9187</v>
      </c>
      <c r="E503" t="s">
        <v>113</v>
      </c>
      <c r="F503" t="s">
        <v>113</v>
      </c>
      <c r="G503" t="s">
        <v>113</v>
      </c>
      <c r="H503" t="s">
        <v>113</v>
      </c>
      <c r="I503" t="s">
        <v>115</v>
      </c>
      <c r="J503" t="s">
        <v>9188</v>
      </c>
      <c r="K503" t="s">
        <v>9189</v>
      </c>
      <c r="L503" t="s">
        <v>9190</v>
      </c>
      <c r="M503">
        <v>23</v>
      </c>
      <c r="O503" t="s">
        <v>9192</v>
      </c>
      <c r="P503">
        <v>3</v>
      </c>
      <c r="Q503">
        <v>694</v>
      </c>
      <c r="R503">
        <v>408</v>
      </c>
      <c r="W503">
        <v>0.84945599999999999</v>
      </c>
      <c r="X503">
        <v>1.0193471999999999</v>
      </c>
    </row>
    <row r="504" spans="1:24" hidden="1" x14ac:dyDescent="0.3">
      <c r="A504" t="s">
        <v>9193</v>
      </c>
      <c r="B504" t="s">
        <v>8179</v>
      </c>
      <c r="C504" t="s">
        <v>9186</v>
      </c>
      <c r="D504" t="s">
        <v>9187</v>
      </c>
      <c r="E504" t="s">
        <v>113</v>
      </c>
      <c r="F504" t="s">
        <v>113</v>
      </c>
      <c r="G504" t="s">
        <v>113</v>
      </c>
      <c r="H504" t="s">
        <v>113</v>
      </c>
      <c r="I504" t="s">
        <v>115</v>
      </c>
      <c r="J504" t="s">
        <v>9188</v>
      </c>
      <c r="K504" t="s">
        <v>9189</v>
      </c>
      <c r="L504" t="s">
        <v>9190</v>
      </c>
      <c r="M504">
        <v>21</v>
      </c>
      <c r="O504" t="s">
        <v>9194</v>
      </c>
      <c r="P504">
        <v>2</v>
      </c>
      <c r="Q504">
        <v>466</v>
      </c>
      <c r="R504">
        <v>343</v>
      </c>
      <c r="W504">
        <v>0.31967600000000002</v>
      </c>
      <c r="X504">
        <v>0.38361119999999999</v>
      </c>
    </row>
    <row r="505" spans="1:24" hidden="1" x14ac:dyDescent="0.3">
      <c r="A505" t="s">
        <v>9195</v>
      </c>
      <c r="B505" t="s">
        <v>8174</v>
      </c>
      <c r="C505" t="s">
        <v>9196</v>
      </c>
      <c r="D505" t="s">
        <v>9197</v>
      </c>
      <c r="E505" t="s">
        <v>113</v>
      </c>
      <c r="F505" t="s">
        <v>113</v>
      </c>
      <c r="G505" t="s">
        <v>113</v>
      </c>
      <c r="H505" t="s">
        <v>113</v>
      </c>
      <c r="I505" t="s">
        <v>888</v>
      </c>
      <c r="J505" t="s">
        <v>9198</v>
      </c>
      <c r="K505" t="s">
        <v>9199</v>
      </c>
      <c r="L505" t="s">
        <v>120</v>
      </c>
      <c r="M505">
        <v>50</v>
      </c>
      <c r="O505" t="s">
        <v>8352</v>
      </c>
      <c r="P505">
        <v>3</v>
      </c>
      <c r="Q505">
        <v>1505</v>
      </c>
      <c r="R505">
        <v>469</v>
      </c>
      <c r="T505">
        <v>10</v>
      </c>
      <c r="U505">
        <v>90</v>
      </c>
      <c r="V505">
        <v>170</v>
      </c>
      <c r="W505">
        <v>2.1175350000000002</v>
      </c>
      <c r="X505">
        <v>2.541042</v>
      </c>
    </row>
    <row r="506" spans="1:24" hidden="1" x14ac:dyDescent="0.3">
      <c r="A506" t="s">
        <v>9200</v>
      </c>
      <c r="B506" t="s">
        <v>8617</v>
      </c>
      <c r="C506" t="s">
        <v>9196</v>
      </c>
      <c r="D506" t="s">
        <v>9197</v>
      </c>
      <c r="E506" t="s">
        <v>113</v>
      </c>
      <c r="F506" t="s">
        <v>113</v>
      </c>
      <c r="G506" t="s">
        <v>113</v>
      </c>
      <c r="H506" t="s">
        <v>113</v>
      </c>
      <c r="I506" t="s">
        <v>888</v>
      </c>
      <c r="J506" t="s">
        <v>9198</v>
      </c>
      <c r="K506" t="s">
        <v>9199</v>
      </c>
      <c r="L506" t="s">
        <v>120</v>
      </c>
      <c r="M506">
        <v>50</v>
      </c>
      <c r="O506" t="s">
        <v>8645</v>
      </c>
      <c r="P506">
        <v>3</v>
      </c>
      <c r="Q506">
        <v>730</v>
      </c>
      <c r="R506">
        <v>395</v>
      </c>
      <c r="T506">
        <v>10</v>
      </c>
      <c r="U506">
        <v>90</v>
      </c>
      <c r="V506">
        <v>170</v>
      </c>
      <c r="W506">
        <v>0.86504999999999999</v>
      </c>
      <c r="X506">
        <v>1.03806</v>
      </c>
    </row>
    <row r="507" spans="1:24" hidden="1" x14ac:dyDescent="0.3">
      <c r="A507" t="s">
        <v>9201</v>
      </c>
      <c r="B507" t="s">
        <v>8179</v>
      </c>
      <c r="C507" t="s">
        <v>9196</v>
      </c>
      <c r="D507" t="s">
        <v>9197</v>
      </c>
      <c r="E507" t="s">
        <v>113</v>
      </c>
      <c r="F507" t="s">
        <v>113</v>
      </c>
      <c r="G507" t="s">
        <v>113</v>
      </c>
      <c r="H507" t="s">
        <v>113</v>
      </c>
      <c r="I507" t="s">
        <v>888</v>
      </c>
      <c r="J507" t="s">
        <v>9198</v>
      </c>
      <c r="K507" t="s">
        <v>9199</v>
      </c>
      <c r="L507" t="s">
        <v>120</v>
      </c>
      <c r="M507">
        <v>50</v>
      </c>
      <c r="O507" t="s">
        <v>8537</v>
      </c>
      <c r="P507">
        <v>2</v>
      </c>
      <c r="Q507">
        <v>480</v>
      </c>
      <c r="R507">
        <v>356</v>
      </c>
      <c r="W507">
        <v>0.34176000000000001</v>
      </c>
      <c r="X507">
        <v>0.41011199999999998</v>
      </c>
    </row>
    <row r="508" spans="1:24" hidden="1" x14ac:dyDescent="0.3">
      <c r="A508" t="s">
        <v>9202</v>
      </c>
      <c r="B508" t="s">
        <v>8211</v>
      </c>
      <c r="C508" t="s">
        <v>9203</v>
      </c>
      <c r="D508" t="s">
        <v>9204</v>
      </c>
      <c r="E508" t="s">
        <v>113</v>
      </c>
      <c r="F508" t="s">
        <v>113</v>
      </c>
      <c r="G508" t="s">
        <v>113</v>
      </c>
      <c r="H508" t="s">
        <v>113</v>
      </c>
      <c r="I508" t="s">
        <v>540</v>
      </c>
      <c r="J508" t="s">
        <v>9205</v>
      </c>
      <c r="K508" t="s">
        <v>9206</v>
      </c>
      <c r="L508" t="s">
        <v>120</v>
      </c>
      <c r="M508">
        <v>38</v>
      </c>
      <c r="O508" t="s">
        <v>9207</v>
      </c>
      <c r="P508">
        <v>1</v>
      </c>
      <c r="Q508">
        <v>0.6</v>
      </c>
      <c r="T508">
        <v>4.43</v>
      </c>
      <c r="W508">
        <v>0.28274333882308139</v>
      </c>
      <c r="X508">
        <v>0.45238934211693027</v>
      </c>
    </row>
    <row r="509" spans="1:24" hidden="1" x14ac:dyDescent="0.3">
      <c r="A509" t="s">
        <v>9208</v>
      </c>
      <c r="B509" t="s">
        <v>8179</v>
      </c>
      <c r="C509" t="s">
        <v>9203</v>
      </c>
      <c r="D509" t="s">
        <v>9204</v>
      </c>
      <c r="E509" t="s">
        <v>113</v>
      </c>
      <c r="F509" t="s">
        <v>113</v>
      </c>
      <c r="G509" t="s">
        <v>113</v>
      </c>
      <c r="H509" t="s">
        <v>113</v>
      </c>
      <c r="I509" t="s">
        <v>540</v>
      </c>
      <c r="J509" t="s">
        <v>9205</v>
      </c>
      <c r="K509" t="s">
        <v>9206</v>
      </c>
      <c r="L509" t="s">
        <v>120</v>
      </c>
      <c r="M509">
        <v>38</v>
      </c>
      <c r="O509" t="s">
        <v>9209</v>
      </c>
      <c r="P509">
        <v>2</v>
      </c>
      <c r="Q509">
        <v>197</v>
      </c>
      <c r="R509">
        <v>179</v>
      </c>
      <c r="W509">
        <v>7.0526000000000005E-2</v>
      </c>
      <c r="X509">
        <v>8.4631200000000004E-2</v>
      </c>
    </row>
    <row r="510" spans="1:24" hidden="1" x14ac:dyDescent="0.3">
      <c r="A510" t="s">
        <v>9210</v>
      </c>
      <c r="B510" t="s">
        <v>8174</v>
      </c>
      <c r="C510" t="s">
        <v>9203</v>
      </c>
      <c r="D510" t="s">
        <v>9204</v>
      </c>
      <c r="E510" t="s">
        <v>113</v>
      </c>
      <c r="F510" t="s">
        <v>113</v>
      </c>
      <c r="G510" t="s">
        <v>113</v>
      </c>
      <c r="H510" t="s">
        <v>113</v>
      </c>
      <c r="I510" t="s">
        <v>540</v>
      </c>
      <c r="J510" t="s">
        <v>9205</v>
      </c>
      <c r="K510" t="s">
        <v>9206</v>
      </c>
      <c r="L510" t="s">
        <v>120</v>
      </c>
      <c r="M510">
        <v>40</v>
      </c>
      <c r="O510" t="s">
        <v>8467</v>
      </c>
      <c r="P510">
        <v>3</v>
      </c>
      <c r="Q510">
        <v>1499</v>
      </c>
      <c r="R510">
        <v>349</v>
      </c>
      <c r="T510">
        <v>0</v>
      </c>
      <c r="U510">
        <v>80</v>
      </c>
      <c r="V510">
        <v>165</v>
      </c>
      <c r="W510">
        <v>1.569453</v>
      </c>
      <c r="X510">
        <v>1.8833435999999999</v>
      </c>
    </row>
    <row r="511" spans="1:24" hidden="1" x14ac:dyDescent="0.3">
      <c r="A511" t="s">
        <v>9211</v>
      </c>
      <c r="B511" t="s">
        <v>8536</v>
      </c>
      <c r="C511" t="s">
        <v>9203</v>
      </c>
      <c r="D511" t="s">
        <v>9204</v>
      </c>
      <c r="E511" t="s">
        <v>113</v>
      </c>
      <c r="F511" t="s">
        <v>113</v>
      </c>
      <c r="G511" t="s">
        <v>113</v>
      </c>
      <c r="H511" t="s">
        <v>113</v>
      </c>
      <c r="I511" t="s">
        <v>540</v>
      </c>
      <c r="J511" t="s">
        <v>9205</v>
      </c>
      <c r="K511" t="s">
        <v>9206</v>
      </c>
      <c r="L511" t="s">
        <v>120</v>
      </c>
      <c r="M511">
        <v>40</v>
      </c>
      <c r="O511" t="s">
        <v>9212</v>
      </c>
      <c r="P511">
        <v>1</v>
      </c>
      <c r="Q511">
        <v>400</v>
      </c>
      <c r="R511">
        <v>300</v>
      </c>
      <c r="W511">
        <v>0.12</v>
      </c>
      <c r="X511">
        <v>0.14399999999999999</v>
      </c>
    </row>
    <row r="512" spans="1:24" hidden="1" x14ac:dyDescent="0.3">
      <c r="A512" t="s">
        <v>9213</v>
      </c>
      <c r="B512" t="s">
        <v>8539</v>
      </c>
      <c r="C512" t="s">
        <v>9203</v>
      </c>
      <c r="D512" t="s">
        <v>9204</v>
      </c>
      <c r="E512" t="s">
        <v>113</v>
      </c>
      <c r="F512" t="s">
        <v>113</v>
      </c>
      <c r="G512" t="s">
        <v>113</v>
      </c>
      <c r="H512" t="s">
        <v>113</v>
      </c>
      <c r="I512" t="s">
        <v>540</v>
      </c>
      <c r="J512" t="s">
        <v>9205</v>
      </c>
      <c r="K512" t="s">
        <v>9206</v>
      </c>
      <c r="L512" t="s">
        <v>120</v>
      </c>
      <c r="M512">
        <v>40</v>
      </c>
      <c r="O512" t="s">
        <v>8354</v>
      </c>
      <c r="P512">
        <v>1</v>
      </c>
      <c r="Q512">
        <v>400</v>
      </c>
      <c r="R512">
        <v>300</v>
      </c>
      <c r="W512">
        <v>0.12</v>
      </c>
      <c r="X512">
        <v>0.14399999999999999</v>
      </c>
    </row>
    <row r="513" spans="1:24" hidden="1" x14ac:dyDescent="0.3">
      <c r="A513" t="s">
        <v>9214</v>
      </c>
      <c r="B513" t="s">
        <v>8174</v>
      </c>
      <c r="C513" t="s">
        <v>9215</v>
      </c>
      <c r="D513" t="s">
        <v>9216</v>
      </c>
      <c r="E513" t="s">
        <v>113</v>
      </c>
      <c r="F513" t="s">
        <v>113</v>
      </c>
      <c r="G513" t="s">
        <v>113</v>
      </c>
      <c r="H513" t="s">
        <v>113</v>
      </c>
      <c r="I513" t="s">
        <v>406</v>
      </c>
      <c r="J513" t="s">
        <v>9217</v>
      </c>
      <c r="K513" t="s">
        <v>9218</v>
      </c>
      <c r="L513" t="s">
        <v>9011</v>
      </c>
      <c r="M513">
        <v>12</v>
      </c>
      <c r="O513" t="s">
        <v>9164</v>
      </c>
      <c r="P513">
        <v>2</v>
      </c>
      <c r="Q513">
        <v>500</v>
      </c>
      <c r="R513">
        <v>350</v>
      </c>
      <c r="T513">
        <v>80</v>
      </c>
      <c r="U513">
        <v>190</v>
      </c>
      <c r="W513">
        <v>0.35</v>
      </c>
      <c r="X513">
        <v>0.42</v>
      </c>
    </row>
    <row r="514" spans="1:24" hidden="1" x14ac:dyDescent="0.3">
      <c r="A514" t="s">
        <v>9219</v>
      </c>
      <c r="B514" t="s">
        <v>8179</v>
      </c>
      <c r="C514" t="s">
        <v>9215</v>
      </c>
      <c r="D514" t="s">
        <v>9216</v>
      </c>
      <c r="E514" t="s">
        <v>113</v>
      </c>
      <c r="F514" t="s">
        <v>113</v>
      </c>
      <c r="G514" t="s">
        <v>113</v>
      </c>
      <c r="H514" t="s">
        <v>113</v>
      </c>
      <c r="I514" t="s">
        <v>406</v>
      </c>
      <c r="J514" t="s">
        <v>9217</v>
      </c>
      <c r="K514" t="s">
        <v>9218</v>
      </c>
      <c r="L514" t="s">
        <v>9011</v>
      </c>
      <c r="M514">
        <v>12</v>
      </c>
      <c r="O514" t="s">
        <v>9014</v>
      </c>
      <c r="P514">
        <v>1</v>
      </c>
      <c r="Q514">
        <v>466</v>
      </c>
      <c r="R514">
        <v>343</v>
      </c>
      <c r="W514">
        <v>0.15983800000000001</v>
      </c>
      <c r="X514">
        <v>0.19180559999999999</v>
      </c>
    </row>
    <row r="515" spans="1:24" hidden="1" x14ac:dyDescent="0.3">
      <c r="A515" t="s">
        <v>9220</v>
      </c>
      <c r="B515" t="s">
        <v>8536</v>
      </c>
      <c r="C515" t="s">
        <v>9215</v>
      </c>
      <c r="D515" t="s">
        <v>9216</v>
      </c>
      <c r="E515" t="s">
        <v>113</v>
      </c>
      <c r="F515" t="s">
        <v>113</v>
      </c>
      <c r="G515" t="s">
        <v>113</v>
      </c>
      <c r="H515" t="s">
        <v>113</v>
      </c>
      <c r="I515" t="s">
        <v>406</v>
      </c>
      <c r="J515" t="s">
        <v>9217</v>
      </c>
      <c r="K515" t="s">
        <v>9218</v>
      </c>
      <c r="L515" t="s">
        <v>9011</v>
      </c>
      <c r="M515">
        <v>12</v>
      </c>
      <c r="O515" t="s">
        <v>9167</v>
      </c>
      <c r="P515">
        <v>1</v>
      </c>
      <c r="Q515">
        <v>420</v>
      </c>
      <c r="R515">
        <v>342</v>
      </c>
      <c r="W515">
        <v>0.14363999999999999</v>
      </c>
      <c r="X515">
        <v>0.17236799999999999</v>
      </c>
    </row>
    <row r="516" spans="1:24" hidden="1" x14ac:dyDescent="0.3">
      <c r="A516" t="s">
        <v>9221</v>
      </c>
      <c r="B516" t="s">
        <v>8539</v>
      </c>
      <c r="C516" t="s">
        <v>9215</v>
      </c>
      <c r="D516" t="s">
        <v>9216</v>
      </c>
      <c r="E516" t="s">
        <v>113</v>
      </c>
      <c r="F516" t="s">
        <v>113</v>
      </c>
      <c r="G516" t="s">
        <v>113</v>
      </c>
      <c r="H516" t="s">
        <v>113</v>
      </c>
      <c r="I516" t="s">
        <v>406</v>
      </c>
      <c r="J516" t="s">
        <v>9217</v>
      </c>
      <c r="K516" t="s">
        <v>9218</v>
      </c>
      <c r="L516" t="s">
        <v>9011</v>
      </c>
      <c r="M516">
        <v>12</v>
      </c>
      <c r="O516" t="s">
        <v>9016</v>
      </c>
      <c r="P516">
        <v>1</v>
      </c>
      <c r="Q516">
        <v>478</v>
      </c>
      <c r="R516">
        <v>375</v>
      </c>
      <c r="S516">
        <v>158</v>
      </c>
      <c r="W516">
        <v>0.17924999999999999</v>
      </c>
      <c r="X516">
        <v>0.21509999999999999</v>
      </c>
    </row>
    <row r="517" spans="1:24" hidden="1" x14ac:dyDescent="0.3">
      <c r="A517" t="s">
        <v>9222</v>
      </c>
      <c r="B517" t="s">
        <v>8174</v>
      </c>
      <c r="C517" t="s">
        <v>9223</v>
      </c>
      <c r="D517" t="s">
        <v>9224</v>
      </c>
      <c r="E517" t="s">
        <v>113</v>
      </c>
      <c r="F517" t="s">
        <v>113</v>
      </c>
      <c r="G517" t="s">
        <v>113</v>
      </c>
      <c r="H517" t="s">
        <v>113</v>
      </c>
      <c r="I517" t="s">
        <v>406</v>
      </c>
      <c r="J517" t="s">
        <v>9225</v>
      </c>
      <c r="K517" t="s">
        <v>9226</v>
      </c>
      <c r="L517" t="s">
        <v>9011</v>
      </c>
      <c r="M517">
        <v>12</v>
      </c>
      <c r="O517" t="s">
        <v>9164</v>
      </c>
      <c r="P517">
        <v>2</v>
      </c>
      <c r="Q517">
        <v>500</v>
      </c>
      <c r="R517">
        <v>350</v>
      </c>
      <c r="T517">
        <v>340</v>
      </c>
      <c r="U517">
        <v>240</v>
      </c>
      <c r="W517">
        <v>0.35</v>
      </c>
      <c r="X517">
        <v>0.42</v>
      </c>
    </row>
    <row r="518" spans="1:24" hidden="1" x14ac:dyDescent="0.3">
      <c r="A518" t="s">
        <v>9227</v>
      </c>
      <c r="B518" t="s">
        <v>8179</v>
      </c>
      <c r="C518" t="s">
        <v>9223</v>
      </c>
      <c r="D518" t="s">
        <v>9224</v>
      </c>
      <c r="E518" t="s">
        <v>113</v>
      </c>
      <c r="F518" t="s">
        <v>113</v>
      </c>
      <c r="G518" t="s">
        <v>113</v>
      </c>
      <c r="H518" t="s">
        <v>113</v>
      </c>
      <c r="I518" t="s">
        <v>406</v>
      </c>
      <c r="J518" t="s">
        <v>9225</v>
      </c>
      <c r="K518" t="s">
        <v>9226</v>
      </c>
      <c r="L518" t="s">
        <v>9011</v>
      </c>
      <c r="M518">
        <v>12</v>
      </c>
      <c r="O518" t="s">
        <v>9014</v>
      </c>
      <c r="P518">
        <v>1</v>
      </c>
      <c r="Q518">
        <v>466</v>
      </c>
      <c r="R518">
        <v>343</v>
      </c>
      <c r="W518">
        <v>0.15983800000000001</v>
      </c>
      <c r="X518">
        <v>0.19180559999999999</v>
      </c>
    </row>
    <row r="519" spans="1:24" hidden="1" x14ac:dyDescent="0.3">
      <c r="A519" t="s">
        <v>9228</v>
      </c>
      <c r="B519" t="s">
        <v>8536</v>
      </c>
      <c r="C519" t="s">
        <v>9223</v>
      </c>
      <c r="D519" t="s">
        <v>9224</v>
      </c>
      <c r="E519" t="s">
        <v>113</v>
      </c>
      <c r="F519" t="s">
        <v>113</v>
      </c>
      <c r="G519" t="s">
        <v>113</v>
      </c>
      <c r="H519" t="s">
        <v>113</v>
      </c>
      <c r="I519" t="s">
        <v>406</v>
      </c>
      <c r="J519" t="s">
        <v>9225</v>
      </c>
      <c r="K519" t="s">
        <v>9226</v>
      </c>
      <c r="L519" t="s">
        <v>9011</v>
      </c>
      <c r="M519">
        <v>12</v>
      </c>
      <c r="O519" t="s">
        <v>9167</v>
      </c>
      <c r="P519">
        <v>1</v>
      </c>
      <c r="Q519">
        <v>420</v>
      </c>
      <c r="R519">
        <v>342</v>
      </c>
      <c r="W519">
        <v>0.14363999999999999</v>
      </c>
      <c r="X519">
        <v>0.17236799999999999</v>
      </c>
    </row>
    <row r="520" spans="1:24" hidden="1" x14ac:dyDescent="0.3">
      <c r="A520" t="s">
        <v>9229</v>
      </c>
      <c r="B520" t="s">
        <v>8539</v>
      </c>
      <c r="C520" t="s">
        <v>9223</v>
      </c>
      <c r="D520" t="s">
        <v>9224</v>
      </c>
      <c r="E520" t="s">
        <v>113</v>
      </c>
      <c r="F520" t="s">
        <v>113</v>
      </c>
      <c r="G520" t="s">
        <v>113</v>
      </c>
      <c r="H520" t="s">
        <v>113</v>
      </c>
      <c r="I520" t="s">
        <v>406</v>
      </c>
      <c r="J520" t="s">
        <v>9225</v>
      </c>
      <c r="K520" t="s">
        <v>9226</v>
      </c>
      <c r="L520" t="s">
        <v>9011</v>
      </c>
      <c r="M520">
        <v>12</v>
      </c>
      <c r="O520" t="s">
        <v>9016</v>
      </c>
      <c r="P520">
        <v>1</v>
      </c>
      <c r="Q520">
        <v>478</v>
      </c>
      <c r="R520">
        <v>375</v>
      </c>
      <c r="S520">
        <v>158</v>
      </c>
      <c r="W520">
        <v>0.17924999999999999</v>
      </c>
      <c r="X520">
        <v>0.21509999999999999</v>
      </c>
    </row>
    <row r="521" spans="1:24" hidden="1" x14ac:dyDescent="0.3">
      <c r="A521" t="s">
        <v>9230</v>
      </c>
      <c r="B521" t="s">
        <v>8174</v>
      </c>
      <c r="C521" t="s">
        <v>1418</v>
      </c>
      <c r="D521" t="s">
        <v>9231</v>
      </c>
      <c r="E521" t="s">
        <v>113</v>
      </c>
      <c r="F521" t="s">
        <v>113</v>
      </c>
      <c r="G521" t="s">
        <v>113</v>
      </c>
      <c r="H521" t="s">
        <v>113</v>
      </c>
      <c r="I521" t="s">
        <v>686</v>
      </c>
      <c r="J521" t="s">
        <v>9232</v>
      </c>
      <c r="K521" t="s">
        <v>9233</v>
      </c>
      <c r="L521" t="s">
        <v>9234</v>
      </c>
      <c r="M521">
        <v>26</v>
      </c>
      <c r="O521" t="s">
        <v>8467</v>
      </c>
      <c r="P521">
        <v>3</v>
      </c>
      <c r="Q521">
        <v>1499</v>
      </c>
      <c r="R521">
        <v>349</v>
      </c>
      <c r="W521">
        <v>1.569453</v>
      </c>
      <c r="X521">
        <v>1.8833435999999999</v>
      </c>
    </row>
    <row r="522" spans="1:24" hidden="1" x14ac:dyDescent="0.3">
      <c r="A522" t="s">
        <v>9235</v>
      </c>
      <c r="B522" t="s">
        <v>8179</v>
      </c>
      <c r="C522" t="s">
        <v>1418</v>
      </c>
      <c r="D522" t="s">
        <v>9231</v>
      </c>
      <c r="E522" t="s">
        <v>113</v>
      </c>
      <c r="F522" t="s">
        <v>113</v>
      </c>
      <c r="G522" t="s">
        <v>113</v>
      </c>
      <c r="H522" t="s">
        <v>113</v>
      </c>
      <c r="I522" t="s">
        <v>686</v>
      </c>
      <c r="J522" t="s">
        <v>9232</v>
      </c>
      <c r="K522" t="s">
        <v>9233</v>
      </c>
      <c r="L522" t="s">
        <v>9234</v>
      </c>
      <c r="M522">
        <v>26</v>
      </c>
      <c r="O522" t="s">
        <v>9212</v>
      </c>
      <c r="P522">
        <v>3</v>
      </c>
      <c r="Q522">
        <v>400</v>
      </c>
      <c r="R522">
        <v>300</v>
      </c>
      <c r="W522">
        <v>0.36</v>
      </c>
      <c r="X522">
        <v>0.432</v>
      </c>
    </row>
    <row r="523" spans="1:24" hidden="1" x14ac:dyDescent="0.3">
      <c r="A523" t="s">
        <v>9236</v>
      </c>
      <c r="B523" t="s">
        <v>8536</v>
      </c>
      <c r="C523" t="s">
        <v>1418</v>
      </c>
      <c r="D523" t="s">
        <v>9231</v>
      </c>
      <c r="E523" t="s">
        <v>113</v>
      </c>
      <c r="F523" t="s">
        <v>113</v>
      </c>
      <c r="G523" t="s">
        <v>113</v>
      </c>
      <c r="H523" t="s">
        <v>113</v>
      </c>
      <c r="I523" t="s">
        <v>686</v>
      </c>
      <c r="J523" t="s">
        <v>9232</v>
      </c>
      <c r="K523" t="s">
        <v>9233</v>
      </c>
      <c r="L523" t="s">
        <v>9234</v>
      </c>
      <c r="M523">
        <v>26</v>
      </c>
      <c r="O523" t="s">
        <v>8354</v>
      </c>
      <c r="P523">
        <v>3</v>
      </c>
      <c r="Q523">
        <v>400</v>
      </c>
      <c r="R523">
        <v>300</v>
      </c>
      <c r="W523">
        <v>0.36</v>
      </c>
      <c r="X523">
        <v>0.432</v>
      </c>
    </row>
    <row r="524" spans="1:24" hidden="1" x14ac:dyDescent="0.3">
      <c r="A524" t="s">
        <v>9237</v>
      </c>
      <c r="B524" t="s">
        <v>8174</v>
      </c>
      <c r="C524" t="s">
        <v>9238</v>
      </c>
      <c r="D524" t="s">
        <v>9239</v>
      </c>
      <c r="E524" t="s">
        <v>113</v>
      </c>
      <c r="F524" t="s">
        <v>113</v>
      </c>
      <c r="G524" t="s">
        <v>113</v>
      </c>
      <c r="H524" t="s">
        <v>113</v>
      </c>
      <c r="I524" t="s">
        <v>115</v>
      </c>
      <c r="J524" t="s">
        <v>9240</v>
      </c>
      <c r="K524" t="s">
        <v>9241</v>
      </c>
      <c r="L524" t="s">
        <v>120</v>
      </c>
      <c r="M524">
        <v>39</v>
      </c>
      <c r="O524" t="s">
        <v>8618</v>
      </c>
      <c r="P524">
        <v>3</v>
      </c>
      <c r="Q524">
        <v>1500</v>
      </c>
      <c r="R524">
        <v>379</v>
      </c>
      <c r="T524">
        <v>120</v>
      </c>
      <c r="U524">
        <v>240</v>
      </c>
      <c r="V524">
        <v>340</v>
      </c>
      <c r="W524">
        <v>1.7055</v>
      </c>
      <c r="X524">
        <v>2.0465999999999998</v>
      </c>
    </row>
    <row r="525" spans="1:24" hidden="1" x14ac:dyDescent="0.3">
      <c r="A525" t="s">
        <v>9242</v>
      </c>
      <c r="B525" t="s">
        <v>8179</v>
      </c>
      <c r="C525" t="s">
        <v>9238</v>
      </c>
      <c r="D525" t="s">
        <v>9239</v>
      </c>
      <c r="E525" t="s">
        <v>113</v>
      </c>
      <c r="F525" t="s">
        <v>113</v>
      </c>
      <c r="G525" t="s">
        <v>113</v>
      </c>
      <c r="H525" t="s">
        <v>113</v>
      </c>
      <c r="I525" t="s">
        <v>115</v>
      </c>
      <c r="J525" t="s">
        <v>9240</v>
      </c>
      <c r="K525" t="s">
        <v>9241</v>
      </c>
      <c r="L525" t="s">
        <v>120</v>
      </c>
      <c r="M525">
        <v>39</v>
      </c>
      <c r="O525" t="s">
        <v>8548</v>
      </c>
      <c r="P525">
        <v>2</v>
      </c>
      <c r="Q525">
        <v>466</v>
      </c>
      <c r="R525">
        <v>343</v>
      </c>
      <c r="W525">
        <v>0.31967600000000002</v>
      </c>
      <c r="X525">
        <v>0.38361119999999999</v>
      </c>
    </row>
    <row r="526" spans="1:24" hidden="1" x14ac:dyDescent="0.3">
      <c r="A526" t="s">
        <v>9243</v>
      </c>
      <c r="B526" t="s">
        <v>8174</v>
      </c>
      <c r="C526" t="s">
        <v>9244</v>
      </c>
      <c r="D526" t="s">
        <v>9245</v>
      </c>
      <c r="E526" t="s">
        <v>113</v>
      </c>
      <c r="F526" t="s">
        <v>113</v>
      </c>
      <c r="G526" t="s">
        <v>113</v>
      </c>
      <c r="H526" t="s">
        <v>113</v>
      </c>
      <c r="I526" t="s">
        <v>115</v>
      </c>
      <c r="J526" t="s">
        <v>9246</v>
      </c>
      <c r="K526" t="s">
        <v>9247</v>
      </c>
      <c r="L526" t="s">
        <v>6197</v>
      </c>
      <c r="M526">
        <v>25</v>
      </c>
      <c r="O526" t="s">
        <v>9042</v>
      </c>
      <c r="P526">
        <v>3</v>
      </c>
      <c r="Q526">
        <v>1412</v>
      </c>
      <c r="R526">
        <v>353</v>
      </c>
      <c r="W526">
        <v>1.4953080000000001</v>
      </c>
      <c r="X526">
        <v>1.7943696</v>
      </c>
    </row>
    <row r="527" spans="1:24" hidden="1" x14ac:dyDescent="0.3">
      <c r="A527" t="s">
        <v>9248</v>
      </c>
      <c r="B527" t="s">
        <v>8617</v>
      </c>
      <c r="C527" t="s">
        <v>9244</v>
      </c>
      <c r="D527" t="s">
        <v>9245</v>
      </c>
      <c r="E527" t="s">
        <v>113</v>
      </c>
      <c r="F527" t="s">
        <v>113</v>
      </c>
      <c r="G527" t="s">
        <v>113</v>
      </c>
      <c r="H527" t="s">
        <v>113</v>
      </c>
      <c r="I527" t="s">
        <v>115</v>
      </c>
      <c r="J527" t="s">
        <v>9246</v>
      </c>
      <c r="K527" t="s">
        <v>9247</v>
      </c>
      <c r="L527" t="s">
        <v>6197</v>
      </c>
      <c r="M527">
        <v>25</v>
      </c>
      <c r="N527" t="s">
        <v>8442</v>
      </c>
      <c r="O527" t="s">
        <v>8787</v>
      </c>
      <c r="P527">
        <v>3</v>
      </c>
      <c r="Q527">
        <v>900</v>
      </c>
      <c r="R527">
        <v>265</v>
      </c>
      <c r="S527">
        <v>120</v>
      </c>
      <c r="W527">
        <v>0.71550000000000002</v>
      </c>
      <c r="X527">
        <v>0.85860000000000003</v>
      </c>
    </row>
    <row r="528" spans="1:24" hidden="1" x14ac:dyDescent="0.3">
      <c r="A528" t="s">
        <v>9249</v>
      </c>
      <c r="B528" t="s">
        <v>8179</v>
      </c>
      <c r="C528" t="s">
        <v>9244</v>
      </c>
      <c r="D528" t="s">
        <v>9245</v>
      </c>
      <c r="E528" t="s">
        <v>113</v>
      </c>
      <c r="F528" t="s">
        <v>113</v>
      </c>
      <c r="G528" t="s">
        <v>113</v>
      </c>
      <c r="H528" t="s">
        <v>113</v>
      </c>
      <c r="I528" t="s">
        <v>115</v>
      </c>
      <c r="J528" t="s">
        <v>9246</v>
      </c>
      <c r="K528" t="s">
        <v>9247</v>
      </c>
      <c r="L528" t="s">
        <v>6197</v>
      </c>
      <c r="M528">
        <v>25</v>
      </c>
      <c r="O528" t="s">
        <v>9250</v>
      </c>
      <c r="P528">
        <v>3</v>
      </c>
      <c r="Q528">
        <v>466</v>
      </c>
      <c r="R528">
        <v>343</v>
      </c>
      <c r="W528">
        <v>0.479514</v>
      </c>
      <c r="X528">
        <v>0.57541679999999995</v>
      </c>
    </row>
    <row r="529" spans="1:24" hidden="1" x14ac:dyDescent="0.3">
      <c r="A529" t="s">
        <v>9251</v>
      </c>
      <c r="B529" t="s">
        <v>8536</v>
      </c>
      <c r="C529" t="s">
        <v>9244</v>
      </c>
      <c r="D529" t="s">
        <v>9245</v>
      </c>
      <c r="E529" t="s">
        <v>113</v>
      </c>
      <c r="F529" t="s">
        <v>113</v>
      </c>
      <c r="G529" t="s">
        <v>113</v>
      </c>
      <c r="H529" t="s">
        <v>113</v>
      </c>
      <c r="I529" t="s">
        <v>115</v>
      </c>
      <c r="J529" t="s">
        <v>9246</v>
      </c>
      <c r="K529" t="s">
        <v>9247</v>
      </c>
      <c r="L529" t="s">
        <v>6197</v>
      </c>
      <c r="M529">
        <v>25</v>
      </c>
      <c r="O529" t="s">
        <v>9252</v>
      </c>
      <c r="P529">
        <v>3</v>
      </c>
      <c r="Q529">
        <v>466</v>
      </c>
      <c r="R529">
        <v>343</v>
      </c>
      <c r="W529">
        <v>0.479514</v>
      </c>
      <c r="X529">
        <v>0.57541679999999995</v>
      </c>
    </row>
    <row r="530" spans="1:24" hidden="1" x14ac:dyDescent="0.3">
      <c r="A530" t="s">
        <v>9253</v>
      </c>
      <c r="B530" t="s">
        <v>8539</v>
      </c>
      <c r="C530" t="s">
        <v>9244</v>
      </c>
      <c r="D530" t="s">
        <v>9245</v>
      </c>
      <c r="E530" t="s">
        <v>113</v>
      </c>
      <c r="F530" t="s">
        <v>113</v>
      </c>
      <c r="G530" t="s">
        <v>113</v>
      </c>
      <c r="H530" t="s">
        <v>113</v>
      </c>
      <c r="I530" t="s">
        <v>115</v>
      </c>
      <c r="J530" t="s">
        <v>9246</v>
      </c>
      <c r="K530" t="s">
        <v>9247</v>
      </c>
      <c r="L530" t="s">
        <v>6197</v>
      </c>
      <c r="M530">
        <v>25</v>
      </c>
      <c r="O530" t="s">
        <v>9254</v>
      </c>
      <c r="P530">
        <v>3</v>
      </c>
      <c r="Q530">
        <v>478</v>
      </c>
      <c r="R530">
        <v>375</v>
      </c>
      <c r="S530">
        <v>158</v>
      </c>
      <c r="W530">
        <v>0.53774999999999995</v>
      </c>
      <c r="X530">
        <v>0.64529999999999987</v>
      </c>
    </row>
    <row r="531" spans="1:24" hidden="1" x14ac:dyDescent="0.3">
      <c r="A531" t="s">
        <v>9255</v>
      </c>
      <c r="B531" t="s">
        <v>8174</v>
      </c>
      <c r="C531" t="s">
        <v>1560</v>
      </c>
      <c r="D531" t="s">
        <v>9256</v>
      </c>
      <c r="E531" t="s">
        <v>113</v>
      </c>
      <c r="F531" t="s">
        <v>113</v>
      </c>
      <c r="G531" t="s">
        <v>113</v>
      </c>
      <c r="H531" t="s">
        <v>113</v>
      </c>
      <c r="I531" t="s">
        <v>540</v>
      </c>
      <c r="J531" t="s">
        <v>9257</v>
      </c>
      <c r="K531" t="s">
        <v>9258</v>
      </c>
      <c r="L531" t="s">
        <v>120</v>
      </c>
      <c r="M531">
        <v>40</v>
      </c>
      <c r="O531" t="s">
        <v>8467</v>
      </c>
      <c r="P531">
        <v>3</v>
      </c>
      <c r="Q531">
        <v>1499</v>
      </c>
      <c r="R531">
        <v>349</v>
      </c>
      <c r="T531">
        <v>50</v>
      </c>
      <c r="U531">
        <v>200</v>
      </c>
      <c r="V531">
        <v>350</v>
      </c>
      <c r="W531">
        <v>1.569453</v>
      </c>
      <c r="X531">
        <v>1.8833435999999999</v>
      </c>
    </row>
    <row r="532" spans="1:24" hidden="1" x14ac:dyDescent="0.3">
      <c r="A532" t="s">
        <v>9259</v>
      </c>
      <c r="B532" t="s">
        <v>8179</v>
      </c>
      <c r="C532" t="s">
        <v>1560</v>
      </c>
      <c r="D532" t="s">
        <v>9256</v>
      </c>
      <c r="E532" t="s">
        <v>113</v>
      </c>
      <c r="F532" t="s">
        <v>113</v>
      </c>
      <c r="G532" t="s">
        <v>113</v>
      </c>
      <c r="H532" t="s">
        <v>113</v>
      </c>
      <c r="I532" t="s">
        <v>540</v>
      </c>
      <c r="J532" t="s">
        <v>9257</v>
      </c>
      <c r="K532" t="s">
        <v>9258</v>
      </c>
      <c r="L532" t="s">
        <v>120</v>
      </c>
      <c r="M532">
        <v>40</v>
      </c>
      <c r="O532" t="s">
        <v>8727</v>
      </c>
      <c r="P532">
        <v>3</v>
      </c>
      <c r="Q532">
        <v>400</v>
      </c>
      <c r="R532">
        <v>300</v>
      </c>
      <c r="W532">
        <v>0.36</v>
      </c>
      <c r="X532">
        <v>0.432</v>
      </c>
    </row>
    <row r="533" spans="1:24" hidden="1" x14ac:dyDescent="0.3">
      <c r="A533" t="s">
        <v>9260</v>
      </c>
      <c r="B533" t="s">
        <v>8536</v>
      </c>
      <c r="C533" t="s">
        <v>1560</v>
      </c>
      <c r="D533" t="s">
        <v>9256</v>
      </c>
      <c r="E533" t="s">
        <v>113</v>
      </c>
      <c r="F533" t="s">
        <v>113</v>
      </c>
      <c r="G533" t="s">
        <v>113</v>
      </c>
      <c r="H533" t="s">
        <v>113</v>
      </c>
      <c r="I533" t="s">
        <v>540</v>
      </c>
      <c r="J533" t="s">
        <v>9257</v>
      </c>
      <c r="K533" t="s">
        <v>9258</v>
      </c>
      <c r="L533" t="s">
        <v>120</v>
      </c>
      <c r="M533">
        <v>40</v>
      </c>
      <c r="O533" t="s">
        <v>8354</v>
      </c>
      <c r="P533">
        <v>3</v>
      </c>
      <c r="Q533">
        <v>400</v>
      </c>
      <c r="R533">
        <v>300</v>
      </c>
      <c r="W533">
        <v>0.36</v>
      </c>
      <c r="X533">
        <v>0.432</v>
      </c>
    </row>
    <row r="534" spans="1:24" hidden="1" x14ac:dyDescent="0.3">
      <c r="A534" t="s">
        <v>9261</v>
      </c>
      <c r="B534" t="s">
        <v>8174</v>
      </c>
      <c r="C534" t="s">
        <v>9262</v>
      </c>
      <c r="D534" t="s">
        <v>9263</v>
      </c>
      <c r="E534" t="s">
        <v>113</v>
      </c>
      <c r="F534" t="s">
        <v>113</v>
      </c>
      <c r="G534" t="s">
        <v>113</v>
      </c>
      <c r="H534" t="s">
        <v>113</v>
      </c>
      <c r="I534" t="s">
        <v>138</v>
      </c>
      <c r="J534" t="s">
        <v>9264</v>
      </c>
      <c r="K534" t="s">
        <v>9265</v>
      </c>
      <c r="L534" t="s">
        <v>120</v>
      </c>
      <c r="M534">
        <v>40</v>
      </c>
      <c r="O534" t="s">
        <v>9266</v>
      </c>
      <c r="P534">
        <v>3</v>
      </c>
      <c r="Q534">
        <v>1936</v>
      </c>
      <c r="R534">
        <v>298</v>
      </c>
      <c r="T534">
        <v>10</v>
      </c>
      <c r="U534">
        <v>200</v>
      </c>
      <c r="V534">
        <v>260</v>
      </c>
      <c r="W534">
        <v>1.7307840000000001</v>
      </c>
      <c r="X534">
        <v>2.0769408</v>
      </c>
    </row>
    <row r="535" spans="1:24" hidden="1" x14ac:dyDescent="0.3">
      <c r="A535" t="s">
        <v>9267</v>
      </c>
      <c r="B535" t="s">
        <v>8179</v>
      </c>
      <c r="C535" t="s">
        <v>9262</v>
      </c>
      <c r="D535" t="s">
        <v>9263</v>
      </c>
      <c r="E535" t="s">
        <v>113</v>
      </c>
      <c r="F535" t="s">
        <v>113</v>
      </c>
      <c r="G535" t="s">
        <v>113</v>
      </c>
      <c r="H535" t="s">
        <v>113</v>
      </c>
      <c r="I535" t="s">
        <v>138</v>
      </c>
      <c r="J535" t="s">
        <v>9264</v>
      </c>
      <c r="K535" t="s">
        <v>9265</v>
      </c>
      <c r="L535" t="s">
        <v>120</v>
      </c>
      <c r="M535">
        <v>40</v>
      </c>
      <c r="O535" t="s">
        <v>9268</v>
      </c>
      <c r="P535">
        <v>1</v>
      </c>
      <c r="Q535">
        <v>480</v>
      </c>
      <c r="R535">
        <v>356</v>
      </c>
      <c r="W535">
        <v>0.17088</v>
      </c>
      <c r="X535">
        <v>0.20505599999999999</v>
      </c>
    </row>
    <row r="536" spans="1:24" hidden="1" x14ac:dyDescent="0.3">
      <c r="A536" t="s">
        <v>9269</v>
      </c>
      <c r="C536" t="s">
        <v>9270</v>
      </c>
      <c r="D536" t="s">
        <v>9269</v>
      </c>
      <c r="E536" t="s">
        <v>113</v>
      </c>
      <c r="F536" t="s">
        <v>113</v>
      </c>
      <c r="G536" t="s">
        <v>113</v>
      </c>
      <c r="H536" t="s">
        <v>113</v>
      </c>
      <c r="I536" t="s">
        <v>686</v>
      </c>
      <c r="J536" t="s">
        <v>9271</v>
      </c>
      <c r="K536" t="s">
        <v>9272</v>
      </c>
      <c r="L536" t="s">
        <v>120</v>
      </c>
    </row>
    <row r="537" spans="1:24" hidden="1" x14ac:dyDescent="0.3">
      <c r="A537" t="s">
        <v>9273</v>
      </c>
      <c r="B537" t="s">
        <v>8174</v>
      </c>
      <c r="C537" t="s">
        <v>9274</v>
      </c>
      <c r="D537" t="s">
        <v>9275</v>
      </c>
      <c r="E537" t="s">
        <v>113</v>
      </c>
      <c r="F537" t="s">
        <v>113</v>
      </c>
      <c r="G537" t="s">
        <v>113</v>
      </c>
      <c r="H537" t="s">
        <v>113</v>
      </c>
      <c r="I537" t="s">
        <v>9276</v>
      </c>
      <c r="J537" t="s">
        <v>9277</v>
      </c>
      <c r="K537" t="s">
        <v>9278</v>
      </c>
      <c r="L537" t="s">
        <v>120</v>
      </c>
      <c r="M537">
        <v>40</v>
      </c>
      <c r="O537" t="s">
        <v>9266</v>
      </c>
      <c r="P537">
        <v>3</v>
      </c>
      <c r="Q537">
        <v>1936</v>
      </c>
      <c r="R537">
        <v>298</v>
      </c>
      <c r="T537">
        <v>0</v>
      </c>
      <c r="U537">
        <v>160</v>
      </c>
      <c r="V537">
        <v>260</v>
      </c>
      <c r="W537">
        <v>1.7307840000000001</v>
      </c>
      <c r="X537">
        <v>2.0769408</v>
      </c>
    </row>
    <row r="538" spans="1:24" hidden="1" x14ac:dyDescent="0.3">
      <c r="A538" t="s">
        <v>9279</v>
      </c>
      <c r="B538" t="s">
        <v>8179</v>
      </c>
      <c r="C538" t="s">
        <v>9274</v>
      </c>
      <c r="D538" t="s">
        <v>9275</v>
      </c>
      <c r="E538" t="s">
        <v>113</v>
      </c>
      <c r="F538" t="s">
        <v>113</v>
      </c>
      <c r="G538" t="s">
        <v>113</v>
      </c>
      <c r="H538" t="s">
        <v>113</v>
      </c>
      <c r="I538" t="s">
        <v>9276</v>
      </c>
      <c r="J538" t="s">
        <v>9277</v>
      </c>
      <c r="K538" t="s">
        <v>9278</v>
      </c>
      <c r="L538" t="s">
        <v>120</v>
      </c>
      <c r="M538">
        <v>40</v>
      </c>
      <c r="O538" t="s">
        <v>8469</v>
      </c>
      <c r="P538">
        <v>1</v>
      </c>
      <c r="Q538">
        <v>400</v>
      </c>
      <c r="R538">
        <v>300</v>
      </c>
      <c r="W538">
        <v>0.12</v>
      </c>
      <c r="X538">
        <v>0.14399999999999999</v>
      </c>
    </row>
    <row r="539" spans="1:24" hidden="1" x14ac:dyDescent="0.3">
      <c r="A539" t="s">
        <v>9280</v>
      </c>
      <c r="B539" t="s">
        <v>8174</v>
      </c>
      <c r="C539" t="s">
        <v>9281</v>
      </c>
      <c r="D539" t="s">
        <v>9282</v>
      </c>
      <c r="E539" t="s">
        <v>113</v>
      </c>
      <c r="F539" t="s">
        <v>113</v>
      </c>
      <c r="G539" t="s">
        <v>113</v>
      </c>
      <c r="H539" t="s">
        <v>113</v>
      </c>
      <c r="I539" t="s">
        <v>888</v>
      </c>
      <c r="J539" t="s">
        <v>9283</v>
      </c>
      <c r="K539" t="s">
        <v>9284</v>
      </c>
      <c r="L539" t="s">
        <v>120</v>
      </c>
      <c r="M539">
        <v>40</v>
      </c>
      <c r="O539" t="s">
        <v>9285</v>
      </c>
      <c r="P539">
        <v>3</v>
      </c>
      <c r="Q539">
        <v>1499</v>
      </c>
      <c r="R539">
        <v>349</v>
      </c>
      <c r="T539">
        <v>340</v>
      </c>
      <c r="U539">
        <v>110</v>
      </c>
      <c r="V539">
        <v>230</v>
      </c>
      <c r="W539">
        <v>1.569453</v>
      </c>
      <c r="X539">
        <v>1.8833435999999999</v>
      </c>
    </row>
    <row r="540" spans="1:24" hidden="1" x14ac:dyDescent="0.3">
      <c r="A540" t="s">
        <v>9286</v>
      </c>
      <c r="B540" t="s">
        <v>8617</v>
      </c>
      <c r="C540" t="s">
        <v>9281</v>
      </c>
      <c r="D540" t="s">
        <v>9282</v>
      </c>
      <c r="E540" t="s">
        <v>113</v>
      </c>
      <c r="F540" t="s">
        <v>113</v>
      </c>
      <c r="G540" t="s">
        <v>113</v>
      </c>
      <c r="H540" t="s">
        <v>113</v>
      </c>
      <c r="I540" t="s">
        <v>888</v>
      </c>
      <c r="J540" t="s">
        <v>9283</v>
      </c>
      <c r="K540" t="s">
        <v>9284</v>
      </c>
      <c r="L540" t="s">
        <v>120</v>
      </c>
      <c r="M540">
        <v>40</v>
      </c>
      <c r="O540" t="s">
        <v>9287</v>
      </c>
      <c r="P540">
        <v>3</v>
      </c>
      <c r="Q540">
        <v>699</v>
      </c>
      <c r="R540">
        <v>395</v>
      </c>
      <c r="T540">
        <v>340</v>
      </c>
      <c r="U540">
        <v>110</v>
      </c>
      <c r="V540">
        <v>230</v>
      </c>
      <c r="W540">
        <v>0.82831500000000002</v>
      </c>
      <c r="X540">
        <v>0.99397800000000003</v>
      </c>
    </row>
    <row r="541" spans="1:24" hidden="1" x14ac:dyDescent="0.3">
      <c r="A541" t="s">
        <v>9288</v>
      </c>
      <c r="B541" t="s">
        <v>8179</v>
      </c>
      <c r="C541" t="s">
        <v>9281</v>
      </c>
      <c r="D541" t="s">
        <v>9282</v>
      </c>
      <c r="E541" t="s">
        <v>113</v>
      </c>
      <c r="F541" t="s">
        <v>113</v>
      </c>
      <c r="G541" t="s">
        <v>113</v>
      </c>
      <c r="H541" t="s">
        <v>113</v>
      </c>
      <c r="I541" t="s">
        <v>888</v>
      </c>
      <c r="J541" t="s">
        <v>9283</v>
      </c>
      <c r="K541" t="s">
        <v>9284</v>
      </c>
      <c r="L541" t="s">
        <v>120</v>
      </c>
      <c r="M541">
        <v>40</v>
      </c>
      <c r="O541" t="s">
        <v>9289</v>
      </c>
      <c r="P541">
        <v>3</v>
      </c>
      <c r="Q541">
        <v>400</v>
      </c>
      <c r="R541">
        <v>300</v>
      </c>
      <c r="W541">
        <v>0.36</v>
      </c>
      <c r="X541">
        <v>0.432</v>
      </c>
    </row>
    <row r="542" spans="1:24" hidden="1" x14ac:dyDescent="0.3">
      <c r="A542" t="s">
        <v>9290</v>
      </c>
      <c r="B542" t="s">
        <v>8174</v>
      </c>
      <c r="C542" t="s">
        <v>9291</v>
      </c>
      <c r="D542" t="s">
        <v>9292</v>
      </c>
      <c r="E542" t="s">
        <v>113</v>
      </c>
      <c r="F542" t="s">
        <v>113</v>
      </c>
      <c r="G542" t="s">
        <v>113</v>
      </c>
      <c r="H542" t="s">
        <v>113</v>
      </c>
      <c r="I542" t="s">
        <v>654</v>
      </c>
      <c r="J542" t="s">
        <v>9293</v>
      </c>
      <c r="K542" t="s">
        <v>9294</v>
      </c>
      <c r="L542" t="s">
        <v>120</v>
      </c>
      <c r="M542">
        <v>40</v>
      </c>
      <c r="O542" t="s">
        <v>9042</v>
      </c>
      <c r="P542">
        <v>3</v>
      </c>
      <c r="Q542">
        <v>1412</v>
      </c>
      <c r="R542">
        <v>353</v>
      </c>
      <c r="T542">
        <v>340</v>
      </c>
      <c r="U542">
        <v>110</v>
      </c>
      <c r="V542">
        <v>225</v>
      </c>
      <c r="W542">
        <v>1.4953080000000001</v>
      </c>
      <c r="X542">
        <v>1.7943696</v>
      </c>
    </row>
    <row r="543" spans="1:24" hidden="1" x14ac:dyDescent="0.3">
      <c r="A543" t="s">
        <v>9295</v>
      </c>
      <c r="B543" t="s">
        <v>8179</v>
      </c>
      <c r="C543" t="s">
        <v>9291</v>
      </c>
      <c r="D543" t="s">
        <v>9292</v>
      </c>
      <c r="E543" t="s">
        <v>113</v>
      </c>
      <c r="F543" t="s">
        <v>113</v>
      </c>
      <c r="G543" t="s">
        <v>113</v>
      </c>
      <c r="H543" t="s">
        <v>113</v>
      </c>
      <c r="I543" t="s">
        <v>654</v>
      </c>
      <c r="J543" t="s">
        <v>9293</v>
      </c>
      <c r="K543" t="s">
        <v>9294</v>
      </c>
      <c r="L543" t="s">
        <v>120</v>
      </c>
      <c r="M543">
        <v>39</v>
      </c>
      <c r="O543" t="s">
        <v>9250</v>
      </c>
      <c r="P543">
        <v>3</v>
      </c>
      <c r="Q543">
        <v>466</v>
      </c>
      <c r="R543">
        <v>343</v>
      </c>
      <c r="W543">
        <v>0.479514</v>
      </c>
      <c r="X543">
        <v>0.57541679999999995</v>
      </c>
    </row>
    <row r="544" spans="1:24" hidden="1" x14ac:dyDescent="0.3">
      <c r="A544" t="s">
        <v>9296</v>
      </c>
      <c r="B544" t="s">
        <v>8536</v>
      </c>
      <c r="C544" t="s">
        <v>9291</v>
      </c>
      <c r="D544" t="s">
        <v>9292</v>
      </c>
      <c r="E544" t="s">
        <v>113</v>
      </c>
      <c r="F544" t="s">
        <v>113</v>
      </c>
      <c r="G544" t="s">
        <v>113</v>
      </c>
      <c r="H544" t="s">
        <v>113</v>
      </c>
      <c r="I544" t="s">
        <v>654</v>
      </c>
      <c r="J544" t="s">
        <v>9293</v>
      </c>
      <c r="K544" t="s">
        <v>9294</v>
      </c>
      <c r="L544" t="s">
        <v>120</v>
      </c>
      <c r="M544">
        <v>39</v>
      </c>
      <c r="O544" t="s">
        <v>9252</v>
      </c>
      <c r="P544">
        <v>3</v>
      </c>
      <c r="Q544">
        <v>466</v>
      </c>
      <c r="R544">
        <v>343</v>
      </c>
      <c r="W544">
        <v>0.479514</v>
      </c>
      <c r="X544">
        <v>0.57541679999999995</v>
      </c>
    </row>
    <row r="545" spans="1:24" hidden="1" x14ac:dyDescent="0.3">
      <c r="A545" t="s">
        <v>9297</v>
      </c>
      <c r="B545" t="s">
        <v>8174</v>
      </c>
      <c r="C545" t="s">
        <v>9270</v>
      </c>
      <c r="D545" t="s">
        <v>9269</v>
      </c>
      <c r="E545" t="s">
        <v>113</v>
      </c>
      <c r="F545" t="s">
        <v>113</v>
      </c>
      <c r="G545" t="s">
        <v>113</v>
      </c>
      <c r="H545" t="s">
        <v>113</v>
      </c>
      <c r="I545" t="s">
        <v>686</v>
      </c>
      <c r="J545" t="s">
        <v>9271</v>
      </c>
      <c r="K545" t="s">
        <v>9272</v>
      </c>
      <c r="L545" t="s">
        <v>120</v>
      </c>
      <c r="M545">
        <v>40</v>
      </c>
      <c r="O545" t="s">
        <v>8467</v>
      </c>
      <c r="P545">
        <v>3</v>
      </c>
      <c r="Q545">
        <v>1499</v>
      </c>
      <c r="R545">
        <v>349</v>
      </c>
      <c r="T545">
        <v>20</v>
      </c>
      <c r="U545">
        <v>90</v>
      </c>
      <c r="V545">
        <v>290</v>
      </c>
      <c r="W545">
        <v>1.569453</v>
      </c>
      <c r="X545">
        <v>1.8833435999999999</v>
      </c>
    </row>
    <row r="546" spans="1:24" hidden="1" x14ac:dyDescent="0.3">
      <c r="A546" t="s">
        <v>9298</v>
      </c>
      <c r="B546" t="s">
        <v>8179</v>
      </c>
      <c r="C546" t="s">
        <v>9270</v>
      </c>
      <c r="D546" t="s">
        <v>9269</v>
      </c>
      <c r="E546" t="s">
        <v>113</v>
      </c>
      <c r="F546" t="s">
        <v>113</v>
      </c>
      <c r="G546" t="s">
        <v>113</v>
      </c>
      <c r="H546" t="s">
        <v>113</v>
      </c>
      <c r="I546" t="s">
        <v>686</v>
      </c>
      <c r="J546" t="s">
        <v>9271</v>
      </c>
      <c r="K546" t="s">
        <v>9272</v>
      </c>
      <c r="L546" t="s">
        <v>120</v>
      </c>
      <c r="M546">
        <v>40</v>
      </c>
      <c r="O546" t="s">
        <v>8727</v>
      </c>
      <c r="P546">
        <v>3</v>
      </c>
      <c r="Q546">
        <v>400</v>
      </c>
      <c r="R546">
        <v>300</v>
      </c>
      <c r="W546">
        <v>0.36</v>
      </c>
      <c r="X546">
        <v>0.432</v>
      </c>
    </row>
    <row r="547" spans="1:24" hidden="1" x14ac:dyDescent="0.3">
      <c r="A547" t="s">
        <v>9299</v>
      </c>
      <c r="B547" t="s">
        <v>8536</v>
      </c>
      <c r="C547" t="s">
        <v>9270</v>
      </c>
      <c r="D547" t="s">
        <v>9269</v>
      </c>
      <c r="E547" t="s">
        <v>113</v>
      </c>
      <c r="F547" t="s">
        <v>113</v>
      </c>
      <c r="G547" t="s">
        <v>113</v>
      </c>
      <c r="H547" t="s">
        <v>113</v>
      </c>
      <c r="I547" t="s">
        <v>686</v>
      </c>
      <c r="J547" t="s">
        <v>9271</v>
      </c>
      <c r="K547" t="s">
        <v>9272</v>
      </c>
      <c r="L547" t="s">
        <v>120</v>
      </c>
      <c r="M547">
        <v>40</v>
      </c>
      <c r="O547" t="s">
        <v>8354</v>
      </c>
      <c r="P547">
        <v>3</v>
      </c>
      <c r="Q547">
        <v>400</v>
      </c>
      <c r="R547">
        <v>300</v>
      </c>
      <c r="W547">
        <v>0.36</v>
      </c>
      <c r="X547">
        <v>0.432</v>
      </c>
    </row>
    <row r="548" spans="1:24" hidden="1" x14ac:dyDescent="0.3">
      <c r="A548" t="s">
        <v>9300</v>
      </c>
      <c r="B548" t="s">
        <v>8179</v>
      </c>
      <c r="C548" t="s">
        <v>9301</v>
      </c>
      <c r="D548" t="s">
        <v>9302</v>
      </c>
      <c r="E548" t="s">
        <v>113</v>
      </c>
      <c r="F548" t="s">
        <v>113</v>
      </c>
      <c r="G548" t="s">
        <v>113</v>
      </c>
      <c r="H548" t="s">
        <v>113</v>
      </c>
      <c r="I548" t="s">
        <v>163</v>
      </c>
      <c r="J548" t="s">
        <v>9303</v>
      </c>
      <c r="K548" t="s">
        <v>9304</v>
      </c>
      <c r="L548" t="s">
        <v>8903</v>
      </c>
      <c r="M548">
        <v>30</v>
      </c>
      <c r="O548" t="s">
        <v>8554</v>
      </c>
      <c r="P548">
        <v>1</v>
      </c>
      <c r="Q548">
        <v>466</v>
      </c>
      <c r="R548">
        <v>343</v>
      </c>
      <c r="W548">
        <v>0.15983800000000001</v>
      </c>
      <c r="X548">
        <v>0.19180559999999999</v>
      </c>
    </row>
    <row r="549" spans="1:24" hidden="1" x14ac:dyDescent="0.3">
      <c r="A549" t="s">
        <v>9305</v>
      </c>
      <c r="B549" t="s">
        <v>8174</v>
      </c>
      <c r="C549" t="s">
        <v>9301</v>
      </c>
      <c r="D549" t="s">
        <v>9302</v>
      </c>
      <c r="E549" t="s">
        <v>113</v>
      </c>
      <c r="F549" t="s">
        <v>113</v>
      </c>
      <c r="G549" t="s">
        <v>113</v>
      </c>
      <c r="H549" t="s">
        <v>113</v>
      </c>
      <c r="I549" t="s">
        <v>163</v>
      </c>
      <c r="J549" t="s">
        <v>9303</v>
      </c>
      <c r="K549" t="s">
        <v>9304</v>
      </c>
      <c r="L549" t="s">
        <v>8903</v>
      </c>
      <c r="M549">
        <v>30</v>
      </c>
      <c r="O549" t="s">
        <v>8557</v>
      </c>
      <c r="P549">
        <v>1</v>
      </c>
      <c r="Q549">
        <v>1520</v>
      </c>
      <c r="R549">
        <v>300</v>
      </c>
      <c r="T549">
        <v>200</v>
      </c>
      <c r="W549">
        <v>0.45600000000000002</v>
      </c>
      <c r="X549">
        <v>0.54720000000000002</v>
      </c>
    </row>
    <row r="550" spans="1:24" hidden="1" x14ac:dyDescent="0.3">
      <c r="A550" t="s">
        <v>9306</v>
      </c>
      <c r="B550" t="s">
        <v>8536</v>
      </c>
      <c r="C550" t="s">
        <v>9301</v>
      </c>
      <c r="D550" t="s">
        <v>9302</v>
      </c>
      <c r="E550" t="s">
        <v>113</v>
      </c>
      <c r="F550" t="s">
        <v>113</v>
      </c>
      <c r="G550" t="s">
        <v>113</v>
      </c>
      <c r="H550" t="s">
        <v>113</v>
      </c>
      <c r="I550" t="s">
        <v>163</v>
      </c>
      <c r="J550" t="s">
        <v>9303</v>
      </c>
      <c r="K550" t="s">
        <v>9304</v>
      </c>
      <c r="L550" t="s">
        <v>8903</v>
      </c>
      <c r="M550">
        <v>27</v>
      </c>
      <c r="O550" t="s">
        <v>9131</v>
      </c>
      <c r="P550">
        <v>1</v>
      </c>
      <c r="Q550">
        <v>210</v>
      </c>
      <c r="R550">
        <v>210</v>
      </c>
      <c r="W550">
        <v>4.41E-2</v>
      </c>
      <c r="X550">
        <v>5.2920000000000002E-2</v>
      </c>
    </row>
    <row r="551" spans="1:24" hidden="1" x14ac:dyDescent="0.3">
      <c r="A551" t="s">
        <v>9307</v>
      </c>
      <c r="B551" t="s">
        <v>8211</v>
      </c>
      <c r="C551" t="s">
        <v>9301</v>
      </c>
      <c r="D551" t="s">
        <v>9302</v>
      </c>
      <c r="E551" t="s">
        <v>113</v>
      </c>
      <c r="F551" t="s">
        <v>113</v>
      </c>
      <c r="G551" t="s">
        <v>113</v>
      </c>
      <c r="H551" t="s">
        <v>113</v>
      </c>
      <c r="I551" t="s">
        <v>163</v>
      </c>
      <c r="J551" t="s">
        <v>9303</v>
      </c>
      <c r="K551" t="s">
        <v>9304</v>
      </c>
      <c r="L551" t="s">
        <v>8903</v>
      </c>
      <c r="M551">
        <v>27</v>
      </c>
      <c r="O551" t="s">
        <v>9308</v>
      </c>
      <c r="P551">
        <v>1</v>
      </c>
      <c r="Q551">
        <v>1.2</v>
      </c>
      <c r="T551">
        <v>273</v>
      </c>
      <c r="W551">
        <v>1.1309733552923256</v>
      </c>
      <c r="X551">
        <v>1.8095573684677211</v>
      </c>
    </row>
    <row r="552" spans="1:24" hidden="1" x14ac:dyDescent="0.3">
      <c r="A552" t="s">
        <v>9309</v>
      </c>
      <c r="B552" t="s">
        <v>8179</v>
      </c>
      <c r="C552" t="s">
        <v>9310</v>
      </c>
      <c r="D552" t="s">
        <v>9311</v>
      </c>
      <c r="E552" t="s">
        <v>113</v>
      </c>
      <c r="F552" t="s">
        <v>113</v>
      </c>
      <c r="G552" t="s">
        <v>113</v>
      </c>
      <c r="H552" t="s">
        <v>113</v>
      </c>
      <c r="I552" t="s">
        <v>438</v>
      </c>
      <c r="J552" t="s">
        <v>9312</v>
      </c>
      <c r="K552" t="s">
        <v>9313</v>
      </c>
      <c r="L552" t="s">
        <v>120</v>
      </c>
      <c r="M552">
        <v>38</v>
      </c>
      <c r="O552" t="s">
        <v>8537</v>
      </c>
      <c r="P552">
        <v>2</v>
      </c>
      <c r="Q552">
        <v>480</v>
      </c>
      <c r="R552">
        <v>356</v>
      </c>
      <c r="W552">
        <v>0.34176000000000001</v>
      </c>
      <c r="X552">
        <v>0.41011199999999998</v>
      </c>
    </row>
    <row r="553" spans="1:24" hidden="1" x14ac:dyDescent="0.3">
      <c r="A553" t="s">
        <v>9314</v>
      </c>
      <c r="B553" t="s">
        <v>8174</v>
      </c>
      <c r="C553" t="s">
        <v>9310</v>
      </c>
      <c r="D553" t="s">
        <v>9311</v>
      </c>
      <c r="E553" t="s">
        <v>113</v>
      </c>
      <c r="F553" t="s">
        <v>113</v>
      </c>
      <c r="G553" t="s">
        <v>113</v>
      </c>
      <c r="H553" t="s">
        <v>113</v>
      </c>
      <c r="I553" t="s">
        <v>438</v>
      </c>
      <c r="J553" t="s">
        <v>9312</v>
      </c>
      <c r="K553" t="s">
        <v>9313</v>
      </c>
      <c r="L553" t="s">
        <v>120</v>
      </c>
      <c r="M553">
        <v>39</v>
      </c>
      <c r="O553" t="s">
        <v>9095</v>
      </c>
      <c r="P553">
        <v>3</v>
      </c>
      <c r="Q553">
        <v>1509</v>
      </c>
      <c r="R553">
        <v>469</v>
      </c>
      <c r="T553">
        <v>90</v>
      </c>
      <c r="U553">
        <v>220</v>
      </c>
      <c r="V553">
        <v>330</v>
      </c>
      <c r="W553">
        <v>2.1231629999999999</v>
      </c>
      <c r="X553">
        <v>2.5477955999999997</v>
      </c>
    </row>
    <row r="554" spans="1:24" hidden="1" x14ac:dyDescent="0.3">
      <c r="A554" t="s">
        <v>9315</v>
      </c>
      <c r="B554" t="s">
        <v>8617</v>
      </c>
      <c r="C554" t="s">
        <v>9310</v>
      </c>
      <c r="D554" t="s">
        <v>9311</v>
      </c>
      <c r="E554" t="s">
        <v>113</v>
      </c>
      <c r="F554" t="s">
        <v>113</v>
      </c>
      <c r="G554" t="s">
        <v>113</v>
      </c>
      <c r="H554" t="s">
        <v>113</v>
      </c>
      <c r="I554" t="s">
        <v>438</v>
      </c>
      <c r="J554" t="s">
        <v>9312</v>
      </c>
      <c r="K554" t="s">
        <v>9313</v>
      </c>
      <c r="L554" t="s">
        <v>120</v>
      </c>
      <c r="M554">
        <v>37</v>
      </c>
      <c r="O554" t="s">
        <v>8645</v>
      </c>
      <c r="P554">
        <v>3</v>
      </c>
      <c r="Q554">
        <v>730</v>
      </c>
      <c r="R554">
        <v>395</v>
      </c>
      <c r="T554">
        <v>90</v>
      </c>
      <c r="U554">
        <v>220</v>
      </c>
      <c r="V554">
        <v>330</v>
      </c>
      <c r="W554">
        <v>0.86504999999999999</v>
      </c>
      <c r="X554">
        <v>1.03806</v>
      </c>
    </row>
    <row r="555" spans="1:24" hidden="1" x14ac:dyDescent="0.3">
      <c r="A555" t="s">
        <v>9316</v>
      </c>
      <c r="B555" t="s">
        <v>8174</v>
      </c>
      <c r="C555" t="s">
        <v>9317</v>
      </c>
      <c r="D555" t="s">
        <v>9318</v>
      </c>
      <c r="E555" t="s">
        <v>113</v>
      </c>
      <c r="F555" t="s">
        <v>113</v>
      </c>
      <c r="G555" t="s">
        <v>113</v>
      </c>
      <c r="H555" t="s">
        <v>113</v>
      </c>
      <c r="I555" t="s">
        <v>406</v>
      </c>
      <c r="J555" t="s">
        <v>9319</v>
      </c>
      <c r="K555" t="s">
        <v>9320</v>
      </c>
      <c r="L555" t="s">
        <v>120</v>
      </c>
      <c r="M555">
        <v>40</v>
      </c>
      <c r="O555" t="s">
        <v>8645</v>
      </c>
      <c r="P555">
        <v>3</v>
      </c>
      <c r="Q555">
        <v>730</v>
      </c>
      <c r="R555">
        <v>395</v>
      </c>
      <c r="T555">
        <v>110</v>
      </c>
      <c r="U555">
        <v>300</v>
      </c>
      <c r="V555">
        <v>200</v>
      </c>
      <c r="W555">
        <v>0.86504999999999999</v>
      </c>
      <c r="X555">
        <v>1.03806</v>
      </c>
    </row>
    <row r="556" spans="1:24" hidden="1" x14ac:dyDescent="0.3">
      <c r="A556" t="s">
        <v>9321</v>
      </c>
      <c r="B556" t="s">
        <v>8179</v>
      </c>
      <c r="C556" t="s">
        <v>9317</v>
      </c>
      <c r="D556" t="s">
        <v>9318</v>
      </c>
      <c r="E556" t="s">
        <v>113</v>
      </c>
      <c r="F556" t="s">
        <v>113</v>
      </c>
      <c r="G556" t="s">
        <v>113</v>
      </c>
      <c r="H556" t="s">
        <v>113</v>
      </c>
      <c r="I556" t="s">
        <v>406</v>
      </c>
      <c r="J556" t="s">
        <v>9319</v>
      </c>
      <c r="K556" t="s">
        <v>9320</v>
      </c>
      <c r="L556" t="s">
        <v>120</v>
      </c>
      <c r="M556">
        <v>38</v>
      </c>
      <c r="O556" t="s">
        <v>8537</v>
      </c>
      <c r="P556">
        <v>2</v>
      </c>
      <c r="Q556">
        <v>480</v>
      </c>
      <c r="R556">
        <v>356</v>
      </c>
      <c r="W556">
        <v>0.34176000000000001</v>
      </c>
      <c r="X556">
        <v>0.41011199999999998</v>
      </c>
    </row>
    <row r="557" spans="1:24" hidden="1" x14ac:dyDescent="0.3">
      <c r="A557" t="s">
        <v>9322</v>
      </c>
      <c r="B557" t="s">
        <v>8174</v>
      </c>
      <c r="C557" t="s">
        <v>9323</v>
      </c>
      <c r="D557" t="s">
        <v>9324</v>
      </c>
      <c r="E557" t="s">
        <v>113</v>
      </c>
      <c r="F557" t="s">
        <v>113</v>
      </c>
      <c r="G557" t="s">
        <v>113</v>
      </c>
      <c r="H557" t="s">
        <v>113</v>
      </c>
      <c r="I557" t="s">
        <v>138</v>
      </c>
      <c r="J557" t="s">
        <v>9325</v>
      </c>
      <c r="K557" t="s">
        <v>9326</v>
      </c>
      <c r="L557" t="s">
        <v>120</v>
      </c>
      <c r="M557">
        <v>40</v>
      </c>
      <c r="O557" t="s">
        <v>8467</v>
      </c>
      <c r="P557">
        <v>3</v>
      </c>
      <c r="Q557">
        <v>1490</v>
      </c>
      <c r="R557">
        <v>349</v>
      </c>
      <c r="T557">
        <v>340</v>
      </c>
      <c r="U557">
        <v>200</v>
      </c>
      <c r="V557">
        <v>270</v>
      </c>
      <c r="W557">
        <v>1.56003</v>
      </c>
      <c r="X557">
        <v>1.872036</v>
      </c>
    </row>
    <row r="558" spans="1:24" hidden="1" x14ac:dyDescent="0.3">
      <c r="A558" t="s">
        <v>9327</v>
      </c>
      <c r="B558" t="s">
        <v>8179</v>
      </c>
      <c r="C558" t="s">
        <v>9323</v>
      </c>
      <c r="D558" t="s">
        <v>9324</v>
      </c>
      <c r="E558" t="s">
        <v>113</v>
      </c>
      <c r="F558" t="s">
        <v>113</v>
      </c>
      <c r="G558" t="s">
        <v>113</v>
      </c>
      <c r="H558" t="s">
        <v>113</v>
      </c>
      <c r="I558" t="s">
        <v>138</v>
      </c>
      <c r="J558" t="s">
        <v>9325</v>
      </c>
      <c r="K558" t="s">
        <v>9326</v>
      </c>
      <c r="L558" t="s">
        <v>120</v>
      </c>
      <c r="M558">
        <v>40</v>
      </c>
      <c r="O558" t="s">
        <v>9183</v>
      </c>
      <c r="P558">
        <v>1</v>
      </c>
      <c r="W558">
        <v>0</v>
      </c>
      <c r="X558">
        <v>0</v>
      </c>
    </row>
    <row r="559" spans="1:24" hidden="1" x14ac:dyDescent="0.3">
      <c r="A559" t="s">
        <v>9328</v>
      </c>
      <c r="B559" t="s">
        <v>8174</v>
      </c>
      <c r="C559" t="s">
        <v>9329</v>
      </c>
      <c r="D559" t="s">
        <v>9330</v>
      </c>
      <c r="E559" t="s">
        <v>113</v>
      </c>
      <c r="F559" t="s">
        <v>113</v>
      </c>
      <c r="G559" t="s">
        <v>113</v>
      </c>
      <c r="H559" t="s">
        <v>113</v>
      </c>
      <c r="I559" t="s">
        <v>138</v>
      </c>
      <c r="J559" t="s">
        <v>9331</v>
      </c>
      <c r="K559" t="s">
        <v>9332</v>
      </c>
      <c r="L559" t="s">
        <v>120</v>
      </c>
      <c r="M559">
        <v>38</v>
      </c>
      <c r="O559" t="s">
        <v>8467</v>
      </c>
      <c r="P559">
        <v>1</v>
      </c>
      <c r="Q559">
        <v>1499</v>
      </c>
      <c r="R559">
        <v>349</v>
      </c>
      <c r="T559">
        <v>80</v>
      </c>
      <c r="W559">
        <v>0.52315100000000003</v>
      </c>
      <c r="X559">
        <v>0.62778120000000004</v>
      </c>
    </row>
    <row r="560" spans="1:24" hidden="1" x14ac:dyDescent="0.3">
      <c r="A560" t="s">
        <v>9333</v>
      </c>
      <c r="B560" t="s">
        <v>8617</v>
      </c>
      <c r="C560" t="s">
        <v>9329</v>
      </c>
      <c r="D560" t="s">
        <v>9330</v>
      </c>
      <c r="E560" t="s">
        <v>113</v>
      </c>
      <c r="F560" t="s">
        <v>113</v>
      </c>
      <c r="G560" t="s">
        <v>113</v>
      </c>
      <c r="H560" t="s">
        <v>113</v>
      </c>
      <c r="I560" t="s">
        <v>138</v>
      </c>
      <c r="J560" t="s">
        <v>9331</v>
      </c>
      <c r="K560" t="s">
        <v>9332</v>
      </c>
      <c r="L560" t="s">
        <v>120</v>
      </c>
      <c r="M560">
        <v>38</v>
      </c>
      <c r="O560" t="s">
        <v>9266</v>
      </c>
      <c r="P560">
        <v>2</v>
      </c>
      <c r="Q560">
        <v>1499</v>
      </c>
      <c r="R560">
        <v>349</v>
      </c>
      <c r="T560">
        <v>160</v>
      </c>
      <c r="U560">
        <v>290</v>
      </c>
      <c r="W560">
        <v>1.0463020000000001</v>
      </c>
      <c r="X560">
        <v>1.2555624000000001</v>
      </c>
    </row>
    <row r="561" spans="1:24" hidden="1" x14ac:dyDescent="0.3">
      <c r="A561" t="s">
        <v>9334</v>
      </c>
      <c r="B561" t="s">
        <v>8179</v>
      </c>
      <c r="C561" t="s">
        <v>9329</v>
      </c>
      <c r="D561" t="s">
        <v>9330</v>
      </c>
      <c r="E561" t="s">
        <v>113</v>
      </c>
      <c r="F561" t="s">
        <v>113</v>
      </c>
      <c r="G561" t="s">
        <v>113</v>
      </c>
      <c r="H561" t="s">
        <v>113</v>
      </c>
      <c r="I561" t="s">
        <v>138</v>
      </c>
      <c r="J561" t="s">
        <v>9331</v>
      </c>
      <c r="K561" t="s">
        <v>9332</v>
      </c>
      <c r="L561" t="s">
        <v>120</v>
      </c>
      <c r="M561">
        <v>38</v>
      </c>
      <c r="O561" t="s">
        <v>8469</v>
      </c>
      <c r="P561">
        <v>1</v>
      </c>
      <c r="Q561">
        <v>400</v>
      </c>
      <c r="R561">
        <v>300</v>
      </c>
      <c r="W561">
        <v>0.12</v>
      </c>
      <c r="X561">
        <v>0.14399999999999999</v>
      </c>
    </row>
    <row r="562" spans="1:24" hidden="1" x14ac:dyDescent="0.3">
      <c r="A562" t="s">
        <v>9335</v>
      </c>
      <c r="B562" t="s">
        <v>8536</v>
      </c>
      <c r="C562" t="s">
        <v>9329</v>
      </c>
      <c r="D562" t="s">
        <v>9330</v>
      </c>
      <c r="E562" t="s">
        <v>113</v>
      </c>
      <c r="F562" t="s">
        <v>113</v>
      </c>
      <c r="G562" t="s">
        <v>113</v>
      </c>
      <c r="H562" t="s">
        <v>113</v>
      </c>
      <c r="I562" t="s">
        <v>138</v>
      </c>
      <c r="J562" t="s">
        <v>9331</v>
      </c>
      <c r="K562" t="s">
        <v>9332</v>
      </c>
      <c r="L562" t="s">
        <v>120</v>
      </c>
      <c r="M562">
        <v>38</v>
      </c>
      <c r="O562" t="s">
        <v>9106</v>
      </c>
      <c r="P562">
        <v>1</v>
      </c>
      <c r="Q562">
        <v>400</v>
      </c>
      <c r="R562">
        <v>300</v>
      </c>
      <c r="W562">
        <v>0.12</v>
      </c>
      <c r="X562">
        <v>0.14399999999999999</v>
      </c>
    </row>
    <row r="563" spans="1:24" hidden="1" x14ac:dyDescent="0.3">
      <c r="A563" t="s">
        <v>9336</v>
      </c>
      <c r="B563" t="s">
        <v>8211</v>
      </c>
      <c r="C563" t="s">
        <v>9329</v>
      </c>
      <c r="D563" t="s">
        <v>9330</v>
      </c>
      <c r="E563" t="s">
        <v>113</v>
      </c>
      <c r="F563" t="s">
        <v>113</v>
      </c>
      <c r="G563" t="s">
        <v>113</v>
      </c>
      <c r="H563" t="s">
        <v>113</v>
      </c>
      <c r="I563" t="s">
        <v>138</v>
      </c>
      <c r="J563" t="s">
        <v>9331</v>
      </c>
      <c r="K563" t="s">
        <v>9332</v>
      </c>
      <c r="L563" t="s">
        <v>120</v>
      </c>
      <c r="M563">
        <v>40</v>
      </c>
      <c r="O563" t="s">
        <v>9337</v>
      </c>
      <c r="P563">
        <v>1</v>
      </c>
      <c r="Q563">
        <v>1.88</v>
      </c>
      <c r="W563">
        <v>2.7759112687119409</v>
      </c>
      <c r="X563">
        <v>4.4414580299391053</v>
      </c>
    </row>
    <row r="564" spans="1:24" hidden="1" x14ac:dyDescent="0.3">
      <c r="A564" t="s">
        <v>9338</v>
      </c>
      <c r="B564" t="s">
        <v>8174</v>
      </c>
      <c r="C564" t="s">
        <v>1128</v>
      </c>
      <c r="D564" t="s">
        <v>9339</v>
      </c>
      <c r="E564" t="s">
        <v>113</v>
      </c>
      <c r="F564" t="s">
        <v>113</v>
      </c>
      <c r="G564" t="s">
        <v>113</v>
      </c>
      <c r="H564" t="s">
        <v>113</v>
      </c>
      <c r="I564" t="s">
        <v>115</v>
      </c>
      <c r="J564" t="s">
        <v>9340</v>
      </c>
      <c r="K564" t="s">
        <v>9341</v>
      </c>
      <c r="L564" t="s">
        <v>1173</v>
      </c>
      <c r="M564">
        <v>49</v>
      </c>
      <c r="O564" t="s">
        <v>8589</v>
      </c>
      <c r="P564">
        <v>1</v>
      </c>
      <c r="Q564">
        <v>549</v>
      </c>
      <c r="R564">
        <v>265</v>
      </c>
      <c r="W564">
        <v>0.145485</v>
      </c>
      <c r="X564">
        <v>0.17458199999999999</v>
      </c>
    </row>
    <row r="565" spans="1:24" hidden="1" x14ac:dyDescent="0.3">
      <c r="A565" t="s">
        <v>9342</v>
      </c>
      <c r="B565" t="s">
        <v>8179</v>
      </c>
      <c r="C565" t="s">
        <v>1128</v>
      </c>
      <c r="D565" t="s">
        <v>9339</v>
      </c>
      <c r="E565" t="s">
        <v>113</v>
      </c>
      <c r="F565" t="s">
        <v>113</v>
      </c>
      <c r="G565" t="s">
        <v>113</v>
      </c>
      <c r="H565" t="s">
        <v>113</v>
      </c>
      <c r="I565" t="s">
        <v>115</v>
      </c>
      <c r="J565" t="s">
        <v>9340</v>
      </c>
      <c r="K565" t="s">
        <v>9341</v>
      </c>
      <c r="L565" t="s">
        <v>1173</v>
      </c>
      <c r="M565">
        <v>48</v>
      </c>
      <c r="O565" t="s">
        <v>9131</v>
      </c>
      <c r="P565">
        <v>2</v>
      </c>
      <c r="Q565">
        <v>210</v>
      </c>
      <c r="R565">
        <v>210</v>
      </c>
      <c r="W565">
        <v>8.8200000000000001E-2</v>
      </c>
      <c r="X565">
        <v>0.10584</v>
      </c>
    </row>
    <row r="566" spans="1:24" hidden="1" x14ac:dyDescent="0.3">
      <c r="A566" t="s">
        <v>9343</v>
      </c>
      <c r="B566" t="s">
        <v>8211</v>
      </c>
      <c r="C566" t="s">
        <v>1128</v>
      </c>
      <c r="D566" t="s">
        <v>9339</v>
      </c>
      <c r="E566" t="s">
        <v>113</v>
      </c>
      <c r="F566" t="s">
        <v>113</v>
      </c>
      <c r="G566" t="s">
        <v>113</v>
      </c>
      <c r="H566" t="s">
        <v>113</v>
      </c>
      <c r="I566" t="s">
        <v>115</v>
      </c>
      <c r="J566" t="s">
        <v>9340</v>
      </c>
      <c r="K566" t="s">
        <v>9341</v>
      </c>
      <c r="L566" t="s">
        <v>1173</v>
      </c>
      <c r="M566">
        <v>48</v>
      </c>
      <c r="O566" t="s">
        <v>9344</v>
      </c>
      <c r="P566">
        <v>1</v>
      </c>
      <c r="Q566">
        <v>0.6</v>
      </c>
      <c r="W566">
        <v>0.28274333882308139</v>
      </c>
      <c r="X566">
        <v>0.45238934211693027</v>
      </c>
    </row>
    <row r="567" spans="1:24" hidden="1" x14ac:dyDescent="0.3">
      <c r="A567" t="s">
        <v>9345</v>
      </c>
      <c r="B567" t="s">
        <v>8174</v>
      </c>
      <c r="C567" t="s">
        <v>9346</v>
      </c>
      <c r="D567" t="s">
        <v>9347</v>
      </c>
      <c r="E567" t="s">
        <v>113</v>
      </c>
      <c r="F567" t="s">
        <v>113</v>
      </c>
      <c r="G567" t="s">
        <v>113</v>
      </c>
      <c r="H567" t="s">
        <v>113</v>
      </c>
      <c r="I567" t="s">
        <v>115</v>
      </c>
      <c r="J567" t="s">
        <v>9348</v>
      </c>
      <c r="K567" t="s">
        <v>9349</v>
      </c>
      <c r="L567" t="s">
        <v>120</v>
      </c>
      <c r="M567">
        <v>40</v>
      </c>
      <c r="O567" t="s">
        <v>9042</v>
      </c>
      <c r="P567">
        <v>3</v>
      </c>
      <c r="Q567">
        <v>1412</v>
      </c>
      <c r="R567">
        <v>353</v>
      </c>
      <c r="T567">
        <v>310</v>
      </c>
      <c r="U567">
        <v>140</v>
      </c>
      <c r="V567">
        <v>245</v>
      </c>
      <c r="W567">
        <v>1.4953080000000001</v>
      </c>
      <c r="X567">
        <v>1.7943696</v>
      </c>
    </row>
    <row r="568" spans="1:24" hidden="1" x14ac:dyDescent="0.3">
      <c r="A568" t="s">
        <v>9350</v>
      </c>
      <c r="B568" t="s">
        <v>8617</v>
      </c>
      <c r="C568" t="s">
        <v>9346</v>
      </c>
      <c r="D568" t="s">
        <v>9347</v>
      </c>
      <c r="E568" t="s">
        <v>113</v>
      </c>
      <c r="F568" t="s">
        <v>113</v>
      </c>
      <c r="G568" t="s">
        <v>113</v>
      </c>
      <c r="H568" t="s">
        <v>113</v>
      </c>
      <c r="I568" t="s">
        <v>115</v>
      </c>
      <c r="J568" t="s">
        <v>9348</v>
      </c>
      <c r="K568" t="s">
        <v>9349</v>
      </c>
      <c r="L568" t="s">
        <v>120</v>
      </c>
      <c r="M568">
        <v>40</v>
      </c>
      <c r="N568" t="s">
        <v>8442</v>
      </c>
      <c r="O568" t="s">
        <v>8787</v>
      </c>
      <c r="P568">
        <v>3</v>
      </c>
      <c r="Q568">
        <v>900</v>
      </c>
      <c r="R568">
        <v>265</v>
      </c>
      <c r="S568">
        <v>120</v>
      </c>
      <c r="T568">
        <v>310</v>
      </c>
      <c r="U568">
        <v>140</v>
      </c>
      <c r="V568">
        <v>245</v>
      </c>
      <c r="W568">
        <v>0.71550000000000002</v>
      </c>
      <c r="X568">
        <v>0.85860000000000003</v>
      </c>
    </row>
    <row r="569" spans="1:24" hidden="1" x14ac:dyDescent="0.3">
      <c r="A569" t="s">
        <v>9351</v>
      </c>
      <c r="B569" t="s">
        <v>8179</v>
      </c>
      <c r="C569" t="s">
        <v>9346</v>
      </c>
      <c r="D569" t="s">
        <v>9347</v>
      </c>
      <c r="E569" t="s">
        <v>113</v>
      </c>
      <c r="F569" t="s">
        <v>113</v>
      </c>
      <c r="G569" t="s">
        <v>113</v>
      </c>
      <c r="H569" t="s">
        <v>113</v>
      </c>
      <c r="I569" t="s">
        <v>115</v>
      </c>
      <c r="J569" t="s">
        <v>9348</v>
      </c>
      <c r="K569" t="s">
        <v>9349</v>
      </c>
      <c r="L569" t="s">
        <v>120</v>
      </c>
      <c r="M569">
        <v>40</v>
      </c>
      <c r="O569" t="s">
        <v>9250</v>
      </c>
      <c r="P569">
        <v>3</v>
      </c>
      <c r="W569">
        <v>0</v>
      </c>
      <c r="X569">
        <v>0</v>
      </c>
    </row>
    <row r="570" spans="1:24" hidden="1" x14ac:dyDescent="0.3">
      <c r="A570" t="s">
        <v>9352</v>
      </c>
      <c r="B570" t="s">
        <v>8536</v>
      </c>
      <c r="C570" t="s">
        <v>9346</v>
      </c>
      <c r="D570" t="s">
        <v>9347</v>
      </c>
      <c r="E570" t="s">
        <v>113</v>
      </c>
      <c r="F570" t="s">
        <v>113</v>
      </c>
      <c r="G570" t="s">
        <v>113</v>
      </c>
      <c r="H570" t="s">
        <v>113</v>
      </c>
      <c r="I570" t="s">
        <v>115</v>
      </c>
      <c r="J570" t="s">
        <v>9348</v>
      </c>
      <c r="K570" t="s">
        <v>9349</v>
      </c>
      <c r="L570" t="s">
        <v>120</v>
      </c>
      <c r="M570">
        <v>40</v>
      </c>
      <c r="O570" t="s">
        <v>9252</v>
      </c>
      <c r="P570">
        <v>3</v>
      </c>
      <c r="W570">
        <v>0</v>
      </c>
      <c r="X570">
        <v>0</v>
      </c>
    </row>
    <row r="571" spans="1:24" hidden="1" x14ac:dyDescent="0.3">
      <c r="A571" t="s">
        <v>9353</v>
      </c>
      <c r="B571" t="s">
        <v>8539</v>
      </c>
      <c r="C571" t="s">
        <v>9346</v>
      </c>
      <c r="D571" t="s">
        <v>9347</v>
      </c>
      <c r="E571" t="s">
        <v>113</v>
      </c>
      <c r="F571" t="s">
        <v>113</v>
      </c>
      <c r="G571" t="s">
        <v>113</v>
      </c>
      <c r="H571" t="s">
        <v>113</v>
      </c>
      <c r="I571" t="s">
        <v>115</v>
      </c>
      <c r="J571" t="s">
        <v>9348</v>
      </c>
      <c r="K571" t="s">
        <v>9349</v>
      </c>
      <c r="L571" t="s">
        <v>120</v>
      </c>
      <c r="M571">
        <v>40</v>
      </c>
      <c r="O571" t="s">
        <v>9254</v>
      </c>
      <c r="P571">
        <v>3</v>
      </c>
      <c r="Q571">
        <v>478</v>
      </c>
      <c r="R571">
        <v>375</v>
      </c>
      <c r="S571">
        <v>158</v>
      </c>
      <c r="W571">
        <v>0.53774999999999995</v>
      </c>
      <c r="X571">
        <v>0.64529999999999987</v>
      </c>
    </row>
    <row r="572" spans="1:24" hidden="1" x14ac:dyDescent="0.3">
      <c r="A572" t="s">
        <v>9354</v>
      </c>
      <c r="B572" t="s">
        <v>8174</v>
      </c>
      <c r="C572" t="s">
        <v>9355</v>
      </c>
      <c r="D572" t="s">
        <v>9356</v>
      </c>
      <c r="E572" t="s">
        <v>113</v>
      </c>
      <c r="F572" t="s">
        <v>113</v>
      </c>
      <c r="G572" t="s">
        <v>113</v>
      </c>
      <c r="H572" t="s">
        <v>113</v>
      </c>
      <c r="I572" t="s">
        <v>1460</v>
      </c>
      <c r="J572" t="s">
        <v>9357</v>
      </c>
      <c r="K572" t="s">
        <v>9358</v>
      </c>
      <c r="L572" t="s">
        <v>9011</v>
      </c>
      <c r="M572">
        <v>12</v>
      </c>
      <c r="O572" t="s">
        <v>9164</v>
      </c>
      <c r="P572">
        <v>2</v>
      </c>
      <c r="Q572">
        <v>500</v>
      </c>
      <c r="R572">
        <v>350</v>
      </c>
      <c r="T572">
        <v>120</v>
      </c>
      <c r="U572">
        <v>260</v>
      </c>
      <c r="W572">
        <v>0.35</v>
      </c>
      <c r="X572">
        <v>0.42</v>
      </c>
    </row>
    <row r="573" spans="1:24" hidden="1" x14ac:dyDescent="0.3">
      <c r="A573" t="s">
        <v>9359</v>
      </c>
      <c r="B573" t="s">
        <v>8179</v>
      </c>
      <c r="C573" t="s">
        <v>9355</v>
      </c>
      <c r="D573" t="s">
        <v>9356</v>
      </c>
      <c r="E573" t="s">
        <v>113</v>
      </c>
      <c r="F573" t="s">
        <v>113</v>
      </c>
      <c r="G573" t="s">
        <v>113</v>
      </c>
      <c r="H573" t="s">
        <v>113</v>
      </c>
      <c r="I573" t="s">
        <v>1460</v>
      </c>
      <c r="J573" t="s">
        <v>9357</v>
      </c>
      <c r="K573" t="s">
        <v>9358</v>
      </c>
      <c r="L573" t="s">
        <v>9011</v>
      </c>
      <c r="M573">
        <v>12</v>
      </c>
      <c r="O573" t="s">
        <v>9360</v>
      </c>
      <c r="P573">
        <v>1</v>
      </c>
      <c r="Q573">
        <v>480</v>
      </c>
      <c r="R573">
        <v>356</v>
      </c>
      <c r="W573">
        <v>0.17088</v>
      </c>
      <c r="X573">
        <v>0.20505599999999999</v>
      </c>
    </row>
    <row r="574" spans="1:24" hidden="1" x14ac:dyDescent="0.3">
      <c r="A574" t="s">
        <v>9361</v>
      </c>
      <c r="B574" t="s">
        <v>8536</v>
      </c>
      <c r="C574" t="s">
        <v>9355</v>
      </c>
      <c r="D574" t="s">
        <v>9356</v>
      </c>
      <c r="E574" t="s">
        <v>113</v>
      </c>
      <c r="F574" t="s">
        <v>113</v>
      </c>
      <c r="G574" t="s">
        <v>113</v>
      </c>
      <c r="H574" t="s">
        <v>113</v>
      </c>
      <c r="I574" t="s">
        <v>1460</v>
      </c>
      <c r="J574" t="s">
        <v>9357</v>
      </c>
      <c r="K574" t="s">
        <v>9358</v>
      </c>
      <c r="L574" t="s">
        <v>9011</v>
      </c>
      <c r="M574">
        <v>12</v>
      </c>
      <c r="O574" t="s">
        <v>9104</v>
      </c>
      <c r="P574">
        <v>1</v>
      </c>
      <c r="Q574">
        <v>400</v>
      </c>
      <c r="R574">
        <v>300</v>
      </c>
      <c r="W574">
        <v>0.12</v>
      </c>
      <c r="X574">
        <v>0.14399999999999999</v>
      </c>
    </row>
    <row r="575" spans="1:24" hidden="1" x14ac:dyDescent="0.3">
      <c r="A575" t="s">
        <v>9362</v>
      </c>
      <c r="B575" t="s">
        <v>8174</v>
      </c>
      <c r="C575" t="s">
        <v>5802</v>
      </c>
      <c r="D575" t="s">
        <v>9363</v>
      </c>
      <c r="E575" t="s">
        <v>113</v>
      </c>
      <c r="F575" t="s">
        <v>113</v>
      </c>
      <c r="G575" t="s">
        <v>113</v>
      </c>
      <c r="H575" t="s">
        <v>113</v>
      </c>
      <c r="I575" t="s">
        <v>1460</v>
      </c>
      <c r="J575" t="s">
        <v>9364</v>
      </c>
      <c r="K575" t="s">
        <v>9365</v>
      </c>
      <c r="L575" t="s">
        <v>1173</v>
      </c>
      <c r="M575">
        <v>50</v>
      </c>
      <c r="O575" t="s">
        <v>8467</v>
      </c>
      <c r="P575">
        <v>3</v>
      </c>
      <c r="Q575">
        <v>1499</v>
      </c>
      <c r="R575">
        <v>349</v>
      </c>
      <c r="T575">
        <v>30</v>
      </c>
      <c r="U575">
        <v>120</v>
      </c>
      <c r="V575">
        <v>220</v>
      </c>
      <c r="W575">
        <v>1.569453</v>
      </c>
      <c r="X575">
        <v>1.8833435999999999</v>
      </c>
    </row>
    <row r="576" spans="1:24" hidden="1" x14ac:dyDescent="0.3">
      <c r="A576" t="s">
        <v>9366</v>
      </c>
      <c r="B576" t="s">
        <v>8179</v>
      </c>
      <c r="C576" t="s">
        <v>5802</v>
      </c>
      <c r="D576" t="s">
        <v>9363</v>
      </c>
      <c r="E576" t="s">
        <v>113</v>
      </c>
      <c r="F576" t="s">
        <v>113</v>
      </c>
      <c r="G576" t="s">
        <v>113</v>
      </c>
      <c r="H576" t="s">
        <v>113</v>
      </c>
      <c r="I576" t="s">
        <v>1460</v>
      </c>
      <c r="J576" t="s">
        <v>9364</v>
      </c>
      <c r="K576" t="s">
        <v>9365</v>
      </c>
      <c r="L576" t="s">
        <v>1173</v>
      </c>
      <c r="M576">
        <v>50</v>
      </c>
      <c r="O576" t="s">
        <v>8727</v>
      </c>
      <c r="P576">
        <v>3</v>
      </c>
      <c r="Q576">
        <v>400</v>
      </c>
      <c r="R576">
        <v>300</v>
      </c>
      <c r="W576">
        <v>0.36</v>
      </c>
      <c r="X576">
        <v>0.432</v>
      </c>
    </row>
    <row r="577" spans="1:24" hidden="1" x14ac:dyDescent="0.3">
      <c r="A577" t="s">
        <v>9367</v>
      </c>
      <c r="B577" t="s">
        <v>8536</v>
      </c>
      <c r="C577" t="s">
        <v>5802</v>
      </c>
      <c r="D577" t="s">
        <v>9363</v>
      </c>
      <c r="E577" t="s">
        <v>113</v>
      </c>
      <c r="F577" t="s">
        <v>113</v>
      </c>
      <c r="G577" t="s">
        <v>113</v>
      </c>
      <c r="H577" t="s">
        <v>113</v>
      </c>
      <c r="I577" t="s">
        <v>1460</v>
      </c>
      <c r="J577" t="s">
        <v>9364</v>
      </c>
      <c r="K577" t="s">
        <v>9365</v>
      </c>
      <c r="L577" t="s">
        <v>1173</v>
      </c>
      <c r="M577">
        <v>50</v>
      </c>
      <c r="O577" t="s">
        <v>8354</v>
      </c>
      <c r="P577">
        <v>3</v>
      </c>
      <c r="Q577">
        <v>400</v>
      </c>
      <c r="R577">
        <v>300</v>
      </c>
      <c r="W577">
        <v>0.36</v>
      </c>
      <c r="X577">
        <v>0.432</v>
      </c>
    </row>
    <row r="578" spans="1:24" hidden="1" x14ac:dyDescent="0.3">
      <c r="A578" t="s">
        <v>9368</v>
      </c>
      <c r="B578" t="s">
        <v>8211</v>
      </c>
      <c r="C578" t="s">
        <v>5802</v>
      </c>
      <c r="D578" t="s">
        <v>9363</v>
      </c>
      <c r="E578" t="s">
        <v>113</v>
      </c>
      <c r="F578" t="s">
        <v>113</v>
      </c>
      <c r="G578" t="s">
        <v>113</v>
      </c>
      <c r="H578" t="s">
        <v>113</v>
      </c>
      <c r="I578" t="s">
        <v>1460</v>
      </c>
      <c r="J578" t="s">
        <v>9364</v>
      </c>
      <c r="K578" t="s">
        <v>9365</v>
      </c>
      <c r="L578" t="s">
        <v>1173</v>
      </c>
      <c r="M578">
        <v>48</v>
      </c>
      <c r="O578" t="s">
        <v>9369</v>
      </c>
      <c r="P578">
        <v>1</v>
      </c>
      <c r="Q578">
        <v>1.2</v>
      </c>
      <c r="T578">
        <v>32</v>
      </c>
      <c r="W578">
        <v>1.1309733552923256</v>
      </c>
      <c r="X578">
        <v>1.8095573684677211</v>
      </c>
    </row>
    <row r="579" spans="1:24" hidden="1" x14ac:dyDescent="0.3">
      <c r="A579" t="s">
        <v>9370</v>
      </c>
      <c r="B579" t="s">
        <v>8539</v>
      </c>
      <c r="C579" t="s">
        <v>5802</v>
      </c>
      <c r="D579" t="s">
        <v>9363</v>
      </c>
      <c r="E579" t="s">
        <v>113</v>
      </c>
      <c r="F579" t="s">
        <v>113</v>
      </c>
      <c r="G579" t="s">
        <v>113</v>
      </c>
      <c r="H579" t="s">
        <v>113</v>
      </c>
      <c r="I579" t="s">
        <v>1460</v>
      </c>
      <c r="J579" t="s">
        <v>9364</v>
      </c>
      <c r="K579" t="s">
        <v>9365</v>
      </c>
      <c r="L579" t="s">
        <v>1173</v>
      </c>
      <c r="M579">
        <v>48</v>
      </c>
      <c r="O579" t="s">
        <v>9072</v>
      </c>
      <c r="P579">
        <v>1</v>
      </c>
      <c r="Q579">
        <v>210</v>
      </c>
      <c r="R579">
        <v>83</v>
      </c>
      <c r="W579">
        <v>1.7430000000000001E-2</v>
      </c>
      <c r="X579">
        <v>2.0916000000000001E-2</v>
      </c>
    </row>
    <row r="580" spans="1:24" hidden="1" x14ac:dyDescent="0.3">
      <c r="A580" t="s">
        <v>9371</v>
      </c>
      <c r="B580" t="s">
        <v>8174</v>
      </c>
      <c r="C580" t="s">
        <v>9372</v>
      </c>
      <c r="D580" t="s">
        <v>9373</v>
      </c>
      <c r="E580" t="s">
        <v>113</v>
      </c>
      <c r="F580" t="s">
        <v>113</v>
      </c>
      <c r="G580" t="s">
        <v>113</v>
      </c>
      <c r="H580" t="s">
        <v>113</v>
      </c>
      <c r="I580" t="s">
        <v>860</v>
      </c>
      <c r="J580" t="s">
        <v>113</v>
      </c>
      <c r="K580" t="s">
        <v>113</v>
      </c>
      <c r="L580" t="s">
        <v>113</v>
      </c>
      <c r="M580">
        <v>15</v>
      </c>
      <c r="O580" t="s">
        <v>9164</v>
      </c>
      <c r="P580">
        <v>2</v>
      </c>
      <c r="Q580">
        <v>500</v>
      </c>
      <c r="R580">
        <v>350</v>
      </c>
      <c r="T580">
        <v>320</v>
      </c>
      <c r="U580">
        <v>130</v>
      </c>
      <c r="W580">
        <v>0.35</v>
      </c>
      <c r="X580">
        <v>0.42</v>
      </c>
    </row>
    <row r="581" spans="1:24" hidden="1" x14ac:dyDescent="0.3">
      <c r="A581" t="s">
        <v>9374</v>
      </c>
      <c r="B581" t="s">
        <v>8179</v>
      </c>
      <c r="C581" t="s">
        <v>9372</v>
      </c>
      <c r="D581" t="s">
        <v>9373</v>
      </c>
      <c r="E581" t="s">
        <v>113</v>
      </c>
      <c r="F581" t="s">
        <v>113</v>
      </c>
      <c r="G581" t="s">
        <v>113</v>
      </c>
      <c r="H581" t="s">
        <v>113</v>
      </c>
      <c r="I581" t="s">
        <v>860</v>
      </c>
      <c r="J581" t="s">
        <v>113</v>
      </c>
      <c r="K581" t="s">
        <v>113</v>
      </c>
      <c r="L581" t="s">
        <v>113</v>
      </c>
      <c r="M581">
        <v>15</v>
      </c>
      <c r="O581" t="s">
        <v>9360</v>
      </c>
      <c r="P581">
        <v>1</v>
      </c>
      <c r="Q581">
        <v>480</v>
      </c>
      <c r="R581">
        <v>356</v>
      </c>
      <c r="W581">
        <v>0.17088</v>
      </c>
      <c r="X581">
        <v>0.20505599999999999</v>
      </c>
    </row>
    <row r="582" spans="1:24" hidden="1" x14ac:dyDescent="0.3">
      <c r="A582" t="s">
        <v>9375</v>
      </c>
      <c r="B582" t="s">
        <v>8536</v>
      </c>
      <c r="C582" t="s">
        <v>9372</v>
      </c>
      <c r="D582" t="s">
        <v>9373</v>
      </c>
      <c r="E582" t="s">
        <v>113</v>
      </c>
      <c r="F582" t="s">
        <v>113</v>
      </c>
      <c r="G582" t="s">
        <v>113</v>
      </c>
      <c r="H582" t="s">
        <v>113</v>
      </c>
      <c r="I582" t="s">
        <v>860</v>
      </c>
      <c r="J582" t="s">
        <v>113</v>
      </c>
      <c r="K582" t="s">
        <v>113</v>
      </c>
      <c r="L582" t="s">
        <v>113</v>
      </c>
      <c r="M582">
        <v>15</v>
      </c>
      <c r="O582" t="s">
        <v>9104</v>
      </c>
      <c r="P582">
        <v>1</v>
      </c>
      <c r="Q582">
        <v>400</v>
      </c>
      <c r="R582">
        <v>300</v>
      </c>
      <c r="W582">
        <v>0.12</v>
      </c>
      <c r="X582">
        <v>0.14399999999999999</v>
      </c>
    </row>
    <row r="583" spans="1:24" hidden="1" x14ac:dyDescent="0.3">
      <c r="A583" t="s">
        <v>9376</v>
      </c>
      <c r="B583" t="s">
        <v>8174</v>
      </c>
      <c r="C583" t="s">
        <v>9377</v>
      </c>
      <c r="D583" t="s">
        <v>9378</v>
      </c>
      <c r="E583" t="s">
        <v>113</v>
      </c>
      <c r="F583" t="s">
        <v>113</v>
      </c>
      <c r="G583" t="s">
        <v>113</v>
      </c>
      <c r="H583" t="s">
        <v>113</v>
      </c>
      <c r="I583" t="s">
        <v>406</v>
      </c>
      <c r="J583" t="s">
        <v>9379</v>
      </c>
      <c r="K583" t="s">
        <v>9380</v>
      </c>
      <c r="L583" t="s">
        <v>9011</v>
      </c>
      <c r="M583">
        <v>12</v>
      </c>
      <c r="O583" t="s">
        <v>9164</v>
      </c>
      <c r="P583">
        <v>2</v>
      </c>
      <c r="Q583">
        <v>500</v>
      </c>
      <c r="R583">
        <v>350</v>
      </c>
      <c r="T583">
        <v>110</v>
      </c>
      <c r="U583">
        <v>285</v>
      </c>
      <c r="W583">
        <v>0.35</v>
      </c>
      <c r="X583">
        <v>0.42</v>
      </c>
    </row>
    <row r="584" spans="1:24" hidden="1" x14ac:dyDescent="0.3">
      <c r="A584" t="s">
        <v>9381</v>
      </c>
      <c r="B584" t="s">
        <v>8179</v>
      </c>
      <c r="C584" t="s">
        <v>9377</v>
      </c>
      <c r="D584" t="s">
        <v>9378</v>
      </c>
      <c r="E584" t="s">
        <v>113</v>
      </c>
      <c r="F584" t="s">
        <v>113</v>
      </c>
      <c r="G584" t="s">
        <v>113</v>
      </c>
      <c r="H584" t="s">
        <v>113</v>
      </c>
      <c r="I584" t="s">
        <v>406</v>
      </c>
      <c r="J584" t="s">
        <v>9379</v>
      </c>
      <c r="K584" t="s">
        <v>9380</v>
      </c>
      <c r="L584" t="s">
        <v>9011</v>
      </c>
      <c r="M584">
        <v>12</v>
      </c>
      <c r="O584" t="s">
        <v>9382</v>
      </c>
      <c r="P584">
        <v>1</v>
      </c>
      <c r="Q584">
        <v>353</v>
      </c>
      <c r="R584">
        <v>261</v>
      </c>
      <c r="W584">
        <v>9.2133000000000007E-2</v>
      </c>
      <c r="X584">
        <v>0.11055960000000001</v>
      </c>
    </row>
    <row r="585" spans="1:24" hidden="1" x14ac:dyDescent="0.3">
      <c r="A585" t="s">
        <v>9383</v>
      </c>
      <c r="B585" t="s">
        <v>8536</v>
      </c>
      <c r="C585" t="s">
        <v>9377</v>
      </c>
      <c r="D585" t="s">
        <v>9378</v>
      </c>
      <c r="E585" t="s">
        <v>113</v>
      </c>
      <c r="F585" t="s">
        <v>113</v>
      </c>
      <c r="G585" t="s">
        <v>113</v>
      </c>
      <c r="H585" t="s">
        <v>113</v>
      </c>
      <c r="I585" t="s">
        <v>406</v>
      </c>
      <c r="J585" t="s">
        <v>9379</v>
      </c>
      <c r="K585" t="s">
        <v>9380</v>
      </c>
      <c r="L585" t="s">
        <v>9011</v>
      </c>
      <c r="M585">
        <v>12</v>
      </c>
      <c r="O585" t="s">
        <v>9016</v>
      </c>
      <c r="P585">
        <v>1</v>
      </c>
      <c r="Q585">
        <v>478</v>
      </c>
      <c r="R585">
        <v>375</v>
      </c>
      <c r="S585">
        <v>158</v>
      </c>
      <c r="W585">
        <v>0.17924999999999999</v>
      </c>
      <c r="X585">
        <v>0.21509999999999999</v>
      </c>
    </row>
    <row r="586" spans="1:24" hidden="1" x14ac:dyDescent="0.3">
      <c r="A586" t="s">
        <v>9384</v>
      </c>
      <c r="B586" t="s">
        <v>8174</v>
      </c>
      <c r="C586" t="s">
        <v>9385</v>
      </c>
      <c r="D586" t="s">
        <v>9386</v>
      </c>
      <c r="E586" t="s">
        <v>113</v>
      </c>
      <c r="F586" t="s">
        <v>113</v>
      </c>
      <c r="G586" t="s">
        <v>113</v>
      </c>
      <c r="H586" t="s">
        <v>113</v>
      </c>
      <c r="I586" t="s">
        <v>218</v>
      </c>
      <c r="J586" t="s">
        <v>9387</v>
      </c>
      <c r="K586" t="s">
        <v>9388</v>
      </c>
      <c r="L586" t="s">
        <v>1173</v>
      </c>
      <c r="M586">
        <v>50</v>
      </c>
      <c r="O586" t="s">
        <v>9389</v>
      </c>
      <c r="P586">
        <v>3</v>
      </c>
      <c r="Q586">
        <v>1995</v>
      </c>
      <c r="R586">
        <v>448</v>
      </c>
      <c r="T586">
        <v>350</v>
      </c>
      <c r="U586">
        <v>70</v>
      </c>
      <c r="V586">
        <v>270</v>
      </c>
      <c r="W586">
        <v>2.6812800000000001</v>
      </c>
      <c r="X586">
        <v>3.217536</v>
      </c>
    </row>
    <row r="587" spans="1:24" hidden="1" x14ac:dyDescent="0.3">
      <c r="A587" t="s">
        <v>9390</v>
      </c>
      <c r="B587" t="s">
        <v>8179</v>
      </c>
      <c r="C587" t="s">
        <v>9385</v>
      </c>
      <c r="D587" t="s">
        <v>9386</v>
      </c>
      <c r="E587" t="s">
        <v>113</v>
      </c>
      <c r="F587" t="s">
        <v>113</v>
      </c>
      <c r="G587" t="s">
        <v>113</v>
      </c>
      <c r="H587" t="s">
        <v>113</v>
      </c>
      <c r="I587" t="s">
        <v>218</v>
      </c>
      <c r="J587" t="s">
        <v>9387</v>
      </c>
      <c r="K587" t="s">
        <v>9388</v>
      </c>
      <c r="L587" t="s">
        <v>1173</v>
      </c>
      <c r="M587">
        <v>50</v>
      </c>
      <c r="O587" t="s">
        <v>9391</v>
      </c>
      <c r="P587">
        <v>3</v>
      </c>
      <c r="Q587">
        <v>343</v>
      </c>
      <c r="R587">
        <v>466</v>
      </c>
      <c r="W587">
        <v>0.479514</v>
      </c>
      <c r="X587">
        <v>0.57541679999999995</v>
      </c>
    </row>
    <row r="588" spans="1:24" hidden="1" x14ac:dyDescent="0.3">
      <c r="A588" t="s">
        <v>9392</v>
      </c>
      <c r="B588" t="s">
        <v>8536</v>
      </c>
      <c r="C588" t="s">
        <v>9385</v>
      </c>
      <c r="D588" t="s">
        <v>9386</v>
      </c>
      <c r="E588" t="s">
        <v>113</v>
      </c>
      <c r="F588" t="s">
        <v>113</v>
      </c>
      <c r="G588" t="s">
        <v>113</v>
      </c>
      <c r="H588" t="s">
        <v>113</v>
      </c>
      <c r="I588" t="s">
        <v>218</v>
      </c>
      <c r="J588" t="s">
        <v>9387</v>
      </c>
      <c r="K588" t="s">
        <v>9388</v>
      </c>
      <c r="L588" t="s">
        <v>1173</v>
      </c>
      <c r="M588">
        <v>50</v>
      </c>
      <c r="O588" t="s">
        <v>9393</v>
      </c>
      <c r="P588">
        <v>3</v>
      </c>
      <c r="Q588">
        <v>400</v>
      </c>
      <c r="R588">
        <v>550</v>
      </c>
      <c r="W588">
        <v>0.66</v>
      </c>
      <c r="X588">
        <v>0.79200000000000004</v>
      </c>
    </row>
    <row r="589" spans="1:24" hidden="1" x14ac:dyDescent="0.3">
      <c r="A589" t="s">
        <v>9394</v>
      </c>
      <c r="B589" t="s">
        <v>8174</v>
      </c>
      <c r="C589" t="s">
        <v>9395</v>
      </c>
      <c r="D589" t="s">
        <v>9396</v>
      </c>
      <c r="E589" t="s">
        <v>113</v>
      </c>
      <c r="F589" t="s">
        <v>113</v>
      </c>
      <c r="G589" t="s">
        <v>113</v>
      </c>
      <c r="H589" t="s">
        <v>113</v>
      </c>
      <c r="I589" t="s">
        <v>406</v>
      </c>
      <c r="J589" t="s">
        <v>9397</v>
      </c>
      <c r="K589" t="s">
        <v>9398</v>
      </c>
      <c r="L589" t="s">
        <v>9011</v>
      </c>
      <c r="M589">
        <v>12</v>
      </c>
      <c r="O589" t="s">
        <v>9164</v>
      </c>
      <c r="P589">
        <v>2</v>
      </c>
      <c r="Q589">
        <v>500</v>
      </c>
      <c r="R589">
        <v>350</v>
      </c>
      <c r="T589">
        <v>20</v>
      </c>
      <c r="U589">
        <v>250</v>
      </c>
      <c r="W589">
        <v>0.35</v>
      </c>
      <c r="X589">
        <v>0.42</v>
      </c>
    </row>
    <row r="590" spans="1:24" hidden="1" x14ac:dyDescent="0.3">
      <c r="A590" t="s">
        <v>9399</v>
      </c>
      <c r="B590" t="s">
        <v>8179</v>
      </c>
      <c r="C590" t="s">
        <v>9395</v>
      </c>
      <c r="D590" t="s">
        <v>9396</v>
      </c>
      <c r="E590" t="s">
        <v>113</v>
      </c>
      <c r="F590" t="s">
        <v>113</v>
      </c>
      <c r="G590" t="s">
        <v>113</v>
      </c>
      <c r="H590" t="s">
        <v>113</v>
      </c>
      <c r="I590" t="s">
        <v>406</v>
      </c>
      <c r="J590" t="s">
        <v>9397</v>
      </c>
      <c r="K590" t="s">
        <v>9398</v>
      </c>
      <c r="L590" t="s">
        <v>9011</v>
      </c>
      <c r="M590">
        <v>12</v>
      </c>
      <c r="O590" t="s">
        <v>9382</v>
      </c>
      <c r="P590">
        <v>1</v>
      </c>
      <c r="Q590">
        <v>353</v>
      </c>
      <c r="R590">
        <v>261</v>
      </c>
      <c r="W590">
        <v>9.2133000000000007E-2</v>
      </c>
      <c r="X590">
        <v>0.11055960000000001</v>
      </c>
    </row>
    <row r="591" spans="1:24" hidden="1" x14ac:dyDescent="0.3">
      <c r="A591" t="s">
        <v>9400</v>
      </c>
      <c r="B591" t="s">
        <v>8536</v>
      </c>
      <c r="C591" t="s">
        <v>9395</v>
      </c>
      <c r="D591" t="s">
        <v>9396</v>
      </c>
      <c r="E591" t="s">
        <v>113</v>
      </c>
      <c r="F591" t="s">
        <v>113</v>
      </c>
      <c r="G591" t="s">
        <v>113</v>
      </c>
      <c r="H591" t="s">
        <v>113</v>
      </c>
      <c r="I591" t="s">
        <v>406</v>
      </c>
      <c r="J591" t="s">
        <v>9397</v>
      </c>
      <c r="K591" t="s">
        <v>9398</v>
      </c>
      <c r="L591" t="s">
        <v>9011</v>
      </c>
      <c r="M591">
        <v>12</v>
      </c>
      <c r="O591" t="s">
        <v>9167</v>
      </c>
      <c r="P591">
        <v>1</v>
      </c>
      <c r="Q591">
        <v>420</v>
      </c>
      <c r="R591">
        <v>342</v>
      </c>
      <c r="W591">
        <v>0.14363999999999999</v>
      </c>
      <c r="X591">
        <v>0.17236799999999999</v>
      </c>
    </row>
    <row r="592" spans="1:24" hidden="1" x14ac:dyDescent="0.3">
      <c r="A592" t="s">
        <v>9401</v>
      </c>
      <c r="B592" t="s">
        <v>8539</v>
      </c>
      <c r="C592" t="s">
        <v>9395</v>
      </c>
      <c r="D592" t="s">
        <v>9396</v>
      </c>
      <c r="E592" t="s">
        <v>113</v>
      </c>
      <c r="F592" t="s">
        <v>113</v>
      </c>
      <c r="G592" t="s">
        <v>113</v>
      </c>
      <c r="H592" t="s">
        <v>113</v>
      </c>
      <c r="I592" t="s">
        <v>406</v>
      </c>
      <c r="J592" t="s">
        <v>9397</v>
      </c>
      <c r="K592" t="s">
        <v>9398</v>
      </c>
      <c r="L592" t="s">
        <v>9011</v>
      </c>
      <c r="M592">
        <v>12</v>
      </c>
      <c r="O592" t="s">
        <v>9016</v>
      </c>
      <c r="P592">
        <v>1</v>
      </c>
      <c r="Q592">
        <v>478</v>
      </c>
      <c r="R592">
        <v>375</v>
      </c>
      <c r="S592">
        <v>158</v>
      </c>
      <c r="W592">
        <v>0.17924999999999999</v>
      </c>
      <c r="X592">
        <v>0.21509999999999999</v>
      </c>
    </row>
    <row r="593" spans="1:24" hidden="1" x14ac:dyDescent="0.3">
      <c r="A593" t="s">
        <v>9402</v>
      </c>
      <c r="B593" t="s">
        <v>8174</v>
      </c>
      <c r="C593" t="s">
        <v>9403</v>
      </c>
      <c r="D593" t="s">
        <v>9404</v>
      </c>
      <c r="E593" t="s">
        <v>113</v>
      </c>
      <c r="F593" t="s">
        <v>113</v>
      </c>
      <c r="G593" t="s">
        <v>113</v>
      </c>
      <c r="H593" t="s">
        <v>113</v>
      </c>
      <c r="I593" t="s">
        <v>888</v>
      </c>
      <c r="J593" t="s">
        <v>9405</v>
      </c>
      <c r="K593" t="s">
        <v>9406</v>
      </c>
      <c r="L593" t="s">
        <v>9030</v>
      </c>
      <c r="M593">
        <v>60</v>
      </c>
      <c r="O593" t="s">
        <v>9266</v>
      </c>
      <c r="P593">
        <v>3</v>
      </c>
      <c r="Q593">
        <v>1936</v>
      </c>
      <c r="R593">
        <v>298</v>
      </c>
      <c r="W593">
        <v>1.7307840000000001</v>
      </c>
      <c r="X593">
        <v>2.0769408</v>
      </c>
    </row>
    <row r="594" spans="1:24" hidden="1" x14ac:dyDescent="0.3">
      <c r="A594" t="s">
        <v>9407</v>
      </c>
      <c r="B594" t="s">
        <v>8179</v>
      </c>
      <c r="C594" t="s">
        <v>9403</v>
      </c>
      <c r="D594" t="s">
        <v>9404</v>
      </c>
      <c r="E594" t="s">
        <v>113</v>
      </c>
      <c r="F594" t="s">
        <v>113</v>
      </c>
      <c r="G594" t="s">
        <v>113</v>
      </c>
      <c r="H594" t="s">
        <v>113</v>
      </c>
      <c r="I594" t="s">
        <v>888</v>
      </c>
      <c r="J594" t="s">
        <v>9405</v>
      </c>
      <c r="K594" t="s">
        <v>9406</v>
      </c>
      <c r="L594" t="s">
        <v>9030</v>
      </c>
      <c r="M594">
        <v>60</v>
      </c>
      <c r="O594" t="s">
        <v>9268</v>
      </c>
      <c r="P594">
        <v>3</v>
      </c>
      <c r="Q594">
        <v>480</v>
      </c>
      <c r="R594">
        <v>356</v>
      </c>
      <c r="W594">
        <v>0.51263999999999998</v>
      </c>
      <c r="X594">
        <v>0.61516799999999994</v>
      </c>
    </row>
    <row r="595" spans="1:24" hidden="1" x14ac:dyDescent="0.3">
      <c r="A595" t="s">
        <v>9408</v>
      </c>
      <c r="B595" t="s">
        <v>8211</v>
      </c>
      <c r="C595" t="s">
        <v>9403</v>
      </c>
      <c r="D595" t="s">
        <v>9404</v>
      </c>
      <c r="E595" t="s">
        <v>113</v>
      </c>
      <c r="F595" t="s">
        <v>113</v>
      </c>
      <c r="G595" t="s">
        <v>113</v>
      </c>
      <c r="H595" t="s">
        <v>113</v>
      </c>
      <c r="I595" t="s">
        <v>888</v>
      </c>
      <c r="J595" t="s">
        <v>9405</v>
      </c>
      <c r="K595" t="s">
        <v>9406</v>
      </c>
      <c r="L595" t="s">
        <v>9030</v>
      </c>
      <c r="M595">
        <v>58</v>
      </c>
      <c r="O595" t="s">
        <v>9369</v>
      </c>
      <c r="P595">
        <v>1</v>
      </c>
      <c r="Q595">
        <v>1.2</v>
      </c>
      <c r="W595">
        <v>1.1309733552923256</v>
      </c>
      <c r="X595">
        <v>1.8095573684677211</v>
      </c>
    </row>
    <row r="596" spans="1:24" hidden="1" x14ac:dyDescent="0.3">
      <c r="A596" t="s">
        <v>9409</v>
      </c>
      <c r="B596" t="s">
        <v>8536</v>
      </c>
      <c r="C596" t="s">
        <v>9403</v>
      </c>
      <c r="D596" t="s">
        <v>9404</v>
      </c>
      <c r="E596" t="s">
        <v>113</v>
      </c>
      <c r="F596" t="s">
        <v>113</v>
      </c>
      <c r="G596" t="s">
        <v>113</v>
      </c>
      <c r="H596" t="s">
        <v>113</v>
      </c>
      <c r="I596" t="s">
        <v>888</v>
      </c>
      <c r="J596" t="s">
        <v>9405</v>
      </c>
      <c r="K596" t="s">
        <v>9406</v>
      </c>
      <c r="L596" t="s">
        <v>9030</v>
      </c>
      <c r="M596">
        <v>58</v>
      </c>
      <c r="O596" t="s">
        <v>9072</v>
      </c>
      <c r="P596">
        <v>1</v>
      </c>
      <c r="Q596">
        <v>210</v>
      </c>
      <c r="R596">
        <v>210</v>
      </c>
      <c r="W596">
        <v>4.41E-2</v>
      </c>
      <c r="X596">
        <v>5.2920000000000002E-2</v>
      </c>
    </row>
    <row r="597" spans="1:24" hidden="1" x14ac:dyDescent="0.3">
      <c r="A597" t="s">
        <v>9410</v>
      </c>
      <c r="B597" t="s">
        <v>8174</v>
      </c>
      <c r="C597" t="s">
        <v>9411</v>
      </c>
      <c r="D597" t="s">
        <v>9412</v>
      </c>
      <c r="E597" t="s">
        <v>113</v>
      </c>
      <c r="F597" t="s">
        <v>113</v>
      </c>
      <c r="G597" t="s">
        <v>113</v>
      </c>
      <c r="H597" t="s">
        <v>113</v>
      </c>
      <c r="I597" t="s">
        <v>138</v>
      </c>
      <c r="J597" t="s">
        <v>9413</v>
      </c>
      <c r="K597" t="s">
        <v>9414</v>
      </c>
      <c r="L597" t="s">
        <v>120</v>
      </c>
      <c r="M597">
        <v>40</v>
      </c>
      <c r="O597" t="s">
        <v>8207</v>
      </c>
      <c r="P597">
        <v>3</v>
      </c>
      <c r="Q597">
        <v>1400</v>
      </c>
      <c r="R597">
        <v>320</v>
      </c>
      <c r="T597">
        <v>80</v>
      </c>
      <c r="U597">
        <v>150</v>
      </c>
      <c r="V597">
        <v>325</v>
      </c>
      <c r="W597">
        <v>1.3440000000000001</v>
      </c>
      <c r="X597">
        <v>1.6128</v>
      </c>
    </row>
    <row r="598" spans="1:24" hidden="1" x14ac:dyDescent="0.3">
      <c r="A598" t="s">
        <v>9415</v>
      </c>
      <c r="B598" t="s">
        <v>8179</v>
      </c>
      <c r="C598" t="s">
        <v>9411</v>
      </c>
      <c r="D598" t="s">
        <v>9412</v>
      </c>
      <c r="E598" t="s">
        <v>113</v>
      </c>
      <c r="F598" t="s">
        <v>113</v>
      </c>
      <c r="G598" t="s">
        <v>113</v>
      </c>
      <c r="H598" t="s">
        <v>113</v>
      </c>
      <c r="I598" t="s">
        <v>138</v>
      </c>
      <c r="J598" t="s">
        <v>9413</v>
      </c>
      <c r="K598" t="s">
        <v>9414</v>
      </c>
      <c r="L598" t="s">
        <v>120</v>
      </c>
      <c r="M598">
        <v>40</v>
      </c>
      <c r="O598" t="s">
        <v>8209</v>
      </c>
      <c r="P598">
        <v>3</v>
      </c>
      <c r="Q598">
        <v>560</v>
      </c>
      <c r="R598">
        <v>492</v>
      </c>
      <c r="W598">
        <v>0.82655999999999996</v>
      </c>
      <c r="X598">
        <v>0.99187199999999986</v>
      </c>
    </row>
    <row r="599" spans="1:24" hidden="1" x14ac:dyDescent="0.3">
      <c r="A599" t="s">
        <v>9416</v>
      </c>
      <c r="B599" t="s">
        <v>8174</v>
      </c>
      <c r="C599" t="s">
        <v>9417</v>
      </c>
      <c r="D599" t="s">
        <v>9418</v>
      </c>
      <c r="E599" t="s">
        <v>113</v>
      </c>
      <c r="F599" t="s">
        <v>113</v>
      </c>
      <c r="G599" t="s">
        <v>113</v>
      </c>
      <c r="H599" t="s">
        <v>113</v>
      </c>
      <c r="I599" t="s">
        <v>654</v>
      </c>
      <c r="J599" t="s">
        <v>9419</v>
      </c>
      <c r="K599" t="s">
        <v>9420</v>
      </c>
      <c r="L599" t="s">
        <v>120</v>
      </c>
      <c r="M599">
        <v>40</v>
      </c>
      <c r="O599" t="s">
        <v>8720</v>
      </c>
      <c r="P599">
        <v>3</v>
      </c>
      <c r="Q599">
        <v>1499</v>
      </c>
      <c r="R599">
        <v>359</v>
      </c>
      <c r="T599">
        <v>20</v>
      </c>
      <c r="U599">
        <v>230</v>
      </c>
      <c r="V599">
        <v>300</v>
      </c>
      <c r="W599">
        <v>1.6144229999999999</v>
      </c>
      <c r="X599">
        <v>1.9373075999999998</v>
      </c>
    </row>
    <row r="600" spans="1:24" hidden="1" x14ac:dyDescent="0.3">
      <c r="A600" t="s">
        <v>9421</v>
      </c>
      <c r="B600" t="s">
        <v>8179</v>
      </c>
      <c r="C600" t="s">
        <v>9417</v>
      </c>
      <c r="D600" t="s">
        <v>9418</v>
      </c>
      <c r="E600" t="s">
        <v>113</v>
      </c>
      <c r="F600" t="s">
        <v>113</v>
      </c>
      <c r="G600" t="s">
        <v>113</v>
      </c>
      <c r="H600" t="s">
        <v>113</v>
      </c>
      <c r="I600" t="s">
        <v>654</v>
      </c>
      <c r="J600" t="s">
        <v>9419</v>
      </c>
      <c r="K600" t="s">
        <v>9420</v>
      </c>
      <c r="L600" t="s">
        <v>120</v>
      </c>
      <c r="M600">
        <v>40</v>
      </c>
      <c r="O600" t="s">
        <v>9422</v>
      </c>
      <c r="P600">
        <v>3</v>
      </c>
      <c r="Q600">
        <v>400</v>
      </c>
      <c r="R600">
        <v>300</v>
      </c>
      <c r="W600">
        <v>0.36</v>
      </c>
      <c r="X600">
        <v>0.432</v>
      </c>
    </row>
    <row r="601" spans="1:24" hidden="1" x14ac:dyDescent="0.3">
      <c r="A601" t="s">
        <v>9423</v>
      </c>
      <c r="B601" t="s">
        <v>8211</v>
      </c>
      <c r="C601" t="s">
        <v>9417</v>
      </c>
      <c r="D601" t="s">
        <v>9418</v>
      </c>
      <c r="E601" t="s">
        <v>113</v>
      </c>
      <c r="F601" t="s">
        <v>113</v>
      </c>
      <c r="G601" t="s">
        <v>113</v>
      </c>
      <c r="H601" t="s">
        <v>113</v>
      </c>
      <c r="I601" t="s">
        <v>654</v>
      </c>
      <c r="J601" t="s">
        <v>9419</v>
      </c>
      <c r="K601" t="s">
        <v>9420</v>
      </c>
      <c r="L601" t="s">
        <v>120</v>
      </c>
      <c r="M601">
        <v>38</v>
      </c>
      <c r="O601" t="s">
        <v>9424</v>
      </c>
      <c r="P601">
        <v>1</v>
      </c>
      <c r="Q601">
        <v>0.6</v>
      </c>
      <c r="W601">
        <v>0.28274333882308139</v>
      </c>
      <c r="X601">
        <v>0.45238934211693027</v>
      </c>
    </row>
    <row r="602" spans="1:24" hidden="1" x14ac:dyDescent="0.3">
      <c r="A602" t="s">
        <v>9425</v>
      </c>
      <c r="B602" t="s">
        <v>8174</v>
      </c>
      <c r="C602" t="s">
        <v>9426</v>
      </c>
      <c r="D602" t="s">
        <v>9427</v>
      </c>
      <c r="E602" t="s">
        <v>113</v>
      </c>
      <c r="F602" t="s">
        <v>113</v>
      </c>
      <c r="G602" t="s">
        <v>113</v>
      </c>
      <c r="H602" t="s">
        <v>113</v>
      </c>
      <c r="I602" t="s">
        <v>406</v>
      </c>
      <c r="J602" t="s">
        <v>9428</v>
      </c>
      <c r="K602" t="s">
        <v>9429</v>
      </c>
      <c r="L602" t="s">
        <v>9011</v>
      </c>
      <c r="M602">
        <v>12</v>
      </c>
      <c r="O602" t="s">
        <v>9164</v>
      </c>
      <c r="P602">
        <v>2</v>
      </c>
      <c r="Q602">
        <v>500</v>
      </c>
      <c r="R602">
        <v>350</v>
      </c>
      <c r="T602">
        <v>60</v>
      </c>
      <c r="U602">
        <v>230</v>
      </c>
      <c r="W602">
        <v>0.35</v>
      </c>
      <c r="X602">
        <v>0.42</v>
      </c>
    </row>
    <row r="603" spans="1:24" hidden="1" x14ac:dyDescent="0.3">
      <c r="A603" t="s">
        <v>9430</v>
      </c>
      <c r="B603" t="s">
        <v>8179</v>
      </c>
      <c r="C603" t="s">
        <v>9426</v>
      </c>
      <c r="D603" t="s">
        <v>9427</v>
      </c>
      <c r="E603" t="s">
        <v>113</v>
      </c>
      <c r="F603" t="s">
        <v>113</v>
      </c>
      <c r="G603" t="s">
        <v>113</v>
      </c>
      <c r="H603" t="s">
        <v>113</v>
      </c>
      <c r="I603" t="s">
        <v>406</v>
      </c>
      <c r="J603" t="s">
        <v>9428</v>
      </c>
      <c r="K603" t="s">
        <v>9429</v>
      </c>
      <c r="L603" t="s">
        <v>9011</v>
      </c>
      <c r="M603">
        <v>12</v>
      </c>
      <c r="O603" t="s">
        <v>9382</v>
      </c>
      <c r="P603">
        <v>1</v>
      </c>
      <c r="Q603">
        <v>353</v>
      </c>
      <c r="R603">
        <v>261</v>
      </c>
      <c r="W603">
        <v>9.2133000000000007E-2</v>
      </c>
      <c r="X603">
        <v>0.11055960000000001</v>
      </c>
    </row>
    <row r="604" spans="1:24" hidden="1" x14ac:dyDescent="0.3">
      <c r="A604" t="s">
        <v>9431</v>
      </c>
      <c r="B604" t="s">
        <v>8536</v>
      </c>
      <c r="C604" t="s">
        <v>9426</v>
      </c>
      <c r="D604" t="s">
        <v>9427</v>
      </c>
      <c r="E604" t="s">
        <v>113</v>
      </c>
      <c r="F604" t="s">
        <v>113</v>
      </c>
      <c r="G604" t="s">
        <v>113</v>
      </c>
      <c r="H604" t="s">
        <v>113</v>
      </c>
      <c r="I604" t="s">
        <v>406</v>
      </c>
      <c r="J604" t="s">
        <v>9428</v>
      </c>
      <c r="K604" t="s">
        <v>9429</v>
      </c>
      <c r="L604" t="s">
        <v>9011</v>
      </c>
      <c r="M604">
        <v>12</v>
      </c>
      <c r="O604" t="s">
        <v>9016</v>
      </c>
      <c r="P604">
        <v>1</v>
      </c>
      <c r="Q604">
        <v>478</v>
      </c>
      <c r="R604">
        <v>375</v>
      </c>
      <c r="S604">
        <v>158</v>
      </c>
      <c r="W604">
        <v>0.17924999999999999</v>
      </c>
      <c r="X604">
        <v>0.21509999999999999</v>
      </c>
    </row>
    <row r="605" spans="1:24" hidden="1" x14ac:dyDescent="0.3">
      <c r="A605" t="s">
        <v>9432</v>
      </c>
      <c r="B605" t="s">
        <v>8174</v>
      </c>
      <c r="C605" t="s">
        <v>9433</v>
      </c>
      <c r="D605" t="s">
        <v>9434</v>
      </c>
      <c r="E605" t="s">
        <v>113</v>
      </c>
      <c r="F605" t="s">
        <v>113</v>
      </c>
      <c r="G605" t="s">
        <v>113</v>
      </c>
      <c r="H605" t="s">
        <v>113</v>
      </c>
      <c r="I605" t="s">
        <v>406</v>
      </c>
      <c r="J605" t="s">
        <v>9435</v>
      </c>
      <c r="K605" t="s">
        <v>9436</v>
      </c>
      <c r="L605" t="s">
        <v>120</v>
      </c>
      <c r="M605">
        <v>40</v>
      </c>
      <c r="O605" t="s">
        <v>8645</v>
      </c>
      <c r="P605">
        <v>3</v>
      </c>
      <c r="Q605">
        <v>730</v>
      </c>
      <c r="R605">
        <v>395</v>
      </c>
      <c r="T605">
        <v>100</v>
      </c>
      <c r="U605">
        <v>210</v>
      </c>
      <c r="V605">
        <v>340</v>
      </c>
      <c r="W605">
        <v>0.86504999999999999</v>
      </c>
      <c r="X605">
        <v>1.03806</v>
      </c>
    </row>
    <row r="606" spans="1:24" hidden="1" x14ac:dyDescent="0.3">
      <c r="A606" t="s">
        <v>9437</v>
      </c>
      <c r="B606" t="s">
        <v>8617</v>
      </c>
      <c r="C606" t="s">
        <v>9433</v>
      </c>
      <c r="D606" t="s">
        <v>9434</v>
      </c>
      <c r="E606" t="s">
        <v>113</v>
      </c>
      <c r="F606" t="s">
        <v>113</v>
      </c>
      <c r="G606" t="s">
        <v>113</v>
      </c>
      <c r="H606" t="s">
        <v>113</v>
      </c>
      <c r="I606" t="s">
        <v>406</v>
      </c>
      <c r="J606" t="s">
        <v>9435</v>
      </c>
      <c r="K606" t="s">
        <v>9436</v>
      </c>
      <c r="L606" t="s">
        <v>120</v>
      </c>
      <c r="M606">
        <v>38</v>
      </c>
      <c r="O606" t="s">
        <v>9095</v>
      </c>
      <c r="P606">
        <v>3</v>
      </c>
      <c r="Q606">
        <v>1509</v>
      </c>
      <c r="R606">
        <v>469</v>
      </c>
      <c r="T606">
        <v>100</v>
      </c>
      <c r="U606">
        <v>210</v>
      </c>
      <c r="V606">
        <v>340</v>
      </c>
      <c r="W606">
        <v>2.1231629999999999</v>
      </c>
      <c r="X606">
        <v>2.5477955999999997</v>
      </c>
    </row>
    <row r="607" spans="1:24" hidden="1" x14ac:dyDescent="0.3">
      <c r="A607" t="s">
        <v>9438</v>
      </c>
      <c r="B607" t="s">
        <v>8179</v>
      </c>
      <c r="C607" t="s">
        <v>9433</v>
      </c>
      <c r="D607" t="s">
        <v>9434</v>
      </c>
      <c r="E607" t="s">
        <v>113</v>
      </c>
      <c r="F607" t="s">
        <v>113</v>
      </c>
      <c r="G607" t="s">
        <v>113</v>
      </c>
      <c r="H607" t="s">
        <v>113</v>
      </c>
      <c r="I607" t="s">
        <v>406</v>
      </c>
      <c r="J607" t="s">
        <v>9435</v>
      </c>
      <c r="K607" t="s">
        <v>9436</v>
      </c>
      <c r="L607" t="s">
        <v>120</v>
      </c>
      <c r="M607">
        <v>38</v>
      </c>
      <c r="O607" t="s">
        <v>8649</v>
      </c>
      <c r="P607">
        <v>2</v>
      </c>
      <c r="Q607">
        <v>480</v>
      </c>
      <c r="R607">
        <v>356</v>
      </c>
      <c r="W607">
        <v>0.34176000000000001</v>
      </c>
      <c r="X607">
        <v>0.41011199999999998</v>
      </c>
    </row>
    <row r="608" spans="1:24" hidden="1" x14ac:dyDescent="0.3">
      <c r="A608" t="s">
        <v>9439</v>
      </c>
      <c r="B608" t="s">
        <v>8174</v>
      </c>
      <c r="C608" t="s">
        <v>9440</v>
      </c>
      <c r="D608" t="s">
        <v>9441</v>
      </c>
      <c r="E608" t="s">
        <v>113</v>
      </c>
      <c r="F608" t="s">
        <v>113</v>
      </c>
      <c r="G608" t="s">
        <v>113</v>
      </c>
      <c r="H608" t="s">
        <v>113</v>
      </c>
      <c r="I608" t="s">
        <v>860</v>
      </c>
      <c r="J608" t="s">
        <v>9442</v>
      </c>
      <c r="K608" t="s">
        <v>9443</v>
      </c>
      <c r="L608" t="s">
        <v>9011</v>
      </c>
      <c r="M608">
        <v>12</v>
      </c>
      <c r="O608" t="s">
        <v>9164</v>
      </c>
      <c r="P608">
        <v>2</v>
      </c>
      <c r="Q608">
        <v>500</v>
      </c>
      <c r="R608">
        <v>350</v>
      </c>
      <c r="T608">
        <v>70</v>
      </c>
      <c r="U608">
        <v>280</v>
      </c>
      <c r="W608">
        <v>0.35</v>
      </c>
      <c r="X608">
        <v>0.42</v>
      </c>
    </row>
    <row r="609" spans="1:24" hidden="1" x14ac:dyDescent="0.3">
      <c r="A609" t="s">
        <v>9444</v>
      </c>
      <c r="B609" t="s">
        <v>8179</v>
      </c>
      <c r="C609" t="s">
        <v>9440</v>
      </c>
      <c r="D609" t="s">
        <v>9441</v>
      </c>
      <c r="E609" t="s">
        <v>113</v>
      </c>
      <c r="F609" t="s">
        <v>113</v>
      </c>
      <c r="G609" t="s">
        <v>113</v>
      </c>
      <c r="H609" t="s">
        <v>113</v>
      </c>
      <c r="I609" t="s">
        <v>860</v>
      </c>
      <c r="J609" t="s">
        <v>9442</v>
      </c>
      <c r="K609" t="s">
        <v>9443</v>
      </c>
      <c r="L609" t="s">
        <v>9011</v>
      </c>
      <c r="M609">
        <v>12</v>
      </c>
      <c r="O609" t="s">
        <v>9360</v>
      </c>
      <c r="P609">
        <v>1</v>
      </c>
      <c r="Q609">
        <v>480</v>
      </c>
      <c r="R609">
        <v>356</v>
      </c>
      <c r="W609">
        <v>0.17088</v>
      </c>
      <c r="X609">
        <v>0.20505599999999999</v>
      </c>
    </row>
    <row r="610" spans="1:24" hidden="1" x14ac:dyDescent="0.3">
      <c r="A610" t="s">
        <v>9445</v>
      </c>
      <c r="B610" t="s">
        <v>8536</v>
      </c>
      <c r="C610" t="s">
        <v>9440</v>
      </c>
      <c r="D610" t="s">
        <v>9441</v>
      </c>
      <c r="E610" t="s">
        <v>113</v>
      </c>
      <c r="F610" t="s">
        <v>113</v>
      </c>
      <c r="G610" t="s">
        <v>113</v>
      </c>
      <c r="H610" t="s">
        <v>113</v>
      </c>
      <c r="I610" t="s">
        <v>860</v>
      </c>
      <c r="J610" t="s">
        <v>9442</v>
      </c>
      <c r="K610" t="s">
        <v>9443</v>
      </c>
      <c r="L610" t="s">
        <v>9011</v>
      </c>
      <c r="M610">
        <v>12</v>
      </c>
      <c r="O610" t="s">
        <v>9104</v>
      </c>
      <c r="P610">
        <v>1</v>
      </c>
      <c r="Q610">
        <v>400</v>
      </c>
      <c r="R610">
        <v>300</v>
      </c>
      <c r="W610">
        <v>0.12</v>
      </c>
      <c r="X610">
        <v>0.14399999999999999</v>
      </c>
    </row>
    <row r="611" spans="1:24" hidden="1" x14ac:dyDescent="0.3">
      <c r="A611" t="s">
        <v>9446</v>
      </c>
      <c r="B611" t="s">
        <v>8174</v>
      </c>
      <c r="C611" t="s">
        <v>9447</v>
      </c>
      <c r="D611" t="s">
        <v>9448</v>
      </c>
      <c r="E611" t="s">
        <v>113</v>
      </c>
      <c r="F611" t="s">
        <v>113</v>
      </c>
      <c r="G611" t="s">
        <v>113</v>
      </c>
      <c r="H611" t="s">
        <v>113</v>
      </c>
      <c r="I611" t="s">
        <v>860</v>
      </c>
      <c r="J611" t="s">
        <v>9449</v>
      </c>
      <c r="K611" t="s">
        <v>9450</v>
      </c>
      <c r="L611" t="s">
        <v>9011</v>
      </c>
      <c r="M611">
        <v>12</v>
      </c>
      <c r="O611" t="s">
        <v>9164</v>
      </c>
      <c r="P611">
        <v>2</v>
      </c>
      <c r="Q611">
        <v>500</v>
      </c>
      <c r="R611">
        <v>350</v>
      </c>
      <c r="W611">
        <v>0.35</v>
      </c>
      <c r="X611">
        <v>0.42</v>
      </c>
    </row>
    <row r="612" spans="1:24" hidden="1" x14ac:dyDescent="0.3">
      <c r="A612" t="s">
        <v>9451</v>
      </c>
      <c r="B612" t="s">
        <v>8179</v>
      </c>
      <c r="C612" t="s">
        <v>9447</v>
      </c>
      <c r="D612" t="s">
        <v>9448</v>
      </c>
      <c r="E612" t="s">
        <v>113</v>
      </c>
      <c r="F612" t="s">
        <v>113</v>
      </c>
      <c r="G612" t="s">
        <v>113</v>
      </c>
      <c r="H612" t="s">
        <v>113</v>
      </c>
      <c r="I612" t="s">
        <v>860</v>
      </c>
      <c r="J612" t="s">
        <v>9449</v>
      </c>
      <c r="K612" t="s">
        <v>9450</v>
      </c>
      <c r="L612" t="s">
        <v>9011</v>
      </c>
      <c r="M612">
        <v>12</v>
      </c>
      <c r="O612" t="s">
        <v>9360</v>
      </c>
      <c r="P612">
        <v>1</v>
      </c>
      <c r="Q612">
        <v>480</v>
      </c>
      <c r="R612">
        <v>356</v>
      </c>
      <c r="W612">
        <v>0.17088</v>
      </c>
      <c r="X612">
        <v>0.20505599999999999</v>
      </c>
    </row>
    <row r="613" spans="1:24" hidden="1" x14ac:dyDescent="0.3">
      <c r="A613" t="s">
        <v>9452</v>
      </c>
      <c r="B613" t="s">
        <v>8536</v>
      </c>
      <c r="C613" t="s">
        <v>9447</v>
      </c>
      <c r="D613" t="s">
        <v>9448</v>
      </c>
      <c r="E613" t="s">
        <v>113</v>
      </c>
      <c r="F613" t="s">
        <v>113</v>
      </c>
      <c r="G613" t="s">
        <v>113</v>
      </c>
      <c r="H613" t="s">
        <v>113</v>
      </c>
      <c r="I613" t="s">
        <v>860</v>
      </c>
      <c r="J613" t="s">
        <v>9449</v>
      </c>
      <c r="K613" t="s">
        <v>9450</v>
      </c>
      <c r="L613" t="s">
        <v>9011</v>
      </c>
      <c r="M613">
        <v>12</v>
      </c>
      <c r="O613" t="s">
        <v>9104</v>
      </c>
      <c r="P613">
        <v>1</v>
      </c>
      <c r="Q613">
        <v>400</v>
      </c>
      <c r="R613">
        <v>300</v>
      </c>
      <c r="W613">
        <v>0.12</v>
      </c>
      <c r="X613">
        <v>0.14399999999999999</v>
      </c>
    </row>
    <row r="614" spans="1:24" hidden="1" x14ac:dyDescent="0.3">
      <c r="A614" t="s">
        <v>9453</v>
      </c>
      <c r="B614" t="s">
        <v>8174</v>
      </c>
      <c r="C614" t="s">
        <v>9454</v>
      </c>
      <c r="D614" t="s">
        <v>9455</v>
      </c>
      <c r="E614" t="s">
        <v>113</v>
      </c>
      <c r="F614" t="s">
        <v>113</v>
      </c>
      <c r="G614" t="s">
        <v>113</v>
      </c>
      <c r="H614" t="s">
        <v>113</v>
      </c>
      <c r="I614" t="s">
        <v>406</v>
      </c>
      <c r="J614" t="s">
        <v>9456</v>
      </c>
      <c r="K614" t="s">
        <v>9457</v>
      </c>
      <c r="L614" t="s">
        <v>1173</v>
      </c>
      <c r="M614">
        <v>50</v>
      </c>
      <c r="O614" t="s">
        <v>8624</v>
      </c>
      <c r="P614">
        <v>3</v>
      </c>
      <c r="Q614">
        <v>1390</v>
      </c>
      <c r="R614">
        <v>340</v>
      </c>
      <c r="W614">
        <v>1.4177999999999999</v>
      </c>
      <c r="X614">
        <v>1.70136</v>
      </c>
    </row>
    <row r="615" spans="1:24" hidden="1" x14ac:dyDescent="0.3">
      <c r="A615" t="s">
        <v>9458</v>
      </c>
      <c r="B615" t="s">
        <v>8179</v>
      </c>
      <c r="C615" t="s">
        <v>9454</v>
      </c>
      <c r="D615" t="s">
        <v>9455</v>
      </c>
      <c r="E615" t="s">
        <v>113</v>
      </c>
      <c r="F615" t="s">
        <v>113</v>
      </c>
      <c r="G615" t="s">
        <v>113</v>
      </c>
      <c r="H615" t="s">
        <v>113</v>
      </c>
      <c r="I615" t="s">
        <v>406</v>
      </c>
      <c r="J615" t="s">
        <v>9456</v>
      </c>
      <c r="K615" t="s">
        <v>9457</v>
      </c>
      <c r="L615" t="s">
        <v>1173</v>
      </c>
      <c r="M615">
        <v>50</v>
      </c>
      <c r="O615" t="s">
        <v>8757</v>
      </c>
      <c r="P615">
        <v>1</v>
      </c>
      <c r="Q615">
        <v>560</v>
      </c>
      <c r="R615">
        <v>447</v>
      </c>
      <c r="W615">
        <v>0.25031999999999999</v>
      </c>
      <c r="X615">
        <v>0.30038399999999998</v>
      </c>
    </row>
    <row r="616" spans="1:24" hidden="1" x14ac:dyDescent="0.3">
      <c r="A616" t="s">
        <v>9459</v>
      </c>
      <c r="B616" t="s">
        <v>8174</v>
      </c>
      <c r="C616" t="s">
        <v>3748</v>
      </c>
      <c r="D616" t="s">
        <v>9460</v>
      </c>
      <c r="E616" t="s">
        <v>113</v>
      </c>
      <c r="F616" t="s">
        <v>113</v>
      </c>
      <c r="G616" t="s">
        <v>113</v>
      </c>
      <c r="H616" t="s">
        <v>113</v>
      </c>
      <c r="I616" t="s">
        <v>860</v>
      </c>
      <c r="J616" t="s">
        <v>9461</v>
      </c>
      <c r="K616" t="s">
        <v>9462</v>
      </c>
      <c r="L616" t="s">
        <v>8903</v>
      </c>
      <c r="M616">
        <v>29</v>
      </c>
      <c r="N616" t="s">
        <v>9085</v>
      </c>
      <c r="O616" t="s">
        <v>9463</v>
      </c>
      <c r="P616">
        <v>3</v>
      </c>
      <c r="Q616">
        <v>2099</v>
      </c>
      <c r="R616">
        <v>469</v>
      </c>
      <c r="T616">
        <v>300</v>
      </c>
      <c r="U616">
        <v>60</v>
      </c>
      <c r="V616">
        <v>180</v>
      </c>
      <c r="W616">
        <v>2.9532929999999999</v>
      </c>
      <c r="X616">
        <v>3.5439515999999998</v>
      </c>
    </row>
    <row r="617" spans="1:24" hidden="1" x14ac:dyDescent="0.3">
      <c r="A617" t="s">
        <v>9464</v>
      </c>
      <c r="B617" t="s">
        <v>8179</v>
      </c>
      <c r="C617" t="s">
        <v>3748</v>
      </c>
      <c r="D617" t="s">
        <v>9460</v>
      </c>
      <c r="E617" t="s">
        <v>113</v>
      </c>
      <c r="F617" t="s">
        <v>113</v>
      </c>
      <c r="G617" t="s">
        <v>113</v>
      </c>
      <c r="H617" t="s">
        <v>113</v>
      </c>
      <c r="I617" t="s">
        <v>860</v>
      </c>
      <c r="J617" t="s">
        <v>9461</v>
      </c>
      <c r="K617" t="s">
        <v>9462</v>
      </c>
      <c r="L617" t="s">
        <v>8903</v>
      </c>
      <c r="M617">
        <v>29</v>
      </c>
      <c r="O617" t="s">
        <v>9465</v>
      </c>
      <c r="P617">
        <v>3</v>
      </c>
      <c r="Q617">
        <v>480</v>
      </c>
      <c r="R617">
        <v>356</v>
      </c>
      <c r="W617">
        <v>0.51263999999999998</v>
      </c>
      <c r="X617">
        <v>0.61516799999999994</v>
      </c>
    </row>
    <row r="618" spans="1:24" hidden="1" x14ac:dyDescent="0.3">
      <c r="A618" t="s">
        <v>9466</v>
      </c>
      <c r="B618" t="s">
        <v>8536</v>
      </c>
      <c r="C618" t="s">
        <v>3748</v>
      </c>
      <c r="D618" t="s">
        <v>9460</v>
      </c>
      <c r="E618" t="s">
        <v>113</v>
      </c>
      <c r="F618" t="s">
        <v>113</v>
      </c>
      <c r="G618" t="s">
        <v>113</v>
      </c>
      <c r="H618" t="s">
        <v>113</v>
      </c>
      <c r="I618" t="s">
        <v>860</v>
      </c>
      <c r="J618" t="s">
        <v>9461</v>
      </c>
      <c r="K618" t="s">
        <v>9462</v>
      </c>
      <c r="L618" t="s">
        <v>8903</v>
      </c>
      <c r="M618">
        <v>29</v>
      </c>
      <c r="O618" t="s">
        <v>9289</v>
      </c>
      <c r="P618">
        <v>3</v>
      </c>
      <c r="Q618">
        <v>400</v>
      </c>
      <c r="R618">
        <v>300</v>
      </c>
      <c r="W618">
        <v>0.36</v>
      </c>
      <c r="X618">
        <v>0.432</v>
      </c>
    </row>
    <row r="619" spans="1:24" hidden="1" x14ac:dyDescent="0.3">
      <c r="A619" t="s">
        <v>9467</v>
      </c>
      <c r="B619" t="s">
        <v>8174</v>
      </c>
      <c r="C619" t="s">
        <v>9468</v>
      </c>
      <c r="D619" t="s">
        <v>9469</v>
      </c>
      <c r="E619" t="s">
        <v>113</v>
      </c>
      <c r="F619" t="s">
        <v>113</v>
      </c>
      <c r="G619" t="s">
        <v>113</v>
      </c>
      <c r="H619" t="s">
        <v>113</v>
      </c>
      <c r="I619" t="s">
        <v>540</v>
      </c>
      <c r="J619" t="s">
        <v>9470</v>
      </c>
      <c r="K619" t="s">
        <v>9471</v>
      </c>
      <c r="L619" t="s">
        <v>120</v>
      </c>
      <c r="M619">
        <v>40</v>
      </c>
      <c r="O619" t="s">
        <v>8352</v>
      </c>
      <c r="P619">
        <v>3</v>
      </c>
      <c r="Q619">
        <v>1509</v>
      </c>
      <c r="R619">
        <v>469</v>
      </c>
      <c r="T619">
        <v>20</v>
      </c>
      <c r="U619">
        <v>90</v>
      </c>
      <c r="V619">
        <v>290</v>
      </c>
      <c r="W619">
        <v>2.1231629999999999</v>
      </c>
      <c r="X619">
        <v>2.5477955999999997</v>
      </c>
    </row>
    <row r="620" spans="1:24" hidden="1" x14ac:dyDescent="0.3">
      <c r="A620" t="s">
        <v>9472</v>
      </c>
      <c r="B620" t="s">
        <v>8179</v>
      </c>
      <c r="C620" t="s">
        <v>9468</v>
      </c>
      <c r="D620" t="s">
        <v>9469</v>
      </c>
      <c r="E620" t="s">
        <v>113</v>
      </c>
      <c r="F620" t="s">
        <v>113</v>
      </c>
      <c r="G620" t="s">
        <v>113</v>
      </c>
      <c r="H620" t="s">
        <v>113</v>
      </c>
      <c r="I620" t="s">
        <v>540</v>
      </c>
      <c r="J620" t="s">
        <v>9470</v>
      </c>
      <c r="K620" t="s">
        <v>9471</v>
      </c>
      <c r="L620" t="s">
        <v>120</v>
      </c>
      <c r="M620">
        <v>40</v>
      </c>
      <c r="O620" t="s">
        <v>9473</v>
      </c>
      <c r="P620">
        <v>6</v>
      </c>
      <c r="Q620">
        <v>400</v>
      </c>
      <c r="R620">
        <v>300</v>
      </c>
      <c r="W620">
        <v>0.72</v>
      </c>
      <c r="X620">
        <v>0.86399999999999999</v>
      </c>
    </row>
    <row r="621" spans="1:24" hidden="1" x14ac:dyDescent="0.3">
      <c r="A621" t="s">
        <v>9474</v>
      </c>
      <c r="B621" t="s">
        <v>8536</v>
      </c>
      <c r="C621" t="s">
        <v>9468</v>
      </c>
      <c r="D621" t="s">
        <v>9469</v>
      </c>
      <c r="E621" t="s">
        <v>113</v>
      </c>
      <c r="F621" t="s">
        <v>113</v>
      </c>
      <c r="G621" t="s">
        <v>113</v>
      </c>
      <c r="H621" t="s">
        <v>113</v>
      </c>
      <c r="I621" t="s">
        <v>540</v>
      </c>
      <c r="J621" t="s">
        <v>9470</v>
      </c>
      <c r="K621" t="s">
        <v>9471</v>
      </c>
      <c r="L621" t="s">
        <v>120</v>
      </c>
      <c r="M621">
        <v>40</v>
      </c>
      <c r="O621" t="s">
        <v>8649</v>
      </c>
      <c r="P621">
        <v>3</v>
      </c>
      <c r="Q621">
        <v>480</v>
      </c>
      <c r="R621">
        <v>356</v>
      </c>
      <c r="W621">
        <v>0.51263999999999998</v>
      </c>
      <c r="X621">
        <v>0.61516799999999994</v>
      </c>
    </row>
    <row r="622" spans="1:24" hidden="1" x14ac:dyDescent="0.3">
      <c r="A622" t="s">
        <v>9475</v>
      </c>
      <c r="B622" t="s">
        <v>8539</v>
      </c>
      <c r="C622" t="s">
        <v>9468</v>
      </c>
      <c r="D622" t="s">
        <v>9469</v>
      </c>
      <c r="E622" t="s">
        <v>113</v>
      </c>
      <c r="F622" t="s">
        <v>113</v>
      </c>
      <c r="G622" t="s">
        <v>113</v>
      </c>
      <c r="H622" t="s">
        <v>113</v>
      </c>
      <c r="I622" t="s">
        <v>540</v>
      </c>
      <c r="J622" t="s">
        <v>9470</v>
      </c>
      <c r="K622" t="s">
        <v>9471</v>
      </c>
      <c r="L622" t="s">
        <v>120</v>
      </c>
      <c r="M622">
        <v>40</v>
      </c>
      <c r="O622" t="s">
        <v>9289</v>
      </c>
      <c r="P622">
        <v>3</v>
      </c>
      <c r="Q622">
        <v>400</v>
      </c>
      <c r="R622">
        <v>300</v>
      </c>
      <c r="W622">
        <v>0.36</v>
      </c>
      <c r="X622">
        <v>0.432</v>
      </c>
    </row>
    <row r="623" spans="1:24" hidden="1" x14ac:dyDescent="0.3">
      <c r="A623" t="s">
        <v>9476</v>
      </c>
      <c r="B623" t="s">
        <v>8174</v>
      </c>
      <c r="C623" t="s">
        <v>9477</v>
      </c>
      <c r="D623" t="s">
        <v>9478</v>
      </c>
      <c r="E623" t="s">
        <v>113</v>
      </c>
      <c r="F623" t="s">
        <v>113</v>
      </c>
      <c r="G623" t="s">
        <v>113</v>
      </c>
      <c r="H623" t="s">
        <v>113</v>
      </c>
      <c r="I623" t="s">
        <v>3277</v>
      </c>
      <c r="J623" t="s">
        <v>9479</v>
      </c>
      <c r="K623" t="s">
        <v>9480</v>
      </c>
      <c r="L623" t="s">
        <v>120</v>
      </c>
      <c r="M623">
        <v>40</v>
      </c>
      <c r="O623" t="s">
        <v>9481</v>
      </c>
      <c r="P623">
        <v>3</v>
      </c>
      <c r="Q623">
        <v>1498</v>
      </c>
      <c r="R623">
        <v>468</v>
      </c>
      <c r="T623">
        <v>320</v>
      </c>
      <c r="U623">
        <v>95</v>
      </c>
      <c r="V623">
        <v>160</v>
      </c>
      <c r="W623">
        <v>2.103192</v>
      </c>
      <c r="X623">
        <v>2.5238304</v>
      </c>
    </row>
    <row r="624" spans="1:24" hidden="1" x14ac:dyDescent="0.3">
      <c r="A624" t="s">
        <v>9482</v>
      </c>
      <c r="B624" t="s">
        <v>8179</v>
      </c>
      <c r="C624" t="s">
        <v>9477</v>
      </c>
      <c r="D624" t="s">
        <v>9478</v>
      </c>
      <c r="E624" t="s">
        <v>113</v>
      </c>
      <c r="F624" t="s">
        <v>113</v>
      </c>
      <c r="G624" t="s">
        <v>113</v>
      </c>
      <c r="H624" t="s">
        <v>113</v>
      </c>
      <c r="I624" t="s">
        <v>3277</v>
      </c>
      <c r="J624" t="s">
        <v>9479</v>
      </c>
      <c r="K624" t="s">
        <v>9480</v>
      </c>
      <c r="L624" t="s">
        <v>120</v>
      </c>
      <c r="M624">
        <v>40</v>
      </c>
      <c r="O624" t="s">
        <v>9483</v>
      </c>
      <c r="P624">
        <v>2</v>
      </c>
      <c r="Q624">
        <v>630</v>
      </c>
      <c r="R624">
        <v>321</v>
      </c>
      <c r="W624">
        <v>0.40445999999999999</v>
      </c>
      <c r="X624">
        <v>0.48535199999999995</v>
      </c>
    </row>
    <row r="625" spans="1:24" hidden="1" x14ac:dyDescent="0.3">
      <c r="A625" t="s">
        <v>9484</v>
      </c>
      <c r="B625" t="s">
        <v>8536</v>
      </c>
      <c r="C625" t="s">
        <v>9477</v>
      </c>
      <c r="D625" t="s">
        <v>9478</v>
      </c>
      <c r="E625" t="s">
        <v>113</v>
      </c>
      <c r="F625" t="s">
        <v>113</v>
      </c>
      <c r="G625" t="s">
        <v>113</v>
      </c>
      <c r="H625" t="s">
        <v>113</v>
      </c>
      <c r="I625" t="s">
        <v>3277</v>
      </c>
      <c r="J625" t="s">
        <v>9479</v>
      </c>
      <c r="K625" t="s">
        <v>9480</v>
      </c>
      <c r="L625" t="s">
        <v>120</v>
      </c>
      <c r="M625">
        <v>40</v>
      </c>
      <c r="O625" t="s">
        <v>9485</v>
      </c>
      <c r="P625">
        <v>1</v>
      </c>
      <c r="Q625">
        <v>560</v>
      </c>
      <c r="R625">
        <v>492</v>
      </c>
      <c r="W625">
        <v>0.27551999999999999</v>
      </c>
      <c r="X625">
        <v>0.33062399999999997</v>
      </c>
    </row>
    <row r="626" spans="1:24" hidden="1" x14ac:dyDescent="0.3">
      <c r="A626" t="s">
        <v>9486</v>
      </c>
      <c r="B626" t="s">
        <v>8174</v>
      </c>
      <c r="C626" t="s">
        <v>9487</v>
      </c>
      <c r="D626" t="s">
        <v>9488</v>
      </c>
      <c r="E626" t="s">
        <v>113</v>
      </c>
      <c r="F626" t="s">
        <v>113</v>
      </c>
      <c r="G626" t="s">
        <v>113</v>
      </c>
      <c r="H626" t="s">
        <v>113</v>
      </c>
      <c r="I626" t="s">
        <v>218</v>
      </c>
      <c r="J626" t="s">
        <v>9489</v>
      </c>
      <c r="K626" t="s">
        <v>9490</v>
      </c>
      <c r="L626" t="s">
        <v>120</v>
      </c>
      <c r="M626">
        <v>60</v>
      </c>
      <c r="O626" t="s">
        <v>9491</v>
      </c>
      <c r="P626">
        <v>3</v>
      </c>
      <c r="Q626">
        <v>1500</v>
      </c>
      <c r="R626">
        <v>469</v>
      </c>
      <c r="T626">
        <v>330</v>
      </c>
      <c r="U626">
        <v>90</v>
      </c>
      <c r="V626">
        <v>210</v>
      </c>
      <c r="W626">
        <v>2.1105</v>
      </c>
      <c r="X626">
        <v>2.5326</v>
      </c>
    </row>
    <row r="627" spans="1:24" hidden="1" x14ac:dyDescent="0.3">
      <c r="A627" t="s">
        <v>9492</v>
      </c>
      <c r="B627" t="s">
        <v>8211</v>
      </c>
      <c r="C627" t="s">
        <v>9487</v>
      </c>
      <c r="D627" t="s">
        <v>9488</v>
      </c>
      <c r="E627" t="s">
        <v>113</v>
      </c>
      <c r="F627" t="s">
        <v>113</v>
      </c>
      <c r="G627" t="s">
        <v>113</v>
      </c>
      <c r="H627" t="s">
        <v>113</v>
      </c>
      <c r="I627" t="s">
        <v>218</v>
      </c>
      <c r="J627" t="s">
        <v>9489</v>
      </c>
      <c r="K627" t="s">
        <v>9490</v>
      </c>
      <c r="L627" t="s">
        <v>120</v>
      </c>
      <c r="M627">
        <v>58</v>
      </c>
      <c r="O627" t="s">
        <v>9493</v>
      </c>
      <c r="P627">
        <v>1</v>
      </c>
      <c r="Q627">
        <v>0.6</v>
      </c>
      <c r="T627">
        <v>283</v>
      </c>
      <c r="W627">
        <v>0.28274333882308139</v>
      </c>
      <c r="X627">
        <v>0.45238934211693027</v>
      </c>
    </row>
    <row r="628" spans="1:24" hidden="1" x14ac:dyDescent="0.3">
      <c r="A628" t="s">
        <v>9494</v>
      </c>
      <c r="B628" t="s">
        <v>8179</v>
      </c>
      <c r="C628" t="s">
        <v>9487</v>
      </c>
      <c r="D628" t="s">
        <v>9488</v>
      </c>
      <c r="E628" t="s">
        <v>113</v>
      </c>
      <c r="F628" t="s">
        <v>113</v>
      </c>
      <c r="G628" t="s">
        <v>113</v>
      </c>
      <c r="H628" t="s">
        <v>113</v>
      </c>
      <c r="I628" t="s">
        <v>218</v>
      </c>
      <c r="J628" t="s">
        <v>9489</v>
      </c>
      <c r="K628" t="s">
        <v>9490</v>
      </c>
      <c r="L628" t="s">
        <v>120</v>
      </c>
      <c r="M628">
        <v>58</v>
      </c>
      <c r="O628" t="s">
        <v>9131</v>
      </c>
      <c r="P628">
        <v>2</v>
      </c>
      <c r="Q628">
        <v>210</v>
      </c>
      <c r="R628">
        <v>210</v>
      </c>
      <c r="W628">
        <v>8.8200000000000001E-2</v>
      </c>
      <c r="X628">
        <v>0.10584</v>
      </c>
    </row>
    <row r="629" spans="1:24" hidden="1" x14ac:dyDescent="0.3">
      <c r="A629" t="s">
        <v>9495</v>
      </c>
      <c r="B629" t="s">
        <v>8536</v>
      </c>
      <c r="C629" t="s">
        <v>9487</v>
      </c>
      <c r="D629" t="s">
        <v>9488</v>
      </c>
      <c r="E629" t="s">
        <v>113</v>
      </c>
      <c r="F629" t="s">
        <v>113</v>
      </c>
      <c r="G629" t="s">
        <v>113</v>
      </c>
      <c r="H629" t="s">
        <v>113</v>
      </c>
      <c r="I629" t="s">
        <v>218</v>
      </c>
      <c r="J629" t="s">
        <v>9489</v>
      </c>
      <c r="K629" t="s">
        <v>9490</v>
      </c>
      <c r="L629" t="s">
        <v>120</v>
      </c>
      <c r="M629">
        <v>60</v>
      </c>
      <c r="O629" t="s">
        <v>9496</v>
      </c>
      <c r="P629">
        <v>3</v>
      </c>
      <c r="Q629">
        <v>353</v>
      </c>
      <c r="R629">
        <v>261</v>
      </c>
      <c r="W629">
        <v>0.27639900000000001</v>
      </c>
      <c r="X629">
        <v>0.3316788</v>
      </c>
    </row>
    <row r="630" spans="1:24" hidden="1" x14ac:dyDescent="0.3">
      <c r="A630" t="s">
        <v>9497</v>
      </c>
      <c r="B630" t="s">
        <v>8174</v>
      </c>
      <c r="C630" t="s">
        <v>8745</v>
      </c>
      <c r="D630" t="s">
        <v>9498</v>
      </c>
      <c r="E630" t="s">
        <v>113</v>
      </c>
      <c r="F630" t="s">
        <v>113</v>
      </c>
      <c r="G630" t="s">
        <v>113</v>
      </c>
      <c r="H630" t="s">
        <v>113</v>
      </c>
      <c r="I630" t="s">
        <v>654</v>
      </c>
      <c r="J630" t="s">
        <v>9499</v>
      </c>
      <c r="K630" t="s">
        <v>9500</v>
      </c>
      <c r="L630" t="s">
        <v>1173</v>
      </c>
      <c r="M630">
        <v>50</v>
      </c>
      <c r="O630" t="s">
        <v>8720</v>
      </c>
      <c r="P630">
        <v>2</v>
      </c>
      <c r="Q630">
        <v>1499</v>
      </c>
      <c r="R630">
        <v>359</v>
      </c>
      <c r="T630">
        <v>50</v>
      </c>
      <c r="U630">
        <v>230</v>
      </c>
      <c r="W630">
        <v>1.076282</v>
      </c>
      <c r="X630">
        <v>1.2915383999999999</v>
      </c>
    </row>
    <row r="631" spans="1:24" hidden="1" x14ac:dyDescent="0.3">
      <c r="A631" t="s">
        <v>9501</v>
      </c>
      <c r="B631" t="s">
        <v>8179</v>
      </c>
      <c r="C631" t="s">
        <v>8745</v>
      </c>
      <c r="D631" t="s">
        <v>9498</v>
      </c>
      <c r="E631" t="s">
        <v>113</v>
      </c>
      <c r="F631" t="s">
        <v>113</v>
      </c>
      <c r="G631" t="s">
        <v>113</v>
      </c>
      <c r="H631" t="s">
        <v>113</v>
      </c>
      <c r="I631" t="s">
        <v>654</v>
      </c>
      <c r="J631" t="s">
        <v>9499</v>
      </c>
      <c r="K631" t="s">
        <v>9500</v>
      </c>
      <c r="L631" t="s">
        <v>1173</v>
      </c>
      <c r="M631">
        <v>50</v>
      </c>
      <c r="O631" t="s">
        <v>8727</v>
      </c>
      <c r="P631">
        <v>1</v>
      </c>
      <c r="Q631">
        <v>400</v>
      </c>
      <c r="R631">
        <v>300</v>
      </c>
      <c r="W631">
        <v>0.12</v>
      </c>
      <c r="X631">
        <v>0.14399999999999999</v>
      </c>
    </row>
    <row r="632" spans="1:24" hidden="1" x14ac:dyDescent="0.3">
      <c r="A632" t="s">
        <v>9502</v>
      </c>
      <c r="B632" t="s">
        <v>8536</v>
      </c>
      <c r="C632" t="s">
        <v>8745</v>
      </c>
      <c r="D632" t="s">
        <v>9498</v>
      </c>
      <c r="E632" t="s">
        <v>113</v>
      </c>
      <c r="F632" t="s">
        <v>113</v>
      </c>
      <c r="G632" t="s">
        <v>113</v>
      </c>
      <c r="H632" t="s">
        <v>113</v>
      </c>
      <c r="I632" t="s">
        <v>654</v>
      </c>
      <c r="J632" t="s">
        <v>9499</v>
      </c>
      <c r="K632" t="s">
        <v>9500</v>
      </c>
      <c r="L632" t="s">
        <v>1173</v>
      </c>
      <c r="M632">
        <v>50</v>
      </c>
      <c r="O632" t="s">
        <v>8570</v>
      </c>
      <c r="P632">
        <v>1</v>
      </c>
      <c r="Q632">
        <v>400</v>
      </c>
      <c r="R632">
        <v>300</v>
      </c>
      <c r="W632">
        <v>0.12</v>
      </c>
      <c r="X632">
        <v>0.14399999999999999</v>
      </c>
    </row>
    <row r="633" spans="1:24" hidden="1" x14ac:dyDescent="0.3">
      <c r="A633" t="s">
        <v>9503</v>
      </c>
      <c r="B633" t="s">
        <v>8211</v>
      </c>
      <c r="C633" t="s">
        <v>8745</v>
      </c>
      <c r="D633" t="s">
        <v>9498</v>
      </c>
      <c r="E633" t="s">
        <v>113</v>
      </c>
      <c r="F633" t="s">
        <v>113</v>
      </c>
      <c r="G633" t="s">
        <v>113</v>
      </c>
      <c r="H633" t="s">
        <v>113</v>
      </c>
      <c r="I633" t="s">
        <v>654</v>
      </c>
      <c r="J633" t="s">
        <v>9499</v>
      </c>
      <c r="K633" t="s">
        <v>9500</v>
      </c>
      <c r="L633" t="s">
        <v>1173</v>
      </c>
      <c r="M633">
        <v>48</v>
      </c>
      <c r="O633" t="s">
        <v>8734</v>
      </c>
      <c r="P633">
        <v>1</v>
      </c>
      <c r="Q633">
        <v>0.6</v>
      </c>
      <c r="T633">
        <v>222</v>
      </c>
      <c r="W633">
        <v>0.28274333882308139</v>
      </c>
      <c r="X633">
        <v>0.45238934211693027</v>
      </c>
    </row>
    <row r="634" spans="1:24" hidden="1" x14ac:dyDescent="0.3">
      <c r="A634" t="s">
        <v>9504</v>
      </c>
      <c r="B634" t="s">
        <v>8539</v>
      </c>
      <c r="C634" t="s">
        <v>8745</v>
      </c>
      <c r="D634" t="s">
        <v>9498</v>
      </c>
      <c r="E634" t="s">
        <v>113</v>
      </c>
      <c r="F634" t="s">
        <v>113</v>
      </c>
      <c r="G634" t="s">
        <v>113</v>
      </c>
      <c r="H634" t="s">
        <v>113</v>
      </c>
      <c r="I634" t="s">
        <v>654</v>
      </c>
      <c r="J634" t="s">
        <v>9499</v>
      </c>
      <c r="K634" t="s">
        <v>9500</v>
      </c>
      <c r="L634" t="s">
        <v>1173</v>
      </c>
      <c r="M634">
        <v>48</v>
      </c>
      <c r="O634" t="s">
        <v>9505</v>
      </c>
      <c r="P634">
        <v>2</v>
      </c>
      <c r="Q634">
        <v>210</v>
      </c>
      <c r="R634">
        <v>210</v>
      </c>
      <c r="W634">
        <v>8.8200000000000001E-2</v>
      </c>
      <c r="X634">
        <v>0.10584</v>
      </c>
    </row>
    <row r="635" spans="1:24" hidden="1" x14ac:dyDescent="0.3">
      <c r="A635" t="s">
        <v>9506</v>
      </c>
      <c r="B635" t="s">
        <v>8174</v>
      </c>
      <c r="C635" t="s">
        <v>8729</v>
      </c>
      <c r="D635" t="s">
        <v>9507</v>
      </c>
      <c r="E635" t="s">
        <v>113</v>
      </c>
      <c r="F635" t="s">
        <v>113</v>
      </c>
      <c r="G635" t="s">
        <v>113</v>
      </c>
      <c r="H635" t="s">
        <v>113</v>
      </c>
      <c r="I635" t="s">
        <v>654</v>
      </c>
      <c r="J635" t="s">
        <v>9508</v>
      </c>
      <c r="K635" t="s">
        <v>9509</v>
      </c>
      <c r="L635" t="s">
        <v>1173</v>
      </c>
      <c r="M635">
        <v>50</v>
      </c>
      <c r="O635" t="s">
        <v>8720</v>
      </c>
      <c r="P635">
        <v>2</v>
      </c>
      <c r="Q635">
        <v>1499</v>
      </c>
      <c r="R635">
        <v>359</v>
      </c>
      <c r="T635">
        <v>20</v>
      </c>
      <c r="U635">
        <v>200</v>
      </c>
      <c r="W635">
        <v>1.076282</v>
      </c>
      <c r="X635">
        <v>1.2915383999999999</v>
      </c>
    </row>
    <row r="636" spans="1:24" hidden="1" x14ac:dyDescent="0.3">
      <c r="A636" t="s">
        <v>9510</v>
      </c>
      <c r="B636" t="s">
        <v>8179</v>
      </c>
      <c r="C636" t="s">
        <v>8729</v>
      </c>
      <c r="D636" t="s">
        <v>9507</v>
      </c>
      <c r="E636" t="s">
        <v>113</v>
      </c>
      <c r="F636" t="s">
        <v>113</v>
      </c>
      <c r="G636" t="s">
        <v>113</v>
      </c>
      <c r="H636" t="s">
        <v>113</v>
      </c>
      <c r="I636" t="s">
        <v>654</v>
      </c>
      <c r="J636" t="s">
        <v>9508</v>
      </c>
      <c r="K636" t="s">
        <v>9509</v>
      </c>
      <c r="L636" t="s">
        <v>1173</v>
      </c>
      <c r="M636">
        <v>50</v>
      </c>
      <c r="O636" t="s">
        <v>8727</v>
      </c>
      <c r="P636">
        <v>1</v>
      </c>
      <c r="Q636">
        <v>400</v>
      </c>
      <c r="R636">
        <v>300</v>
      </c>
      <c r="W636">
        <v>0.12</v>
      </c>
      <c r="X636">
        <v>0.14399999999999999</v>
      </c>
    </row>
    <row r="637" spans="1:24" hidden="1" x14ac:dyDescent="0.3">
      <c r="A637" t="s">
        <v>9511</v>
      </c>
      <c r="B637" t="s">
        <v>8536</v>
      </c>
      <c r="C637" t="s">
        <v>8729</v>
      </c>
      <c r="D637" t="s">
        <v>9507</v>
      </c>
      <c r="E637" t="s">
        <v>113</v>
      </c>
      <c r="F637" t="s">
        <v>113</v>
      </c>
      <c r="G637" t="s">
        <v>113</v>
      </c>
      <c r="H637" t="s">
        <v>113</v>
      </c>
      <c r="I637" t="s">
        <v>654</v>
      </c>
      <c r="J637" t="s">
        <v>9508</v>
      </c>
      <c r="K637" t="s">
        <v>9509</v>
      </c>
      <c r="L637" t="s">
        <v>1173</v>
      </c>
      <c r="M637">
        <v>50</v>
      </c>
      <c r="O637" t="s">
        <v>8570</v>
      </c>
      <c r="P637">
        <v>1</v>
      </c>
      <c r="Q637">
        <v>400</v>
      </c>
      <c r="R637">
        <v>300</v>
      </c>
      <c r="W637">
        <v>0.12</v>
      </c>
      <c r="X637">
        <v>0.14399999999999999</v>
      </c>
    </row>
    <row r="638" spans="1:24" hidden="1" x14ac:dyDescent="0.3">
      <c r="A638" t="s">
        <v>9512</v>
      </c>
      <c r="B638" t="s">
        <v>8211</v>
      </c>
      <c r="C638" t="s">
        <v>8729</v>
      </c>
      <c r="D638" t="s">
        <v>9507</v>
      </c>
      <c r="E638" t="s">
        <v>113</v>
      </c>
      <c r="F638" t="s">
        <v>113</v>
      </c>
      <c r="G638" t="s">
        <v>113</v>
      </c>
      <c r="H638" t="s">
        <v>113</v>
      </c>
      <c r="I638" t="s">
        <v>654</v>
      </c>
      <c r="J638" t="s">
        <v>9508</v>
      </c>
      <c r="K638" t="s">
        <v>9509</v>
      </c>
      <c r="L638" t="s">
        <v>1173</v>
      </c>
      <c r="M638">
        <v>48</v>
      </c>
      <c r="O638" t="s">
        <v>8734</v>
      </c>
      <c r="P638">
        <v>1</v>
      </c>
      <c r="Q638">
        <v>0.6</v>
      </c>
      <c r="T638">
        <v>24</v>
      </c>
      <c r="W638">
        <v>0.28274333882308139</v>
      </c>
      <c r="X638">
        <v>0.45238934211693027</v>
      </c>
    </row>
    <row r="639" spans="1:24" hidden="1" x14ac:dyDescent="0.3">
      <c r="A639" t="s">
        <v>9513</v>
      </c>
      <c r="B639" t="s">
        <v>8539</v>
      </c>
      <c r="C639" t="s">
        <v>8729</v>
      </c>
      <c r="D639" t="s">
        <v>9507</v>
      </c>
      <c r="E639" t="s">
        <v>113</v>
      </c>
      <c r="F639" t="s">
        <v>113</v>
      </c>
      <c r="G639" t="s">
        <v>113</v>
      </c>
      <c r="H639" t="s">
        <v>113</v>
      </c>
      <c r="I639" t="s">
        <v>654</v>
      </c>
      <c r="J639" t="s">
        <v>9508</v>
      </c>
      <c r="K639" t="s">
        <v>9509</v>
      </c>
      <c r="L639" t="s">
        <v>1173</v>
      </c>
      <c r="M639">
        <v>48</v>
      </c>
      <c r="O639" t="s">
        <v>9505</v>
      </c>
      <c r="P639">
        <v>2</v>
      </c>
      <c r="Q639">
        <v>210</v>
      </c>
      <c r="R639">
        <v>210</v>
      </c>
      <c r="W639">
        <v>8.8200000000000001E-2</v>
      </c>
      <c r="X639">
        <v>0.10584</v>
      </c>
    </row>
    <row r="640" spans="1:24" hidden="1" x14ac:dyDescent="0.3">
      <c r="A640" t="s">
        <v>9514</v>
      </c>
      <c r="B640" t="s">
        <v>8174</v>
      </c>
      <c r="C640" t="s">
        <v>8864</v>
      </c>
      <c r="D640" t="s">
        <v>9515</v>
      </c>
      <c r="E640" t="s">
        <v>113</v>
      </c>
      <c r="F640" t="s">
        <v>113</v>
      </c>
      <c r="G640" t="s">
        <v>113</v>
      </c>
      <c r="H640" t="s">
        <v>113</v>
      </c>
      <c r="I640" t="s">
        <v>654</v>
      </c>
      <c r="J640" t="s">
        <v>9516</v>
      </c>
      <c r="K640" t="s">
        <v>9517</v>
      </c>
      <c r="L640" t="s">
        <v>8842</v>
      </c>
      <c r="M640">
        <v>70</v>
      </c>
      <c r="O640" t="s">
        <v>8720</v>
      </c>
      <c r="P640">
        <v>2</v>
      </c>
      <c r="Q640">
        <v>1499</v>
      </c>
      <c r="R640">
        <v>359</v>
      </c>
      <c r="T640">
        <v>120</v>
      </c>
      <c r="U640">
        <v>270</v>
      </c>
      <c r="W640">
        <v>1.076282</v>
      </c>
      <c r="X640">
        <v>1.2915383999999999</v>
      </c>
    </row>
    <row r="641" spans="1:24" hidden="1" x14ac:dyDescent="0.3">
      <c r="A641" t="s">
        <v>9518</v>
      </c>
      <c r="B641" t="s">
        <v>8179</v>
      </c>
      <c r="C641" t="s">
        <v>8864</v>
      </c>
      <c r="D641" t="s">
        <v>9515</v>
      </c>
      <c r="E641" t="s">
        <v>113</v>
      </c>
      <c r="F641" t="s">
        <v>113</v>
      </c>
      <c r="G641" t="s">
        <v>113</v>
      </c>
      <c r="H641" t="s">
        <v>113</v>
      </c>
      <c r="I641" t="s">
        <v>654</v>
      </c>
      <c r="J641" t="s">
        <v>9516</v>
      </c>
      <c r="K641" t="s">
        <v>9517</v>
      </c>
      <c r="L641" t="s">
        <v>8842</v>
      </c>
      <c r="M641">
        <v>70</v>
      </c>
      <c r="O641" t="s">
        <v>8727</v>
      </c>
      <c r="P641">
        <v>1</v>
      </c>
      <c r="Q641">
        <v>400</v>
      </c>
      <c r="R641">
        <v>300</v>
      </c>
      <c r="W641">
        <v>0.12</v>
      </c>
      <c r="X641">
        <v>0.14399999999999999</v>
      </c>
    </row>
    <row r="642" spans="1:24" hidden="1" x14ac:dyDescent="0.3">
      <c r="A642" t="s">
        <v>9519</v>
      </c>
      <c r="B642" t="s">
        <v>8536</v>
      </c>
      <c r="C642" t="s">
        <v>8864</v>
      </c>
      <c r="D642" t="s">
        <v>9515</v>
      </c>
      <c r="E642" t="s">
        <v>113</v>
      </c>
      <c r="F642" t="s">
        <v>113</v>
      </c>
      <c r="G642" t="s">
        <v>113</v>
      </c>
      <c r="H642" t="s">
        <v>113</v>
      </c>
      <c r="I642" t="s">
        <v>654</v>
      </c>
      <c r="J642" t="s">
        <v>9516</v>
      </c>
      <c r="K642" t="s">
        <v>9517</v>
      </c>
      <c r="L642" t="s">
        <v>8842</v>
      </c>
      <c r="M642">
        <v>70</v>
      </c>
      <c r="O642" t="s">
        <v>8570</v>
      </c>
      <c r="P642">
        <v>1</v>
      </c>
      <c r="Q642">
        <v>400</v>
      </c>
      <c r="R642">
        <v>300</v>
      </c>
      <c r="W642">
        <v>0.12</v>
      </c>
      <c r="X642">
        <v>0.14399999999999999</v>
      </c>
    </row>
    <row r="643" spans="1:24" hidden="1" x14ac:dyDescent="0.3">
      <c r="A643" t="s">
        <v>9520</v>
      </c>
      <c r="B643" t="s">
        <v>8211</v>
      </c>
      <c r="C643" t="s">
        <v>8864</v>
      </c>
      <c r="D643" t="s">
        <v>9515</v>
      </c>
      <c r="E643" t="s">
        <v>113</v>
      </c>
      <c r="F643" t="s">
        <v>113</v>
      </c>
      <c r="G643" t="s">
        <v>113</v>
      </c>
      <c r="H643" t="s">
        <v>113</v>
      </c>
      <c r="I643" t="s">
        <v>654</v>
      </c>
      <c r="J643" t="s">
        <v>9516</v>
      </c>
      <c r="K643" t="s">
        <v>9517</v>
      </c>
      <c r="L643" t="s">
        <v>8842</v>
      </c>
      <c r="M643">
        <v>68</v>
      </c>
      <c r="O643" t="s">
        <v>8734</v>
      </c>
      <c r="P643">
        <v>1</v>
      </c>
      <c r="Q643">
        <v>0.6</v>
      </c>
      <c r="T643">
        <v>58</v>
      </c>
      <c r="W643">
        <v>0.28274333882308139</v>
      </c>
      <c r="X643">
        <v>0.45238934211693027</v>
      </c>
    </row>
    <row r="644" spans="1:24" hidden="1" x14ac:dyDescent="0.3">
      <c r="A644" t="s">
        <v>9521</v>
      </c>
      <c r="B644" t="s">
        <v>8539</v>
      </c>
      <c r="C644" t="s">
        <v>8864</v>
      </c>
      <c r="D644" t="s">
        <v>9515</v>
      </c>
      <c r="E644" t="s">
        <v>113</v>
      </c>
      <c r="F644" t="s">
        <v>113</v>
      </c>
      <c r="G644" t="s">
        <v>113</v>
      </c>
      <c r="H644" t="s">
        <v>113</v>
      </c>
      <c r="I644" t="s">
        <v>654</v>
      </c>
      <c r="J644" t="s">
        <v>9516</v>
      </c>
      <c r="K644" t="s">
        <v>9517</v>
      </c>
      <c r="L644" t="s">
        <v>8842</v>
      </c>
      <c r="M644">
        <v>68</v>
      </c>
      <c r="O644" t="s">
        <v>9505</v>
      </c>
      <c r="P644">
        <v>2</v>
      </c>
      <c r="Q644">
        <v>210</v>
      </c>
      <c r="R644">
        <v>210</v>
      </c>
      <c r="W644">
        <v>8.8200000000000001E-2</v>
      </c>
      <c r="X644">
        <v>0.10584</v>
      </c>
    </row>
    <row r="645" spans="1:24" hidden="1" x14ac:dyDescent="0.3">
      <c r="A645" t="s">
        <v>9522</v>
      </c>
      <c r="B645" t="s">
        <v>8174</v>
      </c>
      <c r="C645" t="s">
        <v>9523</v>
      </c>
      <c r="D645" t="s">
        <v>9524</v>
      </c>
      <c r="E645" t="s">
        <v>113</v>
      </c>
      <c r="F645" t="s">
        <v>113</v>
      </c>
      <c r="G645" t="s">
        <v>113</v>
      </c>
      <c r="H645" t="s">
        <v>113</v>
      </c>
      <c r="I645" t="s">
        <v>406</v>
      </c>
      <c r="J645" t="s">
        <v>9525</v>
      </c>
      <c r="K645" t="s">
        <v>9526</v>
      </c>
      <c r="L645" t="s">
        <v>120</v>
      </c>
      <c r="M645">
        <v>38</v>
      </c>
      <c r="O645" t="s">
        <v>8532</v>
      </c>
      <c r="P645">
        <v>3</v>
      </c>
      <c r="Q645">
        <v>1509</v>
      </c>
      <c r="R645">
        <v>469</v>
      </c>
      <c r="T645">
        <v>10</v>
      </c>
      <c r="U645">
        <v>140</v>
      </c>
      <c r="V645">
        <v>240</v>
      </c>
      <c r="W645">
        <v>2.1231629999999999</v>
      </c>
      <c r="X645">
        <v>2.5477955999999997</v>
      </c>
    </row>
    <row r="646" spans="1:24" hidden="1" x14ac:dyDescent="0.3">
      <c r="A646" t="s">
        <v>9527</v>
      </c>
      <c r="B646" t="s">
        <v>8617</v>
      </c>
      <c r="C646" t="s">
        <v>9523</v>
      </c>
      <c r="D646" t="s">
        <v>9524</v>
      </c>
      <c r="E646" t="s">
        <v>113</v>
      </c>
      <c r="F646" t="s">
        <v>113</v>
      </c>
      <c r="G646" t="s">
        <v>113</v>
      </c>
      <c r="H646" t="s">
        <v>113</v>
      </c>
      <c r="I646" t="s">
        <v>406</v>
      </c>
      <c r="J646" t="s">
        <v>9525</v>
      </c>
      <c r="K646" t="s">
        <v>9526</v>
      </c>
      <c r="L646" t="s">
        <v>120</v>
      </c>
      <c r="M646">
        <v>40</v>
      </c>
      <c r="O646" t="s">
        <v>8645</v>
      </c>
      <c r="P646">
        <v>3</v>
      </c>
      <c r="Q646">
        <v>730</v>
      </c>
      <c r="R646">
        <v>395</v>
      </c>
      <c r="T646">
        <v>10</v>
      </c>
      <c r="U646">
        <v>140</v>
      </c>
      <c r="V646">
        <v>240</v>
      </c>
      <c r="W646">
        <v>0.86504999999999999</v>
      </c>
      <c r="X646">
        <v>1.03806</v>
      </c>
    </row>
    <row r="647" spans="1:24" hidden="1" x14ac:dyDescent="0.3">
      <c r="A647" t="s">
        <v>9528</v>
      </c>
      <c r="B647" t="s">
        <v>8179</v>
      </c>
      <c r="C647" t="s">
        <v>9523</v>
      </c>
      <c r="D647" t="s">
        <v>9524</v>
      </c>
      <c r="E647" t="s">
        <v>113</v>
      </c>
      <c r="F647" t="s">
        <v>113</v>
      </c>
      <c r="G647" t="s">
        <v>113</v>
      </c>
      <c r="H647" t="s">
        <v>113</v>
      </c>
      <c r="I647" t="s">
        <v>406</v>
      </c>
      <c r="J647" t="s">
        <v>9525</v>
      </c>
      <c r="K647" t="s">
        <v>9526</v>
      </c>
      <c r="L647" t="s">
        <v>120</v>
      </c>
      <c r="M647">
        <v>38</v>
      </c>
      <c r="O647" t="s">
        <v>8537</v>
      </c>
      <c r="P647">
        <v>2</v>
      </c>
      <c r="Q647">
        <v>480</v>
      </c>
      <c r="R647">
        <v>356</v>
      </c>
      <c r="W647">
        <v>0.34176000000000001</v>
      </c>
      <c r="X647">
        <v>0.41011199999999998</v>
      </c>
    </row>
    <row r="648" spans="1:24" hidden="1" x14ac:dyDescent="0.3">
      <c r="A648" t="s">
        <v>9529</v>
      </c>
      <c r="B648" t="s">
        <v>8174</v>
      </c>
      <c r="C648" t="s">
        <v>9530</v>
      </c>
      <c r="D648" t="s">
        <v>9531</v>
      </c>
      <c r="E648" t="s">
        <v>113</v>
      </c>
      <c r="F648" t="s">
        <v>113</v>
      </c>
      <c r="G648" t="s">
        <v>113</v>
      </c>
      <c r="H648" t="s">
        <v>113</v>
      </c>
      <c r="I648" t="s">
        <v>115</v>
      </c>
      <c r="J648" t="s">
        <v>9532</v>
      </c>
      <c r="K648" t="s">
        <v>9533</v>
      </c>
      <c r="L648" t="s">
        <v>6197</v>
      </c>
      <c r="M648">
        <v>25</v>
      </c>
      <c r="O648" t="s">
        <v>9534</v>
      </c>
      <c r="P648">
        <v>1</v>
      </c>
      <c r="Q648">
        <v>1999</v>
      </c>
      <c r="R648">
        <v>305</v>
      </c>
      <c r="T648">
        <v>130</v>
      </c>
      <c r="W648">
        <v>0.60969499999999999</v>
      </c>
      <c r="X648">
        <v>0.73163400000000001</v>
      </c>
    </row>
    <row r="649" spans="1:24" hidden="1" x14ac:dyDescent="0.3">
      <c r="A649" t="s">
        <v>9535</v>
      </c>
      <c r="B649" t="s">
        <v>8179</v>
      </c>
      <c r="C649" t="s">
        <v>9530</v>
      </c>
      <c r="D649" t="s">
        <v>9531</v>
      </c>
      <c r="E649" t="s">
        <v>113</v>
      </c>
      <c r="F649" t="s">
        <v>113</v>
      </c>
      <c r="G649" t="s">
        <v>113</v>
      </c>
      <c r="H649" t="s">
        <v>113</v>
      </c>
      <c r="I649" t="s">
        <v>115</v>
      </c>
      <c r="J649" t="s">
        <v>9532</v>
      </c>
      <c r="K649" t="s">
        <v>9533</v>
      </c>
      <c r="L649" t="s">
        <v>6197</v>
      </c>
      <c r="M649">
        <v>25</v>
      </c>
      <c r="O649" t="s">
        <v>8695</v>
      </c>
      <c r="P649">
        <v>1</v>
      </c>
      <c r="W649">
        <v>0</v>
      </c>
      <c r="X649">
        <v>0</v>
      </c>
    </row>
    <row r="650" spans="1:24" hidden="1" x14ac:dyDescent="0.3">
      <c r="A650" t="s">
        <v>9536</v>
      </c>
      <c r="B650" t="s">
        <v>8362</v>
      </c>
      <c r="C650" t="s">
        <v>9530</v>
      </c>
      <c r="D650" t="s">
        <v>9531</v>
      </c>
      <c r="E650" t="s">
        <v>113</v>
      </c>
      <c r="F650" t="s">
        <v>113</v>
      </c>
      <c r="G650" t="s">
        <v>113</v>
      </c>
      <c r="H650" t="s">
        <v>113</v>
      </c>
      <c r="I650" t="s">
        <v>115</v>
      </c>
      <c r="J650" t="s">
        <v>9532</v>
      </c>
      <c r="K650" t="s">
        <v>9533</v>
      </c>
      <c r="L650" t="s">
        <v>6197</v>
      </c>
      <c r="M650">
        <v>1</v>
      </c>
      <c r="O650" t="s">
        <v>9537</v>
      </c>
      <c r="P650">
        <v>1</v>
      </c>
      <c r="W650">
        <v>0</v>
      </c>
      <c r="X650">
        <v>0</v>
      </c>
    </row>
    <row r="651" spans="1:24" hidden="1" x14ac:dyDescent="0.3">
      <c r="A651" t="s">
        <v>9538</v>
      </c>
      <c r="B651" t="s">
        <v>8179</v>
      </c>
      <c r="C651" t="s">
        <v>9539</v>
      </c>
      <c r="D651" t="s">
        <v>9540</v>
      </c>
      <c r="E651" t="s">
        <v>113</v>
      </c>
      <c r="F651" t="s">
        <v>113</v>
      </c>
      <c r="G651" t="s">
        <v>113</v>
      </c>
      <c r="H651" t="s">
        <v>113</v>
      </c>
      <c r="I651" t="s">
        <v>163</v>
      </c>
      <c r="J651" t="s">
        <v>9541</v>
      </c>
      <c r="K651" t="s">
        <v>9542</v>
      </c>
      <c r="L651" t="s">
        <v>120</v>
      </c>
      <c r="M651">
        <v>40</v>
      </c>
      <c r="O651" t="s">
        <v>8810</v>
      </c>
      <c r="P651">
        <v>2</v>
      </c>
      <c r="Q651">
        <v>550</v>
      </c>
      <c r="R651">
        <v>400</v>
      </c>
      <c r="W651">
        <v>0.44</v>
      </c>
      <c r="X651">
        <v>0.52800000000000002</v>
      </c>
    </row>
    <row r="652" spans="1:24" hidden="1" x14ac:dyDescent="0.3">
      <c r="A652" t="s">
        <v>9543</v>
      </c>
      <c r="B652" t="s">
        <v>8174</v>
      </c>
      <c r="C652" t="s">
        <v>9539</v>
      </c>
      <c r="D652" t="s">
        <v>9540</v>
      </c>
      <c r="E652" t="s">
        <v>113</v>
      </c>
      <c r="F652" t="s">
        <v>113</v>
      </c>
      <c r="G652" t="s">
        <v>113</v>
      </c>
      <c r="H652" t="s">
        <v>113</v>
      </c>
      <c r="I652" t="s">
        <v>163</v>
      </c>
      <c r="J652" t="s">
        <v>9541</v>
      </c>
      <c r="K652" t="s">
        <v>9542</v>
      </c>
      <c r="L652" t="s">
        <v>120</v>
      </c>
      <c r="M652">
        <v>40</v>
      </c>
      <c r="O652" t="s">
        <v>9544</v>
      </c>
      <c r="P652">
        <v>3</v>
      </c>
      <c r="Q652">
        <v>694</v>
      </c>
      <c r="R652">
        <v>408</v>
      </c>
      <c r="T652">
        <v>45</v>
      </c>
      <c r="U652">
        <v>180</v>
      </c>
      <c r="V652">
        <v>310</v>
      </c>
      <c r="W652">
        <v>0.84945599999999999</v>
      </c>
      <c r="X652">
        <v>1.0193471999999999</v>
      </c>
    </row>
    <row r="653" spans="1:24" hidden="1" x14ac:dyDescent="0.3">
      <c r="A653" t="s">
        <v>9545</v>
      </c>
      <c r="B653" t="s">
        <v>8617</v>
      </c>
      <c r="C653" t="s">
        <v>9539</v>
      </c>
      <c r="D653" t="s">
        <v>9540</v>
      </c>
      <c r="E653" t="s">
        <v>113</v>
      </c>
      <c r="F653" t="s">
        <v>113</v>
      </c>
      <c r="G653" t="s">
        <v>113</v>
      </c>
      <c r="H653" t="s">
        <v>113</v>
      </c>
      <c r="I653" t="s">
        <v>163</v>
      </c>
      <c r="J653" t="s">
        <v>9541</v>
      </c>
      <c r="K653" t="s">
        <v>9542</v>
      </c>
      <c r="L653" t="s">
        <v>120</v>
      </c>
      <c r="M653">
        <v>40</v>
      </c>
      <c r="O653" t="s">
        <v>8618</v>
      </c>
      <c r="P653">
        <v>3</v>
      </c>
      <c r="Q653">
        <v>1500</v>
      </c>
      <c r="R653">
        <v>379</v>
      </c>
      <c r="T653">
        <v>45</v>
      </c>
      <c r="U653">
        <v>180</v>
      </c>
      <c r="V653">
        <v>310</v>
      </c>
      <c r="W653">
        <v>1.7055</v>
      </c>
      <c r="X653">
        <v>2.0465999999999998</v>
      </c>
    </row>
    <row r="654" spans="1:24" hidden="1" x14ac:dyDescent="0.3">
      <c r="A654" t="s">
        <v>9546</v>
      </c>
      <c r="B654" t="s">
        <v>8179</v>
      </c>
      <c r="C654" t="s">
        <v>9547</v>
      </c>
      <c r="D654" t="s">
        <v>9548</v>
      </c>
      <c r="E654" t="s">
        <v>113</v>
      </c>
      <c r="F654" t="s">
        <v>113</v>
      </c>
      <c r="G654" t="s">
        <v>113</v>
      </c>
      <c r="H654" t="s">
        <v>113</v>
      </c>
      <c r="I654" t="s">
        <v>163</v>
      </c>
      <c r="J654" t="s">
        <v>9549</v>
      </c>
      <c r="K654" t="s">
        <v>9550</v>
      </c>
      <c r="L654" t="s">
        <v>8903</v>
      </c>
      <c r="M654">
        <v>30</v>
      </c>
      <c r="O654" t="s">
        <v>9131</v>
      </c>
      <c r="P654">
        <v>1</v>
      </c>
      <c r="Q654">
        <v>210</v>
      </c>
      <c r="R654">
        <v>210</v>
      </c>
      <c r="W654">
        <v>4.41E-2</v>
      </c>
      <c r="X654">
        <v>5.2920000000000002E-2</v>
      </c>
    </row>
    <row r="655" spans="1:24" hidden="1" x14ac:dyDescent="0.3">
      <c r="A655" t="s">
        <v>9551</v>
      </c>
      <c r="B655" t="s">
        <v>8211</v>
      </c>
      <c r="C655" t="s">
        <v>9547</v>
      </c>
      <c r="D655" t="s">
        <v>9548</v>
      </c>
      <c r="E655" t="s">
        <v>113</v>
      </c>
      <c r="F655" t="s">
        <v>113</v>
      </c>
      <c r="G655" t="s">
        <v>113</v>
      </c>
      <c r="H655" t="s">
        <v>113</v>
      </c>
      <c r="I655" t="s">
        <v>163</v>
      </c>
      <c r="J655" t="s">
        <v>9549</v>
      </c>
      <c r="K655" t="s">
        <v>9550</v>
      </c>
      <c r="L655" t="s">
        <v>8903</v>
      </c>
      <c r="M655">
        <v>30</v>
      </c>
      <c r="O655" t="s">
        <v>9308</v>
      </c>
      <c r="P655">
        <v>1</v>
      </c>
      <c r="Q655">
        <v>1.2</v>
      </c>
      <c r="W655">
        <v>1.1309733552923256</v>
      </c>
      <c r="X655">
        <v>1.8095573684677211</v>
      </c>
    </row>
    <row r="656" spans="1:24" hidden="1" x14ac:dyDescent="0.3">
      <c r="A656" t="s">
        <v>9552</v>
      </c>
      <c r="B656" t="s">
        <v>8174</v>
      </c>
      <c r="C656" t="s">
        <v>9547</v>
      </c>
      <c r="D656" t="s">
        <v>9548</v>
      </c>
      <c r="E656" t="s">
        <v>113</v>
      </c>
      <c r="F656" t="s">
        <v>113</v>
      </c>
      <c r="G656" t="s">
        <v>113</v>
      </c>
      <c r="H656" t="s">
        <v>113</v>
      </c>
      <c r="I656" t="s">
        <v>163</v>
      </c>
      <c r="J656" t="s">
        <v>9549</v>
      </c>
      <c r="K656" t="s">
        <v>9550</v>
      </c>
      <c r="L656" t="s">
        <v>8903</v>
      </c>
      <c r="M656">
        <v>30</v>
      </c>
      <c r="O656" t="s">
        <v>8557</v>
      </c>
      <c r="P656">
        <v>1</v>
      </c>
      <c r="Q656">
        <v>1520</v>
      </c>
      <c r="R656">
        <v>300</v>
      </c>
      <c r="W656">
        <v>0.45600000000000002</v>
      </c>
      <c r="X656">
        <v>0.54720000000000002</v>
      </c>
    </row>
    <row r="657" spans="1:24" hidden="1" x14ac:dyDescent="0.3">
      <c r="A657" t="s">
        <v>9553</v>
      </c>
      <c r="B657" t="s">
        <v>8536</v>
      </c>
      <c r="C657" t="s">
        <v>9547</v>
      </c>
      <c r="D657" t="s">
        <v>9548</v>
      </c>
      <c r="E657" t="s">
        <v>113</v>
      </c>
      <c r="F657" t="s">
        <v>113</v>
      </c>
      <c r="G657" t="s">
        <v>113</v>
      </c>
      <c r="H657" t="s">
        <v>113</v>
      </c>
      <c r="I657" t="s">
        <v>163</v>
      </c>
      <c r="J657" t="s">
        <v>9549</v>
      </c>
      <c r="K657" t="s">
        <v>9550</v>
      </c>
      <c r="L657" t="s">
        <v>8903</v>
      </c>
      <c r="M657">
        <v>30</v>
      </c>
      <c r="O657" t="s">
        <v>8554</v>
      </c>
      <c r="P657">
        <v>1</v>
      </c>
      <c r="Q657">
        <v>466</v>
      </c>
      <c r="R657">
        <v>343</v>
      </c>
      <c r="W657">
        <v>0.15983800000000001</v>
      </c>
      <c r="X657">
        <v>0.19180559999999999</v>
      </c>
    </row>
    <row r="658" spans="1:24" hidden="1" x14ac:dyDescent="0.3">
      <c r="A658" t="s">
        <v>9554</v>
      </c>
      <c r="B658" t="s">
        <v>8179</v>
      </c>
      <c r="C658" t="s">
        <v>9555</v>
      </c>
      <c r="D658" t="s">
        <v>9556</v>
      </c>
      <c r="E658" t="s">
        <v>113</v>
      </c>
      <c r="F658" t="s">
        <v>113</v>
      </c>
      <c r="G658" t="s">
        <v>113</v>
      </c>
      <c r="H658" t="s">
        <v>113</v>
      </c>
      <c r="I658" t="s">
        <v>115</v>
      </c>
      <c r="J658" t="s">
        <v>9557</v>
      </c>
      <c r="K658" t="s">
        <v>9558</v>
      </c>
      <c r="L658" t="s">
        <v>6197</v>
      </c>
      <c r="M658">
        <v>24</v>
      </c>
      <c r="O658" t="s">
        <v>9194</v>
      </c>
      <c r="P658">
        <v>2</v>
      </c>
      <c r="Q658">
        <v>466</v>
      </c>
      <c r="R658">
        <v>343</v>
      </c>
      <c r="W658">
        <v>0.31967600000000002</v>
      </c>
      <c r="X658">
        <v>0.38361119999999999</v>
      </c>
    </row>
    <row r="659" spans="1:24" hidden="1" x14ac:dyDescent="0.3">
      <c r="A659" t="s">
        <v>9559</v>
      </c>
      <c r="B659" t="s">
        <v>8174</v>
      </c>
      <c r="C659" t="s">
        <v>9555</v>
      </c>
      <c r="D659" t="s">
        <v>9556</v>
      </c>
      <c r="E659" t="s">
        <v>113</v>
      </c>
      <c r="F659" t="s">
        <v>113</v>
      </c>
      <c r="G659" t="s">
        <v>113</v>
      </c>
      <c r="H659" t="s">
        <v>113</v>
      </c>
      <c r="I659" t="s">
        <v>115</v>
      </c>
      <c r="J659" t="s">
        <v>9557</v>
      </c>
      <c r="K659" t="s">
        <v>9558</v>
      </c>
      <c r="L659" t="s">
        <v>6197</v>
      </c>
      <c r="M659">
        <v>25</v>
      </c>
      <c r="O659" t="s">
        <v>9491</v>
      </c>
      <c r="P659">
        <v>3</v>
      </c>
      <c r="Q659">
        <v>1499</v>
      </c>
      <c r="R659">
        <v>395</v>
      </c>
      <c r="T659">
        <v>50</v>
      </c>
      <c r="U659">
        <v>140</v>
      </c>
      <c r="V659">
        <v>270</v>
      </c>
      <c r="W659">
        <v>1.7763150000000001</v>
      </c>
      <c r="X659">
        <v>2.1315780000000002</v>
      </c>
    </row>
    <row r="660" spans="1:24" hidden="1" x14ac:dyDescent="0.3">
      <c r="A660" t="s">
        <v>9560</v>
      </c>
      <c r="B660" t="s">
        <v>8617</v>
      </c>
      <c r="C660" t="s">
        <v>9555</v>
      </c>
      <c r="D660" t="s">
        <v>9556</v>
      </c>
      <c r="E660" t="s">
        <v>113</v>
      </c>
      <c r="F660" t="s">
        <v>113</v>
      </c>
      <c r="G660" t="s">
        <v>113</v>
      </c>
      <c r="H660" t="s">
        <v>113</v>
      </c>
      <c r="I660" t="s">
        <v>115</v>
      </c>
      <c r="J660" t="s">
        <v>9557</v>
      </c>
      <c r="K660" t="s">
        <v>9558</v>
      </c>
      <c r="L660" t="s">
        <v>6197</v>
      </c>
      <c r="M660">
        <v>25</v>
      </c>
      <c r="O660" t="s">
        <v>9192</v>
      </c>
      <c r="P660">
        <v>3</v>
      </c>
      <c r="Q660">
        <v>694</v>
      </c>
      <c r="R660">
        <v>408</v>
      </c>
      <c r="T660">
        <v>50</v>
      </c>
      <c r="U660">
        <v>140</v>
      </c>
      <c r="V660">
        <v>270</v>
      </c>
      <c r="W660">
        <v>0.84945599999999999</v>
      </c>
      <c r="X660">
        <v>1.0193471999999999</v>
      </c>
    </row>
    <row r="661" spans="1:24" hidden="1" x14ac:dyDescent="0.3">
      <c r="A661" t="s">
        <v>9561</v>
      </c>
      <c r="B661" t="s">
        <v>8174</v>
      </c>
      <c r="C661" t="s">
        <v>896</v>
      </c>
      <c r="D661" t="s">
        <v>9562</v>
      </c>
      <c r="E661" t="s">
        <v>113</v>
      </c>
      <c r="F661" t="s">
        <v>113</v>
      </c>
      <c r="G661" t="s">
        <v>113</v>
      </c>
      <c r="H661" t="s">
        <v>113</v>
      </c>
      <c r="I661" t="s">
        <v>115</v>
      </c>
      <c r="J661" t="s">
        <v>9563</v>
      </c>
      <c r="K661" t="s">
        <v>9564</v>
      </c>
      <c r="L661" t="s">
        <v>120</v>
      </c>
      <c r="M661">
        <v>40</v>
      </c>
      <c r="O661" t="s">
        <v>9565</v>
      </c>
      <c r="P661">
        <v>3</v>
      </c>
      <c r="Q661">
        <v>1974</v>
      </c>
      <c r="R661">
        <v>301</v>
      </c>
      <c r="T661">
        <v>0</v>
      </c>
      <c r="U661">
        <v>110</v>
      </c>
      <c r="V661">
        <v>240</v>
      </c>
      <c r="W661">
        <v>1.7825219999999999</v>
      </c>
      <c r="X661">
        <v>2.1390263999999997</v>
      </c>
    </row>
    <row r="662" spans="1:24" hidden="1" x14ac:dyDescent="0.3">
      <c r="A662" t="s">
        <v>9566</v>
      </c>
      <c r="B662" t="s">
        <v>8617</v>
      </c>
      <c r="C662" t="s">
        <v>896</v>
      </c>
      <c r="D662" t="s">
        <v>9562</v>
      </c>
      <c r="E662" t="s">
        <v>113</v>
      </c>
      <c r="F662" t="s">
        <v>113</v>
      </c>
      <c r="G662" t="s">
        <v>113</v>
      </c>
      <c r="H662" t="s">
        <v>113</v>
      </c>
      <c r="I662" t="s">
        <v>115</v>
      </c>
      <c r="J662" t="s">
        <v>9563</v>
      </c>
      <c r="K662" t="s">
        <v>9564</v>
      </c>
      <c r="L662" t="s">
        <v>120</v>
      </c>
      <c r="M662">
        <v>40</v>
      </c>
      <c r="N662" t="s">
        <v>8442</v>
      </c>
      <c r="O662" t="s">
        <v>8787</v>
      </c>
      <c r="P662">
        <v>3</v>
      </c>
      <c r="Q662">
        <v>900</v>
      </c>
      <c r="R662">
        <v>265</v>
      </c>
      <c r="S662">
        <v>120</v>
      </c>
      <c r="T662">
        <v>0</v>
      </c>
      <c r="U662">
        <v>110</v>
      </c>
      <c r="V662">
        <v>240</v>
      </c>
      <c r="W662">
        <v>0.71550000000000002</v>
      </c>
      <c r="X662">
        <v>0.85860000000000003</v>
      </c>
    </row>
    <row r="663" spans="1:24" hidden="1" x14ac:dyDescent="0.3">
      <c r="A663" t="s">
        <v>9567</v>
      </c>
      <c r="B663" t="s">
        <v>8179</v>
      </c>
      <c r="C663" t="s">
        <v>896</v>
      </c>
      <c r="D663" t="s">
        <v>9562</v>
      </c>
      <c r="E663" t="s">
        <v>113</v>
      </c>
      <c r="F663" t="s">
        <v>113</v>
      </c>
      <c r="G663" t="s">
        <v>113</v>
      </c>
      <c r="H663" t="s">
        <v>113</v>
      </c>
      <c r="I663" t="s">
        <v>115</v>
      </c>
      <c r="J663" t="s">
        <v>9563</v>
      </c>
      <c r="K663" t="s">
        <v>9564</v>
      </c>
      <c r="L663" t="s">
        <v>120</v>
      </c>
      <c r="M663">
        <v>40</v>
      </c>
      <c r="O663" t="s">
        <v>9568</v>
      </c>
      <c r="P663">
        <v>3</v>
      </c>
      <c r="Q663">
        <v>353</v>
      </c>
      <c r="R663">
        <v>261</v>
      </c>
      <c r="W663">
        <v>0.27639900000000001</v>
      </c>
      <c r="X663">
        <v>0.3316788</v>
      </c>
    </row>
    <row r="664" spans="1:24" hidden="1" x14ac:dyDescent="0.3">
      <c r="A664" t="s">
        <v>9569</v>
      </c>
      <c r="B664" t="s">
        <v>8536</v>
      </c>
      <c r="C664" t="s">
        <v>896</v>
      </c>
      <c r="D664" t="s">
        <v>9562</v>
      </c>
      <c r="E664" t="s">
        <v>113</v>
      </c>
      <c r="F664" t="s">
        <v>113</v>
      </c>
      <c r="G664" t="s">
        <v>113</v>
      </c>
      <c r="H664" t="s">
        <v>113</v>
      </c>
      <c r="I664" t="s">
        <v>115</v>
      </c>
      <c r="J664" t="s">
        <v>9563</v>
      </c>
      <c r="K664" t="s">
        <v>9564</v>
      </c>
      <c r="L664" t="s">
        <v>120</v>
      </c>
      <c r="M664">
        <v>40</v>
      </c>
      <c r="O664" t="s">
        <v>8790</v>
      </c>
      <c r="P664">
        <v>3</v>
      </c>
      <c r="Q664">
        <v>478</v>
      </c>
      <c r="R664">
        <v>375</v>
      </c>
      <c r="S664">
        <v>158</v>
      </c>
      <c r="W664">
        <v>0.53774999999999995</v>
      </c>
      <c r="X664">
        <v>0.64529999999999987</v>
      </c>
    </row>
    <row r="665" spans="1:24" hidden="1" x14ac:dyDescent="0.3">
      <c r="A665" t="s">
        <v>9570</v>
      </c>
      <c r="B665" t="s">
        <v>8174</v>
      </c>
      <c r="C665" t="s">
        <v>9571</v>
      </c>
      <c r="D665" t="s">
        <v>9572</v>
      </c>
      <c r="E665" t="s">
        <v>113</v>
      </c>
      <c r="F665" t="s">
        <v>113</v>
      </c>
      <c r="G665" t="s">
        <v>113</v>
      </c>
      <c r="H665" t="s">
        <v>113</v>
      </c>
      <c r="I665" t="s">
        <v>115</v>
      </c>
      <c r="J665" t="s">
        <v>9573</v>
      </c>
      <c r="K665" t="s">
        <v>9574</v>
      </c>
      <c r="L665" t="s">
        <v>120</v>
      </c>
      <c r="M665">
        <v>40</v>
      </c>
      <c r="O665" t="s">
        <v>9042</v>
      </c>
      <c r="P665">
        <v>3</v>
      </c>
      <c r="Q665">
        <v>1412</v>
      </c>
      <c r="R665">
        <v>353</v>
      </c>
      <c r="T665">
        <v>150</v>
      </c>
      <c r="U665">
        <v>210</v>
      </c>
      <c r="V665">
        <v>270</v>
      </c>
      <c r="W665">
        <v>1.4953080000000001</v>
      </c>
      <c r="X665">
        <v>1.7943696</v>
      </c>
    </row>
    <row r="666" spans="1:24" hidden="1" x14ac:dyDescent="0.3">
      <c r="A666" t="s">
        <v>9575</v>
      </c>
      <c r="B666" t="s">
        <v>8179</v>
      </c>
      <c r="C666" t="s">
        <v>9571</v>
      </c>
      <c r="D666" t="s">
        <v>9572</v>
      </c>
      <c r="E666" t="s">
        <v>113</v>
      </c>
      <c r="F666" t="s">
        <v>113</v>
      </c>
      <c r="G666" t="s">
        <v>113</v>
      </c>
      <c r="H666" t="s">
        <v>113</v>
      </c>
      <c r="I666" t="s">
        <v>115</v>
      </c>
      <c r="J666" t="s">
        <v>9573</v>
      </c>
      <c r="K666" t="s">
        <v>9574</v>
      </c>
      <c r="L666" t="s">
        <v>120</v>
      </c>
      <c r="M666">
        <v>40</v>
      </c>
      <c r="O666" t="s">
        <v>9576</v>
      </c>
      <c r="P666">
        <v>3</v>
      </c>
      <c r="Q666">
        <v>353</v>
      </c>
      <c r="R666">
        <v>261</v>
      </c>
      <c r="W666">
        <v>0.27639900000000001</v>
      </c>
      <c r="X666">
        <v>0.3316788</v>
      </c>
    </row>
    <row r="667" spans="1:24" hidden="1" x14ac:dyDescent="0.3">
      <c r="A667" t="s">
        <v>9577</v>
      </c>
      <c r="B667" t="s">
        <v>8536</v>
      </c>
      <c r="C667" t="s">
        <v>9571</v>
      </c>
      <c r="D667" t="s">
        <v>9572</v>
      </c>
      <c r="E667" t="s">
        <v>113</v>
      </c>
      <c r="F667" t="s">
        <v>113</v>
      </c>
      <c r="G667" t="s">
        <v>113</v>
      </c>
      <c r="H667" t="s">
        <v>113</v>
      </c>
      <c r="I667" t="s">
        <v>115</v>
      </c>
      <c r="J667" t="s">
        <v>9573</v>
      </c>
      <c r="K667" t="s">
        <v>9574</v>
      </c>
      <c r="L667" t="s">
        <v>120</v>
      </c>
      <c r="M667">
        <v>40</v>
      </c>
      <c r="O667" t="s">
        <v>9252</v>
      </c>
      <c r="P667">
        <v>3</v>
      </c>
      <c r="Q667">
        <v>466</v>
      </c>
      <c r="R667">
        <v>343</v>
      </c>
      <c r="W667">
        <v>0.479514</v>
      </c>
      <c r="X667">
        <v>0.57541679999999995</v>
      </c>
    </row>
    <row r="668" spans="1:24" hidden="1" x14ac:dyDescent="0.3">
      <c r="A668" t="s">
        <v>9578</v>
      </c>
      <c r="B668" t="s">
        <v>8174</v>
      </c>
      <c r="C668" t="s">
        <v>9579</v>
      </c>
      <c r="D668" t="s">
        <v>9580</v>
      </c>
      <c r="E668" t="s">
        <v>113</v>
      </c>
      <c r="F668" t="s">
        <v>113</v>
      </c>
      <c r="G668" t="s">
        <v>113</v>
      </c>
      <c r="H668" t="s">
        <v>113</v>
      </c>
      <c r="I668" t="s">
        <v>115</v>
      </c>
      <c r="J668" t="s">
        <v>9581</v>
      </c>
      <c r="K668" t="s">
        <v>9582</v>
      </c>
      <c r="L668" t="s">
        <v>9583</v>
      </c>
      <c r="M668">
        <v>9</v>
      </c>
      <c r="O668" t="s">
        <v>9534</v>
      </c>
      <c r="P668">
        <v>1</v>
      </c>
      <c r="Q668">
        <v>1999</v>
      </c>
      <c r="R668">
        <v>305</v>
      </c>
      <c r="T668">
        <v>170</v>
      </c>
      <c r="W668">
        <v>0.60969499999999999</v>
      </c>
      <c r="X668">
        <v>0.73163400000000001</v>
      </c>
    </row>
    <row r="669" spans="1:24" hidden="1" x14ac:dyDescent="0.3">
      <c r="A669" t="s">
        <v>9584</v>
      </c>
      <c r="B669" t="s">
        <v>8179</v>
      </c>
      <c r="C669" t="s">
        <v>9579</v>
      </c>
      <c r="D669" t="s">
        <v>9580</v>
      </c>
      <c r="E669" t="s">
        <v>113</v>
      </c>
      <c r="F669" t="s">
        <v>113</v>
      </c>
      <c r="G669" t="s">
        <v>113</v>
      </c>
      <c r="H669" t="s">
        <v>113</v>
      </c>
      <c r="I669" t="s">
        <v>115</v>
      </c>
      <c r="J669" t="s">
        <v>9581</v>
      </c>
      <c r="K669" t="s">
        <v>9582</v>
      </c>
      <c r="L669" t="s">
        <v>9583</v>
      </c>
      <c r="M669">
        <v>9</v>
      </c>
      <c r="O669" t="s">
        <v>9585</v>
      </c>
      <c r="P669">
        <v>1</v>
      </c>
      <c r="Q669">
        <v>466</v>
      </c>
      <c r="R669">
        <v>343</v>
      </c>
      <c r="W669">
        <v>0.15983800000000001</v>
      </c>
      <c r="X669">
        <v>0.19180559999999999</v>
      </c>
    </row>
    <row r="670" spans="1:24" hidden="1" x14ac:dyDescent="0.3">
      <c r="A670" t="s">
        <v>9586</v>
      </c>
      <c r="B670" t="s">
        <v>8174</v>
      </c>
      <c r="C670" t="s">
        <v>9587</v>
      </c>
      <c r="D670" t="s">
        <v>9588</v>
      </c>
      <c r="E670" t="s">
        <v>113</v>
      </c>
      <c r="F670" t="s">
        <v>9589</v>
      </c>
      <c r="G670" t="s">
        <v>1356</v>
      </c>
      <c r="H670" t="s">
        <v>5729</v>
      </c>
      <c r="I670" t="s">
        <v>115</v>
      </c>
      <c r="J670" t="s">
        <v>9590</v>
      </c>
      <c r="K670" t="s">
        <v>9591</v>
      </c>
      <c r="L670" t="s">
        <v>9583</v>
      </c>
      <c r="M670">
        <v>9</v>
      </c>
      <c r="O670" t="s">
        <v>9534</v>
      </c>
      <c r="P670">
        <v>1</v>
      </c>
      <c r="Q670">
        <v>1999</v>
      </c>
      <c r="R670">
        <v>305</v>
      </c>
      <c r="S670">
        <v>305</v>
      </c>
      <c r="T670">
        <v>50</v>
      </c>
      <c r="W670">
        <v>0.60969499999999999</v>
      </c>
      <c r="X670">
        <v>0.73163400000000001</v>
      </c>
    </row>
    <row r="671" spans="1:24" hidden="1" x14ac:dyDescent="0.3">
      <c r="A671" t="s">
        <v>9592</v>
      </c>
      <c r="B671" t="s">
        <v>8179</v>
      </c>
      <c r="C671" t="s">
        <v>9587</v>
      </c>
      <c r="D671" t="s">
        <v>9588</v>
      </c>
      <c r="E671" t="s">
        <v>113</v>
      </c>
      <c r="F671" t="s">
        <v>9589</v>
      </c>
      <c r="G671" t="s">
        <v>1356</v>
      </c>
      <c r="H671" t="s">
        <v>5729</v>
      </c>
      <c r="I671" t="s">
        <v>115</v>
      </c>
      <c r="J671" t="s">
        <v>9590</v>
      </c>
      <c r="K671" t="s">
        <v>9591</v>
      </c>
      <c r="L671" t="s">
        <v>9583</v>
      </c>
      <c r="M671">
        <v>9</v>
      </c>
      <c r="O671" t="s">
        <v>8695</v>
      </c>
      <c r="P671">
        <v>1</v>
      </c>
      <c r="Q671">
        <v>466</v>
      </c>
      <c r="R671">
        <v>343</v>
      </c>
      <c r="W671">
        <v>0.15983800000000001</v>
      </c>
      <c r="X671">
        <v>0.19180559999999999</v>
      </c>
    </row>
    <row r="672" spans="1:24" hidden="1" x14ac:dyDescent="0.3">
      <c r="A672" t="s">
        <v>9593</v>
      </c>
      <c r="B672" t="s">
        <v>8362</v>
      </c>
      <c r="C672" t="s">
        <v>9587</v>
      </c>
      <c r="D672" t="s">
        <v>9588</v>
      </c>
      <c r="E672" t="s">
        <v>113</v>
      </c>
      <c r="F672" t="s">
        <v>9589</v>
      </c>
      <c r="G672" t="s">
        <v>1356</v>
      </c>
      <c r="H672" t="s">
        <v>5729</v>
      </c>
      <c r="I672" t="s">
        <v>115</v>
      </c>
      <c r="J672" t="s">
        <v>9590</v>
      </c>
      <c r="K672" t="s">
        <v>9591</v>
      </c>
      <c r="L672" t="s">
        <v>9583</v>
      </c>
      <c r="M672">
        <v>7</v>
      </c>
      <c r="O672" t="s">
        <v>9594</v>
      </c>
      <c r="P672">
        <v>1</v>
      </c>
      <c r="Q672">
        <v>1.2</v>
      </c>
      <c r="W672">
        <v>1.1309733552923256</v>
      </c>
      <c r="X672">
        <v>0</v>
      </c>
    </row>
    <row r="673" spans="1:24" hidden="1" x14ac:dyDescent="0.3">
      <c r="A673" t="s">
        <v>9595</v>
      </c>
      <c r="B673" t="s">
        <v>8174</v>
      </c>
      <c r="C673" t="s">
        <v>9596</v>
      </c>
      <c r="D673" t="s">
        <v>9597</v>
      </c>
      <c r="E673" t="s">
        <v>113</v>
      </c>
      <c r="F673" t="s">
        <v>113</v>
      </c>
      <c r="G673" t="s">
        <v>113</v>
      </c>
      <c r="H673" t="s">
        <v>113</v>
      </c>
      <c r="I673" t="s">
        <v>540</v>
      </c>
      <c r="J673" t="s">
        <v>9598</v>
      </c>
      <c r="K673" t="s">
        <v>9599</v>
      </c>
      <c r="L673" t="s">
        <v>9234</v>
      </c>
      <c r="M673">
        <v>26</v>
      </c>
      <c r="N673" t="s">
        <v>9085</v>
      </c>
      <c r="O673" t="s">
        <v>9600</v>
      </c>
      <c r="P673">
        <v>3</v>
      </c>
      <c r="Q673">
        <v>1509</v>
      </c>
      <c r="R673">
        <v>469</v>
      </c>
      <c r="S673">
        <v>209</v>
      </c>
      <c r="T673">
        <v>200</v>
      </c>
      <c r="U673">
        <v>280</v>
      </c>
      <c r="V673">
        <v>345</v>
      </c>
      <c r="W673">
        <v>2.1231629999999999</v>
      </c>
      <c r="X673">
        <v>2.5477955999999997</v>
      </c>
    </row>
    <row r="674" spans="1:24" hidden="1" x14ac:dyDescent="0.3">
      <c r="A674" t="s">
        <v>9601</v>
      </c>
      <c r="B674" t="s">
        <v>8179</v>
      </c>
      <c r="C674" t="s">
        <v>9596</v>
      </c>
      <c r="D674" t="s">
        <v>9597</v>
      </c>
      <c r="E674" t="s">
        <v>113</v>
      </c>
      <c r="F674" t="s">
        <v>113</v>
      </c>
      <c r="G674" t="s">
        <v>113</v>
      </c>
      <c r="H674" t="s">
        <v>113</v>
      </c>
      <c r="I674" t="s">
        <v>540</v>
      </c>
      <c r="J674" t="s">
        <v>9598</v>
      </c>
      <c r="K674" t="s">
        <v>9599</v>
      </c>
      <c r="L674" t="s">
        <v>9234</v>
      </c>
      <c r="M674">
        <v>26</v>
      </c>
      <c r="N674" t="s">
        <v>8614</v>
      </c>
      <c r="O674" t="s">
        <v>8727</v>
      </c>
      <c r="P674">
        <v>3</v>
      </c>
      <c r="Q674">
        <v>400</v>
      </c>
      <c r="R674">
        <v>300</v>
      </c>
      <c r="S674">
        <v>150</v>
      </c>
      <c r="W674">
        <v>0.36</v>
      </c>
      <c r="X674">
        <v>0.432</v>
      </c>
    </row>
    <row r="675" spans="1:24" hidden="1" x14ac:dyDescent="0.3">
      <c r="A675" t="s">
        <v>9602</v>
      </c>
      <c r="B675" t="s">
        <v>8536</v>
      </c>
      <c r="C675" t="s">
        <v>9596</v>
      </c>
      <c r="D675" t="s">
        <v>9597</v>
      </c>
      <c r="E675" t="s">
        <v>113</v>
      </c>
      <c r="F675" t="s">
        <v>113</v>
      </c>
      <c r="G675" t="s">
        <v>113</v>
      </c>
      <c r="H675" t="s">
        <v>113</v>
      </c>
      <c r="I675" t="s">
        <v>540</v>
      </c>
      <c r="J675" t="s">
        <v>9598</v>
      </c>
      <c r="K675" t="s">
        <v>9599</v>
      </c>
      <c r="L675" t="s">
        <v>9234</v>
      </c>
      <c r="M675">
        <v>26</v>
      </c>
      <c r="N675" t="s">
        <v>8614</v>
      </c>
      <c r="O675" t="s">
        <v>9603</v>
      </c>
      <c r="P675">
        <v>3</v>
      </c>
      <c r="Q675">
        <v>400</v>
      </c>
      <c r="R675">
        <v>300</v>
      </c>
      <c r="S675">
        <v>100</v>
      </c>
      <c r="W675">
        <v>0.36</v>
      </c>
      <c r="X675">
        <v>0.432</v>
      </c>
    </row>
    <row r="676" spans="1:24" hidden="1" x14ac:dyDescent="0.3">
      <c r="A676" t="s">
        <v>9604</v>
      </c>
      <c r="B676" t="s">
        <v>8174</v>
      </c>
      <c r="C676" t="s">
        <v>2102</v>
      </c>
      <c r="D676" t="s">
        <v>2101</v>
      </c>
      <c r="E676" t="s">
        <v>113</v>
      </c>
      <c r="F676" t="s">
        <v>113</v>
      </c>
      <c r="G676" t="s">
        <v>113</v>
      </c>
      <c r="H676" t="s">
        <v>113</v>
      </c>
      <c r="I676" t="s">
        <v>1460</v>
      </c>
      <c r="J676" t="s">
        <v>9605</v>
      </c>
      <c r="K676" t="s">
        <v>9606</v>
      </c>
      <c r="L676" t="s">
        <v>1173</v>
      </c>
      <c r="M676">
        <v>50</v>
      </c>
      <c r="N676" t="s">
        <v>9085</v>
      </c>
      <c r="O676" t="s">
        <v>8467</v>
      </c>
      <c r="P676">
        <v>3</v>
      </c>
      <c r="Q676">
        <v>1499</v>
      </c>
      <c r="R676">
        <v>349</v>
      </c>
      <c r="S676">
        <v>166</v>
      </c>
      <c r="T676">
        <v>30</v>
      </c>
      <c r="U676">
        <v>90</v>
      </c>
      <c r="V676">
        <v>190</v>
      </c>
      <c r="W676">
        <v>1.569453</v>
      </c>
      <c r="X676">
        <v>1.8833435999999999</v>
      </c>
    </row>
    <row r="677" spans="1:24" hidden="1" x14ac:dyDescent="0.3">
      <c r="A677" t="s">
        <v>9607</v>
      </c>
      <c r="B677" t="s">
        <v>8179</v>
      </c>
      <c r="C677" t="s">
        <v>2102</v>
      </c>
      <c r="D677" t="s">
        <v>2101</v>
      </c>
      <c r="E677" t="s">
        <v>113</v>
      </c>
      <c r="F677" t="s">
        <v>113</v>
      </c>
      <c r="G677" t="s">
        <v>113</v>
      </c>
      <c r="H677" t="s">
        <v>113</v>
      </c>
      <c r="I677" t="s">
        <v>1460</v>
      </c>
      <c r="J677" t="s">
        <v>9605</v>
      </c>
      <c r="K677" t="s">
        <v>9606</v>
      </c>
      <c r="L677" t="s">
        <v>1173</v>
      </c>
      <c r="M677">
        <v>50</v>
      </c>
      <c r="N677" t="s">
        <v>9085</v>
      </c>
      <c r="O677" t="s">
        <v>9289</v>
      </c>
      <c r="P677">
        <v>1</v>
      </c>
      <c r="Q677">
        <v>400</v>
      </c>
      <c r="R677">
        <v>300</v>
      </c>
      <c r="S677">
        <v>100</v>
      </c>
      <c r="W677">
        <v>0.12</v>
      </c>
      <c r="X677">
        <v>0.14399999999999999</v>
      </c>
    </row>
    <row r="678" spans="1:24" hidden="1" x14ac:dyDescent="0.3">
      <c r="A678" t="s">
        <v>9608</v>
      </c>
      <c r="B678" t="s">
        <v>8536</v>
      </c>
      <c r="C678" t="s">
        <v>2102</v>
      </c>
      <c r="D678" t="s">
        <v>2101</v>
      </c>
      <c r="E678" t="s">
        <v>113</v>
      </c>
      <c r="F678" t="s">
        <v>113</v>
      </c>
      <c r="G678" t="s">
        <v>113</v>
      </c>
      <c r="H678" t="s">
        <v>113</v>
      </c>
      <c r="I678" t="s">
        <v>1460</v>
      </c>
      <c r="J678" t="s">
        <v>9605</v>
      </c>
      <c r="K678" t="s">
        <v>9606</v>
      </c>
      <c r="L678" t="s">
        <v>1173</v>
      </c>
      <c r="M678">
        <v>50</v>
      </c>
      <c r="N678" t="s">
        <v>9085</v>
      </c>
      <c r="O678" t="s">
        <v>9106</v>
      </c>
      <c r="P678">
        <v>1</v>
      </c>
      <c r="Q678">
        <v>400</v>
      </c>
      <c r="R678">
        <v>300</v>
      </c>
      <c r="S678">
        <v>140</v>
      </c>
      <c r="W678">
        <v>0.12</v>
      </c>
      <c r="X678">
        <v>0.14399999999999999</v>
      </c>
    </row>
    <row r="679" spans="1:24" hidden="1" x14ac:dyDescent="0.3">
      <c r="A679" t="s">
        <v>9609</v>
      </c>
      <c r="B679" t="s">
        <v>8211</v>
      </c>
      <c r="C679" t="s">
        <v>2102</v>
      </c>
      <c r="D679" t="s">
        <v>2101</v>
      </c>
      <c r="E679" t="s">
        <v>113</v>
      </c>
      <c r="F679" t="s">
        <v>113</v>
      </c>
      <c r="G679" t="s">
        <v>113</v>
      </c>
      <c r="H679" t="s">
        <v>113</v>
      </c>
      <c r="I679" t="s">
        <v>1460</v>
      </c>
      <c r="J679" t="s">
        <v>9605</v>
      </c>
      <c r="K679" t="s">
        <v>9606</v>
      </c>
      <c r="L679" t="s">
        <v>1173</v>
      </c>
      <c r="M679">
        <v>48</v>
      </c>
      <c r="N679" t="s">
        <v>9085</v>
      </c>
      <c r="O679" t="s">
        <v>9610</v>
      </c>
      <c r="P679">
        <v>1</v>
      </c>
      <c r="Q679">
        <v>0.6</v>
      </c>
      <c r="T679">
        <v>206</v>
      </c>
      <c r="W679">
        <v>0.28274333882308139</v>
      </c>
      <c r="X679">
        <v>0.45238934211693027</v>
      </c>
    </row>
    <row r="680" spans="1:24" hidden="1" x14ac:dyDescent="0.3">
      <c r="A680" t="s">
        <v>9611</v>
      </c>
      <c r="B680" t="s">
        <v>8539</v>
      </c>
      <c r="C680" t="s">
        <v>2102</v>
      </c>
      <c r="D680" t="s">
        <v>2101</v>
      </c>
      <c r="E680" t="s">
        <v>113</v>
      </c>
      <c r="F680" t="s">
        <v>113</v>
      </c>
      <c r="G680" t="s">
        <v>113</v>
      </c>
      <c r="H680" t="s">
        <v>113</v>
      </c>
      <c r="I680" t="s">
        <v>1460</v>
      </c>
      <c r="J680" t="s">
        <v>9605</v>
      </c>
      <c r="K680" t="s">
        <v>9606</v>
      </c>
      <c r="L680" t="s">
        <v>1173</v>
      </c>
      <c r="M680">
        <v>48</v>
      </c>
      <c r="N680" t="s">
        <v>9085</v>
      </c>
      <c r="O680" t="s">
        <v>9072</v>
      </c>
      <c r="P680">
        <v>1</v>
      </c>
      <c r="Q680">
        <v>210</v>
      </c>
      <c r="R680">
        <v>210</v>
      </c>
      <c r="S680">
        <v>83</v>
      </c>
      <c r="W680">
        <v>4.41E-2</v>
      </c>
      <c r="X680">
        <v>5.2920000000000002E-2</v>
      </c>
    </row>
    <row r="681" spans="1:24" hidden="1" x14ac:dyDescent="0.3">
      <c r="A681" t="s">
        <v>9612</v>
      </c>
      <c r="B681" t="s">
        <v>8179</v>
      </c>
      <c r="C681" t="s">
        <v>9613</v>
      </c>
      <c r="D681" t="s">
        <v>9614</v>
      </c>
      <c r="E681" t="s">
        <v>113</v>
      </c>
      <c r="F681" t="s">
        <v>113</v>
      </c>
      <c r="G681" t="s">
        <v>113</v>
      </c>
      <c r="H681" t="s">
        <v>113</v>
      </c>
      <c r="I681" t="s">
        <v>115</v>
      </c>
      <c r="J681" t="s">
        <v>9615</v>
      </c>
      <c r="K681" t="s">
        <v>9616</v>
      </c>
      <c r="L681" t="s">
        <v>9583</v>
      </c>
      <c r="M681">
        <v>9</v>
      </c>
      <c r="N681" t="s">
        <v>9085</v>
      </c>
      <c r="O681" t="s">
        <v>8358</v>
      </c>
      <c r="P681">
        <v>1</v>
      </c>
      <c r="Q681">
        <v>466</v>
      </c>
      <c r="R681">
        <v>343</v>
      </c>
      <c r="S681">
        <v>154</v>
      </c>
      <c r="W681">
        <v>0.15983800000000001</v>
      </c>
      <c r="X681">
        <v>0.19180559999999999</v>
      </c>
    </row>
    <row r="682" spans="1:24" hidden="1" x14ac:dyDescent="0.3">
      <c r="A682" t="s">
        <v>9617</v>
      </c>
      <c r="B682" t="s">
        <v>8174</v>
      </c>
      <c r="C682" t="s">
        <v>9613</v>
      </c>
      <c r="D682" t="s">
        <v>9614</v>
      </c>
      <c r="E682" t="s">
        <v>113</v>
      </c>
      <c r="F682" t="s">
        <v>113</v>
      </c>
      <c r="G682" t="s">
        <v>113</v>
      </c>
      <c r="H682" t="s">
        <v>113</v>
      </c>
      <c r="I682" t="s">
        <v>115</v>
      </c>
      <c r="J682" t="s">
        <v>9615</v>
      </c>
      <c r="K682" t="s">
        <v>9616</v>
      </c>
      <c r="L682" t="s">
        <v>9583</v>
      </c>
      <c r="M682">
        <v>9</v>
      </c>
      <c r="N682" t="s">
        <v>9618</v>
      </c>
      <c r="O682" t="s">
        <v>9534</v>
      </c>
      <c r="P682">
        <v>1</v>
      </c>
      <c r="Q682">
        <v>1999</v>
      </c>
      <c r="R682">
        <v>305</v>
      </c>
      <c r="S682">
        <v>305</v>
      </c>
      <c r="T682">
        <v>170</v>
      </c>
      <c r="W682">
        <v>0.60969499999999999</v>
      </c>
      <c r="X682">
        <v>0.73163400000000001</v>
      </c>
    </row>
    <row r="683" spans="1:24" hidden="1" x14ac:dyDescent="0.3">
      <c r="A683" t="s">
        <v>9619</v>
      </c>
      <c r="B683" t="s">
        <v>8174</v>
      </c>
      <c r="C683" t="s">
        <v>9620</v>
      </c>
      <c r="D683" t="s">
        <v>9621</v>
      </c>
      <c r="E683" t="s">
        <v>113</v>
      </c>
      <c r="F683" t="s">
        <v>113</v>
      </c>
      <c r="G683" t="s">
        <v>113</v>
      </c>
      <c r="H683" t="s">
        <v>113</v>
      </c>
      <c r="I683" t="s">
        <v>115</v>
      </c>
      <c r="J683" t="s">
        <v>9622</v>
      </c>
      <c r="K683" t="s">
        <v>9623</v>
      </c>
      <c r="L683" t="s">
        <v>9624</v>
      </c>
      <c r="M683">
        <v>6</v>
      </c>
      <c r="N683" t="s">
        <v>9085</v>
      </c>
      <c r="O683" t="s">
        <v>9534</v>
      </c>
      <c r="P683">
        <v>1</v>
      </c>
      <c r="Q683">
        <v>1999</v>
      </c>
      <c r="R683">
        <v>305</v>
      </c>
      <c r="S683">
        <v>305</v>
      </c>
      <c r="T683">
        <v>50</v>
      </c>
      <c r="W683">
        <v>0.60969499999999999</v>
      </c>
      <c r="X683">
        <v>0.73163400000000001</v>
      </c>
    </row>
    <row r="684" spans="1:24" hidden="1" x14ac:dyDescent="0.3">
      <c r="A684" t="s">
        <v>9625</v>
      </c>
      <c r="B684" t="s">
        <v>8179</v>
      </c>
      <c r="C684" t="s">
        <v>9620</v>
      </c>
      <c r="D684" t="s">
        <v>9621</v>
      </c>
      <c r="E684" t="s">
        <v>113</v>
      </c>
      <c r="F684" t="s">
        <v>113</v>
      </c>
      <c r="G684" t="s">
        <v>113</v>
      </c>
      <c r="H684" t="s">
        <v>113</v>
      </c>
      <c r="I684" t="s">
        <v>115</v>
      </c>
      <c r="J684" t="s">
        <v>9622</v>
      </c>
      <c r="K684" t="s">
        <v>9623</v>
      </c>
      <c r="L684" t="s">
        <v>9624</v>
      </c>
      <c r="M684">
        <v>6</v>
      </c>
      <c r="N684" t="s">
        <v>9085</v>
      </c>
      <c r="O684" t="s">
        <v>8358</v>
      </c>
      <c r="P684">
        <v>1</v>
      </c>
      <c r="Q684">
        <v>466</v>
      </c>
      <c r="R684">
        <v>343</v>
      </c>
      <c r="S684">
        <v>154</v>
      </c>
      <c r="W684">
        <v>0.15983800000000001</v>
      </c>
      <c r="X684">
        <v>0.19180559999999999</v>
      </c>
    </row>
    <row r="685" spans="1:24" hidden="1" x14ac:dyDescent="0.3">
      <c r="A685" t="s">
        <v>9626</v>
      </c>
      <c r="C685" t="s">
        <v>9627</v>
      </c>
      <c r="D685" t="s">
        <v>9626</v>
      </c>
      <c r="E685" t="s">
        <v>113</v>
      </c>
      <c r="F685" t="s">
        <v>113</v>
      </c>
      <c r="G685" t="s">
        <v>113</v>
      </c>
      <c r="H685" t="s">
        <v>113</v>
      </c>
      <c r="I685" t="s">
        <v>1113</v>
      </c>
      <c r="J685" t="s">
        <v>9628</v>
      </c>
      <c r="K685" t="s">
        <v>9629</v>
      </c>
      <c r="L685" t="s">
        <v>120</v>
      </c>
    </row>
    <row r="686" spans="1:24" hidden="1" x14ac:dyDescent="0.3">
      <c r="A686" t="s">
        <v>9630</v>
      </c>
      <c r="B686" t="s">
        <v>8174</v>
      </c>
      <c r="C686" t="s">
        <v>9631</v>
      </c>
      <c r="D686" t="s">
        <v>9632</v>
      </c>
      <c r="E686" t="s">
        <v>113</v>
      </c>
      <c r="F686" t="s">
        <v>113</v>
      </c>
      <c r="G686" t="s">
        <v>113</v>
      </c>
      <c r="H686" t="s">
        <v>113</v>
      </c>
      <c r="I686" t="s">
        <v>406</v>
      </c>
      <c r="J686" t="s">
        <v>9633</v>
      </c>
      <c r="K686" t="s">
        <v>9634</v>
      </c>
      <c r="L686" t="s">
        <v>8903</v>
      </c>
      <c r="M686">
        <v>30</v>
      </c>
      <c r="N686" t="s">
        <v>9085</v>
      </c>
      <c r="O686" t="s">
        <v>9635</v>
      </c>
      <c r="P686">
        <v>3</v>
      </c>
      <c r="Q686">
        <v>2009</v>
      </c>
      <c r="R686">
        <v>469</v>
      </c>
      <c r="T686">
        <v>170</v>
      </c>
      <c r="U686">
        <v>60</v>
      </c>
      <c r="V686">
        <v>240</v>
      </c>
      <c r="W686">
        <v>2.8266629999999999</v>
      </c>
      <c r="X686">
        <v>3.3919956</v>
      </c>
    </row>
    <row r="687" spans="1:24" hidden="1" x14ac:dyDescent="0.3">
      <c r="A687" t="s">
        <v>9636</v>
      </c>
      <c r="B687" t="s">
        <v>8179</v>
      </c>
      <c r="C687" t="s">
        <v>9631</v>
      </c>
      <c r="D687" t="s">
        <v>9632</v>
      </c>
      <c r="E687" t="s">
        <v>113</v>
      </c>
      <c r="F687" t="s">
        <v>113</v>
      </c>
      <c r="G687" t="s">
        <v>113</v>
      </c>
      <c r="H687" t="s">
        <v>113</v>
      </c>
      <c r="I687" t="s">
        <v>406</v>
      </c>
      <c r="J687" t="s">
        <v>9633</v>
      </c>
      <c r="K687" t="s">
        <v>9634</v>
      </c>
      <c r="L687" t="s">
        <v>8903</v>
      </c>
      <c r="M687">
        <v>30</v>
      </c>
      <c r="N687" t="s">
        <v>9085</v>
      </c>
      <c r="O687" t="s">
        <v>8537</v>
      </c>
      <c r="P687">
        <v>2</v>
      </c>
      <c r="Q687">
        <v>480</v>
      </c>
      <c r="R687">
        <v>356</v>
      </c>
      <c r="W687">
        <v>0.34176000000000001</v>
      </c>
      <c r="X687">
        <v>0.41011199999999998</v>
      </c>
    </row>
    <row r="688" spans="1:24" hidden="1" x14ac:dyDescent="0.3">
      <c r="A688" t="s">
        <v>9637</v>
      </c>
      <c r="B688" t="s">
        <v>8536</v>
      </c>
      <c r="C688" t="s">
        <v>9631</v>
      </c>
      <c r="D688" t="s">
        <v>9632</v>
      </c>
      <c r="E688" t="s">
        <v>113</v>
      </c>
      <c r="F688" t="s">
        <v>113</v>
      </c>
      <c r="G688" t="s">
        <v>113</v>
      </c>
      <c r="H688" t="s">
        <v>113</v>
      </c>
      <c r="I688" t="s">
        <v>406</v>
      </c>
      <c r="J688" t="s">
        <v>9633</v>
      </c>
      <c r="K688" t="s">
        <v>9634</v>
      </c>
      <c r="L688" t="s">
        <v>8903</v>
      </c>
      <c r="M688">
        <v>30</v>
      </c>
      <c r="N688" t="s">
        <v>9085</v>
      </c>
      <c r="O688" t="s">
        <v>9638</v>
      </c>
      <c r="P688">
        <v>3</v>
      </c>
      <c r="Q688">
        <v>400</v>
      </c>
      <c r="R688">
        <v>300</v>
      </c>
      <c r="W688">
        <v>0.36</v>
      </c>
      <c r="X688">
        <v>0.432</v>
      </c>
    </row>
    <row r="689" spans="1:24" hidden="1" x14ac:dyDescent="0.3">
      <c r="A689" t="s">
        <v>9639</v>
      </c>
      <c r="B689" t="s">
        <v>8174</v>
      </c>
      <c r="C689" t="s">
        <v>9640</v>
      </c>
      <c r="D689" t="s">
        <v>9641</v>
      </c>
      <c r="E689" t="s">
        <v>113</v>
      </c>
      <c r="F689" t="s">
        <v>113</v>
      </c>
      <c r="G689" t="s">
        <v>113</v>
      </c>
      <c r="H689" t="s">
        <v>113</v>
      </c>
      <c r="I689" t="s">
        <v>860</v>
      </c>
      <c r="J689" t="s">
        <v>9642</v>
      </c>
      <c r="K689" t="s">
        <v>9643</v>
      </c>
      <c r="L689" t="s">
        <v>120</v>
      </c>
      <c r="M689">
        <v>40</v>
      </c>
      <c r="N689" t="s">
        <v>9085</v>
      </c>
      <c r="O689" t="s">
        <v>9644</v>
      </c>
      <c r="P689">
        <v>1</v>
      </c>
      <c r="Q689">
        <v>1599</v>
      </c>
      <c r="R689">
        <v>330</v>
      </c>
      <c r="T689">
        <v>330</v>
      </c>
      <c r="W689">
        <v>0.52766999999999997</v>
      </c>
      <c r="X689">
        <v>0.63320399999999999</v>
      </c>
    </row>
    <row r="690" spans="1:24" hidden="1" x14ac:dyDescent="0.3">
      <c r="A690" t="s">
        <v>9645</v>
      </c>
      <c r="B690" t="s">
        <v>8179</v>
      </c>
      <c r="C690" t="s">
        <v>9640</v>
      </c>
      <c r="D690" t="s">
        <v>9641</v>
      </c>
      <c r="E690" t="s">
        <v>113</v>
      </c>
      <c r="F690" t="s">
        <v>113</v>
      </c>
      <c r="G690" t="s">
        <v>113</v>
      </c>
      <c r="H690" t="s">
        <v>113</v>
      </c>
      <c r="I690" t="s">
        <v>860</v>
      </c>
      <c r="J690" t="s">
        <v>9642</v>
      </c>
      <c r="K690" t="s">
        <v>9643</v>
      </c>
      <c r="L690" t="s">
        <v>120</v>
      </c>
      <c r="M690">
        <v>40</v>
      </c>
      <c r="N690" t="s">
        <v>9085</v>
      </c>
      <c r="O690" t="s">
        <v>9268</v>
      </c>
      <c r="P690">
        <v>1</v>
      </c>
      <c r="Q690">
        <v>480</v>
      </c>
      <c r="R690">
        <v>356</v>
      </c>
      <c r="W690">
        <v>0.17088</v>
      </c>
      <c r="X690">
        <v>0.20505599999999999</v>
      </c>
    </row>
    <row r="691" spans="1:24" hidden="1" x14ac:dyDescent="0.3">
      <c r="A691" t="s">
        <v>9646</v>
      </c>
      <c r="B691" t="s">
        <v>8174</v>
      </c>
      <c r="C691" t="s">
        <v>9647</v>
      </c>
      <c r="D691" t="s">
        <v>9648</v>
      </c>
      <c r="E691" t="s">
        <v>113</v>
      </c>
      <c r="F691" t="s">
        <v>113</v>
      </c>
      <c r="G691" t="s">
        <v>113</v>
      </c>
      <c r="H691" t="s">
        <v>113</v>
      </c>
      <c r="I691" t="s">
        <v>272</v>
      </c>
      <c r="J691" t="s">
        <v>9649</v>
      </c>
      <c r="K691" t="s">
        <v>9650</v>
      </c>
      <c r="L691" t="s">
        <v>120</v>
      </c>
      <c r="M691">
        <v>40</v>
      </c>
      <c r="N691" t="s">
        <v>9085</v>
      </c>
      <c r="O691" t="s">
        <v>9285</v>
      </c>
      <c r="P691">
        <v>3</v>
      </c>
      <c r="Q691">
        <v>1499</v>
      </c>
      <c r="R691">
        <v>349</v>
      </c>
      <c r="S691">
        <v>166</v>
      </c>
      <c r="T691">
        <v>0</v>
      </c>
      <c r="U691">
        <v>120</v>
      </c>
      <c r="V691">
        <v>240</v>
      </c>
      <c r="W691">
        <v>1.569453</v>
      </c>
      <c r="X691">
        <v>1.8833435999999999</v>
      </c>
    </row>
    <row r="692" spans="1:24" hidden="1" x14ac:dyDescent="0.3">
      <c r="A692" t="s">
        <v>9651</v>
      </c>
      <c r="B692" t="s">
        <v>8617</v>
      </c>
      <c r="C692" t="s">
        <v>9647</v>
      </c>
      <c r="D692" t="s">
        <v>9648</v>
      </c>
      <c r="E692" t="s">
        <v>113</v>
      </c>
      <c r="F692" t="s">
        <v>113</v>
      </c>
      <c r="G692" t="s">
        <v>113</v>
      </c>
      <c r="H692" t="s">
        <v>113</v>
      </c>
      <c r="I692" t="s">
        <v>272</v>
      </c>
      <c r="J692" t="s">
        <v>9649</v>
      </c>
      <c r="K692" t="s">
        <v>9650</v>
      </c>
      <c r="L692" t="s">
        <v>120</v>
      </c>
      <c r="M692">
        <v>40</v>
      </c>
      <c r="N692" t="s">
        <v>9085</v>
      </c>
      <c r="O692" t="s">
        <v>9652</v>
      </c>
      <c r="P692">
        <v>3</v>
      </c>
      <c r="Q692">
        <v>699</v>
      </c>
      <c r="R692">
        <v>395</v>
      </c>
      <c r="S692">
        <v>160</v>
      </c>
      <c r="T692">
        <v>0</v>
      </c>
      <c r="U692">
        <v>120</v>
      </c>
      <c r="V692">
        <v>240</v>
      </c>
      <c r="W692">
        <v>0.82831500000000002</v>
      </c>
      <c r="X692">
        <v>0.99397800000000003</v>
      </c>
    </row>
    <row r="693" spans="1:24" hidden="1" x14ac:dyDescent="0.3">
      <c r="A693" t="s">
        <v>9653</v>
      </c>
      <c r="B693" t="s">
        <v>8179</v>
      </c>
      <c r="C693" t="s">
        <v>9647</v>
      </c>
      <c r="D693" t="s">
        <v>9648</v>
      </c>
      <c r="E693" t="s">
        <v>113</v>
      </c>
      <c r="F693" t="s">
        <v>113</v>
      </c>
      <c r="G693" t="s">
        <v>113</v>
      </c>
      <c r="H693" t="s">
        <v>113</v>
      </c>
      <c r="I693" t="s">
        <v>272</v>
      </c>
      <c r="J693" t="s">
        <v>9649</v>
      </c>
      <c r="K693" t="s">
        <v>9650</v>
      </c>
      <c r="L693" t="s">
        <v>120</v>
      </c>
      <c r="M693">
        <v>40</v>
      </c>
      <c r="N693" t="s">
        <v>9085</v>
      </c>
      <c r="O693" t="s">
        <v>9289</v>
      </c>
      <c r="P693">
        <v>3</v>
      </c>
      <c r="Q693">
        <v>400</v>
      </c>
      <c r="R693">
        <v>300</v>
      </c>
      <c r="S693">
        <v>100</v>
      </c>
      <c r="W693">
        <v>0.36</v>
      </c>
      <c r="X693">
        <v>0.432</v>
      </c>
    </row>
    <row r="694" spans="1:24" hidden="1" x14ac:dyDescent="0.3">
      <c r="A694" t="s">
        <v>9654</v>
      </c>
      <c r="B694" t="s">
        <v>8536</v>
      </c>
      <c r="C694" t="s">
        <v>9647</v>
      </c>
      <c r="D694" t="s">
        <v>9648</v>
      </c>
      <c r="E694" t="s">
        <v>113</v>
      </c>
      <c r="F694" t="s">
        <v>113</v>
      </c>
      <c r="G694" t="s">
        <v>113</v>
      </c>
      <c r="H694" t="s">
        <v>113</v>
      </c>
      <c r="I694" t="s">
        <v>272</v>
      </c>
      <c r="J694" t="s">
        <v>9649</v>
      </c>
      <c r="K694" t="s">
        <v>9650</v>
      </c>
      <c r="L694" t="s">
        <v>120</v>
      </c>
      <c r="M694">
        <v>40</v>
      </c>
      <c r="N694" t="s">
        <v>9085</v>
      </c>
      <c r="O694" t="s">
        <v>9106</v>
      </c>
      <c r="P694">
        <v>3</v>
      </c>
      <c r="Q694">
        <v>400</v>
      </c>
      <c r="R694">
        <v>300</v>
      </c>
      <c r="S694">
        <v>150</v>
      </c>
      <c r="W694">
        <v>0.36</v>
      </c>
      <c r="X694">
        <v>0.432</v>
      </c>
    </row>
    <row r="695" spans="1:24" hidden="1" x14ac:dyDescent="0.3">
      <c r="A695" t="s">
        <v>9655</v>
      </c>
      <c r="B695" t="s">
        <v>8174</v>
      </c>
      <c r="C695" t="s">
        <v>9215</v>
      </c>
      <c r="D695" t="s">
        <v>9656</v>
      </c>
      <c r="E695" t="s">
        <v>113</v>
      </c>
      <c r="F695" t="s">
        <v>113</v>
      </c>
      <c r="G695" t="s">
        <v>113</v>
      </c>
      <c r="H695" t="s">
        <v>113</v>
      </c>
      <c r="I695" t="s">
        <v>406</v>
      </c>
      <c r="J695" t="s">
        <v>9657</v>
      </c>
      <c r="K695" t="s">
        <v>9658</v>
      </c>
      <c r="L695" t="s">
        <v>9011</v>
      </c>
      <c r="M695">
        <v>12</v>
      </c>
      <c r="N695" t="s">
        <v>9659</v>
      </c>
      <c r="O695" t="s">
        <v>9164</v>
      </c>
      <c r="P695">
        <v>2</v>
      </c>
      <c r="Q695">
        <v>500</v>
      </c>
      <c r="R695">
        <v>350</v>
      </c>
      <c r="S695">
        <v>200</v>
      </c>
      <c r="W695">
        <v>0.35</v>
      </c>
      <c r="X695">
        <v>0.42</v>
      </c>
    </row>
    <row r="696" spans="1:24" hidden="1" x14ac:dyDescent="0.3">
      <c r="A696" t="s">
        <v>9660</v>
      </c>
      <c r="B696" t="s">
        <v>8179</v>
      </c>
      <c r="C696" t="s">
        <v>9215</v>
      </c>
      <c r="D696" t="s">
        <v>9656</v>
      </c>
      <c r="E696" t="s">
        <v>113</v>
      </c>
      <c r="F696" t="s">
        <v>113</v>
      </c>
      <c r="G696" t="s">
        <v>113</v>
      </c>
      <c r="H696" t="s">
        <v>113</v>
      </c>
      <c r="I696" t="s">
        <v>406</v>
      </c>
      <c r="J696" t="s">
        <v>9657</v>
      </c>
      <c r="K696" t="s">
        <v>9658</v>
      </c>
      <c r="L696" t="s">
        <v>9011</v>
      </c>
      <c r="M696">
        <v>12</v>
      </c>
      <c r="N696" t="s">
        <v>8614</v>
      </c>
      <c r="O696" t="s">
        <v>9382</v>
      </c>
      <c r="P696">
        <v>1</v>
      </c>
      <c r="Q696">
        <v>353</v>
      </c>
      <c r="R696">
        <v>261</v>
      </c>
      <c r="S696">
        <v>104</v>
      </c>
      <c r="T696">
        <v>30</v>
      </c>
      <c r="U696">
        <v>250</v>
      </c>
      <c r="W696">
        <v>9.2133000000000007E-2</v>
      </c>
      <c r="X696">
        <v>0.11055960000000001</v>
      </c>
    </row>
    <row r="697" spans="1:24" hidden="1" x14ac:dyDescent="0.3">
      <c r="A697" t="s">
        <v>9661</v>
      </c>
      <c r="B697" t="s">
        <v>8536</v>
      </c>
      <c r="C697" t="s">
        <v>9215</v>
      </c>
      <c r="D697" t="s">
        <v>9656</v>
      </c>
      <c r="E697" t="s">
        <v>113</v>
      </c>
      <c r="F697" t="s">
        <v>113</v>
      </c>
      <c r="G697" t="s">
        <v>113</v>
      </c>
      <c r="H697" t="s">
        <v>113</v>
      </c>
      <c r="I697" t="s">
        <v>406</v>
      </c>
      <c r="J697" t="s">
        <v>9657</v>
      </c>
      <c r="K697" t="s">
        <v>9658</v>
      </c>
      <c r="L697" t="s">
        <v>9011</v>
      </c>
      <c r="M697">
        <v>12</v>
      </c>
      <c r="N697" t="s">
        <v>8614</v>
      </c>
      <c r="O697" t="s">
        <v>9167</v>
      </c>
      <c r="P697">
        <v>1</v>
      </c>
      <c r="Q697">
        <v>420</v>
      </c>
      <c r="R697">
        <v>342</v>
      </c>
      <c r="S697">
        <v>149</v>
      </c>
      <c r="W697">
        <v>0.14363999999999999</v>
      </c>
      <c r="X697">
        <v>0.17236799999999999</v>
      </c>
    </row>
    <row r="698" spans="1:24" hidden="1" x14ac:dyDescent="0.3">
      <c r="A698" t="s">
        <v>9662</v>
      </c>
      <c r="B698" t="s">
        <v>8539</v>
      </c>
      <c r="C698" t="s">
        <v>9215</v>
      </c>
      <c r="D698" t="s">
        <v>9656</v>
      </c>
      <c r="E698" t="s">
        <v>113</v>
      </c>
      <c r="F698" t="s">
        <v>113</v>
      </c>
      <c r="G698" t="s">
        <v>113</v>
      </c>
      <c r="H698" t="s">
        <v>113</v>
      </c>
      <c r="I698" t="s">
        <v>406</v>
      </c>
      <c r="J698" t="s">
        <v>9657</v>
      </c>
      <c r="K698" t="s">
        <v>9658</v>
      </c>
      <c r="L698" t="s">
        <v>9011</v>
      </c>
      <c r="M698">
        <v>12</v>
      </c>
      <c r="N698" t="s">
        <v>8614</v>
      </c>
      <c r="O698" t="s">
        <v>9016</v>
      </c>
      <c r="P698">
        <v>1</v>
      </c>
      <c r="Q698">
        <v>478</v>
      </c>
      <c r="R698">
        <v>375</v>
      </c>
      <c r="S698">
        <v>158</v>
      </c>
      <c r="W698">
        <v>0.17924999999999999</v>
      </c>
      <c r="X698">
        <v>0.21509999999999999</v>
      </c>
    </row>
    <row r="699" spans="1:24" hidden="1" x14ac:dyDescent="0.3">
      <c r="A699" t="s">
        <v>9663</v>
      </c>
      <c r="B699" t="s">
        <v>8179</v>
      </c>
      <c r="C699" t="s">
        <v>9664</v>
      </c>
      <c r="D699" t="s">
        <v>9665</v>
      </c>
      <c r="E699" t="s">
        <v>113</v>
      </c>
      <c r="F699" t="s">
        <v>113</v>
      </c>
      <c r="G699" t="s">
        <v>113</v>
      </c>
      <c r="H699" t="s">
        <v>113</v>
      </c>
      <c r="I699" t="s">
        <v>344</v>
      </c>
      <c r="J699" t="s">
        <v>9666</v>
      </c>
      <c r="K699" t="s">
        <v>9667</v>
      </c>
      <c r="L699" t="s">
        <v>8903</v>
      </c>
      <c r="M699">
        <v>20</v>
      </c>
      <c r="N699" t="s">
        <v>8614</v>
      </c>
      <c r="O699" t="s">
        <v>8702</v>
      </c>
      <c r="P699">
        <v>2</v>
      </c>
      <c r="Q699">
        <v>550</v>
      </c>
      <c r="R699">
        <v>400</v>
      </c>
      <c r="W699">
        <v>0.44</v>
      </c>
      <c r="X699">
        <v>0.52800000000000002</v>
      </c>
    </row>
    <row r="700" spans="1:24" hidden="1" x14ac:dyDescent="0.3">
      <c r="A700" t="s">
        <v>9668</v>
      </c>
      <c r="B700" t="s">
        <v>8174</v>
      </c>
      <c r="C700" t="s">
        <v>9664</v>
      </c>
      <c r="D700" t="s">
        <v>9665</v>
      </c>
      <c r="E700" t="s">
        <v>113</v>
      </c>
      <c r="F700" t="s">
        <v>113</v>
      </c>
      <c r="G700" t="s">
        <v>113</v>
      </c>
      <c r="H700" t="s">
        <v>113</v>
      </c>
      <c r="I700" t="s">
        <v>344</v>
      </c>
      <c r="J700" t="s">
        <v>9666</v>
      </c>
      <c r="K700" t="s">
        <v>9667</v>
      </c>
      <c r="L700" t="s">
        <v>8903</v>
      </c>
      <c r="M700">
        <v>20</v>
      </c>
      <c r="N700" t="s">
        <v>8614</v>
      </c>
      <c r="O700" t="s">
        <v>9669</v>
      </c>
      <c r="P700">
        <v>3</v>
      </c>
      <c r="Q700">
        <v>1995</v>
      </c>
      <c r="R700">
        <v>455</v>
      </c>
      <c r="T700">
        <v>85</v>
      </c>
      <c r="U700">
        <v>220</v>
      </c>
      <c r="V700">
        <v>315</v>
      </c>
      <c r="W700">
        <v>2.7231749999999999</v>
      </c>
      <c r="X700">
        <v>3.2678099999999999</v>
      </c>
    </row>
    <row r="701" spans="1:24" hidden="1" x14ac:dyDescent="0.3">
      <c r="A701" t="s">
        <v>9670</v>
      </c>
      <c r="B701" t="s">
        <v>8617</v>
      </c>
      <c r="C701" t="s">
        <v>9664</v>
      </c>
      <c r="D701" t="s">
        <v>9665</v>
      </c>
      <c r="E701" t="s">
        <v>113</v>
      </c>
      <c r="F701" t="s">
        <v>113</v>
      </c>
      <c r="G701" t="s">
        <v>113</v>
      </c>
      <c r="H701" t="s">
        <v>113</v>
      </c>
      <c r="I701" t="s">
        <v>344</v>
      </c>
      <c r="J701" t="s">
        <v>9666</v>
      </c>
      <c r="K701" t="s">
        <v>9667</v>
      </c>
      <c r="L701" t="s">
        <v>8903</v>
      </c>
      <c r="M701">
        <v>20</v>
      </c>
      <c r="N701" t="s">
        <v>8614</v>
      </c>
      <c r="O701" t="s">
        <v>9671</v>
      </c>
      <c r="P701">
        <v>3</v>
      </c>
      <c r="Q701">
        <v>778</v>
      </c>
      <c r="R701">
        <v>403</v>
      </c>
      <c r="T701">
        <v>85</v>
      </c>
      <c r="U701">
        <v>220</v>
      </c>
      <c r="V701">
        <v>315</v>
      </c>
      <c r="W701">
        <v>0.94060200000000005</v>
      </c>
      <c r="X701">
        <v>1.1287224</v>
      </c>
    </row>
    <row r="702" spans="1:24" hidden="1" x14ac:dyDescent="0.3">
      <c r="A702" t="s">
        <v>9672</v>
      </c>
      <c r="B702" t="s">
        <v>8179</v>
      </c>
      <c r="C702" t="s">
        <v>9673</v>
      </c>
      <c r="D702" t="s">
        <v>9674</v>
      </c>
      <c r="E702" t="s">
        <v>113</v>
      </c>
      <c r="F702" t="s">
        <v>113</v>
      </c>
      <c r="G702" t="s">
        <v>113</v>
      </c>
      <c r="H702" t="s">
        <v>113</v>
      </c>
      <c r="I702" t="s">
        <v>654</v>
      </c>
      <c r="J702" t="s">
        <v>9675</v>
      </c>
      <c r="K702" t="s">
        <v>9676</v>
      </c>
      <c r="L702" t="s">
        <v>120</v>
      </c>
      <c r="M702">
        <v>39</v>
      </c>
      <c r="N702" t="s">
        <v>9085</v>
      </c>
      <c r="O702" t="s">
        <v>8358</v>
      </c>
      <c r="P702">
        <v>1</v>
      </c>
      <c r="Q702">
        <v>466</v>
      </c>
      <c r="R702">
        <v>343</v>
      </c>
      <c r="S702">
        <v>154</v>
      </c>
      <c r="W702">
        <v>0.15983800000000001</v>
      </c>
      <c r="X702">
        <v>0.19180559999999999</v>
      </c>
    </row>
    <row r="703" spans="1:24" hidden="1" x14ac:dyDescent="0.3">
      <c r="A703" t="s">
        <v>9677</v>
      </c>
      <c r="B703" t="s">
        <v>8174</v>
      </c>
      <c r="C703" t="s">
        <v>9673</v>
      </c>
      <c r="D703" t="s">
        <v>9674</v>
      </c>
      <c r="E703" t="s">
        <v>113</v>
      </c>
      <c r="F703" t="s">
        <v>113</v>
      </c>
      <c r="G703" t="s">
        <v>113</v>
      </c>
      <c r="H703" t="s">
        <v>113</v>
      </c>
      <c r="I703" t="s">
        <v>654</v>
      </c>
      <c r="J703" t="s">
        <v>9675</v>
      </c>
      <c r="K703" t="s">
        <v>9676</v>
      </c>
      <c r="L703" t="s">
        <v>120</v>
      </c>
      <c r="M703">
        <v>39</v>
      </c>
      <c r="N703" t="s">
        <v>8442</v>
      </c>
      <c r="O703" t="s">
        <v>8443</v>
      </c>
      <c r="P703">
        <v>3</v>
      </c>
      <c r="Q703">
        <v>1500</v>
      </c>
      <c r="R703">
        <v>320</v>
      </c>
      <c r="S703">
        <v>145</v>
      </c>
      <c r="T703">
        <v>100</v>
      </c>
      <c r="U703">
        <v>165</v>
      </c>
      <c r="V703">
        <v>310</v>
      </c>
      <c r="W703">
        <v>1.44</v>
      </c>
      <c r="X703">
        <v>1.728</v>
      </c>
    </row>
    <row r="704" spans="1:24" hidden="1" x14ac:dyDescent="0.3">
      <c r="A704" t="s">
        <v>9678</v>
      </c>
      <c r="B704" t="s">
        <v>8174</v>
      </c>
      <c r="C704" t="s">
        <v>9679</v>
      </c>
      <c r="D704" t="s">
        <v>9680</v>
      </c>
      <c r="E704" t="s">
        <v>113</v>
      </c>
      <c r="F704" t="s">
        <v>113</v>
      </c>
      <c r="G704" t="s">
        <v>113</v>
      </c>
      <c r="H704" t="s">
        <v>113</v>
      </c>
      <c r="I704" t="s">
        <v>406</v>
      </c>
      <c r="J704" t="s">
        <v>9681</v>
      </c>
      <c r="K704" t="s">
        <v>9682</v>
      </c>
      <c r="L704" t="s">
        <v>9011</v>
      </c>
      <c r="M704">
        <v>12</v>
      </c>
      <c r="N704" t="s">
        <v>9659</v>
      </c>
      <c r="O704" t="s">
        <v>9164</v>
      </c>
      <c r="P704">
        <v>2</v>
      </c>
      <c r="Q704">
        <v>500</v>
      </c>
      <c r="R704">
        <v>350</v>
      </c>
      <c r="S704">
        <v>200</v>
      </c>
      <c r="T704">
        <v>110</v>
      </c>
      <c r="U704">
        <v>290</v>
      </c>
      <c r="W704">
        <v>0.35</v>
      </c>
      <c r="X704">
        <v>0.42</v>
      </c>
    </row>
    <row r="705" spans="1:24" hidden="1" x14ac:dyDescent="0.3">
      <c r="A705" t="s">
        <v>9683</v>
      </c>
      <c r="B705" t="s">
        <v>8179</v>
      </c>
      <c r="C705" t="s">
        <v>9679</v>
      </c>
      <c r="D705" t="s">
        <v>9680</v>
      </c>
      <c r="E705" t="s">
        <v>113</v>
      </c>
      <c r="F705" t="s">
        <v>113</v>
      </c>
      <c r="G705" t="s">
        <v>113</v>
      </c>
      <c r="H705" t="s">
        <v>113</v>
      </c>
      <c r="I705" t="s">
        <v>406</v>
      </c>
      <c r="J705" t="s">
        <v>9681</v>
      </c>
      <c r="K705" t="s">
        <v>9682</v>
      </c>
      <c r="L705" t="s">
        <v>9011</v>
      </c>
      <c r="M705">
        <v>12</v>
      </c>
      <c r="N705" t="s">
        <v>8614</v>
      </c>
      <c r="O705" t="s">
        <v>9382</v>
      </c>
      <c r="P705">
        <v>1</v>
      </c>
      <c r="Q705">
        <v>353</v>
      </c>
      <c r="R705">
        <v>261</v>
      </c>
      <c r="S705">
        <v>104</v>
      </c>
      <c r="W705">
        <v>9.2133000000000007E-2</v>
      </c>
      <c r="X705">
        <v>0.11055960000000001</v>
      </c>
    </row>
    <row r="706" spans="1:24" hidden="1" x14ac:dyDescent="0.3">
      <c r="A706" t="s">
        <v>9684</v>
      </c>
      <c r="B706" t="s">
        <v>8536</v>
      </c>
      <c r="C706" t="s">
        <v>9679</v>
      </c>
      <c r="D706" t="s">
        <v>9680</v>
      </c>
      <c r="E706" t="s">
        <v>113</v>
      </c>
      <c r="F706" t="s">
        <v>113</v>
      </c>
      <c r="G706" t="s">
        <v>113</v>
      </c>
      <c r="H706" t="s">
        <v>113</v>
      </c>
      <c r="I706" t="s">
        <v>406</v>
      </c>
      <c r="J706" t="s">
        <v>9681</v>
      </c>
      <c r="K706" t="s">
        <v>9682</v>
      </c>
      <c r="L706" t="s">
        <v>9011</v>
      </c>
      <c r="M706">
        <v>12</v>
      </c>
      <c r="N706" t="s">
        <v>8614</v>
      </c>
      <c r="O706" t="s">
        <v>9016</v>
      </c>
      <c r="P706">
        <v>1</v>
      </c>
      <c r="Q706">
        <v>478</v>
      </c>
      <c r="R706">
        <v>375</v>
      </c>
      <c r="S706">
        <v>158</v>
      </c>
      <c r="W706">
        <v>0.17924999999999999</v>
      </c>
      <c r="X706">
        <v>0.21509999999999999</v>
      </c>
    </row>
    <row r="707" spans="1:24" hidden="1" x14ac:dyDescent="0.3">
      <c r="A707" t="s">
        <v>9685</v>
      </c>
      <c r="B707" t="s">
        <v>8179</v>
      </c>
      <c r="C707" t="s">
        <v>9686</v>
      </c>
      <c r="D707" t="s">
        <v>9687</v>
      </c>
      <c r="E707" t="s">
        <v>113</v>
      </c>
      <c r="F707" t="s">
        <v>113</v>
      </c>
      <c r="G707" t="s">
        <v>113</v>
      </c>
      <c r="H707" t="s">
        <v>113</v>
      </c>
      <c r="I707" t="s">
        <v>344</v>
      </c>
      <c r="J707" t="s">
        <v>9688</v>
      </c>
      <c r="K707" t="s">
        <v>9689</v>
      </c>
      <c r="L707" t="s">
        <v>9690</v>
      </c>
      <c r="M707">
        <v>80</v>
      </c>
      <c r="O707" t="s">
        <v>8554</v>
      </c>
      <c r="P707">
        <v>1</v>
      </c>
      <c r="Q707">
        <v>466</v>
      </c>
      <c r="R707">
        <v>343</v>
      </c>
      <c r="S707">
        <v>154</v>
      </c>
      <c r="W707">
        <v>0.15983800000000001</v>
      </c>
      <c r="X707">
        <v>0.19180559999999999</v>
      </c>
    </row>
    <row r="708" spans="1:24" hidden="1" x14ac:dyDescent="0.3">
      <c r="A708" t="s">
        <v>9691</v>
      </c>
      <c r="B708" t="s">
        <v>8536</v>
      </c>
      <c r="C708" t="s">
        <v>9686</v>
      </c>
      <c r="D708" t="s">
        <v>9687</v>
      </c>
      <c r="E708" t="s">
        <v>113</v>
      </c>
      <c r="F708" t="s">
        <v>113</v>
      </c>
      <c r="G708" t="s">
        <v>113</v>
      </c>
      <c r="H708" t="s">
        <v>113</v>
      </c>
      <c r="I708" t="s">
        <v>344</v>
      </c>
      <c r="J708" t="s">
        <v>9688</v>
      </c>
      <c r="K708" t="s">
        <v>9689</v>
      </c>
      <c r="L708" t="s">
        <v>9690</v>
      </c>
      <c r="M708">
        <v>80</v>
      </c>
      <c r="O708" t="s">
        <v>9131</v>
      </c>
      <c r="P708">
        <v>1</v>
      </c>
      <c r="Q708">
        <v>210</v>
      </c>
      <c r="R708">
        <v>210</v>
      </c>
      <c r="W708">
        <v>4.41E-2</v>
      </c>
      <c r="X708">
        <v>5.2920000000000002E-2</v>
      </c>
    </row>
    <row r="709" spans="1:24" hidden="1" x14ac:dyDescent="0.3">
      <c r="A709" t="s">
        <v>9692</v>
      </c>
      <c r="B709" t="s">
        <v>8211</v>
      </c>
      <c r="C709" t="s">
        <v>9686</v>
      </c>
      <c r="D709" t="s">
        <v>9687</v>
      </c>
      <c r="E709" t="s">
        <v>113</v>
      </c>
      <c r="F709" t="s">
        <v>113</v>
      </c>
      <c r="G709" t="s">
        <v>113</v>
      </c>
      <c r="H709" t="s">
        <v>113</v>
      </c>
      <c r="I709" t="s">
        <v>344</v>
      </c>
      <c r="J709" t="s">
        <v>9688</v>
      </c>
      <c r="K709" t="s">
        <v>9689</v>
      </c>
      <c r="L709" t="s">
        <v>9690</v>
      </c>
      <c r="M709">
        <v>80</v>
      </c>
      <c r="O709" t="s">
        <v>9493</v>
      </c>
      <c r="P709">
        <v>1</v>
      </c>
      <c r="Q709">
        <v>1.2</v>
      </c>
      <c r="W709">
        <v>1.1309733552923256</v>
      </c>
      <c r="X709">
        <v>1.8095573684677211</v>
      </c>
    </row>
    <row r="710" spans="1:24" hidden="1" x14ac:dyDescent="0.3">
      <c r="A710" t="s">
        <v>9693</v>
      </c>
      <c r="B710" t="s">
        <v>8174</v>
      </c>
      <c r="C710" t="s">
        <v>9686</v>
      </c>
      <c r="D710" t="s">
        <v>9687</v>
      </c>
      <c r="E710" t="s">
        <v>113</v>
      </c>
      <c r="F710" t="s">
        <v>113</v>
      </c>
      <c r="G710" t="s">
        <v>113</v>
      </c>
      <c r="H710" t="s">
        <v>113</v>
      </c>
      <c r="I710" t="s">
        <v>344</v>
      </c>
      <c r="J710" t="s">
        <v>9688</v>
      </c>
      <c r="K710" t="s">
        <v>9689</v>
      </c>
      <c r="L710" t="s">
        <v>9690</v>
      </c>
      <c r="M710">
        <v>80</v>
      </c>
      <c r="N710" t="s">
        <v>8614</v>
      </c>
      <c r="O710" t="s">
        <v>8557</v>
      </c>
      <c r="P710">
        <v>1</v>
      </c>
      <c r="Q710">
        <v>603</v>
      </c>
      <c r="R710">
        <v>300</v>
      </c>
      <c r="W710">
        <v>0.18090000000000001</v>
      </c>
      <c r="X710">
        <v>0.21708</v>
      </c>
    </row>
    <row r="711" spans="1:24" hidden="1" x14ac:dyDescent="0.3">
      <c r="A711" t="s">
        <v>9694</v>
      </c>
      <c r="B711" t="s">
        <v>8179</v>
      </c>
      <c r="C711" t="s">
        <v>9695</v>
      </c>
      <c r="D711" t="s">
        <v>9696</v>
      </c>
      <c r="E711" t="s">
        <v>113</v>
      </c>
      <c r="F711" t="s">
        <v>113</v>
      </c>
      <c r="G711" t="s">
        <v>113</v>
      </c>
      <c r="H711" t="s">
        <v>113</v>
      </c>
      <c r="I711" t="s">
        <v>115</v>
      </c>
      <c r="J711" t="s">
        <v>9697</v>
      </c>
      <c r="K711" t="s">
        <v>9698</v>
      </c>
      <c r="L711" t="s">
        <v>120</v>
      </c>
      <c r="M711">
        <v>38</v>
      </c>
      <c r="O711" t="s">
        <v>9194</v>
      </c>
      <c r="P711">
        <v>2</v>
      </c>
      <c r="Q711">
        <v>466</v>
      </c>
      <c r="R711">
        <v>343</v>
      </c>
      <c r="S711">
        <v>154</v>
      </c>
      <c r="W711">
        <v>0.31967600000000002</v>
      </c>
      <c r="X711">
        <v>0.38361119999999999</v>
      </c>
    </row>
    <row r="712" spans="1:24" hidden="1" x14ac:dyDescent="0.3">
      <c r="A712" t="s">
        <v>9699</v>
      </c>
      <c r="B712" t="s">
        <v>8174</v>
      </c>
      <c r="C712" t="s">
        <v>9695</v>
      </c>
      <c r="D712" t="s">
        <v>9696</v>
      </c>
      <c r="E712" t="s">
        <v>113</v>
      </c>
      <c r="F712" t="s">
        <v>113</v>
      </c>
      <c r="G712" t="s">
        <v>113</v>
      </c>
      <c r="H712" t="s">
        <v>113</v>
      </c>
      <c r="I712" t="s">
        <v>115</v>
      </c>
      <c r="J712" t="s">
        <v>9697</v>
      </c>
      <c r="K712" t="s">
        <v>9698</v>
      </c>
      <c r="L712" t="s">
        <v>120</v>
      </c>
      <c r="M712">
        <v>40</v>
      </c>
      <c r="N712" t="s">
        <v>9618</v>
      </c>
      <c r="O712" t="s">
        <v>9491</v>
      </c>
      <c r="P712">
        <v>3</v>
      </c>
      <c r="Q712">
        <v>1499</v>
      </c>
      <c r="R712">
        <v>395</v>
      </c>
      <c r="T712">
        <v>340</v>
      </c>
      <c r="U712">
        <v>100</v>
      </c>
      <c r="V712">
        <v>220</v>
      </c>
      <c r="W712">
        <v>1.7763150000000001</v>
      </c>
      <c r="X712">
        <v>2.1315780000000002</v>
      </c>
    </row>
    <row r="713" spans="1:24" hidden="1" x14ac:dyDescent="0.3">
      <c r="A713" t="s">
        <v>9700</v>
      </c>
      <c r="B713" t="s">
        <v>8617</v>
      </c>
      <c r="C713" t="s">
        <v>9695</v>
      </c>
      <c r="D713" t="s">
        <v>9696</v>
      </c>
      <c r="E713" t="s">
        <v>113</v>
      </c>
      <c r="F713" t="s">
        <v>113</v>
      </c>
      <c r="G713" t="s">
        <v>113</v>
      </c>
      <c r="H713" t="s">
        <v>113</v>
      </c>
      <c r="I713" t="s">
        <v>115</v>
      </c>
      <c r="J713" t="s">
        <v>9697</v>
      </c>
      <c r="K713" t="s">
        <v>9698</v>
      </c>
      <c r="L713" t="s">
        <v>120</v>
      </c>
      <c r="M713">
        <v>40</v>
      </c>
      <c r="N713" t="s">
        <v>8614</v>
      </c>
      <c r="O713" t="s">
        <v>9192</v>
      </c>
      <c r="P713">
        <v>3</v>
      </c>
      <c r="Q713">
        <v>694</v>
      </c>
      <c r="R713">
        <v>408</v>
      </c>
      <c r="T713">
        <v>340</v>
      </c>
      <c r="U713">
        <v>100</v>
      </c>
      <c r="V713">
        <v>220</v>
      </c>
      <c r="W713">
        <v>0.84945599999999999</v>
      </c>
      <c r="X713">
        <v>1.0193471999999999</v>
      </c>
    </row>
    <row r="714" spans="1:24" hidden="1" x14ac:dyDescent="0.3">
      <c r="A714" t="s">
        <v>9701</v>
      </c>
      <c r="B714" t="s">
        <v>8174</v>
      </c>
      <c r="C714" t="s">
        <v>9702</v>
      </c>
      <c r="D714" t="s">
        <v>9703</v>
      </c>
      <c r="E714" t="s">
        <v>113</v>
      </c>
      <c r="F714" t="s">
        <v>113</v>
      </c>
      <c r="G714" t="s">
        <v>113</v>
      </c>
      <c r="H714" t="s">
        <v>113</v>
      </c>
      <c r="I714" t="s">
        <v>115</v>
      </c>
      <c r="J714" t="s">
        <v>9704</v>
      </c>
      <c r="K714" t="s">
        <v>9705</v>
      </c>
      <c r="L714" t="s">
        <v>9706</v>
      </c>
      <c r="M714">
        <v>35</v>
      </c>
      <c r="O714" t="s">
        <v>9042</v>
      </c>
      <c r="P714">
        <v>3</v>
      </c>
      <c r="Q714">
        <v>1412</v>
      </c>
      <c r="R714">
        <v>353</v>
      </c>
      <c r="T714">
        <v>10</v>
      </c>
      <c r="U714">
        <v>120</v>
      </c>
      <c r="V714">
        <v>240</v>
      </c>
      <c r="W714">
        <v>1.4953080000000001</v>
      </c>
      <c r="X714">
        <v>1.7943696</v>
      </c>
    </row>
    <row r="715" spans="1:24" hidden="1" x14ac:dyDescent="0.3">
      <c r="A715" t="s">
        <v>9707</v>
      </c>
      <c r="B715" t="s">
        <v>8179</v>
      </c>
      <c r="C715" t="s">
        <v>9702</v>
      </c>
      <c r="D715" t="s">
        <v>9703</v>
      </c>
      <c r="E715" t="s">
        <v>113</v>
      </c>
      <c r="F715" t="s">
        <v>113</v>
      </c>
      <c r="G715" t="s">
        <v>113</v>
      </c>
      <c r="H715" t="s">
        <v>113</v>
      </c>
      <c r="I715" t="s">
        <v>115</v>
      </c>
      <c r="J715" t="s">
        <v>9704</v>
      </c>
      <c r="K715" t="s">
        <v>9705</v>
      </c>
      <c r="L715" t="s">
        <v>9706</v>
      </c>
      <c r="M715">
        <v>35</v>
      </c>
      <c r="O715" t="s">
        <v>9576</v>
      </c>
      <c r="P715">
        <v>3</v>
      </c>
      <c r="Q715">
        <v>353</v>
      </c>
      <c r="R715">
        <v>261</v>
      </c>
      <c r="S715">
        <v>104</v>
      </c>
      <c r="W715">
        <v>0.27639900000000001</v>
      </c>
      <c r="X715">
        <v>0.3316788</v>
      </c>
    </row>
    <row r="716" spans="1:24" hidden="1" x14ac:dyDescent="0.3">
      <c r="A716" t="s">
        <v>9708</v>
      </c>
      <c r="B716" t="s">
        <v>8536</v>
      </c>
      <c r="C716" t="s">
        <v>9702</v>
      </c>
      <c r="D716" t="s">
        <v>9703</v>
      </c>
      <c r="E716" t="s">
        <v>113</v>
      </c>
      <c r="F716" t="s">
        <v>113</v>
      </c>
      <c r="G716" t="s">
        <v>113</v>
      </c>
      <c r="H716" t="s">
        <v>113</v>
      </c>
      <c r="I716" t="s">
        <v>115</v>
      </c>
      <c r="J716" t="s">
        <v>9704</v>
      </c>
      <c r="K716" t="s">
        <v>9705</v>
      </c>
      <c r="L716" t="s">
        <v>9706</v>
      </c>
      <c r="M716">
        <v>35</v>
      </c>
      <c r="O716" t="s">
        <v>9252</v>
      </c>
      <c r="P716">
        <v>3</v>
      </c>
      <c r="Q716">
        <v>466</v>
      </c>
      <c r="R716">
        <v>343</v>
      </c>
      <c r="S716">
        <v>154</v>
      </c>
      <c r="W716">
        <v>0.479514</v>
      </c>
      <c r="X716">
        <v>0.57541679999999995</v>
      </c>
    </row>
    <row r="717" spans="1:24" hidden="1" x14ac:dyDescent="0.3">
      <c r="A717" t="s">
        <v>9709</v>
      </c>
      <c r="B717" t="s">
        <v>8617</v>
      </c>
      <c r="C717" t="s">
        <v>9710</v>
      </c>
      <c r="D717" t="s">
        <v>9711</v>
      </c>
      <c r="E717" t="s">
        <v>113</v>
      </c>
      <c r="F717" t="s">
        <v>113</v>
      </c>
      <c r="G717" t="s">
        <v>113</v>
      </c>
      <c r="H717" t="s">
        <v>113</v>
      </c>
      <c r="I717" t="s">
        <v>115</v>
      </c>
      <c r="J717" t="s">
        <v>9712</v>
      </c>
      <c r="K717" t="s">
        <v>9713</v>
      </c>
      <c r="L717" t="s">
        <v>120</v>
      </c>
      <c r="M717">
        <v>38</v>
      </c>
      <c r="N717" t="s">
        <v>9618</v>
      </c>
      <c r="O717" t="s">
        <v>9491</v>
      </c>
      <c r="P717">
        <v>3</v>
      </c>
      <c r="Q717">
        <v>1499</v>
      </c>
      <c r="R717">
        <v>395</v>
      </c>
      <c r="T717">
        <v>300</v>
      </c>
      <c r="U717">
        <v>60</v>
      </c>
      <c r="V717">
        <v>180</v>
      </c>
      <c r="W717">
        <v>1.7763150000000001</v>
      </c>
      <c r="X717">
        <v>2.1315780000000002</v>
      </c>
    </row>
    <row r="718" spans="1:24" hidden="1" x14ac:dyDescent="0.3">
      <c r="A718" t="s">
        <v>9714</v>
      </c>
      <c r="B718" t="s">
        <v>8179</v>
      </c>
      <c r="C718" t="s">
        <v>9710</v>
      </c>
      <c r="D718" t="s">
        <v>9711</v>
      </c>
      <c r="E718" t="s">
        <v>113</v>
      </c>
      <c r="F718" t="s">
        <v>113</v>
      </c>
      <c r="G718" t="s">
        <v>113</v>
      </c>
      <c r="H718" t="s">
        <v>113</v>
      </c>
      <c r="I718" t="s">
        <v>115</v>
      </c>
      <c r="J718" t="s">
        <v>9712</v>
      </c>
      <c r="K718" t="s">
        <v>9713</v>
      </c>
      <c r="L718" t="s">
        <v>120</v>
      </c>
      <c r="M718">
        <v>37</v>
      </c>
      <c r="N718" t="s">
        <v>8614</v>
      </c>
      <c r="O718" t="s">
        <v>9194</v>
      </c>
      <c r="P718">
        <v>2</v>
      </c>
      <c r="Q718">
        <v>466</v>
      </c>
      <c r="R718">
        <v>343</v>
      </c>
      <c r="S718">
        <v>154</v>
      </c>
      <c r="W718">
        <v>0.31967600000000002</v>
      </c>
      <c r="X718">
        <v>0.38361119999999999</v>
      </c>
    </row>
    <row r="719" spans="1:24" hidden="1" x14ac:dyDescent="0.3">
      <c r="A719" t="s">
        <v>9715</v>
      </c>
      <c r="B719" t="s">
        <v>8174</v>
      </c>
      <c r="C719" t="s">
        <v>9716</v>
      </c>
      <c r="D719" t="s">
        <v>9717</v>
      </c>
      <c r="E719" t="s">
        <v>113</v>
      </c>
      <c r="F719" t="s">
        <v>113</v>
      </c>
      <c r="G719" t="s">
        <v>113</v>
      </c>
      <c r="H719" t="s">
        <v>113</v>
      </c>
      <c r="I719" t="s">
        <v>1460</v>
      </c>
      <c r="J719" t="s">
        <v>9718</v>
      </c>
      <c r="K719" t="s">
        <v>9719</v>
      </c>
      <c r="L719" t="s">
        <v>8842</v>
      </c>
      <c r="M719">
        <v>68</v>
      </c>
      <c r="N719" t="s">
        <v>9085</v>
      </c>
      <c r="O719" t="s">
        <v>9266</v>
      </c>
      <c r="P719">
        <v>3</v>
      </c>
      <c r="Q719">
        <v>1936</v>
      </c>
      <c r="R719">
        <v>298</v>
      </c>
      <c r="S719">
        <v>149</v>
      </c>
      <c r="T719">
        <v>50</v>
      </c>
      <c r="U719">
        <v>220</v>
      </c>
      <c r="V719">
        <v>320</v>
      </c>
      <c r="W719">
        <v>1.7307840000000001</v>
      </c>
      <c r="X719">
        <v>2.0769408</v>
      </c>
    </row>
    <row r="720" spans="1:24" hidden="1" x14ac:dyDescent="0.3">
      <c r="A720" t="s">
        <v>9720</v>
      </c>
      <c r="B720" t="s">
        <v>8179</v>
      </c>
      <c r="C720" t="s">
        <v>9716</v>
      </c>
      <c r="D720" t="s">
        <v>9717</v>
      </c>
      <c r="E720" t="s">
        <v>113</v>
      </c>
      <c r="F720" t="s">
        <v>113</v>
      </c>
      <c r="G720" t="s">
        <v>113</v>
      </c>
      <c r="H720" t="s">
        <v>113</v>
      </c>
      <c r="I720" t="s">
        <v>1460</v>
      </c>
      <c r="J720" t="s">
        <v>9718</v>
      </c>
      <c r="K720" t="s">
        <v>9719</v>
      </c>
      <c r="L720" t="s">
        <v>8842</v>
      </c>
      <c r="M720">
        <v>68</v>
      </c>
      <c r="N720" t="s">
        <v>9085</v>
      </c>
      <c r="O720" t="s">
        <v>9268</v>
      </c>
      <c r="P720">
        <v>1</v>
      </c>
      <c r="Q720">
        <v>480</v>
      </c>
      <c r="R720">
        <v>356</v>
      </c>
      <c r="S720">
        <v>140</v>
      </c>
      <c r="W720">
        <v>0.17088</v>
      </c>
      <c r="X720">
        <v>0.20505599999999999</v>
      </c>
    </row>
    <row r="721" spans="1:24" hidden="1" x14ac:dyDescent="0.3">
      <c r="A721" t="s">
        <v>9721</v>
      </c>
      <c r="B721" t="s">
        <v>8211</v>
      </c>
      <c r="C721" t="s">
        <v>9716</v>
      </c>
      <c r="D721" t="s">
        <v>9717</v>
      </c>
      <c r="E721" t="s">
        <v>113</v>
      </c>
      <c r="F721" t="s">
        <v>113</v>
      </c>
      <c r="G721" t="s">
        <v>113</v>
      </c>
      <c r="H721" t="s">
        <v>113</v>
      </c>
      <c r="I721" t="s">
        <v>1460</v>
      </c>
      <c r="J721" t="s">
        <v>9718</v>
      </c>
      <c r="K721" t="s">
        <v>9719</v>
      </c>
      <c r="L721" t="s">
        <v>8842</v>
      </c>
      <c r="M721">
        <v>70</v>
      </c>
      <c r="N721" t="s">
        <v>9085</v>
      </c>
      <c r="O721" t="s">
        <v>9070</v>
      </c>
      <c r="P721">
        <v>1</v>
      </c>
      <c r="Q721">
        <v>0.9</v>
      </c>
      <c r="T721">
        <v>230</v>
      </c>
      <c r="W721">
        <v>0.63617251235193317</v>
      </c>
      <c r="X721">
        <v>1.0178760197630932</v>
      </c>
    </row>
    <row r="722" spans="1:24" hidden="1" x14ac:dyDescent="0.3">
      <c r="A722" t="s">
        <v>9722</v>
      </c>
      <c r="B722" t="s">
        <v>8536</v>
      </c>
      <c r="C722" t="s">
        <v>9716</v>
      </c>
      <c r="D722" t="s">
        <v>9717</v>
      </c>
      <c r="E722" t="s">
        <v>113</v>
      </c>
      <c r="F722" t="s">
        <v>113</v>
      </c>
      <c r="G722" t="s">
        <v>113</v>
      </c>
      <c r="H722" t="s">
        <v>113</v>
      </c>
      <c r="I722" t="s">
        <v>1460</v>
      </c>
      <c r="J722" t="s">
        <v>9718</v>
      </c>
      <c r="K722" t="s">
        <v>9719</v>
      </c>
      <c r="L722" t="s">
        <v>8842</v>
      </c>
      <c r="M722">
        <v>70</v>
      </c>
      <c r="N722" t="s">
        <v>9085</v>
      </c>
      <c r="O722" t="s">
        <v>9072</v>
      </c>
      <c r="P722">
        <v>3</v>
      </c>
      <c r="Q722">
        <v>210</v>
      </c>
      <c r="R722">
        <v>210</v>
      </c>
      <c r="S722">
        <v>83</v>
      </c>
      <c r="W722">
        <v>0.1323</v>
      </c>
      <c r="X722">
        <v>0.15875999999999998</v>
      </c>
    </row>
    <row r="723" spans="1:24" hidden="1" x14ac:dyDescent="0.3">
      <c r="A723" t="s">
        <v>9723</v>
      </c>
      <c r="B723" t="s">
        <v>8174</v>
      </c>
      <c r="C723" t="s">
        <v>9627</v>
      </c>
      <c r="D723" t="s">
        <v>9626</v>
      </c>
      <c r="E723" t="s">
        <v>113</v>
      </c>
      <c r="F723" t="s">
        <v>113</v>
      </c>
      <c r="G723" t="s">
        <v>113</v>
      </c>
      <c r="H723" t="s">
        <v>113</v>
      </c>
      <c r="I723" t="s">
        <v>1113</v>
      </c>
      <c r="J723" t="s">
        <v>9628</v>
      </c>
      <c r="K723" t="s">
        <v>9629</v>
      </c>
      <c r="L723" t="s">
        <v>120</v>
      </c>
      <c r="M723">
        <v>40</v>
      </c>
      <c r="N723" t="s">
        <v>9085</v>
      </c>
      <c r="O723" t="s">
        <v>9266</v>
      </c>
      <c r="P723">
        <v>3</v>
      </c>
      <c r="Q723">
        <v>1936</v>
      </c>
      <c r="R723">
        <v>298</v>
      </c>
      <c r="S723">
        <v>149</v>
      </c>
      <c r="T723">
        <v>0</v>
      </c>
      <c r="U723">
        <v>120</v>
      </c>
      <c r="V723">
        <v>250</v>
      </c>
      <c r="W723">
        <v>1.7307840000000001</v>
      </c>
      <c r="X723">
        <v>2.0769408</v>
      </c>
    </row>
    <row r="724" spans="1:24" hidden="1" x14ac:dyDescent="0.3">
      <c r="A724" t="s">
        <v>9724</v>
      </c>
      <c r="B724" t="s">
        <v>8179</v>
      </c>
      <c r="C724" t="s">
        <v>9627</v>
      </c>
      <c r="D724" t="s">
        <v>9626</v>
      </c>
      <c r="E724" t="s">
        <v>113</v>
      </c>
      <c r="F724" t="s">
        <v>113</v>
      </c>
      <c r="G724" t="s">
        <v>113</v>
      </c>
      <c r="H724" t="s">
        <v>113</v>
      </c>
      <c r="I724" t="s">
        <v>1113</v>
      </c>
      <c r="J724" t="s">
        <v>9628</v>
      </c>
      <c r="K724" t="s">
        <v>9629</v>
      </c>
      <c r="L724" t="s">
        <v>120</v>
      </c>
      <c r="M724">
        <v>40</v>
      </c>
      <c r="N724" t="s">
        <v>9085</v>
      </c>
      <c r="O724" t="s">
        <v>8469</v>
      </c>
      <c r="P724">
        <v>3</v>
      </c>
      <c r="Q724">
        <v>400</v>
      </c>
      <c r="R724">
        <v>300</v>
      </c>
      <c r="S724">
        <v>100</v>
      </c>
      <c r="W724">
        <v>0.36</v>
      </c>
      <c r="X724">
        <v>0.432</v>
      </c>
    </row>
    <row r="725" spans="1:24" hidden="1" x14ac:dyDescent="0.3">
      <c r="A725" t="s">
        <v>9725</v>
      </c>
      <c r="B725" t="s">
        <v>8179</v>
      </c>
      <c r="C725" t="s">
        <v>9726</v>
      </c>
      <c r="D725" t="s">
        <v>9727</v>
      </c>
      <c r="E725" t="s">
        <v>113</v>
      </c>
      <c r="F725" t="s">
        <v>113</v>
      </c>
      <c r="G725" t="s">
        <v>113</v>
      </c>
      <c r="H725" t="s">
        <v>113</v>
      </c>
      <c r="I725" t="s">
        <v>654</v>
      </c>
      <c r="J725" t="s">
        <v>9728</v>
      </c>
      <c r="K725" t="s">
        <v>9729</v>
      </c>
      <c r="L725" t="s">
        <v>9583</v>
      </c>
      <c r="M725">
        <v>9</v>
      </c>
      <c r="N725" t="s">
        <v>9085</v>
      </c>
      <c r="O725" t="s">
        <v>8358</v>
      </c>
      <c r="P725">
        <v>1</v>
      </c>
      <c r="Q725">
        <v>466</v>
      </c>
      <c r="R725">
        <v>343</v>
      </c>
      <c r="S725">
        <v>154</v>
      </c>
      <c r="W725">
        <v>0.15983800000000001</v>
      </c>
      <c r="X725">
        <v>0.19180559999999999</v>
      </c>
    </row>
    <row r="726" spans="1:24" hidden="1" x14ac:dyDescent="0.3">
      <c r="A726" t="s">
        <v>9730</v>
      </c>
      <c r="B726" t="s">
        <v>8174</v>
      </c>
      <c r="C726" t="s">
        <v>9726</v>
      </c>
      <c r="D726" t="s">
        <v>9727</v>
      </c>
      <c r="E726" t="s">
        <v>113</v>
      </c>
      <c r="F726" t="s">
        <v>113</v>
      </c>
      <c r="G726" t="s">
        <v>113</v>
      </c>
      <c r="H726" t="s">
        <v>113</v>
      </c>
      <c r="I726" t="s">
        <v>654</v>
      </c>
      <c r="J726" t="s">
        <v>9728</v>
      </c>
      <c r="K726" t="s">
        <v>9729</v>
      </c>
      <c r="L726" t="s">
        <v>9583</v>
      </c>
      <c r="M726">
        <v>9</v>
      </c>
      <c r="N726" t="s">
        <v>9618</v>
      </c>
      <c r="O726" t="s">
        <v>9534</v>
      </c>
      <c r="P726">
        <v>1</v>
      </c>
      <c r="Q726">
        <v>1999</v>
      </c>
      <c r="R726">
        <v>305</v>
      </c>
      <c r="T726">
        <v>305</v>
      </c>
      <c r="W726">
        <v>0.60969499999999999</v>
      </c>
      <c r="X726">
        <v>0.73163400000000001</v>
      </c>
    </row>
    <row r="727" spans="1:24" hidden="1" x14ac:dyDescent="0.3">
      <c r="A727" t="s">
        <v>9731</v>
      </c>
      <c r="B727" t="s">
        <v>8179</v>
      </c>
      <c r="C727" t="s">
        <v>9732</v>
      </c>
      <c r="D727" t="s">
        <v>9733</v>
      </c>
      <c r="E727" t="s">
        <v>113</v>
      </c>
      <c r="F727" t="s">
        <v>113</v>
      </c>
      <c r="G727" t="s">
        <v>113</v>
      </c>
      <c r="H727" t="s">
        <v>113</v>
      </c>
      <c r="I727" t="s">
        <v>654</v>
      </c>
      <c r="J727" t="s">
        <v>9734</v>
      </c>
      <c r="K727" t="s">
        <v>9735</v>
      </c>
      <c r="L727" t="s">
        <v>9583</v>
      </c>
      <c r="M727">
        <v>9</v>
      </c>
      <c r="N727" t="s">
        <v>9085</v>
      </c>
      <c r="O727" t="s">
        <v>8358</v>
      </c>
      <c r="P727">
        <v>1</v>
      </c>
      <c r="Q727">
        <v>466</v>
      </c>
      <c r="R727">
        <v>343</v>
      </c>
      <c r="S727">
        <v>154</v>
      </c>
      <c r="W727">
        <v>0.15983800000000001</v>
      </c>
      <c r="X727">
        <v>0.19180559999999999</v>
      </c>
    </row>
    <row r="728" spans="1:24" hidden="1" x14ac:dyDescent="0.3">
      <c r="A728" t="s">
        <v>9736</v>
      </c>
      <c r="B728" t="s">
        <v>8174</v>
      </c>
      <c r="C728" t="s">
        <v>9732</v>
      </c>
      <c r="D728" t="s">
        <v>9733</v>
      </c>
      <c r="E728" t="s">
        <v>113</v>
      </c>
      <c r="F728" t="s">
        <v>113</v>
      </c>
      <c r="G728" t="s">
        <v>113</v>
      </c>
      <c r="H728" t="s">
        <v>113</v>
      </c>
      <c r="I728" t="s">
        <v>654</v>
      </c>
      <c r="J728" t="s">
        <v>9734</v>
      </c>
      <c r="K728" t="s">
        <v>9735</v>
      </c>
      <c r="L728" t="s">
        <v>9583</v>
      </c>
      <c r="M728">
        <v>9</v>
      </c>
      <c r="N728" t="s">
        <v>9618</v>
      </c>
      <c r="O728" t="s">
        <v>9534</v>
      </c>
      <c r="P728">
        <v>1</v>
      </c>
      <c r="Q728">
        <v>1999</v>
      </c>
      <c r="R728">
        <v>305</v>
      </c>
      <c r="T728">
        <v>290</v>
      </c>
      <c r="W728">
        <v>0.60969499999999999</v>
      </c>
      <c r="X728">
        <v>0.73163400000000001</v>
      </c>
    </row>
    <row r="729" spans="1:24" hidden="1" x14ac:dyDescent="0.3">
      <c r="A729" t="s">
        <v>9737</v>
      </c>
      <c r="B729" t="s">
        <v>8179</v>
      </c>
      <c r="C729" t="s">
        <v>9738</v>
      </c>
      <c r="D729" t="s">
        <v>9739</v>
      </c>
      <c r="E729" t="s">
        <v>113</v>
      </c>
      <c r="F729" t="s">
        <v>113</v>
      </c>
      <c r="G729" t="s">
        <v>113</v>
      </c>
      <c r="H729" t="s">
        <v>113</v>
      </c>
      <c r="I729" t="s">
        <v>115</v>
      </c>
      <c r="J729" t="s">
        <v>9740</v>
      </c>
      <c r="K729" t="s">
        <v>9741</v>
      </c>
      <c r="L729" t="s">
        <v>9583</v>
      </c>
      <c r="M729">
        <v>9</v>
      </c>
      <c r="N729" t="s">
        <v>9085</v>
      </c>
      <c r="O729" t="s">
        <v>8358</v>
      </c>
      <c r="P729">
        <v>1</v>
      </c>
      <c r="Q729">
        <v>466</v>
      </c>
      <c r="R729">
        <v>343</v>
      </c>
      <c r="S729">
        <v>154</v>
      </c>
      <c r="W729">
        <v>0.15983800000000001</v>
      </c>
      <c r="X729">
        <v>0.19180559999999999</v>
      </c>
    </row>
    <row r="730" spans="1:24" hidden="1" x14ac:dyDescent="0.3">
      <c r="A730" t="s">
        <v>9742</v>
      </c>
      <c r="B730" t="s">
        <v>8174</v>
      </c>
      <c r="C730" t="s">
        <v>9738</v>
      </c>
      <c r="D730" t="s">
        <v>9739</v>
      </c>
      <c r="E730" t="s">
        <v>113</v>
      </c>
      <c r="F730" t="s">
        <v>113</v>
      </c>
      <c r="G730" t="s">
        <v>113</v>
      </c>
      <c r="H730" t="s">
        <v>113</v>
      </c>
      <c r="I730" t="s">
        <v>115</v>
      </c>
      <c r="J730" t="s">
        <v>9740</v>
      </c>
      <c r="K730" t="s">
        <v>9741</v>
      </c>
      <c r="L730" t="s">
        <v>9583</v>
      </c>
      <c r="M730">
        <v>9</v>
      </c>
      <c r="N730" t="s">
        <v>9618</v>
      </c>
      <c r="O730" t="s">
        <v>9534</v>
      </c>
      <c r="P730">
        <v>1</v>
      </c>
      <c r="Q730">
        <v>1999</v>
      </c>
      <c r="R730">
        <v>305</v>
      </c>
      <c r="T730">
        <v>155</v>
      </c>
      <c r="W730">
        <v>0.60969499999999999</v>
      </c>
      <c r="X730">
        <v>0.73163400000000001</v>
      </c>
    </row>
    <row r="731" spans="1:24" hidden="1" x14ac:dyDescent="0.3">
      <c r="A731" t="s">
        <v>9743</v>
      </c>
      <c r="B731" t="s">
        <v>8179</v>
      </c>
      <c r="C731" t="s">
        <v>9744</v>
      </c>
      <c r="D731" t="s">
        <v>9745</v>
      </c>
      <c r="E731" t="s">
        <v>113</v>
      </c>
      <c r="F731" t="s">
        <v>113</v>
      </c>
      <c r="G731" t="s">
        <v>113</v>
      </c>
      <c r="H731" t="s">
        <v>113</v>
      </c>
      <c r="I731" t="s">
        <v>406</v>
      </c>
      <c r="J731" t="s">
        <v>9746</v>
      </c>
      <c r="K731" t="s">
        <v>9747</v>
      </c>
      <c r="L731" t="s">
        <v>1173</v>
      </c>
      <c r="M731">
        <v>48</v>
      </c>
      <c r="N731" t="s">
        <v>9085</v>
      </c>
      <c r="O731" t="s">
        <v>9131</v>
      </c>
      <c r="P731">
        <v>1</v>
      </c>
      <c r="Q731">
        <v>210</v>
      </c>
      <c r="R731">
        <v>210</v>
      </c>
      <c r="S731">
        <v>83</v>
      </c>
      <c r="W731">
        <v>4.41E-2</v>
      </c>
      <c r="X731">
        <v>5.2920000000000002E-2</v>
      </c>
    </row>
    <row r="732" spans="1:24" hidden="1" x14ac:dyDescent="0.3">
      <c r="A732" t="s">
        <v>9748</v>
      </c>
      <c r="B732" t="s">
        <v>8211</v>
      </c>
      <c r="C732" t="s">
        <v>9744</v>
      </c>
      <c r="D732" t="s">
        <v>9745</v>
      </c>
      <c r="E732" t="s">
        <v>113</v>
      </c>
      <c r="F732" t="s">
        <v>113</v>
      </c>
      <c r="G732" t="s">
        <v>113</v>
      </c>
      <c r="H732" t="s">
        <v>113</v>
      </c>
      <c r="I732" t="s">
        <v>406</v>
      </c>
      <c r="J732" t="s">
        <v>9746</v>
      </c>
      <c r="K732" t="s">
        <v>9747</v>
      </c>
      <c r="L732" t="s">
        <v>1173</v>
      </c>
      <c r="M732">
        <v>48</v>
      </c>
      <c r="O732" t="s">
        <v>9493</v>
      </c>
      <c r="P732">
        <v>1</v>
      </c>
      <c r="Q732">
        <v>0.6</v>
      </c>
      <c r="W732">
        <v>0.28274333882308139</v>
      </c>
      <c r="X732">
        <v>0.45238934211693027</v>
      </c>
    </row>
    <row r="733" spans="1:24" hidden="1" x14ac:dyDescent="0.3">
      <c r="A733" t="s">
        <v>9749</v>
      </c>
      <c r="B733" t="s">
        <v>8174</v>
      </c>
      <c r="C733" t="s">
        <v>9744</v>
      </c>
      <c r="D733" t="s">
        <v>9745</v>
      </c>
      <c r="E733" t="s">
        <v>113</v>
      </c>
      <c r="F733" t="s">
        <v>113</v>
      </c>
      <c r="G733" t="s">
        <v>113</v>
      </c>
      <c r="H733" t="s">
        <v>113</v>
      </c>
      <c r="I733" t="s">
        <v>406</v>
      </c>
      <c r="J733" t="s">
        <v>9746</v>
      </c>
      <c r="K733" t="s">
        <v>9747</v>
      </c>
      <c r="L733" t="s">
        <v>1173</v>
      </c>
      <c r="M733">
        <v>50</v>
      </c>
      <c r="N733" t="s">
        <v>9085</v>
      </c>
      <c r="O733" t="s">
        <v>9635</v>
      </c>
      <c r="P733">
        <v>3</v>
      </c>
      <c r="Q733">
        <v>2009</v>
      </c>
      <c r="R733">
        <v>469</v>
      </c>
      <c r="T733">
        <v>23</v>
      </c>
      <c r="U733">
        <v>140</v>
      </c>
      <c r="V733">
        <v>220</v>
      </c>
      <c r="W733">
        <v>2.8266629999999999</v>
      </c>
      <c r="X733">
        <v>3.3919956</v>
      </c>
    </row>
    <row r="734" spans="1:24" hidden="1" x14ac:dyDescent="0.3">
      <c r="A734" t="s">
        <v>9750</v>
      </c>
      <c r="B734" t="s">
        <v>8536</v>
      </c>
      <c r="C734" t="s">
        <v>9744</v>
      </c>
      <c r="D734" t="s">
        <v>9745</v>
      </c>
      <c r="E734" t="s">
        <v>113</v>
      </c>
      <c r="F734" t="s">
        <v>113</v>
      </c>
      <c r="G734" t="s">
        <v>113</v>
      </c>
      <c r="H734" t="s">
        <v>113</v>
      </c>
      <c r="I734" t="s">
        <v>406</v>
      </c>
      <c r="J734" t="s">
        <v>9746</v>
      </c>
      <c r="K734" t="s">
        <v>9747</v>
      </c>
      <c r="L734" t="s">
        <v>1173</v>
      </c>
      <c r="M734">
        <v>50</v>
      </c>
      <c r="N734" t="s">
        <v>113</v>
      </c>
      <c r="O734" t="s">
        <v>8727</v>
      </c>
      <c r="P734">
        <v>3</v>
      </c>
    </row>
    <row r="735" spans="1:24" hidden="1" x14ac:dyDescent="0.3">
      <c r="A735" t="s">
        <v>9751</v>
      </c>
      <c r="B735" t="s">
        <v>8179</v>
      </c>
      <c r="C735" t="s">
        <v>9752</v>
      </c>
      <c r="D735" t="s">
        <v>9753</v>
      </c>
      <c r="E735" t="s">
        <v>113</v>
      </c>
      <c r="F735" t="s">
        <v>113</v>
      </c>
      <c r="G735" t="s">
        <v>113</v>
      </c>
      <c r="H735" t="s">
        <v>113</v>
      </c>
      <c r="I735" t="s">
        <v>406</v>
      </c>
      <c r="J735" t="s">
        <v>9754</v>
      </c>
      <c r="K735" t="s">
        <v>9755</v>
      </c>
      <c r="L735" t="s">
        <v>120</v>
      </c>
      <c r="M735">
        <v>40</v>
      </c>
      <c r="N735" t="s">
        <v>9085</v>
      </c>
      <c r="O735" t="s">
        <v>8649</v>
      </c>
      <c r="P735">
        <v>2</v>
      </c>
    </row>
    <row r="736" spans="1:24" hidden="1" x14ac:dyDescent="0.3">
      <c r="A736" t="s">
        <v>9756</v>
      </c>
      <c r="B736" t="s">
        <v>8174</v>
      </c>
      <c r="C736" t="s">
        <v>9752</v>
      </c>
      <c r="D736" t="s">
        <v>9753</v>
      </c>
      <c r="E736" t="s">
        <v>113</v>
      </c>
      <c r="F736" t="s">
        <v>113</v>
      </c>
      <c r="G736" t="s">
        <v>113</v>
      </c>
      <c r="H736" t="s">
        <v>113</v>
      </c>
      <c r="I736" t="s">
        <v>406</v>
      </c>
      <c r="J736" t="s">
        <v>9754</v>
      </c>
      <c r="K736" t="s">
        <v>9755</v>
      </c>
      <c r="L736" t="s">
        <v>120</v>
      </c>
      <c r="M736">
        <v>40</v>
      </c>
      <c r="N736" t="s">
        <v>9085</v>
      </c>
      <c r="O736" t="s">
        <v>9635</v>
      </c>
      <c r="P736">
        <v>3</v>
      </c>
      <c r="T736">
        <v>180</v>
      </c>
      <c r="U736">
        <v>310</v>
      </c>
      <c r="V736">
        <v>45</v>
      </c>
    </row>
    <row r="737" spans="1:24" hidden="1" x14ac:dyDescent="0.3">
      <c r="A737" t="s">
        <v>9757</v>
      </c>
      <c r="B737" t="s">
        <v>8617</v>
      </c>
      <c r="C737" t="s">
        <v>9752</v>
      </c>
      <c r="D737" t="s">
        <v>9753</v>
      </c>
      <c r="E737" t="s">
        <v>113</v>
      </c>
      <c r="F737" t="s">
        <v>113</v>
      </c>
      <c r="G737" t="s">
        <v>113</v>
      </c>
      <c r="H737" t="s">
        <v>113</v>
      </c>
      <c r="I737" t="s">
        <v>406</v>
      </c>
      <c r="J737" t="s">
        <v>9754</v>
      </c>
      <c r="K737" t="s">
        <v>9755</v>
      </c>
      <c r="L737" t="s">
        <v>120</v>
      </c>
      <c r="M737">
        <v>40</v>
      </c>
      <c r="N737" t="s">
        <v>9085</v>
      </c>
      <c r="O737" t="s">
        <v>8645</v>
      </c>
      <c r="P737">
        <v>3</v>
      </c>
      <c r="T737">
        <v>45</v>
      </c>
      <c r="U737">
        <v>180</v>
      </c>
      <c r="V737">
        <v>310</v>
      </c>
    </row>
    <row r="738" spans="1:24" hidden="1" x14ac:dyDescent="0.3">
      <c r="A738" t="s">
        <v>9758</v>
      </c>
      <c r="B738" t="s">
        <v>8179</v>
      </c>
      <c r="C738" t="s">
        <v>9759</v>
      </c>
      <c r="D738" t="s">
        <v>9760</v>
      </c>
      <c r="E738" t="s">
        <v>113</v>
      </c>
      <c r="F738" t="s">
        <v>113</v>
      </c>
      <c r="G738" t="s">
        <v>113</v>
      </c>
      <c r="H738" t="s">
        <v>113</v>
      </c>
      <c r="I738" t="s">
        <v>406</v>
      </c>
      <c r="J738" t="s">
        <v>9761</v>
      </c>
      <c r="K738" t="s">
        <v>9762</v>
      </c>
      <c r="L738" t="s">
        <v>120</v>
      </c>
      <c r="M738">
        <v>38</v>
      </c>
      <c r="N738" t="s">
        <v>9085</v>
      </c>
      <c r="O738" t="s">
        <v>8649</v>
      </c>
      <c r="P738">
        <v>2</v>
      </c>
    </row>
    <row r="739" spans="1:24" hidden="1" x14ac:dyDescent="0.3">
      <c r="A739" t="s">
        <v>9763</v>
      </c>
      <c r="B739" t="s">
        <v>8174</v>
      </c>
      <c r="C739" t="s">
        <v>9759</v>
      </c>
      <c r="D739" t="s">
        <v>9760</v>
      </c>
      <c r="E739" t="s">
        <v>113</v>
      </c>
      <c r="F739" t="s">
        <v>113</v>
      </c>
      <c r="G739" t="s">
        <v>113</v>
      </c>
      <c r="H739" t="s">
        <v>113</v>
      </c>
      <c r="I739" t="s">
        <v>406</v>
      </c>
      <c r="J739" t="s">
        <v>9761</v>
      </c>
      <c r="K739" t="s">
        <v>9762</v>
      </c>
      <c r="L739" t="s">
        <v>120</v>
      </c>
      <c r="M739">
        <v>38</v>
      </c>
      <c r="N739" t="s">
        <v>9085</v>
      </c>
      <c r="O739" t="s">
        <v>8647</v>
      </c>
      <c r="P739">
        <v>3</v>
      </c>
      <c r="T739">
        <v>10</v>
      </c>
      <c r="U739">
        <v>120</v>
      </c>
      <c r="V739">
        <v>230</v>
      </c>
    </row>
    <row r="740" spans="1:24" hidden="1" x14ac:dyDescent="0.3">
      <c r="A740" t="s">
        <v>9764</v>
      </c>
      <c r="B740" t="s">
        <v>8617</v>
      </c>
      <c r="C740" t="s">
        <v>9759</v>
      </c>
      <c r="D740" t="s">
        <v>9760</v>
      </c>
      <c r="E740" t="s">
        <v>113</v>
      </c>
      <c r="F740" t="s">
        <v>113</v>
      </c>
      <c r="G740" t="s">
        <v>113</v>
      </c>
      <c r="H740" t="s">
        <v>113</v>
      </c>
      <c r="I740" t="s">
        <v>406</v>
      </c>
      <c r="J740" t="s">
        <v>9761</v>
      </c>
      <c r="K740" t="s">
        <v>9762</v>
      </c>
      <c r="L740" t="s">
        <v>120</v>
      </c>
      <c r="M740">
        <v>40</v>
      </c>
      <c r="N740" t="s">
        <v>9085</v>
      </c>
      <c r="O740" t="s">
        <v>8645</v>
      </c>
      <c r="P740">
        <v>3</v>
      </c>
      <c r="T740">
        <v>10</v>
      </c>
      <c r="U740">
        <v>120</v>
      </c>
      <c r="V740">
        <v>230</v>
      </c>
    </row>
    <row r="741" spans="1:24" hidden="1" x14ac:dyDescent="0.3">
      <c r="A741" t="s">
        <v>9765</v>
      </c>
      <c r="B741" t="s">
        <v>8179</v>
      </c>
      <c r="C741" t="s">
        <v>9766</v>
      </c>
      <c r="D741" t="s">
        <v>9767</v>
      </c>
      <c r="E741" t="s">
        <v>113</v>
      </c>
      <c r="F741" t="s">
        <v>113</v>
      </c>
      <c r="G741" t="s">
        <v>113</v>
      </c>
      <c r="H741" t="s">
        <v>113</v>
      </c>
      <c r="I741" t="s">
        <v>218</v>
      </c>
      <c r="J741" t="s">
        <v>9768</v>
      </c>
      <c r="K741" t="s">
        <v>9769</v>
      </c>
      <c r="L741" t="s">
        <v>8903</v>
      </c>
      <c r="M741">
        <v>28</v>
      </c>
      <c r="N741" t="s">
        <v>9085</v>
      </c>
      <c r="O741" t="s">
        <v>9131</v>
      </c>
      <c r="P741">
        <v>2</v>
      </c>
      <c r="Q741">
        <v>210</v>
      </c>
      <c r="R741">
        <v>210</v>
      </c>
      <c r="W741">
        <v>8.8200000000000001E-2</v>
      </c>
      <c r="X741">
        <v>0.10584</v>
      </c>
    </row>
    <row r="742" spans="1:24" hidden="1" x14ac:dyDescent="0.3">
      <c r="A742" t="s">
        <v>9770</v>
      </c>
      <c r="B742" t="s">
        <v>8174</v>
      </c>
      <c r="C742" t="s">
        <v>9766</v>
      </c>
      <c r="D742" t="s">
        <v>9767</v>
      </c>
      <c r="E742" t="s">
        <v>113</v>
      </c>
      <c r="F742" t="s">
        <v>113</v>
      </c>
      <c r="G742" t="s">
        <v>113</v>
      </c>
      <c r="H742" t="s">
        <v>113</v>
      </c>
      <c r="I742" t="s">
        <v>218</v>
      </c>
      <c r="J742" t="s">
        <v>9768</v>
      </c>
      <c r="K742" t="s">
        <v>9769</v>
      </c>
      <c r="L742" t="s">
        <v>8903</v>
      </c>
      <c r="M742">
        <v>30</v>
      </c>
      <c r="N742" t="s">
        <v>9659</v>
      </c>
      <c r="O742" t="s">
        <v>9771</v>
      </c>
      <c r="P742">
        <v>1</v>
      </c>
      <c r="Q742">
        <v>596</v>
      </c>
      <c r="R742">
        <v>300</v>
      </c>
      <c r="T742">
        <v>340</v>
      </c>
      <c r="W742">
        <v>0.17879999999999999</v>
      </c>
      <c r="X742">
        <v>0.21455999999999997</v>
      </c>
    </row>
    <row r="743" spans="1:24" hidden="1" x14ac:dyDescent="0.3">
      <c r="A743" t="s">
        <v>9772</v>
      </c>
      <c r="B743" t="s">
        <v>8211</v>
      </c>
      <c r="C743" t="s">
        <v>9766</v>
      </c>
      <c r="D743" t="s">
        <v>9767</v>
      </c>
      <c r="E743" t="s">
        <v>113</v>
      </c>
      <c r="F743" t="s">
        <v>113</v>
      </c>
      <c r="G743" t="s">
        <v>113</v>
      </c>
      <c r="H743" t="s">
        <v>113</v>
      </c>
      <c r="I743" t="s">
        <v>218</v>
      </c>
      <c r="J743" t="s">
        <v>9768</v>
      </c>
      <c r="K743" t="s">
        <v>9769</v>
      </c>
      <c r="L743" t="s">
        <v>8903</v>
      </c>
      <c r="M743">
        <v>28</v>
      </c>
      <c r="N743" t="s">
        <v>113</v>
      </c>
      <c r="O743" t="s">
        <v>9493</v>
      </c>
      <c r="P743">
        <v>1</v>
      </c>
      <c r="Q743">
        <v>1.8</v>
      </c>
      <c r="T743">
        <v>198.72</v>
      </c>
      <c r="W743">
        <v>2.5446900494077327</v>
      </c>
      <c r="X743">
        <v>4.0715040790523727</v>
      </c>
    </row>
    <row r="744" spans="1:24" hidden="1" x14ac:dyDescent="0.3">
      <c r="A744" t="s">
        <v>9773</v>
      </c>
      <c r="B744" t="s">
        <v>8536</v>
      </c>
      <c r="C744" t="s">
        <v>9766</v>
      </c>
      <c r="D744" t="s">
        <v>9767</v>
      </c>
      <c r="E744" t="s">
        <v>113</v>
      </c>
      <c r="F744" t="s">
        <v>113</v>
      </c>
      <c r="G744" t="s">
        <v>113</v>
      </c>
      <c r="H744" t="s">
        <v>113</v>
      </c>
      <c r="I744" t="s">
        <v>218</v>
      </c>
      <c r="J744" t="s">
        <v>9768</v>
      </c>
      <c r="K744" t="s">
        <v>9769</v>
      </c>
      <c r="L744" t="s">
        <v>8903</v>
      </c>
      <c r="M744">
        <v>30</v>
      </c>
      <c r="N744" t="s">
        <v>8614</v>
      </c>
      <c r="O744" t="s">
        <v>9774</v>
      </c>
      <c r="P744">
        <v>1</v>
      </c>
      <c r="Q744">
        <v>353</v>
      </c>
      <c r="R744">
        <v>261</v>
      </c>
      <c r="W744">
        <v>9.2133000000000007E-2</v>
      </c>
      <c r="X744">
        <v>0.11055960000000001</v>
      </c>
    </row>
    <row r="745" spans="1:24" hidden="1" x14ac:dyDescent="0.3">
      <c r="A745" t="s">
        <v>9775</v>
      </c>
      <c r="B745" t="s">
        <v>8179</v>
      </c>
      <c r="C745" t="s">
        <v>9776</v>
      </c>
      <c r="D745" t="s">
        <v>9777</v>
      </c>
      <c r="E745" t="s">
        <v>113</v>
      </c>
      <c r="F745" t="s">
        <v>113</v>
      </c>
      <c r="G745" t="s">
        <v>113</v>
      </c>
      <c r="H745" t="s">
        <v>113</v>
      </c>
      <c r="I745" t="s">
        <v>218</v>
      </c>
      <c r="J745" t="s">
        <v>9778</v>
      </c>
      <c r="K745" t="s">
        <v>9779</v>
      </c>
      <c r="L745" t="s">
        <v>8903</v>
      </c>
      <c r="M745">
        <v>28</v>
      </c>
      <c r="N745" t="s">
        <v>9085</v>
      </c>
      <c r="O745" t="s">
        <v>9131</v>
      </c>
      <c r="P745">
        <v>2</v>
      </c>
      <c r="Q745">
        <v>210</v>
      </c>
      <c r="R745">
        <v>210</v>
      </c>
      <c r="W745">
        <v>8.8200000000000001E-2</v>
      </c>
      <c r="X745">
        <v>0.10584</v>
      </c>
    </row>
    <row r="746" spans="1:24" hidden="1" x14ac:dyDescent="0.3">
      <c r="A746" t="s">
        <v>9780</v>
      </c>
      <c r="B746" t="s">
        <v>8211</v>
      </c>
      <c r="C746" t="s">
        <v>9776</v>
      </c>
      <c r="D746" t="s">
        <v>9777</v>
      </c>
      <c r="E746" t="s">
        <v>113</v>
      </c>
      <c r="F746" t="s">
        <v>113</v>
      </c>
      <c r="G746" t="s">
        <v>113</v>
      </c>
      <c r="H746" t="s">
        <v>113</v>
      </c>
      <c r="I746" t="s">
        <v>218</v>
      </c>
      <c r="J746" t="s">
        <v>9778</v>
      </c>
      <c r="K746" t="s">
        <v>9779</v>
      </c>
      <c r="L746" t="s">
        <v>8903</v>
      </c>
      <c r="M746">
        <v>28</v>
      </c>
      <c r="N746" t="s">
        <v>113</v>
      </c>
      <c r="O746" t="s">
        <v>9493</v>
      </c>
      <c r="P746">
        <v>1</v>
      </c>
      <c r="Q746">
        <v>0.6</v>
      </c>
      <c r="T746">
        <v>350.65</v>
      </c>
      <c r="W746">
        <v>0.28274333882308139</v>
      </c>
      <c r="X746">
        <v>0.45238934211693027</v>
      </c>
    </row>
    <row r="747" spans="1:24" hidden="1" x14ac:dyDescent="0.3">
      <c r="A747" t="s">
        <v>9781</v>
      </c>
      <c r="B747" t="s">
        <v>8536</v>
      </c>
      <c r="C747" t="s">
        <v>9776</v>
      </c>
      <c r="D747" t="s">
        <v>9777</v>
      </c>
      <c r="E747" t="s">
        <v>113</v>
      </c>
      <c r="F747" t="s">
        <v>113</v>
      </c>
      <c r="G747" t="s">
        <v>113</v>
      </c>
      <c r="H747" t="s">
        <v>113</v>
      </c>
      <c r="I747" t="s">
        <v>218</v>
      </c>
      <c r="J747" t="s">
        <v>9778</v>
      </c>
      <c r="K747" t="s">
        <v>9779</v>
      </c>
      <c r="L747" t="s">
        <v>8903</v>
      </c>
      <c r="M747">
        <v>30</v>
      </c>
      <c r="N747" t="s">
        <v>8614</v>
      </c>
      <c r="O747" t="s">
        <v>9774</v>
      </c>
      <c r="P747">
        <v>1</v>
      </c>
      <c r="Q747">
        <v>353</v>
      </c>
      <c r="R747">
        <v>261</v>
      </c>
      <c r="W747">
        <v>9.2133000000000007E-2</v>
      </c>
      <c r="X747">
        <v>0.11055960000000001</v>
      </c>
    </row>
    <row r="748" spans="1:24" hidden="1" x14ac:dyDescent="0.3">
      <c r="A748" t="s">
        <v>9782</v>
      </c>
      <c r="B748" t="s">
        <v>8174</v>
      </c>
      <c r="C748" t="s">
        <v>9776</v>
      </c>
      <c r="D748" t="s">
        <v>9777</v>
      </c>
      <c r="E748" t="s">
        <v>113</v>
      </c>
      <c r="F748" t="s">
        <v>113</v>
      </c>
      <c r="G748" t="s">
        <v>113</v>
      </c>
      <c r="H748" t="s">
        <v>113</v>
      </c>
      <c r="I748" t="s">
        <v>218</v>
      </c>
      <c r="J748" t="s">
        <v>9778</v>
      </c>
      <c r="K748" t="s">
        <v>9779</v>
      </c>
      <c r="L748" t="s">
        <v>8903</v>
      </c>
      <c r="M748">
        <v>30</v>
      </c>
      <c r="N748" t="s">
        <v>9659</v>
      </c>
      <c r="O748" t="s">
        <v>9771</v>
      </c>
      <c r="P748">
        <v>1</v>
      </c>
      <c r="Q748">
        <v>597</v>
      </c>
      <c r="R748">
        <v>300</v>
      </c>
      <c r="T748">
        <v>130</v>
      </c>
      <c r="W748">
        <v>0.17910000000000001</v>
      </c>
      <c r="X748">
        <v>0.21492</v>
      </c>
    </row>
    <row r="749" spans="1:24" hidden="1" x14ac:dyDescent="0.3">
      <c r="A749" t="s">
        <v>9783</v>
      </c>
      <c r="B749" t="s">
        <v>8174</v>
      </c>
      <c r="C749" t="s">
        <v>9784</v>
      </c>
      <c r="D749" t="s">
        <v>9785</v>
      </c>
      <c r="E749" t="s">
        <v>113</v>
      </c>
      <c r="F749" t="s">
        <v>113</v>
      </c>
      <c r="G749" t="s">
        <v>113</v>
      </c>
      <c r="H749" t="s">
        <v>113</v>
      </c>
      <c r="I749" t="s">
        <v>138</v>
      </c>
      <c r="J749" t="s">
        <v>9786</v>
      </c>
      <c r="K749" t="s">
        <v>9787</v>
      </c>
      <c r="L749" t="s">
        <v>120</v>
      </c>
      <c r="M749">
        <v>40</v>
      </c>
      <c r="N749" t="s">
        <v>9085</v>
      </c>
      <c r="O749" t="s">
        <v>8467</v>
      </c>
      <c r="P749">
        <v>3</v>
      </c>
      <c r="Q749">
        <v>1499</v>
      </c>
      <c r="R749">
        <v>349</v>
      </c>
      <c r="S749">
        <v>166</v>
      </c>
      <c r="T749">
        <v>10</v>
      </c>
      <c r="U749">
        <v>100</v>
      </c>
      <c r="V749">
        <v>280</v>
      </c>
      <c r="W749">
        <v>1.569453</v>
      </c>
      <c r="X749">
        <v>1.8833435999999999</v>
      </c>
    </row>
    <row r="750" spans="1:24" hidden="1" x14ac:dyDescent="0.3">
      <c r="A750" t="s">
        <v>9788</v>
      </c>
      <c r="B750" t="s">
        <v>8179</v>
      </c>
      <c r="C750" t="s">
        <v>9784</v>
      </c>
      <c r="D750" t="s">
        <v>9785</v>
      </c>
      <c r="E750" t="s">
        <v>113</v>
      </c>
      <c r="F750" t="s">
        <v>113</v>
      </c>
      <c r="G750" t="s">
        <v>113</v>
      </c>
      <c r="H750" t="s">
        <v>113</v>
      </c>
      <c r="I750" t="s">
        <v>138</v>
      </c>
      <c r="J750" t="s">
        <v>9786</v>
      </c>
      <c r="K750" t="s">
        <v>9787</v>
      </c>
      <c r="L750" t="s">
        <v>120</v>
      </c>
      <c r="M750">
        <v>40</v>
      </c>
      <c r="N750" t="s">
        <v>9085</v>
      </c>
      <c r="O750" t="s">
        <v>9289</v>
      </c>
      <c r="P750">
        <v>3</v>
      </c>
      <c r="Q750">
        <v>400</v>
      </c>
      <c r="R750">
        <v>300</v>
      </c>
      <c r="S750">
        <v>100</v>
      </c>
      <c r="W750">
        <v>0.36</v>
      </c>
      <c r="X750">
        <v>0.432</v>
      </c>
    </row>
    <row r="751" spans="1:24" hidden="1" x14ac:dyDescent="0.3">
      <c r="A751" t="s">
        <v>9789</v>
      </c>
      <c r="B751" t="s">
        <v>8536</v>
      </c>
      <c r="C751" t="s">
        <v>9784</v>
      </c>
      <c r="D751" t="s">
        <v>9785</v>
      </c>
      <c r="E751" t="s">
        <v>113</v>
      </c>
      <c r="F751" t="s">
        <v>113</v>
      </c>
      <c r="G751" t="s">
        <v>113</v>
      </c>
      <c r="H751" t="s">
        <v>113</v>
      </c>
      <c r="I751" t="s">
        <v>138</v>
      </c>
      <c r="J751" t="s">
        <v>9786</v>
      </c>
      <c r="K751" t="s">
        <v>9787</v>
      </c>
      <c r="L751" t="s">
        <v>120</v>
      </c>
      <c r="M751">
        <v>40</v>
      </c>
      <c r="N751" t="s">
        <v>9085</v>
      </c>
      <c r="O751" t="s">
        <v>9106</v>
      </c>
      <c r="P751">
        <v>3</v>
      </c>
      <c r="Q751">
        <v>400</v>
      </c>
      <c r="R751">
        <v>300</v>
      </c>
      <c r="S751">
        <v>150</v>
      </c>
      <c r="W751">
        <v>0.36</v>
      </c>
      <c r="X751">
        <v>0.432</v>
      </c>
    </row>
    <row r="752" spans="1:24" hidden="1" x14ac:dyDescent="0.3">
      <c r="A752" t="s">
        <v>9790</v>
      </c>
      <c r="B752" t="s">
        <v>8174</v>
      </c>
      <c r="C752" t="s">
        <v>9791</v>
      </c>
      <c r="D752" t="s">
        <v>9792</v>
      </c>
      <c r="E752" t="s">
        <v>113</v>
      </c>
      <c r="F752" t="s">
        <v>113</v>
      </c>
      <c r="G752" t="s">
        <v>113</v>
      </c>
      <c r="H752" t="s">
        <v>113</v>
      </c>
      <c r="I752" t="s">
        <v>218</v>
      </c>
      <c r="J752" t="s">
        <v>9793</v>
      </c>
      <c r="K752" t="s">
        <v>9794</v>
      </c>
      <c r="L752" t="s">
        <v>9030</v>
      </c>
      <c r="M752">
        <v>60</v>
      </c>
      <c r="O752" t="s">
        <v>8308</v>
      </c>
      <c r="P752">
        <v>3</v>
      </c>
      <c r="Q752">
        <v>2500</v>
      </c>
      <c r="R752">
        <v>355</v>
      </c>
      <c r="T752">
        <v>20</v>
      </c>
      <c r="U752">
        <v>190</v>
      </c>
      <c r="V752">
        <v>270</v>
      </c>
      <c r="W752">
        <v>2.6625000000000001</v>
      </c>
      <c r="X752">
        <v>3.1949999999999998</v>
      </c>
    </row>
    <row r="753" spans="1:24" hidden="1" x14ac:dyDescent="0.3">
      <c r="A753" t="s">
        <v>9795</v>
      </c>
      <c r="B753" t="s">
        <v>8179</v>
      </c>
      <c r="C753" t="s">
        <v>9791</v>
      </c>
      <c r="D753" t="s">
        <v>9792</v>
      </c>
      <c r="E753" t="s">
        <v>113</v>
      </c>
      <c r="F753" t="s">
        <v>113</v>
      </c>
      <c r="G753" t="s">
        <v>113</v>
      </c>
      <c r="H753" t="s">
        <v>113</v>
      </c>
      <c r="I753" t="s">
        <v>218</v>
      </c>
      <c r="J753" t="s">
        <v>9793</v>
      </c>
      <c r="K753" t="s">
        <v>9794</v>
      </c>
      <c r="L753" t="s">
        <v>9030</v>
      </c>
      <c r="M753">
        <v>60</v>
      </c>
      <c r="O753" t="s">
        <v>8209</v>
      </c>
      <c r="P753">
        <v>1</v>
      </c>
      <c r="Q753">
        <v>560</v>
      </c>
      <c r="R753">
        <v>492</v>
      </c>
      <c r="T753">
        <v>20</v>
      </c>
      <c r="U753">
        <v>190</v>
      </c>
      <c r="V753">
        <v>270</v>
      </c>
      <c r="W753">
        <v>0.27551999999999999</v>
      </c>
      <c r="X753">
        <v>0.33062399999999997</v>
      </c>
    </row>
    <row r="754" spans="1:24" hidden="1" x14ac:dyDescent="0.3">
      <c r="A754" t="s">
        <v>9796</v>
      </c>
      <c r="B754" t="s">
        <v>8211</v>
      </c>
      <c r="C754" t="s">
        <v>9791</v>
      </c>
      <c r="D754" t="s">
        <v>9792</v>
      </c>
      <c r="E754" t="s">
        <v>113</v>
      </c>
      <c r="F754" t="s">
        <v>113</v>
      </c>
      <c r="G754" t="s">
        <v>113</v>
      </c>
      <c r="H754" t="s">
        <v>113</v>
      </c>
      <c r="I754" t="s">
        <v>218</v>
      </c>
      <c r="J754" t="s">
        <v>9793</v>
      </c>
      <c r="K754" t="s">
        <v>9794</v>
      </c>
      <c r="L754" t="s">
        <v>9030</v>
      </c>
      <c r="M754">
        <v>58</v>
      </c>
      <c r="O754" t="s">
        <v>8236</v>
      </c>
      <c r="P754">
        <v>1</v>
      </c>
      <c r="Q754">
        <v>0.6</v>
      </c>
      <c r="T754">
        <v>170.67</v>
      </c>
      <c r="W754">
        <v>0.28274333882308139</v>
      </c>
      <c r="X754">
        <v>0.45238934211693027</v>
      </c>
    </row>
    <row r="755" spans="1:24" hidden="1" x14ac:dyDescent="0.3">
      <c r="A755" t="s">
        <v>9797</v>
      </c>
      <c r="B755" t="s">
        <v>8174</v>
      </c>
      <c r="C755" t="s">
        <v>9798</v>
      </c>
      <c r="D755" t="s">
        <v>9799</v>
      </c>
      <c r="E755" t="s">
        <v>113</v>
      </c>
      <c r="F755" t="s">
        <v>113</v>
      </c>
      <c r="G755" t="s">
        <v>113</v>
      </c>
      <c r="H755" t="s">
        <v>113</v>
      </c>
      <c r="I755" t="s">
        <v>115</v>
      </c>
      <c r="J755" t="s">
        <v>9800</v>
      </c>
      <c r="K755" t="s">
        <v>9801</v>
      </c>
      <c r="L755" t="s">
        <v>120</v>
      </c>
      <c r="M755">
        <v>40</v>
      </c>
      <c r="N755" t="s">
        <v>9618</v>
      </c>
      <c r="O755" t="s">
        <v>9491</v>
      </c>
      <c r="P755">
        <v>3</v>
      </c>
      <c r="Q755">
        <v>1499</v>
      </c>
      <c r="R755">
        <v>395</v>
      </c>
      <c r="T755">
        <v>20</v>
      </c>
      <c r="U755">
        <v>140</v>
      </c>
      <c r="V755">
        <v>260</v>
      </c>
      <c r="W755">
        <v>1.7763150000000001</v>
      </c>
      <c r="X755">
        <v>2.1315780000000002</v>
      </c>
    </row>
    <row r="756" spans="1:24" hidden="1" x14ac:dyDescent="0.3">
      <c r="A756" t="s">
        <v>9802</v>
      </c>
      <c r="B756" t="s">
        <v>8179</v>
      </c>
      <c r="C756" t="s">
        <v>9798</v>
      </c>
      <c r="D756" t="s">
        <v>9799</v>
      </c>
      <c r="E756" t="s">
        <v>113</v>
      </c>
      <c r="F756" t="s">
        <v>113</v>
      </c>
      <c r="G756" t="s">
        <v>113</v>
      </c>
      <c r="H756" t="s">
        <v>113</v>
      </c>
      <c r="I756" t="s">
        <v>115</v>
      </c>
      <c r="J756" t="s">
        <v>9800</v>
      </c>
      <c r="K756" t="s">
        <v>9801</v>
      </c>
      <c r="L756" t="s">
        <v>120</v>
      </c>
      <c r="M756">
        <v>39</v>
      </c>
      <c r="N756" t="s">
        <v>8614</v>
      </c>
      <c r="O756" t="s">
        <v>9194</v>
      </c>
      <c r="P756">
        <v>2</v>
      </c>
      <c r="Q756">
        <v>466</v>
      </c>
      <c r="R756">
        <v>343</v>
      </c>
      <c r="S756">
        <v>154</v>
      </c>
      <c r="W756">
        <v>0.31967600000000002</v>
      </c>
      <c r="X756">
        <v>0.38361119999999999</v>
      </c>
    </row>
    <row r="757" spans="1:24" hidden="1" x14ac:dyDescent="0.3">
      <c r="A757" t="s">
        <v>9803</v>
      </c>
      <c r="B757" t="s">
        <v>8617</v>
      </c>
      <c r="C757" t="s">
        <v>9798</v>
      </c>
      <c r="D757" t="s">
        <v>9799</v>
      </c>
      <c r="E757" t="s">
        <v>113</v>
      </c>
      <c r="F757" t="s">
        <v>113</v>
      </c>
      <c r="G757" t="s">
        <v>113</v>
      </c>
      <c r="H757" t="s">
        <v>113</v>
      </c>
      <c r="I757" t="s">
        <v>115</v>
      </c>
      <c r="J757" t="s">
        <v>9800</v>
      </c>
      <c r="K757" t="s">
        <v>9801</v>
      </c>
      <c r="L757" t="s">
        <v>120</v>
      </c>
      <c r="M757">
        <v>40</v>
      </c>
      <c r="N757" t="s">
        <v>8614</v>
      </c>
      <c r="O757" t="s">
        <v>9192</v>
      </c>
      <c r="P757">
        <v>3</v>
      </c>
      <c r="Q757">
        <v>694</v>
      </c>
      <c r="R757">
        <v>408</v>
      </c>
      <c r="T757">
        <v>20</v>
      </c>
      <c r="U757">
        <v>140</v>
      </c>
      <c r="V757">
        <v>260</v>
      </c>
      <c r="W757">
        <v>0.84945599999999999</v>
      </c>
      <c r="X757">
        <v>1.0193471999999999</v>
      </c>
    </row>
    <row r="758" spans="1:24" hidden="1" x14ac:dyDescent="0.3">
      <c r="A758" t="s">
        <v>9804</v>
      </c>
      <c r="B758" t="s">
        <v>8174</v>
      </c>
      <c r="C758" t="s">
        <v>9805</v>
      </c>
      <c r="D758" t="s">
        <v>9806</v>
      </c>
      <c r="E758" t="s">
        <v>113</v>
      </c>
      <c r="F758" t="s">
        <v>113</v>
      </c>
      <c r="G758" t="s">
        <v>113</v>
      </c>
      <c r="H758" t="s">
        <v>113</v>
      </c>
      <c r="I758" t="s">
        <v>115</v>
      </c>
      <c r="J758" t="s">
        <v>9807</v>
      </c>
      <c r="K758" t="s">
        <v>9808</v>
      </c>
      <c r="L758" t="s">
        <v>129</v>
      </c>
      <c r="M758">
        <v>18</v>
      </c>
      <c r="N758" t="s">
        <v>9618</v>
      </c>
      <c r="O758" t="s">
        <v>9534</v>
      </c>
      <c r="P758">
        <v>1</v>
      </c>
      <c r="Q758">
        <v>1999</v>
      </c>
      <c r="R758">
        <v>305</v>
      </c>
      <c r="T758">
        <v>295</v>
      </c>
      <c r="W758">
        <v>0.60969499999999999</v>
      </c>
      <c r="X758">
        <v>0.73163400000000001</v>
      </c>
    </row>
    <row r="759" spans="1:24" hidden="1" x14ac:dyDescent="0.3">
      <c r="A759" t="s">
        <v>9809</v>
      </c>
      <c r="B759" t="s">
        <v>8179</v>
      </c>
      <c r="C759" t="s">
        <v>9805</v>
      </c>
      <c r="D759" t="s">
        <v>9806</v>
      </c>
      <c r="E759" t="s">
        <v>113</v>
      </c>
      <c r="F759" t="s">
        <v>113</v>
      </c>
      <c r="G759" t="s">
        <v>113</v>
      </c>
      <c r="H759" t="s">
        <v>113</v>
      </c>
      <c r="I759" t="s">
        <v>115</v>
      </c>
      <c r="J759" t="s">
        <v>9807</v>
      </c>
      <c r="K759" t="s">
        <v>9808</v>
      </c>
      <c r="L759" t="s">
        <v>129</v>
      </c>
      <c r="M759">
        <v>18</v>
      </c>
      <c r="N759" t="s">
        <v>9085</v>
      </c>
      <c r="O759" t="s">
        <v>8358</v>
      </c>
      <c r="P759">
        <v>1</v>
      </c>
      <c r="Q759">
        <v>466</v>
      </c>
      <c r="R759">
        <v>343</v>
      </c>
      <c r="S759">
        <v>154</v>
      </c>
      <c r="W759">
        <v>0.15983800000000001</v>
      </c>
      <c r="X759">
        <v>0.19180559999999999</v>
      </c>
    </row>
    <row r="760" spans="1:24" hidden="1" x14ac:dyDescent="0.3">
      <c r="A760" t="s">
        <v>9810</v>
      </c>
      <c r="B760" t="s">
        <v>8174</v>
      </c>
      <c r="C760" t="s">
        <v>6058</v>
      </c>
      <c r="D760" t="s">
        <v>9811</v>
      </c>
      <c r="E760" t="s">
        <v>113</v>
      </c>
      <c r="F760" t="s">
        <v>113</v>
      </c>
      <c r="G760" t="s">
        <v>113</v>
      </c>
      <c r="H760" t="s">
        <v>113</v>
      </c>
      <c r="I760" t="s">
        <v>115</v>
      </c>
      <c r="J760" t="s">
        <v>9812</v>
      </c>
      <c r="K760" t="s">
        <v>9813</v>
      </c>
      <c r="L760" t="s">
        <v>1173</v>
      </c>
      <c r="M760">
        <v>40</v>
      </c>
      <c r="N760" t="s">
        <v>8442</v>
      </c>
      <c r="O760" t="s">
        <v>8787</v>
      </c>
      <c r="P760">
        <v>3</v>
      </c>
      <c r="Q760">
        <v>900</v>
      </c>
      <c r="R760">
        <v>265</v>
      </c>
      <c r="S760">
        <v>120</v>
      </c>
      <c r="T760">
        <v>0</v>
      </c>
      <c r="U760">
        <v>140</v>
      </c>
      <c r="V760">
        <v>290</v>
      </c>
      <c r="W760">
        <v>0.71550000000000002</v>
      </c>
      <c r="X760">
        <v>0.85860000000000003</v>
      </c>
    </row>
    <row r="761" spans="1:24" hidden="1" x14ac:dyDescent="0.3">
      <c r="A761" t="s">
        <v>9814</v>
      </c>
      <c r="B761" t="s">
        <v>8617</v>
      </c>
      <c r="C761" t="s">
        <v>6058</v>
      </c>
      <c r="D761" t="s">
        <v>9811</v>
      </c>
      <c r="E761" t="s">
        <v>113</v>
      </c>
      <c r="F761" t="s">
        <v>113</v>
      </c>
      <c r="G761" t="s">
        <v>113</v>
      </c>
      <c r="H761" t="s">
        <v>113</v>
      </c>
      <c r="I761" t="s">
        <v>115</v>
      </c>
      <c r="J761" t="s">
        <v>9812</v>
      </c>
      <c r="K761" t="s">
        <v>9813</v>
      </c>
      <c r="L761" t="s">
        <v>1173</v>
      </c>
      <c r="M761">
        <v>40</v>
      </c>
      <c r="N761" t="s">
        <v>8614</v>
      </c>
      <c r="O761" t="s">
        <v>9042</v>
      </c>
      <c r="P761">
        <v>3</v>
      </c>
      <c r="Q761">
        <v>1412</v>
      </c>
      <c r="R761">
        <v>353</v>
      </c>
      <c r="S761">
        <v>164</v>
      </c>
      <c r="T761">
        <v>0</v>
      </c>
      <c r="U761">
        <v>140</v>
      </c>
      <c r="V761">
        <v>290</v>
      </c>
      <c r="W761">
        <v>1.4953080000000001</v>
      </c>
      <c r="X761">
        <v>1.7943696</v>
      </c>
    </row>
    <row r="762" spans="1:24" hidden="1" x14ac:dyDescent="0.3">
      <c r="A762" t="s">
        <v>9815</v>
      </c>
      <c r="B762" t="s">
        <v>8179</v>
      </c>
      <c r="C762" t="s">
        <v>6058</v>
      </c>
      <c r="D762" t="s">
        <v>9811</v>
      </c>
      <c r="E762" t="s">
        <v>113</v>
      </c>
      <c r="F762" t="s">
        <v>113</v>
      </c>
      <c r="G762" t="s">
        <v>113</v>
      </c>
      <c r="H762" t="s">
        <v>113</v>
      </c>
      <c r="I762" t="s">
        <v>115</v>
      </c>
      <c r="J762" t="s">
        <v>9812</v>
      </c>
      <c r="K762" t="s">
        <v>9813</v>
      </c>
      <c r="L762" t="s">
        <v>1173</v>
      </c>
      <c r="M762">
        <v>40</v>
      </c>
      <c r="N762" t="s">
        <v>8614</v>
      </c>
      <c r="O762" t="s">
        <v>9816</v>
      </c>
      <c r="P762">
        <v>3</v>
      </c>
      <c r="Q762">
        <v>522</v>
      </c>
      <c r="R762">
        <v>397</v>
      </c>
      <c r="S762">
        <v>130</v>
      </c>
      <c r="W762">
        <v>0.62170199999999998</v>
      </c>
      <c r="X762">
        <v>0.74604239999999999</v>
      </c>
    </row>
    <row r="763" spans="1:24" hidden="1" x14ac:dyDescent="0.3">
      <c r="A763" t="s">
        <v>9817</v>
      </c>
      <c r="B763" t="s">
        <v>8536</v>
      </c>
      <c r="C763" t="s">
        <v>6058</v>
      </c>
      <c r="D763" t="s">
        <v>9811</v>
      </c>
      <c r="E763" t="s">
        <v>113</v>
      </c>
      <c r="F763" t="s">
        <v>113</v>
      </c>
      <c r="G763" t="s">
        <v>113</v>
      </c>
      <c r="H763" t="s">
        <v>113</v>
      </c>
      <c r="I763" t="s">
        <v>115</v>
      </c>
      <c r="J763" t="s">
        <v>9812</v>
      </c>
      <c r="K763" t="s">
        <v>9813</v>
      </c>
      <c r="L763" t="s">
        <v>1173</v>
      </c>
      <c r="M763">
        <v>40</v>
      </c>
      <c r="N763" t="s">
        <v>8614</v>
      </c>
      <c r="O763" t="s">
        <v>8790</v>
      </c>
      <c r="P763">
        <v>3</v>
      </c>
      <c r="Q763">
        <v>478</v>
      </c>
      <c r="R763">
        <v>375</v>
      </c>
      <c r="S763">
        <v>158</v>
      </c>
      <c r="W763">
        <v>0.53774999999999995</v>
      </c>
      <c r="X763">
        <v>0.64529999999999987</v>
      </c>
    </row>
    <row r="764" spans="1:24" hidden="1" x14ac:dyDescent="0.3">
      <c r="A764" t="s">
        <v>9818</v>
      </c>
      <c r="B764" t="s">
        <v>8179</v>
      </c>
      <c r="C764" t="s">
        <v>9819</v>
      </c>
      <c r="D764" t="s">
        <v>9820</v>
      </c>
      <c r="E764" t="s">
        <v>113</v>
      </c>
      <c r="F764" t="s">
        <v>113</v>
      </c>
      <c r="G764" t="s">
        <v>113</v>
      </c>
      <c r="H764" t="s">
        <v>113</v>
      </c>
      <c r="I764" t="s">
        <v>115</v>
      </c>
      <c r="J764" t="s">
        <v>9821</v>
      </c>
      <c r="K764" t="s">
        <v>9822</v>
      </c>
      <c r="L764" t="s">
        <v>120</v>
      </c>
      <c r="M764">
        <v>40</v>
      </c>
      <c r="N764" t="s">
        <v>8614</v>
      </c>
      <c r="O764" t="s">
        <v>9823</v>
      </c>
      <c r="P764">
        <v>3</v>
      </c>
      <c r="Q764">
        <v>353</v>
      </c>
      <c r="R764">
        <v>261</v>
      </c>
      <c r="S764">
        <v>104</v>
      </c>
      <c r="W764">
        <v>0.27639900000000001</v>
      </c>
      <c r="X764">
        <v>0.3316788</v>
      </c>
    </row>
    <row r="765" spans="1:24" hidden="1" x14ac:dyDescent="0.3">
      <c r="A765" t="s">
        <v>9824</v>
      </c>
      <c r="B765" t="s">
        <v>8536</v>
      </c>
      <c r="C765" t="s">
        <v>9819</v>
      </c>
      <c r="D765" t="s">
        <v>9820</v>
      </c>
      <c r="E765" t="s">
        <v>113</v>
      </c>
      <c r="F765" t="s">
        <v>113</v>
      </c>
      <c r="G765" t="s">
        <v>113</v>
      </c>
      <c r="H765" t="s">
        <v>113</v>
      </c>
      <c r="I765" t="s">
        <v>115</v>
      </c>
      <c r="J765" t="s">
        <v>9821</v>
      </c>
      <c r="K765" t="s">
        <v>9822</v>
      </c>
      <c r="L765" t="s">
        <v>120</v>
      </c>
      <c r="M765">
        <v>40</v>
      </c>
      <c r="N765" t="s">
        <v>8614</v>
      </c>
      <c r="O765" t="s">
        <v>9825</v>
      </c>
      <c r="P765">
        <v>3</v>
      </c>
      <c r="Q765">
        <v>478</v>
      </c>
      <c r="R765">
        <v>375</v>
      </c>
      <c r="S765">
        <v>158</v>
      </c>
      <c r="W765">
        <v>0.53774999999999995</v>
      </c>
      <c r="X765">
        <v>0.64529999999999987</v>
      </c>
    </row>
    <row r="766" spans="1:24" hidden="1" x14ac:dyDescent="0.3">
      <c r="A766" t="s">
        <v>9826</v>
      </c>
      <c r="B766" t="s">
        <v>8539</v>
      </c>
      <c r="C766" t="s">
        <v>9819</v>
      </c>
      <c r="D766" t="s">
        <v>9820</v>
      </c>
      <c r="E766" t="s">
        <v>113</v>
      </c>
      <c r="F766" t="s">
        <v>113</v>
      </c>
      <c r="G766" t="s">
        <v>113</v>
      </c>
      <c r="H766" t="s">
        <v>113</v>
      </c>
      <c r="I766" t="s">
        <v>115</v>
      </c>
      <c r="J766" t="s">
        <v>9821</v>
      </c>
      <c r="K766" t="s">
        <v>9822</v>
      </c>
      <c r="L766" t="s">
        <v>120</v>
      </c>
      <c r="M766">
        <v>40</v>
      </c>
      <c r="N766" t="s">
        <v>8614</v>
      </c>
      <c r="O766" t="s">
        <v>9827</v>
      </c>
      <c r="P766">
        <v>9</v>
      </c>
      <c r="Q766">
        <v>466</v>
      </c>
      <c r="R766">
        <v>343</v>
      </c>
      <c r="S766">
        <v>154</v>
      </c>
      <c r="W766">
        <v>1.438542</v>
      </c>
      <c r="X766">
        <v>1.7262503999999999</v>
      </c>
    </row>
    <row r="767" spans="1:24" hidden="1" x14ac:dyDescent="0.3">
      <c r="A767" t="s">
        <v>9828</v>
      </c>
      <c r="B767" t="s">
        <v>8174</v>
      </c>
      <c r="C767" t="s">
        <v>9819</v>
      </c>
      <c r="D767" t="s">
        <v>9820</v>
      </c>
      <c r="E767" t="s">
        <v>113</v>
      </c>
      <c r="F767" t="s">
        <v>113</v>
      </c>
      <c r="G767" t="s">
        <v>113</v>
      </c>
      <c r="H767" t="s">
        <v>113</v>
      </c>
      <c r="I767" t="s">
        <v>115</v>
      </c>
      <c r="J767" t="s">
        <v>9821</v>
      </c>
      <c r="K767" t="s">
        <v>9822</v>
      </c>
      <c r="L767" t="s">
        <v>120</v>
      </c>
      <c r="M767">
        <v>40</v>
      </c>
      <c r="N767" t="s">
        <v>8442</v>
      </c>
      <c r="O767" t="s">
        <v>9565</v>
      </c>
      <c r="P767">
        <v>3</v>
      </c>
      <c r="Q767">
        <v>1412</v>
      </c>
      <c r="R767">
        <v>353</v>
      </c>
      <c r="S767">
        <v>164</v>
      </c>
      <c r="T767">
        <v>310</v>
      </c>
      <c r="U767">
        <v>90</v>
      </c>
      <c r="V767">
        <v>170</v>
      </c>
      <c r="W767">
        <v>1.4953080000000001</v>
      </c>
      <c r="X767">
        <v>1.7943696</v>
      </c>
    </row>
    <row r="768" spans="1:24" hidden="1" x14ac:dyDescent="0.3">
      <c r="A768" t="s">
        <v>9829</v>
      </c>
      <c r="B768" t="s">
        <v>8617</v>
      </c>
      <c r="C768" t="s">
        <v>9819</v>
      </c>
      <c r="D768" t="s">
        <v>9820</v>
      </c>
      <c r="E768" t="s">
        <v>113</v>
      </c>
      <c r="F768" t="s">
        <v>113</v>
      </c>
      <c r="G768" t="s">
        <v>113</v>
      </c>
      <c r="H768" t="s">
        <v>113</v>
      </c>
      <c r="I768" t="s">
        <v>115</v>
      </c>
      <c r="J768" t="s">
        <v>9821</v>
      </c>
      <c r="K768" t="s">
        <v>9822</v>
      </c>
      <c r="L768" t="s">
        <v>120</v>
      </c>
      <c r="M768">
        <v>40</v>
      </c>
      <c r="N768" t="s">
        <v>8614</v>
      </c>
      <c r="O768" t="s">
        <v>8787</v>
      </c>
      <c r="P768">
        <v>3</v>
      </c>
      <c r="Q768">
        <v>900</v>
      </c>
      <c r="R768">
        <v>265</v>
      </c>
      <c r="S768">
        <v>120</v>
      </c>
      <c r="T768">
        <v>310</v>
      </c>
      <c r="U768">
        <v>90</v>
      </c>
      <c r="V768">
        <v>170</v>
      </c>
      <c r="W768">
        <v>0.71550000000000002</v>
      </c>
      <c r="X768">
        <v>0.85860000000000003</v>
      </c>
    </row>
    <row r="769" spans="1:24" hidden="1" x14ac:dyDescent="0.3">
      <c r="A769" t="s">
        <v>9830</v>
      </c>
      <c r="B769" t="s">
        <v>8174</v>
      </c>
      <c r="C769" t="s">
        <v>9831</v>
      </c>
      <c r="D769" t="s">
        <v>9832</v>
      </c>
      <c r="E769" t="s">
        <v>113</v>
      </c>
      <c r="F769" t="s">
        <v>113</v>
      </c>
      <c r="G769" t="s">
        <v>113</v>
      </c>
      <c r="H769" t="s">
        <v>113</v>
      </c>
      <c r="I769" t="s">
        <v>115</v>
      </c>
      <c r="J769" t="s">
        <v>9833</v>
      </c>
      <c r="K769" t="s">
        <v>9834</v>
      </c>
      <c r="L769" t="s">
        <v>8903</v>
      </c>
      <c r="M769">
        <v>25</v>
      </c>
      <c r="N769" t="s">
        <v>8614</v>
      </c>
      <c r="O769" t="s">
        <v>9835</v>
      </c>
      <c r="P769">
        <v>3</v>
      </c>
      <c r="Q769">
        <v>694</v>
      </c>
      <c r="R769">
        <v>408</v>
      </c>
      <c r="T769">
        <v>20</v>
      </c>
      <c r="U769">
        <v>190</v>
      </c>
      <c r="V769">
        <v>280</v>
      </c>
      <c r="W769">
        <v>0.84945599999999999</v>
      </c>
      <c r="X769">
        <v>1.0193471999999999</v>
      </c>
    </row>
    <row r="770" spans="1:24" hidden="1" x14ac:dyDescent="0.3">
      <c r="A770" t="s">
        <v>9836</v>
      </c>
      <c r="B770" t="s">
        <v>8617</v>
      </c>
      <c r="C770" t="s">
        <v>9831</v>
      </c>
      <c r="D770" t="s">
        <v>9832</v>
      </c>
      <c r="E770" t="s">
        <v>113</v>
      </c>
      <c r="F770" t="s">
        <v>113</v>
      </c>
      <c r="G770" t="s">
        <v>113</v>
      </c>
      <c r="H770" t="s">
        <v>113</v>
      </c>
      <c r="I770" t="s">
        <v>115</v>
      </c>
      <c r="J770" t="s">
        <v>9833</v>
      </c>
      <c r="K770" t="s">
        <v>9834</v>
      </c>
      <c r="L770" t="s">
        <v>8903</v>
      </c>
      <c r="M770">
        <v>23</v>
      </c>
      <c r="N770" t="s">
        <v>9618</v>
      </c>
      <c r="O770" t="s">
        <v>9491</v>
      </c>
      <c r="P770">
        <v>3</v>
      </c>
      <c r="Q770">
        <v>1499</v>
      </c>
      <c r="R770">
        <v>395</v>
      </c>
      <c r="T770">
        <v>20</v>
      </c>
      <c r="U770">
        <v>190</v>
      </c>
      <c r="V770">
        <v>280</v>
      </c>
      <c r="W770">
        <v>1.7763150000000001</v>
      </c>
      <c r="X770">
        <v>2.1315780000000002</v>
      </c>
    </row>
    <row r="771" spans="1:24" hidden="1" x14ac:dyDescent="0.3">
      <c r="A771" t="s">
        <v>9837</v>
      </c>
      <c r="B771" t="s">
        <v>8179</v>
      </c>
      <c r="C771" t="s">
        <v>9831</v>
      </c>
      <c r="D771" t="s">
        <v>9832</v>
      </c>
      <c r="E771" t="s">
        <v>113</v>
      </c>
      <c r="F771" t="s">
        <v>113</v>
      </c>
      <c r="G771" t="s">
        <v>113</v>
      </c>
      <c r="H771" t="s">
        <v>113</v>
      </c>
      <c r="I771" t="s">
        <v>115</v>
      </c>
      <c r="J771" t="s">
        <v>9833</v>
      </c>
      <c r="K771" t="s">
        <v>9834</v>
      </c>
      <c r="L771" t="s">
        <v>8903</v>
      </c>
      <c r="M771">
        <v>22</v>
      </c>
      <c r="N771" t="s">
        <v>8614</v>
      </c>
      <c r="O771" t="s">
        <v>9194</v>
      </c>
      <c r="P771">
        <v>2</v>
      </c>
      <c r="Q771">
        <v>466</v>
      </c>
      <c r="R771">
        <v>343</v>
      </c>
      <c r="S771">
        <v>154</v>
      </c>
      <c r="W771">
        <v>0.31967600000000002</v>
      </c>
      <c r="X771">
        <v>0.38361119999999999</v>
      </c>
    </row>
    <row r="772" spans="1:24" hidden="1" x14ac:dyDescent="0.3">
      <c r="A772" t="s">
        <v>9838</v>
      </c>
      <c r="B772" t="s">
        <v>8174</v>
      </c>
      <c r="C772" t="s">
        <v>9839</v>
      </c>
      <c r="D772" t="s">
        <v>9840</v>
      </c>
      <c r="E772" t="s">
        <v>113</v>
      </c>
      <c r="F772" t="s">
        <v>113</v>
      </c>
      <c r="G772" t="s">
        <v>113</v>
      </c>
      <c r="H772" t="s">
        <v>113</v>
      </c>
      <c r="I772" t="s">
        <v>115</v>
      </c>
      <c r="J772" t="s">
        <v>9841</v>
      </c>
      <c r="K772" t="s">
        <v>9842</v>
      </c>
      <c r="L772" t="s">
        <v>120</v>
      </c>
      <c r="M772">
        <v>40</v>
      </c>
      <c r="N772" t="s">
        <v>9659</v>
      </c>
      <c r="O772" t="s">
        <v>9565</v>
      </c>
      <c r="P772">
        <v>3</v>
      </c>
      <c r="Q772">
        <v>1412</v>
      </c>
      <c r="R772">
        <v>353</v>
      </c>
      <c r="S772">
        <v>164</v>
      </c>
      <c r="T772">
        <v>50</v>
      </c>
      <c r="U772">
        <v>200</v>
      </c>
      <c r="V772">
        <v>290</v>
      </c>
      <c r="W772">
        <v>1.4953080000000001</v>
      </c>
      <c r="X772">
        <v>1.7943696</v>
      </c>
    </row>
    <row r="773" spans="1:24" hidden="1" x14ac:dyDescent="0.3">
      <c r="A773" t="s">
        <v>9843</v>
      </c>
      <c r="B773" t="s">
        <v>8617</v>
      </c>
      <c r="C773" t="s">
        <v>9839</v>
      </c>
      <c r="D773" t="s">
        <v>9840</v>
      </c>
      <c r="E773" t="s">
        <v>113</v>
      </c>
      <c r="F773" t="s">
        <v>113</v>
      </c>
      <c r="G773" t="s">
        <v>113</v>
      </c>
      <c r="H773" t="s">
        <v>113</v>
      </c>
      <c r="I773" t="s">
        <v>115</v>
      </c>
      <c r="J773" t="s">
        <v>9841</v>
      </c>
      <c r="K773" t="s">
        <v>9842</v>
      </c>
      <c r="L773" t="s">
        <v>120</v>
      </c>
      <c r="M773">
        <v>40</v>
      </c>
      <c r="N773" t="s">
        <v>9659</v>
      </c>
      <c r="O773" t="s">
        <v>8787</v>
      </c>
      <c r="P773">
        <v>3</v>
      </c>
      <c r="Q773">
        <v>900</v>
      </c>
      <c r="R773">
        <v>265</v>
      </c>
      <c r="S773">
        <v>120</v>
      </c>
      <c r="T773">
        <v>50</v>
      </c>
      <c r="U773">
        <v>200</v>
      </c>
      <c r="V773">
        <v>290</v>
      </c>
      <c r="W773">
        <v>0.71550000000000002</v>
      </c>
      <c r="X773">
        <v>0.85860000000000003</v>
      </c>
    </row>
    <row r="774" spans="1:24" hidden="1" x14ac:dyDescent="0.3">
      <c r="A774" t="s">
        <v>9844</v>
      </c>
      <c r="B774" t="s">
        <v>8179</v>
      </c>
      <c r="C774" t="s">
        <v>9839</v>
      </c>
      <c r="D774" t="s">
        <v>9840</v>
      </c>
      <c r="E774" t="s">
        <v>113</v>
      </c>
      <c r="F774" t="s">
        <v>113</v>
      </c>
      <c r="G774" t="s">
        <v>113</v>
      </c>
      <c r="H774" t="s">
        <v>113</v>
      </c>
      <c r="I774" t="s">
        <v>115</v>
      </c>
      <c r="J774" t="s">
        <v>9841</v>
      </c>
      <c r="K774" t="s">
        <v>9842</v>
      </c>
      <c r="L774" t="s">
        <v>120</v>
      </c>
      <c r="M774">
        <v>40</v>
      </c>
      <c r="N774" t="s">
        <v>8614</v>
      </c>
      <c r="O774" t="s">
        <v>9568</v>
      </c>
      <c r="P774">
        <v>3</v>
      </c>
      <c r="Q774">
        <v>353</v>
      </c>
      <c r="R774">
        <v>261</v>
      </c>
      <c r="S774">
        <v>104</v>
      </c>
      <c r="W774">
        <v>0.27639900000000001</v>
      </c>
      <c r="X774">
        <v>0.3316788</v>
      </c>
    </row>
    <row r="775" spans="1:24" hidden="1" x14ac:dyDescent="0.3">
      <c r="A775" t="s">
        <v>9845</v>
      </c>
      <c r="B775" t="s">
        <v>8536</v>
      </c>
      <c r="C775" t="s">
        <v>9839</v>
      </c>
      <c r="D775" t="s">
        <v>9840</v>
      </c>
      <c r="E775" t="s">
        <v>113</v>
      </c>
      <c r="F775" t="s">
        <v>113</v>
      </c>
      <c r="G775" t="s">
        <v>113</v>
      </c>
      <c r="H775" t="s">
        <v>113</v>
      </c>
      <c r="I775" t="s">
        <v>115</v>
      </c>
      <c r="J775" t="s">
        <v>9841</v>
      </c>
      <c r="K775" t="s">
        <v>9842</v>
      </c>
      <c r="L775" t="s">
        <v>120</v>
      </c>
      <c r="M775">
        <v>40</v>
      </c>
      <c r="N775" t="s">
        <v>8614</v>
      </c>
      <c r="O775" t="s">
        <v>8790</v>
      </c>
      <c r="P775">
        <v>3</v>
      </c>
      <c r="Q775">
        <v>478</v>
      </c>
      <c r="R775">
        <v>375</v>
      </c>
      <c r="S775">
        <v>158</v>
      </c>
      <c r="W775">
        <v>0.53774999999999995</v>
      </c>
      <c r="X775">
        <v>0.64529999999999987</v>
      </c>
    </row>
    <row r="776" spans="1:24" hidden="1" x14ac:dyDescent="0.3">
      <c r="A776" t="s">
        <v>9846</v>
      </c>
      <c r="B776" t="s">
        <v>8174</v>
      </c>
      <c r="C776" t="s">
        <v>9847</v>
      </c>
      <c r="D776" t="s">
        <v>9848</v>
      </c>
      <c r="E776" t="s">
        <v>113</v>
      </c>
      <c r="F776" t="s">
        <v>113</v>
      </c>
      <c r="G776" t="s">
        <v>113</v>
      </c>
      <c r="H776" t="s">
        <v>113</v>
      </c>
      <c r="I776" t="s">
        <v>860</v>
      </c>
      <c r="J776" t="s">
        <v>9849</v>
      </c>
      <c r="K776" t="s">
        <v>9850</v>
      </c>
      <c r="L776" t="s">
        <v>9011</v>
      </c>
      <c r="M776">
        <v>12</v>
      </c>
      <c r="N776" t="s">
        <v>9085</v>
      </c>
      <c r="O776" t="s">
        <v>9164</v>
      </c>
      <c r="P776">
        <v>2</v>
      </c>
      <c r="Q776">
        <v>500</v>
      </c>
      <c r="R776">
        <v>350</v>
      </c>
      <c r="S776">
        <v>200</v>
      </c>
      <c r="T776">
        <v>340</v>
      </c>
      <c r="U776">
        <v>150</v>
      </c>
      <c r="W776">
        <v>0.35</v>
      </c>
      <c r="X776">
        <v>0.42</v>
      </c>
    </row>
    <row r="777" spans="1:24" hidden="1" x14ac:dyDescent="0.3">
      <c r="A777" t="s">
        <v>9851</v>
      </c>
      <c r="B777" t="s">
        <v>8179</v>
      </c>
      <c r="C777" t="s">
        <v>9847</v>
      </c>
      <c r="D777" t="s">
        <v>9848</v>
      </c>
      <c r="E777" t="s">
        <v>113</v>
      </c>
      <c r="F777" t="s">
        <v>113</v>
      </c>
      <c r="G777" t="s">
        <v>113</v>
      </c>
      <c r="H777" t="s">
        <v>113</v>
      </c>
      <c r="I777" t="s">
        <v>860</v>
      </c>
      <c r="J777" t="s">
        <v>9849</v>
      </c>
      <c r="K777" t="s">
        <v>9850</v>
      </c>
      <c r="L777" t="s">
        <v>9011</v>
      </c>
      <c r="M777">
        <v>12</v>
      </c>
      <c r="N777" t="s">
        <v>9085</v>
      </c>
      <c r="O777" t="s">
        <v>9360</v>
      </c>
      <c r="P777">
        <v>1</v>
      </c>
      <c r="Q777">
        <v>480</v>
      </c>
      <c r="R777">
        <v>356</v>
      </c>
      <c r="S777">
        <v>140</v>
      </c>
      <c r="W777">
        <v>0.17088</v>
      </c>
      <c r="X777">
        <v>0.20505599999999999</v>
      </c>
    </row>
    <row r="778" spans="1:24" hidden="1" x14ac:dyDescent="0.3">
      <c r="A778" t="s">
        <v>9852</v>
      </c>
      <c r="B778" t="s">
        <v>8536</v>
      </c>
      <c r="C778" t="s">
        <v>9847</v>
      </c>
      <c r="D778" t="s">
        <v>9848</v>
      </c>
      <c r="E778" t="s">
        <v>113</v>
      </c>
      <c r="F778" t="s">
        <v>113</v>
      </c>
      <c r="G778" t="s">
        <v>113</v>
      </c>
      <c r="H778" t="s">
        <v>113</v>
      </c>
      <c r="I778" t="s">
        <v>860</v>
      </c>
      <c r="J778" t="s">
        <v>9849</v>
      </c>
      <c r="K778" t="s">
        <v>9850</v>
      </c>
      <c r="L778" t="s">
        <v>9011</v>
      </c>
      <c r="M778">
        <v>12</v>
      </c>
      <c r="N778" t="s">
        <v>9085</v>
      </c>
      <c r="O778" t="s">
        <v>9104</v>
      </c>
      <c r="P778">
        <v>1</v>
      </c>
      <c r="Q778">
        <v>400</v>
      </c>
      <c r="R778">
        <v>300</v>
      </c>
      <c r="S778">
        <v>150</v>
      </c>
      <c r="W778">
        <v>0.12</v>
      </c>
      <c r="X778">
        <v>0.14399999999999999</v>
      </c>
    </row>
    <row r="779" spans="1:24" hidden="1" x14ac:dyDescent="0.3">
      <c r="A779" t="s">
        <v>9853</v>
      </c>
      <c r="B779" t="s">
        <v>8179</v>
      </c>
      <c r="C779" t="s">
        <v>9854</v>
      </c>
      <c r="D779" t="s">
        <v>9855</v>
      </c>
      <c r="E779" t="s">
        <v>113</v>
      </c>
      <c r="F779" t="s">
        <v>113</v>
      </c>
      <c r="G779" t="s">
        <v>113</v>
      </c>
      <c r="H779" t="s">
        <v>113</v>
      </c>
      <c r="I779" t="s">
        <v>654</v>
      </c>
      <c r="J779" t="s">
        <v>9856</v>
      </c>
      <c r="K779" t="s">
        <v>9857</v>
      </c>
      <c r="L779" t="s">
        <v>120</v>
      </c>
      <c r="M779">
        <v>40</v>
      </c>
      <c r="N779" t="s">
        <v>8614</v>
      </c>
      <c r="O779" t="s">
        <v>8358</v>
      </c>
      <c r="P779">
        <v>1</v>
      </c>
      <c r="Q779">
        <v>466</v>
      </c>
      <c r="R779">
        <v>343</v>
      </c>
      <c r="S779">
        <v>154</v>
      </c>
      <c r="W779">
        <v>0.15983800000000001</v>
      </c>
      <c r="X779">
        <v>0.19180559999999999</v>
      </c>
    </row>
    <row r="780" spans="1:24" hidden="1" x14ac:dyDescent="0.3">
      <c r="A780" t="s">
        <v>9858</v>
      </c>
      <c r="B780" t="s">
        <v>8174</v>
      </c>
      <c r="C780" t="s">
        <v>9854</v>
      </c>
      <c r="D780" t="s">
        <v>9855</v>
      </c>
      <c r="E780" t="s">
        <v>113</v>
      </c>
      <c r="F780" t="s">
        <v>113</v>
      </c>
      <c r="G780" t="s">
        <v>113</v>
      </c>
      <c r="H780" t="s">
        <v>113</v>
      </c>
      <c r="I780" t="s">
        <v>654</v>
      </c>
      <c r="J780" t="s">
        <v>9856</v>
      </c>
      <c r="K780" t="s">
        <v>9857</v>
      </c>
      <c r="L780" t="s">
        <v>120</v>
      </c>
      <c r="M780">
        <v>40</v>
      </c>
      <c r="N780" t="s">
        <v>8442</v>
      </c>
      <c r="O780" t="s">
        <v>8443</v>
      </c>
      <c r="P780">
        <v>3</v>
      </c>
      <c r="Q780">
        <v>1500</v>
      </c>
      <c r="R780">
        <v>320</v>
      </c>
      <c r="S780">
        <v>145</v>
      </c>
      <c r="T780">
        <v>0</v>
      </c>
      <c r="U780">
        <v>160</v>
      </c>
      <c r="V780">
        <v>265</v>
      </c>
      <c r="W780">
        <v>1.44</v>
      </c>
      <c r="X780">
        <v>1.728</v>
      </c>
    </row>
    <row r="781" spans="1:24" hidden="1" x14ac:dyDescent="0.3">
      <c r="A781" t="s">
        <v>9859</v>
      </c>
      <c r="B781" t="s">
        <v>8174</v>
      </c>
      <c r="C781" t="s">
        <v>9860</v>
      </c>
      <c r="D781" t="s">
        <v>9861</v>
      </c>
      <c r="E781" t="s">
        <v>113</v>
      </c>
      <c r="F781" t="s">
        <v>9862</v>
      </c>
      <c r="G781" t="s">
        <v>133</v>
      </c>
      <c r="H781" t="s">
        <v>9863</v>
      </c>
      <c r="I781" t="s">
        <v>218</v>
      </c>
      <c r="J781" t="s">
        <v>9864</v>
      </c>
      <c r="K781" t="s">
        <v>9865</v>
      </c>
      <c r="L781" t="s">
        <v>8842</v>
      </c>
      <c r="M781">
        <v>70</v>
      </c>
      <c r="N781" t="s">
        <v>8442</v>
      </c>
      <c r="O781" t="s">
        <v>8443</v>
      </c>
      <c r="P781">
        <v>2</v>
      </c>
      <c r="Q781">
        <v>1500</v>
      </c>
      <c r="R781">
        <v>320</v>
      </c>
      <c r="S781">
        <v>145</v>
      </c>
      <c r="T781">
        <v>135</v>
      </c>
      <c r="U781">
        <v>320</v>
      </c>
      <c r="W781">
        <v>0.96</v>
      </c>
      <c r="X781">
        <v>1.1519999999999999</v>
      </c>
    </row>
    <row r="782" spans="1:24" hidden="1" x14ac:dyDescent="0.3">
      <c r="A782" t="s">
        <v>9866</v>
      </c>
      <c r="B782" t="s">
        <v>8362</v>
      </c>
      <c r="C782" t="s">
        <v>9860</v>
      </c>
      <c r="D782" t="s">
        <v>9861</v>
      </c>
      <c r="E782" t="s">
        <v>113</v>
      </c>
      <c r="F782" t="s">
        <v>9862</v>
      </c>
      <c r="G782" t="s">
        <v>133</v>
      </c>
      <c r="H782" t="s">
        <v>9863</v>
      </c>
      <c r="I782" t="s">
        <v>218</v>
      </c>
      <c r="J782" t="s">
        <v>9864</v>
      </c>
      <c r="K782" t="s">
        <v>9865</v>
      </c>
      <c r="L782" t="s">
        <v>8842</v>
      </c>
      <c r="M782">
        <v>0</v>
      </c>
      <c r="N782" t="s">
        <v>113</v>
      </c>
      <c r="O782" t="s">
        <v>9493</v>
      </c>
      <c r="P782">
        <v>1</v>
      </c>
      <c r="Q782">
        <v>1.8</v>
      </c>
      <c r="T782">
        <v>51.3</v>
      </c>
      <c r="W782">
        <v>2.5446900494077327</v>
      </c>
      <c r="X782">
        <v>0</v>
      </c>
    </row>
    <row r="783" spans="1:24" hidden="1" x14ac:dyDescent="0.3">
      <c r="A783" t="s">
        <v>9867</v>
      </c>
      <c r="B783" t="s">
        <v>8179</v>
      </c>
      <c r="C783" t="s">
        <v>9860</v>
      </c>
      <c r="D783" t="s">
        <v>9861</v>
      </c>
      <c r="E783" t="s">
        <v>113</v>
      </c>
      <c r="F783" t="s">
        <v>9862</v>
      </c>
      <c r="G783" t="s">
        <v>133</v>
      </c>
      <c r="H783" t="s">
        <v>9863</v>
      </c>
      <c r="I783" t="s">
        <v>218</v>
      </c>
      <c r="J783" t="s">
        <v>9864</v>
      </c>
      <c r="K783" t="s">
        <v>9865</v>
      </c>
      <c r="L783" t="s">
        <v>8842</v>
      </c>
      <c r="M783">
        <v>70</v>
      </c>
      <c r="N783" t="s">
        <v>8614</v>
      </c>
      <c r="O783" t="s">
        <v>9194</v>
      </c>
      <c r="P783">
        <v>1</v>
      </c>
      <c r="Q783">
        <v>466</v>
      </c>
      <c r="R783">
        <v>343</v>
      </c>
      <c r="S783">
        <v>154</v>
      </c>
      <c r="W783">
        <v>0.15983800000000001</v>
      </c>
      <c r="X783">
        <v>0.19180559999999999</v>
      </c>
    </row>
    <row r="784" spans="1:24" hidden="1" x14ac:dyDescent="0.3">
      <c r="A784" t="s">
        <v>9868</v>
      </c>
      <c r="B784" t="s">
        <v>8174</v>
      </c>
      <c r="C784" t="s">
        <v>9869</v>
      </c>
      <c r="D784" t="s">
        <v>9870</v>
      </c>
      <c r="E784" t="s">
        <v>113</v>
      </c>
      <c r="F784" t="s">
        <v>9871</v>
      </c>
      <c r="G784" t="s">
        <v>133</v>
      </c>
      <c r="H784" t="s">
        <v>9863</v>
      </c>
      <c r="I784" t="s">
        <v>218</v>
      </c>
      <c r="J784" t="s">
        <v>9872</v>
      </c>
      <c r="K784" t="s">
        <v>9873</v>
      </c>
      <c r="L784" t="s">
        <v>9030</v>
      </c>
      <c r="M784">
        <v>60</v>
      </c>
      <c r="N784" t="s">
        <v>8442</v>
      </c>
      <c r="O784" t="s">
        <v>9874</v>
      </c>
      <c r="P784">
        <v>3</v>
      </c>
      <c r="Q784">
        <v>2500</v>
      </c>
      <c r="R784">
        <v>355</v>
      </c>
      <c r="T784">
        <v>25</v>
      </c>
      <c r="U784">
        <v>180</v>
      </c>
      <c r="V784">
        <v>330</v>
      </c>
      <c r="W784">
        <v>2.6625000000000001</v>
      </c>
      <c r="X784">
        <v>3.1949999999999998</v>
      </c>
    </row>
    <row r="785" spans="1:24" hidden="1" x14ac:dyDescent="0.3">
      <c r="A785" t="s">
        <v>9875</v>
      </c>
      <c r="B785" t="s">
        <v>8179</v>
      </c>
      <c r="C785" t="s">
        <v>9869</v>
      </c>
      <c r="D785" t="s">
        <v>9870</v>
      </c>
      <c r="E785" t="s">
        <v>113</v>
      </c>
      <c r="F785" t="s">
        <v>9871</v>
      </c>
      <c r="G785" t="s">
        <v>133</v>
      </c>
      <c r="H785" t="s">
        <v>9863</v>
      </c>
      <c r="I785" t="s">
        <v>218</v>
      </c>
      <c r="J785" t="s">
        <v>9872</v>
      </c>
      <c r="K785" t="s">
        <v>9873</v>
      </c>
      <c r="L785" t="s">
        <v>9030</v>
      </c>
      <c r="M785">
        <v>60</v>
      </c>
      <c r="N785" t="s">
        <v>8614</v>
      </c>
      <c r="O785" t="s">
        <v>9194</v>
      </c>
      <c r="P785">
        <v>1</v>
      </c>
      <c r="Q785">
        <v>466</v>
      </c>
      <c r="R785">
        <v>343</v>
      </c>
      <c r="S785">
        <v>154</v>
      </c>
      <c r="W785">
        <v>0.15983800000000001</v>
      </c>
      <c r="X785">
        <v>0.19180559999999999</v>
      </c>
    </row>
    <row r="786" spans="1:24" hidden="1" x14ac:dyDescent="0.3">
      <c r="A786" t="s">
        <v>9876</v>
      </c>
      <c r="B786" t="s">
        <v>8211</v>
      </c>
      <c r="C786" t="s">
        <v>9869</v>
      </c>
      <c r="D786" t="s">
        <v>9870</v>
      </c>
      <c r="E786" t="s">
        <v>113</v>
      </c>
      <c r="F786" t="s">
        <v>9871</v>
      </c>
      <c r="G786" t="s">
        <v>133</v>
      </c>
      <c r="H786" t="s">
        <v>9863</v>
      </c>
      <c r="I786" t="s">
        <v>218</v>
      </c>
      <c r="J786" t="s">
        <v>9872</v>
      </c>
      <c r="K786" t="s">
        <v>9873</v>
      </c>
      <c r="L786" t="s">
        <v>9030</v>
      </c>
      <c r="M786">
        <v>58</v>
      </c>
      <c r="N786" t="s">
        <v>113</v>
      </c>
      <c r="O786" t="s">
        <v>9493</v>
      </c>
      <c r="P786">
        <v>1</v>
      </c>
      <c r="Q786">
        <v>0.6</v>
      </c>
      <c r="T786">
        <v>172.52</v>
      </c>
      <c r="W786">
        <v>0.28274333882308139</v>
      </c>
      <c r="X786">
        <v>0.45238934211693027</v>
      </c>
    </row>
    <row r="787" spans="1:24" hidden="1" x14ac:dyDescent="0.3">
      <c r="A787" t="s">
        <v>9877</v>
      </c>
      <c r="B787" t="s">
        <v>8174</v>
      </c>
      <c r="C787" t="s">
        <v>9878</v>
      </c>
      <c r="D787" t="s">
        <v>9879</v>
      </c>
      <c r="E787" t="s">
        <v>113</v>
      </c>
      <c r="F787" t="s">
        <v>113</v>
      </c>
      <c r="G787" t="s">
        <v>113</v>
      </c>
      <c r="H787" t="s">
        <v>113</v>
      </c>
      <c r="I787" t="s">
        <v>218</v>
      </c>
      <c r="J787" t="s">
        <v>9880</v>
      </c>
      <c r="K787" t="s">
        <v>9881</v>
      </c>
      <c r="L787" t="s">
        <v>8842</v>
      </c>
      <c r="M787">
        <v>70</v>
      </c>
      <c r="O787" t="s">
        <v>9882</v>
      </c>
      <c r="P787">
        <v>2</v>
      </c>
      <c r="Q787">
        <v>1500</v>
      </c>
      <c r="R787">
        <v>380</v>
      </c>
      <c r="S787">
        <v>138</v>
      </c>
      <c r="T787">
        <v>30</v>
      </c>
      <c r="U787">
        <v>195</v>
      </c>
      <c r="W787">
        <v>1.1399999999999999</v>
      </c>
      <c r="X787">
        <v>1.3679999999999999</v>
      </c>
    </row>
    <row r="788" spans="1:24" hidden="1" x14ac:dyDescent="0.3">
      <c r="A788" t="s">
        <v>9883</v>
      </c>
      <c r="B788" t="s">
        <v>8179</v>
      </c>
      <c r="C788" t="s">
        <v>9878</v>
      </c>
      <c r="D788" t="s">
        <v>9879</v>
      </c>
      <c r="E788" t="s">
        <v>113</v>
      </c>
      <c r="F788" t="s">
        <v>113</v>
      </c>
      <c r="G788" t="s">
        <v>113</v>
      </c>
      <c r="H788" t="s">
        <v>113</v>
      </c>
      <c r="I788" t="s">
        <v>218</v>
      </c>
      <c r="J788" t="s">
        <v>9880</v>
      </c>
      <c r="K788" t="s">
        <v>9881</v>
      </c>
      <c r="L788" t="s">
        <v>8842</v>
      </c>
      <c r="M788">
        <v>70</v>
      </c>
      <c r="N788" t="s">
        <v>8614</v>
      </c>
      <c r="O788" t="s">
        <v>9194</v>
      </c>
      <c r="P788">
        <v>1</v>
      </c>
      <c r="Q788">
        <v>466</v>
      </c>
      <c r="R788">
        <v>343</v>
      </c>
      <c r="S788">
        <v>154</v>
      </c>
      <c r="W788">
        <v>0.15983800000000001</v>
      </c>
      <c r="X788">
        <v>0.19180559999999999</v>
      </c>
    </row>
    <row r="789" spans="1:24" hidden="1" x14ac:dyDescent="0.3">
      <c r="A789" t="s">
        <v>9884</v>
      </c>
      <c r="B789" t="s">
        <v>8211</v>
      </c>
      <c r="C789" t="s">
        <v>9878</v>
      </c>
      <c r="D789" t="s">
        <v>9879</v>
      </c>
      <c r="E789" t="s">
        <v>113</v>
      </c>
      <c r="F789" t="s">
        <v>113</v>
      </c>
      <c r="G789" t="s">
        <v>113</v>
      </c>
      <c r="H789" t="s">
        <v>113</v>
      </c>
      <c r="I789" t="s">
        <v>218</v>
      </c>
      <c r="J789" t="s">
        <v>9880</v>
      </c>
      <c r="K789" t="s">
        <v>9881</v>
      </c>
      <c r="L789" t="s">
        <v>8842</v>
      </c>
      <c r="M789">
        <v>68</v>
      </c>
      <c r="N789" t="s">
        <v>113</v>
      </c>
      <c r="O789" t="s">
        <v>9493</v>
      </c>
      <c r="P789">
        <v>1</v>
      </c>
      <c r="Q789">
        <v>1.2</v>
      </c>
      <c r="T789">
        <v>199.7</v>
      </c>
      <c r="W789">
        <v>1.1309733552923256</v>
      </c>
      <c r="X789">
        <v>1.8095573684677211</v>
      </c>
    </row>
    <row r="790" spans="1:24" hidden="1" x14ac:dyDescent="0.3">
      <c r="A790" t="s">
        <v>9885</v>
      </c>
      <c r="B790" t="s">
        <v>8174</v>
      </c>
      <c r="C790" t="s">
        <v>9886</v>
      </c>
      <c r="D790" t="s">
        <v>9887</v>
      </c>
      <c r="E790" t="s">
        <v>113</v>
      </c>
      <c r="F790" t="s">
        <v>113</v>
      </c>
      <c r="G790" t="s">
        <v>113</v>
      </c>
      <c r="H790" t="s">
        <v>113</v>
      </c>
      <c r="I790" t="s">
        <v>218</v>
      </c>
      <c r="J790" t="s">
        <v>9888</v>
      </c>
      <c r="K790" t="s">
        <v>9889</v>
      </c>
      <c r="L790" t="s">
        <v>9030</v>
      </c>
      <c r="M790">
        <v>60</v>
      </c>
      <c r="N790" t="s">
        <v>8442</v>
      </c>
      <c r="O790" t="s">
        <v>9890</v>
      </c>
      <c r="P790">
        <v>2</v>
      </c>
      <c r="Q790">
        <v>2500</v>
      </c>
      <c r="R790">
        <v>355</v>
      </c>
      <c r="T790">
        <v>60</v>
      </c>
      <c r="U790">
        <v>200</v>
      </c>
      <c r="W790">
        <v>1.7749999999999999</v>
      </c>
      <c r="X790">
        <v>2.13</v>
      </c>
    </row>
    <row r="791" spans="1:24" hidden="1" x14ac:dyDescent="0.3">
      <c r="A791" t="s">
        <v>9891</v>
      </c>
      <c r="B791" t="s">
        <v>8179</v>
      </c>
      <c r="C791" t="s">
        <v>9886</v>
      </c>
      <c r="D791" t="s">
        <v>9887</v>
      </c>
      <c r="E791" t="s">
        <v>113</v>
      </c>
      <c r="F791" t="s">
        <v>113</v>
      </c>
      <c r="G791" t="s">
        <v>113</v>
      </c>
      <c r="H791" t="s">
        <v>113</v>
      </c>
      <c r="I791" t="s">
        <v>218</v>
      </c>
      <c r="J791" t="s">
        <v>9888</v>
      </c>
      <c r="K791" t="s">
        <v>9889</v>
      </c>
      <c r="L791" t="s">
        <v>9030</v>
      </c>
      <c r="M791">
        <v>60</v>
      </c>
      <c r="N791" t="s">
        <v>8614</v>
      </c>
      <c r="O791" t="s">
        <v>9194</v>
      </c>
      <c r="P791">
        <v>1</v>
      </c>
      <c r="Q791">
        <v>466</v>
      </c>
      <c r="R791">
        <v>343</v>
      </c>
      <c r="S791">
        <v>154</v>
      </c>
      <c r="W791">
        <v>0.15983800000000001</v>
      </c>
      <c r="X791">
        <v>0.19180559999999999</v>
      </c>
    </row>
    <row r="792" spans="1:24" hidden="1" x14ac:dyDescent="0.3">
      <c r="A792" t="s">
        <v>9892</v>
      </c>
      <c r="B792" t="s">
        <v>8211</v>
      </c>
      <c r="C792" t="s">
        <v>9886</v>
      </c>
      <c r="D792" t="s">
        <v>9887</v>
      </c>
      <c r="E792" t="s">
        <v>113</v>
      </c>
      <c r="F792" t="s">
        <v>113</v>
      </c>
      <c r="G792" t="s">
        <v>113</v>
      </c>
      <c r="H792" t="s">
        <v>113</v>
      </c>
      <c r="I792" t="s">
        <v>218</v>
      </c>
      <c r="J792" t="s">
        <v>9888</v>
      </c>
      <c r="K792" t="s">
        <v>9889</v>
      </c>
      <c r="L792" t="s">
        <v>9030</v>
      </c>
      <c r="M792">
        <v>58</v>
      </c>
      <c r="N792" t="s">
        <v>113</v>
      </c>
      <c r="O792" t="s">
        <v>9493</v>
      </c>
      <c r="P792">
        <v>1</v>
      </c>
      <c r="Q792">
        <v>0.6</v>
      </c>
      <c r="T792">
        <v>236.59</v>
      </c>
      <c r="W792">
        <v>0.28274333882308139</v>
      </c>
      <c r="X792">
        <v>0.45238934211693027</v>
      </c>
    </row>
    <row r="793" spans="1:24" hidden="1" x14ac:dyDescent="0.3">
      <c r="A793" t="s">
        <v>9893</v>
      </c>
      <c r="B793" t="s">
        <v>8174</v>
      </c>
      <c r="C793" t="s">
        <v>9894</v>
      </c>
      <c r="D793" t="s">
        <v>9895</v>
      </c>
      <c r="E793" t="s">
        <v>113</v>
      </c>
      <c r="F793" t="s">
        <v>113</v>
      </c>
      <c r="G793" t="s">
        <v>113</v>
      </c>
      <c r="H793" t="s">
        <v>113</v>
      </c>
      <c r="I793" t="s">
        <v>218</v>
      </c>
      <c r="J793" t="s">
        <v>9896</v>
      </c>
      <c r="K793" t="s">
        <v>9897</v>
      </c>
      <c r="L793" t="s">
        <v>9030</v>
      </c>
      <c r="M793">
        <v>60</v>
      </c>
      <c r="N793" t="s">
        <v>8442</v>
      </c>
      <c r="O793" t="s">
        <v>9890</v>
      </c>
      <c r="P793">
        <v>2</v>
      </c>
      <c r="Q793">
        <v>2500</v>
      </c>
      <c r="R793">
        <v>355</v>
      </c>
      <c r="T793">
        <v>30</v>
      </c>
      <c r="U793">
        <v>215</v>
      </c>
      <c r="W793">
        <v>1.7749999999999999</v>
      </c>
      <c r="X793">
        <v>2.13</v>
      </c>
    </row>
    <row r="794" spans="1:24" hidden="1" x14ac:dyDescent="0.3">
      <c r="A794" t="s">
        <v>9898</v>
      </c>
      <c r="B794" t="s">
        <v>8179</v>
      </c>
      <c r="C794" t="s">
        <v>9894</v>
      </c>
      <c r="D794" t="s">
        <v>9895</v>
      </c>
      <c r="E794" t="s">
        <v>113</v>
      </c>
      <c r="F794" t="s">
        <v>113</v>
      </c>
      <c r="G794" t="s">
        <v>113</v>
      </c>
      <c r="H794" t="s">
        <v>113</v>
      </c>
      <c r="I794" t="s">
        <v>218</v>
      </c>
      <c r="J794" t="s">
        <v>9896</v>
      </c>
      <c r="K794" t="s">
        <v>9897</v>
      </c>
      <c r="L794" t="s">
        <v>9030</v>
      </c>
      <c r="M794">
        <v>60</v>
      </c>
      <c r="N794" t="s">
        <v>8614</v>
      </c>
      <c r="O794" t="s">
        <v>9194</v>
      </c>
      <c r="P794">
        <v>1</v>
      </c>
      <c r="Q794">
        <v>466</v>
      </c>
      <c r="R794">
        <v>343</v>
      </c>
      <c r="S794">
        <v>154</v>
      </c>
      <c r="W794">
        <v>0.15983800000000001</v>
      </c>
      <c r="X794">
        <v>0.19180559999999999</v>
      </c>
    </row>
    <row r="795" spans="1:24" hidden="1" x14ac:dyDescent="0.3">
      <c r="A795" t="s">
        <v>9899</v>
      </c>
      <c r="B795" t="s">
        <v>8211</v>
      </c>
      <c r="C795" t="s">
        <v>9894</v>
      </c>
      <c r="D795" t="s">
        <v>9895</v>
      </c>
      <c r="E795" t="s">
        <v>113</v>
      </c>
      <c r="F795" t="s">
        <v>113</v>
      </c>
      <c r="G795" t="s">
        <v>113</v>
      </c>
      <c r="H795" t="s">
        <v>113</v>
      </c>
      <c r="I795" t="s">
        <v>218</v>
      </c>
      <c r="J795" t="s">
        <v>9896</v>
      </c>
      <c r="K795" t="s">
        <v>9897</v>
      </c>
      <c r="L795" t="s">
        <v>9030</v>
      </c>
      <c r="M795">
        <v>58</v>
      </c>
      <c r="N795" t="s">
        <v>113</v>
      </c>
      <c r="O795" t="s">
        <v>9493</v>
      </c>
      <c r="P795">
        <v>1</v>
      </c>
      <c r="Q795">
        <v>1.2</v>
      </c>
      <c r="T795">
        <v>223.79</v>
      </c>
      <c r="W795">
        <v>1.1309733552923256</v>
      </c>
      <c r="X795">
        <v>1.8095573684677211</v>
      </c>
    </row>
    <row r="796" spans="1:24" hidden="1" x14ac:dyDescent="0.3">
      <c r="A796" t="s">
        <v>9900</v>
      </c>
      <c r="B796" t="s">
        <v>8174</v>
      </c>
      <c r="C796" t="s">
        <v>9901</v>
      </c>
      <c r="D796" t="s">
        <v>9902</v>
      </c>
      <c r="E796" t="s">
        <v>113</v>
      </c>
      <c r="F796" t="s">
        <v>113</v>
      </c>
      <c r="G796" t="s">
        <v>113</v>
      </c>
      <c r="H796" t="s">
        <v>113</v>
      </c>
      <c r="I796" t="s">
        <v>218</v>
      </c>
      <c r="J796" t="s">
        <v>9903</v>
      </c>
      <c r="K796" t="s">
        <v>9904</v>
      </c>
      <c r="L796" t="s">
        <v>8842</v>
      </c>
      <c r="M796">
        <v>70</v>
      </c>
      <c r="N796" t="s">
        <v>8442</v>
      </c>
      <c r="O796" t="s">
        <v>9890</v>
      </c>
      <c r="P796">
        <v>2</v>
      </c>
      <c r="Q796">
        <v>2500</v>
      </c>
      <c r="R796">
        <v>355</v>
      </c>
      <c r="T796">
        <v>180</v>
      </c>
      <c r="U796">
        <v>340</v>
      </c>
      <c r="W796">
        <v>1.7749999999999999</v>
      </c>
      <c r="X796">
        <v>2.13</v>
      </c>
    </row>
    <row r="797" spans="1:24" hidden="1" x14ac:dyDescent="0.3">
      <c r="A797" t="s">
        <v>9905</v>
      </c>
      <c r="B797" t="s">
        <v>8179</v>
      </c>
      <c r="C797" t="s">
        <v>9901</v>
      </c>
      <c r="D797" t="s">
        <v>9902</v>
      </c>
      <c r="E797" t="s">
        <v>113</v>
      </c>
      <c r="F797" t="s">
        <v>113</v>
      </c>
      <c r="G797" t="s">
        <v>113</v>
      </c>
      <c r="H797" t="s">
        <v>113</v>
      </c>
      <c r="I797" t="s">
        <v>218</v>
      </c>
      <c r="J797" t="s">
        <v>9903</v>
      </c>
      <c r="K797" t="s">
        <v>9904</v>
      </c>
      <c r="L797" t="s">
        <v>8842</v>
      </c>
      <c r="M797">
        <v>70</v>
      </c>
      <c r="N797" t="s">
        <v>8614</v>
      </c>
      <c r="O797" t="s">
        <v>9194</v>
      </c>
      <c r="P797">
        <v>1</v>
      </c>
      <c r="Q797">
        <v>466</v>
      </c>
      <c r="R797">
        <v>343</v>
      </c>
      <c r="S797">
        <v>154</v>
      </c>
      <c r="W797">
        <v>0.15983800000000001</v>
      </c>
      <c r="X797">
        <v>0.19180559999999999</v>
      </c>
    </row>
    <row r="798" spans="1:24" hidden="1" x14ac:dyDescent="0.3">
      <c r="A798" t="s">
        <v>9906</v>
      </c>
      <c r="B798" t="s">
        <v>8211</v>
      </c>
      <c r="C798" t="s">
        <v>9901</v>
      </c>
      <c r="D798" t="s">
        <v>9902</v>
      </c>
      <c r="E798" t="s">
        <v>113</v>
      </c>
      <c r="F798" t="s">
        <v>113</v>
      </c>
      <c r="G798" t="s">
        <v>113</v>
      </c>
      <c r="H798" t="s">
        <v>113</v>
      </c>
      <c r="I798" t="s">
        <v>218</v>
      </c>
      <c r="J798" t="s">
        <v>9903</v>
      </c>
      <c r="K798" t="s">
        <v>9904</v>
      </c>
      <c r="L798" t="s">
        <v>8842</v>
      </c>
      <c r="M798">
        <v>68</v>
      </c>
      <c r="N798" t="s">
        <v>113</v>
      </c>
      <c r="O798" t="s">
        <v>9493</v>
      </c>
      <c r="P798">
        <v>1</v>
      </c>
      <c r="Q798">
        <v>1.2</v>
      </c>
      <c r="T798">
        <v>183.17</v>
      </c>
      <c r="W798">
        <v>1.1309733552923256</v>
      </c>
      <c r="X798">
        <v>1.8095573684677211</v>
      </c>
    </row>
    <row r="799" spans="1:24" hidden="1" x14ac:dyDescent="0.3">
      <c r="A799" t="s">
        <v>9907</v>
      </c>
      <c r="B799" t="s">
        <v>8174</v>
      </c>
      <c r="C799" t="s">
        <v>9908</v>
      </c>
      <c r="D799" t="s">
        <v>9909</v>
      </c>
      <c r="E799" t="s">
        <v>113</v>
      </c>
      <c r="F799" t="s">
        <v>113</v>
      </c>
      <c r="G799" t="s">
        <v>113</v>
      </c>
      <c r="H799" t="s">
        <v>113</v>
      </c>
      <c r="I799" t="s">
        <v>218</v>
      </c>
      <c r="J799" t="s">
        <v>9910</v>
      </c>
      <c r="K799" t="s">
        <v>9911</v>
      </c>
      <c r="L799" t="s">
        <v>9030</v>
      </c>
      <c r="M799">
        <v>60</v>
      </c>
      <c r="N799" t="s">
        <v>8442</v>
      </c>
      <c r="O799" t="s">
        <v>9890</v>
      </c>
      <c r="P799">
        <v>2</v>
      </c>
      <c r="Q799">
        <v>2500</v>
      </c>
      <c r="R799">
        <v>355</v>
      </c>
      <c r="T799">
        <v>15</v>
      </c>
      <c r="U799">
        <v>185</v>
      </c>
      <c r="W799">
        <v>1.7749999999999999</v>
      </c>
      <c r="X799">
        <v>2.13</v>
      </c>
    </row>
    <row r="800" spans="1:24" hidden="1" x14ac:dyDescent="0.3">
      <c r="A800" t="s">
        <v>9912</v>
      </c>
      <c r="B800" t="s">
        <v>8179</v>
      </c>
      <c r="C800" t="s">
        <v>9908</v>
      </c>
      <c r="D800" t="s">
        <v>9909</v>
      </c>
      <c r="E800" t="s">
        <v>113</v>
      </c>
      <c r="F800" t="s">
        <v>113</v>
      </c>
      <c r="G800" t="s">
        <v>113</v>
      </c>
      <c r="H800" t="s">
        <v>113</v>
      </c>
      <c r="I800" t="s">
        <v>218</v>
      </c>
      <c r="J800" t="s">
        <v>9910</v>
      </c>
      <c r="K800" t="s">
        <v>9911</v>
      </c>
      <c r="L800" t="s">
        <v>9030</v>
      </c>
      <c r="M800">
        <v>60</v>
      </c>
      <c r="N800" t="s">
        <v>8614</v>
      </c>
      <c r="O800" t="s">
        <v>9194</v>
      </c>
      <c r="P800">
        <v>1</v>
      </c>
      <c r="Q800">
        <v>466</v>
      </c>
      <c r="R800">
        <v>343</v>
      </c>
      <c r="S800">
        <v>154</v>
      </c>
      <c r="W800">
        <v>0.15983800000000001</v>
      </c>
      <c r="X800">
        <v>0.19180559999999999</v>
      </c>
    </row>
    <row r="801" spans="1:24" hidden="1" x14ac:dyDescent="0.3">
      <c r="A801" t="s">
        <v>9913</v>
      </c>
      <c r="B801" t="s">
        <v>8211</v>
      </c>
      <c r="C801" t="s">
        <v>9908</v>
      </c>
      <c r="D801" t="s">
        <v>9909</v>
      </c>
      <c r="E801" t="s">
        <v>113</v>
      </c>
      <c r="F801" t="s">
        <v>113</v>
      </c>
      <c r="G801" t="s">
        <v>113</v>
      </c>
      <c r="H801" t="s">
        <v>113</v>
      </c>
      <c r="I801" t="s">
        <v>218</v>
      </c>
      <c r="J801" t="s">
        <v>9910</v>
      </c>
      <c r="K801" t="s">
        <v>9911</v>
      </c>
      <c r="L801" t="s">
        <v>9030</v>
      </c>
      <c r="M801">
        <v>58</v>
      </c>
      <c r="N801" t="s">
        <v>113</v>
      </c>
      <c r="O801" t="s">
        <v>9493</v>
      </c>
      <c r="P801">
        <v>1</v>
      </c>
      <c r="Q801">
        <v>1.2</v>
      </c>
      <c r="T801">
        <v>186.05</v>
      </c>
      <c r="W801">
        <v>1.1309733552923256</v>
      </c>
      <c r="X801">
        <v>1.8095573684677211</v>
      </c>
    </row>
    <row r="802" spans="1:24" hidden="1" x14ac:dyDescent="0.3">
      <c r="A802" t="s">
        <v>9914</v>
      </c>
      <c r="B802" t="s">
        <v>8174</v>
      </c>
      <c r="C802" t="s">
        <v>9915</v>
      </c>
      <c r="D802" t="s">
        <v>9916</v>
      </c>
      <c r="E802" t="s">
        <v>113</v>
      </c>
      <c r="F802" t="s">
        <v>9917</v>
      </c>
      <c r="G802" t="s">
        <v>133</v>
      </c>
      <c r="H802" t="s">
        <v>9863</v>
      </c>
      <c r="I802" t="s">
        <v>218</v>
      </c>
      <c r="J802" t="s">
        <v>9918</v>
      </c>
      <c r="K802" t="s">
        <v>9919</v>
      </c>
      <c r="L802" t="s">
        <v>9030</v>
      </c>
      <c r="M802">
        <v>60</v>
      </c>
      <c r="N802" t="s">
        <v>8442</v>
      </c>
      <c r="O802" t="s">
        <v>9890</v>
      </c>
      <c r="P802">
        <v>2</v>
      </c>
      <c r="Q802">
        <v>2500</v>
      </c>
      <c r="R802">
        <v>355</v>
      </c>
      <c r="T802">
        <v>60</v>
      </c>
      <c r="U802">
        <v>195</v>
      </c>
      <c r="W802">
        <v>1.7749999999999999</v>
      </c>
      <c r="X802">
        <v>2.13</v>
      </c>
    </row>
    <row r="803" spans="1:24" hidden="1" x14ac:dyDescent="0.3">
      <c r="A803" t="s">
        <v>9920</v>
      </c>
      <c r="B803" t="s">
        <v>8179</v>
      </c>
      <c r="C803" t="s">
        <v>9915</v>
      </c>
      <c r="D803" t="s">
        <v>9916</v>
      </c>
      <c r="E803" t="s">
        <v>113</v>
      </c>
      <c r="F803" t="s">
        <v>9917</v>
      </c>
      <c r="G803" t="s">
        <v>133</v>
      </c>
      <c r="H803" t="s">
        <v>9863</v>
      </c>
      <c r="I803" t="s">
        <v>218</v>
      </c>
      <c r="J803" t="s">
        <v>9918</v>
      </c>
      <c r="K803" t="s">
        <v>9919</v>
      </c>
      <c r="L803" t="s">
        <v>9030</v>
      </c>
      <c r="M803">
        <v>60</v>
      </c>
      <c r="N803" t="s">
        <v>8614</v>
      </c>
      <c r="O803" t="s">
        <v>9194</v>
      </c>
      <c r="P803">
        <v>1</v>
      </c>
      <c r="Q803">
        <v>466</v>
      </c>
      <c r="R803">
        <v>343</v>
      </c>
      <c r="S803">
        <v>154</v>
      </c>
      <c r="W803">
        <v>0.15983800000000001</v>
      </c>
      <c r="X803">
        <v>0.19180559999999999</v>
      </c>
    </row>
    <row r="804" spans="1:24" hidden="1" x14ac:dyDescent="0.3">
      <c r="A804" t="s">
        <v>9921</v>
      </c>
      <c r="B804" t="s">
        <v>8362</v>
      </c>
      <c r="C804" t="s">
        <v>9915</v>
      </c>
      <c r="D804" t="s">
        <v>9916</v>
      </c>
      <c r="E804" t="s">
        <v>113</v>
      </c>
      <c r="F804" t="s">
        <v>9917</v>
      </c>
      <c r="G804" t="s">
        <v>133</v>
      </c>
      <c r="H804" t="s">
        <v>9863</v>
      </c>
      <c r="I804" t="s">
        <v>218</v>
      </c>
      <c r="J804" t="s">
        <v>9918</v>
      </c>
      <c r="K804" t="s">
        <v>9919</v>
      </c>
      <c r="L804" t="s">
        <v>9030</v>
      </c>
      <c r="M804">
        <v>0</v>
      </c>
      <c r="N804" t="s">
        <v>113</v>
      </c>
      <c r="O804" t="s">
        <v>9493</v>
      </c>
      <c r="P804">
        <v>1</v>
      </c>
      <c r="Q804">
        <v>1.8</v>
      </c>
      <c r="T804">
        <v>51</v>
      </c>
      <c r="W804">
        <v>2.5446900494077327</v>
      </c>
      <c r="X804">
        <v>0</v>
      </c>
    </row>
    <row r="805" spans="1:24" hidden="1" x14ac:dyDescent="0.3">
      <c r="A805" t="s">
        <v>9922</v>
      </c>
      <c r="B805" t="s">
        <v>8174</v>
      </c>
      <c r="C805" t="s">
        <v>9923</v>
      </c>
      <c r="D805" t="s">
        <v>9924</v>
      </c>
      <c r="E805" t="s">
        <v>113</v>
      </c>
      <c r="F805" t="s">
        <v>113</v>
      </c>
      <c r="G805" t="s">
        <v>113</v>
      </c>
      <c r="H805" t="s">
        <v>113</v>
      </c>
      <c r="I805" t="s">
        <v>218</v>
      </c>
      <c r="J805" t="s">
        <v>9925</v>
      </c>
      <c r="K805" t="s">
        <v>9926</v>
      </c>
      <c r="L805" t="s">
        <v>9030</v>
      </c>
      <c r="M805">
        <v>60</v>
      </c>
      <c r="N805" t="s">
        <v>8442</v>
      </c>
      <c r="O805" t="s">
        <v>9927</v>
      </c>
      <c r="P805">
        <v>2</v>
      </c>
      <c r="Q805">
        <v>1500</v>
      </c>
      <c r="R805">
        <v>380</v>
      </c>
      <c r="S805">
        <v>138</v>
      </c>
      <c r="T805">
        <v>40</v>
      </c>
      <c r="U805">
        <v>220</v>
      </c>
      <c r="W805">
        <v>1.1399999999999999</v>
      </c>
      <c r="X805">
        <v>1.3679999999999999</v>
      </c>
    </row>
    <row r="806" spans="1:24" hidden="1" x14ac:dyDescent="0.3">
      <c r="A806" t="s">
        <v>9928</v>
      </c>
      <c r="B806" t="s">
        <v>8179</v>
      </c>
      <c r="C806" t="s">
        <v>9923</v>
      </c>
      <c r="D806" t="s">
        <v>9924</v>
      </c>
      <c r="E806" t="s">
        <v>113</v>
      </c>
      <c r="F806" t="s">
        <v>113</v>
      </c>
      <c r="G806" t="s">
        <v>113</v>
      </c>
      <c r="H806" t="s">
        <v>113</v>
      </c>
      <c r="I806" t="s">
        <v>218</v>
      </c>
      <c r="J806" t="s">
        <v>9925</v>
      </c>
      <c r="K806" t="s">
        <v>9926</v>
      </c>
      <c r="L806" t="s">
        <v>9030</v>
      </c>
      <c r="M806">
        <v>60</v>
      </c>
      <c r="N806" t="s">
        <v>8614</v>
      </c>
      <c r="O806" t="s">
        <v>9194</v>
      </c>
      <c r="P806">
        <v>1</v>
      </c>
      <c r="Q806">
        <v>466</v>
      </c>
      <c r="R806">
        <v>343</v>
      </c>
      <c r="S806">
        <v>154</v>
      </c>
      <c r="W806">
        <v>0.15983800000000001</v>
      </c>
      <c r="X806">
        <v>0.19180559999999999</v>
      </c>
    </row>
    <row r="807" spans="1:24" hidden="1" x14ac:dyDescent="0.3">
      <c r="A807" t="s">
        <v>9929</v>
      </c>
      <c r="B807" t="s">
        <v>8211</v>
      </c>
      <c r="C807" t="s">
        <v>9923</v>
      </c>
      <c r="D807" t="s">
        <v>9924</v>
      </c>
      <c r="E807" t="s">
        <v>113</v>
      </c>
      <c r="F807" t="s">
        <v>113</v>
      </c>
      <c r="G807" t="s">
        <v>113</v>
      </c>
      <c r="H807" t="s">
        <v>113</v>
      </c>
      <c r="I807" t="s">
        <v>218</v>
      </c>
      <c r="J807" t="s">
        <v>9925</v>
      </c>
      <c r="K807" t="s">
        <v>9926</v>
      </c>
      <c r="L807" t="s">
        <v>9030</v>
      </c>
      <c r="M807">
        <v>58</v>
      </c>
      <c r="N807" t="s">
        <v>113</v>
      </c>
      <c r="O807" t="s">
        <v>9493</v>
      </c>
      <c r="P807">
        <v>1</v>
      </c>
      <c r="Q807">
        <v>0.6</v>
      </c>
      <c r="T807">
        <v>215.77</v>
      </c>
      <c r="W807">
        <v>0.28274333882308139</v>
      </c>
      <c r="X807">
        <v>0.45238934211693027</v>
      </c>
    </row>
    <row r="808" spans="1:24" hidden="1" x14ac:dyDescent="0.3">
      <c r="A808" t="s">
        <v>9930</v>
      </c>
      <c r="B808" t="s">
        <v>8174</v>
      </c>
      <c r="C808" t="s">
        <v>9931</v>
      </c>
      <c r="D808" t="s">
        <v>9932</v>
      </c>
      <c r="E808" t="s">
        <v>113</v>
      </c>
      <c r="F808" t="s">
        <v>113</v>
      </c>
      <c r="G808" t="s">
        <v>113</v>
      </c>
      <c r="H808" t="s">
        <v>113</v>
      </c>
      <c r="I808" t="s">
        <v>218</v>
      </c>
      <c r="J808" t="s">
        <v>9933</v>
      </c>
      <c r="K808" t="s">
        <v>9934</v>
      </c>
      <c r="L808" t="s">
        <v>9030</v>
      </c>
      <c r="M808">
        <v>60</v>
      </c>
      <c r="N808" t="s">
        <v>8442</v>
      </c>
      <c r="O808" t="s">
        <v>9890</v>
      </c>
      <c r="P808">
        <v>2</v>
      </c>
      <c r="Q808">
        <v>2500</v>
      </c>
      <c r="R808">
        <v>355</v>
      </c>
      <c r="T808">
        <v>15</v>
      </c>
      <c r="U808">
        <v>200</v>
      </c>
      <c r="W808">
        <v>1.7749999999999999</v>
      </c>
      <c r="X808">
        <v>2.13</v>
      </c>
    </row>
    <row r="809" spans="1:24" hidden="1" x14ac:dyDescent="0.3">
      <c r="A809" t="s">
        <v>9935</v>
      </c>
      <c r="B809" t="s">
        <v>8179</v>
      </c>
      <c r="C809" t="s">
        <v>9931</v>
      </c>
      <c r="D809" t="s">
        <v>9932</v>
      </c>
      <c r="E809" t="s">
        <v>113</v>
      </c>
      <c r="F809" t="s">
        <v>113</v>
      </c>
      <c r="G809" t="s">
        <v>113</v>
      </c>
      <c r="H809" t="s">
        <v>113</v>
      </c>
      <c r="I809" t="s">
        <v>218</v>
      </c>
      <c r="J809" t="s">
        <v>9933</v>
      </c>
      <c r="K809" t="s">
        <v>9934</v>
      </c>
      <c r="L809" t="s">
        <v>9030</v>
      </c>
      <c r="M809">
        <v>60</v>
      </c>
      <c r="N809" t="s">
        <v>8614</v>
      </c>
      <c r="O809" t="s">
        <v>9194</v>
      </c>
      <c r="P809">
        <v>1</v>
      </c>
      <c r="Q809">
        <v>466</v>
      </c>
      <c r="R809">
        <v>343</v>
      </c>
      <c r="S809">
        <v>154</v>
      </c>
      <c r="W809">
        <v>0.15983800000000001</v>
      </c>
      <c r="X809">
        <v>0.19180559999999999</v>
      </c>
    </row>
    <row r="810" spans="1:24" hidden="1" x14ac:dyDescent="0.3">
      <c r="A810" t="s">
        <v>9936</v>
      </c>
      <c r="B810" t="s">
        <v>8211</v>
      </c>
      <c r="C810" t="s">
        <v>9931</v>
      </c>
      <c r="D810" t="s">
        <v>9932</v>
      </c>
      <c r="E810" t="s">
        <v>113</v>
      </c>
      <c r="F810" t="s">
        <v>113</v>
      </c>
      <c r="G810" t="s">
        <v>113</v>
      </c>
      <c r="H810" t="s">
        <v>113</v>
      </c>
      <c r="I810" t="s">
        <v>218</v>
      </c>
      <c r="J810" t="s">
        <v>9933</v>
      </c>
      <c r="K810" t="s">
        <v>9934</v>
      </c>
      <c r="L810" t="s">
        <v>9030</v>
      </c>
      <c r="M810">
        <v>58</v>
      </c>
      <c r="N810" t="s">
        <v>113</v>
      </c>
      <c r="O810" t="s">
        <v>9493</v>
      </c>
      <c r="P810">
        <v>1</v>
      </c>
      <c r="Q810">
        <v>0.6</v>
      </c>
      <c r="T810">
        <v>20.32</v>
      </c>
      <c r="W810">
        <v>0.28274333882308139</v>
      </c>
      <c r="X810">
        <v>0.45238934211693027</v>
      </c>
    </row>
    <row r="811" spans="1:24" hidden="1" x14ac:dyDescent="0.3">
      <c r="A811" t="s">
        <v>9937</v>
      </c>
      <c r="B811" t="s">
        <v>8174</v>
      </c>
      <c r="C811" t="s">
        <v>9938</v>
      </c>
      <c r="D811" t="s">
        <v>9939</v>
      </c>
      <c r="E811" t="s">
        <v>113</v>
      </c>
      <c r="F811" t="s">
        <v>113</v>
      </c>
      <c r="G811" t="s">
        <v>113</v>
      </c>
      <c r="H811" t="s">
        <v>113</v>
      </c>
      <c r="I811" t="s">
        <v>218</v>
      </c>
      <c r="J811" t="s">
        <v>9940</v>
      </c>
      <c r="K811" t="s">
        <v>9941</v>
      </c>
      <c r="L811" t="s">
        <v>8842</v>
      </c>
      <c r="M811">
        <v>70</v>
      </c>
      <c r="N811" t="s">
        <v>8442</v>
      </c>
      <c r="O811" t="s">
        <v>9882</v>
      </c>
      <c r="P811">
        <v>2</v>
      </c>
      <c r="Q811">
        <v>1500</v>
      </c>
      <c r="R811">
        <v>380</v>
      </c>
      <c r="T811">
        <v>10</v>
      </c>
      <c r="U811">
        <v>205</v>
      </c>
      <c r="W811">
        <v>1.1399999999999999</v>
      </c>
      <c r="X811">
        <v>1.3679999999999999</v>
      </c>
    </row>
    <row r="812" spans="1:24" hidden="1" x14ac:dyDescent="0.3">
      <c r="A812" t="s">
        <v>9942</v>
      </c>
      <c r="B812" t="s">
        <v>8179</v>
      </c>
      <c r="C812" t="s">
        <v>9938</v>
      </c>
      <c r="D812" t="s">
        <v>9939</v>
      </c>
      <c r="E812" t="s">
        <v>113</v>
      </c>
      <c r="F812" t="s">
        <v>113</v>
      </c>
      <c r="G812" t="s">
        <v>113</v>
      </c>
      <c r="H812" t="s">
        <v>113</v>
      </c>
      <c r="I812" t="s">
        <v>218</v>
      </c>
      <c r="J812" t="s">
        <v>9940</v>
      </c>
      <c r="K812" t="s">
        <v>9941</v>
      </c>
      <c r="L812" t="s">
        <v>8842</v>
      </c>
      <c r="M812">
        <v>70</v>
      </c>
      <c r="N812" t="s">
        <v>8614</v>
      </c>
      <c r="O812" t="s">
        <v>9194</v>
      </c>
      <c r="P812">
        <v>1</v>
      </c>
      <c r="Q812">
        <v>466</v>
      </c>
      <c r="R812">
        <v>343</v>
      </c>
      <c r="S812">
        <v>154</v>
      </c>
      <c r="W812">
        <v>0.15983800000000001</v>
      </c>
      <c r="X812">
        <v>0.19180559999999999</v>
      </c>
    </row>
    <row r="813" spans="1:24" hidden="1" x14ac:dyDescent="0.3">
      <c r="A813" t="s">
        <v>9943</v>
      </c>
      <c r="B813" t="s">
        <v>8211</v>
      </c>
      <c r="C813" t="s">
        <v>9938</v>
      </c>
      <c r="D813" t="s">
        <v>9939</v>
      </c>
      <c r="E813" t="s">
        <v>113</v>
      </c>
      <c r="F813" t="s">
        <v>113</v>
      </c>
      <c r="G813" t="s">
        <v>113</v>
      </c>
      <c r="H813" t="s">
        <v>113</v>
      </c>
      <c r="I813" t="s">
        <v>218</v>
      </c>
      <c r="J813" t="s">
        <v>9940</v>
      </c>
      <c r="K813" t="s">
        <v>9941</v>
      </c>
      <c r="L813" t="s">
        <v>8842</v>
      </c>
      <c r="M813">
        <v>68</v>
      </c>
      <c r="N813" t="s">
        <v>113</v>
      </c>
      <c r="O813" t="s">
        <v>9493</v>
      </c>
      <c r="P813">
        <v>1</v>
      </c>
      <c r="Q813">
        <v>1.2</v>
      </c>
      <c r="T813">
        <v>150.76</v>
      </c>
      <c r="W813">
        <v>1.1309733552923256</v>
      </c>
      <c r="X813">
        <v>1.8095573684677211</v>
      </c>
    </row>
    <row r="814" spans="1:24" hidden="1" x14ac:dyDescent="0.3">
      <c r="A814" t="s">
        <v>9944</v>
      </c>
      <c r="B814" t="s">
        <v>8174</v>
      </c>
      <c r="C814" t="s">
        <v>9945</v>
      </c>
      <c r="D814" t="s">
        <v>9946</v>
      </c>
      <c r="E814" t="s">
        <v>113</v>
      </c>
      <c r="F814" t="s">
        <v>113</v>
      </c>
      <c r="G814" t="s">
        <v>113</v>
      </c>
      <c r="H814" t="s">
        <v>113</v>
      </c>
      <c r="I814" t="s">
        <v>218</v>
      </c>
      <c r="J814" t="s">
        <v>9947</v>
      </c>
      <c r="K814" t="s">
        <v>9948</v>
      </c>
      <c r="L814" t="s">
        <v>9030</v>
      </c>
      <c r="M814">
        <v>60</v>
      </c>
      <c r="N814" t="s">
        <v>8442</v>
      </c>
      <c r="O814" t="s">
        <v>9890</v>
      </c>
      <c r="P814">
        <v>2</v>
      </c>
      <c r="Q814">
        <v>2500</v>
      </c>
      <c r="R814">
        <v>355</v>
      </c>
      <c r="T814">
        <v>190</v>
      </c>
      <c r="U814">
        <v>355</v>
      </c>
      <c r="W814">
        <v>1.7749999999999999</v>
      </c>
      <c r="X814">
        <v>2.13</v>
      </c>
    </row>
    <row r="815" spans="1:24" hidden="1" x14ac:dyDescent="0.3">
      <c r="A815" t="s">
        <v>9949</v>
      </c>
      <c r="B815" t="s">
        <v>8179</v>
      </c>
      <c r="C815" t="s">
        <v>9945</v>
      </c>
      <c r="D815" t="s">
        <v>9946</v>
      </c>
      <c r="E815" t="s">
        <v>113</v>
      </c>
      <c r="F815" t="s">
        <v>113</v>
      </c>
      <c r="G815" t="s">
        <v>113</v>
      </c>
      <c r="H815" t="s">
        <v>113</v>
      </c>
      <c r="I815" t="s">
        <v>218</v>
      </c>
      <c r="J815" t="s">
        <v>9947</v>
      </c>
      <c r="K815" t="s">
        <v>9948</v>
      </c>
      <c r="L815" t="s">
        <v>9030</v>
      </c>
      <c r="M815">
        <v>60</v>
      </c>
      <c r="N815" t="s">
        <v>8614</v>
      </c>
      <c r="O815" t="s">
        <v>9194</v>
      </c>
      <c r="P815">
        <v>1</v>
      </c>
      <c r="Q815">
        <v>466</v>
      </c>
      <c r="R815">
        <v>343</v>
      </c>
      <c r="S815">
        <v>154</v>
      </c>
      <c r="W815">
        <v>0.15983800000000001</v>
      </c>
      <c r="X815">
        <v>0.19180559999999999</v>
      </c>
    </row>
    <row r="816" spans="1:24" hidden="1" x14ac:dyDescent="0.3">
      <c r="A816" t="s">
        <v>9950</v>
      </c>
      <c r="B816" t="s">
        <v>8211</v>
      </c>
      <c r="C816" t="s">
        <v>9945</v>
      </c>
      <c r="D816" t="s">
        <v>9946</v>
      </c>
      <c r="E816" t="s">
        <v>113</v>
      </c>
      <c r="F816" t="s">
        <v>113</v>
      </c>
      <c r="G816" t="s">
        <v>113</v>
      </c>
      <c r="H816" t="s">
        <v>113</v>
      </c>
      <c r="I816" t="s">
        <v>218</v>
      </c>
      <c r="J816" t="s">
        <v>9947</v>
      </c>
      <c r="K816" t="s">
        <v>9948</v>
      </c>
      <c r="L816" t="s">
        <v>9030</v>
      </c>
      <c r="M816">
        <v>58</v>
      </c>
      <c r="N816" t="s">
        <v>113</v>
      </c>
      <c r="O816" t="s">
        <v>9493</v>
      </c>
      <c r="P816">
        <v>1</v>
      </c>
      <c r="Q816">
        <v>0.6</v>
      </c>
      <c r="T816">
        <v>359</v>
      </c>
      <c r="W816">
        <v>0.28274333882308139</v>
      </c>
      <c r="X816">
        <v>0.45238934211693027</v>
      </c>
    </row>
    <row r="817" spans="1:24" hidden="1" x14ac:dyDescent="0.3">
      <c r="A817" t="s">
        <v>9951</v>
      </c>
      <c r="B817" t="s">
        <v>8174</v>
      </c>
      <c r="C817" t="s">
        <v>9952</v>
      </c>
      <c r="D817" t="s">
        <v>9953</v>
      </c>
      <c r="E817" t="s">
        <v>113</v>
      </c>
      <c r="F817" t="s">
        <v>113</v>
      </c>
      <c r="G817" t="s">
        <v>113</v>
      </c>
      <c r="H817" t="s">
        <v>113</v>
      </c>
      <c r="I817" t="s">
        <v>218</v>
      </c>
      <c r="J817" t="s">
        <v>9954</v>
      </c>
      <c r="K817" t="s">
        <v>9955</v>
      </c>
      <c r="L817" t="s">
        <v>8842</v>
      </c>
      <c r="M817">
        <v>70</v>
      </c>
      <c r="N817" t="s">
        <v>8442</v>
      </c>
      <c r="O817" t="s">
        <v>9882</v>
      </c>
      <c r="P817">
        <v>2</v>
      </c>
      <c r="Q817">
        <v>1500</v>
      </c>
      <c r="R817">
        <v>380</v>
      </c>
      <c r="T817">
        <v>15</v>
      </c>
      <c r="U817">
        <v>190</v>
      </c>
      <c r="W817">
        <v>1.1399999999999999</v>
      </c>
      <c r="X817">
        <v>1.3679999999999999</v>
      </c>
    </row>
    <row r="818" spans="1:24" hidden="1" x14ac:dyDescent="0.3">
      <c r="A818" t="s">
        <v>9956</v>
      </c>
      <c r="B818" t="s">
        <v>8179</v>
      </c>
      <c r="C818" t="s">
        <v>9952</v>
      </c>
      <c r="D818" t="s">
        <v>9953</v>
      </c>
      <c r="E818" t="s">
        <v>113</v>
      </c>
      <c r="F818" t="s">
        <v>113</v>
      </c>
      <c r="G818" t="s">
        <v>113</v>
      </c>
      <c r="H818" t="s">
        <v>113</v>
      </c>
      <c r="I818" t="s">
        <v>218</v>
      </c>
      <c r="J818" t="s">
        <v>9954</v>
      </c>
      <c r="K818" t="s">
        <v>9955</v>
      </c>
      <c r="L818" t="s">
        <v>8842</v>
      </c>
      <c r="M818">
        <v>70</v>
      </c>
      <c r="N818" t="s">
        <v>8614</v>
      </c>
      <c r="O818" t="s">
        <v>9194</v>
      </c>
      <c r="P818">
        <v>1</v>
      </c>
      <c r="Q818">
        <v>466</v>
      </c>
      <c r="R818">
        <v>343</v>
      </c>
      <c r="S818">
        <v>154</v>
      </c>
      <c r="W818">
        <v>0.15983800000000001</v>
      </c>
      <c r="X818">
        <v>0.19180559999999999</v>
      </c>
    </row>
    <row r="819" spans="1:24" hidden="1" x14ac:dyDescent="0.3">
      <c r="A819" t="s">
        <v>9957</v>
      </c>
      <c r="B819" t="s">
        <v>8211</v>
      </c>
      <c r="C819" t="s">
        <v>9952</v>
      </c>
      <c r="D819" t="s">
        <v>9953</v>
      </c>
      <c r="E819" t="s">
        <v>113</v>
      </c>
      <c r="F819" t="s">
        <v>113</v>
      </c>
      <c r="G819" t="s">
        <v>113</v>
      </c>
      <c r="H819" t="s">
        <v>113</v>
      </c>
      <c r="I819" t="s">
        <v>218</v>
      </c>
      <c r="J819" t="s">
        <v>9954</v>
      </c>
      <c r="K819" t="s">
        <v>9955</v>
      </c>
      <c r="L819" t="s">
        <v>8842</v>
      </c>
      <c r="M819">
        <v>70</v>
      </c>
      <c r="N819" t="s">
        <v>113</v>
      </c>
      <c r="O819" t="s">
        <v>9493</v>
      </c>
      <c r="P819">
        <v>1</v>
      </c>
      <c r="Q819">
        <v>0.6</v>
      </c>
      <c r="T819">
        <v>46.02</v>
      </c>
      <c r="W819">
        <v>0.28274333882308139</v>
      </c>
      <c r="X819">
        <v>0.45238934211693027</v>
      </c>
    </row>
    <row r="820" spans="1:24" hidden="1" x14ac:dyDescent="0.3">
      <c r="A820" t="s">
        <v>9958</v>
      </c>
      <c r="B820" t="s">
        <v>8174</v>
      </c>
      <c r="C820" t="s">
        <v>9959</v>
      </c>
      <c r="D820" t="s">
        <v>9960</v>
      </c>
      <c r="E820" t="s">
        <v>113</v>
      </c>
      <c r="F820" t="s">
        <v>113</v>
      </c>
      <c r="G820" t="s">
        <v>113</v>
      </c>
      <c r="H820" t="s">
        <v>113</v>
      </c>
      <c r="I820" t="s">
        <v>218</v>
      </c>
      <c r="J820" t="s">
        <v>9961</v>
      </c>
      <c r="K820" t="s">
        <v>9962</v>
      </c>
      <c r="L820" t="s">
        <v>9030</v>
      </c>
      <c r="M820">
        <v>60</v>
      </c>
      <c r="N820" t="s">
        <v>8442</v>
      </c>
      <c r="O820" t="s">
        <v>9890</v>
      </c>
      <c r="P820">
        <v>2</v>
      </c>
      <c r="Q820">
        <v>2500</v>
      </c>
      <c r="R820">
        <v>355</v>
      </c>
      <c r="T820">
        <v>50</v>
      </c>
      <c r="U820">
        <v>230</v>
      </c>
      <c r="W820">
        <v>1.7749999999999999</v>
      </c>
      <c r="X820">
        <v>2.13</v>
      </c>
    </row>
    <row r="821" spans="1:24" hidden="1" x14ac:dyDescent="0.3">
      <c r="A821" t="s">
        <v>9963</v>
      </c>
      <c r="B821" t="s">
        <v>8179</v>
      </c>
      <c r="C821" t="s">
        <v>9959</v>
      </c>
      <c r="D821" t="s">
        <v>9960</v>
      </c>
      <c r="E821" t="s">
        <v>113</v>
      </c>
      <c r="F821" t="s">
        <v>113</v>
      </c>
      <c r="G821" t="s">
        <v>113</v>
      </c>
      <c r="H821" t="s">
        <v>113</v>
      </c>
      <c r="I821" t="s">
        <v>218</v>
      </c>
      <c r="J821" t="s">
        <v>9961</v>
      </c>
      <c r="K821" t="s">
        <v>9962</v>
      </c>
      <c r="L821" t="s">
        <v>9030</v>
      </c>
      <c r="M821">
        <v>60</v>
      </c>
      <c r="N821" t="s">
        <v>8614</v>
      </c>
      <c r="O821" t="s">
        <v>9194</v>
      </c>
      <c r="P821">
        <v>1</v>
      </c>
      <c r="Q821">
        <v>466</v>
      </c>
      <c r="R821">
        <v>343</v>
      </c>
      <c r="S821">
        <v>154</v>
      </c>
      <c r="W821">
        <v>0.15983800000000001</v>
      </c>
      <c r="X821">
        <v>0.19180559999999999</v>
      </c>
    </row>
    <row r="822" spans="1:24" hidden="1" x14ac:dyDescent="0.3">
      <c r="A822" t="s">
        <v>9964</v>
      </c>
      <c r="B822" t="s">
        <v>8211</v>
      </c>
      <c r="C822" t="s">
        <v>9959</v>
      </c>
      <c r="D822" t="s">
        <v>9960</v>
      </c>
      <c r="E822" t="s">
        <v>113</v>
      </c>
      <c r="F822" t="s">
        <v>113</v>
      </c>
      <c r="G822" t="s">
        <v>113</v>
      </c>
      <c r="H822" t="s">
        <v>113</v>
      </c>
      <c r="I822" t="s">
        <v>218</v>
      </c>
      <c r="J822" t="s">
        <v>9961</v>
      </c>
      <c r="K822" t="s">
        <v>9962</v>
      </c>
      <c r="L822" t="s">
        <v>9030</v>
      </c>
      <c r="M822">
        <v>58</v>
      </c>
      <c r="N822" t="s">
        <v>113</v>
      </c>
      <c r="O822" t="s">
        <v>9493</v>
      </c>
      <c r="P822">
        <v>1</v>
      </c>
      <c r="Q822">
        <v>1.2</v>
      </c>
      <c r="T822">
        <v>222.16</v>
      </c>
      <c r="W822">
        <v>1.1309733552923256</v>
      </c>
      <c r="X822">
        <v>1.8095573684677211</v>
      </c>
    </row>
    <row r="823" spans="1:24" hidden="1" x14ac:dyDescent="0.3">
      <c r="A823" t="s">
        <v>9965</v>
      </c>
      <c r="B823" t="s">
        <v>8174</v>
      </c>
      <c r="C823" t="s">
        <v>9966</v>
      </c>
      <c r="D823" t="s">
        <v>9967</v>
      </c>
      <c r="E823" t="s">
        <v>113</v>
      </c>
      <c r="F823" t="s">
        <v>113</v>
      </c>
      <c r="G823" t="s">
        <v>113</v>
      </c>
      <c r="H823" t="s">
        <v>113</v>
      </c>
      <c r="I823" t="s">
        <v>406</v>
      </c>
      <c r="J823" t="s">
        <v>9968</v>
      </c>
      <c r="K823" t="s">
        <v>9969</v>
      </c>
      <c r="L823" t="s">
        <v>1173</v>
      </c>
      <c r="M823">
        <v>50</v>
      </c>
      <c r="N823" t="s">
        <v>8442</v>
      </c>
      <c r="O823" t="s">
        <v>8207</v>
      </c>
      <c r="P823">
        <v>3</v>
      </c>
      <c r="Q823">
        <v>1400</v>
      </c>
      <c r="R823">
        <v>320</v>
      </c>
      <c r="S823">
        <v>145</v>
      </c>
      <c r="T823">
        <v>0</v>
      </c>
      <c r="U823">
        <v>120</v>
      </c>
      <c r="V823">
        <v>240</v>
      </c>
      <c r="W823">
        <v>1.3440000000000001</v>
      </c>
      <c r="X823">
        <v>1.6128</v>
      </c>
    </row>
    <row r="824" spans="1:24" hidden="1" x14ac:dyDescent="0.3">
      <c r="A824" t="s">
        <v>9970</v>
      </c>
      <c r="B824" t="s">
        <v>8179</v>
      </c>
      <c r="C824" t="s">
        <v>9966</v>
      </c>
      <c r="D824" t="s">
        <v>9967</v>
      </c>
      <c r="E824" t="s">
        <v>113</v>
      </c>
      <c r="F824" t="s">
        <v>113</v>
      </c>
      <c r="G824" t="s">
        <v>113</v>
      </c>
      <c r="H824" t="s">
        <v>113</v>
      </c>
      <c r="I824" t="s">
        <v>406</v>
      </c>
      <c r="J824" t="s">
        <v>9968</v>
      </c>
      <c r="K824" t="s">
        <v>9969</v>
      </c>
      <c r="L824" t="s">
        <v>1173</v>
      </c>
      <c r="M824">
        <v>50</v>
      </c>
      <c r="N824" t="s">
        <v>9971</v>
      </c>
      <c r="O824" t="s">
        <v>9972</v>
      </c>
      <c r="P824">
        <v>3</v>
      </c>
      <c r="Q824">
        <v>492</v>
      </c>
      <c r="R824">
        <v>560</v>
      </c>
      <c r="S824">
        <v>133</v>
      </c>
      <c r="W824">
        <v>0.82655999999999996</v>
      </c>
      <c r="X824">
        <v>0.99187199999999986</v>
      </c>
    </row>
    <row r="825" spans="1:24" hidden="1" x14ac:dyDescent="0.3">
      <c r="A825" t="s">
        <v>9973</v>
      </c>
      <c r="B825" t="s">
        <v>8362</v>
      </c>
      <c r="C825" t="s">
        <v>9966</v>
      </c>
      <c r="D825" t="s">
        <v>9967</v>
      </c>
      <c r="E825" t="s">
        <v>113</v>
      </c>
      <c r="F825" t="s">
        <v>113</v>
      </c>
      <c r="G825" t="s">
        <v>113</v>
      </c>
      <c r="H825" t="s">
        <v>113</v>
      </c>
      <c r="I825" t="s">
        <v>406</v>
      </c>
      <c r="J825" t="s">
        <v>9968</v>
      </c>
      <c r="K825" t="s">
        <v>9969</v>
      </c>
      <c r="L825" t="s">
        <v>1173</v>
      </c>
      <c r="M825">
        <v>0</v>
      </c>
      <c r="N825" t="s">
        <v>113</v>
      </c>
      <c r="O825" t="s">
        <v>9493</v>
      </c>
      <c r="P825">
        <v>1</v>
      </c>
      <c r="Q825">
        <v>0.6</v>
      </c>
      <c r="T825">
        <v>51.12</v>
      </c>
      <c r="W825">
        <v>0.28274333882308139</v>
      </c>
      <c r="X825">
        <v>0</v>
      </c>
    </row>
    <row r="826" spans="1:24" hidden="1" x14ac:dyDescent="0.3">
      <c r="A826" t="s">
        <v>9974</v>
      </c>
      <c r="B826" t="s">
        <v>8174</v>
      </c>
      <c r="C826" t="s">
        <v>9975</v>
      </c>
      <c r="D826" t="s">
        <v>9976</v>
      </c>
      <c r="E826" t="s">
        <v>113</v>
      </c>
      <c r="F826" t="s">
        <v>113</v>
      </c>
      <c r="G826" t="s">
        <v>113</v>
      </c>
      <c r="H826" t="s">
        <v>113</v>
      </c>
      <c r="I826" t="s">
        <v>406</v>
      </c>
      <c r="J826" t="s">
        <v>9977</v>
      </c>
      <c r="K826" t="s">
        <v>9978</v>
      </c>
      <c r="L826" t="s">
        <v>1173</v>
      </c>
      <c r="M826">
        <v>50</v>
      </c>
      <c r="N826" t="s">
        <v>8442</v>
      </c>
      <c r="O826" t="s">
        <v>8207</v>
      </c>
      <c r="P826">
        <v>3</v>
      </c>
      <c r="Q826">
        <v>1400</v>
      </c>
      <c r="R826">
        <v>320</v>
      </c>
      <c r="S826">
        <v>145</v>
      </c>
      <c r="T826">
        <v>0</v>
      </c>
      <c r="U826">
        <v>120</v>
      </c>
      <c r="V826">
        <v>240</v>
      </c>
      <c r="W826">
        <v>1.3440000000000001</v>
      </c>
      <c r="X826">
        <v>1.6128</v>
      </c>
    </row>
    <row r="827" spans="1:24" hidden="1" x14ac:dyDescent="0.3">
      <c r="A827" t="s">
        <v>9979</v>
      </c>
      <c r="B827" t="s">
        <v>8179</v>
      </c>
      <c r="C827" t="s">
        <v>9975</v>
      </c>
      <c r="D827" t="s">
        <v>9976</v>
      </c>
      <c r="E827" t="s">
        <v>113</v>
      </c>
      <c r="F827" t="s">
        <v>113</v>
      </c>
      <c r="G827" t="s">
        <v>113</v>
      </c>
      <c r="H827" t="s">
        <v>113</v>
      </c>
      <c r="I827" t="s">
        <v>406</v>
      </c>
      <c r="J827" t="s">
        <v>9977</v>
      </c>
      <c r="K827" t="s">
        <v>9978</v>
      </c>
      <c r="L827" t="s">
        <v>1173</v>
      </c>
      <c r="M827">
        <v>50</v>
      </c>
      <c r="N827" t="s">
        <v>9971</v>
      </c>
      <c r="O827" t="s">
        <v>9972</v>
      </c>
      <c r="P827">
        <v>3</v>
      </c>
      <c r="Q827">
        <v>492</v>
      </c>
      <c r="R827">
        <v>560</v>
      </c>
      <c r="S827">
        <v>133</v>
      </c>
      <c r="W827">
        <v>0.82655999999999996</v>
      </c>
      <c r="X827">
        <v>0.99187199999999986</v>
      </c>
    </row>
    <row r="828" spans="1:24" hidden="1" x14ac:dyDescent="0.3">
      <c r="A828" t="s">
        <v>9980</v>
      </c>
      <c r="B828" t="s">
        <v>8211</v>
      </c>
      <c r="C828" t="s">
        <v>9975</v>
      </c>
      <c r="D828" t="s">
        <v>9976</v>
      </c>
      <c r="E828" t="s">
        <v>113</v>
      </c>
      <c r="F828" t="s">
        <v>113</v>
      </c>
      <c r="G828" t="s">
        <v>113</v>
      </c>
      <c r="H828" t="s">
        <v>113</v>
      </c>
      <c r="I828" t="s">
        <v>406</v>
      </c>
      <c r="J828" t="s">
        <v>9977</v>
      </c>
      <c r="K828" t="s">
        <v>9978</v>
      </c>
      <c r="L828" t="s">
        <v>1173</v>
      </c>
      <c r="M828">
        <v>58</v>
      </c>
      <c r="N828" t="s">
        <v>113</v>
      </c>
      <c r="O828" t="s">
        <v>9493</v>
      </c>
      <c r="P828">
        <v>1</v>
      </c>
      <c r="Q828">
        <v>0.6</v>
      </c>
      <c r="T828">
        <v>202.53</v>
      </c>
      <c r="W828">
        <v>0.28274333882308139</v>
      </c>
      <c r="X828">
        <v>0.45238934211693027</v>
      </c>
    </row>
    <row r="829" spans="1:24" hidden="1" x14ac:dyDescent="0.3">
      <c r="A829" t="s">
        <v>9981</v>
      </c>
      <c r="B829" t="s">
        <v>8174</v>
      </c>
      <c r="C829" t="s">
        <v>9982</v>
      </c>
      <c r="D829" t="s">
        <v>9983</v>
      </c>
      <c r="E829" t="s">
        <v>113</v>
      </c>
      <c r="F829" t="s">
        <v>9984</v>
      </c>
      <c r="G829" t="s">
        <v>133</v>
      </c>
      <c r="H829" t="s">
        <v>9863</v>
      </c>
      <c r="I829" t="s">
        <v>406</v>
      </c>
      <c r="J829" t="s">
        <v>9985</v>
      </c>
      <c r="K829" t="s">
        <v>9986</v>
      </c>
      <c r="L829" t="s">
        <v>1173</v>
      </c>
      <c r="M829">
        <v>50</v>
      </c>
      <c r="N829" t="s">
        <v>8442</v>
      </c>
      <c r="O829" t="s">
        <v>8207</v>
      </c>
      <c r="P829">
        <v>3</v>
      </c>
      <c r="Q829">
        <v>1400</v>
      </c>
      <c r="R829">
        <v>320</v>
      </c>
      <c r="S829">
        <v>145</v>
      </c>
      <c r="T829">
        <v>0</v>
      </c>
      <c r="U829">
        <v>120</v>
      </c>
      <c r="V829">
        <v>240</v>
      </c>
      <c r="W829">
        <v>1.3440000000000001</v>
      </c>
      <c r="X829">
        <v>1.6128</v>
      </c>
    </row>
    <row r="830" spans="1:24" hidden="1" x14ac:dyDescent="0.3">
      <c r="A830" t="s">
        <v>9987</v>
      </c>
      <c r="B830" t="s">
        <v>8179</v>
      </c>
      <c r="C830" t="s">
        <v>9982</v>
      </c>
      <c r="D830" t="s">
        <v>9983</v>
      </c>
      <c r="E830" t="s">
        <v>113</v>
      </c>
      <c r="F830" t="s">
        <v>9984</v>
      </c>
      <c r="G830" t="s">
        <v>133</v>
      </c>
      <c r="H830" t="s">
        <v>9863</v>
      </c>
      <c r="I830" t="s">
        <v>406</v>
      </c>
      <c r="J830" t="s">
        <v>9985</v>
      </c>
      <c r="K830" t="s">
        <v>9986</v>
      </c>
      <c r="L830" t="s">
        <v>1173</v>
      </c>
      <c r="M830">
        <v>50</v>
      </c>
      <c r="N830" t="s">
        <v>9971</v>
      </c>
      <c r="O830" t="s">
        <v>9972</v>
      </c>
      <c r="P830">
        <v>3</v>
      </c>
      <c r="Q830">
        <v>492</v>
      </c>
      <c r="R830">
        <v>560</v>
      </c>
      <c r="S830">
        <v>133</v>
      </c>
      <c r="W830">
        <v>0.82655999999999996</v>
      </c>
      <c r="X830">
        <v>0.99187199999999986</v>
      </c>
    </row>
    <row r="831" spans="1:24" hidden="1" x14ac:dyDescent="0.3">
      <c r="A831" t="s">
        <v>9988</v>
      </c>
      <c r="B831" t="s">
        <v>8211</v>
      </c>
      <c r="C831" t="s">
        <v>9982</v>
      </c>
      <c r="D831" t="s">
        <v>9983</v>
      </c>
      <c r="E831" t="s">
        <v>113</v>
      </c>
      <c r="F831" t="s">
        <v>9984</v>
      </c>
      <c r="G831" t="s">
        <v>133</v>
      </c>
      <c r="H831" t="s">
        <v>9863</v>
      </c>
      <c r="I831" t="s">
        <v>406</v>
      </c>
      <c r="J831" t="s">
        <v>9985</v>
      </c>
      <c r="K831" t="s">
        <v>9986</v>
      </c>
      <c r="L831" t="s">
        <v>1173</v>
      </c>
      <c r="M831">
        <v>50</v>
      </c>
      <c r="N831" t="s">
        <v>113</v>
      </c>
      <c r="O831" t="s">
        <v>9493</v>
      </c>
      <c r="P831">
        <v>1</v>
      </c>
      <c r="Q831">
        <v>0.3</v>
      </c>
      <c r="T831">
        <v>199.19</v>
      </c>
      <c r="W831">
        <v>7.0685834705770348E-2</v>
      </c>
      <c r="X831">
        <v>0.11309733552923257</v>
      </c>
    </row>
    <row r="832" spans="1:24" hidden="1" x14ac:dyDescent="0.3">
      <c r="A832" t="s">
        <v>9989</v>
      </c>
      <c r="B832" t="s">
        <v>8174</v>
      </c>
      <c r="C832" t="s">
        <v>400</v>
      </c>
      <c r="D832" t="s">
        <v>399</v>
      </c>
      <c r="E832" t="s">
        <v>113</v>
      </c>
      <c r="F832" t="s">
        <v>401</v>
      </c>
      <c r="G832" t="s">
        <v>133</v>
      </c>
      <c r="H832" t="s">
        <v>9863</v>
      </c>
      <c r="I832" t="s">
        <v>406</v>
      </c>
      <c r="J832" t="s">
        <v>9990</v>
      </c>
      <c r="K832" t="s">
        <v>9991</v>
      </c>
      <c r="L832" t="s">
        <v>8842</v>
      </c>
      <c r="M832">
        <v>70</v>
      </c>
      <c r="N832" t="s">
        <v>8442</v>
      </c>
      <c r="O832" t="s">
        <v>8207</v>
      </c>
      <c r="P832">
        <v>3</v>
      </c>
      <c r="Q832">
        <v>1400</v>
      </c>
      <c r="R832">
        <v>3200</v>
      </c>
      <c r="S832">
        <v>145</v>
      </c>
      <c r="T832">
        <v>0</v>
      </c>
      <c r="U832">
        <v>120</v>
      </c>
      <c r="V832">
        <v>240</v>
      </c>
      <c r="W832">
        <v>13.44</v>
      </c>
      <c r="X832">
        <v>16.128</v>
      </c>
    </row>
    <row r="833" spans="1:24" hidden="1" x14ac:dyDescent="0.3">
      <c r="A833" t="s">
        <v>9992</v>
      </c>
      <c r="B833" t="s">
        <v>8179</v>
      </c>
      <c r="C833" t="s">
        <v>400</v>
      </c>
      <c r="D833" t="s">
        <v>399</v>
      </c>
      <c r="E833" t="s">
        <v>113</v>
      </c>
      <c r="F833" t="s">
        <v>401</v>
      </c>
      <c r="G833" t="s">
        <v>133</v>
      </c>
      <c r="H833" t="s">
        <v>9863</v>
      </c>
      <c r="I833" t="s">
        <v>406</v>
      </c>
      <c r="J833" t="s">
        <v>9990</v>
      </c>
      <c r="K833" t="s">
        <v>9991</v>
      </c>
      <c r="L833" t="s">
        <v>8842</v>
      </c>
      <c r="M833">
        <v>70</v>
      </c>
      <c r="N833" t="s">
        <v>9971</v>
      </c>
      <c r="O833" t="s">
        <v>9972</v>
      </c>
      <c r="P833">
        <v>3</v>
      </c>
      <c r="Q833">
        <v>492</v>
      </c>
      <c r="R833">
        <v>560</v>
      </c>
      <c r="S833">
        <v>133</v>
      </c>
      <c r="W833">
        <v>0.82655999999999996</v>
      </c>
      <c r="X833">
        <v>0.99187199999999986</v>
      </c>
    </row>
    <row r="834" spans="1:24" hidden="1" x14ac:dyDescent="0.3">
      <c r="A834" t="s">
        <v>9993</v>
      </c>
      <c r="B834" t="s">
        <v>8211</v>
      </c>
      <c r="C834" t="s">
        <v>400</v>
      </c>
      <c r="D834" t="s">
        <v>399</v>
      </c>
      <c r="E834" t="s">
        <v>113</v>
      </c>
      <c r="F834" t="s">
        <v>401</v>
      </c>
      <c r="G834" t="s">
        <v>133</v>
      </c>
      <c r="H834" t="s">
        <v>9863</v>
      </c>
      <c r="I834" t="s">
        <v>406</v>
      </c>
      <c r="J834" t="s">
        <v>9990</v>
      </c>
      <c r="K834" t="s">
        <v>9991</v>
      </c>
      <c r="L834" t="s">
        <v>8842</v>
      </c>
      <c r="M834">
        <v>70</v>
      </c>
      <c r="N834" t="s">
        <v>113</v>
      </c>
      <c r="O834" t="s">
        <v>9493</v>
      </c>
      <c r="P834">
        <v>1</v>
      </c>
      <c r="Q834">
        <v>0.6</v>
      </c>
      <c r="T834">
        <v>183.35</v>
      </c>
      <c r="W834">
        <v>0.28274333882308139</v>
      </c>
      <c r="X834">
        <v>0.45238934211693027</v>
      </c>
    </row>
    <row r="835" spans="1:24" hidden="1" x14ac:dyDescent="0.3">
      <c r="A835" t="s">
        <v>9994</v>
      </c>
      <c r="B835" t="s">
        <v>8174</v>
      </c>
      <c r="C835" t="s">
        <v>9995</v>
      </c>
      <c r="D835" t="s">
        <v>9996</v>
      </c>
      <c r="E835" t="s">
        <v>113</v>
      </c>
      <c r="F835" t="s">
        <v>113</v>
      </c>
      <c r="G835" t="s">
        <v>113</v>
      </c>
      <c r="H835" t="s">
        <v>113</v>
      </c>
      <c r="I835" t="s">
        <v>406</v>
      </c>
      <c r="J835" t="s">
        <v>9997</v>
      </c>
      <c r="K835" t="s">
        <v>9998</v>
      </c>
      <c r="L835" t="s">
        <v>9030</v>
      </c>
      <c r="M835">
        <v>60</v>
      </c>
      <c r="N835" t="s">
        <v>8442</v>
      </c>
      <c r="O835" t="s">
        <v>8207</v>
      </c>
      <c r="P835">
        <v>3</v>
      </c>
      <c r="Q835">
        <v>1400</v>
      </c>
      <c r="R835">
        <v>320</v>
      </c>
      <c r="S835">
        <v>145</v>
      </c>
      <c r="T835">
        <v>0</v>
      </c>
      <c r="U835">
        <v>120</v>
      </c>
      <c r="V835">
        <v>240</v>
      </c>
      <c r="W835">
        <v>1.3440000000000001</v>
      </c>
      <c r="X835">
        <v>1.6128</v>
      </c>
    </row>
    <row r="836" spans="1:24" hidden="1" x14ac:dyDescent="0.3">
      <c r="A836" t="s">
        <v>9999</v>
      </c>
      <c r="B836" t="s">
        <v>8179</v>
      </c>
      <c r="C836" t="s">
        <v>9995</v>
      </c>
      <c r="D836" t="s">
        <v>9996</v>
      </c>
      <c r="E836" t="s">
        <v>113</v>
      </c>
      <c r="F836" t="s">
        <v>113</v>
      </c>
      <c r="G836" t="s">
        <v>113</v>
      </c>
      <c r="H836" t="s">
        <v>113</v>
      </c>
      <c r="I836" t="s">
        <v>406</v>
      </c>
      <c r="J836" t="s">
        <v>9997</v>
      </c>
      <c r="K836" t="s">
        <v>9998</v>
      </c>
      <c r="L836" t="s">
        <v>9030</v>
      </c>
      <c r="M836">
        <v>60</v>
      </c>
      <c r="N836" t="s">
        <v>9971</v>
      </c>
      <c r="O836" t="s">
        <v>9972</v>
      </c>
      <c r="P836">
        <v>3</v>
      </c>
      <c r="Q836">
        <v>492</v>
      </c>
      <c r="R836">
        <v>560</v>
      </c>
      <c r="S836">
        <v>133</v>
      </c>
      <c r="W836">
        <v>0.82655999999999996</v>
      </c>
      <c r="X836">
        <v>0.99187199999999986</v>
      </c>
    </row>
    <row r="837" spans="1:24" hidden="1" x14ac:dyDescent="0.3">
      <c r="A837" t="s">
        <v>10000</v>
      </c>
      <c r="B837" t="s">
        <v>8211</v>
      </c>
      <c r="C837" t="s">
        <v>9995</v>
      </c>
      <c r="D837" t="s">
        <v>9996</v>
      </c>
      <c r="E837" t="s">
        <v>113</v>
      </c>
      <c r="F837" t="s">
        <v>113</v>
      </c>
      <c r="G837" t="s">
        <v>113</v>
      </c>
      <c r="H837" t="s">
        <v>113</v>
      </c>
      <c r="I837" t="s">
        <v>406</v>
      </c>
      <c r="J837" t="s">
        <v>9997</v>
      </c>
      <c r="K837" t="s">
        <v>9998</v>
      </c>
      <c r="L837" t="s">
        <v>9030</v>
      </c>
      <c r="M837">
        <v>60</v>
      </c>
      <c r="N837" t="s">
        <v>113</v>
      </c>
      <c r="O837" t="s">
        <v>9493</v>
      </c>
      <c r="P837">
        <v>1</v>
      </c>
      <c r="Q837">
        <v>0.6</v>
      </c>
      <c r="T837">
        <v>127.28</v>
      </c>
      <c r="W837">
        <v>0.28274333882308139</v>
      </c>
      <c r="X837">
        <v>0.45238934211693027</v>
      </c>
    </row>
    <row r="838" spans="1:24" hidden="1" x14ac:dyDescent="0.3">
      <c r="A838" t="s">
        <v>10001</v>
      </c>
      <c r="B838" t="s">
        <v>8174</v>
      </c>
      <c r="C838" t="s">
        <v>10002</v>
      </c>
      <c r="D838" t="s">
        <v>10003</v>
      </c>
      <c r="E838" t="s">
        <v>113</v>
      </c>
      <c r="F838" t="s">
        <v>113</v>
      </c>
      <c r="G838" t="s">
        <v>113</v>
      </c>
      <c r="H838" t="s">
        <v>113</v>
      </c>
      <c r="I838" t="s">
        <v>888</v>
      </c>
      <c r="J838" t="s">
        <v>10004</v>
      </c>
      <c r="K838" t="s">
        <v>10005</v>
      </c>
      <c r="L838" t="s">
        <v>1173</v>
      </c>
      <c r="M838">
        <v>50</v>
      </c>
      <c r="N838" t="s">
        <v>9085</v>
      </c>
      <c r="O838" t="s">
        <v>10006</v>
      </c>
      <c r="P838">
        <v>3</v>
      </c>
      <c r="Q838">
        <v>1509</v>
      </c>
      <c r="R838">
        <v>469</v>
      </c>
      <c r="T838">
        <v>80</v>
      </c>
      <c r="U838">
        <v>170</v>
      </c>
      <c r="V838">
        <v>330</v>
      </c>
      <c r="W838">
        <v>2.1231629999999999</v>
      </c>
      <c r="X838">
        <v>2.5477955999999997</v>
      </c>
    </row>
    <row r="839" spans="1:24" hidden="1" x14ac:dyDescent="0.3">
      <c r="A839" t="s">
        <v>10007</v>
      </c>
      <c r="B839" t="s">
        <v>8617</v>
      </c>
      <c r="C839" t="s">
        <v>10002</v>
      </c>
      <c r="D839" t="s">
        <v>10003</v>
      </c>
      <c r="E839" t="s">
        <v>113</v>
      </c>
      <c r="F839" t="s">
        <v>113</v>
      </c>
      <c r="G839" t="s">
        <v>113</v>
      </c>
      <c r="H839" t="s">
        <v>113</v>
      </c>
      <c r="I839" t="s">
        <v>888</v>
      </c>
      <c r="J839" t="s">
        <v>10004</v>
      </c>
      <c r="K839" t="s">
        <v>10005</v>
      </c>
      <c r="L839" t="s">
        <v>1173</v>
      </c>
      <c r="M839">
        <v>50</v>
      </c>
      <c r="N839" t="s">
        <v>9085</v>
      </c>
      <c r="O839" t="s">
        <v>8645</v>
      </c>
      <c r="P839">
        <v>3</v>
      </c>
      <c r="Q839">
        <v>730</v>
      </c>
      <c r="R839">
        <v>395</v>
      </c>
      <c r="T839">
        <v>80</v>
      </c>
      <c r="U839">
        <v>170</v>
      </c>
      <c r="V839">
        <v>330</v>
      </c>
      <c r="W839">
        <v>0.86504999999999999</v>
      </c>
      <c r="X839">
        <v>1.03806</v>
      </c>
    </row>
    <row r="840" spans="1:24" hidden="1" x14ac:dyDescent="0.3">
      <c r="A840" t="s">
        <v>10008</v>
      </c>
      <c r="B840" t="s">
        <v>8179</v>
      </c>
      <c r="C840" t="s">
        <v>10002</v>
      </c>
      <c r="D840" t="s">
        <v>10003</v>
      </c>
      <c r="E840" t="s">
        <v>113</v>
      </c>
      <c r="F840" t="s">
        <v>113</v>
      </c>
      <c r="G840" t="s">
        <v>113</v>
      </c>
      <c r="H840" t="s">
        <v>113</v>
      </c>
      <c r="I840" t="s">
        <v>888</v>
      </c>
      <c r="J840" t="s">
        <v>10004</v>
      </c>
      <c r="K840" t="s">
        <v>10005</v>
      </c>
      <c r="L840" t="s">
        <v>1173</v>
      </c>
      <c r="M840">
        <v>50</v>
      </c>
      <c r="N840" t="s">
        <v>9085</v>
      </c>
      <c r="O840" t="s">
        <v>8537</v>
      </c>
      <c r="P840">
        <v>2</v>
      </c>
      <c r="Q840">
        <v>480</v>
      </c>
      <c r="R840">
        <v>356</v>
      </c>
      <c r="W840">
        <v>0.34176000000000001</v>
      </c>
      <c r="X840">
        <v>0.41011199999999998</v>
      </c>
    </row>
    <row r="841" spans="1:24" hidden="1" x14ac:dyDescent="0.3">
      <c r="A841" t="s">
        <v>10009</v>
      </c>
      <c r="B841" t="s">
        <v>8179</v>
      </c>
      <c r="C841" t="s">
        <v>10010</v>
      </c>
      <c r="D841" t="s">
        <v>10011</v>
      </c>
      <c r="E841" t="s">
        <v>113</v>
      </c>
      <c r="F841" t="s">
        <v>113</v>
      </c>
      <c r="G841" t="s">
        <v>113</v>
      </c>
      <c r="H841" t="s">
        <v>113</v>
      </c>
      <c r="I841" t="s">
        <v>218</v>
      </c>
      <c r="J841" t="s">
        <v>10012</v>
      </c>
      <c r="K841" t="s">
        <v>10013</v>
      </c>
      <c r="L841" t="s">
        <v>8903</v>
      </c>
      <c r="M841">
        <v>28</v>
      </c>
      <c r="N841" t="s">
        <v>9085</v>
      </c>
      <c r="O841" t="s">
        <v>9131</v>
      </c>
      <c r="P841">
        <v>2</v>
      </c>
      <c r="Q841">
        <v>210</v>
      </c>
      <c r="R841">
        <v>210</v>
      </c>
      <c r="W841">
        <v>8.8200000000000001E-2</v>
      </c>
      <c r="X841">
        <v>0.10584</v>
      </c>
    </row>
    <row r="842" spans="1:24" hidden="1" x14ac:dyDescent="0.3">
      <c r="A842" t="s">
        <v>10014</v>
      </c>
      <c r="B842" t="s">
        <v>8211</v>
      </c>
      <c r="C842" t="s">
        <v>10010</v>
      </c>
      <c r="D842" t="s">
        <v>10011</v>
      </c>
      <c r="E842" t="s">
        <v>113</v>
      </c>
      <c r="F842" t="s">
        <v>113</v>
      </c>
      <c r="G842" t="s">
        <v>113</v>
      </c>
      <c r="H842" t="s">
        <v>113</v>
      </c>
      <c r="I842" t="s">
        <v>218</v>
      </c>
      <c r="J842" t="s">
        <v>10012</v>
      </c>
      <c r="K842" t="s">
        <v>10013</v>
      </c>
      <c r="L842" t="s">
        <v>8903</v>
      </c>
      <c r="M842">
        <v>28</v>
      </c>
      <c r="N842" t="s">
        <v>113</v>
      </c>
      <c r="O842" t="s">
        <v>9493</v>
      </c>
      <c r="P842">
        <v>1</v>
      </c>
      <c r="Q842">
        <v>0.6</v>
      </c>
      <c r="T842">
        <v>239.32</v>
      </c>
      <c r="W842">
        <v>0.28274333882308139</v>
      </c>
      <c r="X842">
        <v>0.45238934211693027</v>
      </c>
    </row>
    <row r="843" spans="1:24" hidden="1" x14ac:dyDescent="0.3">
      <c r="A843" t="s">
        <v>10015</v>
      </c>
      <c r="B843" t="s">
        <v>8536</v>
      </c>
      <c r="C843" t="s">
        <v>10010</v>
      </c>
      <c r="D843" t="s">
        <v>10011</v>
      </c>
      <c r="E843" t="s">
        <v>113</v>
      </c>
      <c r="F843" t="s">
        <v>113</v>
      </c>
      <c r="G843" t="s">
        <v>113</v>
      </c>
      <c r="H843" t="s">
        <v>113</v>
      </c>
      <c r="I843" t="s">
        <v>218</v>
      </c>
      <c r="J843" t="s">
        <v>10012</v>
      </c>
      <c r="K843" t="s">
        <v>10013</v>
      </c>
      <c r="L843" t="s">
        <v>8903</v>
      </c>
      <c r="M843">
        <v>30</v>
      </c>
      <c r="N843" t="s">
        <v>9085</v>
      </c>
      <c r="O843" t="s">
        <v>9289</v>
      </c>
      <c r="P843">
        <v>1</v>
      </c>
      <c r="Q843">
        <v>400</v>
      </c>
      <c r="R843">
        <v>300</v>
      </c>
      <c r="W843">
        <v>0.12</v>
      </c>
      <c r="X843">
        <v>0.14399999999999999</v>
      </c>
    </row>
    <row r="844" spans="1:24" hidden="1" x14ac:dyDescent="0.3">
      <c r="A844" t="s">
        <v>10016</v>
      </c>
      <c r="B844" t="s">
        <v>8174</v>
      </c>
      <c r="C844" t="s">
        <v>10010</v>
      </c>
      <c r="D844" t="s">
        <v>10011</v>
      </c>
      <c r="E844" t="s">
        <v>113</v>
      </c>
      <c r="F844" t="s">
        <v>113</v>
      </c>
      <c r="G844" t="s">
        <v>113</v>
      </c>
      <c r="H844" t="s">
        <v>113</v>
      </c>
      <c r="I844" t="s">
        <v>218</v>
      </c>
      <c r="J844" t="s">
        <v>10012</v>
      </c>
      <c r="K844" t="s">
        <v>10013</v>
      </c>
      <c r="L844" t="s">
        <v>8903</v>
      </c>
      <c r="M844">
        <v>30</v>
      </c>
      <c r="N844" t="s">
        <v>9085</v>
      </c>
      <c r="O844" t="s">
        <v>8589</v>
      </c>
      <c r="P844">
        <v>1</v>
      </c>
      <c r="Q844">
        <v>549</v>
      </c>
      <c r="R844">
        <v>265</v>
      </c>
      <c r="T844">
        <v>310</v>
      </c>
      <c r="W844">
        <v>0.145485</v>
      </c>
      <c r="X844">
        <v>0.17458199999999999</v>
      </c>
    </row>
    <row r="845" spans="1:24" hidden="1" x14ac:dyDescent="0.3">
      <c r="A845" t="s">
        <v>10017</v>
      </c>
      <c r="B845" t="s">
        <v>8179</v>
      </c>
      <c r="C845" t="s">
        <v>10018</v>
      </c>
      <c r="D845" t="s">
        <v>10019</v>
      </c>
      <c r="E845" t="s">
        <v>113</v>
      </c>
      <c r="F845" t="s">
        <v>113</v>
      </c>
      <c r="G845" t="s">
        <v>113</v>
      </c>
      <c r="H845" t="s">
        <v>113</v>
      </c>
      <c r="I845" t="s">
        <v>115</v>
      </c>
      <c r="J845" t="s">
        <v>10020</v>
      </c>
      <c r="K845" t="s">
        <v>10021</v>
      </c>
      <c r="L845" t="s">
        <v>8903</v>
      </c>
      <c r="M845">
        <v>28</v>
      </c>
      <c r="N845" t="s">
        <v>9085</v>
      </c>
      <c r="O845" t="s">
        <v>9131</v>
      </c>
      <c r="P845">
        <v>2</v>
      </c>
      <c r="Q845">
        <v>210</v>
      </c>
      <c r="R845">
        <v>210</v>
      </c>
      <c r="W845">
        <v>8.8200000000000001E-2</v>
      </c>
      <c r="X845">
        <v>0.10584</v>
      </c>
    </row>
    <row r="846" spans="1:24" hidden="1" x14ac:dyDescent="0.3">
      <c r="A846" t="s">
        <v>10022</v>
      </c>
      <c r="B846" t="s">
        <v>8211</v>
      </c>
      <c r="C846" t="s">
        <v>10018</v>
      </c>
      <c r="D846" t="s">
        <v>10019</v>
      </c>
      <c r="E846" t="s">
        <v>113</v>
      </c>
      <c r="F846" t="s">
        <v>113</v>
      </c>
      <c r="G846" t="s">
        <v>113</v>
      </c>
      <c r="H846" t="s">
        <v>113</v>
      </c>
      <c r="I846" t="s">
        <v>115</v>
      </c>
      <c r="J846" t="s">
        <v>10020</v>
      </c>
      <c r="K846" t="s">
        <v>10021</v>
      </c>
      <c r="L846" t="s">
        <v>8903</v>
      </c>
      <c r="M846">
        <v>28</v>
      </c>
      <c r="N846" t="s">
        <v>113</v>
      </c>
      <c r="O846" t="s">
        <v>9493</v>
      </c>
      <c r="P846">
        <v>1</v>
      </c>
      <c r="Q846">
        <v>0.6</v>
      </c>
      <c r="T846">
        <v>337</v>
      </c>
      <c r="W846">
        <v>0.28274333882308139</v>
      </c>
      <c r="X846">
        <v>0.45238934211693027</v>
      </c>
    </row>
    <row r="847" spans="1:24" hidden="1" x14ac:dyDescent="0.3">
      <c r="A847" t="s">
        <v>10023</v>
      </c>
      <c r="B847" t="s">
        <v>8536</v>
      </c>
      <c r="C847" t="s">
        <v>10018</v>
      </c>
      <c r="D847" t="s">
        <v>10019</v>
      </c>
      <c r="E847" t="s">
        <v>113</v>
      </c>
      <c r="F847" t="s">
        <v>113</v>
      </c>
      <c r="G847" t="s">
        <v>113</v>
      </c>
      <c r="H847" t="s">
        <v>113</v>
      </c>
      <c r="I847" t="s">
        <v>115</v>
      </c>
      <c r="J847" t="s">
        <v>10020</v>
      </c>
      <c r="K847" t="s">
        <v>10021</v>
      </c>
      <c r="L847" t="s">
        <v>8903</v>
      </c>
      <c r="M847">
        <v>30</v>
      </c>
      <c r="N847" t="s">
        <v>9085</v>
      </c>
      <c r="O847" t="s">
        <v>9289</v>
      </c>
      <c r="P847">
        <v>1</v>
      </c>
      <c r="Q847">
        <v>400</v>
      </c>
      <c r="R847">
        <v>300</v>
      </c>
      <c r="S847">
        <v>100</v>
      </c>
      <c r="W847">
        <v>0.12</v>
      </c>
      <c r="X847">
        <v>0.14399999999999999</v>
      </c>
    </row>
    <row r="848" spans="1:24" hidden="1" x14ac:dyDescent="0.3">
      <c r="A848" t="s">
        <v>10024</v>
      </c>
      <c r="B848" t="s">
        <v>8174</v>
      </c>
      <c r="C848" t="s">
        <v>10018</v>
      </c>
      <c r="D848" t="s">
        <v>10019</v>
      </c>
      <c r="E848" t="s">
        <v>113</v>
      </c>
      <c r="F848" t="s">
        <v>113</v>
      </c>
      <c r="G848" t="s">
        <v>113</v>
      </c>
      <c r="H848" t="s">
        <v>113</v>
      </c>
      <c r="I848" t="s">
        <v>115</v>
      </c>
      <c r="J848" t="s">
        <v>10020</v>
      </c>
      <c r="K848" t="s">
        <v>10021</v>
      </c>
      <c r="L848" t="s">
        <v>8903</v>
      </c>
      <c r="M848">
        <v>30</v>
      </c>
      <c r="N848" t="s">
        <v>9085</v>
      </c>
      <c r="O848" t="s">
        <v>8589</v>
      </c>
      <c r="P848">
        <v>1</v>
      </c>
      <c r="Q848">
        <v>549</v>
      </c>
      <c r="R848">
        <v>265</v>
      </c>
      <c r="S848">
        <v>85</v>
      </c>
      <c r="T848">
        <v>190</v>
      </c>
      <c r="W848">
        <v>0.145485</v>
      </c>
      <c r="X848">
        <v>0.17458199999999999</v>
      </c>
    </row>
    <row r="849" spans="1:24" hidden="1" x14ac:dyDescent="0.3">
      <c r="A849" t="s">
        <v>10025</v>
      </c>
      <c r="B849" t="s">
        <v>8179</v>
      </c>
      <c r="C849" t="s">
        <v>10026</v>
      </c>
      <c r="D849" t="s">
        <v>10027</v>
      </c>
      <c r="E849" t="s">
        <v>113</v>
      </c>
      <c r="F849" t="s">
        <v>113</v>
      </c>
      <c r="G849" t="s">
        <v>113</v>
      </c>
      <c r="H849" t="s">
        <v>113</v>
      </c>
      <c r="I849" t="s">
        <v>115</v>
      </c>
      <c r="J849" t="s">
        <v>10028</v>
      </c>
      <c r="K849" t="s">
        <v>10029</v>
      </c>
      <c r="L849" t="s">
        <v>8903</v>
      </c>
      <c r="M849">
        <v>28</v>
      </c>
      <c r="N849" t="s">
        <v>9085</v>
      </c>
      <c r="O849" t="s">
        <v>9131</v>
      </c>
      <c r="P849">
        <v>2</v>
      </c>
      <c r="Q849">
        <v>210</v>
      </c>
      <c r="R849">
        <v>210</v>
      </c>
      <c r="W849">
        <v>8.8200000000000001E-2</v>
      </c>
      <c r="X849">
        <v>0.10584</v>
      </c>
    </row>
    <row r="850" spans="1:24" hidden="1" x14ac:dyDescent="0.3">
      <c r="A850" t="s">
        <v>10030</v>
      </c>
      <c r="B850" t="s">
        <v>8211</v>
      </c>
      <c r="C850" t="s">
        <v>10026</v>
      </c>
      <c r="D850" t="s">
        <v>10027</v>
      </c>
      <c r="E850" t="s">
        <v>113</v>
      </c>
      <c r="F850" t="s">
        <v>113</v>
      </c>
      <c r="G850" t="s">
        <v>113</v>
      </c>
      <c r="H850" t="s">
        <v>113</v>
      </c>
      <c r="I850" t="s">
        <v>115</v>
      </c>
      <c r="J850" t="s">
        <v>10028</v>
      </c>
      <c r="K850" t="s">
        <v>10029</v>
      </c>
      <c r="L850" t="s">
        <v>8903</v>
      </c>
      <c r="M850">
        <v>28</v>
      </c>
      <c r="N850" t="s">
        <v>10031</v>
      </c>
      <c r="O850" t="s">
        <v>9344</v>
      </c>
      <c r="P850">
        <v>1</v>
      </c>
      <c r="Q850">
        <v>0.6</v>
      </c>
      <c r="T850">
        <v>330</v>
      </c>
      <c r="W850">
        <v>0.28274333882308139</v>
      </c>
      <c r="X850">
        <v>0.45238934211693027</v>
      </c>
    </row>
    <row r="851" spans="1:24" hidden="1" x14ac:dyDescent="0.3">
      <c r="A851" t="s">
        <v>10032</v>
      </c>
      <c r="B851" t="s">
        <v>8174</v>
      </c>
      <c r="C851" t="s">
        <v>10026</v>
      </c>
      <c r="D851" t="s">
        <v>10027</v>
      </c>
      <c r="E851" t="s">
        <v>113</v>
      </c>
      <c r="F851" t="s">
        <v>113</v>
      </c>
      <c r="G851" t="s">
        <v>113</v>
      </c>
      <c r="H851" t="s">
        <v>113</v>
      </c>
      <c r="I851" t="s">
        <v>115</v>
      </c>
      <c r="J851" t="s">
        <v>10028</v>
      </c>
      <c r="K851" t="s">
        <v>10029</v>
      </c>
      <c r="L851" t="s">
        <v>8903</v>
      </c>
      <c r="M851">
        <v>30</v>
      </c>
      <c r="N851" t="s">
        <v>9085</v>
      </c>
      <c r="O851" t="s">
        <v>8589</v>
      </c>
      <c r="P851">
        <v>1</v>
      </c>
      <c r="Q851">
        <v>549</v>
      </c>
      <c r="R851">
        <v>265</v>
      </c>
      <c r="S851">
        <v>85</v>
      </c>
      <c r="T851">
        <v>250</v>
      </c>
      <c r="W851">
        <v>0.145485</v>
      </c>
      <c r="X851">
        <v>0.17458199999999999</v>
      </c>
    </row>
    <row r="852" spans="1:24" hidden="1" x14ac:dyDescent="0.3">
      <c r="A852" t="s">
        <v>10033</v>
      </c>
      <c r="B852" t="s">
        <v>8174</v>
      </c>
      <c r="C852" t="s">
        <v>10034</v>
      </c>
      <c r="D852" t="s">
        <v>10035</v>
      </c>
      <c r="E852" t="s">
        <v>113</v>
      </c>
      <c r="F852" t="s">
        <v>113</v>
      </c>
      <c r="G852" t="s">
        <v>113</v>
      </c>
      <c r="H852" t="s">
        <v>113</v>
      </c>
      <c r="I852" t="s">
        <v>115</v>
      </c>
      <c r="J852" t="s">
        <v>10036</v>
      </c>
      <c r="K852" t="s">
        <v>10037</v>
      </c>
      <c r="L852" t="s">
        <v>10038</v>
      </c>
      <c r="M852">
        <v>10</v>
      </c>
      <c r="N852" t="s">
        <v>8614</v>
      </c>
      <c r="O852" t="s">
        <v>9835</v>
      </c>
      <c r="P852">
        <v>3</v>
      </c>
      <c r="Q852">
        <v>694</v>
      </c>
      <c r="R852">
        <v>408</v>
      </c>
      <c r="T852">
        <v>20</v>
      </c>
      <c r="U852">
        <v>120</v>
      </c>
      <c r="V852">
        <v>215</v>
      </c>
      <c r="W852">
        <v>0.84945599999999999</v>
      </c>
      <c r="X852">
        <v>1.0193471999999999</v>
      </c>
    </row>
    <row r="853" spans="1:24" hidden="1" x14ac:dyDescent="0.3">
      <c r="A853" t="s">
        <v>10039</v>
      </c>
      <c r="B853" t="s">
        <v>8617</v>
      </c>
      <c r="C853" t="s">
        <v>10034</v>
      </c>
      <c r="D853" t="s">
        <v>10035</v>
      </c>
      <c r="E853" t="s">
        <v>113</v>
      </c>
      <c r="F853" t="s">
        <v>113</v>
      </c>
      <c r="G853" t="s">
        <v>113</v>
      </c>
      <c r="H853" t="s">
        <v>113</v>
      </c>
      <c r="I853" t="s">
        <v>115</v>
      </c>
      <c r="J853" t="s">
        <v>10036</v>
      </c>
      <c r="K853" t="s">
        <v>10037</v>
      </c>
      <c r="L853" t="s">
        <v>10038</v>
      </c>
      <c r="M853">
        <v>10</v>
      </c>
      <c r="N853" t="s">
        <v>9618</v>
      </c>
      <c r="O853" t="s">
        <v>9491</v>
      </c>
      <c r="P853">
        <v>3</v>
      </c>
      <c r="Q853">
        <v>1499</v>
      </c>
      <c r="R853">
        <v>395</v>
      </c>
      <c r="T853">
        <v>20</v>
      </c>
      <c r="U853">
        <v>120</v>
      </c>
      <c r="V853">
        <v>215</v>
      </c>
      <c r="W853">
        <v>1.7763150000000001</v>
      </c>
      <c r="X853">
        <v>2.1315780000000002</v>
      </c>
    </row>
    <row r="854" spans="1:24" hidden="1" x14ac:dyDescent="0.3">
      <c r="A854" t="s">
        <v>10040</v>
      </c>
      <c r="B854" t="s">
        <v>8179</v>
      </c>
      <c r="C854" t="s">
        <v>10034</v>
      </c>
      <c r="D854" t="s">
        <v>10035</v>
      </c>
      <c r="E854" t="s">
        <v>113</v>
      </c>
      <c r="F854" t="s">
        <v>113</v>
      </c>
      <c r="G854" t="s">
        <v>113</v>
      </c>
      <c r="H854" t="s">
        <v>113</v>
      </c>
      <c r="I854" t="s">
        <v>115</v>
      </c>
      <c r="J854" t="s">
        <v>10036</v>
      </c>
      <c r="K854" t="s">
        <v>10037</v>
      </c>
      <c r="L854" t="s">
        <v>10038</v>
      </c>
      <c r="M854">
        <v>9</v>
      </c>
      <c r="N854" t="s">
        <v>8614</v>
      </c>
      <c r="O854" t="s">
        <v>9194</v>
      </c>
      <c r="P854">
        <v>2</v>
      </c>
      <c r="Q854">
        <v>466</v>
      </c>
      <c r="R854">
        <v>343</v>
      </c>
      <c r="S854">
        <v>154</v>
      </c>
      <c r="W854">
        <v>0.31967600000000002</v>
      </c>
      <c r="X854">
        <v>0.38361119999999999</v>
      </c>
    </row>
    <row r="855" spans="1:24" hidden="1" x14ac:dyDescent="0.3">
      <c r="A855" t="s">
        <v>10041</v>
      </c>
      <c r="B855" t="s">
        <v>8179</v>
      </c>
      <c r="C855" t="s">
        <v>10042</v>
      </c>
      <c r="D855" t="s">
        <v>10043</v>
      </c>
      <c r="E855" t="s">
        <v>113</v>
      </c>
      <c r="F855" t="s">
        <v>113</v>
      </c>
      <c r="G855" t="s">
        <v>113</v>
      </c>
      <c r="H855" t="s">
        <v>113</v>
      </c>
      <c r="I855" t="s">
        <v>218</v>
      </c>
      <c r="J855" t="s">
        <v>10044</v>
      </c>
      <c r="K855" t="s">
        <v>10045</v>
      </c>
      <c r="L855" t="s">
        <v>120</v>
      </c>
      <c r="M855">
        <v>38</v>
      </c>
      <c r="N855" t="s">
        <v>9085</v>
      </c>
      <c r="O855" t="s">
        <v>9131</v>
      </c>
      <c r="P855">
        <v>2</v>
      </c>
      <c r="Q855">
        <v>210</v>
      </c>
      <c r="R855">
        <v>210</v>
      </c>
      <c r="W855">
        <v>8.8200000000000001E-2</v>
      </c>
      <c r="X855">
        <v>0.10584</v>
      </c>
    </row>
    <row r="856" spans="1:24" hidden="1" x14ac:dyDescent="0.3">
      <c r="A856" t="s">
        <v>10046</v>
      </c>
      <c r="B856" t="s">
        <v>8211</v>
      </c>
      <c r="C856" t="s">
        <v>10042</v>
      </c>
      <c r="D856" t="s">
        <v>10043</v>
      </c>
      <c r="E856" t="s">
        <v>113</v>
      </c>
      <c r="F856" t="s">
        <v>113</v>
      </c>
      <c r="G856" t="s">
        <v>113</v>
      </c>
      <c r="H856" t="s">
        <v>113</v>
      </c>
      <c r="I856" t="s">
        <v>218</v>
      </c>
      <c r="J856" t="s">
        <v>10044</v>
      </c>
      <c r="K856" t="s">
        <v>10045</v>
      </c>
      <c r="L856" t="s">
        <v>120</v>
      </c>
      <c r="M856">
        <v>38</v>
      </c>
      <c r="N856" t="s">
        <v>113</v>
      </c>
      <c r="O856" t="s">
        <v>9493</v>
      </c>
      <c r="P856">
        <v>1</v>
      </c>
      <c r="Q856">
        <v>0.6</v>
      </c>
      <c r="T856">
        <v>354.35</v>
      </c>
      <c r="W856">
        <v>0.28274333882308139</v>
      </c>
      <c r="X856">
        <v>0.45238934211693027</v>
      </c>
    </row>
    <row r="857" spans="1:24" hidden="1" x14ac:dyDescent="0.3">
      <c r="A857" t="s">
        <v>10047</v>
      </c>
      <c r="B857" t="s">
        <v>8536</v>
      </c>
      <c r="C857" t="s">
        <v>10042</v>
      </c>
      <c r="D857" t="s">
        <v>10043</v>
      </c>
      <c r="E857" t="s">
        <v>113</v>
      </c>
      <c r="F857" t="s">
        <v>113</v>
      </c>
      <c r="G857" t="s">
        <v>113</v>
      </c>
      <c r="H857" t="s">
        <v>113</v>
      </c>
      <c r="I857" t="s">
        <v>218</v>
      </c>
      <c r="J857" t="s">
        <v>10044</v>
      </c>
      <c r="K857" t="s">
        <v>10045</v>
      </c>
      <c r="L857" t="s">
        <v>120</v>
      </c>
      <c r="M857">
        <v>40</v>
      </c>
      <c r="N857" t="s">
        <v>9085</v>
      </c>
      <c r="O857" t="s">
        <v>9289</v>
      </c>
      <c r="P857">
        <v>1</v>
      </c>
      <c r="Q857">
        <v>400</v>
      </c>
      <c r="R857">
        <v>300</v>
      </c>
      <c r="W857">
        <v>0.12</v>
      </c>
      <c r="X857">
        <v>0.14399999999999999</v>
      </c>
    </row>
    <row r="858" spans="1:24" hidden="1" x14ac:dyDescent="0.3">
      <c r="A858" t="s">
        <v>10048</v>
      </c>
      <c r="B858" t="s">
        <v>8174</v>
      </c>
      <c r="C858" t="s">
        <v>10042</v>
      </c>
      <c r="D858" t="s">
        <v>10043</v>
      </c>
      <c r="E858" t="s">
        <v>113</v>
      </c>
      <c r="F858" t="s">
        <v>113</v>
      </c>
      <c r="G858" t="s">
        <v>113</v>
      </c>
      <c r="H858" t="s">
        <v>113</v>
      </c>
      <c r="I858" t="s">
        <v>218</v>
      </c>
      <c r="J858" t="s">
        <v>10044</v>
      </c>
      <c r="K858" t="s">
        <v>10045</v>
      </c>
      <c r="L858" t="s">
        <v>120</v>
      </c>
      <c r="M858">
        <v>40</v>
      </c>
      <c r="N858" t="s">
        <v>9085</v>
      </c>
      <c r="O858" t="s">
        <v>8589</v>
      </c>
      <c r="P858">
        <v>1</v>
      </c>
      <c r="Q858">
        <v>549</v>
      </c>
      <c r="R858">
        <v>265</v>
      </c>
      <c r="T858">
        <v>350</v>
      </c>
      <c r="W858">
        <v>0.145485</v>
      </c>
      <c r="X858">
        <v>0.17458199999999999</v>
      </c>
    </row>
    <row r="859" spans="1:24" hidden="1" x14ac:dyDescent="0.3">
      <c r="A859" t="s">
        <v>10049</v>
      </c>
      <c r="B859" t="s">
        <v>8211</v>
      </c>
      <c r="C859" t="s">
        <v>10050</v>
      </c>
      <c r="D859" t="s">
        <v>10051</v>
      </c>
      <c r="E859" t="s">
        <v>113</v>
      </c>
      <c r="F859" t="s">
        <v>113</v>
      </c>
      <c r="G859" t="s">
        <v>113</v>
      </c>
      <c r="H859" t="s">
        <v>113</v>
      </c>
      <c r="I859" t="s">
        <v>115</v>
      </c>
      <c r="J859" t="s">
        <v>10052</v>
      </c>
      <c r="K859" t="s">
        <v>10053</v>
      </c>
      <c r="L859" t="s">
        <v>120</v>
      </c>
      <c r="M859">
        <v>38</v>
      </c>
      <c r="N859" t="s">
        <v>10031</v>
      </c>
      <c r="O859" t="s">
        <v>9344</v>
      </c>
      <c r="P859">
        <v>1</v>
      </c>
      <c r="Q859">
        <v>0.6</v>
      </c>
      <c r="T859">
        <v>353</v>
      </c>
      <c r="W859">
        <v>0.28274333882308139</v>
      </c>
      <c r="X859">
        <v>0.45238934211693027</v>
      </c>
    </row>
    <row r="860" spans="1:24" hidden="1" x14ac:dyDescent="0.3">
      <c r="A860" t="s">
        <v>10054</v>
      </c>
      <c r="B860" t="s">
        <v>8179</v>
      </c>
      <c r="C860" t="s">
        <v>10050</v>
      </c>
      <c r="D860" t="s">
        <v>10051</v>
      </c>
      <c r="E860" t="s">
        <v>113</v>
      </c>
      <c r="F860" t="s">
        <v>113</v>
      </c>
      <c r="G860" t="s">
        <v>113</v>
      </c>
      <c r="H860" t="s">
        <v>113</v>
      </c>
      <c r="I860" t="s">
        <v>115</v>
      </c>
      <c r="J860" t="s">
        <v>10052</v>
      </c>
      <c r="K860" t="s">
        <v>10053</v>
      </c>
      <c r="L860" t="s">
        <v>120</v>
      </c>
      <c r="M860">
        <v>40</v>
      </c>
      <c r="N860" t="s">
        <v>9085</v>
      </c>
      <c r="O860" t="s">
        <v>10055</v>
      </c>
      <c r="P860">
        <v>3</v>
      </c>
      <c r="Q860">
        <v>400</v>
      </c>
      <c r="R860">
        <v>300</v>
      </c>
      <c r="S860">
        <v>100</v>
      </c>
      <c r="W860">
        <v>0.36</v>
      </c>
      <c r="X860">
        <v>0.432</v>
      </c>
    </row>
    <row r="861" spans="1:24" hidden="1" x14ac:dyDescent="0.3">
      <c r="A861" t="s">
        <v>10056</v>
      </c>
      <c r="B861" t="s">
        <v>8536</v>
      </c>
      <c r="C861" t="s">
        <v>10050</v>
      </c>
      <c r="D861" t="s">
        <v>10051</v>
      </c>
      <c r="E861" t="s">
        <v>113</v>
      </c>
      <c r="F861" t="s">
        <v>113</v>
      </c>
      <c r="G861" t="s">
        <v>113</v>
      </c>
      <c r="H861" t="s">
        <v>113</v>
      </c>
      <c r="I861" t="s">
        <v>115</v>
      </c>
      <c r="J861" t="s">
        <v>10052</v>
      </c>
      <c r="K861" t="s">
        <v>10053</v>
      </c>
      <c r="L861" t="s">
        <v>120</v>
      </c>
      <c r="M861">
        <v>38</v>
      </c>
      <c r="N861" t="s">
        <v>9085</v>
      </c>
      <c r="O861" t="s">
        <v>9131</v>
      </c>
      <c r="P861">
        <v>2</v>
      </c>
      <c r="Q861">
        <v>210</v>
      </c>
      <c r="R861">
        <v>210</v>
      </c>
      <c r="W861">
        <v>8.8200000000000001E-2</v>
      </c>
      <c r="X861">
        <v>0.10584</v>
      </c>
    </row>
    <row r="862" spans="1:24" hidden="1" x14ac:dyDescent="0.3">
      <c r="A862" t="s">
        <v>10057</v>
      </c>
      <c r="B862" t="s">
        <v>8174</v>
      </c>
      <c r="C862" t="s">
        <v>10050</v>
      </c>
      <c r="D862" t="s">
        <v>10051</v>
      </c>
      <c r="E862" t="s">
        <v>113</v>
      </c>
      <c r="F862" t="s">
        <v>113</v>
      </c>
      <c r="G862" t="s">
        <v>113</v>
      </c>
      <c r="H862" t="s">
        <v>113</v>
      </c>
      <c r="I862" t="s">
        <v>115</v>
      </c>
      <c r="J862" t="s">
        <v>10052</v>
      </c>
      <c r="K862" t="s">
        <v>10053</v>
      </c>
      <c r="L862" t="s">
        <v>120</v>
      </c>
      <c r="M862">
        <v>40</v>
      </c>
      <c r="N862" t="s">
        <v>9085</v>
      </c>
      <c r="O862" t="s">
        <v>8647</v>
      </c>
      <c r="P862">
        <v>3</v>
      </c>
      <c r="Q862">
        <v>1509</v>
      </c>
      <c r="R862">
        <v>469</v>
      </c>
      <c r="S862">
        <v>206</v>
      </c>
      <c r="T862">
        <v>90</v>
      </c>
      <c r="U862">
        <v>210</v>
      </c>
      <c r="V862">
        <v>330</v>
      </c>
      <c r="W862">
        <v>2.1231629999999999</v>
      </c>
      <c r="X862">
        <v>2.5477955999999997</v>
      </c>
    </row>
    <row r="863" spans="1:24" hidden="1" x14ac:dyDescent="0.3">
      <c r="A863" t="s">
        <v>10058</v>
      </c>
      <c r="B863" t="s">
        <v>8179</v>
      </c>
      <c r="C863" t="s">
        <v>10059</v>
      </c>
      <c r="D863" t="s">
        <v>10060</v>
      </c>
      <c r="E863" t="s">
        <v>113</v>
      </c>
      <c r="F863" t="s">
        <v>113</v>
      </c>
      <c r="G863" t="s">
        <v>113</v>
      </c>
      <c r="H863" t="s">
        <v>113</v>
      </c>
      <c r="I863" t="s">
        <v>115</v>
      </c>
      <c r="J863" t="s">
        <v>10061</v>
      </c>
      <c r="K863" t="s">
        <v>10062</v>
      </c>
      <c r="L863" t="s">
        <v>8903</v>
      </c>
      <c r="M863">
        <v>28</v>
      </c>
      <c r="N863" t="s">
        <v>9085</v>
      </c>
      <c r="O863" t="s">
        <v>9131</v>
      </c>
      <c r="P863">
        <v>2</v>
      </c>
      <c r="Q863">
        <v>210</v>
      </c>
      <c r="R863">
        <v>210</v>
      </c>
      <c r="W863">
        <v>8.8200000000000001E-2</v>
      </c>
      <c r="X863">
        <v>0.10584</v>
      </c>
    </row>
    <row r="864" spans="1:24" hidden="1" x14ac:dyDescent="0.3">
      <c r="A864" t="s">
        <v>10063</v>
      </c>
      <c r="B864" t="s">
        <v>8211</v>
      </c>
      <c r="C864" t="s">
        <v>10059</v>
      </c>
      <c r="D864" t="s">
        <v>10060</v>
      </c>
      <c r="E864" t="s">
        <v>113</v>
      </c>
      <c r="F864" t="s">
        <v>113</v>
      </c>
      <c r="G864" t="s">
        <v>113</v>
      </c>
      <c r="H864" t="s">
        <v>113</v>
      </c>
      <c r="I864" t="s">
        <v>115</v>
      </c>
      <c r="J864" t="s">
        <v>10061</v>
      </c>
      <c r="K864" t="s">
        <v>10062</v>
      </c>
      <c r="L864" t="s">
        <v>8903</v>
      </c>
      <c r="M864">
        <v>28</v>
      </c>
      <c r="N864" t="s">
        <v>10031</v>
      </c>
      <c r="O864" t="s">
        <v>9344</v>
      </c>
      <c r="P864">
        <v>1</v>
      </c>
      <c r="Q864">
        <v>0.6</v>
      </c>
      <c r="T864">
        <v>253</v>
      </c>
      <c r="W864">
        <v>0.28274333882308139</v>
      </c>
      <c r="X864">
        <v>0.45238934211693027</v>
      </c>
    </row>
    <row r="865" spans="1:24" hidden="1" x14ac:dyDescent="0.3">
      <c r="A865" t="s">
        <v>10064</v>
      </c>
      <c r="B865" t="s">
        <v>8536</v>
      </c>
      <c r="C865" t="s">
        <v>10059</v>
      </c>
      <c r="D865" t="s">
        <v>10060</v>
      </c>
      <c r="E865" t="s">
        <v>113</v>
      </c>
      <c r="F865" t="s">
        <v>113</v>
      </c>
      <c r="G865" t="s">
        <v>113</v>
      </c>
      <c r="H865" t="s">
        <v>113</v>
      </c>
      <c r="I865" t="s">
        <v>115</v>
      </c>
      <c r="J865" t="s">
        <v>10061</v>
      </c>
      <c r="K865" t="s">
        <v>10062</v>
      </c>
      <c r="L865" t="s">
        <v>8903</v>
      </c>
      <c r="M865">
        <v>30</v>
      </c>
      <c r="N865" t="s">
        <v>9085</v>
      </c>
      <c r="O865" t="s">
        <v>10055</v>
      </c>
      <c r="P865">
        <v>3</v>
      </c>
      <c r="Q865">
        <v>400</v>
      </c>
      <c r="R865">
        <v>300</v>
      </c>
      <c r="S865">
        <v>100</v>
      </c>
      <c r="W865">
        <v>0.36</v>
      </c>
      <c r="X865">
        <v>0.432</v>
      </c>
    </row>
    <row r="866" spans="1:24" hidden="1" x14ac:dyDescent="0.3">
      <c r="A866" t="s">
        <v>10065</v>
      </c>
      <c r="B866" t="s">
        <v>8174</v>
      </c>
      <c r="C866" t="s">
        <v>10059</v>
      </c>
      <c r="D866" t="s">
        <v>10060</v>
      </c>
      <c r="E866" t="s">
        <v>113</v>
      </c>
      <c r="F866" t="s">
        <v>113</v>
      </c>
      <c r="G866" t="s">
        <v>113</v>
      </c>
      <c r="H866" t="s">
        <v>113</v>
      </c>
      <c r="I866" t="s">
        <v>115</v>
      </c>
      <c r="J866" t="s">
        <v>10061</v>
      </c>
      <c r="K866" t="s">
        <v>10062</v>
      </c>
      <c r="L866" t="s">
        <v>8903</v>
      </c>
      <c r="M866">
        <v>30</v>
      </c>
      <c r="N866" t="s">
        <v>9085</v>
      </c>
      <c r="O866" t="s">
        <v>8589</v>
      </c>
      <c r="P866">
        <v>1</v>
      </c>
      <c r="Q866">
        <v>549</v>
      </c>
      <c r="R866">
        <v>265</v>
      </c>
      <c r="S866">
        <v>85</v>
      </c>
      <c r="T866">
        <v>200</v>
      </c>
      <c r="W866">
        <v>0.145485</v>
      </c>
      <c r="X866">
        <v>0.17458199999999999</v>
      </c>
    </row>
    <row r="867" spans="1:24" hidden="1" x14ac:dyDescent="0.3">
      <c r="A867" t="s">
        <v>10066</v>
      </c>
      <c r="C867" t="s">
        <v>10067</v>
      </c>
      <c r="D867" t="s">
        <v>10066</v>
      </c>
      <c r="E867" t="s">
        <v>113</v>
      </c>
      <c r="F867" t="s">
        <v>113</v>
      </c>
      <c r="G867" t="s">
        <v>113</v>
      </c>
      <c r="H867" t="s">
        <v>113</v>
      </c>
      <c r="I867" t="s">
        <v>218</v>
      </c>
      <c r="J867" t="s">
        <v>10068</v>
      </c>
      <c r="K867" t="s">
        <v>10069</v>
      </c>
      <c r="L867" t="s">
        <v>8903</v>
      </c>
    </row>
    <row r="868" spans="1:24" hidden="1" x14ac:dyDescent="0.3">
      <c r="A868" t="s">
        <v>10070</v>
      </c>
      <c r="B868" t="s">
        <v>8174</v>
      </c>
      <c r="C868" t="s">
        <v>10071</v>
      </c>
      <c r="D868" t="s">
        <v>10072</v>
      </c>
      <c r="E868" t="s">
        <v>113</v>
      </c>
      <c r="F868" t="s">
        <v>113</v>
      </c>
      <c r="G868" t="s">
        <v>113</v>
      </c>
      <c r="H868" t="s">
        <v>113</v>
      </c>
      <c r="I868" t="s">
        <v>406</v>
      </c>
      <c r="J868" t="s">
        <v>10073</v>
      </c>
      <c r="K868" t="s">
        <v>10074</v>
      </c>
      <c r="L868" t="s">
        <v>120</v>
      </c>
      <c r="M868">
        <v>40</v>
      </c>
      <c r="N868" t="s">
        <v>9085</v>
      </c>
      <c r="O868" t="s">
        <v>8970</v>
      </c>
      <c r="P868">
        <v>3</v>
      </c>
      <c r="Q868">
        <v>730</v>
      </c>
      <c r="R868">
        <v>395</v>
      </c>
      <c r="T868">
        <v>120</v>
      </c>
      <c r="U868">
        <v>220</v>
      </c>
      <c r="V868">
        <v>330</v>
      </c>
      <c r="W868">
        <v>0.86504999999999999</v>
      </c>
      <c r="X868">
        <v>1.03806</v>
      </c>
    </row>
    <row r="869" spans="1:24" hidden="1" x14ac:dyDescent="0.3">
      <c r="A869" t="s">
        <v>10075</v>
      </c>
      <c r="B869" t="s">
        <v>8617</v>
      </c>
      <c r="C869" t="s">
        <v>10071</v>
      </c>
      <c r="D869" t="s">
        <v>10072</v>
      </c>
      <c r="E869" t="s">
        <v>113</v>
      </c>
      <c r="F869" t="s">
        <v>113</v>
      </c>
      <c r="G869" t="s">
        <v>113</v>
      </c>
      <c r="H869" t="s">
        <v>113</v>
      </c>
      <c r="I869" t="s">
        <v>406</v>
      </c>
      <c r="J869" t="s">
        <v>10073</v>
      </c>
      <c r="K869" t="s">
        <v>10074</v>
      </c>
      <c r="L869" t="s">
        <v>120</v>
      </c>
      <c r="M869">
        <v>38</v>
      </c>
      <c r="N869" t="s">
        <v>9085</v>
      </c>
      <c r="O869" t="s">
        <v>8352</v>
      </c>
      <c r="P869">
        <v>3</v>
      </c>
      <c r="Q869">
        <v>1509</v>
      </c>
      <c r="R869">
        <v>469</v>
      </c>
      <c r="T869">
        <v>120</v>
      </c>
      <c r="U869">
        <v>220</v>
      </c>
      <c r="V869">
        <v>330</v>
      </c>
      <c r="W869">
        <v>2.1231629999999999</v>
      </c>
      <c r="X869">
        <v>2.5477955999999997</v>
      </c>
    </row>
    <row r="870" spans="1:24" hidden="1" x14ac:dyDescent="0.3">
      <c r="A870" t="s">
        <v>10076</v>
      </c>
      <c r="B870" t="s">
        <v>8179</v>
      </c>
      <c r="C870" t="s">
        <v>10071</v>
      </c>
      <c r="D870" t="s">
        <v>10072</v>
      </c>
      <c r="E870" t="s">
        <v>113</v>
      </c>
      <c r="F870" t="s">
        <v>113</v>
      </c>
      <c r="G870" t="s">
        <v>113</v>
      </c>
      <c r="H870" t="s">
        <v>113</v>
      </c>
      <c r="I870" t="s">
        <v>406</v>
      </c>
      <c r="J870" t="s">
        <v>10073</v>
      </c>
      <c r="K870" t="s">
        <v>10074</v>
      </c>
      <c r="L870" t="s">
        <v>120</v>
      </c>
      <c r="M870">
        <v>40</v>
      </c>
      <c r="N870" t="s">
        <v>9085</v>
      </c>
      <c r="O870" t="s">
        <v>10077</v>
      </c>
      <c r="P870">
        <v>2</v>
      </c>
      <c r="Q870">
        <v>480</v>
      </c>
      <c r="R870">
        <v>356</v>
      </c>
      <c r="W870">
        <v>0.34176000000000001</v>
      </c>
      <c r="X870">
        <v>0.41011199999999998</v>
      </c>
    </row>
    <row r="871" spans="1:24" hidden="1" x14ac:dyDescent="0.3">
      <c r="A871" t="s">
        <v>10078</v>
      </c>
      <c r="B871" t="s">
        <v>8179</v>
      </c>
      <c r="C871" t="s">
        <v>10079</v>
      </c>
      <c r="D871" t="s">
        <v>10080</v>
      </c>
      <c r="E871" t="s">
        <v>113</v>
      </c>
      <c r="F871" t="s">
        <v>113</v>
      </c>
      <c r="G871" t="s">
        <v>113</v>
      </c>
      <c r="H871" t="s">
        <v>113</v>
      </c>
      <c r="I871" t="s">
        <v>218</v>
      </c>
      <c r="J871" t="s">
        <v>10081</v>
      </c>
      <c r="K871" t="s">
        <v>10082</v>
      </c>
      <c r="L871" t="s">
        <v>10083</v>
      </c>
      <c r="M871">
        <v>18</v>
      </c>
      <c r="N871" t="s">
        <v>9085</v>
      </c>
      <c r="O871" t="s">
        <v>9131</v>
      </c>
      <c r="P871">
        <v>2</v>
      </c>
      <c r="Q871">
        <v>210</v>
      </c>
      <c r="R871">
        <v>210</v>
      </c>
      <c r="W871">
        <v>8.8200000000000001E-2</v>
      </c>
      <c r="X871">
        <v>0.10584</v>
      </c>
    </row>
    <row r="872" spans="1:24" hidden="1" x14ac:dyDescent="0.3">
      <c r="A872" t="s">
        <v>10084</v>
      </c>
      <c r="B872" t="s">
        <v>8536</v>
      </c>
      <c r="C872" t="s">
        <v>10079</v>
      </c>
      <c r="D872" t="s">
        <v>10080</v>
      </c>
      <c r="E872" t="s">
        <v>113</v>
      </c>
      <c r="F872" t="s">
        <v>113</v>
      </c>
      <c r="G872" t="s">
        <v>113</v>
      </c>
      <c r="H872" t="s">
        <v>113</v>
      </c>
      <c r="I872" t="s">
        <v>218</v>
      </c>
      <c r="J872" t="s">
        <v>10081</v>
      </c>
      <c r="K872" t="s">
        <v>10082</v>
      </c>
      <c r="L872" t="s">
        <v>10083</v>
      </c>
      <c r="M872">
        <v>20</v>
      </c>
      <c r="N872" t="s">
        <v>8614</v>
      </c>
      <c r="O872" t="s">
        <v>9568</v>
      </c>
      <c r="P872">
        <v>1</v>
      </c>
      <c r="Q872">
        <v>353</v>
      </c>
      <c r="R872">
        <v>261</v>
      </c>
      <c r="W872">
        <v>9.2133000000000007E-2</v>
      </c>
      <c r="X872">
        <v>0.11055960000000001</v>
      </c>
    </row>
    <row r="873" spans="1:24" hidden="1" x14ac:dyDescent="0.3">
      <c r="A873" t="s">
        <v>10085</v>
      </c>
      <c r="B873" t="s">
        <v>8211</v>
      </c>
      <c r="C873" t="s">
        <v>10079</v>
      </c>
      <c r="D873" t="s">
        <v>10080</v>
      </c>
      <c r="E873" t="s">
        <v>113</v>
      </c>
      <c r="F873" t="s">
        <v>113</v>
      </c>
      <c r="G873" t="s">
        <v>113</v>
      </c>
      <c r="H873" t="s">
        <v>113</v>
      </c>
      <c r="I873" t="s">
        <v>218</v>
      </c>
      <c r="J873" t="s">
        <v>10081</v>
      </c>
      <c r="K873" t="s">
        <v>10082</v>
      </c>
      <c r="L873" t="s">
        <v>10083</v>
      </c>
      <c r="M873">
        <v>18</v>
      </c>
      <c r="N873" t="s">
        <v>113</v>
      </c>
      <c r="O873" t="s">
        <v>9493</v>
      </c>
      <c r="P873">
        <v>1</v>
      </c>
      <c r="Q873">
        <v>0.6</v>
      </c>
      <c r="T873">
        <v>109.7</v>
      </c>
      <c r="W873">
        <v>0.28274333882308139</v>
      </c>
      <c r="X873">
        <v>0.45238934211693027</v>
      </c>
    </row>
    <row r="874" spans="1:24" hidden="1" x14ac:dyDescent="0.3">
      <c r="A874" t="s">
        <v>10086</v>
      </c>
      <c r="B874" t="s">
        <v>8174</v>
      </c>
      <c r="C874" t="s">
        <v>10079</v>
      </c>
      <c r="D874" t="s">
        <v>10080</v>
      </c>
      <c r="E874" t="s">
        <v>113</v>
      </c>
      <c r="F874" t="s">
        <v>113</v>
      </c>
      <c r="G874" t="s">
        <v>113</v>
      </c>
      <c r="H874" t="s">
        <v>113</v>
      </c>
      <c r="I874" t="s">
        <v>218</v>
      </c>
      <c r="J874" t="s">
        <v>10081</v>
      </c>
      <c r="K874" t="s">
        <v>10082</v>
      </c>
      <c r="L874" t="s">
        <v>10083</v>
      </c>
      <c r="M874">
        <v>20</v>
      </c>
      <c r="N874" t="s">
        <v>9618</v>
      </c>
      <c r="O874" t="s">
        <v>9771</v>
      </c>
      <c r="P874">
        <v>1</v>
      </c>
      <c r="Q874">
        <v>597</v>
      </c>
      <c r="R874">
        <v>300</v>
      </c>
      <c r="T874">
        <v>210</v>
      </c>
      <c r="W874">
        <v>0.17910000000000001</v>
      </c>
      <c r="X874">
        <v>0.21492</v>
      </c>
    </row>
    <row r="875" spans="1:24" hidden="1" x14ac:dyDescent="0.3">
      <c r="A875" t="s">
        <v>10087</v>
      </c>
      <c r="B875" t="s">
        <v>8179</v>
      </c>
      <c r="C875" t="s">
        <v>10067</v>
      </c>
      <c r="D875" t="s">
        <v>10066</v>
      </c>
      <c r="E875" t="s">
        <v>113</v>
      </c>
      <c r="F875" t="s">
        <v>113</v>
      </c>
      <c r="G875" t="s">
        <v>113</v>
      </c>
      <c r="H875" t="s">
        <v>113</v>
      </c>
      <c r="I875" t="s">
        <v>218</v>
      </c>
      <c r="J875" t="s">
        <v>10068</v>
      </c>
      <c r="K875" t="s">
        <v>10069</v>
      </c>
      <c r="L875" t="s">
        <v>8903</v>
      </c>
      <c r="M875">
        <v>28</v>
      </c>
      <c r="N875" t="s">
        <v>9085</v>
      </c>
      <c r="O875" t="s">
        <v>9131</v>
      </c>
      <c r="P875">
        <v>2</v>
      </c>
      <c r="Q875">
        <v>210</v>
      </c>
      <c r="R875">
        <v>210</v>
      </c>
      <c r="W875">
        <v>8.8200000000000001E-2</v>
      </c>
      <c r="X875">
        <v>0.10584</v>
      </c>
    </row>
    <row r="876" spans="1:24" hidden="1" x14ac:dyDescent="0.3">
      <c r="A876" t="s">
        <v>10088</v>
      </c>
      <c r="B876" t="s">
        <v>8536</v>
      </c>
      <c r="C876" t="s">
        <v>10067</v>
      </c>
      <c r="D876" t="s">
        <v>10066</v>
      </c>
      <c r="E876" t="s">
        <v>113</v>
      </c>
      <c r="F876" t="s">
        <v>113</v>
      </c>
      <c r="G876" t="s">
        <v>113</v>
      </c>
      <c r="H876" t="s">
        <v>113</v>
      </c>
      <c r="I876" t="s">
        <v>218</v>
      </c>
      <c r="J876" t="s">
        <v>10068</v>
      </c>
      <c r="K876" t="s">
        <v>10069</v>
      </c>
      <c r="L876" t="s">
        <v>8903</v>
      </c>
      <c r="M876">
        <v>30</v>
      </c>
      <c r="N876" t="s">
        <v>8614</v>
      </c>
      <c r="O876" t="s">
        <v>9568</v>
      </c>
      <c r="P876">
        <v>1</v>
      </c>
      <c r="Q876">
        <v>353</v>
      </c>
      <c r="R876">
        <v>261</v>
      </c>
      <c r="W876">
        <v>9.2133000000000007E-2</v>
      </c>
      <c r="X876">
        <v>0.11055960000000001</v>
      </c>
    </row>
    <row r="877" spans="1:24" hidden="1" x14ac:dyDescent="0.3">
      <c r="A877" t="s">
        <v>10089</v>
      </c>
      <c r="B877" t="s">
        <v>8211</v>
      </c>
      <c r="C877" t="s">
        <v>10067</v>
      </c>
      <c r="D877" t="s">
        <v>10066</v>
      </c>
      <c r="E877" t="s">
        <v>113</v>
      </c>
      <c r="F877" t="s">
        <v>113</v>
      </c>
      <c r="G877" t="s">
        <v>113</v>
      </c>
      <c r="H877" t="s">
        <v>113</v>
      </c>
      <c r="I877" t="s">
        <v>218</v>
      </c>
      <c r="J877" t="s">
        <v>10068</v>
      </c>
      <c r="K877" t="s">
        <v>10069</v>
      </c>
      <c r="L877" t="s">
        <v>8903</v>
      </c>
      <c r="M877">
        <v>28</v>
      </c>
      <c r="N877" t="s">
        <v>113</v>
      </c>
      <c r="O877" t="s">
        <v>9493</v>
      </c>
      <c r="P877">
        <v>1</v>
      </c>
      <c r="Q877">
        <v>0.6</v>
      </c>
      <c r="T877">
        <v>187.6</v>
      </c>
      <c r="W877">
        <v>0.28274333882308139</v>
      </c>
      <c r="X877">
        <v>0.45238934211693027</v>
      </c>
    </row>
    <row r="878" spans="1:24" hidden="1" x14ac:dyDescent="0.3">
      <c r="A878" t="s">
        <v>10090</v>
      </c>
      <c r="B878" t="s">
        <v>8174</v>
      </c>
      <c r="C878" t="s">
        <v>10067</v>
      </c>
      <c r="D878" t="s">
        <v>10066</v>
      </c>
      <c r="E878" t="s">
        <v>113</v>
      </c>
      <c r="F878" t="s">
        <v>113</v>
      </c>
      <c r="G878" t="s">
        <v>113</v>
      </c>
      <c r="H878" t="s">
        <v>113</v>
      </c>
      <c r="I878" t="s">
        <v>218</v>
      </c>
      <c r="J878" t="s">
        <v>10068</v>
      </c>
      <c r="K878" t="s">
        <v>10069</v>
      </c>
      <c r="L878" t="s">
        <v>8903</v>
      </c>
      <c r="M878">
        <v>30</v>
      </c>
      <c r="N878" t="s">
        <v>9618</v>
      </c>
      <c r="O878" t="s">
        <v>9771</v>
      </c>
      <c r="P878">
        <v>1</v>
      </c>
      <c r="Q878">
        <v>597</v>
      </c>
      <c r="R878">
        <v>300</v>
      </c>
      <c r="T878">
        <v>160</v>
      </c>
      <c r="W878">
        <v>0.17910000000000001</v>
      </c>
      <c r="X878">
        <v>0.21492</v>
      </c>
    </row>
    <row r="879" spans="1:24" hidden="1" x14ac:dyDescent="0.3">
      <c r="A879" t="s">
        <v>10091</v>
      </c>
      <c r="B879" t="s">
        <v>8179</v>
      </c>
      <c r="C879" t="s">
        <v>10092</v>
      </c>
      <c r="D879" t="s">
        <v>10093</v>
      </c>
      <c r="E879" t="s">
        <v>113</v>
      </c>
      <c r="F879" t="s">
        <v>113</v>
      </c>
      <c r="G879" t="s">
        <v>113</v>
      </c>
      <c r="H879" t="s">
        <v>113</v>
      </c>
      <c r="I879" t="s">
        <v>218</v>
      </c>
      <c r="J879" t="s">
        <v>10094</v>
      </c>
      <c r="K879" t="s">
        <v>10095</v>
      </c>
      <c r="L879" t="s">
        <v>1173</v>
      </c>
      <c r="M879">
        <v>50</v>
      </c>
      <c r="N879" t="s">
        <v>8614</v>
      </c>
      <c r="O879" t="s">
        <v>9568</v>
      </c>
      <c r="P879">
        <v>1</v>
      </c>
      <c r="Q879">
        <v>353</v>
      </c>
      <c r="R879">
        <v>261</v>
      </c>
      <c r="W879">
        <v>9.2133000000000007E-2</v>
      </c>
      <c r="X879">
        <v>0.11055960000000001</v>
      </c>
    </row>
    <row r="880" spans="1:24" hidden="1" x14ac:dyDescent="0.3">
      <c r="A880" t="s">
        <v>10096</v>
      </c>
      <c r="B880" t="s">
        <v>8211</v>
      </c>
      <c r="C880" t="s">
        <v>10092</v>
      </c>
      <c r="D880" t="s">
        <v>10093</v>
      </c>
      <c r="E880" t="s">
        <v>113</v>
      </c>
      <c r="F880" t="s">
        <v>113</v>
      </c>
      <c r="G880" t="s">
        <v>113</v>
      </c>
      <c r="H880" t="s">
        <v>113</v>
      </c>
      <c r="I880" t="s">
        <v>218</v>
      </c>
      <c r="J880" t="s">
        <v>10094</v>
      </c>
      <c r="K880" t="s">
        <v>10095</v>
      </c>
      <c r="L880" t="s">
        <v>1173</v>
      </c>
      <c r="M880">
        <v>48</v>
      </c>
      <c r="N880" t="s">
        <v>113</v>
      </c>
      <c r="O880" t="s">
        <v>9493</v>
      </c>
      <c r="P880">
        <v>1</v>
      </c>
      <c r="Q880">
        <v>1.8</v>
      </c>
      <c r="T880">
        <v>68.7</v>
      </c>
      <c r="W880">
        <v>2.5446900494077327</v>
      </c>
      <c r="X880">
        <v>4.0715040790523727</v>
      </c>
    </row>
    <row r="881" spans="1:24" hidden="1" x14ac:dyDescent="0.3">
      <c r="A881" t="s">
        <v>10097</v>
      </c>
      <c r="B881" t="s">
        <v>8174</v>
      </c>
      <c r="C881" t="s">
        <v>10092</v>
      </c>
      <c r="D881" t="s">
        <v>10093</v>
      </c>
      <c r="E881" t="s">
        <v>113</v>
      </c>
      <c r="F881" t="s">
        <v>113</v>
      </c>
      <c r="G881" t="s">
        <v>113</v>
      </c>
      <c r="H881" t="s">
        <v>113</v>
      </c>
      <c r="I881" t="s">
        <v>218</v>
      </c>
      <c r="J881" t="s">
        <v>10094</v>
      </c>
      <c r="K881" t="s">
        <v>10095</v>
      </c>
      <c r="L881" t="s">
        <v>1173</v>
      </c>
      <c r="M881">
        <v>50</v>
      </c>
      <c r="N881" t="s">
        <v>9618</v>
      </c>
      <c r="O881" t="s">
        <v>10098</v>
      </c>
      <c r="P881">
        <v>1</v>
      </c>
      <c r="Q881">
        <v>597</v>
      </c>
      <c r="R881">
        <v>300</v>
      </c>
      <c r="T881">
        <v>160</v>
      </c>
      <c r="W881">
        <v>0.17910000000000001</v>
      </c>
      <c r="X881">
        <v>0.21492</v>
      </c>
    </row>
    <row r="882" spans="1:24" hidden="1" x14ac:dyDescent="0.3">
      <c r="A882" t="s">
        <v>10099</v>
      </c>
      <c r="B882" t="s">
        <v>8536</v>
      </c>
      <c r="C882" t="s">
        <v>10092</v>
      </c>
      <c r="D882" t="s">
        <v>10093</v>
      </c>
      <c r="E882" t="s">
        <v>113</v>
      </c>
      <c r="F882" t="s">
        <v>113</v>
      </c>
      <c r="G882" t="s">
        <v>113</v>
      </c>
      <c r="H882" t="s">
        <v>113</v>
      </c>
      <c r="I882" t="s">
        <v>218</v>
      </c>
      <c r="J882" t="s">
        <v>10094</v>
      </c>
      <c r="K882" t="s">
        <v>10095</v>
      </c>
      <c r="L882" t="s">
        <v>1173</v>
      </c>
      <c r="M882">
        <v>48</v>
      </c>
      <c r="N882" t="s">
        <v>9085</v>
      </c>
      <c r="O882" t="s">
        <v>10100</v>
      </c>
      <c r="P882">
        <v>2</v>
      </c>
      <c r="Q882">
        <v>210</v>
      </c>
      <c r="R882">
        <v>210</v>
      </c>
      <c r="W882">
        <v>8.8200000000000001E-2</v>
      </c>
      <c r="X882">
        <v>0.10584</v>
      </c>
    </row>
    <row r="883" spans="1:24" hidden="1" x14ac:dyDescent="0.3">
      <c r="A883" t="s">
        <v>10101</v>
      </c>
      <c r="B883" t="s">
        <v>8174</v>
      </c>
      <c r="C883" t="s">
        <v>10102</v>
      </c>
      <c r="D883" t="s">
        <v>10103</v>
      </c>
      <c r="E883" t="s">
        <v>113</v>
      </c>
      <c r="F883" t="s">
        <v>113</v>
      </c>
      <c r="G883" t="s">
        <v>113</v>
      </c>
      <c r="H883" t="s">
        <v>113</v>
      </c>
      <c r="I883" t="s">
        <v>540</v>
      </c>
      <c r="J883" t="s">
        <v>10104</v>
      </c>
      <c r="K883" t="s">
        <v>10105</v>
      </c>
      <c r="L883" t="s">
        <v>120</v>
      </c>
      <c r="M883">
        <v>40</v>
      </c>
      <c r="O883" t="s">
        <v>8467</v>
      </c>
      <c r="P883">
        <v>3</v>
      </c>
      <c r="Q883">
        <v>1499</v>
      </c>
      <c r="R883">
        <v>349</v>
      </c>
      <c r="T883">
        <v>20</v>
      </c>
      <c r="U883">
        <v>140</v>
      </c>
      <c r="V883">
        <v>290</v>
      </c>
      <c r="W883">
        <v>1.569453</v>
      </c>
      <c r="X883">
        <v>1.8833435999999999</v>
      </c>
    </row>
    <row r="884" spans="1:24" hidden="1" x14ac:dyDescent="0.3">
      <c r="A884" t="s">
        <v>10106</v>
      </c>
      <c r="B884" t="s">
        <v>8179</v>
      </c>
      <c r="C884" t="s">
        <v>10102</v>
      </c>
      <c r="D884" t="s">
        <v>10103</v>
      </c>
      <c r="E884" t="s">
        <v>113</v>
      </c>
      <c r="F884" t="s">
        <v>113</v>
      </c>
      <c r="G884" t="s">
        <v>113</v>
      </c>
      <c r="H884" t="s">
        <v>113</v>
      </c>
      <c r="I884" t="s">
        <v>540</v>
      </c>
      <c r="J884" t="s">
        <v>10104</v>
      </c>
      <c r="K884" t="s">
        <v>10105</v>
      </c>
      <c r="L884" t="s">
        <v>120</v>
      </c>
      <c r="M884">
        <v>40</v>
      </c>
      <c r="O884" t="s">
        <v>8727</v>
      </c>
      <c r="P884">
        <v>3</v>
      </c>
      <c r="Q884">
        <v>400</v>
      </c>
      <c r="R884">
        <v>300</v>
      </c>
      <c r="W884">
        <v>0.36</v>
      </c>
      <c r="X884">
        <v>0.432</v>
      </c>
    </row>
    <row r="885" spans="1:24" hidden="1" x14ac:dyDescent="0.3">
      <c r="A885" t="s">
        <v>10107</v>
      </c>
      <c r="B885" t="s">
        <v>8536</v>
      </c>
      <c r="C885" t="s">
        <v>10102</v>
      </c>
      <c r="D885" t="s">
        <v>10103</v>
      </c>
      <c r="E885" t="s">
        <v>113</v>
      </c>
      <c r="F885" t="s">
        <v>113</v>
      </c>
      <c r="G885" t="s">
        <v>113</v>
      </c>
      <c r="H885" t="s">
        <v>113</v>
      </c>
      <c r="I885" t="s">
        <v>540</v>
      </c>
      <c r="J885" t="s">
        <v>10104</v>
      </c>
      <c r="K885" t="s">
        <v>10105</v>
      </c>
      <c r="L885" t="s">
        <v>120</v>
      </c>
      <c r="M885">
        <v>40</v>
      </c>
      <c r="O885" t="s">
        <v>8354</v>
      </c>
      <c r="P885">
        <v>3</v>
      </c>
      <c r="Q885">
        <v>400</v>
      </c>
      <c r="R885">
        <v>300</v>
      </c>
      <c r="W885">
        <v>0.36</v>
      </c>
      <c r="X885">
        <v>0.432</v>
      </c>
    </row>
    <row r="886" spans="1:24" hidden="1" x14ac:dyDescent="0.3">
      <c r="A886" t="s">
        <v>10108</v>
      </c>
      <c r="B886" t="s">
        <v>8179</v>
      </c>
      <c r="C886" t="s">
        <v>10109</v>
      </c>
      <c r="D886" t="s">
        <v>10110</v>
      </c>
      <c r="E886" t="s">
        <v>113</v>
      </c>
      <c r="F886" t="s">
        <v>113</v>
      </c>
      <c r="G886" t="s">
        <v>113</v>
      </c>
      <c r="H886" t="s">
        <v>113</v>
      </c>
      <c r="I886" t="s">
        <v>218</v>
      </c>
      <c r="J886" t="s">
        <v>10111</v>
      </c>
      <c r="K886" t="s">
        <v>10112</v>
      </c>
      <c r="L886" t="s">
        <v>10113</v>
      </c>
      <c r="M886">
        <v>45</v>
      </c>
      <c r="N886" t="s">
        <v>9085</v>
      </c>
      <c r="O886" t="s">
        <v>9131</v>
      </c>
      <c r="P886">
        <v>2</v>
      </c>
      <c r="Q886">
        <v>210</v>
      </c>
      <c r="R886">
        <v>210</v>
      </c>
      <c r="W886">
        <v>8.8200000000000001E-2</v>
      </c>
      <c r="X886">
        <v>0.10584</v>
      </c>
    </row>
    <row r="887" spans="1:24" hidden="1" x14ac:dyDescent="0.3">
      <c r="A887" t="s">
        <v>10114</v>
      </c>
      <c r="B887" t="s">
        <v>8536</v>
      </c>
      <c r="C887" t="s">
        <v>10109</v>
      </c>
      <c r="D887" t="s">
        <v>10110</v>
      </c>
      <c r="E887" t="s">
        <v>113</v>
      </c>
      <c r="F887" t="s">
        <v>113</v>
      </c>
      <c r="G887" t="s">
        <v>113</v>
      </c>
      <c r="H887" t="s">
        <v>113</v>
      </c>
      <c r="I887" t="s">
        <v>218</v>
      </c>
      <c r="J887" t="s">
        <v>10111</v>
      </c>
      <c r="K887" t="s">
        <v>10112</v>
      </c>
      <c r="L887" t="s">
        <v>10113</v>
      </c>
      <c r="M887">
        <v>43</v>
      </c>
      <c r="N887" t="s">
        <v>8614</v>
      </c>
      <c r="O887" t="s">
        <v>9568</v>
      </c>
      <c r="P887">
        <v>1</v>
      </c>
      <c r="Q887">
        <v>353</v>
      </c>
      <c r="R887">
        <v>261</v>
      </c>
      <c r="W887">
        <v>9.2133000000000007E-2</v>
      </c>
      <c r="X887">
        <v>0.11055960000000001</v>
      </c>
    </row>
    <row r="888" spans="1:24" hidden="1" x14ac:dyDescent="0.3">
      <c r="A888" t="s">
        <v>10115</v>
      </c>
      <c r="B888" t="s">
        <v>8211</v>
      </c>
      <c r="C888" t="s">
        <v>10109</v>
      </c>
      <c r="D888" t="s">
        <v>10110</v>
      </c>
      <c r="E888" t="s">
        <v>113</v>
      </c>
      <c r="F888" t="s">
        <v>113</v>
      </c>
      <c r="G888" t="s">
        <v>113</v>
      </c>
      <c r="H888" t="s">
        <v>113</v>
      </c>
      <c r="I888" t="s">
        <v>218</v>
      </c>
      <c r="J888" t="s">
        <v>10111</v>
      </c>
      <c r="K888" t="s">
        <v>10112</v>
      </c>
      <c r="L888" t="s">
        <v>10113</v>
      </c>
      <c r="M888">
        <v>45</v>
      </c>
      <c r="N888" t="s">
        <v>113</v>
      </c>
      <c r="O888" t="s">
        <v>9493</v>
      </c>
      <c r="P888">
        <v>1</v>
      </c>
      <c r="Q888">
        <v>1.2</v>
      </c>
      <c r="T888">
        <v>115</v>
      </c>
      <c r="W888">
        <v>1.1309733552923256</v>
      </c>
      <c r="X888">
        <v>1.8095573684677211</v>
      </c>
    </row>
    <row r="889" spans="1:24" hidden="1" x14ac:dyDescent="0.3">
      <c r="A889" t="s">
        <v>10116</v>
      </c>
      <c r="B889" t="s">
        <v>8174</v>
      </c>
      <c r="C889" t="s">
        <v>10109</v>
      </c>
      <c r="D889" t="s">
        <v>10110</v>
      </c>
      <c r="E889" t="s">
        <v>113</v>
      </c>
      <c r="F889" t="s">
        <v>113</v>
      </c>
      <c r="G889" t="s">
        <v>113</v>
      </c>
      <c r="H889" t="s">
        <v>113</v>
      </c>
      <c r="I889" t="s">
        <v>218</v>
      </c>
      <c r="J889" t="s">
        <v>10111</v>
      </c>
      <c r="K889" t="s">
        <v>10112</v>
      </c>
      <c r="L889" t="s">
        <v>10113</v>
      </c>
      <c r="M889">
        <v>43</v>
      </c>
      <c r="N889" t="s">
        <v>9618</v>
      </c>
      <c r="O889" t="s">
        <v>10098</v>
      </c>
      <c r="P889">
        <v>1</v>
      </c>
      <c r="Q889">
        <v>597</v>
      </c>
      <c r="R889">
        <v>300</v>
      </c>
      <c r="T889">
        <v>230</v>
      </c>
      <c r="W889">
        <v>0.17910000000000001</v>
      </c>
      <c r="X889">
        <v>0.21492</v>
      </c>
    </row>
    <row r="890" spans="1:24" hidden="1" x14ac:dyDescent="0.3">
      <c r="A890" t="s">
        <v>10117</v>
      </c>
      <c r="B890" t="s">
        <v>8174</v>
      </c>
      <c r="C890" t="s">
        <v>10118</v>
      </c>
      <c r="D890" t="s">
        <v>10119</v>
      </c>
      <c r="E890" t="s">
        <v>113</v>
      </c>
      <c r="F890" t="s">
        <v>113</v>
      </c>
      <c r="G890" t="s">
        <v>113</v>
      </c>
      <c r="H890" t="s">
        <v>113</v>
      </c>
      <c r="I890" t="s">
        <v>406</v>
      </c>
      <c r="J890" t="s">
        <v>10120</v>
      </c>
      <c r="K890" t="s">
        <v>10121</v>
      </c>
      <c r="L890" t="s">
        <v>120</v>
      </c>
      <c r="M890">
        <v>40</v>
      </c>
      <c r="N890" t="s">
        <v>9085</v>
      </c>
      <c r="O890" t="s">
        <v>8970</v>
      </c>
      <c r="P890">
        <v>3</v>
      </c>
      <c r="Q890">
        <v>730</v>
      </c>
      <c r="R890">
        <v>395</v>
      </c>
      <c r="T890">
        <v>170</v>
      </c>
      <c r="U890">
        <v>280</v>
      </c>
      <c r="V890">
        <v>50</v>
      </c>
      <c r="W890">
        <v>0.86504999999999999</v>
      </c>
      <c r="X890">
        <v>1.03806</v>
      </c>
    </row>
    <row r="891" spans="1:24" hidden="1" x14ac:dyDescent="0.3">
      <c r="A891" t="s">
        <v>10122</v>
      </c>
      <c r="B891" t="s">
        <v>8617</v>
      </c>
      <c r="C891" t="s">
        <v>10118</v>
      </c>
      <c r="D891" t="s">
        <v>10119</v>
      </c>
      <c r="E891" t="s">
        <v>113</v>
      </c>
      <c r="F891" t="s">
        <v>113</v>
      </c>
      <c r="G891" t="s">
        <v>113</v>
      </c>
      <c r="H891" t="s">
        <v>113</v>
      </c>
      <c r="I891" t="s">
        <v>406</v>
      </c>
      <c r="J891" t="s">
        <v>10120</v>
      </c>
      <c r="K891" t="s">
        <v>10121</v>
      </c>
      <c r="L891" t="s">
        <v>120</v>
      </c>
      <c r="M891">
        <v>38</v>
      </c>
      <c r="N891" t="s">
        <v>9085</v>
      </c>
      <c r="O891" t="s">
        <v>8352</v>
      </c>
      <c r="P891">
        <v>3</v>
      </c>
      <c r="Q891">
        <v>1509</v>
      </c>
      <c r="R891">
        <v>469</v>
      </c>
      <c r="T891">
        <v>50</v>
      </c>
      <c r="U891">
        <v>170</v>
      </c>
      <c r="V891">
        <v>280</v>
      </c>
      <c r="W891">
        <v>2.1231629999999999</v>
      </c>
      <c r="X891">
        <v>2.5477955999999997</v>
      </c>
    </row>
    <row r="892" spans="1:24" hidden="1" x14ac:dyDescent="0.3">
      <c r="A892" t="s">
        <v>10123</v>
      </c>
      <c r="B892" t="s">
        <v>8179</v>
      </c>
      <c r="C892" t="s">
        <v>10118</v>
      </c>
      <c r="D892" t="s">
        <v>10119</v>
      </c>
      <c r="E892" t="s">
        <v>113</v>
      </c>
      <c r="F892" t="s">
        <v>113</v>
      </c>
      <c r="G892" t="s">
        <v>113</v>
      </c>
      <c r="H892" t="s">
        <v>113</v>
      </c>
      <c r="I892" t="s">
        <v>406</v>
      </c>
      <c r="J892" t="s">
        <v>10120</v>
      </c>
      <c r="K892" t="s">
        <v>10121</v>
      </c>
      <c r="L892" t="s">
        <v>120</v>
      </c>
      <c r="M892">
        <v>38</v>
      </c>
      <c r="N892" t="s">
        <v>9085</v>
      </c>
      <c r="O892" t="s">
        <v>10077</v>
      </c>
      <c r="P892">
        <v>2</v>
      </c>
      <c r="Q892">
        <v>480</v>
      </c>
      <c r="R892">
        <v>356</v>
      </c>
      <c r="W892">
        <v>0.34176000000000001</v>
      </c>
      <c r="X892">
        <v>0.41011199999999998</v>
      </c>
    </row>
    <row r="893" spans="1:24" hidden="1" x14ac:dyDescent="0.3">
      <c r="A893" t="s">
        <v>10124</v>
      </c>
      <c r="B893" t="s">
        <v>8174</v>
      </c>
      <c r="C893" t="s">
        <v>6135</v>
      </c>
      <c r="D893" t="s">
        <v>10125</v>
      </c>
      <c r="E893" t="s">
        <v>113</v>
      </c>
      <c r="F893" t="s">
        <v>113</v>
      </c>
      <c r="G893" t="s">
        <v>113</v>
      </c>
      <c r="H893" t="s">
        <v>113</v>
      </c>
      <c r="I893" t="s">
        <v>138</v>
      </c>
      <c r="J893" t="s">
        <v>10126</v>
      </c>
      <c r="K893" t="s">
        <v>10127</v>
      </c>
      <c r="L893" t="s">
        <v>10128</v>
      </c>
      <c r="M893">
        <v>21</v>
      </c>
      <c r="N893" t="s">
        <v>9085</v>
      </c>
      <c r="O893" t="s">
        <v>8467</v>
      </c>
      <c r="P893">
        <v>3</v>
      </c>
      <c r="Q893">
        <v>1499</v>
      </c>
      <c r="R893">
        <v>349</v>
      </c>
      <c r="S893">
        <v>166</v>
      </c>
      <c r="T893">
        <v>155</v>
      </c>
      <c r="U893">
        <v>200</v>
      </c>
      <c r="V893">
        <v>350</v>
      </c>
      <c r="W893">
        <v>1.569453</v>
      </c>
      <c r="X893">
        <v>1.8833435999999999</v>
      </c>
    </row>
    <row r="894" spans="1:24" hidden="1" x14ac:dyDescent="0.3">
      <c r="A894" t="s">
        <v>10129</v>
      </c>
      <c r="B894" t="s">
        <v>8179</v>
      </c>
      <c r="C894" t="s">
        <v>6135</v>
      </c>
      <c r="D894" t="s">
        <v>10125</v>
      </c>
      <c r="E894" t="s">
        <v>113</v>
      </c>
      <c r="F894" t="s">
        <v>113</v>
      </c>
      <c r="G894" t="s">
        <v>113</v>
      </c>
      <c r="H894" t="s">
        <v>113</v>
      </c>
      <c r="I894" t="s">
        <v>138</v>
      </c>
      <c r="J894" t="s">
        <v>10126</v>
      </c>
      <c r="K894" t="s">
        <v>10127</v>
      </c>
      <c r="L894" t="s">
        <v>10128</v>
      </c>
      <c r="M894">
        <v>21</v>
      </c>
      <c r="N894" t="s">
        <v>9085</v>
      </c>
      <c r="O894" t="s">
        <v>8469</v>
      </c>
      <c r="P894">
        <v>3</v>
      </c>
      <c r="Q894">
        <v>400</v>
      </c>
      <c r="R894">
        <v>300</v>
      </c>
      <c r="S894">
        <v>100</v>
      </c>
      <c r="W894">
        <v>0.36</v>
      </c>
      <c r="X894">
        <v>0.432</v>
      </c>
    </row>
    <row r="895" spans="1:24" hidden="1" x14ac:dyDescent="0.3">
      <c r="A895" t="s">
        <v>10130</v>
      </c>
      <c r="B895" t="s">
        <v>8179</v>
      </c>
      <c r="C895" t="s">
        <v>10131</v>
      </c>
      <c r="D895" t="s">
        <v>10132</v>
      </c>
      <c r="E895" t="s">
        <v>113</v>
      </c>
      <c r="F895" t="s">
        <v>113</v>
      </c>
      <c r="G895" t="s">
        <v>113</v>
      </c>
      <c r="H895" t="s">
        <v>113</v>
      </c>
      <c r="I895" t="s">
        <v>218</v>
      </c>
      <c r="J895" t="s">
        <v>10133</v>
      </c>
      <c r="K895" t="s">
        <v>10134</v>
      </c>
      <c r="L895" t="s">
        <v>120</v>
      </c>
      <c r="M895">
        <v>38</v>
      </c>
      <c r="N895" t="s">
        <v>9085</v>
      </c>
      <c r="O895" t="s">
        <v>9131</v>
      </c>
      <c r="P895">
        <v>2</v>
      </c>
      <c r="Q895">
        <v>210</v>
      </c>
      <c r="R895">
        <v>210</v>
      </c>
      <c r="W895">
        <v>8.8200000000000001E-2</v>
      </c>
      <c r="X895">
        <v>0.10584</v>
      </c>
    </row>
    <row r="896" spans="1:24" hidden="1" x14ac:dyDescent="0.3">
      <c r="A896" t="s">
        <v>10135</v>
      </c>
      <c r="B896" t="s">
        <v>8211</v>
      </c>
      <c r="C896" t="s">
        <v>10131</v>
      </c>
      <c r="D896" t="s">
        <v>10132</v>
      </c>
      <c r="E896" t="s">
        <v>113</v>
      </c>
      <c r="F896" t="s">
        <v>113</v>
      </c>
      <c r="G896" t="s">
        <v>113</v>
      </c>
      <c r="H896" t="s">
        <v>113</v>
      </c>
      <c r="I896" t="s">
        <v>218</v>
      </c>
      <c r="J896" t="s">
        <v>10133</v>
      </c>
      <c r="K896" t="s">
        <v>10134</v>
      </c>
      <c r="L896" t="s">
        <v>120</v>
      </c>
      <c r="M896">
        <v>38</v>
      </c>
      <c r="N896" t="s">
        <v>113</v>
      </c>
      <c r="O896" t="s">
        <v>9493</v>
      </c>
      <c r="P896">
        <v>1</v>
      </c>
      <c r="Q896">
        <v>0.6</v>
      </c>
      <c r="T896">
        <v>232.14</v>
      </c>
      <c r="W896">
        <v>0.28274333882308139</v>
      </c>
      <c r="X896">
        <v>0.45238934211693027</v>
      </c>
    </row>
    <row r="897" spans="1:24" hidden="1" x14ac:dyDescent="0.3">
      <c r="A897" t="s">
        <v>10136</v>
      </c>
      <c r="B897" t="s">
        <v>8174</v>
      </c>
      <c r="C897" t="s">
        <v>10131</v>
      </c>
      <c r="D897" t="s">
        <v>10132</v>
      </c>
      <c r="E897" t="s">
        <v>113</v>
      </c>
      <c r="F897" t="s">
        <v>113</v>
      </c>
      <c r="G897" t="s">
        <v>113</v>
      </c>
      <c r="H897" t="s">
        <v>113</v>
      </c>
      <c r="I897" t="s">
        <v>218</v>
      </c>
      <c r="J897" t="s">
        <v>10133</v>
      </c>
      <c r="K897" t="s">
        <v>10134</v>
      </c>
      <c r="L897" t="s">
        <v>120</v>
      </c>
      <c r="M897">
        <v>40</v>
      </c>
      <c r="N897" t="s">
        <v>9085</v>
      </c>
      <c r="O897" t="s">
        <v>8589</v>
      </c>
      <c r="P897">
        <v>1</v>
      </c>
      <c r="Q897">
        <v>549</v>
      </c>
      <c r="R897">
        <v>265</v>
      </c>
      <c r="T897">
        <v>150</v>
      </c>
      <c r="W897">
        <v>0.145485</v>
      </c>
      <c r="X897">
        <v>0.17458199999999999</v>
      </c>
    </row>
    <row r="898" spans="1:24" hidden="1" x14ac:dyDescent="0.3">
      <c r="A898" t="s">
        <v>10137</v>
      </c>
      <c r="B898" t="s">
        <v>8536</v>
      </c>
      <c r="C898" t="s">
        <v>10131</v>
      </c>
      <c r="D898" t="s">
        <v>10132</v>
      </c>
      <c r="E898" t="s">
        <v>113</v>
      </c>
      <c r="F898" t="s">
        <v>113</v>
      </c>
      <c r="G898" t="s">
        <v>113</v>
      </c>
      <c r="H898" t="s">
        <v>113</v>
      </c>
      <c r="I898" t="s">
        <v>218</v>
      </c>
      <c r="J898" t="s">
        <v>10133</v>
      </c>
      <c r="K898" t="s">
        <v>10134</v>
      </c>
      <c r="L898" t="s">
        <v>120</v>
      </c>
      <c r="M898">
        <v>40</v>
      </c>
      <c r="N898" t="s">
        <v>9085</v>
      </c>
      <c r="O898" t="s">
        <v>9289</v>
      </c>
      <c r="P898">
        <v>1</v>
      </c>
      <c r="Q898">
        <v>400</v>
      </c>
      <c r="R898">
        <v>300</v>
      </c>
      <c r="W898">
        <v>0.12</v>
      </c>
      <c r="X898">
        <v>0.14399999999999999</v>
      </c>
    </row>
    <row r="899" spans="1:24" hidden="1" x14ac:dyDescent="0.3">
      <c r="A899" t="s">
        <v>10138</v>
      </c>
      <c r="B899" t="s">
        <v>8174</v>
      </c>
      <c r="C899" t="s">
        <v>10139</v>
      </c>
      <c r="D899" t="s">
        <v>10140</v>
      </c>
      <c r="E899" t="s">
        <v>113</v>
      </c>
      <c r="F899" t="s">
        <v>113</v>
      </c>
      <c r="G899" t="s">
        <v>113</v>
      </c>
      <c r="H899" t="s">
        <v>113</v>
      </c>
      <c r="I899" t="s">
        <v>654</v>
      </c>
      <c r="J899" t="s">
        <v>10141</v>
      </c>
      <c r="K899" t="s">
        <v>10142</v>
      </c>
      <c r="L899" t="s">
        <v>129</v>
      </c>
      <c r="M899">
        <v>18</v>
      </c>
      <c r="N899" t="s">
        <v>8442</v>
      </c>
      <c r="O899" t="s">
        <v>8443</v>
      </c>
      <c r="P899">
        <v>2</v>
      </c>
      <c r="Q899">
        <v>1500</v>
      </c>
      <c r="R899">
        <v>320</v>
      </c>
      <c r="S899">
        <v>145</v>
      </c>
      <c r="T899">
        <v>10</v>
      </c>
      <c r="U899">
        <v>180</v>
      </c>
      <c r="W899">
        <v>0.96</v>
      </c>
      <c r="X899">
        <v>1.1519999999999999</v>
      </c>
    </row>
    <row r="900" spans="1:24" hidden="1" x14ac:dyDescent="0.3">
      <c r="A900" t="s">
        <v>10143</v>
      </c>
      <c r="B900" t="s">
        <v>8179</v>
      </c>
      <c r="C900" t="s">
        <v>10139</v>
      </c>
      <c r="D900" t="s">
        <v>10140</v>
      </c>
      <c r="E900" t="s">
        <v>113</v>
      </c>
      <c r="F900" t="s">
        <v>113</v>
      </c>
      <c r="G900" t="s">
        <v>113</v>
      </c>
      <c r="H900" t="s">
        <v>113</v>
      </c>
      <c r="I900" t="s">
        <v>654</v>
      </c>
      <c r="J900" t="s">
        <v>10141</v>
      </c>
      <c r="K900" t="s">
        <v>10142</v>
      </c>
      <c r="L900" t="s">
        <v>129</v>
      </c>
      <c r="M900">
        <v>18</v>
      </c>
      <c r="N900" t="s">
        <v>8614</v>
      </c>
      <c r="O900" t="s">
        <v>8358</v>
      </c>
      <c r="P900">
        <v>1</v>
      </c>
      <c r="Q900">
        <v>466</v>
      </c>
      <c r="R900">
        <v>343</v>
      </c>
      <c r="S900">
        <v>154</v>
      </c>
      <c r="W900">
        <v>0.15983800000000001</v>
      </c>
      <c r="X900">
        <v>0.19180559999999999</v>
      </c>
    </row>
    <row r="901" spans="1:24" hidden="1" x14ac:dyDescent="0.3">
      <c r="A901" t="s">
        <v>10144</v>
      </c>
      <c r="B901" t="s">
        <v>8174</v>
      </c>
      <c r="C901" t="s">
        <v>10145</v>
      </c>
      <c r="D901" t="s">
        <v>10146</v>
      </c>
      <c r="E901" t="s">
        <v>113</v>
      </c>
      <c r="F901" t="s">
        <v>113</v>
      </c>
      <c r="G901" t="s">
        <v>113</v>
      </c>
      <c r="H901" t="s">
        <v>113</v>
      </c>
      <c r="I901" t="s">
        <v>115</v>
      </c>
      <c r="J901" t="s">
        <v>10147</v>
      </c>
      <c r="K901" t="s">
        <v>10148</v>
      </c>
      <c r="L901" t="s">
        <v>120</v>
      </c>
      <c r="M901">
        <v>40</v>
      </c>
      <c r="O901" t="s">
        <v>10149</v>
      </c>
      <c r="P901">
        <v>3</v>
      </c>
      <c r="T901">
        <v>40</v>
      </c>
      <c r="U901">
        <v>230</v>
      </c>
      <c r="V901">
        <v>320</v>
      </c>
      <c r="W901">
        <v>0</v>
      </c>
      <c r="X901">
        <v>0</v>
      </c>
    </row>
    <row r="902" spans="1:24" hidden="1" x14ac:dyDescent="0.3">
      <c r="A902" t="s">
        <v>10150</v>
      </c>
      <c r="B902" t="s">
        <v>8617</v>
      </c>
      <c r="C902" t="s">
        <v>10145</v>
      </c>
      <c r="D902" t="s">
        <v>10146</v>
      </c>
      <c r="E902" t="s">
        <v>113</v>
      </c>
      <c r="F902" t="s">
        <v>113</v>
      </c>
      <c r="G902" t="s">
        <v>113</v>
      </c>
      <c r="H902" t="s">
        <v>113</v>
      </c>
      <c r="I902" t="s">
        <v>115</v>
      </c>
      <c r="J902" t="s">
        <v>10147</v>
      </c>
      <c r="K902" t="s">
        <v>10148</v>
      </c>
      <c r="L902" t="s">
        <v>120</v>
      </c>
      <c r="M902">
        <v>40</v>
      </c>
      <c r="O902" t="s">
        <v>8819</v>
      </c>
      <c r="P902">
        <v>3</v>
      </c>
      <c r="T902">
        <v>40</v>
      </c>
      <c r="U902">
        <v>230</v>
      </c>
      <c r="V902">
        <v>320</v>
      </c>
      <c r="W902">
        <v>0</v>
      </c>
      <c r="X902">
        <v>0</v>
      </c>
    </row>
    <row r="903" spans="1:24" hidden="1" x14ac:dyDescent="0.3">
      <c r="A903" t="s">
        <v>10151</v>
      </c>
      <c r="B903" t="s">
        <v>8179</v>
      </c>
      <c r="C903" t="s">
        <v>10145</v>
      </c>
      <c r="D903" t="s">
        <v>10146</v>
      </c>
      <c r="E903" t="s">
        <v>113</v>
      </c>
      <c r="F903" t="s">
        <v>113</v>
      </c>
      <c r="G903" t="s">
        <v>113</v>
      </c>
      <c r="H903" t="s">
        <v>113</v>
      </c>
      <c r="I903" t="s">
        <v>115</v>
      </c>
      <c r="J903" t="s">
        <v>10147</v>
      </c>
      <c r="K903" t="s">
        <v>10148</v>
      </c>
      <c r="L903" t="s">
        <v>120</v>
      </c>
      <c r="M903">
        <v>40</v>
      </c>
      <c r="O903" t="s">
        <v>10152</v>
      </c>
      <c r="P903">
        <v>3</v>
      </c>
      <c r="W903">
        <v>0</v>
      </c>
      <c r="X903">
        <v>0</v>
      </c>
    </row>
    <row r="904" spans="1:24" hidden="1" x14ac:dyDescent="0.3">
      <c r="A904" t="s">
        <v>10153</v>
      </c>
      <c r="B904" t="s">
        <v>8536</v>
      </c>
      <c r="C904" t="s">
        <v>10145</v>
      </c>
      <c r="D904" t="s">
        <v>10146</v>
      </c>
      <c r="E904" t="s">
        <v>113</v>
      </c>
      <c r="F904" t="s">
        <v>113</v>
      </c>
      <c r="G904" t="s">
        <v>113</v>
      </c>
      <c r="H904" t="s">
        <v>113</v>
      </c>
      <c r="I904" t="s">
        <v>115</v>
      </c>
      <c r="J904" t="s">
        <v>10147</v>
      </c>
      <c r="K904" t="s">
        <v>10148</v>
      </c>
      <c r="L904" t="s">
        <v>120</v>
      </c>
      <c r="M904">
        <v>40</v>
      </c>
      <c r="O904" t="s">
        <v>10154</v>
      </c>
      <c r="P904">
        <v>3</v>
      </c>
      <c r="W904">
        <v>0</v>
      </c>
      <c r="X904">
        <v>0</v>
      </c>
    </row>
    <row r="905" spans="1:24" hidden="1" x14ac:dyDescent="0.3">
      <c r="A905" t="s">
        <v>10155</v>
      </c>
      <c r="B905" t="s">
        <v>8539</v>
      </c>
      <c r="C905" t="s">
        <v>10145</v>
      </c>
      <c r="D905" t="s">
        <v>10146</v>
      </c>
      <c r="E905" t="s">
        <v>113</v>
      </c>
      <c r="F905" t="s">
        <v>113</v>
      </c>
      <c r="G905" t="s">
        <v>113</v>
      </c>
      <c r="H905" t="s">
        <v>113</v>
      </c>
      <c r="I905" t="s">
        <v>115</v>
      </c>
      <c r="J905" t="s">
        <v>10147</v>
      </c>
      <c r="K905" t="s">
        <v>10148</v>
      </c>
      <c r="L905" t="s">
        <v>120</v>
      </c>
      <c r="M905">
        <v>40</v>
      </c>
      <c r="O905" t="s">
        <v>10156</v>
      </c>
      <c r="P905">
        <v>3</v>
      </c>
      <c r="W905">
        <v>0</v>
      </c>
      <c r="X905">
        <v>0</v>
      </c>
    </row>
    <row r="906" spans="1:24" hidden="1" x14ac:dyDescent="0.3">
      <c r="A906" t="s">
        <v>10157</v>
      </c>
      <c r="B906" t="s">
        <v>8174</v>
      </c>
      <c r="C906" t="s">
        <v>3344</v>
      </c>
      <c r="D906" t="s">
        <v>3343</v>
      </c>
      <c r="E906" t="s">
        <v>113</v>
      </c>
      <c r="F906" t="s">
        <v>113</v>
      </c>
      <c r="G906" t="s">
        <v>113</v>
      </c>
      <c r="H906" t="s">
        <v>113</v>
      </c>
      <c r="I906" t="s">
        <v>115</v>
      </c>
      <c r="J906" t="s">
        <v>10158</v>
      </c>
      <c r="K906" t="s">
        <v>10159</v>
      </c>
      <c r="L906" t="s">
        <v>120</v>
      </c>
      <c r="M906">
        <v>40</v>
      </c>
      <c r="N906" t="s">
        <v>8614</v>
      </c>
      <c r="O906" t="s">
        <v>9565</v>
      </c>
      <c r="P906">
        <v>3</v>
      </c>
      <c r="Q906">
        <v>1412</v>
      </c>
      <c r="R906">
        <v>353</v>
      </c>
      <c r="S906">
        <v>164</v>
      </c>
      <c r="T906">
        <v>0</v>
      </c>
      <c r="U906">
        <v>100</v>
      </c>
      <c r="V906">
        <v>260</v>
      </c>
      <c r="W906">
        <v>1.4953080000000001</v>
      </c>
      <c r="X906">
        <v>1.7943696</v>
      </c>
    </row>
    <row r="907" spans="1:24" hidden="1" x14ac:dyDescent="0.3">
      <c r="A907" t="s">
        <v>10160</v>
      </c>
      <c r="B907" t="s">
        <v>8617</v>
      </c>
      <c r="C907" t="s">
        <v>3344</v>
      </c>
      <c r="D907" t="s">
        <v>3343</v>
      </c>
      <c r="E907" t="s">
        <v>113</v>
      </c>
      <c r="F907" t="s">
        <v>113</v>
      </c>
      <c r="G907" t="s">
        <v>113</v>
      </c>
      <c r="H907" t="s">
        <v>113</v>
      </c>
      <c r="I907" t="s">
        <v>115</v>
      </c>
      <c r="J907" t="s">
        <v>10158</v>
      </c>
      <c r="K907" t="s">
        <v>10159</v>
      </c>
      <c r="L907" t="s">
        <v>120</v>
      </c>
      <c r="M907">
        <v>40</v>
      </c>
      <c r="N907" t="s">
        <v>9618</v>
      </c>
      <c r="O907" t="s">
        <v>8787</v>
      </c>
      <c r="P907">
        <v>3</v>
      </c>
      <c r="Q907">
        <v>900</v>
      </c>
      <c r="R907">
        <v>265</v>
      </c>
      <c r="S907">
        <v>120</v>
      </c>
      <c r="T907">
        <v>0</v>
      </c>
      <c r="U907">
        <v>100</v>
      </c>
      <c r="V907">
        <v>260</v>
      </c>
      <c r="W907">
        <v>0.71550000000000002</v>
      </c>
      <c r="X907">
        <v>0.85860000000000003</v>
      </c>
    </row>
    <row r="908" spans="1:24" hidden="1" x14ac:dyDescent="0.3">
      <c r="A908" t="s">
        <v>10161</v>
      </c>
      <c r="B908" t="s">
        <v>8179</v>
      </c>
      <c r="C908" t="s">
        <v>3344</v>
      </c>
      <c r="D908" t="s">
        <v>3343</v>
      </c>
      <c r="E908" t="s">
        <v>113</v>
      </c>
      <c r="F908" t="s">
        <v>113</v>
      </c>
      <c r="G908" t="s">
        <v>113</v>
      </c>
      <c r="H908" t="s">
        <v>113</v>
      </c>
      <c r="I908" t="s">
        <v>115</v>
      </c>
      <c r="J908" t="s">
        <v>10158</v>
      </c>
      <c r="K908" t="s">
        <v>10159</v>
      </c>
      <c r="L908" t="s">
        <v>120</v>
      </c>
      <c r="M908">
        <v>40</v>
      </c>
      <c r="N908" t="s">
        <v>8614</v>
      </c>
      <c r="O908" t="s">
        <v>9568</v>
      </c>
      <c r="P908">
        <v>3</v>
      </c>
      <c r="Q908">
        <v>353</v>
      </c>
      <c r="R908">
        <v>261</v>
      </c>
      <c r="S908">
        <v>104</v>
      </c>
      <c r="W908">
        <v>0.27639900000000001</v>
      </c>
      <c r="X908">
        <v>0.3316788</v>
      </c>
    </row>
    <row r="909" spans="1:24" hidden="1" x14ac:dyDescent="0.3">
      <c r="A909" t="s">
        <v>10162</v>
      </c>
      <c r="B909" t="s">
        <v>8536</v>
      </c>
      <c r="C909" t="s">
        <v>3344</v>
      </c>
      <c r="D909" t="s">
        <v>3343</v>
      </c>
      <c r="E909" t="s">
        <v>113</v>
      </c>
      <c r="F909" t="s">
        <v>113</v>
      </c>
      <c r="G909" t="s">
        <v>113</v>
      </c>
      <c r="H909" t="s">
        <v>113</v>
      </c>
      <c r="I909" t="s">
        <v>115</v>
      </c>
      <c r="J909" t="s">
        <v>10158</v>
      </c>
      <c r="K909" t="s">
        <v>10159</v>
      </c>
      <c r="L909" t="s">
        <v>120</v>
      </c>
      <c r="M909">
        <v>40</v>
      </c>
      <c r="N909" t="s">
        <v>8614</v>
      </c>
      <c r="O909" t="s">
        <v>8790</v>
      </c>
      <c r="P909">
        <v>3</v>
      </c>
      <c r="Q909">
        <v>478</v>
      </c>
      <c r="R909">
        <v>375</v>
      </c>
      <c r="S909">
        <v>158</v>
      </c>
      <c r="W909">
        <v>0.53774999999999995</v>
      </c>
      <c r="X909">
        <v>0.64529999999999987</v>
      </c>
    </row>
    <row r="910" spans="1:24" hidden="1" x14ac:dyDescent="0.3">
      <c r="A910" t="s">
        <v>10163</v>
      </c>
      <c r="B910" t="s">
        <v>8174</v>
      </c>
      <c r="C910" t="s">
        <v>10164</v>
      </c>
      <c r="D910" t="s">
        <v>10165</v>
      </c>
      <c r="E910" t="s">
        <v>113</v>
      </c>
      <c r="F910" t="s">
        <v>113</v>
      </c>
      <c r="G910" t="s">
        <v>113</v>
      </c>
      <c r="H910" t="s">
        <v>113</v>
      </c>
      <c r="I910" t="s">
        <v>654</v>
      </c>
      <c r="J910" t="s">
        <v>10166</v>
      </c>
      <c r="K910" t="s">
        <v>10167</v>
      </c>
      <c r="L910" t="s">
        <v>129</v>
      </c>
      <c r="M910">
        <v>18</v>
      </c>
      <c r="N910" t="s">
        <v>8442</v>
      </c>
      <c r="O910" t="s">
        <v>8443</v>
      </c>
      <c r="P910">
        <v>2</v>
      </c>
      <c r="Q910">
        <v>1500</v>
      </c>
      <c r="R910">
        <v>320</v>
      </c>
      <c r="S910">
        <v>145</v>
      </c>
      <c r="T910">
        <v>30</v>
      </c>
      <c r="U910">
        <v>260</v>
      </c>
      <c r="W910">
        <v>0.96</v>
      </c>
      <c r="X910">
        <v>1.1519999999999999</v>
      </c>
    </row>
    <row r="911" spans="1:24" hidden="1" x14ac:dyDescent="0.3">
      <c r="A911" t="s">
        <v>10168</v>
      </c>
      <c r="B911" t="s">
        <v>8179</v>
      </c>
      <c r="C911" t="s">
        <v>10164</v>
      </c>
      <c r="D911" t="s">
        <v>10165</v>
      </c>
      <c r="E911" t="s">
        <v>113</v>
      </c>
      <c r="F911" t="s">
        <v>113</v>
      </c>
      <c r="G911" t="s">
        <v>113</v>
      </c>
      <c r="H911" t="s">
        <v>113</v>
      </c>
      <c r="I911" t="s">
        <v>654</v>
      </c>
      <c r="J911" t="s">
        <v>10166</v>
      </c>
      <c r="K911" t="s">
        <v>10167</v>
      </c>
      <c r="L911" t="s">
        <v>129</v>
      </c>
      <c r="M911">
        <v>18</v>
      </c>
      <c r="N911" t="s">
        <v>8614</v>
      </c>
      <c r="O911" t="s">
        <v>8358</v>
      </c>
      <c r="P911">
        <v>1</v>
      </c>
      <c r="Q911">
        <v>466</v>
      </c>
      <c r="R911">
        <v>343</v>
      </c>
      <c r="S911">
        <v>154</v>
      </c>
      <c r="W911">
        <v>0.15983800000000001</v>
      </c>
      <c r="X911">
        <v>0.19180559999999999</v>
      </c>
    </row>
    <row r="912" spans="1:24" hidden="1" x14ac:dyDescent="0.3">
      <c r="A912" t="s">
        <v>10169</v>
      </c>
      <c r="B912" t="s">
        <v>8174</v>
      </c>
      <c r="C912" t="s">
        <v>10170</v>
      </c>
      <c r="D912" t="s">
        <v>10171</v>
      </c>
      <c r="E912" t="s">
        <v>113</v>
      </c>
      <c r="F912" t="s">
        <v>113</v>
      </c>
      <c r="G912" t="s">
        <v>113</v>
      </c>
      <c r="H912" t="s">
        <v>113</v>
      </c>
      <c r="I912" t="s">
        <v>654</v>
      </c>
      <c r="J912" t="s">
        <v>10172</v>
      </c>
      <c r="K912" t="s">
        <v>10173</v>
      </c>
      <c r="L912" t="s">
        <v>9583</v>
      </c>
      <c r="M912">
        <v>9</v>
      </c>
      <c r="N912" t="s">
        <v>9618</v>
      </c>
      <c r="O912" t="s">
        <v>9534</v>
      </c>
      <c r="P912">
        <v>1</v>
      </c>
      <c r="Q912">
        <v>1999</v>
      </c>
      <c r="R912">
        <v>305</v>
      </c>
      <c r="S912">
        <v>305</v>
      </c>
      <c r="T912">
        <v>50</v>
      </c>
      <c r="W912">
        <v>0.60969499999999999</v>
      </c>
      <c r="X912">
        <v>0.73163400000000001</v>
      </c>
    </row>
    <row r="913" spans="1:24" hidden="1" x14ac:dyDescent="0.3">
      <c r="A913" t="s">
        <v>10174</v>
      </c>
      <c r="B913" t="s">
        <v>8179</v>
      </c>
      <c r="C913" t="s">
        <v>10170</v>
      </c>
      <c r="D913" t="s">
        <v>10171</v>
      </c>
      <c r="E913" t="s">
        <v>113</v>
      </c>
      <c r="F913" t="s">
        <v>113</v>
      </c>
      <c r="G913" t="s">
        <v>113</v>
      </c>
      <c r="H913" t="s">
        <v>113</v>
      </c>
      <c r="I913" t="s">
        <v>654</v>
      </c>
      <c r="J913" t="s">
        <v>10172</v>
      </c>
      <c r="K913" t="s">
        <v>10173</v>
      </c>
      <c r="L913" t="s">
        <v>9583</v>
      </c>
      <c r="M913">
        <v>9</v>
      </c>
      <c r="N913" t="s">
        <v>8614</v>
      </c>
      <c r="O913" t="s">
        <v>8358</v>
      </c>
      <c r="P913">
        <v>1</v>
      </c>
      <c r="Q913">
        <v>466</v>
      </c>
      <c r="R913">
        <v>343</v>
      </c>
      <c r="S913">
        <v>154</v>
      </c>
      <c r="W913">
        <v>0.15983800000000001</v>
      </c>
      <c r="X913">
        <v>0.19180559999999999</v>
      </c>
    </row>
    <row r="914" spans="1:24" hidden="1" x14ac:dyDescent="0.3">
      <c r="A914" t="s">
        <v>10175</v>
      </c>
      <c r="B914" t="s">
        <v>8174</v>
      </c>
      <c r="C914" t="s">
        <v>7127</v>
      </c>
      <c r="D914" t="s">
        <v>10176</v>
      </c>
      <c r="E914" t="s">
        <v>113</v>
      </c>
      <c r="F914" t="s">
        <v>113</v>
      </c>
      <c r="G914" t="s">
        <v>113</v>
      </c>
      <c r="H914" t="s">
        <v>113</v>
      </c>
      <c r="I914" t="s">
        <v>406</v>
      </c>
      <c r="J914" t="s">
        <v>10177</v>
      </c>
      <c r="K914" t="s">
        <v>10178</v>
      </c>
      <c r="L914" t="s">
        <v>120</v>
      </c>
      <c r="M914">
        <v>40</v>
      </c>
      <c r="N914" t="s">
        <v>9659</v>
      </c>
      <c r="O914" t="s">
        <v>8821</v>
      </c>
      <c r="P914">
        <v>6</v>
      </c>
      <c r="Q914">
        <v>1400</v>
      </c>
      <c r="R914">
        <v>350</v>
      </c>
      <c r="S914">
        <v>208</v>
      </c>
      <c r="T914">
        <v>345</v>
      </c>
      <c r="U914">
        <v>70</v>
      </c>
      <c r="V914">
        <v>245</v>
      </c>
      <c r="W914">
        <v>2.94</v>
      </c>
      <c r="X914">
        <v>3.528</v>
      </c>
    </row>
    <row r="915" spans="1:24" hidden="1" x14ac:dyDescent="0.3">
      <c r="A915" t="s">
        <v>10179</v>
      </c>
      <c r="B915" t="s">
        <v>8179</v>
      </c>
      <c r="C915" t="s">
        <v>7127</v>
      </c>
      <c r="D915" t="s">
        <v>10176</v>
      </c>
      <c r="E915" t="s">
        <v>113</v>
      </c>
      <c r="F915" t="s">
        <v>113</v>
      </c>
      <c r="G915" t="s">
        <v>113</v>
      </c>
      <c r="H915" t="s">
        <v>113</v>
      </c>
      <c r="I915" t="s">
        <v>406</v>
      </c>
      <c r="J915" t="s">
        <v>10177</v>
      </c>
      <c r="K915" t="s">
        <v>10178</v>
      </c>
      <c r="L915" t="s">
        <v>120</v>
      </c>
      <c r="M915">
        <v>40</v>
      </c>
      <c r="N915" t="s">
        <v>8614</v>
      </c>
      <c r="O915" t="s">
        <v>10180</v>
      </c>
      <c r="P915">
        <v>6</v>
      </c>
      <c r="Q915">
        <v>466</v>
      </c>
      <c r="R915">
        <v>343</v>
      </c>
      <c r="S915">
        <v>308</v>
      </c>
      <c r="W915">
        <v>0.95902799999999999</v>
      </c>
      <c r="X915">
        <v>1.1508335999999999</v>
      </c>
    </row>
    <row r="916" spans="1:24" hidden="1" x14ac:dyDescent="0.3">
      <c r="A916" t="s">
        <v>10181</v>
      </c>
      <c r="B916" t="s">
        <v>8536</v>
      </c>
      <c r="C916" t="s">
        <v>7127</v>
      </c>
      <c r="D916" t="s">
        <v>10176</v>
      </c>
      <c r="E916" t="s">
        <v>113</v>
      </c>
      <c r="F916" t="s">
        <v>113</v>
      </c>
      <c r="G916" t="s">
        <v>113</v>
      </c>
      <c r="H916" t="s">
        <v>113</v>
      </c>
      <c r="I916" t="s">
        <v>406</v>
      </c>
      <c r="J916" t="s">
        <v>10177</v>
      </c>
      <c r="K916" t="s">
        <v>10178</v>
      </c>
      <c r="L916" t="s">
        <v>120</v>
      </c>
      <c r="M916">
        <v>40</v>
      </c>
      <c r="N916" t="s">
        <v>8614</v>
      </c>
      <c r="O916" t="s">
        <v>10182</v>
      </c>
      <c r="P916">
        <v>3</v>
      </c>
      <c r="Q916">
        <v>466</v>
      </c>
      <c r="R916">
        <v>343</v>
      </c>
      <c r="S916">
        <v>308</v>
      </c>
      <c r="W916">
        <v>0.479514</v>
      </c>
      <c r="X916">
        <v>0.57541679999999995</v>
      </c>
    </row>
    <row r="917" spans="1:24" hidden="1" x14ac:dyDescent="0.3">
      <c r="A917" t="s">
        <v>10183</v>
      </c>
      <c r="B917" t="s">
        <v>8174</v>
      </c>
      <c r="C917" t="s">
        <v>10184</v>
      </c>
      <c r="D917" t="s">
        <v>10185</v>
      </c>
      <c r="E917" t="s">
        <v>113</v>
      </c>
      <c r="F917" t="s">
        <v>113</v>
      </c>
      <c r="G917" t="s">
        <v>113</v>
      </c>
      <c r="H917" t="s">
        <v>113</v>
      </c>
      <c r="I917" t="s">
        <v>540</v>
      </c>
      <c r="J917" t="s">
        <v>10186</v>
      </c>
      <c r="K917" t="s">
        <v>10187</v>
      </c>
      <c r="L917" t="s">
        <v>120</v>
      </c>
      <c r="M917">
        <v>40</v>
      </c>
      <c r="N917" t="s">
        <v>9085</v>
      </c>
      <c r="O917" t="s">
        <v>10188</v>
      </c>
      <c r="P917">
        <v>3</v>
      </c>
      <c r="Q917">
        <v>1499</v>
      </c>
      <c r="R917">
        <v>429</v>
      </c>
      <c r="T917">
        <v>100</v>
      </c>
      <c r="U917">
        <v>210</v>
      </c>
      <c r="V917">
        <v>310</v>
      </c>
      <c r="W917">
        <v>1.9292130000000001</v>
      </c>
      <c r="X917">
        <v>2.3150556</v>
      </c>
    </row>
    <row r="918" spans="1:24" hidden="1" x14ac:dyDescent="0.3">
      <c r="A918" t="s">
        <v>10189</v>
      </c>
      <c r="B918" t="s">
        <v>8617</v>
      </c>
      <c r="C918" t="s">
        <v>10184</v>
      </c>
      <c r="D918" t="s">
        <v>10185</v>
      </c>
      <c r="E918" t="s">
        <v>113</v>
      </c>
      <c r="F918" t="s">
        <v>113</v>
      </c>
      <c r="G918" t="s">
        <v>113</v>
      </c>
      <c r="H918" t="s">
        <v>113</v>
      </c>
      <c r="I918" t="s">
        <v>540</v>
      </c>
      <c r="J918" t="s">
        <v>10186</v>
      </c>
      <c r="K918" t="s">
        <v>10187</v>
      </c>
      <c r="L918" t="s">
        <v>120</v>
      </c>
      <c r="M918">
        <v>40</v>
      </c>
      <c r="N918" t="s">
        <v>9085</v>
      </c>
      <c r="O918" t="s">
        <v>8645</v>
      </c>
      <c r="P918">
        <v>3</v>
      </c>
      <c r="Q918">
        <v>730</v>
      </c>
      <c r="R918">
        <v>395</v>
      </c>
      <c r="T918">
        <v>100</v>
      </c>
      <c r="U918">
        <v>210</v>
      </c>
      <c r="V918">
        <v>310</v>
      </c>
      <c r="W918">
        <v>0.86504999999999999</v>
      </c>
      <c r="X918">
        <v>1.03806</v>
      </c>
    </row>
    <row r="919" spans="1:24" hidden="1" x14ac:dyDescent="0.3">
      <c r="A919" t="s">
        <v>10190</v>
      </c>
      <c r="B919" t="s">
        <v>8179</v>
      </c>
      <c r="C919" t="s">
        <v>10184</v>
      </c>
      <c r="D919" t="s">
        <v>10185</v>
      </c>
      <c r="E919" t="s">
        <v>113</v>
      </c>
      <c r="F919" t="s">
        <v>113</v>
      </c>
      <c r="G919" t="s">
        <v>113</v>
      </c>
      <c r="H919" t="s">
        <v>113</v>
      </c>
      <c r="I919" t="s">
        <v>540</v>
      </c>
      <c r="J919" t="s">
        <v>10186</v>
      </c>
      <c r="K919" t="s">
        <v>10187</v>
      </c>
      <c r="L919" t="s">
        <v>120</v>
      </c>
      <c r="M919">
        <v>40</v>
      </c>
      <c r="N919" t="s">
        <v>9085</v>
      </c>
      <c r="O919" t="s">
        <v>8537</v>
      </c>
      <c r="P919">
        <v>3</v>
      </c>
      <c r="Q919">
        <v>480</v>
      </c>
      <c r="R919">
        <v>356</v>
      </c>
      <c r="W919">
        <v>0.51263999999999998</v>
      </c>
      <c r="X919">
        <v>0.61516799999999994</v>
      </c>
    </row>
    <row r="920" spans="1:24" hidden="1" x14ac:dyDescent="0.3">
      <c r="A920" t="s">
        <v>10191</v>
      </c>
      <c r="B920" t="s">
        <v>8179</v>
      </c>
      <c r="C920" t="s">
        <v>10192</v>
      </c>
      <c r="D920" t="s">
        <v>10193</v>
      </c>
      <c r="E920" t="s">
        <v>113</v>
      </c>
      <c r="F920" t="s">
        <v>113</v>
      </c>
      <c r="G920" t="s">
        <v>113</v>
      </c>
      <c r="H920" t="s">
        <v>113</v>
      </c>
      <c r="I920" t="s">
        <v>218</v>
      </c>
      <c r="J920" t="s">
        <v>10194</v>
      </c>
      <c r="K920" t="s">
        <v>10195</v>
      </c>
      <c r="L920" t="s">
        <v>8842</v>
      </c>
      <c r="M920">
        <v>68</v>
      </c>
      <c r="N920" t="s">
        <v>9085</v>
      </c>
      <c r="O920" t="s">
        <v>9131</v>
      </c>
      <c r="P920">
        <v>2</v>
      </c>
      <c r="Q920">
        <v>210</v>
      </c>
      <c r="R920">
        <v>210</v>
      </c>
      <c r="W920">
        <v>8.8200000000000001E-2</v>
      </c>
      <c r="X920">
        <v>0.10584</v>
      </c>
    </row>
    <row r="921" spans="1:24" hidden="1" x14ac:dyDescent="0.3">
      <c r="A921" t="s">
        <v>10196</v>
      </c>
      <c r="B921" t="s">
        <v>8211</v>
      </c>
      <c r="C921" t="s">
        <v>10192</v>
      </c>
      <c r="D921" t="s">
        <v>10193</v>
      </c>
      <c r="E921" t="s">
        <v>113</v>
      </c>
      <c r="F921" t="s">
        <v>113</v>
      </c>
      <c r="G921" t="s">
        <v>113</v>
      </c>
      <c r="H921" t="s">
        <v>113</v>
      </c>
      <c r="I921" t="s">
        <v>218</v>
      </c>
      <c r="J921" t="s">
        <v>10194</v>
      </c>
      <c r="K921" t="s">
        <v>10195</v>
      </c>
      <c r="L921" t="s">
        <v>8842</v>
      </c>
      <c r="M921">
        <v>68</v>
      </c>
      <c r="N921" t="s">
        <v>113</v>
      </c>
      <c r="O921" t="s">
        <v>9493</v>
      </c>
      <c r="P921">
        <v>1</v>
      </c>
      <c r="Q921">
        <v>1.8</v>
      </c>
      <c r="T921">
        <v>274.75</v>
      </c>
      <c r="W921">
        <v>2.5446900494077327</v>
      </c>
      <c r="X921">
        <v>4.0715040790523727</v>
      </c>
    </row>
    <row r="922" spans="1:24" hidden="1" x14ac:dyDescent="0.3">
      <c r="A922" t="s">
        <v>10197</v>
      </c>
      <c r="B922" t="s">
        <v>8536</v>
      </c>
      <c r="C922" t="s">
        <v>10192</v>
      </c>
      <c r="D922" t="s">
        <v>10193</v>
      </c>
      <c r="E922" t="s">
        <v>113</v>
      </c>
      <c r="F922" t="s">
        <v>113</v>
      </c>
      <c r="G922" t="s">
        <v>113</v>
      </c>
      <c r="H922" t="s">
        <v>113</v>
      </c>
      <c r="I922" t="s">
        <v>218</v>
      </c>
      <c r="J922" t="s">
        <v>10194</v>
      </c>
      <c r="K922" t="s">
        <v>10195</v>
      </c>
      <c r="L922" t="s">
        <v>8842</v>
      </c>
      <c r="M922">
        <v>70</v>
      </c>
      <c r="N922" t="s">
        <v>8614</v>
      </c>
      <c r="O922" t="s">
        <v>9568</v>
      </c>
      <c r="P922">
        <v>1</v>
      </c>
      <c r="Q922">
        <v>353</v>
      </c>
      <c r="R922">
        <v>261</v>
      </c>
      <c r="W922">
        <v>9.2133000000000007E-2</v>
      </c>
      <c r="X922">
        <v>0.11055960000000001</v>
      </c>
    </row>
    <row r="923" spans="1:24" hidden="1" x14ac:dyDescent="0.3">
      <c r="A923" t="s">
        <v>10198</v>
      </c>
      <c r="B923" t="s">
        <v>8174</v>
      </c>
      <c r="C923" t="s">
        <v>10192</v>
      </c>
      <c r="D923" t="s">
        <v>10193</v>
      </c>
      <c r="E923" t="s">
        <v>113</v>
      </c>
      <c r="F923" t="s">
        <v>113</v>
      </c>
      <c r="G923" t="s">
        <v>113</v>
      </c>
      <c r="H923" t="s">
        <v>113</v>
      </c>
      <c r="I923" t="s">
        <v>218</v>
      </c>
      <c r="J923" t="s">
        <v>10194</v>
      </c>
      <c r="K923" t="s">
        <v>10195</v>
      </c>
      <c r="L923" t="s">
        <v>8842</v>
      </c>
      <c r="M923">
        <v>70</v>
      </c>
      <c r="N923" t="s">
        <v>9659</v>
      </c>
      <c r="O923" t="s">
        <v>9771</v>
      </c>
      <c r="P923">
        <v>1</v>
      </c>
      <c r="Q923">
        <v>597</v>
      </c>
      <c r="R923">
        <v>300</v>
      </c>
      <c r="T923">
        <v>100</v>
      </c>
      <c r="W923">
        <v>0.17910000000000001</v>
      </c>
      <c r="X923">
        <v>0.21492</v>
      </c>
    </row>
    <row r="924" spans="1:24" hidden="1" x14ac:dyDescent="0.3">
      <c r="A924" t="s">
        <v>10199</v>
      </c>
      <c r="B924" t="s">
        <v>8174</v>
      </c>
      <c r="C924" t="s">
        <v>10200</v>
      </c>
      <c r="D924" t="s">
        <v>10201</v>
      </c>
      <c r="E924" t="s">
        <v>113</v>
      </c>
      <c r="F924" t="s">
        <v>113</v>
      </c>
      <c r="G924" t="s">
        <v>113</v>
      </c>
      <c r="H924" t="s">
        <v>113</v>
      </c>
      <c r="I924" t="s">
        <v>218</v>
      </c>
      <c r="J924" t="s">
        <v>113</v>
      </c>
      <c r="K924" t="s">
        <v>113</v>
      </c>
      <c r="L924" t="s">
        <v>113</v>
      </c>
      <c r="M924">
        <v>40</v>
      </c>
      <c r="N924" t="s">
        <v>9618</v>
      </c>
      <c r="O924" t="s">
        <v>9771</v>
      </c>
      <c r="P924">
        <v>1</v>
      </c>
      <c r="Q924">
        <v>597</v>
      </c>
      <c r="R924">
        <v>300</v>
      </c>
      <c r="T924">
        <v>110</v>
      </c>
      <c r="W924">
        <v>0.17910000000000001</v>
      </c>
      <c r="X924">
        <v>0.21492</v>
      </c>
    </row>
    <row r="925" spans="1:24" hidden="1" x14ac:dyDescent="0.3">
      <c r="A925" t="s">
        <v>10202</v>
      </c>
      <c r="B925" t="s">
        <v>8179</v>
      </c>
      <c r="C925" t="s">
        <v>10200</v>
      </c>
      <c r="D925" t="s">
        <v>10201</v>
      </c>
      <c r="E925" t="s">
        <v>113</v>
      </c>
      <c r="F925" t="s">
        <v>113</v>
      </c>
      <c r="G925" t="s">
        <v>113</v>
      </c>
      <c r="H925" t="s">
        <v>113</v>
      </c>
      <c r="I925" t="s">
        <v>218</v>
      </c>
      <c r="J925" t="s">
        <v>113</v>
      </c>
      <c r="K925" t="s">
        <v>113</v>
      </c>
      <c r="L925" t="s">
        <v>113</v>
      </c>
      <c r="M925">
        <v>38</v>
      </c>
      <c r="N925" t="s">
        <v>9085</v>
      </c>
      <c r="O925" t="s">
        <v>9131</v>
      </c>
      <c r="P925">
        <v>2</v>
      </c>
      <c r="Q925">
        <v>210</v>
      </c>
      <c r="R925">
        <v>210</v>
      </c>
      <c r="W925">
        <v>8.8200000000000001E-2</v>
      </c>
      <c r="X925">
        <v>0.10584</v>
      </c>
    </row>
    <row r="926" spans="1:24" hidden="1" x14ac:dyDescent="0.3">
      <c r="A926" t="s">
        <v>10203</v>
      </c>
      <c r="B926" t="s">
        <v>8211</v>
      </c>
      <c r="C926" t="s">
        <v>10200</v>
      </c>
      <c r="D926" t="s">
        <v>10201</v>
      </c>
      <c r="E926" t="s">
        <v>113</v>
      </c>
      <c r="F926" t="s">
        <v>113</v>
      </c>
      <c r="G926" t="s">
        <v>113</v>
      </c>
      <c r="H926" t="s">
        <v>113</v>
      </c>
      <c r="I926" t="s">
        <v>218</v>
      </c>
      <c r="J926" t="s">
        <v>113</v>
      </c>
      <c r="K926" t="s">
        <v>113</v>
      </c>
      <c r="L926" t="s">
        <v>113</v>
      </c>
      <c r="M926">
        <v>38</v>
      </c>
      <c r="N926" t="s">
        <v>113</v>
      </c>
      <c r="O926" t="s">
        <v>9493</v>
      </c>
      <c r="P926">
        <v>1</v>
      </c>
      <c r="Q926">
        <v>0.9</v>
      </c>
      <c r="T926">
        <v>53.57</v>
      </c>
      <c r="W926">
        <v>0.63617251235193317</v>
      </c>
      <c r="X926">
        <v>1.0178760197630932</v>
      </c>
    </row>
    <row r="927" spans="1:24" hidden="1" x14ac:dyDescent="0.3">
      <c r="A927" t="s">
        <v>10204</v>
      </c>
      <c r="B927" t="s">
        <v>8536</v>
      </c>
      <c r="C927" t="s">
        <v>10200</v>
      </c>
      <c r="D927" t="s">
        <v>10201</v>
      </c>
      <c r="E927" t="s">
        <v>113</v>
      </c>
      <c r="F927" t="s">
        <v>113</v>
      </c>
      <c r="G927" t="s">
        <v>113</v>
      </c>
      <c r="H927" t="s">
        <v>113</v>
      </c>
      <c r="I927" t="s">
        <v>218</v>
      </c>
      <c r="J927" t="s">
        <v>113</v>
      </c>
      <c r="K927" t="s">
        <v>113</v>
      </c>
      <c r="L927" t="s">
        <v>113</v>
      </c>
      <c r="M927">
        <v>40</v>
      </c>
      <c r="N927" t="s">
        <v>8614</v>
      </c>
      <c r="O927" t="s">
        <v>9496</v>
      </c>
      <c r="P927">
        <v>1</v>
      </c>
      <c r="Q927">
        <v>353</v>
      </c>
      <c r="R927">
        <v>261</v>
      </c>
      <c r="W927">
        <v>9.2133000000000007E-2</v>
      </c>
      <c r="X927">
        <v>0.11055960000000001</v>
      </c>
    </row>
    <row r="928" spans="1:24" hidden="1" x14ac:dyDescent="0.3">
      <c r="A928" t="s">
        <v>10205</v>
      </c>
      <c r="B928" t="s">
        <v>8174</v>
      </c>
      <c r="C928" t="s">
        <v>10206</v>
      </c>
      <c r="D928" t="s">
        <v>10207</v>
      </c>
      <c r="E928" t="s">
        <v>113</v>
      </c>
      <c r="F928" t="s">
        <v>113</v>
      </c>
      <c r="G928" t="s">
        <v>113</v>
      </c>
      <c r="H928" t="s">
        <v>113</v>
      </c>
      <c r="I928" t="s">
        <v>115</v>
      </c>
      <c r="J928" t="s">
        <v>10208</v>
      </c>
      <c r="K928" t="s">
        <v>10209</v>
      </c>
      <c r="L928" t="s">
        <v>120</v>
      </c>
      <c r="M928">
        <v>40</v>
      </c>
      <c r="N928" t="s">
        <v>8614</v>
      </c>
      <c r="O928" t="s">
        <v>9835</v>
      </c>
      <c r="P928">
        <v>3</v>
      </c>
      <c r="Q928">
        <v>694</v>
      </c>
      <c r="R928">
        <v>408</v>
      </c>
      <c r="S928">
        <v>171</v>
      </c>
      <c r="T928">
        <v>330</v>
      </c>
      <c r="U928">
        <v>80</v>
      </c>
      <c r="V928">
        <v>250</v>
      </c>
      <c r="W928">
        <v>0.84945599999999999</v>
      </c>
      <c r="X928">
        <v>1.0193471999999999</v>
      </c>
    </row>
    <row r="929" spans="1:24" hidden="1" x14ac:dyDescent="0.3">
      <c r="A929" t="s">
        <v>10210</v>
      </c>
      <c r="B929" t="s">
        <v>8617</v>
      </c>
      <c r="C929" t="s">
        <v>10206</v>
      </c>
      <c r="D929" t="s">
        <v>10207</v>
      </c>
      <c r="E929" t="s">
        <v>113</v>
      </c>
      <c r="F929" t="s">
        <v>113</v>
      </c>
      <c r="G929" t="s">
        <v>113</v>
      </c>
      <c r="H929" t="s">
        <v>113</v>
      </c>
      <c r="I929" t="s">
        <v>115</v>
      </c>
      <c r="J929" t="s">
        <v>10208</v>
      </c>
      <c r="K929" t="s">
        <v>10209</v>
      </c>
      <c r="L929" t="s">
        <v>120</v>
      </c>
      <c r="M929">
        <v>38</v>
      </c>
      <c r="N929" t="s">
        <v>9659</v>
      </c>
      <c r="O929" t="s">
        <v>9491</v>
      </c>
      <c r="P929">
        <v>3</v>
      </c>
      <c r="Q929">
        <v>1499</v>
      </c>
      <c r="R929">
        <v>395</v>
      </c>
      <c r="S929">
        <v>228</v>
      </c>
      <c r="T929">
        <v>330</v>
      </c>
      <c r="U929">
        <v>250</v>
      </c>
      <c r="V929">
        <v>80</v>
      </c>
      <c r="W929">
        <v>1.7763150000000001</v>
      </c>
      <c r="X929">
        <v>2.1315780000000002</v>
      </c>
    </row>
    <row r="930" spans="1:24" hidden="1" x14ac:dyDescent="0.3">
      <c r="A930" t="s">
        <v>10211</v>
      </c>
      <c r="B930" t="s">
        <v>8179</v>
      </c>
      <c r="C930" t="s">
        <v>10206</v>
      </c>
      <c r="D930" t="s">
        <v>10207</v>
      </c>
      <c r="E930" t="s">
        <v>113</v>
      </c>
      <c r="F930" t="s">
        <v>113</v>
      </c>
      <c r="G930" t="s">
        <v>113</v>
      </c>
      <c r="H930" t="s">
        <v>113</v>
      </c>
      <c r="I930" t="s">
        <v>115</v>
      </c>
      <c r="J930" t="s">
        <v>10208</v>
      </c>
      <c r="K930" t="s">
        <v>10209</v>
      </c>
      <c r="L930" t="s">
        <v>120</v>
      </c>
      <c r="M930">
        <v>38</v>
      </c>
      <c r="N930" t="s">
        <v>8614</v>
      </c>
      <c r="O930" t="s">
        <v>8636</v>
      </c>
      <c r="P930">
        <v>3</v>
      </c>
      <c r="Q930">
        <v>466</v>
      </c>
      <c r="R930">
        <v>343</v>
      </c>
      <c r="W930">
        <v>0.479514</v>
      </c>
      <c r="X930">
        <v>0.57541679999999995</v>
      </c>
    </row>
    <row r="931" spans="1:24" hidden="1" x14ac:dyDescent="0.3">
      <c r="A931" t="s">
        <v>10212</v>
      </c>
      <c r="B931" t="s">
        <v>8536</v>
      </c>
      <c r="C931" t="s">
        <v>10206</v>
      </c>
      <c r="D931" t="s">
        <v>10207</v>
      </c>
      <c r="E931" t="s">
        <v>113</v>
      </c>
      <c r="F931" t="s">
        <v>113</v>
      </c>
      <c r="G931" t="s">
        <v>113</v>
      </c>
      <c r="H931" t="s">
        <v>113</v>
      </c>
      <c r="I931" t="s">
        <v>115</v>
      </c>
      <c r="J931" t="s">
        <v>10208</v>
      </c>
      <c r="K931" t="s">
        <v>10209</v>
      </c>
      <c r="L931" t="s">
        <v>120</v>
      </c>
      <c r="M931">
        <v>38</v>
      </c>
      <c r="N931" t="s">
        <v>8614</v>
      </c>
      <c r="O931" t="s">
        <v>8548</v>
      </c>
      <c r="P931">
        <v>2</v>
      </c>
      <c r="Q931">
        <v>550</v>
      </c>
      <c r="R931">
        <v>400</v>
      </c>
      <c r="W931">
        <v>0.44</v>
      </c>
      <c r="X931">
        <v>0.52800000000000002</v>
      </c>
    </row>
    <row r="932" spans="1:24" hidden="1" x14ac:dyDescent="0.3">
      <c r="A932" t="s">
        <v>10213</v>
      </c>
      <c r="B932" t="s">
        <v>8174</v>
      </c>
      <c r="C932" t="s">
        <v>10214</v>
      </c>
      <c r="D932" t="s">
        <v>10215</v>
      </c>
      <c r="E932" t="s">
        <v>113</v>
      </c>
      <c r="F932" t="s">
        <v>113</v>
      </c>
      <c r="G932" t="s">
        <v>113</v>
      </c>
      <c r="H932" t="s">
        <v>113</v>
      </c>
      <c r="I932" t="s">
        <v>654</v>
      </c>
      <c r="J932" t="s">
        <v>10216</v>
      </c>
      <c r="K932" t="s">
        <v>10217</v>
      </c>
      <c r="L932" t="s">
        <v>129</v>
      </c>
      <c r="M932">
        <v>18</v>
      </c>
      <c r="N932" t="s">
        <v>8442</v>
      </c>
      <c r="O932" t="s">
        <v>8443</v>
      </c>
      <c r="P932">
        <v>2</v>
      </c>
      <c r="Q932">
        <v>1500</v>
      </c>
      <c r="R932">
        <v>320</v>
      </c>
      <c r="S932">
        <v>145</v>
      </c>
      <c r="T932">
        <v>125</v>
      </c>
      <c r="U932">
        <v>290</v>
      </c>
      <c r="W932">
        <v>0.96</v>
      </c>
      <c r="X932">
        <v>1.1519999999999999</v>
      </c>
    </row>
    <row r="933" spans="1:24" hidden="1" x14ac:dyDescent="0.3">
      <c r="A933" t="s">
        <v>10218</v>
      </c>
      <c r="B933" t="s">
        <v>8179</v>
      </c>
      <c r="C933" t="s">
        <v>10214</v>
      </c>
      <c r="D933" t="s">
        <v>10215</v>
      </c>
      <c r="E933" t="s">
        <v>113</v>
      </c>
      <c r="F933" t="s">
        <v>113</v>
      </c>
      <c r="G933" t="s">
        <v>113</v>
      </c>
      <c r="H933" t="s">
        <v>113</v>
      </c>
      <c r="I933" t="s">
        <v>654</v>
      </c>
      <c r="J933" t="s">
        <v>10216</v>
      </c>
      <c r="K933" t="s">
        <v>10217</v>
      </c>
      <c r="L933" t="s">
        <v>129</v>
      </c>
      <c r="M933">
        <v>18</v>
      </c>
      <c r="N933" t="s">
        <v>8614</v>
      </c>
      <c r="O933" t="s">
        <v>8358</v>
      </c>
      <c r="P933">
        <v>1</v>
      </c>
      <c r="Q933">
        <v>466</v>
      </c>
      <c r="R933">
        <v>343</v>
      </c>
      <c r="S933">
        <v>154</v>
      </c>
      <c r="W933">
        <v>0.15983800000000001</v>
      </c>
      <c r="X933">
        <v>0.19180559999999999</v>
      </c>
    </row>
    <row r="934" spans="1:24" hidden="1" x14ac:dyDescent="0.3">
      <c r="A934" t="s">
        <v>10219</v>
      </c>
      <c r="B934" t="s">
        <v>8174</v>
      </c>
      <c r="C934" t="s">
        <v>10220</v>
      </c>
      <c r="D934" t="s">
        <v>10221</v>
      </c>
      <c r="E934" t="s">
        <v>113</v>
      </c>
      <c r="F934" t="s">
        <v>113</v>
      </c>
      <c r="G934" t="s">
        <v>113</v>
      </c>
      <c r="H934" t="s">
        <v>113</v>
      </c>
      <c r="I934" t="s">
        <v>1460</v>
      </c>
      <c r="J934" t="s">
        <v>10222</v>
      </c>
      <c r="K934" t="s">
        <v>10223</v>
      </c>
      <c r="L934" t="s">
        <v>120</v>
      </c>
      <c r="M934">
        <v>40</v>
      </c>
      <c r="N934" t="s">
        <v>9085</v>
      </c>
      <c r="O934" t="s">
        <v>8467</v>
      </c>
      <c r="P934">
        <v>3</v>
      </c>
      <c r="Q934">
        <v>1499</v>
      </c>
      <c r="R934">
        <v>349</v>
      </c>
      <c r="S934">
        <v>166</v>
      </c>
      <c r="T934">
        <v>50</v>
      </c>
      <c r="U934">
        <v>200</v>
      </c>
      <c r="V934">
        <v>250</v>
      </c>
      <c r="W934">
        <v>1.569453</v>
      </c>
      <c r="X934">
        <v>1.8833435999999999</v>
      </c>
    </row>
    <row r="935" spans="1:24" hidden="1" x14ac:dyDescent="0.3">
      <c r="A935" t="s">
        <v>10224</v>
      </c>
      <c r="B935" t="s">
        <v>8179</v>
      </c>
      <c r="C935" t="s">
        <v>10220</v>
      </c>
      <c r="D935" t="s">
        <v>10221</v>
      </c>
      <c r="E935" t="s">
        <v>113</v>
      </c>
      <c r="F935" t="s">
        <v>113</v>
      </c>
      <c r="G935" t="s">
        <v>113</v>
      </c>
      <c r="H935" t="s">
        <v>113</v>
      </c>
      <c r="I935" t="s">
        <v>1460</v>
      </c>
      <c r="J935" t="s">
        <v>10222</v>
      </c>
      <c r="K935" t="s">
        <v>10223</v>
      </c>
      <c r="L935" t="s">
        <v>120</v>
      </c>
      <c r="M935">
        <v>40</v>
      </c>
      <c r="N935" t="s">
        <v>9085</v>
      </c>
      <c r="O935" t="s">
        <v>9289</v>
      </c>
      <c r="P935">
        <v>3</v>
      </c>
      <c r="Q935">
        <v>400</v>
      </c>
      <c r="R935">
        <v>300</v>
      </c>
      <c r="S935">
        <v>100</v>
      </c>
      <c r="W935">
        <v>0.36</v>
      </c>
      <c r="X935">
        <v>0.432</v>
      </c>
    </row>
    <row r="936" spans="1:24" hidden="1" x14ac:dyDescent="0.3">
      <c r="A936" t="s">
        <v>10225</v>
      </c>
      <c r="B936" t="s">
        <v>8536</v>
      </c>
      <c r="C936" t="s">
        <v>10220</v>
      </c>
      <c r="D936" t="s">
        <v>10221</v>
      </c>
      <c r="E936" t="s">
        <v>113</v>
      </c>
      <c r="F936" t="s">
        <v>113</v>
      </c>
      <c r="G936" t="s">
        <v>113</v>
      </c>
      <c r="H936" t="s">
        <v>113</v>
      </c>
      <c r="I936" t="s">
        <v>1460</v>
      </c>
      <c r="J936" t="s">
        <v>10222</v>
      </c>
      <c r="K936" t="s">
        <v>10223</v>
      </c>
      <c r="L936" t="s">
        <v>120</v>
      </c>
      <c r="M936">
        <v>40</v>
      </c>
      <c r="N936" t="s">
        <v>9085</v>
      </c>
      <c r="O936" t="s">
        <v>9106</v>
      </c>
      <c r="P936">
        <v>3</v>
      </c>
      <c r="Q936">
        <v>400</v>
      </c>
      <c r="R936">
        <v>300</v>
      </c>
      <c r="S936">
        <v>140</v>
      </c>
      <c r="W936">
        <v>0.36</v>
      </c>
      <c r="X936">
        <v>0.432</v>
      </c>
    </row>
    <row r="937" spans="1:24" hidden="1" x14ac:dyDescent="0.3">
      <c r="A937" t="s">
        <v>10226</v>
      </c>
      <c r="B937" t="s">
        <v>8539</v>
      </c>
      <c r="C937" t="s">
        <v>10220</v>
      </c>
      <c r="D937" t="s">
        <v>10221</v>
      </c>
      <c r="E937" t="s">
        <v>113</v>
      </c>
      <c r="F937" t="s">
        <v>113</v>
      </c>
      <c r="G937" t="s">
        <v>113</v>
      </c>
      <c r="H937" t="s">
        <v>113</v>
      </c>
      <c r="I937" t="s">
        <v>1460</v>
      </c>
      <c r="J937" t="s">
        <v>10222</v>
      </c>
      <c r="K937" t="s">
        <v>10223</v>
      </c>
      <c r="L937" t="s">
        <v>120</v>
      </c>
      <c r="M937">
        <v>38</v>
      </c>
      <c r="N937" t="s">
        <v>9085</v>
      </c>
      <c r="O937" t="s">
        <v>9072</v>
      </c>
      <c r="P937">
        <v>1</v>
      </c>
      <c r="Q937">
        <v>210</v>
      </c>
      <c r="R937">
        <v>83</v>
      </c>
      <c r="W937">
        <v>1.7430000000000001E-2</v>
      </c>
      <c r="X937">
        <v>2.0916000000000001E-2</v>
      </c>
    </row>
    <row r="938" spans="1:24" hidden="1" x14ac:dyDescent="0.3">
      <c r="A938" t="s">
        <v>10227</v>
      </c>
      <c r="B938" t="s">
        <v>8211</v>
      </c>
      <c r="C938" t="s">
        <v>10220</v>
      </c>
      <c r="D938" t="s">
        <v>10221</v>
      </c>
      <c r="E938" t="s">
        <v>113</v>
      </c>
      <c r="F938" t="s">
        <v>113</v>
      </c>
      <c r="G938" t="s">
        <v>113</v>
      </c>
      <c r="H938" t="s">
        <v>113</v>
      </c>
      <c r="I938" t="s">
        <v>1460</v>
      </c>
      <c r="J938" t="s">
        <v>10222</v>
      </c>
      <c r="K938" t="s">
        <v>10223</v>
      </c>
      <c r="L938" t="s">
        <v>120</v>
      </c>
      <c r="M938">
        <v>38</v>
      </c>
      <c r="N938" t="s">
        <v>9085</v>
      </c>
      <c r="O938" t="s">
        <v>9610</v>
      </c>
      <c r="P938">
        <v>1</v>
      </c>
      <c r="Q938">
        <v>0.6</v>
      </c>
      <c r="T938">
        <v>36</v>
      </c>
      <c r="W938">
        <v>0.28274333882308139</v>
      </c>
      <c r="X938">
        <v>0.45238934211693027</v>
      </c>
    </row>
    <row r="939" spans="1:24" hidden="1" x14ac:dyDescent="0.3">
      <c r="A939" t="s">
        <v>10228</v>
      </c>
      <c r="B939" t="s">
        <v>8174</v>
      </c>
      <c r="C939" t="s">
        <v>10229</v>
      </c>
      <c r="D939" t="s">
        <v>10230</v>
      </c>
      <c r="E939" t="s">
        <v>113</v>
      </c>
      <c r="F939" t="s">
        <v>10231</v>
      </c>
      <c r="G939" t="s">
        <v>247</v>
      </c>
      <c r="H939" t="s">
        <v>1296</v>
      </c>
      <c r="I939" t="s">
        <v>285</v>
      </c>
      <c r="J939" t="s">
        <v>10232</v>
      </c>
      <c r="K939" t="s">
        <v>10233</v>
      </c>
      <c r="L939" t="s">
        <v>9030</v>
      </c>
      <c r="M939">
        <v>60</v>
      </c>
      <c r="N939" t="s">
        <v>8614</v>
      </c>
      <c r="O939" t="s">
        <v>10234</v>
      </c>
      <c r="P939">
        <v>2</v>
      </c>
      <c r="Q939">
        <v>2400</v>
      </c>
      <c r="R939">
        <v>298</v>
      </c>
      <c r="T939">
        <v>50</v>
      </c>
      <c r="U939">
        <v>265</v>
      </c>
      <c r="W939">
        <v>1.4303999999999999</v>
      </c>
      <c r="X939">
        <v>1.7164799999999998</v>
      </c>
    </row>
    <row r="940" spans="1:24" hidden="1" x14ac:dyDescent="0.3">
      <c r="A940" t="s">
        <v>10235</v>
      </c>
      <c r="B940" t="s">
        <v>8179</v>
      </c>
      <c r="C940" t="s">
        <v>10229</v>
      </c>
      <c r="D940" t="s">
        <v>10230</v>
      </c>
      <c r="E940" t="s">
        <v>113</v>
      </c>
      <c r="F940" t="s">
        <v>10231</v>
      </c>
      <c r="G940" t="s">
        <v>247</v>
      </c>
      <c r="H940" t="s">
        <v>1296</v>
      </c>
      <c r="I940" t="s">
        <v>285</v>
      </c>
      <c r="J940" t="s">
        <v>10232</v>
      </c>
      <c r="K940" t="s">
        <v>10233</v>
      </c>
      <c r="L940" t="s">
        <v>9030</v>
      </c>
      <c r="M940">
        <v>60</v>
      </c>
      <c r="N940" t="s">
        <v>8614</v>
      </c>
      <c r="O940" t="s">
        <v>8716</v>
      </c>
      <c r="P940">
        <v>2</v>
      </c>
      <c r="Q940">
        <v>466</v>
      </c>
      <c r="R940">
        <v>343</v>
      </c>
      <c r="W940">
        <v>0.31967600000000002</v>
      </c>
      <c r="X940">
        <v>0.38361119999999999</v>
      </c>
    </row>
    <row r="941" spans="1:24" hidden="1" x14ac:dyDescent="0.3">
      <c r="A941" t="s">
        <v>10236</v>
      </c>
      <c r="B941" t="s">
        <v>8536</v>
      </c>
      <c r="C941" t="s">
        <v>10229</v>
      </c>
      <c r="D941" t="s">
        <v>10230</v>
      </c>
      <c r="E941" t="s">
        <v>113</v>
      </c>
      <c r="F941" t="s">
        <v>10231</v>
      </c>
      <c r="G941" t="s">
        <v>247</v>
      </c>
      <c r="H941" t="s">
        <v>1296</v>
      </c>
      <c r="I941" t="s">
        <v>285</v>
      </c>
      <c r="J941" t="s">
        <v>10232</v>
      </c>
      <c r="K941" t="s">
        <v>10233</v>
      </c>
      <c r="L941" t="s">
        <v>9030</v>
      </c>
      <c r="M941">
        <v>57</v>
      </c>
      <c r="N941" t="s">
        <v>9085</v>
      </c>
      <c r="O941" t="s">
        <v>9131</v>
      </c>
      <c r="P941">
        <v>1</v>
      </c>
      <c r="Q941">
        <v>210</v>
      </c>
      <c r="R941">
        <v>210</v>
      </c>
      <c r="W941">
        <v>4.41E-2</v>
      </c>
      <c r="X941">
        <v>5.2920000000000002E-2</v>
      </c>
    </row>
    <row r="942" spans="1:24" hidden="1" x14ac:dyDescent="0.3">
      <c r="A942" t="s">
        <v>10237</v>
      </c>
      <c r="B942" t="s">
        <v>8211</v>
      </c>
      <c r="C942" t="s">
        <v>10229</v>
      </c>
      <c r="D942" t="s">
        <v>10230</v>
      </c>
      <c r="E942" t="s">
        <v>113</v>
      </c>
      <c r="F942" t="s">
        <v>10231</v>
      </c>
      <c r="G942" t="s">
        <v>247</v>
      </c>
      <c r="H942" t="s">
        <v>1296</v>
      </c>
      <c r="I942" t="s">
        <v>285</v>
      </c>
      <c r="J942" t="s">
        <v>10232</v>
      </c>
      <c r="K942" t="s">
        <v>10233</v>
      </c>
      <c r="L942" t="s">
        <v>9030</v>
      </c>
      <c r="M942">
        <v>57</v>
      </c>
      <c r="N942" t="s">
        <v>113</v>
      </c>
      <c r="O942" t="s">
        <v>9493</v>
      </c>
      <c r="P942">
        <v>1</v>
      </c>
      <c r="Q942">
        <v>0.6</v>
      </c>
      <c r="T942">
        <v>247</v>
      </c>
      <c r="W942">
        <v>0.28274333882308139</v>
      </c>
      <c r="X942">
        <v>0.45238934211693027</v>
      </c>
    </row>
    <row r="943" spans="1:24" hidden="1" x14ac:dyDescent="0.3">
      <c r="A943" t="s">
        <v>10238</v>
      </c>
      <c r="B943" t="s">
        <v>8179</v>
      </c>
      <c r="C943" t="s">
        <v>6352</v>
      </c>
      <c r="D943" t="s">
        <v>10239</v>
      </c>
      <c r="E943" t="s">
        <v>113</v>
      </c>
      <c r="F943" t="s">
        <v>113</v>
      </c>
      <c r="G943" t="s">
        <v>113</v>
      </c>
      <c r="H943" t="s">
        <v>113</v>
      </c>
      <c r="I943" t="s">
        <v>218</v>
      </c>
      <c r="J943" t="s">
        <v>10240</v>
      </c>
      <c r="K943" t="s">
        <v>10241</v>
      </c>
      <c r="L943" t="s">
        <v>120</v>
      </c>
      <c r="M943">
        <v>38</v>
      </c>
      <c r="N943" t="s">
        <v>9085</v>
      </c>
      <c r="O943" t="s">
        <v>9131</v>
      </c>
      <c r="P943">
        <v>2</v>
      </c>
      <c r="Q943">
        <v>210</v>
      </c>
      <c r="R943">
        <v>210</v>
      </c>
      <c r="W943">
        <v>8.8200000000000001E-2</v>
      </c>
      <c r="X943">
        <v>0.10584</v>
      </c>
    </row>
    <row r="944" spans="1:24" hidden="1" x14ac:dyDescent="0.3">
      <c r="A944" t="s">
        <v>10242</v>
      </c>
      <c r="B944" t="s">
        <v>8211</v>
      </c>
      <c r="C944" t="s">
        <v>6352</v>
      </c>
      <c r="D944" t="s">
        <v>10239</v>
      </c>
      <c r="E944" t="s">
        <v>113</v>
      </c>
      <c r="F944" t="s">
        <v>113</v>
      </c>
      <c r="G944" t="s">
        <v>113</v>
      </c>
      <c r="H944" t="s">
        <v>113</v>
      </c>
      <c r="I944" t="s">
        <v>218</v>
      </c>
      <c r="J944" t="s">
        <v>10240</v>
      </c>
      <c r="K944" t="s">
        <v>10241</v>
      </c>
      <c r="L944" t="s">
        <v>120</v>
      </c>
      <c r="M944">
        <v>38</v>
      </c>
      <c r="N944" t="s">
        <v>113</v>
      </c>
      <c r="O944" t="s">
        <v>9493</v>
      </c>
      <c r="P944">
        <v>1</v>
      </c>
      <c r="Q944">
        <v>0.9</v>
      </c>
      <c r="T944">
        <v>53.57</v>
      </c>
      <c r="W944">
        <v>0.63617251235193317</v>
      </c>
      <c r="X944">
        <v>1.0178760197630932</v>
      </c>
    </row>
    <row r="945" spans="1:24" hidden="1" x14ac:dyDescent="0.3">
      <c r="A945" t="s">
        <v>10243</v>
      </c>
      <c r="B945" t="s">
        <v>8536</v>
      </c>
      <c r="C945" t="s">
        <v>6352</v>
      </c>
      <c r="D945" t="s">
        <v>10239</v>
      </c>
      <c r="E945" t="s">
        <v>113</v>
      </c>
      <c r="F945" t="s">
        <v>113</v>
      </c>
      <c r="G945" t="s">
        <v>113</v>
      </c>
      <c r="H945" t="s">
        <v>113</v>
      </c>
      <c r="I945" t="s">
        <v>218</v>
      </c>
      <c r="J945" t="s">
        <v>10240</v>
      </c>
      <c r="K945" t="s">
        <v>10241</v>
      </c>
      <c r="L945" t="s">
        <v>120</v>
      </c>
      <c r="M945">
        <v>40</v>
      </c>
      <c r="N945" t="s">
        <v>8614</v>
      </c>
      <c r="O945" t="s">
        <v>9568</v>
      </c>
      <c r="P945">
        <v>1</v>
      </c>
      <c r="Q945">
        <v>353</v>
      </c>
      <c r="R945">
        <v>261</v>
      </c>
      <c r="W945">
        <v>9.2133000000000007E-2</v>
      </c>
      <c r="X945">
        <v>0.11055960000000001</v>
      </c>
    </row>
    <row r="946" spans="1:24" hidden="1" x14ac:dyDescent="0.3">
      <c r="A946" t="s">
        <v>10244</v>
      </c>
      <c r="B946" t="s">
        <v>8174</v>
      </c>
      <c r="C946" t="s">
        <v>6352</v>
      </c>
      <c r="D946" t="s">
        <v>10239</v>
      </c>
      <c r="E946" t="s">
        <v>113</v>
      </c>
      <c r="F946" t="s">
        <v>113</v>
      </c>
      <c r="G946" t="s">
        <v>113</v>
      </c>
      <c r="H946" t="s">
        <v>113</v>
      </c>
      <c r="I946" t="s">
        <v>218</v>
      </c>
      <c r="J946" t="s">
        <v>10240</v>
      </c>
      <c r="K946" t="s">
        <v>10241</v>
      </c>
      <c r="L946" t="s">
        <v>120</v>
      </c>
      <c r="M946">
        <v>40</v>
      </c>
      <c r="N946" t="s">
        <v>9618</v>
      </c>
      <c r="O946" t="s">
        <v>9771</v>
      </c>
      <c r="P946">
        <v>1</v>
      </c>
      <c r="Q946">
        <v>597</v>
      </c>
      <c r="R946">
        <v>300</v>
      </c>
      <c r="W946">
        <v>0.17910000000000001</v>
      </c>
      <c r="X946">
        <v>0.21492</v>
      </c>
    </row>
    <row r="947" spans="1:24" hidden="1" x14ac:dyDescent="0.3">
      <c r="A947" t="s">
        <v>10245</v>
      </c>
      <c r="B947" t="s">
        <v>8174</v>
      </c>
      <c r="C947" t="s">
        <v>10246</v>
      </c>
      <c r="D947" t="s">
        <v>10247</v>
      </c>
      <c r="E947" t="s">
        <v>113</v>
      </c>
      <c r="F947" t="s">
        <v>113</v>
      </c>
      <c r="G947" t="s">
        <v>113</v>
      </c>
      <c r="H947" t="s">
        <v>113</v>
      </c>
      <c r="I947" t="s">
        <v>285</v>
      </c>
      <c r="J947" t="s">
        <v>10248</v>
      </c>
      <c r="K947" t="s">
        <v>10249</v>
      </c>
      <c r="L947" t="s">
        <v>9690</v>
      </c>
      <c r="M947">
        <v>80</v>
      </c>
      <c r="N947" t="s">
        <v>9618</v>
      </c>
      <c r="O947" t="s">
        <v>9771</v>
      </c>
      <c r="P947">
        <v>1</v>
      </c>
      <c r="Q947">
        <v>597</v>
      </c>
      <c r="R947">
        <v>300</v>
      </c>
      <c r="T947">
        <v>230</v>
      </c>
      <c r="W947">
        <v>0.17910000000000001</v>
      </c>
      <c r="X947">
        <v>0.21492</v>
      </c>
    </row>
    <row r="948" spans="1:24" hidden="1" x14ac:dyDescent="0.3">
      <c r="A948" t="s">
        <v>10250</v>
      </c>
      <c r="B948" t="s">
        <v>8179</v>
      </c>
      <c r="C948" t="s">
        <v>10246</v>
      </c>
      <c r="D948" t="s">
        <v>10247</v>
      </c>
      <c r="E948" t="s">
        <v>113</v>
      </c>
      <c r="F948" t="s">
        <v>113</v>
      </c>
      <c r="G948" t="s">
        <v>113</v>
      </c>
      <c r="H948" t="s">
        <v>113</v>
      </c>
      <c r="I948" t="s">
        <v>285</v>
      </c>
      <c r="J948" t="s">
        <v>10248</v>
      </c>
      <c r="K948" t="s">
        <v>10249</v>
      </c>
      <c r="L948" t="s">
        <v>9690</v>
      </c>
      <c r="M948">
        <v>80</v>
      </c>
      <c r="N948" t="s">
        <v>8614</v>
      </c>
      <c r="O948" t="s">
        <v>8716</v>
      </c>
      <c r="P948">
        <v>1</v>
      </c>
      <c r="Q948">
        <v>466</v>
      </c>
      <c r="R948">
        <v>343</v>
      </c>
      <c r="W948">
        <v>0.15983800000000001</v>
      </c>
      <c r="X948">
        <v>0.19180559999999999</v>
      </c>
    </row>
    <row r="949" spans="1:24" hidden="1" x14ac:dyDescent="0.3">
      <c r="A949" t="s">
        <v>10251</v>
      </c>
      <c r="B949" t="s">
        <v>8536</v>
      </c>
      <c r="C949" t="s">
        <v>10246</v>
      </c>
      <c r="D949" t="s">
        <v>10247</v>
      </c>
      <c r="E949" t="s">
        <v>113</v>
      </c>
      <c r="F949" t="s">
        <v>113</v>
      </c>
      <c r="G949" t="s">
        <v>113</v>
      </c>
      <c r="H949" t="s">
        <v>113</v>
      </c>
      <c r="I949" t="s">
        <v>285</v>
      </c>
      <c r="J949" t="s">
        <v>10248</v>
      </c>
      <c r="K949" t="s">
        <v>10249</v>
      </c>
      <c r="L949" t="s">
        <v>9690</v>
      </c>
      <c r="M949">
        <v>78</v>
      </c>
      <c r="N949" t="s">
        <v>9085</v>
      </c>
      <c r="O949" t="s">
        <v>9131</v>
      </c>
      <c r="P949">
        <v>1</v>
      </c>
      <c r="Q949">
        <v>210</v>
      </c>
      <c r="R949">
        <v>210</v>
      </c>
      <c r="W949">
        <v>4.41E-2</v>
      </c>
      <c r="X949">
        <v>5.2920000000000002E-2</v>
      </c>
    </row>
    <row r="950" spans="1:24" hidden="1" x14ac:dyDescent="0.3">
      <c r="A950" t="s">
        <v>10252</v>
      </c>
      <c r="B950" t="s">
        <v>8211</v>
      </c>
      <c r="C950" t="s">
        <v>10246</v>
      </c>
      <c r="D950" t="s">
        <v>10247</v>
      </c>
      <c r="E950" t="s">
        <v>113</v>
      </c>
      <c r="F950" t="s">
        <v>113</v>
      </c>
      <c r="G950" t="s">
        <v>113</v>
      </c>
      <c r="H950" t="s">
        <v>113</v>
      </c>
      <c r="I950" t="s">
        <v>285</v>
      </c>
      <c r="J950" t="s">
        <v>10248</v>
      </c>
      <c r="K950" t="s">
        <v>10249</v>
      </c>
      <c r="L950" t="s">
        <v>9690</v>
      </c>
      <c r="M950">
        <v>78</v>
      </c>
      <c r="N950" t="s">
        <v>113</v>
      </c>
      <c r="O950" t="s">
        <v>9493</v>
      </c>
      <c r="P950">
        <v>1</v>
      </c>
      <c r="Q950">
        <v>1.8</v>
      </c>
      <c r="T950">
        <v>291</v>
      </c>
      <c r="W950">
        <v>2.5446900494077327</v>
      </c>
      <c r="X950">
        <v>4.0715040790523727</v>
      </c>
    </row>
    <row r="951" spans="1:24" hidden="1" x14ac:dyDescent="0.3">
      <c r="A951" t="s">
        <v>10253</v>
      </c>
      <c r="B951" t="s">
        <v>8174</v>
      </c>
      <c r="C951" t="s">
        <v>10254</v>
      </c>
      <c r="D951" t="s">
        <v>10255</v>
      </c>
      <c r="E951" t="s">
        <v>113</v>
      </c>
      <c r="F951" t="s">
        <v>113</v>
      </c>
      <c r="G951" t="s">
        <v>113</v>
      </c>
      <c r="H951" t="s">
        <v>113</v>
      </c>
      <c r="I951" t="s">
        <v>285</v>
      </c>
      <c r="J951" t="s">
        <v>10256</v>
      </c>
      <c r="K951" t="s">
        <v>10257</v>
      </c>
      <c r="L951" t="s">
        <v>9030</v>
      </c>
      <c r="M951">
        <v>60</v>
      </c>
      <c r="N951" t="s">
        <v>8614</v>
      </c>
      <c r="O951" t="s">
        <v>10258</v>
      </c>
      <c r="P951">
        <v>3</v>
      </c>
      <c r="Q951">
        <v>1500</v>
      </c>
      <c r="R951">
        <v>488</v>
      </c>
      <c r="T951">
        <v>35</v>
      </c>
      <c r="U951">
        <v>120</v>
      </c>
      <c r="V951">
        <v>275</v>
      </c>
      <c r="W951">
        <v>2.1960000000000002</v>
      </c>
      <c r="X951">
        <v>2.6352000000000002</v>
      </c>
    </row>
    <row r="952" spans="1:24" hidden="1" x14ac:dyDescent="0.3">
      <c r="A952" t="s">
        <v>10259</v>
      </c>
      <c r="B952" t="s">
        <v>8179</v>
      </c>
      <c r="C952" t="s">
        <v>10254</v>
      </c>
      <c r="D952" t="s">
        <v>10255</v>
      </c>
      <c r="E952" t="s">
        <v>113</v>
      </c>
      <c r="F952" t="s">
        <v>113</v>
      </c>
      <c r="G952" t="s">
        <v>113</v>
      </c>
      <c r="H952" t="s">
        <v>113</v>
      </c>
      <c r="I952" t="s">
        <v>285</v>
      </c>
      <c r="J952" t="s">
        <v>10256</v>
      </c>
      <c r="K952" t="s">
        <v>10257</v>
      </c>
      <c r="L952" t="s">
        <v>9030</v>
      </c>
      <c r="M952">
        <v>60</v>
      </c>
      <c r="N952" t="s">
        <v>8614</v>
      </c>
      <c r="O952" t="s">
        <v>8716</v>
      </c>
      <c r="P952">
        <v>3</v>
      </c>
      <c r="Q952">
        <v>466</v>
      </c>
      <c r="R952">
        <v>343</v>
      </c>
      <c r="W952">
        <v>0.479514</v>
      </c>
      <c r="X952">
        <v>0.57541679999999995</v>
      </c>
    </row>
    <row r="953" spans="1:24" hidden="1" x14ac:dyDescent="0.3">
      <c r="A953" t="s">
        <v>10260</v>
      </c>
      <c r="B953" t="s">
        <v>8536</v>
      </c>
      <c r="C953" t="s">
        <v>10254</v>
      </c>
      <c r="D953" t="s">
        <v>10255</v>
      </c>
      <c r="E953" t="s">
        <v>113</v>
      </c>
      <c r="F953" t="s">
        <v>113</v>
      </c>
      <c r="G953" t="s">
        <v>113</v>
      </c>
      <c r="H953" t="s">
        <v>113</v>
      </c>
      <c r="I953" t="s">
        <v>285</v>
      </c>
      <c r="J953" t="s">
        <v>10256</v>
      </c>
      <c r="K953" t="s">
        <v>10257</v>
      </c>
      <c r="L953" t="s">
        <v>9030</v>
      </c>
      <c r="M953">
        <v>58</v>
      </c>
      <c r="N953" t="s">
        <v>9085</v>
      </c>
      <c r="O953" t="s">
        <v>9131</v>
      </c>
      <c r="P953">
        <v>1</v>
      </c>
      <c r="Q953">
        <v>210</v>
      </c>
      <c r="R953">
        <v>210</v>
      </c>
      <c r="W953">
        <v>4.41E-2</v>
      </c>
      <c r="X953">
        <v>5.2920000000000002E-2</v>
      </c>
    </row>
    <row r="954" spans="1:24" hidden="1" x14ac:dyDescent="0.3">
      <c r="A954" t="s">
        <v>10261</v>
      </c>
      <c r="B954" t="s">
        <v>8211</v>
      </c>
      <c r="C954" t="s">
        <v>10254</v>
      </c>
      <c r="D954" t="s">
        <v>10255</v>
      </c>
      <c r="E954" t="s">
        <v>113</v>
      </c>
      <c r="F954" t="s">
        <v>113</v>
      </c>
      <c r="G954" t="s">
        <v>113</v>
      </c>
      <c r="H954" t="s">
        <v>113</v>
      </c>
      <c r="I954" t="s">
        <v>285</v>
      </c>
      <c r="J954" t="s">
        <v>10256</v>
      </c>
      <c r="K954" t="s">
        <v>10257</v>
      </c>
      <c r="L954" t="s">
        <v>9030</v>
      </c>
      <c r="M954">
        <v>58</v>
      </c>
      <c r="N954" t="s">
        <v>113</v>
      </c>
      <c r="O954" t="s">
        <v>9493</v>
      </c>
      <c r="P954">
        <v>1</v>
      </c>
      <c r="Q954">
        <v>1.8</v>
      </c>
      <c r="T954">
        <v>78</v>
      </c>
      <c r="W954">
        <v>2.5446900494077327</v>
      </c>
      <c r="X954">
        <v>4.0715040790523727</v>
      </c>
    </row>
    <row r="955" spans="1:24" hidden="1" x14ac:dyDescent="0.3">
      <c r="A955" t="s">
        <v>10262</v>
      </c>
      <c r="B955" t="s">
        <v>8174</v>
      </c>
      <c r="C955" t="s">
        <v>9805</v>
      </c>
      <c r="D955" t="s">
        <v>10263</v>
      </c>
      <c r="E955" t="s">
        <v>113</v>
      </c>
      <c r="F955" t="s">
        <v>113</v>
      </c>
      <c r="G955" t="s">
        <v>113</v>
      </c>
      <c r="H955" t="s">
        <v>113</v>
      </c>
      <c r="I955" t="s">
        <v>115</v>
      </c>
      <c r="J955" t="s">
        <v>10264</v>
      </c>
      <c r="K955" t="s">
        <v>10265</v>
      </c>
      <c r="L955" t="s">
        <v>129</v>
      </c>
      <c r="M955">
        <v>18</v>
      </c>
      <c r="N955" t="s">
        <v>9618</v>
      </c>
      <c r="O955" t="s">
        <v>9534</v>
      </c>
      <c r="P955">
        <v>1</v>
      </c>
      <c r="Q955">
        <v>1999</v>
      </c>
      <c r="R955">
        <v>305</v>
      </c>
      <c r="S955">
        <v>305</v>
      </c>
      <c r="T955">
        <v>180</v>
      </c>
      <c r="W955">
        <v>0.60969499999999999</v>
      </c>
      <c r="X955">
        <v>0.73163400000000001</v>
      </c>
    </row>
    <row r="956" spans="1:24" hidden="1" x14ac:dyDescent="0.3">
      <c r="A956" t="s">
        <v>10266</v>
      </c>
      <c r="B956" t="s">
        <v>8179</v>
      </c>
      <c r="C956" t="s">
        <v>9805</v>
      </c>
      <c r="D956" t="s">
        <v>10263</v>
      </c>
      <c r="E956" t="s">
        <v>113</v>
      </c>
      <c r="F956" t="s">
        <v>113</v>
      </c>
      <c r="G956" t="s">
        <v>113</v>
      </c>
      <c r="H956" t="s">
        <v>113</v>
      </c>
      <c r="I956" t="s">
        <v>115</v>
      </c>
      <c r="J956" t="s">
        <v>10264</v>
      </c>
      <c r="K956" t="s">
        <v>10265</v>
      </c>
      <c r="L956" t="s">
        <v>129</v>
      </c>
      <c r="M956">
        <v>18</v>
      </c>
      <c r="N956" t="s">
        <v>8614</v>
      </c>
      <c r="O956" t="s">
        <v>8358</v>
      </c>
      <c r="P956">
        <v>1</v>
      </c>
      <c r="Q956">
        <v>466</v>
      </c>
      <c r="R956">
        <v>343</v>
      </c>
      <c r="S956">
        <v>154</v>
      </c>
      <c r="W956">
        <v>0.15983800000000001</v>
      </c>
      <c r="X956">
        <v>0.19180559999999999</v>
      </c>
    </row>
    <row r="957" spans="1:24" hidden="1" x14ac:dyDescent="0.3">
      <c r="A957" t="s">
        <v>10267</v>
      </c>
      <c r="B957" t="s">
        <v>8174</v>
      </c>
      <c r="C957" t="s">
        <v>10268</v>
      </c>
      <c r="D957" t="s">
        <v>10269</v>
      </c>
      <c r="E957" t="s">
        <v>113</v>
      </c>
      <c r="F957" t="s">
        <v>113</v>
      </c>
      <c r="G957" t="s">
        <v>113</v>
      </c>
      <c r="H957" t="s">
        <v>113</v>
      </c>
      <c r="I957" t="s">
        <v>138</v>
      </c>
      <c r="J957" t="s">
        <v>10270</v>
      </c>
      <c r="K957" t="s">
        <v>10271</v>
      </c>
      <c r="L957" t="s">
        <v>1173</v>
      </c>
      <c r="M957">
        <v>50</v>
      </c>
      <c r="O957" t="s">
        <v>9266</v>
      </c>
      <c r="P957">
        <v>4</v>
      </c>
      <c r="Q957">
        <v>1936</v>
      </c>
      <c r="R957">
        <v>298</v>
      </c>
      <c r="S957">
        <v>149</v>
      </c>
      <c r="W957">
        <v>2.307712</v>
      </c>
      <c r="X957">
        <v>2.7692543999999999</v>
      </c>
    </row>
    <row r="958" spans="1:24" hidden="1" x14ac:dyDescent="0.3">
      <c r="A958" t="s">
        <v>10272</v>
      </c>
      <c r="B958" t="s">
        <v>8179</v>
      </c>
      <c r="C958" t="s">
        <v>10268</v>
      </c>
      <c r="D958" t="s">
        <v>10269</v>
      </c>
      <c r="E958" t="s">
        <v>113</v>
      </c>
      <c r="F958" t="s">
        <v>113</v>
      </c>
      <c r="G958" t="s">
        <v>113</v>
      </c>
      <c r="H958" t="s">
        <v>113</v>
      </c>
      <c r="I958" t="s">
        <v>138</v>
      </c>
      <c r="J958" t="s">
        <v>10270</v>
      </c>
      <c r="K958" t="s">
        <v>10271</v>
      </c>
      <c r="L958" t="s">
        <v>1173</v>
      </c>
      <c r="M958">
        <v>50</v>
      </c>
      <c r="O958" t="s">
        <v>9183</v>
      </c>
      <c r="P958">
        <v>1</v>
      </c>
      <c r="Q958">
        <v>48</v>
      </c>
      <c r="R958">
        <v>356</v>
      </c>
      <c r="S958">
        <v>140</v>
      </c>
      <c r="W958">
        <v>1.7087999999999999E-2</v>
      </c>
      <c r="X958">
        <v>2.0505599999999999E-2</v>
      </c>
    </row>
    <row r="959" spans="1:24" hidden="1" x14ac:dyDescent="0.3">
      <c r="A959" t="s">
        <v>10273</v>
      </c>
      <c r="B959" t="s">
        <v>8536</v>
      </c>
      <c r="C959" t="s">
        <v>10268</v>
      </c>
      <c r="D959" t="s">
        <v>10269</v>
      </c>
      <c r="E959" t="s">
        <v>113</v>
      </c>
      <c r="F959" t="s">
        <v>113</v>
      </c>
      <c r="G959" t="s">
        <v>113</v>
      </c>
      <c r="H959" t="s">
        <v>113</v>
      </c>
      <c r="I959" t="s">
        <v>138</v>
      </c>
      <c r="J959" t="s">
        <v>10270</v>
      </c>
      <c r="K959" t="s">
        <v>10271</v>
      </c>
      <c r="L959" t="s">
        <v>1173</v>
      </c>
      <c r="M959">
        <v>50</v>
      </c>
      <c r="O959" t="s">
        <v>10274</v>
      </c>
      <c r="P959">
        <v>1</v>
      </c>
      <c r="Q959">
        <v>480</v>
      </c>
      <c r="R959">
        <v>356</v>
      </c>
      <c r="S959">
        <v>140</v>
      </c>
      <c r="W959">
        <v>0.17088</v>
      </c>
      <c r="X959">
        <v>0.20505599999999999</v>
      </c>
    </row>
    <row r="960" spans="1:24" hidden="1" x14ac:dyDescent="0.3">
      <c r="A960" t="s">
        <v>10275</v>
      </c>
      <c r="B960" t="s">
        <v>8174</v>
      </c>
      <c r="C960" t="s">
        <v>10276</v>
      </c>
      <c r="D960" t="s">
        <v>10277</v>
      </c>
      <c r="E960" t="s">
        <v>113</v>
      </c>
      <c r="F960" t="s">
        <v>113</v>
      </c>
      <c r="G960" t="s">
        <v>113</v>
      </c>
      <c r="H960" t="s">
        <v>113</v>
      </c>
      <c r="I960" t="s">
        <v>654</v>
      </c>
      <c r="J960" t="s">
        <v>10278</v>
      </c>
      <c r="K960" t="s">
        <v>10279</v>
      </c>
      <c r="L960" t="s">
        <v>129</v>
      </c>
      <c r="M960">
        <v>18</v>
      </c>
      <c r="N960" t="s">
        <v>8442</v>
      </c>
      <c r="O960" t="s">
        <v>8443</v>
      </c>
      <c r="P960">
        <v>3</v>
      </c>
      <c r="Q960">
        <v>1500</v>
      </c>
      <c r="R960">
        <v>320</v>
      </c>
      <c r="S960">
        <v>145</v>
      </c>
      <c r="T960">
        <v>100</v>
      </c>
      <c r="U960">
        <v>235</v>
      </c>
      <c r="V960">
        <v>320</v>
      </c>
      <c r="W960">
        <v>1.44</v>
      </c>
      <c r="X960">
        <v>1.728</v>
      </c>
    </row>
    <row r="961" spans="1:24" hidden="1" x14ac:dyDescent="0.3">
      <c r="A961" t="s">
        <v>10280</v>
      </c>
      <c r="B961" t="s">
        <v>8179</v>
      </c>
      <c r="C961" t="s">
        <v>10276</v>
      </c>
      <c r="D961" t="s">
        <v>10277</v>
      </c>
      <c r="E961" t="s">
        <v>113</v>
      </c>
      <c r="F961" t="s">
        <v>113</v>
      </c>
      <c r="G961" t="s">
        <v>113</v>
      </c>
      <c r="H961" t="s">
        <v>113</v>
      </c>
      <c r="I961" t="s">
        <v>654</v>
      </c>
      <c r="J961" t="s">
        <v>10278</v>
      </c>
      <c r="K961" t="s">
        <v>10279</v>
      </c>
      <c r="L961" t="s">
        <v>129</v>
      </c>
      <c r="M961">
        <v>18</v>
      </c>
      <c r="N961" t="s">
        <v>8614</v>
      </c>
      <c r="O961" t="s">
        <v>8358</v>
      </c>
      <c r="P961">
        <v>1</v>
      </c>
      <c r="Q961">
        <v>466</v>
      </c>
      <c r="R961">
        <v>343</v>
      </c>
      <c r="S961">
        <v>154</v>
      </c>
      <c r="W961">
        <v>0.15983800000000001</v>
      </c>
      <c r="X961">
        <v>0.19180559999999999</v>
      </c>
    </row>
    <row r="962" spans="1:24" hidden="1" x14ac:dyDescent="0.3">
      <c r="A962" t="s">
        <v>10281</v>
      </c>
      <c r="B962" t="s">
        <v>8174</v>
      </c>
      <c r="C962" t="s">
        <v>10282</v>
      </c>
      <c r="D962" t="s">
        <v>10283</v>
      </c>
      <c r="E962" t="s">
        <v>113</v>
      </c>
      <c r="F962" t="s">
        <v>113</v>
      </c>
      <c r="G962" t="s">
        <v>113</v>
      </c>
      <c r="H962" t="s">
        <v>113</v>
      </c>
      <c r="I962" t="s">
        <v>115</v>
      </c>
      <c r="J962" t="s">
        <v>10284</v>
      </c>
      <c r="K962" t="s">
        <v>10285</v>
      </c>
      <c r="L962" t="s">
        <v>8903</v>
      </c>
      <c r="M962">
        <v>30</v>
      </c>
      <c r="N962" t="s">
        <v>8614</v>
      </c>
      <c r="O962" t="s">
        <v>9565</v>
      </c>
      <c r="P962">
        <v>3</v>
      </c>
      <c r="Q962">
        <v>1412</v>
      </c>
      <c r="R962">
        <v>353</v>
      </c>
      <c r="S962">
        <v>164</v>
      </c>
      <c r="T962">
        <v>0</v>
      </c>
      <c r="U962">
        <v>120</v>
      </c>
      <c r="V962">
        <v>240</v>
      </c>
      <c r="W962">
        <v>1.4953080000000001</v>
      </c>
      <c r="X962">
        <v>1.7943696</v>
      </c>
    </row>
    <row r="963" spans="1:24" hidden="1" x14ac:dyDescent="0.3">
      <c r="A963" t="s">
        <v>10286</v>
      </c>
      <c r="B963" t="s">
        <v>8617</v>
      </c>
      <c r="C963" t="s">
        <v>10282</v>
      </c>
      <c r="D963" t="s">
        <v>10283</v>
      </c>
      <c r="E963" t="s">
        <v>113</v>
      </c>
      <c r="F963" t="s">
        <v>113</v>
      </c>
      <c r="G963" t="s">
        <v>113</v>
      </c>
      <c r="H963" t="s">
        <v>113</v>
      </c>
      <c r="I963" t="s">
        <v>115</v>
      </c>
      <c r="J963" t="s">
        <v>10284</v>
      </c>
      <c r="K963" t="s">
        <v>10285</v>
      </c>
      <c r="L963" t="s">
        <v>8903</v>
      </c>
      <c r="M963">
        <v>30</v>
      </c>
      <c r="N963" t="s">
        <v>9618</v>
      </c>
      <c r="O963" t="s">
        <v>8787</v>
      </c>
      <c r="P963">
        <v>3</v>
      </c>
      <c r="Q963">
        <v>900</v>
      </c>
      <c r="R963">
        <v>265</v>
      </c>
      <c r="S963">
        <v>120</v>
      </c>
      <c r="T963">
        <v>0</v>
      </c>
      <c r="U963">
        <v>120</v>
      </c>
      <c r="V963">
        <v>240</v>
      </c>
      <c r="W963">
        <v>0.71550000000000002</v>
      </c>
      <c r="X963">
        <v>0.85860000000000003</v>
      </c>
    </row>
    <row r="964" spans="1:24" hidden="1" x14ac:dyDescent="0.3">
      <c r="A964" t="s">
        <v>10287</v>
      </c>
      <c r="B964" t="s">
        <v>8179</v>
      </c>
      <c r="C964" t="s">
        <v>10282</v>
      </c>
      <c r="D964" t="s">
        <v>10283</v>
      </c>
      <c r="E964" t="s">
        <v>113</v>
      </c>
      <c r="F964" t="s">
        <v>113</v>
      </c>
      <c r="G964" t="s">
        <v>113</v>
      </c>
      <c r="H964" t="s">
        <v>113</v>
      </c>
      <c r="I964" t="s">
        <v>115</v>
      </c>
      <c r="J964" t="s">
        <v>10284</v>
      </c>
      <c r="K964" t="s">
        <v>10285</v>
      </c>
      <c r="L964" t="s">
        <v>8903</v>
      </c>
      <c r="M964">
        <v>30</v>
      </c>
      <c r="N964" t="s">
        <v>8614</v>
      </c>
      <c r="O964" t="s">
        <v>9568</v>
      </c>
      <c r="P964">
        <v>3</v>
      </c>
      <c r="Q964">
        <v>353</v>
      </c>
      <c r="R964">
        <v>261</v>
      </c>
      <c r="S964">
        <v>104</v>
      </c>
      <c r="W964">
        <v>0.27639900000000001</v>
      </c>
      <c r="X964">
        <v>0.3316788</v>
      </c>
    </row>
    <row r="965" spans="1:24" hidden="1" x14ac:dyDescent="0.3">
      <c r="A965" t="s">
        <v>10288</v>
      </c>
      <c r="B965" t="s">
        <v>8536</v>
      </c>
      <c r="C965" t="s">
        <v>10282</v>
      </c>
      <c r="D965" t="s">
        <v>10283</v>
      </c>
      <c r="E965" t="s">
        <v>113</v>
      </c>
      <c r="F965" t="s">
        <v>113</v>
      </c>
      <c r="G965" t="s">
        <v>113</v>
      </c>
      <c r="H965" t="s">
        <v>113</v>
      </c>
      <c r="I965" t="s">
        <v>115</v>
      </c>
      <c r="J965" t="s">
        <v>10284</v>
      </c>
      <c r="K965" t="s">
        <v>10285</v>
      </c>
      <c r="L965" t="s">
        <v>8903</v>
      </c>
      <c r="M965">
        <v>30</v>
      </c>
      <c r="N965" t="s">
        <v>8614</v>
      </c>
      <c r="O965" t="s">
        <v>8790</v>
      </c>
      <c r="P965">
        <v>3</v>
      </c>
      <c r="Q965">
        <v>478</v>
      </c>
      <c r="R965">
        <v>375</v>
      </c>
      <c r="S965">
        <v>158</v>
      </c>
      <c r="W965">
        <v>0.53774999999999995</v>
      </c>
      <c r="X965">
        <v>0.64529999999999987</v>
      </c>
    </row>
    <row r="966" spans="1:24" hidden="1" x14ac:dyDescent="0.3">
      <c r="A966" t="s">
        <v>10289</v>
      </c>
      <c r="B966" t="s">
        <v>8174</v>
      </c>
      <c r="C966" t="s">
        <v>10290</v>
      </c>
      <c r="D966" t="s">
        <v>10291</v>
      </c>
      <c r="E966" t="s">
        <v>113</v>
      </c>
      <c r="F966" t="s">
        <v>113</v>
      </c>
      <c r="G966" t="s">
        <v>113</v>
      </c>
      <c r="H966" t="s">
        <v>113</v>
      </c>
      <c r="I966" t="s">
        <v>218</v>
      </c>
      <c r="J966" t="s">
        <v>10292</v>
      </c>
      <c r="K966" t="s">
        <v>10293</v>
      </c>
      <c r="L966" t="s">
        <v>1173</v>
      </c>
      <c r="M966">
        <v>50</v>
      </c>
      <c r="N966" t="s">
        <v>9618</v>
      </c>
      <c r="O966" t="s">
        <v>9771</v>
      </c>
      <c r="P966">
        <v>1</v>
      </c>
      <c r="Q966">
        <v>597</v>
      </c>
      <c r="R966">
        <v>300</v>
      </c>
      <c r="T966">
        <v>240</v>
      </c>
      <c r="W966">
        <v>0.17910000000000001</v>
      </c>
      <c r="X966">
        <v>0.21492</v>
      </c>
    </row>
    <row r="967" spans="1:24" hidden="1" x14ac:dyDescent="0.3">
      <c r="A967" t="s">
        <v>10294</v>
      </c>
      <c r="B967" t="s">
        <v>8179</v>
      </c>
      <c r="C967" t="s">
        <v>10290</v>
      </c>
      <c r="D967" t="s">
        <v>10291</v>
      </c>
      <c r="E967" t="s">
        <v>113</v>
      </c>
      <c r="F967" t="s">
        <v>113</v>
      </c>
      <c r="G967" t="s">
        <v>113</v>
      </c>
      <c r="H967" t="s">
        <v>113</v>
      </c>
      <c r="I967" t="s">
        <v>218</v>
      </c>
      <c r="J967" t="s">
        <v>10292</v>
      </c>
      <c r="K967" t="s">
        <v>10293</v>
      </c>
      <c r="L967" t="s">
        <v>1173</v>
      </c>
      <c r="M967">
        <v>50</v>
      </c>
      <c r="N967" t="s">
        <v>8614</v>
      </c>
      <c r="O967" t="s">
        <v>9568</v>
      </c>
      <c r="P967">
        <v>1</v>
      </c>
      <c r="Q967">
        <v>353</v>
      </c>
      <c r="R967">
        <v>261</v>
      </c>
      <c r="W967">
        <v>9.2133000000000007E-2</v>
      </c>
      <c r="X967">
        <v>0.11055960000000001</v>
      </c>
    </row>
    <row r="968" spans="1:24" hidden="1" x14ac:dyDescent="0.3">
      <c r="A968" t="s">
        <v>10295</v>
      </c>
      <c r="B968" t="s">
        <v>8536</v>
      </c>
      <c r="C968" t="s">
        <v>10290</v>
      </c>
      <c r="D968" t="s">
        <v>10291</v>
      </c>
      <c r="E968" t="s">
        <v>113</v>
      </c>
      <c r="F968" t="s">
        <v>113</v>
      </c>
      <c r="G968" t="s">
        <v>113</v>
      </c>
      <c r="H968" t="s">
        <v>113</v>
      </c>
      <c r="I968" t="s">
        <v>218</v>
      </c>
      <c r="J968" t="s">
        <v>10292</v>
      </c>
      <c r="K968" t="s">
        <v>10293</v>
      </c>
      <c r="L968" t="s">
        <v>1173</v>
      </c>
      <c r="M968">
        <v>48</v>
      </c>
      <c r="N968" t="s">
        <v>9085</v>
      </c>
      <c r="O968" t="s">
        <v>9131</v>
      </c>
      <c r="P968">
        <v>2</v>
      </c>
      <c r="Q968">
        <v>210</v>
      </c>
      <c r="R968">
        <v>210</v>
      </c>
      <c r="W968">
        <v>8.8200000000000001E-2</v>
      </c>
      <c r="X968">
        <v>0.10584</v>
      </c>
    </row>
    <row r="969" spans="1:24" hidden="1" x14ac:dyDescent="0.3">
      <c r="A969" t="s">
        <v>10296</v>
      </c>
      <c r="B969" t="s">
        <v>8211</v>
      </c>
      <c r="C969" t="s">
        <v>10290</v>
      </c>
      <c r="D969" t="s">
        <v>10291</v>
      </c>
      <c r="E969" t="s">
        <v>113</v>
      </c>
      <c r="F969" t="s">
        <v>113</v>
      </c>
      <c r="G969" t="s">
        <v>113</v>
      </c>
      <c r="H969" t="s">
        <v>113</v>
      </c>
      <c r="I969" t="s">
        <v>218</v>
      </c>
      <c r="J969" t="s">
        <v>10292</v>
      </c>
      <c r="K969" t="s">
        <v>10293</v>
      </c>
      <c r="L969" t="s">
        <v>1173</v>
      </c>
      <c r="M969">
        <v>48</v>
      </c>
      <c r="N969" t="s">
        <v>113</v>
      </c>
      <c r="O969" t="s">
        <v>9493</v>
      </c>
      <c r="P969">
        <v>1</v>
      </c>
      <c r="Q969">
        <v>0.6</v>
      </c>
      <c r="T969">
        <v>193</v>
      </c>
      <c r="W969">
        <v>0.28274333882308139</v>
      </c>
      <c r="X969">
        <v>0.45238934211693027</v>
      </c>
    </row>
    <row r="970" spans="1:24" hidden="1" x14ac:dyDescent="0.3">
      <c r="A970" t="s">
        <v>10297</v>
      </c>
      <c r="B970" t="s">
        <v>8174</v>
      </c>
      <c r="C970" t="s">
        <v>10298</v>
      </c>
      <c r="D970" t="s">
        <v>10299</v>
      </c>
      <c r="E970" t="s">
        <v>113</v>
      </c>
      <c r="F970" t="s">
        <v>113</v>
      </c>
      <c r="G970" t="s">
        <v>113</v>
      </c>
      <c r="H970" t="s">
        <v>113</v>
      </c>
      <c r="I970" t="s">
        <v>686</v>
      </c>
      <c r="J970" t="s">
        <v>10300</v>
      </c>
      <c r="K970" t="s">
        <v>10301</v>
      </c>
      <c r="L970" t="s">
        <v>120</v>
      </c>
      <c r="M970">
        <v>40</v>
      </c>
      <c r="N970" t="s">
        <v>9085</v>
      </c>
      <c r="O970" t="s">
        <v>9266</v>
      </c>
      <c r="P970">
        <v>3</v>
      </c>
      <c r="Q970">
        <v>1936</v>
      </c>
      <c r="R970">
        <v>298</v>
      </c>
      <c r="S970">
        <v>149</v>
      </c>
      <c r="T970">
        <v>75</v>
      </c>
      <c r="U970">
        <v>125</v>
      </c>
      <c r="V970">
        <v>350</v>
      </c>
      <c r="W970">
        <v>1.7307840000000001</v>
      </c>
      <c r="X970">
        <v>2.0769408</v>
      </c>
    </row>
    <row r="971" spans="1:24" hidden="1" x14ac:dyDescent="0.3">
      <c r="A971" t="s">
        <v>10302</v>
      </c>
      <c r="B971" t="s">
        <v>8179</v>
      </c>
      <c r="C971" t="s">
        <v>10298</v>
      </c>
      <c r="D971" t="s">
        <v>10299</v>
      </c>
      <c r="E971" t="s">
        <v>113</v>
      </c>
      <c r="F971" t="s">
        <v>113</v>
      </c>
      <c r="G971" t="s">
        <v>113</v>
      </c>
      <c r="H971" t="s">
        <v>113</v>
      </c>
      <c r="I971" t="s">
        <v>686</v>
      </c>
      <c r="J971" t="s">
        <v>10300</v>
      </c>
      <c r="K971" t="s">
        <v>10301</v>
      </c>
      <c r="L971" t="s">
        <v>120</v>
      </c>
      <c r="M971">
        <v>40</v>
      </c>
      <c r="N971" t="s">
        <v>9085</v>
      </c>
      <c r="O971" t="s">
        <v>10303</v>
      </c>
      <c r="P971">
        <v>1</v>
      </c>
      <c r="Q971">
        <v>480</v>
      </c>
      <c r="R971">
        <v>356</v>
      </c>
      <c r="S971">
        <v>120</v>
      </c>
      <c r="W971">
        <v>0.17088</v>
      </c>
      <c r="X971">
        <v>0.20505599999999999</v>
      </c>
    </row>
    <row r="972" spans="1:24" hidden="1" x14ac:dyDescent="0.3">
      <c r="A972" t="s">
        <v>10304</v>
      </c>
      <c r="B972" t="s">
        <v>8174</v>
      </c>
      <c r="C972" t="s">
        <v>10305</v>
      </c>
      <c r="D972" t="s">
        <v>10306</v>
      </c>
      <c r="E972" t="s">
        <v>113</v>
      </c>
      <c r="F972" t="s">
        <v>113</v>
      </c>
      <c r="G972" t="s">
        <v>113</v>
      </c>
      <c r="H972" t="s">
        <v>113</v>
      </c>
      <c r="I972" t="s">
        <v>115</v>
      </c>
      <c r="J972" t="s">
        <v>10307</v>
      </c>
      <c r="K972" t="s">
        <v>10308</v>
      </c>
      <c r="L972" t="s">
        <v>129</v>
      </c>
      <c r="M972">
        <v>18</v>
      </c>
      <c r="N972" t="s">
        <v>9618</v>
      </c>
      <c r="O972" t="s">
        <v>9534</v>
      </c>
      <c r="P972">
        <v>1</v>
      </c>
      <c r="Q972">
        <v>1999</v>
      </c>
      <c r="R972">
        <v>305</v>
      </c>
      <c r="S972">
        <v>305</v>
      </c>
      <c r="T972">
        <v>310</v>
      </c>
      <c r="W972">
        <v>0.60969499999999999</v>
      </c>
      <c r="X972">
        <v>0.73163400000000001</v>
      </c>
    </row>
    <row r="973" spans="1:24" hidden="1" x14ac:dyDescent="0.3">
      <c r="A973" t="s">
        <v>10309</v>
      </c>
      <c r="B973" t="s">
        <v>8179</v>
      </c>
      <c r="C973" t="s">
        <v>10305</v>
      </c>
      <c r="D973" t="s">
        <v>10306</v>
      </c>
      <c r="E973" t="s">
        <v>113</v>
      </c>
      <c r="F973" t="s">
        <v>113</v>
      </c>
      <c r="G973" t="s">
        <v>113</v>
      </c>
      <c r="H973" t="s">
        <v>113</v>
      </c>
      <c r="I973" t="s">
        <v>115</v>
      </c>
      <c r="J973" t="s">
        <v>10307</v>
      </c>
      <c r="K973" t="s">
        <v>10308</v>
      </c>
      <c r="L973" t="s">
        <v>129</v>
      </c>
      <c r="M973">
        <v>18</v>
      </c>
      <c r="N973" t="s">
        <v>8614</v>
      </c>
      <c r="O973" t="s">
        <v>8358</v>
      </c>
      <c r="P973">
        <v>1</v>
      </c>
      <c r="Q973">
        <v>466</v>
      </c>
      <c r="R973">
        <v>343</v>
      </c>
      <c r="S973">
        <v>154</v>
      </c>
      <c r="W973">
        <v>0.15983800000000001</v>
      </c>
      <c r="X973">
        <v>0.19180559999999999</v>
      </c>
    </row>
    <row r="974" spans="1:24" hidden="1" x14ac:dyDescent="0.3">
      <c r="A974" t="s">
        <v>10310</v>
      </c>
      <c r="B974" t="s">
        <v>8174</v>
      </c>
      <c r="C974" t="s">
        <v>8291</v>
      </c>
      <c r="D974" t="s">
        <v>10311</v>
      </c>
      <c r="E974" t="s">
        <v>113</v>
      </c>
      <c r="F974" t="s">
        <v>113</v>
      </c>
      <c r="G974" t="s">
        <v>113</v>
      </c>
      <c r="H974" t="s">
        <v>113</v>
      </c>
      <c r="I974" t="s">
        <v>138</v>
      </c>
      <c r="J974" t="s">
        <v>113</v>
      </c>
      <c r="K974" t="s">
        <v>113</v>
      </c>
      <c r="L974" t="s">
        <v>113</v>
      </c>
      <c r="M974">
        <v>35</v>
      </c>
      <c r="N974" t="s">
        <v>9085</v>
      </c>
      <c r="O974" t="s">
        <v>10312</v>
      </c>
      <c r="P974">
        <v>1</v>
      </c>
      <c r="Q974">
        <v>1499</v>
      </c>
      <c r="R974">
        <v>369</v>
      </c>
      <c r="S974">
        <v>149</v>
      </c>
      <c r="T974">
        <v>170</v>
      </c>
      <c r="W974">
        <v>0.55313100000000004</v>
      </c>
      <c r="X974">
        <v>0.66375720000000005</v>
      </c>
    </row>
    <row r="975" spans="1:24" hidden="1" x14ac:dyDescent="0.3">
      <c r="A975" t="s">
        <v>10313</v>
      </c>
      <c r="B975" t="s">
        <v>8179</v>
      </c>
      <c r="C975" t="s">
        <v>8291</v>
      </c>
      <c r="D975" t="s">
        <v>10311</v>
      </c>
      <c r="E975" t="s">
        <v>113</v>
      </c>
      <c r="F975" t="s">
        <v>113</v>
      </c>
      <c r="G975" t="s">
        <v>113</v>
      </c>
      <c r="H975" t="s">
        <v>113</v>
      </c>
      <c r="I975" t="s">
        <v>138</v>
      </c>
      <c r="J975" t="s">
        <v>113</v>
      </c>
      <c r="K975" t="s">
        <v>113</v>
      </c>
      <c r="L975" t="s">
        <v>113</v>
      </c>
      <c r="M975">
        <v>35</v>
      </c>
      <c r="N975" t="s">
        <v>9085</v>
      </c>
      <c r="O975" t="s">
        <v>9289</v>
      </c>
      <c r="P975">
        <v>1</v>
      </c>
      <c r="Q975">
        <v>400</v>
      </c>
      <c r="R975">
        <v>300</v>
      </c>
      <c r="W975">
        <v>0.12</v>
      </c>
      <c r="X975">
        <v>0.14399999999999999</v>
      </c>
    </row>
    <row r="976" spans="1:24" hidden="1" x14ac:dyDescent="0.3">
      <c r="A976" t="s">
        <v>10314</v>
      </c>
      <c r="B976" t="s">
        <v>8536</v>
      </c>
      <c r="C976" t="s">
        <v>8291</v>
      </c>
      <c r="D976" t="s">
        <v>10311</v>
      </c>
      <c r="E976" t="s">
        <v>113</v>
      </c>
      <c r="F976" t="s">
        <v>113</v>
      </c>
      <c r="G976" t="s">
        <v>113</v>
      </c>
      <c r="H976" t="s">
        <v>113</v>
      </c>
      <c r="I976" t="s">
        <v>138</v>
      </c>
      <c r="J976" t="s">
        <v>113</v>
      </c>
      <c r="K976" t="s">
        <v>113</v>
      </c>
      <c r="L976" t="s">
        <v>113</v>
      </c>
      <c r="M976">
        <v>32</v>
      </c>
      <c r="N976" t="s">
        <v>9085</v>
      </c>
      <c r="O976" t="s">
        <v>9131</v>
      </c>
      <c r="P976">
        <v>1</v>
      </c>
      <c r="Q976">
        <v>210</v>
      </c>
      <c r="R976">
        <v>210</v>
      </c>
      <c r="S976">
        <v>82</v>
      </c>
      <c r="W976">
        <v>4.41E-2</v>
      </c>
      <c r="X976">
        <v>5.2920000000000002E-2</v>
      </c>
    </row>
    <row r="977" spans="1:24" hidden="1" x14ac:dyDescent="0.3">
      <c r="A977" t="s">
        <v>10315</v>
      </c>
      <c r="B977" t="s">
        <v>8211</v>
      </c>
      <c r="C977" t="s">
        <v>8291</v>
      </c>
      <c r="D977" t="s">
        <v>10311</v>
      </c>
      <c r="E977" t="s">
        <v>113</v>
      </c>
      <c r="F977" t="s">
        <v>113</v>
      </c>
      <c r="G977" t="s">
        <v>113</v>
      </c>
      <c r="H977" t="s">
        <v>113</v>
      </c>
      <c r="I977" t="s">
        <v>138</v>
      </c>
      <c r="J977" t="s">
        <v>113</v>
      </c>
      <c r="K977" t="s">
        <v>113</v>
      </c>
      <c r="L977" t="s">
        <v>113</v>
      </c>
      <c r="M977">
        <v>32</v>
      </c>
      <c r="N977" t="s">
        <v>10316</v>
      </c>
      <c r="O977" t="s">
        <v>10317</v>
      </c>
      <c r="P977">
        <v>1</v>
      </c>
      <c r="Q977">
        <v>1.2</v>
      </c>
      <c r="T977">
        <v>192.04</v>
      </c>
      <c r="W977">
        <v>1.1309733552923256</v>
      </c>
      <c r="X977">
        <v>1.8095573684677211</v>
      </c>
    </row>
    <row r="978" spans="1:24" hidden="1" x14ac:dyDescent="0.3">
      <c r="A978" t="s">
        <v>10318</v>
      </c>
      <c r="B978" t="s">
        <v>8174</v>
      </c>
      <c r="C978" t="s">
        <v>10319</v>
      </c>
      <c r="D978" t="s">
        <v>10320</v>
      </c>
      <c r="E978" t="s">
        <v>113</v>
      </c>
      <c r="F978" t="s">
        <v>113</v>
      </c>
      <c r="G978" t="s">
        <v>113</v>
      </c>
      <c r="H978" t="s">
        <v>113</v>
      </c>
      <c r="I978" t="s">
        <v>310</v>
      </c>
      <c r="J978" t="s">
        <v>10321</v>
      </c>
      <c r="K978" t="s">
        <v>10322</v>
      </c>
      <c r="L978" t="s">
        <v>9690</v>
      </c>
      <c r="M978">
        <v>80</v>
      </c>
      <c r="N978" t="s">
        <v>8614</v>
      </c>
      <c r="O978" t="s">
        <v>10323</v>
      </c>
      <c r="P978">
        <v>3</v>
      </c>
      <c r="Q978">
        <v>1995</v>
      </c>
      <c r="R978">
        <v>448</v>
      </c>
      <c r="T978">
        <v>355</v>
      </c>
      <c r="U978">
        <v>90</v>
      </c>
      <c r="V978">
        <v>250</v>
      </c>
      <c r="W978">
        <v>2.6812800000000001</v>
      </c>
      <c r="X978">
        <v>3.217536</v>
      </c>
    </row>
    <row r="979" spans="1:24" hidden="1" x14ac:dyDescent="0.3">
      <c r="A979" t="s">
        <v>10324</v>
      </c>
      <c r="B979" t="s">
        <v>8179</v>
      </c>
      <c r="C979" t="s">
        <v>10319</v>
      </c>
      <c r="D979" t="s">
        <v>10320</v>
      </c>
      <c r="E979" t="s">
        <v>113</v>
      </c>
      <c r="F979" t="s">
        <v>113</v>
      </c>
      <c r="G979" t="s">
        <v>113</v>
      </c>
      <c r="H979" t="s">
        <v>113</v>
      </c>
      <c r="I979" t="s">
        <v>310</v>
      </c>
      <c r="J979" t="s">
        <v>10321</v>
      </c>
      <c r="K979" t="s">
        <v>10322</v>
      </c>
      <c r="L979" t="s">
        <v>9690</v>
      </c>
      <c r="M979">
        <v>80</v>
      </c>
      <c r="N979" t="s">
        <v>8614</v>
      </c>
      <c r="O979" t="s">
        <v>8695</v>
      </c>
      <c r="P979">
        <v>3</v>
      </c>
      <c r="Q979">
        <v>466</v>
      </c>
      <c r="R979">
        <v>343</v>
      </c>
      <c r="W979">
        <v>0.479514</v>
      </c>
      <c r="X979">
        <v>0.57541679999999995</v>
      </c>
    </row>
    <row r="980" spans="1:24" hidden="1" x14ac:dyDescent="0.3">
      <c r="A980" t="s">
        <v>10325</v>
      </c>
      <c r="B980" t="s">
        <v>8536</v>
      </c>
      <c r="C980" t="s">
        <v>10319</v>
      </c>
      <c r="D980" t="s">
        <v>10320</v>
      </c>
      <c r="E980" t="s">
        <v>113</v>
      </c>
      <c r="F980" t="s">
        <v>113</v>
      </c>
      <c r="G980" t="s">
        <v>113</v>
      </c>
      <c r="H980" t="s">
        <v>113</v>
      </c>
      <c r="I980" t="s">
        <v>310</v>
      </c>
      <c r="J980" t="s">
        <v>10321</v>
      </c>
      <c r="K980" t="s">
        <v>10322</v>
      </c>
      <c r="L980" t="s">
        <v>9690</v>
      </c>
      <c r="M980">
        <v>78</v>
      </c>
      <c r="N980" t="s">
        <v>9085</v>
      </c>
      <c r="O980" t="s">
        <v>9131</v>
      </c>
      <c r="P980">
        <v>1</v>
      </c>
      <c r="Q980">
        <v>210</v>
      </c>
      <c r="R980">
        <v>210</v>
      </c>
      <c r="W980">
        <v>4.41E-2</v>
      </c>
      <c r="X980">
        <v>5.2920000000000002E-2</v>
      </c>
    </row>
    <row r="981" spans="1:24" hidden="1" x14ac:dyDescent="0.3">
      <c r="A981" t="s">
        <v>10326</v>
      </c>
      <c r="B981" t="s">
        <v>8211</v>
      </c>
      <c r="C981" t="s">
        <v>10319</v>
      </c>
      <c r="D981" t="s">
        <v>10320</v>
      </c>
      <c r="E981" t="s">
        <v>113</v>
      </c>
      <c r="F981" t="s">
        <v>113</v>
      </c>
      <c r="G981" t="s">
        <v>113</v>
      </c>
      <c r="H981" t="s">
        <v>113</v>
      </c>
      <c r="I981" t="s">
        <v>310</v>
      </c>
      <c r="J981" t="s">
        <v>10321</v>
      </c>
      <c r="K981" t="s">
        <v>10322</v>
      </c>
      <c r="L981" t="s">
        <v>9690</v>
      </c>
      <c r="M981">
        <v>78</v>
      </c>
      <c r="N981" t="s">
        <v>113</v>
      </c>
      <c r="O981" t="s">
        <v>9493</v>
      </c>
      <c r="P981">
        <v>1</v>
      </c>
      <c r="Q981">
        <v>1.8</v>
      </c>
      <c r="T981">
        <v>274</v>
      </c>
      <c r="W981">
        <v>2.5446900494077327</v>
      </c>
      <c r="X981">
        <v>4.0715040790523727</v>
      </c>
    </row>
    <row r="982" spans="1:24" hidden="1" x14ac:dyDescent="0.3">
      <c r="A982" t="s">
        <v>10327</v>
      </c>
      <c r="B982" t="s">
        <v>8174</v>
      </c>
      <c r="C982" t="s">
        <v>8765</v>
      </c>
      <c r="D982" t="s">
        <v>10328</v>
      </c>
      <c r="E982" t="s">
        <v>113</v>
      </c>
      <c r="F982" t="s">
        <v>113</v>
      </c>
      <c r="G982" t="s">
        <v>113</v>
      </c>
      <c r="H982" t="s">
        <v>113</v>
      </c>
      <c r="I982" t="s">
        <v>115</v>
      </c>
      <c r="J982" t="s">
        <v>113</v>
      </c>
      <c r="K982" t="s">
        <v>113</v>
      </c>
      <c r="L982" t="s">
        <v>113</v>
      </c>
      <c r="M982">
        <v>44</v>
      </c>
      <c r="N982" t="s">
        <v>9085</v>
      </c>
      <c r="O982" t="s">
        <v>10329</v>
      </c>
      <c r="P982">
        <v>2</v>
      </c>
      <c r="Q982">
        <v>2580</v>
      </c>
      <c r="R982">
        <v>590</v>
      </c>
      <c r="S982">
        <v>169</v>
      </c>
      <c r="T982">
        <v>45</v>
      </c>
      <c r="U982">
        <v>225</v>
      </c>
      <c r="W982">
        <v>3.0444</v>
      </c>
      <c r="X982">
        <v>3.6532799999999996</v>
      </c>
    </row>
    <row r="983" spans="1:24" hidden="1" x14ac:dyDescent="0.3">
      <c r="A983" t="s">
        <v>10330</v>
      </c>
      <c r="B983" t="s">
        <v>8179</v>
      </c>
      <c r="C983" t="s">
        <v>8765</v>
      </c>
      <c r="D983" t="s">
        <v>10328</v>
      </c>
      <c r="E983" t="s">
        <v>113</v>
      </c>
      <c r="F983" t="s">
        <v>113</v>
      </c>
      <c r="G983" t="s">
        <v>113</v>
      </c>
      <c r="H983" t="s">
        <v>113</v>
      </c>
      <c r="I983" t="s">
        <v>115</v>
      </c>
      <c r="J983" t="s">
        <v>113</v>
      </c>
      <c r="K983" t="s">
        <v>113</v>
      </c>
      <c r="L983" t="s">
        <v>113</v>
      </c>
      <c r="M983">
        <v>44</v>
      </c>
      <c r="N983" t="s">
        <v>9085</v>
      </c>
      <c r="O983" t="s">
        <v>10055</v>
      </c>
      <c r="P983">
        <v>2</v>
      </c>
      <c r="Q983">
        <v>400</v>
      </c>
      <c r="R983">
        <v>300</v>
      </c>
      <c r="S983">
        <v>100</v>
      </c>
      <c r="T983">
        <v>45</v>
      </c>
      <c r="U983">
        <v>225</v>
      </c>
      <c r="W983">
        <v>0.24</v>
      </c>
      <c r="X983">
        <v>0.28799999999999998</v>
      </c>
    </row>
    <row r="984" spans="1:24" hidden="1" x14ac:dyDescent="0.3">
      <c r="A984" t="s">
        <v>10331</v>
      </c>
      <c r="B984" t="s">
        <v>8536</v>
      </c>
      <c r="C984" t="s">
        <v>8765</v>
      </c>
      <c r="D984" t="s">
        <v>10328</v>
      </c>
      <c r="E984" t="s">
        <v>113</v>
      </c>
      <c r="F984" t="s">
        <v>113</v>
      </c>
      <c r="G984" t="s">
        <v>113</v>
      </c>
      <c r="H984" t="s">
        <v>113</v>
      </c>
      <c r="I984" t="s">
        <v>115</v>
      </c>
      <c r="J984" t="s">
        <v>113</v>
      </c>
      <c r="K984" t="s">
        <v>113</v>
      </c>
      <c r="L984" t="s">
        <v>113</v>
      </c>
      <c r="M984">
        <v>43</v>
      </c>
      <c r="N984" t="s">
        <v>9085</v>
      </c>
      <c r="O984" t="s">
        <v>9131</v>
      </c>
      <c r="P984">
        <v>1</v>
      </c>
      <c r="Q984">
        <v>210</v>
      </c>
      <c r="R984">
        <v>210</v>
      </c>
      <c r="S984">
        <v>82</v>
      </c>
      <c r="T984">
        <v>37</v>
      </c>
      <c r="W984">
        <v>4.41E-2</v>
      </c>
      <c r="X984">
        <v>5.2920000000000002E-2</v>
      </c>
    </row>
    <row r="985" spans="1:24" hidden="1" x14ac:dyDescent="0.3">
      <c r="A985" t="s">
        <v>10332</v>
      </c>
      <c r="B985" t="s">
        <v>8211</v>
      </c>
      <c r="C985" t="s">
        <v>8765</v>
      </c>
      <c r="D985" t="s">
        <v>10328</v>
      </c>
      <c r="E985" t="s">
        <v>113</v>
      </c>
      <c r="F985" t="s">
        <v>113</v>
      </c>
      <c r="G985" t="s">
        <v>113</v>
      </c>
      <c r="H985" t="s">
        <v>113</v>
      </c>
      <c r="I985" t="s">
        <v>115</v>
      </c>
      <c r="J985" t="s">
        <v>113</v>
      </c>
      <c r="K985" t="s">
        <v>113</v>
      </c>
      <c r="L985" t="s">
        <v>113</v>
      </c>
      <c r="M985">
        <v>43</v>
      </c>
      <c r="N985" t="s">
        <v>10031</v>
      </c>
      <c r="O985" t="s">
        <v>10333</v>
      </c>
      <c r="P985">
        <v>1</v>
      </c>
      <c r="Q985">
        <v>0.6</v>
      </c>
      <c r="T985">
        <v>37</v>
      </c>
      <c r="W985">
        <v>0.28274333882308139</v>
      </c>
      <c r="X985">
        <v>0.45238934211693027</v>
      </c>
    </row>
    <row r="986" spans="1:24" hidden="1" x14ac:dyDescent="0.3">
      <c r="A986" t="s">
        <v>10334</v>
      </c>
      <c r="B986" t="s">
        <v>8174</v>
      </c>
      <c r="C986" t="s">
        <v>8950</v>
      </c>
      <c r="D986" t="s">
        <v>10335</v>
      </c>
      <c r="E986" t="s">
        <v>113</v>
      </c>
      <c r="F986" t="s">
        <v>113</v>
      </c>
      <c r="G986" t="s">
        <v>113</v>
      </c>
      <c r="H986" t="s">
        <v>113</v>
      </c>
      <c r="I986" t="s">
        <v>115</v>
      </c>
      <c r="J986" t="s">
        <v>113</v>
      </c>
      <c r="K986" t="s">
        <v>113</v>
      </c>
      <c r="L986" t="s">
        <v>113</v>
      </c>
      <c r="M986">
        <v>44</v>
      </c>
      <c r="N986" t="s">
        <v>9085</v>
      </c>
      <c r="O986" t="s">
        <v>10329</v>
      </c>
      <c r="P986">
        <v>2</v>
      </c>
      <c r="Q986">
        <v>2580</v>
      </c>
      <c r="R986">
        <v>590</v>
      </c>
      <c r="S986">
        <v>169</v>
      </c>
      <c r="T986">
        <v>80</v>
      </c>
      <c r="U986">
        <v>260</v>
      </c>
      <c r="W986">
        <v>3.0444</v>
      </c>
      <c r="X986">
        <v>3.6532799999999996</v>
      </c>
    </row>
    <row r="987" spans="1:24" hidden="1" x14ac:dyDescent="0.3">
      <c r="A987" t="s">
        <v>10336</v>
      </c>
      <c r="B987" t="s">
        <v>8179</v>
      </c>
      <c r="C987" t="s">
        <v>8950</v>
      </c>
      <c r="D987" t="s">
        <v>10335</v>
      </c>
      <c r="E987" t="s">
        <v>113</v>
      </c>
      <c r="F987" t="s">
        <v>113</v>
      </c>
      <c r="G987" t="s">
        <v>113</v>
      </c>
      <c r="H987" t="s">
        <v>113</v>
      </c>
      <c r="I987" t="s">
        <v>115</v>
      </c>
      <c r="J987" t="s">
        <v>113</v>
      </c>
      <c r="K987" t="s">
        <v>113</v>
      </c>
      <c r="L987" t="s">
        <v>113</v>
      </c>
      <c r="M987">
        <v>45</v>
      </c>
      <c r="N987" t="s">
        <v>9085</v>
      </c>
      <c r="O987" t="s">
        <v>10055</v>
      </c>
      <c r="P987">
        <v>2</v>
      </c>
      <c r="Q987">
        <v>400</v>
      </c>
      <c r="R987">
        <v>300</v>
      </c>
      <c r="S987">
        <v>100</v>
      </c>
      <c r="T987">
        <v>80</v>
      </c>
      <c r="U987">
        <v>260</v>
      </c>
      <c r="W987">
        <v>0.24</v>
      </c>
      <c r="X987">
        <v>0.28799999999999998</v>
      </c>
    </row>
    <row r="988" spans="1:24" hidden="1" x14ac:dyDescent="0.3">
      <c r="A988" t="s">
        <v>10337</v>
      </c>
      <c r="B988" t="s">
        <v>8536</v>
      </c>
      <c r="C988" t="s">
        <v>8950</v>
      </c>
      <c r="D988" t="s">
        <v>10335</v>
      </c>
      <c r="E988" t="s">
        <v>113</v>
      </c>
      <c r="F988" t="s">
        <v>113</v>
      </c>
      <c r="G988" t="s">
        <v>113</v>
      </c>
      <c r="H988" t="s">
        <v>113</v>
      </c>
      <c r="I988" t="s">
        <v>115</v>
      </c>
      <c r="J988" t="s">
        <v>113</v>
      </c>
      <c r="K988" t="s">
        <v>113</v>
      </c>
      <c r="L988" t="s">
        <v>113</v>
      </c>
      <c r="M988">
        <v>43</v>
      </c>
      <c r="N988" t="s">
        <v>9085</v>
      </c>
      <c r="O988" t="s">
        <v>9131</v>
      </c>
      <c r="P988">
        <v>1</v>
      </c>
      <c r="Q988">
        <v>210</v>
      </c>
      <c r="R988">
        <v>210</v>
      </c>
      <c r="T988">
        <v>237</v>
      </c>
      <c r="W988">
        <v>4.41E-2</v>
      </c>
      <c r="X988">
        <v>5.2920000000000002E-2</v>
      </c>
    </row>
    <row r="989" spans="1:24" hidden="1" x14ac:dyDescent="0.3">
      <c r="A989" t="s">
        <v>10338</v>
      </c>
      <c r="B989" t="s">
        <v>8211</v>
      </c>
      <c r="C989" t="s">
        <v>8950</v>
      </c>
      <c r="D989" t="s">
        <v>10335</v>
      </c>
      <c r="E989" t="s">
        <v>113</v>
      </c>
      <c r="F989" t="s">
        <v>113</v>
      </c>
      <c r="G989" t="s">
        <v>113</v>
      </c>
      <c r="H989" t="s">
        <v>113</v>
      </c>
      <c r="I989" t="s">
        <v>115</v>
      </c>
      <c r="J989" t="s">
        <v>113</v>
      </c>
      <c r="K989" t="s">
        <v>113</v>
      </c>
      <c r="L989" t="s">
        <v>113</v>
      </c>
      <c r="M989">
        <v>43</v>
      </c>
      <c r="N989" t="s">
        <v>10031</v>
      </c>
      <c r="O989" t="s">
        <v>9344</v>
      </c>
      <c r="P989">
        <v>1</v>
      </c>
      <c r="Q989">
        <v>0.6</v>
      </c>
      <c r="T989">
        <v>237</v>
      </c>
      <c r="W989">
        <v>0.28274333882308139</v>
      </c>
      <c r="X989">
        <v>0.45238934211693027</v>
      </c>
    </row>
    <row r="990" spans="1:24" hidden="1" x14ac:dyDescent="0.3">
      <c r="A990" t="s">
        <v>10339</v>
      </c>
      <c r="B990" t="s">
        <v>8174</v>
      </c>
      <c r="C990" t="s">
        <v>8957</v>
      </c>
      <c r="D990" t="s">
        <v>10340</v>
      </c>
      <c r="E990" t="s">
        <v>113</v>
      </c>
      <c r="F990" t="s">
        <v>113</v>
      </c>
      <c r="G990" t="s">
        <v>113</v>
      </c>
      <c r="H990" t="s">
        <v>113</v>
      </c>
      <c r="I990" t="s">
        <v>115</v>
      </c>
      <c r="J990" t="s">
        <v>113</v>
      </c>
      <c r="K990" t="s">
        <v>113</v>
      </c>
      <c r="L990" t="s">
        <v>113</v>
      </c>
      <c r="M990">
        <v>44</v>
      </c>
      <c r="N990" t="s">
        <v>9085</v>
      </c>
      <c r="O990" t="s">
        <v>10329</v>
      </c>
      <c r="P990">
        <v>2</v>
      </c>
      <c r="Q990">
        <v>2580</v>
      </c>
      <c r="R990">
        <v>590</v>
      </c>
      <c r="S990">
        <v>169</v>
      </c>
      <c r="T990">
        <v>165</v>
      </c>
      <c r="U990">
        <v>345</v>
      </c>
      <c r="W990">
        <v>3.0444</v>
      </c>
      <c r="X990">
        <v>3.6532799999999996</v>
      </c>
    </row>
    <row r="991" spans="1:24" hidden="1" x14ac:dyDescent="0.3">
      <c r="A991" t="s">
        <v>10341</v>
      </c>
      <c r="B991" t="s">
        <v>8179</v>
      </c>
      <c r="C991" t="s">
        <v>8957</v>
      </c>
      <c r="D991" t="s">
        <v>10340</v>
      </c>
      <c r="E991" t="s">
        <v>113</v>
      </c>
      <c r="F991" t="s">
        <v>113</v>
      </c>
      <c r="G991" t="s">
        <v>113</v>
      </c>
      <c r="H991" t="s">
        <v>113</v>
      </c>
      <c r="I991" t="s">
        <v>115</v>
      </c>
      <c r="J991" t="s">
        <v>113</v>
      </c>
      <c r="K991" t="s">
        <v>113</v>
      </c>
      <c r="L991" t="s">
        <v>113</v>
      </c>
      <c r="M991">
        <v>44</v>
      </c>
      <c r="N991" t="s">
        <v>9085</v>
      </c>
      <c r="O991" t="s">
        <v>10055</v>
      </c>
      <c r="P991">
        <v>2</v>
      </c>
      <c r="Q991">
        <v>400</v>
      </c>
      <c r="R991">
        <v>300</v>
      </c>
      <c r="S991">
        <v>100</v>
      </c>
      <c r="T991">
        <v>165</v>
      </c>
      <c r="U991">
        <v>345</v>
      </c>
      <c r="W991">
        <v>0.24</v>
      </c>
      <c r="X991">
        <v>0.28799999999999998</v>
      </c>
    </row>
    <row r="992" spans="1:24" hidden="1" x14ac:dyDescent="0.3">
      <c r="A992" t="s">
        <v>10342</v>
      </c>
      <c r="B992" t="s">
        <v>8536</v>
      </c>
      <c r="C992" t="s">
        <v>8957</v>
      </c>
      <c r="D992" t="s">
        <v>10340</v>
      </c>
      <c r="E992" t="s">
        <v>113</v>
      </c>
      <c r="F992" t="s">
        <v>113</v>
      </c>
      <c r="G992" t="s">
        <v>113</v>
      </c>
      <c r="H992" t="s">
        <v>113</v>
      </c>
      <c r="I992" t="s">
        <v>115</v>
      </c>
      <c r="J992" t="s">
        <v>113</v>
      </c>
      <c r="K992" t="s">
        <v>113</v>
      </c>
      <c r="L992" t="s">
        <v>113</v>
      </c>
      <c r="M992">
        <v>43</v>
      </c>
      <c r="N992" t="s">
        <v>9085</v>
      </c>
      <c r="O992" t="s">
        <v>9131</v>
      </c>
      <c r="P992">
        <v>1</v>
      </c>
      <c r="Q992">
        <v>210</v>
      </c>
      <c r="R992">
        <v>210</v>
      </c>
      <c r="T992">
        <v>163</v>
      </c>
      <c r="W992">
        <v>4.41E-2</v>
      </c>
      <c r="X992">
        <v>5.2920000000000002E-2</v>
      </c>
    </row>
    <row r="993" spans="1:24" hidden="1" x14ac:dyDescent="0.3">
      <c r="A993" t="s">
        <v>10343</v>
      </c>
      <c r="B993" t="s">
        <v>8211</v>
      </c>
      <c r="C993" t="s">
        <v>8957</v>
      </c>
      <c r="D993" t="s">
        <v>10340</v>
      </c>
      <c r="E993" t="s">
        <v>113</v>
      </c>
      <c r="F993" t="s">
        <v>113</v>
      </c>
      <c r="G993" t="s">
        <v>113</v>
      </c>
      <c r="H993" t="s">
        <v>113</v>
      </c>
      <c r="I993" t="s">
        <v>115</v>
      </c>
      <c r="J993" t="s">
        <v>113</v>
      </c>
      <c r="K993" t="s">
        <v>113</v>
      </c>
      <c r="L993" t="s">
        <v>113</v>
      </c>
      <c r="M993">
        <v>43</v>
      </c>
      <c r="N993" t="s">
        <v>10031</v>
      </c>
      <c r="O993" t="s">
        <v>10344</v>
      </c>
      <c r="P993">
        <v>1</v>
      </c>
      <c r="Q993">
        <v>0.9</v>
      </c>
      <c r="T993">
        <v>163</v>
      </c>
      <c r="W993">
        <v>0.63617251235193317</v>
      </c>
      <c r="X993">
        <v>1.0178760197630932</v>
      </c>
    </row>
    <row r="994" spans="1:24" hidden="1" x14ac:dyDescent="0.3">
      <c r="A994" t="s">
        <v>10345</v>
      </c>
      <c r="B994" t="s">
        <v>8174</v>
      </c>
      <c r="C994" t="s">
        <v>8922</v>
      </c>
      <c r="D994" t="s">
        <v>10346</v>
      </c>
      <c r="E994" t="s">
        <v>113</v>
      </c>
      <c r="F994" t="s">
        <v>113</v>
      </c>
      <c r="G994" t="s">
        <v>113</v>
      </c>
      <c r="H994" t="s">
        <v>113</v>
      </c>
      <c r="I994" t="s">
        <v>115</v>
      </c>
      <c r="J994" t="s">
        <v>113</v>
      </c>
      <c r="K994" t="s">
        <v>113</v>
      </c>
      <c r="L994" t="s">
        <v>113</v>
      </c>
      <c r="M994">
        <v>44</v>
      </c>
      <c r="N994" t="s">
        <v>9085</v>
      </c>
      <c r="O994" t="s">
        <v>10329</v>
      </c>
      <c r="P994">
        <v>2</v>
      </c>
      <c r="Q994">
        <v>2580</v>
      </c>
      <c r="R994">
        <v>590</v>
      </c>
      <c r="S994">
        <v>169</v>
      </c>
      <c r="T994">
        <v>60</v>
      </c>
      <c r="U994">
        <v>240</v>
      </c>
      <c r="W994">
        <v>3.0444</v>
      </c>
      <c r="X994">
        <v>3.6532799999999996</v>
      </c>
    </row>
    <row r="995" spans="1:24" hidden="1" x14ac:dyDescent="0.3">
      <c r="A995" t="s">
        <v>10347</v>
      </c>
      <c r="B995" t="s">
        <v>8179</v>
      </c>
      <c r="C995" t="s">
        <v>8922</v>
      </c>
      <c r="D995" t="s">
        <v>10346</v>
      </c>
      <c r="E995" t="s">
        <v>113</v>
      </c>
      <c r="F995" t="s">
        <v>113</v>
      </c>
      <c r="G995" t="s">
        <v>113</v>
      </c>
      <c r="H995" t="s">
        <v>113</v>
      </c>
      <c r="I995" t="s">
        <v>115</v>
      </c>
      <c r="J995" t="s">
        <v>113</v>
      </c>
      <c r="K995" t="s">
        <v>113</v>
      </c>
      <c r="L995" t="s">
        <v>113</v>
      </c>
      <c r="M995">
        <v>44</v>
      </c>
      <c r="N995" t="s">
        <v>9085</v>
      </c>
      <c r="O995" t="s">
        <v>10055</v>
      </c>
      <c r="P995">
        <v>2</v>
      </c>
      <c r="Q995">
        <v>400</v>
      </c>
      <c r="R995">
        <v>300</v>
      </c>
      <c r="S995">
        <v>100</v>
      </c>
      <c r="T995">
        <v>60</v>
      </c>
      <c r="U995">
        <v>240</v>
      </c>
      <c r="W995">
        <v>0.24</v>
      </c>
      <c r="X995">
        <v>0.28799999999999998</v>
      </c>
    </row>
    <row r="996" spans="1:24" hidden="1" x14ac:dyDescent="0.3">
      <c r="A996" t="s">
        <v>10348</v>
      </c>
      <c r="B996" t="s">
        <v>8174</v>
      </c>
      <c r="C996" t="s">
        <v>10002</v>
      </c>
      <c r="D996" t="s">
        <v>10349</v>
      </c>
      <c r="E996" t="s">
        <v>113</v>
      </c>
      <c r="F996" t="s">
        <v>113</v>
      </c>
      <c r="G996" t="s">
        <v>113</v>
      </c>
      <c r="H996" t="s">
        <v>113</v>
      </c>
      <c r="I996" t="s">
        <v>888</v>
      </c>
      <c r="J996" t="s">
        <v>10004</v>
      </c>
      <c r="K996" t="s">
        <v>10350</v>
      </c>
      <c r="L996" t="s">
        <v>1173</v>
      </c>
      <c r="M996">
        <v>50</v>
      </c>
      <c r="N996" t="s">
        <v>9085</v>
      </c>
      <c r="O996" t="s">
        <v>9036</v>
      </c>
      <c r="P996">
        <v>3</v>
      </c>
      <c r="Q996">
        <v>699</v>
      </c>
      <c r="R996">
        <v>395</v>
      </c>
      <c r="T996">
        <v>290</v>
      </c>
      <c r="U996">
        <v>90</v>
      </c>
      <c r="V996">
        <v>200</v>
      </c>
      <c r="W996">
        <v>0.82831500000000002</v>
      </c>
      <c r="X996">
        <v>0.99397800000000003</v>
      </c>
    </row>
    <row r="997" spans="1:24" hidden="1" x14ac:dyDescent="0.3">
      <c r="A997" t="s">
        <v>10351</v>
      </c>
      <c r="B997" t="s">
        <v>8617</v>
      </c>
      <c r="C997" t="s">
        <v>10002</v>
      </c>
      <c r="D997" t="s">
        <v>10349</v>
      </c>
      <c r="E997" t="s">
        <v>113</v>
      </c>
      <c r="F997" t="s">
        <v>113</v>
      </c>
      <c r="G997" t="s">
        <v>113</v>
      </c>
      <c r="H997" t="s">
        <v>113</v>
      </c>
      <c r="I997" t="s">
        <v>888</v>
      </c>
      <c r="J997" t="s">
        <v>10004</v>
      </c>
      <c r="K997" t="s">
        <v>10350</v>
      </c>
      <c r="L997" t="s">
        <v>1173</v>
      </c>
      <c r="M997">
        <v>50</v>
      </c>
      <c r="N997" t="s">
        <v>9085</v>
      </c>
      <c r="O997" t="s">
        <v>8647</v>
      </c>
      <c r="P997">
        <v>3</v>
      </c>
      <c r="Q997">
        <v>1509</v>
      </c>
      <c r="R997">
        <v>469</v>
      </c>
      <c r="T997">
        <v>90</v>
      </c>
      <c r="U997">
        <v>200</v>
      </c>
      <c r="V997">
        <v>290</v>
      </c>
      <c r="W997">
        <v>2.1231629999999999</v>
      </c>
      <c r="X997">
        <v>2.5477955999999997</v>
      </c>
    </row>
    <row r="998" spans="1:24" hidden="1" x14ac:dyDescent="0.3">
      <c r="A998" t="s">
        <v>10352</v>
      </c>
      <c r="B998" t="s">
        <v>8179</v>
      </c>
      <c r="C998" t="s">
        <v>10002</v>
      </c>
      <c r="D998" t="s">
        <v>10349</v>
      </c>
      <c r="E998" t="s">
        <v>113</v>
      </c>
      <c r="F998" t="s">
        <v>113</v>
      </c>
      <c r="G998" t="s">
        <v>113</v>
      </c>
      <c r="H998" t="s">
        <v>113</v>
      </c>
      <c r="I998" t="s">
        <v>888</v>
      </c>
      <c r="J998" t="s">
        <v>10004</v>
      </c>
      <c r="K998" t="s">
        <v>10350</v>
      </c>
      <c r="L998" t="s">
        <v>1173</v>
      </c>
      <c r="M998">
        <v>50</v>
      </c>
      <c r="N998" t="s">
        <v>9085</v>
      </c>
      <c r="O998" t="s">
        <v>8649</v>
      </c>
      <c r="P998">
        <v>2</v>
      </c>
      <c r="Q998">
        <v>480</v>
      </c>
      <c r="R998">
        <v>356</v>
      </c>
      <c r="W998">
        <v>0.34176000000000001</v>
      </c>
      <c r="X998">
        <v>0.41011199999999998</v>
      </c>
    </row>
    <row r="999" spans="1:24" hidden="1" x14ac:dyDescent="0.3">
      <c r="A999" t="s">
        <v>10353</v>
      </c>
      <c r="B999" t="s">
        <v>8174</v>
      </c>
      <c r="C999" t="s">
        <v>9081</v>
      </c>
      <c r="D999" t="s">
        <v>10354</v>
      </c>
      <c r="E999" t="s">
        <v>113</v>
      </c>
      <c r="F999" t="s">
        <v>113</v>
      </c>
      <c r="G999" t="s">
        <v>113</v>
      </c>
      <c r="H999" t="s">
        <v>113</v>
      </c>
      <c r="I999" t="s">
        <v>860</v>
      </c>
      <c r="J999" t="s">
        <v>10355</v>
      </c>
      <c r="K999" t="s">
        <v>10356</v>
      </c>
      <c r="L999" t="s">
        <v>9011</v>
      </c>
      <c r="M999">
        <v>12</v>
      </c>
      <c r="N999" t="s">
        <v>9085</v>
      </c>
      <c r="O999" t="s">
        <v>9164</v>
      </c>
      <c r="P999">
        <v>2</v>
      </c>
      <c r="Q999">
        <v>2099</v>
      </c>
      <c r="R999">
        <v>469</v>
      </c>
      <c r="S999">
        <v>206</v>
      </c>
      <c r="T999">
        <v>300</v>
      </c>
      <c r="U999">
        <v>100</v>
      </c>
      <c r="W999">
        <v>1.9688619999999999</v>
      </c>
      <c r="X999">
        <v>2.3626343999999997</v>
      </c>
    </row>
    <row r="1000" spans="1:24" hidden="1" x14ac:dyDescent="0.3">
      <c r="A1000" t="s">
        <v>10357</v>
      </c>
      <c r="B1000" t="s">
        <v>8179</v>
      </c>
      <c r="C1000" t="s">
        <v>9081</v>
      </c>
      <c r="D1000" t="s">
        <v>10354</v>
      </c>
      <c r="E1000" t="s">
        <v>113</v>
      </c>
      <c r="F1000" t="s">
        <v>113</v>
      </c>
      <c r="G1000" t="s">
        <v>113</v>
      </c>
      <c r="H1000" t="s">
        <v>113</v>
      </c>
      <c r="I1000" t="s">
        <v>860</v>
      </c>
      <c r="J1000" t="s">
        <v>10355</v>
      </c>
      <c r="K1000" t="s">
        <v>10356</v>
      </c>
      <c r="L1000" t="s">
        <v>9011</v>
      </c>
      <c r="M1000">
        <v>12</v>
      </c>
      <c r="N1000" t="s">
        <v>9085</v>
      </c>
      <c r="O1000" t="s">
        <v>9104</v>
      </c>
      <c r="P1000">
        <v>1</v>
      </c>
      <c r="Q1000">
        <v>400</v>
      </c>
      <c r="R1000">
        <v>300</v>
      </c>
      <c r="S1000">
        <v>150</v>
      </c>
      <c r="T1000">
        <v>300</v>
      </c>
      <c r="W1000">
        <v>0.12</v>
      </c>
      <c r="X1000">
        <v>0.14399999999999999</v>
      </c>
    </row>
    <row r="1001" spans="1:24" hidden="1" x14ac:dyDescent="0.3">
      <c r="A1001" t="s">
        <v>10358</v>
      </c>
      <c r="B1001" t="s">
        <v>8536</v>
      </c>
      <c r="C1001" t="s">
        <v>9081</v>
      </c>
      <c r="D1001" t="s">
        <v>10354</v>
      </c>
      <c r="E1001" t="s">
        <v>113</v>
      </c>
      <c r="F1001" t="s">
        <v>113</v>
      </c>
      <c r="G1001" t="s">
        <v>113</v>
      </c>
      <c r="H1001" t="s">
        <v>113</v>
      </c>
      <c r="I1001" t="s">
        <v>860</v>
      </c>
      <c r="J1001" t="s">
        <v>10355</v>
      </c>
      <c r="K1001" t="s">
        <v>10356</v>
      </c>
      <c r="L1001" t="s">
        <v>9011</v>
      </c>
      <c r="M1001">
        <v>12</v>
      </c>
      <c r="N1001" t="s">
        <v>9085</v>
      </c>
      <c r="O1001" t="s">
        <v>9360</v>
      </c>
      <c r="P1001">
        <v>1</v>
      </c>
      <c r="Q1001">
        <v>480</v>
      </c>
      <c r="R1001">
        <v>356</v>
      </c>
      <c r="S1001">
        <v>140</v>
      </c>
      <c r="T1001">
        <v>300</v>
      </c>
      <c r="W1001">
        <v>0.17088</v>
      </c>
      <c r="X1001">
        <v>0.20505599999999999</v>
      </c>
    </row>
    <row r="1002" spans="1:24" hidden="1" x14ac:dyDescent="0.3">
      <c r="A1002" t="s">
        <v>10359</v>
      </c>
      <c r="B1002" t="s">
        <v>8179</v>
      </c>
      <c r="C1002" t="s">
        <v>10360</v>
      </c>
      <c r="D1002" t="s">
        <v>10361</v>
      </c>
      <c r="E1002" t="s">
        <v>113</v>
      </c>
      <c r="F1002" t="s">
        <v>10362</v>
      </c>
      <c r="G1002" t="s">
        <v>247</v>
      </c>
      <c r="H1002" t="s">
        <v>371</v>
      </c>
      <c r="I1002" t="s">
        <v>115</v>
      </c>
      <c r="J1002" t="s">
        <v>10363</v>
      </c>
      <c r="K1002" t="s">
        <v>10364</v>
      </c>
      <c r="L1002" t="s">
        <v>8784</v>
      </c>
      <c r="M1002">
        <v>15</v>
      </c>
      <c r="N1002" t="s">
        <v>8614</v>
      </c>
      <c r="O1002" t="s">
        <v>8548</v>
      </c>
      <c r="P1002">
        <v>2</v>
      </c>
      <c r="Q1002">
        <v>466</v>
      </c>
      <c r="R1002">
        <v>343</v>
      </c>
      <c r="W1002">
        <v>0.31967600000000002</v>
      </c>
      <c r="X1002">
        <v>0.38361119999999999</v>
      </c>
    </row>
    <row r="1003" spans="1:24" hidden="1" x14ac:dyDescent="0.3">
      <c r="A1003" t="s">
        <v>10365</v>
      </c>
      <c r="B1003" t="s">
        <v>8174</v>
      </c>
      <c r="C1003" t="s">
        <v>10360</v>
      </c>
      <c r="D1003" t="s">
        <v>10361</v>
      </c>
      <c r="E1003" t="s">
        <v>113</v>
      </c>
      <c r="F1003" t="s">
        <v>10362</v>
      </c>
      <c r="G1003" t="s">
        <v>247</v>
      </c>
      <c r="H1003" t="s">
        <v>371</v>
      </c>
      <c r="I1003" t="s">
        <v>115</v>
      </c>
      <c r="J1003" t="s">
        <v>10363</v>
      </c>
      <c r="K1003" t="s">
        <v>10364</v>
      </c>
      <c r="L1003" t="s">
        <v>8784</v>
      </c>
      <c r="M1003">
        <v>16</v>
      </c>
      <c r="N1003" t="s">
        <v>9618</v>
      </c>
      <c r="O1003" t="s">
        <v>9491</v>
      </c>
      <c r="P1003">
        <v>3</v>
      </c>
      <c r="Q1003">
        <v>1499</v>
      </c>
      <c r="R1003">
        <v>395</v>
      </c>
      <c r="T1003">
        <v>50</v>
      </c>
      <c r="U1003">
        <v>160</v>
      </c>
      <c r="V1003">
        <v>275</v>
      </c>
      <c r="W1003">
        <v>1.7763150000000001</v>
      </c>
      <c r="X1003">
        <v>2.1315780000000002</v>
      </c>
    </row>
    <row r="1004" spans="1:24" hidden="1" x14ac:dyDescent="0.3">
      <c r="A1004" t="s">
        <v>10366</v>
      </c>
      <c r="B1004" t="s">
        <v>8617</v>
      </c>
      <c r="C1004" t="s">
        <v>10360</v>
      </c>
      <c r="D1004" t="s">
        <v>10361</v>
      </c>
      <c r="E1004" t="s">
        <v>113</v>
      </c>
      <c r="F1004" t="s">
        <v>10362</v>
      </c>
      <c r="G1004" t="s">
        <v>247</v>
      </c>
      <c r="H1004" t="s">
        <v>371</v>
      </c>
      <c r="I1004" t="s">
        <v>115</v>
      </c>
      <c r="J1004" t="s">
        <v>10363</v>
      </c>
      <c r="K1004" t="s">
        <v>10364</v>
      </c>
      <c r="L1004" t="s">
        <v>8784</v>
      </c>
      <c r="M1004">
        <v>16</v>
      </c>
      <c r="N1004" t="s">
        <v>8614</v>
      </c>
      <c r="O1004" t="s">
        <v>9835</v>
      </c>
      <c r="P1004">
        <v>3</v>
      </c>
      <c r="Q1004">
        <v>694</v>
      </c>
      <c r="R1004">
        <v>408</v>
      </c>
      <c r="T1004">
        <v>50</v>
      </c>
      <c r="U1004">
        <v>160</v>
      </c>
      <c r="V1004">
        <v>275</v>
      </c>
      <c r="W1004">
        <v>0.84945599999999999</v>
      </c>
      <c r="X1004">
        <v>1.0193471999999999</v>
      </c>
    </row>
    <row r="1005" spans="1:24" hidden="1" x14ac:dyDescent="0.3">
      <c r="A1005" t="s">
        <v>10367</v>
      </c>
      <c r="B1005" t="s">
        <v>8174</v>
      </c>
      <c r="C1005" t="s">
        <v>10368</v>
      </c>
      <c r="D1005" t="s">
        <v>10369</v>
      </c>
      <c r="E1005" t="s">
        <v>113</v>
      </c>
      <c r="F1005" t="s">
        <v>113</v>
      </c>
      <c r="G1005" t="s">
        <v>113</v>
      </c>
      <c r="H1005" t="s">
        <v>113</v>
      </c>
      <c r="I1005" t="s">
        <v>344</v>
      </c>
      <c r="J1005" t="s">
        <v>10370</v>
      </c>
      <c r="K1005" t="s">
        <v>10371</v>
      </c>
      <c r="L1005" t="s">
        <v>9030</v>
      </c>
      <c r="M1005">
        <v>60</v>
      </c>
      <c r="N1005" t="s">
        <v>8614</v>
      </c>
      <c r="O1005" t="s">
        <v>10323</v>
      </c>
      <c r="P1005">
        <v>3</v>
      </c>
      <c r="Q1005">
        <v>1995</v>
      </c>
      <c r="R1005">
        <v>448</v>
      </c>
      <c r="T1005">
        <v>30</v>
      </c>
      <c r="U1005">
        <v>150</v>
      </c>
      <c r="V1005">
        <v>270</v>
      </c>
      <c r="W1005">
        <v>2.6812800000000001</v>
      </c>
      <c r="X1005">
        <v>3.217536</v>
      </c>
    </row>
    <row r="1006" spans="1:24" hidden="1" x14ac:dyDescent="0.3">
      <c r="A1006" t="s">
        <v>10372</v>
      </c>
      <c r="B1006" t="s">
        <v>8617</v>
      </c>
      <c r="C1006" t="s">
        <v>10368</v>
      </c>
      <c r="D1006" t="s">
        <v>10369</v>
      </c>
      <c r="E1006" t="s">
        <v>113</v>
      </c>
      <c r="F1006" t="s">
        <v>113</v>
      </c>
      <c r="G1006" t="s">
        <v>113</v>
      </c>
      <c r="H1006" t="s">
        <v>113</v>
      </c>
      <c r="I1006" t="s">
        <v>344</v>
      </c>
      <c r="J1006" t="s">
        <v>10370</v>
      </c>
      <c r="K1006" t="s">
        <v>10371</v>
      </c>
      <c r="L1006" t="s">
        <v>9030</v>
      </c>
      <c r="M1006">
        <v>60</v>
      </c>
      <c r="N1006" t="s">
        <v>8614</v>
      </c>
      <c r="O1006" t="s">
        <v>10373</v>
      </c>
      <c r="P1006">
        <v>3</v>
      </c>
      <c r="Q1006">
        <v>778</v>
      </c>
      <c r="R1006">
        <v>403</v>
      </c>
      <c r="T1006">
        <v>30</v>
      </c>
      <c r="U1006">
        <v>150</v>
      </c>
      <c r="V1006">
        <v>270</v>
      </c>
      <c r="W1006">
        <v>0.94060200000000005</v>
      </c>
      <c r="X1006">
        <v>1.1287224</v>
      </c>
    </row>
    <row r="1007" spans="1:24" hidden="1" x14ac:dyDescent="0.3">
      <c r="A1007" t="s">
        <v>10374</v>
      </c>
      <c r="B1007" t="s">
        <v>8179</v>
      </c>
      <c r="C1007" t="s">
        <v>10368</v>
      </c>
      <c r="D1007" t="s">
        <v>10369</v>
      </c>
      <c r="E1007" t="s">
        <v>113</v>
      </c>
      <c r="F1007" t="s">
        <v>113</v>
      </c>
      <c r="G1007" t="s">
        <v>113</v>
      </c>
      <c r="H1007" t="s">
        <v>113</v>
      </c>
      <c r="I1007" t="s">
        <v>344</v>
      </c>
      <c r="J1007" t="s">
        <v>10370</v>
      </c>
      <c r="K1007" t="s">
        <v>10371</v>
      </c>
      <c r="L1007" t="s">
        <v>9030</v>
      </c>
      <c r="M1007">
        <v>60</v>
      </c>
      <c r="N1007" t="s">
        <v>8614</v>
      </c>
      <c r="O1007" t="s">
        <v>10375</v>
      </c>
      <c r="P1007">
        <v>2</v>
      </c>
      <c r="Q1007">
        <v>550</v>
      </c>
      <c r="R1007">
        <v>400</v>
      </c>
      <c r="W1007">
        <v>0.44</v>
      </c>
      <c r="X1007">
        <v>0.52800000000000002</v>
      </c>
    </row>
    <row r="1008" spans="1:24" hidden="1" x14ac:dyDescent="0.3">
      <c r="A1008" t="s">
        <v>10376</v>
      </c>
      <c r="B1008" t="s">
        <v>8536</v>
      </c>
      <c r="C1008" t="s">
        <v>10368</v>
      </c>
      <c r="D1008" t="s">
        <v>10369</v>
      </c>
      <c r="E1008" t="s">
        <v>113</v>
      </c>
      <c r="F1008" t="s">
        <v>113</v>
      </c>
      <c r="G1008" t="s">
        <v>113</v>
      </c>
      <c r="H1008" t="s">
        <v>113</v>
      </c>
      <c r="I1008" t="s">
        <v>344</v>
      </c>
      <c r="J1008" t="s">
        <v>10370</v>
      </c>
      <c r="K1008" t="s">
        <v>10371</v>
      </c>
      <c r="L1008" t="s">
        <v>9030</v>
      </c>
      <c r="M1008">
        <v>60</v>
      </c>
      <c r="N1008" t="s">
        <v>9085</v>
      </c>
      <c r="O1008" t="s">
        <v>9131</v>
      </c>
      <c r="P1008">
        <v>1</v>
      </c>
      <c r="Q1008">
        <v>210</v>
      </c>
      <c r="R1008">
        <v>210</v>
      </c>
      <c r="W1008">
        <v>4.41E-2</v>
      </c>
      <c r="X1008">
        <v>5.2920000000000002E-2</v>
      </c>
    </row>
    <row r="1009" spans="1:24" hidden="1" x14ac:dyDescent="0.3">
      <c r="A1009" t="s">
        <v>10377</v>
      </c>
      <c r="B1009" t="s">
        <v>8211</v>
      </c>
      <c r="C1009" t="s">
        <v>10368</v>
      </c>
      <c r="D1009" t="s">
        <v>10369</v>
      </c>
      <c r="E1009" t="s">
        <v>113</v>
      </c>
      <c r="F1009" t="s">
        <v>113</v>
      </c>
      <c r="G1009" t="s">
        <v>113</v>
      </c>
      <c r="H1009" t="s">
        <v>113</v>
      </c>
      <c r="I1009" t="s">
        <v>344</v>
      </c>
      <c r="J1009" t="s">
        <v>10370</v>
      </c>
      <c r="K1009" t="s">
        <v>10371</v>
      </c>
      <c r="L1009" t="s">
        <v>9030</v>
      </c>
      <c r="M1009">
        <v>60</v>
      </c>
      <c r="N1009" t="s">
        <v>113</v>
      </c>
      <c r="O1009" t="s">
        <v>9493</v>
      </c>
      <c r="P1009">
        <v>1</v>
      </c>
      <c r="Q1009">
        <v>1.2</v>
      </c>
      <c r="T1009">
        <v>216</v>
      </c>
      <c r="W1009">
        <v>1.1309733552923256</v>
      </c>
      <c r="X1009">
        <v>1.8095573684677211</v>
      </c>
    </row>
    <row r="1010" spans="1:24" hidden="1" x14ac:dyDescent="0.3">
      <c r="A1010" t="s">
        <v>10378</v>
      </c>
      <c r="B1010" t="s">
        <v>8174</v>
      </c>
      <c r="C1010" t="s">
        <v>10379</v>
      </c>
      <c r="D1010" t="s">
        <v>10380</v>
      </c>
      <c r="E1010" t="s">
        <v>113</v>
      </c>
      <c r="F1010" t="s">
        <v>113</v>
      </c>
      <c r="G1010" t="s">
        <v>113</v>
      </c>
      <c r="H1010" t="s">
        <v>113</v>
      </c>
      <c r="I1010" t="s">
        <v>406</v>
      </c>
      <c r="J1010" t="s">
        <v>10381</v>
      </c>
      <c r="K1010" t="s">
        <v>10382</v>
      </c>
      <c r="L1010" t="s">
        <v>120</v>
      </c>
      <c r="M1010">
        <v>40</v>
      </c>
      <c r="N1010" t="s">
        <v>9085</v>
      </c>
      <c r="O1010" t="s">
        <v>8992</v>
      </c>
      <c r="P1010">
        <v>3</v>
      </c>
      <c r="Q1010">
        <v>2009</v>
      </c>
      <c r="R1010">
        <v>469</v>
      </c>
      <c r="T1010">
        <v>90</v>
      </c>
      <c r="U1010">
        <v>260</v>
      </c>
      <c r="V1010">
        <v>340</v>
      </c>
      <c r="W1010">
        <v>2.8266629999999999</v>
      </c>
      <c r="X1010">
        <v>3.3919956</v>
      </c>
    </row>
    <row r="1011" spans="1:24" hidden="1" x14ac:dyDescent="0.3">
      <c r="A1011" t="s">
        <v>10383</v>
      </c>
      <c r="B1011" t="s">
        <v>8179</v>
      </c>
      <c r="C1011" t="s">
        <v>10379</v>
      </c>
      <c r="D1011" t="s">
        <v>10380</v>
      </c>
      <c r="E1011" t="s">
        <v>113</v>
      </c>
      <c r="F1011" t="s">
        <v>113</v>
      </c>
      <c r="G1011" t="s">
        <v>113</v>
      </c>
      <c r="H1011" t="s">
        <v>113</v>
      </c>
      <c r="I1011" t="s">
        <v>406</v>
      </c>
      <c r="J1011" t="s">
        <v>10381</v>
      </c>
      <c r="K1011" t="s">
        <v>10382</v>
      </c>
      <c r="L1011" t="s">
        <v>120</v>
      </c>
      <c r="M1011">
        <v>40</v>
      </c>
      <c r="N1011" t="s">
        <v>9085</v>
      </c>
      <c r="O1011" t="s">
        <v>10384</v>
      </c>
      <c r="P1011">
        <v>3</v>
      </c>
      <c r="Q1011">
        <v>400</v>
      </c>
      <c r="R1011">
        <v>300</v>
      </c>
      <c r="W1011">
        <v>0.36</v>
      </c>
      <c r="X1011">
        <v>0.432</v>
      </c>
    </row>
    <row r="1012" spans="1:24" hidden="1" x14ac:dyDescent="0.3">
      <c r="A1012" t="s">
        <v>10385</v>
      </c>
      <c r="B1012" t="s">
        <v>8536</v>
      </c>
      <c r="C1012" t="s">
        <v>10379</v>
      </c>
      <c r="D1012" t="s">
        <v>10380</v>
      </c>
      <c r="E1012" t="s">
        <v>113</v>
      </c>
      <c r="F1012" t="s">
        <v>113</v>
      </c>
      <c r="G1012" t="s">
        <v>113</v>
      </c>
      <c r="H1012" t="s">
        <v>113</v>
      </c>
      <c r="I1012" t="s">
        <v>406</v>
      </c>
      <c r="J1012" t="s">
        <v>10381</v>
      </c>
      <c r="K1012" t="s">
        <v>10382</v>
      </c>
      <c r="L1012" t="s">
        <v>120</v>
      </c>
      <c r="M1012">
        <v>40</v>
      </c>
      <c r="N1012" t="s">
        <v>9085</v>
      </c>
      <c r="O1012" t="s">
        <v>9131</v>
      </c>
      <c r="P1012">
        <v>1</v>
      </c>
      <c r="Q1012">
        <v>210</v>
      </c>
      <c r="R1012">
        <v>210</v>
      </c>
      <c r="W1012">
        <v>4.41E-2</v>
      </c>
      <c r="X1012">
        <v>5.2920000000000002E-2</v>
      </c>
    </row>
    <row r="1013" spans="1:24" hidden="1" x14ac:dyDescent="0.3">
      <c r="A1013" t="s">
        <v>10386</v>
      </c>
      <c r="B1013" t="s">
        <v>8211</v>
      </c>
      <c r="C1013" t="s">
        <v>10379</v>
      </c>
      <c r="D1013" t="s">
        <v>10380</v>
      </c>
      <c r="E1013" t="s">
        <v>113</v>
      </c>
      <c r="F1013" t="s">
        <v>113</v>
      </c>
      <c r="G1013" t="s">
        <v>113</v>
      </c>
      <c r="H1013" t="s">
        <v>113</v>
      </c>
      <c r="I1013" t="s">
        <v>406</v>
      </c>
      <c r="J1013" t="s">
        <v>10381</v>
      </c>
      <c r="K1013" t="s">
        <v>10382</v>
      </c>
      <c r="L1013" t="s">
        <v>120</v>
      </c>
      <c r="M1013">
        <v>40</v>
      </c>
      <c r="N1013" t="s">
        <v>113</v>
      </c>
      <c r="O1013" t="s">
        <v>9493</v>
      </c>
      <c r="P1013">
        <v>1</v>
      </c>
      <c r="Q1013">
        <v>1.2</v>
      </c>
      <c r="T1013">
        <v>58.45</v>
      </c>
      <c r="W1013">
        <v>1.1309733552923256</v>
      </c>
      <c r="X1013">
        <v>1.8095573684677211</v>
      </c>
    </row>
    <row r="1014" spans="1:24" hidden="1" x14ac:dyDescent="0.3">
      <c r="A1014" t="s">
        <v>10387</v>
      </c>
      <c r="B1014" t="s">
        <v>8174</v>
      </c>
      <c r="C1014" t="s">
        <v>10388</v>
      </c>
      <c r="D1014" t="s">
        <v>10389</v>
      </c>
      <c r="E1014" t="s">
        <v>113</v>
      </c>
      <c r="F1014" t="s">
        <v>113</v>
      </c>
      <c r="G1014" t="s">
        <v>113</v>
      </c>
      <c r="H1014" t="s">
        <v>113</v>
      </c>
      <c r="I1014" t="s">
        <v>654</v>
      </c>
      <c r="J1014" t="s">
        <v>10390</v>
      </c>
      <c r="K1014" t="s">
        <v>10391</v>
      </c>
      <c r="L1014" t="s">
        <v>120</v>
      </c>
      <c r="M1014">
        <v>39</v>
      </c>
      <c r="N1014" t="s">
        <v>8442</v>
      </c>
      <c r="O1014" t="s">
        <v>8443</v>
      </c>
      <c r="P1014">
        <v>3</v>
      </c>
      <c r="Q1014">
        <v>1500</v>
      </c>
      <c r="R1014">
        <v>320</v>
      </c>
      <c r="S1014">
        <v>145</v>
      </c>
      <c r="T1014">
        <v>60</v>
      </c>
      <c r="U1014">
        <v>185</v>
      </c>
      <c r="V1014">
        <v>300</v>
      </c>
      <c r="W1014">
        <v>1.44</v>
      </c>
      <c r="X1014">
        <v>1.728</v>
      </c>
    </row>
    <row r="1015" spans="1:24" hidden="1" x14ac:dyDescent="0.3">
      <c r="A1015" t="s">
        <v>10392</v>
      </c>
      <c r="B1015" t="s">
        <v>8179</v>
      </c>
      <c r="C1015" t="s">
        <v>10388</v>
      </c>
      <c r="D1015" t="s">
        <v>10389</v>
      </c>
      <c r="E1015" t="s">
        <v>113</v>
      </c>
      <c r="F1015" t="s">
        <v>113</v>
      </c>
      <c r="G1015" t="s">
        <v>113</v>
      </c>
      <c r="H1015" t="s">
        <v>113</v>
      </c>
      <c r="I1015" t="s">
        <v>654</v>
      </c>
      <c r="J1015" t="s">
        <v>10390</v>
      </c>
      <c r="K1015" t="s">
        <v>10391</v>
      </c>
      <c r="L1015" t="s">
        <v>120</v>
      </c>
      <c r="M1015">
        <v>39</v>
      </c>
      <c r="N1015" t="s">
        <v>113</v>
      </c>
      <c r="O1015" t="s">
        <v>8358</v>
      </c>
      <c r="P1015">
        <v>1</v>
      </c>
      <c r="Q1015">
        <v>466</v>
      </c>
      <c r="R1015">
        <v>343</v>
      </c>
      <c r="S1015">
        <v>154</v>
      </c>
      <c r="W1015">
        <v>0.15983800000000001</v>
      </c>
      <c r="X1015">
        <v>0.19180559999999999</v>
      </c>
    </row>
    <row r="1016" spans="1:24" hidden="1" x14ac:dyDescent="0.3">
      <c r="A1016" t="s">
        <v>10393</v>
      </c>
      <c r="B1016" t="s">
        <v>8179</v>
      </c>
      <c r="C1016" t="s">
        <v>10394</v>
      </c>
      <c r="D1016" t="s">
        <v>10395</v>
      </c>
      <c r="E1016" t="s">
        <v>113</v>
      </c>
      <c r="F1016" t="s">
        <v>113</v>
      </c>
      <c r="G1016" t="s">
        <v>113</v>
      </c>
      <c r="H1016" t="s">
        <v>113</v>
      </c>
      <c r="I1016" t="s">
        <v>115</v>
      </c>
      <c r="J1016" t="s">
        <v>10396</v>
      </c>
      <c r="K1016" t="s">
        <v>10397</v>
      </c>
      <c r="L1016" t="s">
        <v>120</v>
      </c>
      <c r="M1016">
        <v>38</v>
      </c>
      <c r="N1016" t="s">
        <v>8614</v>
      </c>
      <c r="O1016" t="s">
        <v>10375</v>
      </c>
      <c r="P1016">
        <v>2</v>
      </c>
      <c r="Q1016">
        <v>550</v>
      </c>
      <c r="R1016">
        <v>400</v>
      </c>
      <c r="W1016">
        <v>0.44</v>
      </c>
      <c r="X1016">
        <v>0.52800000000000002</v>
      </c>
    </row>
    <row r="1017" spans="1:24" hidden="1" x14ac:dyDescent="0.3">
      <c r="A1017" t="s">
        <v>10398</v>
      </c>
      <c r="B1017" t="s">
        <v>8174</v>
      </c>
      <c r="C1017" t="s">
        <v>10394</v>
      </c>
      <c r="D1017" t="s">
        <v>10395</v>
      </c>
      <c r="E1017" t="s">
        <v>113</v>
      </c>
      <c r="F1017" t="s">
        <v>113</v>
      </c>
      <c r="G1017" t="s">
        <v>113</v>
      </c>
      <c r="H1017" t="s">
        <v>113</v>
      </c>
      <c r="I1017" t="s">
        <v>115</v>
      </c>
      <c r="J1017" t="s">
        <v>10396</v>
      </c>
      <c r="K1017" t="s">
        <v>10397</v>
      </c>
      <c r="L1017" t="s">
        <v>120</v>
      </c>
      <c r="M1017">
        <v>40</v>
      </c>
      <c r="N1017" t="s">
        <v>8614</v>
      </c>
      <c r="O1017" t="s">
        <v>9835</v>
      </c>
      <c r="P1017">
        <v>3</v>
      </c>
      <c r="Q1017">
        <v>694</v>
      </c>
      <c r="R1017">
        <v>408</v>
      </c>
      <c r="T1017">
        <v>300</v>
      </c>
      <c r="U1017">
        <v>70</v>
      </c>
      <c r="V1017">
        <v>180</v>
      </c>
      <c r="W1017">
        <v>0.84945599999999999</v>
      </c>
      <c r="X1017">
        <v>1.0193471999999999</v>
      </c>
    </row>
    <row r="1018" spans="1:24" hidden="1" x14ac:dyDescent="0.3">
      <c r="A1018" t="s">
        <v>10399</v>
      </c>
      <c r="B1018" t="s">
        <v>8617</v>
      </c>
      <c r="C1018" t="s">
        <v>10394</v>
      </c>
      <c r="D1018" t="s">
        <v>10395</v>
      </c>
      <c r="E1018" t="s">
        <v>113</v>
      </c>
      <c r="F1018" t="s">
        <v>113</v>
      </c>
      <c r="G1018" t="s">
        <v>113</v>
      </c>
      <c r="H1018" t="s">
        <v>113</v>
      </c>
      <c r="I1018" t="s">
        <v>115</v>
      </c>
      <c r="J1018" t="s">
        <v>10396</v>
      </c>
      <c r="K1018" t="s">
        <v>10397</v>
      </c>
      <c r="L1018" t="s">
        <v>120</v>
      </c>
      <c r="M1018">
        <v>38</v>
      </c>
      <c r="N1018" t="s">
        <v>9659</v>
      </c>
      <c r="O1018" t="s">
        <v>9491</v>
      </c>
      <c r="P1018">
        <v>3</v>
      </c>
      <c r="Q1018">
        <v>1499</v>
      </c>
      <c r="R1018">
        <v>395</v>
      </c>
      <c r="T1018">
        <v>300</v>
      </c>
      <c r="U1018">
        <v>70</v>
      </c>
      <c r="V1018">
        <v>180</v>
      </c>
      <c r="W1018">
        <v>1.7763150000000001</v>
      </c>
      <c r="X1018">
        <v>2.1315780000000002</v>
      </c>
    </row>
    <row r="1019" spans="1:24" hidden="1" x14ac:dyDescent="0.3">
      <c r="A1019" t="s">
        <v>10400</v>
      </c>
      <c r="B1019" t="s">
        <v>8179</v>
      </c>
      <c r="C1019" t="s">
        <v>1137</v>
      </c>
      <c r="D1019" t="s">
        <v>1136</v>
      </c>
      <c r="E1019" t="s">
        <v>113</v>
      </c>
      <c r="F1019" t="s">
        <v>1138</v>
      </c>
      <c r="G1019" t="s">
        <v>247</v>
      </c>
      <c r="H1019" t="s">
        <v>1066</v>
      </c>
      <c r="I1019" t="s">
        <v>218</v>
      </c>
      <c r="J1019" t="s">
        <v>10401</v>
      </c>
      <c r="K1019" t="s">
        <v>10402</v>
      </c>
      <c r="L1019" t="s">
        <v>8903</v>
      </c>
      <c r="M1019">
        <v>28</v>
      </c>
      <c r="N1019" t="s">
        <v>9085</v>
      </c>
      <c r="O1019" t="s">
        <v>9131</v>
      </c>
      <c r="P1019">
        <v>2</v>
      </c>
      <c r="Q1019">
        <v>210</v>
      </c>
      <c r="R1019">
        <v>210</v>
      </c>
      <c r="W1019">
        <v>8.8200000000000001E-2</v>
      </c>
      <c r="X1019">
        <v>0.10584</v>
      </c>
    </row>
    <row r="1020" spans="1:24" hidden="1" x14ac:dyDescent="0.3">
      <c r="A1020" t="s">
        <v>10403</v>
      </c>
      <c r="B1020" t="s">
        <v>8211</v>
      </c>
      <c r="C1020" t="s">
        <v>1137</v>
      </c>
      <c r="D1020" t="s">
        <v>1136</v>
      </c>
      <c r="E1020" t="s">
        <v>113</v>
      </c>
      <c r="F1020" t="s">
        <v>1138</v>
      </c>
      <c r="G1020" t="s">
        <v>247</v>
      </c>
      <c r="H1020" t="s">
        <v>1066</v>
      </c>
      <c r="I1020" t="s">
        <v>218</v>
      </c>
      <c r="J1020" t="s">
        <v>10401</v>
      </c>
      <c r="K1020" t="s">
        <v>10402</v>
      </c>
      <c r="L1020" t="s">
        <v>8903</v>
      </c>
      <c r="M1020">
        <v>28</v>
      </c>
      <c r="N1020" t="s">
        <v>113</v>
      </c>
      <c r="O1020" t="s">
        <v>9493</v>
      </c>
      <c r="P1020">
        <v>1</v>
      </c>
      <c r="Q1020">
        <v>0.6</v>
      </c>
      <c r="T1020">
        <v>215.9</v>
      </c>
      <c r="W1020">
        <v>0.28274333882308139</v>
      </c>
      <c r="X1020">
        <v>0.45238934211693027</v>
      </c>
    </row>
    <row r="1021" spans="1:24" hidden="1" x14ac:dyDescent="0.3">
      <c r="A1021" t="s">
        <v>10404</v>
      </c>
      <c r="B1021" t="s">
        <v>8536</v>
      </c>
      <c r="C1021" t="s">
        <v>1137</v>
      </c>
      <c r="D1021" t="s">
        <v>1136</v>
      </c>
      <c r="E1021" t="s">
        <v>113</v>
      </c>
      <c r="F1021" t="s">
        <v>1138</v>
      </c>
      <c r="G1021" t="s">
        <v>247</v>
      </c>
      <c r="H1021" t="s">
        <v>1066</v>
      </c>
      <c r="I1021" t="s">
        <v>218</v>
      </c>
      <c r="J1021" t="s">
        <v>10401</v>
      </c>
      <c r="K1021" t="s">
        <v>10402</v>
      </c>
      <c r="L1021" t="s">
        <v>8903</v>
      </c>
      <c r="M1021">
        <v>30</v>
      </c>
      <c r="N1021" t="s">
        <v>8614</v>
      </c>
      <c r="O1021" t="s">
        <v>9496</v>
      </c>
      <c r="P1021">
        <v>1</v>
      </c>
      <c r="Q1021">
        <v>353</v>
      </c>
      <c r="R1021">
        <v>261</v>
      </c>
      <c r="W1021">
        <v>9.2133000000000007E-2</v>
      </c>
      <c r="X1021">
        <v>0.11055960000000001</v>
      </c>
    </row>
    <row r="1022" spans="1:24" hidden="1" x14ac:dyDescent="0.3">
      <c r="A1022" t="s">
        <v>10405</v>
      </c>
      <c r="B1022" t="s">
        <v>8174</v>
      </c>
      <c r="C1022" t="s">
        <v>1137</v>
      </c>
      <c r="D1022" t="s">
        <v>1136</v>
      </c>
      <c r="E1022" t="s">
        <v>113</v>
      </c>
      <c r="F1022" t="s">
        <v>1138</v>
      </c>
      <c r="G1022" t="s">
        <v>247</v>
      </c>
      <c r="H1022" t="s">
        <v>1066</v>
      </c>
      <c r="I1022" t="s">
        <v>218</v>
      </c>
      <c r="J1022" t="s">
        <v>10401</v>
      </c>
      <c r="K1022" t="s">
        <v>10402</v>
      </c>
      <c r="L1022" t="s">
        <v>8903</v>
      </c>
      <c r="M1022">
        <v>30</v>
      </c>
      <c r="N1022" t="s">
        <v>9659</v>
      </c>
      <c r="O1022" t="s">
        <v>9771</v>
      </c>
      <c r="P1022">
        <v>1</v>
      </c>
      <c r="Q1022">
        <v>597</v>
      </c>
      <c r="R1022">
        <v>300</v>
      </c>
      <c r="T1022">
        <v>60</v>
      </c>
      <c r="W1022">
        <v>0.17910000000000001</v>
      </c>
      <c r="X1022">
        <v>0.21492</v>
      </c>
    </row>
    <row r="1023" spans="1:24" hidden="1" x14ac:dyDescent="0.3">
      <c r="A1023" t="s">
        <v>10406</v>
      </c>
      <c r="B1023" t="s">
        <v>8174</v>
      </c>
      <c r="C1023" t="s">
        <v>10407</v>
      </c>
      <c r="D1023" t="s">
        <v>10408</v>
      </c>
      <c r="E1023" t="s">
        <v>113</v>
      </c>
      <c r="F1023" t="s">
        <v>10409</v>
      </c>
      <c r="G1023" t="s">
        <v>133</v>
      </c>
      <c r="H1023" t="s">
        <v>9863</v>
      </c>
      <c r="I1023" t="s">
        <v>218</v>
      </c>
      <c r="J1023" t="s">
        <v>10410</v>
      </c>
      <c r="K1023" t="s">
        <v>10411</v>
      </c>
      <c r="L1023" t="s">
        <v>8842</v>
      </c>
      <c r="M1023">
        <v>70</v>
      </c>
      <c r="N1023" t="s">
        <v>8442</v>
      </c>
      <c r="O1023" t="s">
        <v>9890</v>
      </c>
      <c r="P1023">
        <v>2</v>
      </c>
      <c r="Q1023">
        <v>2500</v>
      </c>
      <c r="R1023">
        <v>355</v>
      </c>
      <c r="T1023">
        <v>355</v>
      </c>
      <c r="U1023">
        <v>200</v>
      </c>
      <c r="W1023">
        <v>1.7749999999999999</v>
      </c>
      <c r="X1023">
        <v>2.13</v>
      </c>
    </row>
    <row r="1024" spans="1:24" hidden="1" x14ac:dyDescent="0.3">
      <c r="A1024" t="s">
        <v>10412</v>
      </c>
      <c r="B1024" t="s">
        <v>8362</v>
      </c>
      <c r="C1024" t="s">
        <v>10407</v>
      </c>
      <c r="D1024" t="s">
        <v>10408</v>
      </c>
      <c r="E1024" t="s">
        <v>113</v>
      </c>
      <c r="F1024" t="s">
        <v>10409</v>
      </c>
      <c r="G1024" t="s">
        <v>133</v>
      </c>
      <c r="H1024" t="s">
        <v>9863</v>
      </c>
      <c r="I1024" t="s">
        <v>218</v>
      </c>
      <c r="J1024" t="s">
        <v>10410</v>
      </c>
      <c r="K1024" t="s">
        <v>10411</v>
      </c>
      <c r="L1024" t="s">
        <v>8842</v>
      </c>
      <c r="M1024">
        <v>0</v>
      </c>
      <c r="N1024" t="s">
        <v>113</v>
      </c>
      <c r="O1024" t="s">
        <v>113</v>
      </c>
      <c r="P1024">
        <v>1</v>
      </c>
      <c r="Q1024">
        <v>1.8</v>
      </c>
      <c r="T1024">
        <v>51</v>
      </c>
      <c r="W1024">
        <v>2.5446900494077327</v>
      </c>
      <c r="X1024">
        <v>0</v>
      </c>
    </row>
    <row r="1025" spans="1:24" hidden="1" x14ac:dyDescent="0.3">
      <c r="A1025" t="s">
        <v>10413</v>
      </c>
      <c r="B1025" t="s">
        <v>8179</v>
      </c>
      <c r="C1025" t="s">
        <v>10407</v>
      </c>
      <c r="D1025" t="s">
        <v>10408</v>
      </c>
      <c r="E1025" t="s">
        <v>113</v>
      </c>
      <c r="F1025" t="s">
        <v>10409</v>
      </c>
      <c r="G1025" t="s">
        <v>133</v>
      </c>
      <c r="H1025" t="s">
        <v>9863</v>
      </c>
      <c r="I1025" t="s">
        <v>218</v>
      </c>
      <c r="J1025" t="s">
        <v>10410</v>
      </c>
      <c r="K1025" t="s">
        <v>10411</v>
      </c>
      <c r="L1025" t="s">
        <v>8842</v>
      </c>
      <c r="M1025">
        <v>70</v>
      </c>
      <c r="N1025" t="s">
        <v>9971</v>
      </c>
      <c r="O1025" t="s">
        <v>10414</v>
      </c>
      <c r="P1025">
        <v>1</v>
      </c>
      <c r="Q1025">
        <v>560</v>
      </c>
      <c r="R1025">
        <v>494</v>
      </c>
      <c r="S1025">
        <v>133</v>
      </c>
      <c r="W1025">
        <v>0.27664</v>
      </c>
      <c r="X1025">
        <v>0.33196799999999999</v>
      </c>
    </row>
    <row r="1026" spans="1:24" hidden="1" x14ac:dyDescent="0.3">
      <c r="A1026" t="s">
        <v>10415</v>
      </c>
      <c r="B1026" t="s">
        <v>8174</v>
      </c>
      <c r="C1026" t="s">
        <v>10416</v>
      </c>
      <c r="D1026" t="s">
        <v>10417</v>
      </c>
      <c r="E1026" t="s">
        <v>113</v>
      </c>
      <c r="F1026" t="s">
        <v>113</v>
      </c>
      <c r="G1026" t="s">
        <v>113</v>
      </c>
      <c r="H1026" t="s">
        <v>113</v>
      </c>
      <c r="I1026" t="s">
        <v>218</v>
      </c>
      <c r="J1026" t="s">
        <v>10418</v>
      </c>
      <c r="K1026" t="s">
        <v>10419</v>
      </c>
      <c r="L1026" t="s">
        <v>9030</v>
      </c>
      <c r="M1026">
        <v>60</v>
      </c>
      <c r="N1026" t="s">
        <v>8442</v>
      </c>
      <c r="O1026" t="s">
        <v>9890</v>
      </c>
      <c r="P1026">
        <v>2</v>
      </c>
      <c r="Q1026">
        <v>2500</v>
      </c>
      <c r="R1026">
        <v>355</v>
      </c>
      <c r="T1026">
        <v>30</v>
      </c>
      <c r="U1026">
        <v>180</v>
      </c>
      <c r="W1026">
        <v>1.7749999999999999</v>
      </c>
      <c r="X1026">
        <v>2.13</v>
      </c>
    </row>
    <row r="1027" spans="1:24" hidden="1" x14ac:dyDescent="0.3">
      <c r="A1027" t="s">
        <v>10420</v>
      </c>
      <c r="B1027" t="s">
        <v>8179</v>
      </c>
      <c r="C1027" t="s">
        <v>10416</v>
      </c>
      <c r="D1027" t="s">
        <v>10417</v>
      </c>
      <c r="E1027" t="s">
        <v>113</v>
      </c>
      <c r="F1027" t="s">
        <v>113</v>
      </c>
      <c r="G1027" t="s">
        <v>113</v>
      </c>
      <c r="H1027" t="s">
        <v>113</v>
      </c>
      <c r="I1027" t="s">
        <v>218</v>
      </c>
      <c r="J1027" t="s">
        <v>10418</v>
      </c>
      <c r="K1027" t="s">
        <v>10419</v>
      </c>
      <c r="L1027" t="s">
        <v>9030</v>
      </c>
      <c r="M1027">
        <v>60</v>
      </c>
      <c r="N1027" t="s">
        <v>9971</v>
      </c>
      <c r="O1027" t="s">
        <v>10414</v>
      </c>
      <c r="P1027">
        <v>1</v>
      </c>
      <c r="Q1027">
        <v>560</v>
      </c>
      <c r="R1027">
        <v>494</v>
      </c>
      <c r="S1027">
        <v>133</v>
      </c>
      <c r="W1027">
        <v>0.27664</v>
      </c>
      <c r="X1027">
        <v>0.33196799999999999</v>
      </c>
    </row>
    <row r="1028" spans="1:24" hidden="1" x14ac:dyDescent="0.3">
      <c r="A1028" t="s">
        <v>10421</v>
      </c>
      <c r="B1028" t="s">
        <v>8362</v>
      </c>
      <c r="C1028" t="s">
        <v>10416</v>
      </c>
      <c r="D1028" t="s">
        <v>10417</v>
      </c>
      <c r="E1028" t="s">
        <v>113</v>
      </c>
      <c r="F1028" t="s">
        <v>113</v>
      </c>
      <c r="G1028" t="s">
        <v>113</v>
      </c>
      <c r="H1028" t="s">
        <v>113</v>
      </c>
      <c r="I1028" t="s">
        <v>218</v>
      </c>
      <c r="J1028" t="s">
        <v>10418</v>
      </c>
      <c r="K1028" t="s">
        <v>10419</v>
      </c>
      <c r="L1028" t="s">
        <v>9030</v>
      </c>
      <c r="M1028">
        <v>0</v>
      </c>
      <c r="N1028" t="s">
        <v>113</v>
      </c>
      <c r="O1028" t="s">
        <v>10422</v>
      </c>
      <c r="P1028">
        <v>1</v>
      </c>
      <c r="Q1028">
        <v>1.8</v>
      </c>
      <c r="T1028">
        <v>51.3</v>
      </c>
      <c r="W1028">
        <v>2.5446900494077327</v>
      </c>
      <c r="X1028">
        <v>0</v>
      </c>
    </row>
    <row r="1029" spans="1:24" hidden="1" x14ac:dyDescent="0.3">
      <c r="A1029" t="s">
        <v>10423</v>
      </c>
      <c r="B1029" t="s">
        <v>8174</v>
      </c>
      <c r="C1029" t="s">
        <v>10424</v>
      </c>
      <c r="D1029" t="s">
        <v>10425</v>
      </c>
      <c r="E1029" t="s">
        <v>113</v>
      </c>
      <c r="F1029" t="s">
        <v>10426</v>
      </c>
      <c r="G1029" t="s">
        <v>133</v>
      </c>
      <c r="H1029" t="s">
        <v>9863</v>
      </c>
      <c r="I1029" t="s">
        <v>218</v>
      </c>
      <c r="J1029" t="s">
        <v>10427</v>
      </c>
      <c r="K1029" t="s">
        <v>10428</v>
      </c>
      <c r="L1029" t="s">
        <v>8842</v>
      </c>
      <c r="M1029">
        <v>70</v>
      </c>
      <c r="N1029" t="s">
        <v>8442</v>
      </c>
      <c r="O1029" t="s">
        <v>9890</v>
      </c>
      <c r="P1029">
        <v>2</v>
      </c>
      <c r="Q1029">
        <v>2500</v>
      </c>
      <c r="R1029">
        <v>355</v>
      </c>
      <c r="T1029">
        <v>35</v>
      </c>
      <c r="U1029">
        <v>250</v>
      </c>
      <c r="W1029">
        <v>1.7749999999999999</v>
      </c>
      <c r="X1029">
        <v>2.13</v>
      </c>
    </row>
    <row r="1030" spans="1:24" hidden="1" x14ac:dyDescent="0.3">
      <c r="A1030" t="s">
        <v>10429</v>
      </c>
      <c r="B1030" t="s">
        <v>8179</v>
      </c>
      <c r="C1030" t="s">
        <v>10424</v>
      </c>
      <c r="D1030" t="s">
        <v>10425</v>
      </c>
      <c r="E1030" t="s">
        <v>113</v>
      </c>
      <c r="F1030" t="s">
        <v>10426</v>
      </c>
      <c r="G1030" t="s">
        <v>133</v>
      </c>
      <c r="H1030" t="s">
        <v>9863</v>
      </c>
      <c r="I1030" t="s">
        <v>218</v>
      </c>
      <c r="J1030" t="s">
        <v>10427</v>
      </c>
      <c r="K1030" t="s">
        <v>10428</v>
      </c>
      <c r="L1030" t="s">
        <v>8842</v>
      </c>
      <c r="M1030">
        <v>70</v>
      </c>
      <c r="N1030" t="s">
        <v>9971</v>
      </c>
      <c r="O1030" t="s">
        <v>10414</v>
      </c>
      <c r="P1030">
        <v>1</v>
      </c>
      <c r="Q1030">
        <v>560</v>
      </c>
      <c r="R1030">
        <v>494</v>
      </c>
      <c r="S1030">
        <v>133</v>
      </c>
      <c r="W1030">
        <v>0.27664</v>
      </c>
      <c r="X1030">
        <v>0.33196799999999999</v>
      </c>
    </row>
    <row r="1031" spans="1:24" hidden="1" x14ac:dyDescent="0.3">
      <c r="A1031" t="s">
        <v>10430</v>
      </c>
      <c r="B1031" t="s">
        <v>8211</v>
      </c>
      <c r="C1031" t="s">
        <v>10424</v>
      </c>
      <c r="D1031" t="s">
        <v>10425</v>
      </c>
      <c r="E1031" t="s">
        <v>113</v>
      </c>
      <c r="F1031" t="s">
        <v>10426</v>
      </c>
      <c r="G1031" t="s">
        <v>133</v>
      </c>
      <c r="H1031" t="s">
        <v>9863</v>
      </c>
      <c r="I1031" t="s">
        <v>218</v>
      </c>
      <c r="J1031" t="s">
        <v>10427</v>
      </c>
      <c r="K1031" t="s">
        <v>10428</v>
      </c>
      <c r="L1031" t="s">
        <v>8842</v>
      </c>
      <c r="M1031">
        <v>70</v>
      </c>
      <c r="N1031" t="s">
        <v>113</v>
      </c>
      <c r="O1031" t="s">
        <v>9493</v>
      </c>
      <c r="P1031">
        <v>1</v>
      </c>
      <c r="Q1031">
        <v>0.6</v>
      </c>
      <c r="T1031">
        <v>226.01</v>
      </c>
      <c r="W1031">
        <v>0.28274333882308139</v>
      </c>
      <c r="X1031">
        <v>0.45238934211693027</v>
      </c>
    </row>
    <row r="1032" spans="1:24" hidden="1" x14ac:dyDescent="0.3">
      <c r="A1032" t="s">
        <v>10431</v>
      </c>
      <c r="B1032" t="s">
        <v>8249</v>
      </c>
      <c r="C1032" t="s">
        <v>10424</v>
      </c>
      <c r="D1032" t="s">
        <v>10425</v>
      </c>
      <c r="E1032" t="s">
        <v>113</v>
      </c>
      <c r="F1032" t="s">
        <v>10426</v>
      </c>
      <c r="G1032" t="s">
        <v>133</v>
      </c>
      <c r="H1032" t="s">
        <v>9863</v>
      </c>
      <c r="I1032" t="s">
        <v>218</v>
      </c>
      <c r="J1032" t="s">
        <v>10427</v>
      </c>
      <c r="K1032" t="s">
        <v>10428</v>
      </c>
      <c r="L1032" t="s">
        <v>8842</v>
      </c>
      <c r="M1032">
        <v>68</v>
      </c>
      <c r="N1032" t="s">
        <v>113</v>
      </c>
      <c r="O1032" t="s">
        <v>9493</v>
      </c>
      <c r="P1032">
        <v>1</v>
      </c>
      <c r="Q1032">
        <v>1.2</v>
      </c>
      <c r="T1032">
        <v>176.46</v>
      </c>
      <c r="W1032">
        <v>1.1309733552923256</v>
      </c>
      <c r="X1032">
        <v>1.8095573684677211</v>
      </c>
    </row>
    <row r="1033" spans="1:24" hidden="1" x14ac:dyDescent="0.3">
      <c r="A1033" t="s">
        <v>10432</v>
      </c>
      <c r="B1033" t="s">
        <v>8174</v>
      </c>
      <c r="C1033" t="s">
        <v>10433</v>
      </c>
      <c r="D1033" t="s">
        <v>10434</v>
      </c>
      <c r="E1033" t="s">
        <v>113</v>
      </c>
      <c r="F1033" t="s">
        <v>10435</v>
      </c>
      <c r="G1033" t="s">
        <v>133</v>
      </c>
      <c r="H1033" t="s">
        <v>9863</v>
      </c>
      <c r="I1033" t="s">
        <v>218</v>
      </c>
      <c r="J1033" t="s">
        <v>10436</v>
      </c>
      <c r="K1033" t="s">
        <v>10437</v>
      </c>
      <c r="L1033" t="s">
        <v>8842</v>
      </c>
      <c r="M1033">
        <v>70</v>
      </c>
      <c r="N1033" t="s">
        <v>8442</v>
      </c>
      <c r="O1033" t="s">
        <v>9890</v>
      </c>
      <c r="P1033">
        <v>3</v>
      </c>
      <c r="Q1033">
        <v>2500</v>
      </c>
      <c r="R1033">
        <v>355</v>
      </c>
      <c r="T1033">
        <v>30</v>
      </c>
      <c r="U1033">
        <v>180</v>
      </c>
      <c r="V1033">
        <v>220</v>
      </c>
      <c r="W1033">
        <v>2.6625000000000001</v>
      </c>
      <c r="X1033">
        <v>3.1949999999999998</v>
      </c>
    </row>
    <row r="1034" spans="1:24" hidden="1" x14ac:dyDescent="0.3">
      <c r="A1034" t="s">
        <v>10438</v>
      </c>
      <c r="B1034" t="s">
        <v>8179</v>
      </c>
      <c r="C1034" t="s">
        <v>10433</v>
      </c>
      <c r="D1034" t="s">
        <v>10434</v>
      </c>
      <c r="E1034" t="s">
        <v>113</v>
      </c>
      <c r="F1034" t="s">
        <v>10435</v>
      </c>
      <c r="G1034" t="s">
        <v>133</v>
      </c>
      <c r="H1034" t="s">
        <v>9863</v>
      </c>
      <c r="I1034" t="s">
        <v>218</v>
      </c>
      <c r="J1034" t="s">
        <v>10436</v>
      </c>
      <c r="K1034" t="s">
        <v>10437</v>
      </c>
      <c r="L1034" t="s">
        <v>8842</v>
      </c>
      <c r="M1034">
        <v>70</v>
      </c>
      <c r="N1034" t="s">
        <v>9971</v>
      </c>
      <c r="O1034" t="s">
        <v>10414</v>
      </c>
      <c r="P1034">
        <v>1</v>
      </c>
      <c r="Q1034">
        <v>560</v>
      </c>
      <c r="R1034">
        <v>494</v>
      </c>
      <c r="S1034">
        <v>133</v>
      </c>
      <c r="W1034">
        <v>0.27664</v>
      </c>
      <c r="X1034">
        <v>0.33196799999999999</v>
      </c>
    </row>
    <row r="1035" spans="1:24" hidden="1" x14ac:dyDescent="0.3">
      <c r="A1035" t="s">
        <v>10439</v>
      </c>
      <c r="B1035" t="s">
        <v>8362</v>
      </c>
      <c r="C1035" t="s">
        <v>10433</v>
      </c>
      <c r="D1035" t="s">
        <v>10434</v>
      </c>
      <c r="E1035" t="s">
        <v>113</v>
      </c>
      <c r="F1035" t="s">
        <v>10435</v>
      </c>
      <c r="G1035" t="s">
        <v>133</v>
      </c>
      <c r="H1035" t="s">
        <v>9863</v>
      </c>
      <c r="I1035" t="s">
        <v>218</v>
      </c>
      <c r="J1035" t="s">
        <v>10436</v>
      </c>
      <c r="K1035" t="s">
        <v>10437</v>
      </c>
      <c r="L1035" t="s">
        <v>8842</v>
      </c>
      <c r="M1035">
        <v>0</v>
      </c>
      <c r="N1035" t="s">
        <v>113</v>
      </c>
      <c r="O1035" t="s">
        <v>10440</v>
      </c>
      <c r="P1035">
        <v>1</v>
      </c>
      <c r="T1035">
        <v>342</v>
      </c>
      <c r="W1035">
        <v>0</v>
      </c>
      <c r="X1035">
        <v>0</v>
      </c>
    </row>
    <row r="1036" spans="1:24" hidden="1" x14ac:dyDescent="0.3">
      <c r="A1036" t="s">
        <v>10441</v>
      </c>
      <c r="B1036" t="s">
        <v>8174</v>
      </c>
      <c r="C1036" t="s">
        <v>10442</v>
      </c>
      <c r="D1036" t="s">
        <v>10443</v>
      </c>
      <c r="E1036" t="s">
        <v>113</v>
      </c>
      <c r="F1036" t="s">
        <v>10444</v>
      </c>
      <c r="G1036" t="s">
        <v>133</v>
      </c>
      <c r="H1036" t="s">
        <v>9863</v>
      </c>
      <c r="I1036" t="s">
        <v>218</v>
      </c>
      <c r="J1036" t="s">
        <v>10445</v>
      </c>
      <c r="K1036" t="s">
        <v>10446</v>
      </c>
      <c r="L1036" t="s">
        <v>8842</v>
      </c>
      <c r="M1036">
        <v>70</v>
      </c>
      <c r="N1036" t="s">
        <v>8442</v>
      </c>
      <c r="O1036" t="s">
        <v>9882</v>
      </c>
      <c r="P1036">
        <v>2</v>
      </c>
      <c r="Q1036">
        <v>1500</v>
      </c>
      <c r="R1036">
        <v>380</v>
      </c>
      <c r="T1036">
        <v>10</v>
      </c>
      <c r="U1036">
        <v>210</v>
      </c>
      <c r="W1036">
        <v>1.1399999999999999</v>
      </c>
      <c r="X1036">
        <v>1.3679999999999999</v>
      </c>
    </row>
    <row r="1037" spans="1:24" hidden="1" x14ac:dyDescent="0.3">
      <c r="A1037" t="s">
        <v>10447</v>
      </c>
      <c r="B1037" t="s">
        <v>8179</v>
      </c>
      <c r="C1037" t="s">
        <v>10442</v>
      </c>
      <c r="D1037" t="s">
        <v>10443</v>
      </c>
      <c r="E1037" t="s">
        <v>113</v>
      </c>
      <c r="F1037" t="s">
        <v>10444</v>
      </c>
      <c r="G1037" t="s">
        <v>133</v>
      </c>
      <c r="H1037" t="s">
        <v>9863</v>
      </c>
      <c r="I1037" t="s">
        <v>218</v>
      </c>
      <c r="J1037" t="s">
        <v>10445</v>
      </c>
      <c r="K1037" t="s">
        <v>10446</v>
      </c>
      <c r="L1037" t="s">
        <v>8842</v>
      </c>
      <c r="M1037">
        <v>70</v>
      </c>
      <c r="N1037" t="s">
        <v>9971</v>
      </c>
      <c r="O1037" t="s">
        <v>10414</v>
      </c>
      <c r="P1037">
        <v>1</v>
      </c>
      <c r="Q1037">
        <v>560</v>
      </c>
      <c r="R1037">
        <v>494</v>
      </c>
      <c r="S1037">
        <v>133</v>
      </c>
      <c r="W1037">
        <v>0.27664</v>
      </c>
      <c r="X1037">
        <v>0.33196799999999999</v>
      </c>
    </row>
    <row r="1038" spans="1:24" hidden="1" x14ac:dyDescent="0.3">
      <c r="A1038" t="s">
        <v>10448</v>
      </c>
      <c r="B1038" t="s">
        <v>8211</v>
      </c>
      <c r="C1038" t="s">
        <v>10442</v>
      </c>
      <c r="D1038" t="s">
        <v>10443</v>
      </c>
      <c r="E1038" t="s">
        <v>113</v>
      </c>
      <c r="F1038" t="s">
        <v>10444</v>
      </c>
      <c r="G1038" t="s">
        <v>133</v>
      </c>
      <c r="H1038" t="s">
        <v>9863</v>
      </c>
      <c r="I1038" t="s">
        <v>218</v>
      </c>
      <c r="J1038" t="s">
        <v>10445</v>
      </c>
      <c r="K1038" t="s">
        <v>10446</v>
      </c>
      <c r="L1038" t="s">
        <v>8842</v>
      </c>
      <c r="M1038">
        <v>68</v>
      </c>
      <c r="N1038" t="s">
        <v>113</v>
      </c>
      <c r="O1038" t="s">
        <v>9493</v>
      </c>
      <c r="P1038">
        <v>1</v>
      </c>
      <c r="Q1038">
        <v>0.6</v>
      </c>
      <c r="T1038">
        <v>184.19</v>
      </c>
      <c r="W1038">
        <v>0.28274333882308139</v>
      </c>
      <c r="X1038">
        <v>0.45238934211693027</v>
      </c>
    </row>
    <row r="1039" spans="1:24" hidden="1" x14ac:dyDescent="0.3">
      <c r="A1039" t="s">
        <v>10449</v>
      </c>
      <c r="B1039" t="s">
        <v>8174</v>
      </c>
      <c r="C1039" t="s">
        <v>10450</v>
      </c>
      <c r="D1039" t="s">
        <v>10451</v>
      </c>
      <c r="E1039" t="s">
        <v>113</v>
      </c>
      <c r="F1039" t="s">
        <v>10452</v>
      </c>
      <c r="G1039" t="s">
        <v>133</v>
      </c>
      <c r="H1039" t="s">
        <v>9863</v>
      </c>
      <c r="I1039" t="s">
        <v>218</v>
      </c>
      <c r="J1039" t="s">
        <v>10453</v>
      </c>
      <c r="K1039" t="s">
        <v>10454</v>
      </c>
      <c r="L1039" t="s">
        <v>8842</v>
      </c>
      <c r="M1039">
        <v>70</v>
      </c>
      <c r="N1039" t="s">
        <v>8442</v>
      </c>
      <c r="O1039" t="s">
        <v>9882</v>
      </c>
      <c r="P1039">
        <v>2</v>
      </c>
      <c r="Q1039">
        <v>1500</v>
      </c>
      <c r="R1039">
        <v>380</v>
      </c>
      <c r="T1039">
        <v>45</v>
      </c>
      <c r="U1039">
        <v>180</v>
      </c>
      <c r="W1039">
        <v>1.1399999999999999</v>
      </c>
      <c r="X1039">
        <v>1.3679999999999999</v>
      </c>
    </row>
    <row r="1040" spans="1:24" hidden="1" x14ac:dyDescent="0.3">
      <c r="A1040" t="s">
        <v>10455</v>
      </c>
      <c r="B1040" t="s">
        <v>8179</v>
      </c>
      <c r="C1040" t="s">
        <v>10450</v>
      </c>
      <c r="D1040" t="s">
        <v>10451</v>
      </c>
      <c r="E1040" t="s">
        <v>113</v>
      </c>
      <c r="F1040" t="s">
        <v>10452</v>
      </c>
      <c r="G1040" t="s">
        <v>133</v>
      </c>
      <c r="H1040" t="s">
        <v>9863</v>
      </c>
      <c r="I1040" t="s">
        <v>218</v>
      </c>
      <c r="J1040" t="s">
        <v>10453</v>
      </c>
      <c r="K1040" t="s">
        <v>10454</v>
      </c>
      <c r="L1040" t="s">
        <v>8842</v>
      </c>
      <c r="M1040">
        <v>70</v>
      </c>
      <c r="N1040" t="s">
        <v>9971</v>
      </c>
      <c r="O1040" t="s">
        <v>10414</v>
      </c>
      <c r="P1040">
        <v>1</v>
      </c>
      <c r="Q1040">
        <v>560</v>
      </c>
      <c r="R1040">
        <v>494</v>
      </c>
      <c r="S1040">
        <v>133</v>
      </c>
      <c r="W1040">
        <v>0.27664</v>
      </c>
      <c r="X1040">
        <v>0.33196799999999999</v>
      </c>
    </row>
    <row r="1041" spans="1:24" hidden="1" x14ac:dyDescent="0.3">
      <c r="A1041" t="s">
        <v>10456</v>
      </c>
      <c r="B1041" t="s">
        <v>8211</v>
      </c>
      <c r="C1041" t="s">
        <v>10450</v>
      </c>
      <c r="D1041" t="s">
        <v>10451</v>
      </c>
      <c r="E1041" t="s">
        <v>113</v>
      </c>
      <c r="F1041" t="s">
        <v>10452</v>
      </c>
      <c r="G1041" t="s">
        <v>133</v>
      </c>
      <c r="H1041" t="s">
        <v>9863</v>
      </c>
      <c r="I1041" t="s">
        <v>218</v>
      </c>
      <c r="J1041" t="s">
        <v>10453</v>
      </c>
      <c r="K1041" t="s">
        <v>10454</v>
      </c>
      <c r="L1041" t="s">
        <v>8842</v>
      </c>
      <c r="M1041">
        <v>68</v>
      </c>
      <c r="N1041" t="s">
        <v>113</v>
      </c>
      <c r="O1041" t="s">
        <v>9493</v>
      </c>
      <c r="P1041">
        <v>1</v>
      </c>
      <c r="Q1041">
        <v>1.2</v>
      </c>
      <c r="T1041">
        <v>25.25</v>
      </c>
      <c r="W1041">
        <v>1.1309733552923256</v>
      </c>
      <c r="X1041">
        <v>1.8095573684677211</v>
      </c>
    </row>
    <row r="1042" spans="1:24" hidden="1" x14ac:dyDescent="0.3">
      <c r="A1042" t="s">
        <v>10457</v>
      </c>
      <c r="B1042" t="s">
        <v>8174</v>
      </c>
      <c r="C1042" t="s">
        <v>10458</v>
      </c>
      <c r="D1042" t="s">
        <v>10459</v>
      </c>
      <c r="E1042" t="s">
        <v>113</v>
      </c>
      <c r="F1042" t="s">
        <v>10460</v>
      </c>
      <c r="G1042" t="s">
        <v>133</v>
      </c>
      <c r="H1042" t="s">
        <v>9863</v>
      </c>
      <c r="I1042" t="s">
        <v>218</v>
      </c>
      <c r="J1042" t="s">
        <v>10461</v>
      </c>
      <c r="K1042" t="s">
        <v>10462</v>
      </c>
      <c r="L1042" t="s">
        <v>8842</v>
      </c>
      <c r="M1042">
        <v>70</v>
      </c>
      <c r="N1042" t="s">
        <v>8442</v>
      </c>
      <c r="O1042" t="s">
        <v>9882</v>
      </c>
      <c r="P1042">
        <v>2</v>
      </c>
      <c r="Q1042">
        <v>1500</v>
      </c>
      <c r="R1042">
        <v>380</v>
      </c>
      <c r="T1042">
        <v>205</v>
      </c>
      <c r="U1042">
        <v>355</v>
      </c>
      <c r="W1042">
        <v>1.1399999999999999</v>
      </c>
      <c r="X1042">
        <v>1.3679999999999999</v>
      </c>
    </row>
    <row r="1043" spans="1:24" hidden="1" x14ac:dyDescent="0.3">
      <c r="A1043" t="s">
        <v>10463</v>
      </c>
      <c r="B1043" t="s">
        <v>8179</v>
      </c>
      <c r="C1043" t="s">
        <v>10458</v>
      </c>
      <c r="D1043" t="s">
        <v>10459</v>
      </c>
      <c r="E1043" t="s">
        <v>113</v>
      </c>
      <c r="F1043" t="s">
        <v>10460</v>
      </c>
      <c r="G1043" t="s">
        <v>133</v>
      </c>
      <c r="H1043" t="s">
        <v>9863</v>
      </c>
      <c r="I1043" t="s">
        <v>218</v>
      </c>
      <c r="J1043" t="s">
        <v>10461</v>
      </c>
      <c r="K1043" t="s">
        <v>10462</v>
      </c>
      <c r="L1043" t="s">
        <v>8842</v>
      </c>
      <c r="M1043">
        <v>70</v>
      </c>
      <c r="N1043" t="s">
        <v>9971</v>
      </c>
      <c r="O1043" t="s">
        <v>10414</v>
      </c>
      <c r="P1043">
        <v>1</v>
      </c>
      <c r="Q1043">
        <v>560</v>
      </c>
      <c r="R1043">
        <v>494</v>
      </c>
      <c r="S1043">
        <v>133</v>
      </c>
      <c r="W1043">
        <v>0.27664</v>
      </c>
      <c r="X1043">
        <v>0.33196799999999999</v>
      </c>
    </row>
    <row r="1044" spans="1:24" hidden="1" x14ac:dyDescent="0.3">
      <c r="A1044" t="s">
        <v>10464</v>
      </c>
      <c r="B1044" t="s">
        <v>8211</v>
      </c>
      <c r="C1044" t="s">
        <v>10458</v>
      </c>
      <c r="D1044" t="s">
        <v>10459</v>
      </c>
      <c r="E1044" t="s">
        <v>113</v>
      </c>
      <c r="F1044" t="s">
        <v>10460</v>
      </c>
      <c r="G1044" t="s">
        <v>133</v>
      </c>
      <c r="H1044" t="s">
        <v>9863</v>
      </c>
      <c r="I1044" t="s">
        <v>218</v>
      </c>
      <c r="J1044" t="s">
        <v>10461</v>
      </c>
      <c r="K1044" t="s">
        <v>10462</v>
      </c>
      <c r="L1044" t="s">
        <v>8842</v>
      </c>
      <c r="M1044">
        <v>68</v>
      </c>
      <c r="N1044" t="s">
        <v>113</v>
      </c>
      <c r="O1044" t="s">
        <v>9493</v>
      </c>
      <c r="P1044">
        <v>1</v>
      </c>
      <c r="Q1044">
        <v>0.6</v>
      </c>
      <c r="T1044">
        <v>10.67</v>
      </c>
      <c r="W1044">
        <v>0.28274333882308139</v>
      </c>
      <c r="X1044">
        <v>0.45238934211693027</v>
      </c>
    </row>
    <row r="1045" spans="1:24" hidden="1" x14ac:dyDescent="0.3">
      <c r="A1045" t="s">
        <v>10465</v>
      </c>
      <c r="B1045" t="s">
        <v>8174</v>
      </c>
      <c r="C1045" t="s">
        <v>10466</v>
      </c>
      <c r="D1045" t="s">
        <v>10467</v>
      </c>
      <c r="E1045" t="s">
        <v>113</v>
      </c>
      <c r="F1045" t="s">
        <v>113</v>
      </c>
      <c r="G1045" t="s">
        <v>113</v>
      </c>
      <c r="H1045" t="s">
        <v>113</v>
      </c>
      <c r="I1045" t="s">
        <v>218</v>
      </c>
      <c r="J1045" t="s">
        <v>113</v>
      </c>
      <c r="K1045" t="s">
        <v>113</v>
      </c>
      <c r="L1045" t="s">
        <v>113</v>
      </c>
      <c r="M1045">
        <v>40</v>
      </c>
      <c r="N1045" t="s">
        <v>9618</v>
      </c>
      <c r="O1045" t="s">
        <v>9771</v>
      </c>
      <c r="P1045">
        <v>1</v>
      </c>
      <c r="Q1045">
        <v>597</v>
      </c>
      <c r="R1045">
        <v>300</v>
      </c>
      <c r="T1045">
        <v>90</v>
      </c>
      <c r="W1045">
        <v>0.17910000000000001</v>
      </c>
      <c r="X1045">
        <v>0.21492</v>
      </c>
    </row>
    <row r="1046" spans="1:24" hidden="1" x14ac:dyDescent="0.3">
      <c r="A1046" t="s">
        <v>10468</v>
      </c>
      <c r="B1046" t="s">
        <v>8179</v>
      </c>
      <c r="C1046" t="s">
        <v>10466</v>
      </c>
      <c r="D1046" t="s">
        <v>10467</v>
      </c>
      <c r="E1046" t="s">
        <v>113</v>
      </c>
      <c r="F1046" t="s">
        <v>113</v>
      </c>
      <c r="G1046" t="s">
        <v>113</v>
      </c>
      <c r="H1046" t="s">
        <v>113</v>
      </c>
      <c r="I1046" t="s">
        <v>218</v>
      </c>
      <c r="J1046" t="s">
        <v>113</v>
      </c>
      <c r="K1046" t="s">
        <v>113</v>
      </c>
      <c r="L1046" t="s">
        <v>113</v>
      </c>
      <c r="M1046">
        <v>40</v>
      </c>
      <c r="N1046" t="s">
        <v>8614</v>
      </c>
      <c r="O1046" t="s">
        <v>9568</v>
      </c>
      <c r="P1046">
        <v>1</v>
      </c>
      <c r="Q1046">
        <v>353</v>
      </c>
      <c r="R1046">
        <v>261</v>
      </c>
      <c r="W1046">
        <v>9.2133000000000007E-2</v>
      </c>
      <c r="X1046">
        <v>0.11055960000000001</v>
      </c>
    </row>
    <row r="1047" spans="1:24" hidden="1" x14ac:dyDescent="0.3">
      <c r="A1047" t="s">
        <v>10469</v>
      </c>
      <c r="B1047" t="s">
        <v>8536</v>
      </c>
      <c r="C1047" t="s">
        <v>10466</v>
      </c>
      <c r="D1047" t="s">
        <v>10467</v>
      </c>
      <c r="E1047" t="s">
        <v>113</v>
      </c>
      <c r="F1047" t="s">
        <v>113</v>
      </c>
      <c r="G1047" t="s">
        <v>113</v>
      </c>
      <c r="H1047" t="s">
        <v>113</v>
      </c>
      <c r="I1047" t="s">
        <v>218</v>
      </c>
      <c r="J1047" t="s">
        <v>113</v>
      </c>
      <c r="K1047" t="s">
        <v>113</v>
      </c>
      <c r="L1047" t="s">
        <v>113</v>
      </c>
      <c r="M1047">
        <v>38</v>
      </c>
      <c r="N1047" t="s">
        <v>9085</v>
      </c>
      <c r="O1047" t="s">
        <v>9131</v>
      </c>
      <c r="P1047">
        <v>2</v>
      </c>
      <c r="Q1047">
        <v>210</v>
      </c>
      <c r="R1047">
        <v>210</v>
      </c>
      <c r="W1047">
        <v>8.8200000000000001E-2</v>
      </c>
      <c r="X1047">
        <v>0.10584</v>
      </c>
    </row>
    <row r="1048" spans="1:24" hidden="1" x14ac:dyDescent="0.3">
      <c r="A1048" t="s">
        <v>10470</v>
      </c>
      <c r="B1048" t="s">
        <v>8211</v>
      </c>
      <c r="C1048" t="s">
        <v>10466</v>
      </c>
      <c r="D1048" t="s">
        <v>10467</v>
      </c>
      <c r="E1048" t="s">
        <v>113</v>
      </c>
      <c r="F1048" t="s">
        <v>113</v>
      </c>
      <c r="G1048" t="s">
        <v>113</v>
      </c>
      <c r="H1048" t="s">
        <v>113</v>
      </c>
      <c r="I1048" t="s">
        <v>218</v>
      </c>
      <c r="J1048" t="s">
        <v>113</v>
      </c>
      <c r="K1048" t="s">
        <v>113</v>
      </c>
      <c r="L1048" t="s">
        <v>113</v>
      </c>
      <c r="M1048">
        <v>38</v>
      </c>
      <c r="N1048" t="s">
        <v>113</v>
      </c>
      <c r="O1048" t="s">
        <v>9493</v>
      </c>
      <c r="P1048">
        <v>1</v>
      </c>
      <c r="Q1048">
        <v>1.8</v>
      </c>
      <c r="T1048">
        <v>48.02</v>
      </c>
      <c r="W1048">
        <v>2.5446900494077327</v>
      </c>
      <c r="X1048">
        <v>4.0715040790523727</v>
      </c>
    </row>
    <row r="1049" spans="1:24" hidden="1" x14ac:dyDescent="0.3">
      <c r="A1049" t="s">
        <v>10471</v>
      </c>
      <c r="B1049" t="s">
        <v>8174</v>
      </c>
      <c r="C1049" t="s">
        <v>10472</v>
      </c>
      <c r="D1049" t="s">
        <v>10473</v>
      </c>
      <c r="E1049" t="s">
        <v>113</v>
      </c>
      <c r="F1049" t="s">
        <v>113</v>
      </c>
      <c r="G1049" t="s">
        <v>113</v>
      </c>
      <c r="H1049" t="s">
        <v>113</v>
      </c>
      <c r="I1049" t="s">
        <v>218</v>
      </c>
      <c r="J1049" t="s">
        <v>10474</v>
      </c>
      <c r="K1049" t="s">
        <v>10475</v>
      </c>
      <c r="L1049" t="s">
        <v>120</v>
      </c>
      <c r="M1049">
        <v>40</v>
      </c>
      <c r="N1049" t="s">
        <v>9618</v>
      </c>
      <c r="O1049" t="s">
        <v>10476</v>
      </c>
      <c r="P1049">
        <v>3</v>
      </c>
      <c r="Q1049">
        <v>1500</v>
      </c>
      <c r="R1049">
        <v>469</v>
      </c>
      <c r="T1049">
        <v>60</v>
      </c>
      <c r="U1049">
        <v>180</v>
      </c>
      <c r="V1049">
        <v>300</v>
      </c>
      <c r="W1049">
        <v>2.1105</v>
      </c>
      <c r="X1049">
        <v>2.5326</v>
      </c>
    </row>
    <row r="1050" spans="1:24" hidden="1" x14ac:dyDescent="0.3">
      <c r="A1050" t="s">
        <v>10477</v>
      </c>
      <c r="B1050" t="s">
        <v>8179</v>
      </c>
      <c r="C1050" t="s">
        <v>10472</v>
      </c>
      <c r="D1050" t="s">
        <v>10473</v>
      </c>
      <c r="E1050" t="s">
        <v>113</v>
      </c>
      <c r="F1050" t="s">
        <v>113</v>
      </c>
      <c r="G1050" t="s">
        <v>113</v>
      </c>
      <c r="H1050" t="s">
        <v>113</v>
      </c>
      <c r="I1050" t="s">
        <v>218</v>
      </c>
      <c r="J1050" t="s">
        <v>10474</v>
      </c>
      <c r="K1050" t="s">
        <v>10475</v>
      </c>
      <c r="L1050" t="s">
        <v>120</v>
      </c>
      <c r="M1050">
        <v>40</v>
      </c>
      <c r="N1050" t="s">
        <v>8614</v>
      </c>
      <c r="O1050" t="s">
        <v>9568</v>
      </c>
      <c r="P1050">
        <v>3</v>
      </c>
      <c r="Q1050">
        <v>353</v>
      </c>
      <c r="R1050">
        <v>261</v>
      </c>
      <c r="W1050">
        <v>0.27639900000000001</v>
      </c>
      <c r="X1050">
        <v>0.3316788</v>
      </c>
    </row>
    <row r="1051" spans="1:24" hidden="1" x14ac:dyDescent="0.3">
      <c r="A1051" t="s">
        <v>10478</v>
      </c>
      <c r="B1051" t="s">
        <v>8536</v>
      </c>
      <c r="C1051" t="s">
        <v>10472</v>
      </c>
      <c r="D1051" t="s">
        <v>10473</v>
      </c>
      <c r="E1051" t="s">
        <v>113</v>
      </c>
      <c r="F1051" t="s">
        <v>113</v>
      </c>
      <c r="G1051" t="s">
        <v>113</v>
      </c>
      <c r="H1051" t="s">
        <v>113</v>
      </c>
      <c r="I1051" t="s">
        <v>218</v>
      </c>
      <c r="J1051" t="s">
        <v>10474</v>
      </c>
      <c r="K1051" t="s">
        <v>10475</v>
      </c>
      <c r="L1051" t="s">
        <v>120</v>
      </c>
      <c r="M1051">
        <v>38</v>
      </c>
      <c r="N1051" t="s">
        <v>9085</v>
      </c>
      <c r="O1051" t="s">
        <v>9131</v>
      </c>
      <c r="P1051">
        <v>2</v>
      </c>
      <c r="Q1051">
        <v>210</v>
      </c>
      <c r="R1051">
        <v>210</v>
      </c>
      <c r="W1051">
        <v>8.8200000000000001E-2</v>
      </c>
      <c r="X1051">
        <v>0.10584</v>
      </c>
    </row>
    <row r="1052" spans="1:24" hidden="1" x14ac:dyDescent="0.3">
      <c r="A1052" t="s">
        <v>10479</v>
      </c>
      <c r="B1052" t="s">
        <v>8211</v>
      </c>
      <c r="C1052" t="s">
        <v>10472</v>
      </c>
      <c r="D1052" t="s">
        <v>10473</v>
      </c>
      <c r="E1052" t="s">
        <v>113</v>
      </c>
      <c r="F1052" t="s">
        <v>113</v>
      </c>
      <c r="G1052" t="s">
        <v>113</v>
      </c>
      <c r="H1052" t="s">
        <v>113</v>
      </c>
      <c r="I1052" t="s">
        <v>218</v>
      </c>
      <c r="J1052" t="s">
        <v>10474</v>
      </c>
      <c r="K1052" t="s">
        <v>10475</v>
      </c>
      <c r="L1052" t="s">
        <v>120</v>
      </c>
      <c r="M1052">
        <v>38</v>
      </c>
      <c r="N1052" t="s">
        <v>113</v>
      </c>
      <c r="O1052" t="s">
        <v>9493</v>
      </c>
      <c r="P1052">
        <v>1</v>
      </c>
      <c r="Q1052">
        <v>0.6</v>
      </c>
      <c r="T1052">
        <v>81.89</v>
      </c>
      <c r="W1052">
        <v>0.28274333882308139</v>
      </c>
      <c r="X1052">
        <v>0.45238934211693027</v>
      </c>
    </row>
    <row r="1053" spans="1:24" hidden="1" x14ac:dyDescent="0.3">
      <c r="A1053" t="s">
        <v>10480</v>
      </c>
      <c r="B1053" t="s">
        <v>8174</v>
      </c>
      <c r="C1053" t="s">
        <v>10481</v>
      </c>
      <c r="D1053" t="s">
        <v>10482</v>
      </c>
      <c r="E1053" t="s">
        <v>113</v>
      </c>
      <c r="F1053" t="s">
        <v>113</v>
      </c>
      <c r="G1053" t="s">
        <v>113</v>
      </c>
      <c r="H1053" t="s">
        <v>113</v>
      </c>
      <c r="I1053" t="s">
        <v>218</v>
      </c>
      <c r="J1053" t="s">
        <v>10483</v>
      </c>
      <c r="K1053" t="s">
        <v>10484</v>
      </c>
      <c r="L1053" t="s">
        <v>8842</v>
      </c>
      <c r="M1053">
        <v>70</v>
      </c>
      <c r="N1053" t="s">
        <v>8442</v>
      </c>
      <c r="O1053" t="s">
        <v>9890</v>
      </c>
      <c r="P1053">
        <v>2</v>
      </c>
      <c r="Q1053">
        <v>2500</v>
      </c>
      <c r="R1053">
        <v>355</v>
      </c>
      <c r="T1053">
        <v>0</v>
      </c>
      <c r="U1053">
        <v>190</v>
      </c>
      <c r="W1053">
        <v>1.7749999999999999</v>
      </c>
      <c r="X1053">
        <v>2.13</v>
      </c>
    </row>
    <row r="1054" spans="1:24" hidden="1" x14ac:dyDescent="0.3">
      <c r="A1054" t="s">
        <v>10485</v>
      </c>
      <c r="B1054" t="s">
        <v>8179</v>
      </c>
      <c r="C1054" t="s">
        <v>10481</v>
      </c>
      <c r="D1054" t="s">
        <v>10482</v>
      </c>
      <c r="E1054" t="s">
        <v>113</v>
      </c>
      <c r="F1054" t="s">
        <v>113</v>
      </c>
      <c r="G1054" t="s">
        <v>113</v>
      </c>
      <c r="H1054" t="s">
        <v>113</v>
      </c>
      <c r="I1054" t="s">
        <v>218</v>
      </c>
      <c r="J1054" t="s">
        <v>10483</v>
      </c>
      <c r="K1054" t="s">
        <v>10484</v>
      </c>
      <c r="L1054" t="s">
        <v>8842</v>
      </c>
      <c r="M1054">
        <v>70</v>
      </c>
      <c r="N1054" t="s">
        <v>9971</v>
      </c>
      <c r="O1054" t="s">
        <v>10414</v>
      </c>
      <c r="P1054">
        <v>1</v>
      </c>
      <c r="Q1054">
        <v>560</v>
      </c>
      <c r="R1054">
        <v>494</v>
      </c>
      <c r="S1054">
        <v>133</v>
      </c>
      <c r="W1054">
        <v>0.27664</v>
      </c>
      <c r="X1054">
        <v>0.33196799999999999</v>
      </c>
    </row>
    <row r="1055" spans="1:24" hidden="1" x14ac:dyDescent="0.3">
      <c r="A1055" t="s">
        <v>10486</v>
      </c>
      <c r="B1055" t="s">
        <v>8211</v>
      </c>
      <c r="C1055" t="s">
        <v>10481</v>
      </c>
      <c r="D1055" t="s">
        <v>10482</v>
      </c>
      <c r="E1055" t="s">
        <v>113</v>
      </c>
      <c r="F1055" t="s">
        <v>113</v>
      </c>
      <c r="G1055" t="s">
        <v>113</v>
      </c>
      <c r="H1055" t="s">
        <v>113</v>
      </c>
      <c r="I1055" t="s">
        <v>218</v>
      </c>
      <c r="J1055" t="s">
        <v>10483</v>
      </c>
      <c r="K1055" t="s">
        <v>10484</v>
      </c>
      <c r="L1055" t="s">
        <v>8842</v>
      </c>
      <c r="M1055">
        <v>68</v>
      </c>
      <c r="N1055" t="s">
        <v>113</v>
      </c>
      <c r="O1055" t="s">
        <v>9493</v>
      </c>
      <c r="P1055">
        <v>1</v>
      </c>
      <c r="Q1055">
        <v>0.6</v>
      </c>
      <c r="T1055">
        <v>256.02999999999997</v>
      </c>
      <c r="W1055">
        <v>0.28274333882308139</v>
      </c>
      <c r="X1055">
        <v>0.45238934211693027</v>
      </c>
    </row>
    <row r="1056" spans="1:24" hidden="1" x14ac:dyDescent="0.3">
      <c r="A1056" t="s">
        <v>10487</v>
      </c>
      <c r="B1056" t="s">
        <v>8174</v>
      </c>
      <c r="C1056" t="s">
        <v>10488</v>
      </c>
      <c r="D1056" t="s">
        <v>10489</v>
      </c>
      <c r="E1056" t="s">
        <v>113</v>
      </c>
      <c r="F1056" t="s">
        <v>10490</v>
      </c>
      <c r="G1056" t="s">
        <v>133</v>
      </c>
      <c r="H1056" t="s">
        <v>9863</v>
      </c>
      <c r="I1056" t="s">
        <v>406</v>
      </c>
      <c r="J1056" t="s">
        <v>10491</v>
      </c>
      <c r="K1056" t="s">
        <v>10492</v>
      </c>
      <c r="L1056" t="s">
        <v>1173</v>
      </c>
      <c r="M1056">
        <v>50</v>
      </c>
      <c r="N1056" t="s">
        <v>8442</v>
      </c>
      <c r="O1056" t="s">
        <v>8207</v>
      </c>
      <c r="P1056">
        <v>3</v>
      </c>
      <c r="Q1056">
        <v>1400</v>
      </c>
      <c r="R1056">
        <v>320</v>
      </c>
      <c r="S1056">
        <v>145</v>
      </c>
      <c r="T1056">
        <v>0</v>
      </c>
      <c r="U1056">
        <v>120</v>
      </c>
      <c r="V1056">
        <v>240</v>
      </c>
      <c r="W1056">
        <v>1.3440000000000001</v>
      </c>
      <c r="X1056">
        <v>1.6128</v>
      </c>
    </row>
    <row r="1057" spans="1:24" hidden="1" x14ac:dyDescent="0.3">
      <c r="A1057" t="s">
        <v>10493</v>
      </c>
      <c r="B1057" t="s">
        <v>8179</v>
      </c>
      <c r="C1057" t="s">
        <v>10488</v>
      </c>
      <c r="D1057" t="s">
        <v>10489</v>
      </c>
      <c r="E1057" t="s">
        <v>113</v>
      </c>
      <c r="F1057" t="s">
        <v>10490</v>
      </c>
      <c r="G1057" t="s">
        <v>133</v>
      </c>
      <c r="H1057" t="s">
        <v>9863</v>
      </c>
      <c r="I1057" t="s">
        <v>406</v>
      </c>
      <c r="J1057" t="s">
        <v>10491</v>
      </c>
      <c r="K1057" t="s">
        <v>10492</v>
      </c>
      <c r="L1057" t="s">
        <v>1173</v>
      </c>
      <c r="M1057">
        <v>50</v>
      </c>
      <c r="N1057" t="s">
        <v>9971</v>
      </c>
      <c r="O1057" t="s">
        <v>10494</v>
      </c>
      <c r="P1057">
        <v>3</v>
      </c>
      <c r="Q1057">
        <v>492</v>
      </c>
      <c r="R1057">
        <v>560</v>
      </c>
      <c r="S1057">
        <v>133</v>
      </c>
      <c r="W1057">
        <v>0.82655999999999996</v>
      </c>
      <c r="X1057">
        <v>0.99187199999999986</v>
      </c>
    </row>
    <row r="1058" spans="1:24" hidden="1" x14ac:dyDescent="0.3">
      <c r="A1058" t="s">
        <v>10495</v>
      </c>
      <c r="B1058" t="s">
        <v>8211</v>
      </c>
      <c r="C1058" t="s">
        <v>10488</v>
      </c>
      <c r="D1058" t="s">
        <v>10489</v>
      </c>
      <c r="E1058" t="s">
        <v>113</v>
      </c>
      <c r="F1058" t="s">
        <v>10490</v>
      </c>
      <c r="G1058" t="s">
        <v>133</v>
      </c>
      <c r="H1058" t="s">
        <v>9863</v>
      </c>
      <c r="I1058" t="s">
        <v>406</v>
      </c>
      <c r="J1058" t="s">
        <v>10491</v>
      </c>
      <c r="K1058" t="s">
        <v>10492</v>
      </c>
      <c r="L1058" t="s">
        <v>1173</v>
      </c>
      <c r="M1058">
        <v>48</v>
      </c>
      <c r="N1058" t="s">
        <v>113</v>
      </c>
      <c r="O1058" t="s">
        <v>9493</v>
      </c>
      <c r="P1058">
        <v>1</v>
      </c>
      <c r="Q1058">
        <v>0.6</v>
      </c>
      <c r="T1058">
        <v>114.57</v>
      </c>
      <c r="W1058">
        <v>0.28274333882308139</v>
      </c>
      <c r="X1058">
        <v>0.45238934211693027</v>
      </c>
    </row>
    <row r="1059" spans="1:24" hidden="1" x14ac:dyDescent="0.3">
      <c r="A1059" t="s">
        <v>10496</v>
      </c>
      <c r="B1059" t="s">
        <v>8174</v>
      </c>
      <c r="C1059" t="s">
        <v>10497</v>
      </c>
      <c r="D1059" t="s">
        <v>10498</v>
      </c>
      <c r="E1059" t="s">
        <v>113</v>
      </c>
      <c r="F1059" t="s">
        <v>113</v>
      </c>
      <c r="G1059" t="s">
        <v>113</v>
      </c>
      <c r="H1059" t="s">
        <v>113</v>
      </c>
      <c r="I1059" t="s">
        <v>406</v>
      </c>
      <c r="J1059" t="s">
        <v>10499</v>
      </c>
      <c r="K1059" t="s">
        <v>10500</v>
      </c>
      <c r="L1059" t="s">
        <v>1173</v>
      </c>
      <c r="M1059">
        <v>50</v>
      </c>
      <c r="N1059" t="s">
        <v>8442</v>
      </c>
      <c r="O1059" t="s">
        <v>8207</v>
      </c>
      <c r="P1059">
        <v>3</v>
      </c>
      <c r="Q1059">
        <v>1400</v>
      </c>
      <c r="R1059">
        <v>320</v>
      </c>
      <c r="S1059">
        <v>145</v>
      </c>
      <c r="T1059">
        <v>0</v>
      </c>
      <c r="U1059">
        <v>120</v>
      </c>
      <c r="V1059">
        <v>240</v>
      </c>
      <c r="W1059">
        <v>1.3440000000000001</v>
      </c>
      <c r="X1059">
        <v>1.6128</v>
      </c>
    </row>
    <row r="1060" spans="1:24" hidden="1" x14ac:dyDescent="0.3">
      <c r="A1060" t="s">
        <v>10501</v>
      </c>
      <c r="B1060" t="s">
        <v>8179</v>
      </c>
      <c r="C1060" t="s">
        <v>10497</v>
      </c>
      <c r="D1060" t="s">
        <v>10498</v>
      </c>
      <c r="E1060" t="s">
        <v>113</v>
      </c>
      <c r="F1060" t="s">
        <v>113</v>
      </c>
      <c r="G1060" t="s">
        <v>113</v>
      </c>
      <c r="H1060" t="s">
        <v>113</v>
      </c>
      <c r="I1060" t="s">
        <v>406</v>
      </c>
      <c r="J1060" t="s">
        <v>10499</v>
      </c>
      <c r="K1060" t="s">
        <v>10500</v>
      </c>
      <c r="L1060" t="s">
        <v>1173</v>
      </c>
      <c r="M1060">
        <v>50</v>
      </c>
      <c r="N1060" t="s">
        <v>9971</v>
      </c>
      <c r="O1060" t="s">
        <v>10494</v>
      </c>
      <c r="P1060">
        <v>3</v>
      </c>
      <c r="Q1060">
        <v>492</v>
      </c>
      <c r="R1060">
        <v>560</v>
      </c>
      <c r="S1060">
        <v>133</v>
      </c>
      <c r="W1060">
        <v>0.82655999999999996</v>
      </c>
      <c r="X1060">
        <v>0.99187199999999986</v>
      </c>
    </row>
    <row r="1061" spans="1:24" hidden="1" x14ac:dyDescent="0.3">
      <c r="A1061" t="s">
        <v>10502</v>
      </c>
      <c r="B1061" t="s">
        <v>8211</v>
      </c>
      <c r="C1061" t="s">
        <v>10497</v>
      </c>
      <c r="D1061" t="s">
        <v>10498</v>
      </c>
      <c r="E1061" t="s">
        <v>113</v>
      </c>
      <c r="F1061" t="s">
        <v>113</v>
      </c>
      <c r="G1061" t="s">
        <v>113</v>
      </c>
      <c r="H1061" t="s">
        <v>113</v>
      </c>
      <c r="I1061" t="s">
        <v>406</v>
      </c>
      <c r="J1061" t="s">
        <v>10499</v>
      </c>
      <c r="K1061" t="s">
        <v>10500</v>
      </c>
      <c r="L1061" t="s">
        <v>1173</v>
      </c>
      <c r="M1061">
        <v>48</v>
      </c>
      <c r="N1061" t="s">
        <v>113</v>
      </c>
      <c r="O1061" t="s">
        <v>9493</v>
      </c>
      <c r="P1061">
        <v>1</v>
      </c>
      <c r="Q1061">
        <v>0.6</v>
      </c>
      <c r="T1061">
        <v>83.2</v>
      </c>
      <c r="W1061">
        <v>0.28274333882308139</v>
      </c>
      <c r="X1061">
        <v>0.45238934211693027</v>
      </c>
    </row>
    <row r="1062" spans="1:24" hidden="1" x14ac:dyDescent="0.3">
      <c r="A1062" t="s">
        <v>10503</v>
      </c>
      <c r="B1062" t="s">
        <v>8174</v>
      </c>
      <c r="C1062" t="s">
        <v>10504</v>
      </c>
      <c r="D1062" t="s">
        <v>10505</v>
      </c>
      <c r="E1062" t="s">
        <v>113</v>
      </c>
      <c r="F1062" t="s">
        <v>10506</v>
      </c>
      <c r="G1062" t="s">
        <v>133</v>
      </c>
      <c r="H1062" t="s">
        <v>9863</v>
      </c>
      <c r="I1062" t="s">
        <v>406</v>
      </c>
      <c r="J1062" t="s">
        <v>10507</v>
      </c>
      <c r="K1062" t="s">
        <v>10508</v>
      </c>
      <c r="L1062" t="s">
        <v>1173</v>
      </c>
      <c r="M1062">
        <v>50</v>
      </c>
      <c r="N1062" t="s">
        <v>8442</v>
      </c>
      <c r="O1062" t="s">
        <v>8207</v>
      </c>
      <c r="P1062">
        <v>3</v>
      </c>
      <c r="Q1062">
        <v>1400</v>
      </c>
      <c r="R1062">
        <v>320</v>
      </c>
      <c r="S1062">
        <v>145</v>
      </c>
      <c r="T1062">
        <v>0</v>
      </c>
      <c r="U1062">
        <v>120</v>
      </c>
      <c r="V1062">
        <v>240</v>
      </c>
      <c r="W1062">
        <v>1.3440000000000001</v>
      </c>
      <c r="X1062">
        <v>1.6128</v>
      </c>
    </row>
    <row r="1063" spans="1:24" hidden="1" x14ac:dyDescent="0.3">
      <c r="A1063" t="s">
        <v>10509</v>
      </c>
      <c r="B1063" t="s">
        <v>8179</v>
      </c>
      <c r="C1063" t="s">
        <v>10504</v>
      </c>
      <c r="D1063" t="s">
        <v>10505</v>
      </c>
      <c r="E1063" t="s">
        <v>113</v>
      </c>
      <c r="F1063" t="s">
        <v>10506</v>
      </c>
      <c r="G1063" t="s">
        <v>133</v>
      </c>
      <c r="H1063" t="s">
        <v>9863</v>
      </c>
      <c r="I1063" t="s">
        <v>406</v>
      </c>
      <c r="J1063" t="s">
        <v>10507</v>
      </c>
      <c r="K1063" t="s">
        <v>10508</v>
      </c>
      <c r="L1063" t="s">
        <v>1173</v>
      </c>
      <c r="M1063">
        <v>50</v>
      </c>
      <c r="N1063" t="s">
        <v>9971</v>
      </c>
      <c r="O1063" t="s">
        <v>10494</v>
      </c>
      <c r="P1063">
        <v>3</v>
      </c>
      <c r="Q1063">
        <v>492</v>
      </c>
      <c r="R1063">
        <v>560</v>
      </c>
      <c r="S1063">
        <v>133</v>
      </c>
      <c r="W1063">
        <v>0.82655999999999996</v>
      </c>
      <c r="X1063">
        <v>0.99187199999999986</v>
      </c>
    </row>
    <row r="1064" spans="1:24" hidden="1" x14ac:dyDescent="0.3">
      <c r="A1064" t="s">
        <v>10510</v>
      </c>
      <c r="B1064" t="s">
        <v>8211</v>
      </c>
      <c r="C1064" t="s">
        <v>10504</v>
      </c>
      <c r="D1064" t="s">
        <v>10505</v>
      </c>
      <c r="E1064" t="s">
        <v>113</v>
      </c>
      <c r="F1064" t="s">
        <v>10506</v>
      </c>
      <c r="G1064" t="s">
        <v>133</v>
      </c>
      <c r="H1064" t="s">
        <v>9863</v>
      </c>
      <c r="I1064" t="s">
        <v>406</v>
      </c>
      <c r="J1064" t="s">
        <v>10507</v>
      </c>
      <c r="K1064" t="s">
        <v>10508</v>
      </c>
      <c r="L1064" t="s">
        <v>1173</v>
      </c>
      <c r="M1064">
        <v>48</v>
      </c>
      <c r="N1064" t="s">
        <v>113</v>
      </c>
      <c r="O1064" t="s">
        <v>9493</v>
      </c>
      <c r="P1064">
        <v>1</v>
      </c>
      <c r="Q1064">
        <v>0.6</v>
      </c>
      <c r="T1064">
        <v>234.41</v>
      </c>
      <c r="W1064">
        <v>0.28274333882308139</v>
      </c>
      <c r="X1064">
        <v>0.45238934211693027</v>
      </c>
    </row>
    <row r="1065" spans="1:24" hidden="1" x14ac:dyDescent="0.3">
      <c r="A1065" t="s">
        <v>10511</v>
      </c>
      <c r="B1065" t="s">
        <v>8174</v>
      </c>
      <c r="C1065" t="s">
        <v>10512</v>
      </c>
      <c r="D1065" t="s">
        <v>10513</v>
      </c>
      <c r="E1065" t="s">
        <v>113</v>
      </c>
      <c r="F1065" t="s">
        <v>113</v>
      </c>
      <c r="G1065" t="s">
        <v>113</v>
      </c>
      <c r="H1065" t="s">
        <v>113</v>
      </c>
      <c r="I1065" t="s">
        <v>406</v>
      </c>
      <c r="J1065" t="s">
        <v>10514</v>
      </c>
      <c r="K1065" t="s">
        <v>10515</v>
      </c>
      <c r="L1065" t="s">
        <v>8903</v>
      </c>
      <c r="M1065">
        <v>30</v>
      </c>
      <c r="N1065" t="s">
        <v>113</v>
      </c>
      <c r="O1065" t="s">
        <v>9493</v>
      </c>
      <c r="P1065">
        <v>3</v>
      </c>
      <c r="W1065">
        <v>0</v>
      </c>
      <c r="X1065">
        <v>0</v>
      </c>
    </row>
    <row r="1066" spans="1:24" hidden="1" x14ac:dyDescent="0.3">
      <c r="A1066" t="s">
        <v>10516</v>
      </c>
      <c r="B1066" t="s">
        <v>8179</v>
      </c>
      <c r="C1066" t="s">
        <v>10512</v>
      </c>
      <c r="D1066" t="s">
        <v>10513</v>
      </c>
      <c r="E1066" t="s">
        <v>113</v>
      </c>
      <c r="F1066" t="s">
        <v>113</v>
      </c>
      <c r="G1066" t="s">
        <v>113</v>
      </c>
      <c r="H1066" t="s">
        <v>113</v>
      </c>
      <c r="I1066" t="s">
        <v>406</v>
      </c>
      <c r="J1066" t="s">
        <v>10514</v>
      </c>
      <c r="K1066" t="s">
        <v>10515</v>
      </c>
      <c r="L1066" t="s">
        <v>8903</v>
      </c>
      <c r="M1066">
        <v>30</v>
      </c>
      <c r="N1066" t="s">
        <v>10517</v>
      </c>
      <c r="O1066" t="s">
        <v>9493</v>
      </c>
      <c r="P1066">
        <v>3</v>
      </c>
      <c r="W1066">
        <v>0</v>
      </c>
      <c r="X1066">
        <v>0</v>
      </c>
    </row>
    <row r="1067" spans="1:24" hidden="1" x14ac:dyDescent="0.3">
      <c r="A1067" t="s">
        <v>10518</v>
      </c>
      <c r="B1067" t="s">
        <v>8211</v>
      </c>
      <c r="C1067" t="s">
        <v>10512</v>
      </c>
      <c r="D1067" t="s">
        <v>10513</v>
      </c>
      <c r="E1067" t="s">
        <v>113</v>
      </c>
      <c r="F1067" t="s">
        <v>113</v>
      </c>
      <c r="G1067" t="s">
        <v>113</v>
      </c>
      <c r="H1067" t="s">
        <v>113</v>
      </c>
      <c r="I1067" t="s">
        <v>406</v>
      </c>
      <c r="J1067" t="s">
        <v>10514</v>
      </c>
      <c r="K1067" t="s">
        <v>10515</v>
      </c>
      <c r="L1067" t="s">
        <v>8903</v>
      </c>
      <c r="M1067">
        <v>30</v>
      </c>
      <c r="N1067" t="s">
        <v>10517</v>
      </c>
      <c r="O1067" t="s">
        <v>9493</v>
      </c>
      <c r="P1067">
        <v>1</v>
      </c>
      <c r="Q1067">
        <v>0.6</v>
      </c>
      <c r="W1067">
        <v>0.28274333882308139</v>
      </c>
      <c r="X1067">
        <v>0.45238934211693027</v>
      </c>
    </row>
    <row r="1068" spans="1:24" hidden="1" x14ac:dyDescent="0.3">
      <c r="A1068" t="s">
        <v>10519</v>
      </c>
      <c r="B1068" t="s">
        <v>8174</v>
      </c>
      <c r="C1068" t="s">
        <v>10520</v>
      </c>
      <c r="D1068" t="s">
        <v>10521</v>
      </c>
      <c r="E1068" t="s">
        <v>113</v>
      </c>
      <c r="F1068" t="s">
        <v>10522</v>
      </c>
      <c r="G1068" t="s">
        <v>133</v>
      </c>
      <c r="H1068" t="s">
        <v>9863</v>
      </c>
      <c r="I1068" t="s">
        <v>218</v>
      </c>
      <c r="J1068" t="s">
        <v>10523</v>
      </c>
      <c r="K1068" t="s">
        <v>10524</v>
      </c>
      <c r="L1068" t="s">
        <v>8842</v>
      </c>
      <c r="M1068">
        <v>70</v>
      </c>
      <c r="N1068" t="s">
        <v>8442</v>
      </c>
      <c r="O1068" t="s">
        <v>9882</v>
      </c>
      <c r="P1068">
        <v>3</v>
      </c>
      <c r="Q1068">
        <v>1500</v>
      </c>
      <c r="R1068">
        <v>380</v>
      </c>
      <c r="T1068">
        <v>170</v>
      </c>
      <c r="U1068">
        <v>250</v>
      </c>
      <c r="V1068">
        <v>350</v>
      </c>
      <c r="W1068">
        <v>1.71</v>
      </c>
      <c r="X1068">
        <v>2.052</v>
      </c>
    </row>
    <row r="1069" spans="1:24" hidden="1" x14ac:dyDescent="0.3">
      <c r="A1069" t="s">
        <v>10525</v>
      </c>
      <c r="B1069" t="s">
        <v>8179</v>
      </c>
      <c r="C1069" t="s">
        <v>10520</v>
      </c>
      <c r="D1069" t="s">
        <v>10521</v>
      </c>
      <c r="E1069" t="s">
        <v>113</v>
      </c>
      <c r="F1069" t="s">
        <v>10522</v>
      </c>
      <c r="G1069" t="s">
        <v>133</v>
      </c>
      <c r="H1069" t="s">
        <v>9863</v>
      </c>
      <c r="I1069" t="s">
        <v>218</v>
      </c>
      <c r="J1069" t="s">
        <v>10523</v>
      </c>
      <c r="K1069" t="s">
        <v>10524</v>
      </c>
      <c r="L1069" t="s">
        <v>8842</v>
      </c>
      <c r="M1069">
        <v>70</v>
      </c>
      <c r="N1069" t="s">
        <v>9971</v>
      </c>
      <c r="O1069" t="s">
        <v>10414</v>
      </c>
      <c r="P1069">
        <v>1</v>
      </c>
      <c r="Q1069">
        <v>560</v>
      </c>
      <c r="R1069">
        <v>494</v>
      </c>
      <c r="S1069">
        <v>133</v>
      </c>
      <c r="W1069">
        <v>0.27664</v>
      </c>
      <c r="X1069">
        <v>0.33196799999999999</v>
      </c>
    </row>
    <row r="1070" spans="1:24" hidden="1" x14ac:dyDescent="0.3">
      <c r="A1070" t="s">
        <v>10526</v>
      </c>
      <c r="B1070" t="s">
        <v>8211</v>
      </c>
      <c r="C1070" t="s">
        <v>10520</v>
      </c>
      <c r="D1070" t="s">
        <v>10521</v>
      </c>
      <c r="E1070" t="s">
        <v>113</v>
      </c>
      <c r="F1070" t="s">
        <v>10522</v>
      </c>
      <c r="G1070" t="s">
        <v>133</v>
      </c>
      <c r="H1070" t="s">
        <v>9863</v>
      </c>
      <c r="I1070" t="s">
        <v>218</v>
      </c>
      <c r="J1070" t="s">
        <v>10523</v>
      </c>
      <c r="K1070" t="s">
        <v>10524</v>
      </c>
      <c r="L1070" t="s">
        <v>8842</v>
      </c>
      <c r="M1070">
        <v>68</v>
      </c>
      <c r="N1070" t="s">
        <v>113</v>
      </c>
      <c r="O1070" t="s">
        <v>9493</v>
      </c>
      <c r="P1070">
        <v>1</v>
      </c>
      <c r="Q1070">
        <v>0.6</v>
      </c>
      <c r="T1070">
        <v>146.65</v>
      </c>
      <c r="W1070">
        <v>0.28274333882308139</v>
      </c>
      <c r="X1070">
        <v>0.45238934211693027</v>
      </c>
    </row>
    <row r="1071" spans="1:24" hidden="1" x14ac:dyDescent="0.3">
      <c r="A1071" t="s">
        <v>10527</v>
      </c>
      <c r="B1071" t="s">
        <v>8249</v>
      </c>
      <c r="C1071" t="s">
        <v>10520</v>
      </c>
      <c r="D1071" t="s">
        <v>10521</v>
      </c>
      <c r="E1071" t="s">
        <v>113</v>
      </c>
      <c r="F1071" t="s">
        <v>10522</v>
      </c>
      <c r="G1071" t="s">
        <v>133</v>
      </c>
      <c r="H1071" t="s">
        <v>9863</v>
      </c>
      <c r="I1071" t="s">
        <v>218</v>
      </c>
      <c r="J1071" t="s">
        <v>10523</v>
      </c>
      <c r="K1071" t="s">
        <v>10524</v>
      </c>
      <c r="L1071" t="s">
        <v>8842</v>
      </c>
      <c r="M1071">
        <v>68</v>
      </c>
      <c r="N1071" t="s">
        <v>113</v>
      </c>
      <c r="O1071" t="s">
        <v>9493</v>
      </c>
      <c r="P1071">
        <v>1</v>
      </c>
      <c r="Q1071">
        <v>0.6</v>
      </c>
      <c r="T1071">
        <v>4.1900000000000004</v>
      </c>
      <c r="W1071">
        <v>0.28274333882308139</v>
      </c>
      <c r="X1071">
        <v>0.45238934211693027</v>
      </c>
    </row>
    <row r="1072" spans="1:24" hidden="1" x14ac:dyDescent="0.3">
      <c r="A1072" t="s">
        <v>10528</v>
      </c>
      <c r="B1072" t="s">
        <v>8174</v>
      </c>
      <c r="C1072" t="s">
        <v>10529</v>
      </c>
      <c r="D1072" t="s">
        <v>10530</v>
      </c>
      <c r="E1072" t="s">
        <v>113</v>
      </c>
      <c r="F1072" t="s">
        <v>10531</v>
      </c>
      <c r="G1072" t="s">
        <v>133</v>
      </c>
      <c r="H1072" t="s">
        <v>9863</v>
      </c>
      <c r="I1072" t="s">
        <v>218</v>
      </c>
      <c r="J1072" t="s">
        <v>10532</v>
      </c>
      <c r="K1072" t="s">
        <v>10533</v>
      </c>
      <c r="L1072" t="s">
        <v>9030</v>
      </c>
      <c r="M1072">
        <v>60</v>
      </c>
      <c r="N1072" t="s">
        <v>8442</v>
      </c>
      <c r="O1072" t="s">
        <v>9890</v>
      </c>
      <c r="P1072">
        <v>2</v>
      </c>
      <c r="Q1072">
        <v>2500</v>
      </c>
      <c r="R1072">
        <v>355</v>
      </c>
      <c r="T1072">
        <v>20</v>
      </c>
      <c r="U1072">
        <v>200</v>
      </c>
      <c r="W1072">
        <v>1.7749999999999999</v>
      </c>
      <c r="X1072">
        <v>2.13</v>
      </c>
    </row>
    <row r="1073" spans="1:24" hidden="1" x14ac:dyDescent="0.3">
      <c r="A1073" t="s">
        <v>10534</v>
      </c>
      <c r="B1073" t="s">
        <v>8179</v>
      </c>
      <c r="C1073" t="s">
        <v>10529</v>
      </c>
      <c r="D1073" t="s">
        <v>10530</v>
      </c>
      <c r="E1073" t="s">
        <v>113</v>
      </c>
      <c r="F1073" t="s">
        <v>10531</v>
      </c>
      <c r="G1073" t="s">
        <v>133</v>
      </c>
      <c r="H1073" t="s">
        <v>9863</v>
      </c>
      <c r="I1073" t="s">
        <v>218</v>
      </c>
      <c r="J1073" t="s">
        <v>10532</v>
      </c>
      <c r="K1073" t="s">
        <v>10533</v>
      </c>
      <c r="L1073" t="s">
        <v>9030</v>
      </c>
      <c r="M1073">
        <v>60</v>
      </c>
      <c r="N1073" t="s">
        <v>9971</v>
      </c>
      <c r="O1073" t="s">
        <v>10414</v>
      </c>
      <c r="P1073">
        <v>1</v>
      </c>
      <c r="Q1073">
        <v>560</v>
      </c>
      <c r="R1073">
        <v>494</v>
      </c>
      <c r="W1073">
        <v>0.27664</v>
      </c>
      <c r="X1073">
        <v>0.33196799999999999</v>
      </c>
    </row>
    <row r="1074" spans="1:24" hidden="1" x14ac:dyDescent="0.3">
      <c r="A1074" t="s">
        <v>10535</v>
      </c>
      <c r="B1074" t="s">
        <v>8211</v>
      </c>
      <c r="C1074" t="s">
        <v>10529</v>
      </c>
      <c r="D1074" t="s">
        <v>10530</v>
      </c>
      <c r="E1074" t="s">
        <v>113</v>
      </c>
      <c r="F1074" t="s">
        <v>10531</v>
      </c>
      <c r="G1074" t="s">
        <v>133</v>
      </c>
      <c r="H1074" t="s">
        <v>9863</v>
      </c>
      <c r="I1074" t="s">
        <v>218</v>
      </c>
      <c r="J1074" t="s">
        <v>10532</v>
      </c>
      <c r="K1074" t="s">
        <v>10533</v>
      </c>
      <c r="L1074" t="s">
        <v>9030</v>
      </c>
      <c r="M1074">
        <v>58</v>
      </c>
      <c r="N1074" t="s">
        <v>113</v>
      </c>
      <c r="O1074" t="s">
        <v>9493</v>
      </c>
      <c r="P1074">
        <v>2</v>
      </c>
      <c r="Q1074">
        <v>0.6</v>
      </c>
      <c r="T1074">
        <v>200.31</v>
      </c>
      <c r="U1074">
        <v>16.670000000000002</v>
      </c>
      <c r="W1074">
        <v>0.56548667764616278</v>
      </c>
      <c r="X1074">
        <v>0.90477868423386054</v>
      </c>
    </row>
    <row r="1075" spans="1:24" hidden="1" x14ac:dyDescent="0.3">
      <c r="A1075" t="s">
        <v>10536</v>
      </c>
      <c r="B1075" t="s">
        <v>8174</v>
      </c>
      <c r="C1075" t="s">
        <v>10537</v>
      </c>
      <c r="D1075" t="s">
        <v>10538</v>
      </c>
      <c r="E1075" t="s">
        <v>113</v>
      </c>
      <c r="F1075" t="s">
        <v>10539</v>
      </c>
      <c r="G1075" t="s">
        <v>133</v>
      </c>
      <c r="H1075" t="s">
        <v>9863</v>
      </c>
      <c r="I1075" t="s">
        <v>218</v>
      </c>
      <c r="J1075" t="s">
        <v>10540</v>
      </c>
      <c r="K1075" t="s">
        <v>10541</v>
      </c>
      <c r="L1075" t="s">
        <v>8842</v>
      </c>
      <c r="M1075">
        <v>70</v>
      </c>
      <c r="N1075" t="s">
        <v>8442</v>
      </c>
      <c r="O1075" t="s">
        <v>9890</v>
      </c>
      <c r="P1075">
        <v>2</v>
      </c>
      <c r="Q1075">
        <v>2500</v>
      </c>
      <c r="R1075">
        <v>355</v>
      </c>
      <c r="T1075">
        <v>15</v>
      </c>
      <c r="U1075">
        <v>190</v>
      </c>
      <c r="W1075">
        <v>1.7749999999999999</v>
      </c>
      <c r="X1075">
        <v>2.13</v>
      </c>
    </row>
    <row r="1076" spans="1:24" hidden="1" x14ac:dyDescent="0.3">
      <c r="A1076" t="s">
        <v>10542</v>
      </c>
      <c r="B1076" t="s">
        <v>8179</v>
      </c>
      <c r="C1076" t="s">
        <v>10537</v>
      </c>
      <c r="D1076" t="s">
        <v>10538</v>
      </c>
      <c r="E1076" t="s">
        <v>113</v>
      </c>
      <c r="F1076" t="s">
        <v>10539</v>
      </c>
      <c r="G1076" t="s">
        <v>133</v>
      </c>
      <c r="H1076" t="s">
        <v>9863</v>
      </c>
      <c r="I1076" t="s">
        <v>218</v>
      </c>
      <c r="J1076" t="s">
        <v>10540</v>
      </c>
      <c r="K1076" t="s">
        <v>10541</v>
      </c>
      <c r="L1076" t="s">
        <v>8842</v>
      </c>
      <c r="M1076">
        <v>70</v>
      </c>
      <c r="N1076" t="s">
        <v>9971</v>
      </c>
      <c r="O1076" t="s">
        <v>10414</v>
      </c>
      <c r="P1076">
        <v>1</v>
      </c>
      <c r="Q1076">
        <v>560</v>
      </c>
      <c r="R1076">
        <v>494</v>
      </c>
      <c r="W1076">
        <v>0.27664</v>
      </c>
      <c r="X1076">
        <v>0.33196799999999999</v>
      </c>
    </row>
    <row r="1077" spans="1:24" hidden="1" x14ac:dyDescent="0.3">
      <c r="A1077" t="s">
        <v>10543</v>
      </c>
      <c r="B1077" t="s">
        <v>8362</v>
      </c>
      <c r="C1077" t="s">
        <v>10537</v>
      </c>
      <c r="D1077" t="s">
        <v>10538</v>
      </c>
      <c r="E1077" t="s">
        <v>113</v>
      </c>
      <c r="F1077" t="s">
        <v>10539</v>
      </c>
      <c r="G1077" t="s">
        <v>133</v>
      </c>
      <c r="H1077" t="s">
        <v>9863</v>
      </c>
      <c r="I1077" t="s">
        <v>218</v>
      </c>
      <c r="J1077" t="s">
        <v>10540</v>
      </c>
      <c r="K1077" t="s">
        <v>10541</v>
      </c>
      <c r="L1077" t="s">
        <v>8842</v>
      </c>
      <c r="M1077">
        <v>0</v>
      </c>
      <c r="N1077" t="s">
        <v>113</v>
      </c>
      <c r="O1077" t="s">
        <v>10544</v>
      </c>
      <c r="P1077">
        <v>1</v>
      </c>
      <c r="T1077">
        <v>342</v>
      </c>
      <c r="W1077">
        <v>0</v>
      </c>
      <c r="X1077">
        <v>0</v>
      </c>
    </row>
    <row r="1078" spans="1:24" hidden="1" x14ac:dyDescent="0.3">
      <c r="A1078" t="s">
        <v>10545</v>
      </c>
      <c r="B1078" t="s">
        <v>8174</v>
      </c>
      <c r="C1078" t="s">
        <v>10546</v>
      </c>
      <c r="D1078" t="s">
        <v>10547</v>
      </c>
      <c r="E1078" t="s">
        <v>113</v>
      </c>
      <c r="F1078" t="s">
        <v>10548</v>
      </c>
      <c r="G1078" t="s">
        <v>133</v>
      </c>
      <c r="H1078" t="s">
        <v>9863</v>
      </c>
      <c r="I1078" t="s">
        <v>218</v>
      </c>
      <c r="J1078" t="s">
        <v>10549</v>
      </c>
      <c r="K1078" t="s">
        <v>10550</v>
      </c>
      <c r="L1078" t="s">
        <v>8842</v>
      </c>
      <c r="M1078">
        <v>70</v>
      </c>
      <c r="N1078" t="s">
        <v>8442</v>
      </c>
      <c r="O1078" t="s">
        <v>9890</v>
      </c>
      <c r="P1078">
        <v>2</v>
      </c>
      <c r="Q1078">
        <v>2500</v>
      </c>
      <c r="R1078">
        <v>355</v>
      </c>
      <c r="T1078">
        <v>70</v>
      </c>
      <c r="U1078">
        <v>205</v>
      </c>
      <c r="W1078">
        <v>1.7749999999999999</v>
      </c>
      <c r="X1078">
        <v>2.13</v>
      </c>
    </row>
    <row r="1079" spans="1:24" hidden="1" x14ac:dyDescent="0.3">
      <c r="A1079" t="s">
        <v>10551</v>
      </c>
      <c r="B1079" t="s">
        <v>8179</v>
      </c>
      <c r="C1079" t="s">
        <v>10546</v>
      </c>
      <c r="D1079" t="s">
        <v>10547</v>
      </c>
      <c r="E1079" t="s">
        <v>113</v>
      </c>
      <c r="F1079" t="s">
        <v>10548</v>
      </c>
      <c r="G1079" t="s">
        <v>133</v>
      </c>
      <c r="H1079" t="s">
        <v>9863</v>
      </c>
      <c r="I1079" t="s">
        <v>218</v>
      </c>
      <c r="J1079" t="s">
        <v>10549</v>
      </c>
      <c r="K1079" t="s">
        <v>10550</v>
      </c>
      <c r="L1079" t="s">
        <v>8842</v>
      </c>
      <c r="M1079">
        <v>70</v>
      </c>
      <c r="N1079" t="s">
        <v>9971</v>
      </c>
      <c r="O1079" t="s">
        <v>10414</v>
      </c>
      <c r="P1079">
        <v>1</v>
      </c>
      <c r="Q1079">
        <v>560</v>
      </c>
      <c r="R1079">
        <v>494</v>
      </c>
      <c r="W1079">
        <v>0.27664</v>
      </c>
      <c r="X1079">
        <v>0.33196799999999999</v>
      </c>
    </row>
    <row r="1080" spans="1:24" hidden="1" x14ac:dyDescent="0.3">
      <c r="A1080" t="s">
        <v>10552</v>
      </c>
      <c r="B1080" t="s">
        <v>8362</v>
      </c>
      <c r="C1080" t="s">
        <v>10546</v>
      </c>
      <c r="D1080" t="s">
        <v>10547</v>
      </c>
      <c r="E1080" t="s">
        <v>113</v>
      </c>
      <c r="F1080" t="s">
        <v>10548</v>
      </c>
      <c r="G1080" t="s">
        <v>133</v>
      </c>
      <c r="H1080" t="s">
        <v>9863</v>
      </c>
      <c r="I1080" t="s">
        <v>218</v>
      </c>
      <c r="J1080" t="s">
        <v>10549</v>
      </c>
      <c r="K1080" t="s">
        <v>10550</v>
      </c>
      <c r="L1080" t="s">
        <v>8842</v>
      </c>
      <c r="M1080">
        <v>0</v>
      </c>
      <c r="N1080" t="s">
        <v>113</v>
      </c>
      <c r="O1080" t="s">
        <v>10544</v>
      </c>
      <c r="P1080">
        <v>1</v>
      </c>
      <c r="Q1080">
        <v>1.8</v>
      </c>
      <c r="T1080">
        <v>52.2</v>
      </c>
      <c r="W1080">
        <v>2.5446900494077327</v>
      </c>
      <c r="X1080">
        <v>0</v>
      </c>
    </row>
    <row r="1081" spans="1:24" hidden="1" x14ac:dyDescent="0.3">
      <c r="A1081" t="s">
        <v>10553</v>
      </c>
      <c r="B1081" t="s">
        <v>8174</v>
      </c>
      <c r="C1081" t="s">
        <v>10554</v>
      </c>
      <c r="D1081" t="s">
        <v>10555</v>
      </c>
      <c r="E1081" t="s">
        <v>113</v>
      </c>
      <c r="F1081" t="s">
        <v>10556</v>
      </c>
      <c r="G1081" t="s">
        <v>133</v>
      </c>
      <c r="H1081" t="s">
        <v>9863</v>
      </c>
      <c r="I1081" t="s">
        <v>218</v>
      </c>
      <c r="J1081" t="s">
        <v>10557</v>
      </c>
      <c r="K1081" t="s">
        <v>10558</v>
      </c>
      <c r="L1081" t="s">
        <v>8842</v>
      </c>
      <c r="M1081">
        <v>70</v>
      </c>
      <c r="N1081" t="s">
        <v>8442</v>
      </c>
      <c r="O1081" t="s">
        <v>9890</v>
      </c>
      <c r="P1081">
        <v>2</v>
      </c>
      <c r="Q1081">
        <v>2500</v>
      </c>
      <c r="R1081">
        <v>355</v>
      </c>
      <c r="T1081">
        <v>180</v>
      </c>
      <c r="U1081">
        <v>355</v>
      </c>
      <c r="W1081">
        <v>1.7749999999999999</v>
      </c>
      <c r="X1081">
        <v>2.13</v>
      </c>
    </row>
    <row r="1082" spans="1:24" hidden="1" x14ac:dyDescent="0.3">
      <c r="A1082" t="s">
        <v>10559</v>
      </c>
      <c r="B1082" t="s">
        <v>8179</v>
      </c>
      <c r="C1082" t="s">
        <v>10554</v>
      </c>
      <c r="D1082" t="s">
        <v>10555</v>
      </c>
      <c r="E1082" t="s">
        <v>113</v>
      </c>
      <c r="F1082" t="s">
        <v>10556</v>
      </c>
      <c r="G1082" t="s">
        <v>133</v>
      </c>
      <c r="H1082" t="s">
        <v>9863</v>
      </c>
      <c r="I1082" t="s">
        <v>218</v>
      </c>
      <c r="J1082" t="s">
        <v>10557</v>
      </c>
      <c r="K1082" t="s">
        <v>10558</v>
      </c>
      <c r="L1082" t="s">
        <v>8842</v>
      </c>
      <c r="M1082">
        <v>70</v>
      </c>
      <c r="N1082" t="s">
        <v>9971</v>
      </c>
      <c r="O1082" t="s">
        <v>10414</v>
      </c>
      <c r="P1082">
        <v>1</v>
      </c>
      <c r="Q1082">
        <v>560</v>
      </c>
      <c r="R1082">
        <v>494</v>
      </c>
      <c r="W1082">
        <v>0.27664</v>
      </c>
      <c r="X1082">
        <v>0.33196799999999999</v>
      </c>
    </row>
    <row r="1083" spans="1:24" hidden="1" x14ac:dyDescent="0.3">
      <c r="A1083" t="s">
        <v>10560</v>
      </c>
      <c r="B1083" t="s">
        <v>8362</v>
      </c>
      <c r="C1083" t="s">
        <v>10554</v>
      </c>
      <c r="D1083" t="s">
        <v>10555</v>
      </c>
      <c r="E1083" t="s">
        <v>113</v>
      </c>
      <c r="F1083" t="s">
        <v>10556</v>
      </c>
      <c r="G1083" t="s">
        <v>133</v>
      </c>
      <c r="H1083" t="s">
        <v>9863</v>
      </c>
      <c r="I1083" t="s">
        <v>218</v>
      </c>
      <c r="J1083" t="s">
        <v>10557</v>
      </c>
      <c r="K1083" t="s">
        <v>10558</v>
      </c>
      <c r="L1083" t="s">
        <v>8842</v>
      </c>
      <c r="M1083">
        <v>0</v>
      </c>
      <c r="N1083" t="s">
        <v>113</v>
      </c>
      <c r="O1083" t="s">
        <v>10544</v>
      </c>
      <c r="P1083">
        <v>1</v>
      </c>
      <c r="T1083">
        <v>342</v>
      </c>
      <c r="W1083">
        <v>0</v>
      </c>
      <c r="X1083">
        <v>0</v>
      </c>
    </row>
    <row r="1084" spans="1:24" hidden="1" x14ac:dyDescent="0.3">
      <c r="A1084" t="s">
        <v>10561</v>
      </c>
      <c r="B1084" t="s">
        <v>8174</v>
      </c>
      <c r="C1084" t="s">
        <v>10562</v>
      </c>
      <c r="D1084" t="s">
        <v>10563</v>
      </c>
      <c r="E1084" t="s">
        <v>113</v>
      </c>
      <c r="F1084" t="s">
        <v>10564</v>
      </c>
      <c r="G1084" t="s">
        <v>133</v>
      </c>
      <c r="H1084" t="s">
        <v>9863</v>
      </c>
      <c r="I1084" t="s">
        <v>406</v>
      </c>
      <c r="J1084" t="s">
        <v>10565</v>
      </c>
      <c r="K1084" t="s">
        <v>10566</v>
      </c>
      <c r="L1084" t="s">
        <v>1173</v>
      </c>
      <c r="M1084">
        <v>50</v>
      </c>
      <c r="N1084" t="s">
        <v>113</v>
      </c>
      <c r="O1084" t="s">
        <v>8207</v>
      </c>
      <c r="P1084">
        <v>3</v>
      </c>
      <c r="Q1084">
        <v>1400</v>
      </c>
      <c r="R1084">
        <v>320</v>
      </c>
      <c r="S1084">
        <v>145</v>
      </c>
      <c r="W1084">
        <v>1.3440000000000001</v>
      </c>
      <c r="X1084">
        <v>1.6128</v>
      </c>
    </row>
    <row r="1085" spans="1:24" hidden="1" x14ac:dyDescent="0.3">
      <c r="A1085" t="s">
        <v>10567</v>
      </c>
      <c r="B1085" t="s">
        <v>8179</v>
      </c>
      <c r="C1085" t="s">
        <v>10562</v>
      </c>
      <c r="D1085" t="s">
        <v>10563</v>
      </c>
      <c r="E1085" t="s">
        <v>113</v>
      </c>
      <c r="F1085" t="s">
        <v>10564</v>
      </c>
      <c r="G1085" t="s">
        <v>133</v>
      </c>
      <c r="H1085" t="s">
        <v>9863</v>
      </c>
      <c r="I1085" t="s">
        <v>406</v>
      </c>
      <c r="J1085" t="s">
        <v>10565</v>
      </c>
      <c r="K1085" t="s">
        <v>10566</v>
      </c>
      <c r="L1085" t="s">
        <v>1173</v>
      </c>
      <c r="M1085">
        <v>50</v>
      </c>
      <c r="N1085" t="s">
        <v>9971</v>
      </c>
      <c r="O1085" t="s">
        <v>10494</v>
      </c>
      <c r="P1085">
        <v>3</v>
      </c>
      <c r="Q1085">
        <v>492</v>
      </c>
      <c r="R1085">
        <v>560</v>
      </c>
      <c r="S1085">
        <v>133</v>
      </c>
      <c r="W1085">
        <v>0.82655999999999996</v>
      </c>
      <c r="X1085">
        <v>0.99187199999999986</v>
      </c>
    </row>
    <row r="1086" spans="1:24" hidden="1" x14ac:dyDescent="0.3">
      <c r="A1086" t="s">
        <v>10568</v>
      </c>
      <c r="B1086" t="s">
        <v>8362</v>
      </c>
      <c r="C1086" t="s">
        <v>10562</v>
      </c>
      <c r="D1086" t="s">
        <v>10563</v>
      </c>
      <c r="E1086" t="s">
        <v>113</v>
      </c>
      <c r="F1086" t="s">
        <v>10564</v>
      </c>
      <c r="G1086" t="s">
        <v>133</v>
      </c>
      <c r="H1086" t="s">
        <v>9863</v>
      </c>
      <c r="I1086" t="s">
        <v>406</v>
      </c>
      <c r="J1086" t="s">
        <v>10565</v>
      </c>
      <c r="K1086" t="s">
        <v>10566</v>
      </c>
      <c r="L1086" t="s">
        <v>1173</v>
      </c>
      <c r="M1086">
        <v>0</v>
      </c>
      <c r="N1086" t="s">
        <v>113</v>
      </c>
      <c r="O1086" t="s">
        <v>10544</v>
      </c>
      <c r="P1086">
        <v>1</v>
      </c>
      <c r="Q1086">
        <v>1.8</v>
      </c>
      <c r="T1086">
        <v>51.12</v>
      </c>
      <c r="W1086">
        <v>2.5446900494077327</v>
      </c>
      <c r="X1086">
        <v>0</v>
      </c>
    </row>
    <row r="1087" spans="1:24" hidden="1" x14ac:dyDescent="0.3">
      <c r="A1087" t="s">
        <v>10569</v>
      </c>
      <c r="B1087" t="s">
        <v>8174</v>
      </c>
      <c r="C1087" t="s">
        <v>10570</v>
      </c>
      <c r="D1087" t="s">
        <v>10571</v>
      </c>
      <c r="E1087" t="s">
        <v>113</v>
      </c>
      <c r="F1087" t="s">
        <v>113</v>
      </c>
      <c r="G1087" t="s">
        <v>113</v>
      </c>
      <c r="H1087" t="s">
        <v>113</v>
      </c>
      <c r="I1087" t="s">
        <v>406</v>
      </c>
      <c r="J1087" t="s">
        <v>10572</v>
      </c>
      <c r="K1087" t="s">
        <v>10573</v>
      </c>
      <c r="L1087" t="s">
        <v>1173</v>
      </c>
      <c r="M1087">
        <v>50</v>
      </c>
      <c r="N1087" t="s">
        <v>113</v>
      </c>
      <c r="O1087" t="s">
        <v>8207</v>
      </c>
      <c r="P1087">
        <v>3</v>
      </c>
      <c r="Q1087">
        <v>1400</v>
      </c>
      <c r="R1087">
        <v>320</v>
      </c>
      <c r="S1087">
        <v>145</v>
      </c>
      <c r="W1087">
        <v>1.3440000000000001</v>
      </c>
      <c r="X1087">
        <v>1.6128</v>
      </c>
    </row>
    <row r="1088" spans="1:24" hidden="1" x14ac:dyDescent="0.3">
      <c r="A1088" t="s">
        <v>10574</v>
      </c>
      <c r="B1088" t="s">
        <v>8179</v>
      </c>
      <c r="C1088" t="s">
        <v>10570</v>
      </c>
      <c r="D1088" t="s">
        <v>10571</v>
      </c>
      <c r="E1088" t="s">
        <v>113</v>
      </c>
      <c r="F1088" t="s">
        <v>113</v>
      </c>
      <c r="G1088" t="s">
        <v>113</v>
      </c>
      <c r="H1088" t="s">
        <v>113</v>
      </c>
      <c r="I1088" t="s">
        <v>406</v>
      </c>
      <c r="J1088" t="s">
        <v>10572</v>
      </c>
      <c r="K1088" t="s">
        <v>10573</v>
      </c>
      <c r="L1088" t="s">
        <v>1173</v>
      </c>
      <c r="M1088">
        <v>50</v>
      </c>
      <c r="N1088" t="s">
        <v>9971</v>
      </c>
      <c r="O1088" t="s">
        <v>10494</v>
      </c>
      <c r="P1088">
        <v>3</v>
      </c>
      <c r="Q1088">
        <v>492</v>
      </c>
      <c r="R1088">
        <v>560</v>
      </c>
      <c r="S1088">
        <v>133</v>
      </c>
      <c r="W1088">
        <v>0.82655999999999996</v>
      </c>
      <c r="X1088">
        <v>0.99187199999999986</v>
      </c>
    </row>
    <row r="1089" spans="1:24" hidden="1" x14ac:dyDescent="0.3">
      <c r="A1089" t="s">
        <v>10575</v>
      </c>
      <c r="B1089" t="s">
        <v>8211</v>
      </c>
      <c r="C1089" t="s">
        <v>10570</v>
      </c>
      <c r="D1089" t="s">
        <v>10571</v>
      </c>
      <c r="E1089" t="s">
        <v>113</v>
      </c>
      <c r="F1089" t="s">
        <v>113</v>
      </c>
      <c r="G1089" t="s">
        <v>113</v>
      </c>
      <c r="H1089" t="s">
        <v>113</v>
      </c>
      <c r="I1089" t="s">
        <v>406</v>
      </c>
      <c r="J1089" t="s">
        <v>10572</v>
      </c>
      <c r="K1089" t="s">
        <v>10573</v>
      </c>
      <c r="L1089" t="s">
        <v>1173</v>
      </c>
      <c r="M1089">
        <v>50</v>
      </c>
      <c r="N1089" t="s">
        <v>113</v>
      </c>
      <c r="O1089" t="s">
        <v>9493</v>
      </c>
      <c r="P1089">
        <v>1</v>
      </c>
      <c r="Q1089">
        <v>0.6</v>
      </c>
      <c r="T1089">
        <v>174.13</v>
      </c>
      <c r="W1089">
        <v>0.28274333882308139</v>
      </c>
      <c r="X1089">
        <v>0.45238934211693027</v>
      </c>
    </row>
    <row r="1090" spans="1:24" hidden="1" x14ac:dyDescent="0.3">
      <c r="A1090" t="s">
        <v>10576</v>
      </c>
      <c r="B1090" t="s">
        <v>8174</v>
      </c>
      <c r="C1090" t="s">
        <v>10577</v>
      </c>
      <c r="D1090" t="s">
        <v>10578</v>
      </c>
      <c r="E1090" t="s">
        <v>113</v>
      </c>
      <c r="F1090" t="s">
        <v>113</v>
      </c>
      <c r="G1090" t="s">
        <v>113</v>
      </c>
      <c r="H1090" t="s">
        <v>113</v>
      </c>
      <c r="I1090" t="s">
        <v>115</v>
      </c>
      <c r="J1090" t="s">
        <v>10579</v>
      </c>
      <c r="K1090" t="s">
        <v>10580</v>
      </c>
      <c r="L1090" t="s">
        <v>120</v>
      </c>
      <c r="M1090">
        <v>40</v>
      </c>
      <c r="N1090" t="s">
        <v>8614</v>
      </c>
      <c r="O1090" t="s">
        <v>9565</v>
      </c>
      <c r="P1090">
        <v>3</v>
      </c>
      <c r="Q1090">
        <v>1412</v>
      </c>
      <c r="R1090">
        <v>353</v>
      </c>
      <c r="S1090">
        <v>164</v>
      </c>
      <c r="T1090">
        <v>70</v>
      </c>
      <c r="U1090">
        <v>170</v>
      </c>
      <c r="V1090">
        <v>280</v>
      </c>
      <c r="W1090">
        <v>1.4953080000000001</v>
      </c>
      <c r="X1090">
        <v>1.7943696</v>
      </c>
    </row>
    <row r="1091" spans="1:24" hidden="1" x14ac:dyDescent="0.3">
      <c r="A1091" t="s">
        <v>10581</v>
      </c>
      <c r="B1091" t="s">
        <v>8617</v>
      </c>
      <c r="C1091" t="s">
        <v>10577</v>
      </c>
      <c r="D1091" t="s">
        <v>10578</v>
      </c>
      <c r="E1091" t="s">
        <v>113</v>
      </c>
      <c r="F1091" t="s">
        <v>113</v>
      </c>
      <c r="G1091" t="s">
        <v>113</v>
      </c>
      <c r="H1091" t="s">
        <v>113</v>
      </c>
      <c r="I1091" t="s">
        <v>115</v>
      </c>
      <c r="J1091" t="s">
        <v>10579</v>
      </c>
      <c r="K1091" t="s">
        <v>10580</v>
      </c>
      <c r="L1091" t="s">
        <v>120</v>
      </c>
      <c r="M1091">
        <v>40</v>
      </c>
      <c r="N1091" t="s">
        <v>8442</v>
      </c>
      <c r="O1091" t="s">
        <v>8787</v>
      </c>
      <c r="P1091">
        <v>3</v>
      </c>
      <c r="Q1091">
        <v>900</v>
      </c>
      <c r="R1091">
        <v>265</v>
      </c>
      <c r="S1091">
        <v>120</v>
      </c>
      <c r="T1091">
        <v>70</v>
      </c>
      <c r="U1091">
        <v>170</v>
      </c>
      <c r="V1091">
        <v>280</v>
      </c>
      <c r="W1091">
        <v>0.71550000000000002</v>
      </c>
      <c r="X1091">
        <v>0.85860000000000003</v>
      </c>
    </row>
    <row r="1092" spans="1:24" hidden="1" x14ac:dyDescent="0.3">
      <c r="A1092" t="s">
        <v>10582</v>
      </c>
      <c r="B1092" t="s">
        <v>8179</v>
      </c>
      <c r="C1092" t="s">
        <v>10577</v>
      </c>
      <c r="D1092" t="s">
        <v>10578</v>
      </c>
      <c r="E1092" t="s">
        <v>113</v>
      </c>
      <c r="F1092" t="s">
        <v>113</v>
      </c>
      <c r="G1092" t="s">
        <v>113</v>
      </c>
      <c r="H1092" t="s">
        <v>113</v>
      </c>
      <c r="I1092" t="s">
        <v>115</v>
      </c>
      <c r="J1092" t="s">
        <v>10579</v>
      </c>
      <c r="K1092" t="s">
        <v>10580</v>
      </c>
      <c r="L1092" t="s">
        <v>120</v>
      </c>
      <c r="M1092">
        <v>40</v>
      </c>
      <c r="N1092" t="s">
        <v>8614</v>
      </c>
      <c r="O1092" t="s">
        <v>9568</v>
      </c>
      <c r="P1092">
        <v>3</v>
      </c>
      <c r="Q1092">
        <v>353</v>
      </c>
      <c r="R1092">
        <v>261</v>
      </c>
      <c r="W1092">
        <v>0.27639900000000001</v>
      </c>
      <c r="X1092">
        <v>0.3316788</v>
      </c>
    </row>
    <row r="1093" spans="1:24" hidden="1" x14ac:dyDescent="0.3">
      <c r="A1093" t="s">
        <v>10583</v>
      </c>
      <c r="B1093" t="s">
        <v>8536</v>
      </c>
      <c r="C1093" t="s">
        <v>10577</v>
      </c>
      <c r="D1093" t="s">
        <v>10578</v>
      </c>
      <c r="E1093" t="s">
        <v>113</v>
      </c>
      <c r="F1093" t="s">
        <v>113</v>
      </c>
      <c r="G1093" t="s">
        <v>113</v>
      </c>
      <c r="H1093" t="s">
        <v>113</v>
      </c>
      <c r="I1093" t="s">
        <v>115</v>
      </c>
      <c r="J1093" t="s">
        <v>10579</v>
      </c>
      <c r="K1093" t="s">
        <v>10580</v>
      </c>
      <c r="L1093" t="s">
        <v>120</v>
      </c>
      <c r="M1093">
        <v>40</v>
      </c>
      <c r="N1093" t="s">
        <v>8614</v>
      </c>
      <c r="O1093" t="s">
        <v>8790</v>
      </c>
      <c r="P1093">
        <v>3</v>
      </c>
      <c r="Q1093">
        <v>478</v>
      </c>
      <c r="R1093">
        <v>375</v>
      </c>
      <c r="S1093">
        <v>158</v>
      </c>
      <c r="W1093">
        <v>0.53774999999999995</v>
      </c>
      <c r="X1093">
        <v>0.64529999999999987</v>
      </c>
    </row>
    <row r="1094" spans="1:24" hidden="1" x14ac:dyDescent="0.3">
      <c r="A1094" t="s">
        <v>10584</v>
      </c>
      <c r="B1094" t="s">
        <v>8174</v>
      </c>
      <c r="C1094" t="s">
        <v>10585</v>
      </c>
      <c r="D1094" t="s">
        <v>10586</v>
      </c>
      <c r="E1094" t="s">
        <v>113</v>
      </c>
      <c r="F1094" t="s">
        <v>113</v>
      </c>
      <c r="G1094" t="s">
        <v>113</v>
      </c>
      <c r="H1094" t="s">
        <v>113</v>
      </c>
      <c r="I1094" t="s">
        <v>115</v>
      </c>
      <c r="J1094" t="s">
        <v>10587</v>
      </c>
      <c r="K1094" t="s">
        <v>10588</v>
      </c>
      <c r="L1094" t="s">
        <v>8784</v>
      </c>
      <c r="M1094">
        <v>16</v>
      </c>
      <c r="N1094" t="s">
        <v>8614</v>
      </c>
      <c r="O1094" t="s">
        <v>9565</v>
      </c>
      <c r="P1094">
        <v>3</v>
      </c>
      <c r="Q1094">
        <v>1412</v>
      </c>
      <c r="R1094">
        <v>353</v>
      </c>
      <c r="S1094">
        <v>164</v>
      </c>
      <c r="T1094">
        <v>10</v>
      </c>
      <c r="U1094">
        <v>120</v>
      </c>
      <c r="V1094">
        <v>220</v>
      </c>
      <c r="W1094">
        <v>1.4953080000000001</v>
      </c>
      <c r="X1094">
        <v>1.7943696</v>
      </c>
    </row>
    <row r="1095" spans="1:24" hidden="1" x14ac:dyDescent="0.3">
      <c r="A1095" t="s">
        <v>10589</v>
      </c>
      <c r="B1095" t="s">
        <v>8617</v>
      </c>
      <c r="C1095" t="s">
        <v>10585</v>
      </c>
      <c r="D1095" t="s">
        <v>10586</v>
      </c>
      <c r="E1095" t="s">
        <v>113</v>
      </c>
      <c r="F1095" t="s">
        <v>113</v>
      </c>
      <c r="G1095" t="s">
        <v>113</v>
      </c>
      <c r="H1095" t="s">
        <v>113</v>
      </c>
      <c r="I1095" t="s">
        <v>115</v>
      </c>
      <c r="J1095" t="s">
        <v>10587</v>
      </c>
      <c r="K1095" t="s">
        <v>10588</v>
      </c>
      <c r="L1095" t="s">
        <v>8784</v>
      </c>
      <c r="M1095">
        <v>16</v>
      </c>
      <c r="N1095" t="s">
        <v>8442</v>
      </c>
      <c r="O1095" t="s">
        <v>8787</v>
      </c>
      <c r="P1095">
        <v>3</v>
      </c>
      <c r="Q1095">
        <v>900</v>
      </c>
      <c r="R1095">
        <v>265</v>
      </c>
      <c r="S1095">
        <v>120</v>
      </c>
      <c r="T1095">
        <v>10</v>
      </c>
      <c r="U1095">
        <v>120</v>
      </c>
      <c r="V1095">
        <v>220</v>
      </c>
      <c r="W1095">
        <v>0.71550000000000002</v>
      </c>
      <c r="X1095">
        <v>0.85860000000000003</v>
      </c>
    </row>
    <row r="1096" spans="1:24" hidden="1" x14ac:dyDescent="0.3">
      <c r="A1096" t="s">
        <v>10590</v>
      </c>
      <c r="B1096" t="s">
        <v>8179</v>
      </c>
      <c r="C1096" t="s">
        <v>10585</v>
      </c>
      <c r="D1096" t="s">
        <v>10586</v>
      </c>
      <c r="E1096" t="s">
        <v>113</v>
      </c>
      <c r="F1096" t="s">
        <v>113</v>
      </c>
      <c r="G1096" t="s">
        <v>113</v>
      </c>
      <c r="H1096" t="s">
        <v>113</v>
      </c>
      <c r="I1096" t="s">
        <v>115</v>
      </c>
      <c r="J1096" t="s">
        <v>10587</v>
      </c>
      <c r="K1096" t="s">
        <v>10588</v>
      </c>
      <c r="L1096" t="s">
        <v>8784</v>
      </c>
      <c r="M1096">
        <v>16</v>
      </c>
      <c r="N1096" t="s">
        <v>8614</v>
      </c>
      <c r="O1096" t="s">
        <v>9568</v>
      </c>
      <c r="P1096">
        <v>3</v>
      </c>
      <c r="Q1096">
        <v>353</v>
      </c>
      <c r="R1096">
        <v>261</v>
      </c>
      <c r="W1096">
        <v>0.27639900000000001</v>
      </c>
      <c r="X1096">
        <v>0.3316788</v>
      </c>
    </row>
    <row r="1097" spans="1:24" hidden="1" x14ac:dyDescent="0.3">
      <c r="A1097" t="s">
        <v>10591</v>
      </c>
      <c r="B1097" t="s">
        <v>8536</v>
      </c>
      <c r="C1097" t="s">
        <v>10585</v>
      </c>
      <c r="D1097" t="s">
        <v>10586</v>
      </c>
      <c r="E1097" t="s">
        <v>113</v>
      </c>
      <c r="F1097" t="s">
        <v>113</v>
      </c>
      <c r="G1097" t="s">
        <v>113</v>
      </c>
      <c r="H1097" t="s">
        <v>113</v>
      </c>
      <c r="I1097" t="s">
        <v>115</v>
      </c>
      <c r="J1097" t="s">
        <v>10587</v>
      </c>
      <c r="K1097" t="s">
        <v>10588</v>
      </c>
      <c r="L1097" t="s">
        <v>8784</v>
      </c>
      <c r="M1097">
        <v>16</v>
      </c>
      <c r="N1097" t="s">
        <v>8614</v>
      </c>
      <c r="O1097" t="s">
        <v>8790</v>
      </c>
      <c r="P1097">
        <v>3</v>
      </c>
      <c r="Q1097">
        <v>478</v>
      </c>
      <c r="R1097">
        <v>375</v>
      </c>
      <c r="S1097">
        <v>158</v>
      </c>
      <c r="W1097">
        <v>0.53774999999999995</v>
      </c>
      <c r="X1097">
        <v>0.64529999999999987</v>
      </c>
    </row>
    <row r="1098" spans="1:24" hidden="1" x14ac:dyDescent="0.3">
      <c r="A1098" t="s">
        <v>10592</v>
      </c>
      <c r="B1098" t="s">
        <v>8179</v>
      </c>
      <c r="C1098" t="s">
        <v>10593</v>
      </c>
      <c r="D1098" t="s">
        <v>10594</v>
      </c>
      <c r="E1098" t="s">
        <v>113</v>
      </c>
      <c r="F1098" t="s">
        <v>113</v>
      </c>
      <c r="G1098" t="s">
        <v>113</v>
      </c>
      <c r="H1098" t="s">
        <v>113</v>
      </c>
      <c r="I1098" t="s">
        <v>218</v>
      </c>
      <c r="J1098" t="s">
        <v>10595</v>
      </c>
      <c r="K1098" t="s">
        <v>10596</v>
      </c>
      <c r="L1098" t="s">
        <v>120</v>
      </c>
      <c r="M1098">
        <v>38</v>
      </c>
      <c r="N1098" t="s">
        <v>9085</v>
      </c>
      <c r="O1098" t="s">
        <v>9131</v>
      </c>
      <c r="P1098">
        <v>2</v>
      </c>
      <c r="Q1098">
        <v>210</v>
      </c>
      <c r="R1098">
        <v>210</v>
      </c>
      <c r="W1098">
        <v>8.8200000000000001E-2</v>
      </c>
      <c r="X1098">
        <v>0.10584</v>
      </c>
    </row>
    <row r="1099" spans="1:24" hidden="1" x14ac:dyDescent="0.3">
      <c r="A1099" t="s">
        <v>10597</v>
      </c>
      <c r="B1099" t="s">
        <v>8211</v>
      </c>
      <c r="C1099" t="s">
        <v>10593</v>
      </c>
      <c r="D1099" t="s">
        <v>10594</v>
      </c>
      <c r="E1099" t="s">
        <v>113</v>
      </c>
      <c r="F1099" t="s">
        <v>113</v>
      </c>
      <c r="G1099" t="s">
        <v>113</v>
      </c>
      <c r="H1099" t="s">
        <v>113</v>
      </c>
      <c r="I1099" t="s">
        <v>218</v>
      </c>
      <c r="J1099" t="s">
        <v>10595</v>
      </c>
      <c r="K1099" t="s">
        <v>10596</v>
      </c>
      <c r="L1099" t="s">
        <v>120</v>
      </c>
      <c r="M1099">
        <v>38</v>
      </c>
      <c r="N1099" t="s">
        <v>113</v>
      </c>
      <c r="O1099" t="s">
        <v>9493</v>
      </c>
      <c r="P1099">
        <v>1</v>
      </c>
      <c r="Q1099">
        <v>1.8</v>
      </c>
      <c r="T1099">
        <v>49.02</v>
      </c>
      <c r="W1099">
        <v>2.5446900494077327</v>
      </c>
      <c r="X1099">
        <v>4.0715040790523727</v>
      </c>
    </row>
    <row r="1100" spans="1:24" hidden="1" x14ac:dyDescent="0.3">
      <c r="A1100" t="s">
        <v>10598</v>
      </c>
      <c r="B1100" t="s">
        <v>8174</v>
      </c>
      <c r="C1100" t="s">
        <v>10593</v>
      </c>
      <c r="D1100" t="s">
        <v>10594</v>
      </c>
      <c r="E1100" t="s">
        <v>113</v>
      </c>
      <c r="F1100" t="s">
        <v>113</v>
      </c>
      <c r="G1100" t="s">
        <v>113</v>
      </c>
      <c r="H1100" t="s">
        <v>113</v>
      </c>
      <c r="I1100" t="s">
        <v>218</v>
      </c>
      <c r="J1100" t="s">
        <v>10595</v>
      </c>
      <c r="K1100" t="s">
        <v>10596</v>
      </c>
      <c r="L1100" t="s">
        <v>120</v>
      </c>
      <c r="M1100">
        <v>40</v>
      </c>
      <c r="N1100" t="s">
        <v>9659</v>
      </c>
      <c r="O1100" t="s">
        <v>9771</v>
      </c>
      <c r="P1100">
        <v>1</v>
      </c>
      <c r="Q1100">
        <v>597</v>
      </c>
      <c r="R1100">
        <v>300</v>
      </c>
      <c r="T1100">
        <v>90</v>
      </c>
      <c r="W1100">
        <v>0.17910000000000001</v>
      </c>
      <c r="X1100">
        <v>0.21492</v>
      </c>
    </row>
    <row r="1101" spans="1:24" hidden="1" x14ac:dyDescent="0.3">
      <c r="A1101" t="s">
        <v>10599</v>
      </c>
      <c r="B1101" t="s">
        <v>8536</v>
      </c>
      <c r="C1101" t="s">
        <v>10593</v>
      </c>
      <c r="D1101" t="s">
        <v>10594</v>
      </c>
      <c r="E1101" t="s">
        <v>113</v>
      </c>
      <c r="F1101" t="s">
        <v>113</v>
      </c>
      <c r="G1101" t="s">
        <v>113</v>
      </c>
      <c r="H1101" t="s">
        <v>113</v>
      </c>
      <c r="I1101" t="s">
        <v>218</v>
      </c>
      <c r="J1101" t="s">
        <v>10595</v>
      </c>
      <c r="K1101" t="s">
        <v>10596</v>
      </c>
      <c r="L1101" t="s">
        <v>120</v>
      </c>
      <c r="M1101">
        <v>40</v>
      </c>
      <c r="N1101" t="s">
        <v>8614</v>
      </c>
      <c r="O1101" t="s">
        <v>9568</v>
      </c>
      <c r="P1101">
        <v>1</v>
      </c>
      <c r="Q1101">
        <v>353</v>
      </c>
      <c r="R1101">
        <v>261</v>
      </c>
      <c r="W1101">
        <v>9.2133000000000007E-2</v>
      </c>
      <c r="X1101">
        <v>0.11055960000000001</v>
      </c>
    </row>
    <row r="1102" spans="1:24" hidden="1" x14ac:dyDescent="0.3">
      <c r="A1102" t="s">
        <v>10600</v>
      </c>
      <c r="B1102" t="s">
        <v>8174</v>
      </c>
      <c r="C1102" t="s">
        <v>10601</v>
      </c>
      <c r="D1102" t="s">
        <v>10602</v>
      </c>
      <c r="E1102" t="s">
        <v>113</v>
      </c>
      <c r="F1102" t="s">
        <v>113</v>
      </c>
      <c r="G1102" t="s">
        <v>113</v>
      </c>
      <c r="H1102" t="s">
        <v>113</v>
      </c>
      <c r="I1102" t="s">
        <v>406</v>
      </c>
      <c r="J1102" t="s">
        <v>10603</v>
      </c>
      <c r="K1102" t="s">
        <v>10604</v>
      </c>
      <c r="L1102" t="s">
        <v>9011</v>
      </c>
      <c r="M1102">
        <v>12</v>
      </c>
      <c r="N1102" t="s">
        <v>9659</v>
      </c>
      <c r="O1102" t="s">
        <v>9164</v>
      </c>
      <c r="P1102">
        <v>2</v>
      </c>
      <c r="Q1102">
        <v>500</v>
      </c>
      <c r="R1102">
        <v>350</v>
      </c>
      <c r="S1102">
        <v>200</v>
      </c>
      <c r="T1102">
        <v>100</v>
      </c>
      <c r="U1102">
        <v>250</v>
      </c>
      <c r="W1102">
        <v>0.35</v>
      </c>
      <c r="X1102">
        <v>0.42</v>
      </c>
    </row>
    <row r="1103" spans="1:24" hidden="1" x14ac:dyDescent="0.3">
      <c r="A1103" t="s">
        <v>10605</v>
      </c>
      <c r="B1103" t="s">
        <v>8179</v>
      </c>
      <c r="C1103" t="s">
        <v>10601</v>
      </c>
      <c r="D1103" t="s">
        <v>10602</v>
      </c>
      <c r="E1103" t="s">
        <v>113</v>
      </c>
      <c r="F1103" t="s">
        <v>113</v>
      </c>
      <c r="G1103" t="s">
        <v>113</v>
      </c>
      <c r="H1103" t="s">
        <v>113</v>
      </c>
      <c r="I1103" t="s">
        <v>406</v>
      </c>
      <c r="J1103" t="s">
        <v>10603</v>
      </c>
      <c r="K1103" t="s">
        <v>10604</v>
      </c>
      <c r="L1103" t="s">
        <v>9011</v>
      </c>
      <c r="M1103">
        <v>12</v>
      </c>
      <c r="N1103" t="s">
        <v>8614</v>
      </c>
      <c r="O1103" t="s">
        <v>9382</v>
      </c>
      <c r="P1103">
        <v>1</v>
      </c>
      <c r="Q1103">
        <v>353</v>
      </c>
      <c r="R1103">
        <v>261</v>
      </c>
      <c r="S1103">
        <v>104</v>
      </c>
      <c r="W1103">
        <v>9.2133000000000007E-2</v>
      </c>
      <c r="X1103">
        <v>0.11055960000000001</v>
      </c>
    </row>
    <row r="1104" spans="1:24" hidden="1" x14ac:dyDescent="0.3">
      <c r="A1104" t="s">
        <v>10606</v>
      </c>
      <c r="B1104" t="s">
        <v>8536</v>
      </c>
      <c r="C1104" t="s">
        <v>10601</v>
      </c>
      <c r="D1104" t="s">
        <v>10602</v>
      </c>
      <c r="E1104" t="s">
        <v>113</v>
      </c>
      <c r="F1104" t="s">
        <v>113</v>
      </c>
      <c r="G1104" t="s">
        <v>113</v>
      </c>
      <c r="H1104" t="s">
        <v>113</v>
      </c>
      <c r="I1104" t="s">
        <v>406</v>
      </c>
      <c r="J1104" t="s">
        <v>10603</v>
      </c>
      <c r="K1104" t="s">
        <v>10604</v>
      </c>
      <c r="L1104" t="s">
        <v>9011</v>
      </c>
      <c r="M1104">
        <v>12</v>
      </c>
      <c r="N1104" t="s">
        <v>8614</v>
      </c>
      <c r="O1104" t="s">
        <v>9016</v>
      </c>
      <c r="P1104">
        <v>1</v>
      </c>
      <c r="Q1104">
        <v>478</v>
      </c>
      <c r="R1104">
        <v>375</v>
      </c>
      <c r="S1104">
        <v>158</v>
      </c>
      <c r="W1104">
        <v>0.17924999999999999</v>
      </c>
      <c r="X1104">
        <v>0.21509999999999999</v>
      </c>
    </row>
    <row r="1105" spans="1:24" hidden="1" x14ac:dyDescent="0.3">
      <c r="A1105" t="s">
        <v>10607</v>
      </c>
      <c r="B1105" t="s">
        <v>8174</v>
      </c>
      <c r="C1105" t="s">
        <v>10608</v>
      </c>
      <c r="D1105" t="s">
        <v>10609</v>
      </c>
      <c r="E1105" t="s">
        <v>113</v>
      </c>
      <c r="F1105" t="s">
        <v>10610</v>
      </c>
      <c r="G1105" t="s">
        <v>133</v>
      </c>
      <c r="H1105" t="s">
        <v>9863</v>
      </c>
      <c r="I1105" t="s">
        <v>406</v>
      </c>
      <c r="J1105" t="s">
        <v>10611</v>
      </c>
      <c r="K1105" t="s">
        <v>10612</v>
      </c>
      <c r="L1105" t="s">
        <v>1173</v>
      </c>
      <c r="M1105">
        <v>50</v>
      </c>
      <c r="N1105" t="s">
        <v>113</v>
      </c>
      <c r="O1105" t="s">
        <v>8207</v>
      </c>
      <c r="P1105">
        <v>2</v>
      </c>
      <c r="Q1105">
        <v>1400</v>
      </c>
      <c r="R1105">
        <v>320</v>
      </c>
      <c r="S1105">
        <v>145</v>
      </c>
      <c r="W1105">
        <v>0.89600000000000002</v>
      </c>
      <c r="X1105">
        <v>1.0751999999999999</v>
      </c>
    </row>
    <row r="1106" spans="1:24" hidden="1" x14ac:dyDescent="0.3">
      <c r="A1106" t="s">
        <v>10613</v>
      </c>
      <c r="B1106" t="s">
        <v>8179</v>
      </c>
      <c r="C1106" t="s">
        <v>10608</v>
      </c>
      <c r="D1106" t="s">
        <v>10609</v>
      </c>
      <c r="E1106" t="s">
        <v>113</v>
      </c>
      <c r="F1106" t="s">
        <v>10610</v>
      </c>
      <c r="G1106" t="s">
        <v>133</v>
      </c>
      <c r="H1106" t="s">
        <v>9863</v>
      </c>
      <c r="I1106" t="s">
        <v>406</v>
      </c>
      <c r="J1106" t="s">
        <v>10611</v>
      </c>
      <c r="K1106" t="s">
        <v>10612</v>
      </c>
      <c r="L1106" t="s">
        <v>1173</v>
      </c>
      <c r="M1106">
        <v>50</v>
      </c>
      <c r="N1106" t="s">
        <v>9971</v>
      </c>
      <c r="O1106" t="s">
        <v>10494</v>
      </c>
      <c r="P1106">
        <v>1</v>
      </c>
      <c r="Q1106">
        <v>492</v>
      </c>
      <c r="R1106">
        <v>560</v>
      </c>
      <c r="S1106">
        <v>133</v>
      </c>
      <c r="W1106">
        <v>0.27551999999999999</v>
      </c>
      <c r="X1106">
        <v>0.33062399999999997</v>
      </c>
    </row>
    <row r="1107" spans="1:24" hidden="1" x14ac:dyDescent="0.3">
      <c r="A1107" t="s">
        <v>10614</v>
      </c>
      <c r="B1107" t="s">
        <v>8211</v>
      </c>
      <c r="C1107" t="s">
        <v>10608</v>
      </c>
      <c r="D1107" t="s">
        <v>10609</v>
      </c>
      <c r="E1107" t="s">
        <v>113</v>
      </c>
      <c r="F1107" t="s">
        <v>10610</v>
      </c>
      <c r="G1107" t="s">
        <v>133</v>
      </c>
      <c r="H1107" t="s">
        <v>9863</v>
      </c>
      <c r="I1107" t="s">
        <v>406</v>
      </c>
      <c r="J1107" t="s">
        <v>10611</v>
      </c>
      <c r="K1107" t="s">
        <v>10612</v>
      </c>
      <c r="L1107" t="s">
        <v>1173</v>
      </c>
      <c r="M1107">
        <v>50</v>
      </c>
      <c r="N1107" t="s">
        <v>113</v>
      </c>
      <c r="O1107" t="s">
        <v>9493</v>
      </c>
      <c r="P1107">
        <v>1</v>
      </c>
      <c r="Q1107">
        <v>0.6</v>
      </c>
      <c r="W1107">
        <v>0.28274333882308139</v>
      </c>
      <c r="X1107">
        <v>0.45238934211693027</v>
      </c>
    </row>
    <row r="1108" spans="1:24" hidden="1" x14ac:dyDescent="0.3">
      <c r="A1108" t="s">
        <v>10615</v>
      </c>
      <c r="B1108" t="s">
        <v>8174</v>
      </c>
      <c r="C1108" t="s">
        <v>10616</v>
      </c>
      <c r="D1108" t="s">
        <v>10617</v>
      </c>
      <c r="E1108" t="s">
        <v>113</v>
      </c>
      <c r="F1108" t="s">
        <v>113</v>
      </c>
      <c r="G1108" t="s">
        <v>113</v>
      </c>
      <c r="H1108" t="s">
        <v>113</v>
      </c>
      <c r="I1108" t="s">
        <v>654</v>
      </c>
      <c r="J1108" t="s">
        <v>10618</v>
      </c>
      <c r="K1108" t="s">
        <v>10619</v>
      </c>
      <c r="L1108" t="s">
        <v>9583</v>
      </c>
      <c r="M1108">
        <v>9</v>
      </c>
      <c r="N1108" t="s">
        <v>8614</v>
      </c>
      <c r="O1108" t="s">
        <v>9534</v>
      </c>
      <c r="P1108">
        <v>1</v>
      </c>
      <c r="Q1108">
        <v>1999</v>
      </c>
      <c r="R1108">
        <v>305</v>
      </c>
      <c r="S1108">
        <v>305</v>
      </c>
      <c r="T1108">
        <v>135</v>
      </c>
      <c r="W1108">
        <v>0.60969499999999999</v>
      </c>
      <c r="X1108">
        <v>0.73163400000000001</v>
      </c>
    </row>
    <row r="1109" spans="1:24" hidden="1" x14ac:dyDescent="0.3">
      <c r="A1109" t="s">
        <v>10620</v>
      </c>
      <c r="B1109" t="s">
        <v>8179</v>
      </c>
      <c r="C1109" t="s">
        <v>10616</v>
      </c>
      <c r="D1109" t="s">
        <v>10617</v>
      </c>
      <c r="E1109" t="s">
        <v>113</v>
      </c>
      <c r="F1109" t="s">
        <v>113</v>
      </c>
      <c r="G1109" t="s">
        <v>113</v>
      </c>
      <c r="H1109" t="s">
        <v>113</v>
      </c>
      <c r="I1109" t="s">
        <v>654</v>
      </c>
      <c r="J1109" t="s">
        <v>10618</v>
      </c>
      <c r="K1109" t="s">
        <v>10619</v>
      </c>
      <c r="L1109" t="s">
        <v>9583</v>
      </c>
      <c r="M1109">
        <v>9</v>
      </c>
      <c r="N1109" t="s">
        <v>8614</v>
      </c>
      <c r="O1109" t="s">
        <v>8358</v>
      </c>
      <c r="P1109">
        <v>1</v>
      </c>
      <c r="Q1109">
        <v>466</v>
      </c>
      <c r="R1109">
        <v>343</v>
      </c>
      <c r="S1109">
        <v>154</v>
      </c>
      <c r="W1109">
        <v>0.15983800000000001</v>
      </c>
      <c r="X1109">
        <v>0.19180559999999999</v>
      </c>
    </row>
    <row r="1110" spans="1:24" hidden="1" x14ac:dyDescent="0.3">
      <c r="A1110" t="s">
        <v>10621</v>
      </c>
      <c r="B1110" t="s">
        <v>8174</v>
      </c>
      <c r="C1110" t="s">
        <v>10622</v>
      </c>
      <c r="D1110" t="s">
        <v>10623</v>
      </c>
      <c r="E1110" t="s">
        <v>113</v>
      </c>
      <c r="F1110" t="s">
        <v>113</v>
      </c>
      <c r="G1110" t="s">
        <v>113</v>
      </c>
      <c r="H1110" t="s">
        <v>113</v>
      </c>
      <c r="I1110" t="s">
        <v>226</v>
      </c>
      <c r="J1110" t="s">
        <v>10624</v>
      </c>
      <c r="K1110" t="s">
        <v>10625</v>
      </c>
      <c r="L1110" t="s">
        <v>1173</v>
      </c>
      <c r="M1110">
        <v>50</v>
      </c>
      <c r="N1110" t="s">
        <v>9085</v>
      </c>
      <c r="O1110" t="s">
        <v>9266</v>
      </c>
      <c r="P1110">
        <v>3</v>
      </c>
      <c r="Q1110">
        <v>1936</v>
      </c>
      <c r="R1110">
        <v>298</v>
      </c>
      <c r="S1110">
        <v>149</v>
      </c>
      <c r="T1110">
        <v>310</v>
      </c>
      <c r="U1110">
        <v>110</v>
      </c>
      <c r="V1110">
        <v>240</v>
      </c>
      <c r="W1110">
        <v>1.7307840000000001</v>
      </c>
      <c r="X1110">
        <v>2.0769408</v>
      </c>
    </row>
    <row r="1111" spans="1:24" hidden="1" x14ac:dyDescent="0.3">
      <c r="A1111" t="s">
        <v>10626</v>
      </c>
      <c r="B1111" t="s">
        <v>8179</v>
      </c>
      <c r="C1111" t="s">
        <v>10622</v>
      </c>
      <c r="D1111" t="s">
        <v>10623</v>
      </c>
      <c r="E1111" t="s">
        <v>113</v>
      </c>
      <c r="F1111" t="s">
        <v>113</v>
      </c>
      <c r="G1111" t="s">
        <v>113</v>
      </c>
      <c r="H1111" t="s">
        <v>113</v>
      </c>
      <c r="I1111" t="s">
        <v>226</v>
      </c>
      <c r="J1111" t="s">
        <v>10624</v>
      </c>
      <c r="K1111" t="s">
        <v>10625</v>
      </c>
      <c r="L1111" t="s">
        <v>1173</v>
      </c>
      <c r="M1111">
        <v>50</v>
      </c>
      <c r="N1111" t="s">
        <v>9085</v>
      </c>
      <c r="O1111" t="s">
        <v>10627</v>
      </c>
      <c r="P1111">
        <v>1</v>
      </c>
      <c r="Q1111">
        <v>480</v>
      </c>
      <c r="R1111">
        <v>356</v>
      </c>
      <c r="W1111">
        <v>0.17088</v>
      </c>
      <c r="X1111">
        <v>0.20505599999999999</v>
      </c>
    </row>
    <row r="1112" spans="1:24" hidden="1" x14ac:dyDescent="0.3">
      <c r="A1112" t="s">
        <v>10628</v>
      </c>
      <c r="B1112" t="s">
        <v>8174</v>
      </c>
      <c r="C1112" t="s">
        <v>10629</v>
      </c>
      <c r="D1112" t="s">
        <v>10630</v>
      </c>
      <c r="E1112" t="s">
        <v>113</v>
      </c>
      <c r="F1112" t="s">
        <v>10631</v>
      </c>
      <c r="G1112" t="s">
        <v>133</v>
      </c>
      <c r="H1112" t="s">
        <v>9863</v>
      </c>
      <c r="I1112" t="s">
        <v>218</v>
      </c>
      <c r="J1112" t="s">
        <v>10632</v>
      </c>
      <c r="K1112" t="s">
        <v>10633</v>
      </c>
      <c r="L1112" t="s">
        <v>9030</v>
      </c>
      <c r="M1112">
        <v>60</v>
      </c>
      <c r="N1112" t="s">
        <v>8442</v>
      </c>
      <c r="O1112" t="s">
        <v>9890</v>
      </c>
      <c r="P1112">
        <v>3</v>
      </c>
      <c r="Q1112">
        <v>2500</v>
      </c>
      <c r="R1112">
        <v>355</v>
      </c>
      <c r="S1112">
        <v>20</v>
      </c>
      <c r="T1112">
        <v>160</v>
      </c>
      <c r="U1112">
        <v>330</v>
      </c>
      <c r="W1112">
        <v>2.6625000000000001</v>
      </c>
      <c r="X1112">
        <v>3.1949999999999998</v>
      </c>
    </row>
    <row r="1113" spans="1:24" hidden="1" x14ac:dyDescent="0.3">
      <c r="A1113" t="s">
        <v>10634</v>
      </c>
      <c r="B1113" t="s">
        <v>8211</v>
      </c>
      <c r="C1113" t="s">
        <v>10629</v>
      </c>
      <c r="D1113" t="s">
        <v>10630</v>
      </c>
      <c r="E1113" t="s">
        <v>113</v>
      </c>
      <c r="F1113" t="s">
        <v>10631</v>
      </c>
      <c r="G1113" t="s">
        <v>133</v>
      </c>
      <c r="H1113" t="s">
        <v>9863</v>
      </c>
      <c r="I1113" t="s">
        <v>218</v>
      </c>
      <c r="J1113" t="s">
        <v>10632</v>
      </c>
      <c r="K1113" t="s">
        <v>10633</v>
      </c>
      <c r="L1113" t="s">
        <v>9030</v>
      </c>
      <c r="M1113">
        <v>58</v>
      </c>
      <c r="N1113" t="s">
        <v>113</v>
      </c>
      <c r="O1113" t="s">
        <v>9493</v>
      </c>
      <c r="P1113">
        <v>2</v>
      </c>
      <c r="Q1113">
        <v>1.2</v>
      </c>
      <c r="S1113">
        <v>20</v>
      </c>
      <c r="T1113">
        <v>13.73</v>
      </c>
      <c r="W1113">
        <v>2.2619467105846511</v>
      </c>
      <c r="X1113">
        <v>3.6191147369354422</v>
      </c>
    </row>
    <row r="1114" spans="1:24" hidden="1" x14ac:dyDescent="0.3">
      <c r="A1114" t="s">
        <v>10635</v>
      </c>
      <c r="B1114" t="s">
        <v>8174</v>
      </c>
      <c r="C1114" t="s">
        <v>10636</v>
      </c>
      <c r="D1114" t="s">
        <v>10637</v>
      </c>
      <c r="E1114" t="s">
        <v>113</v>
      </c>
      <c r="F1114" t="s">
        <v>113</v>
      </c>
      <c r="G1114" t="s">
        <v>113</v>
      </c>
      <c r="H1114" t="s">
        <v>113</v>
      </c>
      <c r="I1114" t="s">
        <v>115</v>
      </c>
      <c r="J1114" t="s">
        <v>10638</v>
      </c>
      <c r="K1114" t="s">
        <v>10639</v>
      </c>
      <c r="L1114" t="s">
        <v>1173</v>
      </c>
      <c r="M1114">
        <v>49</v>
      </c>
      <c r="N1114" t="s">
        <v>9085</v>
      </c>
      <c r="O1114" t="s">
        <v>10640</v>
      </c>
      <c r="P1114">
        <v>3</v>
      </c>
      <c r="Q1114">
        <v>2009</v>
      </c>
      <c r="R1114">
        <v>469</v>
      </c>
      <c r="T1114">
        <v>40</v>
      </c>
      <c r="U1114">
        <v>140</v>
      </c>
      <c r="V1114">
        <v>240</v>
      </c>
      <c r="W1114">
        <v>2.8266629999999999</v>
      </c>
      <c r="X1114">
        <v>3.3919956</v>
      </c>
    </row>
    <row r="1115" spans="1:24" hidden="1" x14ac:dyDescent="0.3">
      <c r="A1115" t="s">
        <v>10641</v>
      </c>
      <c r="B1115" t="s">
        <v>8617</v>
      </c>
      <c r="C1115" t="s">
        <v>10636</v>
      </c>
      <c r="D1115" t="s">
        <v>10637</v>
      </c>
      <c r="E1115" t="s">
        <v>113</v>
      </c>
      <c r="F1115" t="s">
        <v>113</v>
      </c>
      <c r="G1115" t="s">
        <v>113</v>
      </c>
      <c r="H1115" t="s">
        <v>113</v>
      </c>
      <c r="I1115" t="s">
        <v>115</v>
      </c>
      <c r="J1115" t="s">
        <v>10638</v>
      </c>
      <c r="K1115" t="s">
        <v>10639</v>
      </c>
      <c r="L1115" t="s">
        <v>1173</v>
      </c>
      <c r="M1115">
        <v>49</v>
      </c>
      <c r="N1115" t="s">
        <v>9085</v>
      </c>
      <c r="O1115" t="s">
        <v>10642</v>
      </c>
      <c r="P1115">
        <v>3</v>
      </c>
      <c r="Q1115">
        <v>699</v>
      </c>
      <c r="R1115">
        <v>395</v>
      </c>
      <c r="T1115">
        <v>40</v>
      </c>
      <c r="U1115">
        <v>140</v>
      </c>
      <c r="V1115">
        <v>240</v>
      </c>
      <c r="W1115">
        <v>0.82831500000000002</v>
      </c>
      <c r="X1115">
        <v>0.99397800000000003</v>
      </c>
    </row>
    <row r="1116" spans="1:24" hidden="1" x14ac:dyDescent="0.3">
      <c r="A1116" t="s">
        <v>10643</v>
      </c>
      <c r="B1116" t="s">
        <v>8179</v>
      </c>
      <c r="C1116" t="s">
        <v>10636</v>
      </c>
      <c r="D1116" t="s">
        <v>10637</v>
      </c>
      <c r="E1116" t="s">
        <v>113</v>
      </c>
      <c r="F1116" t="s">
        <v>113</v>
      </c>
      <c r="G1116" t="s">
        <v>113</v>
      </c>
      <c r="H1116" t="s">
        <v>113</v>
      </c>
      <c r="I1116" t="s">
        <v>115</v>
      </c>
      <c r="J1116" t="s">
        <v>10638</v>
      </c>
      <c r="K1116" t="s">
        <v>10639</v>
      </c>
      <c r="L1116" t="s">
        <v>1173</v>
      </c>
      <c r="M1116">
        <v>48</v>
      </c>
      <c r="N1116" t="s">
        <v>9085</v>
      </c>
      <c r="O1116" t="s">
        <v>9061</v>
      </c>
      <c r="P1116">
        <v>3</v>
      </c>
      <c r="Q1116">
        <v>400</v>
      </c>
      <c r="R1116">
        <v>300</v>
      </c>
      <c r="W1116">
        <v>0.36</v>
      </c>
      <c r="X1116">
        <v>0.432</v>
      </c>
    </row>
    <row r="1117" spans="1:24" hidden="1" x14ac:dyDescent="0.3">
      <c r="A1117" t="s">
        <v>10644</v>
      </c>
      <c r="B1117" t="s">
        <v>8536</v>
      </c>
      <c r="C1117" t="s">
        <v>10636</v>
      </c>
      <c r="D1117" t="s">
        <v>10637</v>
      </c>
      <c r="E1117" t="s">
        <v>113</v>
      </c>
      <c r="F1117" t="s">
        <v>113</v>
      </c>
      <c r="G1117" t="s">
        <v>113</v>
      </c>
      <c r="H1117" t="s">
        <v>113</v>
      </c>
      <c r="I1117" t="s">
        <v>115</v>
      </c>
      <c r="J1117" t="s">
        <v>10638</v>
      </c>
      <c r="K1117" t="s">
        <v>10639</v>
      </c>
      <c r="L1117" t="s">
        <v>1173</v>
      </c>
      <c r="M1117">
        <v>48</v>
      </c>
      <c r="N1117" t="s">
        <v>9085</v>
      </c>
      <c r="O1117" t="s">
        <v>10077</v>
      </c>
      <c r="P1117">
        <v>2</v>
      </c>
      <c r="Q1117">
        <v>480</v>
      </c>
      <c r="R1117">
        <v>356</v>
      </c>
      <c r="W1117">
        <v>0.34176000000000001</v>
      </c>
      <c r="X1117">
        <v>0.41011199999999998</v>
      </c>
    </row>
    <row r="1118" spans="1:24" hidden="1" x14ac:dyDescent="0.3">
      <c r="A1118" t="s">
        <v>10645</v>
      </c>
      <c r="B1118" t="s">
        <v>8539</v>
      </c>
      <c r="C1118" t="s">
        <v>10636</v>
      </c>
      <c r="D1118" t="s">
        <v>10637</v>
      </c>
      <c r="E1118" t="s">
        <v>113</v>
      </c>
      <c r="F1118" t="s">
        <v>113</v>
      </c>
      <c r="G1118" t="s">
        <v>113</v>
      </c>
      <c r="H1118" t="s">
        <v>113</v>
      </c>
      <c r="I1118" t="s">
        <v>115</v>
      </c>
      <c r="J1118" t="s">
        <v>10638</v>
      </c>
      <c r="K1118" t="s">
        <v>10639</v>
      </c>
      <c r="L1118" t="s">
        <v>1173</v>
      </c>
      <c r="M1118">
        <v>48</v>
      </c>
      <c r="N1118" t="s">
        <v>9085</v>
      </c>
      <c r="O1118" t="s">
        <v>10646</v>
      </c>
      <c r="P1118">
        <v>2</v>
      </c>
      <c r="Q1118">
        <v>400</v>
      </c>
      <c r="R1118">
        <v>300</v>
      </c>
      <c r="W1118">
        <v>0.24</v>
      </c>
      <c r="X1118">
        <v>0.28799999999999998</v>
      </c>
    </row>
    <row r="1119" spans="1:24" hidden="1" x14ac:dyDescent="0.3">
      <c r="A1119" t="s">
        <v>10647</v>
      </c>
      <c r="B1119" t="s">
        <v>8174</v>
      </c>
      <c r="C1119" t="s">
        <v>10648</v>
      </c>
      <c r="D1119" t="s">
        <v>10649</v>
      </c>
      <c r="E1119" t="s">
        <v>113</v>
      </c>
      <c r="F1119" t="s">
        <v>10650</v>
      </c>
      <c r="G1119" t="s">
        <v>133</v>
      </c>
      <c r="H1119" t="s">
        <v>9863</v>
      </c>
      <c r="I1119" t="s">
        <v>218</v>
      </c>
      <c r="J1119" t="s">
        <v>10651</v>
      </c>
      <c r="K1119" t="s">
        <v>10652</v>
      </c>
      <c r="L1119" t="s">
        <v>9030</v>
      </c>
      <c r="M1119">
        <v>60</v>
      </c>
      <c r="N1119" t="s">
        <v>8442</v>
      </c>
      <c r="O1119" t="s">
        <v>9890</v>
      </c>
      <c r="P1119">
        <v>2</v>
      </c>
      <c r="Q1119">
        <v>2500</v>
      </c>
      <c r="R1119">
        <v>355</v>
      </c>
      <c r="T1119">
        <v>165</v>
      </c>
      <c r="U1119">
        <v>345</v>
      </c>
      <c r="W1119">
        <v>1.7749999999999999</v>
      </c>
      <c r="X1119">
        <v>2.13</v>
      </c>
    </row>
    <row r="1120" spans="1:24" hidden="1" x14ac:dyDescent="0.3">
      <c r="A1120" t="s">
        <v>10653</v>
      </c>
      <c r="B1120" t="s">
        <v>8179</v>
      </c>
      <c r="C1120" t="s">
        <v>10648</v>
      </c>
      <c r="D1120" t="s">
        <v>10649</v>
      </c>
      <c r="E1120" t="s">
        <v>113</v>
      </c>
      <c r="F1120" t="s">
        <v>10650</v>
      </c>
      <c r="G1120" t="s">
        <v>133</v>
      </c>
      <c r="H1120" t="s">
        <v>9863</v>
      </c>
      <c r="I1120" t="s">
        <v>218</v>
      </c>
      <c r="J1120" t="s">
        <v>10651</v>
      </c>
      <c r="K1120" t="s">
        <v>10652</v>
      </c>
      <c r="L1120" t="s">
        <v>9030</v>
      </c>
      <c r="M1120">
        <v>60</v>
      </c>
      <c r="N1120" t="s">
        <v>9971</v>
      </c>
      <c r="O1120" t="s">
        <v>10654</v>
      </c>
      <c r="P1120">
        <v>2</v>
      </c>
      <c r="W1120">
        <v>0</v>
      </c>
      <c r="X1120">
        <v>0</v>
      </c>
    </row>
    <row r="1121" spans="1:24" hidden="1" x14ac:dyDescent="0.3">
      <c r="A1121" t="s">
        <v>10655</v>
      </c>
      <c r="B1121" t="s">
        <v>8362</v>
      </c>
      <c r="C1121" t="s">
        <v>10648</v>
      </c>
      <c r="D1121" t="s">
        <v>10649</v>
      </c>
      <c r="E1121" t="s">
        <v>113</v>
      </c>
      <c r="F1121" t="s">
        <v>10650</v>
      </c>
      <c r="G1121" t="s">
        <v>133</v>
      </c>
      <c r="H1121" t="s">
        <v>9863</v>
      </c>
      <c r="I1121" t="s">
        <v>218</v>
      </c>
      <c r="J1121" t="s">
        <v>10651</v>
      </c>
      <c r="K1121" t="s">
        <v>10652</v>
      </c>
      <c r="L1121" t="s">
        <v>9030</v>
      </c>
      <c r="M1121">
        <v>1</v>
      </c>
      <c r="N1121" t="s">
        <v>113</v>
      </c>
      <c r="O1121" t="s">
        <v>113</v>
      </c>
      <c r="P1121">
        <v>1</v>
      </c>
      <c r="W1121">
        <v>0</v>
      </c>
      <c r="X1121">
        <v>0</v>
      </c>
    </row>
    <row r="1122" spans="1:24" hidden="1" x14ac:dyDescent="0.3">
      <c r="A1122" t="s">
        <v>10656</v>
      </c>
      <c r="B1122" t="s">
        <v>8174</v>
      </c>
      <c r="C1122" t="s">
        <v>10657</v>
      </c>
      <c r="D1122" t="s">
        <v>10658</v>
      </c>
      <c r="E1122" t="s">
        <v>113</v>
      </c>
      <c r="F1122" t="s">
        <v>10659</v>
      </c>
      <c r="G1122" t="s">
        <v>133</v>
      </c>
      <c r="H1122" t="s">
        <v>9863</v>
      </c>
      <c r="I1122" t="s">
        <v>218</v>
      </c>
      <c r="J1122" t="s">
        <v>10660</v>
      </c>
      <c r="K1122" t="s">
        <v>10661</v>
      </c>
      <c r="L1122" t="s">
        <v>8842</v>
      </c>
      <c r="M1122">
        <v>60</v>
      </c>
      <c r="N1122" t="s">
        <v>8442</v>
      </c>
      <c r="O1122" t="s">
        <v>9890</v>
      </c>
      <c r="P1122">
        <v>3</v>
      </c>
      <c r="Q1122">
        <v>2500</v>
      </c>
      <c r="R1122">
        <v>355</v>
      </c>
      <c r="T1122">
        <v>95</v>
      </c>
      <c r="U1122">
        <v>200</v>
      </c>
      <c r="V1122">
        <v>320</v>
      </c>
      <c r="W1122">
        <v>2.6625000000000001</v>
      </c>
      <c r="X1122">
        <v>3.1949999999999998</v>
      </c>
    </row>
    <row r="1123" spans="1:24" hidden="1" x14ac:dyDescent="0.3">
      <c r="A1123" t="s">
        <v>10662</v>
      </c>
      <c r="B1123" t="s">
        <v>8179</v>
      </c>
      <c r="C1123" t="s">
        <v>10657</v>
      </c>
      <c r="D1123" t="s">
        <v>10658</v>
      </c>
      <c r="E1123" t="s">
        <v>113</v>
      </c>
      <c r="F1123" t="s">
        <v>10659</v>
      </c>
      <c r="G1123" t="s">
        <v>133</v>
      </c>
      <c r="H1123" t="s">
        <v>9863</v>
      </c>
      <c r="I1123" t="s">
        <v>218</v>
      </c>
      <c r="J1123" t="s">
        <v>10660</v>
      </c>
      <c r="K1123" t="s">
        <v>10661</v>
      </c>
      <c r="L1123" t="s">
        <v>8842</v>
      </c>
      <c r="M1123">
        <v>60</v>
      </c>
      <c r="N1123" t="s">
        <v>9971</v>
      </c>
      <c r="O1123" t="s">
        <v>10654</v>
      </c>
      <c r="P1123">
        <v>2</v>
      </c>
      <c r="W1123">
        <v>0</v>
      </c>
      <c r="X1123">
        <v>0</v>
      </c>
    </row>
    <row r="1124" spans="1:24" hidden="1" x14ac:dyDescent="0.3">
      <c r="A1124" t="s">
        <v>10663</v>
      </c>
      <c r="B1124" t="s">
        <v>8362</v>
      </c>
      <c r="C1124" t="s">
        <v>10657</v>
      </c>
      <c r="D1124" t="s">
        <v>10658</v>
      </c>
      <c r="E1124" t="s">
        <v>113</v>
      </c>
      <c r="F1124" t="s">
        <v>10659</v>
      </c>
      <c r="G1124" t="s">
        <v>133</v>
      </c>
      <c r="H1124" t="s">
        <v>9863</v>
      </c>
      <c r="I1124" t="s">
        <v>218</v>
      </c>
      <c r="J1124" t="s">
        <v>10660</v>
      </c>
      <c r="K1124" t="s">
        <v>10661</v>
      </c>
      <c r="L1124" t="s">
        <v>8842</v>
      </c>
      <c r="M1124">
        <v>1</v>
      </c>
      <c r="N1124" t="s">
        <v>113</v>
      </c>
      <c r="O1124" t="s">
        <v>113</v>
      </c>
      <c r="P1124">
        <v>1</v>
      </c>
      <c r="W1124">
        <v>0</v>
      </c>
      <c r="X1124">
        <v>0</v>
      </c>
    </row>
    <row r="1125" spans="1:24" hidden="1" x14ac:dyDescent="0.3">
      <c r="A1125" t="s">
        <v>10664</v>
      </c>
      <c r="B1125" t="s">
        <v>8174</v>
      </c>
      <c r="C1125" t="s">
        <v>10665</v>
      </c>
      <c r="D1125" t="s">
        <v>10666</v>
      </c>
      <c r="E1125" t="s">
        <v>113</v>
      </c>
      <c r="F1125" t="s">
        <v>10667</v>
      </c>
      <c r="G1125" t="s">
        <v>133</v>
      </c>
      <c r="H1125" t="s">
        <v>9863</v>
      </c>
      <c r="I1125" t="s">
        <v>218</v>
      </c>
      <c r="J1125" t="s">
        <v>10668</v>
      </c>
      <c r="K1125" t="s">
        <v>10669</v>
      </c>
      <c r="L1125" t="s">
        <v>8842</v>
      </c>
      <c r="M1125">
        <v>70</v>
      </c>
      <c r="N1125" t="s">
        <v>8442</v>
      </c>
      <c r="O1125" t="s">
        <v>9890</v>
      </c>
      <c r="P1125">
        <v>3</v>
      </c>
      <c r="Q1125">
        <v>2500</v>
      </c>
      <c r="R1125">
        <v>355</v>
      </c>
      <c r="T1125">
        <v>30</v>
      </c>
      <c r="U1125">
        <v>170</v>
      </c>
      <c r="V1125">
        <v>235</v>
      </c>
      <c r="W1125">
        <v>2.6625000000000001</v>
      </c>
      <c r="X1125">
        <v>3.1949999999999998</v>
      </c>
    </row>
    <row r="1126" spans="1:24" hidden="1" x14ac:dyDescent="0.3">
      <c r="A1126" t="s">
        <v>10670</v>
      </c>
      <c r="B1126" t="s">
        <v>8179</v>
      </c>
      <c r="C1126" t="s">
        <v>10665</v>
      </c>
      <c r="D1126" t="s">
        <v>10666</v>
      </c>
      <c r="E1126" t="s">
        <v>113</v>
      </c>
      <c r="F1126" t="s">
        <v>10667</v>
      </c>
      <c r="G1126" t="s">
        <v>133</v>
      </c>
      <c r="H1126" t="s">
        <v>9863</v>
      </c>
      <c r="I1126" t="s">
        <v>218</v>
      </c>
      <c r="J1126" t="s">
        <v>10668</v>
      </c>
      <c r="K1126" t="s">
        <v>10669</v>
      </c>
      <c r="L1126" t="s">
        <v>8842</v>
      </c>
      <c r="M1126">
        <v>70</v>
      </c>
      <c r="N1126" t="s">
        <v>9971</v>
      </c>
      <c r="O1126" t="s">
        <v>10654</v>
      </c>
      <c r="P1126">
        <v>2</v>
      </c>
      <c r="W1126">
        <v>0</v>
      </c>
      <c r="X1126">
        <v>0</v>
      </c>
    </row>
    <row r="1127" spans="1:24" hidden="1" x14ac:dyDescent="0.3">
      <c r="A1127" t="s">
        <v>10671</v>
      </c>
      <c r="B1127" t="s">
        <v>8211</v>
      </c>
      <c r="C1127" t="s">
        <v>10665</v>
      </c>
      <c r="D1127" t="s">
        <v>10666</v>
      </c>
      <c r="E1127" t="s">
        <v>113</v>
      </c>
      <c r="F1127" t="s">
        <v>10667</v>
      </c>
      <c r="G1127" t="s">
        <v>133</v>
      </c>
      <c r="H1127" t="s">
        <v>9863</v>
      </c>
      <c r="I1127" t="s">
        <v>218</v>
      </c>
      <c r="J1127" t="s">
        <v>10668</v>
      </c>
      <c r="K1127" t="s">
        <v>10669</v>
      </c>
      <c r="L1127" t="s">
        <v>8842</v>
      </c>
      <c r="M1127">
        <v>68</v>
      </c>
      <c r="N1127" t="s">
        <v>113</v>
      </c>
      <c r="O1127" t="s">
        <v>9493</v>
      </c>
      <c r="P1127">
        <v>1</v>
      </c>
      <c r="Q1127">
        <v>0.6</v>
      </c>
      <c r="T1127">
        <v>28.41</v>
      </c>
      <c r="W1127">
        <v>0.28274333882308139</v>
      </c>
      <c r="X1127">
        <v>0.45238934211693027</v>
      </c>
    </row>
    <row r="1128" spans="1:24" hidden="1" x14ac:dyDescent="0.3">
      <c r="A1128" t="s">
        <v>10672</v>
      </c>
      <c r="B1128" t="s">
        <v>8174</v>
      </c>
      <c r="C1128" t="s">
        <v>10673</v>
      </c>
      <c r="D1128" t="s">
        <v>10674</v>
      </c>
      <c r="E1128" t="s">
        <v>113</v>
      </c>
      <c r="F1128" t="s">
        <v>10675</v>
      </c>
      <c r="G1128" t="s">
        <v>133</v>
      </c>
      <c r="H1128" t="s">
        <v>9863</v>
      </c>
      <c r="I1128" t="s">
        <v>218</v>
      </c>
      <c r="J1128" t="s">
        <v>10676</v>
      </c>
      <c r="K1128" t="s">
        <v>10677</v>
      </c>
      <c r="L1128" t="s">
        <v>8842</v>
      </c>
      <c r="M1128">
        <v>70</v>
      </c>
      <c r="N1128" t="s">
        <v>8442</v>
      </c>
      <c r="O1128" t="s">
        <v>9890</v>
      </c>
      <c r="P1128">
        <v>2</v>
      </c>
      <c r="Q1128">
        <v>2500</v>
      </c>
      <c r="R1128">
        <v>355</v>
      </c>
      <c r="T1128">
        <v>0</v>
      </c>
      <c r="U1128">
        <v>175</v>
      </c>
      <c r="W1128">
        <v>1.7749999999999999</v>
      </c>
      <c r="X1128">
        <v>2.13</v>
      </c>
    </row>
    <row r="1129" spans="1:24" hidden="1" x14ac:dyDescent="0.3">
      <c r="A1129" t="s">
        <v>10678</v>
      </c>
      <c r="B1129" t="s">
        <v>8179</v>
      </c>
      <c r="C1129" t="s">
        <v>10673</v>
      </c>
      <c r="D1129" t="s">
        <v>10674</v>
      </c>
      <c r="E1129" t="s">
        <v>113</v>
      </c>
      <c r="F1129" t="s">
        <v>10675</v>
      </c>
      <c r="G1129" t="s">
        <v>133</v>
      </c>
      <c r="H1129" t="s">
        <v>9863</v>
      </c>
      <c r="I1129" t="s">
        <v>218</v>
      </c>
      <c r="J1129" t="s">
        <v>10676</v>
      </c>
      <c r="K1129" t="s">
        <v>10677</v>
      </c>
      <c r="L1129" t="s">
        <v>8842</v>
      </c>
      <c r="M1129">
        <v>70</v>
      </c>
      <c r="N1129" t="s">
        <v>9971</v>
      </c>
      <c r="O1129" t="s">
        <v>10654</v>
      </c>
      <c r="P1129">
        <v>2</v>
      </c>
      <c r="W1129">
        <v>0</v>
      </c>
      <c r="X1129">
        <v>0</v>
      </c>
    </row>
    <row r="1130" spans="1:24" hidden="1" x14ac:dyDescent="0.3">
      <c r="A1130" t="s">
        <v>10679</v>
      </c>
      <c r="B1130" t="s">
        <v>8211</v>
      </c>
      <c r="C1130" t="s">
        <v>10673</v>
      </c>
      <c r="D1130" t="s">
        <v>10674</v>
      </c>
      <c r="E1130" t="s">
        <v>113</v>
      </c>
      <c r="F1130" t="s">
        <v>10675</v>
      </c>
      <c r="G1130" t="s">
        <v>133</v>
      </c>
      <c r="H1130" t="s">
        <v>9863</v>
      </c>
      <c r="I1130" t="s">
        <v>218</v>
      </c>
      <c r="J1130" t="s">
        <v>10676</v>
      </c>
      <c r="K1130" t="s">
        <v>10677</v>
      </c>
      <c r="L1130" t="s">
        <v>8842</v>
      </c>
      <c r="M1130">
        <v>68</v>
      </c>
      <c r="N1130" t="s">
        <v>113</v>
      </c>
      <c r="O1130" t="s">
        <v>9493</v>
      </c>
      <c r="P1130">
        <v>1</v>
      </c>
      <c r="Q1130">
        <v>0.6</v>
      </c>
      <c r="T1130">
        <v>307.62</v>
      </c>
      <c r="W1130">
        <v>0.28274333882308139</v>
      </c>
      <c r="X1130">
        <v>0.45238934211693027</v>
      </c>
    </row>
    <row r="1131" spans="1:24" hidden="1" x14ac:dyDescent="0.3">
      <c r="A1131" t="s">
        <v>10680</v>
      </c>
      <c r="B1131" t="s">
        <v>8174</v>
      </c>
      <c r="C1131" t="s">
        <v>10681</v>
      </c>
      <c r="D1131" t="s">
        <v>10682</v>
      </c>
      <c r="E1131" t="s">
        <v>113</v>
      </c>
      <c r="F1131" t="s">
        <v>10683</v>
      </c>
      <c r="G1131" t="s">
        <v>133</v>
      </c>
      <c r="H1131" t="s">
        <v>9863</v>
      </c>
      <c r="I1131" t="s">
        <v>406</v>
      </c>
      <c r="J1131" t="s">
        <v>10684</v>
      </c>
      <c r="K1131" t="s">
        <v>10685</v>
      </c>
      <c r="L1131" t="s">
        <v>9030</v>
      </c>
      <c r="M1131">
        <v>60</v>
      </c>
      <c r="N1131" t="s">
        <v>113</v>
      </c>
      <c r="O1131" t="s">
        <v>8207</v>
      </c>
      <c r="P1131">
        <v>3</v>
      </c>
      <c r="Q1131">
        <v>1400</v>
      </c>
      <c r="R1131">
        <v>537</v>
      </c>
      <c r="W1131">
        <v>2.2553999999999998</v>
      </c>
      <c r="X1131">
        <v>2.7064799999999996</v>
      </c>
    </row>
    <row r="1132" spans="1:24" hidden="1" x14ac:dyDescent="0.3">
      <c r="A1132" t="s">
        <v>10686</v>
      </c>
      <c r="B1132" t="s">
        <v>8179</v>
      </c>
      <c r="C1132" t="s">
        <v>10681</v>
      </c>
      <c r="D1132" t="s">
        <v>10682</v>
      </c>
      <c r="E1132" t="s">
        <v>113</v>
      </c>
      <c r="F1132" t="s">
        <v>10683</v>
      </c>
      <c r="G1132" t="s">
        <v>133</v>
      </c>
      <c r="H1132" t="s">
        <v>9863</v>
      </c>
      <c r="I1132" t="s">
        <v>406</v>
      </c>
      <c r="J1132" t="s">
        <v>10684</v>
      </c>
      <c r="K1132" t="s">
        <v>10685</v>
      </c>
      <c r="L1132" t="s">
        <v>9030</v>
      </c>
      <c r="M1132">
        <v>60</v>
      </c>
      <c r="O1132" t="s">
        <v>10494</v>
      </c>
      <c r="P1132">
        <v>3</v>
      </c>
      <c r="Q1132">
        <v>492</v>
      </c>
      <c r="R1132">
        <v>560</v>
      </c>
      <c r="W1132">
        <v>0.82655999999999996</v>
      </c>
      <c r="X1132">
        <v>0.99187199999999986</v>
      </c>
    </row>
    <row r="1133" spans="1:24" hidden="1" x14ac:dyDescent="0.3">
      <c r="A1133" t="s">
        <v>10687</v>
      </c>
      <c r="B1133" t="s">
        <v>8174</v>
      </c>
      <c r="C1133" t="s">
        <v>10688</v>
      </c>
      <c r="D1133" t="s">
        <v>10689</v>
      </c>
      <c r="E1133" t="s">
        <v>113</v>
      </c>
      <c r="F1133" t="s">
        <v>10690</v>
      </c>
      <c r="G1133" t="s">
        <v>133</v>
      </c>
      <c r="H1133" t="s">
        <v>9863</v>
      </c>
      <c r="I1133" t="s">
        <v>406</v>
      </c>
      <c r="J1133" t="s">
        <v>10691</v>
      </c>
      <c r="K1133" t="s">
        <v>10692</v>
      </c>
      <c r="L1133" t="s">
        <v>1173</v>
      </c>
      <c r="M1133">
        <v>50</v>
      </c>
      <c r="N1133" t="s">
        <v>113</v>
      </c>
      <c r="O1133" t="s">
        <v>8207</v>
      </c>
      <c r="P1133">
        <v>2</v>
      </c>
      <c r="Q1133">
        <v>1400</v>
      </c>
      <c r="R1133">
        <v>537</v>
      </c>
      <c r="W1133">
        <v>1.5036</v>
      </c>
      <c r="X1133">
        <v>1.8043199999999999</v>
      </c>
    </row>
    <row r="1134" spans="1:24" hidden="1" x14ac:dyDescent="0.3">
      <c r="A1134" t="s">
        <v>10693</v>
      </c>
      <c r="B1134" t="s">
        <v>8179</v>
      </c>
      <c r="C1134" t="s">
        <v>10688</v>
      </c>
      <c r="D1134" t="s">
        <v>10689</v>
      </c>
      <c r="E1134" t="s">
        <v>113</v>
      </c>
      <c r="F1134" t="s">
        <v>10690</v>
      </c>
      <c r="G1134" t="s">
        <v>133</v>
      </c>
      <c r="H1134" t="s">
        <v>9863</v>
      </c>
      <c r="I1134" t="s">
        <v>406</v>
      </c>
      <c r="J1134" t="s">
        <v>10691</v>
      </c>
      <c r="K1134" t="s">
        <v>10692</v>
      </c>
      <c r="L1134" t="s">
        <v>1173</v>
      </c>
      <c r="M1134">
        <v>50</v>
      </c>
      <c r="O1134" t="s">
        <v>10494</v>
      </c>
      <c r="P1134">
        <v>2</v>
      </c>
      <c r="Q1134">
        <v>492</v>
      </c>
      <c r="R1134">
        <v>560</v>
      </c>
      <c r="W1134">
        <v>0.55103999999999997</v>
      </c>
      <c r="X1134">
        <v>0.66124799999999995</v>
      </c>
    </row>
    <row r="1135" spans="1:24" hidden="1" x14ac:dyDescent="0.3">
      <c r="A1135" t="s">
        <v>10694</v>
      </c>
      <c r="B1135" t="s">
        <v>8174</v>
      </c>
      <c r="C1135" t="s">
        <v>10695</v>
      </c>
      <c r="D1135" t="s">
        <v>10696</v>
      </c>
      <c r="E1135" t="s">
        <v>113</v>
      </c>
      <c r="F1135" t="s">
        <v>10697</v>
      </c>
      <c r="G1135" t="s">
        <v>133</v>
      </c>
      <c r="H1135" t="s">
        <v>9863</v>
      </c>
      <c r="I1135" t="s">
        <v>406</v>
      </c>
      <c r="J1135" t="s">
        <v>10698</v>
      </c>
      <c r="K1135" t="s">
        <v>10699</v>
      </c>
      <c r="L1135" t="s">
        <v>1173</v>
      </c>
      <c r="M1135">
        <v>50</v>
      </c>
      <c r="N1135" t="s">
        <v>113</v>
      </c>
      <c r="O1135" t="s">
        <v>8207</v>
      </c>
      <c r="P1135">
        <v>3</v>
      </c>
      <c r="Q1135">
        <v>1400</v>
      </c>
      <c r="R1135">
        <v>537</v>
      </c>
      <c r="W1135">
        <v>2.2553999999999998</v>
      </c>
      <c r="X1135">
        <v>2.7064799999999996</v>
      </c>
    </row>
    <row r="1136" spans="1:24" hidden="1" x14ac:dyDescent="0.3">
      <c r="A1136" t="s">
        <v>10700</v>
      </c>
      <c r="B1136" t="s">
        <v>8179</v>
      </c>
      <c r="C1136" t="s">
        <v>10695</v>
      </c>
      <c r="D1136" t="s">
        <v>10696</v>
      </c>
      <c r="E1136" t="s">
        <v>113</v>
      </c>
      <c r="F1136" t="s">
        <v>10697</v>
      </c>
      <c r="G1136" t="s">
        <v>133</v>
      </c>
      <c r="H1136" t="s">
        <v>9863</v>
      </c>
      <c r="I1136" t="s">
        <v>406</v>
      </c>
      <c r="J1136" t="s">
        <v>10698</v>
      </c>
      <c r="K1136" t="s">
        <v>10699</v>
      </c>
      <c r="L1136" t="s">
        <v>1173</v>
      </c>
      <c r="M1136">
        <v>50</v>
      </c>
      <c r="O1136" t="s">
        <v>10494</v>
      </c>
      <c r="P1136">
        <v>3</v>
      </c>
      <c r="Q1136">
        <v>492</v>
      </c>
      <c r="R1136">
        <v>560</v>
      </c>
      <c r="W1136">
        <v>0.82655999999999996</v>
      </c>
      <c r="X1136">
        <v>0.99187199999999986</v>
      </c>
    </row>
    <row r="1137" spans="1:24" hidden="1" x14ac:dyDescent="0.3">
      <c r="A1137" t="s">
        <v>10701</v>
      </c>
      <c r="B1137" t="s">
        <v>8174</v>
      </c>
      <c r="C1137" t="s">
        <v>10702</v>
      </c>
      <c r="D1137" t="s">
        <v>10703</v>
      </c>
      <c r="E1137" t="s">
        <v>113</v>
      </c>
      <c r="F1137" t="s">
        <v>10704</v>
      </c>
      <c r="G1137" t="s">
        <v>133</v>
      </c>
      <c r="H1137" t="s">
        <v>9863</v>
      </c>
      <c r="I1137" t="s">
        <v>406</v>
      </c>
      <c r="J1137" t="s">
        <v>10705</v>
      </c>
      <c r="K1137" t="s">
        <v>10706</v>
      </c>
      <c r="L1137" t="s">
        <v>1173</v>
      </c>
      <c r="M1137">
        <v>50</v>
      </c>
      <c r="N1137" t="s">
        <v>113</v>
      </c>
      <c r="O1137" t="s">
        <v>8207</v>
      </c>
      <c r="P1137">
        <v>3</v>
      </c>
      <c r="Q1137">
        <v>1400</v>
      </c>
      <c r="R1137">
        <v>537</v>
      </c>
      <c r="W1137">
        <v>2.2553999999999998</v>
      </c>
      <c r="X1137">
        <v>2.7064799999999996</v>
      </c>
    </row>
    <row r="1138" spans="1:24" hidden="1" x14ac:dyDescent="0.3">
      <c r="A1138" t="s">
        <v>10707</v>
      </c>
      <c r="B1138" t="s">
        <v>8179</v>
      </c>
      <c r="C1138" t="s">
        <v>10702</v>
      </c>
      <c r="D1138" t="s">
        <v>10703</v>
      </c>
      <c r="E1138" t="s">
        <v>113</v>
      </c>
      <c r="F1138" t="s">
        <v>10704</v>
      </c>
      <c r="G1138" t="s">
        <v>133</v>
      </c>
      <c r="H1138" t="s">
        <v>9863</v>
      </c>
      <c r="I1138" t="s">
        <v>406</v>
      </c>
      <c r="J1138" t="s">
        <v>10705</v>
      </c>
      <c r="K1138" t="s">
        <v>10706</v>
      </c>
      <c r="L1138" t="s">
        <v>1173</v>
      </c>
      <c r="M1138">
        <v>50</v>
      </c>
      <c r="O1138" t="s">
        <v>10494</v>
      </c>
      <c r="P1138">
        <v>3</v>
      </c>
      <c r="Q1138">
        <v>492</v>
      </c>
      <c r="R1138">
        <v>560</v>
      </c>
      <c r="W1138">
        <v>0.82655999999999996</v>
      </c>
      <c r="X1138">
        <v>0.99187199999999986</v>
      </c>
    </row>
    <row r="1139" spans="1:24" hidden="1" x14ac:dyDescent="0.3">
      <c r="A1139" t="s">
        <v>10708</v>
      </c>
      <c r="B1139" t="s">
        <v>8211</v>
      </c>
      <c r="C1139" t="s">
        <v>10702</v>
      </c>
      <c r="D1139" t="s">
        <v>10703</v>
      </c>
      <c r="E1139" t="s">
        <v>113</v>
      </c>
      <c r="F1139" t="s">
        <v>10704</v>
      </c>
      <c r="G1139" t="s">
        <v>133</v>
      </c>
      <c r="H1139" t="s">
        <v>9863</v>
      </c>
      <c r="I1139" t="s">
        <v>406</v>
      </c>
      <c r="J1139" t="s">
        <v>10705</v>
      </c>
      <c r="K1139" t="s">
        <v>10706</v>
      </c>
      <c r="L1139" t="s">
        <v>1173</v>
      </c>
      <c r="M1139">
        <v>48</v>
      </c>
      <c r="N1139" t="s">
        <v>113</v>
      </c>
      <c r="O1139" t="s">
        <v>9493</v>
      </c>
      <c r="P1139">
        <v>1</v>
      </c>
      <c r="Q1139">
        <v>0.6</v>
      </c>
      <c r="T1139">
        <v>21.99</v>
      </c>
      <c r="W1139">
        <v>0.28274333882308139</v>
      </c>
      <c r="X1139">
        <v>0.45238934211693027</v>
      </c>
    </row>
    <row r="1140" spans="1:24" hidden="1" x14ac:dyDescent="0.3">
      <c r="A1140" t="s">
        <v>10709</v>
      </c>
      <c r="B1140" t="s">
        <v>8174</v>
      </c>
      <c r="C1140" t="s">
        <v>10710</v>
      </c>
      <c r="D1140" t="s">
        <v>10711</v>
      </c>
      <c r="E1140" t="s">
        <v>113</v>
      </c>
      <c r="F1140" t="s">
        <v>10712</v>
      </c>
      <c r="G1140" t="s">
        <v>133</v>
      </c>
      <c r="H1140" t="s">
        <v>9863</v>
      </c>
      <c r="I1140" t="s">
        <v>406</v>
      </c>
      <c r="J1140" t="s">
        <v>10713</v>
      </c>
      <c r="K1140" t="s">
        <v>10714</v>
      </c>
      <c r="L1140" t="s">
        <v>1173</v>
      </c>
      <c r="M1140">
        <v>50</v>
      </c>
      <c r="N1140" t="s">
        <v>113</v>
      </c>
      <c r="O1140" t="s">
        <v>8207</v>
      </c>
      <c r="P1140">
        <v>3</v>
      </c>
      <c r="Q1140">
        <v>1400</v>
      </c>
      <c r="R1140">
        <v>537</v>
      </c>
      <c r="W1140">
        <v>2.2553999999999998</v>
      </c>
      <c r="X1140">
        <v>2.7064799999999996</v>
      </c>
    </row>
    <row r="1141" spans="1:24" hidden="1" x14ac:dyDescent="0.3">
      <c r="A1141" t="s">
        <v>10715</v>
      </c>
      <c r="B1141" t="s">
        <v>8179</v>
      </c>
      <c r="C1141" t="s">
        <v>10710</v>
      </c>
      <c r="D1141" t="s">
        <v>10711</v>
      </c>
      <c r="E1141" t="s">
        <v>113</v>
      </c>
      <c r="F1141" t="s">
        <v>10712</v>
      </c>
      <c r="G1141" t="s">
        <v>133</v>
      </c>
      <c r="H1141" t="s">
        <v>9863</v>
      </c>
      <c r="I1141" t="s">
        <v>406</v>
      </c>
      <c r="J1141" t="s">
        <v>10713</v>
      </c>
      <c r="K1141" t="s">
        <v>10714</v>
      </c>
      <c r="L1141" t="s">
        <v>1173</v>
      </c>
      <c r="M1141">
        <v>50</v>
      </c>
      <c r="O1141" t="s">
        <v>10494</v>
      </c>
      <c r="P1141">
        <v>3</v>
      </c>
      <c r="Q1141">
        <v>492</v>
      </c>
      <c r="R1141">
        <v>560</v>
      </c>
      <c r="W1141">
        <v>0.82655999999999996</v>
      </c>
      <c r="X1141">
        <v>0.99187199999999986</v>
      </c>
    </row>
    <row r="1142" spans="1:24" hidden="1" x14ac:dyDescent="0.3">
      <c r="A1142" t="s">
        <v>10716</v>
      </c>
      <c r="B1142" t="s">
        <v>8174</v>
      </c>
      <c r="C1142" t="s">
        <v>10717</v>
      </c>
      <c r="D1142" t="s">
        <v>10718</v>
      </c>
      <c r="E1142" t="s">
        <v>113</v>
      </c>
      <c r="F1142" t="s">
        <v>10719</v>
      </c>
      <c r="G1142" t="s">
        <v>133</v>
      </c>
      <c r="H1142" t="s">
        <v>9863</v>
      </c>
      <c r="I1142" t="s">
        <v>406</v>
      </c>
      <c r="J1142" t="s">
        <v>10720</v>
      </c>
      <c r="K1142" t="s">
        <v>10721</v>
      </c>
      <c r="L1142" t="s">
        <v>1173</v>
      </c>
      <c r="M1142">
        <v>50</v>
      </c>
      <c r="N1142" t="s">
        <v>113</v>
      </c>
      <c r="O1142" t="s">
        <v>8207</v>
      </c>
      <c r="P1142">
        <v>3</v>
      </c>
      <c r="Q1142">
        <v>1400</v>
      </c>
      <c r="R1142">
        <v>537</v>
      </c>
      <c r="W1142">
        <v>2.2553999999999998</v>
      </c>
      <c r="X1142">
        <v>2.7064799999999996</v>
      </c>
    </row>
    <row r="1143" spans="1:24" hidden="1" x14ac:dyDescent="0.3">
      <c r="A1143" t="s">
        <v>10722</v>
      </c>
      <c r="B1143" t="s">
        <v>8179</v>
      </c>
      <c r="C1143" t="s">
        <v>10717</v>
      </c>
      <c r="D1143" t="s">
        <v>10718</v>
      </c>
      <c r="E1143" t="s">
        <v>113</v>
      </c>
      <c r="F1143" t="s">
        <v>10719</v>
      </c>
      <c r="G1143" t="s">
        <v>133</v>
      </c>
      <c r="H1143" t="s">
        <v>9863</v>
      </c>
      <c r="I1143" t="s">
        <v>406</v>
      </c>
      <c r="J1143" t="s">
        <v>10720</v>
      </c>
      <c r="K1143" t="s">
        <v>10721</v>
      </c>
      <c r="L1143" t="s">
        <v>1173</v>
      </c>
      <c r="M1143">
        <v>50</v>
      </c>
      <c r="O1143" t="s">
        <v>10494</v>
      </c>
      <c r="P1143">
        <v>3</v>
      </c>
      <c r="Q1143">
        <v>492</v>
      </c>
      <c r="R1143">
        <v>560</v>
      </c>
      <c r="W1143">
        <v>0.82655999999999996</v>
      </c>
      <c r="X1143">
        <v>0.99187199999999986</v>
      </c>
    </row>
    <row r="1144" spans="1:24" hidden="1" x14ac:dyDescent="0.3">
      <c r="A1144" t="s">
        <v>10723</v>
      </c>
      <c r="B1144" t="s">
        <v>8211</v>
      </c>
      <c r="C1144" t="s">
        <v>10717</v>
      </c>
      <c r="D1144" t="s">
        <v>10718</v>
      </c>
      <c r="E1144" t="s">
        <v>113</v>
      </c>
      <c r="F1144" t="s">
        <v>10719</v>
      </c>
      <c r="G1144" t="s">
        <v>133</v>
      </c>
      <c r="H1144" t="s">
        <v>9863</v>
      </c>
      <c r="I1144" t="s">
        <v>406</v>
      </c>
      <c r="J1144" t="s">
        <v>10720</v>
      </c>
      <c r="K1144" t="s">
        <v>10721</v>
      </c>
      <c r="L1144" t="s">
        <v>1173</v>
      </c>
      <c r="M1144">
        <v>48</v>
      </c>
      <c r="N1144" t="s">
        <v>113</v>
      </c>
      <c r="O1144" t="s">
        <v>9493</v>
      </c>
      <c r="P1144">
        <v>1</v>
      </c>
      <c r="Q1144">
        <v>0.6</v>
      </c>
      <c r="T1144">
        <v>44.68</v>
      </c>
      <c r="W1144">
        <v>0.28274333882308139</v>
      </c>
      <c r="X1144">
        <v>0.45238934211693027</v>
      </c>
    </row>
    <row r="1145" spans="1:24" hidden="1" x14ac:dyDescent="0.3">
      <c r="A1145" t="s">
        <v>10724</v>
      </c>
      <c r="B1145" t="s">
        <v>8174</v>
      </c>
      <c r="C1145" t="s">
        <v>10725</v>
      </c>
      <c r="D1145" t="s">
        <v>10726</v>
      </c>
      <c r="E1145" t="s">
        <v>113</v>
      </c>
      <c r="F1145" t="s">
        <v>113</v>
      </c>
      <c r="G1145" t="s">
        <v>113</v>
      </c>
      <c r="H1145" t="s">
        <v>113</v>
      </c>
      <c r="I1145" t="s">
        <v>654</v>
      </c>
      <c r="J1145" t="s">
        <v>10727</v>
      </c>
      <c r="K1145" t="s">
        <v>10728</v>
      </c>
      <c r="L1145" t="s">
        <v>8903</v>
      </c>
      <c r="M1145">
        <v>30</v>
      </c>
      <c r="O1145" t="s">
        <v>8207</v>
      </c>
      <c r="P1145">
        <v>3</v>
      </c>
      <c r="Q1145">
        <v>1400</v>
      </c>
      <c r="R1145">
        <v>537</v>
      </c>
      <c r="T1145">
        <v>0</v>
      </c>
      <c r="U1145">
        <v>190</v>
      </c>
      <c r="V1145">
        <v>290</v>
      </c>
      <c r="W1145">
        <v>2.2553999999999998</v>
      </c>
      <c r="X1145">
        <v>2.7064799999999996</v>
      </c>
    </row>
    <row r="1146" spans="1:24" hidden="1" x14ac:dyDescent="0.3">
      <c r="A1146" t="s">
        <v>10729</v>
      </c>
      <c r="B1146" t="s">
        <v>8179</v>
      </c>
      <c r="C1146" t="s">
        <v>10725</v>
      </c>
      <c r="D1146" t="s">
        <v>10726</v>
      </c>
      <c r="E1146" t="s">
        <v>113</v>
      </c>
      <c r="F1146" t="s">
        <v>113</v>
      </c>
      <c r="G1146" t="s">
        <v>113</v>
      </c>
      <c r="H1146" t="s">
        <v>113</v>
      </c>
      <c r="I1146" t="s">
        <v>654</v>
      </c>
      <c r="J1146" t="s">
        <v>10727</v>
      </c>
      <c r="K1146" t="s">
        <v>10728</v>
      </c>
      <c r="L1146" t="s">
        <v>8903</v>
      </c>
      <c r="M1146">
        <v>30</v>
      </c>
      <c r="O1146" t="s">
        <v>10494</v>
      </c>
      <c r="P1146">
        <v>3</v>
      </c>
      <c r="Q1146">
        <v>492</v>
      </c>
      <c r="R1146">
        <v>560</v>
      </c>
      <c r="W1146">
        <v>0.82655999999999996</v>
      </c>
      <c r="X1146">
        <v>0.99187199999999986</v>
      </c>
    </row>
    <row r="1147" spans="1:24" hidden="1" x14ac:dyDescent="0.3">
      <c r="A1147" t="s">
        <v>10730</v>
      </c>
      <c r="B1147" t="s">
        <v>8174</v>
      </c>
      <c r="C1147" t="s">
        <v>10731</v>
      </c>
      <c r="D1147" t="s">
        <v>10732</v>
      </c>
      <c r="E1147" t="s">
        <v>113</v>
      </c>
      <c r="F1147" t="s">
        <v>113</v>
      </c>
      <c r="G1147" t="s">
        <v>113</v>
      </c>
      <c r="H1147" t="s">
        <v>113</v>
      </c>
      <c r="I1147" t="s">
        <v>115</v>
      </c>
      <c r="J1147" t="s">
        <v>10733</v>
      </c>
      <c r="K1147" t="s">
        <v>10734</v>
      </c>
      <c r="L1147" t="s">
        <v>129</v>
      </c>
      <c r="M1147">
        <v>18</v>
      </c>
      <c r="N1147" t="s">
        <v>8614</v>
      </c>
      <c r="O1147" t="s">
        <v>9534</v>
      </c>
      <c r="P1147">
        <v>1</v>
      </c>
      <c r="Q1147">
        <v>1999</v>
      </c>
      <c r="R1147">
        <v>305</v>
      </c>
      <c r="S1147">
        <v>305</v>
      </c>
      <c r="T1147">
        <v>240</v>
      </c>
      <c r="W1147">
        <v>0.60969499999999999</v>
      </c>
      <c r="X1147">
        <v>0.73163400000000001</v>
      </c>
    </row>
    <row r="1148" spans="1:24" hidden="1" x14ac:dyDescent="0.3">
      <c r="A1148" t="s">
        <v>10735</v>
      </c>
      <c r="B1148" t="s">
        <v>8179</v>
      </c>
      <c r="C1148" t="s">
        <v>10731</v>
      </c>
      <c r="D1148" t="s">
        <v>10732</v>
      </c>
      <c r="E1148" t="s">
        <v>113</v>
      </c>
      <c r="F1148" t="s">
        <v>113</v>
      </c>
      <c r="G1148" t="s">
        <v>113</v>
      </c>
      <c r="H1148" t="s">
        <v>113</v>
      </c>
      <c r="I1148" t="s">
        <v>115</v>
      </c>
      <c r="J1148" t="s">
        <v>10733</v>
      </c>
      <c r="K1148" t="s">
        <v>10734</v>
      </c>
      <c r="L1148" t="s">
        <v>129</v>
      </c>
      <c r="M1148">
        <v>18</v>
      </c>
      <c r="N1148" t="s">
        <v>8614</v>
      </c>
      <c r="O1148" t="s">
        <v>8358</v>
      </c>
      <c r="P1148">
        <v>1</v>
      </c>
      <c r="Q1148">
        <v>466</v>
      </c>
      <c r="R1148">
        <v>343</v>
      </c>
      <c r="S1148">
        <v>154</v>
      </c>
      <c r="W1148">
        <v>0.15983800000000001</v>
      </c>
      <c r="X1148">
        <v>0.19180559999999999</v>
      </c>
    </row>
    <row r="1149" spans="1:24" hidden="1" x14ac:dyDescent="0.3">
      <c r="A1149" t="s">
        <v>10736</v>
      </c>
      <c r="B1149" t="s">
        <v>8174</v>
      </c>
      <c r="C1149" t="s">
        <v>10737</v>
      </c>
      <c r="D1149" t="s">
        <v>10738</v>
      </c>
      <c r="E1149" t="s">
        <v>113</v>
      </c>
      <c r="F1149" t="s">
        <v>113</v>
      </c>
      <c r="G1149" t="s">
        <v>113</v>
      </c>
      <c r="H1149" t="s">
        <v>113</v>
      </c>
      <c r="I1149" t="s">
        <v>860</v>
      </c>
      <c r="J1149" t="s">
        <v>113</v>
      </c>
      <c r="K1149" t="s">
        <v>113</v>
      </c>
      <c r="L1149" t="s">
        <v>113</v>
      </c>
      <c r="M1149">
        <v>50</v>
      </c>
      <c r="N1149" t="s">
        <v>9085</v>
      </c>
      <c r="O1149" t="s">
        <v>10739</v>
      </c>
      <c r="P1149">
        <v>3</v>
      </c>
      <c r="Q1149">
        <v>2099</v>
      </c>
      <c r="R1149">
        <v>499</v>
      </c>
      <c r="S1149">
        <v>206</v>
      </c>
      <c r="T1149">
        <v>20</v>
      </c>
      <c r="U1149">
        <v>140</v>
      </c>
      <c r="V1149">
        <v>200</v>
      </c>
      <c r="W1149">
        <v>3.1422029999999999</v>
      </c>
      <c r="X1149">
        <v>3.7706435999999997</v>
      </c>
    </row>
    <row r="1150" spans="1:24" hidden="1" x14ac:dyDescent="0.3">
      <c r="A1150" t="s">
        <v>10740</v>
      </c>
      <c r="B1150" t="s">
        <v>8179</v>
      </c>
      <c r="C1150" t="s">
        <v>10737</v>
      </c>
      <c r="D1150" t="s">
        <v>10738</v>
      </c>
      <c r="E1150" t="s">
        <v>113</v>
      </c>
      <c r="F1150" t="s">
        <v>113</v>
      </c>
      <c r="G1150" t="s">
        <v>113</v>
      </c>
      <c r="H1150" t="s">
        <v>113</v>
      </c>
      <c r="I1150" t="s">
        <v>860</v>
      </c>
      <c r="J1150" t="s">
        <v>113</v>
      </c>
      <c r="K1150" t="s">
        <v>113</v>
      </c>
      <c r="L1150" t="s">
        <v>113</v>
      </c>
      <c r="M1150">
        <v>50</v>
      </c>
      <c r="N1150" t="s">
        <v>9085</v>
      </c>
      <c r="O1150" t="s">
        <v>9360</v>
      </c>
      <c r="P1150">
        <v>3</v>
      </c>
      <c r="Q1150">
        <v>480</v>
      </c>
      <c r="R1150">
        <v>356</v>
      </c>
      <c r="S1150">
        <v>140</v>
      </c>
      <c r="W1150">
        <v>0.51263999999999998</v>
      </c>
      <c r="X1150">
        <v>0.61516799999999994</v>
      </c>
    </row>
    <row r="1151" spans="1:24" hidden="1" x14ac:dyDescent="0.3">
      <c r="A1151" t="s">
        <v>10741</v>
      </c>
      <c r="B1151" t="s">
        <v>8536</v>
      </c>
      <c r="C1151" t="s">
        <v>10737</v>
      </c>
      <c r="D1151" t="s">
        <v>10738</v>
      </c>
      <c r="E1151" t="s">
        <v>113</v>
      </c>
      <c r="F1151" t="s">
        <v>113</v>
      </c>
      <c r="G1151" t="s">
        <v>113</v>
      </c>
      <c r="H1151" t="s">
        <v>113</v>
      </c>
      <c r="I1151" t="s">
        <v>860</v>
      </c>
      <c r="J1151" t="s">
        <v>113</v>
      </c>
      <c r="K1151" t="s">
        <v>113</v>
      </c>
      <c r="L1151" t="s">
        <v>113</v>
      </c>
      <c r="M1151">
        <v>50</v>
      </c>
      <c r="N1151" t="s">
        <v>9085</v>
      </c>
      <c r="O1151" t="s">
        <v>9183</v>
      </c>
      <c r="P1151">
        <v>1</v>
      </c>
      <c r="Q1151">
        <v>480</v>
      </c>
      <c r="R1151">
        <v>356</v>
      </c>
      <c r="S1151">
        <v>140</v>
      </c>
      <c r="W1151">
        <v>0.17088</v>
      </c>
      <c r="X1151">
        <v>0.20505599999999999</v>
      </c>
    </row>
    <row r="1152" spans="1:24" hidden="1" x14ac:dyDescent="0.3">
      <c r="A1152" t="s">
        <v>10742</v>
      </c>
      <c r="B1152" t="s">
        <v>8539</v>
      </c>
      <c r="C1152" t="s">
        <v>10737</v>
      </c>
      <c r="D1152" t="s">
        <v>10738</v>
      </c>
      <c r="E1152" t="s">
        <v>113</v>
      </c>
      <c r="F1152" t="s">
        <v>113</v>
      </c>
      <c r="G1152" t="s">
        <v>113</v>
      </c>
      <c r="H1152" t="s">
        <v>113</v>
      </c>
      <c r="I1152" t="s">
        <v>860</v>
      </c>
      <c r="J1152" t="s">
        <v>113</v>
      </c>
      <c r="K1152" t="s">
        <v>113</v>
      </c>
      <c r="L1152" t="s">
        <v>113</v>
      </c>
      <c r="M1152">
        <v>50</v>
      </c>
      <c r="N1152" t="s">
        <v>9085</v>
      </c>
      <c r="O1152" t="s">
        <v>9106</v>
      </c>
      <c r="P1152">
        <v>3</v>
      </c>
      <c r="Q1152">
        <v>400</v>
      </c>
      <c r="R1152">
        <v>300</v>
      </c>
      <c r="S1152">
        <v>150</v>
      </c>
      <c r="W1152">
        <v>0.36</v>
      </c>
      <c r="X1152">
        <v>0.432</v>
      </c>
    </row>
    <row r="1153" spans="1:24" hidden="1" x14ac:dyDescent="0.3">
      <c r="A1153" t="s">
        <v>10743</v>
      </c>
      <c r="B1153" t="s">
        <v>8174</v>
      </c>
      <c r="C1153" t="s">
        <v>10744</v>
      </c>
      <c r="D1153" t="s">
        <v>10745</v>
      </c>
      <c r="E1153" t="s">
        <v>113</v>
      </c>
      <c r="F1153" t="s">
        <v>113</v>
      </c>
      <c r="G1153" t="s">
        <v>113</v>
      </c>
      <c r="H1153" t="s">
        <v>113</v>
      </c>
      <c r="I1153" t="s">
        <v>285</v>
      </c>
      <c r="J1153" t="s">
        <v>10746</v>
      </c>
      <c r="K1153" t="s">
        <v>10747</v>
      </c>
      <c r="L1153" t="s">
        <v>120</v>
      </c>
      <c r="M1153">
        <v>40</v>
      </c>
      <c r="N1153" t="s">
        <v>8614</v>
      </c>
      <c r="O1153" t="s">
        <v>10748</v>
      </c>
      <c r="P1153">
        <v>1</v>
      </c>
      <c r="Q1153">
        <v>603</v>
      </c>
      <c r="R1153">
        <v>300</v>
      </c>
      <c r="T1153">
        <v>5</v>
      </c>
      <c r="W1153">
        <v>0.18090000000000001</v>
      </c>
      <c r="X1153">
        <v>0.21708</v>
      </c>
    </row>
    <row r="1154" spans="1:24" hidden="1" x14ac:dyDescent="0.3">
      <c r="A1154" t="s">
        <v>10749</v>
      </c>
      <c r="B1154" t="s">
        <v>8179</v>
      </c>
      <c r="C1154" t="s">
        <v>10744</v>
      </c>
      <c r="D1154" t="s">
        <v>10745</v>
      </c>
      <c r="E1154" t="s">
        <v>113</v>
      </c>
      <c r="F1154" t="s">
        <v>113</v>
      </c>
      <c r="G1154" t="s">
        <v>113</v>
      </c>
      <c r="H1154" t="s">
        <v>113</v>
      </c>
      <c r="I1154" t="s">
        <v>285</v>
      </c>
      <c r="J1154" t="s">
        <v>10746</v>
      </c>
      <c r="K1154" t="s">
        <v>10747</v>
      </c>
      <c r="L1154" t="s">
        <v>120</v>
      </c>
      <c r="M1154">
        <v>40</v>
      </c>
      <c r="N1154" t="s">
        <v>8614</v>
      </c>
      <c r="O1154" t="s">
        <v>8695</v>
      </c>
      <c r="P1154">
        <v>1</v>
      </c>
      <c r="Q1154">
        <v>466</v>
      </c>
      <c r="R1154">
        <v>343</v>
      </c>
      <c r="W1154">
        <v>0.15983800000000001</v>
      </c>
      <c r="X1154">
        <v>0.19180559999999999</v>
      </c>
    </row>
    <row r="1155" spans="1:24" hidden="1" x14ac:dyDescent="0.3">
      <c r="A1155" t="s">
        <v>10750</v>
      </c>
      <c r="B1155" t="s">
        <v>8536</v>
      </c>
      <c r="C1155" t="s">
        <v>10744</v>
      </c>
      <c r="D1155" t="s">
        <v>10745</v>
      </c>
      <c r="E1155" t="s">
        <v>113</v>
      </c>
      <c r="F1155" t="s">
        <v>113</v>
      </c>
      <c r="G1155" t="s">
        <v>113</v>
      </c>
      <c r="H1155" t="s">
        <v>113</v>
      </c>
      <c r="I1155" t="s">
        <v>285</v>
      </c>
      <c r="J1155" t="s">
        <v>10746</v>
      </c>
      <c r="K1155" t="s">
        <v>10747</v>
      </c>
      <c r="L1155" t="s">
        <v>120</v>
      </c>
      <c r="M1155">
        <v>38</v>
      </c>
      <c r="N1155" t="s">
        <v>9085</v>
      </c>
      <c r="O1155" t="s">
        <v>9131</v>
      </c>
      <c r="P1155">
        <v>1</v>
      </c>
      <c r="Q1155">
        <v>210</v>
      </c>
      <c r="R1155">
        <v>210</v>
      </c>
      <c r="W1155">
        <v>4.41E-2</v>
      </c>
      <c r="X1155">
        <v>5.2920000000000002E-2</v>
      </c>
    </row>
    <row r="1156" spans="1:24" hidden="1" x14ac:dyDescent="0.3">
      <c r="A1156" t="s">
        <v>10751</v>
      </c>
      <c r="B1156" t="s">
        <v>8211</v>
      </c>
      <c r="C1156" t="s">
        <v>10744</v>
      </c>
      <c r="D1156" t="s">
        <v>10745</v>
      </c>
      <c r="E1156" t="s">
        <v>113</v>
      </c>
      <c r="F1156" t="s">
        <v>113</v>
      </c>
      <c r="G1156" t="s">
        <v>113</v>
      </c>
      <c r="H1156" t="s">
        <v>113</v>
      </c>
      <c r="I1156" t="s">
        <v>285</v>
      </c>
      <c r="J1156" t="s">
        <v>10746</v>
      </c>
      <c r="K1156" t="s">
        <v>10747</v>
      </c>
      <c r="L1156" t="s">
        <v>120</v>
      </c>
      <c r="M1156">
        <v>38</v>
      </c>
      <c r="N1156" t="s">
        <v>113</v>
      </c>
      <c r="O1156" t="s">
        <v>9493</v>
      </c>
      <c r="P1156">
        <v>1</v>
      </c>
      <c r="Q1156">
        <v>0.6</v>
      </c>
      <c r="T1156">
        <v>2</v>
      </c>
      <c r="W1156">
        <v>0.28274333882308139</v>
      </c>
      <c r="X1156">
        <v>0.45238934211693027</v>
      </c>
    </row>
    <row r="1157" spans="1:24" hidden="1" x14ac:dyDescent="0.3">
      <c r="A1157" t="s">
        <v>10752</v>
      </c>
      <c r="B1157" t="s">
        <v>8174</v>
      </c>
      <c r="C1157" t="s">
        <v>10753</v>
      </c>
      <c r="D1157" t="s">
        <v>10754</v>
      </c>
      <c r="E1157" t="s">
        <v>113</v>
      </c>
      <c r="F1157" t="s">
        <v>113</v>
      </c>
      <c r="G1157" t="s">
        <v>113</v>
      </c>
      <c r="H1157" t="s">
        <v>113</v>
      </c>
      <c r="I1157" t="s">
        <v>285</v>
      </c>
      <c r="J1157" t="s">
        <v>10755</v>
      </c>
      <c r="K1157" t="s">
        <v>10756</v>
      </c>
      <c r="L1157" t="s">
        <v>120</v>
      </c>
      <c r="M1157">
        <v>40</v>
      </c>
      <c r="N1157" t="s">
        <v>8614</v>
      </c>
      <c r="O1157" t="s">
        <v>8557</v>
      </c>
      <c r="P1157">
        <v>1</v>
      </c>
      <c r="Q1157">
        <v>603</v>
      </c>
      <c r="R1157">
        <v>300</v>
      </c>
      <c r="T1157">
        <v>170</v>
      </c>
      <c r="W1157">
        <v>0.18090000000000001</v>
      </c>
      <c r="X1157">
        <v>0.21708</v>
      </c>
    </row>
    <row r="1158" spans="1:24" hidden="1" x14ac:dyDescent="0.3">
      <c r="A1158" t="s">
        <v>10757</v>
      </c>
      <c r="B1158" t="s">
        <v>8179</v>
      </c>
      <c r="C1158" t="s">
        <v>10753</v>
      </c>
      <c r="D1158" t="s">
        <v>10754</v>
      </c>
      <c r="E1158" t="s">
        <v>113</v>
      </c>
      <c r="F1158" t="s">
        <v>113</v>
      </c>
      <c r="G1158" t="s">
        <v>113</v>
      </c>
      <c r="H1158" t="s">
        <v>113</v>
      </c>
      <c r="I1158" t="s">
        <v>285</v>
      </c>
      <c r="J1158" t="s">
        <v>10755</v>
      </c>
      <c r="K1158" t="s">
        <v>10756</v>
      </c>
      <c r="L1158" t="s">
        <v>120</v>
      </c>
      <c r="M1158">
        <v>40</v>
      </c>
      <c r="N1158" t="s">
        <v>8614</v>
      </c>
      <c r="O1158" t="s">
        <v>8695</v>
      </c>
      <c r="P1158">
        <v>1</v>
      </c>
      <c r="Q1158">
        <v>466</v>
      </c>
      <c r="R1158">
        <v>343</v>
      </c>
      <c r="W1158">
        <v>0.15983800000000001</v>
      </c>
      <c r="X1158">
        <v>0.19180559999999999</v>
      </c>
    </row>
    <row r="1159" spans="1:24" hidden="1" x14ac:dyDescent="0.3">
      <c r="A1159" t="s">
        <v>10758</v>
      </c>
      <c r="B1159" t="s">
        <v>8536</v>
      </c>
      <c r="C1159" t="s">
        <v>10753</v>
      </c>
      <c r="D1159" t="s">
        <v>10754</v>
      </c>
      <c r="E1159" t="s">
        <v>113</v>
      </c>
      <c r="F1159" t="s">
        <v>113</v>
      </c>
      <c r="G1159" t="s">
        <v>113</v>
      </c>
      <c r="H1159" t="s">
        <v>113</v>
      </c>
      <c r="I1159" t="s">
        <v>285</v>
      </c>
      <c r="J1159" t="s">
        <v>10755</v>
      </c>
      <c r="K1159" t="s">
        <v>10756</v>
      </c>
      <c r="L1159" t="s">
        <v>120</v>
      </c>
      <c r="M1159">
        <v>38</v>
      </c>
      <c r="N1159" t="s">
        <v>9085</v>
      </c>
      <c r="O1159" t="s">
        <v>9131</v>
      </c>
      <c r="P1159">
        <v>1</v>
      </c>
      <c r="Q1159">
        <v>210</v>
      </c>
      <c r="R1159">
        <v>210</v>
      </c>
      <c r="W1159">
        <v>4.41E-2</v>
      </c>
      <c r="X1159">
        <v>5.2920000000000002E-2</v>
      </c>
    </row>
    <row r="1160" spans="1:24" hidden="1" x14ac:dyDescent="0.3">
      <c r="A1160" t="s">
        <v>10759</v>
      </c>
      <c r="B1160" t="s">
        <v>8211</v>
      </c>
      <c r="C1160" t="s">
        <v>10753</v>
      </c>
      <c r="D1160" t="s">
        <v>10754</v>
      </c>
      <c r="E1160" t="s">
        <v>113</v>
      </c>
      <c r="F1160" t="s">
        <v>113</v>
      </c>
      <c r="G1160" t="s">
        <v>113</v>
      </c>
      <c r="H1160" t="s">
        <v>113</v>
      </c>
      <c r="I1160" t="s">
        <v>285</v>
      </c>
      <c r="J1160" t="s">
        <v>10755</v>
      </c>
      <c r="K1160" t="s">
        <v>10756</v>
      </c>
      <c r="L1160" t="s">
        <v>120</v>
      </c>
      <c r="M1160">
        <v>38</v>
      </c>
      <c r="N1160" t="s">
        <v>113</v>
      </c>
      <c r="O1160" t="s">
        <v>9493</v>
      </c>
      <c r="P1160">
        <v>1</v>
      </c>
      <c r="Q1160">
        <v>0.6</v>
      </c>
      <c r="T1160">
        <v>179.23</v>
      </c>
      <c r="W1160">
        <v>0.28274333882308139</v>
      </c>
      <c r="X1160">
        <v>0.45238934211693027</v>
      </c>
    </row>
    <row r="1161" spans="1:24" hidden="1" x14ac:dyDescent="0.3">
      <c r="A1161" t="s">
        <v>10760</v>
      </c>
      <c r="B1161" t="s">
        <v>8174</v>
      </c>
      <c r="C1161" t="s">
        <v>10761</v>
      </c>
      <c r="D1161" t="s">
        <v>10762</v>
      </c>
      <c r="E1161" t="s">
        <v>113</v>
      </c>
      <c r="F1161" t="s">
        <v>113</v>
      </c>
      <c r="G1161" t="s">
        <v>113</v>
      </c>
      <c r="H1161" t="s">
        <v>113</v>
      </c>
      <c r="I1161" t="s">
        <v>115</v>
      </c>
      <c r="J1161" t="s">
        <v>10763</v>
      </c>
      <c r="K1161" t="s">
        <v>10764</v>
      </c>
      <c r="L1161" t="s">
        <v>129</v>
      </c>
      <c r="M1161">
        <v>18</v>
      </c>
      <c r="N1161" t="s">
        <v>8614</v>
      </c>
      <c r="O1161" t="s">
        <v>10765</v>
      </c>
      <c r="P1161">
        <v>3</v>
      </c>
      <c r="Q1161">
        <v>1412</v>
      </c>
      <c r="R1161">
        <v>353</v>
      </c>
      <c r="S1161">
        <v>164</v>
      </c>
      <c r="T1161">
        <v>50</v>
      </c>
      <c r="U1161">
        <v>210</v>
      </c>
      <c r="V1161">
        <v>300</v>
      </c>
      <c r="W1161">
        <v>1.4953080000000001</v>
      </c>
      <c r="X1161">
        <v>1.7943696</v>
      </c>
    </row>
    <row r="1162" spans="1:24" hidden="1" x14ac:dyDescent="0.3">
      <c r="A1162" t="s">
        <v>10766</v>
      </c>
      <c r="B1162" t="s">
        <v>8179</v>
      </c>
      <c r="C1162" t="s">
        <v>10761</v>
      </c>
      <c r="D1162" t="s">
        <v>10762</v>
      </c>
      <c r="E1162" t="s">
        <v>113</v>
      </c>
      <c r="F1162" t="s">
        <v>113</v>
      </c>
      <c r="G1162" t="s">
        <v>113</v>
      </c>
      <c r="H1162" t="s">
        <v>113</v>
      </c>
      <c r="I1162" t="s">
        <v>115</v>
      </c>
      <c r="J1162" t="s">
        <v>10763</v>
      </c>
      <c r="K1162" t="s">
        <v>10764</v>
      </c>
      <c r="L1162" t="s">
        <v>129</v>
      </c>
      <c r="M1162">
        <v>18</v>
      </c>
      <c r="N1162" t="s">
        <v>8614</v>
      </c>
      <c r="O1162" t="s">
        <v>9835</v>
      </c>
      <c r="P1162">
        <v>3</v>
      </c>
      <c r="Q1162">
        <v>694</v>
      </c>
      <c r="R1162">
        <v>408</v>
      </c>
      <c r="W1162">
        <v>0.84945599999999999</v>
      </c>
      <c r="X1162">
        <v>1.0193471999999999</v>
      </c>
    </row>
    <row r="1163" spans="1:24" hidden="1" x14ac:dyDescent="0.3">
      <c r="A1163" t="s">
        <v>10767</v>
      </c>
      <c r="B1163" t="s">
        <v>8536</v>
      </c>
      <c r="C1163" t="s">
        <v>10761</v>
      </c>
      <c r="D1163" t="s">
        <v>10762</v>
      </c>
      <c r="E1163" t="s">
        <v>113</v>
      </c>
      <c r="F1163" t="s">
        <v>113</v>
      </c>
      <c r="G1163" t="s">
        <v>113</v>
      </c>
      <c r="H1163" t="s">
        <v>113</v>
      </c>
      <c r="I1163" t="s">
        <v>115</v>
      </c>
      <c r="J1163" t="s">
        <v>10763</v>
      </c>
      <c r="K1163" t="s">
        <v>10764</v>
      </c>
      <c r="L1163" t="s">
        <v>129</v>
      </c>
      <c r="M1163">
        <v>18</v>
      </c>
      <c r="N1163" t="s">
        <v>8614</v>
      </c>
      <c r="O1163" t="s">
        <v>10375</v>
      </c>
      <c r="P1163">
        <v>3</v>
      </c>
      <c r="Q1163">
        <v>553</v>
      </c>
      <c r="R1163">
        <v>398</v>
      </c>
      <c r="W1163">
        <v>0.66028200000000004</v>
      </c>
      <c r="X1163">
        <v>0.7923384</v>
      </c>
    </row>
    <row r="1164" spans="1:24" hidden="1" x14ac:dyDescent="0.3">
      <c r="A1164" t="s">
        <v>10768</v>
      </c>
      <c r="B1164" t="s">
        <v>8539</v>
      </c>
      <c r="C1164" t="s">
        <v>10761</v>
      </c>
      <c r="D1164" t="s">
        <v>10762</v>
      </c>
      <c r="E1164" t="s">
        <v>113</v>
      </c>
      <c r="F1164" t="s">
        <v>113</v>
      </c>
      <c r="G1164" t="s">
        <v>113</v>
      </c>
      <c r="H1164" t="s">
        <v>113</v>
      </c>
      <c r="I1164" t="s">
        <v>115</v>
      </c>
      <c r="J1164" t="s">
        <v>10763</v>
      </c>
      <c r="K1164" t="s">
        <v>10764</v>
      </c>
      <c r="L1164" t="s">
        <v>129</v>
      </c>
      <c r="M1164">
        <v>18</v>
      </c>
      <c r="N1164" t="s">
        <v>8614</v>
      </c>
      <c r="O1164" t="s">
        <v>10769</v>
      </c>
      <c r="P1164">
        <v>3</v>
      </c>
      <c r="Q1164">
        <v>420</v>
      </c>
      <c r="R1164">
        <v>342</v>
      </c>
      <c r="W1164">
        <v>0.43092000000000003</v>
      </c>
      <c r="X1164">
        <v>0.51710400000000001</v>
      </c>
    </row>
    <row r="1165" spans="1:24" hidden="1" x14ac:dyDescent="0.3">
      <c r="A1165" t="s">
        <v>10770</v>
      </c>
      <c r="B1165" t="s">
        <v>8174</v>
      </c>
      <c r="C1165" t="s">
        <v>9372</v>
      </c>
      <c r="D1165" t="s">
        <v>10771</v>
      </c>
      <c r="E1165" t="s">
        <v>113</v>
      </c>
      <c r="F1165" t="s">
        <v>113</v>
      </c>
      <c r="G1165" t="s">
        <v>113</v>
      </c>
      <c r="H1165" t="s">
        <v>113</v>
      </c>
      <c r="I1165" t="s">
        <v>860</v>
      </c>
      <c r="J1165" t="s">
        <v>113</v>
      </c>
      <c r="K1165" t="s">
        <v>113</v>
      </c>
      <c r="L1165" t="s">
        <v>113</v>
      </c>
      <c r="M1165">
        <v>10</v>
      </c>
      <c r="N1165" t="s">
        <v>9085</v>
      </c>
      <c r="O1165" t="s">
        <v>9164</v>
      </c>
      <c r="P1165">
        <v>2</v>
      </c>
      <c r="Q1165">
        <v>500</v>
      </c>
      <c r="R1165">
        <v>350</v>
      </c>
      <c r="S1165">
        <v>200</v>
      </c>
      <c r="T1165">
        <v>280</v>
      </c>
      <c r="U1165">
        <v>150</v>
      </c>
      <c r="W1165">
        <v>0.35</v>
      </c>
      <c r="X1165">
        <v>0.42</v>
      </c>
    </row>
    <row r="1166" spans="1:24" hidden="1" x14ac:dyDescent="0.3">
      <c r="A1166" t="s">
        <v>10772</v>
      </c>
      <c r="B1166" t="s">
        <v>8179</v>
      </c>
      <c r="C1166" t="s">
        <v>9372</v>
      </c>
      <c r="D1166" t="s">
        <v>10771</v>
      </c>
      <c r="E1166" t="s">
        <v>113</v>
      </c>
      <c r="F1166" t="s">
        <v>113</v>
      </c>
      <c r="G1166" t="s">
        <v>113</v>
      </c>
      <c r="H1166" t="s">
        <v>113</v>
      </c>
      <c r="I1166" t="s">
        <v>860</v>
      </c>
      <c r="J1166" t="s">
        <v>113</v>
      </c>
      <c r="K1166" t="s">
        <v>113</v>
      </c>
      <c r="L1166" t="s">
        <v>113</v>
      </c>
      <c r="M1166">
        <v>10</v>
      </c>
      <c r="N1166" t="s">
        <v>9085</v>
      </c>
      <c r="O1166" t="s">
        <v>9360</v>
      </c>
      <c r="P1166">
        <v>1</v>
      </c>
      <c r="Q1166">
        <v>480</v>
      </c>
      <c r="R1166">
        <v>356</v>
      </c>
      <c r="S1166">
        <v>140</v>
      </c>
      <c r="W1166">
        <v>0.17088</v>
      </c>
      <c r="X1166">
        <v>0.20505599999999999</v>
      </c>
    </row>
    <row r="1167" spans="1:24" hidden="1" x14ac:dyDescent="0.3">
      <c r="A1167" t="s">
        <v>10773</v>
      </c>
      <c r="B1167" t="s">
        <v>8536</v>
      </c>
      <c r="C1167" t="s">
        <v>9372</v>
      </c>
      <c r="D1167" t="s">
        <v>10771</v>
      </c>
      <c r="E1167" t="s">
        <v>113</v>
      </c>
      <c r="F1167" t="s">
        <v>113</v>
      </c>
      <c r="G1167" t="s">
        <v>113</v>
      </c>
      <c r="H1167" t="s">
        <v>113</v>
      </c>
      <c r="I1167" t="s">
        <v>860</v>
      </c>
      <c r="J1167" t="s">
        <v>113</v>
      </c>
      <c r="K1167" t="s">
        <v>113</v>
      </c>
      <c r="L1167" t="s">
        <v>113</v>
      </c>
      <c r="M1167">
        <v>10</v>
      </c>
      <c r="N1167" t="s">
        <v>9085</v>
      </c>
      <c r="O1167" t="s">
        <v>9104</v>
      </c>
      <c r="P1167">
        <v>1</v>
      </c>
      <c r="Q1167">
        <v>400</v>
      </c>
      <c r="R1167">
        <v>300</v>
      </c>
      <c r="S1167">
        <v>150</v>
      </c>
      <c r="W1167">
        <v>0.12</v>
      </c>
      <c r="X1167">
        <v>0.14399999999999999</v>
      </c>
    </row>
    <row r="1168" spans="1:24" hidden="1" x14ac:dyDescent="0.3">
      <c r="A1168" t="s">
        <v>10774</v>
      </c>
      <c r="B1168" t="s">
        <v>8174</v>
      </c>
      <c r="C1168" t="s">
        <v>10775</v>
      </c>
      <c r="D1168" t="s">
        <v>10776</v>
      </c>
      <c r="E1168" t="s">
        <v>113</v>
      </c>
      <c r="F1168" t="s">
        <v>113</v>
      </c>
      <c r="G1168" t="s">
        <v>113</v>
      </c>
      <c r="H1168" t="s">
        <v>113</v>
      </c>
      <c r="I1168" t="s">
        <v>344</v>
      </c>
      <c r="J1168" t="s">
        <v>113</v>
      </c>
      <c r="K1168" t="s">
        <v>113</v>
      </c>
      <c r="L1168" t="s">
        <v>113</v>
      </c>
      <c r="M1168">
        <v>32</v>
      </c>
      <c r="N1168" t="s">
        <v>9085</v>
      </c>
      <c r="O1168" t="s">
        <v>8352</v>
      </c>
      <c r="P1168">
        <v>2</v>
      </c>
      <c r="Q1168">
        <v>1509</v>
      </c>
      <c r="R1168">
        <v>469</v>
      </c>
      <c r="T1168">
        <v>280</v>
      </c>
      <c r="U1168">
        <v>100</v>
      </c>
      <c r="W1168">
        <v>1.4154420000000001</v>
      </c>
      <c r="X1168">
        <v>1.6985304000000001</v>
      </c>
    </row>
    <row r="1169" spans="1:24" hidden="1" x14ac:dyDescent="0.3">
      <c r="A1169" t="s">
        <v>10777</v>
      </c>
      <c r="B1169" t="s">
        <v>8617</v>
      </c>
      <c r="C1169" t="s">
        <v>10775</v>
      </c>
      <c r="D1169" t="s">
        <v>10776</v>
      </c>
      <c r="E1169" t="s">
        <v>113</v>
      </c>
      <c r="F1169" t="s">
        <v>113</v>
      </c>
      <c r="G1169" t="s">
        <v>113</v>
      </c>
      <c r="H1169" t="s">
        <v>113</v>
      </c>
      <c r="I1169" t="s">
        <v>344</v>
      </c>
      <c r="J1169" t="s">
        <v>113</v>
      </c>
      <c r="K1169" t="s">
        <v>113</v>
      </c>
      <c r="L1169" t="s">
        <v>113</v>
      </c>
      <c r="M1169">
        <v>32</v>
      </c>
      <c r="N1169" t="s">
        <v>9085</v>
      </c>
      <c r="O1169" t="s">
        <v>8970</v>
      </c>
      <c r="P1169">
        <v>2</v>
      </c>
      <c r="Q1169">
        <v>730</v>
      </c>
      <c r="R1169">
        <v>395</v>
      </c>
      <c r="T1169">
        <v>280</v>
      </c>
      <c r="U1169">
        <v>100</v>
      </c>
      <c r="W1169">
        <v>0.57669999999999999</v>
      </c>
      <c r="X1169">
        <v>0.69203999999999999</v>
      </c>
    </row>
    <row r="1170" spans="1:24" hidden="1" x14ac:dyDescent="0.3">
      <c r="A1170" t="s">
        <v>10778</v>
      </c>
      <c r="B1170" t="s">
        <v>8179</v>
      </c>
      <c r="C1170" t="s">
        <v>10775</v>
      </c>
      <c r="D1170" t="s">
        <v>10776</v>
      </c>
      <c r="E1170" t="s">
        <v>113</v>
      </c>
      <c r="F1170" t="s">
        <v>113</v>
      </c>
      <c r="G1170" t="s">
        <v>113</v>
      </c>
      <c r="H1170" t="s">
        <v>113</v>
      </c>
      <c r="I1170" t="s">
        <v>344</v>
      </c>
      <c r="J1170" t="s">
        <v>113</v>
      </c>
      <c r="K1170" t="s">
        <v>113</v>
      </c>
      <c r="L1170" t="s">
        <v>113</v>
      </c>
      <c r="M1170">
        <v>28</v>
      </c>
      <c r="N1170" t="s">
        <v>113</v>
      </c>
      <c r="O1170" t="s">
        <v>10779</v>
      </c>
      <c r="P1170">
        <v>2</v>
      </c>
      <c r="Q1170">
        <v>400</v>
      </c>
      <c r="R1170">
        <v>300</v>
      </c>
      <c r="W1170">
        <v>0.24</v>
      </c>
      <c r="X1170">
        <v>0.28799999999999998</v>
      </c>
    </row>
    <row r="1171" spans="1:24" hidden="1" x14ac:dyDescent="0.3">
      <c r="A1171" t="s">
        <v>10780</v>
      </c>
      <c r="B1171" t="s">
        <v>8536</v>
      </c>
      <c r="C1171" t="s">
        <v>10775</v>
      </c>
      <c r="D1171" t="s">
        <v>10776</v>
      </c>
      <c r="E1171" t="s">
        <v>113</v>
      </c>
      <c r="F1171" t="s">
        <v>113</v>
      </c>
      <c r="G1171" t="s">
        <v>113</v>
      </c>
      <c r="H1171" t="s">
        <v>113</v>
      </c>
      <c r="I1171" t="s">
        <v>344</v>
      </c>
      <c r="J1171" t="s">
        <v>113</v>
      </c>
      <c r="K1171" t="s">
        <v>113</v>
      </c>
      <c r="L1171" t="s">
        <v>113</v>
      </c>
      <c r="M1171">
        <v>28</v>
      </c>
      <c r="N1171" t="s">
        <v>113</v>
      </c>
      <c r="O1171" t="s">
        <v>8537</v>
      </c>
      <c r="P1171">
        <v>2</v>
      </c>
      <c r="Q1171">
        <v>485</v>
      </c>
      <c r="R1171">
        <v>285</v>
      </c>
      <c r="W1171">
        <v>0.27644999999999997</v>
      </c>
      <c r="X1171">
        <v>0.33173999999999998</v>
      </c>
    </row>
    <row r="1172" spans="1:24" hidden="1" x14ac:dyDescent="0.3">
      <c r="A1172" t="s">
        <v>10781</v>
      </c>
      <c r="B1172" t="s">
        <v>8539</v>
      </c>
      <c r="C1172" t="s">
        <v>10775</v>
      </c>
      <c r="D1172" t="s">
        <v>10776</v>
      </c>
      <c r="E1172" t="s">
        <v>113</v>
      </c>
      <c r="F1172" t="s">
        <v>113</v>
      </c>
      <c r="G1172" t="s">
        <v>113</v>
      </c>
      <c r="H1172" t="s">
        <v>113</v>
      </c>
      <c r="I1172" t="s">
        <v>344</v>
      </c>
      <c r="J1172" t="s">
        <v>113</v>
      </c>
      <c r="K1172" t="s">
        <v>113</v>
      </c>
      <c r="L1172" t="s">
        <v>113</v>
      </c>
      <c r="M1172">
        <v>28</v>
      </c>
      <c r="N1172" t="s">
        <v>113</v>
      </c>
      <c r="O1172" t="s">
        <v>10782</v>
      </c>
      <c r="P1172">
        <v>2</v>
      </c>
      <c r="Q1172">
        <v>480</v>
      </c>
      <c r="R1172">
        <v>356</v>
      </c>
      <c r="W1172">
        <v>0.34176000000000001</v>
      </c>
      <c r="X1172">
        <v>0.41011199999999998</v>
      </c>
    </row>
    <row r="1173" spans="1:24" hidden="1" x14ac:dyDescent="0.3">
      <c r="A1173" t="s">
        <v>10783</v>
      </c>
      <c r="B1173" t="s">
        <v>8174</v>
      </c>
      <c r="C1173" t="s">
        <v>2958</v>
      </c>
      <c r="D1173" t="s">
        <v>10784</v>
      </c>
      <c r="E1173" t="s">
        <v>113</v>
      </c>
      <c r="F1173" t="s">
        <v>113</v>
      </c>
      <c r="G1173" t="s">
        <v>113</v>
      </c>
      <c r="H1173" t="s">
        <v>113</v>
      </c>
      <c r="I1173" t="s">
        <v>888</v>
      </c>
      <c r="J1173" t="s">
        <v>10785</v>
      </c>
      <c r="K1173" t="s">
        <v>10786</v>
      </c>
      <c r="L1173" t="s">
        <v>6197</v>
      </c>
      <c r="M1173">
        <v>25</v>
      </c>
      <c r="N1173" t="s">
        <v>9085</v>
      </c>
      <c r="O1173" t="s">
        <v>9463</v>
      </c>
      <c r="P1173">
        <v>3</v>
      </c>
      <c r="Q1173">
        <v>2099</v>
      </c>
      <c r="R1173">
        <v>469</v>
      </c>
      <c r="T1173">
        <v>10</v>
      </c>
      <c r="U1173">
        <v>150</v>
      </c>
      <c r="V1173">
        <v>300</v>
      </c>
      <c r="W1173">
        <v>2.9532929999999999</v>
      </c>
      <c r="X1173">
        <v>3.5439515999999998</v>
      </c>
    </row>
    <row r="1174" spans="1:24" hidden="1" x14ac:dyDescent="0.3">
      <c r="A1174" t="s">
        <v>10787</v>
      </c>
      <c r="B1174" t="s">
        <v>8179</v>
      </c>
      <c r="C1174" t="s">
        <v>2958</v>
      </c>
      <c r="D1174" t="s">
        <v>10784</v>
      </c>
      <c r="E1174" t="s">
        <v>113</v>
      </c>
      <c r="F1174" t="s">
        <v>113</v>
      </c>
      <c r="G1174" t="s">
        <v>113</v>
      </c>
      <c r="H1174" t="s">
        <v>113</v>
      </c>
      <c r="I1174" t="s">
        <v>888</v>
      </c>
      <c r="J1174" t="s">
        <v>10785</v>
      </c>
      <c r="K1174" t="s">
        <v>10786</v>
      </c>
      <c r="L1174" t="s">
        <v>6197</v>
      </c>
      <c r="M1174">
        <v>25</v>
      </c>
      <c r="N1174" t="s">
        <v>9085</v>
      </c>
      <c r="O1174" t="s">
        <v>10788</v>
      </c>
      <c r="P1174">
        <v>3</v>
      </c>
      <c r="Q1174">
        <v>480</v>
      </c>
      <c r="R1174">
        <v>356</v>
      </c>
      <c r="W1174">
        <v>0.51263999999999998</v>
      </c>
      <c r="X1174">
        <v>0.61516799999999994</v>
      </c>
    </row>
    <row r="1175" spans="1:24" hidden="1" x14ac:dyDescent="0.3">
      <c r="A1175" t="s">
        <v>10789</v>
      </c>
      <c r="B1175" t="s">
        <v>8536</v>
      </c>
      <c r="C1175" t="s">
        <v>2958</v>
      </c>
      <c r="D1175" t="s">
        <v>10784</v>
      </c>
      <c r="E1175" t="s">
        <v>113</v>
      </c>
      <c r="F1175" t="s">
        <v>113</v>
      </c>
      <c r="G1175" t="s">
        <v>113</v>
      </c>
      <c r="H1175" t="s">
        <v>113</v>
      </c>
      <c r="I1175" t="s">
        <v>888</v>
      </c>
      <c r="J1175" t="s">
        <v>10785</v>
      </c>
      <c r="K1175" t="s">
        <v>10786</v>
      </c>
      <c r="L1175" t="s">
        <v>6197</v>
      </c>
      <c r="M1175">
        <v>25</v>
      </c>
      <c r="N1175" t="s">
        <v>9085</v>
      </c>
      <c r="O1175" t="s">
        <v>9289</v>
      </c>
      <c r="P1175">
        <v>3</v>
      </c>
      <c r="Q1175">
        <v>400</v>
      </c>
      <c r="R1175">
        <v>300</v>
      </c>
      <c r="W1175">
        <v>0.36</v>
      </c>
      <c r="X1175">
        <v>0.432</v>
      </c>
    </row>
    <row r="1176" spans="1:24" hidden="1" x14ac:dyDescent="0.3">
      <c r="A1176" t="s">
        <v>10790</v>
      </c>
      <c r="B1176" t="s">
        <v>8174</v>
      </c>
      <c r="C1176" t="s">
        <v>1667</v>
      </c>
      <c r="D1176" t="s">
        <v>10791</v>
      </c>
      <c r="E1176" t="s">
        <v>113</v>
      </c>
      <c r="F1176" t="s">
        <v>10792</v>
      </c>
      <c r="G1176" t="s">
        <v>133</v>
      </c>
      <c r="H1176" t="s">
        <v>10793</v>
      </c>
      <c r="I1176" t="s">
        <v>935</v>
      </c>
      <c r="J1176" t="s">
        <v>113</v>
      </c>
      <c r="K1176" t="s">
        <v>113</v>
      </c>
      <c r="L1176" t="s">
        <v>113</v>
      </c>
      <c r="M1176">
        <v>40</v>
      </c>
      <c r="N1176" t="s">
        <v>9085</v>
      </c>
      <c r="O1176" t="s">
        <v>10794</v>
      </c>
      <c r="P1176">
        <v>3</v>
      </c>
      <c r="Q1176">
        <v>1499</v>
      </c>
      <c r="R1176">
        <v>369</v>
      </c>
      <c r="S1176">
        <v>149</v>
      </c>
      <c r="T1176">
        <v>20</v>
      </c>
      <c r="U1176">
        <v>260</v>
      </c>
      <c r="V1176">
        <v>305</v>
      </c>
      <c r="W1176">
        <v>1.6593929999999999</v>
      </c>
      <c r="X1176">
        <v>1.9912715999999997</v>
      </c>
    </row>
    <row r="1177" spans="1:24" hidden="1" x14ac:dyDescent="0.3">
      <c r="A1177" t="s">
        <v>10795</v>
      </c>
      <c r="B1177" t="s">
        <v>8179</v>
      </c>
      <c r="C1177" t="s">
        <v>1667</v>
      </c>
      <c r="D1177" t="s">
        <v>10791</v>
      </c>
      <c r="E1177" t="s">
        <v>113</v>
      </c>
      <c r="F1177" t="s">
        <v>10792</v>
      </c>
      <c r="G1177" t="s">
        <v>133</v>
      </c>
      <c r="H1177" t="s">
        <v>10793</v>
      </c>
      <c r="I1177" t="s">
        <v>935</v>
      </c>
      <c r="J1177" t="s">
        <v>113</v>
      </c>
      <c r="K1177" t="s">
        <v>113</v>
      </c>
      <c r="L1177" t="s">
        <v>113</v>
      </c>
      <c r="M1177">
        <v>40</v>
      </c>
      <c r="N1177" t="s">
        <v>9085</v>
      </c>
      <c r="O1177" t="s">
        <v>10796</v>
      </c>
      <c r="P1177">
        <v>3</v>
      </c>
      <c r="Q1177">
        <v>400</v>
      </c>
      <c r="R1177">
        <v>300</v>
      </c>
      <c r="S1177">
        <v>150</v>
      </c>
      <c r="W1177">
        <v>0.36</v>
      </c>
      <c r="X1177">
        <v>0.432</v>
      </c>
    </row>
    <row r="1178" spans="1:24" hidden="1" x14ac:dyDescent="0.3">
      <c r="A1178" t="s">
        <v>10797</v>
      </c>
      <c r="B1178" t="s">
        <v>8536</v>
      </c>
      <c r="C1178" t="s">
        <v>1667</v>
      </c>
      <c r="D1178" t="s">
        <v>10791</v>
      </c>
      <c r="E1178" t="s">
        <v>113</v>
      </c>
      <c r="F1178" t="s">
        <v>10792</v>
      </c>
      <c r="G1178" t="s">
        <v>133</v>
      </c>
      <c r="H1178" t="s">
        <v>10793</v>
      </c>
      <c r="I1178" t="s">
        <v>935</v>
      </c>
      <c r="J1178" t="s">
        <v>113</v>
      </c>
      <c r="K1178" t="s">
        <v>113</v>
      </c>
      <c r="L1178" t="s">
        <v>113</v>
      </c>
      <c r="M1178">
        <v>40</v>
      </c>
      <c r="N1178" t="s">
        <v>9085</v>
      </c>
      <c r="O1178" t="s">
        <v>10055</v>
      </c>
      <c r="P1178">
        <v>3</v>
      </c>
      <c r="Q1178">
        <v>400</v>
      </c>
      <c r="R1178">
        <v>300</v>
      </c>
      <c r="S1178">
        <v>100</v>
      </c>
      <c r="W1178">
        <v>0.36</v>
      </c>
      <c r="X1178">
        <v>0.432</v>
      </c>
    </row>
    <row r="1179" spans="1:24" hidden="1" x14ac:dyDescent="0.3">
      <c r="A1179" t="s">
        <v>10798</v>
      </c>
      <c r="B1179" t="s">
        <v>8211</v>
      </c>
      <c r="C1179" t="s">
        <v>1667</v>
      </c>
      <c r="D1179" t="s">
        <v>10791</v>
      </c>
      <c r="E1179" t="s">
        <v>113</v>
      </c>
      <c r="F1179" t="s">
        <v>10792</v>
      </c>
      <c r="G1179" t="s">
        <v>133</v>
      </c>
      <c r="H1179" t="s">
        <v>10793</v>
      </c>
      <c r="I1179" t="s">
        <v>935</v>
      </c>
      <c r="J1179" t="s">
        <v>113</v>
      </c>
      <c r="K1179" t="s">
        <v>113</v>
      </c>
      <c r="L1179" t="s">
        <v>113</v>
      </c>
      <c r="M1179">
        <v>38</v>
      </c>
      <c r="N1179" t="s">
        <v>113</v>
      </c>
      <c r="O1179" t="s">
        <v>9493</v>
      </c>
      <c r="P1179">
        <v>1</v>
      </c>
      <c r="Q1179">
        <v>0.6</v>
      </c>
      <c r="T1179">
        <v>216.09</v>
      </c>
      <c r="W1179">
        <v>0.28274333882308139</v>
      </c>
      <c r="X1179">
        <v>0.45238934211693027</v>
      </c>
    </row>
    <row r="1180" spans="1:24" hidden="1" x14ac:dyDescent="0.3">
      <c r="A1180" t="s">
        <v>10799</v>
      </c>
      <c r="B1180" t="s">
        <v>8174</v>
      </c>
      <c r="C1180" t="s">
        <v>2873</v>
      </c>
      <c r="D1180" t="s">
        <v>10800</v>
      </c>
      <c r="E1180" t="s">
        <v>113</v>
      </c>
      <c r="F1180" t="s">
        <v>113</v>
      </c>
      <c r="G1180" t="s">
        <v>113</v>
      </c>
      <c r="H1180" t="s">
        <v>113</v>
      </c>
      <c r="I1180" t="s">
        <v>218</v>
      </c>
      <c r="J1180" t="s">
        <v>10801</v>
      </c>
      <c r="K1180" t="s">
        <v>10802</v>
      </c>
      <c r="L1180" t="s">
        <v>120</v>
      </c>
      <c r="M1180">
        <v>40</v>
      </c>
      <c r="N1180" t="s">
        <v>8614</v>
      </c>
      <c r="O1180" t="s">
        <v>10803</v>
      </c>
      <c r="P1180">
        <v>3</v>
      </c>
      <c r="Q1180">
        <v>1500</v>
      </c>
      <c r="R1180">
        <v>488</v>
      </c>
      <c r="T1180">
        <v>85</v>
      </c>
      <c r="U1180">
        <v>180</v>
      </c>
      <c r="V1180">
        <v>280</v>
      </c>
      <c r="W1180">
        <v>2.1960000000000002</v>
      </c>
      <c r="X1180">
        <v>2.6352000000000002</v>
      </c>
    </row>
    <row r="1181" spans="1:24" hidden="1" x14ac:dyDescent="0.3">
      <c r="A1181" t="s">
        <v>10804</v>
      </c>
      <c r="B1181" t="s">
        <v>8179</v>
      </c>
      <c r="C1181" t="s">
        <v>2873</v>
      </c>
      <c r="D1181" t="s">
        <v>10800</v>
      </c>
      <c r="E1181" t="s">
        <v>113</v>
      </c>
      <c r="F1181" t="s">
        <v>113</v>
      </c>
      <c r="G1181" t="s">
        <v>113</v>
      </c>
      <c r="H1181" t="s">
        <v>113</v>
      </c>
      <c r="I1181" t="s">
        <v>218</v>
      </c>
      <c r="J1181" t="s">
        <v>10801</v>
      </c>
      <c r="K1181" t="s">
        <v>10802</v>
      </c>
      <c r="L1181" t="s">
        <v>120</v>
      </c>
      <c r="M1181">
        <v>40</v>
      </c>
      <c r="N1181" t="s">
        <v>8614</v>
      </c>
      <c r="O1181" t="s">
        <v>10375</v>
      </c>
      <c r="P1181">
        <v>3</v>
      </c>
      <c r="Q1181">
        <v>550</v>
      </c>
      <c r="R1181">
        <v>400</v>
      </c>
      <c r="W1181">
        <v>0.66</v>
      </c>
      <c r="X1181">
        <v>0.79200000000000004</v>
      </c>
    </row>
    <row r="1182" spans="1:24" hidden="1" x14ac:dyDescent="0.3">
      <c r="A1182" t="s">
        <v>10805</v>
      </c>
      <c r="B1182" t="s">
        <v>8536</v>
      </c>
      <c r="C1182" t="s">
        <v>2873</v>
      </c>
      <c r="D1182" t="s">
        <v>10800</v>
      </c>
      <c r="E1182" t="s">
        <v>113</v>
      </c>
      <c r="F1182" t="s">
        <v>113</v>
      </c>
      <c r="G1182" t="s">
        <v>113</v>
      </c>
      <c r="H1182" t="s">
        <v>113</v>
      </c>
      <c r="I1182" t="s">
        <v>218</v>
      </c>
      <c r="J1182" t="s">
        <v>10801</v>
      </c>
      <c r="K1182" t="s">
        <v>10802</v>
      </c>
      <c r="L1182" t="s">
        <v>120</v>
      </c>
      <c r="M1182">
        <v>40</v>
      </c>
      <c r="N1182" t="s">
        <v>8614</v>
      </c>
      <c r="O1182" t="s">
        <v>10806</v>
      </c>
      <c r="P1182">
        <v>3</v>
      </c>
      <c r="Q1182">
        <v>466</v>
      </c>
      <c r="R1182">
        <v>343</v>
      </c>
      <c r="W1182">
        <v>0.479514</v>
      </c>
      <c r="X1182">
        <v>0.57541679999999995</v>
      </c>
    </row>
    <row r="1183" spans="1:24" hidden="1" x14ac:dyDescent="0.3">
      <c r="A1183" t="s">
        <v>10807</v>
      </c>
      <c r="B1183" t="s">
        <v>8174</v>
      </c>
      <c r="C1183" t="s">
        <v>2240</v>
      </c>
      <c r="D1183" t="s">
        <v>10808</v>
      </c>
      <c r="E1183" t="s">
        <v>113</v>
      </c>
      <c r="F1183" t="s">
        <v>113</v>
      </c>
      <c r="G1183" t="s">
        <v>113</v>
      </c>
      <c r="H1183" t="s">
        <v>113</v>
      </c>
      <c r="I1183" t="s">
        <v>115</v>
      </c>
      <c r="J1183" t="s">
        <v>113</v>
      </c>
      <c r="K1183" t="s">
        <v>113</v>
      </c>
      <c r="L1183" t="s">
        <v>113</v>
      </c>
      <c r="M1183">
        <v>48</v>
      </c>
      <c r="N1183" t="s">
        <v>113</v>
      </c>
      <c r="O1183" t="s">
        <v>9565</v>
      </c>
      <c r="P1183">
        <v>3</v>
      </c>
      <c r="Q1183">
        <v>1412</v>
      </c>
      <c r="R1183">
        <v>353</v>
      </c>
      <c r="S1183">
        <v>164</v>
      </c>
      <c r="T1183">
        <v>10</v>
      </c>
      <c r="U1183">
        <v>120</v>
      </c>
      <c r="V1183">
        <v>250</v>
      </c>
      <c r="W1183">
        <v>1.4953080000000001</v>
      </c>
      <c r="X1183">
        <v>1.7943696</v>
      </c>
    </row>
    <row r="1184" spans="1:24" hidden="1" x14ac:dyDescent="0.3">
      <c r="A1184" t="s">
        <v>10809</v>
      </c>
      <c r="B1184" t="s">
        <v>8617</v>
      </c>
      <c r="C1184" t="s">
        <v>2240</v>
      </c>
      <c r="D1184" t="s">
        <v>10808</v>
      </c>
      <c r="E1184" t="s">
        <v>113</v>
      </c>
      <c r="F1184" t="s">
        <v>113</v>
      </c>
      <c r="G1184" t="s">
        <v>113</v>
      </c>
      <c r="H1184" t="s">
        <v>113</v>
      </c>
      <c r="I1184" t="s">
        <v>115</v>
      </c>
      <c r="J1184" t="s">
        <v>113</v>
      </c>
      <c r="K1184" t="s">
        <v>113</v>
      </c>
      <c r="L1184" t="s">
        <v>113</v>
      </c>
      <c r="M1184">
        <v>48</v>
      </c>
      <c r="N1184" t="s">
        <v>113</v>
      </c>
      <c r="O1184" t="s">
        <v>8787</v>
      </c>
      <c r="P1184">
        <v>3</v>
      </c>
      <c r="Q1184">
        <v>900</v>
      </c>
      <c r="R1184">
        <v>265</v>
      </c>
      <c r="S1184">
        <v>120</v>
      </c>
      <c r="T1184">
        <v>10</v>
      </c>
      <c r="U1184">
        <v>120</v>
      </c>
      <c r="V1184">
        <v>250</v>
      </c>
      <c r="W1184">
        <v>0.71550000000000002</v>
      </c>
      <c r="X1184">
        <v>0.85860000000000003</v>
      </c>
    </row>
    <row r="1185" spans="1:24" hidden="1" x14ac:dyDescent="0.3">
      <c r="A1185" t="s">
        <v>10810</v>
      </c>
      <c r="B1185" t="s">
        <v>8179</v>
      </c>
      <c r="C1185" t="s">
        <v>2240</v>
      </c>
      <c r="D1185" t="s">
        <v>10808</v>
      </c>
      <c r="E1185" t="s">
        <v>113</v>
      </c>
      <c r="F1185" t="s">
        <v>113</v>
      </c>
      <c r="G1185" t="s">
        <v>113</v>
      </c>
      <c r="H1185" t="s">
        <v>113</v>
      </c>
      <c r="I1185" t="s">
        <v>115</v>
      </c>
      <c r="J1185" t="s">
        <v>113</v>
      </c>
      <c r="K1185" t="s">
        <v>113</v>
      </c>
      <c r="L1185" t="s">
        <v>113</v>
      </c>
      <c r="M1185">
        <v>48</v>
      </c>
      <c r="N1185" t="s">
        <v>113</v>
      </c>
      <c r="O1185" t="s">
        <v>9568</v>
      </c>
      <c r="P1185">
        <v>3</v>
      </c>
      <c r="Q1185">
        <v>353</v>
      </c>
      <c r="R1185">
        <v>261</v>
      </c>
      <c r="W1185">
        <v>0.27639900000000001</v>
      </c>
      <c r="X1185">
        <v>0.3316788</v>
      </c>
    </row>
    <row r="1186" spans="1:24" hidden="1" x14ac:dyDescent="0.3">
      <c r="A1186" t="s">
        <v>10811</v>
      </c>
      <c r="B1186" t="s">
        <v>8536</v>
      </c>
      <c r="C1186" t="s">
        <v>2240</v>
      </c>
      <c r="D1186" t="s">
        <v>10808</v>
      </c>
      <c r="E1186" t="s">
        <v>113</v>
      </c>
      <c r="F1186" t="s">
        <v>113</v>
      </c>
      <c r="G1186" t="s">
        <v>113</v>
      </c>
      <c r="H1186" t="s">
        <v>113</v>
      </c>
      <c r="I1186" t="s">
        <v>115</v>
      </c>
      <c r="J1186" t="s">
        <v>113</v>
      </c>
      <c r="K1186" t="s">
        <v>113</v>
      </c>
      <c r="L1186" t="s">
        <v>113</v>
      </c>
      <c r="M1186">
        <v>48</v>
      </c>
      <c r="N1186" t="s">
        <v>113</v>
      </c>
      <c r="O1186" t="s">
        <v>8790</v>
      </c>
      <c r="P1186">
        <v>3</v>
      </c>
      <c r="Q1186">
        <v>478</v>
      </c>
      <c r="R1186">
        <v>375</v>
      </c>
      <c r="S1186">
        <v>158</v>
      </c>
      <c r="W1186">
        <v>0.53774999999999995</v>
      </c>
      <c r="X1186">
        <v>0.64529999999999987</v>
      </c>
    </row>
    <row r="1187" spans="1:24" hidden="1" x14ac:dyDescent="0.3">
      <c r="A1187" t="s">
        <v>10812</v>
      </c>
      <c r="B1187" t="s">
        <v>8174</v>
      </c>
      <c r="C1187" t="s">
        <v>908</v>
      </c>
      <c r="D1187" t="s">
        <v>907</v>
      </c>
      <c r="E1187" t="s">
        <v>113</v>
      </c>
      <c r="F1187" t="s">
        <v>113</v>
      </c>
      <c r="G1187" t="s">
        <v>113</v>
      </c>
      <c r="H1187" t="s">
        <v>113</v>
      </c>
      <c r="I1187" t="s">
        <v>115</v>
      </c>
      <c r="J1187" t="s">
        <v>10813</v>
      </c>
      <c r="K1187" t="s">
        <v>10814</v>
      </c>
      <c r="L1187" t="s">
        <v>120</v>
      </c>
      <c r="M1187">
        <v>40</v>
      </c>
      <c r="N1187" t="s">
        <v>8614</v>
      </c>
      <c r="O1187" t="s">
        <v>9565</v>
      </c>
      <c r="P1187">
        <v>3</v>
      </c>
      <c r="Q1187">
        <v>1412</v>
      </c>
      <c r="R1187">
        <v>353</v>
      </c>
      <c r="S1187">
        <v>164</v>
      </c>
      <c r="T1187">
        <v>350</v>
      </c>
      <c r="U1187">
        <v>120</v>
      </c>
      <c r="V1187">
        <v>250</v>
      </c>
      <c r="W1187">
        <v>1.4953080000000001</v>
      </c>
      <c r="X1187">
        <v>1.7943696</v>
      </c>
    </row>
    <row r="1188" spans="1:24" hidden="1" x14ac:dyDescent="0.3">
      <c r="A1188" t="s">
        <v>10815</v>
      </c>
      <c r="B1188" t="s">
        <v>8617</v>
      </c>
      <c r="C1188" t="s">
        <v>908</v>
      </c>
      <c r="D1188" t="s">
        <v>907</v>
      </c>
      <c r="E1188" t="s">
        <v>113</v>
      </c>
      <c r="F1188" t="s">
        <v>113</v>
      </c>
      <c r="G1188" t="s">
        <v>113</v>
      </c>
      <c r="H1188" t="s">
        <v>113</v>
      </c>
      <c r="I1188" t="s">
        <v>115</v>
      </c>
      <c r="J1188" t="s">
        <v>10813</v>
      </c>
      <c r="K1188" t="s">
        <v>10814</v>
      </c>
      <c r="L1188" t="s">
        <v>120</v>
      </c>
      <c r="M1188">
        <v>40</v>
      </c>
      <c r="N1188" t="s">
        <v>8614</v>
      </c>
      <c r="O1188" t="s">
        <v>9835</v>
      </c>
      <c r="P1188">
        <v>3</v>
      </c>
      <c r="Q1188">
        <v>694</v>
      </c>
      <c r="R1188">
        <v>408</v>
      </c>
      <c r="T1188">
        <v>350</v>
      </c>
      <c r="U1188">
        <v>120</v>
      </c>
      <c r="V1188">
        <v>250</v>
      </c>
      <c r="W1188">
        <v>0.84945599999999999</v>
      </c>
      <c r="X1188">
        <v>1.0193471999999999</v>
      </c>
    </row>
    <row r="1189" spans="1:24" hidden="1" x14ac:dyDescent="0.3">
      <c r="A1189" t="s">
        <v>10816</v>
      </c>
      <c r="B1189" t="s">
        <v>8179</v>
      </c>
      <c r="C1189" t="s">
        <v>908</v>
      </c>
      <c r="D1189" t="s">
        <v>907</v>
      </c>
      <c r="E1189" t="s">
        <v>113</v>
      </c>
      <c r="F1189" t="s">
        <v>113</v>
      </c>
      <c r="G1189" t="s">
        <v>113</v>
      </c>
      <c r="H1189" t="s">
        <v>113</v>
      </c>
      <c r="I1189" t="s">
        <v>115</v>
      </c>
      <c r="J1189" t="s">
        <v>10813</v>
      </c>
      <c r="K1189" t="s">
        <v>10814</v>
      </c>
      <c r="L1189" t="s">
        <v>120</v>
      </c>
      <c r="M1189">
        <v>40</v>
      </c>
      <c r="N1189" t="s">
        <v>113</v>
      </c>
      <c r="O1189" t="s">
        <v>8358</v>
      </c>
      <c r="P1189">
        <v>3</v>
      </c>
      <c r="Q1189">
        <v>466</v>
      </c>
      <c r="R1189">
        <v>343</v>
      </c>
      <c r="W1189">
        <v>0.479514</v>
      </c>
      <c r="X1189">
        <v>0.57541679999999995</v>
      </c>
    </row>
    <row r="1190" spans="1:24" hidden="1" x14ac:dyDescent="0.3">
      <c r="A1190" t="s">
        <v>10817</v>
      </c>
      <c r="B1190" t="s">
        <v>8174</v>
      </c>
      <c r="C1190" t="s">
        <v>10818</v>
      </c>
      <c r="D1190" t="s">
        <v>10819</v>
      </c>
      <c r="E1190" t="s">
        <v>113</v>
      </c>
      <c r="F1190" t="s">
        <v>113</v>
      </c>
      <c r="G1190" t="s">
        <v>113</v>
      </c>
      <c r="H1190" t="s">
        <v>113</v>
      </c>
      <c r="I1190" t="s">
        <v>406</v>
      </c>
      <c r="J1190" t="s">
        <v>10820</v>
      </c>
      <c r="K1190" t="s">
        <v>10821</v>
      </c>
      <c r="L1190" t="s">
        <v>120</v>
      </c>
      <c r="M1190">
        <v>40</v>
      </c>
      <c r="N1190" t="s">
        <v>9085</v>
      </c>
      <c r="O1190" t="s">
        <v>8645</v>
      </c>
      <c r="P1190">
        <v>3</v>
      </c>
      <c r="Q1190">
        <v>730</v>
      </c>
      <c r="R1190">
        <v>395</v>
      </c>
      <c r="T1190">
        <v>230</v>
      </c>
      <c r="U1190">
        <v>150</v>
      </c>
      <c r="V1190">
        <v>70</v>
      </c>
      <c r="W1190">
        <v>0.86504999999999999</v>
      </c>
      <c r="X1190">
        <v>1.03806</v>
      </c>
    </row>
    <row r="1191" spans="1:24" hidden="1" x14ac:dyDescent="0.3">
      <c r="A1191" t="s">
        <v>10822</v>
      </c>
      <c r="B1191" t="s">
        <v>8617</v>
      </c>
      <c r="C1191" t="s">
        <v>10818</v>
      </c>
      <c r="D1191" t="s">
        <v>10819</v>
      </c>
      <c r="E1191" t="s">
        <v>113</v>
      </c>
      <c r="F1191" t="s">
        <v>113</v>
      </c>
      <c r="G1191" t="s">
        <v>113</v>
      </c>
      <c r="H1191" t="s">
        <v>113</v>
      </c>
      <c r="I1191" t="s">
        <v>406</v>
      </c>
      <c r="J1191" t="s">
        <v>10820</v>
      </c>
      <c r="K1191" t="s">
        <v>10821</v>
      </c>
      <c r="L1191" t="s">
        <v>120</v>
      </c>
      <c r="M1191">
        <v>38</v>
      </c>
      <c r="N1191" t="s">
        <v>9085</v>
      </c>
      <c r="O1191" t="s">
        <v>8647</v>
      </c>
      <c r="P1191">
        <v>3</v>
      </c>
      <c r="Q1191">
        <v>1509</v>
      </c>
      <c r="R1191">
        <v>469</v>
      </c>
      <c r="T1191">
        <v>150</v>
      </c>
      <c r="U1191">
        <v>230</v>
      </c>
      <c r="V1191">
        <v>70</v>
      </c>
      <c r="W1191">
        <v>2.1231629999999999</v>
      </c>
      <c r="X1191">
        <v>2.5477955999999997</v>
      </c>
    </row>
    <row r="1192" spans="1:24" hidden="1" x14ac:dyDescent="0.3">
      <c r="A1192" t="s">
        <v>10823</v>
      </c>
      <c r="B1192" t="s">
        <v>8179</v>
      </c>
      <c r="C1192" t="s">
        <v>10818</v>
      </c>
      <c r="D1192" t="s">
        <v>10819</v>
      </c>
      <c r="E1192" t="s">
        <v>113</v>
      </c>
      <c r="F1192" t="s">
        <v>113</v>
      </c>
      <c r="G1192" t="s">
        <v>113</v>
      </c>
      <c r="H1192" t="s">
        <v>113</v>
      </c>
      <c r="I1192" t="s">
        <v>406</v>
      </c>
      <c r="J1192" t="s">
        <v>10820</v>
      </c>
      <c r="K1192" t="s">
        <v>10821</v>
      </c>
      <c r="L1192" t="s">
        <v>120</v>
      </c>
      <c r="M1192">
        <v>38</v>
      </c>
      <c r="N1192" t="s">
        <v>9085</v>
      </c>
      <c r="O1192" t="s">
        <v>8537</v>
      </c>
      <c r="P1192">
        <v>2</v>
      </c>
      <c r="Q1192">
        <v>480</v>
      </c>
      <c r="R1192">
        <v>356</v>
      </c>
      <c r="W1192">
        <v>0.34176000000000001</v>
      </c>
      <c r="X1192">
        <v>0.41011199999999998</v>
      </c>
    </row>
    <row r="1193" spans="1:24" hidden="1" x14ac:dyDescent="0.3">
      <c r="A1193" t="s">
        <v>10824</v>
      </c>
      <c r="B1193" t="s">
        <v>8174</v>
      </c>
      <c r="C1193" t="s">
        <v>1411</v>
      </c>
      <c r="D1193" t="s">
        <v>10825</v>
      </c>
      <c r="E1193" t="s">
        <v>113</v>
      </c>
      <c r="F1193" t="s">
        <v>113</v>
      </c>
      <c r="G1193" t="s">
        <v>113</v>
      </c>
      <c r="H1193" t="s">
        <v>113</v>
      </c>
      <c r="I1193" t="s">
        <v>115</v>
      </c>
      <c r="J1193" t="s">
        <v>10826</v>
      </c>
      <c r="K1193" t="s">
        <v>10827</v>
      </c>
      <c r="L1193" t="s">
        <v>120</v>
      </c>
      <c r="M1193">
        <v>40</v>
      </c>
      <c r="N1193" t="s">
        <v>113</v>
      </c>
      <c r="O1193" t="s">
        <v>9565</v>
      </c>
      <c r="P1193">
        <v>3</v>
      </c>
      <c r="Q1193">
        <v>1412</v>
      </c>
      <c r="R1193">
        <v>353</v>
      </c>
      <c r="S1193">
        <v>164</v>
      </c>
      <c r="T1193">
        <v>70</v>
      </c>
      <c r="U1193">
        <v>150</v>
      </c>
      <c r="V1193">
        <v>270</v>
      </c>
      <c r="W1193">
        <v>1.4953080000000001</v>
      </c>
      <c r="X1193">
        <v>1.7943696</v>
      </c>
    </row>
    <row r="1194" spans="1:24" hidden="1" x14ac:dyDescent="0.3">
      <c r="A1194" t="s">
        <v>10828</v>
      </c>
      <c r="B1194" t="s">
        <v>8617</v>
      </c>
      <c r="C1194" t="s">
        <v>1411</v>
      </c>
      <c r="D1194" t="s">
        <v>10825</v>
      </c>
      <c r="E1194" t="s">
        <v>113</v>
      </c>
      <c r="F1194" t="s">
        <v>113</v>
      </c>
      <c r="G1194" t="s">
        <v>113</v>
      </c>
      <c r="H1194" t="s">
        <v>113</v>
      </c>
      <c r="I1194" t="s">
        <v>115</v>
      </c>
      <c r="J1194" t="s">
        <v>10826</v>
      </c>
      <c r="K1194" t="s">
        <v>10827</v>
      </c>
      <c r="L1194" t="s">
        <v>120</v>
      </c>
      <c r="M1194">
        <v>40</v>
      </c>
      <c r="O1194" t="s">
        <v>10829</v>
      </c>
      <c r="P1194">
        <v>3</v>
      </c>
      <c r="Q1194">
        <v>694</v>
      </c>
      <c r="R1194">
        <v>408</v>
      </c>
      <c r="T1194">
        <v>70</v>
      </c>
      <c r="U1194">
        <v>150</v>
      </c>
      <c r="V1194">
        <v>270</v>
      </c>
      <c r="W1194">
        <v>0.84945599999999999</v>
      </c>
      <c r="X1194">
        <v>1.0193471999999999</v>
      </c>
    </row>
    <row r="1195" spans="1:24" hidden="1" x14ac:dyDescent="0.3">
      <c r="A1195" t="s">
        <v>10830</v>
      </c>
      <c r="B1195" t="s">
        <v>8179</v>
      </c>
      <c r="C1195" t="s">
        <v>1411</v>
      </c>
      <c r="D1195" t="s">
        <v>10825</v>
      </c>
      <c r="E1195" t="s">
        <v>113</v>
      </c>
      <c r="F1195" t="s">
        <v>113</v>
      </c>
      <c r="G1195" t="s">
        <v>113</v>
      </c>
      <c r="H1195" t="s">
        <v>113</v>
      </c>
      <c r="I1195" t="s">
        <v>115</v>
      </c>
      <c r="J1195" t="s">
        <v>10826</v>
      </c>
      <c r="K1195" t="s">
        <v>10827</v>
      </c>
      <c r="L1195" t="s">
        <v>120</v>
      </c>
      <c r="M1195">
        <v>40</v>
      </c>
      <c r="P1195">
        <v>3</v>
      </c>
      <c r="Q1195">
        <v>466</v>
      </c>
      <c r="R1195">
        <v>343</v>
      </c>
      <c r="S1195">
        <v>154</v>
      </c>
      <c r="W1195">
        <v>0.479514</v>
      </c>
      <c r="X1195">
        <v>0.57541679999999995</v>
      </c>
    </row>
    <row r="1196" spans="1:24" hidden="1" x14ac:dyDescent="0.3">
      <c r="A1196" t="s">
        <v>10831</v>
      </c>
      <c r="B1196" t="s">
        <v>8174</v>
      </c>
      <c r="C1196" t="s">
        <v>10832</v>
      </c>
      <c r="D1196" t="s">
        <v>10833</v>
      </c>
      <c r="E1196" t="s">
        <v>113</v>
      </c>
      <c r="F1196" t="s">
        <v>113</v>
      </c>
      <c r="G1196" t="s">
        <v>113</v>
      </c>
      <c r="H1196" t="s">
        <v>113</v>
      </c>
      <c r="I1196" t="s">
        <v>218</v>
      </c>
      <c r="J1196" t="s">
        <v>10834</v>
      </c>
      <c r="K1196" t="s">
        <v>10835</v>
      </c>
      <c r="L1196" t="s">
        <v>1173</v>
      </c>
      <c r="M1196">
        <v>50</v>
      </c>
      <c r="N1196" t="s">
        <v>9659</v>
      </c>
      <c r="O1196" t="s">
        <v>9771</v>
      </c>
      <c r="P1196">
        <v>1</v>
      </c>
      <c r="Q1196">
        <v>597</v>
      </c>
      <c r="R1196">
        <v>300</v>
      </c>
      <c r="T1196">
        <v>0</v>
      </c>
      <c r="W1196">
        <v>0.17910000000000001</v>
      </c>
      <c r="X1196">
        <v>0.21492</v>
      </c>
    </row>
    <row r="1197" spans="1:24" hidden="1" x14ac:dyDescent="0.3">
      <c r="A1197" t="s">
        <v>10836</v>
      </c>
      <c r="B1197" t="s">
        <v>8179</v>
      </c>
      <c r="C1197" t="s">
        <v>10832</v>
      </c>
      <c r="D1197" t="s">
        <v>10833</v>
      </c>
      <c r="E1197" t="s">
        <v>113</v>
      </c>
      <c r="F1197" t="s">
        <v>113</v>
      </c>
      <c r="G1197" t="s">
        <v>113</v>
      </c>
      <c r="H1197" t="s">
        <v>113</v>
      </c>
      <c r="I1197" t="s">
        <v>218</v>
      </c>
      <c r="J1197" t="s">
        <v>10834</v>
      </c>
      <c r="K1197" t="s">
        <v>10835</v>
      </c>
      <c r="L1197" t="s">
        <v>1173</v>
      </c>
      <c r="M1197">
        <v>50</v>
      </c>
      <c r="N1197" t="s">
        <v>8614</v>
      </c>
      <c r="O1197" t="s">
        <v>9496</v>
      </c>
      <c r="P1197">
        <v>1</v>
      </c>
      <c r="Q1197">
        <v>353</v>
      </c>
      <c r="R1197">
        <v>261</v>
      </c>
      <c r="W1197">
        <v>9.2133000000000007E-2</v>
      </c>
      <c r="X1197">
        <v>0.11055960000000001</v>
      </c>
    </row>
    <row r="1198" spans="1:24" hidden="1" x14ac:dyDescent="0.3">
      <c r="A1198" t="s">
        <v>10837</v>
      </c>
      <c r="B1198" t="s">
        <v>8536</v>
      </c>
      <c r="C1198" t="s">
        <v>10832</v>
      </c>
      <c r="D1198" t="s">
        <v>10833</v>
      </c>
      <c r="E1198" t="s">
        <v>113</v>
      </c>
      <c r="F1198" t="s">
        <v>113</v>
      </c>
      <c r="G1198" t="s">
        <v>113</v>
      </c>
      <c r="H1198" t="s">
        <v>113</v>
      </c>
      <c r="I1198" t="s">
        <v>218</v>
      </c>
      <c r="J1198" t="s">
        <v>10834</v>
      </c>
      <c r="K1198" t="s">
        <v>10835</v>
      </c>
      <c r="L1198" t="s">
        <v>1173</v>
      </c>
      <c r="M1198">
        <v>48</v>
      </c>
      <c r="N1198" t="s">
        <v>9085</v>
      </c>
      <c r="O1198" t="s">
        <v>9131</v>
      </c>
      <c r="P1198">
        <v>2</v>
      </c>
      <c r="Q1198">
        <v>250</v>
      </c>
      <c r="R1198">
        <v>250</v>
      </c>
      <c r="W1198">
        <v>0.125</v>
      </c>
      <c r="X1198">
        <v>0.15</v>
      </c>
    </row>
    <row r="1199" spans="1:24" hidden="1" x14ac:dyDescent="0.3">
      <c r="A1199" t="s">
        <v>10838</v>
      </c>
      <c r="B1199" t="s">
        <v>8211</v>
      </c>
      <c r="C1199" t="s">
        <v>10832</v>
      </c>
      <c r="D1199" t="s">
        <v>10833</v>
      </c>
      <c r="E1199" t="s">
        <v>113</v>
      </c>
      <c r="F1199" t="s">
        <v>113</v>
      </c>
      <c r="G1199" t="s">
        <v>113</v>
      </c>
      <c r="H1199" t="s">
        <v>113</v>
      </c>
      <c r="I1199" t="s">
        <v>218</v>
      </c>
      <c r="J1199" t="s">
        <v>10834</v>
      </c>
      <c r="K1199" t="s">
        <v>10835</v>
      </c>
      <c r="L1199" t="s">
        <v>1173</v>
      </c>
      <c r="M1199">
        <v>48</v>
      </c>
      <c r="N1199" t="s">
        <v>113</v>
      </c>
      <c r="O1199" t="s">
        <v>9493</v>
      </c>
      <c r="P1199">
        <v>1</v>
      </c>
      <c r="Q1199">
        <v>1.2</v>
      </c>
      <c r="T1199">
        <v>169.9</v>
      </c>
      <c r="W1199">
        <v>1.1309733552923256</v>
      </c>
      <c r="X1199">
        <v>1.8095573684677211</v>
      </c>
    </row>
    <row r="1200" spans="1:24" hidden="1" x14ac:dyDescent="0.3">
      <c r="A1200" t="s">
        <v>10839</v>
      </c>
      <c r="B1200" t="s">
        <v>1304</v>
      </c>
      <c r="C1200" t="s">
        <v>10832</v>
      </c>
      <c r="D1200" t="s">
        <v>10833</v>
      </c>
      <c r="E1200" t="s">
        <v>113</v>
      </c>
      <c r="F1200" t="s">
        <v>113</v>
      </c>
      <c r="G1200" t="s">
        <v>113</v>
      </c>
      <c r="H1200" t="s">
        <v>113</v>
      </c>
      <c r="I1200" t="s">
        <v>218</v>
      </c>
      <c r="J1200" t="s">
        <v>10834</v>
      </c>
      <c r="K1200" t="s">
        <v>10835</v>
      </c>
      <c r="L1200" t="s">
        <v>1173</v>
      </c>
      <c r="M1200">
        <v>0</v>
      </c>
      <c r="N1200" t="s">
        <v>113</v>
      </c>
      <c r="O1200" t="s">
        <v>10840</v>
      </c>
      <c r="P1200">
        <v>1</v>
      </c>
      <c r="R1200">
        <v>1200</v>
      </c>
      <c r="S1200">
        <v>1200</v>
      </c>
    </row>
    <row r="1201" spans="1:24" hidden="1" x14ac:dyDescent="0.3">
      <c r="A1201" t="s">
        <v>10841</v>
      </c>
      <c r="B1201" t="s">
        <v>8174</v>
      </c>
      <c r="C1201" t="s">
        <v>10842</v>
      </c>
      <c r="D1201" t="s">
        <v>10843</v>
      </c>
      <c r="E1201" t="s">
        <v>113</v>
      </c>
      <c r="F1201" t="s">
        <v>113</v>
      </c>
      <c r="G1201" t="s">
        <v>113</v>
      </c>
      <c r="H1201" t="s">
        <v>113</v>
      </c>
      <c r="I1201" t="s">
        <v>218</v>
      </c>
      <c r="J1201" t="s">
        <v>10844</v>
      </c>
      <c r="K1201" t="s">
        <v>10845</v>
      </c>
      <c r="L1201" t="s">
        <v>120</v>
      </c>
      <c r="M1201">
        <v>40</v>
      </c>
      <c r="N1201" t="s">
        <v>8442</v>
      </c>
      <c r="O1201" t="s">
        <v>9882</v>
      </c>
      <c r="P1201">
        <v>3</v>
      </c>
      <c r="Q1201">
        <v>1500</v>
      </c>
      <c r="R1201">
        <v>380</v>
      </c>
      <c r="S1201">
        <v>138</v>
      </c>
      <c r="T1201">
        <v>0</v>
      </c>
      <c r="U1201">
        <v>120</v>
      </c>
      <c r="V1201">
        <v>240</v>
      </c>
      <c r="W1201">
        <v>1.71</v>
      </c>
      <c r="X1201">
        <v>2.052</v>
      </c>
    </row>
    <row r="1202" spans="1:24" hidden="1" x14ac:dyDescent="0.3">
      <c r="A1202" t="s">
        <v>10846</v>
      </c>
      <c r="B1202" t="s">
        <v>8174</v>
      </c>
      <c r="C1202" t="s">
        <v>10847</v>
      </c>
      <c r="D1202" t="s">
        <v>10848</v>
      </c>
      <c r="E1202" t="s">
        <v>113</v>
      </c>
      <c r="F1202" t="s">
        <v>113</v>
      </c>
      <c r="G1202" t="s">
        <v>113</v>
      </c>
      <c r="H1202" t="s">
        <v>113</v>
      </c>
      <c r="I1202" t="s">
        <v>218</v>
      </c>
      <c r="J1202" t="s">
        <v>10849</v>
      </c>
      <c r="K1202" t="s">
        <v>10850</v>
      </c>
      <c r="L1202" t="s">
        <v>120</v>
      </c>
      <c r="M1202">
        <v>40</v>
      </c>
      <c r="N1202" t="s">
        <v>8442</v>
      </c>
      <c r="O1202" t="s">
        <v>9882</v>
      </c>
      <c r="P1202">
        <v>3</v>
      </c>
      <c r="Q1202">
        <v>1500</v>
      </c>
      <c r="R1202">
        <v>380</v>
      </c>
      <c r="S1202">
        <v>138</v>
      </c>
      <c r="T1202">
        <v>0</v>
      </c>
      <c r="U1202">
        <v>120</v>
      </c>
      <c r="V1202">
        <v>240</v>
      </c>
      <c r="W1202">
        <v>1.71</v>
      </c>
      <c r="X1202">
        <v>2.052</v>
      </c>
    </row>
    <row r="1203" spans="1:24" hidden="1" x14ac:dyDescent="0.3">
      <c r="A1203" t="s">
        <v>10851</v>
      </c>
      <c r="B1203" t="s">
        <v>8174</v>
      </c>
      <c r="C1203" t="s">
        <v>10852</v>
      </c>
      <c r="D1203" t="s">
        <v>10853</v>
      </c>
      <c r="E1203" t="s">
        <v>113</v>
      </c>
      <c r="F1203" t="s">
        <v>113</v>
      </c>
      <c r="G1203" t="s">
        <v>113</v>
      </c>
      <c r="H1203" t="s">
        <v>113</v>
      </c>
      <c r="I1203" t="s">
        <v>1113</v>
      </c>
      <c r="J1203" t="s">
        <v>10854</v>
      </c>
      <c r="K1203" t="s">
        <v>10855</v>
      </c>
      <c r="L1203" t="s">
        <v>8903</v>
      </c>
      <c r="M1203">
        <v>28</v>
      </c>
      <c r="N1203" t="s">
        <v>9085</v>
      </c>
      <c r="O1203" t="s">
        <v>8647</v>
      </c>
      <c r="P1203">
        <v>3</v>
      </c>
      <c r="Q1203">
        <v>1509</v>
      </c>
      <c r="R1203">
        <v>469</v>
      </c>
      <c r="S1203">
        <v>206</v>
      </c>
      <c r="T1203">
        <v>60</v>
      </c>
      <c r="U1203">
        <v>295</v>
      </c>
      <c r="V1203">
        <v>180</v>
      </c>
      <c r="W1203">
        <v>2.1231629999999999</v>
      </c>
      <c r="X1203">
        <v>2.5477955999999997</v>
      </c>
    </row>
    <row r="1204" spans="1:24" hidden="1" x14ac:dyDescent="0.3">
      <c r="A1204" t="s">
        <v>10856</v>
      </c>
      <c r="B1204" t="s">
        <v>8617</v>
      </c>
      <c r="C1204" t="s">
        <v>10852</v>
      </c>
      <c r="D1204" t="s">
        <v>10853</v>
      </c>
      <c r="E1204" t="s">
        <v>113</v>
      </c>
      <c r="F1204" t="s">
        <v>113</v>
      </c>
      <c r="G1204" t="s">
        <v>113</v>
      </c>
      <c r="H1204" t="s">
        <v>113</v>
      </c>
      <c r="I1204" t="s">
        <v>1113</v>
      </c>
      <c r="J1204" t="s">
        <v>10854</v>
      </c>
      <c r="K1204" t="s">
        <v>10855</v>
      </c>
      <c r="L1204" t="s">
        <v>8903</v>
      </c>
      <c r="M1204">
        <v>30</v>
      </c>
      <c r="N1204" t="s">
        <v>9085</v>
      </c>
      <c r="O1204" t="s">
        <v>9036</v>
      </c>
      <c r="P1204">
        <v>3</v>
      </c>
      <c r="Q1204">
        <v>699</v>
      </c>
      <c r="R1204">
        <v>395</v>
      </c>
      <c r="S1204">
        <v>160</v>
      </c>
      <c r="T1204">
        <v>60</v>
      </c>
      <c r="U1204">
        <v>180</v>
      </c>
      <c r="V1204">
        <v>295</v>
      </c>
      <c r="W1204">
        <v>0.82831500000000002</v>
      </c>
      <c r="X1204">
        <v>0.99397800000000003</v>
      </c>
    </row>
    <row r="1205" spans="1:24" hidden="1" x14ac:dyDescent="0.3">
      <c r="A1205" t="s">
        <v>10857</v>
      </c>
      <c r="B1205" t="s">
        <v>8179</v>
      </c>
      <c r="C1205" t="s">
        <v>10852</v>
      </c>
      <c r="D1205" t="s">
        <v>10853</v>
      </c>
      <c r="E1205" t="s">
        <v>113</v>
      </c>
      <c r="F1205" t="s">
        <v>113</v>
      </c>
      <c r="G1205" t="s">
        <v>113</v>
      </c>
      <c r="H1205" t="s">
        <v>113</v>
      </c>
      <c r="I1205" t="s">
        <v>1113</v>
      </c>
      <c r="J1205" t="s">
        <v>10854</v>
      </c>
      <c r="K1205" t="s">
        <v>10855</v>
      </c>
      <c r="L1205" t="s">
        <v>8903</v>
      </c>
      <c r="M1205">
        <v>28</v>
      </c>
      <c r="N1205" t="s">
        <v>9085</v>
      </c>
      <c r="O1205" t="s">
        <v>10858</v>
      </c>
      <c r="P1205">
        <v>2</v>
      </c>
      <c r="W1205">
        <v>0</v>
      </c>
      <c r="X1205">
        <v>0</v>
      </c>
    </row>
    <row r="1206" spans="1:24" hidden="1" x14ac:dyDescent="0.3">
      <c r="A1206" t="s">
        <v>10859</v>
      </c>
      <c r="B1206" t="s">
        <v>8211</v>
      </c>
      <c r="C1206" t="s">
        <v>10852</v>
      </c>
      <c r="D1206" t="s">
        <v>10853</v>
      </c>
      <c r="E1206" t="s">
        <v>113</v>
      </c>
      <c r="F1206" t="s">
        <v>113</v>
      </c>
      <c r="G1206" t="s">
        <v>113</v>
      </c>
      <c r="H1206" t="s">
        <v>113</v>
      </c>
      <c r="I1206" t="s">
        <v>1113</v>
      </c>
      <c r="J1206" t="s">
        <v>10854</v>
      </c>
      <c r="K1206" t="s">
        <v>10855</v>
      </c>
      <c r="L1206" t="s">
        <v>8903</v>
      </c>
      <c r="M1206">
        <v>26</v>
      </c>
      <c r="N1206" t="s">
        <v>113</v>
      </c>
      <c r="O1206" t="s">
        <v>9493</v>
      </c>
      <c r="P1206">
        <v>1</v>
      </c>
      <c r="Q1206">
        <v>0.9</v>
      </c>
      <c r="T1206">
        <v>0</v>
      </c>
      <c r="W1206">
        <v>0.63617251235193317</v>
      </c>
      <c r="X1206">
        <v>1.0178760197630932</v>
      </c>
    </row>
    <row r="1207" spans="1:24" hidden="1" x14ac:dyDescent="0.3">
      <c r="A1207" t="s">
        <v>10860</v>
      </c>
      <c r="B1207" t="s">
        <v>8174</v>
      </c>
      <c r="C1207" t="s">
        <v>10861</v>
      </c>
      <c r="D1207" t="s">
        <v>10862</v>
      </c>
      <c r="E1207" t="s">
        <v>113</v>
      </c>
      <c r="F1207" t="s">
        <v>113</v>
      </c>
      <c r="G1207" t="s">
        <v>113</v>
      </c>
      <c r="H1207" t="s">
        <v>113</v>
      </c>
      <c r="I1207" t="s">
        <v>285</v>
      </c>
      <c r="J1207" t="s">
        <v>113</v>
      </c>
      <c r="K1207" t="s">
        <v>113</v>
      </c>
      <c r="L1207" t="s">
        <v>113</v>
      </c>
      <c r="M1207">
        <v>60</v>
      </c>
      <c r="N1207" t="s">
        <v>9659</v>
      </c>
      <c r="O1207" t="s">
        <v>10476</v>
      </c>
      <c r="P1207">
        <v>3</v>
      </c>
      <c r="Q1207">
        <v>1500</v>
      </c>
      <c r="R1207">
        <v>469</v>
      </c>
      <c r="S1207">
        <v>198</v>
      </c>
      <c r="T1207">
        <v>0</v>
      </c>
      <c r="U1207">
        <v>100</v>
      </c>
      <c r="V1207">
        <v>250</v>
      </c>
      <c r="W1207">
        <v>2.1105</v>
      </c>
      <c r="X1207">
        <v>2.5326</v>
      </c>
    </row>
    <row r="1208" spans="1:24" hidden="1" x14ac:dyDescent="0.3">
      <c r="A1208" t="s">
        <v>10863</v>
      </c>
      <c r="B1208" t="s">
        <v>8617</v>
      </c>
      <c r="C1208" t="s">
        <v>10861</v>
      </c>
      <c r="D1208" t="s">
        <v>10862</v>
      </c>
      <c r="E1208" t="s">
        <v>113</v>
      </c>
      <c r="F1208" t="s">
        <v>113</v>
      </c>
      <c r="G1208" t="s">
        <v>113</v>
      </c>
      <c r="H1208" t="s">
        <v>113</v>
      </c>
      <c r="I1208" t="s">
        <v>285</v>
      </c>
      <c r="J1208" t="s">
        <v>113</v>
      </c>
      <c r="K1208" t="s">
        <v>113</v>
      </c>
      <c r="L1208" t="s">
        <v>113</v>
      </c>
      <c r="M1208">
        <v>60</v>
      </c>
      <c r="N1208" t="s">
        <v>8614</v>
      </c>
      <c r="O1208" t="s">
        <v>9671</v>
      </c>
      <c r="P1208">
        <v>3</v>
      </c>
      <c r="Q1208">
        <v>778</v>
      </c>
      <c r="R1208">
        <v>403</v>
      </c>
      <c r="S1208">
        <v>268</v>
      </c>
      <c r="T1208">
        <v>0</v>
      </c>
      <c r="U1208">
        <v>100</v>
      </c>
      <c r="V1208">
        <v>250</v>
      </c>
      <c r="W1208">
        <v>0.94060200000000005</v>
      </c>
      <c r="X1208">
        <v>1.1287224</v>
      </c>
    </row>
    <row r="1209" spans="1:24" hidden="1" x14ac:dyDescent="0.3">
      <c r="A1209" t="s">
        <v>10864</v>
      </c>
      <c r="B1209" t="s">
        <v>8179</v>
      </c>
      <c r="C1209" t="s">
        <v>10861</v>
      </c>
      <c r="D1209" t="s">
        <v>10862</v>
      </c>
      <c r="E1209" t="s">
        <v>113</v>
      </c>
      <c r="F1209" t="s">
        <v>113</v>
      </c>
      <c r="G1209" t="s">
        <v>113</v>
      </c>
      <c r="H1209" t="s">
        <v>113</v>
      </c>
      <c r="I1209" t="s">
        <v>285</v>
      </c>
      <c r="J1209" t="s">
        <v>113</v>
      </c>
      <c r="K1209" t="s">
        <v>113</v>
      </c>
      <c r="L1209" t="s">
        <v>113</v>
      </c>
      <c r="M1209">
        <v>60</v>
      </c>
      <c r="N1209" t="s">
        <v>8614</v>
      </c>
      <c r="O1209" t="s">
        <v>10375</v>
      </c>
      <c r="P1209">
        <v>2</v>
      </c>
      <c r="Q1209">
        <v>550</v>
      </c>
      <c r="R1209">
        <v>400</v>
      </c>
      <c r="S1209">
        <v>145</v>
      </c>
      <c r="W1209">
        <v>0.44</v>
      </c>
      <c r="X1209">
        <v>0.52800000000000002</v>
      </c>
    </row>
    <row r="1210" spans="1:24" hidden="1" x14ac:dyDescent="0.3">
      <c r="A1210" t="s">
        <v>10865</v>
      </c>
      <c r="B1210" t="s">
        <v>8174</v>
      </c>
      <c r="C1210" t="s">
        <v>10866</v>
      </c>
      <c r="D1210" t="s">
        <v>10867</v>
      </c>
      <c r="E1210" t="s">
        <v>113</v>
      </c>
      <c r="F1210" t="s">
        <v>113</v>
      </c>
      <c r="G1210" t="s">
        <v>113</v>
      </c>
      <c r="H1210" t="s">
        <v>113</v>
      </c>
      <c r="I1210" t="s">
        <v>344</v>
      </c>
      <c r="J1210" t="s">
        <v>10868</v>
      </c>
      <c r="K1210" t="s">
        <v>10869</v>
      </c>
      <c r="L1210" t="s">
        <v>120</v>
      </c>
      <c r="M1210">
        <v>40</v>
      </c>
      <c r="N1210" t="s">
        <v>8614</v>
      </c>
      <c r="O1210" t="s">
        <v>10323</v>
      </c>
      <c r="P1210">
        <v>3</v>
      </c>
      <c r="Q1210">
        <v>1995</v>
      </c>
      <c r="R1210">
        <v>448</v>
      </c>
      <c r="T1210">
        <v>25</v>
      </c>
      <c r="U1210">
        <v>140</v>
      </c>
      <c r="V1210">
        <v>270</v>
      </c>
      <c r="W1210">
        <v>2.6812800000000001</v>
      </c>
      <c r="X1210">
        <v>3.217536</v>
      </c>
    </row>
    <row r="1211" spans="1:24" hidden="1" x14ac:dyDescent="0.3">
      <c r="A1211" t="s">
        <v>10870</v>
      </c>
      <c r="B1211" t="s">
        <v>8617</v>
      </c>
      <c r="C1211" t="s">
        <v>10866</v>
      </c>
      <c r="D1211" t="s">
        <v>10867</v>
      </c>
      <c r="E1211" t="s">
        <v>113</v>
      </c>
      <c r="F1211" t="s">
        <v>113</v>
      </c>
      <c r="G1211" t="s">
        <v>113</v>
      </c>
      <c r="H1211" t="s">
        <v>113</v>
      </c>
      <c r="I1211" t="s">
        <v>344</v>
      </c>
      <c r="J1211" t="s">
        <v>10868</v>
      </c>
      <c r="K1211" t="s">
        <v>10869</v>
      </c>
      <c r="L1211" t="s">
        <v>120</v>
      </c>
      <c r="M1211">
        <v>40</v>
      </c>
      <c r="N1211" t="s">
        <v>8614</v>
      </c>
      <c r="O1211" t="s">
        <v>9671</v>
      </c>
      <c r="P1211">
        <v>3</v>
      </c>
      <c r="Q1211">
        <v>778</v>
      </c>
      <c r="R1211">
        <v>403</v>
      </c>
      <c r="T1211">
        <v>25</v>
      </c>
      <c r="U1211">
        <v>140</v>
      </c>
      <c r="V1211">
        <v>270</v>
      </c>
      <c r="W1211">
        <v>0.94060200000000005</v>
      </c>
      <c r="X1211">
        <v>1.1287224</v>
      </c>
    </row>
    <row r="1212" spans="1:24" hidden="1" x14ac:dyDescent="0.3">
      <c r="A1212" t="s">
        <v>10871</v>
      </c>
      <c r="B1212" t="s">
        <v>8179</v>
      </c>
      <c r="C1212" t="s">
        <v>10866</v>
      </c>
      <c r="D1212" t="s">
        <v>10867</v>
      </c>
      <c r="E1212" t="s">
        <v>113</v>
      </c>
      <c r="F1212" t="s">
        <v>113</v>
      </c>
      <c r="G1212" t="s">
        <v>113</v>
      </c>
      <c r="H1212" t="s">
        <v>113</v>
      </c>
      <c r="I1212" t="s">
        <v>344</v>
      </c>
      <c r="J1212" t="s">
        <v>10868</v>
      </c>
      <c r="K1212" t="s">
        <v>10869</v>
      </c>
      <c r="L1212" t="s">
        <v>120</v>
      </c>
      <c r="M1212">
        <v>40</v>
      </c>
      <c r="N1212" t="s">
        <v>8614</v>
      </c>
      <c r="O1212" t="s">
        <v>8554</v>
      </c>
      <c r="P1212">
        <v>3</v>
      </c>
      <c r="Q1212">
        <v>466</v>
      </c>
      <c r="R1212">
        <v>343</v>
      </c>
      <c r="W1212">
        <v>0.479514</v>
      </c>
      <c r="X1212">
        <v>0.57541679999999995</v>
      </c>
    </row>
    <row r="1213" spans="1:24" hidden="1" x14ac:dyDescent="0.3">
      <c r="A1213" t="s">
        <v>10872</v>
      </c>
      <c r="B1213" t="s">
        <v>8536</v>
      </c>
      <c r="C1213" t="s">
        <v>10866</v>
      </c>
      <c r="D1213" t="s">
        <v>10867</v>
      </c>
      <c r="E1213" t="s">
        <v>113</v>
      </c>
      <c r="F1213" t="s">
        <v>113</v>
      </c>
      <c r="G1213" t="s">
        <v>113</v>
      </c>
      <c r="H1213" t="s">
        <v>113</v>
      </c>
      <c r="I1213" t="s">
        <v>344</v>
      </c>
      <c r="J1213" t="s">
        <v>10868</v>
      </c>
      <c r="K1213" t="s">
        <v>10869</v>
      </c>
      <c r="L1213" t="s">
        <v>120</v>
      </c>
      <c r="M1213">
        <v>40</v>
      </c>
      <c r="N1213" t="s">
        <v>8614</v>
      </c>
      <c r="O1213" t="s">
        <v>8702</v>
      </c>
      <c r="P1213">
        <v>2</v>
      </c>
      <c r="Q1213">
        <v>550</v>
      </c>
      <c r="R1213">
        <v>400</v>
      </c>
      <c r="W1213">
        <v>0.44</v>
      </c>
      <c r="X1213">
        <v>0.52800000000000002</v>
      </c>
    </row>
    <row r="1214" spans="1:24" hidden="1" x14ac:dyDescent="0.3">
      <c r="A1214" t="s">
        <v>10873</v>
      </c>
      <c r="B1214" t="s">
        <v>8174</v>
      </c>
      <c r="C1214" t="s">
        <v>10874</v>
      </c>
      <c r="D1214" t="s">
        <v>10875</v>
      </c>
      <c r="E1214" t="s">
        <v>113</v>
      </c>
      <c r="F1214" t="s">
        <v>113</v>
      </c>
      <c r="G1214" t="s">
        <v>113</v>
      </c>
      <c r="H1214" t="s">
        <v>113</v>
      </c>
      <c r="I1214" t="s">
        <v>115</v>
      </c>
      <c r="J1214" t="s">
        <v>10876</v>
      </c>
      <c r="K1214" t="s">
        <v>10877</v>
      </c>
      <c r="L1214" t="s">
        <v>120</v>
      </c>
      <c r="M1214">
        <v>40</v>
      </c>
      <c r="N1214" t="s">
        <v>8614</v>
      </c>
      <c r="O1214" t="s">
        <v>10765</v>
      </c>
      <c r="P1214">
        <v>3</v>
      </c>
      <c r="Q1214">
        <v>1412</v>
      </c>
      <c r="R1214">
        <v>353</v>
      </c>
      <c r="S1214">
        <v>164</v>
      </c>
      <c r="T1214">
        <v>330</v>
      </c>
      <c r="U1214">
        <v>60</v>
      </c>
      <c r="V1214">
        <v>190</v>
      </c>
      <c r="W1214">
        <v>1.4953080000000001</v>
      </c>
      <c r="X1214">
        <v>1.7943696</v>
      </c>
    </row>
    <row r="1215" spans="1:24" hidden="1" x14ac:dyDescent="0.3">
      <c r="A1215" t="s">
        <v>10878</v>
      </c>
      <c r="B1215" t="s">
        <v>8617</v>
      </c>
      <c r="C1215" t="s">
        <v>10874</v>
      </c>
      <c r="D1215" t="s">
        <v>10875</v>
      </c>
      <c r="E1215" t="s">
        <v>113</v>
      </c>
      <c r="F1215" t="s">
        <v>113</v>
      </c>
      <c r="G1215" t="s">
        <v>113</v>
      </c>
      <c r="H1215" t="s">
        <v>113</v>
      </c>
      <c r="I1215" t="s">
        <v>115</v>
      </c>
      <c r="J1215" t="s">
        <v>10876</v>
      </c>
      <c r="K1215" t="s">
        <v>10877</v>
      </c>
      <c r="L1215" t="s">
        <v>120</v>
      </c>
      <c r="M1215">
        <v>40</v>
      </c>
      <c r="N1215" t="s">
        <v>8442</v>
      </c>
      <c r="O1215" t="s">
        <v>8787</v>
      </c>
      <c r="P1215">
        <v>3</v>
      </c>
      <c r="Q1215">
        <v>900</v>
      </c>
      <c r="R1215">
        <v>265</v>
      </c>
      <c r="S1215">
        <v>120</v>
      </c>
      <c r="T1215">
        <v>330</v>
      </c>
      <c r="U1215">
        <v>60</v>
      </c>
      <c r="V1215">
        <v>190</v>
      </c>
      <c r="W1215">
        <v>0.71550000000000002</v>
      </c>
      <c r="X1215">
        <v>0.85860000000000003</v>
      </c>
    </row>
    <row r="1216" spans="1:24" hidden="1" x14ac:dyDescent="0.3">
      <c r="A1216" t="s">
        <v>10879</v>
      </c>
      <c r="B1216" t="s">
        <v>8179</v>
      </c>
      <c r="C1216" t="s">
        <v>10874</v>
      </c>
      <c r="D1216" t="s">
        <v>10875</v>
      </c>
      <c r="E1216" t="s">
        <v>113</v>
      </c>
      <c r="F1216" t="s">
        <v>113</v>
      </c>
      <c r="G1216" t="s">
        <v>113</v>
      </c>
      <c r="H1216" t="s">
        <v>113</v>
      </c>
      <c r="I1216" t="s">
        <v>115</v>
      </c>
      <c r="J1216" t="s">
        <v>10876</v>
      </c>
      <c r="K1216" t="s">
        <v>10877</v>
      </c>
      <c r="L1216" t="s">
        <v>120</v>
      </c>
      <c r="M1216">
        <v>40</v>
      </c>
      <c r="N1216" t="s">
        <v>8614</v>
      </c>
      <c r="O1216" t="s">
        <v>9568</v>
      </c>
      <c r="P1216">
        <v>3</v>
      </c>
      <c r="Q1216">
        <v>353</v>
      </c>
      <c r="R1216">
        <v>261</v>
      </c>
      <c r="S1216">
        <v>104</v>
      </c>
      <c r="W1216">
        <v>0.27639900000000001</v>
      </c>
      <c r="X1216">
        <v>0.3316788</v>
      </c>
    </row>
    <row r="1217" spans="1:24" hidden="1" x14ac:dyDescent="0.3">
      <c r="A1217" t="s">
        <v>10880</v>
      </c>
      <c r="B1217" t="s">
        <v>8536</v>
      </c>
      <c r="C1217" t="s">
        <v>10874</v>
      </c>
      <c r="D1217" t="s">
        <v>10875</v>
      </c>
      <c r="E1217" t="s">
        <v>113</v>
      </c>
      <c r="F1217" t="s">
        <v>113</v>
      </c>
      <c r="G1217" t="s">
        <v>113</v>
      </c>
      <c r="H1217" t="s">
        <v>113</v>
      </c>
      <c r="I1217" t="s">
        <v>115</v>
      </c>
      <c r="J1217" t="s">
        <v>10876</v>
      </c>
      <c r="K1217" t="s">
        <v>10877</v>
      </c>
      <c r="L1217" t="s">
        <v>120</v>
      </c>
      <c r="M1217">
        <v>40</v>
      </c>
      <c r="N1217" t="s">
        <v>8614</v>
      </c>
      <c r="O1217" t="s">
        <v>8790</v>
      </c>
      <c r="P1217">
        <v>3</v>
      </c>
      <c r="Q1217">
        <v>478</v>
      </c>
      <c r="R1217">
        <v>375</v>
      </c>
      <c r="S1217">
        <v>158</v>
      </c>
      <c r="W1217">
        <v>0.53774999999999995</v>
      </c>
      <c r="X1217">
        <v>0.64529999999999987</v>
      </c>
    </row>
    <row r="1218" spans="1:24" hidden="1" x14ac:dyDescent="0.3">
      <c r="A1218" t="s">
        <v>10881</v>
      </c>
      <c r="B1218" t="s">
        <v>8539</v>
      </c>
      <c r="C1218" t="s">
        <v>10874</v>
      </c>
      <c r="D1218" t="s">
        <v>10875</v>
      </c>
      <c r="E1218" t="s">
        <v>113</v>
      </c>
      <c r="F1218" t="s">
        <v>113</v>
      </c>
      <c r="G1218" t="s">
        <v>113</v>
      </c>
      <c r="H1218" t="s">
        <v>113</v>
      </c>
      <c r="I1218" t="s">
        <v>115</v>
      </c>
      <c r="J1218" t="s">
        <v>10876</v>
      </c>
      <c r="K1218" t="s">
        <v>10877</v>
      </c>
      <c r="L1218" t="s">
        <v>120</v>
      </c>
      <c r="M1218">
        <v>40</v>
      </c>
      <c r="N1218" t="s">
        <v>8614</v>
      </c>
      <c r="O1218" t="s">
        <v>8695</v>
      </c>
      <c r="P1218">
        <v>6</v>
      </c>
      <c r="Q1218">
        <v>466</v>
      </c>
      <c r="R1218">
        <v>343</v>
      </c>
      <c r="S1218">
        <v>154</v>
      </c>
      <c r="W1218">
        <v>0.95902799999999999</v>
      </c>
      <c r="X1218">
        <v>1.1508335999999999</v>
      </c>
    </row>
    <row r="1219" spans="1:24" hidden="1" x14ac:dyDescent="0.3">
      <c r="A1219" t="s">
        <v>10882</v>
      </c>
      <c r="B1219" t="s">
        <v>8174</v>
      </c>
      <c r="C1219" t="s">
        <v>9664</v>
      </c>
      <c r="D1219" t="s">
        <v>10883</v>
      </c>
      <c r="E1219" t="s">
        <v>113</v>
      </c>
      <c r="F1219" t="s">
        <v>113</v>
      </c>
      <c r="G1219" t="s">
        <v>113</v>
      </c>
      <c r="H1219" t="s">
        <v>113</v>
      </c>
      <c r="I1219" t="s">
        <v>344</v>
      </c>
      <c r="J1219" t="s">
        <v>113</v>
      </c>
      <c r="K1219" t="s">
        <v>113</v>
      </c>
      <c r="L1219" t="s">
        <v>113</v>
      </c>
      <c r="M1219">
        <v>30</v>
      </c>
      <c r="N1219" t="s">
        <v>8614</v>
      </c>
      <c r="O1219" t="s">
        <v>10323</v>
      </c>
      <c r="P1219">
        <v>3</v>
      </c>
      <c r="Q1219">
        <v>1995</v>
      </c>
      <c r="R1219">
        <v>448</v>
      </c>
      <c r="T1219">
        <v>60</v>
      </c>
      <c r="U1219">
        <v>125</v>
      </c>
      <c r="V1219">
        <v>280</v>
      </c>
      <c r="W1219">
        <v>2.6812800000000001</v>
      </c>
      <c r="X1219">
        <v>3.217536</v>
      </c>
    </row>
    <row r="1220" spans="1:24" hidden="1" x14ac:dyDescent="0.3">
      <c r="A1220" t="s">
        <v>10884</v>
      </c>
      <c r="B1220" t="s">
        <v>8617</v>
      </c>
      <c r="C1220" t="s">
        <v>9664</v>
      </c>
      <c r="D1220" t="s">
        <v>10883</v>
      </c>
      <c r="E1220" t="s">
        <v>113</v>
      </c>
      <c r="F1220" t="s">
        <v>113</v>
      </c>
      <c r="G1220" t="s">
        <v>113</v>
      </c>
      <c r="H1220" t="s">
        <v>113</v>
      </c>
      <c r="I1220" t="s">
        <v>344</v>
      </c>
      <c r="J1220" t="s">
        <v>113</v>
      </c>
      <c r="K1220" t="s">
        <v>113</v>
      </c>
      <c r="L1220" t="s">
        <v>113</v>
      </c>
      <c r="M1220">
        <v>30</v>
      </c>
      <c r="N1220" t="s">
        <v>8614</v>
      </c>
      <c r="O1220" t="s">
        <v>9671</v>
      </c>
      <c r="P1220">
        <v>3</v>
      </c>
      <c r="Q1220">
        <v>779</v>
      </c>
      <c r="R1220">
        <v>403</v>
      </c>
      <c r="T1220">
        <v>60</v>
      </c>
      <c r="U1220">
        <v>125</v>
      </c>
      <c r="V1220">
        <v>280</v>
      </c>
      <c r="W1220">
        <v>0.94181099999999995</v>
      </c>
      <c r="X1220">
        <v>1.1301732</v>
      </c>
    </row>
    <row r="1221" spans="1:24" hidden="1" x14ac:dyDescent="0.3">
      <c r="A1221" t="s">
        <v>10885</v>
      </c>
      <c r="B1221" t="s">
        <v>8179</v>
      </c>
      <c r="C1221" t="s">
        <v>9664</v>
      </c>
      <c r="D1221" t="s">
        <v>10883</v>
      </c>
      <c r="E1221" t="s">
        <v>113</v>
      </c>
      <c r="F1221" t="s">
        <v>113</v>
      </c>
      <c r="G1221" t="s">
        <v>113</v>
      </c>
      <c r="H1221" t="s">
        <v>113</v>
      </c>
      <c r="I1221" t="s">
        <v>344</v>
      </c>
      <c r="J1221" t="s">
        <v>113</v>
      </c>
      <c r="K1221" t="s">
        <v>113</v>
      </c>
      <c r="L1221" t="s">
        <v>113</v>
      </c>
      <c r="M1221">
        <v>30</v>
      </c>
      <c r="N1221" t="s">
        <v>8614</v>
      </c>
      <c r="O1221" t="s">
        <v>10375</v>
      </c>
      <c r="P1221">
        <v>2</v>
      </c>
      <c r="Q1221">
        <v>550</v>
      </c>
      <c r="R1221">
        <v>400</v>
      </c>
      <c r="W1221">
        <v>0.44</v>
      </c>
      <c r="X1221">
        <v>0.52800000000000002</v>
      </c>
    </row>
    <row r="1222" spans="1:24" hidden="1" x14ac:dyDescent="0.3">
      <c r="A1222" t="s">
        <v>10886</v>
      </c>
      <c r="B1222" t="s">
        <v>8174</v>
      </c>
      <c r="C1222" t="s">
        <v>10887</v>
      </c>
      <c r="D1222" t="s">
        <v>10888</v>
      </c>
      <c r="E1222" t="s">
        <v>113</v>
      </c>
      <c r="F1222" t="s">
        <v>113</v>
      </c>
      <c r="G1222" t="s">
        <v>113</v>
      </c>
      <c r="H1222" t="s">
        <v>113</v>
      </c>
      <c r="I1222" t="s">
        <v>218</v>
      </c>
      <c r="J1222" t="s">
        <v>10889</v>
      </c>
      <c r="K1222" t="s">
        <v>10890</v>
      </c>
      <c r="L1222" t="s">
        <v>8903</v>
      </c>
      <c r="M1222">
        <v>30</v>
      </c>
      <c r="N1222" t="s">
        <v>9659</v>
      </c>
      <c r="O1222" t="s">
        <v>9771</v>
      </c>
      <c r="P1222">
        <v>1</v>
      </c>
      <c r="Q1222">
        <v>597</v>
      </c>
      <c r="R1222">
        <v>300</v>
      </c>
      <c r="S1222">
        <v>150</v>
      </c>
      <c r="T1222">
        <v>110</v>
      </c>
      <c r="W1222">
        <v>0.17910000000000001</v>
      </c>
      <c r="X1222">
        <v>0.21492</v>
      </c>
    </row>
    <row r="1223" spans="1:24" hidden="1" x14ac:dyDescent="0.3">
      <c r="A1223" t="s">
        <v>10891</v>
      </c>
      <c r="B1223" t="s">
        <v>8179</v>
      </c>
      <c r="C1223" t="s">
        <v>10887</v>
      </c>
      <c r="D1223" t="s">
        <v>10888</v>
      </c>
      <c r="E1223" t="s">
        <v>113</v>
      </c>
      <c r="F1223" t="s">
        <v>113</v>
      </c>
      <c r="G1223" t="s">
        <v>113</v>
      </c>
      <c r="H1223" t="s">
        <v>113</v>
      </c>
      <c r="I1223" t="s">
        <v>218</v>
      </c>
      <c r="J1223" t="s">
        <v>10889</v>
      </c>
      <c r="K1223" t="s">
        <v>10890</v>
      </c>
      <c r="L1223" t="s">
        <v>8903</v>
      </c>
      <c r="M1223">
        <v>30</v>
      </c>
      <c r="N1223" t="s">
        <v>8614</v>
      </c>
      <c r="O1223" t="s">
        <v>9568</v>
      </c>
      <c r="P1223">
        <v>1</v>
      </c>
      <c r="Q1223">
        <v>353</v>
      </c>
      <c r="R1223">
        <v>261</v>
      </c>
      <c r="W1223">
        <v>9.2133000000000007E-2</v>
      </c>
      <c r="X1223">
        <v>0.11055960000000001</v>
      </c>
    </row>
    <row r="1224" spans="1:24" hidden="1" x14ac:dyDescent="0.3">
      <c r="A1224" t="s">
        <v>10892</v>
      </c>
      <c r="B1224" t="s">
        <v>8211</v>
      </c>
      <c r="C1224" t="s">
        <v>10887</v>
      </c>
      <c r="D1224" t="s">
        <v>10888</v>
      </c>
      <c r="E1224" t="s">
        <v>113</v>
      </c>
      <c r="F1224" t="s">
        <v>113</v>
      </c>
      <c r="G1224" t="s">
        <v>113</v>
      </c>
      <c r="H1224" t="s">
        <v>113</v>
      </c>
      <c r="I1224" t="s">
        <v>218</v>
      </c>
      <c r="J1224" t="s">
        <v>10889</v>
      </c>
      <c r="K1224" t="s">
        <v>10890</v>
      </c>
      <c r="L1224" t="s">
        <v>8903</v>
      </c>
      <c r="M1224">
        <v>28</v>
      </c>
      <c r="N1224" t="s">
        <v>113</v>
      </c>
      <c r="O1224" t="s">
        <v>9493</v>
      </c>
      <c r="P1224">
        <v>1</v>
      </c>
      <c r="Q1224">
        <v>0.9</v>
      </c>
      <c r="T1224">
        <v>90</v>
      </c>
      <c r="W1224">
        <v>0.63617251235193317</v>
      </c>
      <c r="X1224">
        <v>1.0178760197630932</v>
      </c>
    </row>
    <row r="1225" spans="1:24" hidden="1" x14ac:dyDescent="0.3">
      <c r="A1225" t="s">
        <v>10893</v>
      </c>
      <c r="B1225" t="s">
        <v>8536</v>
      </c>
      <c r="C1225" t="s">
        <v>10887</v>
      </c>
      <c r="D1225" t="s">
        <v>10888</v>
      </c>
      <c r="E1225" t="s">
        <v>113</v>
      </c>
      <c r="F1225" t="s">
        <v>113</v>
      </c>
      <c r="G1225" t="s">
        <v>113</v>
      </c>
      <c r="H1225" t="s">
        <v>113</v>
      </c>
      <c r="I1225" t="s">
        <v>218</v>
      </c>
      <c r="J1225" t="s">
        <v>10889</v>
      </c>
      <c r="K1225" t="s">
        <v>10890</v>
      </c>
      <c r="L1225" t="s">
        <v>8903</v>
      </c>
      <c r="M1225">
        <v>28</v>
      </c>
      <c r="N1225" t="s">
        <v>9085</v>
      </c>
      <c r="O1225" t="s">
        <v>9131</v>
      </c>
      <c r="P1225">
        <v>2</v>
      </c>
      <c r="Q1225">
        <v>210</v>
      </c>
      <c r="R1225">
        <v>210</v>
      </c>
      <c r="W1225">
        <v>8.8200000000000001E-2</v>
      </c>
      <c r="X1225">
        <v>0.10584</v>
      </c>
    </row>
    <row r="1226" spans="1:24" hidden="1" x14ac:dyDescent="0.3">
      <c r="A1226" t="s">
        <v>10894</v>
      </c>
      <c r="B1226" t="s">
        <v>8174</v>
      </c>
      <c r="C1226" t="s">
        <v>10895</v>
      </c>
      <c r="D1226" t="s">
        <v>10896</v>
      </c>
      <c r="E1226" t="s">
        <v>113</v>
      </c>
      <c r="F1226" t="s">
        <v>113</v>
      </c>
      <c r="G1226" t="s">
        <v>113</v>
      </c>
      <c r="H1226" t="s">
        <v>113</v>
      </c>
      <c r="I1226" t="s">
        <v>285</v>
      </c>
      <c r="J1226" t="s">
        <v>113</v>
      </c>
      <c r="K1226" t="s">
        <v>113</v>
      </c>
      <c r="L1226" t="s">
        <v>113</v>
      </c>
      <c r="M1226">
        <v>26</v>
      </c>
      <c r="N1226" t="s">
        <v>9659</v>
      </c>
      <c r="O1226" t="s">
        <v>10897</v>
      </c>
      <c r="P1226">
        <v>3</v>
      </c>
      <c r="Q1226">
        <v>1500</v>
      </c>
      <c r="R1226">
        <v>469</v>
      </c>
      <c r="T1226">
        <v>350</v>
      </c>
      <c r="U1226">
        <v>85</v>
      </c>
      <c r="V1226">
        <v>215</v>
      </c>
      <c r="W1226">
        <v>2.1105</v>
      </c>
      <c r="X1226">
        <v>2.5326</v>
      </c>
    </row>
    <row r="1227" spans="1:24" hidden="1" x14ac:dyDescent="0.3">
      <c r="A1227" t="s">
        <v>10898</v>
      </c>
      <c r="B1227" t="s">
        <v>8617</v>
      </c>
      <c r="C1227" t="s">
        <v>10895</v>
      </c>
      <c r="D1227" t="s">
        <v>10896</v>
      </c>
      <c r="E1227" t="s">
        <v>113</v>
      </c>
      <c r="F1227" t="s">
        <v>113</v>
      </c>
      <c r="G1227" t="s">
        <v>113</v>
      </c>
      <c r="H1227" t="s">
        <v>113</v>
      </c>
      <c r="I1227" t="s">
        <v>285</v>
      </c>
      <c r="J1227" t="s">
        <v>113</v>
      </c>
      <c r="K1227" t="s">
        <v>113</v>
      </c>
      <c r="L1227" t="s">
        <v>113</v>
      </c>
      <c r="M1227">
        <v>26</v>
      </c>
      <c r="N1227" t="s">
        <v>10899</v>
      </c>
      <c r="O1227" t="s">
        <v>9671</v>
      </c>
      <c r="P1227">
        <v>3</v>
      </c>
      <c r="Q1227">
        <v>778</v>
      </c>
      <c r="R1227">
        <v>403</v>
      </c>
      <c r="T1227">
        <v>350</v>
      </c>
      <c r="U1227">
        <v>85</v>
      </c>
      <c r="V1227">
        <v>215</v>
      </c>
      <c r="W1227">
        <v>0.94060200000000005</v>
      </c>
      <c r="X1227">
        <v>1.1287224</v>
      </c>
    </row>
    <row r="1228" spans="1:24" hidden="1" x14ac:dyDescent="0.3">
      <c r="A1228" t="s">
        <v>10900</v>
      </c>
      <c r="B1228" t="s">
        <v>8179</v>
      </c>
      <c r="C1228" t="s">
        <v>10895</v>
      </c>
      <c r="D1228" t="s">
        <v>10896</v>
      </c>
      <c r="E1228" t="s">
        <v>113</v>
      </c>
      <c r="F1228" t="s">
        <v>113</v>
      </c>
      <c r="G1228" t="s">
        <v>113</v>
      </c>
      <c r="H1228" t="s">
        <v>113</v>
      </c>
      <c r="I1228" t="s">
        <v>285</v>
      </c>
      <c r="J1228" t="s">
        <v>113</v>
      </c>
      <c r="K1228" t="s">
        <v>113</v>
      </c>
      <c r="L1228" t="s">
        <v>113</v>
      </c>
      <c r="M1228">
        <v>26</v>
      </c>
      <c r="N1228" t="s">
        <v>8614</v>
      </c>
      <c r="O1228" t="s">
        <v>10375</v>
      </c>
      <c r="P1228">
        <v>2</v>
      </c>
      <c r="Q1228">
        <v>550</v>
      </c>
      <c r="R1228">
        <v>400</v>
      </c>
      <c r="W1228">
        <v>0.44</v>
      </c>
      <c r="X1228">
        <v>0.52800000000000002</v>
      </c>
    </row>
    <row r="1229" spans="1:24" hidden="1" x14ac:dyDescent="0.3">
      <c r="A1229" t="s">
        <v>10901</v>
      </c>
      <c r="B1229" t="s">
        <v>8174</v>
      </c>
      <c r="C1229" t="s">
        <v>10902</v>
      </c>
      <c r="D1229" t="s">
        <v>10903</v>
      </c>
      <c r="E1229" t="s">
        <v>113</v>
      </c>
      <c r="F1229" t="s">
        <v>113</v>
      </c>
      <c r="G1229" t="s">
        <v>113</v>
      </c>
      <c r="H1229" t="s">
        <v>113</v>
      </c>
      <c r="I1229" t="s">
        <v>115</v>
      </c>
      <c r="J1229" t="s">
        <v>10904</v>
      </c>
      <c r="K1229" t="s">
        <v>10905</v>
      </c>
      <c r="L1229" t="s">
        <v>120</v>
      </c>
      <c r="M1229">
        <v>40</v>
      </c>
      <c r="N1229" t="s">
        <v>8614</v>
      </c>
      <c r="O1229" t="s">
        <v>10765</v>
      </c>
      <c r="P1229">
        <v>3</v>
      </c>
      <c r="Q1229">
        <v>1412</v>
      </c>
      <c r="R1229">
        <v>353</v>
      </c>
      <c r="S1229">
        <v>164</v>
      </c>
      <c r="T1229">
        <v>310</v>
      </c>
      <c r="U1229">
        <v>110</v>
      </c>
      <c r="V1229">
        <v>220</v>
      </c>
      <c r="W1229">
        <v>1.4953080000000001</v>
      </c>
      <c r="X1229">
        <v>1.7943696</v>
      </c>
    </row>
    <row r="1230" spans="1:24" hidden="1" x14ac:dyDescent="0.3">
      <c r="A1230" t="s">
        <v>10906</v>
      </c>
      <c r="B1230" t="s">
        <v>8179</v>
      </c>
      <c r="C1230" t="s">
        <v>10902</v>
      </c>
      <c r="D1230" t="s">
        <v>10903</v>
      </c>
      <c r="E1230" t="s">
        <v>113</v>
      </c>
      <c r="F1230" t="s">
        <v>113</v>
      </c>
      <c r="G1230" t="s">
        <v>113</v>
      </c>
      <c r="H1230" t="s">
        <v>113</v>
      </c>
      <c r="I1230" t="s">
        <v>115</v>
      </c>
      <c r="J1230" t="s">
        <v>10904</v>
      </c>
      <c r="K1230" t="s">
        <v>10905</v>
      </c>
      <c r="L1230" t="s">
        <v>120</v>
      </c>
      <c r="M1230">
        <v>40</v>
      </c>
      <c r="N1230" t="s">
        <v>113</v>
      </c>
      <c r="O1230" t="s">
        <v>8358</v>
      </c>
      <c r="P1230">
        <v>3</v>
      </c>
      <c r="Q1230">
        <v>466</v>
      </c>
      <c r="R1230">
        <v>343</v>
      </c>
      <c r="S1230">
        <v>154</v>
      </c>
      <c r="W1230">
        <v>0.479514</v>
      </c>
      <c r="X1230">
        <v>0.57541679999999995</v>
      </c>
    </row>
    <row r="1231" spans="1:24" hidden="1" x14ac:dyDescent="0.3">
      <c r="A1231" t="s">
        <v>10907</v>
      </c>
      <c r="B1231" t="s">
        <v>8174</v>
      </c>
      <c r="C1231" t="s">
        <v>10908</v>
      </c>
      <c r="D1231" t="s">
        <v>10909</v>
      </c>
      <c r="E1231" t="s">
        <v>113</v>
      </c>
      <c r="F1231" t="s">
        <v>10910</v>
      </c>
      <c r="G1231" t="s">
        <v>133</v>
      </c>
      <c r="H1231" t="s">
        <v>8832</v>
      </c>
      <c r="I1231" t="s">
        <v>115</v>
      </c>
      <c r="J1231" t="s">
        <v>113</v>
      </c>
      <c r="K1231" t="s">
        <v>113</v>
      </c>
      <c r="L1231" t="s">
        <v>113</v>
      </c>
      <c r="M1231">
        <v>70</v>
      </c>
      <c r="N1231" t="s">
        <v>8442</v>
      </c>
      <c r="O1231" t="s">
        <v>9890</v>
      </c>
      <c r="P1231">
        <v>2</v>
      </c>
      <c r="Q1231">
        <v>2500</v>
      </c>
      <c r="R1231">
        <v>355</v>
      </c>
      <c r="T1231">
        <v>70</v>
      </c>
      <c r="U1231">
        <v>230</v>
      </c>
      <c r="W1231">
        <v>1.7749999999999999</v>
      </c>
      <c r="X1231">
        <v>2.13</v>
      </c>
    </row>
    <row r="1232" spans="1:24" hidden="1" x14ac:dyDescent="0.3">
      <c r="A1232" t="s">
        <v>10911</v>
      </c>
      <c r="B1232" t="s">
        <v>8179</v>
      </c>
      <c r="C1232" t="s">
        <v>10908</v>
      </c>
      <c r="D1232" t="s">
        <v>10909</v>
      </c>
      <c r="E1232" t="s">
        <v>113</v>
      </c>
      <c r="F1232" t="s">
        <v>10910</v>
      </c>
      <c r="G1232" t="s">
        <v>133</v>
      </c>
      <c r="H1232" t="s">
        <v>8832</v>
      </c>
      <c r="I1232" t="s">
        <v>115</v>
      </c>
      <c r="J1232" t="s">
        <v>113</v>
      </c>
      <c r="K1232" t="s">
        <v>113</v>
      </c>
      <c r="L1232" t="s">
        <v>113</v>
      </c>
      <c r="M1232">
        <v>70</v>
      </c>
      <c r="N1232" t="s">
        <v>113</v>
      </c>
      <c r="O1232" t="s">
        <v>10912</v>
      </c>
      <c r="P1232">
        <v>1</v>
      </c>
      <c r="Q1232">
        <v>400</v>
      </c>
      <c r="R1232">
        <v>300</v>
      </c>
      <c r="W1232">
        <v>0.12</v>
      </c>
      <c r="X1232">
        <v>0.14399999999999999</v>
      </c>
    </row>
    <row r="1233" spans="1:24" hidden="1" x14ac:dyDescent="0.3">
      <c r="A1233" t="s">
        <v>10913</v>
      </c>
      <c r="B1233" t="s">
        <v>8536</v>
      </c>
      <c r="C1233" t="s">
        <v>10908</v>
      </c>
      <c r="D1233" t="s">
        <v>10909</v>
      </c>
      <c r="E1233" t="s">
        <v>113</v>
      </c>
      <c r="F1233" t="s">
        <v>10910</v>
      </c>
      <c r="G1233" t="s">
        <v>133</v>
      </c>
      <c r="H1233" t="s">
        <v>8832</v>
      </c>
      <c r="I1233" t="s">
        <v>115</v>
      </c>
      <c r="J1233" t="s">
        <v>113</v>
      </c>
      <c r="K1233" t="s">
        <v>113</v>
      </c>
      <c r="L1233" t="s">
        <v>113</v>
      </c>
      <c r="M1233">
        <v>70</v>
      </c>
      <c r="N1233" t="s">
        <v>113</v>
      </c>
      <c r="O1233" t="s">
        <v>10914</v>
      </c>
      <c r="P1233">
        <v>1</v>
      </c>
      <c r="Q1233">
        <v>78</v>
      </c>
      <c r="R1233">
        <v>102</v>
      </c>
      <c r="W1233">
        <v>7.9559999999999995E-3</v>
      </c>
      <c r="X1233">
        <v>9.5471999999999987E-3</v>
      </c>
    </row>
    <row r="1234" spans="1:24" hidden="1" x14ac:dyDescent="0.3">
      <c r="A1234" t="s">
        <v>10915</v>
      </c>
      <c r="B1234" t="s">
        <v>8174</v>
      </c>
      <c r="C1234" t="s">
        <v>10916</v>
      </c>
      <c r="D1234" t="s">
        <v>10917</v>
      </c>
      <c r="E1234" t="s">
        <v>113</v>
      </c>
      <c r="F1234" t="s">
        <v>113</v>
      </c>
      <c r="G1234" t="s">
        <v>113</v>
      </c>
      <c r="H1234" t="s">
        <v>113</v>
      </c>
      <c r="I1234" t="s">
        <v>888</v>
      </c>
      <c r="J1234" t="s">
        <v>10918</v>
      </c>
      <c r="K1234" t="s">
        <v>10919</v>
      </c>
      <c r="L1234" t="s">
        <v>120</v>
      </c>
      <c r="M1234">
        <v>39</v>
      </c>
      <c r="N1234" t="s">
        <v>9085</v>
      </c>
      <c r="O1234" t="s">
        <v>9463</v>
      </c>
      <c r="P1234">
        <v>3</v>
      </c>
      <c r="Q1234">
        <v>2099</v>
      </c>
      <c r="R1234">
        <v>469</v>
      </c>
      <c r="T1234">
        <v>20</v>
      </c>
      <c r="U1234">
        <v>100</v>
      </c>
      <c r="V1234">
        <v>250</v>
      </c>
      <c r="W1234">
        <v>2.9532929999999999</v>
      </c>
      <c r="X1234">
        <v>3.5439515999999998</v>
      </c>
    </row>
    <row r="1235" spans="1:24" hidden="1" x14ac:dyDescent="0.3">
      <c r="A1235" t="s">
        <v>10920</v>
      </c>
      <c r="B1235" t="s">
        <v>8179</v>
      </c>
      <c r="C1235" t="s">
        <v>10916</v>
      </c>
      <c r="D1235" t="s">
        <v>10917</v>
      </c>
      <c r="E1235" t="s">
        <v>113</v>
      </c>
      <c r="F1235" t="s">
        <v>113</v>
      </c>
      <c r="G1235" t="s">
        <v>113</v>
      </c>
      <c r="H1235" t="s">
        <v>113</v>
      </c>
      <c r="I1235" t="s">
        <v>888</v>
      </c>
      <c r="J1235" t="s">
        <v>10918</v>
      </c>
      <c r="K1235" t="s">
        <v>10919</v>
      </c>
      <c r="L1235" t="s">
        <v>120</v>
      </c>
      <c r="M1235">
        <v>39</v>
      </c>
      <c r="N1235" t="s">
        <v>9085</v>
      </c>
      <c r="O1235" t="s">
        <v>10788</v>
      </c>
      <c r="P1235">
        <v>3</v>
      </c>
      <c r="Q1235">
        <v>480</v>
      </c>
      <c r="R1235">
        <v>356</v>
      </c>
      <c r="S1235">
        <v>140</v>
      </c>
      <c r="W1235">
        <v>0.51263999999999998</v>
      </c>
      <c r="X1235">
        <v>0.61516799999999994</v>
      </c>
    </row>
    <row r="1236" spans="1:24" hidden="1" x14ac:dyDescent="0.3">
      <c r="A1236" t="s">
        <v>10921</v>
      </c>
      <c r="B1236" t="s">
        <v>8536</v>
      </c>
      <c r="C1236" t="s">
        <v>10916</v>
      </c>
      <c r="D1236" t="s">
        <v>10917</v>
      </c>
      <c r="E1236" t="s">
        <v>113</v>
      </c>
      <c r="F1236" t="s">
        <v>113</v>
      </c>
      <c r="G1236" t="s">
        <v>113</v>
      </c>
      <c r="H1236" t="s">
        <v>113</v>
      </c>
      <c r="I1236" t="s">
        <v>888</v>
      </c>
      <c r="J1236" t="s">
        <v>10918</v>
      </c>
      <c r="K1236" t="s">
        <v>10919</v>
      </c>
      <c r="L1236" t="s">
        <v>120</v>
      </c>
      <c r="M1236">
        <v>39</v>
      </c>
      <c r="N1236" t="s">
        <v>9085</v>
      </c>
      <c r="O1236" t="s">
        <v>9289</v>
      </c>
      <c r="P1236">
        <v>3</v>
      </c>
      <c r="Q1236">
        <v>400</v>
      </c>
      <c r="R1236">
        <v>300</v>
      </c>
      <c r="S1236">
        <v>100</v>
      </c>
      <c r="W1236">
        <v>0.36</v>
      </c>
      <c r="X1236">
        <v>0.432</v>
      </c>
    </row>
    <row r="1237" spans="1:24" hidden="1" x14ac:dyDescent="0.3">
      <c r="A1237" t="s">
        <v>10922</v>
      </c>
      <c r="B1237" t="s">
        <v>8174</v>
      </c>
      <c r="C1237" t="s">
        <v>6491</v>
      </c>
      <c r="D1237" t="s">
        <v>6490</v>
      </c>
      <c r="E1237" t="s">
        <v>113</v>
      </c>
      <c r="F1237" t="s">
        <v>6493</v>
      </c>
      <c r="G1237" t="s">
        <v>247</v>
      </c>
      <c r="H1237" t="s">
        <v>371</v>
      </c>
      <c r="I1237" t="s">
        <v>218</v>
      </c>
      <c r="J1237" t="s">
        <v>10923</v>
      </c>
      <c r="K1237" t="s">
        <v>10924</v>
      </c>
      <c r="L1237" t="s">
        <v>9030</v>
      </c>
      <c r="M1237">
        <v>60</v>
      </c>
      <c r="N1237" t="s">
        <v>9659</v>
      </c>
      <c r="O1237" t="s">
        <v>9771</v>
      </c>
      <c r="P1237">
        <v>1</v>
      </c>
      <c r="Q1237">
        <v>597</v>
      </c>
      <c r="R1237">
        <v>300</v>
      </c>
      <c r="T1237">
        <v>100</v>
      </c>
      <c r="W1237">
        <v>0.17910000000000001</v>
      </c>
      <c r="X1237">
        <v>0.21492</v>
      </c>
    </row>
    <row r="1238" spans="1:24" hidden="1" x14ac:dyDescent="0.3">
      <c r="A1238" t="s">
        <v>10925</v>
      </c>
      <c r="B1238" t="s">
        <v>8179</v>
      </c>
      <c r="C1238" t="s">
        <v>6491</v>
      </c>
      <c r="D1238" t="s">
        <v>6490</v>
      </c>
      <c r="E1238" t="s">
        <v>113</v>
      </c>
      <c r="F1238" t="s">
        <v>6493</v>
      </c>
      <c r="G1238" t="s">
        <v>247</v>
      </c>
      <c r="H1238" t="s">
        <v>371</v>
      </c>
      <c r="I1238" t="s">
        <v>218</v>
      </c>
      <c r="J1238" t="s">
        <v>10923</v>
      </c>
      <c r="K1238" t="s">
        <v>10924</v>
      </c>
      <c r="L1238" t="s">
        <v>9030</v>
      </c>
      <c r="M1238">
        <v>60</v>
      </c>
      <c r="N1238" t="s">
        <v>8614</v>
      </c>
      <c r="O1238" t="s">
        <v>9568</v>
      </c>
      <c r="P1238">
        <v>1</v>
      </c>
      <c r="Q1238">
        <v>353</v>
      </c>
      <c r="R1238">
        <v>261</v>
      </c>
      <c r="W1238">
        <v>9.2133000000000007E-2</v>
      </c>
      <c r="X1238">
        <v>0.11055960000000001</v>
      </c>
    </row>
    <row r="1239" spans="1:24" hidden="1" x14ac:dyDescent="0.3">
      <c r="A1239" t="s">
        <v>10926</v>
      </c>
      <c r="B1239" t="s">
        <v>8536</v>
      </c>
      <c r="C1239" t="s">
        <v>6491</v>
      </c>
      <c r="D1239" t="s">
        <v>6490</v>
      </c>
      <c r="E1239" t="s">
        <v>113</v>
      </c>
      <c r="F1239" t="s">
        <v>6493</v>
      </c>
      <c r="G1239" t="s">
        <v>247</v>
      </c>
      <c r="H1239" t="s">
        <v>371</v>
      </c>
      <c r="I1239" t="s">
        <v>218</v>
      </c>
      <c r="J1239" t="s">
        <v>10923</v>
      </c>
      <c r="K1239" t="s">
        <v>10924</v>
      </c>
      <c r="L1239" t="s">
        <v>9030</v>
      </c>
      <c r="M1239">
        <v>58</v>
      </c>
      <c r="N1239" t="s">
        <v>9085</v>
      </c>
      <c r="O1239" t="s">
        <v>9131</v>
      </c>
      <c r="P1239">
        <v>2</v>
      </c>
      <c r="Q1239">
        <v>210</v>
      </c>
      <c r="R1239">
        <v>210</v>
      </c>
      <c r="W1239">
        <v>8.8200000000000001E-2</v>
      </c>
      <c r="X1239">
        <v>0.10584</v>
      </c>
    </row>
    <row r="1240" spans="1:24" hidden="1" x14ac:dyDescent="0.3">
      <c r="A1240" t="s">
        <v>10927</v>
      </c>
      <c r="B1240" t="s">
        <v>8211</v>
      </c>
      <c r="C1240" t="s">
        <v>6491</v>
      </c>
      <c r="D1240" t="s">
        <v>6490</v>
      </c>
      <c r="E1240" t="s">
        <v>113</v>
      </c>
      <c r="F1240" t="s">
        <v>6493</v>
      </c>
      <c r="G1240" t="s">
        <v>247</v>
      </c>
      <c r="H1240" t="s">
        <v>371</v>
      </c>
      <c r="I1240" t="s">
        <v>218</v>
      </c>
      <c r="J1240" t="s">
        <v>10923</v>
      </c>
      <c r="K1240" t="s">
        <v>10924</v>
      </c>
      <c r="L1240" t="s">
        <v>9030</v>
      </c>
      <c r="M1240">
        <v>58</v>
      </c>
      <c r="N1240" t="s">
        <v>113</v>
      </c>
      <c r="O1240" t="s">
        <v>9493</v>
      </c>
      <c r="P1240">
        <v>1</v>
      </c>
      <c r="Q1240">
        <v>0.6</v>
      </c>
      <c r="T1240">
        <v>237</v>
      </c>
      <c r="W1240">
        <v>0.28274333882308139</v>
      </c>
      <c r="X1240">
        <v>0.45238934211693027</v>
      </c>
    </row>
    <row r="1241" spans="1:24" hidden="1" x14ac:dyDescent="0.3">
      <c r="A1241" t="s">
        <v>10928</v>
      </c>
      <c r="B1241" t="s">
        <v>8174</v>
      </c>
      <c r="C1241" t="s">
        <v>10929</v>
      </c>
      <c r="D1241" t="s">
        <v>10930</v>
      </c>
      <c r="E1241" t="s">
        <v>113</v>
      </c>
      <c r="F1241" t="s">
        <v>113</v>
      </c>
      <c r="G1241" t="s">
        <v>113</v>
      </c>
      <c r="H1241" t="s">
        <v>113</v>
      </c>
      <c r="I1241" t="s">
        <v>285</v>
      </c>
      <c r="J1241" t="s">
        <v>10931</v>
      </c>
      <c r="K1241" t="s">
        <v>10932</v>
      </c>
      <c r="L1241" t="s">
        <v>9690</v>
      </c>
      <c r="M1241">
        <v>80</v>
      </c>
      <c r="N1241" t="s">
        <v>8614</v>
      </c>
      <c r="O1241" t="s">
        <v>8557</v>
      </c>
      <c r="P1241">
        <v>1</v>
      </c>
      <c r="Q1241">
        <v>603</v>
      </c>
      <c r="R1241">
        <v>300</v>
      </c>
      <c r="T1241">
        <v>280</v>
      </c>
      <c r="W1241">
        <v>0.18090000000000001</v>
      </c>
      <c r="X1241">
        <v>0.21708</v>
      </c>
    </row>
    <row r="1242" spans="1:24" hidden="1" x14ac:dyDescent="0.3">
      <c r="A1242" t="s">
        <v>10933</v>
      </c>
      <c r="B1242" t="s">
        <v>8179</v>
      </c>
      <c r="C1242" t="s">
        <v>10929</v>
      </c>
      <c r="D1242" t="s">
        <v>10930</v>
      </c>
      <c r="E1242" t="s">
        <v>113</v>
      </c>
      <c r="F1242" t="s">
        <v>113</v>
      </c>
      <c r="G1242" t="s">
        <v>113</v>
      </c>
      <c r="H1242" t="s">
        <v>113</v>
      </c>
      <c r="I1242" t="s">
        <v>285</v>
      </c>
      <c r="J1242" t="s">
        <v>10931</v>
      </c>
      <c r="K1242" t="s">
        <v>10932</v>
      </c>
      <c r="L1242" t="s">
        <v>9690</v>
      </c>
      <c r="M1242">
        <v>80</v>
      </c>
      <c r="N1242" t="s">
        <v>8614</v>
      </c>
      <c r="O1242" t="s">
        <v>8695</v>
      </c>
      <c r="P1242">
        <v>1</v>
      </c>
      <c r="Q1242">
        <v>466</v>
      </c>
      <c r="R1242">
        <v>343</v>
      </c>
      <c r="W1242">
        <v>0.15983800000000001</v>
      </c>
      <c r="X1242">
        <v>0.19180559999999999</v>
      </c>
    </row>
    <row r="1243" spans="1:24" hidden="1" x14ac:dyDescent="0.3">
      <c r="A1243" t="s">
        <v>10934</v>
      </c>
      <c r="B1243" t="s">
        <v>8536</v>
      </c>
      <c r="C1243" t="s">
        <v>10929</v>
      </c>
      <c r="D1243" t="s">
        <v>10930</v>
      </c>
      <c r="E1243" t="s">
        <v>113</v>
      </c>
      <c r="F1243" t="s">
        <v>113</v>
      </c>
      <c r="G1243" t="s">
        <v>113</v>
      </c>
      <c r="H1243" t="s">
        <v>113</v>
      </c>
      <c r="I1243" t="s">
        <v>285</v>
      </c>
      <c r="J1243" t="s">
        <v>10931</v>
      </c>
      <c r="K1243" t="s">
        <v>10932</v>
      </c>
      <c r="L1243" t="s">
        <v>9690</v>
      </c>
      <c r="M1243">
        <v>78</v>
      </c>
      <c r="N1243" t="s">
        <v>9085</v>
      </c>
      <c r="O1243" t="s">
        <v>9131</v>
      </c>
      <c r="P1243">
        <v>1</v>
      </c>
      <c r="Q1243">
        <v>210</v>
      </c>
      <c r="R1243">
        <v>210</v>
      </c>
      <c r="W1243">
        <v>4.41E-2</v>
      </c>
      <c r="X1243">
        <v>5.2920000000000002E-2</v>
      </c>
    </row>
    <row r="1244" spans="1:24" hidden="1" x14ac:dyDescent="0.3">
      <c r="A1244" t="s">
        <v>10935</v>
      </c>
      <c r="B1244" t="s">
        <v>8211</v>
      </c>
      <c r="C1244" t="s">
        <v>10929</v>
      </c>
      <c r="D1244" t="s">
        <v>10930</v>
      </c>
      <c r="E1244" t="s">
        <v>113</v>
      </c>
      <c r="F1244" t="s">
        <v>113</v>
      </c>
      <c r="G1244" t="s">
        <v>113</v>
      </c>
      <c r="H1244" t="s">
        <v>113</v>
      </c>
      <c r="I1244" t="s">
        <v>285</v>
      </c>
      <c r="J1244" t="s">
        <v>10931</v>
      </c>
      <c r="K1244" t="s">
        <v>10932</v>
      </c>
      <c r="L1244" t="s">
        <v>9690</v>
      </c>
      <c r="M1244">
        <v>78</v>
      </c>
      <c r="N1244" t="s">
        <v>113</v>
      </c>
      <c r="O1244" t="s">
        <v>9493</v>
      </c>
      <c r="P1244">
        <v>1</v>
      </c>
      <c r="Q1244">
        <v>1.2</v>
      </c>
      <c r="T1244">
        <v>269</v>
      </c>
      <c r="W1244">
        <v>1.1309733552923256</v>
      </c>
      <c r="X1244">
        <v>1.8095573684677211</v>
      </c>
    </row>
    <row r="1245" spans="1:24" hidden="1" x14ac:dyDescent="0.3">
      <c r="A1245" t="s">
        <v>10936</v>
      </c>
      <c r="B1245" t="s">
        <v>8174</v>
      </c>
      <c r="C1245" t="s">
        <v>10937</v>
      </c>
      <c r="D1245" t="s">
        <v>10938</v>
      </c>
      <c r="E1245" t="s">
        <v>113</v>
      </c>
      <c r="F1245" t="s">
        <v>113</v>
      </c>
      <c r="G1245" t="s">
        <v>113</v>
      </c>
      <c r="H1245" t="s">
        <v>113</v>
      </c>
      <c r="I1245" t="s">
        <v>115</v>
      </c>
      <c r="J1245" t="s">
        <v>10939</v>
      </c>
      <c r="K1245" t="s">
        <v>10940</v>
      </c>
      <c r="L1245" t="s">
        <v>120</v>
      </c>
      <c r="M1245">
        <v>40</v>
      </c>
      <c r="N1245" t="s">
        <v>8614</v>
      </c>
      <c r="O1245" t="s">
        <v>9565</v>
      </c>
      <c r="P1245">
        <v>3</v>
      </c>
      <c r="Q1245">
        <v>1412</v>
      </c>
      <c r="R1245">
        <v>353</v>
      </c>
      <c r="S1245">
        <v>164</v>
      </c>
      <c r="T1245">
        <v>330</v>
      </c>
      <c r="U1245">
        <v>90</v>
      </c>
      <c r="V1245">
        <v>210</v>
      </c>
      <c r="W1245">
        <v>1.4953080000000001</v>
      </c>
      <c r="X1245">
        <v>1.7943696</v>
      </c>
    </row>
    <row r="1246" spans="1:24" hidden="1" x14ac:dyDescent="0.3">
      <c r="A1246" t="s">
        <v>10941</v>
      </c>
      <c r="B1246" t="s">
        <v>8617</v>
      </c>
      <c r="C1246" t="s">
        <v>10937</v>
      </c>
      <c r="D1246" t="s">
        <v>10938</v>
      </c>
      <c r="E1246" t="s">
        <v>113</v>
      </c>
      <c r="F1246" t="s">
        <v>113</v>
      </c>
      <c r="G1246" t="s">
        <v>113</v>
      </c>
      <c r="H1246" t="s">
        <v>113</v>
      </c>
      <c r="I1246" t="s">
        <v>115</v>
      </c>
      <c r="J1246" t="s">
        <v>10939</v>
      </c>
      <c r="K1246" t="s">
        <v>10940</v>
      </c>
      <c r="L1246" t="s">
        <v>120</v>
      </c>
      <c r="M1246">
        <v>40</v>
      </c>
      <c r="N1246" t="s">
        <v>8442</v>
      </c>
      <c r="O1246" t="s">
        <v>8787</v>
      </c>
      <c r="P1246">
        <v>3</v>
      </c>
      <c r="Q1246">
        <v>900</v>
      </c>
      <c r="R1246">
        <v>265</v>
      </c>
      <c r="S1246">
        <v>120</v>
      </c>
      <c r="T1246">
        <v>330</v>
      </c>
      <c r="U1246">
        <v>90</v>
      </c>
      <c r="V1246">
        <v>210</v>
      </c>
      <c r="W1246">
        <v>0.71550000000000002</v>
      </c>
      <c r="X1246">
        <v>0.85860000000000003</v>
      </c>
    </row>
    <row r="1247" spans="1:24" hidden="1" x14ac:dyDescent="0.3">
      <c r="A1247" t="s">
        <v>10942</v>
      </c>
      <c r="B1247" t="s">
        <v>8179</v>
      </c>
      <c r="C1247" t="s">
        <v>10937</v>
      </c>
      <c r="D1247" t="s">
        <v>10938</v>
      </c>
      <c r="E1247" t="s">
        <v>113</v>
      </c>
      <c r="F1247" t="s">
        <v>113</v>
      </c>
      <c r="G1247" t="s">
        <v>113</v>
      </c>
      <c r="H1247" t="s">
        <v>113</v>
      </c>
      <c r="I1247" t="s">
        <v>115</v>
      </c>
      <c r="J1247" t="s">
        <v>10939</v>
      </c>
      <c r="K1247" t="s">
        <v>10940</v>
      </c>
      <c r="L1247" t="s">
        <v>120</v>
      </c>
      <c r="M1247">
        <v>40</v>
      </c>
      <c r="N1247" t="s">
        <v>8614</v>
      </c>
      <c r="O1247" t="s">
        <v>9568</v>
      </c>
      <c r="P1247">
        <v>3</v>
      </c>
      <c r="Q1247">
        <v>353</v>
      </c>
      <c r="R1247">
        <v>261</v>
      </c>
      <c r="W1247">
        <v>0.27639900000000001</v>
      </c>
      <c r="X1247">
        <v>0.3316788</v>
      </c>
    </row>
    <row r="1248" spans="1:24" hidden="1" x14ac:dyDescent="0.3">
      <c r="A1248" t="s">
        <v>10943</v>
      </c>
      <c r="B1248" t="s">
        <v>8536</v>
      </c>
      <c r="C1248" t="s">
        <v>10937</v>
      </c>
      <c r="D1248" t="s">
        <v>10938</v>
      </c>
      <c r="E1248" t="s">
        <v>113</v>
      </c>
      <c r="F1248" t="s">
        <v>113</v>
      </c>
      <c r="G1248" t="s">
        <v>113</v>
      </c>
      <c r="H1248" t="s">
        <v>113</v>
      </c>
      <c r="I1248" t="s">
        <v>115</v>
      </c>
      <c r="J1248" t="s">
        <v>10939</v>
      </c>
      <c r="K1248" t="s">
        <v>10940</v>
      </c>
      <c r="L1248" t="s">
        <v>120</v>
      </c>
      <c r="M1248">
        <v>40</v>
      </c>
      <c r="N1248" t="s">
        <v>8614</v>
      </c>
      <c r="O1248" t="s">
        <v>8790</v>
      </c>
      <c r="P1248">
        <v>3</v>
      </c>
      <c r="Q1248">
        <v>478</v>
      </c>
      <c r="R1248">
        <v>375</v>
      </c>
      <c r="S1248">
        <v>158</v>
      </c>
      <c r="W1248">
        <v>0.53774999999999995</v>
      </c>
      <c r="X1248">
        <v>0.64529999999999987</v>
      </c>
    </row>
    <row r="1249" spans="1:24" hidden="1" x14ac:dyDescent="0.3">
      <c r="A1249" t="s">
        <v>10944</v>
      </c>
      <c r="B1249" t="s">
        <v>8174</v>
      </c>
      <c r="C1249" t="s">
        <v>3210</v>
      </c>
      <c r="D1249" t="s">
        <v>3209</v>
      </c>
      <c r="E1249" t="s">
        <v>113</v>
      </c>
      <c r="F1249" t="s">
        <v>113</v>
      </c>
      <c r="G1249" t="s">
        <v>113</v>
      </c>
      <c r="H1249" t="s">
        <v>113</v>
      </c>
      <c r="I1249" t="s">
        <v>686</v>
      </c>
      <c r="J1249" t="s">
        <v>10945</v>
      </c>
      <c r="K1249" t="s">
        <v>10946</v>
      </c>
      <c r="L1249" t="s">
        <v>10038</v>
      </c>
      <c r="M1249">
        <v>10</v>
      </c>
      <c r="N1249" t="s">
        <v>8442</v>
      </c>
      <c r="O1249" t="s">
        <v>10947</v>
      </c>
      <c r="P1249">
        <v>2</v>
      </c>
      <c r="Q1249">
        <v>600</v>
      </c>
      <c r="R1249">
        <v>440</v>
      </c>
      <c r="S1249">
        <v>315</v>
      </c>
      <c r="T1249">
        <v>55</v>
      </c>
      <c r="U1249">
        <v>300</v>
      </c>
      <c r="W1249">
        <v>0.52800000000000002</v>
      </c>
      <c r="X1249">
        <v>0.63360000000000005</v>
      </c>
    </row>
    <row r="1250" spans="1:24" hidden="1" x14ac:dyDescent="0.3">
      <c r="A1250" t="s">
        <v>10948</v>
      </c>
      <c r="B1250" t="s">
        <v>8179</v>
      </c>
      <c r="C1250" t="s">
        <v>3210</v>
      </c>
      <c r="D1250" t="s">
        <v>3209</v>
      </c>
      <c r="E1250" t="s">
        <v>113</v>
      </c>
      <c r="F1250" t="s">
        <v>113</v>
      </c>
      <c r="G1250" t="s">
        <v>113</v>
      </c>
      <c r="H1250" t="s">
        <v>113</v>
      </c>
      <c r="I1250" t="s">
        <v>686</v>
      </c>
      <c r="J1250" t="s">
        <v>10945</v>
      </c>
      <c r="K1250" t="s">
        <v>10946</v>
      </c>
      <c r="L1250" t="s">
        <v>10038</v>
      </c>
      <c r="M1250">
        <v>4</v>
      </c>
      <c r="N1250" t="s">
        <v>9085</v>
      </c>
      <c r="O1250" t="s">
        <v>9106</v>
      </c>
      <c r="P1250">
        <v>1</v>
      </c>
      <c r="Q1250">
        <v>400</v>
      </c>
      <c r="R1250">
        <v>300</v>
      </c>
      <c r="W1250">
        <v>0.12</v>
      </c>
      <c r="X1250">
        <v>0.14399999999999999</v>
      </c>
    </row>
    <row r="1251" spans="1:24" hidden="1" x14ac:dyDescent="0.3">
      <c r="A1251" t="s">
        <v>10949</v>
      </c>
      <c r="B1251" t="s">
        <v>8536</v>
      </c>
      <c r="C1251" t="s">
        <v>3210</v>
      </c>
      <c r="D1251" t="s">
        <v>3209</v>
      </c>
      <c r="E1251" t="s">
        <v>113</v>
      </c>
      <c r="F1251" t="s">
        <v>113</v>
      </c>
      <c r="G1251" t="s">
        <v>113</v>
      </c>
      <c r="H1251" t="s">
        <v>113</v>
      </c>
      <c r="I1251" t="s">
        <v>686</v>
      </c>
      <c r="J1251" t="s">
        <v>10945</v>
      </c>
      <c r="K1251" t="s">
        <v>10946</v>
      </c>
      <c r="L1251" t="s">
        <v>10038</v>
      </c>
      <c r="M1251">
        <v>4</v>
      </c>
      <c r="N1251" t="s">
        <v>9085</v>
      </c>
      <c r="O1251" t="s">
        <v>10950</v>
      </c>
      <c r="P1251">
        <v>1</v>
      </c>
      <c r="Q1251">
        <v>400</v>
      </c>
      <c r="R1251">
        <v>300</v>
      </c>
      <c r="W1251">
        <v>0.12</v>
      </c>
      <c r="X1251">
        <v>0.14399999999999999</v>
      </c>
    </row>
    <row r="1252" spans="1:24" hidden="1" x14ac:dyDescent="0.3">
      <c r="A1252" t="s">
        <v>10951</v>
      </c>
      <c r="B1252" t="s">
        <v>8174</v>
      </c>
      <c r="C1252" t="s">
        <v>3203</v>
      </c>
      <c r="D1252" t="s">
        <v>3202</v>
      </c>
      <c r="E1252" t="s">
        <v>113</v>
      </c>
      <c r="F1252" t="s">
        <v>113</v>
      </c>
      <c r="G1252" t="s">
        <v>113</v>
      </c>
      <c r="H1252" t="s">
        <v>113</v>
      </c>
      <c r="I1252" t="s">
        <v>686</v>
      </c>
      <c r="J1252" t="s">
        <v>10952</v>
      </c>
      <c r="K1252" t="s">
        <v>10953</v>
      </c>
      <c r="L1252" t="s">
        <v>10038</v>
      </c>
      <c r="M1252">
        <v>10</v>
      </c>
      <c r="N1252" t="s">
        <v>8442</v>
      </c>
      <c r="O1252" t="s">
        <v>10947</v>
      </c>
      <c r="P1252">
        <v>2</v>
      </c>
      <c r="Q1252">
        <v>600</v>
      </c>
      <c r="R1252">
        <v>440</v>
      </c>
      <c r="S1252">
        <v>315</v>
      </c>
      <c r="T1252">
        <v>60</v>
      </c>
      <c r="U1252">
        <v>250</v>
      </c>
      <c r="W1252">
        <v>0.52800000000000002</v>
      </c>
      <c r="X1252">
        <v>0.63360000000000005</v>
      </c>
    </row>
    <row r="1253" spans="1:24" hidden="1" x14ac:dyDescent="0.3">
      <c r="A1253" t="s">
        <v>10954</v>
      </c>
      <c r="B1253" t="s">
        <v>8179</v>
      </c>
      <c r="C1253" t="s">
        <v>3203</v>
      </c>
      <c r="D1253" t="s">
        <v>3202</v>
      </c>
      <c r="E1253" t="s">
        <v>113</v>
      </c>
      <c r="F1253" t="s">
        <v>113</v>
      </c>
      <c r="G1253" t="s">
        <v>113</v>
      </c>
      <c r="H1253" t="s">
        <v>113</v>
      </c>
      <c r="I1253" t="s">
        <v>686</v>
      </c>
      <c r="J1253" t="s">
        <v>10952</v>
      </c>
      <c r="K1253" t="s">
        <v>10953</v>
      </c>
      <c r="L1253" t="s">
        <v>10038</v>
      </c>
      <c r="M1253">
        <v>4</v>
      </c>
      <c r="N1253" t="s">
        <v>9085</v>
      </c>
      <c r="O1253" t="s">
        <v>9106</v>
      </c>
      <c r="P1253">
        <v>1</v>
      </c>
      <c r="Q1253">
        <v>400</v>
      </c>
      <c r="R1253">
        <v>300</v>
      </c>
      <c r="W1253">
        <v>0.12</v>
      </c>
      <c r="X1253">
        <v>0.14399999999999999</v>
      </c>
    </row>
    <row r="1254" spans="1:24" hidden="1" x14ac:dyDescent="0.3">
      <c r="A1254" t="s">
        <v>10955</v>
      </c>
      <c r="B1254" t="s">
        <v>8536</v>
      </c>
      <c r="C1254" t="s">
        <v>3203</v>
      </c>
      <c r="D1254" t="s">
        <v>3202</v>
      </c>
      <c r="E1254" t="s">
        <v>113</v>
      </c>
      <c r="F1254" t="s">
        <v>113</v>
      </c>
      <c r="G1254" t="s">
        <v>113</v>
      </c>
      <c r="H1254" t="s">
        <v>113</v>
      </c>
      <c r="I1254" t="s">
        <v>686</v>
      </c>
      <c r="J1254" t="s">
        <v>10952</v>
      </c>
      <c r="K1254" t="s">
        <v>10953</v>
      </c>
      <c r="L1254" t="s">
        <v>10038</v>
      </c>
      <c r="M1254">
        <v>4</v>
      </c>
      <c r="N1254" t="s">
        <v>9085</v>
      </c>
      <c r="O1254" t="s">
        <v>10950</v>
      </c>
      <c r="P1254">
        <v>1</v>
      </c>
      <c r="Q1254">
        <v>400</v>
      </c>
      <c r="R1254">
        <v>300</v>
      </c>
      <c r="W1254">
        <v>0.12</v>
      </c>
      <c r="X1254">
        <v>0.14399999999999999</v>
      </c>
    </row>
    <row r="1255" spans="1:24" hidden="1" x14ac:dyDescent="0.3">
      <c r="A1255" t="s">
        <v>10956</v>
      </c>
      <c r="B1255" t="s">
        <v>8174</v>
      </c>
      <c r="C1255" t="s">
        <v>10957</v>
      </c>
      <c r="D1255" t="s">
        <v>10958</v>
      </c>
      <c r="E1255" t="s">
        <v>113</v>
      </c>
      <c r="F1255" t="s">
        <v>113</v>
      </c>
      <c r="G1255" t="s">
        <v>113</v>
      </c>
      <c r="H1255" t="s">
        <v>113</v>
      </c>
      <c r="I1255" t="s">
        <v>115</v>
      </c>
      <c r="J1255" t="s">
        <v>113</v>
      </c>
      <c r="K1255" t="s">
        <v>113</v>
      </c>
      <c r="L1255" t="s">
        <v>113</v>
      </c>
      <c r="M1255">
        <v>35</v>
      </c>
      <c r="N1255" t="s">
        <v>8614</v>
      </c>
      <c r="O1255" t="s">
        <v>9565</v>
      </c>
      <c r="P1255">
        <v>3</v>
      </c>
      <c r="Q1255">
        <v>1412</v>
      </c>
      <c r="R1255">
        <v>353</v>
      </c>
      <c r="S1255">
        <v>164</v>
      </c>
      <c r="T1255">
        <v>40</v>
      </c>
      <c r="U1255">
        <v>220</v>
      </c>
      <c r="V1255">
        <v>300</v>
      </c>
      <c r="W1255">
        <v>1.4953080000000001</v>
      </c>
      <c r="X1255">
        <v>1.7943696</v>
      </c>
    </row>
    <row r="1256" spans="1:24" hidden="1" x14ac:dyDescent="0.3">
      <c r="A1256" t="s">
        <v>10959</v>
      </c>
      <c r="B1256" t="s">
        <v>8179</v>
      </c>
      <c r="C1256" t="s">
        <v>10957</v>
      </c>
      <c r="D1256" t="s">
        <v>10958</v>
      </c>
      <c r="E1256" t="s">
        <v>113</v>
      </c>
      <c r="F1256" t="s">
        <v>113</v>
      </c>
      <c r="G1256" t="s">
        <v>113</v>
      </c>
      <c r="H1256" t="s">
        <v>113</v>
      </c>
      <c r="I1256" t="s">
        <v>115</v>
      </c>
      <c r="J1256" t="s">
        <v>113</v>
      </c>
      <c r="K1256" t="s">
        <v>113</v>
      </c>
      <c r="L1256" t="s">
        <v>113</v>
      </c>
      <c r="M1256">
        <v>35</v>
      </c>
      <c r="N1256" t="s">
        <v>113</v>
      </c>
      <c r="O1256" t="s">
        <v>8358</v>
      </c>
      <c r="P1256">
        <v>1</v>
      </c>
      <c r="Q1256">
        <v>466</v>
      </c>
      <c r="R1256">
        <v>343</v>
      </c>
      <c r="S1256">
        <v>154</v>
      </c>
      <c r="W1256">
        <v>0.15983800000000001</v>
      </c>
      <c r="X1256">
        <v>0.19180559999999999</v>
      </c>
    </row>
    <row r="1257" spans="1:24" hidden="1" x14ac:dyDescent="0.3">
      <c r="A1257" t="s">
        <v>10960</v>
      </c>
      <c r="B1257" t="s">
        <v>8174</v>
      </c>
      <c r="C1257" t="s">
        <v>10961</v>
      </c>
      <c r="D1257" t="s">
        <v>10962</v>
      </c>
      <c r="E1257" t="s">
        <v>113</v>
      </c>
      <c r="F1257" t="s">
        <v>10963</v>
      </c>
      <c r="G1257" t="s">
        <v>247</v>
      </c>
      <c r="H1257" t="s">
        <v>1296</v>
      </c>
      <c r="I1257" t="s">
        <v>163</v>
      </c>
      <c r="J1257" t="s">
        <v>10964</v>
      </c>
      <c r="K1257" t="s">
        <v>10965</v>
      </c>
      <c r="L1257" t="s">
        <v>9030</v>
      </c>
      <c r="M1257">
        <v>60</v>
      </c>
      <c r="N1257" t="s">
        <v>8442</v>
      </c>
      <c r="O1257" t="s">
        <v>10966</v>
      </c>
      <c r="P1257">
        <v>2</v>
      </c>
      <c r="Q1257">
        <v>2500</v>
      </c>
      <c r="R1257">
        <v>500</v>
      </c>
      <c r="S1257">
        <v>140</v>
      </c>
      <c r="T1257">
        <v>0</v>
      </c>
      <c r="U1257">
        <v>160</v>
      </c>
      <c r="W1257">
        <v>2.5</v>
      </c>
      <c r="X1257">
        <v>3</v>
      </c>
    </row>
    <row r="1258" spans="1:24" hidden="1" x14ac:dyDescent="0.3">
      <c r="A1258" t="s">
        <v>10967</v>
      </c>
      <c r="B1258" t="s">
        <v>8179</v>
      </c>
      <c r="C1258" t="s">
        <v>10961</v>
      </c>
      <c r="D1258" t="s">
        <v>10962</v>
      </c>
      <c r="E1258" t="s">
        <v>113</v>
      </c>
      <c r="F1258" t="s">
        <v>10963</v>
      </c>
      <c r="G1258" t="s">
        <v>247</v>
      </c>
      <c r="H1258" t="s">
        <v>1296</v>
      </c>
      <c r="I1258" t="s">
        <v>163</v>
      </c>
      <c r="J1258" t="s">
        <v>10964</v>
      </c>
      <c r="K1258" t="s">
        <v>10965</v>
      </c>
      <c r="L1258" t="s">
        <v>9030</v>
      </c>
      <c r="M1258">
        <v>60</v>
      </c>
      <c r="N1258" t="s">
        <v>8614</v>
      </c>
      <c r="O1258" t="s">
        <v>8695</v>
      </c>
      <c r="P1258">
        <v>2</v>
      </c>
      <c r="Q1258">
        <v>466</v>
      </c>
      <c r="R1258">
        <v>343</v>
      </c>
      <c r="S1258">
        <v>154</v>
      </c>
      <c r="W1258">
        <v>0.31967600000000002</v>
      </c>
      <c r="X1258">
        <v>0.38361119999999999</v>
      </c>
    </row>
    <row r="1259" spans="1:24" hidden="1" x14ac:dyDescent="0.3">
      <c r="A1259" t="s">
        <v>10968</v>
      </c>
      <c r="B1259" t="s">
        <v>8211</v>
      </c>
      <c r="C1259" t="s">
        <v>10961</v>
      </c>
      <c r="D1259" t="s">
        <v>10962</v>
      </c>
      <c r="E1259" t="s">
        <v>113</v>
      </c>
      <c r="F1259" t="s">
        <v>10963</v>
      </c>
      <c r="G1259" t="s">
        <v>247</v>
      </c>
      <c r="H1259" t="s">
        <v>1296</v>
      </c>
      <c r="I1259" t="s">
        <v>163</v>
      </c>
      <c r="J1259" t="s">
        <v>10964</v>
      </c>
      <c r="K1259" t="s">
        <v>10965</v>
      </c>
      <c r="L1259" t="s">
        <v>9030</v>
      </c>
      <c r="M1259">
        <v>57</v>
      </c>
      <c r="N1259" t="s">
        <v>10316</v>
      </c>
      <c r="O1259" t="s">
        <v>10969</v>
      </c>
      <c r="P1259">
        <v>1</v>
      </c>
      <c r="Q1259">
        <v>0.9</v>
      </c>
      <c r="T1259">
        <v>139</v>
      </c>
      <c r="W1259">
        <v>0.63617251235193317</v>
      </c>
      <c r="X1259">
        <v>1.0178760197630932</v>
      </c>
    </row>
    <row r="1260" spans="1:24" hidden="1" x14ac:dyDescent="0.3">
      <c r="A1260" t="s">
        <v>10970</v>
      </c>
      <c r="B1260" t="s">
        <v>1304</v>
      </c>
      <c r="C1260" t="s">
        <v>10961</v>
      </c>
      <c r="D1260" t="s">
        <v>10962</v>
      </c>
      <c r="E1260" t="s">
        <v>113</v>
      </c>
      <c r="F1260" t="s">
        <v>10963</v>
      </c>
      <c r="G1260" t="s">
        <v>247</v>
      </c>
      <c r="H1260" t="s">
        <v>1296</v>
      </c>
      <c r="I1260" t="s">
        <v>163</v>
      </c>
      <c r="J1260" t="s">
        <v>10964</v>
      </c>
      <c r="K1260" t="s">
        <v>10965</v>
      </c>
      <c r="L1260" t="s">
        <v>9030</v>
      </c>
      <c r="M1260">
        <v>0</v>
      </c>
      <c r="N1260" t="s">
        <v>10971</v>
      </c>
      <c r="O1260" t="s">
        <v>9493</v>
      </c>
      <c r="P1260">
        <v>1</v>
      </c>
      <c r="R1260">
        <v>1200</v>
      </c>
      <c r="S1260">
        <v>1200</v>
      </c>
    </row>
    <row r="1261" spans="1:24" hidden="1" x14ac:dyDescent="0.3">
      <c r="A1261" t="s">
        <v>10972</v>
      </c>
      <c r="B1261" t="s">
        <v>8536</v>
      </c>
      <c r="C1261" t="s">
        <v>10961</v>
      </c>
      <c r="D1261" t="s">
        <v>10962</v>
      </c>
      <c r="E1261" t="s">
        <v>113</v>
      </c>
      <c r="F1261" t="s">
        <v>10963</v>
      </c>
      <c r="G1261" t="s">
        <v>247</v>
      </c>
      <c r="H1261" t="s">
        <v>1296</v>
      </c>
      <c r="I1261" t="s">
        <v>163</v>
      </c>
      <c r="J1261" t="s">
        <v>10964</v>
      </c>
      <c r="K1261" t="s">
        <v>10965</v>
      </c>
      <c r="L1261" t="s">
        <v>9030</v>
      </c>
      <c r="M1261">
        <v>57</v>
      </c>
      <c r="N1261" t="s">
        <v>9085</v>
      </c>
      <c r="O1261" t="s">
        <v>9131</v>
      </c>
      <c r="P1261">
        <v>1</v>
      </c>
      <c r="Q1261">
        <v>210</v>
      </c>
      <c r="R1261">
        <v>210</v>
      </c>
      <c r="W1261">
        <v>4.41E-2</v>
      </c>
      <c r="X1261">
        <v>5.2920000000000002E-2</v>
      </c>
    </row>
    <row r="1262" spans="1:24" hidden="1" x14ac:dyDescent="0.3">
      <c r="A1262" t="s">
        <v>10973</v>
      </c>
      <c r="B1262" t="s">
        <v>8174</v>
      </c>
      <c r="C1262" t="s">
        <v>3505</v>
      </c>
      <c r="D1262" t="s">
        <v>10974</v>
      </c>
      <c r="E1262" t="s">
        <v>113</v>
      </c>
      <c r="F1262" t="s">
        <v>113</v>
      </c>
      <c r="G1262" t="s">
        <v>113</v>
      </c>
      <c r="H1262" t="s">
        <v>113</v>
      </c>
      <c r="I1262" t="s">
        <v>115</v>
      </c>
      <c r="J1262" t="s">
        <v>10975</v>
      </c>
      <c r="K1262" t="s">
        <v>10976</v>
      </c>
      <c r="L1262" t="s">
        <v>120</v>
      </c>
      <c r="M1262">
        <v>40</v>
      </c>
      <c r="N1262" t="s">
        <v>8614</v>
      </c>
      <c r="O1262" t="s">
        <v>10765</v>
      </c>
      <c r="P1262">
        <v>3</v>
      </c>
      <c r="Q1262">
        <v>1412</v>
      </c>
      <c r="R1262">
        <v>353</v>
      </c>
      <c r="T1262">
        <v>300</v>
      </c>
      <c r="U1262">
        <v>80</v>
      </c>
      <c r="V1262">
        <v>240</v>
      </c>
      <c r="W1262">
        <v>1.4953080000000001</v>
      </c>
      <c r="X1262">
        <v>1.7943696</v>
      </c>
    </row>
    <row r="1263" spans="1:24" hidden="1" x14ac:dyDescent="0.3">
      <c r="A1263" t="s">
        <v>10977</v>
      </c>
      <c r="B1263" t="s">
        <v>8617</v>
      </c>
      <c r="C1263" t="s">
        <v>3505</v>
      </c>
      <c r="D1263" t="s">
        <v>10974</v>
      </c>
      <c r="E1263" t="s">
        <v>113</v>
      </c>
      <c r="F1263" t="s">
        <v>113</v>
      </c>
      <c r="G1263" t="s">
        <v>113</v>
      </c>
      <c r="H1263" t="s">
        <v>113</v>
      </c>
      <c r="I1263" t="s">
        <v>115</v>
      </c>
      <c r="J1263" t="s">
        <v>10975</v>
      </c>
      <c r="K1263" t="s">
        <v>10976</v>
      </c>
      <c r="L1263" t="s">
        <v>120</v>
      </c>
      <c r="M1263">
        <v>40</v>
      </c>
      <c r="N1263" t="s">
        <v>8614</v>
      </c>
      <c r="O1263" t="s">
        <v>9835</v>
      </c>
      <c r="P1263">
        <v>3</v>
      </c>
      <c r="Q1263">
        <v>694</v>
      </c>
      <c r="R1263">
        <v>408</v>
      </c>
      <c r="T1263">
        <v>300</v>
      </c>
      <c r="U1263">
        <v>80</v>
      </c>
      <c r="V1263">
        <v>240</v>
      </c>
      <c r="W1263">
        <v>0.84945599999999999</v>
      </c>
      <c r="X1263">
        <v>1.0193471999999999</v>
      </c>
    </row>
    <row r="1264" spans="1:24" hidden="1" x14ac:dyDescent="0.3">
      <c r="A1264" t="s">
        <v>10978</v>
      </c>
      <c r="B1264" t="s">
        <v>8179</v>
      </c>
      <c r="C1264" t="s">
        <v>3505</v>
      </c>
      <c r="D1264" t="s">
        <v>10974</v>
      </c>
      <c r="E1264" t="s">
        <v>113</v>
      </c>
      <c r="F1264" t="s">
        <v>113</v>
      </c>
      <c r="G1264" t="s">
        <v>113</v>
      </c>
      <c r="H1264" t="s">
        <v>113</v>
      </c>
      <c r="I1264" t="s">
        <v>115</v>
      </c>
      <c r="J1264" t="s">
        <v>10975</v>
      </c>
      <c r="K1264" t="s">
        <v>10976</v>
      </c>
      <c r="L1264" t="s">
        <v>120</v>
      </c>
      <c r="M1264">
        <v>40</v>
      </c>
      <c r="N1264" t="s">
        <v>8614</v>
      </c>
      <c r="O1264" t="s">
        <v>8358</v>
      </c>
      <c r="P1264">
        <v>3</v>
      </c>
      <c r="Q1264">
        <v>466</v>
      </c>
      <c r="R1264">
        <v>343</v>
      </c>
      <c r="S1264">
        <v>154</v>
      </c>
      <c r="W1264">
        <v>0.479514</v>
      </c>
      <c r="X1264">
        <v>0.57541679999999995</v>
      </c>
    </row>
    <row r="1265" spans="1:24" hidden="1" x14ac:dyDescent="0.3">
      <c r="A1265" t="s">
        <v>10979</v>
      </c>
      <c r="B1265" t="s">
        <v>8174</v>
      </c>
      <c r="C1265" t="s">
        <v>10980</v>
      </c>
      <c r="D1265" t="s">
        <v>10981</v>
      </c>
      <c r="E1265" t="s">
        <v>113</v>
      </c>
      <c r="F1265" t="s">
        <v>10982</v>
      </c>
      <c r="G1265" t="s">
        <v>133</v>
      </c>
      <c r="H1265" t="s">
        <v>9863</v>
      </c>
      <c r="I1265" t="s">
        <v>218</v>
      </c>
      <c r="J1265" t="s">
        <v>10983</v>
      </c>
      <c r="K1265" t="s">
        <v>10984</v>
      </c>
      <c r="L1265" t="s">
        <v>8842</v>
      </c>
      <c r="M1265">
        <v>70</v>
      </c>
      <c r="N1265" t="s">
        <v>113</v>
      </c>
      <c r="O1265" t="s">
        <v>9882</v>
      </c>
      <c r="P1265">
        <v>2</v>
      </c>
      <c r="Q1265">
        <v>1400</v>
      </c>
      <c r="R1265">
        <v>537</v>
      </c>
      <c r="T1265">
        <v>10</v>
      </c>
      <c r="U1265">
        <v>170</v>
      </c>
      <c r="W1265">
        <v>1.5036</v>
      </c>
      <c r="X1265">
        <v>1.8043199999999999</v>
      </c>
    </row>
    <row r="1266" spans="1:24" hidden="1" x14ac:dyDescent="0.3">
      <c r="A1266" t="s">
        <v>10985</v>
      </c>
      <c r="B1266" t="s">
        <v>8179</v>
      </c>
      <c r="C1266" t="s">
        <v>10980</v>
      </c>
      <c r="D1266" t="s">
        <v>10981</v>
      </c>
      <c r="E1266" t="s">
        <v>113</v>
      </c>
      <c r="F1266" t="s">
        <v>10982</v>
      </c>
      <c r="G1266" t="s">
        <v>133</v>
      </c>
      <c r="H1266" t="s">
        <v>9863</v>
      </c>
      <c r="I1266" t="s">
        <v>218</v>
      </c>
      <c r="J1266" t="s">
        <v>10983</v>
      </c>
      <c r="K1266" t="s">
        <v>10984</v>
      </c>
      <c r="L1266" t="s">
        <v>8842</v>
      </c>
      <c r="M1266">
        <v>70</v>
      </c>
      <c r="N1266" t="s">
        <v>113</v>
      </c>
      <c r="O1266" t="s">
        <v>10494</v>
      </c>
      <c r="P1266">
        <v>1</v>
      </c>
      <c r="Q1266">
        <v>492</v>
      </c>
      <c r="R1266">
        <v>560</v>
      </c>
      <c r="W1266">
        <v>0.27551999999999999</v>
      </c>
      <c r="X1266">
        <v>0.33062399999999997</v>
      </c>
    </row>
    <row r="1267" spans="1:24" hidden="1" x14ac:dyDescent="0.3">
      <c r="A1267" t="s">
        <v>10986</v>
      </c>
      <c r="B1267" t="s">
        <v>8174</v>
      </c>
      <c r="C1267" t="s">
        <v>7113</v>
      </c>
      <c r="D1267" t="s">
        <v>10987</v>
      </c>
      <c r="E1267" t="s">
        <v>113</v>
      </c>
      <c r="F1267" t="s">
        <v>10988</v>
      </c>
      <c r="G1267" t="s">
        <v>133</v>
      </c>
      <c r="H1267" t="s">
        <v>9863</v>
      </c>
      <c r="I1267" t="s">
        <v>406</v>
      </c>
      <c r="J1267" t="s">
        <v>10989</v>
      </c>
      <c r="K1267" t="s">
        <v>10990</v>
      </c>
      <c r="L1267" t="s">
        <v>1173</v>
      </c>
      <c r="M1267">
        <v>50</v>
      </c>
      <c r="N1267" t="s">
        <v>113</v>
      </c>
      <c r="O1267" t="s">
        <v>8207</v>
      </c>
      <c r="P1267">
        <v>3</v>
      </c>
      <c r="Q1267">
        <v>1400</v>
      </c>
      <c r="R1267">
        <v>320</v>
      </c>
      <c r="S1267">
        <v>145</v>
      </c>
      <c r="T1267">
        <v>0</v>
      </c>
      <c r="U1267">
        <v>120</v>
      </c>
      <c r="V1267">
        <v>240</v>
      </c>
      <c r="W1267">
        <v>1.3440000000000001</v>
      </c>
      <c r="X1267">
        <v>1.6128</v>
      </c>
    </row>
    <row r="1268" spans="1:24" hidden="1" x14ac:dyDescent="0.3">
      <c r="A1268" t="s">
        <v>10991</v>
      </c>
      <c r="B1268" t="s">
        <v>8179</v>
      </c>
      <c r="C1268" t="s">
        <v>7113</v>
      </c>
      <c r="D1268" t="s">
        <v>10987</v>
      </c>
      <c r="E1268" t="s">
        <v>113</v>
      </c>
      <c r="F1268" t="s">
        <v>10988</v>
      </c>
      <c r="G1268" t="s">
        <v>133</v>
      </c>
      <c r="H1268" t="s">
        <v>9863</v>
      </c>
      <c r="I1268" t="s">
        <v>406</v>
      </c>
      <c r="J1268" t="s">
        <v>10989</v>
      </c>
      <c r="K1268" t="s">
        <v>10990</v>
      </c>
      <c r="L1268" t="s">
        <v>1173</v>
      </c>
      <c r="M1268">
        <v>50</v>
      </c>
      <c r="N1268" t="s">
        <v>113</v>
      </c>
      <c r="O1268" t="s">
        <v>10494</v>
      </c>
      <c r="P1268">
        <v>3</v>
      </c>
      <c r="Q1268">
        <v>492</v>
      </c>
      <c r="R1268">
        <v>560</v>
      </c>
      <c r="S1268">
        <v>133</v>
      </c>
      <c r="W1268">
        <v>0.82655999999999996</v>
      </c>
      <c r="X1268">
        <v>0.99187199999999986</v>
      </c>
    </row>
    <row r="1269" spans="1:24" hidden="1" x14ac:dyDescent="0.3">
      <c r="A1269" t="s">
        <v>10992</v>
      </c>
      <c r="B1269" t="s">
        <v>8174</v>
      </c>
      <c r="C1269" t="s">
        <v>7136</v>
      </c>
      <c r="D1269" t="s">
        <v>10993</v>
      </c>
      <c r="E1269" t="s">
        <v>113</v>
      </c>
      <c r="F1269" t="s">
        <v>10994</v>
      </c>
      <c r="G1269" t="s">
        <v>133</v>
      </c>
      <c r="H1269" t="s">
        <v>9863</v>
      </c>
      <c r="I1269" t="s">
        <v>406</v>
      </c>
      <c r="J1269" t="s">
        <v>10995</v>
      </c>
      <c r="K1269" t="s">
        <v>10996</v>
      </c>
      <c r="L1269" t="s">
        <v>1173</v>
      </c>
      <c r="M1269">
        <v>50</v>
      </c>
      <c r="O1269" t="s">
        <v>8207</v>
      </c>
      <c r="P1269">
        <v>3</v>
      </c>
      <c r="Q1269">
        <v>1400</v>
      </c>
      <c r="R1269">
        <v>320</v>
      </c>
      <c r="S1269">
        <v>145</v>
      </c>
      <c r="T1269">
        <v>0</v>
      </c>
      <c r="U1269">
        <v>120</v>
      </c>
      <c r="V1269">
        <v>240</v>
      </c>
      <c r="W1269">
        <v>1.3440000000000001</v>
      </c>
      <c r="X1269">
        <v>1.6128</v>
      </c>
    </row>
    <row r="1270" spans="1:24" hidden="1" x14ac:dyDescent="0.3">
      <c r="A1270" t="s">
        <v>10997</v>
      </c>
      <c r="B1270" t="s">
        <v>8179</v>
      </c>
      <c r="C1270" t="s">
        <v>7136</v>
      </c>
      <c r="D1270" t="s">
        <v>10993</v>
      </c>
      <c r="E1270" t="s">
        <v>113</v>
      </c>
      <c r="F1270" t="s">
        <v>10994</v>
      </c>
      <c r="G1270" t="s">
        <v>133</v>
      </c>
      <c r="H1270" t="s">
        <v>9863</v>
      </c>
      <c r="I1270" t="s">
        <v>406</v>
      </c>
      <c r="J1270" t="s">
        <v>10995</v>
      </c>
      <c r="K1270" t="s">
        <v>10996</v>
      </c>
      <c r="L1270" t="s">
        <v>1173</v>
      </c>
      <c r="M1270">
        <v>50</v>
      </c>
      <c r="O1270" t="s">
        <v>10494</v>
      </c>
      <c r="P1270">
        <v>3</v>
      </c>
      <c r="Q1270">
        <v>492</v>
      </c>
      <c r="R1270">
        <v>560</v>
      </c>
      <c r="S1270">
        <v>133</v>
      </c>
      <c r="W1270">
        <v>0.82655999999999996</v>
      </c>
      <c r="X1270">
        <v>0.99187199999999986</v>
      </c>
    </row>
    <row r="1271" spans="1:24" hidden="1" x14ac:dyDescent="0.3">
      <c r="A1271" t="s">
        <v>10998</v>
      </c>
      <c r="B1271" t="s">
        <v>8174</v>
      </c>
      <c r="C1271" t="s">
        <v>10999</v>
      </c>
      <c r="D1271" t="s">
        <v>11000</v>
      </c>
      <c r="E1271" t="s">
        <v>113</v>
      </c>
      <c r="F1271" t="s">
        <v>11001</v>
      </c>
      <c r="G1271" t="s">
        <v>1356</v>
      </c>
      <c r="H1271" t="s">
        <v>127</v>
      </c>
      <c r="I1271" t="s">
        <v>1460</v>
      </c>
      <c r="J1271" t="s">
        <v>11002</v>
      </c>
      <c r="K1271" t="s">
        <v>11003</v>
      </c>
      <c r="L1271" t="s">
        <v>120</v>
      </c>
      <c r="M1271">
        <v>40</v>
      </c>
      <c r="N1271" t="s">
        <v>9085</v>
      </c>
      <c r="O1271" t="s">
        <v>9266</v>
      </c>
      <c r="P1271">
        <v>3</v>
      </c>
      <c r="Q1271">
        <v>1499</v>
      </c>
      <c r="R1271">
        <v>349</v>
      </c>
      <c r="S1271">
        <v>166</v>
      </c>
      <c r="T1271">
        <v>10</v>
      </c>
      <c r="U1271">
        <v>20</v>
      </c>
      <c r="V1271">
        <v>260</v>
      </c>
      <c r="W1271">
        <v>1.569453</v>
      </c>
      <c r="X1271">
        <v>1.8833435999999999</v>
      </c>
    </row>
    <row r="1272" spans="1:24" hidden="1" x14ac:dyDescent="0.3">
      <c r="A1272" t="s">
        <v>11004</v>
      </c>
      <c r="B1272" t="s">
        <v>8179</v>
      </c>
      <c r="C1272" t="s">
        <v>10999</v>
      </c>
      <c r="D1272" t="s">
        <v>11000</v>
      </c>
      <c r="E1272" t="s">
        <v>113</v>
      </c>
      <c r="F1272" t="s">
        <v>11001</v>
      </c>
      <c r="G1272" t="s">
        <v>1356</v>
      </c>
      <c r="H1272" t="s">
        <v>127</v>
      </c>
      <c r="I1272" t="s">
        <v>1460</v>
      </c>
      <c r="J1272" t="s">
        <v>11002</v>
      </c>
      <c r="K1272" t="s">
        <v>11003</v>
      </c>
      <c r="L1272" t="s">
        <v>120</v>
      </c>
      <c r="M1272">
        <v>40</v>
      </c>
      <c r="N1272" t="s">
        <v>9085</v>
      </c>
      <c r="O1272" t="s">
        <v>8671</v>
      </c>
      <c r="P1272">
        <v>3</v>
      </c>
      <c r="Q1272">
        <v>400</v>
      </c>
      <c r="R1272">
        <v>300</v>
      </c>
      <c r="S1272">
        <v>100</v>
      </c>
      <c r="W1272">
        <v>0.36</v>
      </c>
      <c r="X1272">
        <v>0.432</v>
      </c>
    </row>
    <row r="1273" spans="1:24" hidden="1" x14ac:dyDescent="0.3">
      <c r="A1273" t="s">
        <v>11005</v>
      </c>
      <c r="B1273" t="s">
        <v>8536</v>
      </c>
      <c r="C1273" t="s">
        <v>10999</v>
      </c>
      <c r="D1273" t="s">
        <v>11000</v>
      </c>
      <c r="E1273" t="s">
        <v>113</v>
      </c>
      <c r="F1273" t="s">
        <v>11001</v>
      </c>
      <c r="G1273" t="s">
        <v>1356</v>
      </c>
      <c r="H1273" t="s">
        <v>127</v>
      </c>
      <c r="I1273" t="s">
        <v>1460</v>
      </c>
      <c r="J1273" t="s">
        <v>11002</v>
      </c>
      <c r="K1273" t="s">
        <v>11003</v>
      </c>
      <c r="L1273" t="s">
        <v>120</v>
      </c>
      <c r="M1273">
        <v>40</v>
      </c>
      <c r="N1273" t="s">
        <v>9085</v>
      </c>
      <c r="O1273" t="s">
        <v>8354</v>
      </c>
      <c r="P1273">
        <v>3</v>
      </c>
      <c r="Q1273">
        <v>400</v>
      </c>
      <c r="R1273">
        <v>300</v>
      </c>
      <c r="S1273">
        <v>100</v>
      </c>
      <c r="W1273">
        <v>0.36</v>
      </c>
      <c r="X1273">
        <v>0.432</v>
      </c>
    </row>
    <row r="1274" spans="1:24" hidden="1" x14ac:dyDescent="0.3">
      <c r="A1274" t="s">
        <v>11006</v>
      </c>
      <c r="B1274" t="s">
        <v>8539</v>
      </c>
      <c r="C1274" t="s">
        <v>10999</v>
      </c>
      <c r="D1274" t="s">
        <v>11000</v>
      </c>
      <c r="E1274" t="s">
        <v>113</v>
      </c>
      <c r="F1274" t="s">
        <v>11001</v>
      </c>
      <c r="G1274" t="s">
        <v>1356</v>
      </c>
      <c r="H1274" t="s">
        <v>127</v>
      </c>
      <c r="I1274" t="s">
        <v>1460</v>
      </c>
      <c r="J1274" t="s">
        <v>11002</v>
      </c>
      <c r="K1274" t="s">
        <v>11003</v>
      </c>
      <c r="L1274" t="s">
        <v>120</v>
      </c>
      <c r="M1274">
        <v>38</v>
      </c>
      <c r="N1274" t="s">
        <v>9085</v>
      </c>
      <c r="O1274" t="s">
        <v>9072</v>
      </c>
      <c r="P1274">
        <v>1</v>
      </c>
      <c r="Q1274">
        <v>210</v>
      </c>
      <c r="R1274">
        <v>210</v>
      </c>
      <c r="W1274">
        <v>4.41E-2</v>
      </c>
      <c r="X1274">
        <v>5.2920000000000002E-2</v>
      </c>
    </row>
    <row r="1275" spans="1:24" hidden="1" x14ac:dyDescent="0.3">
      <c r="A1275" t="s">
        <v>11007</v>
      </c>
      <c r="B1275" t="s">
        <v>8211</v>
      </c>
      <c r="C1275" t="s">
        <v>10999</v>
      </c>
      <c r="D1275" t="s">
        <v>11000</v>
      </c>
      <c r="E1275" t="s">
        <v>113</v>
      </c>
      <c r="F1275" t="s">
        <v>11001</v>
      </c>
      <c r="G1275" t="s">
        <v>1356</v>
      </c>
      <c r="H1275" t="s">
        <v>127</v>
      </c>
      <c r="I1275" t="s">
        <v>1460</v>
      </c>
      <c r="J1275" t="s">
        <v>11002</v>
      </c>
      <c r="K1275" t="s">
        <v>11003</v>
      </c>
      <c r="L1275" t="s">
        <v>120</v>
      </c>
      <c r="M1275">
        <v>38</v>
      </c>
      <c r="N1275" t="s">
        <v>9085</v>
      </c>
      <c r="O1275" t="s">
        <v>11008</v>
      </c>
      <c r="P1275">
        <v>1</v>
      </c>
      <c r="Q1275">
        <v>0.6</v>
      </c>
      <c r="T1275">
        <v>210</v>
      </c>
      <c r="W1275">
        <v>0.28274333882308139</v>
      </c>
      <c r="X1275">
        <v>0.45238934211693027</v>
      </c>
    </row>
    <row r="1276" spans="1:24" hidden="1" x14ac:dyDescent="0.3">
      <c r="A1276" t="s">
        <v>11009</v>
      </c>
      <c r="B1276" t="s">
        <v>8174</v>
      </c>
      <c r="C1276" t="s">
        <v>1128</v>
      </c>
      <c r="D1276" t="s">
        <v>1127</v>
      </c>
      <c r="E1276" t="s">
        <v>113</v>
      </c>
      <c r="F1276" t="s">
        <v>1129</v>
      </c>
      <c r="G1276" t="s">
        <v>247</v>
      </c>
      <c r="H1276" t="s">
        <v>371</v>
      </c>
      <c r="I1276" t="s">
        <v>115</v>
      </c>
      <c r="J1276" t="s">
        <v>11010</v>
      </c>
      <c r="K1276" t="s">
        <v>11011</v>
      </c>
      <c r="L1276" t="s">
        <v>8903</v>
      </c>
      <c r="M1276">
        <v>29</v>
      </c>
      <c r="N1276" t="s">
        <v>9085</v>
      </c>
      <c r="O1276" t="s">
        <v>8589</v>
      </c>
      <c r="P1276">
        <v>1</v>
      </c>
      <c r="Q1276">
        <v>549</v>
      </c>
      <c r="R1276">
        <v>265</v>
      </c>
      <c r="S1276">
        <v>85</v>
      </c>
      <c r="T1276">
        <v>60</v>
      </c>
      <c r="W1276">
        <v>0.145485</v>
      </c>
      <c r="X1276">
        <v>0.17458199999999999</v>
      </c>
    </row>
    <row r="1277" spans="1:24" hidden="1" x14ac:dyDescent="0.3">
      <c r="A1277" t="s">
        <v>11012</v>
      </c>
      <c r="B1277" t="s">
        <v>8179</v>
      </c>
      <c r="C1277" t="s">
        <v>1128</v>
      </c>
      <c r="D1277" t="s">
        <v>1127</v>
      </c>
      <c r="E1277" t="s">
        <v>113</v>
      </c>
      <c r="F1277" t="s">
        <v>1129</v>
      </c>
      <c r="G1277" t="s">
        <v>247</v>
      </c>
      <c r="H1277" t="s">
        <v>371</v>
      </c>
      <c r="I1277" t="s">
        <v>115</v>
      </c>
      <c r="J1277" t="s">
        <v>11010</v>
      </c>
      <c r="K1277" t="s">
        <v>11011</v>
      </c>
      <c r="L1277" t="s">
        <v>8903</v>
      </c>
      <c r="M1277">
        <v>28</v>
      </c>
      <c r="N1277" t="s">
        <v>9085</v>
      </c>
      <c r="O1277" t="s">
        <v>10055</v>
      </c>
      <c r="P1277">
        <v>1</v>
      </c>
      <c r="Q1277">
        <v>400</v>
      </c>
      <c r="R1277">
        <v>300</v>
      </c>
      <c r="S1277">
        <v>100</v>
      </c>
      <c r="W1277">
        <v>0.12</v>
      </c>
      <c r="X1277">
        <v>0.14399999999999999</v>
      </c>
    </row>
    <row r="1278" spans="1:24" hidden="1" x14ac:dyDescent="0.3">
      <c r="A1278" t="s">
        <v>11013</v>
      </c>
      <c r="B1278" t="s">
        <v>1304</v>
      </c>
      <c r="C1278" t="s">
        <v>1128</v>
      </c>
      <c r="D1278" t="s">
        <v>1127</v>
      </c>
      <c r="E1278" t="s">
        <v>113</v>
      </c>
      <c r="F1278" t="s">
        <v>1129</v>
      </c>
      <c r="G1278" t="s">
        <v>247</v>
      </c>
      <c r="H1278" t="s">
        <v>371</v>
      </c>
      <c r="I1278" t="s">
        <v>115</v>
      </c>
      <c r="J1278" t="s">
        <v>11010</v>
      </c>
      <c r="K1278" t="s">
        <v>11011</v>
      </c>
      <c r="L1278" t="s">
        <v>8903</v>
      </c>
      <c r="M1278">
        <v>0</v>
      </c>
      <c r="N1278" t="s">
        <v>113</v>
      </c>
      <c r="O1278" t="s">
        <v>10840</v>
      </c>
      <c r="P1278">
        <v>1</v>
      </c>
      <c r="R1278">
        <v>1500</v>
      </c>
      <c r="S1278">
        <v>1500</v>
      </c>
    </row>
    <row r="1279" spans="1:24" hidden="1" x14ac:dyDescent="0.3">
      <c r="A1279" t="s">
        <v>11014</v>
      </c>
      <c r="B1279" t="s">
        <v>8174</v>
      </c>
      <c r="C1279" t="s">
        <v>11015</v>
      </c>
      <c r="D1279" t="s">
        <v>11016</v>
      </c>
      <c r="E1279" t="s">
        <v>113</v>
      </c>
      <c r="F1279" t="s">
        <v>113</v>
      </c>
      <c r="G1279" t="s">
        <v>113</v>
      </c>
      <c r="H1279" t="s">
        <v>113</v>
      </c>
      <c r="I1279" t="s">
        <v>285</v>
      </c>
      <c r="J1279" t="s">
        <v>11017</v>
      </c>
      <c r="K1279" t="s">
        <v>11018</v>
      </c>
      <c r="L1279" t="s">
        <v>9690</v>
      </c>
      <c r="M1279">
        <v>80</v>
      </c>
      <c r="N1279" t="s">
        <v>9659</v>
      </c>
      <c r="O1279" t="s">
        <v>9771</v>
      </c>
      <c r="P1279">
        <v>1</v>
      </c>
      <c r="Q1279">
        <v>597</v>
      </c>
      <c r="R1279">
        <v>300</v>
      </c>
      <c r="T1279">
        <v>15</v>
      </c>
      <c r="W1279">
        <v>0.17910000000000001</v>
      </c>
      <c r="X1279">
        <v>0.21492</v>
      </c>
    </row>
    <row r="1280" spans="1:24" hidden="1" x14ac:dyDescent="0.3">
      <c r="A1280" t="s">
        <v>11019</v>
      </c>
      <c r="B1280" t="s">
        <v>8179</v>
      </c>
      <c r="C1280" t="s">
        <v>11015</v>
      </c>
      <c r="D1280" t="s">
        <v>11016</v>
      </c>
      <c r="E1280" t="s">
        <v>113</v>
      </c>
      <c r="F1280" t="s">
        <v>113</v>
      </c>
      <c r="G1280" t="s">
        <v>113</v>
      </c>
      <c r="H1280" t="s">
        <v>113</v>
      </c>
      <c r="I1280" t="s">
        <v>285</v>
      </c>
      <c r="J1280" t="s">
        <v>11017</v>
      </c>
      <c r="K1280" t="s">
        <v>11018</v>
      </c>
      <c r="L1280" t="s">
        <v>9690</v>
      </c>
      <c r="M1280">
        <v>80</v>
      </c>
      <c r="N1280" t="s">
        <v>8614</v>
      </c>
      <c r="O1280" t="s">
        <v>8554</v>
      </c>
      <c r="P1280">
        <v>1</v>
      </c>
      <c r="Q1280">
        <v>466</v>
      </c>
      <c r="R1280">
        <v>343</v>
      </c>
      <c r="W1280">
        <v>0.15983800000000001</v>
      </c>
      <c r="X1280">
        <v>0.19180559999999999</v>
      </c>
    </row>
    <row r="1281" spans="1:24" hidden="1" x14ac:dyDescent="0.3">
      <c r="A1281" t="s">
        <v>11020</v>
      </c>
      <c r="B1281" t="s">
        <v>8536</v>
      </c>
      <c r="C1281" t="s">
        <v>11015</v>
      </c>
      <c r="D1281" t="s">
        <v>11016</v>
      </c>
      <c r="E1281" t="s">
        <v>113</v>
      </c>
      <c r="F1281" t="s">
        <v>113</v>
      </c>
      <c r="G1281" t="s">
        <v>113</v>
      </c>
      <c r="H1281" t="s">
        <v>113</v>
      </c>
      <c r="I1281" t="s">
        <v>285</v>
      </c>
      <c r="J1281" t="s">
        <v>11017</v>
      </c>
      <c r="K1281" t="s">
        <v>11018</v>
      </c>
      <c r="L1281" t="s">
        <v>9690</v>
      </c>
      <c r="M1281">
        <v>78</v>
      </c>
      <c r="N1281" t="s">
        <v>9085</v>
      </c>
      <c r="O1281" t="s">
        <v>9131</v>
      </c>
      <c r="P1281">
        <v>1</v>
      </c>
      <c r="Q1281">
        <v>210</v>
      </c>
      <c r="R1281">
        <v>210</v>
      </c>
      <c r="W1281">
        <v>4.41E-2</v>
      </c>
      <c r="X1281">
        <v>5.2920000000000002E-2</v>
      </c>
    </row>
    <row r="1282" spans="1:24" hidden="1" x14ac:dyDescent="0.3">
      <c r="A1282" t="s">
        <v>11021</v>
      </c>
      <c r="B1282" t="s">
        <v>8211</v>
      </c>
      <c r="C1282" t="s">
        <v>11015</v>
      </c>
      <c r="D1282" t="s">
        <v>11016</v>
      </c>
      <c r="E1282" t="s">
        <v>113</v>
      </c>
      <c r="F1282" t="s">
        <v>113</v>
      </c>
      <c r="G1282" t="s">
        <v>113</v>
      </c>
      <c r="H1282" t="s">
        <v>113</v>
      </c>
      <c r="I1282" t="s">
        <v>285</v>
      </c>
      <c r="J1282" t="s">
        <v>11017</v>
      </c>
      <c r="K1282" t="s">
        <v>11018</v>
      </c>
      <c r="L1282" t="s">
        <v>9690</v>
      </c>
      <c r="M1282">
        <v>78</v>
      </c>
      <c r="N1282" t="s">
        <v>113</v>
      </c>
      <c r="O1282" t="s">
        <v>9493</v>
      </c>
      <c r="P1282">
        <v>1</v>
      </c>
      <c r="Q1282">
        <v>1.8</v>
      </c>
      <c r="T1282">
        <v>139</v>
      </c>
      <c r="W1282">
        <v>2.5446900494077327</v>
      </c>
      <c r="X1282">
        <v>4.0715040790523727</v>
      </c>
    </row>
    <row r="1283" spans="1:24" hidden="1" x14ac:dyDescent="0.3">
      <c r="A1283" t="s">
        <v>11022</v>
      </c>
      <c r="B1283" t="s">
        <v>1304</v>
      </c>
      <c r="C1283" t="s">
        <v>11015</v>
      </c>
      <c r="D1283" t="s">
        <v>11016</v>
      </c>
      <c r="E1283" t="s">
        <v>113</v>
      </c>
      <c r="F1283" t="s">
        <v>113</v>
      </c>
      <c r="G1283" t="s">
        <v>113</v>
      </c>
      <c r="H1283" t="s">
        <v>113</v>
      </c>
      <c r="I1283" t="s">
        <v>285</v>
      </c>
      <c r="J1283" t="s">
        <v>11017</v>
      </c>
      <c r="K1283" t="s">
        <v>11018</v>
      </c>
      <c r="L1283" t="s">
        <v>9690</v>
      </c>
      <c r="M1283">
        <v>0</v>
      </c>
      <c r="N1283" t="s">
        <v>113</v>
      </c>
      <c r="O1283" t="s">
        <v>10840</v>
      </c>
      <c r="P1283">
        <v>1</v>
      </c>
      <c r="R1283">
        <v>1500</v>
      </c>
      <c r="S1283">
        <v>1500</v>
      </c>
    </row>
    <row r="1284" spans="1:24" hidden="1" x14ac:dyDescent="0.3">
      <c r="A1284" t="s">
        <v>11023</v>
      </c>
      <c r="B1284" t="s">
        <v>8174</v>
      </c>
      <c r="C1284" t="s">
        <v>11024</v>
      </c>
      <c r="D1284" t="s">
        <v>11025</v>
      </c>
      <c r="E1284" t="s">
        <v>113</v>
      </c>
      <c r="F1284" t="s">
        <v>113</v>
      </c>
      <c r="G1284" t="s">
        <v>113</v>
      </c>
      <c r="H1284" t="s">
        <v>113</v>
      </c>
      <c r="I1284" t="s">
        <v>406</v>
      </c>
      <c r="J1284" t="s">
        <v>11026</v>
      </c>
      <c r="K1284" t="s">
        <v>11027</v>
      </c>
      <c r="L1284" t="s">
        <v>120</v>
      </c>
      <c r="M1284">
        <v>38</v>
      </c>
      <c r="N1284" t="s">
        <v>9085</v>
      </c>
      <c r="O1284" t="s">
        <v>8647</v>
      </c>
      <c r="P1284">
        <v>3</v>
      </c>
      <c r="Q1284">
        <v>1509</v>
      </c>
      <c r="R1284">
        <v>469</v>
      </c>
      <c r="S1284">
        <v>206</v>
      </c>
      <c r="T1284">
        <v>20</v>
      </c>
      <c r="U1284">
        <v>120</v>
      </c>
      <c r="V1284">
        <v>280</v>
      </c>
      <c r="W1284">
        <v>2.1231629999999999</v>
      </c>
      <c r="X1284">
        <v>2.5477955999999997</v>
      </c>
    </row>
    <row r="1285" spans="1:24" hidden="1" x14ac:dyDescent="0.3">
      <c r="A1285" t="s">
        <v>11028</v>
      </c>
      <c r="B1285" t="s">
        <v>8617</v>
      </c>
      <c r="C1285" t="s">
        <v>11024</v>
      </c>
      <c r="D1285" t="s">
        <v>11025</v>
      </c>
      <c r="E1285" t="s">
        <v>113</v>
      </c>
      <c r="F1285" t="s">
        <v>113</v>
      </c>
      <c r="G1285" t="s">
        <v>113</v>
      </c>
      <c r="H1285" t="s">
        <v>113</v>
      </c>
      <c r="I1285" t="s">
        <v>406</v>
      </c>
      <c r="J1285" t="s">
        <v>11026</v>
      </c>
      <c r="K1285" t="s">
        <v>11027</v>
      </c>
      <c r="L1285" t="s">
        <v>120</v>
      </c>
      <c r="M1285">
        <v>40</v>
      </c>
      <c r="N1285" t="s">
        <v>9085</v>
      </c>
      <c r="O1285" t="s">
        <v>8645</v>
      </c>
      <c r="P1285">
        <v>3</v>
      </c>
      <c r="Q1285">
        <v>730</v>
      </c>
      <c r="R1285">
        <v>395</v>
      </c>
      <c r="S1285">
        <v>395</v>
      </c>
      <c r="T1285">
        <v>20</v>
      </c>
      <c r="U1285">
        <v>120</v>
      </c>
      <c r="V1285">
        <v>280</v>
      </c>
      <c r="W1285">
        <v>0.86504999999999999</v>
      </c>
      <c r="X1285">
        <v>1.03806</v>
      </c>
    </row>
    <row r="1286" spans="1:24" hidden="1" x14ac:dyDescent="0.3">
      <c r="A1286" t="s">
        <v>11029</v>
      </c>
      <c r="B1286" t="s">
        <v>8179</v>
      </c>
      <c r="C1286" t="s">
        <v>11024</v>
      </c>
      <c r="D1286" t="s">
        <v>11025</v>
      </c>
      <c r="E1286" t="s">
        <v>113</v>
      </c>
      <c r="F1286" t="s">
        <v>113</v>
      </c>
      <c r="G1286" t="s">
        <v>113</v>
      </c>
      <c r="H1286" t="s">
        <v>113</v>
      </c>
      <c r="I1286" t="s">
        <v>406</v>
      </c>
      <c r="J1286" t="s">
        <v>11026</v>
      </c>
      <c r="K1286" t="s">
        <v>11027</v>
      </c>
      <c r="L1286" t="s">
        <v>120</v>
      </c>
      <c r="M1286">
        <v>38</v>
      </c>
      <c r="N1286" t="s">
        <v>9085</v>
      </c>
      <c r="O1286" t="s">
        <v>8537</v>
      </c>
      <c r="P1286">
        <v>2</v>
      </c>
      <c r="Q1286">
        <v>480</v>
      </c>
      <c r="R1286">
        <v>356</v>
      </c>
      <c r="S1286">
        <v>140</v>
      </c>
      <c r="W1286">
        <v>0.34176000000000001</v>
      </c>
      <c r="X1286">
        <v>0.41011199999999998</v>
      </c>
    </row>
    <row r="1287" spans="1:24" hidden="1" x14ac:dyDescent="0.3">
      <c r="A1287" t="s">
        <v>11030</v>
      </c>
      <c r="B1287" t="s">
        <v>1304</v>
      </c>
      <c r="C1287" t="s">
        <v>11024</v>
      </c>
      <c r="D1287" t="s">
        <v>11025</v>
      </c>
      <c r="E1287" t="s">
        <v>113</v>
      </c>
      <c r="F1287" t="s">
        <v>113</v>
      </c>
      <c r="G1287" t="s">
        <v>113</v>
      </c>
      <c r="H1287" t="s">
        <v>113</v>
      </c>
      <c r="I1287" t="s">
        <v>406</v>
      </c>
      <c r="J1287" t="s">
        <v>11026</v>
      </c>
      <c r="K1287" t="s">
        <v>11027</v>
      </c>
      <c r="L1287" t="s">
        <v>120</v>
      </c>
      <c r="M1287">
        <v>0</v>
      </c>
      <c r="N1287" t="s">
        <v>113</v>
      </c>
      <c r="O1287" t="s">
        <v>11031</v>
      </c>
      <c r="P1287">
        <v>1</v>
      </c>
      <c r="R1287">
        <v>2600</v>
      </c>
      <c r="S1287">
        <v>1400</v>
      </c>
    </row>
    <row r="1288" spans="1:24" hidden="1" x14ac:dyDescent="0.3">
      <c r="A1288" t="s">
        <v>11032</v>
      </c>
      <c r="B1288" t="s">
        <v>8174</v>
      </c>
      <c r="C1288" t="s">
        <v>11033</v>
      </c>
      <c r="D1288" t="s">
        <v>11034</v>
      </c>
      <c r="E1288" t="s">
        <v>113</v>
      </c>
      <c r="F1288" t="s">
        <v>113</v>
      </c>
      <c r="G1288" t="s">
        <v>113</v>
      </c>
      <c r="H1288" t="s">
        <v>113</v>
      </c>
      <c r="I1288" t="s">
        <v>115</v>
      </c>
      <c r="J1288" t="s">
        <v>11035</v>
      </c>
      <c r="K1288" t="s">
        <v>11036</v>
      </c>
      <c r="L1288" t="s">
        <v>1173</v>
      </c>
      <c r="M1288">
        <v>49</v>
      </c>
      <c r="N1288" t="s">
        <v>9085</v>
      </c>
      <c r="O1288" t="s">
        <v>8992</v>
      </c>
      <c r="P1288">
        <v>3</v>
      </c>
      <c r="Q1288">
        <v>2009</v>
      </c>
      <c r="R1288">
        <v>469</v>
      </c>
      <c r="S1288">
        <v>206</v>
      </c>
      <c r="T1288">
        <v>340</v>
      </c>
      <c r="U1288">
        <v>150</v>
      </c>
      <c r="V1288">
        <v>260</v>
      </c>
      <c r="W1288">
        <v>2.8266629999999999</v>
      </c>
      <c r="X1288">
        <v>3.3919956</v>
      </c>
    </row>
    <row r="1289" spans="1:24" hidden="1" x14ac:dyDescent="0.3">
      <c r="A1289" t="s">
        <v>11037</v>
      </c>
      <c r="B1289" t="s">
        <v>8617</v>
      </c>
      <c r="C1289" t="s">
        <v>11033</v>
      </c>
      <c r="D1289" t="s">
        <v>11034</v>
      </c>
      <c r="E1289" t="s">
        <v>113</v>
      </c>
      <c r="F1289" t="s">
        <v>113</v>
      </c>
      <c r="G1289" t="s">
        <v>113</v>
      </c>
      <c r="H1289" t="s">
        <v>113</v>
      </c>
      <c r="I1289" t="s">
        <v>115</v>
      </c>
      <c r="J1289" t="s">
        <v>11035</v>
      </c>
      <c r="K1289" t="s">
        <v>11036</v>
      </c>
      <c r="L1289" t="s">
        <v>1173</v>
      </c>
      <c r="M1289">
        <v>49</v>
      </c>
      <c r="N1289" t="s">
        <v>9085</v>
      </c>
      <c r="O1289" t="s">
        <v>9036</v>
      </c>
      <c r="P1289">
        <v>3</v>
      </c>
      <c r="Q1289">
        <v>1450</v>
      </c>
      <c r="R1289">
        <v>400</v>
      </c>
      <c r="S1289">
        <v>180</v>
      </c>
      <c r="T1289">
        <v>340</v>
      </c>
      <c r="U1289">
        <v>150</v>
      </c>
      <c r="V1289">
        <v>260</v>
      </c>
      <c r="W1289">
        <v>1.74</v>
      </c>
      <c r="X1289">
        <v>2.0880000000000001</v>
      </c>
    </row>
    <row r="1290" spans="1:24" hidden="1" x14ac:dyDescent="0.3">
      <c r="A1290" t="s">
        <v>11038</v>
      </c>
      <c r="B1290" t="s">
        <v>8179</v>
      </c>
      <c r="C1290" t="s">
        <v>11033</v>
      </c>
      <c r="D1290" t="s">
        <v>11034</v>
      </c>
      <c r="E1290" t="s">
        <v>113</v>
      </c>
      <c r="F1290" t="s">
        <v>113</v>
      </c>
      <c r="G1290" t="s">
        <v>113</v>
      </c>
      <c r="H1290" t="s">
        <v>113</v>
      </c>
      <c r="I1290" t="s">
        <v>115</v>
      </c>
      <c r="J1290" t="s">
        <v>11035</v>
      </c>
      <c r="K1290" t="s">
        <v>11036</v>
      </c>
      <c r="L1290" t="s">
        <v>1173</v>
      </c>
      <c r="M1290">
        <v>48</v>
      </c>
      <c r="N1290" t="s">
        <v>9085</v>
      </c>
      <c r="O1290" t="s">
        <v>8727</v>
      </c>
      <c r="P1290">
        <v>3</v>
      </c>
      <c r="Q1290">
        <v>400</v>
      </c>
      <c r="R1290">
        <v>300</v>
      </c>
      <c r="S1290">
        <v>100</v>
      </c>
      <c r="W1290">
        <v>0.36</v>
      </c>
      <c r="X1290">
        <v>0.432</v>
      </c>
    </row>
    <row r="1291" spans="1:24" hidden="1" x14ac:dyDescent="0.3">
      <c r="A1291" t="s">
        <v>11039</v>
      </c>
      <c r="B1291" t="s">
        <v>8536</v>
      </c>
      <c r="C1291" t="s">
        <v>11033</v>
      </c>
      <c r="D1291" t="s">
        <v>11034</v>
      </c>
      <c r="E1291" t="s">
        <v>113</v>
      </c>
      <c r="F1291" t="s">
        <v>113</v>
      </c>
      <c r="G1291" t="s">
        <v>113</v>
      </c>
      <c r="H1291" t="s">
        <v>113</v>
      </c>
      <c r="I1291" t="s">
        <v>115</v>
      </c>
      <c r="J1291" t="s">
        <v>11035</v>
      </c>
      <c r="K1291" t="s">
        <v>11036</v>
      </c>
      <c r="L1291" t="s">
        <v>1173</v>
      </c>
      <c r="M1291">
        <v>48</v>
      </c>
      <c r="N1291" t="s">
        <v>9085</v>
      </c>
      <c r="O1291" t="s">
        <v>8537</v>
      </c>
      <c r="P1291">
        <v>2</v>
      </c>
      <c r="Q1291">
        <v>480</v>
      </c>
      <c r="R1291">
        <v>356</v>
      </c>
      <c r="S1291">
        <v>140</v>
      </c>
      <c r="W1291">
        <v>0.34176000000000001</v>
      </c>
      <c r="X1291">
        <v>0.41011199999999998</v>
      </c>
    </row>
    <row r="1292" spans="1:24" hidden="1" x14ac:dyDescent="0.3">
      <c r="A1292" t="s">
        <v>11040</v>
      </c>
      <c r="B1292" t="s">
        <v>1304</v>
      </c>
      <c r="C1292" t="s">
        <v>11033</v>
      </c>
      <c r="D1292" t="s">
        <v>11034</v>
      </c>
      <c r="E1292" t="s">
        <v>113</v>
      </c>
      <c r="F1292" t="s">
        <v>113</v>
      </c>
      <c r="G1292" t="s">
        <v>113</v>
      </c>
      <c r="H1292" t="s">
        <v>113</v>
      </c>
      <c r="I1292" t="s">
        <v>115</v>
      </c>
      <c r="J1292" t="s">
        <v>11035</v>
      </c>
      <c r="K1292" t="s">
        <v>11036</v>
      </c>
      <c r="L1292" t="s">
        <v>1173</v>
      </c>
      <c r="M1292">
        <v>0</v>
      </c>
      <c r="N1292" t="s">
        <v>113</v>
      </c>
      <c r="O1292" t="s">
        <v>11041</v>
      </c>
      <c r="P1292">
        <v>1</v>
      </c>
      <c r="R1292">
        <v>2600</v>
      </c>
      <c r="S1292">
        <v>1400</v>
      </c>
    </row>
    <row r="1293" spans="1:24" hidden="1" x14ac:dyDescent="0.3">
      <c r="A1293" t="s">
        <v>11042</v>
      </c>
      <c r="B1293" t="s">
        <v>8174</v>
      </c>
      <c r="C1293" t="s">
        <v>1567</v>
      </c>
      <c r="D1293" t="s">
        <v>11043</v>
      </c>
      <c r="E1293" t="s">
        <v>113</v>
      </c>
      <c r="F1293" t="s">
        <v>113</v>
      </c>
      <c r="G1293" t="s">
        <v>113</v>
      </c>
      <c r="H1293" t="s">
        <v>113</v>
      </c>
      <c r="I1293" t="s">
        <v>115</v>
      </c>
      <c r="J1293" t="s">
        <v>11044</v>
      </c>
      <c r="K1293" t="s">
        <v>11045</v>
      </c>
      <c r="L1293" t="s">
        <v>120</v>
      </c>
      <c r="M1293">
        <v>40</v>
      </c>
      <c r="N1293" t="s">
        <v>8614</v>
      </c>
      <c r="O1293" t="s">
        <v>9565</v>
      </c>
      <c r="P1293">
        <v>3</v>
      </c>
      <c r="Q1293">
        <v>1412</v>
      </c>
      <c r="R1293">
        <v>353</v>
      </c>
      <c r="S1293">
        <v>164</v>
      </c>
      <c r="T1293">
        <v>50</v>
      </c>
      <c r="U1293">
        <v>170</v>
      </c>
      <c r="V1293">
        <v>270</v>
      </c>
      <c r="W1293">
        <v>1.4953080000000001</v>
      </c>
      <c r="X1293">
        <v>1.7943696</v>
      </c>
    </row>
    <row r="1294" spans="1:24" hidden="1" x14ac:dyDescent="0.3">
      <c r="A1294" t="s">
        <v>11046</v>
      </c>
      <c r="B1294" t="s">
        <v>8617</v>
      </c>
      <c r="C1294" t="s">
        <v>1567</v>
      </c>
      <c r="D1294" t="s">
        <v>11043</v>
      </c>
      <c r="E1294" t="s">
        <v>113</v>
      </c>
      <c r="F1294" t="s">
        <v>113</v>
      </c>
      <c r="G1294" t="s">
        <v>113</v>
      </c>
      <c r="H1294" t="s">
        <v>113</v>
      </c>
      <c r="I1294" t="s">
        <v>115</v>
      </c>
      <c r="J1294" t="s">
        <v>11044</v>
      </c>
      <c r="K1294" t="s">
        <v>11045</v>
      </c>
      <c r="L1294" t="s">
        <v>120</v>
      </c>
      <c r="M1294">
        <v>40</v>
      </c>
      <c r="N1294" t="s">
        <v>8442</v>
      </c>
      <c r="O1294" t="s">
        <v>8787</v>
      </c>
      <c r="P1294">
        <v>3</v>
      </c>
      <c r="Q1294">
        <v>900</v>
      </c>
      <c r="R1294">
        <v>265</v>
      </c>
      <c r="S1294">
        <v>120</v>
      </c>
      <c r="T1294">
        <v>50</v>
      </c>
      <c r="U1294">
        <v>170</v>
      </c>
      <c r="V1294">
        <v>270</v>
      </c>
      <c r="W1294">
        <v>0.71550000000000002</v>
      </c>
      <c r="X1294">
        <v>0.85860000000000003</v>
      </c>
    </row>
    <row r="1295" spans="1:24" hidden="1" x14ac:dyDescent="0.3">
      <c r="A1295" t="s">
        <v>11047</v>
      </c>
      <c r="B1295" t="s">
        <v>8179</v>
      </c>
      <c r="C1295" t="s">
        <v>1567</v>
      </c>
      <c r="D1295" t="s">
        <v>11043</v>
      </c>
      <c r="E1295" t="s">
        <v>113</v>
      </c>
      <c r="F1295" t="s">
        <v>113</v>
      </c>
      <c r="G1295" t="s">
        <v>113</v>
      </c>
      <c r="H1295" t="s">
        <v>113</v>
      </c>
      <c r="I1295" t="s">
        <v>115</v>
      </c>
      <c r="J1295" t="s">
        <v>11044</v>
      </c>
      <c r="K1295" t="s">
        <v>11045</v>
      </c>
      <c r="L1295" t="s">
        <v>120</v>
      </c>
      <c r="M1295">
        <v>40</v>
      </c>
      <c r="N1295" t="s">
        <v>8614</v>
      </c>
      <c r="O1295" t="s">
        <v>11048</v>
      </c>
      <c r="P1295">
        <v>6</v>
      </c>
      <c r="Q1295">
        <v>420</v>
      </c>
      <c r="R1295">
        <v>342</v>
      </c>
      <c r="S1295">
        <v>149</v>
      </c>
      <c r="W1295">
        <v>0.86184000000000005</v>
      </c>
      <c r="X1295">
        <v>1.034208</v>
      </c>
    </row>
    <row r="1296" spans="1:24" hidden="1" x14ac:dyDescent="0.3">
      <c r="A1296" t="s">
        <v>11049</v>
      </c>
      <c r="B1296" t="s">
        <v>8536</v>
      </c>
      <c r="C1296" t="s">
        <v>1567</v>
      </c>
      <c r="D1296" t="s">
        <v>11043</v>
      </c>
      <c r="E1296" t="s">
        <v>113</v>
      </c>
      <c r="F1296" t="s">
        <v>113</v>
      </c>
      <c r="G1296" t="s">
        <v>113</v>
      </c>
      <c r="H1296" t="s">
        <v>113</v>
      </c>
      <c r="I1296" t="s">
        <v>115</v>
      </c>
      <c r="J1296" t="s">
        <v>11044</v>
      </c>
      <c r="K1296" t="s">
        <v>11045</v>
      </c>
      <c r="L1296" t="s">
        <v>120</v>
      </c>
      <c r="M1296">
        <v>40</v>
      </c>
      <c r="N1296" t="s">
        <v>8614</v>
      </c>
      <c r="O1296" t="s">
        <v>9825</v>
      </c>
      <c r="P1296">
        <v>3</v>
      </c>
      <c r="Q1296">
        <v>478</v>
      </c>
      <c r="R1296">
        <v>375</v>
      </c>
      <c r="S1296">
        <v>158</v>
      </c>
      <c r="W1296">
        <v>0.53774999999999995</v>
      </c>
      <c r="X1296">
        <v>0.64529999999999987</v>
      </c>
    </row>
    <row r="1297" spans="1:24" hidden="1" x14ac:dyDescent="0.3">
      <c r="A1297" t="s">
        <v>11050</v>
      </c>
      <c r="B1297" t="s">
        <v>8174</v>
      </c>
      <c r="C1297" t="s">
        <v>3207</v>
      </c>
      <c r="D1297" t="s">
        <v>3206</v>
      </c>
      <c r="E1297" t="s">
        <v>113</v>
      </c>
      <c r="F1297" t="s">
        <v>113</v>
      </c>
      <c r="G1297" t="s">
        <v>113</v>
      </c>
      <c r="H1297" t="s">
        <v>113</v>
      </c>
      <c r="I1297" t="s">
        <v>686</v>
      </c>
      <c r="J1297" t="s">
        <v>11051</v>
      </c>
      <c r="K1297" t="s">
        <v>11052</v>
      </c>
      <c r="L1297" t="s">
        <v>10038</v>
      </c>
      <c r="M1297">
        <v>10</v>
      </c>
      <c r="N1297" t="s">
        <v>8442</v>
      </c>
      <c r="O1297" t="s">
        <v>10947</v>
      </c>
      <c r="P1297">
        <v>2</v>
      </c>
      <c r="Q1297">
        <v>600</v>
      </c>
      <c r="R1297">
        <v>440</v>
      </c>
      <c r="S1297">
        <v>315</v>
      </c>
      <c r="T1297">
        <v>230</v>
      </c>
      <c r="U1297">
        <v>290</v>
      </c>
      <c r="W1297">
        <v>0.52800000000000002</v>
      </c>
      <c r="X1297">
        <v>0.63360000000000005</v>
      </c>
    </row>
    <row r="1298" spans="1:24" hidden="1" x14ac:dyDescent="0.3">
      <c r="A1298" t="s">
        <v>11053</v>
      </c>
      <c r="B1298" t="s">
        <v>8179</v>
      </c>
      <c r="C1298" t="s">
        <v>3207</v>
      </c>
      <c r="D1298" t="s">
        <v>3206</v>
      </c>
      <c r="E1298" t="s">
        <v>113</v>
      </c>
      <c r="F1298" t="s">
        <v>113</v>
      </c>
      <c r="G1298" t="s">
        <v>113</v>
      </c>
      <c r="H1298" t="s">
        <v>113</v>
      </c>
      <c r="I1298" t="s">
        <v>686</v>
      </c>
      <c r="J1298" t="s">
        <v>11051</v>
      </c>
      <c r="K1298" t="s">
        <v>11052</v>
      </c>
      <c r="L1298" t="s">
        <v>10038</v>
      </c>
      <c r="M1298">
        <v>4</v>
      </c>
      <c r="N1298" t="s">
        <v>9085</v>
      </c>
      <c r="O1298" t="s">
        <v>9106</v>
      </c>
      <c r="P1298">
        <v>1</v>
      </c>
      <c r="Q1298">
        <v>400</v>
      </c>
      <c r="R1298">
        <v>300</v>
      </c>
      <c r="W1298">
        <v>0.12</v>
      </c>
      <c r="X1298">
        <v>0.14399999999999999</v>
      </c>
    </row>
    <row r="1299" spans="1:24" hidden="1" x14ac:dyDescent="0.3">
      <c r="A1299" t="s">
        <v>11054</v>
      </c>
      <c r="B1299" t="s">
        <v>8536</v>
      </c>
      <c r="C1299" t="s">
        <v>3207</v>
      </c>
      <c r="D1299" t="s">
        <v>3206</v>
      </c>
      <c r="E1299" t="s">
        <v>113</v>
      </c>
      <c r="F1299" t="s">
        <v>113</v>
      </c>
      <c r="G1299" t="s">
        <v>113</v>
      </c>
      <c r="H1299" t="s">
        <v>113</v>
      </c>
      <c r="I1299" t="s">
        <v>686</v>
      </c>
      <c r="J1299" t="s">
        <v>11051</v>
      </c>
      <c r="K1299" t="s">
        <v>11052</v>
      </c>
      <c r="L1299" t="s">
        <v>10038</v>
      </c>
      <c r="M1299">
        <v>4</v>
      </c>
      <c r="N1299" t="s">
        <v>9085</v>
      </c>
      <c r="O1299" t="s">
        <v>10950</v>
      </c>
      <c r="P1299">
        <v>1</v>
      </c>
      <c r="Q1299">
        <v>400</v>
      </c>
      <c r="R1299">
        <v>300</v>
      </c>
      <c r="W1299">
        <v>0.12</v>
      </c>
      <c r="X1299">
        <v>0.14399999999999999</v>
      </c>
    </row>
    <row r="1300" spans="1:24" hidden="1" x14ac:dyDescent="0.3">
      <c r="A1300" t="s">
        <v>11055</v>
      </c>
      <c r="B1300" t="s">
        <v>8174</v>
      </c>
      <c r="C1300" t="s">
        <v>3213</v>
      </c>
      <c r="D1300" t="s">
        <v>3212</v>
      </c>
      <c r="E1300" t="s">
        <v>113</v>
      </c>
      <c r="F1300" t="s">
        <v>113</v>
      </c>
      <c r="G1300" t="s">
        <v>113</v>
      </c>
      <c r="H1300" t="s">
        <v>113</v>
      </c>
      <c r="I1300" t="s">
        <v>686</v>
      </c>
      <c r="J1300" t="s">
        <v>11056</v>
      </c>
      <c r="K1300" t="s">
        <v>11057</v>
      </c>
      <c r="L1300" t="s">
        <v>10038</v>
      </c>
      <c r="M1300">
        <v>10</v>
      </c>
      <c r="N1300" t="s">
        <v>8442</v>
      </c>
      <c r="O1300" t="s">
        <v>10947</v>
      </c>
      <c r="P1300">
        <v>2</v>
      </c>
      <c r="Q1300">
        <v>600</v>
      </c>
      <c r="R1300">
        <v>440</v>
      </c>
      <c r="S1300">
        <v>315</v>
      </c>
      <c r="T1300">
        <v>120</v>
      </c>
      <c r="U1300">
        <v>180</v>
      </c>
      <c r="W1300">
        <v>0.52800000000000002</v>
      </c>
      <c r="X1300">
        <v>0.63360000000000005</v>
      </c>
    </row>
    <row r="1301" spans="1:24" hidden="1" x14ac:dyDescent="0.3">
      <c r="A1301" t="s">
        <v>11058</v>
      </c>
      <c r="B1301" t="s">
        <v>8179</v>
      </c>
      <c r="C1301" t="s">
        <v>3213</v>
      </c>
      <c r="D1301" t="s">
        <v>3212</v>
      </c>
      <c r="E1301" t="s">
        <v>113</v>
      </c>
      <c r="F1301" t="s">
        <v>113</v>
      </c>
      <c r="G1301" t="s">
        <v>113</v>
      </c>
      <c r="H1301" t="s">
        <v>113</v>
      </c>
      <c r="I1301" t="s">
        <v>686</v>
      </c>
      <c r="J1301" t="s">
        <v>11056</v>
      </c>
      <c r="K1301" t="s">
        <v>11057</v>
      </c>
      <c r="L1301" t="s">
        <v>10038</v>
      </c>
      <c r="M1301">
        <v>4</v>
      </c>
      <c r="N1301" t="s">
        <v>9085</v>
      </c>
      <c r="O1301" t="s">
        <v>9106</v>
      </c>
      <c r="P1301">
        <v>1</v>
      </c>
      <c r="Q1301">
        <v>400</v>
      </c>
      <c r="R1301">
        <v>300</v>
      </c>
      <c r="W1301">
        <v>0.12</v>
      </c>
      <c r="X1301">
        <v>0.14399999999999999</v>
      </c>
    </row>
    <row r="1302" spans="1:24" hidden="1" x14ac:dyDescent="0.3">
      <c r="A1302" t="s">
        <v>11059</v>
      </c>
      <c r="B1302" t="s">
        <v>8536</v>
      </c>
      <c r="C1302" t="s">
        <v>3213</v>
      </c>
      <c r="D1302" t="s">
        <v>3212</v>
      </c>
      <c r="E1302" t="s">
        <v>113</v>
      </c>
      <c r="F1302" t="s">
        <v>113</v>
      </c>
      <c r="G1302" t="s">
        <v>113</v>
      </c>
      <c r="H1302" t="s">
        <v>113</v>
      </c>
      <c r="I1302" t="s">
        <v>686</v>
      </c>
      <c r="J1302" t="s">
        <v>11056</v>
      </c>
      <c r="K1302" t="s">
        <v>11057</v>
      </c>
      <c r="L1302" t="s">
        <v>10038</v>
      </c>
      <c r="M1302">
        <v>4</v>
      </c>
      <c r="N1302" t="s">
        <v>9085</v>
      </c>
      <c r="O1302" t="s">
        <v>10950</v>
      </c>
      <c r="P1302">
        <v>1</v>
      </c>
      <c r="Q1302">
        <v>400</v>
      </c>
      <c r="R1302">
        <v>300</v>
      </c>
      <c r="W1302">
        <v>0.12</v>
      </c>
      <c r="X1302">
        <v>0.14399999999999999</v>
      </c>
    </row>
    <row r="1303" spans="1:24" hidden="1" x14ac:dyDescent="0.3">
      <c r="A1303" t="s">
        <v>11060</v>
      </c>
      <c r="B1303" t="s">
        <v>8174</v>
      </c>
      <c r="C1303" t="s">
        <v>10577</v>
      </c>
      <c r="D1303" t="s">
        <v>11061</v>
      </c>
      <c r="E1303" t="s">
        <v>113</v>
      </c>
      <c r="F1303" t="s">
        <v>11062</v>
      </c>
      <c r="G1303" t="s">
        <v>1356</v>
      </c>
      <c r="H1303" t="s">
        <v>127</v>
      </c>
      <c r="I1303" t="s">
        <v>115</v>
      </c>
      <c r="J1303" t="s">
        <v>11063</v>
      </c>
      <c r="K1303" t="s">
        <v>11064</v>
      </c>
      <c r="L1303" t="s">
        <v>120</v>
      </c>
      <c r="M1303">
        <v>40</v>
      </c>
      <c r="N1303" t="s">
        <v>8614</v>
      </c>
      <c r="O1303" t="s">
        <v>9565</v>
      </c>
      <c r="P1303">
        <v>3</v>
      </c>
      <c r="Q1303">
        <v>1412</v>
      </c>
      <c r="R1303">
        <v>353</v>
      </c>
      <c r="S1303">
        <v>164</v>
      </c>
      <c r="T1303">
        <v>70</v>
      </c>
      <c r="U1303">
        <v>170</v>
      </c>
      <c r="V1303">
        <v>280</v>
      </c>
      <c r="W1303">
        <v>1.4953080000000001</v>
      </c>
      <c r="X1303">
        <v>1.7943696</v>
      </c>
    </row>
    <row r="1304" spans="1:24" hidden="1" x14ac:dyDescent="0.3">
      <c r="A1304" t="s">
        <v>11065</v>
      </c>
      <c r="B1304" t="s">
        <v>8617</v>
      </c>
      <c r="C1304" t="s">
        <v>10577</v>
      </c>
      <c r="D1304" t="s">
        <v>11061</v>
      </c>
      <c r="E1304" t="s">
        <v>113</v>
      </c>
      <c r="F1304" t="s">
        <v>11062</v>
      </c>
      <c r="G1304" t="s">
        <v>1356</v>
      </c>
      <c r="H1304" t="s">
        <v>127</v>
      </c>
      <c r="I1304" t="s">
        <v>115</v>
      </c>
      <c r="J1304" t="s">
        <v>11063</v>
      </c>
      <c r="K1304" t="s">
        <v>11064</v>
      </c>
      <c r="L1304" t="s">
        <v>120</v>
      </c>
      <c r="M1304">
        <v>40</v>
      </c>
      <c r="N1304" t="s">
        <v>9659</v>
      </c>
      <c r="O1304" t="s">
        <v>8787</v>
      </c>
      <c r="P1304">
        <v>3</v>
      </c>
      <c r="Q1304">
        <v>900</v>
      </c>
      <c r="R1304">
        <v>265</v>
      </c>
      <c r="S1304">
        <v>120</v>
      </c>
      <c r="T1304">
        <v>70</v>
      </c>
      <c r="U1304">
        <v>170</v>
      </c>
      <c r="V1304">
        <v>280</v>
      </c>
      <c r="W1304">
        <v>0.71550000000000002</v>
      </c>
      <c r="X1304">
        <v>0.85860000000000003</v>
      </c>
    </row>
    <row r="1305" spans="1:24" hidden="1" x14ac:dyDescent="0.3">
      <c r="A1305" t="s">
        <v>11066</v>
      </c>
      <c r="B1305" t="s">
        <v>8179</v>
      </c>
      <c r="C1305" t="s">
        <v>10577</v>
      </c>
      <c r="D1305" t="s">
        <v>11061</v>
      </c>
      <c r="E1305" t="s">
        <v>113</v>
      </c>
      <c r="F1305" t="s">
        <v>11062</v>
      </c>
      <c r="G1305" t="s">
        <v>1356</v>
      </c>
      <c r="H1305" t="s">
        <v>127</v>
      </c>
      <c r="I1305" t="s">
        <v>115</v>
      </c>
      <c r="J1305" t="s">
        <v>11063</v>
      </c>
      <c r="K1305" t="s">
        <v>11064</v>
      </c>
      <c r="L1305" t="s">
        <v>120</v>
      </c>
      <c r="M1305">
        <v>40</v>
      </c>
      <c r="N1305" t="s">
        <v>8614</v>
      </c>
      <c r="O1305" t="s">
        <v>9568</v>
      </c>
      <c r="P1305">
        <v>3</v>
      </c>
      <c r="Q1305">
        <v>353</v>
      </c>
      <c r="R1305">
        <v>261</v>
      </c>
      <c r="W1305">
        <v>0.27639900000000001</v>
      </c>
      <c r="X1305">
        <v>0.3316788</v>
      </c>
    </row>
    <row r="1306" spans="1:24" hidden="1" x14ac:dyDescent="0.3">
      <c r="A1306" t="s">
        <v>11067</v>
      </c>
      <c r="B1306" t="s">
        <v>8536</v>
      </c>
      <c r="C1306" t="s">
        <v>10577</v>
      </c>
      <c r="D1306" t="s">
        <v>11061</v>
      </c>
      <c r="E1306" t="s">
        <v>113</v>
      </c>
      <c r="F1306" t="s">
        <v>11062</v>
      </c>
      <c r="G1306" t="s">
        <v>1356</v>
      </c>
      <c r="H1306" t="s">
        <v>127</v>
      </c>
      <c r="I1306" t="s">
        <v>115</v>
      </c>
      <c r="J1306" t="s">
        <v>11063</v>
      </c>
      <c r="K1306" t="s">
        <v>11064</v>
      </c>
      <c r="L1306" t="s">
        <v>120</v>
      </c>
      <c r="M1306">
        <v>40</v>
      </c>
      <c r="N1306" t="s">
        <v>8614</v>
      </c>
      <c r="O1306" t="s">
        <v>8790</v>
      </c>
      <c r="P1306">
        <v>3</v>
      </c>
      <c r="Q1306">
        <v>478</v>
      </c>
      <c r="R1306">
        <v>375</v>
      </c>
      <c r="S1306">
        <v>158</v>
      </c>
      <c r="W1306">
        <v>0.53774999999999995</v>
      </c>
      <c r="X1306">
        <v>0.64529999999999987</v>
      </c>
    </row>
    <row r="1307" spans="1:24" hidden="1" x14ac:dyDescent="0.3">
      <c r="A1307" t="s">
        <v>11068</v>
      </c>
      <c r="B1307" t="s">
        <v>1304</v>
      </c>
      <c r="C1307" t="s">
        <v>10577</v>
      </c>
      <c r="D1307" t="s">
        <v>11061</v>
      </c>
      <c r="E1307" t="s">
        <v>113</v>
      </c>
      <c r="F1307" t="s">
        <v>11062</v>
      </c>
      <c r="G1307" t="s">
        <v>1356</v>
      </c>
      <c r="H1307" t="s">
        <v>127</v>
      </c>
      <c r="I1307" t="s">
        <v>115</v>
      </c>
      <c r="J1307" t="s">
        <v>11063</v>
      </c>
      <c r="K1307" t="s">
        <v>11064</v>
      </c>
      <c r="L1307" t="s">
        <v>120</v>
      </c>
      <c r="M1307">
        <v>0</v>
      </c>
      <c r="N1307" t="s">
        <v>11069</v>
      </c>
      <c r="O1307" t="s">
        <v>11070</v>
      </c>
      <c r="P1307">
        <v>1</v>
      </c>
    </row>
    <row r="1308" spans="1:24" hidden="1" x14ac:dyDescent="0.3">
      <c r="A1308" t="s">
        <v>11071</v>
      </c>
      <c r="B1308" t="s">
        <v>8174</v>
      </c>
      <c r="C1308" t="s">
        <v>2112</v>
      </c>
      <c r="D1308" t="s">
        <v>2111</v>
      </c>
      <c r="E1308" t="s">
        <v>113</v>
      </c>
      <c r="F1308" t="s">
        <v>113</v>
      </c>
      <c r="G1308" t="s">
        <v>113</v>
      </c>
      <c r="H1308" t="s">
        <v>113</v>
      </c>
      <c r="I1308" t="s">
        <v>860</v>
      </c>
      <c r="J1308" t="s">
        <v>11072</v>
      </c>
      <c r="K1308" t="s">
        <v>11073</v>
      </c>
      <c r="L1308" t="s">
        <v>1173</v>
      </c>
      <c r="M1308">
        <v>50</v>
      </c>
      <c r="N1308" t="s">
        <v>9085</v>
      </c>
      <c r="O1308" t="s">
        <v>10739</v>
      </c>
      <c r="P1308">
        <v>3</v>
      </c>
      <c r="Q1308">
        <v>2099</v>
      </c>
      <c r="R1308">
        <v>499</v>
      </c>
      <c r="S1308">
        <v>206</v>
      </c>
      <c r="T1308">
        <v>20</v>
      </c>
      <c r="U1308">
        <v>140</v>
      </c>
      <c r="V1308">
        <v>200</v>
      </c>
      <c r="W1308">
        <v>3.1422029999999999</v>
      </c>
      <c r="X1308">
        <v>3.7706435999999997</v>
      </c>
    </row>
    <row r="1309" spans="1:24" hidden="1" x14ac:dyDescent="0.3">
      <c r="A1309" t="s">
        <v>11074</v>
      </c>
      <c r="B1309" t="s">
        <v>8179</v>
      </c>
      <c r="C1309" t="s">
        <v>2112</v>
      </c>
      <c r="D1309" t="s">
        <v>2111</v>
      </c>
      <c r="E1309" t="s">
        <v>113</v>
      </c>
      <c r="F1309" t="s">
        <v>113</v>
      </c>
      <c r="G1309" t="s">
        <v>113</v>
      </c>
      <c r="H1309" t="s">
        <v>113</v>
      </c>
      <c r="I1309" t="s">
        <v>860</v>
      </c>
      <c r="J1309" t="s">
        <v>11072</v>
      </c>
      <c r="K1309" t="s">
        <v>11073</v>
      </c>
      <c r="L1309" t="s">
        <v>1173</v>
      </c>
      <c r="M1309">
        <v>50</v>
      </c>
      <c r="N1309" t="s">
        <v>9085</v>
      </c>
      <c r="O1309" t="s">
        <v>11075</v>
      </c>
      <c r="P1309">
        <v>4</v>
      </c>
      <c r="Q1309">
        <v>480</v>
      </c>
      <c r="R1309">
        <v>356</v>
      </c>
      <c r="S1309">
        <v>140</v>
      </c>
      <c r="W1309">
        <v>0.68352000000000002</v>
      </c>
      <c r="X1309">
        <v>0.82022399999999995</v>
      </c>
    </row>
    <row r="1310" spans="1:24" hidden="1" x14ac:dyDescent="0.3">
      <c r="A1310" t="s">
        <v>11076</v>
      </c>
      <c r="B1310" t="s">
        <v>8536</v>
      </c>
      <c r="C1310" t="s">
        <v>2112</v>
      </c>
      <c r="D1310" t="s">
        <v>2111</v>
      </c>
      <c r="E1310" t="s">
        <v>113</v>
      </c>
      <c r="F1310" t="s">
        <v>113</v>
      </c>
      <c r="G1310" t="s">
        <v>113</v>
      </c>
      <c r="H1310" t="s">
        <v>113</v>
      </c>
      <c r="I1310" t="s">
        <v>860</v>
      </c>
      <c r="J1310" t="s">
        <v>11072</v>
      </c>
      <c r="K1310" t="s">
        <v>11073</v>
      </c>
      <c r="L1310" t="s">
        <v>1173</v>
      </c>
      <c r="M1310">
        <v>50</v>
      </c>
      <c r="N1310" t="s">
        <v>9085</v>
      </c>
      <c r="O1310" t="s">
        <v>11077</v>
      </c>
      <c r="P1310">
        <v>9</v>
      </c>
      <c r="Q1310">
        <v>400</v>
      </c>
      <c r="R1310">
        <v>300</v>
      </c>
      <c r="S1310">
        <v>150</v>
      </c>
      <c r="W1310">
        <v>1.08</v>
      </c>
      <c r="X1310">
        <v>1.296</v>
      </c>
    </row>
    <row r="1311" spans="1:24" hidden="1" x14ac:dyDescent="0.3">
      <c r="A1311" t="s">
        <v>11078</v>
      </c>
      <c r="B1311" t="s">
        <v>8174</v>
      </c>
      <c r="C1311" t="s">
        <v>11079</v>
      </c>
      <c r="D1311" t="s">
        <v>11080</v>
      </c>
      <c r="E1311" t="s">
        <v>113</v>
      </c>
      <c r="F1311" t="s">
        <v>11081</v>
      </c>
      <c r="G1311" t="s">
        <v>133</v>
      </c>
      <c r="H1311" t="s">
        <v>4890</v>
      </c>
      <c r="I1311" t="s">
        <v>1171</v>
      </c>
      <c r="J1311" t="s">
        <v>11082</v>
      </c>
      <c r="K1311" t="s">
        <v>11083</v>
      </c>
      <c r="L1311" t="s">
        <v>1173</v>
      </c>
      <c r="M1311">
        <v>50</v>
      </c>
      <c r="N1311" t="s">
        <v>113</v>
      </c>
      <c r="O1311" t="s">
        <v>9493</v>
      </c>
      <c r="P1311">
        <v>3</v>
      </c>
      <c r="T1311">
        <v>20</v>
      </c>
      <c r="U1311">
        <v>150</v>
      </c>
      <c r="V1311">
        <v>220</v>
      </c>
    </row>
    <row r="1312" spans="1:24" hidden="1" x14ac:dyDescent="0.3">
      <c r="A1312" t="s">
        <v>11084</v>
      </c>
      <c r="B1312" t="s">
        <v>8174</v>
      </c>
      <c r="C1312" t="s">
        <v>11085</v>
      </c>
      <c r="D1312" t="s">
        <v>11086</v>
      </c>
      <c r="E1312" t="s">
        <v>113</v>
      </c>
      <c r="F1312" t="s">
        <v>113</v>
      </c>
      <c r="G1312" t="s">
        <v>113</v>
      </c>
      <c r="H1312" t="s">
        <v>113</v>
      </c>
      <c r="I1312" t="s">
        <v>1171</v>
      </c>
      <c r="J1312" t="s">
        <v>11087</v>
      </c>
      <c r="K1312" t="s">
        <v>11088</v>
      </c>
      <c r="L1312" t="s">
        <v>9030</v>
      </c>
      <c r="M1312">
        <v>60</v>
      </c>
      <c r="N1312" t="s">
        <v>113</v>
      </c>
      <c r="O1312" t="s">
        <v>9493</v>
      </c>
      <c r="P1312">
        <v>3</v>
      </c>
      <c r="T1312">
        <v>60</v>
      </c>
      <c r="U1312">
        <v>150</v>
      </c>
      <c r="V1312">
        <v>330</v>
      </c>
    </row>
    <row r="1313" spans="1:24" hidden="1" x14ac:dyDescent="0.3">
      <c r="A1313" t="s">
        <v>11089</v>
      </c>
      <c r="B1313" t="s">
        <v>8211</v>
      </c>
      <c r="C1313" t="s">
        <v>11085</v>
      </c>
      <c r="D1313" t="s">
        <v>11086</v>
      </c>
      <c r="E1313" t="s">
        <v>113</v>
      </c>
      <c r="F1313" t="s">
        <v>113</v>
      </c>
      <c r="G1313" t="s">
        <v>113</v>
      </c>
      <c r="H1313" t="s">
        <v>113</v>
      </c>
      <c r="I1313" t="s">
        <v>1171</v>
      </c>
      <c r="J1313" t="s">
        <v>11087</v>
      </c>
      <c r="K1313" t="s">
        <v>11088</v>
      </c>
      <c r="L1313" t="s">
        <v>9030</v>
      </c>
      <c r="M1313">
        <v>58</v>
      </c>
      <c r="N1313" t="s">
        <v>113</v>
      </c>
      <c r="O1313" t="s">
        <v>9493</v>
      </c>
      <c r="P1313">
        <v>1</v>
      </c>
      <c r="Q1313">
        <v>0.3</v>
      </c>
      <c r="T1313">
        <v>283.17</v>
      </c>
      <c r="W1313">
        <v>7.0685834705770348E-2</v>
      </c>
      <c r="X1313">
        <v>0.11309733552923257</v>
      </c>
    </row>
    <row r="1314" spans="1:24" hidden="1" x14ac:dyDescent="0.3">
      <c r="A1314" t="s">
        <v>11090</v>
      </c>
      <c r="B1314" t="s">
        <v>8174</v>
      </c>
      <c r="C1314" t="s">
        <v>11091</v>
      </c>
      <c r="D1314" t="s">
        <v>11092</v>
      </c>
      <c r="E1314" t="s">
        <v>113</v>
      </c>
      <c r="F1314" t="s">
        <v>113</v>
      </c>
      <c r="G1314" t="s">
        <v>113</v>
      </c>
      <c r="H1314" t="s">
        <v>113</v>
      </c>
      <c r="I1314" t="s">
        <v>888</v>
      </c>
      <c r="J1314" t="s">
        <v>11093</v>
      </c>
      <c r="K1314" t="s">
        <v>11094</v>
      </c>
      <c r="L1314" t="s">
        <v>120</v>
      </c>
      <c r="M1314">
        <v>40</v>
      </c>
      <c r="N1314" t="s">
        <v>113</v>
      </c>
      <c r="O1314" t="s">
        <v>9493</v>
      </c>
      <c r="P1314">
        <v>3</v>
      </c>
      <c r="T1314">
        <v>70</v>
      </c>
      <c r="U1314">
        <v>170</v>
      </c>
      <c r="V1314">
        <v>240</v>
      </c>
    </row>
    <row r="1315" spans="1:24" hidden="1" x14ac:dyDescent="0.3">
      <c r="A1315" t="s">
        <v>11095</v>
      </c>
      <c r="B1315" t="s">
        <v>8211</v>
      </c>
      <c r="C1315" t="s">
        <v>11091</v>
      </c>
      <c r="D1315" t="s">
        <v>11092</v>
      </c>
      <c r="E1315" t="s">
        <v>113</v>
      </c>
      <c r="F1315" t="s">
        <v>113</v>
      </c>
      <c r="G1315" t="s">
        <v>113</v>
      </c>
      <c r="H1315" t="s">
        <v>113</v>
      </c>
      <c r="I1315" t="s">
        <v>888</v>
      </c>
      <c r="J1315" t="s">
        <v>11093</v>
      </c>
      <c r="K1315" t="s">
        <v>11094</v>
      </c>
      <c r="L1315" t="s">
        <v>120</v>
      </c>
      <c r="M1315">
        <v>38</v>
      </c>
      <c r="N1315" t="s">
        <v>113</v>
      </c>
      <c r="O1315" t="s">
        <v>9493</v>
      </c>
      <c r="P1315">
        <v>1</v>
      </c>
      <c r="Q1315">
        <v>0.6</v>
      </c>
      <c r="T1315">
        <v>272.33999999999997</v>
      </c>
      <c r="W1315">
        <v>0.28274333882308139</v>
      </c>
      <c r="X1315">
        <v>0.45238934211693027</v>
      </c>
    </row>
    <row r="1316" spans="1:24" hidden="1" x14ac:dyDescent="0.3">
      <c r="A1316" t="s">
        <v>11096</v>
      </c>
      <c r="C1316" t="s">
        <v>5322</v>
      </c>
      <c r="D1316" t="s">
        <v>11096</v>
      </c>
      <c r="E1316" t="s">
        <v>113</v>
      </c>
      <c r="F1316" t="s">
        <v>113</v>
      </c>
      <c r="G1316" t="s">
        <v>113</v>
      </c>
      <c r="H1316" t="s">
        <v>113</v>
      </c>
      <c r="I1316" t="s">
        <v>115</v>
      </c>
      <c r="J1316" t="s">
        <v>11097</v>
      </c>
      <c r="K1316" t="s">
        <v>11098</v>
      </c>
      <c r="L1316" t="s">
        <v>120</v>
      </c>
    </row>
    <row r="1317" spans="1:24" hidden="1" x14ac:dyDescent="0.3">
      <c r="A1317" t="s">
        <v>11099</v>
      </c>
      <c r="B1317" t="s">
        <v>8174</v>
      </c>
      <c r="C1317" t="s">
        <v>2958</v>
      </c>
      <c r="D1317" t="s">
        <v>2957</v>
      </c>
      <c r="E1317" t="s">
        <v>113</v>
      </c>
      <c r="F1317" t="s">
        <v>11100</v>
      </c>
      <c r="G1317" t="s">
        <v>1356</v>
      </c>
      <c r="H1317" t="s">
        <v>127</v>
      </c>
      <c r="I1317" t="s">
        <v>888</v>
      </c>
      <c r="J1317" t="s">
        <v>11101</v>
      </c>
      <c r="K1317" t="s">
        <v>11102</v>
      </c>
      <c r="L1317" t="s">
        <v>120</v>
      </c>
      <c r="M1317">
        <v>33</v>
      </c>
      <c r="N1317" t="s">
        <v>9085</v>
      </c>
      <c r="O1317" t="s">
        <v>9285</v>
      </c>
      <c r="P1317">
        <v>3</v>
      </c>
      <c r="Q1317">
        <v>1499</v>
      </c>
      <c r="R1317">
        <v>349</v>
      </c>
      <c r="S1317">
        <v>166</v>
      </c>
      <c r="T1317">
        <v>10</v>
      </c>
      <c r="U1317">
        <v>140</v>
      </c>
      <c r="V1317">
        <v>260</v>
      </c>
      <c r="W1317">
        <v>1.569453</v>
      </c>
      <c r="X1317">
        <v>1.8833435999999999</v>
      </c>
    </row>
    <row r="1318" spans="1:24" hidden="1" x14ac:dyDescent="0.3">
      <c r="A1318" t="s">
        <v>11103</v>
      </c>
      <c r="B1318" t="s">
        <v>8617</v>
      </c>
      <c r="C1318" t="s">
        <v>2958</v>
      </c>
      <c r="D1318" t="s">
        <v>2957</v>
      </c>
      <c r="E1318" t="s">
        <v>113</v>
      </c>
      <c r="F1318" t="s">
        <v>11100</v>
      </c>
      <c r="G1318" t="s">
        <v>1356</v>
      </c>
      <c r="H1318" t="s">
        <v>127</v>
      </c>
      <c r="I1318" t="s">
        <v>888</v>
      </c>
      <c r="J1318" t="s">
        <v>11101</v>
      </c>
      <c r="K1318" t="s">
        <v>11102</v>
      </c>
      <c r="L1318" t="s">
        <v>120</v>
      </c>
      <c r="M1318">
        <v>33</v>
      </c>
      <c r="N1318" t="s">
        <v>9085</v>
      </c>
      <c r="O1318" t="s">
        <v>9287</v>
      </c>
      <c r="P1318">
        <v>3</v>
      </c>
      <c r="Q1318">
        <v>699</v>
      </c>
      <c r="R1318">
        <v>395</v>
      </c>
      <c r="S1318">
        <v>160</v>
      </c>
      <c r="T1318">
        <v>10</v>
      </c>
      <c r="U1318">
        <v>140</v>
      </c>
      <c r="V1318">
        <v>260</v>
      </c>
      <c r="W1318">
        <v>0.82831500000000002</v>
      </c>
      <c r="X1318">
        <v>0.99397800000000003</v>
      </c>
    </row>
    <row r="1319" spans="1:24" hidden="1" x14ac:dyDescent="0.3">
      <c r="A1319" t="s">
        <v>11104</v>
      </c>
      <c r="B1319" t="s">
        <v>8179</v>
      </c>
      <c r="C1319" t="s">
        <v>2958</v>
      </c>
      <c r="D1319" t="s">
        <v>2957</v>
      </c>
      <c r="E1319" t="s">
        <v>113</v>
      </c>
      <c r="F1319" t="s">
        <v>11100</v>
      </c>
      <c r="G1319" t="s">
        <v>1356</v>
      </c>
      <c r="H1319" t="s">
        <v>127</v>
      </c>
      <c r="I1319" t="s">
        <v>888</v>
      </c>
      <c r="J1319" t="s">
        <v>11101</v>
      </c>
      <c r="K1319" t="s">
        <v>11102</v>
      </c>
      <c r="L1319" t="s">
        <v>120</v>
      </c>
      <c r="M1319">
        <v>33</v>
      </c>
      <c r="N1319" t="s">
        <v>9085</v>
      </c>
      <c r="O1319" t="s">
        <v>9289</v>
      </c>
      <c r="P1319">
        <v>3</v>
      </c>
      <c r="Q1319">
        <v>400</v>
      </c>
      <c r="R1319">
        <v>300</v>
      </c>
      <c r="S1319">
        <v>100</v>
      </c>
      <c r="W1319">
        <v>0.36</v>
      </c>
      <c r="X1319">
        <v>0.432</v>
      </c>
    </row>
    <row r="1320" spans="1:24" hidden="1" x14ac:dyDescent="0.3">
      <c r="A1320" t="s">
        <v>11105</v>
      </c>
      <c r="B1320" t="s">
        <v>1304</v>
      </c>
      <c r="C1320" t="s">
        <v>2958</v>
      </c>
      <c r="D1320" t="s">
        <v>2957</v>
      </c>
      <c r="E1320" t="s">
        <v>113</v>
      </c>
      <c r="F1320" t="s">
        <v>11100</v>
      </c>
      <c r="G1320" t="s">
        <v>1356</v>
      </c>
      <c r="H1320" t="s">
        <v>127</v>
      </c>
      <c r="I1320" t="s">
        <v>888</v>
      </c>
      <c r="J1320" t="s">
        <v>11101</v>
      </c>
      <c r="K1320" t="s">
        <v>11102</v>
      </c>
      <c r="L1320" t="s">
        <v>120</v>
      </c>
      <c r="M1320">
        <v>0</v>
      </c>
      <c r="N1320" t="s">
        <v>11069</v>
      </c>
      <c r="O1320" t="s">
        <v>1304</v>
      </c>
      <c r="P1320">
        <v>3</v>
      </c>
      <c r="R1320">
        <v>3000</v>
      </c>
      <c r="S1320">
        <v>1800</v>
      </c>
    </row>
    <row r="1321" spans="1:24" hidden="1" x14ac:dyDescent="0.3">
      <c r="A1321" t="s">
        <v>11106</v>
      </c>
      <c r="B1321" t="s">
        <v>8174</v>
      </c>
      <c r="C1321" t="s">
        <v>11107</v>
      </c>
      <c r="D1321" t="s">
        <v>11108</v>
      </c>
      <c r="E1321" t="s">
        <v>113</v>
      </c>
      <c r="F1321" t="s">
        <v>11109</v>
      </c>
      <c r="G1321" t="s">
        <v>1356</v>
      </c>
      <c r="H1321" t="s">
        <v>127</v>
      </c>
      <c r="I1321" t="s">
        <v>115</v>
      </c>
      <c r="J1321" t="s">
        <v>11110</v>
      </c>
      <c r="K1321" t="s">
        <v>11111</v>
      </c>
      <c r="L1321" t="s">
        <v>120</v>
      </c>
      <c r="M1321">
        <v>40</v>
      </c>
      <c r="N1321" t="s">
        <v>8442</v>
      </c>
      <c r="O1321" t="s">
        <v>9565</v>
      </c>
      <c r="P1321">
        <v>3</v>
      </c>
      <c r="Q1321">
        <v>1412</v>
      </c>
      <c r="R1321">
        <v>353</v>
      </c>
      <c r="S1321">
        <v>164</v>
      </c>
      <c r="T1321">
        <v>330</v>
      </c>
      <c r="U1321">
        <v>70</v>
      </c>
      <c r="V1321">
        <v>180</v>
      </c>
      <c r="W1321">
        <v>1.4953080000000001</v>
      </c>
      <c r="X1321">
        <v>1.7943696</v>
      </c>
    </row>
    <row r="1322" spans="1:24" hidden="1" x14ac:dyDescent="0.3">
      <c r="A1322" t="s">
        <v>11112</v>
      </c>
      <c r="B1322" t="s">
        <v>8617</v>
      </c>
      <c r="C1322" t="s">
        <v>11107</v>
      </c>
      <c r="D1322" t="s">
        <v>11108</v>
      </c>
      <c r="E1322" t="s">
        <v>113</v>
      </c>
      <c r="F1322" t="s">
        <v>11109</v>
      </c>
      <c r="G1322" t="s">
        <v>1356</v>
      </c>
      <c r="H1322" t="s">
        <v>127</v>
      </c>
      <c r="I1322" t="s">
        <v>115</v>
      </c>
      <c r="J1322" t="s">
        <v>11110</v>
      </c>
      <c r="K1322" t="s">
        <v>11111</v>
      </c>
      <c r="L1322" t="s">
        <v>120</v>
      </c>
      <c r="M1322">
        <v>40</v>
      </c>
      <c r="N1322" t="s">
        <v>8614</v>
      </c>
      <c r="O1322" t="s">
        <v>8787</v>
      </c>
      <c r="P1322">
        <v>3</v>
      </c>
      <c r="Q1322">
        <v>900</v>
      </c>
      <c r="R1322">
        <v>265</v>
      </c>
      <c r="S1322">
        <v>120</v>
      </c>
      <c r="T1322">
        <v>330</v>
      </c>
      <c r="U1322">
        <v>70</v>
      </c>
      <c r="V1322">
        <v>180</v>
      </c>
      <c r="W1322">
        <v>0.71550000000000002</v>
      </c>
      <c r="X1322">
        <v>0.85860000000000003</v>
      </c>
    </row>
    <row r="1323" spans="1:24" hidden="1" x14ac:dyDescent="0.3">
      <c r="A1323" t="s">
        <v>11113</v>
      </c>
      <c r="B1323" t="s">
        <v>8179</v>
      </c>
      <c r="C1323" t="s">
        <v>11107</v>
      </c>
      <c r="D1323" t="s">
        <v>11108</v>
      </c>
      <c r="E1323" t="s">
        <v>113</v>
      </c>
      <c r="F1323" t="s">
        <v>11109</v>
      </c>
      <c r="G1323" t="s">
        <v>1356</v>
      </c>
      <c r="H1323" t="s">
        <v>127</v>
      </c>
      <c r="I1323" t="s">
        <v>115</v>
      </c>
      <c r="J1323" t="s">
        <v>11110</v>
      </c>
      <c r="K1323" t="s">
        <v>11111</v>
      </c>
      <c r="L1323" t="s">
        <v>120</v>
      </c>
      <c r="M1323">
        <v>40</v>
      </c>
      <c r="N1323" t="s">
        <v>8614</v>
      </c>
      <c r="O1323" t="s">
        <v>9823</v>
      </c>
      <c r="P1323">
        <v>3</v>
      </c>
      <c r="Q1323">
        <v>353</v>
      </c>
      <c r="R1323">
        <v>261</v>
      </c>
      <c r="W1323">
        <v>0.27639900000000001</v>
      </c>
      <c r="X1323">
        <v>0.3316788</v>
      </c>
    </row>
    <row r="1324" spans="1:24" hidden="1" x14ac:dyDescent="0.3">
      <c r="A1324" t="s">
        <v>11114</v>
      </c>
      <c r="B1324" t="s">
        <v>8536</v>
      </c>
      <c r="C1324" t="s">
        <v>11107</v>
      </c>
      <c r="D1324" t="s">
        <v>11108</v>
      </c>
      <c r="E1324" t="s">
        <v>113</v>
      </c>
      <c r="F1324" t="s">
        <v>11109</v>
      </c>
      <c r="G1324" t="s">
        <v>1356</v>
      </c>
      <c r="H1324" t="s">
        <v>127</v>
      </c>
      <c r="I1324" t="s">
        <v>115</v>
      </c>
      <c r="J1324" t="s">
        <v>11110</v>
      </c>
      <c r="K1324" t="s">
        <v>11111</v>
      </c>
      <c r="L1324" t="s">
        <v>120</v>
      </c>
      <c r="M1324">
        <v>40</v>
      </c>
      <c r="N1324" t="s">
        <v>8614</v>
      </c>
      <c r="O1324" t="s">
        <v>9825</v>
      </c>
      <c r="P1324">
        <v>3</v>
      </c>
      <c r="Q1324">
        <v>478</v>
      </c>
      <c r="R1324">
        <v>375</v>
      </c>
      <c r="W1324">
        <v>0.53774999999999995</v>
      </c>
      <c r="X1324">
        <v>0.64529999999999987</v>
      </c>
    </row>
    <row r="1325" spans="1:24" hidden="1" x14ac:dyDescent="0.3">
      <c r="A1325" t="s">
        <v>11115</v>
      </c>
      <c r="B1325" t="s">
        <v>1304</v>
      </c>
      <c r="C1325" t="s">
        <v>11107</v>
      </c>
      <c r="D1325" t="s">
        <v>11108</v>
      </c>
      <c r="E1325" t="s">
        <v>113</v>
      </c>
      <c r="F1325" t="s">
        <v>11109</v>
      </c>
      <c r="G1325" t="s">
        <v>1356</v>
      </c>
      <c r="H1325" t="s">
        <v>127</v>
      </c>
      <c r="I1325" t="s">
        <v>115</v>
      </c>
      <c r="J1325" t="s">
        <v>11110</v>
      </c>
      <c r="K1325" t="s">
        <v>11111</v>
      </c>
      <c r="L1325" t="s">
        <v>120</v>
      </c>
      <c r="M1325">
        <v>0</v>
      </c>
      <c r="N1325" t="s">
        <v>8614</v>
      </c>
      <c r="O1325" t="s">
        <v>11116</v>
      </c>
      <c r="P1325">
        <v>1</v>
      </c>
    </row>
    <row r="1326" spans="1:24" hidden="1" x14ac:dyDescent="0.3">
      <c r="A1326" t="s">
        <v>11117</v>
      </c>
      <c r="B1326" t="s">
        <v>8174</v>
      </c>
      <c r="C1326" t="s">
        <v>11118</v>
      </c>
      <c r="D1326" t="s">
        <v>11119</v>
      </c>
      <c r="E1326" t="s">
        <v>113</v>
      </c>
      <c r="F1326" t="s">
        <v>113</v>
      </c>
      <c r="G1326" t="s">
        <v>113</v>
      </c>
      <c r="H1326" t="s">
        <v>113</v>
      </c>
      <c r="I1326" t="s">
        <v>406</v>
      </c>
      <c r="J1326" t="s">
        <v>11120</v>
      </c>
      <c r="K1326" t="s">
        <v>11121</v>
      </c>
      <c r="L1326" t="s">
        <v>120</v>
      </c>
      <c r="M1326">
        <v>40</v>
      </c>
      <c r="N1326" t="s">
        <v>8614</v>
      </c>
      <c r="O1326" t="s">
        <v>9042</v>
      </c>
      <c r="P1326">
        <v>3</v>
      </c>
      <c r="Q1326">
        <v>1412</v>
      </c>
      <c r="R1326">
        <v>353</v>
      </c>
      <c r="T1326">
        <v>80</v>
      </c>
      <c r="U1326">
        <v>200</v>
      </c>
      <c r="V1326">
        <v>320</v>
      </c>
      <c r="W1326">
        <v>1.4953080000000001</v>
      </c>
      <c r="X1326">
        <v>1.7943696</v>
      </c>
    </row>
    <row r="1327" spans="1:24" hidden="1" x14ac:dyDescent="0.3">
      <c r="A1327" t="s">
        <v>11122</v>
      </c>
      <c r="B1327" t="s">
        <v>8617</v>
      </c>
      <c r="C1327" t="s">
        <v>11118</v>
      </c>
      <c r="D1327" t="s">
        <v>11119</v>
      </c>
      <c r="E1327" t="s">
        <v>113</v>
      </c>
      <c r="F1327" t="s">
        <v>113</v>
      </c>
      <c r="G1327" t="s">
        <v>113</v>
      </c>
      <c r="H1327" t="s">
        <v>113</v>
      </c>
      <c r="I1327" t="s">
        <v>406</v>
      </c>
      <c r="J1327" t="s">
        <v>11120</v>
      </c>
      <c r="K1327" t="s">
        <v>11121</v>
      </c>
      <c r="L1327" t="s">
        <v>120</v>
      </c>
      <c r="M1327">
        <v>40</v>
      </c>
      <c r="N1327" t="s">
        <v>8614</v>
      </c>
      <c r="O1327" t="s">
        <v>8787</v>
      </c>
      <c r="P1327">
        <v>3</v>
      </c>
      <c r="Q1327">
        <v>900</v>
      </c>
      <c r="R1327">
        <v>265</v>
      </c>
      <c r="T1327">
        <v>80</v>
      </c>
      <c r="U1327">
        <v>200</v>
      </c>
      <c r="V1327">
        <v>320</v>
      </c>
      <c r="W1327">
        <v>0.71550000000000002</v>
      </c>
      <c r="X1327">
        <v>0.85860000000000003</v>
      </c>
    </row>
    <row r="1328" spans="1:24" hidden="1" x14ac:dyDescent="0.3">
      <c r="A1328" t="s">
        <v>11123</v>
      </c>
      <c r="B1328" t="s">
        <v>8179</v>
      </c>
      <c r="C1328" t="s">
        <v>11118</v>
      </c>
      <c r="D1328" t="s">
        <v>11119</v>
      </c>
      <c r="E1328" t="s">
        <v>113</v>
      </c>
      <c r="F1328" t="s">
        <v>113</v>
      </c>
      <c r="G1328" t="s">
        <v>113</v>
      </c>
      <c r="H1328" t="s">
        <v>113</v>
      </c>
      <c r="I1328" t="s">
        <v>406</v>
      </c>
      <c r="J1328" t="s">
        <v>11120</v>
      </c>
      <c r="K1328" t="s">
        <v>11121</v>
      </c>
      <c r="L1328" t="s">
        <v>120</v>
      </c>
      <c r="M1328">
        <v>40</v>
      </c>
      <c r="N1328" t="s">
        <v>8614</v>
      </c>
      <c r="O1328" t="s">
        <v>9827</v>
      </c>
      <c r="P1328">
        <v>3</v>
      </c>
      <c r="Q1328">
        <v>466</v>
      </c>
      <c r="R1328">
        <v>343</v>
      </c>
      <c r="W1328">
        <v>0.479514</v>
      </c>
      <c r="X1328">
        <v>0.57541679999999995</v>
      </c>
    </row>
    <row r="1329" spans="1:24" hidden="1" x14ac:dyDescent="0.3">
      <c r="A1329" t="s">
        <v>11124</v>
      </c>
      <c r="B1329" t="s">
        <v>8536</v>
      </c>
      <c r="C1329" t="s">
        <v>11118</v>
      </c>
      <c r="D1329" t="s">
        <v>11119</v>
      </c>
      <c r="E1329" t="s">
        <v>113</v>
      </c>
      <c r="F1329" t="s">
        <v>113</v>
      </c>
      <c r="G1329" t="s">
        <v>113</v>
      </c>
      <c r="H1329" t="s">
        <v>113</v>
      </c>
      <c r="I1329" t="s">
        <v>406</v>
      </c>
      <c r="J1329" t="s">
        <v>11120</v>
      </c>
      <c r="K1329" t="s">
        <v>11121</v>
      </c>
      <c r="L1329" t="s">
        <v>120</v>
      </c>
      <c r="M1329">
        <v>40</v>
      </c>
      <c r="N1329" t="s">
        <v>8614</v>
      </c>
      <c r="O1329" t="s">
        <v>9825</v>
      </c>
      <c r="P1329">
        <v>3</v>
      </c>
      <c r="Q1329">
        <v>478</v>
      </c>
      <c r="R1329">
        <v>375</v>
      </c>
      <c r="W1329">
        <v>0.53774999999999995</v>
      </c>
      <c r="X1329">
        <v>0.64529999999999987</v>
      </c>
    </row>
    <row r="1330" spans="1:24" hidden="1" x14ac:dyDescent="0.3">
      <c r="A1330" t="s">
        <v>11125</v>
      </c>
      <c r="B1330" t="s">
        <v>8174</v>
      </c>
      <c r="C1330" t="s">
        <v>5322</v>
      </c>
      <c r="D1330" t="s">
        <v>11126</v>
      </c>
      <c r="E1330" t="s">
        <v>113</v>
      </c>
      <c r="F1330" t="s">
        <v>113</v>
      </c>
      <c r="G1330" t="s">
        <v>113</v>
      </c>
      <c r="H1330" t="s">
        <v>113</v>
      </c>
      <c r="I1330" t="s">
        <v>115</v>
      </c>
      <c r="J1330" t="s">
        <v>11127</v>
      </c>
      <c r="K1330" t="s">
        <v>11128</v>
      </c>
      <c r="L1330" t="s">
        <v>120</v>
      </c>
      <c r="M1330">
        <v>40</v>
      </c>
      <c r="N1330" t="s">
        <v>113</v>
      </c>
      <c r="O1330" t="s">
        <v>9493</v>
      </c>
      <c r="P1330">
        <v>3</v>
      </c>
      <c r="W1330">
        <v>0</v>
      </c>
      <c r="X1330">
        <v>0</v>
      </c>
    </row>
    <row r="1331" spans="1:24" hidden="1" x14ac:dyDescent="0.3">
      <c r="A1331" t="s">
        <v>11129</v>
      </c>
      <c r="B1331" t="s">
        <v>8211</v>
      </c>
      <c r="C1331" t="s">
        <v>5322</v>
      </c>
      <c r="D1331" t="s">
        <v>11126</v>
      </c>
      <c r="E1331" t="s">
        <v>113</v>
      </c>
      <c r="F1331" t="s">
        <v>113</v>
      </c>
      <c r="G1331" t="s">
        <v>113</v>
      </c>
      <c r="H1331" t="s">
        <v>113</v>
      </c>
      <c r="I1331" t="s">
        <v>115</v>
      </c>
      <c r="J1331" t="s">
        <v>11127</v>
      </c>
      <c r="K1331" t="s">
        <v>11128</v>
      </c>
      <c r="L1331" t="s">
        <v>120</v>
      </c>
      <c r="M1331">
        <v>40</v>
      </c>
      <c r="N1331" t="s">
        <v>113</v>
      </c>
      <c r="O1331" t="s">
        <v>9493</v>
      </c>
      <c r="P1331">
        <v>1</v>
      </c>
      <c r="Q1331">
        <v>0.9</v>
      </c>
      <c r="W1331">
        <v>0.63617251235193317</v>
      </c>
      <c r="X1331">
        <v>1.0178760197630932</v>
      </c>
    </row>
    <row r="1332" spans="1:24" hidden="1" x14ac:dyDescent="0.3">
      <c r="A1332" t="s">
        <v>11130</v>
      </c>
      <c r="B1332" t="s">
        <v>8211</v>
      </c>
      <c r="C1332" t="s">
        <v>11079</v>
      </c>
      <c r="D1332" t="s">
        <v>11080</v>
      </c>
      <c r="E1332" t="s">
        <v>113</v>
      </c>
      <c r="F1332" t="s">
        <v>11081</v>
      </c>
      <c r="G1332" t="s">
        <v>133</v>
      </c>
      <c r="H1332" t="s">
        <v>4890</v>
      </c>
      <c r="I1332" t="s">
        <v>1171</v>
      </c>
      <c r="J1332" t="s">
        <v>11082</v>
      </c>
      <c r="K1332" t="s">
        <v>11083</v>
      </c>
      <c r="L1332" t="s">
        <v>1173</v>
      </c>
      <c r="M1332">
        <v>50</v>
      </c>
      <c r="O1332" t="s">
        <v>9493</v>
      </c>
      <c r="P1332">
        <v>1</v>
      </c>
      <c r="Q1332">
        <v>0.6</v>
      </c>
      <c r="W1332">
        <v>0.28274333882308139</v>
      </c>
      <c r="X1332">
        <v>0.45238934211693027</v>
      </c>
    </row>
    <row r="1333" spans="1:24" hidden="1" x14ac:dyDescent="0.3">
      <c r="A1333" t="s">
        <v>11131</v>
      </c>
      <c r="B1333" t="s">
        <v>8174</v>
      </c>
      <c r="C1333" t="s">
        <v>11132</v>
      </c>
      <c r="D1333" t="s">
        <v>11133</v>
      </c>
      <c r="E1333" t="s">
        <v>113</v>
      </c>
      <c r="F1333" t="s">
        <v>113</v>
      </c>
      <c r="G1333" t="s">
        <v>113</v>
      </c>
      <c r="H1333" t="s">
        <v>113</v>
      </c>
      <c r="I1333" t="s">
        <v>218</v>
      </c>
      <c r="J1333" t="s">
        <v>11134</v>
      </c>
      <c r="K1333" t="s">
        <v>11135</v>
      </c>
      <c r="L1333" t="s">
        <v>1173</v>
      </c>
      <c r="M1333">
        <v>50</v>
      </c>
      <c r="N1333" t="s">
        <v>9659</v>
      </c>
      <c r="O1333" t="s">
        <v>11136</v>
      </c>
      <c r="P1333">
        <v>3</v>
      </c>
      <c r="Q1333">
        <v>1306</v>
      </c>
      <c r="R1333">
        <v>166</v>
      </c>
      <c r="T1333">
        <v>40</v>
      </c>
      <c r="U1333">
        <v>100</v>
      </c>
      <c r="V1333">
        <v>210</v>
      </c>
      <c r="W1333">
        <v>0.65038799999999997</v>
      </c>
      <c r="X1333">
        <v>0.78046559999999998</v>
      </c>
    </row>
    <row r="1334" spans="1:24" hidden="1" x14ac:dyDescent="0.3">
      <c r="A1334" t="s">
        <v>11137</v>
      </c>
      <c r="B1334" t="s">
        <v>8179</v>
      </c>
      <c r="C1334" t="s">
        <v>11132</v>
      </c>
      <c r="D1334" t="s">
        <v>11133</v>
      </c>
      <c r="E1334" t="s">
        <v>113</v>
      </c>
      <c r="F1334" t="s">
        <v>113</v>
      </c>
      <c r="G1334" t="s">
        <v>113</v>
      </c>
      <c r="H1334" t="s">
        <v>113</v>
      </c>
      <c r="I1334" t="s">
        <v>218</v>
      </c>
      <c r="J1334" t="s">
        <v>11134</v>
      </c>
      <c r="K1334" t="s">
        <v>11135</v>
      </c>
      <c r="L1334" t="s">
        <v>1173</v>
      </c>
      <c r="M1334">
        <v>50</v>
      </c>
      <c r="N1334" t="s">
        <v>8614</v>
      </c>
      <c r="O1334" t="s">
        <v>11138</v>
      </c>
      <c r="P1334">
        <v>3</v>
      </c>
      <c r="Q1334">
        <v>600</v>
      </c>
      <c r="R1334">
        <v>400</v>
      </c>
      <c r="W1334">
        <v>0.72</v>
      </c>
      <c r="X1334">
        <v>0.86399999999999999</v>
      </c>
    </row>
    <row r="1335" spans="1:24" hidden="1" x14ac:dyDescent="0.3">
      <c r="A1335" t="s">
        <v>11139</v>
      </c>
      <c r="C1335" t="s">
        <v>11140</v>
      </c>
      <c r="D1335" t="s">
        <v>11139</v>
      </c>
      <c r="E1335" t="s">
        <v>113</v>
      </c>
      <c r="F1335" t="s">
        <v>113</v>
      </c>
      <c r="G1335" t="s">
        <v>113</v>
      </c>
      <c r="H1335" t="s">
        <v>113</v>
      </c>
      <c r="I1335" t="s">
        <v>406</v>
      </c>
      <c r="J1335" t="s">
        <v>11141</v>
      </c>
      <c r="K1335" t="s">
        <v>11142</v>
      </c>
      <c r="L1335" t="s">
        <v>8903</v>
      </c>
    </row>
    <row r="1336" spans="1:24" hidden="1" x14ac:dyDescent="0.3">
      <c r="A1336" t="s">
        <v>11143</v>
      </c>
      <c r="B1336" t="s">
        <v>8174</v>
      </c>
      <c r="C1336" t="s">
        <v>11144</v>
      </c>
      <c r="D1336" t="s">
        <v>11145</v>
      </c>
      <c r="E1336" t="s">
        <v>113</v>
      </c>
      <c r="F1336" t="s">
        <v>11146</v>
      </c>
      <c r="G1336" t="s">
        <v>133</v>
      </c>
      <c r="H1336" t="s">
        <v>11147</v>
      </c>
      <c r="I1336" t="s">
        <v>115</v>
      </c>
      <c r="J1336" t="s">
        <v>11148</v>
      </c>
      <c r="K1336" t="s">
        <v>11149</v>
      </c>
      <c r="L1336" t="s">
        <v>10083</v>
      </c>
      <c r="M1336">
        <v>20</v>
      </c>
      <c r="N1336" t="s">
        <v>8614</v>
      </c>
      <c r="O1336" t="s">
        <v>9565</v>
      </c>
      <c r="P1336">
        <v>3</v>
      </c>
      <c r="Q1336">
        <v>1412</v>
      </c>
      <c r="R1336">
        <v>353</v>
      </c>
      <c r="S1336">
        <v>164</v>
      </c>
      <c r="T1336">
        <v>20</v>
      </c>
      <c r="U1336">
        <v>190</v>
      </c>
      <c r="V1336">
        <v>290</v>
      </c>
      <c r="W1336">
        <v>1.4953080000000001</v>
      </c>
      <c r="X1336">
        <v>1.7943696</v>
      </c>
    </row>
    <row r="1337" spans="1:24" hidden="1" x14ac:dyDescent="0.3">
      <c r="A1337" t="s">
        <v>11150</v>
      </c>
      <c r="B1337" t="s">
        <v>8617</v>
      </c>
      <c r="C1337" t="s">
        <v>11144</v>
      </c>
      <c r="D1337" t="s">
        <v>11145</v>
      </c>
      <c r="E1337" t="s">
        <v>113</v>
      </c>
      <c r="F1337" t="s">
        <v>11146</v>
      </c>
      <c r="G1337" t="s">
        <v>133</v>
      </c>
      <c r="H1337" t="s">
        <v>11147</v>
      </c>
      <c r="I1337" t="s">
        <v>115</v>
      </c>
      <c r="J1337" t="s">
        <v>11148</v>
      </c>
      <c r="K1337" t="s">
        <v>11149</v>
      </c>
      <c r="L1337" t="s">
        <v>10083</v>
      </c>
      <c r="M1337">
        <v>20</v>
      </c>
      <c r="N1337" t="s">
        <v>9659</v>
      </c>
      <c r="O1337" t="s">
        <v>8787</v>
      </c>
      <c r="P1337">
        <v>3</v>
      </c>
      <c r="Q1337">
        <v>900</v>
      </c>
      <c r="R1337">
        <v>265</v>
      </c>
      <c r="S1337">
        <v>120</v>
      </c>
      <c r="T1337">
        <v>20</v>
      </c>
      <c r="U1337">
        <v>190</v>
      </c>
      <c r="V1337">
        <v>290</v>
      </c>
      <c r="W1337">
        <v>0.71550000000000002</v>
      </c>
      <c r="X1337">
        <v>0.85860000000000003</v>
      </c>
    </row>
    <row r="1338" spans="1:24" hidden="1" x14ac:dyDescent="0.3">
      <c r="A1338" t="s">
        <v>11151</v>
      </c>
      <c r="B1338" t="s">
        <v>8179</v>
      </c>
      <c r="C1338" t="s">
        <v>11144</v>
      </c>
      <c r="D1338" t="s">
        <v>11145</v>
      </c>
      <c r="E1338" t="s">
        <v>113</v>
      </c>
      <c r="F1338" t="s">
        <v>11146</v>
      </c>
      <c r="G1338" t="s">
        <v>133</v>
      </c>
      <c r="H1338" t="s">
        <v>11147</v>
      </c>
      <c r="I1338" t="s">
        <v>115</v>
      </c>
      <c r="J1338" t="s">
        <v>11148</v>
      </c>
      <c r="K1338" t="s">
        <v>11149</v>
      </c>
      <c r="L1338" t="s">
        <v>10083</v>
      </c>
      <c r="M1338">
        <v>20</v>
      </c>
      <c r="N1338" t="s">
        <v>8614</v>
      </c>
      <c r="O1338" t="s">
        <v>9568</v>
      </c>
      <c r="P1338">
        <v>3</v>
      </c>
      <c r="Q1338">
        <v>353</v>
      </c>
      <c r="R1338">
        <v>261</v>
      </c>
      <c r="S1338">
        <v>104</v>
      </c>
      <c r="W1338">
        <v>0.27639900000000001</v>
      </c>
      <c r="X1338">
        <v>0.3316788</v>
      </c>
    </row>
    <row r="1339" spans="1:24" hidden="1" x14ac:dyDescent="0.3">
      <c r="A1339" t="s">
        <v>11152</v>
      </c>
      <c r="B1339" t="s">
        <v>8536</v>
      </c>
      <c r="C1339" t="s">
        <v>11144</v>
      </c>
      <c r="D1339" t="s">
        <v>11145</v>
      </c>
      <c r="E1339" t="s">
        <v>113</v>
      </c>
      <c r="F1339" t="s">
        <v>11146</v>
      </c>
      <c r="G1339" t="s">
        <v>133</v>
      </c>
      <c r="H1339" t="s">
        <v>11147</v>
      </c>
      <c r="I1339" t="s">
        <v>115</v>
      </c>
      <c r="J1339" t="s">
        <v>11148</v>
      </c>
      <c r="K1339" t="s">
        <v>11149</v>
      </c>
      <c r="L1339" t="s">
        <v>10083</v>
      </c>
      <c r="M1339">
        <v>20</v>
      </c>
      <c r="N1339" t="s">
        <v>8614</v>
      </c>
      <c r="O1339" t="s">
        <v>8695</v>
      </c>
      <c r="P1339">
        <v>6</v>
      </c>
      <c r="Q1339">
        <v>466</v>
      </c>
      <c r="R1339">
        <v>343</v>
      </c>
      <c r="S1339">
        <v>154</v>
      </c>
      <c r="W1339">
        <v>0.95902799999999999</v>
      </c>
      <c r="X1339">
        <v>1.1508335999999999</v>
      </c>
    </row>
    <row r="1340" spans="1:24" hidden="1" x14ac:dyDescent="0.3">
      <c r="A1340" t="s">
        <v>11153</v>
      </c>
      <c r="B1340" t="s">
        <v>8174</v>
      </c>
      <c r="C1340" t="s">
        <v>11140</v>
      </c>
      <c r="D1340" t="s">
        <v>11139</v>
      </c>
      <c r="E1340" t="s">
        <v>113</v>
      </c>
      <c r="F1340" t="s">
        <v>113</v>
      </c>
      <c r="G1340" t="s">
        <v>113</v>
      </c>
      <c r="H1340" t="s">
        <v>113</v>
      </c>
      <c r="I1340" t="s">
        <v>406</v>
      </c>
      <c r="J1340" t="s">
        <v>11141</v>
      </c>
      <c r="K1340" t="s">
        <v>11142</v>
      </c>
      <c r="L1340" t="s">
        <v>8903</v>
      </c>
      <c r="M1340">
        <v>30</v>
      </c>
      <c r="N1340" t="s">
        <v>9659</v>
      </c>
      <c r="O1340" t="s">
        <v>9042</v>
      </c>
      <c r="P1340">
        <v>3</v>
      </c>
      <c r="Q1340">
        <v>1412</v>
      </c>
      <c r="R1340">
        <v>353</v>
      </c>
      <c r="S1340">
        <v>164</v>
      </c>
      <c r="T1340">
        <v>90</v>
      </c>
      <c r="U1340">
        <v>150</v>
      </c>
      <c r="V1340">
        <v>270</v>
      </c>
      <c r="W1340">
        <v>1.4953080000000001</v>
      </c>
      <c r="X1340">
        <v>1.7943696</v>
      </c>
    </row>
    <row r="1341" spans="1:24" hidden="1" x14ac:dyDescent="0.3">
      <c r="A1341" t="s">
        <v>11154</v>
      </c>
      <c r="B1341" t="s">
        <v>8617</v>
      </c>
      <c r="C1341" t="s">
        <v>11140</v>
      </c>
      <c r="D1341" t="s">
        <v>11139</v>
      </c>
      <c r="E1341" t="s">
        <v>113</v>
      </c>
      <c r="F1341" t="s">
        <v>113</v>
      </c>
      <c r="G1341" t="s">
        <v>113</v>
      </c>
      <c r="H1341" t="s">
        <v>113</v>
      </c>
      <c r="I1341" t="s">
        <v>406</v>
      </c>
      <c r="J1341" t="s">
        <v>11141</v>
      </c>
      <c r="K1341" t="s">
        <v>11142</v>
      </c>
      <c r="L1341" t="s">
        <v>8903</v>
      </c>
      <c r="M1341">
        <v>30</v>
      </c>
      <c r="N1341" t="s">
        <v>8614</v>
      </c>
      <c r="O1341" t="s">
        <v>11155</v>
      </c>
      <c r="P1341">
        <v>3</v>
      </c>
      <c r="Q1341">
        <v>750</v>
      </c>
      <c r="R1341">
        <v>502</v>
      </c>
      <c r="S1341">
        <v>166</v>
      </c>
      <c r="T1341">
        <v>90</v>
      </c>
      <c r="U1341">
        <v>150</v>
      </c>
      <c r="V1341">
        <v>270</v>
      </c>
      <c r="W1341">
        <v>1.1294999999999999</v>
      </c>
      <c r="X1341">
        <v>1.3553999999999999</v>
      </c>
    </row>
    <row r="1342" spans="1:24" hidden="1" x14ac:dyDescent="0.3">
      <c r="A1342" t="s">
        <v>11156</v>
      </c>
      <c r="B1342" t="s">
        <v>8179</v>
      </c>
      <c r="C1342" t="s">
        <v>11140</v>
      </c>
      <c r="D1342" t="s">
        <v>11139</v>
      </c>
      <c r="E1342" t="s">
        <v>113</v>
      </c>
      <c r="F1342" t="s">
        <v>113</v>
      </c>
      <c r="G1342" t="s">
        <v>113</v>
      </c>
      <c r="H1342" t="s">
        <v>113</v>
      </c>
      <c r="I1342" t="s">
        <v>406</v>
      </c>
      <c r="J1342" t="s">
        <v>11141</v>
      </c>
      <c r="K1342" t="s">
        <v>11142</v>
      </c>
      <c r="L1342" t="s">
        <v>8903</v>
      </c>
      <c r="M1342">
        <v>30</v>
      </c>
      <c r="N1342" t="s">
        <v>8614</v>
      </c>
      <c r="O1342" t="s">
        <v>9382</v>
      </c>
      <c r="P1342">
        <v>3</v>
      </c>
      <c r="Q1342">
        <v>466</v>
      </c>
      <c r="R1342">
        <v>343</v>
      </c>
      <c r="S1342">
        <v>154</v>
      </c>
      <c r="W1342">
        <v>0.479514</v>
      </c>
      <c r="X1342">
        <v>0.57541679999999995</v>
      </c>
    </row>
    <row r="1343" spans="1:24" hidden="1" x14ac:dyDescent="0.3">
      <c r="A1343" t="s">
        <v>11157</v>
      </c>
      <c r="B1343" t="s">
        <v>8536</v>
      </c>
      <c r="C1343" t="s">
        <v>11140</v>
      </c>
      <c r="D1343" t="s">
        <v>11139</v>
      </c>
      <c r="E1343" t="s">
        <v>113</v>
      </c>
      <c r="F1343" t="s">
        <v>113</v>
      </c>
      <c r="G1343" t="s">
        <v>113</v>
      </c>
      <c r="H1343" t="s">
        <v>113</v>
      </c>
      <c r="I1343" t="s">
        <v>406</v>
      </c>
      <c r="J1343" t="s">
        <v>11141</v>
      </c>
      <c r="K1343" t="s">
        <v>11142</v>
      </c>
      <c r="L1343" t="s">
        <v>8903</v>
      </c>
      <c r="M1343">
        <v>30</v>
      </c>
      <c r="N1343" t="s">
        <v>8614</v>
      </c>
      <c r="O1343" t="s">
        <v>11158</v>
      </c>
      <c r="P1343">
        <v>3</v>
      </c>
      <c r="Q1343">
        <v>466</v>
      </c>
      <c r="R1343">
        <v>343</v>
      </c>
      <c r="S1343">
        <v>154</v>
      </c>
      <c r="W1343">
        <v>0.479514</v>
      </c>
      <c r="X1343">
        <v>0.57541679999999995</v>
      </c>
    </row>
    <row r="1344" spans="1:24" hidden="1" x14ac:dyDescent="0.3">
      <c r="A1344" t="s">
        <v>11159</v>
      </c>
      <c r="B1344" t="s">
        <v>8174</v>
      </c>
      <c r="C1344" t="s">
        <v>11160</v>
      </c>
      <c r="D1344" t="s">
        <v>11161</v>
      </c>
      <c r="E1344" t="s">
        <v>113</v>
      </c>
      <c r="F1344" t="s">
        <v>113</v>
      </c>
      <c r="G1344" t="s">
        <v>113</v>
      </c>
      <c r="H1344" t="s">
        <v>113</v>
      </c>
      <c r="I1344" t="s">
        <v>115</v>
      </c>
      <c r="J1344" t="s">
        <v>113</v>
      </c>
      <c r="K1344" t="s">
        <v>113</v>
      </c>
      <c r="L1344" t="s">
        <v>113</v>
      </c>
      <c r="M1344">
        <v>10</v>
      </c>
      <c r="N1344" t="s">
        <v>8442</v>
      </c>
      <c r="O1344" t="s">
        <v>9164</v>
      </c>
      <c r="P1344">
        <v>2</v>
      </c>
      <c r="Q1344">
        <v>500</v>
      </c>
      <c r="R1344">
        <v>350</v>
      </c>
      <c r="T1344">
        <v>100</v>
      </c>
      <c r="U1344">
        <v>230</v>
      </c>
      <c r="W1344">
        <v>0.35</v>
      </c>
      <c r="X1344">
        <v>0.42</v>
      </c>
    </row>
    <row r="1345" spans="1:24" hidden="1" x14ac:dyDescent="0.3">
      <c r="A1345" t="s">
        <v>11162</v>
      </c>
      <c r="B1345" t="s">
        <v>8179</v>
      </c>
      <c r="C1345" t="s">
        <v>11160</v>
      </c>
      <c r="D1345" t="s">
        <v>11161</v>
      </c>
      <c r="E1345" t="s">
        <v>113</v>
      </c>
      <c r="F1345" t="s">
        <v>113</v>
      </c>
      <c r="G1345" t="s">
        <v>113</v>
      </c>
      <c r="H1345" t="s">
        <v>113</v>
      </c>
      <c r="I1345" t="s">
        <v>115</v>
      </c>
      <c r="J1345" t="s">
        <v>113</v>
      </c>
      <c r="K1345" t="s">
        <v>113</v>
      </c>
      <c r="L1345" t="s">
        <v>113</v>
      </c>
      <c r="M1345">
        <v>2</v>
      </c>
      <c r="N1345" t="s">
        <v>8614</v>
      </c>
      <c r="O1345" t="s">
        <v>8790</v>
      </c>
      <c r="P1345">
        <v>1</v>
      </c>
      <c r="Q1345">
        <v>478</v>
      </c>
      <c r="R1345">
        <v>375</v>
      </c>
      <c r="W1345">
        <v>0.17924999999999999</v>
      </c>
      <c r="X1345">
        <v>0.21509999999999999</v>
      </c>
    </row>
    <row r="1346" spans="1:24" hidden="1" x14ac:dyDescent="0.3">
      <c r="A1346" t="s">
        <v>11163</v>
      </c>
      <c r="B1346" t="s">
        <v>8536</v>
      </c>
      <c r="C1346" t="s">
        <v>11160</v>
      </c>
      <c r="D1346" t="s">
        <v>11161</v>
      </c>
      <c r="E1346" t="s">
        <v>113</v>
      </c>
      <c r="F1346" t="s">
        <v>113</v>
      </c>
      <c r="G1346" t="s">
        <v>113</v>
      </c>
      <c r="H1346" t="s">
        <v>113</v>
      </c>
      <c r="I1346" t="s">
        <v>115</v>
      </c>
      <c r="J1346" t="s">
        <v>113</v>
      </c>
      <c r="K1346" t="s">
        <v>113</v>
      </c>
      <c r="L1346" t="s">
        <v>113</v>
      </c>
      <c r="M1346">
        <v>2</v>
      </c>
      <c r="N1346" t="s">
        <v>8614</v>
      </c>
      <c r="O1346" t="s">
        <v>10375</v>
      </c>
      <c r="P1346">
        <v>1</v>
      </c>
      <c r="Q1346">
        <v>553</v>
      </c>
      <c r="R1346">
        <v>398</v>
      </c>
      <c r="S1346">
        <v>190</v>
      </c>
      <c r="W1346">
        <v>0.22009400000000001</v>
      </c>
      <c r="X1346">
        <v>0.26411279999999998</v>
      </c>
    </row>
    <row r="1347" spans="1:24" hidden="1" x14ac:dyDescent="0.3">
      <c r="A1347" t="s">
        <v>11164</v>
      </c>
      <c r="B1347" t="s">
        <v>8174</v>
      </c>
      <c r="C1347" t="s">
        <v>11165</v>
      </c>
      <c r="D1347" t="s">
        <v>11166</v>
      </c>
      <c r="E1347" t="s">
        <v>113</v>
      </c>
      <c r="F1347" t="s">
        <v>113</v>
      </c>
      <c r="G1347" t="s">
        <v>113</v>
      </c>
      <c r="H1347" t="s">
        <v>113</v>
      </c>
      <c r="I1347" t="s">
        <v>406</v>
      </c>
      <c r="J1347" t="s">
        <v>11167</v>
      </c>
      <c r="K1347" t="s">
        <v>11168</v>
      </c>
      <c r="L1347" t="s">
        <v>120</v>
      </c>
      <c r="M1347">
        <v>40</v>
      </c>
      <c r="N1347" t="s">
        <v>9085</v>
      </c>
      <c r="O1347" t="s">
        <v>11169</v>
      </c>
      <c r="P1347">
        <v>3</v>
      </c>
      <c r="Q1347">
        <v>2009</v>
      </c>
      <c r="R1347">
        <v>469</v>
      </c>
      <c r="T1347">
        <v>30</v>
      </c>
      <c r="U1347">
        <v>125</v>
      </c>
      <c r="V1347">
        <v>230</v>
      </c>
      <c r="W1347">
        <v>2.8266629999999999</v>
      </c>
      <c r="X1347">
        <v>3.3919956</v>
      </c>
    </row>
    <row r="1348" spans="1:24" hidden="1" x14ac:dyDescent="0.3">
      <c r="A1348" t="s">
        <v>11170</v>
      </c>
      <c r="B1348" t="s">
        <v>8617</v>
      </c>
      <c r="C1348" t="s">
        <v>11165</v>
      </c>
      <c r="D1348" t="s">
        <v>11166</v>
      </c>
      <c r="E1348" t="s">
        <v>113</v>
      </c>
      <c r="F1348" t="s">
        <v>113</v>
      </c>
      <c r="G1348" t="s">
        <v>113</v>
      </c>
      <c r="H1348" t="s">
        <v>113</v>
      </c>
      <c r="I1348" t="s">
        <v>406</v>
      </c>
      <c r="J1348" t="s">
        <v>11167</v>
      </c>
      <c r="K1348" t="s">
        <v>11168</v>
      </c>
      <c r="L1348" t="s">
        <v>120</v>
      </c>
      <c r="M1348">
        <v>40</v>
      </c>
      <c r="N1348" t="s">
        <v>9085</v>
      </c>
      <c r="O1348" t="s">
        <v>11171</v>
      </c>
      <c r="P1348">
        <v>3</v>
      </c>
      <c r="Q1348">
        <v>730</v>
      </c>
      <c r="R1348">
        <v>395</v>
      </c>
      <c r="T1348">
        <v>30</v>
      </c>
      <c r="U1348">
        <v>125</v>
      </c>
      <c r="V1348">
        <v>230</v>
      </c>
      <c r="W1348">
        <v>0.86504999999999999</v>
      </c>
      <c r="X1348">
        <v>1.03806</v>
      </c>
    </row>
    <row r="1349" spans="1:24" hidden="1" x14ac:dyDescent="0.3">
      <c r="A1349" t="s">
        <v>11172</v>
      </c>
      <c r="B1349" t="s">
        <v>8179</v>
      </c>
      <c r="C1349" t="s">
        <v>11165</v>
      </c>
      <c r="D1349" t="s">
        <v>11166</v>
      </c>
      <c r="E1349" t="s">
        <v>113</v>
      </c>
      <c r="F1349" t="s">
        <v>113</v>
      </c>
      <c r="G1349" t="s">
        <v>113</v>
      </c>
      <c r="H1349" t="s">
        <v>113</v>
      </c>
      <c r="I1349" t="s">
        <v>406</v>
      </c>
      <c r="J1349" t="s">
        <v>11167</v>
      </c>
      <c r="K1349" t="s">
        <v>11168</v>
      </c>
      <c r="L1349" t="s">
        <v>120</v>
      </c>
      <c r="M1349">
        <v>40</v>
      </c>
      <c r="N1349" t="s">
        <v>9085</v>
      </c>
      <c r="O1349" t="s">
        <v>10077</v>
      </c>
      <c r="P1349">
        <v>2</v>
      </c>
      <c r="Q1349">
        <v>480</v>
      </c>
      <c r="R1349">
        <v>356</v>
      </c>
      <c r="W1349">
        <v>0.34176000000000001</v>
      </c>
      <c r="X1349">
        <v>0.41011199999999998</v>
      </c>
    </row>
    <row r="1350" spans="1:24" hidden="1" x14ac:dyDescent="0.3">
      <c r="A1350" t="s">
        <v>11173</v>
      </c>
      <c r="B1350" t="s">
        <v>1304</v>
      </c>
      <c r="C1350" t="s">
        <v>11165</v>
      </c>
      <c r="D1350" t="s">
        <v>11166</v>
      </c>
      <c r="E1350" t="s">
        <v>113</v>
      </c>
      <c r="F1350" t="s">
        <v>113</v>
      </c>
      <c r="G1350" t="s">
        <v>113</v>
      </c>
      <c r="H1350" t="s">
        <v>113</v>
      </c>
      <c r="I1350" t="s">
        <v>406</v>
      </c>
      <c r="J1350" t="s">
        <v>11167</v>
      </c>
      <c r="K1350" t="s">
        <v>11168</v>
      </c>
      <c r="L1350" t="s">
        <v>120</v>
      </c>
      <c r="M1350">
        <v>0</v>
      </c>
      <c r="N1350" t="s">
        <v>113</v>
      </c>
      <c r="O1350" t="s">
        <v>11174</v>
      </c>
      <c r="P1350">
        <v>1</v>
      </c>
      <c r="R1350">
        <v>1200</v>
      </c>
      <c r="S1350">
        <v>1200</v>
      </c>
    </row>
    <row r="1351" spans="1:24" hidden="1" x14ac:dyDescent="0.3">
      <c r="A1351" t="s">
        <v>11175</v>
      </c>
      <c r="B1351" t="s">
        <v>8179</v>
      </c>
      <c r="C1351" t="s">
        <v>11176</v>
      </c>
      <c r="D1351" t="s">
        <v>11177</v>
      </c>
      <c r="E1351" t="s">
        <v>113</v>
      </c>
      <c r="F1351" t="s">
        <v>113</v>
      </c>
      <c r="G1351" t="s">
        <v>113</v>
      </c>
      <c r="H1351" t="s">
        <v>113</v>
      </c>
      <c r="I1351" t="s">
        <v>218</v>
      </c>
      <c r="J1351" t="s">
        <v>11178</v>
      </c>
      <c r="K1351" t="s">
        <v>11179</v>
      </c>
      <c r="L1351" t="s">
        <v>8903</v>
      </c>
      <c r="M1351">
        <v>28</v>
      </c>
      <c r="N1351" t="s">
        <v>9085</v>
      </c>
      <c r="O1351" t="s">
        <v>9131</v>
      </c>
      <c r="P1351">
        <v>2</v>
      </c>
      <c r="Q1351">
        <v>210</v>
      </c>
      <c r="R1351">
        <v>210</v>
      </c>
      <c r="W1351">
        <v>8.8200000000000001E-2</v>
      </c>
      <c r="X1351">
        <v>0.10584</v>
      </c>
    </row>
    <row r="1352" spans="1:24" hidden="1" x14ac:dyDescent="0.3">
      <c r="A1352" t="s">
        <v>11180</v>
      </c>
      <c r="B1352" t="s">
        <v>8211</v>
      </c>
      <c r="C1352" t="s">
        <v>11176</v>
      </c>
      <c r="D1352" t="s">
        <v>11177</v>
      </c>
      <c r="E1352" t="s">
        <v>113</v>
      </c>
      <c r="F1352" t="s">
        <v>113</v>
      </c>
      <c r="G1352" t="s">
        <v>113</v>
      </c>
      <c r="H1352" t="s">
        <v>113</v>
      </c>
      <c r="I1352" t="s">
        <v>218</v>
      </c>
      <c r="J1352" t="s">
        <v>11178</v>
      </c>
      <c r="K1352" t="s">
        <v>11179</v>
      </c>
      <c r="L1352" t="s">
        <v>8903</v>
      </c>
      <c r="M1352">
        <v>28</v>
      </c>
      <c r="N1352" t="s">
        <v>113</v>
      </c>
      <c r="O1352" t="s">
        <v>9493</v>
      </c>
      <c r="P1352">
        <v>1</v>
      </c>
      <c r="Q1352">
        <v>0.9</v>
      </c>
      <c r="T1352">
        <v>337.96</v>
      </c>
      <c r="W1352">
        <v>0.63617251235193317</v>
      </c>
      <c r="X1352">
        <v>1.0178760197630932</v>
      </c>
    </row>
    <row r="1353" spans="1:24" hidden="1" x14ac:dyDescent="0.3">
      <c r="A1353" t="s">
        <v>11181</v>
      </c>
      <c r="B1353" t="s">
        <v>8536</v>
      </c>
      <c r="C1353" t="s">
        <v>11176</v>
      </c>
      <c r="D1353" t="s">
        <v>11177</v>
      </c>
      <c r="E1353" t="s">
        <v>113</v>
      </c>
      <c r="F1353" t="s">
        <v>113</v>
      </c>
      <c r="G1353" t="s">
        <v>113</v>
      </c>
      <c r="H1353" t="s">
        <v>113</v>
      </c>
      <c r="I1353" t="s">
        <v>218</v>
      </c>
      <c r="J1353" t="s">
        <v>11178</v>
      </c>
      <c r="K1353" t="s">
        <v>11179</v>
      </c>
      <c r="L1353" t="s">
        <v>8903</v>
      </c>
      <c r="M1353">
        <v>30</v>
      </c>
      <c r="N1353" t="s">
        <v>8614</v>
      </c>
      <c r="O1353" t="s">
        <v>9496</v>
      </c>
      <c r="P1353">
        <v>1</v>
      </c>
      <c r="Q1353">
        <v>522</v>
      </c>
      <c r="R1353">
        <v>397</v>
      </c>
      <c r="W1353">
        <v>0.207234</v>
      </c>
      <c r="X1353">
        <v>0.24868079999999998</v>
      </c>
    </row>
    <row r="1354" spans="1:24" hidden="1" x14ac:dyDescent="0.3">
      <c r="A1354" t="s">
        <v>11182</v>
      </c>
      <c r="B1354" t="s">
        <v>8174</v>
      </c>
      <c r="C1354" t="s">
        <v>11176</v>
      </c>
      <c r="D1354" t="s">
        <v>11177</v>
      </c>
      <c r="E1354" t="s">
        <v>113</v>
      </c>
      <c r="F1354" t="s">
        <v>113</v>
      </c>
      <c r="G1354" t="s">
        <v>113</v>
      </c>
      <c r="H1354" t="s">
        <v>113</v>
      </c>
      <c r="I1354" t="s">
        <v>218</v>
      </c>
      <c r="J1354" t="s">
        <v>11178</v>
      </c>
      <c r="K1354" t="s">
        <v>11179</v>
      </c>
      <c r="L1354" t="s">
        <v>8903</v>
      </c>
      <c r="M1354">
        <v>30</v>
      </c>
      <c r="N1354" t="s">
        <v>9659</v>
      </c>
      <c r="O1354" t="s">
        <v>11183</v>
      </c>
      <c r="P1354">
        <v>1</v>
      </c>
      <c r="Q1354">
        <v>597</v>
      </c>
      <c r="R1354">
        <v>300</v>
      </c>
      <c r="T1354">
        <v>320</v>
      </c>
      <c r="W1354">
        <v>0.17910000000000001</v>
      </c>
      <c r="X1354">
        <v>0.21492</v>
      </c>
    </row>
    <row r="1355" spans="1:24" hidden="1" x14ac:dyDescent="0.3">
      <c r="A1355" t="s">
        <v>11184</v>
      </c>
      <c r="B1355" t="s">
        <v>8174</v>
      </c>
      <c r="C1355" t="s">
        <v>11185</v>
      </c>
      <c r="D1355" t="s">
        <v>11186</v>
      </c>
      <c r="E1355" t="s">
        <v>113</v>
      </c>
      <c r="F1355" t="s">
        <v>113</v>
      </c>
      <c r="G1355" t="s">
        <v>113</v>
      </c>
      <c r="H1355" t="s">
        <v>113</v>
      </c>
      <c r="I1355" t="s">
        <v>1460</v>
      </c>
      <c r="J1355" t="s">
        <v>11187</v>
      </c>
      <c r="K1355" t="s">
        <v>11188</v>
      </c>
      <c r="L1355" t="s">
        <v>9030</v>
      </c>
      <c r="M1355">
        <v>53</v>
      </c>
      <c r="N1355" t="s">
        <v>113</v>
      </c>
      <c r="O1355" t="s">
        <v>9493</v>
      </c>
      <c r="P1355">
        <v>3</v>
      </c>
      <c r="W1355">
        <v>0</v>
      </c>
      <c r="X1355">
        <v>0</v>
      </c>
    </row>
    <row r="1356" spans="1:24" hidden="1" x14ac:dyDescent="0.3">
      <c r="A1356" t="s">
        <v>11189</v>
      </c>
      <c r="B1356" t="s">
        <v>8211</v>
      </c>
      <c r="C1356" t="s">
        <v>11185</v>
      </c>
      <c r="D1356" t="s">
        <v>11186</v>
      </c>
      <c r="E1356" t="s">
        <v>113</v>
      </c>
      <c r="F1356" t="s">
        <v>113</v>
      </c>
      <c r="G1356" t="s">
        <v>113</v>
      </c>
      <c r="H1356" t="s">
        <v>113</v>
      </c>
      <c r="I1356" t="s">
        <v>1460</v>
      </c>
      <c r="J1356" t="s">
        <v>11187</v>
      </c>
      <c r="K1356" t="s">
        <v>11188</v>
      </c>
      <c r="L1356" t="s">
        <v>9030</v>
      </c>
      <c r="M1356">
        <v>53</v>
      </c>
      <c r="N1356" t="s">
        <v>113</v>
      </c>
      <c r="O1356" t="s">
        <v>9493</v>
      </c>
      <c r="P1356">
        <v>1</v>
      </c>
      <c r="R1356">
        <v>1</v>
      </c>
      <c r="W1356">
        <v>0</v>
      </c>
      <c r="X1356">
        <v>0</v>
      </c>
    </row>
    <row r="1357" spans="1:24" hidden="1" x14ac:dyDescent="0.3">
      <c r="A1357" t="s">
        <v>11190</v>
      </c>
      <c r="B1357" t="s">
        <v>8174</v>
      </c>
      <c r="C1357" t="s">
        <v>11191</v>
      </c>
      <c r="D1357" t="s">
        <v>11192</v>
      </c>
      <c r="E1357" t="s">
        <v>113</v>
      </c>
      <c r="F1357" t="s">
        <v>113</v>
      </c>
      <c r="G1357" t="s">
        <v>113</v>
      </c>
      <c r="H1357" t="s">
        <v>113</v>
      </c>
      <c r="I1357" t="s">
        <v>888</v>
      </c>
      <c r="J1357" t="s">
        <v>11193</v>
      </c>
      <c r="K1357" t="s">
        <v>11194</v>
      </c>
      <c r="L1357" t="s">
        <v>1173</v>
      </c>
      <c r="M1357">
        <v>46</v>
      </c>
      <c r="N1357" t="s">
        <v>113</v>
      </c>
      <c r="O1357" t="s">
        <v>9493</v>
      </c>
      <c r="P1357">
        <v>3</v>
      </c>
      <c r="T1357">
        <v>160</v>
      </c>
      <c r="U1357">
        <v>250</v>
      </c>
      <c r="V1357">
        <v>320</v>
      </c>
      <c r="W1357">
        <v>0</v>
      </c>
      <c r="X1357">
        <v>0</v>
      </c>
    </row>
    <row r="1358" spans="1:24" hidden="1" x14ac:dyDescent="0.3">
      <c r="A1358" t="s">
        <v>11195</v>
      </c>
      <c r="B1358" t="s">
        <v>8211</v>
      </c>
      <c r="C1358" t="s">
        <v>11191</v>
      </c>
      <c r="D1358" t="s">
        <v>11192</v>
      </c>
      <c r="E1358" t="s">
        <v>113</v>
      </c>
      <c r="F1358" t="s">
        <v>113</v>
      </c>
      <c r="G1358" t="s">
        <v>113</v>
      </c>
      <c r="H1358" t="s">
        <v>113</v>
      </c>
      <c r="I1358" t="s">
        <v>888</v>
      </c>
      <c r="J1358" t="s">
        <v>11193</v>
      </c>
      <c r="K1358" t="s">
        <v>11194</v>
      </c>
      <c r="L1358" t="s">
        <v>1173</v>
      </c>
      <c r="M1358">
        <v>44</v>
      </c>
      <c r="N1358" t="s">
        <v>113</v>
      </c>
      <c r="O1358" t="s">
        <v>9493</v>
      </c>
      <c r="P1358">
        <v>1</v>
      </c>
      <c r="R1358">
        <v>1</v>
      </c>
      <c r="T1358">
        <v>82.35</v>
      </c>
      <c r="W1358">
        <v>0</v>
      </c>
      <c r="X1358">
        <v>0</v>
      </c>
    </row>
    <row r="1359" spans="1:24" hidden="1" x14ac:dyDescent="0.3">
      <c r="A1359" t="s">
        <v>11196</v>
      </c>
      <c r="B1359" t="s">
        <v>8174</v>
      </c>
      <c r="C1359" t="s">
        <v>6072</v>
      </c>
      <c r="D1359" t="s">
        <v>6071</v>
      </c>
      <c r="E1359" t="s">
        <v>113</v>
      </c>
      <c r="F1359" t="s">
        <v>6073</v>
      </c>
      <c r="G1359" t="s">
        <v>247</v>
      </c>
      <c r="H1359" t="s">
        <v>371</v>
      </c>
      <c r="I1359" t="s">
        <v>935</v>
      </c>
      <c r="J1359" t="s">
        <v>11197</v>
      </c>
      <c r="K1359" t="s">
        <v>11198</v>
      </c>
      <c r="L1359" t="s">
        <v>11199</v>
      </c>
      <c r="M1359">
        <v>17</v>
      </c>
      <c r="N1359" t="s">
        <v>9085</v>
      </c>
      <c r="O1359" t="s">
        <v>8352</v>
      </c>
      <c r="P1359">
        <v>3</v>
      </c>
      <c r="Q1359">
        <v>1509</v>
      </c>
      <c r="R1359">
        <v>469</v>
      </c>
      <c r="T1359">
        <v>40</v>
      </c>
      <c r="U1359">
        <v>110</v>
      </c>
      <c r="V1359">
        <v>220</v>
      </c>
      <c r="W1359">
        <v>2.1231629999999999</v>
      </c>
      <c r="X1359">
        <v>2.5477955999999997</v>
      </c>
    </row>
    <row r="1360" spans="1:24" hidden="1" x14ac:dyDescent="0.3">
      <c r="A1360" t="s">
        <v>11200</v>
      </c>
      <c r="B1360" t="s">
        <v>8617</v>
      </c>
      <c r="C1360" t="s">
        <v>6072</v>
      </c>
      <c r="D1360" t="s">
        <v>6071</v>
      </c>
      <c r="E1360" t="s">
        <v>113</v>
      </c>
      <c r="F1360" t="s">
        <v>6073</v>
      </c>
      <c r="G1360" t="s">
        <v>247</v>
      </c>
      <c r="H1360" t="s">
        <v>371</v>
      </c>
      <c r="I1360" t="s">
        <v>935</v>
      </c>
      <c r="J1360" t="s">
        <v>11197</v>
      </c>
      <c r="K1360" t="s">
        <v>11198</v>
      </c>
      <c r="L1360" t="s">
        <v>11199</v>
      </c>
      <c r="M1360">
        <v>17</v>
      </c>
      <c r="N1360" t="s">
        <v>9085</v>
      </c>
      <c r="O1360" t="s">
        <v>8970</v>
      </c>
      <c r="P1360">
        <v>3</v>
      </c>
      <c r="Q1360">
        <v>730</v>
      </c>
      <c r="R1360">
        <v>395</v>
      </c>
      <c r="T1360">
        <v>40</v>
      </c>
      <c r="U1360">
        <v>110</v>
      </c>
      <c r="V1360">
        <v>220</v>
      </c>
      <c r="W1360">
        <v>0.86504999999999999</v>
      </c>
      <c r="X1360">
        <v>1.03806</v>
      </c>
    </row>
    <row r="1361" spans="1:24" hidden="1" x14ac:dyDescent="0.3">
      <c r="A1361" t="s">
        <v>11201</v>
      </c>
      <c r="B1361" t="s">
        <v>8179</v>
      </c>
      <c r="C1361" t="s">
        <v>6072</v>
      </c>
      <c r="D1361" t="s">
        <v>6071</v>
      </c>
      <c r="E1361" t="s">
        <v>113</v>
      </c>
      <c r="F1361" t="s">
        <v>6073</v>
      </c>
      <c r="G1361" t="s">
        <v>247</v>
      </c>
      <c r="H1361" t="s">
        <v>371</v>
      </c>
      <c r="I1361" t="s">
        <v>935</v>
      </c>
      <c r="J1361" t="s">
        <v>11197</v>
      </c>
      <c r="K1361" t="s">
        <v>11198</v>
      </c>
      <c r="L1361" t="s">
        <v>11199</v>
      </c>
      <c r="M1361">
        <v>17</v>
      </c>
      <c r="N1361" t="s">
        <v>9085</v>
      </c>
      <c r="O1361" t="s">
        <v>11202</v>
      </c>
      <c r="P1361">
        <v>3</v>
      </c>
      <c r="Q1361">
        <v>400</v>
      </c>
      <c r="R1361">
        <v>300</v>
      </c>
      <c r="W1361">
        <v>0.36</v>
      </c>
      <c r="X1361">
        <v>0.432</v>
      </c>
    </row>
    <row r="1362" spans="1:24" hidden="1" x14ac:dyDescent="0.3">
      <c r="A1362" t="s">
        <v>11203</v>
      </c>
      <c r="B1362" t="s">
        <v>8536</v>
      </c>
      <c r="C1362" t="s">
        <v>6072</v>
      </c>
      <c r="D1362" t="s">
        <v>6071</v>
      </c>
      <c r="E1362" t="s">
        <v>113</v>
      </c>
      <c r="F1362" t="s">
        <v>6073</v>
      </c>
      <c r="G1362" t="s">
        <v>247</v>
      </c>
      <c r="H1362" t="s">
        <v>371</v>
      </c>
      <c r="I1362" t="s">
        <v>935</v>
      </c>
      <c r="J1362" t="s">
        <v>11197</v>
      </c>
      <c r="K1362" t="s">
        <v>11198</v>
      </c>
      <c r="L1362" t="s">
        <v>11199</v>
      </c>
      <c r="M1362">
        <v>17</v>
      </c>
      <c r="N1362" t="s">
        <v>9085</v>
      </c>
      <c r="O1362" t="s">
        <v>11204</v>
      </c>
      <c r="P1362">
        <v>3</v>
      </c>
      <c r="Q1362">
        <v>400</v>
      </c>
      <c r="R1362">
        <v>300</v>
      </c>
      <c r="W1362">
        <v>0.36</v>
      </c>
      <c r="X1362">
        <v>0.432</v>
      </c>
    </row>
    <row r="1363" spans="1:24" hidden="1" x14ac:dyDescent="0.3">
      <c r="A1363" t="s">
        <v>11205</v>
      </c>
      <c r="B1363" t="s">
        <v>8539</v>
      </c>
      <c r="C1363" t="s">
        <v>6072</v>
      </c>
      <c r="D1363" t="s">
        <v>6071</v>
      </c>
      <c r="E1363" t="s">
        <v>113</v>
      </c>
      <c r="F1363" t="s">
        <v>6073</v>
      </c>
      <c r="G1363" t="s">
        <v>247</v>
      </c>
      <c r="H1363" t="s">
        <v>371</v>
      </c>
      <c r="I1363" t="s">
        <v>935</v>
      </c>
      <c r="J1363" t="s">
        <v>11197</v>
      </c>
      <c r="K1363" t="s">
        <v>11198</v>
      </c>
      <c r="L1363" t="s">
        <v>11199</v>
      </c>
      <c r="M1363">
        <v>17</v>
      </c>
      <c r="N1363" t="s">
        <v>9085</v>
      </c>
      <c r="O1363" t="s">
        <v>10077</v>
      </c>
      <c r="P1363">
        <v>3</v>
      </c>
      <c r="Q1363">
        <v>480</v>
      </c>
      <c r="R1363">
        <v>356</v>
      </c>
      <c r="W1363">
        <v>0.51263999999999998</v>
      </c>
      <c r="X1363">
        <v>0.61516799999999994</v>
      </c>
    </row>
    <row r="1364" spans="1:24" hidden="1" x14ac:dyDescent="0.3">
      <c r="A1364" t="s">
        <v>11206</v>
      </c>
      <c r="B1364" t="s">
        <v>1304</v>
      </c>
      <c r="C1364" t="s">
        <v>6072</v>
      </c>
      <c r="D1364" t="s">
        <v>6071</v>
      </c>
      <c r="E1364" t="s">
        <v>113</v>
      </c>
      <c r="F1364" t="s">
        <v>6073</v>
      </c>
      <c r="G1364" t="s">
        <v>247</v>
      </c>
      <c r="H1364" t="s">
        <v>371</v>
      </c>
      <c r="I1364" t="s">
        <v>935</v>
      </c>
      <c r="J1364" t="s">
        <v>11197</v>
      </c>
      <c r="K1364" t="s">
        <v>11198</v>
      </c>
      <c r="L1364" t="s">
        <v>11199</v>
      </c>
      <c r="M1364">
        <v>0</v>
      </c>
      <c r="N1364" t="s">
        <v>113</v>
      </c>
      <c r="O1364" t="s">
        <v>11031</v>
      </c>
      <c r="P1364">
        <v>1</v>
      </c>
      <c r="R1364">
        <v>1200</v>
      </c>
      <c r="S1364">
        <v>1200</v>
      </c>
    </row>
    <row r="1365" spans="1:24" hidden="1" x14ac:dyDescent="0.3">
      <c r="A1365" t="s">
        <v>11207</v>
      </c>
      <c r="B1365" t="s">
        <v>8174</v>
      </c>
      <c r="C1365" t="s">
        <v>11208</v>
      </c>
      <c r="D1365" t="s">
        <v>11209</v>
      </c>
      <c r="E1365" t="s">
        <v>113</v>
      </c>
      <c r="F1365" t="s">
        <v>11210</v>
      </c>
      <c r="G1365" t="s">
        <v>247</v>
      </c>
      <c r="H1365" t="s">
        <v>11211</v>
      </c>
      <c r="I1365" t="s">
        <v>226</v>
      </c>
      <c r="J1365" t="s">
        <v>11212</v>
      </c>
      <c r="K1365" t="s">
        <v>11213</v>
      </c>
      <c r="L1365" t="s">
        <v>120</v>
      </c>
      <c r="M1365">
        <v>40</v>
      </c>
      <c r="N1365" t="s">
        <v>9085</v>
      </c>
      <c r="O1365" t="s">
        <v>11214</v>
      </c>
      <c r="P1365">
        <v>3</v>
      </c>
      <c r="Q1365">
        <v>1499</v>
      </c>
      <c r="R1365">
        <v>429</v>
      </c>
      <c r="T1365">
        <v>60</v>
      </c>
      <c r="U1365">
        <v>240</v>
      </c>
      <c r="V1365">
        <v>310</v>
      </c>
      <c r="W1365">
        <v>1.9292130000000001</v>
      </c>
      <c r="X1365">
        <v>2.3150556</v>
      </c>
    </row>
    <row r="1366" spans="1:24" hidden="1" x14ac:dyDescent="0.3">
      <c r="A1366" t="s">
        <v>11215</v>
      </c>
      <c r="B1366" t="s">
        <v>8179</v>
      </c>
      <c r="C1366" t="s">
        <v>11208</v>
      </c>
      <c r="D1366" t="s">
        <v>11209</v>
      </c>
      <c r="E1366" t="s">
        <v>113</v>
      </c>
      <c r="F1366" t="s">
        <v>11210</v>
      </c>
      <c r="G1366" t="s">
        <v>247</v>
      </c>
      <c r="H1366" t="s">
        <v>11211</v>
      </c>
      <c r="I1366" t="s">
        <v>226</v>
      </c>
      <c r="J1366" t="s">
        <v>11212</v>
      </c>
      <c r="K1366" t="s">
        <v>11213</v>
      </c>
      <c r="L1366" t="s">
        <v>120</v>
      </c>
      <c r="M1366">
        <v>40</v>
      </c>
      <c r="N1366" t="s">
        <v>9085</v>
      </c>
      <c r="O1366" t="s">
        <v>10858</v>
      </c>
      <c r="P1366">
        <v>3</v>
      </c>
      <c r="Q1366">
        <v>466</v>
      </c>
      <c r="R1366">
        <v>343</v>
      </c>
      <c r="W1366">
        <v>0.479514</v>
      </c>
      <c r="X1366">
        <v>0.57541679999999995</v>
      </c>
    </row>
    <row r="1367" spans="1:24" hidden="1" x14ac:dyDescent="0.3">
      <c r="A1367" t="s">
        <v>11216</v>
      </c>
      <c r="B1367" t="s">
        <v>8536</v>
      </c>
      <c r="C1367" t="s">
        <v>11208</v>
      </c>
      <c r="D1367" t="s">
        <v>11209</v>
      </c>
      <c r="E1367" t="s">
        <v>113</v>
      </c>
      <c r="F1367" t="s">
        <v>11210</v>
      </c>
      <c r="G1367" t="s">
        <v>247</v>
      </c>
      <c r="H1367" t="s">
        <v>11211</v>
      </c>
      <c r="I1367" t="s">
        <v>226</v>
      </c>
      <c r="J1367" t="s">
        <v>11212</v>
      </c>
      <c r="K1367" t="s">
        <v>11213</v>
      </c>
      <c r="L1367" t="s">
        <v>120</v>
      </c>
      <c r="M1367">
        <v>38</v>
      </c>
      <c r="N1367" t="s">
        <v>9085</v>
      </c>
      <c r="O1367" t="s">
        <v>9131</v>
      </c>
      <c r="P1367">
        <v>1</v>
      </c>
      <c r="Q1367">
        <v>210</v>
      </c>
      <c r="R1367">
        <v>210</v>
      </c>
      <c r="W1367">
        <v>4.41E-2</v>
      </c>
      <c r="X1367">
        <v>5.2920000000000002E-2</v>
      </c>
    </row>
    <row r="1368" spans="1:24" hidden="1" x14ac:dyDescent="0.3">
      <c r="A1368" t="s">
        <v>11217</v>
      </c>
      <c r="B1368" t="s">
        <v>8211</v>
      </c>
      <c r="C1368" t="s">
        <v>11208</v>
      </c>
      <c r="D1368" t="s">
        <v>11209</v>
      </c>
      <c r="E1368" t="s">
        <v>113</v>
      </c>
      <c r="F1368" t="s">
        <v>11210</v>
      </c>
      <c r="G1368" t="s">
        <v>247</v>
      </c>
      <c r="H1368" t="s">
        <v>11211</v>
      </c>
      <c r="I1368" t="s">
        <v>226</v>
      </c>
      <c r="J1368" t="s">
        <v>11212</v>
      </c>
      <c r="K1368" t="s">
        <v>11213</v>
      </c>
      <c r="L1368" t="s">
        <v>120</v>
      </c>
      <c r="M1368">
        <v>38</v>
      </c>
      <c r="N1368" t="s">
        <v>113</v>
      </c>
      <c r="O1368" t="s">
        <v>9493</v>
      </c>
      <c r="P1368">
        <v>1</v>
      </c>
      <c r="Q1368">
        <v>1.2</v>
      </c>
      <c r="W1368">
        <v>1.1309733552923256</v>
      </c>
      <c r="X1368">
        <v>1.8095573684677211</v>
      </c>
    </row>
    <row r="1369" spans="1:24" hidden="1" x14ac:dyDescent="0.3">
      <c r="A1369" t="s">
        <v>11218</v>
      </c>
      <c r="B1369" t="s">
        <v>1304</v>
      </c>
      <c r="C1369" t="s">
        <v>11208</v>
      </c>
      <c r="D1369" t="s">
        <v>11209</v>
      </c>
      <c r="E1369" t="s">
        <v>113</v>
      </c>
      <c r="F1369" t="s">
        <v>11210</v>
      </c>
      <c r="G1369" t="s">
        <v>247</v>
      </c>
      <c r="H1369" t="s">
        <v>11211</v>
      </c>
      <c r="I1369" t="s">
        <v>226</v>
      </c>
      <c r="J1369" t="s">
        <v>11212</v>
      </c>
      <c r="K1369" t="s">
        <v>11213</v>
      </c>
      <c r="L1369" t="s">
        <v>120</v>
      </c>
      <c r="M1369">
        <v>0</v>
      </c>
      <c r="N1369" t="s">
        <v>113</v>
      </c>
      <c r="O1369" t="s">
        <v>11219</v>
      </c>
      <c r="P1369">
        <v>1</v>
      </c>
      <c r="R1369">
        <v>1200</v>
      </c>
      <c r="S1369">
        <v>1200</v>
      </c>
    </row>
    <row r="1370" spans="1:24" hidden="1" x14ac:dyDescent="0.3">
      <c r="A1370" t="s">
        <v>11220</v>
      </c>
      <c r="B1370" t="s">
        <v>8174</v>
      </c>
      <c r="C1370" t="s">
        <v>11221</v>
      </c>
      <c r="D1370" t="s">
        <v>11222</v>
      </c>
      <c r="E1370" t="s">
        <v>113</v>
      </c>
      <c r="F1370" t="s">
        <v>113</v>
      </c>
      <c r="G1370" t="s">
        <v>113</v>
      </c>
      <c r="H1370" t="s">
        <v>113</v>
      </c>
      <c r="I1370" t="s">
        <v>115</v>
      </c>
      <c r="J1370" t="s">
        <v>113</v>
      </c>
      <c r="K1370" t="s">
        <v>113</v>
      </c>
      <c r="L1370" t="s">
        <v>113</v>
      </c>
      <c r="M1370">
        <v>12</v>
      </c>
      <c r="N1370" t="s">
        <v>8442</v>
      </c>
      <c r="O1370" t="s">
        <v>9164</v>
      </c>
      <c r="P1370">
        <v>2</v>
      </c>
      <c r="Q1370">
        <v>500</v>
      </c>
      <c r="R1370">
        <v>350</v>
      </c>
      <c r="T1370">
        <v>90</v>
      </c>
      <c r="U1370">
        <v>190</v>
      </c>
      <c r="W1370">
        <v>0.35</v>
      </c>
      <c r="X1370">
        <v>0.42</v>
      </c>
    </row>
    <row r="1371" spans="1:24" hidden="1" x14ac:dyDescent="0.3">
      <c r="A1371" t="s">
        <v>11223</v>
      </c>
      <c r="B1371" t="s">
        <v>8179</v>
      </c>
      <c r="C1371" t="s">
        <v>11221</v>
      </c>
      <c r="D1371" t="s">
        <v>11222</v>
      </c>
      <c r="E1371" t="s">
        <v>113</v>
      </c>
      <c r="F1371" t="s">
        <v>113</v>
      </c>
      <c r="G1371" t="s">
        <v>113</v>
      </c>
      <c r="H1371" t="s">
        <v>113</v>
      </c>
      <c r="I1371" t="s">
        <v>115</v>
      </c>
      <c r="J1371" t="s">
        <v>113</v>
      </c>
      <c r="K1371" t="s">
        <v>113</v>
      </c>
      <c r="L1371" t="s">
        <v>113</v>
      </c>
      <c r="M1371">
        <v>1</v>
      </c>
      <c r="N1371" t="s">
        <v>8614</v>
      </c>
      <c r="O1371" t="s">
        <v>10375</v>
      </c>
      <c r="P1371">
        <v>1</v>
      </c>
      <c r="Q1371">
        <v>553</v>
      </c>
      <c r="R1371">
        <v>398</v>
      </c>
      <c r="S1371">
        <v>190</v>
      </c>
      <c r="W1371">
        <v>0.22009400000000001</v>
      </c>
      <c r="X1371">
        <v>0.26411279999999998</v>
      </c>
    </row>
    <row r="1372" spans="1:24" hidden="1" x14ac:dyDescent="0.3">
      <c r="A1372" t="s">
        <v>11224</v>
      </c>
      <c r="B1372" t="s">
        <v>8536</v>
      </c>
      <c r="C1372" t="s">
        <v>11221</v>
      </c>
      <c r="D1372" t="s">
        <v>11222</v>
      </c>
      <c r="E1372" t="s">
        <v>113</v>
      </c>
      <c r="F1372" t="s">
        <v>113</v>
      </c>
      <c r="G1372" t="s">
        <v>113</v>
      </c>
      <c r="H1372" t="s">
        <v>113</v>
      </c>
      <c r="I1372" t="s">
        <v>115</v>
      </c>
      <c r="J1372" t="s">
        <v>113</v>
      </c>
      <c r="K1372" t="s">
        <v>113</v>
      </c>
      <c r="L1372" t="s">
        <v>113</v>
      </c>
      <c r="M1372">
        <v>1</v>
      </c>
      <c r="N1372" t="s">
        <v>8614</v>
      </c>
      <c r="O1372" t="s">
        <v>8790</v>
      </c>
      <c r="P1372">
        <v>1</v>
      </c>
      <c r="Q1372">
        <v>478</v>
      </c>
      <c r="R1372">
        <v>375</v>
      </c>
      <c r="W1372">
        <v>0.17924999999999999</v>
      </c>
      <c r="X1372">
        <v>0.21509999999999999</v>
      </c>
    </row>
    <row r="1373" spans="1:24" hidden="1" x14ac:dyDescent="0.3">
      <c r="A1373" t="s">
        <v>11225</v>
      </c>
      <c r="B1373" t="s">
        <v>8174</v>
      </c>
      <c r="C1373" t="s">
        <v>11226</v>
      </c>
      <c r="D1373" t="s">
        <v>11227</v>
      </c>
      <c r="E1373" t="s">
        <v>113</v>
      </c>
      <c r="F1373" t="s">
        <v>11228</v>
      </c>
      <c r="G1373" t="s">
        <v>1356</v>
      </c>
      <c r="H1373" t="s">
        <v>127</v>
      </c>
      <c r="I1373" t="s">
        <v>654</v>
      </c>
      <c r="J1373" t="s">
        <v>11229</v>
      </c>
      <c r="K1373" t="s">
        <v>11230</v>
      </c>
      <c r="L1373" t="s">
        <v>120</v>
      </c>
      <c r="M1373">
        <v>39</v>
      </c>
      <c r="N1373" t="s">
        <v>8614</v>
      </c>
      <c r="O1373" t="s">
        <v>9042</v>
      </c>
      <c r="P1373">
        <v>3</v>
      </c>
      <c r="Q1373">
        <v>1412</v>
      </c>
      <c r="R1373">
        <v>353</v>
      </c>
      <c r="S1373">
        <v>164</v>
      </c>
      <c r="T1373">
        <v>50</v>
      </c>
      <c r="U1373">
        <v>230</v>
      </c>
      <c r="V1373">
        <v>345</v>
      </c>
      <c r="W1373">
        <v>1.4953080000000001</v>
      </c>
      <c r="X1373">
        <v>1.7943696</v>
      </c>
    </row>
    <row r="1374" spans="1:24" hidden="1" x14ac:dyDescent="0.3">
      <c r="A1374" t="s">
        <v>11231</v>
      </c>
      <c r="B1374" t="s">
        <v>8617</v>
      </c>
      <c r="C1374" t="s">
        <v>11226</v>
      </c>
      <c r="D1374" t="s">
        <v>11227</v>
      </c>
      <c r="E1374" t="s">
        <v>113</v>
      </c>
      <c r="F1374" t="s">
        <v>11228</v>
      </c>
      <c r="G1374" t="s">
        <v>1356</v>
      </c>
      <c r="H1374" t="s">
        <v>127</v>
      </c>
      <c r="I1374" t="s">
        <v>654</v>
      </c>
      <c r="J1374" t="s">
        <v>11229</v>
      </c>
      <c r="K1374" t="s">
        <v>11230</v>
      </c>
      <c r="L1374" t="s">
        <v>120</v>
      </c>
      <c r="M1374">
        <v>39</v>
      </c>
      <c r="N1374" t="s">
        <v>8614</v>
      </c>
      <c r="O1374" t="s">
        <v>10829</v>
      </c>
      <c r="P1374">
        <v>3</v>
      </c>
      <c r="Q1374">
        <v>694</v>
      </c>
      <c r="R1374">
        <v>408</v>
      </c>
      <c r="T1374">
        <v>50</v>
      </c>
      <c r="U1374">
        <v>230</v>
      </c>
      <c r="V1374">
        <v>345</v>
      </c>
      <c r="W1374">
        <v>0.84945599999999999</v>
      </c>
      <c r="X1374">
        <v>1.0193471999999999</v>
      </c>
    </row>
    <row r="1375" spans="1:24" hidden="1" x14ac:dyDescent="0.3">
      <c r="A1375" t="s">
        <v>11232</v>
      </c>
      <c r="B1375" t="s">
        <v>8179</v>
      </c>
      <c r="C1375" t="s">
        <v>11226</v>
      </c>
      <c r="D1375" t="s">
        <v>11227</v>
      </c>
      <c r="E1375" t="s">
        <v>113</v>
      </c>
      <c r="F1375" t="s">
        <v>11228</v>
      </c>
      <c r="G1375" t="s">
        <v>1356</v>
      </c>
      <c r="H1375" t="s">
        <v>127</v>
      </c>
      <c r="I1375" t="s">
        <v>654</v>
      </c>
      <c r="J1375" t="s">
        <v>11229</v>
      </c>
      <c r="K1375" t="s">
        <v>11230</v>
      </c>
      <c r="L1375" t="s">
        <v>120</v>
      </c>
      <c r="M1375">
        <v>39</v>
      </c>
      <c r="N1375" t="s">
        <v>8614</v>
      </c>
      <c r="O1375" t="s">
        <v>9576</v>
      </c>
      <c r="P1375">
        <v>1</v>
      </c>
      <c r="Q1375">
        <v>353</v>
      </c>
      <c r="R1375">
        <v>261</v>
      </c>
      <c r="W1375">
        <v>9.2133000000000007E-2</v>
      </c>
      <c r="X1375">
        <v>0.11055960000000001</v>
      </c>
    </row>
    <row r="1376" spans="1:24" hidden="1" x14ac:dyDescent="0.3">
      <c r="A1376" t="s">
        <v>11233</v>
      </c>
      <c r="B1376" t="s">
        <v>8536</v>
      </c>
      <c r="C1376" t="s">
        <v>11226</v>
      </c>
      <c r="D1376" t="s">
        <v>11227</v>
      </c>
      <c r="E1376" t="s">
        <v>113</v>
      </c>
      <c r="F1376" t="s">
        <v>11228</v>
      </c>
      <c r="G1376" t="s">
        <v>1356</v>
      </c>
      <c r="H1376" t="s">
        <v>127</v>
      </c>
      <c r="I1376" t="s">
        <v>654</v>
      </c>
      <c r="J1376" t="s">
        <v>11229</v>
      </c>
      <c r="K1376" t="s">
        <v>11230</v>
      </c>
      <c r="L1376" t="s">
        <v>120</v>
      </c>
      <c r="M1376">
        <v>39</v>
      </c>
      <c r="N1376" t="s">
        <v>8614</v>
      </c>
      <c r="O1376" t="s">
        <v>10769</v>
      </c>
      <c r="P1376">
        <v>1</v>
      </c>
      <c r="Q1376">
        <v>420</v>
      </c>
      <c r="R1376">
        <v>342</v>
      </c>
      <c r="W1376">
        <v>0.14363999999999999</v>
      </c>
      <c r="X1376">
        <v>0.17236799999999999</v>
      </c>
    </row>
    <row r="1377" spans="1:24" hidden="1" x14ac:dyDescent="0.3">
      <c r="A1377" t="s">
        <v>11234</v>
      </c>
      <c r="B1377" t="s">
        <v>8174</v>
      </c>
      <c r="C1377" t="s">
        <v>11235</v>
      </c>
      <c r="D1377" t="s">
        <v>11236</v>
      </c>
      <c r="E1377" t="s">
        <v>113</v>
      </c>
      <c r="F1377" t="s">
        <v>113</v>
      </c>
      <c r="G1377" t="s">
        <v>113</v>
      </c>
      <c r="H1377" t="s">
        <v>113</v>
      </c>
      <c r="I1377" t="s">
        <v>115</v>
      </c>
      <c r="J1377" t="s">
        <v>11237</v>
      </c>
      <c r="K1377" t="s">
        <v>11238</v>
      </c>
      <c r="L1377" t="s">
        <v>120</v>
      </c>
      <c r="M1377">
        <v>40</v>
      </c>
      <c r="N1377" t="s">
        <v>8614</v>
      </c>
      <c r="O1377" t="s">
        <v>10765</v>
      </c>
      <c r="P1377">
        <v>3</v>
      </c>
      <c r="Q1377">
        <v>1412</v>
      </c>
      <c r="R1377">
        <v>353</v>
      </c>
      <c r="S1377">
        <v>164</v>
      </c>
      <c r="T1377">
        <v>0</v>
      </c>
      <c r="U1377">
        <v>100</v>
      </c>
      <c r="V1377">
        <v>230</v>
      </c>
      <c r="W1377">
        <v>1.4953080000000001</v>
      </c>
      <c r="X1377">
        <v>1.7943696</v>
      </c>
    </row>
    <row r="1378" spans="1:24" hidden="1" x14ac:dyDescent="0.3">
      <c r="A1378" t="s">
        <v>11239</v>
      </c>
      <c r="B1378" t="s">
        <v>8617</v>
      </c>
      <c r="C1378" t="s">
        <v>11235</v>
      </c>
      <c r="D1378" t="s">
        <v>11236</v>
      </c>
      <c r="E1378" t="s">
        <v>113</v>
      </c>
      <c r="F1378" t="s">
        <v>113</v>
      </c>
      <c r="G1378" t="s">
        <v>113</v>
      </c>
      <c r="H1378" t="s">
        <v>113</v>
      </c>
      <c r="I1378" t="s">
        <v>115</v>
      </c>
      <c r="J1378" t="s">
        <v>11237</v>
      </c>
      <c r="K1378" t="s">
        <v>11238</v>
      </c>
      <c r="L1378" t="s">
        <v>120</v>
      </c>
      <c r="M1378">
        <v>40</v>
      </c>
      <c r="N1378" t="s">
        <v>8614</v>
      </c>
      <c r="O1378" t="s">
        <v>9835</v>
      </c>
      <c r="P1378">
        <v>3</v>
      </c>
      <c r="Q1378">
        <v>694</v>
      </c>
      <c r="R1378">
        <v>408</v>
      </c>
      <c r="T1378">
        <v>0</v>
      </c>
      <c r="U1378">
        <v>100</v>
      </c>
      <c r="V1378">
        <v>230</v>
      </c>
      <c r="W1378">
        <v>0.84945599999999999</v>
      </c>
      <c r="X1378">
        <v>1.0193471999999999</v>
      </c>
    </row>
    <row r="1379" spans="1:24" hidden="1" x14ac:dyDescent="0.3">
      <c r="A1379" t="s">
        <v>11240</v>
      </c>
      <c r="B1379" t="s">
        <v>8179</v>
      </c>
      <c r="C1379" t="s">
        <v>11235</v>
      </c>
      <c r="D1379" t="s">
        <v>11236</v>
      </c>
      <c r="E1379" t="s">
        <v>113</v>
      </c>
      <c r="F1379" t="s">
        <v>113</v>
      </c>
      <c r="G1379" t="s">
        <v>113</v>
      </c>
      <c r="H1379" t="s">
        <v>113</v>
      </c>
      <c r="I1379" t="s">
        <v>115</v>
      </c>
      <c r="J1379" t="s">
        <v>11237</v>
      </c>
      <c r="K1379" t="s">
        <v>11238</v>
      </c>
      <c r="L1379" t="s">
        <v>120</v>
      </c>
      <c r="M1379">
        <v>40</v>
      </c>
      <c r="N1379" t="s">
        <v>8614</v>
      </c>
      <c r="O1379" t="s">
        <v>9568</v>
      </c>
      <c r="P1379">
        <v>3</v>
      </c>
      <c r="Q1379">
        <v>694</v>
      </c>
      <c r="R1379">
        <v>408</v>
      </c>
      <c r="W1379">
        <v>0.84945599999999999</v>
      </c>
      <c r="X1379">
        <v>1.0193471999999999</v>
      </c>
    </row>
    <row r="1380" spans="1:24" hidden="1" x14ac:dyDescent="0.3">
      <c r="A1380" t="s">
        <v>11241</v>
      </c>
      <c r="B1380" t="s">
        <v>8174</v>
      </c>
      <c r="C1380" t="s">
        <v>11242</v>
      </c>
      <c r="D1380" t="s">
        <v>11243</v>
      </c>
      <c r="E1380" t="s">
        <v>113</v>
      </c>
      <c r="F1380" t="s">
        <v>113</v>
      </c>
      <c r="G1380" t="s">
        <v>113</v>
      </c>
      <c r="H1380" t="s">
        <v>113</v>
      </c>
      <c r="I1380" t="s">
        <v>218</v>
      </c>
      <c r="J1380" t="s">
        <v>11244</v>
      </c>
      <c r="K1380" t="s">
        <v>11245</v>
      </c>
      <c r="L1380" t="s">
        <v>120</v>
      </c>
      <c r="M1380">
        <v>40</v>
      </c>
      <c r="N1380" t="s">
        <v>113</v>
      </c>
      <c r="O1380" t="s">
        <v>9882</v>
      </c>
      <c r="P1380">
        <v>3</v>
      </c>
      <c r="Q1380">
        <v>1500</v>
      </c>
      <c r="R1380">
        <v>380</v>
      </c>
      <c r="T1380">
        <v>45</v>
      </c>
      <c r="U1380">
        <v>100</v>
      </c>
      <c r="V1380">
        <v>230</v>
      </c>
      <c r="W1380">
        <v>1.71</v>
      </c>
      <c r="X1380">
        <v>2.052</v>
      </c>
    </row>
    <row r="1381" spans="1:24" hidden="1" x14ac:dyDescent="0.3">
      <c r="A1381" t="s">
        <v>11246</v>
      </c>
      <c r="B1381" t="s">
        <v>8179</v>
      </c>
      <c r="C1381" t="s">
        <v>11242</v>
      </c>
      <c r="D1381" t="s">
        <v>11243</v>
      </c>
      <c r="E1381" t="s">
        <v>113</v>
      </c>
      <c r="F1381" t="s">
        <v>113</v>
      </c>
      <c r="G1381" t="s">
        <v>113</v>
      </c>
      <c r="H1381" t="s">
        <v>113</v>
      </c>
      <c r="I1381" t="s">
        <v>218</v>
      </c>
      <c r="J1381" t="s">
        <v>11244</v>
      </c>
      <c r="K1381" t="s">
        <v>11245</v>
      </c>
      <c r="L1381" t="s">
        <v>120</v>
      </c>
      <c r="M1381">
        <v>40</v>
      </c>
      <c r="N1381" t="s">
        <v>9971</v>
      </c>
      <c r="O1381" t="s">
        <v>11247</v>
      </c>
      <c r="P1381">
        <v>1</v>
      </c>
      <c r="Q1381">
        <v>560</v>
      </c>
      <c r="R1381">
        <v>492</v>
      </c>
      <c r="W1381">
        <v>0.27551999999999999</v>
      </c>
      <c r="X1381">
        <v>0.33062399999999997</v>
      </c>
    </row>
    <row r="1382" spans="1:24" hidden="1" x14ac:dyDescent="0.3">
      <c r="A1382" t="s">
        <v>11248</v>
      </c>
      <c r="B1382" t="s">
        <v>8174</v>
      </c>
      <c r="C1382" t="s">
        <v>11249</v>
      </c>
      <c r="D1382" t="s">
        <v>11250</v>
      </c>
      <c r="E1382" t="s">
        <v>113</v>
      </c>
      <c r="F1382" t="s">
        <v>113</v>
      </c>
      <c r="G1382" t="s">
        <v>113</v>
      </c>
      <c r="H1382" t="s">
        <v>113</v>
      </c>
      <c r="I1382" t="s">
        <v>888</v>
      </c>
      <c r="J1382" t="s">
        <v>11251</v>
      </c>
      <c r="K1382" t="s">
        <v>11252</v>
      </c>
      <c r="L1382" t="s">
        <v>120</v>
      </c>
      <c r="M1382">
        <v>40</v>
      </c>
      <c r="N1382" t="s">
        <v>113</v>
      </c>
      <c r="O1382" t="s">
        <v>9882</v>
      </c>
      <c r="P1382">
        <v>3</v>
      </c>
      <c r="Q1382">
        <v>1500</v>
      </c>
      <c r="R1382">
        <v>380</v>
      </c>
      <c r="S1382">
        <v>20</v>
      </c>
      <c r="T1382">
        <v>130</v>
      </c>
      <c r="U1382">
        <v>200</v>
      </c>
      <c r="W1382">
        <v>1.71</v>
      </c>
      <c r="X1382">
        <v>2.052</v>
      </c>
    </row>
    <row r="1383" spans="1:24" hidden="1" x14ac:dyDescent="0.3">
      <c r="A1383" t="s">
        <v>11253</v>
      </c>
      <c r="B1383" t="s">
        <v>8179</v>
      </c>
      <c r="C1383" t="s">
        <v>11249</v>
      </c>
      <c r="D1383" t="s">
        <v>11250</v>
      </c>
      <c r="E1383" t="s">
        <v>113</v>
      </c>
      <c r="F1383" t="s">
        <v>113</v>
      </c>
      <c r="G1383" t="s">
        <v>113</v>
      </c>
      <c r="H1383" t="s">
        <v>113</v>
      </c>
      <c r="I1383" t="s">
        <v>888</v>
      </c>
      <c r="J1383" t="s">
        <v>11251</v>
      </c>
      <c r="K1383" t="s">
        <v>11252</v>
      </c>
      <c r="L1383" t="s">
        <v>120</v>
      </c>
      <c r="M1383">
        <v>40</v>
      </c>
      <c r="N1383" t="s">
        <v>9971</v>
      </c>
      <c r="O1383" t="s">
        <v>11247</v>
      </c>
      <c r="P1383">
        <v>3</v>
      </c>
      <c r="Q1383">
        <v>560</v>
      </c>
      <c r="R1383">
        <v>492</v>
      </c>
      <c r="W1383">
        <v>0.82655999999999996</v>
      </c>
      <c r="X1383">
        <v>0.99187199999999986</v>
      </c>
    </row>
    <row r="1384" spans="1:24" hidden="1" x14ac:dyDescent="0.3">
      <c r="A1384" t="s">
        <v>11254</v>
      </c>
      <c r="B1384" t="s">
        <v>8211</v>
      </c>
      <c r="C1384" t="s">
        <v>11249</v>
      </c>
      <c r="D1384" t="s">
        <v>11250</v>
      </c>
      <c r="E1384" t="s">
        <v>113</v>
      </c>
      <c r="F1384" t="s">
        <v>113</v>
      </c>
      <c r="G1384" t="s">
        <v>113</v>
      </c>
      <c r="H1384" t="s">
        <v>113</v>
      </c>
      <c r="I1384" t="s">
        <v>888</v>
      </c>
      <c r="J1384" t="s">
        <v>11251</v>
      </c>
      <c r="K1384" t="s">
        <v>11252</v>
      </c>
      <c r="L1384" t="s">
        <v>120</v>
      </c>
      <c r="M1384">
        <v>38</v>
      </c>
      <c r="N1384" t="s">
        <v>113</v>
      </c>
      <c r="O1384" t="s">
        <v>9493</v>
      </c>
      <c r="P1384">
        <v>1</v>
      </c>
      <c r="Q1384">
        <v>1.2</v>
      </c>
      <c r="T1384">
        <v>283.13</v>
      </c>
      <c r="W1384">
        <v>1.1309733552923256</v>
      </c>
      <c r="X1384">
        <v>1.8095573684677211</v>
      </c>
    </row>
    <row r="1385" spans="1:24" hidden="1" x14ac:dyDescent="0.3">
      <c r="A1385" t="s">
        <v>11255</v>
      </c>
      <c r="B1385" t="s">
        <v>8174</v>
      </c>
      <c r="C1385" t="s">
        <v>3193</v>
      </c>
      <c r="D1385" t="s">
        <v>11256</v>
      </c>
      <c r="E1385" t="s">
        <v>113</v>
      </c>
      <c r="F1385" t="s">
        <v>3194</v>
      </c>
      <c r="G1385" t="s">
        <v>1356</v>
      </c>
      <c r="H1385" t="s">
        <v>127</v>
      </c>
      <c r="I1385" t="s">
        <v>654</v>
      </c>
      <c r="J1385" t="s">
        <v>11257</v>
      </c>
      <c r="K1385" t="s">
        <v>11258</v>
      </c>
      <c r="L1385" t="s">
        <v>120</v>
      </c>
      <c r="M1385">
        <v>39</v>
      </c>
      <c r="N1385" t="s">
        <v>8614</v>
      </c>
      <c r="O1385" t="s">
        <v>9042</v>
      </c>
      <c r="P1385">
        <v>3</v>
      </c>
      <c r="Q1385">
        <v>1412</v>
      </c>
      <c r="R1385">
        <v>353</v>
      </c>
      <c r="S1385">
        <v>164</v>
      </c>
      <c r="T1385">
        <v>100</v>
      </c>
      <c r="U1385">
        <v>160</v>
      </c>
      <c r="V1385">
        <v>260</v>
      </c>
      <c r="W1385">
        <v>1.4953080000000001</v>
      </c>
      <c r="X1385">
        <v>1.7943696</v>
      </c>
    </row>
    <row r="1386" spans="1:24" hidden="1" x14ac:dyDescent="0.3">
      <c r="A1386" t="s">
        <v>11259</v>
      </c>
      <c r="B1386" t="s">
        <v>8179</v>
      </c>
      <c r="C1386" t="s">
        <v>3193</v>
      </c>
      <c r="D1386" t="s">
        <v>11256</v>
      </c>
      <c r="E1386" t="s">
        <v>113</v>
      </c>
      <c r="F1386" t="s">
        <v>3194</v>
      </c>
      <c r="G1386" t="s">
        <v>1356</v>
      </c>
      <c r="H1386" t="s">
        <v>127</v>
      </c>
      <c r="I1386" t="s">
        <v>654</v>
      </c>
      <c r="J1386" t="s">
        <v>11257</v>
      </c>
      <c r="K1386" t="s">
        <v>11258</v>
      </c>
      <c r="L1386" t="s">
        <v>120</v>
      </c>
      <c r="M1386">
        <v>39</v>
      </c>
      <c r="N1386" t="s">
        <v>113</v>
      </c>
      <c r="O1386" t="s">
        <v>8641</v>
      </c>
      <c r="P1386">
        <v>1</v>
      </c>
      <c r="Q1386">
        <v>466</v>
      </c>
      <c r="R1386">
        <v>343</v>
      </c>
      <c r="S1386">
        <v>154</v>
      </c>
      <c r="W1386">
        <v>0.15983800000000001</v>
      </c>
      <c r="X1386">
        <v>0.19180559999999999</v>
      </c>
    </row>
    <row r="1387" spans="1:24" hidden="1" x14ac:dyDescent="0.3">
      <c r="A1387" t="s">
        <v>11260</v>
      </c>
      <c r="B1387" t="s">
        <v>8174</v>
      </c>
      <c r="C1387" t="s">
        <v>11261</v>
      </c>
      <c r="D1387" t="s">
        <v>11262</v>
      </c>
      <c r="E1387" t="s">
        <v>113</v>
      </c>
      <c r="F1387" t="s">
        <v>11263</v>
      </c>
      <c r="G1387" t="s">
        <v>1356</v>
      </c>
      <c r="H1387" t="s">
        <v>127</v>
      </c>
      <c r="I1387" t="s">
        <v>654</v>
      </c>
      <c r="J1387" t="s">
        <v>11264</v>
      </c>
      <c r="K1387" t="s">
        <v>11265</v>
      </c>
      <c r="L1387" t="s">
        <v>120</v>
      </c>
      <c r="M1387">
        <v>50</v>
      </c>
      <c r="N1387" t="s">
        <v>8614</v>
      </c>
      <c r="O1387" t="s">
        <v>9042</v>
      </c>
      <c r="P1387">
        <v>3</v>
      </c>
      <c r="Q1387">
        <v>1412</v>
      </c>
      <c r="R1387">
        <v>353</v>
      </c>
      <c r="S1387">
        <v>164</v>
      </c>
      <c r="T1387">
        <v>15</v>
      </c>
      <c r="U1387">
        <v>130</v>
      </c>
      <c r="V1387">
        <v>230</v>
      </c>
      <c r="W1387">
        <v>1.4953080000000001</v>
      </c>
      <c r="X1387">
        <v>1.7943696</v>
      </c>
    </row>
    <row r="1388" spans="1:24" hidden="1" x14ac:dyDescent="0.3">
      <c r="A1388" t="s">
        <v>11266</v>
      </c>
      <c r="B1388" t="s">
        <v>8617</v>
      </c>
      <c r="C1388" t="s">
        <v>11261</v>
      </c>
      <c r="D1388" t="s">
        <v>11262</v>
      </c>
      <c r="E1388" t="s">
        <v>113</v>
      </c>
      <c r="F1388" t="s">
        <v>11263</v>
      </c>
      <c r="G1388" t="s">
        <v>1356</v>
      </c>
      <c r="H1388" t="s">
        <v>127</v>
      </c>
      <c r="I1388" t="s">
        <v>654</v>
      </c>
      <c r="J1388" t="s">
        <v>11264</v>
      </c>
      <c r="K1388" t="s">
        <v>11265</v>
      </c>
      <c r="L1388" t="s">
        <v>120</v>
      </c>
      <c r="M1388">
        <v>50</v>
      </c>
      <c r="N1388" t="s">
        <v>8614</v>
      </c>
      <c r="O1388" t="s">
        <v>9835</v>
      </c>
      <c r="P1388">
        <v>3</v>
      </c>
      <c r="Q1388">
        <v>778</v>
      </c>
      <c r="R1388">
        <v>408</v>
      </c>
      <c r="T1388">
        <v>15</v>
      </c>
      <c r="U1388">
        <v>130</v>
      </c>
      <c r="V1388">
        <v>230</v>
      </c>
      <c r="W1388">
        <v>0.95227200000000001</v>
      </c>
      <c r="X1388">
        <v>1.1427263999999999</v>
      </c>
    </row>
    <row r="1389" spans="1:24" hidden="1" x14ac:dyDescent="0.3">
      <c r="A1389" t="s">
        <v>11267</v>
      </c>
      <c r="B1389" t="s">
        <v>8179</v>
      </c>
      <c r="C1389" t="s">
        <v>11261</v>
      </c>
      <c r="D1389" t="s">
        <v>11262</v>
      </c>
      <c r="E1389" t="s">
        <v>113</v>
      </c>
      <c r="F1389" t="s">
        <v>11263</v>
      </c>
      <c r="G1389" t="s">
        <v>1356</v>
      </c>
      <c r="H1389" t="s">
        <v>127</v>
      </c>
      <c r="I1389" t="s">
        <v>654</v>
      </c>
      <c r="J1389" t="s">
        <v>11264</v>
      </c>
      <c r="K1389" t="s">
        <v>11265</v>
      </c>
      <c r="L1389" t="s">
        <v>120</v>
      </c>
      <c r="M1389">
        <v>46</v>
      </c>
      <c r="N1389" t="s">
        <v>113</v>
      </c>
      <c r="O1389" t="s">
        <v>11268</v>
      </c>
      <c r="P1389">
        <v>3</v>
      </c>
      <c r="Q1389">
        <v>409</v>
      </c>
      <c r="R1389">
        <v>269</v>
      </c>
      <c r="W1389">
        <v>0.330063</v>
      </c>
      <c r="X1389">
        <v>0.39607559999999997</v>
      </c>
    </row>
    <row r="1390" spans="1:24" hidden="1" x14ac:dyDescent="0.3">
      <c r="A1390" t="s">
        <v>11269</v>
      </c>
      <c r="B1390" t="s">
        <v>8174</v>
      </c>
      <c r="C1390" t="s">
        <v>11270</v>
      </c>
      <c r="D1390" t="s">
        <v>11271</v>
      </c>
      <c r="E1390" t="s">
        <v>113</v>
      </c>
      <c r="F1390" t="s">
        <v>11272</v>
      </c>
      <c r="G1390" t="s">
        <v>1356</v>
      </c>
      <c r="H1390" t="s">
        <v>127</v>
      </c>
      <c r="I1390" t="s">
        <v>654</v>
      </c>
      <c r="J1390" t="s">
        <v>11273</v>
      </c>
      <c r="K1390" t="s">
        <v>11274</v>
      </c>
      <c r="L1390" t="s">
        <v>120</v>
      </c>
      <c r="M1390">
        <v>39</v>
      </c>
      <c r="N1390" t="s">
        <v>8614</v>
      </c>
      <c r="O1390" t="s">
        <v>9042</v>
      </c>
      <c r="P1390">
        <v>3</v>
      </c>
      <c r="Q1390">
        <v>1412</v>
      </c>
      <c r="R1390">
        <v>353</v>
      </c>
      <c r="S1390">
        <v>164</v>
      </c>
      <c r="T1390">
        <v>30</v>
      </c>
      <c r="U1390">
        <v>100</v>
      </c>
      <c r="V1390">
        <v>190</v>
      </c>
      <c r="W1390">
        <v>1.4953080000000001</v>
      </c>
      <c r="X1390">
        <v>1.7943696</v>
      </c>
    </row>
    <row r="1391" spans="1:24" hidden="1" x14ac:dyDescent="0.3">
      <c r="A1391" t="s">
        <v>11275</v>
      </c>
      <c r="B1391" t="s">
        <v>8179</v>
      </c>
      <c r="C1391" t="s">
        <v>11270</v>
      </c>
      <c r="D1391" t="s">
        <v>11271</v>
      </c>
      <c r="E1391" t="s">
        <v>113</v>
      </c>
      <c r="F1391" t="s">
        <v>11272</v>
      </c>
      <c r="G1391" t="s">
        <v>1356</v>
      </c>
      <c r="H1391" t="s">
        <v>127</v>
      </c>
      <c r="I1391" t="s">
        <v>654</v>
      </c>
      <c r="J1391" t="s">
        <v>11273</v>
      </c>
      <c r="K1391" t="s">
        <v>11274</v>
      </c>
      <c r="L1391" t="s">
        <v>120</v>
      </c>
      <c r="M1391">
        <v>39</v>
      </c>
      <c r="N1391" t="s">
        <v>113</v>
      </c>
      <c r="O1391" t="s">
        <v>8641</v>
      </c>
      <c r="P1391">
        <v>1</v>
      </c>
      <c r="Q1391">
        <v>466</v>
      </c>
      <c r="R1391">
        <v>343</v>
      </c>
      <c r="S1391">
        <v>154</v>
      </c>
      <c r="W1391">
        <v>0.15983800000000001</v>
      </c>
      <c r="X1391">
        <v>0.19180559999999999</v>
      </c>
    </row>
    <row r="1392" spans="1:24" hidden="1" x14ac:dyDescent="0.3">
      <c r="A1392" t="s">
        <v>11276</v>
      </c>
      <c r="B1392" t="s">
        <v>8174</v>
      </c>
      <c r="C1392" t="s">
        <v>11277</v>
      </c>
      <c r="D1392" t="s">
        <v>11278</v>
      </c>
      <c r="E1392" t="s">
        <v>113</v>
      </c>
      <c r="F1392" t="s">
        <v>11279</v>
      </c>
      <c r="G1392" t="s">
        <v>133</v>
      </c>
      <c r="H1392" t="s">
        <v>4890</v>
      </c>
      <c r="I1392" t="s">
        <v>1460</v>
      </c>
      <c r="J1392" t="s">
        <v>11280</v>
      </c>
      <c r="K1392" t="s">
        <v>11281</v>
      </c>
      <c r="L1392" t="s">
        <v>120</v>
      </c>
      <c r="M1392">
        <v>40</v>
      </c>
      <c r="N1392" t="s">
        <v>113</v>
      </c>
      <c r="O1392" t="s">
        <v>9493</v>
      </c>
      <c r="P1392">
        <v>3</v>
      </c>
      <c r="T1392">
        <v>70</v>
      </c>
      <c r="U1392">
        <v>120</v>
      </c>
      <c r="V1392">
        <v>330</v>
      </c>
      <c r="W1392">
        <v>0</v>
      </c>
      <c r="X1392">
        <v>0</v>
      </c>
    </row>
    <row r="1393" spans="1:24" hidden="1" x14ac:dyDescent="0.3">
      <c r="A1393" t="s">
        <v>11282</v>
      </c>
      <c r="B1393" t="s">
        <v>8174</v>
      </c>
      <c r="C1393" t="s">
        <v>11283</v>
      </c>
      <c r="D1393" t="s">
        <v>11284</v>
      </c>
      <c r="E1393" t="s">
        <v>113</v>
      </c>
      <c r="F1393" t="s">
        <v>11285</v>
      </c>
      <c r="G1393" t="s">
        <v>133</v>
      </c>
      <c r="H1393" t="s">
        <v>4890</v>
      </c>
      <c r="I1393" t="s">
        <v>654</v>
      </c>
      <c r="J1393" t="s">
        <v>11286</v>
      </c>
      <c r="K1393" t="s">
        <v>11287</v>
      </c>
      <c r="L1393" t="s">
        <v>10113</v>
      </c>
      <c r="M1393">
        <v>45</v>
      </c>
      <c r="N1393" t="s">
        <v>113</v>
      </c>
      <c r="O1393" t="s">
        <v>9493</v>
      </c>
      <c r="P1393">
        <v>3</v>
      </c>
      <c r="W1393">
        <v>0</v>
      </c>
      <c r="X1393">
        <v>0</v>
      </c>
    </row>
    <row r="1394" spans="1:24" hidden="1" x14ac:dyDescent="0.3">
      <c r="A1394" t="s">
        <v>11288</v>
      </c>
      <c r="B1394" t="s">
        <v>8211</v>
      </c>
      <c r="C1394" t="s">
        <v>11283</v>
      </c>
      <c r="D1394" t="s">
        <v>11284</v>
      </c>
      <c r="E1394" t="s">
        <v>113</v>
      </c>
      <c r="F1394" t="s">
        <v>11285</v>
      </c>
      <c r="G1394" t="s">
        <v>133</v>
      </c>
      <c r="H1394" t="s">
        <v>4890</v>
      </c>
      <c r="I1394" t="s">
        <v>654</v>
      </c>
      <c r="J1394" t="s">
        <v>11286</v>
      </c>
      <c r="K1394" t="s">
        <v>11287</v>
      </c>
      <c r="L1394" t="s">
        <v>10113</v>
      </c>
      <c r="M1394">
        <v>45</v>
      </c>
      <c r="N1394" t="s">
        <v>113</v>
      </c>
      <c r="O1394" t="s">
        <v>9493</v>
      </c>
      <c r="P1394">
        <v>1</v>
      </c>
      <c r="Q1394">
        <v>0.9</v>
      </c>
      <c r="W1394">
        <v>0.63617251235193317</v>
      </c>
      <c r="X1394">
        <v>1.0178760197630932</v>
      </c>
    </row>
    <row r="1395" spans="1:24" hidden="1" x14ac:dyDescent="0.3">
      <c r="A1395" t="s">
        <v>11289</v>
      </c>
      <c r="B1395" t="s">
        <v>8174</v>
      </c>
      <c r="C1395" t="s">
        <v>11140</v>
      </c>
      <c r="D1395" t="s">
        <v>11290</v>
      </c>
      <c r="E1395" t="s">
        <v>113</v>
      </c>
      <c r="F1395" t="s">
        <v>11291</v>
      </c>
      <c r="G1395" t="s">
        <v>1356</v>
      </c>
      <c r="H1395" t="s">
        <v>127</v>
      </c>
      <c r="I1395" t="s">
        <v>406</v>
      </c>
      <c r="J1395" t="s">
        <v>11292</v>
      </c>
      <c r="K1395" t="s">
        <v>11293</v>
      </c>
      <c r="L1395" t="s">
        <v>120</v>
      </c>
      <c r="M1395">
        <v>40</v>
      </c>
      <c r="N1395" t="s">
        <v>9659</v>
      </c>
      <c r="O1395" t="s">
        <v>9042</v>
      </c>
      <c r="P1395">
        <v>3</v>
      </c>
      <c r="Q1395">
        <v>1412</v>
      </c>
      <c r="R1395">
        <v>353</v>
      </c>
      <c r="S1395">
        <v>164</v>
      </c>
      <c r="T1395">
        <v>90</v>
      </c>
      <c r="U1395">
        <v>150</v>
      </c>
      <c r="V1395">
        <v>270</v>
      </c>
      <c r="W1395">
        <v>1.4953080000000001</v>
      </c>
      <c r="X1395">
        <v>1.7943696</v>
      </c>
    </row>
    <row r="1396" spans="1:24" hidden="1" x14ac:dyDescent="0.3">
      <c r="A1396" t="s">
        <v>11294</v>
      </c>
      <c r="B1396" t="s">
        <v>8179</v>
      </c>
      <c r="C1396" t="s">
        <v>11140</v>
      </c>
      <c r="D1396" t="s">
        <v>11290</v>
      </c>
      <c r="E1396" t="s">
        <v>113</v>
      </c>
      <c r="F1396" t="s">
        <v>11291</v>
      </c>
      <c r="G1396" t="s">
        <v>1356</v>
      </c>
      <c r="H1396" t="s">
        <v>127</v>
      </c>
      <c r="I1396" t="s">
        <v>406</v>
      </c>
      <c r="J1396" t="s">
        <v>11292</v>
      </c>
      <c r="K1396" t="s">
        <v>11293</v>
      </c>
      <c r="L1396" t="s">
        <v>120</v>
      </c>
      <c r="M1396">
        <v>40</v>
      </c>
      <c r="N1396" t="s">
        <v>8614</v>
      </c>
      <c r="O1396" t="s">
        <v>9382</v>
      </c>
      <c r="P1396">
        <v>3</v>
      </c>
      <c r="Q1396">
        <v>409</v>
      </c>
      <c r="R1396">
        <v>269</v>
      </c>
      <c r="S1396">
        <v>108</v>
      </c>
      <c r="W1396">
        <v>0.330063</v>
      </c>
      <c r="X1396">
        <v>0.39607559999999997</v>
      </c>
    </row>
    <row r="1397" spans="1:24" hidden="1" x14ac:dyDescent="0.3">
      <c r="A1397" t="s">
        <v>11295</v>
      </c>
      <c r="B1397" t="s">
        <v>8174</v>
      </c>
      <c r="C1397" t="s">
        <v>3925</v>
      </c>
      <c r="D1397" t="s">
        <v>3924</v>
      </c>
      <c r="E1397" t="s">
        <v>113</v>
      </c>
      <c r="F1397" t="s">
        <v>3926</v>
      </c>
      <c r="G1397" t="s">
        <v>799</v>
      </c>
      <c r="H1397" t="s">
        <v>4890</v>
      </c>
      <c r="I1397" t="s">
        <v>138</v>
      </c>
      <c r="J1397" t="s">
        <v>11296</v>
      </c>
      <c r="K1397" t="s">
        <v>11297</v>
      </c>
      <c r="L1397" t="s">
        <v>120</v>
      </c>
      <c r="M1397">
        <v>40</v>
      </c>
      <c r="N1397" t="s">
        <v>113</v>
      </c>
      <c r="O1397" t="s">
        <v>11298</v>
      </c>
      <c r="P1397">
        <v>3</v>
      </c>
      <c r="Q1397">
        <v>1365</v>
      </c>
      <c r="R1397">
        <v>376</v>
      </c>
      <c r="S1397">
        <v>99</v>
      </c>
      <c r="T1397">
        <v>10</v>
      </c>
      <c r="U1397">
        <v>125</v>
      </c>
      <c r="V1397">
        <v>220</v>
      </c>
      <c r="W1397">
        <v>1.53972</v>
      </c>
      <c r="X1397">
        <v>1.847664</v>
      </c>
    </row>
    <row r="1398" spans="1:24" hidden="1" x14ac:dyDescent="0.3">
      <c r="A1398" t="s">
        <v>11299</v>
      </c>
      <c r="B1398" t="s">
        <v>8617</v>
      </c>
      <c r="C1398" t="s">
        <v>3925</v>
      </c>
      <c r="D1398" t="s">
        <v>3924</v>
      </c>
      <c r="E1398" t="s">
        <v>113</v>
      </c>
      <c r="F1398" t="s">
        <v>3926</v>
      </c>
      <c r="G1398" t="s">
        <v>799</v>
      </c>
      <c r="H1398" t="s">
        <v>4890</v>
      </c>
      <c r="I1398" t="s">
        <v>138</v>
      </c>
      <c r="J1398" t="s">
        <v>11296</v>
      </c>
      <c r="K1398" t="s">
        <v>11297</v>
      </c>
      <c r="L1398" t="s">
        <v>120</v>
      </c>
      <c r="M1398">
        <v>40</v>
      </c>
      <c r="N1398" t="s">
        <v>113</v>
      </c>
      <c r="O1398" t="s">
        <v>11300</v>
      </c>
      <c r="P1398">
        <v>3</v>
      </c>
      <c r="Q1398">
        <v>795</v>
      </c>
      <c r="R1398">
        <v>400</v>
      </c>
      <c r="S1398">
        <v>140</v>
      </c>
      <c r="T1398">
        <v>10</v>
      </c>
      <c r="U1398">
        <v>125</v>
      </c>
      <c r="V1398">
        <v>220</v>
      </c>
      <c r="W1398">
        <v>0.95399999999999996</v>
      </c>
      <c r="X1398">
        <v>1.1447999999999998</v>
      </c>
    </row>
    <row r="1399" spans="1:24" hidden="1" x14ac:dyDescent="0.3">
      <c r="A1399" t="s">
        <v>11301</v>
      </c>
      <c r="B1399" t="s">
        <v>8640</v>
      </c>
      <c r="C1399" t="s">
        <v>3925</v>
      </c>
      <c r="D1399" t="s">
        <v>3924</v>
      </c>
      <c r="E1399" t="s">
        <v>113</v>
      </c>
      <c r="F1399" t="s">
        <v>3926</v>
      </c>
      <c r="G1399" t="s">
        <v>799</v>
      </c>
      <c r="H1399" t="s">
        <v>4890</v>
      </c>
      <c r="I1399" t="s">
        <v>138</v>
      </c>
      <c r="J1399" t="s">
        <v>11296</v>
      </c>
      <c r="K1399" t="s">
        <v>11297</v>
      </c>
      <c r="L1399" t="s">
        <v>120</v>
      </c>
      <c r="M1399">
        <v>40</v>
      </c>
      <c r="N1399" t="s">
        <v>113</v>
      </c>
      <c r="O1399" t="s">
        <v>11302</v>
      </c>
      <c r="P1399">
        <v>3</v>
      </c>
      <c r="Q1399">
        <v>95</v>
      </c>
      <c r="R1399">
        <v>84</v>
      </c>
      <c r="S1399">
        <v>38</v>
      </c>
      <c r="W1399">
        <v>2.3939999999999999E-2</v>
      </c>
      <c r="X1399">
        <v>2.8727999999999997E-2</v>
      </c>
    </row>
    <row r="1400" spans="1:24" hidden="1" x14ac:dyDescent="0.3">
      <c r="A1400" t="s">
        <v>11303</v>
      </c>
      <c r="B1400" t="s">
        <v>8179</v>
      </c>
      <c r="C1400" t="s">
        <v>3925</v>
      </c>
      <c r="D1400" t="s">
        <v>3924</v>
      </c>
      <c r="E1400" t="s">
        <v>113</v>
      </c>
      <c r="F1400" t="s">
        <v>3926</v>
      </c>
      <c r="G1400" t="s">
        <v>799</v>
      </c>
      <c r="H1400" t="s">
        <v>4890</v>
      </c>
      <c r="I1400" t="s">
        <v>138</v>
      </c>
      <c r="J1400" t="s">
        <v>11296</v>
      </c>
      <c r="K1400" t="s">
        <v>11297</v>
      </c>
      <c r="L1400" t="s">
        <v>120</v>
      </c>
      <c r="M1400">
        <v>40</v>
      </c>
      <c r="N1400" t="s">
        <v>113</v>
      </c>
      <c r="O1400" t="s">
        <v>9194</v>
      </c>
      <c r="P1400">
        <v>3</v>
      </c>
      <c r="Q1400">
        <v>466</v>
      </c>
      <c r="R1400">
        <v>343</v>
      </c>
      <c r="S1400">
        <v>154</v>
      </c>
      <c r="W1400">
        <v>0.479514</v>
      </c>
      <c r="X1400">
        <v>0.57541679999999995</v>
      </c>
    </row>
    <row r="1401" spans="1:24" hidden="1" x14ac:dyDescent="0.3">
      <c r="A1401" t="s">
        <v>11304</v>
      </c>
      <c r="B1401" t="s">
        <v>8536</v>
      </c>
      <c r="C1401" t="s">
        <v>3925</v>
      </c>
      <c r="D1401" t="s">
        <v>3924</v>
      </c>
      <c r="E1401" t="s">
        <v>113</v>
      </c>
      <c r="F1401" t="s">
        <v>3926</v>
      </c>
      <c r="G1401" t="s">
        <v>799</v>
      </c>
      <c r="H1401" t="s">
        <v>4890</v>
      </c>
      <c r="I1401" t="s">
        <v>138</v>
      </c>
      <c r="J1401" t="s">
        <v>11296</v>
      </c>
      <c r="K1401" t="s">
        <v>11297</v>
      </c>
      <c r="L1401" t="s">
        <v>120</v>
      </c>
      <c r="M1401">
        <v>40</v>
      </c>
      <c r="O1401" t="s">
        <v>11305</v>
      </c>
      <c r="P1401">
        <v>3</v>
      </c>
      <c r="Q1401">
        <v>351</v>
      </c>
      <c r="R1401">
        <v>298</v>
      </c>
      <c r="S1401">
        <v>128</v>
      </c>
      <c r="W1401">
        <v>0.31379400000000002</v>
      </c>
      <c r="X1401">
        <v>0.37655280000000002</v>
      </c>
    </row>
    <row r="1402" spans="1:24" hidden="1" x14ac:dyDescent="0.3">
      <c r="A1402" t="s">
        <v>11306</v>
      </c>
      <c r="B1402" t="s">
        <v>8174</v>
      </c>
      <c r="C1402" t="s">
        <v>11307</v>
      </c>
      <c r="D1402" t="s">
        <v>11308</v>
      </c>
      <c r="E1402" t="s">
        <v>113</v>
      </c>
      <c r="F1402" t="s">
        <v>113</v>
      </c>
      <c r="G1402" t="s">
        <v>113</v>
      </c>
      <c r="H1402" t="s">
        <v>113</v>
      </c>
      <c r="I1402" t="s">
        <v>218</v>
      </c>
      <c r="J1402" t="s">
        <v>11309</v>
      </c>
      <c r="K1402" t="s">
        <v>11310</v>
      </c>
      <c r="L1402" t="s">
        <v>120</v>
      </c>
      <c r="M1402">
        <v>40</v>
      </c>
      <c r="N1402" t="s">
        <v>113</v>
      </c>
      <c r="O1402" t="s">
        <v>113</v>
      </c>
      <c r="P1402">
        <v>3</v>
      </c>
      <c r="T1402">
        <v>50</v>
      </c>
      <c r="U1402">
        <v>180</v>
      </c>
      <c r="V1402">
        <v>330</v>
      </c>
      <c r="W1402">
        <v>0</v>
      </c>
      <c r="X1402">
        <v>0</v>
      </c>
    </row>
    <row r="1403" spans="1:24" hidden="1" x14ac:dyDescent="0.3">
      <c r="A1403" t="s">
        <v>11311</v>
      </c>
      <c r="B1403" t="s">
        <v>8211</v>
      </c>
      <c r="C1403" t="s">
        <v>11307</v>
      </c>
      <c r="D1403" t="s">
        <v>11308</v>
      </c>
      <c r="E1403" t="s">
        <v>113</v>
      </c>
      <c r="F1403" t="s">
        <v>113</v>
      </c>
      <c r="G1403" t="s">
        <v>113</v>
      </c>
      <c r="H1403" t="s">
        <v>113</v>
      </c>
      <c r="I1403" t="s">
        <v>218</v>
      </c>
      <c r="J1403" t="s">
        <v>11309</v>
      </c>
      <c r="K1403" t="s">
        <v>11310</v>
      </c>
      <c r="L1403" t="s">
        <v>120</v>
      </c>
      <c r="M1403">
        <v>38</v>
      </c>
      <c r="N1403" t="s">
        <v>113</v>
      </c>
      <c r="O1403" t="s">
        <v>113</v>
      </c>
      <c r="P1403">
        <v>1</v>
      </c>
      <c r="Q1403">
        <v>0.6</v>
      </c>
      <c r="T1403">
        <v>19.87</v>
      </c>
      <c r="W1403">
        <v>0.28274333882308139</v>
      </c>
      <c r="X1403">
        <v>0.45238934211693027</v>
      </c>
    </row>
    <row r="1404" spans="1:24" hidden="1" x14ac:dyDescent="0.3">
      <c r="A1404" t="s">
        <v>11312</v>
      </c>
      <c r="B1404" t="s">
        <v>8174</v>
      </c>
      <c r="C1404" t="s">
        <v>11313</v>
      </c>
      <c r="D1404" t="s">
        <v>11314</v>
      </c>
      <c r="E1404" t="s">
        <v>113</v>
      </c>
      <c r="F1404" t="s">
        <v>113</v>
      </c>
      <c r="G1404" t="s">
        <v>113</v>
      </c>
      <c r="H1404" t="s">
        <v>113</v>
      </c>
      <c r="I1404" t="s">
        <v>115</v>
      </c>
      <c r="J1404" t="s">
        <v>11315</v>
      </c>
      <c r="K1404" t="s">
        <v>11316</v>
      </c>
      <c r="L1404" t="s">
        <v>9011</v>
      </c>
      <c r="M1404">
        <v>12</v>
      </c>
      <c r="N1404" t="s">
        <v>8442</v>
      </c>
      <c r="O1404" t="s">
        <v>11317</v>
      </c>
      <c r="P1404">
        <v>2</v>
      </c>
      <c r="Q1404">
        <v>500</v>
      </c>
      <c r="R1404">
        <v>350</v>
      </c>
      <c r="S1404">
        <v>200</v>
      </c>
      <c r="T1404">
        <v>0</v>
      </c>
      <c r="U1404">
        <v>100</v>
      </c>
      <c r="W1404">
        <v>0.35</v>
      </c>
      <c r="X1404">
        <v>0.42</v>
      </c>
    </row>
    <row r="1405" spans="1:24" hidden="1" x14ac:dyDescent="0.3">
      <c r="A1405" t="s">
        <v>11318</v>
      </c>
      <c r="B1405" t="s">
        <v>8179</v>
      </c>
      <c r="C1405" t="s">
        <v>11313</v>
      </c>
      <c r="D1405" t="s">
        <v>11314</v>
      </c>
      <c r="E1405" t="s">
        <v>113</v>
      </c>
      <c r="F1405" t="s">
        <v>113</v>
      </c>
      <c r="G1405" t="s">
        <v>113</v>
      </c>
      <c r="H1405" t="s">
        <v>113</v>
      </c>
      <c r="I1405" t="s">
        <v>115</v>
      </c>
      <c r="J1405" t="s">
        <v>11315</v>
      </c>
      <c r="K1405" t="s">
        <v>11316</v>
      </c>
      <c r="L1405" t="s">
        <v>9011</v>
      </c>
      <c r="M1405">
        <v>10</v>
      </c>
      <c r="N1405" t="s">
        <v>8614</v>
      </c>
      <c r="O1405" t="s">
        <v>11268</v>
      </c>
      <c r="P1405">
        <v>2</v>
      </c>
      <c r="Q1405">
        <v>466</v>
      </c>
      <c r="R1405">
        <v>343</v>
      </c>
      <c r="W1405">
        <v>0.31967600000000002</v>
      </c>
      <c r="X1405">
        <v>0.38361119999999999</v>
      </c>
    </row>
    <row r="1406" spans="1:24" hidden="1" x14ac:dyDescent="0.3">
      <c r="A1406" t="s">
        <v>11319</v>
      </c>
      <c r="B1406" t="s">
        <v>8536</v>
      </c>
      <c r="C1406" t="s">
        <v>11313</v>
      </c>
      <c r="D1406" t="s">
        <v>11314</v>
      </c>
      <c r="E1406" t="s">
        <v>113</v>
      </c>
      <c r="F1406" t="s">
        <v>113</v>
      </c>
      <c r="G1406" t="s">
        <v>113</v>
      </c>
      <c r="H1406" t="s">
        <v>113</v>
      </c>
      <c r="I1406" t="s">
        <v>115</v>
      </c>
      <c r="J1406" t="s">
        <v>11315</v>
      </c>
      <c r="K1406" t="s">
        <v>11316</v>
      </c>
      <c r="L1406" t="s">
        <v>9011</v>
      </c>
      <c r="M1406">
        <v>10</v>
      </c>
      <c r="N1406" t="s">
        <v>8614</v>
      </c>
      <c r="O1406" t="s">
        <v>11320</v>
      </c>
      <c r="P1406">
        <v>1</v>
      </c>
      <c r="Q1406">
        <v>523</v>
      </c>
      <c r="R1406">
        <v>397</v>
      </c>
      <c r="W1406">
        <v>0.20763100000000001</v>
      </c>
      <c r="X1406">
        <v>0.2491572</v>
      </c>
    </row>
    <row r="1407" spans="1:24" hidden="1" x14ac:dyDescent="0.3">
      <c r="A1407" t="s">
        <v>11321</v>
      </c>
      <c r="B1407" t="s">
        <v>8539</v>
      </c>
      <c r="C1407" t="s">
        <v>11313</v>
      </c>
      <c r="D1407" t="s">
        <v>11314</v>
      </c>
      <c r="E1407" t="s">
        <v>113</v>
      </c>
      <c r="F1407" t="s">
        <v>113</v>
      </c>
      <c r="G1407" t="s">
        <v>113</v>
      </c>
      <c r="H1407" t="s">
        <v>113</v>
      </c>
      <c r="I1407" t="s">
        <v>115</v>
      </c>
      <c r="J1407" t="s">
        <v>11315</v>
      </c>
      <c r="K1407" t="s">
        <v>11316</v>
      </c>
      <c r="L1407" t="s">
        <v>9011</v>
      </c>
      <c r="M1407">
        <v>10</v>
      </c>
      <c r="N1407" t="s">
        <v>8614</v>
      </c>
      <c r="O1407" t="s">
        <v>11322</v>
      </c>
      <c r="P1407">
        <v>1</v>
      </c>
      <c r="Q1407">
        <v>478</v>
      </c>
      <c r="R1407">
        <v>375</v>
      </c>
      <c r="S1407">
        <v>155</v>
      </c>
      <c r="W1407">
        <v>0.17924999999999999</v>
      </c>
      <c r="X1407">
        <v>0.21509999999999999</v>
      </c>
    </row>
    <row r="1408" spans="1:24" hidden="1" x14ac:dyDescent="0.3">
      <c r="A1408" t="s">
        <v>11323</v>
      </c>
      <c r="B1408" t="s">
        <v>8174</v>
      </c>
      <c r="C1408" t="s">
        <v>11324</v>
      </c>
      <c r="D1408" t="s">
        <v>11325</v>
      </c>
      <c r="E1408" t="s">
        <v>113</v>
      </c>
      <c r="F1408" t="s">
        <v>113</v>
      </c>
      <c r="G1408" t="s">
        <v>113</v>
      </c>
      <c r="H1408" t="s">
        <v>113</v>
      </c>
      <c r="I1408" t="s">
        <v>115</v>
      </c>
      <c r="J1408" t="s">
        <v>11326</v>
      </c>
      <c r="K1408" t="s">
        <v>11327</v>
      </c>
      <c r="L1408" t="s">
        <v>9011</v>
      </c>
      <c r="M1408">
        <v>12</v>
      </c>
      <c r="N1408" t="s">
        <v>8442</v>
      </c>
      <c r="O1408" t="s">
        <v>11317</v>
      </c>
      <c r="P1408">
        <v>2</v>
      </c>
      <c r="Q1408">
        <v>500</v>
      </c>
      <c r="R1408">
        <v>350</v>
      </c>
      <c r="S1408">
        <v>200</v>
      </c>
      <c r="T1408">
        <v>200</v>
      </c>
      <c r="U1408">
        <v>280</v>
      </c>
      <c r="W1408">
        <v>0.35</v>
      </c>
      <c r="X1408">
        <v>0.42</v>
      </c>
    </row>
    <row r="1409" spans="1:24" hidden="1" x14ac:dyDescent="0.3">
      <c r="A1409" t="s">
        <v>11328</v>
      </c>
      <c r="B1409" t="s">
        <v>8179</v>
      </c>
      <c r="C1409" t="s">
        <v>11324</v>
      </c>
      <c r="D1409" t="s">
        <v>11325</v>
      </c>
      <c r="E1409" t="s">
        <v>113</v>
      </c>
      <c r="F1409" t="s">
        <v>113</v>
      </c>
      <c r="G1409" t="s">
        <v>113</v>
      </c>
      <c r="H1409" t="s">
        <v>113</v>
      </c>
      <c r="I1409" t="s">
        <v>115</v>
      </c>
      <c r="J1409" t="s">
        <v>11326</v>
      </c>
      <c r="K1409" t="s">
        <v>11327</v>
      </c>
      <c r="L1409" t="s">
        <v>9011</v>
      </c>
      <c r="M1409">
        <v>10</v>
      </c>
      <c r="N1409" t="s">
        <v>8614</v>
      </c>
      <c r="O1409" t="s">
        <v>11268</v>
      </c>
      <c r="P1409">
        <v>2</v>
      </c>
      <c r="Q1409">
        <v>466</v>
      </c>
      <c r="R1409">
        <v>343</v>
      </c>
      <c r="W1409">
        <v>0.31967600000000002</v>
      </c>
      <c r="X1409">
        <v>0.38361119999999999</v>
      </c>
    </row>
    <row r="1410" spans="1:24" hidden="1" x14ac:dyDescent="0.3">
      <c r="A1410" t="s">
        <v>11329</v>
      </c>
      <c r="B1410" t="s">
        <v>8536</v>
      </c>
      <c r="C1410" t="s">
        <v>11324</v>
      </c>
      <c r="D1410" t="s">
        <v>11325</v>
      </c>
      <c r="E1410" t="s">
        <v>113</v>
      </c>
      <c r="F1410" t="s">
        <v>113</v>
      </c>
      <c r="G1410" t="s">
        <v>113</v>
      </c>
      <c r="H1410" t="s">
        <v>113</v>
      </c>
      <c r="I1410" t="s">
        <v>115</v>
      </c>
      <c r="J1410" t="s">
        <v>11326</v>
      </c>
      <c r="K1410" t="s">
        <v>11327</v>
      </c>
      <c r="L1410" t="s">
        <v>9011</v>
      </c>
      <c r="M1410">
        <v>10</v>
      </c>
      <c r="N1410" t="s">
        <v>8614</v>
      </c>
      <c r="O1410" t="s">
        <v>11320</v>
      </c>
      <c r="P1410">
        <v>1</v>
      </c>
      <c r="Q1410">
        <v>523</v>
      </c>
      <c r="R1410">
        <v>397</v>
      </c>
      <c r="W1410">
        <v>0.20763100000000001</v>
      </c>
      <c r="X1410">
        <v>0.2491572</v>
      </c>
    </row>
    <row r="1411" spans="1:24" hidden="1" x14ac:dyDescent="0.3">
      <c r="A1411" t="s">
        <v>11330</v>
      </c>
      <c r="B1411" t="s">
        <v>8539</v>
      </c>
      <c r="C1411" t="s">
        <v>11324</v>
      </c>
      <c r="D1411" t="s">
        <v>11325</v>
      </c>
      <c r="E1411" t="s">
        <v>113</v>
      </c>
      <c r="F1411" t="s">
        <v>113</v>
      </c>
      <c r="G1411" t="s">
        <v>113</v>
      </c>
      <c r="H1411" t="s">
        <v>113</v>
      </c>
      <c r="I1411" t="s">
        <v>115</v>
      </c>
      <c r="J1411" t="s">
        <v>11326</v>
      </c>
      <c r="K1411" t="s">
        <v>11327</v>
      </c>
      <c r="L1411" t="s">
        <v>9011</v>
      </c>
      <c r="M1411">
        <v>10</v>
      </c>
      <c r="N1411" t="s">
        <v>8614</v>
      </c>
      <c r="O1411" t="s">
        <v>11331</v>
      </c>
      <c r="P1411">
        <v>1</v>
      </c>
      <c r="Q1411">
        <v>478</v>
      </c>
      <c r="R1411">
        <v>375</v>
      </c>
      <c r="S1411">
        <v>155</v>
      </c>
      <c r="W1411">
        <v>0.17924999999999999</v>
      </c>
      <c r="X1411">
        <v>0.21509999999999999</v>
      </c>
    </row>
    <row r="1412" spans="1:24" hidden="1" x14ac:dyDescent="0.3">
      <c r="A1412" t="s">
        <v>11332</v>
      </c>
      <c r="B1412" t="s">
        <v>8174</v>
      </c>
      <c r="C1412" t="s">
        <v>11333</v>
      </c>
      <c r="D1412" t="s">
        <v>11334</v>
      </c>
      <c r="E1412" t="s">
        <v>113</v>
      </c>
      <c r="F1412" t="s">
        <v>113</v>
      </c>
      <c r="G1412" t="s">
        <v>113</v>
      </c>
      <c r="H1412" t="s">
        <v>113</v>
      </c>
      <c r="I1412" t="s">
        <v>115</v>
      </c>
      <c r="J1412" t="s">
        <v>11335</v>
      </c>
      <c r="K1412" t="s">
        <v>11336</v>
      </c>
      <c r="L1412" t="s">
        <v>9011</v>
      </c>
      <c r="M1412">
        <v>12</v>
      </c>
      <c r="N1412" t="s">
        <v>8442</v>
      </c>
      <c r="O1412" t="s">
        <v>11317</v>
      </c>
      <c r="P1412">
        <v>2</v>
      </c>
      <c r="Q1412">
        <v>500</v>
      </c>
      <c r="R1412">
        <v>350</v>
      </c>
      <c r="S1412">
        <v>200</v>
      </c>
      <c r="T1412">
        <v>150</v>
      </c>
      <c r="U1412">
        <v>90</v>
      </c>
      <c r="W1412">
        <v>0.35</v>
      </c>
      <c r="X1412">
        <v>0.42</v>
      </c>
    </row>
    <row r="1413" spans="1:24" hidden="1" x14ac:dyDescent="0.3">
      <c r="A1413" t="s">
        <v>11337</v>
      </c>
      <c r="B1413" t="s">
        <v>8179</v>
      </c>
      <c r="C1413" t="s">
        <v>11333</v>
      </c>
      <c r="D1413" t="s">
        <v>11334</v>
      </c>
      <c r="E1413" t="s">
        <v>113</v>
      </c>
      <c r="F1413" t="s">
        <v>113</v>
      </c>
      <c r="G1413" t="s">
        <v>113</v>
      </c>
      <c r="H1413" t="s">
        <v>113</v>
      </c>
      <c r="I1413" t="s">
        <v>115</v>
      </c>
      <c r="J1413" t="s">
        <v>11335</v>
      </c>
      <c r="K1413" t="s">
        <v>11336</v>
      </c>
      <c r="L1413" t="s">
        <v>9011</v>
      </c>
      <c r="M1413">
        <v>10</v>
      </c>
      <c r="N1413" t="s">
        <v>8614</v>
      </c>
      <c r="O1413" t="s">
        <v>11268</v>
      </c>
      <c r="P1413">
        <v>2</v>
      </c>
      <c r="Q1413">
        <v>466</v>
      </c>
      <c r="R1413">
        <v>343</v>
      </c>
      <c r="W1413">
        <v>0.31967600000000002</v>
      </c>
      <c r="X1413">
        <v>0.38361119999999999</v>
      </c>
    </row>
    <row r="1414" spans="1:24" hidden="1" x14ac:dyDescent="0.3">
      <c r="A1414" t="s">
        <v>11338</v>
      </c>
      <c r="B1414" t="s">
        <v>8536</v>
      </c>
      <c r="C1414" t="s">
        <v>11333</v>
      </c>
      <c r="D1414" t="s">
        <v>11334</v>
      </c>
      <c r="E1414" t="s">
        <v>113</v>
      </c>
      <c r="F1414" t="s">
        <v>113</v>
      </c>
      <c r="G1414" t="s">
        <v>113</v>
      </c>
      <c r="H1414" t="s">
        <v>113</v>
      </c>
      <c r="I1414" t="s">
        <v>115</v>
      </c>
      <c r="J1414" t="s">
        <v>11335</v>
      </c>
      <c r="K1414" t="s">
        <v>11336</v>
      </c>
      <c r="L1414" t="s">
        <v>9011</v>
      </c>
      <c r="M1414">
        <v>10</v>
      </c>
      <c r="N1414" t="s">
        <v>8614</v>
      </c>
      <c r="O1414" t="s">
        <v>9816</v>
      </c>
      <c r="P1414">
        <v>1</v>
      </c>
      <c r="Q1414">
        <v>523</v>
      </c>
      <c r="R1414">
        <v>397</v>
      </c>
      <c r="W1414">
        <v>0.20763100000000001</v>
      </c>
      <c r="X1414">
        <v>0.2491572</v>
      </c>
    </row>
    <row r="1415" spans="1:24" hidden="1" x14ac:dyDescent="0.3">
      <c r="A1415" t="s">
        <v>11339</v>
      </c>
      <c r="B1415" t="s">
        <v>8539</v>
      </c>
      <c r="C1415" t="s">
        <v>11333</v>
      </c>
      <c r="D1415" t="s">
        <v>11334</v>
      </c>
      <c r="E1415" t="s">
        <v>113</v>
      </c>
      <c r="F1415" t="s">
        <v>113</v>
      </c>
      <c r="G1415" t="s">
        <v>113</v>
      </c>
      <c r="H1415" t="s">
        <v>113</v>
      </c>
      <c r="I1415" t="s">
        <v>115</v>
      </c>
      <c r="J1415" t="s">
        <v>11335</v>
      </c>
      <c r="K1415" t="s">
        <v>11336</v>
      </c>
      <c r="L1415" t="s">
        <v>9011</v>
      </c>
      <c r="M1415">
        <v>10</v>
      </c>
      <c r="N1415" t="s">
        <v>8614</v>
      </c>
      <c r="O1415" t="s">
        <v>11331</v>
      </c>
      <c r="P1415">
        <v>1</v>
      </c>
      <c r="Q1415">
        <v>478</v>
      </c>
      <c r="R1415">
        <v>375</v>
      </c>
      <c r="S1415">
        <v>155</v>
      </c>
      <c r="W1415">
        <v>0.17924999999999999</v>
      </c>
      <c r="X1415">
        <v>0.21509999999999999</v>
      </c>
    </row>
    <row r="1416" spans="1:24" hidden="1" x14ac:dyDescent="0.3">
      <c r="A1416" t="s">
        <v>11340</v>
      </c>
      <c r="B1416" t="s">
        <v>8174</v>
      </c>
      <c r="C1416" t="s">
        <v>11341</v>
      </c>
      <c r="D1416" t="s">
        <v>11342</v>
      </c>
      <c r="E1416" t="s">
        <v>113</v>
      </c>
      <c r="F1416" t="s">
        <v>11343</v>
      </c>
      <c r="G1416" t="s">
        <v>1356</v>
      </c>
      <c r="H1416" t="s">
        <v>127</v>
      </c>
      <c r="I1416" t="s">
        <v>226</v>
      </c>
      <c r="J1416" t="s">
        <v>11344</v>
      </c>
      <c r="K1416" t="s">
        <v>11345</v>
      </c>
      <c r="L1416" t="s">
        <v>120</v>
      </c>
      <c r="M1416">
        <v>40</v>
      </c>
      <c r="N1416" t="s">
        <v>9085</v>
      </c>
      <c r="O1416" t="s">
        <v>9266</v>
      </c>
      <c r="P1416">
        <v>3</v>
      </c>
      <c r="Q1416">
        <v>1936</v>
      </c>
      <c r="R1416">
        <v>298</v>
      </c>
      <c r="S1416">
        <v>149</v>
      </c>
      <c r="T1416">
        <v>60</v>
      </c>
      <c r="U1416">
        <v>130</v>
      </c>
      <c r="V1416">
        <v>270</v>
      </c>
      <c r="W1416">
        <v>1.7307840000000001</v>
      </c>
      <c r="X1416">
        <v>2.0769408</v>
      </c>
    </row>
    <row r="1417" spans="1:24" hidden="1" x14ac:dyDescent="0.3">
      <c r="A1417" t="s">
        <v>11346</v>
      </c>
      <c r="B1417" t="s">
        <v>8179</v>
      </c>
      <c r="C1417" t="s">
        <v>11341</v>
      </c>
      <c r="D1417" t="s">
        <v>11342</v>
      </c>
      <c r="E1417" t="s">
        <v>113</v>
      </c>
      <c r="F1417" t="s">
        <v>11343</v>
      </c>
      <c r="G1417" t="s">
        <v>1356</v>
      </c>
      <c r="H1417" t="s">
        <v>127</v>
      </c>
      <c r="I1417" t="s">
        <v>226</v>
      </c>
      <c r="J1417" t="s">
        <v>11344</v>
      </c>
      <c r="K1417" t="s">
        <v>11345</v>
      </c>
      <c r="L1417" t="s">
        <v>120</v>
      </c>
      <c r="M1417">
        <v>40</v>
      </c>
      <c r="N1417" t="s">
        <v>9085</v>
      </c>
      <c r="O1417" t="s">
        <v>8469</v>
      </c>
      <c r="P1417">
        <v>1</v>
      </c>
      <c r="Q1417">
        <v>400</v>
      </c>
      <c r="R1417">
        <v>300</v>
      </c>
      <c r="S1417">
        <v>100</v>
      </c>
      <c r="W1417">
        <v>0.12</v>
      </c>
      <c r="X1417">
        <v>0.14399999999999999</v>
      </c>
    </row>
    <row r="1418" spans="1:24" hidden="1" x14ac:dyDescent="0.3">
      <c r="A1418" t="s">
        <v>11347</v>
      </c>
      <c r="B1418" t="s">
        <v>8174</v>
      </c>
      <c r="C1418" t="s">
        <v>4860</v>
      </c>
      <c r="D1418" t="s">
        <v>11348</v>
      </c>
      <c r="E1418" t="s">
        <v>113</v>
      </c>
      <c r="F1418" t="s">
        <v>113</v>
      </c>
      <c r="G1418" t="s">
        <v>113</v>
      </c>
      <c r="H1418" t="s">
        <v>113</v>
      </c>
      <c r="I1418" t="s">
        <v>888</v>
      </c>
      <c r="J1418" t="s">
        <v>11349</v>
      </c>
      <c r="K1418" t="s">
        <v>11350</v>
      </c>
      <c r="L1418" t="s">
        <v>120</v>
      </c>
      <c r="M1418">
        <v>40</v>
      </c>
      <c r="N1418" t="s">
        <v>113</v>
      </c>
      <c r="O1418" t="s">
        <v>9493</v>
      </c>
      <c r="P1418">
        <v>3</v>
      </c>
      <c r="Q1418">
        <v>1500</v>
      </c>
      <c r="R1418">
        <v>380</v>
      </c>
      <c r="S1418">
        <v>138</v>
      </c>
      <c r="T1418">
        <v>60</v>
      </c>
      <c r="U1418">
        <v>210</v>
      </c>
      <c r="V1418">
        <v>340</v>
      </c>
      <c r="W1418">
        <v>1.71</v>
      </c>
      <c r="X1418">
        <v>2.052</v>
      </c>
    </row>
    <row r="1419" spans="1:24" hidden="1" x14ac:dyDescent="0.3">
      <c r="A1419" t="s">
        <v>11351</v>
      </c>
      <c r="B1419" t="s">
        <v>8179</v>
      </c>
      <c r="C1419" t="s">
        <v>4860</v>
      </c>
      <c r="D1419" t="s">
        <v>11348</v>
      </c>
      <c r="E1419" t="s">
        <v>113</v>
      </c>
      <c r="F1419" t="s">
        <v>113</v>
      </c>
      <c r="G1419" t="s">
        <v>113</v>
      </c>
      <c r="H1419" t="s">
        <v>113</v>
      </c>
      <c r="I1419" t="s">
        <v>888</v>
      </c>
      <c r="J1419" t="s">
        <v>11349</v>
      </c>
      <c r="K1419" t="s">
        <v>11350</v>
      </c>
      <c r="L1419" t="s">
        <v>120</v>
      </c>
      <c r="M1419">
        <v>40</v>
      </c>
      <c r="N1419" t="s">
        <v>113</v>
      </c>
      <c r="O1419" t="s">
        <v>9493</v>
      </c>
      <c r="P1419">
        <v>1</v>
      </c>
      <c r="Q1419">
        <v>466</v>
      </c>
      <c r="R1419">
        <v>343</v>
      </c>
      <c r="S1419">
        <v>150</v>
      </c>
      <c r="W1419">
        <v>0.15983800000000001</v>
      </c>
      <c r="X1419">
        <v>0.19180559999999999</v>
      </c>
    </row>
    <row r="1420" spans="1:24" hidden="1" x14ac:dyDescent="0.3">
      <c r="A1420" t="s">
        <v>11352</v>
      </c>
      <c r="B1420" t="s">
        <v>8174</v>
      </c>
      <c r="C1420" t="s">
        <v>11353</v>
      </c>
      <c r="D1420" t="s">
        <v>11354</v>
      </c>
      <c r="E1420" t="s">
        <v>113</v>
      </c>
      <c r="F1420" t="s">
        <v>11355</v>
      </c>
      <c r="G1420" t="s">
        <v>1356</v>
      </c>
      <c r="H1420" t="s">
        <v>127</v>
      </c>
      <c r="I1420" t="s">
        <v>226</v>
      </c>
      <c r="J1420" t="s">
        <v>11356</v>
      </c>
      <c r="K1420" t="s">
        <v>11357</v>
      </c>
      <c r="L1420" t="s">
        <v>120</v>
      </c>
      <c r="M1420">
        <v>40</v>
      </c>
      <c r="N1420" t="s">
        <v>9085</v>
      </c>
      <c r="O1420" t="s">
        <v>9266</v>
      </c>
      <c r="P1420">
        <v>3</v>
      </c>
      <c r="Q1420">
        <v>1412</v>
      </c>
      <c r="R1420">
        <v>353</v>
      </c>
      <c r="S1420">
        <v>164</v>
      </c>
      <c r="T1420">
        <v>20</v>
      </c>
      <c r="U1420">
        <v>130</v>
      </c>
      <c r="V1420">
        <v>260</v>
      </c>
      <c r="W1420">
        <v>1.4953080000000001</v>
      </c>
      <c r="X1420">
        <v>1.7943696</v>
      </c>
    </row>
    <row r="1421" spans="1:24" hidden="1" x14ac:dyDescent="0.3">
      <c r="A1421" t="s">
        <v>11358</v>
      </c>
      <c r="B1421" t="s">
        <v>8179</v>
      </c>
      <c r="C1421" t="s">
        <v>11353</v>
      </c>
      <c r="D1421" t="s">
        <v>11354</v>
      </c>
      <c r="E1421" t="s">
        <v>113</v>
      </c>
      <c r="F1421" t="s">
        <v>11355</v>
      </c>
      <c r="G1421" t="s">
        <v>1356</v>
      </c>
      <c r="H1421" t="s">
        <v>127</v>
      </c>
      <c r="I1421" t="s">
        <v>226</v>
      </c>
      <c r="J1421" t="s">
        <v>11356</v>
      </c>
      <c r="K1421" t="s">
        <v>11357</v>
      </c>
      <c r="L1421" t="s">
        <v>120</v>
      </c>
      <c r="M1421">
        <v>40</v>
      </c>
      <c r="N1421" t="s">
        <v>113</v>
      </c>
      <c r="O1421" t="s">
        <v>8469</v>
      </c>
      <c r="P1421">
        <v>3</v>
      </c>
      <c r="Q1421">
        <v>466</v>
      </c>
      <c r="R1421">
        <v>343</v>
      </c>
      <c r="S1421">
        <v>154</v>
      </c>
      <c r="W1421">
        <v>0.479514</v>
      </c>
      <c r="X1421">
        <v>0.57541679999999995</v>
      </c>
    </row>
    <row r="1422" spans="1:24" hidden="1" x14ac:dyDescent="0.3">
      <c r="A1422" t="s">
        <v>11359</v>
      </c>
      <c r="B1422" t="s">
        <v>8174</v>
      </c>
      <c r="C1422" t="s">
        <v>11360</v>
      </c>
      <c r="D1422" t="s">
        <v>11361</v>
      </c>
      <c r="E1422" t="s">
        <v>113</v>
      </c>
      <c r="F1422" t="s">
        <v>113</v>
      </c>
      <c r="G1422" t="s">
        <v>113</v>
      </c>
      <c r="H1422" t="s">
        <v>113</v>
      </c>
      <c r="I1422" t="s">
        <v>115</v>
      </c>
      <c r="J1422" t="s">
        <v>11362</v>
      </c>
      <c r="K1422" t="s">
        <v>11363</v>
      </c>
      <c r="L1422" t="s">
        <v>9011</v>
      </c>
      <c r="M1422">
        <v>12</v>
      </c>
      <c r="N1422" t="s">
        <v>8442</v>
      </c>
      <c r="O1422" t="s">
        <v>9164</v>
      </c>
      <c r="P1422">
        <v>2</v>
      </c>
      <c r="Q1422">
        <v>500</v>
      </c>
      <c r="R1422">
        <v>350</v>
      </c>
      <c r="S1422">
        <v>200</v>
      </c>
      <c r="T1422">
        <v>80</v>
      </c>
      <c r="U1422">
        <v>180</v>
      </c>
      <c r="W1422">
        <v>0.35</v>
      </c>
      <c r="X1422">
        <v>0.42</v>
      </c>
    </row>
    <row r="1423" spans="1:24" hidden="1" x14ac:dyDescent="0.3">
      <c r="A1423" t="s">
        <v>11364</v>
      </c>
      <c r="B1423" t="s">
        <v>8179</v>
      </c>
      <c r="C1423" t="s">
        <v>11360</v>
      </c>
      <c r="D1423" t="s">
        <v>11361</v>
      </c>
      <c r="E1423" t="s">
        <v>113</v>
      </c>
      <c r="F1423" t="s">
        <v>113</v>
      </c>
      <c r="G1423" t="s">
        <v>113</v>
      </c>
      <c r="H1423" t="s">
        <v>113</v>
      </c>
      <c r="I1423" t="s">
        <v>115</v>
      </c>
      <c r="J1423" t="s">
        <v>11362</v>
      </c>
      <c r="K1423" t="s">
        <v>11363</v>
      </c>
      <c r="L1423" t="s">
        <v>9011</v>
      </c>
      <c r="M1423">
        <v>10</v>
      </c>
      <c r="N1423" t="s">
        <v>8614</v>
      </c>
      <c r="O1423" t="s">
        <v>11268</v>
      </c>
      <c r="P1423">
        <v>2</v>
      </c>
      <c r="Q1423">
        <v>466</v>
      </c>
      <c r="R1423">
        <v>343</v>
      </c>
      <c r="W1423">
        <v>0.31967600000000002</v>
      </c>
      <c r="X1423">
        <v>0.38361119999999999</v>
      </c>
    </row>
    <row r="1424" spans="1:24" hidden="1" x14ac:dyDescent="0.3">
      <c r="A1424" t="s">
        <v>11365</v>
      </c>
      <c r="B1424" t="s">
        <v>8536</v>
      </c>
      <c r="C1424" t="s">
        <v>11360</v>
      </c>
      <c r="D1424" t="s">
        <v>11361</v>
      </c>
      <c r="E1424" t="s">
        <v>113</v>
      </c>
      <c r="F1424" t="s">
        <v>113</v>
      </c>
      <c r="G1424" t="s">
        <v>113</v>
      </c>
      <c r="H1424" t="s">
        <v>113</v>
      </c>
      <c r="I1424" t="s">
        <v>115</v>
      </c>
      <c r="J1424" t="s">
        <v>11362</v>
      </c>
      <c r="K1424" t="s">
        <v>11363</v>
      </c>
      <c r="L1424" t="s">
        <v>9011</v>
      </c>
      <c r="M1424">
        <v>10</v>
      </c>
      <c r="N1424" t="s">
        <v>8614</v>
      </c>
      <c r="O1424" t="s">
        <v>11366</v>
      </c>
      <c r="P1424">
        <v>1</v>
      </c>
      <c r="Q1424">
        <v>553</v>
      </c>
      <c r="R1424">
        <v>398</v>
      </c>
      <c r="W1424">
        <v>0.22009400000000001</v>
      </c>
      <c r="X1424">
        <v>0.26411279999999998</v>
      </c>
    </row>
    <row r="1425" spans="1:24" hidden="1" x14ac:dyDescent="0.3">
      <c r="A1425" t="s">
        <v>11367</v>
      </c>
      <c r="B1425" t="s">
        <v>8539</v>
      </c>
      <c r="C1425" t="s">
        <v>11360</v>
      </c>
      <c r="D1425" t="s">
        <v>11361</v>
      </c>
      <c r="E1425" t="s">
        <v>113</v>
      </c>
      <c r="F1425" t="s">
        <v>113</v>
      </c>
      <c r="G1425" t="s">
        <v>113</v>
      </c>
      <c r="H1425" t="s">
        <v>113</v>
      </c>
      <c r="I1425" t="s">
        <v>115</v>
      </c>
      <c r="J1425" t="s">
        <v>11362</v>
      </c>
      <c r="K1425" t="s">
        <v>11363</v>
      </c>
      <c r="L1425" t="s">
        <v>9011</v>
      </c>
      <c r="M1425">
        <v>10</v>
      </c>
      <c r="N1425" t="s">
        <v>8614</v>
      </c>
      <c r="O1425" t="s">
        <v>11322</v>
      </c>
      <c r="P1425">
        <v>1</v>
      </c>
      <c r="Q1425">
        <v>478</v>
      </c>
      <c r="R1425">
        <v>375</v>
      </c>
      <c r="S1425">
        <v>155</v>
      </c>
      <c r="W1425">
        <v>0.17924999999999999</v>
      </c>
      <c r="X1425">
        <v>0.21509999999999999</v>
      </c>
    </row>
    <row r="1426" spans="1:24" hidden="1" x14ac:dyDescent="0.3">
      <c r="A1426" t="s">
        <v>11368</v>
      </c>
      <c r="B1426" t="s">
        <v>8174</v>
      </c>
      <c r="C1426" t="s">
        <v>11369</v>
      </c>
      <c r="D1426" t="s">
        <v>11370</v>
      </c>
      <c r="E1426" t="s">
        <v>113</v>
      </c>
      <c r="F1426" t="s">
        <v>11371</v>
      </c>
      <c r="G1426" t="s">
        <v>1356</v>
      </c>
      <c r="H1426" t="s">
        <v>5729</v>
      </c>
      <c r="I1426" t="s">
        <v>226</v>
      </c>
      <c r="J1426" t="s">
        <v>11372</v>
      </c>
      <c r="K1426" t="s">
        <v>11373</v>
      </c>
      <c r="L1426" t="s">
        <v>9011</v>
      </c>
      <c r="M1426">
        <v>12</v>
      </c>
      <c r="N1426" t="s">
        <v>9085</v>
      </c>
      <c r="O1426" t="s">
        <v>9266</v>
      </c>
      <c r="P1426">
        <v>3</v>
      </c>
      <c r="Q1426">
        <v>1936</v>
      </c>
      <c r="R1426">
        <v>298</v>
      </c>
      <c r="S1426">
        <v>149</v>
      </c>
      <c r="T1426">
        <v>40</v>
      </c>
      <c r="U1426">
        <v>100</v>
      </c>
      <c r="V1426">
        <v>185</v>
      </c>
      <c r="W1426">
        <v>1.7307840000000001</v>
      </c>
      <c r="X1426">
        <v>2.0769408</v>
      </c>
    </row>
    <row r="1427" spans="1:24" hidden="1" x14ac:dyDescent="0.3">
      <c r="A1427" t="s">
        <v>11374</v>
      </c>
      <c r="B1427" t="s">
        <v>8179</v>
      </c>
      <c r="C1427" t="s">
        <v>11369</v>
      </c>
      <c r="D1427" t="s">
        <v>11370</v>
      </c>
      <c r="E1427" t="s">
        <v>113</v>
      </c>
      <c r="F1427" t="s">
        <v>11371</v>
      </c>
      <c r="G1427" t="s">
        <v>1356</v>
      </c>
      <c r="H1427" t="s">
        <v>5729</v>
      </c>
      <c r="I1427" t="s">
        <v>226</v>
      </c>
      <c r="J1427" t="s">
        <v>11372</v>
      </c>
      <c r="K1427" t="s">
        <v>11373</v>
      </c>
      <c r="L1427" t="s">
        <v>9011</v>
      </c>
      <c r="M1427">
        <v>12</v>
      </c>
      <c r="N1427" t="s">
        <v>113</v>
      </c>
      <c r="O1427" t="s">
        <v>8469</v>
      </c>
      <c r="P1427">
        <v>1</v>
      </c>
      <c r="Q1427">
        <v>400</v>
      </c>
      <c r="R1427">
        <v>300</v>
      </c>
      <c r="S1427">
        <v>120</v>
      </c>
      <c r="W1427">
        <v>0.12</v>
      </c>
      <c r="X1427">
        <v>0.14399999999999999</v>
      </c>
    </row>
    <row r="1428" spans="1:24" hidden="1" x14ac:dyDescent="0.3">
      <c r="A1428" t="s">
        <v>11375</v>
      </c>
      <c r="B1428" t="s">
        <v>8362</v>
      </c>
      <c r="C1428" t="s">
        <v>11369</v>
      </c>
      <c r="D1428" t="s">
        <v>11370</v>
      </c>
      <c r="E1428" t="s">
        <v>113</v>
      </c>
      <c r="F1428" t="s">
        <v>11371</v>
      </c>
      <c r="G1428" t="s">
        <v>1356</v>
      </c>
      <c r="H1428" t="s">
        <v>5729</v>
      </c>
      <c r="I1428" t="s">
        <v>226</v>
      </c>
      <c r="J1428" t="s">
        <v>11372</v>
      </c>
      <c r="K1428" t="s">
        <v>11373</v>
      </c>
      <c r="L1428" t="s">
        <v>9011</v>
      </c>
      <c r="M1428">
        <v>3</v>
      </c>
      <c r="N1428" t="s">
        <v>113</v>
      </c>
      <c r="O1428" t="s">
        <v>8362</v>
      </c>
      <c r="P1428">
        <v>1</v>
      </c>
      <c r="T1428">
        <v>290</v>
      </c>
      <c r="U1428">
        <v>330</v>
      </c>
    </row>
    <row r="1429" spans="1:24" hidden="1" x14ac:dyDescent="0.3">
      <c r="A1429" t="s">
        <v>11376</v>
      </c>
      <c r="B1429" t="s">
        <v>8174</v>
      </c>
      <c r="C1429" t="s">
        <v>11377</v>
      </c>
      <c r="D1429" t="s">
        <v>11378</v>
      </c>
      <c r="E1429" t="s">
        <v>113</v>
      </c>
      <c r="F1429" t="s">
        <v>113</v>
      </c>
      <c r="G1429" t="s">
        <v>113</v>
      </c>
      <c r="H1429" t="s">
        <v>113</v>
      </c>
      <c r="I1429" t="s">
        <v>438</v>
      </c>
      <c r="J1429" t="s">
        <v>11379</v>
      </c>
      <c r="K1429" t="s">
        <v>11380</v>
      </c>
      <c r="L1429" t="s">
        <v>120</v>
      </c>
      <c r="M1429">
        <v>40</v>
      </c>
      <c r="N1429" t="s">
        <v>9085</v>
      </c>
      <c r="O1429" t="s">
        <v>8589</v>
      </c>
      <c r="P1429">
        <v>1</v>
      </c>
      <c r="Q1429">
        <v>549</v>
      </c>
      <c r="R1429">
        <v>265</v>
      </c>
      <c r="T1429">
        <v>115</v>
      </c>
      <c r="W1429">
        <v>0.145485</v>
      </c>
      <c r="X1429">
        <v>0.17458199999999999</v>
      </c>
    </row>
    <row r="1430" spans="1:24" hidden="1" x14ac:dyDescent="0.3">
      <c r="A1430" t="s">
        <v>11381</v>
      </c>
      <c r="B1430" t="s">
        <v>8179</v>
      </c>
      <c r="C1430" t="s">
        <v>11377</v>
      </c>
      <c r="D1430" t="s">
        <v>11378</v>
      </c>
      <c r="E1430" t="s">
        <v>113</v>
      </c>
      <c r="F1430" t="s">
        <v>113</v>
      </c>
      <c r="G1430" t="s">
        <v>113</v>
      </c>
      <c r="H1430" t="s">
        <v>113</v>
      </c>
      <c r="I1430" t="s">
        <v>438</v>
      </c>
      <c r="J1430" t="s">
        <v>11379</v>
      </c>
      <c r="K1430" t="s">
        <v>11380</v>
      </c>
      <c r="L1430" t="s">
        <v>120</v>
      </c>
      <c r="M1430">
        <v>40</v>
      </c>
      <c r="N1430" t="s">
        <v>9085</v>
      </c>
      <c r="O1430" t="s">
        <v>9289</v>
      </c>
      <c r="P1430">
        <v>1</v>
      </c>
      <c r="Q1430">
        <v>400</v>
      </c>
      <c r="R1430">
        <v>300</v>
      </c>
      <c r="W1430">
        <v>0.12</v>
      </c>
      <c r="X1430">
        <v>0.14399999999999999</v>
      </c>
    </row>
    <row r="1431" spans="1:24" hidden="1" x14ac:dyDescent="0.3">
      <c r="A1431" t="s">
        <v>11382</v>
      </c>
      <c r="B1431" t="s">
        <v>8536</v>
      </c>
      <c r="C1431" t="s">
        <v>11377</v>
      </c>
      <c r="D1431" t="s">
        <v>11378</v>
      </c>
      <c r="E1431" t="s">
        <v>113</v>
      </c>
      <c r="F1431" t="s">
        <v>113</v>
      </c>
      <c r="G1431" t="s">
        <v>113</v>
      </c>
      <c r="H1431" t="s">
        <v>113</v>
      </c>
      <c r="I1431" t="s">
        <v>438</v>
      </c>
      <c r="J1431" t="s">
        <v>11379</v>
      </c>
      <c r="K1431" t="s">
        <v>11380</v>
      </c>
      <c r="L1431" t="s">
        <v>120</v>
      </c>
      <c r="M1431">
        <v>38</v>
      </c>
      <c r="N1431" t="s">
        <v>9085</v>
      </c>
      <c r="O1431" t="s">
        <v>9131</v>
      </c>
      <c r="P1431">
        <v>1</v>
      </c>
      <c r="Q1431">
        <v>210</v>
      </c>
      <c r="R1431">
        <v>210</v>
      </c>
      <c r="W1431">
        <v>4.41E-2</v>
      </c>
      <c r="X1431">
        <v>5.2920000000000002E-2</v>
      </c>
    </row>
    <row r="1432" spans="1:24" hidden="1" x14ac:dyDescent="0.3">
      <c r="A1432" t="s">
        <v>11383</v>
      </c>
      <c r="B1432" t="s">
        <v>8211</v>
      </c>
      <c r="C1432" t="s">
        <v>11377</v>
      </c>
      <c r="D1432" t="s">
        <v>11378</v>
      </c>
      <c r="E1432" t="s">
        <v>113</v>
      </c>
      <c r="F1432" t="s">
        <v>113</v>
      </c>
      <c r="G1432" t="s">
        <v>113</v>
      </c>
      <c r="H1432" t="s">
        <v>113</v>
      </c>
      <c r="I1432" t="s">
        <v>438</v>
      </c>
      <c r="J1432" t="s">
        <v>11379</v>
      </c>
      <c r="K1432" t="s">
        <v>11380</v>
      </c>
      <c r="L1432" t="s">
        <v>120</v>
      </c>
      <c r="M1432">
        <v>38</v>
      </c>
      <c r="N1432" t="s">
        <v>10316</v>
      </c>
      <c r="O1432" t="s">
        <v>9308</v>
      </c>
      <c r="P1432">
        <v>1</v>
      </c>
      <c r="Q1432">
        <v>1.2</v>
      </c>
      <c r="T1432">
        <v>178</v>
      </c>
      <c r="W1432">
        <v>1.1309733552923256</v>
      </c>
      <c r="X1432">
        <v>1.8095573684677211</v>
      </c>
    </row>
    <row r="1433" spans="1:24" hidden="1" x14ac:dyDescent="0.3">
      <c r="A1433" t="s">
        <v>11384</v>
      </c>
      <c r="B1433" t="s">
        <v>1304</v>
      </c>
      <c r="C1433" t="s">
        <v>11377</v>
      </c>
      <c r="D1433" t="s">
        <v>11378</v>
      </c>
      <c r="E1433" t="s">
        <v>113</v>
      </c>
      <c r="F1433" t="s">
        <v>113</v>
      </c>
      <c r="G1433" t="s">
        <v>113</v>
      </c>
      <c r="H1433" t="s">
        <v>113</v>
      </c>
      <c r="I1433" t="s">
        <v>438</v>
      </c>
      <c r="J1433" t="s">
        <v>11379</v>
      </c>
      <c r="K1433" t="s">
        <v>11380</v>
      </c>
      <c r="L1433" t="s">
        <v>120</v>
      </c>
      <c r="M1433">
        <v>0</v>
      </c>
      <c r="N1433" t="s">
        <v>113</v>
      </c>
      <c r="O1433" t="s">
        <v>10840</v>
      </c>
      <c r="P1433">
        <v>1</v>
      </c>
      <c r="R1433">
        <v>1200</v>
      </c>
      <c r="S1433">
        <v>1200</v>
      </c>
    </row>
    <row r="1434" spans="1:24" hidden="1" x14ac:dyDescent="0.3">
      <c r="A1434" t="s">
        <v>11385</v>
      </c>
      <c r="B1434" t="s">
        <v>8174</v>
      </c>
      <c r="C1434" t="s">
        <v>11386</v>
      </c>
      <c r="D1434" t="s">
        <v>11387</v>
      </c>
      <c r="E1434" t="s">
        <v>113</v>
      </c>
      <c r="F1434" t="s">
        <v>113</v>
      </c>
      <c r="G1434" t="s">
        <v>113</v>
      </c>
      <c r="H1434" t="s">
        <v>113</v>
      </c>
      <c r="I1434" t="s">
        <v>438</v>
      </c>
      <c r="J1434" t="s">
        <v>11388</v>
      </c>
      <c r="K1434" t="s">
        <v>11389</v>
      </c>
      <c r="L1434" t="s">
        <v>120</v>
      </c>
      <c r="M1434">
        <v>40</v>
      </c>
      <c r="N1434" t="s">
        <v>9085</v>
      </c>
      <c r="O1434" t="s">
        <v>8589</v>
      </c>
      <c r="P1434">
        <v>1</v>
      </c>
      <c r="Q1434">
        <v>549</v>
      </c>
      <c r="R1434">
        <v>265</v>
      </c>
      <c r="T1434">
        <v>15</v>
      </c>
      <c r="W1434">
        <v>0.145485</v>
      </c>
      <c r="X1434">
        <v>0.17458199999999999</v>
      </c>
    </row>
    <row r="1435" spans="1:24" hidden="1" x14ac:dyDescent="0.3">
      <c r="A1435" t="s">
        <v>11390</v>
      </c>
      <c r="B1435" t="s">
        <v>8179</v>
      </c>
      <c r="C1435" t="s">
        <v>11386</v>
      </c>
      <c r="D1435" t="s">
        <v>11387</v>
      </c>
      <c r="E1435" t="s">
        <v>113</v>
      </c>
      <c r="F1435" t="s">
        <v>113</v>
      </c>
      <c r="G1435" t="s">
        <v>113</v>
      </c>
      <c r="H1435" t="s">
        <v>113</v>
      </c>
      <c r="I1435" t="s">
        <v>438</v>
      </c>
      <c r="J1435" t="s">
        <v>11388</v>
      </c>
      <c r="K1435" t="s">
        <v>11389</v>
      </c>
      <c r="L1435" t="s">
        <v>120</v>
      </c>
      <c r="M1435">
        <v>40</v>
      </c>
      <c r="N1435" t="s">
        <v>9085</v>
      </c>
      <c r="O1435" t="s">
        <v>9289</v>
      </c>
      <c r="P1435">
        <v>1</v>
      </c>
      <c r="Q1435">
        <v>400</v>
      </c>
      <c r="R1435">
        <v>300</v>
      </c>
      <c r="W1435">
        <v>0.12</v>
      </c>
      <c r="X1435">
        <v>0.14399999999999999</v>
      </c>
    </row>
    <row r="1436" spans="1:24" hidden="1" x14ac:dyDescent="0.3">
      <c r="A1436" t="s">
        <v>11391</v>
      </c>
      <c r="B1436" t="s">
        <v>8536</v>
      </c>
      <c r="C1436" t="s">
        <v>11386</v>
      </c>
      <c r="D1436" t="s">
        <v>11387</v>
      </c>
      <c r="E1436" t="s">
        <v>113</v>
      </c>
      <c r="F1436" t="s">
        <v>113</v>
      </c>
      <c r="G1436" t="s">
        <v>113</v>
      </c>
      <c r="H1436" t="s">
        <v>113</v>
      </c>
      <c r="I1436" t="s">
        <v>438</v>
      </c>
      <c r="J1436" t="s">
        <v>11388</v>
      </c>
      <c r="K1436" t="s">
        <v>11389</v>
      </c>
      <c r="L1436" t="s">
        <v>120</v>
      </c>
      <c r="M1436">
        <v>40</v>
      </c>
      <c r="N1436" t="s">
        <v>9085</v>
      </c>
      <c r="O1436" t="s">
        <v>9131</v>
      </c>
      <c r="P1436">
        <v>1</v>
      </c>
      <c r="Q1436">
        <v>210</v>
      </c>
      <c r="R1436">
        <v>210</v>
      </c>
      <c r="W1436">
        <v>4.41E-2</v>
      </c>
      <c r="X1436">
        <v>5.2920000000000002E-2</v>
      </c>
    </row>
    <row r="1437" spans="1:24" hidden="1" x14ac:dyDescent="0.3">
      <c r="A1437" t="s">
        <v>11392</v>
      </c>
      <c r="B1437" t="s">
        <v>8211</v>
      </c>
      <c r="C1437" t="s">
        <v>11386</v>
      </c>
      <c r="D1437" t="s">
        <v>11387</v>
      </c>
      <c r="E1437" t="s">
        <v>113</v>
      </c>
      <c r="F1437" t="s">
        <v>113</v>
      </c>
      <c r="G1437" t="s">
        <v>113</v>
      </c>
      <c r="H1437" t="s">
        <v>113</v>
      </c>
      <c r="I1437" t="s">
        <v>438</v>
      </c>
      <c r="J1437" t="s">
        <v>11388</v>
      </c>
      <c r="K1437" t="s">
        <v>11389</v>
      </c>
      <c r="L1437" t="s">
        <v>120</v>
      </c>
      <c r="M1437">
        <v>38</v>
      </c>
      <c r="N1437" t="s">
        <v>10031</v>
      </c>
      <c r="O1437" t="s">
        <v>11393</v>
      </c>
      <c r="P1437">
        <v>1</v>
      </c>
      <c r="Q1437">
        <v>1.2</v>
      </c>
      <c r="W1437">
        <v>1.1309733552923256</v>
      </c>
      <c r="X1437">
        <v>1.8095573684677211</v>
      </c>
    </row>
    <row r="1438" spans="1:24" hidden="1" x14ac:dyDescent="0.3">
      <c r="A1438" t="s">
        <v>11394</v>
      </c>
      <c r="B1438" t="s">
        <v>1304</v>
      </c>
      <c r="C1438" t="s">
        <v>11386</v>
      </c>
      <c r="D1438" t="s">
        <v>11387</v>
      </c>
      <c r="E1438" t="s">
        <v>113</v>
      </c>
      <c r="F1438" t="s">
        <v>113</v>
      </c>
      <c r="G1438" t="s">
        <v>113</v>
      </c>
      <c r="H1438" t="s">
        <v>113</v>
      </c>
      <c r="I1438" t="s">
        <v>438</v>
      </c>
      <c r="J1438" t="s">
        <v>11388</v>
      </c>
      <c r="K1438" t="s">
        <v>11389</v>
      </c>
      <c r="L1438" t="s">
        <v>120</v>
      </c>
      <c r="M1438">
        <v>0</v>
      </c>
      <c r="N1438" t="s">
        <v>113</v>
      </c>
      <c r="O1438" t="s">
        <v>10840</v>
      </c>
      <c r="P1438">
        <v>1</v>
      </c>
      <c r="R1438">
        <v>1200</v>
      </c>
      <c r="S1438">
        <v>1200</v>
      </c>
    </row>
    <row r="1439" spans="1:24" hidden="1" x14ac:dyDescent="0.3">
      <c r="A1439" t="s">
        <v>11395</v>
      </c>
      <c r="B1439" t="s">
        <v>8174</v>
      </c>
      <c r="C1439" t="s">
        <v>11396</v>
      </c>
      <c r="D1439" t="s">
        <v>11397</v>
      </c>
      <c r="E1439" t="s">
        <v>113</v>
      </c>
      <c r="F1439" t="s">
        <v>113</v>
      </c>
      <c r="G1439" t="s">
        <v>113</v>
      </c>
      <c r="H1439" t="s">
        <v>113</v>
      </c>
      <c r="I1439" t="s">
        <v>686</v>
      </c>
      <c r="J1439" t="s">
        <v>11398</v>
      </c>
      <c r="K1439" t="s">
        <v>11399</v>
      </c>
      <c r="L1439" t="s">
        <v>120</v>
      </c>
      <c r="M1439">
        <v>40</v>
      </c>
      <c r="N1439" t="s">
        <v>9085</v>
      </c>
      <c r="O1439" t="s">
        <v>8720</v>
      </c>
      <c r="P1439">
        <v>3</v>
      </c>
      <c r="Q1439">
        <v>1499</v>
      </c>
      <c r="R1439">
        <v>359</v>
      </c>
      <c r="S1439">
        <v>178</v>
      </c>
      <c r="T1439">
        <v>60</v>
      </c>
      <c r="U1439">
        <v>220</v>
      </c>
      <c r="V1439">
        <v>305</v>
      </c>
      <c r="W1439">
        <v>1.6144229999999999</v>
      </c>
      <c r="X1439">
        <v>1.9373075999999998</v>
      </c>
    </row>
    <row r="1440" spans="1:24" hidden="1" x14ac:dyDescent="0.3">
      <c r="A1440" t="s">
        <v>11400</v>
      </c>
      <c r="B1440" t="s">
        <v>8179</v>
      </c>
      <c r="C1440" t="s">
        <v>11396</v>
      </c>
      <c r="D1440" t="s">
        <v>11397</v>
      </c>
      <c r="E1440" t="s">
        <v>113</v>
      </c>
      <c r="F1440" t="s">
        <v>113</v>
      </c>
      <c r="G1440" t="s">
        <v>113</v>
      </c>
      <c r="H1440" t="s">
        <v>113</v>
      </c>
      <c r="I1440" t="s">
        <v>686</v>
      </c>
      <c r="J1440" t="s">
        <v>11398</v>
      </c>
      <c r="K1440" t="s">
        <v>11399</v>
      </c>
      <c r="L1440" t="s">
        <v>120</v>
      </c>
      <c r="M1440">
        <v>40</v>
      </c>
      <c r="N1440" t="s">
        <v>9085</v>
      </c>
      <c r="O1440" t="s">
        <v>8727</v>
      </c>
      <c r="P1440">
        <v>1</v>
      </c>
      <c r="Q1440">
        <v>400</v>
      </c>
      <c r="R1440">
        <v>300</v>
      </c>
      <c r="S1440">
        <v>100</v>
      </c>
      <c r="W1440">
        <v>0.12</v>
      </c>
      <c r="X1440">
        <v>0.14399999999999999</v>
      </c>
    </row>
    <row r="1441" spans="1:24" hidden="1" x14ac:dyDescent="0.3">
      <c r="A1441" t="s">
        <v>11401</v>
      </c>
      <c r="B1441" t="s">
        <v>8536</v>
      </c>
      <c r="C1441" t="s">
        <v>11396</v>
      </c>
      <c r="D1441" t="s">
        <v>11397</v>
      </c>
      <c r="E1441" t="s">
        <v>113</v>
      </c>
      <c r="F1441" t="s">
        <v>113</v>
      </c>
      <c r="G1441" t="s">
        <v>113</v>
      </c>
      <c r="H1441" t="s">
        <v>113</v>
      </c>
      <c r="I1441" t="s">
        <v>686</v>
      </c>
      <c r="J1441" t="s">
        <v>11398</v>
      </c>
      <c r="K1441" t="s">
        <v>11399</v>
      </c>
      <c r="L1441" t="s">
        <v>120</v>
      </c>
      <c r="M1441">
        <v>40</v>
      </c>
      <c r="N1441" t="s">
        <v>9085</v>
      </c>
      <c r="O1441" t="s">
        <v>8570</v>
      </c>
      <c r="P1441">
        <v>1</v>
      </c>
      <c r="Q1441">
        <v>400</v>
      </c>
      <c r="R1441">
        <v>300</v>
      </c>
      <c r="S1441">
        <v>100</v>
      </c>
      <c r="W1441">
        <v>0.12</v>
      </c>
      <c r="X1441">
        <v>0.14399999999999999</v>
      </c>
    </row>
    <row r="1442" spans="1:24" hidden="1" x14ac:dyDescent="0.3">
      <c r="A1442" t="s">
        <v>11402</v>
      </c>
      <c r="B1442" t="s">
        <v>8362</v>
      </c>
      <c r="C1442" t="s">
        <v>11396</v>
      </c>
      <c r="D1442" t="s">
        <v>11397</v>
      </c>
      <c r="E1442" t="s">
        <v>113</v>
      </c>
      <c r="F1442" t="s">
        <v>113</v>
      </c>
      <c r="G1442" t="s">
        <v>113</v>
      </c>
      <c r="H1442" t="s">
        <v>113</v>
      </c>
      <c r="I1442" t="s">
        <v>686</v>
      </c>
      <c r="J1442" t="s">
        <v>11398</v>
      </c>
      <c r="K1442" t="s">
        <v>11399</v>
      </c>
      <c r="L1442" t="s">
        <v>120</v>
      </c>
      <c r="M1442">
        <v>1</v>
      </c>
      <c r="N1442" t="s">
        <v>113</v>
      </c>
      <c r="O1442" t="s">
        <v>8362</v>
      </c>
      <c r="P1442">
        <v>1</v>
      </c>
      <c r="Q1442">
        <v>1.8</v>
      </c>
      <c r="W1442">
        <v>2.5446900494077327</v>
      </c>
      <c r="X1442">
        <v>0</v>
      </c>
    </row>
    <row r="1443" spans="1:24" hidden="1" x14ac:dyDescent="0.3">
      <c r="A1443" t="s">
        <v>11403</v>
      </c>
      <c r="B1443" t="s">
        <v>8174</v>
      </c>
      <c r="C1443" t="s">
        <v>11404</v>
      </c>
      <c r="D1443" t="s">
        <v>11405</v>
      </c>
      <c r="E1443" t="s">
        <v>113</v>
      </c>
      <c r="F1443" t="s">
        <v>11406</v>
      </c>
      <c r="G1443" t="s">
        <v>1356</v>
      </c>
      <c r="H1443" t="s">
        <v>127</v>
      </c>
      <c r="I1443" t="s">
        <v>226</v>
      </c>
      <c r="J1443" t="s">
        <v>11407</v>
      </c>
      <c r="K1443" t="s">
        <v>11408</v>
      </c>
      <c r="L1443" t="s">
        <v>120</v>
      </c>
      <c r="M1443">
        <v>40</v>
      </c>
      <c r="N1443" t="s">
        <v>9085</v>
      </c>
      <c r="O1443" t="s">
        <v>9266</v>
      </c>
      <c r="P1443">
        <v>3</v>
      </c>
      <c r="Q1443">
        <v>1936</v>
      </c>
      <c r="R1443">
        <v>298</v>
      </c>
      <c r="S1443">
        <v>149</v>
      </c>
      <c r="W1443">
        <v>1.7307840000000001</v>
      </c>
      <c r="X1443">
        <v>2.0769408</v>
      </c>
    </row>
    <row r="1444" spans="1:24" hidden="1" x14ac:dyDescent="0.3">
      <c r="A1444" t="s">
        <v>11409</v>
      </c>
      <c r="B1444" t="s">
        <v>8179</v>
      </c>
      <c r="C1444" t="s">
        <v>11404</v>
      </c>
      <c r="D1444" t="s">
        <v>11405</v>
      </c>
      <c r="E1444" t="s">
        <v>113</v>
      </c>
      <c r="F1444" t="s">
        <v>11406</v>
      </c>
      <c r="G1444" t="s">
        <v>1356</v>
      </c>
      <c r="H1444" t="s">
        <v>127</v>
      </c>
      <c r="I1444" t="s">
        <v>226</v>
      </c>
      <c r="J1444" t="s">
        <v>11407</v>
      </c>
      <c r="K1444" t="s">
        <v>11408</v>
      </c>
      <c r="L1444" t="s">
        <v>120</v>
      </c>
      <c r="M1444">
        <v>40</v>
      </c>
      <c r="N1444" t="s">
        <v>113</v>
      </c>
      <c r="O1444" t="s">
        <v>8469</v>
      </c>
      <c r="P1444">
        <v>1</v>
      </c>
      <c r="Q1444">
        <v>400</v>
      </c>
      <c r="R1444">
        <v>300</v>
      </c>
      <c r="S1444">
        <v>10</v>
      </c>
      <c r="W1444">
        <v>0.12</v>
      </c>
      <c r="X1444">
        <v>0.14399999999999999</v>
      </c>
    </row>
    <row r="1445" spans="1:24" hidden="1" x14ac:dyDescent="0.3">
      <c r="A1445" t="s">
        <v>11410</v>
      </c>
      <c r="B1445" t="s">
        <v>8174</v>
      </c>
      <c r="C1445" t="s">
        <v>11411</v>
      </c>
      <c r="D1445" t="s">
        <v>11412</v>
      </c>
      <c r="E1445" t="s">
        <v>113</v>
      </c>
      <c r="F1445" t="s">
        <v>11413</v>
      </c>
      <c r="G1445" t="s">
        <v>1356</v>
      </c>
      <c r="H1445" t="s">
        <v>127</v>
      </c>
      <c r="I1445" t="s">
        <v>115</v>
      </c>
      <c r="J1445" t="s">
        <v>11414</v>
      </c>
      <c r="K1445" t="s">
        <v>11415</v>
      </c>
      <c r="L1445" t="s">
        <v>120</v>
      </c>
      <c r="M1445">
        <v>39</v>
      </c>
      <c r="N1445" t="s">
        <v>10899</v>
      </c>
      <c r="O1445" t="s">
        <v>9042</v>
      </c>
      <c r="P1445">
        <v>3</v>
      </c>
      <c r="Q1445">
        <v>1412</v>
      </c>
      <c r="R1445">
        <v>353</v>
      </c>
      <c r="S1445">
        <v>164</v>
      </c>
      <c r="T1445">
        <v>30</v>
      </c>
      <c r="U1445">
        <v>170</v>
      </c>
      <c r="V1445">
        <v>250</v>
      </c>
      <c r="W1445">
        <v>1.4953080000000001</v>
      </c>
      <c r="X1445">
        <v>1.7943696</v>
      </c>
    </row>
    <row r="1446" spans="1:24" hidden="1" x14ac:dyDescent="0.3">
      <c r="A1446" t="s">
        <v>11416</v>
      </c>
      <c r="B1446" t="s">
        <v>8179</v>
      </c>
      <c r="C1446" t="s">
        <v>11411</v>
      </c>
      <c r="D1446" t="s">
        <v>11412</v>
      </c>
      <c r="E1446" t="s">
        <v>113</v>
      </c>
      <c r="F1446" t="s">
        <v>11413</v>
      </c>
      <c r="G1446" t="s">
        <v>1356</v>
      </c>
      <c r="H1446" t="s">
        <v>127</v>
      </c>
      <c r="I1446" t="s">
        <v>115</v>
      </c>
      <c r="J1446" t="s">
        <v>11414</v>
      </c>
      <c r="K1446" t="s">
        <v>11415</v>
      </c>
      <c r="L1446" t="s">
        <v>120</v>
      </c>
      <c r="M1446">
        <v>39</v>
      </c>
      <c r="N1446" t="s">
        <v>8614</v>
      </c>
      <c r="O1446" t="s">
        <v>9568</v>
      </c>
      <c r="P1446">
        <v>3</v>
      </c>
      <c r="Q1446">
        <v>409</v>
      </c>
      <c r="R1446">
        <v>269</v>
      </c>
      <c r="S1446">
        <v>152</v>
      </c>
      <c r="W1446">
        <v>0.330063</v>
      </c>
      <c r="X1446">
        <v>0.39607559999999997</v>
      </c>
    </row>
    <row r="1447" spans="1:24" hidden="1" x14ac:dyDescent="0.3">
      <c r="A1447" t="s">
        <v>11417</v>
      </c>
      <c r="B1447" t="s">
        <v>8536</v>
      </c>
      <c r="C1447" t="s">
        <v>11411</v>
      </c>
      <c r="D1447" t="s">
        <v>11412</v>
      </c>
      <c r="E1447" t="s">
        <v>113</v>
      </c>
      <c r="F1447" t="s">
        <v>11413</v>
      </c>
      <c r="G1447" t="s">
        <v>1356</v>
      </c>
      <c r="H1447" t="s">
        <v>127</v>
      </c>
      <c r="I1447" t="s">
        <v>115</v>
      </c>
      <c r="J1447" t="s">
        <v>11414</v>
      </c>
      <c r="K1447" t="s">
        <v>11415</v>
      </c>
      <c r="L1447" t="s">
        <v>120</v>
      </c>
      <c r="M1447">
        <v>39</v>
      </c>
      <c r="N1447" t="s">
        <v>8614</v>
      </c>
      <c r="O1447" t="s">
        <v>8695</v>
      </c>
      <c r="P1447">
        <v>6</v>
      </c>
      <c r="Q1447">
        <v>466</v>
      </c>
      <c r="R1447">
        <v>343</v>
      </c>
      <c r="S1447">
        <v>154</v>
      </c>
      <c r="W1447">
        <v>0.95902799999999999</v>
      </c>
      <c r="X1447">
        <v>1.1508335999999999</v>
      </c>
    </row>
    <row r="1448" spans="1:24" hidden="1" x14ac:dyDescent="0.3">
      <c r="A1448" t="s">
        <v>11418</v>
      </c>
      <c r="B1448" t="s">
        <v>8174</v>
      </c>
      <c r="C1448" t="s">
        <v>11419</v>
      </c>
      <c r="D1448" t="s">
        <v>11420</v>
      </c>
      <c r="E1448" t="s">
        <v>113</v>
      </c>
      <c r="F1448" t="s">
        <v>113</v>
      </c>
      <c r="G1448" t="s">
        <v>113</v>
      </c>
      <c r="H1448" t="s">
        <v>113</v>
      </c>
      <c r="I1448" t="s">
        <v>115</v>
      </c>
      <c r="J1448" t="s">
        <v>11421</v>
      </c>
      <c r="K1448" t="s">
        <v>11422</v>
      </c>
      <c r="L1448" t="s">
        <v>120</v>
      </c>
      <c r="M1448">
        <v>39</v>
      </c>
      <c r="N1448" t="s">
        <v>8614</v>
      </c>
      <c r="O1448" t="s">
        <v>9042</v>
      </c>
      <c r="P1448">
        <v>3</v>
      </c>
      <c r="Q1448">
        <v>1412</v>
      </c>
      <c r="R1448">
        <v>353</v>
      </c>
      <c r="S1448">
        <v>164</v>
      </c>
      <c r="T1448">
        <v>80</v>
      </c>
      <c r="U1448">
        <v>220</v>
      </c>
      <c r="V1448">
        <v>330</v>
      </c>
      <c r="W1448">
        <v>1.4953080000000001</v>
      </c>
      <c r="X1448">
        <v>1.7943696</v>
      </c>
    </row>
    <row r="1449" spans="1:24" hidden="1" x14ac:dyDescent="0.3">
      <c r="A1449" t="s">
        <v>11423</v>
      </c>
      <c r="B1449" t="s">
        <v>8179</v>
      </c>
      <c r="C1449" t="s">
        <v>11419</v>
      </c>
      <c r="D1449" t="s">
        <v>11420</v>
      </c>
      <c r="E1449" t="s">
        <v>113</v>
      </c>
      <c r="F1449" t="s">
        <v>113</v>
      </c>
      <c r="G1449" t="s">
        <v>113</v>
      </c>
      <c r="H1449" t="s">
        <v>113</v>
      </c>
      <c r="I1449" t="s">
        <v>115</v>
      </c>
      <c r="J1449" t="s">
        <v>11421</v>
      </c>
      <c r="K1449" t="s">
        <v>11422</v>
      </c>
      <c r="L1449" t="s">
        <v>120</v>
      </c>
      <c r="M1449">
        <v>39</v>
      </c>
      <c r="N1449" t="s">
        <v>8614</v>
      </c>
      <c r="O1449" t="s">
        <v>9568</v>
      </c>
      <c r="P1449">
        <v>3</v>
      </c>
      <c r="Q1449">
        <v>409</v>
      </c>
      <c r="R1449">
        <v>269</v>
      </c>
      <c r="S1449">
        <v>152</v>
      </c>
      <c r="W1449">
        <v>0.330063</v>
      </c>
      <c r="X1449">
        <v>0.39607559999999997</v>
      </c>
    </row>
    <row r="1450" spans="1:24" hidden="1" x14ac:dyDescent="0.3">
      <c r="A1450" t="s">
        <v>11424</v>
      </c>
      <c r="B1450" t="s">
        <v>8174</v>
      </c>
      <c r="C1450" t="s">
        <v>11425</v>
      </c>
      <c r="D1450" t="s">
        <v>11426</v>
      </c>
      <c r="E1450" t="s">
        <v>113</v>
      </c>
      <c r="F1450" t="s">
        <v>113</v>
      </c>
      <c r="G1450" t="s">
        <v>113</v>
      </c>
      <c r="H1450" t="s">
        <v>113</v>
      </c>
      <c r="I1450" t="s">
        <v>115</v>
      </c>
      <c r="J1450" t="s">
        <v>11427</v>
      </c>
      <c r="K1450" t="s">
        <v>11428</v>
      </c>
      <c r="L1450" t="s">
        <v>129</v>
      </c>
      <c r="M1450">
        <v>18</v>
      </c>
      <c r="N1450" t="s">
        <v>9659</v>
      </c>
      <c r="O1450" t="s">
        <v>11429</v>
      </c>
      <c r="P1450">
        <v>1</v>
      </c>
      <c r="Q1450">
        <v>1999</v>
      </c>
      <c r="R1450">
        <v>305</v>
      </c>
      <c r="T1450">
        <v>310</v>
      </c>
      <c r="W1450">
        <v>0.60969499999999999</v>
      </c>
      <c r="X1450">
        <v>0.73163400000000001</v>
      </c>
    </row>
    <row r="1451" spans="1:24" hidden="1" x14ac:dyDescent="0.3">
      <c r="A1451" t="s">
        <v>11430</v>
      </c>
      <c r="B1451" t="s">
        <v>8179</v>
      </c>
      <c r="C1451" t="s">
        <v>11425</v>
      </c>
      <c r="D1451" t="s">
        <v>11426</v>
      </c>
      <c r="E1451" t="s">
        <v>113</v>
      </c>
      <c r="F1451" t="s">
        <v>113</v>
      </c>
      <c r="G1451" t="s">
        <v>113</v>
      </c>
      <c r="H1451" t="s">
        <v>113</v>
      </c>
      <c r="I1451" t="s">
        <v>115</v>
      </c>
      <c r="J1451" t="s">
        <v>11427</v>
      </c>
      <c r="K1451" t="s">
        <v>11428</v>
      </c>
      <c r="L1451" t="s">
        <v>129</v>
      </c>
      <c r="M1451">
        <v>17</v>
      </c>
      <c r="N1451" t="s">
        <v>11431</v>
      </c>
      <c r="O1451" t="s">
        <v>11432</v>
      </c>
      <c r="P1451">
        <v>1</v>
      </c>
      <c r="Q1451">
        <v>422</v>
      </c>
      <c r="R1451">
        <v>218</v>
      </c>
      <c r="S1451">
        <v>133</v>
      </c>
      <c r="W1451">
        <v>9.1995999999999994E-2</v>
      </c>
      <c r="X1451">
        <v>0.11039519999999999</v>
      </c>
    </row>
    <row r="1452" spans="1:24" hidden="1" x14ac:dyDescent="0.3">
      <c r="A1452" t="s">
        <v>11433</v>
      </c>
      <c r="B1452" t="s">
        <v>8174</v>
      </c>
      <c r="C1452" t="s">
        <v>11434</v>
      </c>
      <c r="D1452" t="s">
        <v>11435</v>
      </c>
      <c r="E1452" t="s">
        <v>113</v>
      </c>
      <c r="F1452" t="s">
        <v>113</v>
      </c>
      <c r="G1452" t="s">
        <v>113</v>
      </c>
      <c r="H1452" t="s">
        <v>113</v>
      </c>
      <c r="I1452" t="s">
        <v>935</v>
      </c>
      <c r="J1452" t="s">
        <v>11436</v>
      </c>
      <c r="K1452" t="s">
        <v>11437</v>
      </c>
      <c r="L1452" t="s">
        <v>8903</v>
      </c>
      <c r="M1452">
        <v>30</v>
      </c>
      <c r="N1452" t="s">
        <v>113</v>
      </c>
      <c r="O1452" t="s">
        <v>8207</v>
      </c>
      <c r="P1452">
        <v>3</v>
      </c>
      <c r="Q1452">
        <v>1400</v>
      </c>
      <c r="R1452">
        <v>537</v>
      </c>
      <c r="W1452">
        <v>2.2553999999999998</v>
      </c>
      <c r="X1452">
        <v>2.7064799999999996</v>
      </c>
    </row>
    <row r="1453" spans="1:24" hidden="1" x14ac:dyDescent="0.3">
      <c r="A1453" t="s">
        <v>11438</v>
      </c>
      <c r="B1453" t="s">
        <v>8179</v>
      </c>
      <c r="C1453" t="s">
        <v>11434</v>
      </c>
      <c r="D1453" t="s">
        <v>11435</v>
      </c>
      <c r="E1453" t="s">
        <v>113</v>
      </c>
      <c r="F1453" t="s">
        <v>113</v>
      </c>
      <c r="G1453" t="s">
        <v>113</v>
      </c>
      <c r="H1453" t="s">
        <v>113</v>
      </c>
      <c r="I1453" t="s">
        <v>935</v>
      </c>
      <c r="J1453" t="s">
        <v>11436</v>
      </c>
      <c r="K1453" t="s">
        <v>11437</v>
      </c>
      <c r="L1453" t="s">
        <v>8903</v>
      </c>
      <c r="M1453">
        <v>30</v>
      </c>
      <c r="N1453" t="s">
        <v>113</v>
      </c>
      <c r="O1453" t="s">
        <v>10494</v>
      </c>
      <c r="P1453">
        <v>3</v>
      </c>
      <c r="Q1453">
        <v>492</v>
      </c>
      <c r="R1453">
        <v>560</v>
      </c>
      <c r="W1453">
        <v>0.82655999999999996</v>
      </c>
      <c r="X1453">
        <v>0.99187199999999986</v>
      </c>
    </row>
    <row r="1454" spans="1:24" hidden="1" x14ac:dyDescent="0.3">
      <c r="A1454" t="s">
        <v>11439</v>
      </c>
      <c r="B1454" t="s">
        <v>8211</v>
      </c>
      <c r="C1454" t="s">
        <v>11434</v>
      </c>
      <c r="D1454" t="s">
        <v>11435</v>
      </c>
      <c r="E1454" t="s">
        <v>113</v>
      </c>
      <c r="F1454" t="s">
        <v>113</v>
      </c>
      <c r="G1454" t="s">
        <v>113</v>
      </c>
      <c r="H1454" t="s">
        <v>113</v>
      </c>
      <c r="I1454" t="s">
        <v>935</v>
      </c>
      <c r="J1454" t="s">
        <v>11436</v>
      </c>
      <c r="K1454" t="s">
        <v>11437</v>
      </c>
      <c r="L1454" t="s">
        <v>8903</v>
      </c>
      <c r="M1454">
        <v>28</v>
      </c>
      <c r="N1454" t="s">
        <v>113</v>
      </c>
      <c r="O1454" t="s">
        <v>9493</v>
      </c>
      <c r="P1454">
        <v>1</v>
      </c>
      <c r="Q1454">
        <v>0.6</v>
      </c>
      <c r="W1454">
        <v>0.28274333882308139</v>
      </c>
      <c r="X1454">
        <v>0.45238934211693027</v>
      </c>
    </row>
    <row r="1455" spans="1:24" hidden="1" x14ac:dyDescent="0.3">
      <c r="A1455" t="s">
        <v>11440</v>
      </c>
      <c r="B1455" t="s">
        <v>8174</v>
      </c>
      <c r="C1455" t="s">
        <v>11441</v>
      </c>
      <c r="D1455" t="s">
        <v>11442</v>
      </c>
      <c r="E1455" t="s">
        <v>113</v>
      </c>
      <c r="F1455" t="s">
        <v>11443</v>
      </c>
      <c r="G1455" t="s">
        <v>1356</v>
      </c>
      <c r="H1455" t="s">
        <v>127</v>
      </c>
      <c r="I1455" t="s">
        <v>115</v>
      </c>
      <c r="J1455" t="s">
        <v>11444</v>
      </c>
      <c r="K1455" t="s">
        <v>11445</v>
      </c>
      <c r="L1455" t="s">
        <v>120</v>
      </c>
      <c r="M1455">
        <v>39</v>
      </c>
      <c r="N1455" t="s">
        <v>8614</v>
      </c>
      <c r="O1455" t="s">
        <v>9042</v>
      </c>
      <c r="P1455">
        <v>3</v>
      </c>
      <c r="Q1455">
        <v>1412</v>
      </c>
      <c r="R1455">
        <v>353</v>
      </c>
      <c r="S1455">
        <v>164</v>
      </c>
      <c r="T1455">
        <v>50</v>
      </c>
      <c r="U1455">
        <v>150</v>
      </c>
      <c r="V1455">
        <v>250</v>
      </c>
      <c r="W1455">
        <v>1.4953080000000001</v>
      </c>
      <c r="X1455">
        <v>1.7943696</v>
      </c>
    </row>
    <row r="1456" spans="1:24" hidden="1" x14ac:dyDescent="0.3">
      <c r="A1456" t="s">
        <v>11446</v>
      </c>
      <c r="B1456" t="s">
        <v>8179</v>
      </c>
      <c r="C1456" t="s">
        <v>11441</v>
      </c>
      <c r="D1456" t="s">
        <v>11442</v>
      </c>
      <c r="E1456" t="s">
        <v>113</v>
      </c>
      <c r="F1456" t="s">
        <v>11443</v>
      </c>
      <c r="G1456" t="s">
        <v>1356</v>
      </c>
      <c r="H1456" t="s">
        <v>127</v>
      </c>
      <c r="I1456" t="s">
        <v>115</v>
      </c>
      <c r="J1456" t="s">
        <v>11444</v>
      </c>
      <c r="K1456" t="s">
        <v>11445</v>
      </c>
      <c r="L1456" t="s">
        <v>120</v>
      </c>
      <c r="M1456">
        <v>39</v>
      </c>
      <c r="N1456" t="s">
        <v>8614</v>
      </c>
      <c r="O1456" t="s">
        <v>9568</v>
      </c>
      <c r="P1456">
        <v>3</v>
      </c>
      <c r="Q1456">
        <v>409</v>
      </c>
      <c r="R1456">
        <v>269</v>
      </c>
      <c r="S1456">
        <v>152</v>
      </c>
      <c r="W1456">
        <v>0.330063</v>
      </c>
      <c r="X1456">
        <v>0.39607559999999997</v>
      </c>
    </row>
    <row r="1457" spans="1:24" hidden="1" x14ac:dyDescent="0.3">
      <c r="A1457" t="s">
        <v>11447</v>
      </c>
      <c r="B1457" t="s">
        <v>8536</v>
      </c>
      <c r="C1457" t="s">
        <v>11441</v>
      </c>
      <c r="D1457" t="s">
        <v>11442</v>
      </c>
      <c r="E1457" t="s">
        <v>113</v>
      </c>
      <c r="F1457" t="s">
        <v>11443</v>
      </c>
      <c r="G1457" t="s">
        <v>1356</v>
      </c>
      <c r="H1457" t="s">
        <v>127</v>
      </c>
      <c r="I1457" t="s">
        <v>115</v>
      </c>
      <c r="J1457" t="s">
        <v>11444</v>
      </c>
      <c r="K1457" t="s">
        <v>11445</v>
      </c>
      <c r="L1457" t="s">
        <v>120</v>
      </c>
      <c r="M1457">
        <v>39</v>
      </c>
      <c r="N1457" t="s">
        <v>8614</v>
      </c>
      <c r="O1457" t="s">
        <v>11448</v>
      </c>
      <c r="P1457">
        <v>3</v>
      </c>
      <c r="Q1457">
        <v>778</v>
      </c>
      <c r="R1457">
        <v>408</v>
      </c>
      <c r="S1457">
        <v>219</v>
      </c>
      <c r="W1457">
        <v>0.95227200000000001</v>
      </c>
      <c r="X1457">
        <v>1.1427263999999999</v>
      </c>
    </row>
    <row r="1458" spans="1:24" hidden="1" x14ac:dyDescent="0.3">
      <c r="A1458" t="s">
        <v>11449</v>
      </c>
      <c r="B1458" t="s">
        <v>8174</v>
      </c>
      <c r="C1458" t="s">
        <v>7711</v>
      </c>
      <c r="D1458" t="s">
        <v>11450</v>
      </c>
      <c r="E1458" t="s">
        <v>113</v>
      </c>
      <c r="F1458" t="s">
        <v>113</v>
      </c>
      <c r="G1458" t="s">
        <v>113</v>
      </c>
      <c r="H1458" t="s">
        <v>113</v>
      </c>
      <c r="I1458" t="s">
        <v>115</v>
      </c>
      <c r="J1458" t="s">
        <v>11451</v>
      </c>
      <c r="K1458" t="s">
        <v>11452</v>
      </c>
      <c r="L1458" t="s">
        <v>120</v>
      </c>
      <c r="M1458">
        <v>39</v>
      </c>
      <c r="N1458" t="s">
        <v>8614</v>
      </c>
      <c r="O1458" t="s">
        <v>9042</v>
      </c>
      <c r="P1458">
        <v>3</v>
      </c>
      <c r="Q1458">
        <v>1412</v>
      </c>
      <c r="R1458">
        <v>353</v>
      </c>
      <c r="S1458">
        <v>164</v>
      </c>
      <c r="T1458">
        <v>20</v>
      </c>
      <c r="U1458">
        <v>150</v>
      </c>
      <c r="V1458">
        <v>300</v>
      </c>
      <c r="W1458">
        <v>1.4953080000000001</v>
      </c>
      <c r="X1458">
        <v>1.7943696</v>
      </c>
    </row>
    <row r="1459" spans="1:24" hidden="1" x14ac:dyDescent="0.3">
      <c r="A1459" t="s">
        <v>11453</v>
      </c>
      <c r="B1459" t="s">
        <v>8179</v>
      </c>
      <c r="C1459" t="s">
        <v>7711</v>
      </c>
      <c r="D1459" t="s">
        <v>11450</v>
      </c>
      <c r="E1459" t="s">
        <v>113</v>
      </c>
      <c r="F1459" t="s">
        <v>113</v>
      </c>
      <c r="G1459" t="s">
        <v>113</v>
      </c>
      <c r="H1459" t="s">
        <v>113</v>
      </c>
      <c r="I1459" t="s">
        <v>115</v>
      </c>
      <c r="J1459" t="s">
        <v>11451</v>
      </c>
      <c r="K1459" t="s">
        <v>11452</v>
      </c>
      <c r="L1459" t="s">
        <v>120</v>
      </c>
      <c r="M1459">
        <v>39</v>
      </c>
      <c r="N1459" t="s">
        <v>8614</v>
      </c>
      <c r="O1459" t="s">
        <v>9568</v>
      </c>
      <c r="P1459">
        <v>9</v>
      </c>
      <c r="Q1459">
        <v>409</v>
      </c>
      <c r="R1459">
        <v>269</v>
      </c>
      <c r="S1459">
        <v>152</v>
      </c>
      <c r="W1459">
        <v>0.99018899999999999</v>
      </c>
      <c r="X1459">
        <v>1.1882268</v>
      </c>
    </row>
    <row r="1460" spans="1:24" hidden="1" x14ac:dyDescent="0.3">
      <c r="A1460" t="s">
        <v>11454</v>
      </c>
      <c r="B1460" t="s">
        <v>8174</v>
      </c>
      <c r="C1460" t="s">
        <v>5116</v>
      </c>
      <c r="D1460" t="s">
        <v>11455</v>
      </c>
      <c r="E1460" t="s">
        <v>113</v>
      </c>
      <c r="F1460" t="s">
        <v>113</v>
      </c>
      <c r="G1460" t="s">
        <v>113</v>
      </c>
      <c r="H1460" t="s">
        <v>113</v>
      </c>
      <c r="I1460" t="s">
        <v>654</v>
      </c>
      <c r="J1460" t="s">
        <v>11456</v>
      </c>
      <c r="K1460" t="s">
        <v>11457</v>
      </c>
      <c r="L1460" t="s">
        <v>1173</v>
      </c>
      <c r="M1460">
        <v>53</v>
      </c>
      <c r="N1460" t="s">
        <v>113</v>
      </c>
      <c r="O1460" t="s">
        <v>9493</v>
      </c>
      <c r="P1460">
        <v>3</v>
      </c>
      <c r="T1460">
        <v>90</v>
      </c>
      <c r="U1460">
        <v>210</v>
      </c>
      <c r="V1460">
        <v>330</v>
      </c>
      <c r="W1460">
        <v>0</v>
      </c>
      <c r="X1460">
        <v>0</v>
      </c>
    </row>
    <row r="1461" spans="1:24" hidden="1" x14ac:dyDescent="0.3">
      <c r="A1461" t="s">
        <v>11458</v>
      </c>
      <c r="B1461" t="s">
        <v>8211</v>
      </c>
      <c r="C1461" t="s">
        <v>5116</v>
      </c>
      <c r="D1461" t="s">
        <v>11455</v>
      </c>
      <c r="E1461" t="s">
        <v>113</v>
      </c>
      <c r="F1461" t="s">
        <v>113</v>
      </c>
      <c r="G1461" t="s">
        <v>113</v>
      </c>
      <c r="H1461" t="s">
        <v>113</v>
      </c>
      <c r="I1461" t="s">
        <v>654</v>
      </c>
      <c r="J1461" t="s">
        <v>11456</v>
      </c>
      <c r="K1461" t="s">
        <v>11457</v>
      </c>
      <c r="L1461" t="s">
        <v>1173</v>
      </c>
      <c r="M1461">
        <v>48</v>
      </c>
      <c r="N1461" t="s">
        <v>113</v>
      </c>
      <c r="O1461" t="s">
        <v>9493</v>
      </c>
      <c r="P1461">
        <v>1</v>
      </c>
      <c r="Q1461">
        <v>0.6</v>
      </c>
      <c r="T1461">
        <v>271</v>
      </c>
      <c r="W1461">
        <v>0.28274333882308139</v>
      </c>
      <c r="X1461">
        <v>0.45238934211693027</v>
      </c>
    </row>
    <row r="1462" spans="1:24" hidden="1" x14ac:dyDescent="0.3">
      <c r="A1462" t="s">
        <v>11459</v>
      </c>
      <c r="B1462" t="s">
        <v>8174</v>
      </c>
      <c r="C1462" t="s">
        <v>11460</v>
      </c>
      <c r="D1462" t="s">
        <v>11461</v>
      </c>
      <c r="E1462" t="s">
        <v>113</v>
      </c>
      <c r="F1462" t="s">
        <v>11462</v>
      </c>
      <c r="G1462" t="s">
        <v>1356</v>
      </c>
      <c r="H1462" t="s">
        <v>127</v>
      </c>
      <c r="I1462" t="s">
        <v>115</v>
      </c>
      <c r="J1462" t="s">
        <v>11463</v>
      </c>
      <c r="K1462" t="s">
        <v>11464</v>
      </c>
      <c r="L1462" t="s">
        <v>120</v>
      </c>
      <c r="M1462">
        <v>39</v>
      </c>
      <c r="N1462" t="s">
        <v>8614</v>
      </c>
      <c r="O1462" t="s">
        <v>9042</v>
      </c>
      <c r="P1462">
        <v>3</v>
      </c>
      <c r="Q1462">
        <v>1412</v>
      </c>
      <c r="R1462">
        <v>353</v>
      </c>
      <c r="S1462">
        <v>164</v>
      </c>
      <c r="T1462">
        <v>50</v>
      </c>
      <c r="U1462">
        <v>180</v>
      </c>
      <c r="V1462">
        <v>260</v>
      </c>
      <c r="W1462">
        <v>1.4953080000000001</v>
      </c>
      <c r="X1462">
        <v>1.7943696</v>
      </c>
    </row>
    <row r="1463" spans="1:24" hidden="1" x14ac:dyDescent="0.3">
      <c r="A1463" t="s">
        <v>11465</v>
      </c>
      <c r="B1463" t="s">
        <v>8179</v>
      </c>
      <c r="C1463" t="s">
        <v>11460</v>
      </c>
      <c r="D1463" t="s">
        <v>11461</v>
      </c>
      <c r="E1463" t="s">
        <v>113</v>
      </c>
      <c r="F1463" t="s">
        <v>11462</v>
      </c>
      <c r="G1463" t="s">
        <v>1356</v>
      </c>
      <c r="H1463" t="s">
        <v>127</v>
      </c>
      <c r="I1463" t="s">
        <v>115</v>
      </c>
      <c r="J1463" t="s">
        <v>11463</v>
      </c>
      <c r="K1463" t="s">
        <v>11464</v>
      </c>
      <c r="L1463" t="s">
        <v>120</v>
      </c>
      <c r="M1463">
        <v>39</v>
      </c>
      <c r="N1463" t="s">
        <v>8614</v>
      </c>
      <c r="O1463" t="s">
        <v>9568</v>
      </c>
      <c r="P1463">
        <v>3</v>
      </c>
      <c r="Q1463">
        <v>409</v>
      </c>
      <c r="R1463">
        <v>269</v>
      </c>
      <c r="S1463">
        <v>152</v>
      </c>
      <c r="W1463">
        <v>0.330063</v>
      </c>
      <c r="X1463">
        <v>0.39607559999999997</v>
      </c>
    </row>
    <row r="1464" spans="1:24" hidden="1" x14ac:dyDescent="0.3">
      <c r="A1464" t="s">
        <v>11466</v>
      </c>
      <c r="B1464" t="s">
        <v>8174</v>
      </c>
      <c r="C1464" t="s">
        <v>11467</v>
      </c>
      <c r="D1464" t="s">
        <v>11468</v>
      </c>
      <c r="E1464" t="s">
        <v>113</v>
      </c>
      <c r="F1464" t="s">
        <v>11469</v>
      </c>
      <c r="G1464" t="s">
        <v>1356</v>
      </c>
      <c r="H1464" t="s">
        <v>127</v>
      </c>
      <c r="I1464" t="s">
        <v>115</v>
      </c>
      <c r="J1464" t="s">
        <v>11470</v>
      </c>
      <c r="K1464" t="s">
        <v>11471</v>
      </c>
      <c r="L1464" t="s">
        <v>120</v>
      </c>
      <c r="M1464">
        <v>40</v>
      </c>
      <c r="N1464" t="s">
        <v>8614</v>
      </c>
      <c r="O1464" t="s">
        <v>9565</v>
      </c>
      <c r="P1464">
        <v>3</v>
      </c>
      <c r="Q1464">
        <v>1412</v>
      </c>
      <c r="R1464">
        <v>353</v>
      </c>
      <c r="S1464">
        <v>164</v>
      </c>
      <c r="T1464">
        <v>0</v>
      </c>
      <c r="U1464">
        <v>110</v>
      </c>
      <c r="V1464">
        <v>200</v>
      </c>
      <c r="W1464">
        <v>1.4953080000000001</v>
      </c>
      <c r="X1464">
        <v>1.7943696</v>
      </c>
    </row>
    <row r="1465" spans="1:24" hidden="1" x14ac:dyDescent="0.3">
      <c r="A1465" t="s">
        <v>11472</v>
      </c>
      <c r="B1465" t="s">
        <v>8617</v>
      </c>
      <c r="C1465" t="s">
        <v>11467</v>
      </c>
      <c r="D1465" t="s">
        <v>11468</v>
      </c>
      <c r="E1465" t="s">
        <v>113</v>
      </c>
      <c r="F1465" t="s">
        <v>11469</v>
      </c>
      <c r="G1465" t="s">
        <v>1356</v>
      </c>
      <c r="H1465" t="s">
        <v>127</v>
      </c>
      <c r="I1465" t="s">
        <v>115</v>
      </c>
      <c r="J1465" t="s">
        <v>11470</v>
      </c>
      <c r="K1465" t="s">
        <v>11471</v>
      </c>
      <c r="L1465" t="s">
        <v>120</v>
      </c>
      <c r="M1465">
        <v>40</v>
      </c>
      <c r="N1465" t="s">
        <v>8614</v>
      </c>
      <c r="O1465" t="s">
        <v>8787</v>
      </c>
      <c r="P1465">
        <v>3</v>
      </c>
      <c r="Q1465">
        <v>900</v>
      </c>
      <c r="R1465">
        <v>265</v>
      </c>
      <c r="S1465">
        <v>120</v>
      </c>
      <c r="T1465">
        <v>0</v>
      </c>
      <c r="U1465">
        <v>110</v>
      </c>
      <c r="V1465">
        <v>200</v>
      </c>
      <c r="W1465">
        <v>0.71550000000000002</v>
      </c>
      <c r="X1465">
        <v>0.85860000000000003</v>
      </c>
    </row>
    <row r="1466" spans="1:24" hidden="1" x14ac:dyDescent="0.3">
      <c r="A1466" t="s">
        <v>11473</v>
      </c>
      <c r="B1466" t="s">
        <v>8179</v>
      </c>
      <c r="C1466" t="s">
        <v>11467</v>
      </c>
      <c r="D1466" t="s">
        <v>11468</v>
      </c>
      <c r="E1466" t="s">
        <v>113</v>
      </c>
      <c r="F1466" t="s">
        <v>11469</v>
      </c>
      <c r="G1466" t="s">
        <v>1356</v>
      </c>
      <c r="H1466" t="s">
        <v>127</v>
      </c>
      <c r="I1466" t="s">
        <v>115</v>
      </c>
      <c r="J1466" t="s">
        <v>11470</v>
      </c>
      <c r="K1466" t="s">
        <v>11471</v>
      </c>
      <c r="L1466" t="s">
        <v>120</v>
      </c>
      <c r="M1466">
        <v>40</v>
      </c>
      <c r="N1466" t="s">
        <v>8614</v>
      </c>
      <c r="O1466" t="s">
        <v>9568</v>
      </c>
      <c r="P1466">
        <v>3</v>
      </c>
      <c r="Q1466">
        <v>353</v>
      </c>
      <c r="R1466">
        <v>261</v>
      </c>
      <c r="W1466">
        <v>0.27639900000000001</v>
      </c>
      <c r="X1466">
        <v>0.3316788</v>
      </c>
    </row>
    <row r="1467" spans="1:24" hidden="1" x14ac:dyDescent="0.3">
      <c r="A1467" t="s">
        <v>11474</v>
      </c>
      <c r="B1467" t="s">
        <v>8536</v>
      </c>
      <c r="C1467" t="s">
        <v>11467</v>
      </c>
      <c r="D1467" t="s">
        <v>11468</v>
      </c>
      <c r="E1467" t="s">
        <v>113</v>
      </c>
      <c r="F1467" t="s">
        <v>11469</v>
      </c>
      <c r="G1467" t="s">
        <v>1356</v>
      </c>
      <c r="H1467" t="s">
        <v>127</v>
      </c>
      <c r="I1467" t="s">
        <v>115</v>
      </c>
      <c r="J1467" t="s">
        <v>11470</v>
      </c>
      <c r="K1467" t="s">
        <v>11471</v>
      </c>
      <c r="L1467" t="s">
        <v>120</v>
      </c>
      <c r="M1467">
        <v>40</v>
      </c>
      <c r="N1467" t="s">
        <v>8614</v>
      </c>
      <c r="O1467" t="s">
        <v>11475</v>
      </c>
      <c r="P1467">
        <v>3</v>
      </c>
      <c r="Q1467">
        <v>420</v>
      </c>
      <c r="R1467">
        <v>342</v>
      </c>
      <c r="W1467">
        <v>0.43092000000000003</v>
      </c>
      <c r="X1467">
        <v>0.51710400000000001</v>
      </c>
    </row>
    <row r="1468" spans="1:24" hidden="1" x14ac:dyDescent="0.3">
      <c r="A1468" t="s">
        <v>11476</v>
      </c>
      <c r="B1468" t="s">
        <v>8539</v>
      </c>
      <c r="C1468" t="s">
        <v>11467</v>
      </c>
      <c r="D1468" t="s">
        <v>11468</v>
      </c>
      <c r="E1468" t="s">
        <v>113</v>
      </c>
      <c r="F1468" t="s">
        <v>11469</v>
      </c>
      <c r="G1468" t="s">
        <v>1356</v>
      </c>
      <c r="H1468" t="s">
        <v>127</v>
      </c>
      <c r="I1468" t="s">
        <v>115</v>
      </c>
      <c r="J1468" t="s">
        <v>11470</v>
      </c>
      <c r="K1468" t="s">
        <v>11471</v>
      </c>
      <c r="L1468" t="s">
        <v>120</v>
      </c>
      <c r="M1468">
        <v>40</v>
      </c>
      <c r="N1468" t="s">
        <v>8614</v>
      </c>
      <c r="O1468" t="s">
        <v>8790</v>
      </c>
      <c r="P1468">
        <v>3</v>
      </c>
      <c r="Q1468">
        <v>478</v>
      </c>
      <c r="R1468">
        <v>375</v>
      </c>
      <c r="W1468">
        <v>0.53774999999999995</v>
      </c>
      <c r="X1468">
        <v>0.64529999999999987</v>
      </c>
    </row>
    <row r="1469" spans="1:24" hidden="1" x14ac:dyDescent="0.3">
      <c r="A1469" t="s">
        <v>11477</v>
      </c>
      <c r="B1469" t="s">
        <v>8174</v>
      </c>
      <c r="C1469" t="s">
        <v>11478</v>
      </c>
      <c r="D1469" t="s">
        <v>11479</v>
      </c>
      <c r="E1469" t="s">
        <v>113</v>
      </c>
      <c r="F1469" t="s">
        <v>11480</v>
      </c>
      <c r="G1469" t="s">
        <v>1356</v>
      </c>
      <c r="H1469" t="s">
        <v>127</v>
      </c>
      <c r="I1469" t="s">
        <v>115</v>
      </c>
      <c r="J1469" t="s">
        <v>11481</v>
      </c>
      <c r="K1469" t="s">
        <v>11482</v>
      </c>
      <c r="L1469" t="s">
        <v>120</v>
      </c>
      <c r="M1469">
        <v>39</v>
      </c>
      <c r="N1469" t="s">
        <v>8614</v>
      </c>
      <c r="O1469" t="s">
        <v>9042</v>
      </c>
      <c r="P1469">
        <v>3</v>
      </c>
      <c r="Q1469">
        <v>1412</v>
      </c>
      <c r="R1469">
        <v>353</v>
      </c>
      <c r="S1469">
        <v>164</v>
      </c>
      <c r="T1469">
        <v>40</v>
      </c>
      <c r="U1469">
        <v>140</v>
      </c>
      <c r="V1469">
        <v>260</v>
      </c>
      <c r="W1469">
        <v>1.4953080000000001</v>
      </c>
      <c r="X1469">
        <v>1.7943696</v>
      </c>
    </row>
    <row r="1470" spans="1:24" hidden="1" x14ac:dyDescent="0.3">
      <c r="A1470" t="s">
        <v>11483</v>
      </c>
      <c r="B1470" t="s">
        <v>8179</v>
      </c>
      <c r="C1470" t="s">
        <v>11478</v>
      </c>
      <c r="D1470" t="s">
        <v>11479</v>
      </c>
      <c r="E1470" t="s">
        <v>113</v>
      </c>
      <c r="F1470" t="s">
        <v>11480</v>
      </c>
      <c r="G1470" t="s">
        <v>1356</v>
      </c>
      <c r="H1470" t="s">
        <v>127</v>
      </c>
      <c r="I1470" t="s">
        <v>115</v>
      </c>
      <c r="J1470" t="s">
        <v>11481</v>
      </c>
      <c r="K1470" t="s">
        <v>11482</v>
      </c>
      <c r="L1470" t="s">
        <v>120</v>
      </c>
      <c r="M1470">
        <v>39</v>
      </c>
      <c r="N1470" t="s">
        <v>8614</v>
      </c>
      <c r="O1470" t="s">
        <v>9568</v>
      </c>
      <c r="P1470">
        <v>3</v>
      </c>
      <c r="Q1470">
        <v>409</v>
      </c>
      <c r="R1470">
        <v>269</v>
      </c>
      <c r="S1470">
        <v>152</v>
      </c>
      <c r="W1470">
        <v>0.330063</v>
      </c>
      <c r="X1470">
        <v>0.39607559999999997</v>
      </c>
    </row>
    <row r="1471" spans="1:24" hidden="1" x14ac:dyDescent="0.3">
      <c r="A1471" t="s">
        <v>11484</v>
      </c>
      <c r="B1471" t="s">
        <v>8536</v>
      </c>
      <c r="C1471" t="s">
        <v>11478</v>
      </c>
      <c r="D1471" t="s">
        <v>11479</v>
      </c>
      <c r="E1471" t="s">
        <v>113</v>
      </c>
      <c r="F1471" t="s">
        <v>11480</v>
      </c>
      <c r="G1471" t="s">
        <v>1356</v>
      </c>
      <c r="H1471" t="s">
        <v>127</v>
      </c>
      <c r="I1471" t="s">
        <v>115</v>
      </c>
      <c r="J1471" t="s">
        <v>11481</v>
      </c>
      <c r="K1471" t="s">
        <v>11482</v>
      </c>
      <c r="L1471" t="s">
        <v>120</v>
      </c>
      <c r="M1471">
        <v>39</v>
      </c>
      <c r="N1471" t="s">
        <v>8614</v>
      </c>
      <c r="O1471" t="s">
        <v>8695</v>
      </c>
      <c r="P1471">
        <v>6</v>
      </c>
      <c r="Q1471">
        <v>466</v>
      </c>
      <c r="R1471">
        <v>343</v>
      </c>
      <c r="S1471">
        <v>154</v>
      </c>
      <c r="W1471">
        <v>0.95902799999999999</v>
      </c>
      <c r="X1471">
        <v>1.1508335999999999</v>
      </c>
    </row>
    <row r="1472" spans="1:24" hidden="1" x14ac:dyDescent="0.3">
      <c r="A1472" t="s">
        <v>11485</v>
      </c>
      <c r="B1472" t="s">
        <v>8174</v>
      </c>
      <c r="C1472" t="s">
        <v>11486</v>
      </c>
      <c r="D1472" t="s">
        <v>11487</v>
      </c>
      <c r="E1472" t="s">
        <v>113</v>
      </c>
      <c r="F1472" t="s">
        <v>11488</v>
      </c>
      <c r="G1472" t="s">
        <v>1356</v>
      </c>
      <c r="H1472" t="s">
        <v>127</v>
      </c>
      <c r="I1472" t="s">
        <v>115</v>
      </c>
      <c r="J1472" t="s">
        <v>11489</v>
      </c>
      <c r="K1472" t="s">
        <v>11490</v>
      </c>
      <c r="L1472" t="s">
        <v>120</v>
      </c>
      <c r="M1472">
        <v>39</v>
      </c>
      <c r="N1472" t="s">
        <v>8614</v>
      </c>
      <c r="O1472" t="s">
        <v>9042</v>
      </c>
      <c r="P1472">
        <v>3</v>
      </c>
      <c r="Q1472">
        <v>1412</v>
      </c>
      <c r="R1472">
        <v>353</v>
      </c>
      <c r="S1472">
        <v>164</v>
      </c>
      <c r="T1472">
        <v>20</v>
      </c>
      <c r="U1472">
        <v>130</v>
      </c>
      <c r="V1472">
        <v>240</v>
      </c>
      <c r="W1472">
        <v>1.4953080000000001</v>
      </c>
      <c r="X1472">
        <v>1.7943696</v>
      </c>
    </row>
    <row r="1473" spans="1:24" hidden="1" x14ac:dyDescent="0.3">
      <c r="A1473" t="s">
        <v>11491</v>
      </c>
      <c r="B1473" t="s">
        <v>8617</v>
      </c>
      <c r="C1473" t="s">
        <v>11486</v>
      </c>
      <c r="D1473" t="s">
        <v>11487</v>
      </c>
      <c r="E1473" t="s">
        <v>113</v>
      </c>
      <c r="F1473" t="s">
        <v>11488</v>
      </c>
      <c r="G1473" t="s">
        <v>1356</v>
      </c>
      <c r="H1473" t="s">
        <v>127</v>
      </c>
      <c r="I1473" t="s">
        <v>115</v>
      </c>
      <c r="J1473" t="s">
        <v>11489</v>
      </c>
      <c r="K1473" t="s">
        <v>11490</v>
      </c>
      <c r="L1473" t="s">
        <v>120</v>
      </c>
      <c r="M1473">
        <v>39</v>
      </c>
      <c r="N1473" t="s">
        <v>8614</v>
      </c>
      <c r="O1473" t="s">
        <v>11492</v>
      </c>
      <c r="P1473">
        <v>3</v>
      </c>
      <c r="Q1473">
        <v>778</v>
      </c>
      <c r="R1473">
        <v>408</v>
      </c>
      <c r="S1473">
        <v>219</v>
      </c>
      <c r="T1473">
        <v>20</v>
      </c>
      <c r="U1473">
        <v>130</v>
      </c>
      <c r="V1473">
        <v>240</v>
      </c>
      <c r="W1473">
        <v>0.95227200000000001</v>
      </c>
      <c r="X1473">
        <v>1.1427263999999999</v>
      </c>
    </row>
    <row r="1474" spans="1:24" hidden="1" x14ac:dyDescent="0.3">
      <c r="A1474" t="s">
        <v>11493</v>
      </c>
      <c r="B1474" t="s">
        <v>8179</v>
      </c>
      <c r="C1474" t="s">
        <v>11486</v>
      </c>
      <c r="D1474" t="s">
        <v>11487</v>
      </c>
      <c r="E1474" t="s">
        <v>113</v>
      </c>
      <c r="F1474" t="s">
        <v>11488</v>
      </c>
      <c r="G1474" t="s">
        <v>1356</v>
      </c>
      <c r="H1474" t="s">
        <v>127</v>
      </c>
      <c r="I1474" t="s">
        <v>115</v>
      </c>
      <c r="J1474" t="s">
        <v>11489</v>
      </c>
      <c r="K1474" t="s">
        <v>11490</v>
      </c>
      <c r="L1474" t="s">
        <v>120</v>
      </c>
      <c r="M1474">
        <v>39</v>
      </c>
      <c r="N1474" t="s">
        <v>8614</v>
      </c>
      <c r="O1474" t="s">
        <v>9568</v>
      </c>
      <c r="P1474">
        <v>3</v>
      </c>
      <c r="Q1474">
        <v>409</v>
      </c>
      <c r="R1474">
        <v>269</v>
      </c>
      <c r="S1474">
        <v>152</v>
      </c>
      <c r="W1474">
        <v>0.330063</v>
      </c>
      <c r="X1474">
        <v>0.39607559999999997</v>
      </c>
    </row>
    <row r="1475" spans="1:24" hidden="1" x14ac:dyDescent="0.3">
      <c r="A1475" t="s">
        <v>11494</v>
      </c>
      <c r="B1475" t="s">
        <v>8174</v>
      </c>
      <c r="C1475" t="s">
        <v>3554</v>
      </c>
      <c r="D1475" t="s">
        <v>3553</v>
      </c>
      <c r="E1475" t="s">
        <v>113</v>
      </c>
      <c r="F1475" t="s">
        <v>3555</v>
      </c>
      <c r="G1475" t="s">
        <v>1356</v>
      </c>
      <c r="H1475" t="s">
        <v>127</v>
      </c>
      <c r="I1475" t="s">
        <v>115</v>
      </c>
      <c r="J1475" t="s">
        <v>11495</v>
      </c>
      <c r="K1475" t="s">
        <v>11496</v>
      </c>
      <c r="L1475" t="s">
        <v>8903</v>
      </c>
      <c r="M1475">
        <v>30</v>
      </c>
      <c r="N1475" t="s">
        <v>8614</v>
      </c>
      <c r="O1475" t="s">
        <v>9042</v>
      </c>
      <c r="P1475">
        <v>3</v>
      </c>
      <c r="Q1475">
        <v>1412</v>
      </c>
      <c r="R1475">
        <v>353</v>
      </c>
      <c r="S1475">
        <v>164</v>
      </c>
      <c r="T1475">
        <v>70</v>
      </c>
      <c r="U1475">
        <v>190</v>
      </c>
      <c r="V1475">
        <v>300</v>
      </c>
      <c r="W1475">
        <v>1.4953080000000001</v>
      </c>
      <c r="X1475">
        <v>1.7943696</v>
      </c>
    </row>
    <row r="1476" spans="1:24" hidden="1" x14ac:dyDescent="0.3">
      <c r="A1476" t="s">
        <v>11497</v>
      </c>
      <c r="B1476" t="s">
        <v>8179</v>
      </c>
      <c r="C1476" t="s">
        <v>3554</v>
      </c>
      <c r="D1476" t="s">
        <v>3553</v>
      </c>
      <c r="E1476" t="s">
        <v>113</v>
      </c>
      <c r="F1476" t="s">
        <v>3555</v>
      </c>
      <c r="G1476" t="s">
        <v>1356</v>
      </c>
      <c r="H1476" t="s">
        <v>127</v>
      </c>
      <c r="I1476" t="s">
        <v>115</v>
      </c>
      <c r="J1476" t="s">
        <v>11495</v>
      </c>
      <c r="K1476" t="s">
        <v>11496</v>
      </c>
      <c r="L1476" t="s">
        <v>8903</v>
      </c>
      <c r="M1476">
        <v>30</v>
      </c>
      <c r="N1476" t="s">
        <v>8614</v>
      </c>
      <c r="O1476" t="s">
        <v>9568</v>
      </c>
      <c r="P1476">
        <v>3</v>
      </c>
      <c r="Q1476">
        <v>409</v>
      </c>
      <c r="R1476">
        <v>269</v>
      </c>
      <c r="S1476">
        <v>152</v>
      </c>
      <c r="W1476">
        <v>0.330063</v>
      </c>
      <c r="X1476">
        <v>0.39607559999999997</v>
      </c>
    </row>
    <row r="1477" spans="1:24" hidden="1" x14ac:dyDescent="0.3">
      <c r="A1477" t="s">
        <v>11498</v>
      </c>
      <c r="B1477" t="s">
        <v>8174</v>
      </c>
      <c r="C1477" t="s">
        <v>11499</v>
      </c>
      <c r="D1477" t="s">
        <v>11500</v>
      </c>
      <c r="E1477" t="s">
        <v>113</v>
      </c>
      <c r="F1477" t="s">
        <v>11501</v>
      </c>
      <c r="G1477" t="s">
        <v>1356</v>
      </c>
      <c r="H1477" t="s">
        <v>127</v>
      </c>
      <c r="I1477" t="s">
        <v>115</v>
      </c>
      <c r="J1477" t="s">
        <v>11502</v>
      </c>
      <c r="K1477" t="s">
        <v>11503</v>
      </c>
      <c r="L1477" t="s">
        <v>120</v>
      </c>
      <c r="M1477">
        <v>39</v>
      </c>
      <c r="N1477" t="s">
        <v>10899</v>
      </c>
      <c r="O1477" t="s">
        <v>9042</v>
      </c>
      <c r="P1477">
        <v>3</v>
      </c>
      <c r="Q1477">
        <v>1412</v>
      </c>
      <c r="R1477">
        <v>353</v>
      </c>
      <c r="S1477">
        <v>164</v>
      </c>
      <c r="T1477">
        <v>30</v>
      </c>
      <c r="U1477">
        <v>140</v>
      </c>
      <c r="V1477">
        <v>240</v>
      </c>
      <c r="W1477">
        <v>1.4953080000000001</v>
      </c>
      <c r="X1477">
        <v>1.7943696</v>
      </c>
    </row>
    <row r="1478" spans="1:24" hidden="1" x14ac:dyDescent="0.3">
      <c r="A1478" t="s">
        <v>11504</v>
      </c>
      <c r="B1478" t="s">
        <v>8617</v>
      </c>
      <c r="C1478" t="s">
        <v>11499</v>
      </c>
      <c r="D1478" t="s">
        <v>11500</v>
      </c>
      <c r="E1478" t="s">
        <v>113</v>
      </c>
      <c r="F1478" t="s">
        <v>11501</v>
      </c>
      <c r="G1478" t="s">
        <v>1356</v>
      </c>
      <c r="H1478" t="s">
        <v>127</v>
      </c>
      <c r="I1478" t="s">
        <v>115</v>
      </c>
      <c r="J1478" t="s">
        <v>11502</v>
      </c>
      <c r="K1478" t="s">
        <v>11503</v>
      </c>
      <c r="L1478" t="s">
        <v>120</v>
      </c>
      <c r="M1478">
        <v>39</v>
      </c>
      <c r="N1478" t="s">
        <v>8614</v>
      </c>
      <c r="O1478" t="s">
        <v>11492</v>
      </c>
      <c r="P1478">
        <v>3</v>
      </c>
      <c r="Q1478">
        <v>778</v>
      </c>
      <c r="R1478">
        <v>408</v>
      </c>
      <c r="S1478">
        <v>219</v>
      </c>
      <c r="T1478">
        <v>30</v>
      </c>
      <c r="U1478">
        <v>140</v>
      </c>
      <c r="V1478">
        <v>240</v>
      </c>
      <c r="W1478">
        <v>0.95227200000000001</v>
      </c>
      <c r="X1478">
        <v>1.1427263999999999</v>
      </c>
    </row>
    <row r="1479" spans="1:24" hidden="1" x14ac:dyDescent="0.3">
      <c r="A1479" t="s">
        <v>11505</v>
      </c>
      <c r="B1479" t="s">
        <v>8179</v>
      </c>
      <c r="C1479" t="s">
        <v>11499</v>
      </c>
      <c r="D1479" t="s">
        <v>11500</v>
      </c>
      <c r="E1479" t="s">
        <v>113</v>
      </c>
      <c r="F1479" t="s">
        <v>11501</v>
      </c>
      <c r="G1479" t="s">
        <v>1356</v>
      </c>
      <c r="H1479" t="s">
        <v>127</v>
      </c>
      <c r="I1479" t="s">
        <v>115</v>
      </c>
      <c r="J1479" t="s">
        <v>11502</v>
      </c>
      <c r="K1479" t="s">
        <v>11503</v>
      </c>
      <c r="L1479" t="s">
        <v>120</v>
      </c>
      <c r="M1479">
        <v>39</v>
      </c>
      <c r="N1479" t="s">
        <v>8614</v>
      </c>
      <c r="O1479" t="s">
        <v>9568</v>
      </c>
      <c r="P1479">
        <v>3</v>
      </c>
      <c r="Q1479">
        <v>409</v>
      </c>
      <c r="R1479">
        <v>269</v>
      </c>
      <c r="S1479">
        <v>152</v>
      </c>
      <c r="W1479">
        <v>0.330063</v>
      </c>
      <c r="X1479">
        <v>0.39607559999999997</v>
      </c>
    </row>
    <row r="1480" spans="1:24" hidden="1" x14ac:dyDescent="0.3">
      <c r="A1480" t="s">
        <v>11506</v>
      </c>
      <c r="B1480" t="s">
        <v>8174</v>
      </c>
      <c r="C1480" t="s">
        <v>7547</v>
      </c>
      <c r="D1480" t="s">
        <v>11507</v>
      </c>
      <c r="E1480" t="s">
        <v>113</v>
      </c>
      <c r="F1480" t="s">
        <v>11508</v>
      </c>
      <c r="G1480" t="s">
        <v>1356</v>
      </c>
      <c r="H1480" t="s">
        <v>127</v>
      </c>
      <c r="I1480" t="s">
        <v>115</v>
      </c>
      <c r="J1480" t="s">
        <v>11509</v>
      </c>
      <c r="K1480" t="s">
        <v>11510</v>
      </c>
      <c r="L1480" t="s">
        <v>120</v>
      </c>
      <c r="M1480">
        <v>40</v>
      </c>
      <c r="N1480" t="s">
        <v>8614</v>
      </c>
      <c r="O1480" t="s">
        <v>10765</v>
      </c>
      <c r="P1480">
        <v>3</v>
      </c>
      <c r="Q1480">
        <v>1412</v>
      </c>
      <c r="R1480">
        <v>353</v>
      </c>
      <c r="S1480">
        <v>164</v>
      </c>
      <c r="T1480">
        <v>0</v>
      </c>
      <c r="U1480">
        <v>120</v>
      </c>
      <c r="V1480">
        <v>220</v>
      </c>
      <c r="W1480">
        <v>1.4953080000000001</v>
      </c>
      <c r="X1480">
        <v>1.7943696</v>
      </c>
    </row>
    <row r="1481" spans="1:24" hidden="1" x14ac:dyDescent="0.3">
      <c r="A1481" t="s">
        <v>11511</v>
      </c>
      <c r="B1481" t="s">
        <v>8617</v>
      </c>
      <c r="C1481" t="s">
        <v>7547</v>
      </c>
      <c r="D1481" t="s">
        <v>11507</v>
      </c>
      <c r="E1481" t="s">
        <v>113</v>
      </c>
      <c r="F1481" t="s">
        <v>11508</v>
      </c>
      <c r="G1481" t="s">
        <v>1356</v>
      </c>
      <c r="H1481" t="s">
        <v>127</v>
      </c>
      <c r="I1481" t="s">
        <v>115</v>
      </c>
      <c r="J1481" t="s">
        <v>11509</v>
      </c>
      <c r="K1481" t="s">
        <v>11510</v>
      </c>
      <c r="L1481" t="s">
        <v>120</v>
      </c>
      <c r="M1481">
        <v>40</v>
      </c>
      <c r="N1481" t="s">
        <v>8614</v>
      </c>
      <c r="O1481" t="s">
        <v>9835</v>
      </c>
      <c r="P1481">
        <v>3</v>
      </c>
      <c r="Q1481">
        <v>778</v>
      </c>
      <c r="R1481">
        <v>408</v>
      </c>
      <c r="S1481">
        <v>219</v>
      </c>
      <c r="T1481">
        <v>0</v>
      </c>
      <c r="U1481">
        <v>120</v>
      </c>
      <c r="V1481">
        <v>220</v>
      </c>
      <c r="W1481">
        <v>0.95227200000000001</v>
      </c>
      <c r="X1481">
        <v>1.1427263999999999</v>
      </c>
    </row>
    <row r="1482" spans="1:24" hidden="1" x14ac:dyDescent="0.3">
      <c r="A1482" t="s">
        <v>11512</v>
      </c>
      <c r="B1482" t="s">
        <v>8179</v>
      </c>
      <c r="C1482" t="s">
        <v>7547</v>
      </c>
      <c r="D1482" t="s">
        <v>11507</v>
      </c>
      <c r="E1482" t="s">
        <v>113</v>
      </c>
      <c r="F1482" t="s">
        <v>11508</v>
      </c>
      <c r="G1482" t="s">
        <v>1356</v>
      </c>
      <c r="H1482" t="s">
        <v>127</v>
      </c>
      <c r="I1482" t="s">
        <v>115</v>
      </c>
      <c r="J1482" t="s">
        <v>11509</v>
      </c>
      <c r="K1482" t="s">
        <v>11510</v>
      </c>
      <c r="L1482" t="s">
        <v>120</v>
      </c>
      <c r="M1482">
        <v>40</v>
      </c>
      <c r="N1482" t="s">
        <v>8614</v>
      </c>
      <c r="O1482" t="s">
        <v>9568</v>
      </c>
      <c r="P1482">
        <v>3</v>
      </c>
      <c r="Q1482">
        <v>409</v>
      </c>
      <c r="R1482">
        <v>269</v>
      </c>
      <c r="S1482">
        <v>152</v>
      </c>
      <c r="W1482">
        <v>0.330063</v>
      </c>
      <c r="X1482">
        <v>0.39607559999999997</v>
      </c>
    </row>
    <row r="1483" spans="1:24" hidden="1" x14ac:dyDescent="0.3">
      <c r="A1483" t="s">
        <v>11513</v>
      </c>
      <c r="B1483" t="s">
        <v>8536</v>
      </c>
      <c r="C1483" t="s">
        <v>7547</v>
      </c>
      <c r="D1483" t="s">
        <v>11507</v>
      </c>
      <c r="E1483" t="s">
        <v>113</v>
      </c>
      <c r="F1483" t="s">
        <v>11508</v>
      </c>
      <c r="G1483" t="s">
        <v>1356</v>
      </c>
      <c r="H1483" t="s">
        <v>127</v>
      </c>
      <c r="I1483" t="s">
        <v>115</v>
      </c>
      <c r="J1483" t="s">
        <v>11509</v>
      </c>
      <c r="K1483" t="s">
        <v>11510</v>
      </c>
      <c r="L1483" t="s">
        <v>120</v>
      </c>
      <c r="M1483">
        <v>40</v>
      </c>
      <c r="N1483" t="s">
        <v>8614</v>
      </c>
      <c r="O1483" t="s">
        <v>8695</v>
      </c>
      <c r="P1483">
        <v>6</v>
      </c>
      <c r="Q1483">
        <v>466</v>
      </c>
      <c r="R1483">
        <v>343</v>
      </c>
      <c r="S1483">
        <v>154</v>
      </c>
      <c r="W1483">
        <v>0.95902799999999999</v>
      </c>
      <c r="X1483">
        <v>1.1508335999999999</v>
      </c>
    </row>
    <row r="1484" spans="1:24" hidden="1" x14ac:dyDescent="0.3">
      <c r="A1484" t="s">
        <v>11514</v>
      </c>
      <c r="B1484" t="s">
        <v>8174</v>
      </c>
      <c r="C1484" t="s">
        <v>11515</v>
      </c>
      <c r="D1484" t="s">
        <v>11516</v>
      </c>
      <c r="E1484" t="s">
        <v>113</v>
      </c>
      <c r="F1484" t="s">
        <v>11517</v>
      </c>
      <c r="G1484" t="s">
        <v>1356</v>
      </c>
      <c r="H1484" t="s">
        <v>127</v>
      </c>
      <c r="I1484" t="s">
        <v>218</v>
      </c>
      <c r="J1484" t="s">
        <v>11518</v>
      </c>
      <c r="K1484" t="s">
        <v>11519</v>
      </c>
      <c r="L1484" t="s">
        <v>1173</v>
      </c>
      <c r="M1484">
        <v>50</v>
      </c>
      <c r="N1484" t="s">
        <v>9085</v>
      </c>
      <c r="O1484" t="s">
        <v>11520</v>
      </c>
      <c r="P1484">
        <v>3</v>
      </c>
      <c r="Q1484">
        <v>1499</v>
      </c>
      <c r="R1484">
        <v>349</v>
      </c>
      <c r="S1484">
        <v>166</v>
      </c>
      <c r="T1484">
        <v>340</v>
      </c>
      <c r="U1484">
        <v>150</v>
      </c>
      <c r="V1484">
        <v>220</v>
      </c>
      <c r="W1484">
        <v>1.569453</v>
      </c>
      <c r="X1484">
        <v>1.8833435999999999</v>
      </c>
    </row>
    <row r="1485" spans="1:24" hidden="1" x14ac:dyDescent="0.3">
      <c r="A1485" t="s">
        <v>11521</v>
      </c>
      <c r="B1485" t="s">
        <v>8179</v>
      </c>
      <c r="C1485" t="s">
        <v>11515</v>
      </c>
      <c r="D1485" t="s">
        <v>11516</v>
      </c>
      <c r="E1485" t="s">
        <v>113</v>
      </c>
      <c r="F1485" t="s">
        <v>11517</v>
      </c>
      <c r="G1485" t="s">
        <v>1356</v>
      </c>
      <c r="H1485" t="s">
        <v>127</v>
      </c>
      <c r="I1485" t="s">
        <v>218</v>
      </c>
      <c r="J1485" t="s">
        <v>11518</v>
      </c>
      <c r="K1485" t="s">
        <v>11519</v>
      </c>
      <c r="L1485" t="s">
        <v>1173</v>
      </c>
      <c r="M1485">
        <v>50</v>
      </c>
      <c r="N1485" t="s">
        <v>9085</v>
      </c>
      <c r="O1485" t="s">
        <v>8727</v>
      </c>
      <c r="P1485">
        <v>3</v>
      </c>
      <c r="Q1485">
        <v>400</v>
      </c>
      <c r="R1485">
        <v>300</v>
      </c>
      <c r="W1485">
        <v>0.36</v>
      </c>
      <c r="X1485">
        <v>0.432</v>
      </c>
    </row>
    <row r="1486" spans="1:24" hidden="1" x14ac:dyDescent="0.3">
      <c r="A1486" t="s">
        <v>11522</v>
      </c>
      <c r="B1486" t="s">
        <v>8211</v>
      </c>
      <c r="C1486" t="s">
        <v>11515</v>
      </c>
      <c r="D1486" t="s">
        <v>11516</v>
      </c>
      <c r="E1486" t="s">
        <v>113</v>
      </c>
      <c r="F1486" t="s">
        <v>11517</v>
      </c>
      <c r="G1486" t="s">
        <v>1356</v>
      </c>
      <c r="H1486" t="s">
        <v>127</v>
      </c>
      <c r="I1486" t="s">
        <v>218</v>
      </c>
      <c r="J1486" t="s">
        <v>11518</v>
      </c>
      <c r="K1486" t="s">
        <v>11519</v>
      </c>
      <c r="L1486" t="s">
        <v>1173</v>
      </c>
      <c r="M1486">
        <v>47</v>
      </c>
      <c r="N1486" t="s">
        <v>9085</v>
      </c>
      <c r="O1486" t="s">
        <v>11523</v>
      </c>
      <c r="P1486">
        <v>1</v>
      </c>
      <c r="Q1486">
        <v>0.6</v>
      </c>
      <c r="W1486">
        <v>0.28274333882308139</v>
      </c>
      <c r="X1486">
        <v>0.45238934211693027</v>
      </c>
    </row>
    <row r="1487" spans="1:24" hidden="1" x14ac:dyDescent="0.3">
      <c r="A1487" t="s">
        <v>11524</v>
      </c>
      <c r="B1487" t="s">
        <v>8174</v>
      </c>
      <c r="C1487" t="s">
        <v>11525</v>
      </c>
      <c r="D1487" t="s">
        <v>11526</v>
      </c>
      <c r="E1487" t="s">
        <v>113</v>
      </c>
      <c r="F1487" t="s">
        <v>113</v>
      </c>
      <c r="G1487" t="s">
        <v>113</v>
      </c>
      <c r="H1487" t="s">
        <v>113</v>
      </c>
      <c r="I1487" t="s">
        <v>115</v>
      </c>
      <c r="J1487" t="s">
        <v>11527</v>
      </c>
      <c r="K1487" t="s">
        <v>11528</v>
      </c>
      <c r="L1487" t="s">
        <v>9011</v>
      </c>
      <c r="M1487">
        <v>12</v>
      </c>
      <c r="N1487" t="s">
        <v>8442</v>
      </c>
      <c r="O1487" t="s">
        <v>9164</v>
      </c>
      <c r="P1487">
        <v>2</v>
      </c>
      <c r="Q1487">
        <v>500</v>
      </c>
      <c r="R1487">
        <v>350</v>
      </c>
      <c r="S1487">
        <v>200</v>
      </c>
      <c r="T1487">
        <v>60</v>
      </c>
      <c r="U1487">
        <v>170</v>
      </c>
      <c r="W1487">
        <v>0.35</v>
      </c>
      <c r="X1487">
        <v>0.42</v>
      </c>
    </row>
    <row r="1488" spans="1:24" hidden="1" x14ac:dyDescent="0.3">
      <c r="A1488" t="s">
        <v>11529</v>
      </c>
      <c r="B1488" t="s">
        <v>8179</v>
      </c>
      <c r="C1488" t="s">
        <v>11525</v>
      </c>
      <c r="D1488" t="s">
        <v>11526</v>
      </c>
      <c r="E1488" t="s">
        <v>113</v>
      </c>
      <c r="F1488" t="s">
        <v>113</v>
      </c>
      <c r="G1488" t="s">
        <v>113</v>
      </c>
      <c r="H1488" t="s">
        <v>113</v>
      </c>
      <c r="I1488" t="s">
        <v>115</v>
      </c>
      <c r="J1488" t="s">
        <v>11527</v>
      </c>
      <c r="K1488" t="s">
        <v>11528</v>
      </c>
      <c r="L1488" t="s">
        <v>9011</v>
      </c>
      <c r="M1488">
        <v>10</v>
      </c>
      <c r="N1488" t="s">
        <v>8614</v>
      </c>
      <c r="O1488" t="s">
        <v>11320</v>
      </c>
      <c r="P1488">
        <v>1</v>
      </c>
      <c r="Q1488">
        <v>523</v>
      </c>
      <c r="R1488">
        <v>397</v>
      </c>
      <c r="W1488">
        <v>0.20763100000000001</v>
      </c>
      <c r="X1488">
        <v>0.2491572</v>
      </c>
    </row>
    <row r="1489" spans="1:24" hidden="1" x14ac:dyDescent="0.3">
      <c r="A1489" t="s">
        <v>11530</v>
      </c>
      <c r="B1489" t="s">
        <v>8536</v>
      </c>
      <c r="C1489" t="s">
        <v>11525</v>
      </c>
      <c r="D1489" t="s">
        <v>11526</v>
      </c>
      <c r="E1489" t="s">
        <v>113</v>
      </c>
      <c r="F1489" t="s">
        <v>113</v>
      </c>
      <c r="G1489" t="s">
        <v>113</v>
      </c>
      <c r="H1489" t="s">
        <v>113</v>
      </c>
      <c r="I1489" t="s">
        <v>115</v>
      </c>
      <c r="J1489" t="s">
        <v>11527</v>
      </c>
      <c r="K1489" t="s">
        <v>11528</v>
      </c>
      <c r="L1489" t="s">
        <v>9011</v>
      </c>
      <c r="M1489">
        <v>10</v>
      </c>
      <c r="N1489" t="s">
        <v>8614</v>
      </c>
      <c r="O1489" t="s">
        <v>11322</v>
      </c>
      <c r="P1489">
        <v>1</v>
      </c>
      <c r="Q1489">
        <v>478</v>
      </c>
      <c r="R1489">
        <v>375</v>
      </c>
      <c r="S1489">
        <v>155</v>
      </c>
      <c r="W1489">
        <v>0.17924999999999999</v>
      </c>
      <c r="X1489">
        <v>0.21509999999999999</v>
      </c>
    </row>
    <row r="1490" spans="1:24" hidden="1" x14ac:dyDescent="0.3">
      <c r="A1490" t="s">
        <v>11531</v>
      </c>
      <c r="B1490" t="s">
        <v>8539</v>
      </c>
      <c r="C1490" t="s">
        <v>11525</v>
      </c>
      <c r="D1490" t="s">
        <v>11526</v>
      </c>
      <c r="E1490" t="s">
        <v>113</v>
      </c>
      <c r="F1490" t="s">
        <v>113</v>
      </c>
      <c r="G1490" t="s">
        <v>113</v>
      </c>
      <c r="H1490" t="s">
        <v>113</v>
      </c>
      <c r="I1490" t="s">
        <v>115</v>
      </c>
      <c r="J1490" t="s">
        <v>11527</v>
      </c>
      <c r="K1490" t="s">
        <v>11528</v>
      </c>
      <c r="L1490" t="s">
        <v>9011</v>
      </c>
      <c r="M1490">
        <v>10</v>
      </c>
      <c r="N1490" t="s">
        <v>8614</v>
      </c>
      <c r="O1490" t="s">
        <v>11268</v>
      </c>
      <c r="P1490">
        <v>2</v>
      </c>
      <c r="Q1490">
        <v>466</v>
      </c>
      <c r="R1490">
        <v>343</v>
      </c>
      <c r="W1490">
        <v>0.31967600000000002</v>
      </c>
      <c r="X1490">
        <v>0.38361119999999999</v>
      </c>
    </row>
    <row r="1491" spans="1:24" hidden="1" x14ac:dyDescent="0.3">
      <c r="A1491" t="s">
        <v>11532</v>
      </c>
      <c r="B1491" t="s">
        <v>1304</v>
      </c>
      <c r="C1491" t="s">
        <v>11525</v>
      </c>
      <c r="D1491" t="s">
        <v>11526</v>
      </c>
      <c r="E1491" t="s">
        <v>113</v>
      </c>
      <c r="F1491" t="s">
        <v>113</v>
      </c>
      <c r="G1491" t="s">
        <v>113</v>
      </c>
      <c r="H1491" t="s">
        <v>113</v>
      </c>
      <c r="I1491" t="s">
        <v>115</v>
      </c>
      <c r="J1491" t="s">
        <v>11527</v>
      </c>
      <c r="K1491" t="s">
        <v>11528</v>
      </c>
      <c r="L1491" t="s">
        <v>9011</v>
      </c>
      <c r="M1491">
        <v>0</v>
      </c>
      <c r="N1491" t="s">
        <v>113</v>
      </c>
      <c r="O1491" t="s">
        <v>11533</v>
      </c>
      <c r="P1491">
        <v>1</v>
      </c>
    </row>
    <row r="1492" spans="1:24" hidden="1" x14ac:dyDescent="0.3">
      <c r="A1492" t="s">
        <v>11534</v>
      </c>
      <c r="B1492" t="s">
        <v>8174</v>
      </c>
      <c r="C1492" t="s">
        <v>7042</v>
      </c>
      <c r="D1492" t="s">
        <v>11535</v>
      </c>
      <c r="E1492" t="s">
        <v>113</v>
      </c>
      <c r="F1492" t="s">
        <v>11536</v>
      </c>
      <c r="G1492" t="s">
        <v>799</v>
      </c>
      <c r="H1492" t="s">
        <v>4890</v>
      </c>
      <c r="I1492" t="s">
        <v>654</v>
      </c>
      <c r="J1492" t="s">
        <v>11537</v>
      </c>
      <c r="K1492" t="s">
        <v>11538</v>
      </c>
      <c r="L1492" t="s">
        <v>120</v>
      </c>
      <c r="M1492">
        <v>40</v>
      </c>
      <c r="N1492" t="s">
        <v>113</v>
      </c>
      <c r="O1492" t="s">
        <v>8720</v>
      </c>
      <c r="P1492">
        <v>3</v>
      </c>
      <c r="Q1492">
        <v>1499</v>
      </c>
      <c r="R1492">
        <v>359</v>
      </c>
      <c r="T1492">
        <v>120</v>
      </c>
      <c r="U1492">
        <v>250</v>
      </c>
      <c r="V1492">
        <v>350</v>
      </c>
      <c r="W1492">
        <v>1.6144229999999999</v>
      </c>
      <c r="X1492">
        <v>1.9373075999999998</v>
      </c>
    </row>
    <row r="1493" spans="1:24" hidden="1" x14ac:dyDescent="0.3">
      <c r="A1493" t="s">
        <v>11539</v>
      </c>
      <c r="B1493" t="s">
        <v>8179</v>
      </c>
      <c r="C1493" t="s">
        <v>7042</v>
      </c>
      <c r="D1493" t="s">
        <v>11535</v>
      </c>
      <c r="E1493" t="s">
        <v>113</v>
      </c>
      <c r="F1493" t="s">
        <v>11536</v>
      </c>
      <c r="G1493" t="s">
        <v>799</v>
      </c>
      <c r="H1493" t="s">
        <v>4890</v>
      </c>
      <c r="I1493" t="s">
        <v>654</v>
      </c>
      <c r="J1493" t="s">
        <v>11537</v>
      </c>
      <c r="K1493" t="s">
        <v>11538</v>
      </c>
      <c r="L1493" t="s">
        <v>120</v>
      </c>
      <c r="M1493">
        <v>40</v>
      </c>
      <c r="N1493" t="s">
        <v>113</v>
      </c>
      <c r="O1493" t="s">
        <v>9061</v>
      </c>
      <c r="P1493">
        <v>1</v>
      </c>
      <c r="Q1493">
        <v>400</v>
      </c>
      <c r="R1493">
        <v>300</v>
      </c>
      <c r="W1493">
        <v>0.12</v>
      </c>
      <c r="X1493">
        <v>0.14399999999999999</v>
      </c>
    </row>
    <row r="1494" spans="1:24" hidden="1" x14ac:dyDescent="0.3">
      <c r="A1494" t="s">
        <v>11540</v>
      </c>
      <c r="B1494" t="s">
        <v>8536</v>
      </c>
      <c r="C1494" t="s">
        <v>7042</v>
      </c>
      <c r="D1494" t="s">
        <v>11535</v>
      </c>
      <c r="E1494" t="s">
        <v>113</v>
      </c>
      <c r="F1494" t="s">
        <v>11536</v>
      </c>
      <c r="G1494" t="s">
        <v>799</v>
      </c>
      <c r="H1494" t="s">
        <v>4890</v>
      </c>
      <c r="I1494" t="s">
        <v>654</v>
      </c>
      <c r="J1494" t="s">
        <v>11537</v>
      </c>
      <c r="K1494" t="s">
        <v>11538</v>
      </c>
      <c r="L1494" t="s">
        <v>120</v>
      </c>
      <c r="M1494">
        <v>40</v>
      </c>
      <c r="N1494" t="s">
        <v>113</v>
      </c>
      <c r="O1494" t="s">
        <v>10796</v>
      </c>
      <c r="P1494">
        <v>1</v>
      </c>
      <c r="Q1494">
        <v>400</v>
      </c>
      <c r="R1494">
        <v>300</v>
      </c>
      <c r="W1494">
        <v>0.12</v>
      </c>
      <c r="X1494">
        <v>0.14399999999999999</v>
      </c>
    </row>
    <row r="1495" spans="1:24" hidden="1" x14ac:dyDescent="0.3">
      <c r="A1495" t="s">
        <v>11541</v>
      </c>
      <c r="B1495" t="s">
        <v>8174</v>
      </c>
      <c r="C1495" t="s">
        <v>7884</v>
      </c>
      <c r="D1495" t="s">
        <v>7883</v>
      </c>
      <c r="E1495" t="s">
        <v>113</v>
      </c>
      <c r="F1495" t="s">
        <v>7886</v>
      </c>
      <c r="G1495" t="s">
        <v>1356</v>
      </c>
      <c r="H1495" t="s">
        <v>127</v>
      </c>
      <c r="I1495" t="s">
        <v>115</v>
      </c>
      <c r="J1495" t="s">
        <v>11542</v>
      </c>
      <c r="K1495" t="s">
        <v>11543</v>
      </c>
      <c r="L1495" t="s">
        <v>8903</v>
      </c>
      <c r="M1495">
        <v>29</v>
      </c>
      <c r="N1495" t="s">
        <v>8614</v>
      </c>
      <c r="O1495" t="s">
        <v>9042</v>
      </c>
      <c r="P1495">
        <v>3</v>
      </c>
      <c r="Q1495">
        <v>1412</v>
      </c>
      <c r="R1495">
        <v>353</v>
      </c>
      <c r="S1495">
        <v>164</v>
      </c>
      <c r="T1495">
        <v>320</v>
      </c>
      <c r="U1495">
        <v>110</v>
      </c>
      <c r="V1495">
        <v>240</v>
      </c>
      <c r="W1495">
        <v>1.4953080000000001</v>
      </c>
      <c r="X1495">
        <v>1.7943696</v>
      </c>
    </row>
    <row r="1496" spans="1:24" hidden="1" x14ac:dyDescent="0.3">
      <c r="A1496" t="s">
        <v>11544</v>
      </c>
      <c r="B1496" t="s">
        <v>8617</v>
      </c>
      <c r="C1496" t="s">
        <v>7884</v>
      </c>
      <c r="D1496" t="s">
        <v>7883</v>
      </c>
      <c r="E1496" t="s">
        <v>113</v>
      </c>
      <c r="F1496" t="s">
        <v>7886</v>
      </c>
      <c r="G1496" t="s">
        <v>1356</v>
      </c>
      <c r="H1496" t="s">
        <v>127</v>
      </c>
      <c r="I1496" t="s">
        <v>115</v>
      </c>
      <c r="J1496" t="s">
        <v>11542</v>
      </c>
      <c r="K1496" t="s">
        <v>11543</v>
      </c>
      <c r="L1496" t="s">
        <v>8903</v>
      </c>
      <c r="M1496">
        <v>29</v>
      </c>
      <c r="N1496" t="s">
        <v>8614</v>
      </c>
      <c r="O1496" t="s">
        <v>11492</v>
      </c>
      <c r="P1496">
        <v>3</v>
      </c>
      <c r="Q1496">
        <v>778</v>
      </c>
      <c r="R1496">
        <v>408</v>
      </c>
      <c r="S1496">
        <v>219</v>
      </c>
      <c r="T1496">
        <v>320</v>
      </c>
      <c r="U1496">
        <v>110</v>
      </c>
      <c r="V1496">
        <v>240</v>
      </c>
      <c r="W1496">
        <v>0.95227200000000001</v>
      </c>
      <c r="X1496">
        <v>1.1427263999999999</v>
      </c>
    </row>
    <row r="1497" spans="1:24" hidden="1" x14ac:dyDescent="0.3">
      <c r="A1497" t="s">
        <v>11545</v>
      </c>
      <c r="B1497" t="s">
        <v>8179</v>
      </c>
      <c r="C1497" t="s">
        <v>7884</v>
      </c>
      <c r="D1497" t="s">
        <v>7883</v>
      </c>
      <c r="E1497" t="s">
        <v>113</v>
      </c>
      <c r="F1497" t="s">
        <v>7886</v>
      </c>
      <c r="G1497" t="s">
        <v>1356</v>
      </c>
      <c r="H1497" t="s">
        <v>127</v>
      </c>
      <c r="I1497" t="s">
        <v>115</v>
      </c>
      <c r="J1497" t="s">
        <v>11542</v>
      </c>
      <c r="K1497" t="s">
        <v>11543</v>
      </c>
      <c r="L1497" t="s">
        <v>8903</v>
      </c>
      <c r="M1497">
        <v>29</v>
      </c>
      <c r="N1497" t="s">
        <v>8614</v>
      </c>
      <c r="O1497" t="s">
        <v>9568</v>
      </c>
      <c r="P1497">
        <v>3</v>
      </c>
      <c r="Q1497">
        <v>409</v>
      </c>
      <c r="R1497">
        <v>269</v>
      </c>
      <c r="S1497">
        <v>152</v>
      </c>
      <c r="W1497">
        <v>0.330063</v>
      </c>
      <c r="X1497">
        <v>0.39607559999999997</v>
      </c>
    </row>
    <row r="1498" spans="1:24" hidden="1" x14ac:dyDescent="0.3">
      <c r="A1498" t="s">
        <v>11546</v>
      </c>
      <c r="B1498" t="s">
        <v>8211</v>
      </c>
      <c r="C1498" t="s">
        <v>7884</v>
      </c>
      <c r="D1498" t="s">
        <v>7883</v>
      </c>
      <c r="E1498" t="s">
        <v>113</v>
      </c>
      <c r="F1498" t="s">
        <v>7886</v>
      </c>
      <c r="G1498" t="s">
        <v>1356</v>
      </c>
      <c r="H1498" t="s">
        <v>127</v>
      </c>
      <c r="I1498" t="s">
        <v>115</v>
      </c>
      <c r="J1498" t="s">
        <v>11542</v>
      </c>
      <c r="K1498" t="s">
        <v>11543</v>
      </c>
      <c r="L1498" t="s">
        <v>8903</v>
      </c>
      <c r="M1498">
        <v>27</v>
      </c>
      <c r="N1498" t="s">
        <v>113</v>
      </c>
      <c r="O1498" t="s">
        <v>9493</v>
      </c>
      <c r="P1498">
        <v>1</v>
      </c>
      <c r="Q1498">
        <v>0.6</v>
      </c>
      <c r="W1498">
        <v>0.28274333882308139</v>
      </c>
      <c r="X1498">
        <v>0.45238934211693027</v>
      </c>
    </row>
    <row r="1499" spans="1:24" hidden="1" x14ac:dyDescent="0.3">
      <c r="A1499" t="s">
        <v>11547</v>
      </c>
      <c r="B1499" t="s">
        <v>8174</v>
      </c>
      <c r="C1499" t="s">
        <v>11548</v>
      </c>
      <c r="D1499" t="s">
        <v>11549</v>
      </c>
      <c r="E1499" t="s">
        <v>113</v>
      </c>
      <c r="F1499" t="s">
        <v>11550</v>
      </c>
      <c r="G1499" t="s">
        <v>1356</v>
      </c>
      <c r="H1499" t="s">
        <v>127</v>
      </c>
      <c r="I1499" t="s">
        <v>115</v>
      </c>
      <c r="J1499" t="s">
        <v>11551</v>
      </c>
      <c r="K1499" t="s">
        <v>11552</v>
      </c>
      <c r="L1499" t="s">
        <v>120</v>
      </c>
      <c r="M1499">
        <v>39</v>
      </c>
      <c r="N1499" t="s">
        <v>8614</v>
      </c>
      <c r="O1499" t="s">
        <v>9042</v>
      </c>
      <c r="P1499">
        <v>3</v>
      </c>
      <c r="Q1499">
        <v>1412</v>
      </c>
      <c r="R1499">
        <v>353</v>
      </c>
      <c r="S1499">
        <v>164</v>
      </c>
      <c r="T1499">
        <v>330</v>
      </c>
      <c r="U1499">
        <v>50</v>
      </c>
      <c r="V1499">
        <v>170</v>
      </c>
      <c r="W1499">
        <v>1.4953080000000001</v>
      </c>
      <c r="X1499">
        <v>1.7943696</v>
      </c>
    </row>
    <row r="1500" spans="1:24" hidden="1" x14ac:dyDescent="0.3">
      <c r="A1500" t="s">
        <v>11553</v>
      </c>
      <c r="B1500" t="s">
        <v>8179</v>
      </c>
      <c r="C1500" t="s">
        <v>11548</v>
      </c>
      <c r="D1500" t="s">
        <v>11549</v>
      </c>
      <c r="E1500" t="s">
        <v>113</v>
      </c>
      <c r="F1500" t="s">
        <v>11550</v>
      </c>
      <c r="G1500" t="s">
        <v>1356</v>
      </c>
      <c r="H1500" t="s">
        <v>127</v>
      </c>
      <c r="I1500" t="s">
        <v>115</v>
      </c>
      <c r="J1500" t="s">
        <v>11551</v>
      </c>
      <c r="K1500" t="s">
        <v>11552</v>
      </c>
      <c r="L1500" t="s">
        <v>120</v>
      </c>
      <c r="M1500">
        <v>39</v>
      </c>
      <c r="N1500" t="s">
        <v>8614</v>
      </c>
      <c r="O1500" t="s">
        <v>9568</v>
      </c>
      <c r="P1500">
        <v>3</v>
      </c>
      <c r="Q1500">
        <v>409</v>
      </c>
      <c r="R1500">
        <v>269</v>
      </c>
      <c r="S1500">
        <v>152</v>
      </c>
      <c r="W1500">
        <v>0.330063</v>
      </c>
      <c r="X1500">
        <v>0.39607559999999997</v>
      </c>
    </row>
    <row r="1501" spans="1:24" hidden="1" x14ac:dyDescent="0.3">
      <c r="A1501" t="s">
        <v>11554</v>
      </c>
      <c r="B1501" t="s">
        <v>8211</v>
      </c>
      <c r="C1501" t="s">
        <v>11548</v>
      </c>
      <c r="D1501" t="s">
        <v>11549</v>
      </c>
      <c r="E1501" t="s">
        <v>113</v>
      </c>
      <c r="F1501" t="s">
        <v>11550</v>
      </c>
      <c r="G1501" t="s">
        <v>1356</v>
      </c>
      <c r="H1501" t="s">
        <v>127</v>
      </c>
      <c r="I1501" t="s">
        <v>115</v>
      </c>
      <c r="J1501" t="s">
        <v>11551</v>
      </c>
      <c r="K1501" t="s">
        <v>11552</v>
      </c>
      <c r="L1501" t="s">
        <v>120</v>
      </c>
      <c r="M1501">
        <v>37</v>
      </c>
      <c r="N1501" t="s">
        <v>113</v>
      </c>
      <c r="O1501" t="s">
        <v>9493</v>
      </c>
      <c r="P1501">
        <v>1</v>
      </c>
      <c r="Q1501">
        <v>0.6</v>
      </c>
      <c r="W1501">
        <v>0.28274333882308139</v>
      </c>
      <c r="X1501">
        <v>0.45238934211693027</v>
      </c>
    </row>
    <row r="1502" spans="1:24" hidden="1" x14ac:dyDescent="0.3">
      <c r="A1502" t="s">
        <v>11555</v>
      </c>
      <c r="B1502" t="s">
        <v>8249</v>
      </c>
      <c r="C1502" t="s">
        <v>11548</v>
      </c>
      <c r="D1502" t="s">
        <v>11549</v>
      </c>
      <c r="E1502" t="s">
        <v>113</v>
      </c>
      <c r="F1502" t="s">
        <v>11550</v>
      </c>
      <c r="G1502" t="s">
        <v>1356</v>
      </c>
      <c r="H1502" t="s">
        <v>127</v>
      </c>
      <c r="I1502" t="s">
        <v>115</v>
      </c>
      <c r="J1502" t="s">
        <v>11551</v>
      </c>
      <c r="K1502" t="s">
        <v>11552</v>
      </c>
      <c r="L1502" t="s">
        <v>120</v>
      </c>
      <c r="M1502">
        <v>37</v>
      </c>
      <c r="N1502" t="s">
        <v>113</v>
      </c>
      <c r="O1502" t="s">
        <v>9493</v>
      </c>
      <c r="P1502">
        <v>1</v>
      </c>
      <c r="Q1502">
        <v>1.2</v>
      </c>
      <c r="W1502">
        <v>1.1309733552923256</v>
      </c>
      <c r="X1502">
        <v>1.8095573684677211</v>
      </c>
    </row>
    <row r="1503" spans="1:24" hidden="1" x14ac:dyDescent="0.3">
      <c r="A1503" t="s">
        <v>11556</v>
      </c>
      <c r="B1503" t="s">
        <v>8174</v>
      </c>
      <c r="C1503" t="s">
        <v>4339</v>
      </c>
      <c r="D1503" t="s">
        <v>11557</v>
      </c>
      <c r="E1503" t="s">
        <v>113</v>
      </c>
      <c r="F1503" t="s">
        <v>11558</v>
      </c>
      <c r="G1503" t="s">
        <v>1356</v>
      </c>
      <c r="H1503" t="s">
        <v>127</v>
      </c>
      <c r="I1503" t="s">
        <v>115</v>
      </c>
      <c r="J1503" t="s">
        <v>11559</v>
      </c>
      <c r="K1503" t="s">
        <v>11560</v>
      </c>
      <c r="L1503" t="s">
        <v>120</v>
      </c>
      <c r="M1503">
        <v>39</v>
      </c>
      <c r="N1503" t="s">
        <v>8614</v>
      </c>
      <c r="O1503" t="s">
        <v>9042</v>
      </c>
      <c r="P1503">
        <v>3</v>
      </c>
      <c r="Q1503">
        <v>1412</v>
      </c>
      <c r="R1503">
        <v>353</v>
      </c>
      <c r="S1503">
        <v>164</v>
      </c>
      <c r="T1503">
        <v>350</v>
      </c>
      <c r="U1503">
        <v>130</v>
      </c>
      <c r="V1503">
        <v>240</v>
      </c>
      <c r="W1503">
        <v>1.4953080000000001</v>
      </c>
      <c r="X1503">
        <v>1.7943696</v>
      </c>
    </row>
    <row r="1504" spans="1:24" hidden="1" x14ac:dyDescent="0.3">
      <c r="A1504" t="s">
        <v>11561</v>
      </c>
      <c r="B1504" t="s">
        <v>8617</v>
      </c>
      <c r="C1504" t="s">
        <v>4339</v>
      </c>
      <c r="D1504" t="s">
        <v>11557</v>
      </c>
      <c r="E1504" t="s">
        <v>113</v>
      </c>
      <c r="F1504" t="s">
        <v>11558</v>
      </c>
      <c r="G1504" t="s">
        <v>1356</v>
      </c>
      <c r="H1504" t="s">
        <v>127</v>
      </c>
      <c r="I1504" t="s">
        <v>115</v>
      </c>
      <c r="J1504" t="s">
        <v>11559</v>
      </c>
      <c r="K1504" t="s">
        <v>11560</v>
      </c>
      <c r="L1504" t="s">
        <v>120</v>
      </c>
      <c r="M1504">
        <v>39</v>
      </c>
      <c r="N1504" t="s">
        <v>8614</v>
      </c>
      <c r="O1504" t="s">
        <v>11492</v>
      </c>
      <c r="P1504">
        <v>3</v>
      </c>
      <c r="Q1504">
        <v>778</v>
      </c>
      <c r="R1504">
        <v>408</v>
      </c>
      <c r="S1504">
        <v>219</v>
      </c>
      <c r="T1504">
        <v>350</v>
      </c>
      <c r="U1504">
        <v>130</v>
      </c>
      <c r="V1504">
        <v>240</v>
      </c>
      <c r="W1504">
        <v>0.95227200000000001</v>
      </c>
      <c r="X1504">
        <v>1.1427263999999999</v>
      </c>
    </row>
    <row r="1505" spans="1:24" hidden="1" x14ac:dyDescent="0.3">
      <c r="A1505" t="s">
        <v>11562</v>
      </c>
      <c r="B1505" t="s">
        <v>8179</v>
      </c>
      <c r="C1505" t="s">
        <v>4339</v>
      </c>
      <c r="D1505" t="s">
        <v>11557</v>
      </c>
      <c r="E1505" t="s">
        <v>113</v>
      </c>
      <c r="F1505" t="s">
        <v>11558</v>
      </c>
      <c r="G1505" t="s">
        <v>1356</v>
      </c>
      <c r="H1505" t="s">
        <v>127</v>
      </c>
      <c r="I1505" t="s">
        <v>115</v>
      </c>
      <c r="J1505" t="s">
        <v>11559</v>
      </c>
      <c r="K1505" t="s">
        <v>11560</v>
      </c>
      <c r="L1505" t="s">
        <v>120</v>
      </c>
      <c r="M1505">
        <v>39</v>
      </c>
      <c r="N1505" t="s">
        <v>8614</v>
      </c>
      <c r="O1505" t="s">
        <v>9568</v>
      </c>
      <c r="P1505">
        <v>3</v>
      </c>
      <c r="Q1505">
        <v>409</v>
      </c>
      <c r="R1505">
        <v>269</v>
      </c>
      <c r="S1505">
        <v>152</v>
      </c>
      <c r="W1505">
        <v>0.330063</v>
      </c>
      <c r="X1505">
        <v>0.39607559999999997</v>
      </c>
    </row>
    <row r="1506" spans="1:24" hidden="1" x14ac:dyDescent="0.3">
      <c r="A1506" t="s">
        <v>11563</v>
      </c>
      <c r="B1506" t="s">
        <v>8211</v>
      </c>
      <c r="C1506" t="s">
        <v>11564</v>
      </c>
      <c r="D1506" t="s">
        <v>11565</v>
      </c>
      <c r="E1506" t="s">
        <v>113</v>
      </c>
      <c r="F1506" t="s">
        <v>11566</v>
      </c>
      <c r="G1506" t="s">
        <v>133</v>
      </c>
      <c r="H1506" t="s">
        <v>9863</v>
      </c>
      <c r="I1506" t="s">
        <v>406</v>
      </c>
      <c r="J1506" t="s">
        <v>11567</v>
      </c>
      <c r="K1506" t="s">
        <v>11568</v>
      </c>
      <c r="L1506" t="s">
        <v>1173</v>
      </c>
      <c r="M1506">
        <v>50</v>
      </c>
      <c r="N1506" t="s">
        <v>113</v>
      </c>
      <c r="O1506" t="s">
        <v>9493</v>
      </c>
      <c r="P1506">
        <v>1</v>
      </c>
      <c r="Q1506">
        <v>0.6</v>
      </c>
      <c r="T1506">
        <v>130.63</v>
      </c>
      <c r="W1506">
        <v>0.28274333882308139</v>
      </c>
      <c r="X1506">
        <v>0.45238934211693027</v>
      </c>
    </row>
    <row r="1507" spans="1:24" hidden="1" x14ac:dyDescent="0.3">
      <c r="A1507" t="s">
        <v>11569</v>
      </c>
      <c r="B1507" t="s">
        <v>8174</v>
      </c>
      <c r="C1507" t="s">
        <v>11564</v>
      </c>
      <c r="D1507" t="s">
        <v>11565</v>
      </c>
      <c r="E1507" t="s">
        <v>113</v>
      </c>
      <c r="F1507" t="s">
        <v>11566</v>
      </c>
      <c r="G1507" t="s">
        <v>133</v>
      </c>
      <c r="H1507" t="s">
        <v>9863</v>
      </c>
      <c r="I1507" t="s">
        <v>406</v>
      </c>
      <c r="J1507" t="s">
        <v>11567</v>
      </c>
      <c r="K1507" t="s">
        <v>11568</v>
      </c>
      <c r="L1507" t="s">
        <v>1173</v>
      </c>
      <c r="M1507">
        <v>50</v>
      </c>
      <c r="N1507" t="s">
        <v>113</v>
      </c>
      <c r="O1507" t="s">
        <v>8207</v>
      </c>
      <c r="P1507">
        <v>3</v>
      </c>
      <c r="Q1507">
        <v>1400</v>
      </c>
      <c r="R1507">
        <v>320</v>
      </c>
      <c r="S1507">
        <v>145</v>
      </c>
      <c r="T1507">
        <v>0</v>
      </c>
      <c r="U1507">
        <v>120</v>
      </c>
      <c r="V1507">
        <v>240</v>
      </c>
      <c r="W1507">
        <v>1.3440000000000001</v>
      </c>
      <c r="X1507">
        <v>1.6128</v>
      </c>
    </row>
    <row r="1508" spans="1:24" hidden="1" x14ac:dyDescent="0.3">
      <c r="A1508" t="s">
        <v>11570</v>
      </c>
      <c r="B1508" t="s">
        <v>8179</v>
      </c>
      <c r="C1508" t="s">
        <v>11564</v>
      </c>
      <c r="D1508" t="s">
        <v>11565</v>
      </c>
      <c r="E1508" t="s">
        <v>113</v>
      </c>
      <c r="F1508" t="s">
        <v>11566</v>
      </c>
      <c r="G1508" t="s">
        <v>133</v>
      </c>
      <c r="H1508" t="s">
        <v>9863</v>
      </c>
      <c r="I1508" t="s">
        <v>406</v>
      </c>
      <c r="J1508" t="s">
        <v>11567</v>
      </c>
      <c r="K1508" t="s">
        <v>11568</v>
      </c>
      <c r="L1508" t="s">
        <v>1173</v>
      </c>
      <c r="M1508">
        <v>50</v>
      </c>
      <c r="N1508" t="s">
        <v>113</v>
      </c>
      <c r="O1508" t="s">
        <v>10494</v>
      </c>
      <c r="P1508">
        <v>3</v>
      </c>
      <c r="Q1508">
        <v>492</v>
      </c>
      <c r="R1508">
        <v>560</v>
      </c>
      <c r="S1508">
        <v>133</v>
      </c>
      <c r="W1508">
        <v>0.82655999999999996</v>
      </c>
      <c r="X1508">
        <v>0.99187199999999986</v>
      </c>
    </row>
    <row r="1509" spans="1:24" hidden="1" x14ac:dyDescent="0.3">
      <c r="A1509" t="s">
        <v>11571</v>
      </c>
      <c r="B1509" t="s">
        <v>8174</v>
      </c>
      <c r="C1509" t="s">
        <v>11572</v>
      </c>
      <c r="D1509" t="s">
        <v>11573</v>
      </c>
      <c r="E1509" t="s">
        <v>113</v>
      </c>
      <c r="F1509" t="s">
        <v>11574</v>
      </c>
      <c r="G1509" t="s">
        <v>133</v>
      </c>
      <c r="H1509" t="s">
        <v>9863</v>
      </c>
      <c r="I1509" t="s">
        <v>406</v>
      </c>
      <c r="J1509" t="s">
        <v>11575</v>
      </c>
      <c r="K1509" t="s">
        <v>11576</v>
      </c>
      <c r="L1509" t="s">
        <v>1173</v>
      </c>
      <c r="M1509">
        <v>50</v>
      </c>
      <c r="N1509" t="s">
        <v>113</v>
      </c>
      <c r="O1509" t="s">
        <v>8207</v>
      </c>
      <c r="P1509">
        <v>3</v>
      </c>
      <c r="Q1509">
        <v>1400</v>
      </c>
      <c r="R1509">
        <v>320</v>
      </c>
      <c r="S1509">
        <v>145</v>
      </c>
      <c r="T1509">
        <v>0</v>
      </c>
      <c r="U1509">
        <v>120</v>
      </c>
      <c r="V1509">
        <v>240</v>
      </c>
      <c r="W1509">
        <v>1.3440000000000001</v>
      </c>
      <c r="X1509">
        <v>1.6128</v>
      </c>
    </row>
    <row r="1510" spans="1:24" hidden="1" x14ac:dyDescent="0.3">
      <c r="A1510" t="s">
        <v>11577</v>
      </c>
      <c r="B1510" t="s">
        <v>8179</v>
      </c>
      <c r="C1510" t="s">
        <v>11572</v>
      </c>
      <c r="D1510" t="s">
        <v>11573</v>
      </c>
      <c r="E1510" t="s">
        <v>113</v>
      </c>
      <c r="F1510" t="s">
        <v>11574</v>
      </c>
      <c r="G1510" t="s">
        <v>133</v>
      </c>
      <c r="H1510" t="s">
        <v>9863</v>
      </c>
      <c r="I1510" t="s">
        <v>406</v>
      </c>
      <c r="J1510" t="s">
        <v>11575</v>
      </c>
      <c r="K1510" t="s">
        <v>11576</v>
      </c>
      <c r="L1510" t="s">
        <v>1173</v>
      </c>
      <c r="M1510">
        <v>50</v>
      </c>
      <c r="N1510" t="s">
        <v>113</v>
      </c>
      <c r="O1510" t="s">
        <v>10494</v>
      </c>
      <c r="P1510">
        <v>3</v>
      </c>
      <c r="Q1510">
        <v>492</v>
      </c>
      <c r="R1510">
        <v>560</v>
      </c>
      <c r="S1510">
        <v>133</v>
      </c>
      <c r="W1510">
        <v>0.82655999999999996</v>
      </c>
      <c r="X1510">
        <v>0.99187199999999986</v>
      </c>
    </row>
    <row r="1511" spans="1:24" hidden="1" x14ac:dyDescent="0.3">
      <c r="A1511" t="s">
        <v>11578</v>
      </c>
      <c r="B1511" t="s">
        <v>8174</v>
      </c>
      <c r="C1511" t="s">
        <v>11579</v>
      </c>
      <c r="D1511" t="s">
        <v>11580</v>
      </c>
      <c r="E1511" t="s">
        <v>113</v>
      </c>
      <c r="F1511" t="s">
        <v>11581</v>
      </c>
      <c r="G1511" t="s">
        <v>1356</v>
      </c>
      <c r="H1511" t="s">
        <v>3063</v>
      </c>
      <c r="I1511" t="s">
        <v>226</v>
      </c>
      <c r="J1511" t="s">
        <v>11582</v>
      </c>
      <c r="K1511" t="s">
        <v>11583</v>
      </c>
      <c r="L1511" t="s">
        <v>129</v>
      </c>
      <c r="M1511">
        <v>18</v>
      </c>
      <c r="N1511" t="s">
        <v>9085</v>
      </c>
      <c r="O1511" t="s">
        <v>9266</v>
      </c>
      <c r="P1511">
        <v>3</v>
      </c>
      <c r="Q1511">
        <v>1936</v>
      </c>
      <c r="R1511">
        <v>298</v>
      </c>
      <c r="S1511">
        <v>149</v>
      </c>
      <c r="T1511">
        <v>10</v>
      </c>
      <c r="U1511">
        <v>150</v>
      </c>
      <c r="V1511">
        <v>290</v>
      </c>
      <c r="W1511">
        <v>1.7307840000000001</v>
      </c>
      <c r="X1511">
        <v>2.0769408</v>
      </c>
    </row>
    <row r="1512" spans="1:24" hidden="1" x14ac:dyDescent="0.3">
      <c r="A1512" t="s">
        <v>11584</v>
      </c>
      <c r="B1512" t="s">
        <v>1304</v>
      </c>
      <c r="C1512" t="s">
        <v>11579</v>
      </c>
      <c r="D1512" t="s">
        <v>11580</v>
      </c>
      <c r="E1512" t="s">
        <v>113</v>
      </c>
      <c r="F1512" t="s">
        <v>11581</v>
      </c>
      <c r="G1512" t="s">
        <v>1356</v>
      </c>
      <c r="H1512" t="s">
        <v>3063</v>
      </c>
      <c r="I1512" t="s">
        <v>226</v>
      </c>
      <c r="J1512" t="s">
        <v>11582</v>
      </c>
      <c r="K1512" t="s">
        <v>11583</v>
      </c>
      <c r="L1512" t="s">
        <v>129</v>
      </c>
      <c r="M1512">
        <v>5</v>
      </c>
      <c r="N1512" t="s">
        <v>113</v>
      </c>
      <c r="O1512" t="s">
        <v>1304</v>
      </c>
      <c r="P1512">
        <v>1</v>
      </c>
      <c r="Q1512">
        <v>700</v>
      </c>
      <c r="R1512">
        <v>686</v>
      </c>
    </row>
    <row r="1513" spans="1:24" hidden="1" x14ac:dyDescent="0.3">
      <c r="A1513" t="s">
        <v>11585</v>
      </c>
      <c r="B1513" t="s">
        <v>8179</v>
      </c>
      <c r="C1513" t="s">
        <v>11579</v>
      </c>
      <c r="D1513" t="s">
        <v>11580</v>
      </c>
      <c r="E1513" t="s">
        <v>113</v>
      </c>
      <c r="F1513" t="s">
        <v>11581</v>
      </c>
      <c r="G1513" t="s">
        <v>1356</v>
      </c>
      <c r="H1513" t="s">
        <v>3063</v>
      </c>
      <c r="I1513" t="s">
        <v>226</v>
      </c>
      <c r="J1513" t="s">
        <v>11582</v>
      </c>
      <c r="K1513" t="s">
        <v>11583</v>
      </c>
      <c r="L1513" t="s">
        <v>129</v>
      </c>
      <c r="M1513">
        <v>16</v>
      </c>
      <c r="N1513" t="s">
        <v>113</v>
      </c>
      <c r="O1513" t="s">
        <v>8671</v>
      </c>
      <c r="P1513">
        <v>1</v>
      </c>
      <c r="Q1513">
        <v>400</v>
      </c>
      <c r="R1513">
        <v>300</v>
      </c>
      <c r="S1513">
        <v>120</v>
      </c>
      <c r="W1513">
        <v>0.12</v>
      </c>
      <c r="X1513">
        <v>0.14399999999999999</v>
      </c>
    </row>
    <row r="1514" spans="1:24" hidden="1" x14ac:dyDescent="0.3">
      <c r="A1514" t="s">
        <v>11586</v>
      </c>
      <c r="B1514" t="s">
        <v>8174</v>
      </c>
      <c r="C1514" t="s">
        <v>11587</v>
      </c>
      <c r="D1514" t="s">
        <v>11588</v>
      </c>
      <c r="E1514" t="s">
        <v>113</v>
      </c>
      <c r="F1514" t="s">
        <v>11589</v>
      </c>
      <c r="G1514" t="s">
        <v>1356</v>
      </c>
      <c r="H1514" t="s">
        <v>127</v>
      </c>
      <c r="I1514" t="s">
        <v>540</v>
      </c>
      <c r="J1514" t="s">
        <v>11590</v>
      </c>
      <c r="K1514" t="s">
        <v>11591</v>
      </c>
      <c r="L1514" t="s">
        <v>120</v>
      </c>
      <c r="M1514">
        <v>40</v>
      </c>
      <c r="N1514" t="s">
        <v>9085</v>
      </c>
      <c r="O1514" t="s">
        <v>11592</v>
      </c>
      <c r="P1514">
        <v>3</v>
      </c>
      <c r="Q1514">
        <v>2090</v>
      </c>
      <c r="R1514">
        <v>499</v>
      </c>
      <c r="S1514">
        <v>206</v>
      </c>
      <c r="T1514">
        <v>0</v>
      </c>
      <c r="U1514">
        <v>130</v>
      </c>
      <c r="V1514">
        <v>280</v>
      </c>
      <c r="W1514">
        <v>3.12873</v>
      </c>
      <c r="X1514">
        <v>3.7544759999999999</v>
      </c>
    </row>
    <row r="1515" spans="1:24" hidden="1" x14ac:dyDescent="0.3">
      <c r="A1515" t="s">
        <v>11593</v>
      </c>
      <c r="B1515" t="s">
        <v>8617</v>
      </c>
      <c r="C1515" t="s">
        <v>11587</v>
      </c>
      <c r="D1515" t="s">
        <v>11588</v>
      </c>
      <c r="E1515" t="s">
        <v>113</v>
      </c>
      <c r="F1515" t="s">
        <v>11589</v>
      </c>
      <c r="G1515" t="s">
        <v>1356</v>
      </c>
      <c r="H1515" t="s">
        <v>127</v>
      </c>
      <c r="I1515" t="s">
        <v>540</v>
      </c>
      <c r="J1515" t="s">
        <v>11590</v>
      </c>
      <c r="K1515" t="s">
        <v>11591</v>
      </c>
      <c r="L1515" t="s">
        <v>120</v>
      </c>
      <c r="M1515">
        <v>40</v>
      </c>
      <c r="N1515" t="s">
        <v>9085</v>
      </c>
      <c r="O1515" t="s">
        <v>11594</v>
      </c>
      <c r="P1515">
        <v>3</v>
      </c>
      <c r="Q1515">
        <v>699</v>
      </c>
      <c r="R1515">
        <v>395</v>
      </c>
      <c r="S1515">
        <v>160</v>
      </c>
      <c r="T1515">
        <v>0</v>
      </c>
      <c r="U1515">
        <v>130</v>
      </c>
      <c r="V1515">
        <v>280</v>
      </c>
      <c r="W1515">
        <v>0.82831500000000002</v>
      </c>
      <c r="X1515">
        <v>0.99397800000000003</v>
      </c>
    </row>
    <row r="1516" spans="1:24" hidden="1" x14ac:dyDescent="0.3">
      <c r="A1516" t="s">
        <v>11595</v>
      </c>
      <c r="B1516" t="s">
        <v>8179</v>
      </c>
      <c r="C1516" t="s">
        <v>11587</v>
      </c>
      <c r="D1516" t="s">
        <v>11588</v>
      </c>
      <c r="E1516" t="s">
        <v>113</v>
      </c>
      <c r="F1516" t="s">
        <v>11589</v>
      </c>
      <c r="G1516" t="s">
        <v>1356</v>
      </c>
      <c r="H1516" t="s">
        <v>127</v>
      </c>
      <c r="I1516" t="s">
        <v>540</v>
      </c>
      <c r="J1516" t="s">
        <v>11590</v>
      </c>
      <c r="K1516" t="s">
        <v>11591</v>
      </c>
      <c r="L1516" t="s">
        <v>120</v>
      </c>
      <c r="M1516">
        <v>40</v>
      </c>
      <c r="N1516" t="s">
        <v>113</v>
      </c>
      <c r="O1516" t="s">
        <v>9289</v>
      </c>
      <c r="P1516">
        <v>3</v>
      </c>
      <c r="Q1516">
        <v>400</v>
      </c>
      <c r="R1516">
        <v>300</v>
      </c>
      <c r="S1516">
        <v>100</v>
      </c>
      <c r="W1516">
        <v>0.36</v>
      </c>
      <c r="X1516">
        <v>0.432</v>
      </c>
    </row>
    <row r="1517" spans="1:24" hidden="1" x14ac:dyDescent="0.3">
      <c r="A1517" t="s">
        <v>11596</v>
      </c>
      <c r="B1517" t="s">
        <v>8536</v>
      </c>
      <c r="C1517" t="s">
        <v>11587</v>
      </c>
      <c r="D1517" t="s">
        <v>11588</v>
      </c>
      <c r="E1517" t="s">
        <v>113</v>
      </c>
      <c r="F1517" t="s">
        <v>11589</v>
      </c>
      <c r="G1517" t="s">
        <v>1356</v>
      </c>
      <c r="H1517" t="s">
        <v>127</v>
      </c>
      <c r="I1517" t="s">
        <v>540</v>
      </c>
      <c r="J1517" t="s">
        <v>11590</v>
      </c>
      <c r="K1517" t="s">
        <v>11591</v>
      </c>
      <c r="L1517" t="s">
        <v>120</v>
      </c>
      <c r="M1517">
        <v>40</v>
      </c>
      <c r="N1517" t="s">
        <v>113</v>
      </c>
      <c r="O1517" t="s">
        <v>11597</v>
      </c>
      <c r="P1517">
        <v>3</v>
      </c>
      <c r="Q1517">
        <v>480</v>
      </c>
      <c r="R1517">
        <v>356</v>
      </c>
      <c r="S1517">
        <v>170</v>
      </c>
      <c r="W1517">
        <v>0.51263999999999998</v>
      </c>
      <c r="X1517">
        <v>0.61516799999999994</v>
      </c>
    </row>
    <row r="1518" spans="1:24" hidden="1" x14ac:dyDescent="0.3">
      <c r="A1518" t="s">
        <v>11598</v>
      </c>
      <c r="B1518" t="s">
        <v>8362</v>
      </c>
      <c r="C1518" t="s">
        <v>11579</v>
      </c>
      <c r="D1518" t="s">
        <v>11580</v>
      </c>
      <c r="E1518" t="s">
        <v>113</v>
      </c>
      <c r="F1518" t="s">
        <v>11581</v>
      </c>
      <c r="G1518" t="s">
        <v>1356</v>
      </c>
      <c r="H1518" t="s">
        <v>3063</v>
      </c>
      <c r="I1518" t="s">
        <v>226</v>
      </c>
      <c r="J1518" t="s">
        <v>11582</v>
      </c>
      <c r="K1518" t="s">
        <v>11583</v>
      </c>
      <c r="L1518" t="s">
        <v>129</v>
      </c>
      <c r="M1518">
        <v>0</v>
      </c>
      <c r="N1518" t="s">
        <v>113</v>
      </c>
      <c r="O1518" t="s">
        <v>11599</v>
      </c>
      <c r="P1518">
        <v>1</v>
      </c>
      <c r="Q1518">
        <v>1.8</v>
      </c>
      <c r="W1518">
        <v>2.5446900494077327</v>
      </c>
      <c r="X1518">
        <v>0</v>
      </c>
    </row>
    <row r="1519" spans="1:24" hidden="1" x14ac:dyDescent="0.3">
      <c r="A1519" t="s">
        <v>11600</v>
      </c>
      <c r="B1519" t="s">
        <v>8174</v>
      </c>
      <c r="C1519" t="s">
        <v>11601</v>
      </c>
      <c r="D1519" t="s">
        <v>11602</v>
      </c>
      <c r="E1519" t="s">
        <v>113</v>
      </c>
      <c r="F1519" t="s">
        <v>11603</v>
      </c>
      <c r="G1519" t="s">
        <v>1356</v>
      </c>
      <c r="H1519" t="s">
        <v>5729</v>
      </c>
      <c r="I1519" t="s">
        <v>226</v>
      </c>
      <c r="J1519" t="s">
        <v>11604</v>
      </c>
      <c r="K1519" t="s">
        <v>11605</v>
      </c>
      <c r="L1519" t="s">
        <v>129</v>
      </c>
      <c r="M1519">
        <v>18</v>
      </c>
      <c r="N1519" t="s">
        <v>113</v>
      </c>
      <c r="O1519" t="s">
        <v>9266</v>
      </c>
      <c r="P1519">
        <v>3</v>
      </c>
      <c r="Q1519">
        <v>1356</v>
      </c>
      <c r="R1519">
        <v>259</v>
      </c>
      <c r="S1519">
        <v>135</v>
      </c>
      <c r="T1519">
        <v>330</v>
      </c>
      <c r="U1519">
        <v>80</v>
      </c>
      <c r="V1519">
        <v>190</v>
      </c>
      <c r="W1519">
        <v>1.053612</v>
      </c>
      <c r="X1519">
        <v>1.2643343999999999</v>
      </c>
    </row>
    <row r="1520" spans="1:24" hidden="1" x14ac:dyDescent="0.3">
      <c r="A1520" t="s">
        <v>11606</v>
      </c>
      <c r="B1520" t="s">
        <v>8179</v>
      </c>
      <c r="C1520" t="s">
        <v>11601</v>
      </c>
      <c r="D1520" t="s">
        <v>11602</v>
      </c>
      <c r="E1520" t="s">
        <v>113</v>
      </c>
      <c r="F1520" t="s">
        <v>11603</v>
      </c>
      <c r="G1520" t="s">
        <v>1356</v>
      </c>
      <c r="H1520" t="s">
        <v>5729</v>
      </c>
      <c r="I1520" t="s">
        <v>226</v>
      </c>
      <c r="J1520" t="s">
        <v>11604</v>
      </c>
      <c r="K1520" t="s">
        <v>11605</v>
      </c>
      <c r="L1520" t="s">
        <v>129</v>
      </c>
      <c r="M1520">
        <v>18</v>
      </c>
      <c r="N1520" t="s">
        <v>113</v>
      </c>
      <c r="O1520" t="s">
        <v>8469</v>
      </c>
      <c r="P1520">
        <v>3</v>
      </c>
      <c r="Q1520">
        <v>400</v>
      </c>
      <c r="R1520">
        <v>300</v>
      </c>
      <c r="S1520">
        <v>100</v>
      </c>
      <c r="W1520">
        <v>0.36</v>
      </c>
      <c r="X1520">
        <v>0.432</v>
      </c>
    </row>
    <row r="1521" spans="1:24" hidden="1" x14ac:dyDescent="0.3">
      <c r="A1521" t="s">
        <v>11607</v>
      </c>
      <c r="B1521" t="s">
        <v>8362</v>
      </c>
      <c r="C1521" t="s">
        <v>11601</v>
      </c>
      <c r="D1521" t="s">
        <v>11602</v>
      </c>
      <c r="E1521" t="s">
        <v>113</v>
      </c>
      <c r="F1521" t="s">
        <v>11603</v>
      </c>
      <c r="G1521" t="s">
        <v>1356</v>
      </c>
      <c r="H1521" t="s">
        <v>5729</v>
      </c>
      <c r="I1521" t="s">
        <v>226</v>
      </c>
      <c r="J1521" t="s">
        <v>11604</v>
      </c>
      <c r="K1521" t="s">
        <v>11605</v>
      </c>
      <c r="L1521" t="s">
        <v>129</v>
      </c>
      <c r="M1521">
        <v>0</v>
      </c>
      <c r="N1521" t="s">
        <v>113</v>
      </c>
      <c r="O1521" t="s">
        <v>11608</v>
      </c>
      <c r="P1521">
        <v>1</v>
      </c>
      <c r="Q1521">
        <v>1.8</v>
      </c>
      <c r="W1521">
        <v>2.5446900494077327</v>
      </c>
      <c r="X1521">
        <v>0</v>
      </c>
    </row>
    <row r="1522" spans="1:24" hidden="1" x14ac:dyDescent="0.3">
      <c r="A1522" t="s">
        <v>11609</v>
      </c>
      <c r="B1522" t="s">
        <v>8174</v>
      </c>
      <c r="C1522" t="s">
        <v>11610</v>
      </c>
      <c r="D1522" t="s">
        <v>11611</v>
      </c>
      <c r="E1522" t="s">
        <v>113</v>
      </c>
      <c r="F1522" t="s">
        <v>11612</v>
      </c>
      <c r="G1522" t="s">
        <v>1356</v>
      </c>
      <c r="H1522" t="s">
        <v>127</v>
      </c>
      <c r="I1522" t="s">
        <v>115</v>
      </c>
      <c r="J1522" t="s">
        <v>11613</v>
      </c>
      <c r="K1522" t="s">
        <v>11614</v>
      </c>
      <c r="L1522" t="s">
        <v>120</v>
      </c>
      <c r="M1522">
        <v>39</v>
      </c>
      <c r="N1522" t="s">
        <v>8614</v>
      </c>
      <c r="O1522" t="s">
        <v>9042</v>
      </c>
      <c r="P1522">
        <v>3</v>
      </c>
      <c r="Q1522">
        <v>1412</v>
      </c>
      <c r="R1522">
        <v>353</v>
      </c>
      <c r="S1522">
        <v>164</v>
      </c>
      <c r="T1522">
        <v>330</v>
      </c>
      <c r="U1522">
        <v>80</v>
      </c>
      <c r="V1522">
        <v>220</v>
      </c>
      <c r="W1522">
        <v>1.4953080000000001</v>
      </c>
      <c r="X1522">
        <v>1.7943696</v>
      </c>
    </row>
    <row r="1523" spans="1:24" hidden="1" x14ac:dyDescent="0.3">
      <c r="A1523" t="s">
        <v>11615</v>
      </c>
      <c r="B1523" t="s">
        <v>8617</v>
      </c>
      <c r="C1523" t="s">
        <v>11610</v>
      </c>
      <c r="D1523" t="s">
        <v>11611</v>
      </c>
      <c r="E1523" t="s">
        <v>113</v>
      </c>
      <c r="F1523" t="s">
        <v>11612</v>
      </c>
      <c r="G1523" t="s">
        <v>1356</v>
      </c>
      <c r="H1523" t="s">
        <v>127</v>
      </c>
      <c r="I1523" t="s">
        <v>115</v>
      </c>
      <c r="J1523" t="s">
        <v>11613</v>
      </c>
      <c r="K1523" t="s">
        <v>11614</v>
      </c>
      <c r="L1523" t="s">
        <v>120</v>
      </c>
      <c r="M1523">
        <v>39</v>
      </c>
      <c r="N1523" t="s">
        <v>8614</v>
      </c>
      <c r="O1523" t="s">
        <v>11492</v>
      </c>
      <c r="P1523">
        <v>3</v>
      </c>
      <c r="Q1523">
        <v>778</v>
      </c>
      <c r="R1523">
        <v>408</v>
      </c>
      <c r="S1523">
        <v>219</v>
      </c>
      <c r="T1523">
        <v>330</v>
      </c>
      <c r="U1523">
        <v>80</v>
      </c>
      <c r="V1523">
        <v>220</v>
      </c>
      <c r="W1523">
        <v>0.95227200000000001</v>
      </c>
      <c r="X1523">
        <v>1.1427263999999999</v>
      </c>
    </row>
    <row r="1524" spans="1:24" hidden="1" x14ac:dyDescent="0.3">
      <c r="A1524" t="s">
        <v>11616</v>
      </c>
      <c r="B1524" t="s">
        <v>8179</v>
      </c>
      <c r="C1524" t="s">
        <v>11610</v>
      </c>
      <c r="D1524" t="s">
        <v>11611</v>
      </c>
      <c r="E1524" t="s">
        <v>113</v>
      </c>
      <c r="F1524" t="s">
        <v>11612</v>
      </c>
      <c r="G1524" t="s">
        <v>1356</v>
      </c>
      <c r="H1524" t="s">
        <v>127</v>
      </c>
      <c r="I1524" t="s">
        <v>115</v>
      </c>
      <c r="J1524" t="s">
        <v>11613</v>
      </c>
      <c r="K1524" t="s">
        <v>11614</v>
      </c>
      <c r="L1524" t="s">
        <v>120</v>
      </c>
      <c r="M1524">
        <v>39</v>
      </c>
      <c r="N1524" t="s">
        <v>8614</v>
      </c>
      <c r="O1524" t="s">
        <v>9568</v>
      </c>
      <c r="P1524">
        <v>3</v>
      </c>
      <c r="Q1524">
        <v>409</v>
      </c>
      <c r="R1524">
        <v>269</v>
      </c>
      <c r="S1524">
        <v>152</v>
      </c>
      <c r="W1524">
        <v>0.330063</v>
      </c>
      <c r="X1524">
        <v>0.39607559999999997</v>
      </c>
    </row>
    <row r="1525" spans="1:24" hidden="1" x14ac:dyDescent="0.3">
      <c r="A1525" t="s">
        <v>11617</v>
      </c>
      <c r="B1525" t="s">
        <v>8174</v>
      </c>
      <c r="C1525" t="s">
        <v>11618</v>
      </c>
      <c r="D1525" t="s">
        <v>11619</v>
      </c>
      <c r="E1525" t="s">
        <v>113</v>
      </c>
      <c r="F1525" t="s">
        <v>11620</v>
      </c>
      <c r="G1525" t="s">
        <v>1356</v>
      </c>
      <c r="H1525" t="s">
        <v>127</v>
      </c>
      <c r="I1525" t="s">
        <v>115</v>
      </c>
      <c r="J1525" t="s">
        <v>11621</v>
      </c>
      <c r="K1525" t="s">
        <v>11622</v>
      </c>
      <c r="L1525" t="s">
        <v>120</v>
      </c>
      <c r="M1525">
        <v>39</v>
      </c>
      <c r="N1525" t="s">
        <v>10899</v>
      </c>
      <c r="O1525" t="s">
        <v>9042</v>
      </c>
      <c r="P1525">
        <v>3</v>
      </c>
      <c r="Q1525">
        <v>1412</v>
      </c>
      <c r="R1525">
        <v>353</v>
      </c>
      <c r="S1525">
        <v>164</v>
      </c>
      <c r="T1525">
        <v>355</v>
      </c>
      <c r="U1525">
        <v>130</v>
      </c>
      <c r="V1525">
        <v>240</v>
      </c>
      <c r="W1525">
        <v>1.4953080000000001</v>
      </c>
      <c r="X1525">
        <v>1.7943696</v>
      </c>
    </row>
    <row r="1526" spans="1:24" hidden="1" x14ac:dyDescent="0.3">
      <c r="A1526" t="s">
        <v>11623</v>
      </c>
      <c r="B1526" t="s">
        <v>8617</v>
      </c>
      <c r="C1526" t="s">
        <v>11618</v>
      </c>
      <c r="D1526" t="s">
        <v>11619</v>
      </c>
      <c r="E1526" t="s">
        <v>113</v>
      </c>
      <c r="F1526" t="s">
        <v>11620</v>
      </c>
      <c r="G1526" t="s">
        <v>1356</v>
      </c>
      <c r="H1526" t="s">
        <v>127</v>
      </c>
      <c r="I1526" t="s">
        <v>115</v>
      </c>
      <c r="J1526" t="s">
        <v>11621</v>
      </c>
      <c r="K1526" t="s">
        <v>11622</v>
      </c>
      <c r="L1526" t="s">
        <v>120</v>
      </c>
      <c r="M1526">
        <v>39</v>
      </c>
      <c r="N1526" t="s">
        <v>10899</v>
      </c>
      <c r="O1526" t="s">
        <v>11492</v>
      </c>
      <c r="P1526">
        <v>3</v>
      </c>
      <c r="Q1526">
        <v>778</v>
      </c>
      <c r="R1526">
        <v>408</v>
      </c>
      <c r="S1526">
        <v>219</v>
      </c>
      <c r="T1526">
        <v>355</v>
      </c>
      <c r="U1526">
        <v>130</v>
      </c>
      <c r="V1526">
        <v>240</v>
      </c>
      <c r="W1526">
        <v>0.95227200000000001</v>
      </c>
      <c r="X1526">
        <v>1.1427263999999999</v>
      </c>
    </row>
    <row r="1527" spans="1:24" hidden="1" x14ac:dyDescent="0.3">
      <c r="A1527" t="s">
        <v>11624</v>
      </c>
      <c r="B1527" t="s">
        <v>8179</v>
      </c>
      <c r="C1527" t="s">
        <v>11618</v>
      </c>
      <c r="D1527" t="s">
        <v>11619</v>
      </c>
      <c r="E1527" t="s">
        <v>113</v>
      </c>
      <c r="F1527" t="s">
        <v>11620</v>
      </c>
      <c r="G1527" t="s">
        <v>1356</v>
      </c>
      <c r="H1527" t="s">
        <v>127</v>
      </c>
      <c r="I1527" t="s">
        <v>115</v>
      </c>
      <c r="J1527" t="s">
        <v>11621</v>
      </c>
      <c r="K1527" t="s">
        <v>11622</v>
      </c>
      <c r="L1527" t="s">
        <v>120</v>
      </c>
      <c r="M1527">
        <v>39</v>
      </c>
      <c r="N1527" t="s">
        <v>10899</v>
      </c>
      <c r="O1527" t="s">
        <v>11625</v>
      </c>
      <c r="P1527">
        <v>3</v>
      </c>
      <c r="Q1527">
        <v>409</v>
      </c>
      <c r="R1527">
        <v>269</v>
      </c>
      <c r="S1527">
        <v>152</v>
      </c>
      <c r="W1527">
        <v>0.330063</v>
      </c>
      <c r="X1527">
        <v>0.39607559999999997</v>
      </c>
    </row>
    <row r="1528" spans="1:24" hidden="1" x14ac:dyDescent="0.3">
      <c r="A1528" t="s">
        <v>11626</v>
      </c>
      <c r="B1528" t="s">
        <v>8536</v>
      </c>
      <c r="C1528" t="s">
        <v>11618</v>
      </c>
      <c r="D1528" t="s">
        <v>11619</v>
      </c>
      <c r="E1528" t="s">
        <v>113</v>
      </c>
      <c r="F1528" t="s">
        <v>11620</v>
      </c>
      <c r="G1528" t="s">
        <v>1356</v>
      </c>
      <c r="H1528" t="s">
        <v>127</v>
      </c>
      <c r="I1528" t="s">
        <v>115</v>
      </c>
      <c r="J1528" t="s">
        <v>11621</v>
      </c>
      <c r="K1528" t="s">
        <v>11622</v>
      </c>
      <c r="L1528" t="s">
        <v>120</v>
      </c>
      <c r="M1528">
        <v>39</v>
      </c>
      <c r="N1528" t="s">
        <v>10899</v>
      </c>
      <c r="O1528" t="s">
        <v>11627</v>
      </c>
      <c r="P1528">
        <v>6</v>
      </c>
      <c r="Q1528">
        <v>409</v>
      </c>
      <c r="R1528">
        <v>269</v>
      </c>
      <c r="S1528">
        <v>152</v>
      </c>
      <c r="W1528">
        <v>0.66012599999999999</v>
      </c>
      <c r="X1528">
        <v>0.79215119999999994</v>
      </c>
    </row>
    <row r="1529" spans="1:24" hidden="1" x14ac:dyDescent="0.3">
      <c r="A1529" t="s">
        <v>11628</v>
      </c>
      <c r="B1529" t="s">
        <v>8174</v>
      </c>
      <c r="C1529" t="s">
        <v>11629</v>
      </c>
      <c r="D1529" t="s">
        <v>11630</v>
      </c>
      <c r="E1529" t="s">
        <v>113</v>
      </c>
      <c r="F1529" t="s">
        <v>113</v>
      </c>
      <c r="G1529" t="s">
        <v>113</v>
      </c>
      <c r="H1529" t="s">
        <v>113</v>
      </c>
      <c r="I1529" t="s">
        <v>888</v>
      </c>
      <c r="J1529" t="s">
        <v>11631</v>
      </c>
      <c r="K1529" t="s">
        <v>11632</v>
      </c>
      <c r="L1529" t="s">
        <v>11633</v>
      </c>
      <c r="M1529">
        <v>8</v>
      </c>
      <c r="N1529" t="s">
        <v>8442</v>
      </c>
      <c r="O1529" t="s">
        <v>10947</v>
      </c>
      <c r="P1529">
        <v>2</v>
      </c>
      <c r="Q1529">
        <v>330</v>
      </c>
      <c r="R1529">
        <v>295</v>
      </c>
      <c r="T1529">
        <v>30</v>
      </c>
      <c r="U1529">
        <v>100</v>
      </c>
      <c r="W1529">
        <v>0.19470000000000001</v>
      </c>
      <c r="X1529">
        <v>0.23364000000000001</v>
      </c>
    </row>
    <row r="1530" spans="1:24" hidden="1" x14ac:dyDescent="0.3">
      <c r="A1530" t="s">
        <v>11634</v>
      </c>
      <c r="B1530" t="s">
        <v>8179</v>
      </c>
      <c r="C1530" t="s">
        <v>11629</v>
      </c>
      <c r="D1530" t="s">
        <v>11630</v>
      </c>
      <c r="E1530" t="s">
        <v>113</v>
      </c>
      <c r="F1530" t="s">
        <v>113</v>
      </c>
      <c r="G1530" t="s">
        <v>113</v>
      </c>
      <c r="H1530" t="s">
        <v>113</v>
      </c>
      <c r="I1530" t="s">
        <v>888</v>
      </c>
      <c r="J1530" t="s">
        <v>11631</v>
      </c>
      <c r="K1530" t="s">
        <v>11632</v>
      </c>
      <c r="L1530" t="s">
        <v>11633</v>
      </c>
      <c r="M1530">
        <v>8</v>
      </c>
      <c r="N1530" t="s">
        <v>9085</v>
      </c>
      <c r="O1530" t="s">
        <v>11635</v>
      </c>
      <c r="P1530">
        <v>1</v>
      </c>
      <c r="Q1530">
        <v>480</v>
      </c>
      <c r="R1530">
        <v>356</v>
      </c>
      <c r="W1530">
        <v>0.17088</v>
      </c>
      <c r="X1530">
        <v>0.20505599999999999</v>
      </c>
    </row>
    <row r="1531" spans="1:24" hidden="1" x14ac:dyDescent="0.3">
      <c r="A1531" t="s">
        <v>11636</v>
      </c>
      <c r="B1531" t="s">
        <v>1304</v>
      </c>
      <c r="C1531" t="s">
        <v>11629</v>
      </c>
      <c r="D1531" t="s">
        <v>11630</v>
      </c>
      <c r="E1531" t="s">
        <v>113</v>
      </c>
      <c r="F1531" t="s">
        <v>113</v>
      </c>
      <c r="G1531" t="s">
        <v>113</v>
      </c>
      <c r="H1531" t="s">
        <v>113</v>
      </c>
      <c r="I1531" t="s">
        <v>888</v>
      </c>
      <c r="J1531" t="s">
        <v>11631</v>
      </c>
      <c r="K1531" t="s">
        <v>11632</v>
      </c>
      <c r="L1531" t="s">
        <v>11633</v>
      </c>
      <c r="M1531">
        <v>8</v>
      </c>
      <c r="N1531" t="s">
        <v>113</v>
      </c>
      <c r="O1531" t="s">
        <v>11637</v>
      </c>
      <c r="P1531">
        <v>1</v>
      </c>
    </row>
    <row r="1532" spans="1:24" hidden="1" x14ac:dyDescent="0.3">
      <c r="A1532" t="s">
        <v>11638</v>
      </c>
      <c r="B1532" t="s">
        <v>8536</v>
      </c>
      <c r="C1532" t="s">
        <v>11629</v>
      </c>
      <c r="D1532" t="s">
        <v>11630</v>
      </c>
      <c r="E1532" t="s">
        <v>113</v>
      </c>
      <c r="F1532" t="s">
        <v>113</v>
      </c>
      <c r="G1532" t="s">
        <v>113</v>
      </c>
      <c r="H1532" t="s">
        <v>113</v>
      </c>
      <c r="I1532" t="s">
        <v>888</v>
      </c>
      <c r="J1532" t="s">
        <v>11631</v>
      </c>
      <c r="K1532" t="s">
        <v>11632</v>
      </c>
      <c r="L1532" t="s">
        <v>11633</v>
      </c>
      <c r="M1532">
        <v>8</v>
      </c>
      <c r="N1532" t="s">
        <v>9085</v>
      </c>
      <c r="O1532" t="s">
        <v>8649</v>
      </c>
      <c r="P1532">
        <v>1</v>
      </c>
      <c r="Q1532">
        <v>480</v>
      </c>
      <c r="R1532">
        <v>356</v>
      </c>
      <c r="W1532">
        <v>0.17088</v>
      </c>
      <c r="X1532">
        <v>0.20505599999999999</v>
      </c>
    </row>
    <row r="1533" spans="1:24" hidden="1" x14ac:dyDescent="0.3">
      <c r="A1533" t="s">
        <v>11639</v>
      </c>
      <c r="B1533" t="s">
        <v>8174</v>
      </c>
      <c r="C1533" t="s">
        <v>11640</v>
      </c>
      <c r="D1533" t="s">
        <v>11641</v>
      </c>
      <c r="E1533" t="s">
        <v>113</v>
      </c>
      <c r="F1533" t="s">
        <v>11642</v>
      </c>
      <c r="G1533" t="s">
        <v>1356</v>
      </c>
      <c r="H1533" t="s">
        <v>127</v>
      </c>
      <c r="I1533" t="s">
        <v>115</v>
      </c>
      <c r="J1533" t="s">
        <v>11643</v>
      </c>
      <c r="K1533" t="s">
        <v>11644</v>
      </c>
      <c r="L1533" t="s">
        <v>120</v>
      </c>
      <c r="M1533">
        <v>40</v>
      </c>
      <c r="N1533" t="s">
        <v>9659</v>
      </c>
      <c r="O1533" t="s">
        <v>9042</v>
      </c>
      <c r="P1533">
        <v>3</v>
      </c>
      <c r="Q1533">
        <v>1412</v>
      </c>
      <c r="R1533">
        <v>353</v>
      </c>
      <c r="S1533">
        <v>164</v>
      </c>
      <c r="T1533">
        <v>310</v>
      </c>
      <c r="U1533">
        <v>150</v>
      </c>
      <c r="V1533">
        <v>220</v>
      </c>
      <c r="W1533">
        <v>1.4953080000000001</v>
      </c>
      <c r="X1533">
        <v>1.7943696</v>
      </c>
    </row>
    <row r="1534" spans="1:24" hidden="1" x14ac:dyDescent="0.3">
      <c r="A1534" t="s">
        <v>11645</v>
      </c>
      <c r="B1534" t="s">
        <v>8617</v>
      </c>
      <c r="C1534" t="s">
        <v>11640</v>
      </c>
      <c r="D1534" t="s">
        <v>11641</v>
      </c>
      <c r="E1534" t="s">
        <v>113</v>
      </c>
      <c r="F1534" t="s">
        <v>11642</v>
      </c>
      <c r="G1534" t="s">
        <v>1356</v>
      </c>
      <c r="H1534" t="s">
        <v>127</v>
      </c>
      <c r="I1534" t="s">
        <v>115</v>
      </c>
      <c r="J1534" t="s">
        <v>11643</v>
      </c>
      <c r="K1534" t="s">
        <v>11644</v>
      </c>
      <c r="L1534" t="s">
        <v>120</v>
      </c>
      <c r="M1534">
        <v>40</v>
      </c>
      <c r="N1534" t="s">
        <v>9659</v>
      </c>
      <c r="O1534" t="s">
        <v>9835</v>
      </c>
      <c r="P1534">
        <v>3</v>
      </c>
      <c r="Q1534">
        <v>778</v>
      </c>
      <c r="R1534">
        <v>408</v>
      </c>
      <c r="S1534">
        <v>219</v>
      </c>
      <c r="T1534">
        <v>310</v>
      </c>
      <c r="U1534">
        <v>150</v>
      </c>
      <c r="V1534">
        <v>220</v>
      </c>
      <c r="W1534">
        <v>0.95227200000000001</v>
      </c>
      <c r="X1534">
        <v>1.1427263999999999</v>
      </c>
    </row>
    <row r="1535" spans="1:24" hidden="1" x14ac:dyDescent="0.3">
      <c r="A1535" t="s">
        <v>11646</v>
      </c>
      <c r="B1535" t="s">
        <v>8179</v>
      </c>
      <c r="C1535" t="s">
        <v>11640</v>
      </c>
      <c r="D1535" t="s">
        <v>11641</v>
      </c>
      <c r="E1535" t="s">
        <v>113</v>
      </c>
      <c r="F1535" t="s">
        <v>11642</v>
      </c>
      <c r="G1535" t="s">
        <v>1356</v>
      </c>
      <c r="H1535" t="s">
        <v>127</v>
      </c>
      <c r="I1535" t="s">
        <v>115</v>
      </c>
      <c r="J1535" t="s">
        <v>11643</v>
      </c>
      <c r="K1535" t="s">
        <v>11644</v>
      </c>
      <c r="L1535" t="s">
        <v>120</v>
      </c>
      <c r="M1535">
        <v>40</v>
      </c>
      <c r="N1535" t="s">
        <v>8614</v>
      </c>
      <c r="O1535" t="s">
        <v>9568</v>
      </c>
      <c r="P1535">
        <v>3</v>
      </c>
      <c r="Q1535">
        <v>409</v>
      </c>
      <c r="R1535">
        <v>269</v>
      </c>
      <c r="S1535">
        <v>152</v>
      </c>
      <c r="W1535">
        <v>0.330063</v>
      </c>
      <c r="X1535">
        <v>0.39607559999999997</v>
      </c>
    </row>
    <row r="1536" spans="1:24" hidden="1" x14ac:dyDescent="0.3">
      <c r="A1536" t="s">
        <v>11647</v>
      </c>
      <c r="B1536" t="s">
        <v>8174</v>
      </c>
      <c r="C1536" t="s">
        <v>6936</v>
      </c>
      <c r="D1536" t="s">
        <v>11648</v>
      </c>
      <c r="E1536" t="s">
        <v>113</v>
      </c>
      <c r="F1536" t="s">
        <v>11649</v>
      </c>
      <c r="G1536" t="s">
        <v>1356</v>
      </c>
      <c r="H1536" t="s">
        <v>127</v>
      </c>
      <c r="I1536" t="s">
        <v>344</v>
      </c>
      <c r="J1536" t="s">
        <v>113</v>
      </c>
      <c r="K1536" t="s">
        <v>113</v>
      </c>
      <c r="L1536" t="s">
        <v>113</v>
      </c>
      <c r="M1536">
        <v>26</v>
      </c>
      <c r="N1536" t="s">
        <v>9085</v>
      </c>
      <c r="O1536" t="s">
        <v>11650</v>
      </c>
      <c r="P1536">
        <v>3</v>
      </c>
      <c r="Q1536">
        <v>699</v>
      </c>
      <c r="R1536">
        <v>395</v>
      </c>
      <c r="S1536">
        <v>160</v>
      </c>
      <c r="T1536">
        <v>300</v>
      </c>
      <c r="U1536">
        <v>95</v>
      </c>
      <c r="V1536">
        <v>190</v>
      </c>
      <c r="W1536">
        <v>0.82831500000000002</v>
      </c>
      <c r="X1536">
        <v>0.99397800000000003</v>
      </c>
    </row>
    <row r="1537" spans="1:24" hidden="1" x14ac:dyDescent="0.3">
      <c r="A1537" t="s">
        <v>11651</v>
      </c>
      <c r="B1537" t="s">
        <v>8617</v>
      </c>
      <c r="C1537" t="s">
        <v>6936</v>
      </c>
      <c r="D1537" t="s">
        <v>11648</v>
      </c>
      <c r="E1537" t="s">
        <v>113</v>
      </c>
      <c r="F1537" t="s">
        <v>11649</v>
      </c>
      <c r="G1537" t="s">
        <v>1356</v>
      </c>
      <c r="H1537" t="s">
        <v>127</v>
      </c>
      <c r="I1537" t="s">
        <v>344</v>
      </c>
      <c r="J1537" t="s">
        <v>113</v>
      </c>
      <c r="K1537" t="s">
        <v>113</v>
      </c>
      <c r="L1537" t="s">
        <v>113</v>
      </c>
      <c r="M1537">
        <v>26</v>
      </c>
      <c r="N1537" t="s">
        <v>9085</v>
      </c>
      <c r="O1537" t="s">
        <v>11592</v>
      </c>
      <c r="P1537">
        <v>3</v>
      </c>
      <c r="Q1537">
        <v>2009</v>
      </c>
      <c r="R1537">
        <v>499</v>
      </c>
      <c r="S1537">
        <v>206</v>
      </c>
      <c r="T1537">
        <v>300</v>
      </c>
      <c r="U1537">
        <v>95</v>
      </c>
      <c r="V1537">
        <v>190</v>
      </c>
      <c r="W1537">
        <v>3.0074730000000001</v>
      </c>
      <c r="X1537">
        <v>3.6089675999999997</v>
      </c>
    </row>
    <row r="1538" spans="1:24" hidden="1" x14ac:dyDescent="0.3">
      <c r="A1538" t="s">
        <v>11652</v>
      </c>
      <c r="B1538" t="s">
        <v>8179</v>
      </c>
      <c r="C1538" t="s">
        <v>6936</v>
      </c>
      <c r="D1538" t="s">
        <v>11648</v>
      </c>
      <c r="E1538" t="s">
        <v>113</v>
      </c>
      <c r="F1538" t="s">
        <v>11649</v>
      </c>
      <c r="G1538" t="s">
        <v>1356</v>
      </c>
      <c r="H1538" t="s">
        <v>127</v>
      </c>
      <c r="I1538" t="s">
        <v>344</v>
      </c>
      <c r="J1538" t="s">
        <v>113</v>
      </c>
      <c r="K1538" t="s">
        <v>113</v>
      </c>
      <c r="L1538" t="s">
        <v>113</v>
      </c>
      <c r="M1538">
        <v>26</v>
      </c>
      <c r="N1538" t="s">
        <v>113</v>
      </c>
      <c r="O1538" t="s">
        <v>9289</v>
      </c>
      <c r="P1538">
        <v>3</v>
      </c>
      <c r="Q1538">
        <v>400</v>
      </c>
      <c r="R1538">
        <v>300</v>
      </c>
      <c r="S1538">
        <v>100</v>
      </c>
      <c r="W1538">
        <v>0.36</v>
      </c>
      <c r="X1538">
        <v>0.432</v>
      </c>
    </row>
    <row r="1539" spans="1:24" hidden="1" x14ac:dyDescent="0.3">
      <c r="A1539" t="s">
        <v>11653</v>
      </c>
      <c r="B1539" t="s">
        <v>8536</v>
      </c>
      <c r="C1539" t="s">
        <v>6936</v>
      </c>
      <c r="D1539" t="s">
        <v>11648</v>
      </c>
      <c r="E1539" t="s">
        <v>113</v>
      </c>
      <c r="F1539" t="s">
        <v>11649</v>
      </c>
      <c r="G1539" t="s">
        <v>1356</v>
      </c>
      <c r="H1539" t="s">
        <v>127</v>
      </c>
      <c r="I1539" t="s">
        <v>344</v>
      </c>
      <c r="J1539" t="s">
        <v>113</v>
      </c>
      <c r="K1539" t="s">
        <v>113</v>
      </c>
      <c r="L1539" t="s">
        <v>113</v>
      </c>
      <c r="M1539">
        <v>26</v>
      </c>
      <c r="N1539" t="s">
        <v>113</v>
      </c>
      <c r="O1539" t="s">
        <v>11597</v>
      </c>
      <c r="P1539">
        <v>3</v>
      </c>
      <c r="Q1539">
        <v>480</v>
      </c>
      <c r="R1539">
        <v>356</v>
      </c>
      <c r="S1539">
        <v>170</v>
      </c>
      <c r="W1539">
        <v>0.51263999999999998</v>
      </c>
      <c r="X1539">
        <v>0.61516799999999994</v>
      </c>
    </row>
    <row r="1540" spans="1:24" hidden="1" x14ac:dyDescent="0.3">
      <c r="A1540" t="s">
        <v>11654</v>
      </c>
      <c r="B1540" t="s">
        <v>8174</v>
      </c>
      <c r="C1540" t="s">
        <v>4860</v>
      </c>
      <c r="D1540" t="s">
        <v>4859</v>
      </c>
      <c r="E1540" t="s">
        <v>113</v>
      </c>
      <c r="F1540" t="s">
        <v>4861</v>
      </c>
      <c r="G1540" t="s">
        <v>799</v>
      </c>
      <c r="H1540" t="s">
        <v>4890</v>
      </c>
      <c r="I1540" t="s">
        <v>888</v>
      </c>
      <c r="J1540" t="s">
        <v>11655</v>
      </c>
      <c r="K1540" t="s">
        <v>11656</v>
      </c>
      <c r="L1540" t="s">
        <v>120</v>
      </c>
      <c r="M1540">
        <v>39</v>
      </c>
      <c r="W1540">
        <v>0</v>
      </c>
      <c r="X1540">
        <v>0</v>
      </c>
    </row>
    <row r="1541" spans="1:24" hidden="1" x14ac:dyDescent="0.3">
      <c r="A1541" t="s">
        <v>11657</v>
      </c>
      <c r="B1541" t="s">
        <v>8179</v>
      </c>
      <c r="C1541" t="s">
        <v>4860</v>
      </c>
      <c r="D1541" t="s">
        <v>4859</v>
      </c>
      <c r="E1541" t="s">
        <v>113</v>
      </c>
      <c r="F1541" t="s">
        <v>4861</v>
      </c>
      <c r="G1541" t="s">
        <v>799</v>
      </c>
      <c r="H1541" t="s">
        <v>4890</v>
      </c>
      <c r="I1541" t="s">
        <v>888</v>
      </c>
      <c r="J1541" t="s">
        <v>11655</v>
      </c>
      <c r="K1541" t="s">
        <v>11656</v>
      </c>
      <c r="L1541" t="s">
        <v>120</v>
      </c>
      <c r="M1541">
        <v>39</v>
      </c>
      <c r="W1541">
        <v>0</v>
      </c>
      <c r="X1541">
        <v>0</v>
      </c>
    </row>
    <row r="1542" spans="1:24" hidden="1" x14ac:dyDescent="0.3">
      <c r="A1542" t="s">
        <v>11658</v>
      </c>
      <c r="B1542" t="s">
        <v>8174</v>
      </c>
      <c r="C1542" t="s">
        <v>11659</v>
      </c>
      <c r="D1542" t="s">
        <v>11660</v>
      </c>
      <c r="E1542" t="s">
        <v>113</v>
      </c>
      <c r="F1542" t="s">
        <v>11661</v>
      </c>
      <c r="G1542" t="s">
        <v>1356</v>
      </c>
      <c r="H1542" t="s">
        <v>127</v>
      </c>
      <c r="I1542" t="s">
        <v>654</v>
      </c>
      <c r="J1542" t="s">
        <v>11662</v>
      </c>
      <c r="K1542" t="s">
        <v>11663</v>
      </c>
      <c r="L1542" t="s">
        <v>120</v>
      </c>
      <c r="M1542">
        <v>39</v>
      </c>
      <c r="N1542" t="s">
        <v>8614</v>
      </c>
      <c r="O1542" t="s">
        <v>9042</v>
      </c>
      <c r="P1542">
        <v>3</v>
      </c>
      <c r="Q1542">
        <v>1412</v>
      </c>
      <c r="R1542">
        <v>353</v>
      </c>
      <c r="S1542">
        <v>164</v>
      </c>
      <c r="T1542">
        <v>350</v>
      </c>
      <c r="U1542">
        <v>160</v>
      </c>
      <c r="V1542">
        <v>280</v>
      </c>
      <c r="W1542">
        <v>1.4953080000000001</v>
      </c>
      <c r="X1542">
        <v>1.7943696</v>
      </c>
    </row>
    <row r="1543" spans="1:24" hidden="1" x14ac:dyDescent="0.3">
      <c r="A1543" t="s">
        <v>11664</v>
      </c>
      <c r="B1543" t="s">
        <v>8617</v>
      </c>
      <c r="C1543" t="s">
        <v>11659</v>
      </c>
      <c r="D1543" t="s">
        <v>11660</v>
      </c>
      <c r="E1543" t="s">
        <v>113</v>
      </c>
      <c r="F1543" t="s">
        <v>11661</v>
      </c>
      <c r="G1543" t="s">
        <v>1356</v>
      </c>
      <c r="H1543" t="s">
        <v>127</v>
      </c>
      <c r="I1543" t="s">
        <v>654</v>
      </c>
      <c r="J1543" t="s">
        <v>11662</v>
      </c>
      <c r="K1543" t="s">
        <v>11663</v>
      </c>
      <c r="L1543" t="s">
        <v>120</v>
      </c>
      <c r="M1543">
        <v>39</v>
      </c>
      <c r="N1543" t="s">
        <v>8614</v>
      </c>
      <c r="O1543" t="s">
        <v>9835</v>
      </c>
      <c r="P1543">
        <v>3</v>
      </c>
      <c r="Q1543">
        <v>778</v>
      </c>
      <c r="R1543">
        <v>408</v>
      </c>
      <c r="S1543">
        <v>219</v>
      </c>
      <c r="T1543">
        <v>350</v>
      </c>
      <c r="U1543">
        <v>160</v>
      </c>
      <c r="V1543">
        <v>280</v>
      </c>
      <c r="W1543">
        <v>0.95227200000000001</v>
      </c>
      <c r="X1543">
        <v>1.1427263999999999</v>
      </c>
    </row>
    <row r="1544" spans="1:24" hidden="1" x14ac:dyDescent="0.3">
      <c r="A1544" t="s">
        <v>11665</v>
      </c>
      <c r="B1544" t="s">
        <v>8179</v>
      </c>
      <c r="C1544" t="s">
        <v>11659</v>
      </c>
      <c r="D1544" t="s">
        <v>11660</v>
      </c>
      <c r="E1544" t="s">
        <v>113</v>
      </c>
      <c r="F1544" t="s">
        <v>11661</v>
      </c>
      <c r="G1544" t="s">
        <v>1356</v>
      </c>
      <c r="H1544" t="s">
        <v>127</v>
      </c>
      <c r="I1544" t="s">
        <v>654</v>
      </c>
      <c r="J1544" t="s">
        <v>11662</v>
      </c>
      <c r="K1544" t="s">
        <v>11663</v>
      </c>
      <c r="L1544" t="s">
        <v>120</v>
      </c>
      <c r="M1544">
        <v>39</v>
      </c>
      <c r="N1544" t="s">
        <v>113</v>
      </c>
      <c r="O1544" t="s">
        <v>11268</v>
      </c>
      <c r="P1544">
        <v>3</v>
      </c>
      <c r="Q1544">
        <v>409</v>
      </c>
      <c r="R1544">
        <v>269</v>
      </c>
      <c r="S1544">
        <v>152</v>
      </c>
      <c r="W1544">
        <v>0.330063</v>
      </c>
      <c r="X1544">
        <v>0.39607559999999997</v>
      </c>
    </row>
    <row r="1545" spans="1:24" hidden="1" x14ac:dyDescent="0.3">
      <c r="A1545" t="s">
        <v>11666</v>
      </c>
      <c r="B1545" t="s">
        <v>8536</v>
      </c>
      <c r="C1545" t="s">
        <v>11659</v>
      </c>
      <c r="D1545" t="s">
        <v>11660</v>
      </c>
      <c r="E1545" t="s">
        <v>113</v>
      </c>
      <c r="F1545" t="s">
        <v>11661</v>
      </c>
      <c r="G1545" t="s">
        <v>1356</v>
      </c>
      <c r="H1545" t="s">
        <v>127</v>
      </c>
      <c r="I1545" t="s">
        <v>654</v>
      </c>
      <c r="J1545" t="s">
        <v>11662</v>
      </c>
      <c r="K1545" t="s">
        <v>11663</v>
      </c>
      <c r="L1545" t="s">
        <v>120</v>
      </c>
      <c r="M1545">
        <v>39</v>
      </c>
      <c r="N1545" t="s">
        <v>113</v>
      </c>
      <c r="O1545" t="s">
        <v>10769</v>
      </c>
      <c r="P1545">
        <v>3</v>
      </c>
      <c r="Q1545">
        <v>420</v>
      </c>
      <c r="R1545">
        <v>342</v>
      </c>
      <c r="S1545">
        <v>149</v>
      </c>
      <c r="W1545">
        <v>0.43092000000000003</v>
      </c>
      <c r="X1545">
        <v>0.51710400000000001</v>
      </c>
    </row>
    <row r="1546" spans="1:24" hidden="1" x14ac:dyDescent="0.3">
      <c r="A1546" t="s">
        <v>11667</v>
      </c>
      <c r="B1546" t="s">
        <v>8174</v>
      </c>
      <c r="C1546" t="s">
        <v>11668</v>
      </c>
      <c r="D1546" t="s">
        <v>11669</v>
      </c>
      <c r="E1546" t="s">
        <v>113</v>
      </c>
      <c r="F1546" t="s">
        <v>11670</v>
      </c>
      <c r="G1546" t="s">
        <v>1356</v>
      </c>
      <c r="H1546" t="s">
        <v>5729</v>
      </c>
      <c r="I1546" t="s">
        <v>1189</v>
      </c>
      <c r="J1546" t="s">
        <v>11671</v>
      </c>
      <c r="K1546" t="s">
        <v>11672</v>
      </c>
      <c r="L1546" t="s">
        <v>129</v>
      </c>
      <c r="M1546">
        <v>18</v>
      </c>
      <c r="N1546" t="s">
        <v>9085</v>
      </c>
      <c r="O1546" t="s">
        <v>9266</v>
      </c>
      <c r="P1546">
        <v>3</v>
      </c>
      <c r="Q1546">
        <v>1936</v>
      </c>
      <c r="R1546">
        <v>298</v>
      </c>
      <c r="S1546">
        <v>149</v>
      </c>
      <c r="T1546">
        <v>345</v>
      </c>
      <c r="U1546">
        <v>100</v>
      </c>
      <c r="V1546">
        <v>230</v>
      </c>
      <c r="W1546">
        <v>1.7307840000000001</v>
      </c>
      <c r="X1546">
        <v>2.0769408</v>
      </c>
    </row>
    <row r="1547" spans="1:24" hidden="1" x14ac:dyDescent="0.3">
      <c r="A1547" t="s">
        <v>11673</v>
      </c>
      <c r="B1547" t="s">
        <v>8179</v>
      </c>
      <c r="C1547" t="s">
        <v>11668</v>
      </c>
      <c r="D1547" t="s">
        <v>11669</v>
      </c>
      <c r="E1547" t="s">
        <v>113</v>
      </c>
      <c r="F1547" t="s">
        <v>11670</v>
      </c>
      <c r="G1547" t="s">
        <v>1356</v>
      </c>
      <c r="H1547" t="s">
        <v>5729</v>
      </c>
      <c r="I1547" t="s">
        <v>1189</v>
      </c>
      <c r="J1547" t="s">
        <v>11671</v>
      </c>
      <c r="K1547" t="s">
        <v>11672</v>
      </c>
      <c r="L1547" t="s">
        <v>129</v>
      </c>
      <c r="M1547">
        <v>18</v>
      </c>
      <c r="N1547" t="s">
        <v>9085</v>
      </c>
      <c r="O1547" t="s">
        <v>8469</v>
      </c>
      <c r="P1547">
        <v>1</v>
      </c>
      <c r="Q1547">
        <v>400</v>
      </c>
      <c r="R1547">
        <v>300</v>
      </c>
      <c r="S1547">
        <v>120</v>
      </c>
      <c r="W1547">
        <v>0.12</v>
      </c>
      <c r="X1547">
        <v>0.14399999999999999</v>
      </c>
    </row>
    <row r="1548" spans="1:24" hidden="1" x14ac:dyDescent="0.3">
      <c r="A1548" t="s">
        <v>11674</v>
      </c>
      <c r="B1548" t="s">
        <v>1304</v>
      </c>
      <c r="C1548" t="s">
        <v>11668</v>
      </c>
      <c r="D1548" t="s">
        <v>11669</v>
      </c>
      <c r="E1548" t="s">
        <v>113</v>
      </c>
      <c r="F1548" t="s">
        <v>11670</v>
      </c>
      <c r="G1548" t="s">
        <v>1356</v>
      </c>
      <c r="H1548" t="s">
        <v>5729</v>
      </c>
      <c r="I1548" t="s">
        <v>1189</v>
      </c>
      <c r="J1548" t="s">
        <v>11671</v>
      </c>
      <c r="K1548" t="s">
        <v>11672</v>
      </c>
      <c r="L1548" t="s">
        <v>129</v>
      </c>
      <c r="M1548">
        <v>6</v>
      </c>
      <c r="N1548" t="s">
        <v>113</v>
      </c>
      <c r="O1548" t="s">
        <v>11675</v>
      </c>
      <c r="P1548">
        <v>1</v>
      </c>
      <c r="Q1548">
        <v>350</v>
      </c>
      <c r="R1548">
        <v>210</v>
      </c>
      <c r="S1548">
        <v>100</v>
      </c>
    </row>
    <row r="1549" spans="1:24" hidden="1" x14ac:dyDescent="0.3">
      <c r="A1549" t="s">
        <v>11676</v>
      </c>
      <c r="B1549" t="s">
        <v>8362</v>
      </c>
      <c r="C1549" t="s">
        <v>11668</v>
      </c>
      <c r="D1549" t="s">
        <v>11669</v>
      </c>
      <c r="E1549" t="s">
        <v>113</v>
      </c>
      <c r="F1549" t="s">
        <v>11670</v>
      </c>
      <c r="G1549" t="s">
        <v>1356</v>
      </c>
      <c r="H1549" t="s">
        <v>5729</v>
      </c>
      <c r="I1549" t="s">
        <v>1189</v>
      </c>
      <c r="J1549" t="s">
        <v>11671</v>
      </c>
      <c r="K1549" t="s">
        <v>11672</v>
      </c>
      <c r="L1549" t="s">
        <v>129</v>
      </c>
      <c r="M1549">
        <v>0</v>
      </c>
      <c r="N1549" t="s">
        <v>113</v>
      </c>
      <c r="O1549" t="s">
        <v>11677</v>
      </c>
      <c r="P1549">
        <v>1</v>
      </c>
      <c r="Q1549">
        <v>1.8</v>
      </c>
      <c r="W1549">
        <v>2.5446900494077327</v>
      </c>
      <c r="X1549">
        <v>0</v>
      </c>
    </row>
    <row r="1550" spans="1:24" hidden="1" x14ac:dyDescent="0.3">
      <c r="A1550" t="s">
        <v>11678</v>
      </c>
      <c r="B1550" t="s">
        <v>8174</v>
      </c>
      <c r="C1550" t="s">
        <v>3279</v>
      </c>
      <c r="D1550" t="s">
        <v>11679</v>
      </c>
      <c r="E1550" t="s">
        <v>113</v>
      </c>
      <c r="F1550" t="s">
        <v>113</v>
      </c>
      <c r="G1550" t="s">
        <v>113</v>
      </c>
      <c r="H1550" t="s">
        <v>113</v>
      </c>
      <c r="I1550" t="s">
        <v>115</v>
      </c>
      <c r="J1550" t="s">
        <v>11680</v>
      </c>
      <c r="K1550" t="s">
        <v>11681</v>
      </c>
      <c r="L1550" t="s">
        <v>120</v>
      </c>
      <c r="M1550">
        <v>14</v>
      </c>
      <c r="N1550" t="s">
        <v>8614</v>
      </c>
      <c r="O1550" t="s">
        <v>9042</v>
      </c>
      <c r="P1550">
        <v>3</v>
      </c>
      <c r="Q1550">
        <v>1412</v>
      </c>
      <c r="R1550">
        <v>353</v>
      </c>
      <c r="S1550">
        <v>164</v>
      </c>
      <c r="T1550">
        <v>330</v>
      </c>
      <c r="U1550">
        <v>190</v>
      </c>
      <c r="V1550">
        <v>250</v>
      </c>
      <c r="W1550">
        <v>1.4953080000000001</v>
      </c>
      <c r="X1550">
        <v>1.7943696</v>
      </c>
    </row>
    <row r="1551" spans="1:24" hidden="1" x14ac:dyDescent="0.3">
      <c r="A1551" t="s">
        <v>11682</v>
      </c>
      <c r="B1551" t="s">
        <v>8617</v>
      </c>
      <c r="C1551" t="s">
        <v>3279</v>
      </c>
      <c r="D1551" t="s">
        <v>11679</v>
      </c>
      <c r="E1551" t="s">
        <v>113</v>
      </c>
      <c r="F1551" t="s">
        <v>113</v>
      </c>
      <c r="G1551" t="s">
        <v>113</v>
      </c>
      <c r="H1551" t="s">
        <v>113</v>
      </c>
      <c r="I1551" t="s">
        <v>115</v>
      </c>
      <c r="J1551" t="s">
        <v>11680</v>
      </c>
      <c r="K1551" t="s">
        <v>11681</v>
      </c>
      <c r="L1551" t="s">
        <v>120</v>
      </c>
      <c r="M1551">
        <v>15</v>
      </c>
      <c r="N1551" t="s">
        <v>8614</v>
      </c>
      <c r="O1551" t="s">
        <v>9835</v>
      </c>
      <c r="P1551">
        <v>3</v>
      </c>
      <c r="Q1551">
        <v>778</v>
      </c>
      <c r="R1551">
        <v>408</v>
      </c>
      <c r="S1551">
        <v>219</v>
      </c>
      <c r="T1551">
        <v>330</v>
      </c>
      <c r="U1551">
        <v>190</v>
      </c>
      <c r="V1551">
        <v>250</v>
      </c>
      <c r="W1551">
        <v>0.95227200000000001</v>
      </c>
      <c r="X1551">
        <v>1.1427263999999999</v>
      </c>
    </row>
    <row r="1552" spans="1:24" hidden="1" x14ac:dyDescent="0.3">
      <c r="A1552" t="s">
        <v>11683</v>
      </c>
      <c r="B1552" t="s">
        <v>8179</v>
      </c>
      <c r="C1552" t="s">
        <v>3279</v>
      </c>
      <c r="D1552" t="s">
        <v>11679</v>
      </c>
      <c r="E1552" t="s">
        <v>113</v>
      </c>
      <c r="F1552" t="s">
        <v>113</v>
      </c>
      <c r="G1552" t="s">
        <v>113</v>
      </c>
      <c r="H1552" t="s">
        <v>113</v>
      </c>
      <c r="I1552" t="s">
        <v>115</v>
      </c>
      <c r="J1552" t="s">
        <v>11680</v>
      </c>
      <c r="K1552" t="s">
        <v>11681</v>
      </c>
      <c r="L1552" t="s">
        <v>120</v>
      </c>
      <c r="M1552">
        <v>5</v>
      </c>
      <c r="N1552" t="s">
        <v>8614</v>
      </c>
      <c r="O1552" t="s">
        <v>9568</v>
      </c>
      <c r="P1552">
        <v>3</v>
      </c>
      <c r="Q1552">
        <v>409</v>
      </c>
      <c r="R1552">
        <v>269</v>
      </c>
      <c r="S1552">
        <v>152</v>
      </c>
      <c r="W1552">
        <v>0.330063</v>
      </c>
      <c r="X1552">
        <v>0.39607559999999997</v>
      </c>
    </row>
    <row r="1553" spans="1:24" hidden="1" x14ac:dyDescent="0.3">
      <c r="A1553" t="s">
        <v>11684</v>
      </c>
      <c r="B1553" t="s">
        <v>8174</v>
      </c>
      <c r="C1553" t="s">
        <v>11685</v>
      </c>
      <c r="D1553" t="s">
        <v>11686</v>
      </c>
      <c r="E1553" t="s">
        <v>113</v>
      </c>
      <c r="F1553" t="s">
        <v>11687</v>
      </c>
      <c r="G1553" t="s">
        <v>133</v>
      </c>
      <c r="H1553" t="s">
        <v>9863</v>
      </c>
      <c r="I1553" t="s">
        <v>406</v>
      </c>
      <c r="J1553" t="s">
        <v>11688</v>
      </c>
      <c r="K1553" t="s">
        <v>11689</v>
      </c>
      <c r="L1553" t="s">
        <v>1173</v>
      </c>
      <c r="M1553">
        <v>50</v>
      </c>
      <c r="N1553" t="s">
        <v>113</v>
      </c>
      <c r="O1553" t="s">
        <v>8207</v>
      </c>
      <c r="P1553">
        <v>2</v>
      </c>
      <c r="Q1553">
        <v>1400</v>
      </c>
      <c r="R1553">
        <v>320</v>
      </c>
      <c r="S1553">
        <v>145</v>
      </c>
      <c r="T1553">
        <v>0</v>
      </c>
      <c r="U1553">
        <v>190</v>
      </c>
      <c r="W1553">
        <v>0.89600000000000002</v>
      </c>
      <c r="X1553">
        <v>1.0751999999999999</v>
      </c>
    </row>
    <row r="1554" spans="1:24" hidden="1" x14ac:dyDescent="0.3">
      <c r="A1554" t="s">
        <v>11690</v>
      </c>
      <c r="B1554" t="s">
        <v>8211</v>
      </c>
      <c r="C1554" t="s">
        <v>11685</v>
      </c>
      <c r="D1554" t="s">
        <v>11686</v>
      </c>
      <c r="E1554" t="s">
        <v>113</v>
      </c>
      <c r="F1554" t="s">
        <v>11687</v>
      </c>
      <c r="G1554" t="s">
        <v>133</v>
      </c>
      <c r="H1554" t="s">
        <v>9863</v>
      </c>
      <c r="I1554" t="s">
        <v>406</v>
      </c>
      <c r="J1554" t="s">
        <v>11688</v>
      </c>
      <c r="K1554" t="s">
        <v>11689</v>
      </c>
      <c r="L1554" t="s">
        <v>1173</v>
      </c>
      <c r="M1554">
        <v>49</v>
      </c>
      <c r="N1554" t="s">
        <v>113</v>
      </c>
      <c r="O1554" t="s">
        <v>11691</v>
      </c>
      <c r="P1554">
        <v>1</v>
      </c>
      <c r="Q1554">
        <v>0.3</v>
      </c>
      <c r="T1554">
        <v>305.47000000000003</v>
      </c>
      <c r="W1554">
        <v>7.0685834705770348E-2</v>
      </c>
      <c r="X1554">
        <v>0.11309733552923257</v>
      </c>
    </row>
    <row r="1555" spans="1:24" hidden="1" x14ac:dyDescent="0.3">
      <c r="A1555" t="s">
        <v>11692</v>
      </c>
      <c r="B1555" t="s">
        <v>8179</v>
      </c>
      <c r="C1555" t="s">
        <v>11685</v>
      </c>
      <c r="D1555" t="s">
        <v>11686</v>
      </c>
      <c r="E1555" t="s">
        <v>113</v>
      </c>
      <c r="F1555" t="s">
        <v>11687</v>
      </c>
      <c r="G1555" t="s">
        <v>133</v>
      </c>
      <c r="H1555" t="s">
        <v>9863</v>
      </c>
      <c r="I1555" t="s">
        <v>406</v>
      </c>
      <c r="J1555" t="s">
        <v>11688</v>
      </c>
      <c r="K1555" t="s">
        <v>11689</v>
      </c>
      <c r="L1555" t="s">
        <v>1173</v>
      </c>
      <c r="M1555">
        <v>50</v>
      </c>
      <c r="N1555" t="s">
        <v>113</v>
      </c>
      <c r="O1555" t="s">
        <v>8757</v>
      </c>
      <c r="P1555">
        <v>1</v>
      </c>
      <c r="Q1555">
        <v>560</v>
      </c>
      <c r="R1555">
        <v>492</v>
      </c>
      <c r="S1555">
        <v>133</v>
      </c>
      <c r="W1555">
        <v>0.27551999999999999</v>
      </c>
      <c r="X1555">
        <v>0.33062399999999997</v>
      </c>
    </row>
    <row r="1556" spans="1:24" hidden="1" x14ac:dyDescent="0.3">
      <c r="A1556" t="s">
        <v>11693</v>
      </c>
      <c r="B1556" t="s">
        <v>8174</v>
      </c>
      <c r="C1556" t="s">
        <v>3437</v>
      </c>
      <c r="D1556" t="s">
        <v>11694</v>
      </c>
      <c r="E1556" t="s">
        <v>113</v>
      </c>
      <c r="F1556" t="s">
        <v>113</v>
      </c>
      <c r="G1556" t="s">
        <v>113</v>
      </c>
      <c r="H1556" t="s">
        <v>113</v>
      </c>
      <c r="I1556" t="s">
        <v>115</v>
      </c>
      <c r="J1556" t="s">
        <v>113</v>
      </c>
      <c r="K1556" t="s">
        <v>113</v>
      </c>
      <c r="L1556" t="s">
        <v>113</v>
      </c>
      <c r="M1556">
        <v>3</v>
      </c>
      <c r="N1556" t="s">
        <v>8614</v>
      </c>
      <c r="O1556" t="s">
        <v>9042</v>
      </c>
      <c r="P1556">
        <v>3</v>
      </c>
      <c r="Q1556">
        <v>1412</v>
      </c>
      <c r="R1556">
        <v>353</v>
      </c>
      <c r="S1556">
        <v>164</v>
      </c>
      <c r="T1556">
        <v>0</v>
      </c>
      <c r="U1556">
        <v>110</v>
      </c>
      <c r="V1556">
        <v>245</v>
      </c>
      <c r="W1556">
        <v>1.4953080000000001</v>
      </c>
      <c r="X1556">
        <v>1.7943696</v>
      </c>
    </row>
    <row r="1557" spans="1:24" hidden="1" x14ac:dyDescent="0.3">
      <c r="A1557" t="s">
        <v>11695</v>
      </c>
      <c r="B1557" t="s">
        <v>8617</v>
      </c>
      <c r="C1557" t="s">
        <v>3437</v>
      </c>
      <c r="D1557" t="s">
        <v>11694</v>
      </c>
      <c r="E1557" t="s">
        <v>113</v>
      </c>
      <c r="F1557" t="s">
        <v>113</v>
      </c>
      <c r="G1557" t="s">
        <v>113</v>
      </c>
      <c r="H1557" t="s">
        <v>113</v>
      </c>
      <c r="I1557" t="s">
        <v>115</v>
      </c>
      <c r="J1557" t="s">
        <v>113</v>
      </c>
      <c r="K1557" t="s">
        <v>113</v>
      </c>
      <c r="L1557" t="s">
        <v>113</v>
      </c>
      <c r="M1557">
        <v>3</v>
      </c>
      <c r="N1557" t="s">
        <v>8614</v>
      </c>
      <c r="O1557" t="s">
        <v>9835</v>
      </c>
      <c r="P1557">
        <v>3</v>
      </c>
      <c r="Q1557">
        <v>778</v>
      </c>
      <c r="R1557">
        <v>408</v>
      </c>
      <c r="S1557">
        <v>219</v>
      </c>
      <c r="T1557">
        <v>0</v>
      </c>
      <c r="U1557">
        <v>110</v>
      </c>
      <c r="V1557">
        <v>245</v>
      </c>
      <c r="W1557">
        <v>0.95227200000000001</v>
      </c>
      <c r="X1557">
        <v>1.1427263999999999</v>
      </c>
    </row>
    <row r="1558" spans="1:24" hidden="1" x14ac:dyDescent="0.3">
      <c r="A1558" t="s">
        <v>11696</v>
      </c>
      <c r="B1558" t="s">
        <v>8179</v>
      </c>
      <c r="C1558" t="s">
        <v>3437</v>
      </c>
      <c r="D1558" t="s">
        <v>11694</v>
      </c>
      <c r="E1558" t="s">
        <v>113</v>
      </c>
      <c r="F1558" t="s">
        <v>113</v>
      </c>
      <c r="G1558" t="s">
        <v>113</v>
      </c>
      <c r="H1558" t="s">
        <v>113</v>
      </c>
      <c r="I1558" t="s">
        <v>115</v>
      </c>
      <c r="J1558" t="s">
        <v>113</v>
      </c>
      <c r="K1558" t="s">
        <v>113</v>
      </c>
      <c r="L1558" t="s">
        <v>113</v>
      </c>
      <c r="M1558">
        <v>3</v>
      </c>
      <c r="N1558" t="s">
        <v>8614</v>
      </c>
      <c r="O1558" t="s">
        <v>9568</v>
      </c>
      <c r="P1558">
        <v>3</v>
      </c>
      <c r="Q1558">
        <v>409</v>
      </c>
      <c r="R1558">
        <v>269</v>
      </c>
      <c r="S1558">
        <v>152</v>
      </c>
      <c r="W1558">
        <v>0.330063</v>
      </c>
      <c r="X1558">
        <v>0.39607559999999997</v>
      </c>
    </row>
    <row r="1559" spans="1:24" hidden="1" x14ac:dyDescent="0.3">
      <c r="A1559" t="s">
        <v>11697</v>
      </c>
      <c r="B1559" t="s">
        <v>8174</v>
      </c>
      <c r="C1559" t="s">
        <v>11698</v>
      </c>
      <c r="D1559" t="s">
        <v>11699</v>
      </c>
      <c r="E1559" t="s">
        <v>113</v>
      </c>
      <c r="F1559" t="s">
        <v>11700</v>
      </c>
      <c r="G1559" t="s">
        <v>1356</v>
      </c>
      <c r="H1559" t="s">
        <v>127</v>
      </c>
      <c r="I1559" t="s">
        <v>115</v>
      </c>
      <c r="J1559" t="s">
        <v>11701</v>
      </c>
      <c r="K1559" t="s">
        <v>11702</v>
      </c>
      <c r="L1559" t="s">
        <v>120</v>
      </c>
      <c r="M1559">
        <v>39</v>
      </c>
      <c r="N1559" t="s">
        <v>8614</v>
      </c>
      <c r="O1559" t="s">
        <v>9042</v>
      </c>
      <c r="P1559">
        <v>3</v>
      </c>
      <c r="Q1559">
        <v>1412</v>
      </c>
      <c r="R1559">
        <v>353</v>
      </c>
      <c r="S1559">
        <v>164</v>
      </c>
      <c r="T1559">
        <v>320</v>
      </c>
      <c r="U1559">
        <v>90</v>
      </c>
      <c r="V1559">
        <v>170</v>
      </c>
      <c r="W1559">
        <v>1.4953080000000001</v>
      </c>
      <c r="X1559">
        <v>1.7943696</v>
      </c>
    </row>
    <row r="1560" spans="1:24" hidden="1" x14ac:dyDescent="0.3">
      <c r="A1560" t="s">
        <v>11703</v>
      </c>
      <c r="B1560" t="s">
        <v>8617</v>
      </c>
      <c r="C1560" t="s">
        <v>11698</v>
      </c>
      <c r="D1560" t="s">
        <v>11699</v>
      </c>
      <c r="E1560" t="s">
        <v>113</v>
      </c>
      <c r="F1560" t="s">
        <v>11700</v>
      </c>
      <c r="G1560" t="s">
        <v>1356</v>
      </c>
      <c r="H1560" t="s">
        <v>127</v>
      </c>
      <c r="I1560" t="s">
        <v>115</v>
      </c>
      <c r="J1560" t="s">
        <v>11701</v>
      </c>
      <c r="K1560" t="s">
        <v>11702</v>
      </c>
      <c r="L1560" t="s">
        <v>120</v>
      </c>
      <c r="M1560">
        <v>39</v>
      </c>
      <c r="N1560" t="s">
        <v>8614</v>
      </c>
      <c r="O1560" t="s">
        <v>11492</v>
      </c>
      <c r="P1560">
        <v>3</v>
      </c>
      <c r="Q1560">
        <v>778</v>
      </c>
      <c r="R1560">
        <v>408</v>
      </c>
      <c r="S1560">
        <v>219</v>
      </c>
      <c r="T1560">
        <v>320</v>
      </c>
      <c r="U1560">
        <v>90</v>
      </c>
      <c r="V1560">
        <v>170</v>
      </c>
      <c r="W1560">
        <v>0.95227200000000001</v>
      </c>
      <c r="X1560">
        <v>1.1427263999999999</v>
      </c>
    </row>
    <row r="1561" spans="1:24" hidden="1" x14ac:dyDescent="0.3">
      <c r="A1561" t="s">
        <v>11704</v>
      </c>
      <c r="B1561" t="s">
        <v>8179</v>
      </c>
      <c r="C1561" t="s">
        <v>11698</v>
      </c>
      <c r="D1561" t="s">
        <v>11699</v>
      </c>
      <c r="E1561" t="s">
        <v>113</v>
      </c>
      <c r="F1561" t="s">
        <v>11700</v>
      </c>
      <c r="G1561" t="s">
        <v>1356</v>
      </c>
      <c r="H1561" t="s">
        <v>127</v>
      </c>
      <c r="I1561" t="s">
        <v>115</v>
      </c>
      <c r="J1561" t="s">
        <v>11701</v>
      </c>
      <c r="K1561" t="s">
        <v>11702</v>
      </c>
      <c r="L1561" t="s">
        <v>120</v>
      </c>
      <c r="M1561">
        <v>39</v>
      </c>
      <c r="N1561" t="s">
        <v>8614</v>
      </c>
      <c r="O1561" t="s">
        <v>9568</v>
      </c>
      <c r="P1561">
        <v>3</v>
      </c>
      <c r="Q1561">
        <v>409</v>
      </c>
      <c r="R1561">
        <v>269</v>
      </c>
      <c r="S1561">
        <v>152</v>
      </c>
      <c r="W1561">
        <v>0.330063</v>
      </c>
      <c r="X1561">
        <v>0.39607559999999997</v>
      </c>
    </row>
    <row r="1562" spans="1:24" hidden="1" x14ac:dyDescent="0.3">
      <c r="A1562" t="s">
        <v>11705</v>
      </c>
      <c r="B1562" t="s">
        <v>8174</v>
      </c>
      <c r="C1562" t="s">
        <v>11706</v>
      </c>
      <c r="D1562" t="s">
        <v>11707</v>
      </c>
      <c r="E1562" t="s">
        <v>113</v>
      </c>
      <c r="F1562" t="s">
        <v>11708</v>
      </c>
      <c r="G1562" t="s">
        <v>1356</v>
      </c>
      <c r="H1562" t="s">
        <v>3063</v>
      </c>
      <c r="I1562" t="s">
        <v>226</v>
      </c>
      <c r="J1562" t="s">
        <v>11709</v>
      </c>
      <c r="K1562" t="s">
        <v>11710</v>
      </c>
      <c r="L1562" t="s">
        <v>129</v>
      </c>
      <c r="M1562">
        <v>18</v>
      </c>
      <c r="N1562" t="s">
        <v>9085</v>
      </c>
      <c r="O1562" t="s">
        <v>9534</v>
      </c>
      <c r="P1562">
        <v>1</v>
      </c>
      <c r="Q1562">
        <v>1999</v>
      </c>
      <c r="R1562">
        <v>305</v>
      </c>
      <c r="T1562">
        <v>0</v>
      </c>
      <c r="W1562">
        <v>0.60969499999999999</v>
      </c>
      <c r="X1562">
        <v>0.73163400000000001</v>
      </c>
    </row>
    <row r="1563" spans="1:24" hidden="1" x14ac:dyDescent="0.3">
      <c r="A1563" t="s">
        <v>11711</v>
      </c>
      <c r="B1563" t="s">
        <v>1304</v>
      </c>
      <c r="C1563" t="s">
        <v>11706</v>
      </c>
      <c r="D1563" t="s">
        <v>11707</v>
      </c>
      <c r="E1563" t="s">
        <v>113</v>
      </c>
      <c r="F1563" t="s">
        <v>11708</v>
      </c>
      <c r="G1563" t="s">
        <v>1356</v>
      </c>
      <c r="H1563" t="s">
        <v>3063</v>
      </c>
      <c r="I1563" t="s">
        <v>226</v>
      </c>
      <c r="J1563" t="s">
        <v>11709</v>
      </c>
      <c r="K1563" t="s">
        <v>11710</v>
      </c>
      <c r="L1563" t="s">
        <v>129</v>
      </c>
      <c r="M1563">
        <v>5</v>
      </c>
      <c r="N1563" t="s">
        <v>113</v>
      </c>
      <c r="O1563" t="s">
        <v>1304</v>
      </c>
      <c r="P1563">
        <v>1</v>
      </c>
      <c r="Q1563">
        <v>700</v>
      </c>
      <c r="R1563">
        <v>686</v>
      </c>
    </row>
    <row r="1564" spans="1:24" hidden="1" x14ac:dyDescent="0.3">
      <c r="A1564" t="s">
        <v>11712</v>
      </c>
      <c r="B1564" t="s">
        <v>8179</v>
      </c>
      <c r="C1564" t="s">
        <v>11706</v>
      </c>
      <c r="D1564" t="s">
        <v>11707</v>
      </c>
      <c r="E1564" t="s">
        <v>113</v>
      </c>
      <c r="F1564" t="s">
        <v>11708</v>
      </c>
      <c r="G1564" t="s">
        <v>1356</v>
      </c>
      <c r="H1564" t="s">
        <v>3063</v>
      </c>
      <c r="I1564" t="s">
        <v>226</v>
      </c>
      <c r="J1564" t="s">
        <v>11709</v>
      </c>
      <c r="K1564" t="s">
        <v>11710</v>
      </c>
      <c r="L1564" t="s">
        <v>129</v>
      </c>
      <c r="M1564">
        <v>16</v>
      </c>
      <c r="N1564" t="s">
        <v>9085</v>
      </c>
      <c r="O1564" t="s">
        <v>8695</v>
      </c>
      <c r="P1564">
        <v>1</v>
      </c>
      <c r="Q1564">
        <v>466</v>
      </c>
      <c r="R1564">
        <v>343</v>
      </c>
      <c r="S1564">
        <v>154</v>
      </c>
      <c r="W1564">
        <v>0.15983800000000001</v>
      </c>
      <c r="X1564">
        <v>0.19180559999999999</v>
      </c>
    </row>
    <row r="1565" spans="1:24" hidden="1" x14ac:dyDescent="0.3">
      <c r="A1565" t="s">
        <v>11713</v>
      </c>
      <c r="B1565" t="s">
        <v>8362</v>
      </c>
      <c r="C1565" t="s">
        <v>11706</v>
      </c>
      <c r="D1565" t="s">
        <v>11707</v>
      </c>
      <c r="E1565" t="s">
        <v>113</v>
      </c>
      <c r="F1565" t="s">
        <v>11708</v>
      </c>
      <c r="G1565" t="s">
        <v>1356</v>
      </c>
      <c r="H1565" t="s">
        <v>3063</v>
      </c>
      <c r="I1565" t="s">
        <v>226</v>
      </c>
      <c r="J1565" t="s">
        <v>11709</v>
      </c>
      <c r="K1565" t="s">
        <v>11710</v>
      </c>
      <c r="L1565" t="s">
        <v>129</v>
      </c>
      <c r="M1565">
        <v>0</v>
      </c>
      <c r="N1565" t="s">
        <v>113</v>
      </c>
      <c r="O1565" t="s">
        <v>11677</v>
      </c>
      <c r="P1565">
        <v>1</v>
      </c>
      <c r="Q1565">
        <v>1.8</v>
      </c>
      <c r="T1565">
        <v>0</v>
      </c>
      <c r="W1565">
        <v>2.5446900494077327</v>
      </c>
      <c r="X1565">
        <v>0</v>
      </c>
    </row>
    <row r="1566" spans="1:24" hidden="1" x14ac:dyDescent="0.3">
      <c r="A1566" t="s">
        <v>11714</v>
      </c>
      <c r="B1566" t="s">
        <v>8174</v>
      </c>
      <c r="C1566" t="s">
        <v>3765</v>
      </c>
      <c r="D1566" t="s">
        <v>11715</v>
      </c>
      <c r="E1566" t="s">
        <v>113</v>
      </c>
      <c r="F1566" t="s">
        <v>113</v>
      </c>
      <c r="G1566" t="s">
        <v>113</v>
      </c>
      <c r="H1566" t="s">
        <v>113</v>
      </c>
      <c r="I1566" t="s">
        <v>2317</v>
      </c>
      <c r="J1566" t="s">
        <v>11716</v>
      </c>
      <c r="K1566" t="s">
        <v>11717</v>
      </c>
      <c r="L1566" t="s">
        <v>8903</v>
      </c>
      <c r="M1566">
        <v>30</v>
      </c>
      <c r="N1566" t="s">
        <v>113</v>
      </c>
      <c r="O1566" t="s">
        <v>8207</v>
      </c>
      <c r="P1566">
        <v>3</v>
      </c>
      <c r="Q1566">
        <v>1400</v>
      </c>
      <c r="R1566">
        <v>320</v>
      </c>
      <c r="S1566">
        <v>145</v>
      </c>
      <c r="T1566">
        <v>35</v>
      </c>
      <c r="U1566">
        <v>135</v>
      </c>
      <c r="V1566">
        <v>305</v>
      </c>
      <c r="W1566">
        <v>1.3440000000000001</v>
      </c>
      <c r="X1566">
        <v>1.6128</v>
      </c>
    </row>
    <row r="1567" spans="1:24" hidden="1" x14ac:dyDescent="0.3">
      <c r="A1567" t="s">
        <v>11718</v>
      </c>
      <c r="B1567" t="s">
        <v>8179</v>
      </c>
      <c r="C1567" t="s">
        <v>3765</v>
      </c>
      <c r="D1567" t="s">
        <v>11715</v>
      </c>
      <c r="E1567" t="s">
        <v>113</v>
      </c>
      <c r="F1567" t="s">
        <v>113</v>
      </c>
      <c r="G1567" t="s">
        <v>113</v>
      </c>
      <c r="H1567" t="s">
        <v>113</v>
      </c>
      <c r="I1567" t="s">
        <v>2317</v>
      </c>
      <c r="J1567" t="s">
        <v>11716</v>
      </c>
      <c r="K1567" t="s">
        <v>11717</v>
      </c>
      <c r="L1567" t="s">
        <v>8903</v>
      </c>
      <c r="M1567">
        <v>30</v>
      </c>
      <c r="N1567" t="s">
        <v>9971</v>
      </c>
      <c r="O1567" t="s">
        <v>11719</v>
      </c>
      <c r="P1567">
        <v>1</v>
      </c>
      <c r="Q1567">
        <v>560</v>
      </c>
      <c r="R1567">
        <v>492</v>
      </c>
      <c r="W1567">
        <v>0.27551999999999999</v>
      </c>
      <c r="X1567">
        <v>0.33062399999999997</v>
      </c>
    </row>
    <row r="1568" spans="1:24" hidden="1" x14ac:dyDescent="0.3">
      <c r="A1568" t="s">
        <v>11720</v>
      </c>
      <c r="B1568" t="s">
        <v>8174</v>
      </c>
      <c r="C1568" t="s">
        <v>11721</v>
      </c>
      <c r="D1568" t="s">
        <v>11722</v>
      </c>
      <c r="E1568" t="s">
        <v>113</v>
      </c>
      <c r="F1568" t="s">
        <v>11723</v>
      </c>
      <c r="G1568" t="s">
        <v>1356</v>
      </c>
      <c r="H1568" t="s">
        <v>127</v>
      </c>
      <c r="I1568" t="s">
        <v>115</v>
      </c>
      <c r="J1568" t="s">
        <v>11724</v>
      </c>
      <c r="K1568" t="s">
        <v>11725</v>
      </c>
      <c r="L1568" t="s">
        <v>120</v>
      </c>
      <c r="M1568">
        <v>40</v>
      </c>
      <c r="N1568" t="s">
        <v>8614</v>
      </c>
      <c r="O1568" t="s">
        <v>9565</v>
      </c>
      <c r="P1568">
        <v>3</v>
      </c>
      <c r="Q1568">
        <v>1412</v>
      </c>
      <c r="R1568">
        <v>353</v>
      </c>
      <c r="S1568">
        <v>164</v>
      </c>
      <c r="T1568">
        <v>320</v>
      </c>
      <c r="U1568">
        <v>95</v>
      </c>
      <c r="V1568">
        <v>235</v>
      </c>
      <c r="W1568">
        <v>1.4953080000000001</v>
      </c>
      <c r="X1568">
        <v>1.7943696</v>
      </c>
    </row>
    <row r="1569" spans="1:24" hidden="1" x14ac:dyDescent="0.3">
      <c r="A1569" t="s">
        <v>11726</v>
      </c>
      <c r="B1569" t="s">
        <v>8617</v>
      </c>
      <c r="C1569" t="s">
        <v>11721</v>
      </c>
      <c r="D1569" t="s">
        <v>11722</v>
      </c>
      <c r="E1569" t="s">
        <v>113</v>
      </c>
      <c r="F1569" t="s">
        <v>11723</v>
      </c>
      <c r="G1569" t="s">
        <v>1356</v>
      </c>
      <c r="H1569" t="s">
        <v>127</v>
      </c>
      <c r="I1569" t="s">
        <v>115</v>
      </c>
      <c r="J1569" t="s">
        <v>11724</v>
      </c>
      <c r="K1569" t="s">
        <v>11725</v>
      </c>
      <c r="L1569" t="s">
        <v>120</v>
      </c>
      <c r="M1569">
        <v>40</v>
      </c>
      <c r="N1569" t="s">
        <v>8614</v>
      </c>
      <c r="O1569" t="s">
        <v>9835</v>
      </c>
      <c r="P1569">
        <v>3</v>
      </c>
      <c r="Q1569">
        <v>778</v>
      </c>
      <c r="R1569">
        <v>408</v>
      </c>
      <c r="S1569">
        <v>219</v>
      </c>
      <c r="T1569">
        <v>320</v>
      </c>
      <c r="U1569">
        <v>95</v>
      </c>
      <c r="V1569">
        <v>235</v>
      </c>
      <c r="W1569">
        <v>0.95227200000000001</v>
      </c>
      <c r="X1569">
        <v>1.1427263999999999</v>
      </c>
    </row>
    <row r="1570" spans="1:24" hidden="1" x14ac:dyDescent="0.3">
      <c r="A1570" t="s">
        <v>11727</v>
      </c>
      <c r="B1570" t="s">
        <v>8179</v>
      </c>
      <c r="C1570" t="s">
        <v>11721</v>
      </c>
      <c r="D1570" t="s">
        <v>11722</v>
      </c>
      <c r="E1570" t="s">
        <v>113</v>
      </c>
      <c r="F1570" t="s">
        <v>11723</v>
      </c>
      <c r="G1570" t="s">
        <v>1356</v>
      </c>
      <c r="H1570" t="s">
        <v>127</v>
      </c>
      <c r="I1570" t="s">
        <v>115</v>
      </c>
      <c r="J1570" t="s">
        <v>11724</v>
      </c>
      <c r="K1570" t="s">
        <v>11725</v>
      </c>
      <c r="L1570" t="s">
        <v>120</v>
      </c>
      <c r="M1570">
        <v>40</v>
      </c>
      <c r="N1570" t="s">
        <v>8614</v>
      </c>
      <c r="O1570" t="s">
        <v>9568</v>
      </c>
      <c r="P1570">
        <v>3</v>
      </c>
      <c r="Q1570">
        <v>409</v>
      </c>
      <c r="R1570">
        <v>269</v>
      </c>
      <c r="S1570">
        <v>152</v>
      </c>
      <c r="W1570">
        <v>0.330063</v>
      </c>
      <c r="X1570">
        <v>0.39607559999999997</v>
      </c>
    </row>
    <row r="1571" spans="1:24" hidden="1" x14ac:dyDescent="0.3">
      <c r="A1571" t="s">
        <v>11728</v>
      </c>
      <c r="B1571" t="s">
        <v>8174</v>
      </c>
      <c r="C1571" t="s">
        <v>11729</v>
      </c>
      <c r="D1571" t="s">
        <v>11730</v>
      </c>
      <c r="E1571" t="s">
        <v>113</v>
      </c>
      <c r="F1571" t="s">
        <v>11731</v>
      </c>
      <c r="G1571" t="s">
        <v>1356</v>
      </c>
      <c r="H1571" t="s">
        <v>127</v>
      </c>
      <c r="I1571" t="s">
        <v>115</v>
      </c>
      <c r="J1571" t="s">
        <v>11732</v>
      </c>
      <c r="K1571" t="s">
        <v>11733</v>
      </c>
      <c r="L1571" t="s">
        <v>120</v>
      </c>
      <c r="M1571">
        <v>39</v>
      </c>
      <c r="N1571" t="s">
        <v>8614</v>
      </c>
      <c r="O1571" t="s">
        <v>9565</v>
      </c>
      <c r="P1571">
        <v>3</v>
      </c>
      <c r="Q1571">
        <v>1412</v>
      </c>
      <c r="R1571">
        <v>353</v>
      </c>
      <c r="S1571">
        <v>164</v>
      </c>
      <c r="T1571">
        <v>330</v>
      </c>
      <c r="U1571">
        <v>70</v>
      </c>
      <c r="V1571">
        <v>150</v>
      </c>
      <c r="W1571">
        <v>1.4953080000000001</v>
      </c>
      <c r="X1571">
        <v>1.7943696</v>
      </c>
    </row>
    <row r="1572" spans="1:24" hidden="1" x14ac:dyDescent="0.3">
      <c r="A1572" t="s">
        <v>11734</v>
      </c>
      <c r="B1572" t="s">
        <v>8617</v>
      </c>
      <c r="C1572" t="s">
        <v>11729</v>
      </c>
      <c r="D1572" t="s">
        <v>11730</v>
      </c>
      <c r="E1572" t="s">
        <v>113</v>
      </c>
      <c r="F1572" t="s">
        <v>11731</v>
      </c>
      <c r="G1572" t="s">
        <v>1356</v>
      </c>
      <c r="H1572" t="s">
        <v>127</v>
      </c>
      <c r="I1572" t="s">
        <v>115</v>
      </c>
      <c r="J1572" t="s">
        <v>11732</v>
      </c>
      <c r="K1572" t="s">
        <v>11733</v>
      </c>
      <c r="L1572" t="s">
        <v>120</v>
      </c>
      <c r="M1572">
        <v>39</v>
      </c>
      <c r="N1572" t="s">
        <v>8614</v>
      </c>
      <c r="O1572" t="s">
        <v>11492</v>
      </c>
      <c r="P1572">
        <v>3</v>
      </c>
      <c r="Q1572">
        <v>778</v>
      </c>
      <c r="R1572">
        <v>408</v>
      </c>
      <c r="S1572">
        <v>219</v>
      </c>
      <c r="T1572">
        <v>330</v>
      </c>
      <c r="U1572">
        <v>70</v>
      </c>
      <c r="V1572">
        <v>150</v>
      </c>
      <c r="W1572">
        <v>0.95227200000000001</v>
      </c>
      <c r="X1572">
        <v>1.1427263999999999</v>
      </c>
    </row>
    <row r="1573" spans="1:24" hidden="1" x14ac:dyDescent="0.3">
      <c r="A1573" t="s">
        <v>11735</v>
      </c>
      <c r="B1573" t="s">
        <v>8179</v>
      </c>
      <c r="C1573" t="s">
        <v>11729</v>
      </c>
      <c r="D1573" t="s">
        <v>11730</v>
      </c>
      <c r="E1573" t="s">
        <v>113</v>
      </c>
      <c r="F1573" t="s">
        <v>11731</v>
      </c>
      <c r="G1573" t="s">
        <v>1356</v>
      </c>
      <c r="H1573" t="s">
        <v>127</v>
      </c>
      <c r="I1573" t="s">
        <v>115</v>
      </c>
      <c r="J1573" t="s">
        <v>11732</v>
      </c>
      <c r="K1573" t="s">
        <v>11733</v>
      </c>
      <c r="L1573" t="s">
        <v>120</v>
      </c>
      <c r="M1573">
        <v>39</v>
      </c>
      <c r="N1573" t="s">
        <v>8614</v>
      </c>
      <c r="O1573" t="s">
        <v>9568</v>
      </c>
      <c r="P1573">
        <v>3</v>
      </c>
      <c r="Q1573">
        <v>409</v>
      </c>
      <c r="R1573">
        <v>269</v>
      </c>
      <c r="S1573">
        <v>152</v>
      </c>
      <c r="W1573">
        <v>0.330063</v>
      </c>
      <c r="X1573">
        <v>0.39607559999999997</v>
      </c>
    </row>
    <row r="1574" spans="1:24" hidden="1" x14ac:dyDescent="0.3">
      <c r="A1574" t="s">
        <v>11736</v>
      </c>
      <c r="B1574" t="s">
        <v>8174</v>
      </c>
      <c r="C1574" t="s">
        <v>11737</v>
      </c>
      <c r="D1574" t="s">
        <v>11738</v>
      </c>
      <c r="E1574" t="s">
        <v>113</v>
      </c>
      <c r="F1574" t="s">
        <v>11739</v>
      </c>
      <c r="G1574" t="s">
        <v>1356</v>
      </c>
      <c r="H1574" t="s">
        <v>5729</v>
      </c>
      <c r="I1574" t="s">
        <v>115</v>
      </c>
      <c r="J1574" t="s">
        <v>11740</v>
      </c>
      <c r="K1574" t="s">
        <v>11741</v>
      </c>
      <c r="L1574" t="s">
        <v>9583</v>
      </c>
      <c r="M1574">
        <v>8</v>
      </c>
      <c r="N1574" t="s">
        <v>9659</v>
      </c>
      <c r="O1574" t="s">
        <v>11742</v>
      </c>
      <c r="P1574">
        <v>1</v>
      </c>
      <c r="Q1574">
        <v>1999</v>
      </c>
      <c r="R1574">
        <v>305</v>
      </c>
      <c r="S1574">
        <v>305</v>
      </c>
      <c r="T1574">
        <v>270</v>
      </c>
      <c r="W1574">
        <v>0.60969499999999999</v>
      </c>
      <c r="X1574">
        <v>0.73163400000000001</v>
      </c>
    </row>
    <row r="1575" spans="1:24" hidden="1" x14ac:dyDescent="0.3">
      <c r="A1575" t="s">
        <v>11743</v>
      </c>
      <c r="B1575" t="s">
        <v>8179</v>
      </c>
      <c r="C1575" t="s">
        <v>11737</v>
      </c>
      <c r="D1575" t="s">
        <v>11738</v>
      </c>
      <c r="E1575" t="s">
        <v>113</v>
      </c>
      <c r="F1575" t="s">
        <v>11739</v>
      </c>
      <c r="G1575" t="s">
        <v>1356</v>
      </c>
      <c r="H1575" t="s">
        <v>5729</v>
      </c>
      <c r="I1575" t="s">
        <v>115</v>
      </c>
      <c r="J1575" t="s">
        <v>11740</v>
      </c>
      <c r="K1575" t="s">
        <v>11741</v>
      </c>
      <c r="L1575" t="s">
        <v>9583</v>
      </c>
      <c r="M1575">
        <v>8</v>
      </c>
      <c r="N1575" t="s">
        <v>11431</v>
      </c>
      <c r="O1575" t="s">
        <v>11432</v>
      </c>
      <c r="P1575">
        <v>1</v>
      </c>
      <c r="Q1575">
        <v>422</v>
      </c>
      <c r="R1575">
        <v>218</v>
      </c>
      <c r="S1575">
        <v>133</v>
      </c>
      <c r="W1575">
        <v>9.1995999999999994E-2</v>
      </c>
      <c r="X1575">
        <v>0.11039519999999999</v>
      </c>
    </row>
    <row r="1576" spans="1:24" hidden="1" x14ac:dyDescent="0.3">
      <c r="A1576" t="s">
        <v>11744</v>
      </c>
      <c r="B1576" t="s">
        <v>8362</v>
      </c>
      <c r="C1576" t="s">
        <v>11737</v>
      </c>
      <c r="D1576" t="s">
        <v>11738</v>
      </c>
      <c r="E1576" t="s">
        <v>113</v>
      </c>
      <c r="F1576" t="s">
        <v>11739</v>
      </c>
      <c r="G1576" t="s">
        <v>1356</v>
      </c>
      <c r="H1576" t="s">
        <v>5729</v>
      </c>
      <c r="I1576" t="s">
        <v>115</v>
      </c>
      <c r="J1576" t="s">
        <v>11740</v>
      </c>
      <c r="K1576" t="s">
        <v>11741</v>
      </c>
      <c r="L1576" t="s">
        <v>9583</v>
      </c>
      <c r="M1576">
        <v>5</v>
      </c>
      <c r="N1576" t="s">
        <v>113</v>
      </c>
      <c r="O1576" t="s">
        <v>9493</v>
      </c>
      <c r="P1576">
        <v>1</v>
      </c>
      <c r="Q1576">
        <v>1.2</v>
      </c>
      <c r="W1576">
        <v>1.1309733552923256</v>
      </c>
      <c r="X1576">
        <v>0</v>
      </c>
    </row>
    <row r="1577" spans="1:24" hidden="1" x14ac:dyDescent="0.3">
      <c r="A1577" t="s">
        <v>11745</v>
      </c>
      <c r="B1577" t="s">
        <v>8174</v>
      </c>
      <c r="C1577" t="s">
        <v>11746</v>
      </c>
      <c r="D1577" t="s">
        <v>11747</v>
      </c>
      <c r="E1577" t="s">
        <v>113</v>
      </c>
      <c r="F1577" t="s">
        <v>113</v>
      </c>
      <c r="G1577" t="s">
        <v>113</v>
      </c>
      <c r="H1577" t="s">
        <v>113</v>
      </c>
      <c r="I1577" t="s">
        <v>115</v>
      </c>
      <c r="J1577" t="s">
        <v>113</v>
      </c>
      <c r="K1577" t="s">
        <v>113</v>
      </c>
      <c r="L1577" t="s">
        <v>113</v>
      </c>
      <c r="M1577">
        <v>40</v>
      </c>
      <c r="N1577" t="s">
        <v>8614</v>
      </c>
      <c r="O1577" t="s">
        <v>9565</v>
      </c>
      <c r="P1577">
        <v>3</v>
      </c>
      <c r="Q1577">
        <v>1412</v>
      </c>
      <c r="R1577">
        <v>353</v>
      </c>
      <c r="S1577">
        <v>164</v>
      </c>
      <c r="T1577">
        <v>45</v>
      </c>
      <c r="U1577">
        <v>200</v>
      </c>
      <c r="V1577">
        <v>310</v>
      </c>
      <c r="W1577">
        <v>1.4953080000000001</v>
      </c>
      <c r="X1577">
        <v>1.7943696</v>
      </c>
    </row>
    <row r="1578" spans="1:24" hidden="1" x14ac:dyDescent="0.3">
      <c r="A1578" t="s">
        <v>11748</v>
      </c>
      <c r="B1578" t="s">
        <v>8617</v>
      </c>
      <c r="C1578" t="s">
        <v>11746</v>
      </c>
      <c r="D1578" t="s">
        <v>11747</v>
      </c>
      <c r="E1578" t="s">
        <v>113</v>
      </c>
      <c r="F1578" t="s">
        <v>113</v>
      </c>
      <c r="G1578" t="s">
        <v>113</v>
      </c>
      <c r="H1578" t="s">
        <v>113</v>
      </c>
      <c r="I1578" t="s">
        <v>115</v>
      </c>
      <c r="J1578" t="s">
        <v>113</v>
      </c>
      <c r="K1578" t="s">
        <v>113</v>
      </c>
      <c r="L1578" t="s">
        <v>113</v>
      </c>
      <c r="M1578">
        <v>40</v>
      </c>
      <c r="N1578" t="s">
        <v>8614</v>
      </c>
      <c r="O1578" t="s">
        <v>9835</v>
      </c>
      <c r="P1578">
        <v>3</v>
      </c>
      <c r="Q1578">
        <v>778</v>
      </c>
      <c r="R1578">
        <v>408</v>
      </c>
      <c r="S1578">
        <v>219</v>
      </c>
      <c r="T1578">
        <v>45</v>
      </c>
      <c r="U1578">
        <v>200</v>
      </c>
      <c r="V1578">
        <v>310</v>
      </c>
      <c r="W1578">
        <v>0.95227200000000001</v>
      </c>
      <c r="X1578">
        <v>1.1427263999999999</v>
      </c>
    </row>
    <row r="1579" spans="1:24" hidden="1" x14ac:dyDescent="0.3">
      <c r="A1579" t="s">
        <v>11749</v>
      </c>
      <c r="B1579" t="s">
        <v>8179</v>
      </c>
      <c r="C1579" t="s">
        <v>11746</v>
      </c>
      <c r="D1579" t="s">
        <v>11747</v>
      </c>
      <c r="E1579" t="s">
        <v>113</v>
      </c>
      <c r="F1579" t="s">
        <v>113</v>
      </c>
      <c r="G1579" t="s">
        <v>113</v>
      </c>
      <c r="H1579" t="s">
        <v>113</v>
      </c>
      <c r="I1579" t="s">
        <v>115</v>
      </c>
      <c r="J1579" t="s">
        <v>113</v>
      </c>
      <c r="K1579" t="s">
        <v>113</v>
      </c>
      <c r="L1579" t="s">
        <v>113</v>
      </c>
      <c r="M1579">
        <v>40</v>
      </c>
      <c r="N1579" t="s">
        <v>10899</v>
      </c>
      <c r="O1579" t="s">
        <v>9568</v>
      </c>
      <c r="P1579">
        <v>3</v>
      </c>
      <c r="Q1579">
        <v>409</v>
      </c>
      <c r="R1579">
        <v>269</v>
      </c>
      <c r="S1579">
        <v>152</v>
      </c>
      <c r="W1579">
        <v>0.330063</v>
      </c>
      <c r="X1579">
        <v>0.39607559999999997</v>
      </c>
    </row>
    <row r="1580" spans="1:24" hidden="1" x14ac:dyDescent="0.3">
      <c r="A1580" t="s">
        <v>11750</v>
      </c>
      <c r="B1580" t="s">
        <v>8536</v>
      </c>
      <c r="C1580" t="s">
        <v>11746</v>
      </c>
      <c r="D1580" t="s">
        <v>11747</v>
      </c>
      <c r="E1580" t="s">
        <v>113</v>
      </c>
      <c r="F1580" t="s">
        <v>113</v>
      </c>
      <c r="G1580" t="s">
        <v>113</v>
      </c>
      <c r="H1580" t="s">
        <v>113</v>
      </c>
      <c r="I1580" t="s">
        <v>115</v>
      </c>
      <c r="J1580" t="s">
        <v>113</v>
      </c>
      <c r="K1580" t="s">
        <v>113</v>
      </c>
      <c r="L1580" t="s">
        <v>113</v>
      </c>
      <c r="M1580">
        <v>40</v>
      </c>
      <c r="N1580" t="s">
        <v>8614</v>
      </c>
      <c r="O1580" t="s">
        <v>8695</v>
      </c>
      <c r="P1580">
        <v>6</v>
      </c>
      <c r="Q1580">
        <v>466</v>
      </c>
      <c r="R1580">
        <v>343</v>
      </c>
      <c r="S1580">
        <v>154</v>
      </c>
      <c r="W1580">
        <v>0.95902799999999999</v>
      </c>
      <c r="X1580">
        <v>1.1508335999999999</v>
      </c>
    </row>
    <row r="1581" spans="1:24" hidden="1" x14ac:dyDescent="0.3">
      <c r="A1581" t="s">
        <v>11751</v>
      </c>
      <c r="B1581" t="s">
        <v>8174</v>
      </c>
      <c r="C1581" t="s">
        <v>11752</v>
      </c>
      <c r="D1581" t="s">
        <v>11753</v>
      </c>
      <c r="E1581" t="s">
        <v>113</v>
      </c>
      <c r="F1581" t="s">
        <v>11754</v>
      </c>
      <c r="G1581" t="s">
        <v>1356</v>
      </c>
      <c r="H1581" t="s">
        <v>127</v>
      </c>
      <c r="I1581" t="s">
        <v>115</v>
      </c>
      <c r="J1581" t="s">
        <v>11755</v>
      </c>
      <c r="K1581" t="s">
        <v>11756</v>
      </c>
      <c r="L1581" t="s">
        <v>113</v>
      </c>
      <c r="M1581">
        <v>40</v>
      </c>
      <c r="N1581" t="s">
        <v>8614</v>
      </c>
      <c r="O1581" t="s">
        <v>9565</v>
      </c>
      <c r="P1581">
        <v>3</v>
      </c>
      <c r="Q1581">
        <v>1412</v>
      </c>
      <c r="R1581">
        <v>353</v>
      </c>
      <c r="S1581">
        <v>164</v>
      </c>
      <c r="T1581">
        <v>325</v>
      </c>
      <c r="U1581">
        <v>70</v>
      </c>
      <c r="V1581">
        <v>210</v>
      </c>
      <c r="W1581">
        <v>1.4953080000000001</v>
      </c>
      <c r="X1581">
        <v>1.7943696</v>
      </c>
    </row>
    <row r="1582" spans="1:24" hidden="1" x14ac:dyDescent="0.3">
      <c r="A1582" t="s">
        <v>11757</v>
      </c>
      <c r="B1582" t="s">
        <v>8617</v>
      </c>
      <c r="C1582" t="s">
        <v>11752</v>
      </c>
      <c r="D1582" t="s">
        <v>11753</v>
      </c>
      <c r="E1582" t="s">
        <v>113</v>
      </c>
      <c r="F1582" t="s">
        <v>11754</v>
      </c>
      <c r="G1582" t="s">
        <v>1356</v>
      </c>
      <c r="H1582" t="s">
        <v>127</v>
      </c>
      <c r="I1582" t="s">
        <v>115</v>
      </c>
      <c r="J1582" t="s">
        <v>11755</v>
      </c>
      <c r="K1582" t="s">
        <v>11756</v>
      </c>
      <c r="L1582" t="s">
        <v>113</v>
      </c>
      <c r="M1582">
        <v>40</v>
      </c>
      <c r="N1582" t="s">
        <v>8614</v>
      </c>
      <c r="O1582" t="s">
        <v>9835</v>
      </c>
      <c r="P1582">
        <v>3</v>
      </c>
      <c r="Q1582">
        <v>778</v>
      </c>
      <c r="R1582">
        <v>408</v>
      </c>
      <c r="S1582">
        <v>219</v>
      </c>
      <c r="T1582">
        <v>325</v>
      </c>
      <c r="U1582">
        <v>70</v>
      </c>
      <c r="V1582">
        <v>210</v>
      </c>
      <c r="W1582">
        <v>0.95227200000000001</v>
      </c>
      <c r="X1582">
        <v>1.1427263999999999</v>
      </c>
    </row>
    <row r="1583" spans="1:24" hidden="1" x14ac:dyDescent="0.3">
      <c r="A1583" t="s">
        <v>11758</v>
      </c>
      <c r="B1583" t="s">
        <v>8179</v>
      </c>
      <c r="C1583" t="s">
        <v>11752</v>
      </c>
      <c r="D1583" t="s">
        <v>11753</v>
      </c>
      <c r="E1583" t="s">
        <v>113</v>
      </c>
      <c r="F1583" t="s">
        <v>11754</v>
      </c>
      <c r="G1583" t="s">
        <v>1356</v>
      </c>
      <c r="H1583" t="s">
        <v>127</v>
      </c>
      <c r="I1583" t="s">
        <v>115</v>
      </c>
      <c r="J1583" t="s">
        <v>11755</v>
      </c>
      <c r="K1583" t="s">
        <v>11756</v>
      </c>
      <c r="L1583" t="s">
        <v>113</v>
      </c>
      <c r="M1583">
        <v>40</v>
      </c>
      <c r="N1583" t="s">
        <v>10899</v>
      </c>
      <c r="O1583" t="s">
        <v>9568</v>
      </c>
      <c r="P1583">
        <v>3</v>
      </c>
      <c r="Q1583">
        <v>409</v>
      </c>
      <c r="R1583">
        <v>269</v>
      </c>
      <c r="S1583">
        <v>152</v>
      </c>
      <c r="W1583">
        <v>0.330063</v>
      </c>
      <c r="X1583">
        <v>0.39607559999999997</v>
      </c>
    </row>
    <row r="1584" spans="1:24" hidden="1" x14ac:dyDescent="0.3">
      <c r="A1584" t="s">
        <v>11759</v>
      </c>
      <c r="B1584" t="s">
        <v>8174</v>
      </c>
      <c r="C1584" t="s">
        <v>11760</v>
      </c>
      <c r="D1584" t="s">
        <v>11761</v>
      </c>
      <c r="E1584" t="s">
        <v>113</v>
      </c>
      <c r="F1584" t="s">
        <v>113</v>
      </c>
      <c r="G1584" t="s">
        <v>113</v>
      </c>
      <c r="H1584" t="s">
        <v>113</v>
      </c>
      <c r="I1584" t="s">
        <v>218</v>
      </c>
      <c r="J1584" t="s">
        <v>11762</v>
      </c>
      <c r="K1584" t="s">
        <v>11763</v>
      </c>
      <c r="L1584" t="s">
        <v>9030</v>
      </c>
      <c r="M1584">
        <v>60</v>
      </c>
      <c r="N1584" t="s">
        <v>113</v>
      </c>
      <c r="O1584" t="s">
        <v>9890</v>
      </c>
      <c r="P1584">
        <v>3</v>
      </c>
      <c r="Q1584">
        <v>2500</v>
      </c>
      <c r="R1584">
        <v>355</v>
      </c>
      <c r="T1584">
        <v>125</v>
      </c>
      <c r="U1584">
        <v>210</v>
      </c>
      <c r="V1584">
        <v>335</v>
      </c>
      <c r="W1584">
        <v>2.6625000000000001</v>
      </c>
      <c r="X1584">
        <v>3.1949999999999998</v>
      </c>
    </row>
    <row r="1585" spans="1:24" hidden="1" x14ac:dyDescent="0.3">
      <c r="A1585" t="s">
        <v>11764</v>
      </c>
      <c r="B1585" t="s">
        <v>8179</v>
      </c>
      <c r="C1585" t="s">
        <v>11760</v>
      </c>
      <c r="D1585" t="s">
        <v>11761</v>
      </c>
      <c r="E1585" t="s">
        <v>113</v>
      </c>
      <c r="F1585" t="s">
        <v>113</v>
      </c>
      <c r="G1585" t="s">
        <v>113</v>
      </c>
      <c r="H1585" t="s">
        <v>113</v>
      </c>
      <c r="I1585" t="s">
        <v>218</v>
      </c>
      <c r="J1585" t="s">
        <v>11762</v>
      </c>
      <c r="K1585" t="s">
        <v>11763</v>
      </c>
      <c r="L1585" t="s">
        <v>9030</v>
      </c>
      <c r="M1585">
        <v>60</v>
      </c>
      <c r="N1585" t="s">
        <v>9971</v>
      </c>
      <c r="O1585" t="s">
        <v>8757</v>
      </c>
      <c r="P1585">
        <v>1</v>
      </c>
      <c r="Q1585">
        <v>560</v>
      </c>
      <c r="R1585">
        <v>492</v>
      </c>
      <c r="W1585">
        <v>0.27551999999999999</v>
      </c>
      <c r="X1585">
        <v>0.33062399999999997</v>
      </c>
    </row>
    <row r="1586" spans="1:24" hidden="1" x14ac:dyDescent="0.3">
      <c r="A1586" t="s">
        <v>11765</v>
      </c>
      <c r="B1586" t="s">
        <v>8211</v>
      </c>
      <c r="C1586" t="s">
        <v>11760</v>
      </c>
      <c r="D1586" t="s">
        <v>11761</v>
      </c>
      <c r="E1586" t="s">
        <v>113</v>
      </c>
      <c r="F1586" t="s">
        <v>113</v>
      </c>
      <c r="G1586" t="s">
        <v>113</v>
      </c>
      <c r="H1586" t="s">
        <v>113</v>
      </c>
      <c r="I1586" t="s">
        <v>218</v>
      </c>
      <c r="J1586" t="s">
        <v>11762</v>
      </c>
      <c r="K1586" t="s">
        <v>11763</v>
      </c>
      <c r="L1586" t="s">
        <v>9030</v>
      </c>
      <c r="M1586">
        <v>58</v>
      </c>
      <c r="N1586" t="s">
        <v>113</v>
      </c>
      <c r="O1586" t="s">
        <v>9493</v>
      </c>
      <c r="P1586">
        <v>2</v>
      </c>
      <c r="Q1586">
        <v>0.6</v>
      </c>
      <c r="T1586">
        <v>333.99</v>
      </c>
      <c r="U1586">
        <v>98.79</v>
      </c>
      <c r="W1586">
        <v>0.56548667764616278</v>
      </c>
      <c r="X1586">
        <v>0.90477868423386054</v>
      </c>
    </row>
    <row r="1587" spans="1:24" hidden="1" x14ac:dyDescent="0.3">
      <c r="A1587" t="s">
        <v>11766</v>
      </c>
      <c r="B1587" t="s">
        <v>8174</v>
      </c>
      <c r="C1587" t="s">
        <v>11767</v>
      </c>
      <c r="D1587" t="s">
        <v>11768</v>
      </c>
      <c r="E1587" t="s">
        <v>113</v>
      </c>
      <c r="F1587" t="s">
        <v>113</v>
      </c>
      <c r="G1587" t="s">
        <v>113</v>
      </c>
      <c r="H1587" t="s">
        <v>113</v>
      </c>
      <c r="I1587" t="s">
        <v>218</v>
      </c>
      <c r="J1587" t="s">
        <v>11769</v>
      </c>
      <c r="K1587" t="s">
        <v>11770</v>
      </c>
      <c r="L1587" t="s">
        <v>9030</v>
      </c>
      <c r="M1587">
        <v>60</v>
      </c>
      <c r="N1587" t="s">
        <v>113</v>
      </c>
      <c r="O1587" t="s">
        <v>9890</v>
      </c>
      <c r="P1587">
        <v>3</v>
      </c>
      <c r="Q1587">
        <v>2500</v>
      </c>
      <c r="R1587">
        <v>355</v>
      </c>
      <c r="T1587">
        <v>90</v>
      </c>
      <c r="U1587">
        <v>160</v>
      </c>
      <c r="V1587">
        <v>275</v>
      </c>
      <c r="W1587">
        <v>2.6625000000000001</v>
      </c>
      <c r="X1587">
        <v>3.1949999999999998</v>
      </c>
    </row>
    <row r="1588" spans="1:24" hidden="1" x14ac:dyDescent="0.3">
      <c r="A1588" t="s">
        <v>11771</v>
      </c>
      <c r="B1588" t="s">
        <v>8179</v>
      </c>
      <c r="C1588" t="s">
        <v>11767</v>
      </c>
      <c r="D1588" t="s">
        <v>11768</v>
      </c>
      <c r="E1588" t="s">
        <v>113</v>
      </c>
      <c r="F1588" t="s">
        <v>113</v>
      </c>
      <c r="G1588" t="s">
        <v>113</v>
      </c>
      <c r="H1588" t="s">
        <v>113</v>
      </c>
      <c r="I1588" t="s">
        <v>218</v>
      </c>
      <c r="J1588" t="s">
        <v>11769</v>
      </c>
      <c r="K1588" t="s">
        <v>11770</v>
      </c>
      <c r="L1588" t="s">
        <v>9030</v>
      </c>
      <c r="M1588">
        <v>60</v>
      </c>
      <c r="N1588" t="s">
        <v>9971</v>
      </c>
      <c r="O1588" t="s">
        <v>8757</v>
      </c>
      <c r="P1588">
        <v>1</v>
      </c>
      <c r="Q1588">
        <v>560</v>
      </c>
      <c r="R1588">
        <v>492</v>
      </c>
      <c r="W1588">
        <v>0.27551999999999999</v>
      </c>
      <c r="X1588">
        <v>0.33062399999999997</v>
      </c>
    </row>
    <row r="1589" spans="1:24" hidden="1" x14ac:dyDescent="0.3">
      <c r="A1589" t="s">
        <v>11772</v>
      </c>
      <c r="B1589" t="s">
        <v>8211</v>
      </c>
      <c r="C1589" t="s">
        <v>11767</v>
      </c>
      <c r="D1589" t="s">
        <v>11768</v>
      </c>
      <c r="E1589" t="s">
        <v>113</v>
      </c>
      <c r="F1589" t="s">
        <v>113</v>
      </c>
      <c r="G1589" t="s">
        <v>113</v>
      </c>
      <c r="H1589" t="s">
        <v>113</v>
      </c>
      <c r="I1589" t="s">
        <v>218</v>
      </c>
      <c r="J1589" t="s">
        <v>11769</v>
      </c>
      <c r="K1589" t="s">
        <v>11770</v>
      </c>
      <c r="L1589" t="s">
        <v>9030</v>
      </c>
      <c r="M1589">
        <v>58</v>
      </c>
      <c r="N1589" t="s">
        <v>113</v>
      </c>
      <c r="O1589" t="s">
        <v>9493</v>
      </c>
      <c r="P1589">
        <v>1</v>
      </c>
      <c r="Q1589">
        <v>0.6</v>
      </c>
      <c r="T1589">
        <v>280.92</v>
      </c>
      <c r="W1589">
        <v>0.28274333882308139</v>
      </c>
      <c r="X1589">
        <v>0.45238934211693027</v>
      </c>
    </row>
    <row r="1590" spans="1:24" hidden="1" x14ac:dyDescent="0.3">
      <c r="A1590" t="s">
        <v>11773</v>
      </c>
      <c r="B1590" t="s">
        <v>8174</v>
      </c>
      <c r="C1590" t="s">
        <v>7556</v>
      </c>
      <c r="D1590" t="s">
        <v>11774</v>
      </c>
      <c r="E1590" t="s">
        <v>113</v>
      </c>
      <c r="F1590" t="s">
        <v>113</v>
      </c>
      <c r="G1590" t="s">
        <v>113</v>
      </c>
      <c r="H1590" t="s">
        <v>113</v>
      </c>
      <c r="I1590" t="s">
        <v>115</v>
      </c>
      <c r="J1590" t="s">
        <v>11775</v>
      </c>
      <c r="K1590" t="s">
        <v>11776</v>
      </c>
      <c r="L1590" t="s">
        <v>120</v>
      </c>
      <c r="M1590">
        <v>38</v>
      </c>
      <c r="N1590" t="s">
        <v>8614</v>
      </c>
      <c r="O1590" t="s">
        <v>9565</v>
      </c>
      <c r="P1590">
        <v>3</v>
      </c>
      <c r="Q1590">
        <v>1412</v>
      </c>
      <c r="R1590">
        <v>353</v>
      </c>
      <c r="S1590">
        <v>164</v>
      </c>
      <c r="T1590">
        <v>60</v>
      </c>
      <c r="U1590">
        <v>180</v>
      </c>
      <c r="V1590">
        <v>275</v>
      </c>
      <c r="W1590">
        <v>1.4953080000000001</v>
      </c>
      <c r="X1590">
        <v>1.7943696</v>
      </c>
    </row>
    <row r="1591" spans="1:24" hidden="1" x14ac:dyDescent="0.3">
      <c r="A1591" t="s">
        <v>11777</v>
      </c>
      <c r="B1591" t="s">
        <v>8617</v>
      </c>
      <c r="C1591" t="s">
        <v>7556</v>
      </c>
      <c r="D1591" t="s">
        <v>11774</v>
      </c>
      <c r="E1591" t="s">
        <v>113</v>
      </c>
      <c r="F1591" t="s">
        <v>113</v>
      </c>
      <c r="G1591" t="s">
        <v>113</v>
      </c>
      <c r="H1591" t="s">
        <v>113</v>
      </c>
      <c r="I1591" t="s">
        <v>115</v>
      </c>
      <c r="J1591" t="s">
        <v>11775</v>
      </c>
      <c r="K1591" t="s">
        <v>11776</v>
      </c>
      <c r="L1591" t="s">
        <v>120</v>
      </c>
      <c r="M1591">
        <v>40</v>
      </c>
      <c r="N1591" t="s">
        <v>8614</v>
      </c>
      <c r="O1591" t="s">
        <v>9835</v>
      </c>
      <c r="P1591">
        <v>3</v>
      </c>
      <c r="Q1591">
        <v>568</v>
      </c>
      <c r="R1591">
        <v>353</v>
      </c>
      <c r="S1591">
        <v>164</v>
      </c>
      <c r="T1591">
        <v>60</v>
      </c>
      <c r="U1591">
        <v>180</v>
      </c>
      <c r="V1591">
        <v>275</v>
      </c>
      <c r="W1591">
        <v>0.60151200000000005</v>
      </c>
      <c r="X1591">
        <v>0.72181440000000008</v>
      </c>
    </row>
    <row r="1592" spans="1:24" hidden="1" x14ac:dyDescent="0.3">
      <c r="A1592" t="s">
        <v>11778</v>
      </c>
      <c r="B1592" t="s">
        <v>8179</v>
      </c>
      <c r="C1592" t="s">
        <v>7556</v>
      </c>
      <c r="D1592" t="s">
        <v>11774</v>
      </c>
      <c r="E1592" t="s">
        <v>113</v>
      </c>
      <c r="F1592" t="s">
        <v>113</v>
      </c>
      <c r="G1592" t="s">
        <v>113</v>
      </c>
      <c r="H1592" t="s">
        <v>113</v>
      </c>
      <c r="I1592" t="s">
        <v>115</v>
      </c>
      <c r="J1592" t="s">
        <v>11775</v>
      </c>
      <c r="K1592" t="s">
        <v>11776</v>
      </c>
      <c r="L1592" t="s">
        <v>120</v>
      </c>
      <c r="M1592">
        <v>40</v>
      </c>
      <c r="N1592" t="s">
        <v>10899</v>
      </c>
      <c r="O1592" t="s">
        <v>9568</v>
      </c>
      <c r="P1592">
        <v>3</v>
      </c>
      <c r="Q1592">
        <v>353</v>
      </c>
      <c r="R1592">
        <v>261</v>
      </c>
      <c r="W1592">
        <v>0.27639900000000001</v>
      </c>
      <c r="X1592">
        <v>0.3316788</v>
      </c>
    </row>
    <row r="1593" spans="1:24" hidden="1" x14ac:dyDescent="0.3">
      <c r="A1593" t="s">
        <v>11779</v>
      </c>
      <c r="B1593" t="s">
        <v>8211</v>
      </c>
      <c r="C1593" t="s">
        <v>7556</v>
      </c>
      <c r="D1593" t="s">
        <v>11774</v>
      </c>
      <c r="E1593" t="s">
        <v>113</v>
      </c>
      <c r="F1593" t="s">
        <v>113</v>
      </c>
      <c r="G1593" t="s">
        <v>113</v>
      </c>
      <c r="H1593" t="s">
        <v>113</v>
      </c>
      <c r="I1593" t="s">
        <v>115</v>
      </c>
      <c r="J1593" t="s">
        <v>11775</v>
      </c>
      <c r="K1593" t="s">
        <v>11776</v>
      </c>
      <c r="L1593" t="s">
        <v>120</v>
      </c>
      <c r="M1593">
        <v>38</v>
      </c>
      <c r="N1593" t="s">
        <v>113</v>
      </c>
      <c r="O1593" t="s">
        <v>9493</v>
      </c>
      <c r="P1593">
        <v>1</v>
      </c>
      <c r="Q1593">
        <v>0.6</v>
      </c>
      <c r="T1593">
        <v>208.92</v>
      </c>
      <c r="W1593">
        <v>0.28274333882308139</v>
      </c>
      <c r="X1593">
        <v>0.45238934211693027</v>
      </c>
    </row>
    <row r="1594" spans="1:24" hidden="1" x14ac:dyDescent="0.3">
      <c r="A1594" t="s">
        <v>11780</v>
      </c>
      <c r="B1594" t="s">
        <v>8174</v>
      </c>
      <c r="C1594" t="s">
        <v>11781</v>
      </c>
      <c r="D1594" t="s">
        <v>11782</v>
      </c>
      <c r="E1594" t="s">
        <v>113</v>
      </c>
      <c r="F1594" t="s">
        <v>113</v>
      </c>
      <c r="G1594" t="s">
        <v>113</v>
      </c>
      <c r="H1594" t="s">
        <v>113</v>
      </c>
      <c r="I1594" t="s">
        <v>218</v>
      </c>
      <c r="J1594" t="s">
        <v>11783</v>
      </c>
      <c r="K1594" t="s">
        <v>11784</v>
      </c>
      <c r="L1594" t="s">
        <v>9030</v>
      </c>
      <c r="M1594">
        <v>60</v>
      </c>
      <c r="N1594" t="s">
        <v>113</v>
      </c>
      <c r="O1594" t="s">
        <v>9890</v>
      </c>
      <c r="P1594">
        <v>2</v>
      </c>
      <c r="Q1594">
        <v>2500</v>
      </c>
      <c r="R1594">
        <v>355</v>
      </c>
      <c r="T1594">
        <v>160</v>
      </c>
      <c r="U1594">
        <v>320</v>
      </c>
      <c r="W1594">
        <v>1.7749999999999999</v>
      </c>
      <c r="X1594">
        <v>2.13</v>
      </c>
    </row>
    <row r="1595" spans="1:24" hidden="1" x14ac:dyDescent="0.3">
      <c r="A1595" t="s">
        <v>11785</v>
      </c>
      <c r="B1595" t="s">
        <v>8179</v>
      </c>
      <c r="C1595" t="s">
        <v>11781</v>
      </c>
      <c r="D1595" t="s">
        <v>11782</v>
      </c>
      <c r="E1595" t="s">
        <v>113</v>
      </c>
      <c r="F1595" t="s">
        <v>113</v>
      </c>
      <c r="G1595" t="s">
        <v>113</v>
      </c>
      <c r="H1595" t="s">
        <v>113</v>
      </c>
      <c r="I1595" t="s">
        <v>218</v>
      </c>
      <c r="J1595" t="s">
        <v>11783</v>
      </c>
      <c r="K1595" t="s">
        <v>11784</v>
      </c>
      <c r="L1595" t="s">
        <v>9030</v>
      </c>
      <c r="M1595">
        <v>60</v>
      </c>
      <c r="N1595" t="s">
        <v>9971</v>
      </c>
      <c r="O1595" t="s">
        <v>8757</v>
      </c>
      <c r="P1595">
        <v>1</v>
      </c>
      <c r="Q1595">
        <v>560</v>
      </c>
      <c r="R1595">
        <v>492</v>
      </c>
      <c r="W1595">
        <v>0.27551999999999999</v>
      </c>
      <c r="X1595">
        <v>0.33062399999999997</v>
      </c>
    </row>
    <row r="1596" spans="1:24" hidden="1" x14ac:dyDescent="0.3">
      <c r="A1596" t="s">
        <v>11786</v>
      </c>
      <c r="B1596" t="s">
        <v>8211</v>
      </c>
      <c r="C1596" t="s">
        <v>11781</v>
      </c>
      <c r="D1596" t="s">
        <v>11782</v>
      </c>
      <c r="E1596" t="s">
        <v>113</v>
      </c>
      <c r="F1596" t="s">
        <v>113</v>
      </c>
      <c r="G1596" t="s">
        <v>113</v>
      </c>
      <c r="H1596" t="s">
        <v>113</v>
      </c>
      <c r="I1596" t="s">
        <v>218</v>
      </c>
      <c r="J1596" t="s">
        <v>11783</v>
      </c>
      <c r="K1596" t="s">
        <v>11784</v>
      </c>
      <c r="L1596" t="s">
        <v>9030</v>
      </c>
      <c r="M1596">
        <v>58</v>
      </c>
      <c r="N1596" t="s">
        <v>113</v>
      </c>
      <c r="O1596" t="s">
        <v>9493</v>
      </c>
      <c r="P1596">
        <v>3</v>
      </c>
      <c r="Q1596">
        <v>0.6</v>
      </c>
      <c r="T1596">
        <v>158.38999999999999</v>
      </c>
      <c r="U1596">
        <v>319.29000000000002</v>
      </c>
      <c r="V1596">
        <v>319.85000000000002</v>
      </c>
      <c r="W1596">
        <v>0.84823001646924412</v>
      </c>
      <c r="X1596">
        <v>1.3571680263507906</v>
      </c>
    </row>
    <row r="1597" spans="1:24" hidden="1" x14ac:dyDescent="0.3">
      <c r="A1597" t="s">
        <v>11787</v>
      </c>
      <c r="B1597" t="s">
        <v>8174</v>
      </c>
      <c r="C1597" t="s">
        <v>11788</v>
      </c>
      <c r="D1597" t="s">
        <v>11789</v>
      </c>
      <c r="E1597" t="s">
        <v>113</v>
      </c>
      <c r="F1597" t="s">
        <v>11790</v>
      </c>
      <c r="G1597" t="s">
        <v>133</v>
      </c>
      <c r="H1597" t="s">
        <v>11791</v>
      </c>
      <c r="I1597" t="s">
        <v>218</v>
      </c>
      <c r="J1597" t="s">
        <v>11792</v>
      </c>
      <c r="K1597" t="s">
        <v>11793</v>
      </c>
      <c r="L1597" t="s">
        <v>9030</v>
      </c>
      <c r="M1597">
        <v>60</v>
      </c>
      <c r="N1597" t="s">
        <v>113</v>
      </c>
      <c r="O1597" t="s">
        <v>9890</v>
      </c>
      <c r="P1597">
        <v>3</v>
      </c>
      <c r="Q1597">
        <v>2500</v>
      </c>
      <c r="R1597">
        <v>355</v>
      </c>
      <c r="T1597">
        <v>95</v>
      </c>
      <c r="U1597">
        <v>255</v>
      </c>
      <c r="V1597">
        <v>310</v>
      </c>
      <c r="W1597">
        <v>2.6625000000000001</v>
      </c>
      <c r="X1597">
        <v>3.1949999999999998</v>
      </c>
    </row>
    <row r="1598" spans="1:24" hidden="1" x14ac:dyDescent="0.3">
      <c r="A1598" t="s">
        <v>11794</v>
      </c>
      <c r="B1598" t="s">
        <v>8179</v>
      </c>
      <c r="C1598" t="s">
        <v>11788</v>
      </c>
      <c r="D1598" t="s">
        <v>11789</v>
      </c>
      <c r="E1598" t="s">
        <v>113</v>
      </c>
      <c r="F1598" t="s">
        <v>11790</v>
      </c>
      <c r="G1598" t="s">
        <v>133</v>
      </c>
      <c r="H1598" t="s">
        <v>11791</v>
      </c>
      <c r="I1598" t="s">
        <v>218</v>
      </c>
      <c r="J1598" t="s">
        <v>11792</v>
      </c>
      <c r="K1598" t="s">
        <v>11793</v>
      </c>
      <c r="L1598" t="s">
        <v>9030</v>
      </c>
      <c r="M1598">
        <v>60</v>
      </c>
      <c r="N1598" t="s">
        <v>9971</v>
      </c>
      <c r="O1598" t="s">
        <v>8757</v>
      </c>
      <c r="P1598">
        <v>1</v>
      </c>
      <c r="Q1598">
        <v>560</v>
      </c>
      <c r="R1598">
        <v>492</v>
      </c>
      <c r="W1598">
        <v>0.27551999999999999</v>
      </c>
      <c r="X1598">
        <v>0.33062399999999997</v>
      </c>
    </row>
    <row r="1599" spans="1:24" hidden="1" x14ac:dyDescent="0.3">
      <c r="A1599" t="s">
        <v>11795</v>
      </c>
      <c r="B1599" t="s">
        <v>8211</v>
      </c>
      <c r="C1599" t="s">
        <v>11788</v>
      </c>
      <c r="D1599" t="s">
        <v>11789</v>
      </c>
      <c r="E1599" t="s">
        <v>113</v>
      </c>
      <c r="F1599" t="s">
        <v>11790</v>
      </c>
      <c r="G1599" t="s">
        <v>133</v>
      </c>
      <c r="H1599" t="s">
        <v>11791</v>
      </c>
      <c r="I1599" t="s">
        <v>218</v>
      </c>
      <c r="J1599" t="s">
        <v>11792</v>
      </c>
      <c r="K1599" t="s">
        <v>11793</v>
      </c>
      <c r="L1599" t="s">
        <v>9030</v>
      </c>
      <c r="M1599">
        <v>58</v>
      </c>
      <c r="N1599" t="s">
        <v>113</v>
      </c>
      <c r="O1599" t="s">
        <v>9493</v>
      </c>
      <c r="P1599">
        <v>1</v>
      </c>
      <c r="Q1599">
        <v>0.6</v>
      </c>
      <c r="T1599">
        <v>247.18</v>
      </c>
      <c r="W1599">
        <v>0.28274333882308139</v>
      </c>
      <c r="X1599">
        <v>0.45238934211693027</v>
      </c>
    </row>
    <row r="1600" spans="1:24" hidden="1" x14ac:dyDescent="0.3">
      <c r="A1600" t="s">
        <v>11796</v>
      </c>
      <c r="B1600" t="s">
        <v>8174</v>
      </c>
      <c r="C1600" t="s">
        <v>11797</v>
      </c>
      <c r="D1600" t="s">
        <v>11798</v>
      </c>
      <c r="E1600" t="s">
        <v>113</v>
      </c>
      <c r="F1600" t="s">
        <v>113</v>
      </c>
      <c r="G1600" t="s">
        <v>113</v>
      </c>
      <c r="H1600" t="s">
        <v>113</v>
      </c>
      <c r="I1600" t="s">
        <v>218</v>
      </c>
      <c r="J1600" t="s">
        <v>11799</v>
      </c>
      <c r="K1600" t="s">
        <v>11800</v>
      </c>
      <c r="L1600" t="s">
        <v>9030</v>
      </c>
      <c r="M1600">
        <v>60</v>
      </c>
      <c r="N1600" t="s">
        <v>113</v>
      </c>
      <c r="O1600" t="s">
        <v>9890</v>
      </c>
      <c r="P1600">
        <v>3</v>
      </c>
      <c r="Q1600">
        <v>2500</v>
      </c>
      <c r="R1600">
        <v>355</v>
      </c>
      <c r="T1600">
        <v>100</v>
      </c>
      <c r="U1600">
        <v>210</v>
      </c>
      <c r="V1600">
        <v>310</v>
      </c>
      <c r="W1600">
        <v>2.6625000000000001</v>
      </c>
      <c r="X1600">
        <v>3.1949999999999998</v>
      </c>
    </row>
    <row r="1601" spans="1:24" hidden="1" x14ac:dyDescent="0.3">
      <c r="A1601" t="s">
        <v>11801</v>
      </c>
      <c r="B1601" t="s">
        <v>8179</v>
      </c>
      <c r="C1601" t="s">
        <v>11797</v>
      </c>
      <c r="D1601" t="s">
        <v>11798</v>
      </c>
      <c r="E1601" t="s">
        <v>113</v>
      </c>
      <c r="F1601" t="s">
        <v>113</v>
      </c>
      <c r="G1601" t="s">
        <v>113</v>
      </c>
      <c r="H1601" t="s">
        <v>113</v>
      </c>
      <c r="I1601" t="s">
        <v>218</v>
      </c>
      <c r="J1601" t="s">
        <v>11799</v>
      </c>
      <c r="K1601" t="s">
        <v>11800</v>
      </c>
      <c r="L1601" t="s">
        <v>9030</v>
      </c>
      <c r="M1601">
        <v>60</v>
      </c>
      <c r="N1601" t="s">
        <v>9971</v>
      </c>
      <c r="O1601" t="s">
        <v>8757</v>
      </c>
      <c r="P1601">
        <v>1</v>
      </c>
      <c r="Q1601">
        <v>560</v>
      </c>
      <c r="R1601">
        <v>492</v>
      </c>
      <c r="W1601">
        <v>0.27551999999999999</v>
      </c>
      <c r="X1601">
        <v>0.33062399999999997</v>
      </c>
    </row>
    <row r="1602" spans="1:24" hidden="1" x14ac:dyDescent="0.3">
      <c r="A1602" t="s">
        <v>11802</v>
      </c>
      <c r="B1602" t="s">
        <v>8211</v>
      </c>
      <c r="C1602" t="s">
        <v>11797</v>
      </c>
      <c r="D1602" t="s">
        <v>11798</v>
      </c>
      <c r="E1602" t="s">
        <v>113</v>
      </c>
      <c r="F1602" t="s">
        <v>113</v>
      </c>
      <c r="G1602" t="s">
        <v>113</v>
      </c>
      <c r="H1602" t="s">
        <v>113</v>
      </c>
      <c r="I1602" t="s">
        <v>218</v>
      </c>
      <c r="J1602" t="s">
        <v>11799</v>
      </c>
      <c r="K1602" t="s">
        <v>11800</v>
      </c>
      <c r="L1602" t="s">
        <v>9030</v>
      </c>
      <c r="M1602">
        <v>58</v>
      </c>
      <c r="N1602" t="s">
        <v>113</v>
      </c>
      <c r="O1602" t="s">
        <v>9493</v>
      </c>
      <c r="P1602">
        <v>2</v>
      </c>
      <c r="Q1602">
        <v>0.6</v>
      </c>
      <c r="T1602">
        <v>297.5</v>
      </c>
      <c r="U1602">
        <v>75.95</v>
      </c>
      <c r="W1602">
        <v>0.56548667764616278</v>
      </c>
      <c r="X1602">
        <v>0.90477868423386054</v>
      </c>
    </row>
    <row r="1603" spans="1:24" hidden="1" x14ac:dyDescent="0.3">
      <c r="A1603" t="s">
        <v>11803</v>
      </c>
      <c r="B1603" t="s">
        <v>8174</v>
      </c>
      <c r="C1603" t="s">
        <v>11804</v>
      </c>
      <c r="D1603" t="s">
        <v>11805</v>
      </c>
      <c r="E1603" t="s">
        <v>113</v>
      </c>
      <c r="F1603" t="s">
        <v>113</v>
      </c>
      <c r="G1603" t="s">
        <v>113</v>
      </c>
      <c r="H1603" t="s">
        <v>113</v>
      </c>
      <c r="I1603" t="s">
        <v>218</v>
      </c>
      <c r="J1603" t="s">
        <v>11806</v>
      </c>
      <c r="K1603" t="s">
        <v>11807</v>
      </c>
      <c r="L1603" t="s">
        <v>9030</v>
      </c>
      <c r="M1603">
        <v>60</v>
      </c>
      <c r="N1603" t="s">
        <v>113</v>
      </c>
      <c r="O1603" t="s">
        <v>9890</v>
      </c>
      <c r="P1603">
        <v>3</v>
      </c>
      <c r="Q1603">
        <v>2500</v>
      </c>
      <c r="R1603">
        <v>355</v>
      </c>
      <c r="T1603">
        <v>125</v>
      </c>
      <c r="U1603">
        <v>210</v>
      </c>
      <c r="V1603">
        <v>335</v>
      </c>
      <c r="W1603">
        <v>2.6625000000000001</v>
      </c>
      <c r="X1603">
        <v>3.1949999999999998</v>
      </c>
    </row>
    <row r="1604" spans="1:24" hidden="1" x14ac:dyDescent="0.3">
      <c r="A1604" t="s">
        <v>11808</v>
      </c>
      <c r="B1604" t="s">
        <v>8179</v>
      </c>
      <c r="C1604" t="s">
        <v>11804</v>
      </c>
      <c r="D1604" t="s">
        <v>11805</v>
      </c>
      <c r="E1604" t="s">
        <v>113</v>
      </c>
      <c r="F1604" t="s">
        <v>113</v>
      </c>
      <c r="G1604" t="s">
        <v>113</v>
      </c>
      <c r="H1604" t="s">
        <v>113</v>
      </c>
      <c r="I1604" t="s">
        <v>218</v>
      </c>
      <c r="J1604" t="s">
        <v>11806</v>
      </c>
      <c r="K1604" t="s">
        <v>11807</v>
      </c>
      <c r="L1604" t="s">
        <v>9030</v>
      </c>
      <c r="M1604">
        <v>60</v>
      </c>
      <c r="N1604" t="s">
        <v>9971</v>
      </c>
      <c r="O1604" t="s">
        <v>8757</v>
      </c>
      <c r="P1604">
        <v>1</v>
      </c>
      <c r="Q1604">
        <v>560</v>
      </c>
      <c r="R1604">
        <v>492</v>
      </c>
      <c r="W1604">
        <v>0.27551999999999999</v>
      </c>
      <c r="X1604">
        <v>0.33062399999999997</v>
      </c>
    </row>
    <row r="1605" spans="1:24" hidden="1" x14ac:dyDescent="0.3">
      <c r="A1605" t="s">
        <v>11809</v>
      </c>
      <c r="B1605" t="s">
        <v>8211</v>
      </c>
      <c r="C1605" t="s">
        <v>11804</v>
      </c>
      <c r="D1605" t="s">
        <v>11805</v>
      </c>
      <c r="E1605" t="s">
        <v>113</v>
      </c>
      <c r="F1605" t="s">
        <v>113</v>
      </c>
      <c r="G1605" t="s">
        <v>113</v>
      </c>
      <c r="H1605" t="s">
        <v>113</v>
      </c>
      <c r="I1605" t="s">
        <v>218</v>
      </c>
      <c r="J1605" t="s">
        <v>11806</v>
      </c>
      <c r="K1605" t="s">
        <v>11807</v>
      </c>
      <c r="L1605" t="s">
        <v>9030</v>
      </c>
      <c r="M1605">
        <v>58</v>
      </c>
      <c r="N1605" t="s">
        <v>113</v>
      </c>
      <c r="O1605" t="s">
        <v>9493</v>
      </c>
      <c r="P1605">
        <v>2</v>
      </c>
      <c r="Q1605">
        <v>0.6</v>
      </c>
      <c r="T1605">
        <v>333.99</v>
      </c>
      <c r="U1605">
        <v>98.79</v>
      </c>
      <c r="W1605">
        <v>0.56548667764616278</v>
      </c>
      <c r="X1605">
        <v>0.90477868423386054</v>
      </c>
    </row>
    <row r="1606" spans="1:24" hidden="1" x14ac:dyDescent="0.3">
      <c r="A1606" t="s">
        <v>11810</v>
      </c>
      <c r="B1606" t="s">
        <v>8174</v>
      </c>
      <c r="C1606" t="s">
        <v>11811</v>
      </c>
      <c r="D1606" t="s">
        <v>11812</v>
      </c>
      <c r="E1606" t="s">
        <v>113</v>
      </c>
      <c r="F1606" t="s">
        <v>11813</v>
      </c>
      <c r="G1606" t="s">
        <v>133</v>
      </c>
      <c r="H1606" t="s">
        <v>11791</v>
      </c>
      <c r="I1606" t="s">
        <v>218</v>
      </c>
      <c r="J1606" t="s">
        <v>11814</v>
      </c>
      <c r="K1606" t="s">
        <v>11815</v>
      </c>
      <c r="L1606" t="s">
        <v>9030</v>
      </c>
      <c r="M1606">
        <v>60</v>
      </c>
      <c r="N1606" t="s">
        <v>113</v>
      </c>
      <c r="O1606" t="s">
        <v>9890</v>
      </c>
      <c r="P1606">
        <v>2</v>
      </c>
      <c r="Q1606">
        <v>2500</v>
      </c>
      <c r="R1606">
        <v>355</v>
      </c>
      <c r="T1606">
        <v>120</v>
      </c>
      <c r="U1606">
        <v>300</v>
      </c>
      <c r="W1606">
        <v>1.7749999999999999</v>
      </c>
      <c r="X1606">
        <v>2.13</v>
      </c>
    </row>
    <row r="1607" spans="1:24" hidden="1" x14ac:dyDescent="0.3">
      <c r="A1607" t="s">
        <v>11816</v>
      </c>
      <c r="B1607" t="s">
        <v>8179</v>
      </c>
      <c r="C1607" t="s">
        <v>11811</v>
      </c>
      <c r="D1607" t="s">
        <v>11812</v>
      </c>
      <c r="E1607" t="s">
        <v>113</v>
      </c>
      <c r="F1607" t="s">
        <v>11813</v>
      </c>
      <c r="G1607" t="s">
        <v>133</v>
      </c>
      <c r="H1607" t="s">
        <v>11791</v>
      </c>
      <c r="I1607" t="s">
        <v>218</v>
      </c>
      <c r="J1607" t="s">
        <v>11814</v>
      </c>
      <c r="K1607" t="s">
        <v>11815</v>
      </c>
      <c r="L1607" t="s">
        <v>9030</v>
      </c>
      <c r="M1607">
        <v>60</v>
      </c>
      <c r="N1607" t="s">
        <v>9971</v>
      </c>
      <c r="O1607" t="s">
        <v>8757</v>
      </c>
      <c r="P1607">
        <v>1</v>
      </c>
      <c r="Q1607">
        <v>560</v>
      </c>
      <c r="R1607">
        <v>492</v>
      </c>
      <c r="W1607">
        <v>0.27551999999999999</v>
      </c>
      <c r="X1607">
        <v>0.33062399999999997</v>
      </c>
    </row>
    <row r="1608" spans="1:24" hidden="1" x14ac:dyDescent="0.3">
      <c r="A1608" t="s">
        <v>11817</v>
      </c>
      <c r="B1608" t="s">
        <v>8211</v>
      </c>
      <c r="C1608" t="s">
        <v>11811</v>
      </c>
      <c r="D1608" t="s">
        <v>11812</v>
      </c>
      <c r="E1608" t="s">
        <v>113</v>
      </c>
      <c r="F1608" t="s">
        <v>11813</v>
      </c>
      <c r="G1608" t="s">
        <v>133</v>
      </c>
      <c r="H1608" t="s">
        <v>11791</v>
      </c>
      <c r="I1608" t="s">
        <v>218</v>
      </c>
      <c r="J1608" t="s">
        <v>11814</v>
      </c>
      <c r="K1608" t="s">
        <v>11815</v>
      </c>
      <c r="L1608" t="s">
        <v>9030</v>
      </c>
      <c r="M1608">
        <v>58</v>
      </c>
      <c r="N1608" t="s">
        <v>113</v>
      </c>
      <c r="O1608" t="s">
        <v>9493</v>
      </c>
      <c r="P1608">
        <v>2</v>
      </c>
      <c r="Q1608">
        <v>0.6</v>
      </c>
      <c r="T1608">
        <v>294.24</v>
      </c>
      <c r="U1608">
        <v>109.51</v>
      </c>
      <c r="W1608">
        <v>0.56548667764616278</v>
      </c>
      <c r="X1608">
        <v>0.90477868423386054</v>
      </c>
    </row>
    <row r="1609" spans="1:24" hidden="1" x14ac:dyDescent="0.3">
      <c r="A1609" t="s">
        <v>11818</v>
      </c>
      <c r="B1609" t="s">
        <v>8174</v>
      </c>
      <c r="C1609" t="s">
        <v>11819</v>
      </c>
      <c r="D1609" t="s">
        <v>11820</v>
      </c>
      <c r="E1609" t="s">
        <v>113</v>
      </c>
      <c r="F1609" t="s">
        <v>11821</v>
      </c>
      <c r="G1609" t="s">
        <v>133</v>
      </c>
      <c r="H1609" t="s">
        <v>11791</v>
      </c>
      <c r="I1609" t="s">
        <v>218</v>
      </c>
      <c r="J1609" t="s">
        <v>11822</v>
      </c>
      <c r="K1609" t="s">
        <v>11823</v>
      </c>
      <c r="L1609" t="s">
        <v>9030</v>
      </c>
      <c r="M1609">
        <v>60</v>
      </c>
      <c r="N1609" t="s">
        <v>113</v>
      </c>
      <c r="O1609" t="s">
        <v>9890</v>
      </c>
      <c r="P1609">
        <v>3</v>
      </c>
      <c r="Q1609">
        <v>2500</v>
      </c>
      <c r="R1609">
        <v>355</v>
      </c>
      <c r="T1609">
        <v>90</v>
      </c>
      <c r="U1609">
        <v>200</v>
      </c>
      <c r="V1609">
        <v>280</v>
      </c>
      <c r="W1609">
        <v>2.6625000000000001</v>
      </c>
      <c r="X1609">
        <v>3.1949999999999998</v>
      </c>
    </row>
    <row r="1610" spans="1:24" hidden="1" x14ac:dyDescent="0.3">
      <c r="A1610" t="s">
        <v>11824</v>
      </c>
      <c r="B1610" t="s">
        <v>8179</v>
      </c>
      <c r="C1610" t="s">
        <v>11819</v>
      </c>
      <c r="D1610" t="s">
        <v>11820</v>
      </c>
      <c r="E1610" t="s">
        <v>113</v>
      </c>
      <c r="F1610" t="s">
        <v>11821</v>
      </c>
      <c r="G1610" t="s">
        <v>133</v>
      </c>
      <c r="H1610" t="s">
        <v>11791</v>
      </c>
      <c r="I1610" t="s">
        <v>218</v>
      </c>
      <c r="J1610" t="s">
        <v>11822</v>
      </c>
      <c r="K1610" t="s">
        <v>11823</v>
      </c>
      <c r="L1610" t="s">
        <v>9030</v>
      </c>
      <c r="M1610">
        <v>60</v>
      </c>
      <c r="N1610" t="s">
        <v>9971</v>
      </c>
      <c r="O1610" t="s">
        <v>8757</v>
      </c>
      <c r="P1610">
        <v>1</v>
      </c>
      <c r="Q1610">
        <v>560</v>
      </c>
      <c r="R1610">
        <v>492</v>
      </c>
      <c r="W1610">
        <v>0.27551999999999999</v>
      </c>
      <c r="X1610">
        <v>0.33062399999999997</v>
      </c>
    </row>
    <row r="1611" spans="1:24" hidden="1" x14ac:dyDescent="0.3">
      <c r="A1611" t="s">
        <v>11825</v>
      </c>
      <c r="B1611" t="s">
        <v>8211</v>
      </c>
      <c r="C1611" t="s">
        <v>11819</v>
      </c>
      <c r="D1611" t="s">
        <v>11820</v>
      </c>
      <c r="E1611" t="s">
        <v>113</v>
      </c>
      <c r="F1611" t="s">
        <v>11821</v>
      </c>
      <c r="G1611" t="s">
        <v>133</v>
      </c>
      <c r="H1611" t="s">
        <v>11791</v>
      </c>
      <c r="I1611" t="s">
        <v>218</v>
      </c>
      <c r="J1611" t="s">
        <v>11822</v>
      </c>
      <c r="K1611" t="s">
        <v>11823</v>
      </c>
      <c r="L1611" t="s">
        <v>9030</v>
      </c>
      <c r="M1611">
        <v>58</v>
      </c>
      <c r="N1611" t="s">
        <v>113</v>
      </c>
      <c r="O1611" t="s">
        <v>9493</v>
      </c>
      <c r="P1611">
        <v>3</v>
      </c>
      <c r="Q1611">
        <v>0.6</v>
      </c>
      <c r="T1611">
        <v>92.02</v>
      </c>
      <c r="U1611">
        <v>91.71</v>
      </c>
      <c r="V1611">
        <v>95.21</v>
      </c>
      <c r="W1611">
        <v>0.84823001646924412</v>
      </c>
      <c r="X1611">
        <v>1.3571680263507906</v>
      </c>
    </row>
    <row r="1612" spans="1:24" hidden="1" x14ac:dyDescent="0.3">
      <c r="A1612" t="s">
        <v>11826</v>
      </c>
      <c r="B1612" t="s">
        <v>8174</v>
      </c>
      <c r="C1612" t="s">
        <v>11827</v>
      </c>
      <c r="D1612" t="s">
        <v>11828</v>
      </c>
      <c r="E1612" t="s">
        <v>113</v>
      </c>
      <c r="F1612" t="s">
        <v>11829</v>
      </c>
      <c r="G1612" t="s">
        <v>133</v>
      </c>
      <c r="H1612" t="s">
        <v>11791</v>
      </c>
      <c r="I1612" t="s">
        <v>218</v>
      </c>
      <c r="J1612" t="s">
        <v>11830</v>
      </c>
      <c r="K1612" t="s">
        <v>11831</v>
      </c>
      <c r="L1612" t="s">
        <v>9030</v>
      </c>
      <c r="M1612">
        <v>60</v>
      </c>
      <c r="N1612" t="s">
        <v>113</v>
      </c>
      <c r="O1612" t="s">
        <v>9890</v>
      </c>
      <c r="P1612">
        <v>2</v>
      </c>
      <c r="Q1612">
        <v>2500</v>
      </c>
      <c r="R1612">
        <v>355</v>
      </c>
      <c r="T1612">
        <v>75.31</v>
      </c>
      <c r="W1612">
        <v>1.7749999999999999</v>
      </c>
      <c r="X1612">
        <v>2.13</v>
      </c>
    </row>
    <row r="1613" spans="1:24" hidden="1" x14ac:dyDescent="0.3">
      <c r="A1613" t="s">
        <v>11832</v>
      </c>
      <c r="B1613" t="s">
        <v>8179</v>
      </c>
      <c r="C1613" t="s">
        <v>11827</v>
      </c>
      <c r="D1613" t="s">
        <v>11828</v>
      </c>
      <c r="E1613" t="s">
        <v>113</v>
      </c>
      <c r="F1613" t="s">
        <v>11829</v>
      </c>
      <c r="G1613" t="s">
        <v>133</v>
      </c>
      <c r="H1613" t="s">
        <v>11791</v>
      </c>
      <c r="I1613" t="s">
        <v>218</v>
      </c>
      <c r="J1613" t="s">
        <v>11830</v>
      </c>
      <c r="K1613" t="s">
        <v>11831</v>
      </c>
      <c r="L1613" t="s">
        <v>9030</v>
      </c>
      <c r="M1613">
        <v>60</v>
      </c>
      <c r="N1613" t="s">
        <v>9971</v>
      </c>
      <c r="O1613" t="s">
        <v>8757</v>
      </c>
      <c r="P1613">
        <v>1</v>
      </c>
      <c r="Q1613">
        <v>560</v>
      </c>
      <c r="R1613">
        <v>492</v>
      </c>
      <c r="W1613">
        <v>0.27551999999999999</v>
      </c>
      <c r="X1613">
        <v>0.33062399999999997</v>
      </c>
    </row>
    <row r="1614" spans="1:24" hidden="1" x14ac:dyDescent="0.3">
      <c r="A1614" t="s">
        <v>11833</v>
      </c>
      <c r="B1614" t="s">
        <v>8211</v>
      </c>
      <c r="C1614" t="s">
        <v>11827</v>
      </c>
      <c r="D1614" t="s">
        <v>11828</v>
      </c>
      <c r="E1614" t="s">
        <v>113</v>
      </c>
      <c r="F1614" t="s">
        <v>11829</v>
      </c>
      <c r="G1614" t="s">
        <v>133</v>
      </c>
      <c r="H1614" t="s">
        <v>11791</v>
      </c>
      <c r="I1614" t="s">
        <v>218</v>
      </c>
      <c r="J1614" t="s">
        <v>11830</v>
      </c>
      <c r="K1614" t="s">
        <v>11831</v>
      </c>
      <c r="L1614" t="s">
        <v>9030</v>
      </c>
      <c r="M1614">
        <v>58</v>
      </c>
      <c r="N1614" t="s">
        <v>113</v>
      </c>
      <c r="O1614" t="s">
        <v>9493</v>
      </c>
      <c r="P1614">
        <v>2</v>
      </c>
      <c r="Q1614">
        <v>0.6</v>
      </c>
      <c r="T1614">
        <v>77.53</v>
      </c>
      <c r="U1614">
        <v>76.680000000000007</v>
      </c>
      <c r="W1614">
        <v>0.56548667764616278</v>
      </c>
      <c r="X1614">
        <v>0.90477868423386054</v>
      </c>
    </row>
    <row r="1615" spans="1:24" hidden="1" x14ac:dyDescent="0.3">
      <c r="A1615" t="s">
        <v>11834</v>
      </c>
      <c r="B1615" t="s">
        <v>8617</v>
      </c>
      <c r="C1615" t="s">
        <v>11827</v>
      </c>
      <c r="D1615" t="s">
        <v>11828</v>
      </c>
      <c r="E1615" t="s">
        <v>113</v>
      </c>
      <c r="F1615" t="s">
        <v>11829</v>
      </c>
      <c r="G1615" t="s">
        <v>133</v>
      </c>
      <c r="H1615" t="s">
        <v>11791</v>
      </c>
      <c r="I1615" t="s">
        <v>218</v>
      </c>
      <c r="J1615" t="s">
        <v>11830</v>
      </c>
      <c r="K1615" t="s">
        <v>11831</v>
      </c>
      <c r="L1615" t="s">
        <v>9030</v>
      </c>
      <c r="M1615">
        <v>58</v>
      </c>
      <c r="N1615" t="s">
        <v>113</v>
      </c>
      <c r="O1615" t="s">
        <v>9493</v>
      </c>
      <c r="P1615">
        <v>1</v>
      </c>
      <c r="Q1615">
        <v>1.2</v>
      </c>
      <c r="T1615">
        <v>39.71</v>
      </c>
      <c r="W1615">
        <v>0</v>
      </c>
      <c r="X1615">
        <v>0</v>
      </c>
    </row>
    <row r="1616" spans="1:24" hidden="1" x14ac:dyDescent="0.3">
      <c r="A1616" t="s">
        <v>11835</v>
      </c>
      <c r="B1616" t="s">
        <v>8174</v>
      </c>
      <c r="C1616" t="s">
        <v>2398</v>
      </c>
      <c r="D1616" t="s">
        <v>11836</v>
      </c>
      <c r="E1616" t="s">
        <v>113</v>
      </c>
      <c r="F1616" t="s">
        <v>11837</v>
      </c>
      <c r="G1616" t="s">
        <v>133</v>
      </c>
      <c r="H1616" t="s">
        <v>11791</v>
      </c>
      <c r="I1616" t="s">
        <v>218</v>
      </c>
      <c r="J1616" t="s">
        <v>11838</v>
      </c>
      <c r="K1616" t="s">
        <v>11839</v>
      </c>
      <c r="L1616" t="s">
        <v>9030</v>
      </c>
      <c r="M1616">
        <v>60</v>
      </c>
      <c r="N1616" t="s">
        <v>113</v>
      </c>
      <c r="O1616" t="s">
        <v>9890</v>
      </c>
      <c r="P1616">
        <v>2</v>
      </c>
      <c r="Q1616">
        <v>2500</v>
      </c>
      <c r="R1616">
        <v>355</v>
      </c>
      <c r="T1616">
        <v>105</v>
      </c>
      <c r="U1616">
        <v>260</v>
      </c>
      <c r="W1616">
        <v>1.7749999999999999</v>
      </c>
      <c r="X1616">
        <v>2.13</v>
      </c>
    </row>
    <row r="1617" spans="1:24" hidden="1" x14ac:dyDescent="0.3">
      <c r="A1617" t="s">
        <v>11840</v>
      </c>
      <c r="B1617" t="s">
        <v>8179</v>
      </c>
      <c r="C1617" t="s">
        <v>2398</v>
      </c>
      <c r="D1617" t="s">
        <v>11836</v>
      </c>
      <c r="E1617" t="s">
        <v>113</v>
      </c>
      <c r="F1617" t="s">
        <v>11837</v>
      </c>
      <c r="G1617" t="s">
        <v>133</v>
      </c>
      <c r="H1617" t="s">
        <v>11791</v>
      </c>
      <c r="I1617" t="s">
        <v>218</v>
      </c>
      <c r="J1617" t="s">
        <v>11838</v>
      </c>
      <c r="K1617" t="s">
        <v>11839</v>
      </c>
      <c r="L1617" t="s">
        <v>9030</v>
      </c>
      <c r="M1617">
        <v>60</v>
      </c>
      <c r="N1617" t="s">
        <v>9971</v>
      </c>
      <c r="O1617" t="s">
        <v>8757</v>
      </c>
      <c r="P1617">
        <v>1</v>
      </c>
      <c r="Q1617">
        <v>560</v>
      </c>
      <c r="R1617">
        <v>492</v>
      </c>
      <c r="W1617">
        <v>0.27551999999999999</v>
      </c>
      <c r="X1617">
        <v>0.33062399999999997</v>
      </c>
    </row>
    <row r="1618" spans="1:24" hidden="1" x14ac:dyDescent="0.3">
      <c r="A1618" t="s">
        <v>11841</v>
      </c>
      <c r="B1618" t="s">
        <v>8211</v>
      </c>
      <c r="C1618" t="s">
        <v>2398</v>
      </c>
      <c r="D1618" t="s">
        <v>11836</v>
      </c>
      <c r="E1618" t="s">
        <v>113</v>
      </c>
      <c r="F1618" t="s">
        <v>11837</v>
      </c>
      <c r="G1618" t="s">
        <v>133</v>
      </c>
      <c r="H1618" t="s">
        <v>11791</v>
      </c>
      <c r="I1618" t="s">
        <v>218</v>
      </c>
      <c r="J1618" t="s">
        <v>11838</v>
      </c>
      <c r="K1618" t="s">
        <v>11839</v>
      </c>
      <c r="L1618" t="s">
        <v>9030</v>
      </c>
      <c r="M1618">
        <v>58</v>
      </c>
      <c r="N1618" t="s">
        <v>113</v>
      </c>
      <c r="O1618" t="s">
        <v>9493</v>
      </c>
      <c r="P1618">
        <v>1</v>
      </c>
      <c r="Q1618">
        <v>0.6</v>
      </c>
      <c r="T1618">
        <v>253.71</v>
      </c>
      <c r="W1618">
        <v>0.28274333882308139</v>
      </c>
      <c r="X1618">
        <v>0.45238934211693027</v>
      </c>
    </row>
    <row r="1619" spans="1:24" hidden="1" x14ac:dyDescent="0.3">
      <c r="A1619" t="s">
        <v>11842</v>
      </c>
      <c r="B1619" t="s">
        <v>8249</v>
      </c>
      <c r="C1619" t="s">
        <v>2398</v>
      </c>
      <c r="D1619" t="s">
        <v>11836</v>
      </c>
      <c r="E1619" t="s">
        <v>113</v>
      </c>
      <c r="F1619" t="s">
        <v>11837</v>
      </c>
      <c r="G1619" t="s">
        <v>133</v>
      </c>
      <c r="H1619" t="s">
        <v>11791</v>
      </c>
      <c r="I1619" t="s">
        <v>218</v>
      </c>
      <c r="J1619" t="s">
        <v>11838</v>
      </c>
      <c r="K1619" t="s">
        <v>11839</v>
      </c>
      <c r="L1619" t="s">
        <v>9030</v>
      </c>
      <c r="M1619">
        <v>58</v>
      </c>
      <c r="N1619" t="s">
        <v>113</v>
      </c>
      <c r="O1619" t="s">
        <v>9493</v>
      </c>
      <c r="P1619">
        <v>1</v>
      </c>
      <c r="Q1619">
        <v>1.2</v>
      </c>
      <c r="T1619">
        <v>279.61</v>
      </c>
      <c r="W1619">
        <v>1.1309733552923256</v>
      </c>
      <c r="X1619">
        <v>1.8095573684677211</v>
      </c>
    </row>
    <row r="1620" spans="1:24" hidden="1" x14ac:dyDescent="0.3">
      <c r="A1620" t="s">
        <v>11843</v>
      </c>
      <c r="B1620" t="s">
        <v>8174</v>
      </c>
      <c r="C1620" t="s">
        <v>11844</v>
      </c>
      <c r="D1620" t="s">
        <v>11845</v>
      </c>
      <c r="E1620" t="s">
        <v>113</v>
      </c>
      <c r="F1620" t="s">
        <v>11846</v>
      </c>
      <c r="G1620" t="s">
        <v>133</v>
      </c>
      <c r="H1620" t="s">
        <v>11791</v>
      </c>
      <c r="I1620" t="s">
        <v>218</v>
      </c>
      <c r="J1620" t="s">
        <v>11847</v>
      </c>
      <c r="K1620" t="s">
        <v>11848</v>
      </c>
      <c r="L1620" t="s">
        <v>9030</v>
      </c>
      <c r="M1620">
        <v>60</v>
      </c>
      <c r="N1620" t="s">
        <v>113</v>
      </c>
      <c r="O1620" t="s">
        <v>9890</v>
      </c>
      <c r="P1620">
        <v>2</v>
      </c>
      <c r="Q1620">
        <v>2500</v>
      </c>
      <c r="R1620">
        <v>355</v>
      </c>
      <c r="T1620">
        <v>120</v>
      </c>
      <c r="U1620">
        <v>300</v>
      </c>
      <c r="W1620">
        <v>1.7749999999999999</v>
      </c>
      <c r="X1620">
        <v>2.13</v>
      </c>
    </row>
    <row r="1621" spans="1:24" hidden="1" x14ac:dyDescent="0.3">
      <c r="A1621" t="s">
        <v>11849</v>
      </c>
      <c r="B1621" t="s">
        <v>8179</v>
      </c>
      <c r="C1621" t="s">
        <v>11844</v>
      </c>
      <c r="D1621" t="s">
        <v>11845</v>
      </c>
      <c r="E1621" t="s">
        <v>113</v>
      </c>
      <c r="F1621" t="s">
        <v>11846</v>
      </c>
      <c r="G1621" t="s">
        <v>133</v>
      </c>
      <c r="H1621" t="s">
        <v>11791</v>
      </c>
      <c r="I1621" t="s">
        <v>218</v>
      </c>
      <c r="J1621" t="s">
        <v>11847</v>
      </c>
      <c r="K1621" t="s">
        <v>11848</v>
      </c>
      <c r="L1621" t="s">
        <v>9030</v>
      </c>
      <c r="M1621">
        <v>60</v>
      </c>
      <c r="N1621" t="s">
        <v>9971</v>
      </c>
      <c r="O1621" t="s">
        <v>8757</v>
      </c>
      <c r="P1621">
        <v>1</v>
      </c>
      <c r="Q1621">
        <v>560</v>
      </c>
      <c r="R1621">
        <v>492</v>
      </c>
      <c r="W1621">
        <v>0.27551999999999999</v>
      </c>
      <c r="X1621">
        <v>0.33062399999999997</v>
      </c>
    </row>
    <row r="1622" spans="1:24" hidden="1" x14ac:dyDescent="0.3">
      <c r="A1622" t="s">
        <v>11850</v>
      </c>
      <c r="B1622" t="s">
        <v>8211</v>
      </c>
      <c r="C1622" t="s">
        <v>11844</v>
      </c>
      <c r="D1622" t="s">
        <v>11845</v>
      </c>
      <c r="E1622" t="s">
        <v>113</v>
      </c>
      <c r="F1622" t="s">
        <v>11846</v>
      </c>
      <c r="G1622" t="s">
        <v>133</v>
      </c>
      <c r="H1622" t="s">
        <v>11791</v>
      </c>
      <c r="I1622" t="s">
        <v>218</v>
      </c>
      <c r="J1622" t="s">
        <v>11847</v>
      </c>
      <c r="K1622" t="s">
        <v>11848</v>
      </c>
      <c r="L1622" t="s">
        <v>9030</v>
      </c>
      <c r="M1622">
        <v>58</v>
      </c>
      <c r="N1622" t="s">
        <v>113</v>
      </c>
      <c r="O1622" t="s">
        <v>9493</v>
      </c>
      <c r="P1622">
        <v>2</v>
      </c>
      <c r="Q1622">
        <v>0.6</v>
      </c>
      <c r="T1622">
        <v>180.68</v>
      </c>
      <c r="U1622">
        <v>291.14999999999998</v>
      </c>
      <c r="W1622">
        <v>0.56548667764616278</v>
      </c>
      <c r="X1622">
        <v>0.90477868423386054</v>
      </c>
    </row>
    <row r="1623" spans="1:24" hidden="1" x14ac:dyDescent="0.3">
      <c r="A1623" t="s">
        <v>11851</v>
      </c>
      <c r="B1623" t="s">
        <v>8174</v>
      </c>
      <c r="C1623" t="s">
        <v>11852</v>
      </c>
      <c r="D1623" t="s">
        <v>11853</v>
      </c>
      <c r="E1623" t="s">
        <v>113</v>
      </c>
      <c r="F1623" t="s">
        <v>11854</v>
      </c>
      <c r="G1623" t="s">
        <v>133</v>
      </c>
      <c r="H1623" t="s">
        <v>11791</v>
      </c>
      <c r="I1623" t="s">
        <v>218</v>
      </c>
      <c r="J1623" t="s">
        <v>11855</v>
      </c>
      <c r="K1623" t="s">
        <v>11856</v>
      </c>
      <c r="L1623" t="s">
        <v>9030</v>
      </c>
      <c r="M1623">
        <v>60</v>
      </c>
      <c r="N1623" t="s">
        <v>113</v>
      </c>
      <c r="O1623" t="s">
        <v>9890</v>
      </c>
      <c r="P1623">
        <v>2</v>
      </c>
      <c r="Q1623">
        <v>2500</v>
      </c>
      <c r="R1623">
        <v>355</v>
      </c>
      <c r="T1623">
        <v>80</v>
      </c>
      <c r="U1623">
        <v>260</v>
      </c>
      <c r="W1623">
        <v>1.7749999999999999</v>
      </c>
      <c r="X1623">
        <v>2.13</v>
      </c>
    </row>
    <row r="1624" spans="1:24" hidden="1" x14ac:dyDescent="0.3">
      <c r="A1624" t="s">
        <v>11857</v>
      </c>
      <c r="B1624" t="s">
        <v>8179</v>
      </c>
      <c r="C1624" t="s">
        <v>11852</v>
      </c>
      <c r="D1624" t="s">
        <v>11853</v>
      </c>
      <c r="E1624" t="s">
        <v>113</v>
      </c>
      <c r="F1624" t="s">
        <v>11854</v>
      </c>
      <c r="G1624" t="s">
        <v>133</v>
      </c>
      <c r="H1624" t="s">
        <v>11791</v>
      </c>
      <c r="I1624" t="s">
        <v>218</v>
      </c>
      <c r="J1624" t="s">
        <v>11855</v>
      </c>
      <c r="K1624" t="s">
        <v>11856</v>
      </c>
      <c r="L1624" t="s">
        <v>9030</v>
      </c>
      <c r="M1624">
        <v>60</v>
      </c>
      <c r="N1624" t="s">
        <v>9971</v>
      </c>
      <c r="O1624" t="s">
        <v>8757</v>
      </c>
      <c r="P1624">
        <v>1</v>
      </c>
      <c r="Q1624">
        <v>560</v>
      </c>
      <c r="R1624">
        <v>492</v>
      </c>
      <c r="W1624">
        <v>0.27551999999999999</v>
      </c>
      <c r="X1624">
        <v>0.33062399999999997</v>
      </c>
    </row>
    <row r="1625" spans="1:24" hidden="1" x14ac:dyDescent="0.3">
      <c r="A1625" t="s">
        <v>11858</v>
      </c>
      <c r="B1625" t="s">
        <v>8211</v>
      </c>
      <c r="C1625" t="s">
        <v>11852</v>
      </c>
      <c r="D1625" t="s">
        <v>11853</v>
      </c>
      <c r="E1625" t="s">
        <v>113</v>
      </c>
      <c r="F1625" t="s">
        <v>11854</v>
      </c>
      <c r="G1625" t="s">
        <v>133</v>
      </c>
      <c r="H1625" t="s">
        <v>11791</v>
      </c>
      <c r="I1625" t="s">
        <v>218</v>
      </c>
      <c r="J1625" t="s">
        <v>11855</v>
      </c>
      <c r="K1625" t="s">
        <v>11856</v>
      </c>
      <c r="L1625" t="s">
        <v>9030</v>
      </c>
      <c r="M1625">
        <v>58</v>
      </c>
      <c r="N1625" t="s">
        <v>113</v>
      </c>
      <c r="O1625" t="s">
        <v>9493</v>
      </c>
      <c r="P1625">
        <v>1</v>
      </c>
      <c r="Q1625">
        <v>0.6</v>
      </c>
      <c r="T1625">
        <v>75.760000000000005</v>
      </c>
      <c r="W1625">
        <v>0.28274333882308139</v>
      </c>
      <c r="X1625">
        <v>0.45238934211693027</v>
      </c>
    </row>
    <row r="1626" spans="1:24" hidden="1" x14ac:dyDescent="0.3">
      <c r="A1626" t="s">
        <v>11859</v>
      </c>
      <c r="B1626" t="s">
        <v>8249</v>
      </c>
      <c r="C1626" t="s">
        <v>11852</v>
      </c>
      <c r="D1626" t="s">
        <v>11853</v>
      </c>
      <c r="E1626" t="s">
        <v>113</v>
      </c>
      <c r="F1626" t="s">
        <v>11854</v>
      </c>
      <c r="G1626" t="s">
        <v>133</v>
      </c>
      <c r="H1626" t="s">
        <v>11791</v>
      </c>
      <c r="I1626" t="s">
        <v>218</v>
      </c>
      <c r="J1626" t="s">
        <v>11855</v>
      </c>
      <c r="K1626" t="s">
        <v>11856</v>
      </c>
      <c r="L1626" t="s">
        <v>9030</v>
      </c>
      <c r="M1626">
        <v>58</v>
      </c>
      <c r="N1626" t="s">
        <v>113</v>
      </c>
      <c r="O1626" t="s">
        <v>9493</v>
      </c>
      <c r="P1626">
        <v>1</v>
      </c>
      <c r="Q1626">
        <v>1.2</v>
      </c>
      <c r="T1626">
        <v>303.5</v>
      </c>
      <c r="W1626">
        <v>1.1309733552923256</v>
      </c>
      <c r="X1626">
        <v>1.8095573684677211</v>
      </c>
    </row>
    <row r="1627" spans="1:24" hidden="1" x14ac:dyDescent="0.3">
      <c r="A1627" t="s">
        <v>11860</v>
      </c>
      <c r="B1627" t="s">
        <v>8174</v>
      </c>
      <c r="C1627" t="s">
        <v>11861</v>
      </c>
      <c r="D1627" t="s">
        <v>11862</v>
      </c>
      <c r="E1627" t="s">
        <v>113</v>
      </c>
      <c r="F1627" t="s">
        <v>11863</v>
      </c>
      <c r="G1627" t="s">
        <v>133</v>
      </c>
      <c r="H1627" t="s">
        <v>11791</v>
      </c>
      <c r="I1627" t="s">
        <v>218</v>
      </c>
      <c r="J1627" t="s">
        <v>11864</v>
      </c>
      <c r="K1627" t="s">
        <v>11865</v>
      </c>
      <c r="L1627" t="s">
        <v>9030</v>
      </c>
      <c r="M1627">
        <v>60</v>
      </c>
      <c r="N1627" t="s">
        <v>113</v>
      </c>
      <c r="O1627" t="s">
        <v>9890</v>
      </c>
      <c r="P1627">
        <v>2</v>
      </c>
      <c r="Q1627">
        <v>2500</v>
      </c>
      <c r="R1627">
        <v>355</v>
      </c>
      <c r="T1627">
        <v>70</v>
      </c>
      <c r="U1627">
        <v>260</v>
      </c>
      <c r="W1627">
        <v>1.7749999999999999</v>
      </c>
      <c r="X1627">
        <v>2.13</v>
      </c>
    </row>
    <row r="1628" spans="1:24" hidden="1" x14ac:dyDescent="0.3">
      <c r="A1628" t="s">
        <v>11866</v>
      </c>
      <c r="B1628" t="s">
        <v>8179</v>
      </c>
      <c r="C1628" t="s">
        <v>11861</v>
      </c>
      <c r="D1628" t="s">
        <v>11862</v>
      </c>
      <c r="E1628" t="s">
        <v>113</v>
      </c>
      <c r="F1628" t="s">
        <v>11863</v>
      </c>
      <c r="G1628" t="s">
        <v>133</v>
      </c>
      <c r="H1628" t="s">
        <v>11791</v>
      </c>
      <c r="I1628" t="s">
        <v>218</v>
      </c>
      <c r="J1628" t="s">
        <v>11864</v>
      </c>
      <c r="K1628" t="s">
        <v>11865</v>
      </c>
      <c r="L1628" t="s">
        <v>9030</v>
      </c>
      <c r="M1628">
        <v>60</v>
      </c>
      <c r="N1628" t="s">
        <v>9971</v>
      </c>
      <c r="O1628" t="s">
        <v>8757</v>
      </c>
      <c r="P1628">
        <v>1</v>
      </c>
      <c r="Q1628">
        <v>560</v>
      </c>
      <c r="R1628">
        <v>492</v>
      </c>
      <c r="W1628">
        <v>0.27551999999999999</v>
      </c>
      <c r="X1628">
        <v>0.33062399999999997</v>
      </c>
    </row>
    <row r="1629" spans="1:24" hidden="1" x14ac:dyDescent="0.3">
      <c r="A1629" t="s">
        <v>11867</v>
      </c>
      <c r="B1629" t="s">
        <v>8211</v>
      </c>
      <c r="C1629" t="s">
        <v>11861</v>
      </c>
      <c r="D1629" t="s">
        <v>11862</v>
      </c>
      <c r="E1629" t="s">
        <v>113</v>
      </c>
      <c r="F1629" t="s">
        <v>11863</v>
      </c>
      <c r="G1629" t="s">
        <v>133</v>
      </c>
      <c r="H1629" t="s">
        <v>11791</v>
      </c>
      <c r="I1629" t="s">
        <v>218</v>
      </c>
      <c r="J1629" t="s">
        <v>11864</v>
      </c>
      <c r="K1629" t="s">
        <v>11865</v>
      </c>
      <c r="L1629" t="s">
        <v>9030</v>
      </c>
      <c r="M1629">
        <v>58</v>
      </c>
      <c r="N1629" t="s">
        <v>113</v>
      </c>
      <c r="O1629" t="s">
        <v>9493</v>
      </c>
      <c r="P1629">
        <v>2</v>
      </c>
      <c r="Q1629">
        <v>0.6</v>
      </c>
      <c r="T1629">
        <v>267.73</v>
      </c>
      <c r="U1629">
        <v>58.76</v>
      </c>
      <c r="W1629">
        <v>0.56548667764616278</v>
      </c>
      <c r="X1629">
        <v>0.90477868423386054</v>
      </c>
    </row>
    <row r="1630" spans="1:24" hidden="1" x14ac:dyDescent="0.3">
      <c r="A1630" t="s">
        <v>11868</v>
      </c>
      <c r="B1630" t="s">
        <v>8174</v>
      </c>
      <c r="C1630" t="s">
        <v>291</v>
      </c>
      <c r="D1630" t="s">
        <v>11869</v>
      </c>
      <c r="E1630" t="s">
        <v>113</v>
      </c>
      <c r="F1630" t="s">
        <v>293</v>
      </c>
      <c r="G1630" t="s">
        <v>1356</v>
      </c>
      <c r="H1630" t="s">
        <v>127</v>
      </c>
      <c r="I1630" t="s">
        <v>115</v>
      </c>
      <c r="J1630" t="s">
        <v>11870</v>
      </c>
      <c r="K1630" t="s">
        <v>11871</v>
      </c>
      <c r="L1630" t="s">
        <v>120</v>
      </c>
      <c r="M1630">
        <v>40</v>
      </c>
      <c r="N1630" t="s">
        <v>8614</v>
      </c>
      <c r="O1630" t="s">
        <v>9565</v>
      </c>
      <c r="P1630">
        <v>3</v>
      </c>
      <c r="Q1630">
        <v>1412</v>
      </c>
      <c r="R1630">
        <v>353</v>
      </c>
      <c r="S1630">
        <v>164</v>
      </c>
      <c r="T1630">
        <v>0</v>
      </c>
      <c r="U1630">
        <v>140</v>
      </c>
      <c r="V1630">
        <v>230</v>
      </c>
      <c r="W1630">
        <v>1.4953080000000001</v>
      </c>
      <c r="X1630">
        <v>1.7943696</v>
      </c>
    </row>
    <row r="1631" spans="1:24" hidden="1" x14ac:dyDescent="0.3">
      <c r="A1631" t="s">
        <v>11872</v>
      </c>
      <c r="B1631" t="s">
        <v>8617</v>
      </c>
      <c r="C1631" t="s">
        <v>291</v>
      </c>
      <c r="D1631" t="s">
        <v>11869</v>
      </c>
      <c r="E1631" t="s">
        <v>113</v>
      </c>
      <c r="F1631" t="s">
        <v>293</v>
      </c>
      <c r="G1631" t="s">
        <v>1356</v>
      </c>
      <c r="H1631" t="s">
        <v>127</v>
      </c>
      <c r="I1631" t="s">
        <v>115</v>
      </c>
      <c r="J1631" t="s">
        <v>11870</v>
      </c>
      <c r="K1631" t="s">
        <v>11871</v>
      </c>
      <c r="L1631" t="s">
        <v>120</v>
      </c>
      <c r="M1631">
        <v>40</v>
      </c>
      <c r="N1631" t="s">
        <v>8614</v>
      </c>
      <c r="O1631" t="s">
        <v>9835</v>
      </c>
      <c r="P1631">
        <v>3</v>
      </c>
      <c r="Q1631">
        <v>778</v>
      </c>
      <c r="R1631">
        <v>408</v>
      </c>
      <c r="S1631">
        <v>219</v>
      </c>
      <c r="T1631">
        <v>0</v>
      </c>
      <c r="U1631">
        <v>140</v>
      </c>
      <c r="V1631">
        <v>230</v>
      </c>
      <c r="W1631">
        <v>0.95227200000000001</v>
      </c>
      <c r="X1631">
        <v>1.1427263999999999</v>
      </c>
    </row>
    <row r="1632" spans="1:24" hidden="1" x14ac:dyDescent="0.3">
      <c r="A1632" t="s">
        <v>11873</v>
      </c>
      <c r="B1632" t="s">
        <v>8179</v>
      </c>
      <c r="C1632" t="s">
        <v>291</v>
      </c>
      <c r="D1632" t="s">
        <v>11869</v>
      </c>
      <c r="E1632" t="s">
        <v>113</v>
      </c>
      <c r="F1632" t="s">
        <v>293</v>
      </c>
      <c r="G1632" t="s">
        <v>1356</v>
      </c>
      <c r="H1632" t="s">
        <v>127</v>
      </c>
      <c r="I1632" t="s">
        <v>115</v>
      </c>
      <c r="J1632" t="s">
        <v>11870</v>
      </c>
      <c r="K1632" t="s">
        <v>11871</v>
      </c>
      <c r="L1632" t="s">
        <v>120</v>
      </c>
      <c r="M1632">
        <v>40</v>
      </c>
      <c r="N1632" t="s">
        <v>10899</v>
      </c>
      <c r="O1632" t="s">
        <v>9568</v>
      </c>
      <c r="P1632">
        <v>3</v>
      </c>
      <c r="Q1632">
        <v>409</v>
      </c>
      <c r="R1632">
        <v>269</v>
      </c>
      <c r="S1632">
        <v>152</v>
      </c>
      <c r="W1632">
        <v>0.330063</v>
      </c>
      <c r="X1632">
        <v>0.39607559999999997</v>
      </c>
    </row>
    <row r="1633" spans="1:24" hidden="1" x14ac:dyDescent="0.3">
      <c r="A1633" t="s">
        <v>11874</v>
      </c>
      <c r="B1633" t="s">
        <v>8174</v>
      </c>
      <c r="C1633" t="s">
        <v>2892</v>
      </c>
      <c r="D1633" t="s">
        <v>2891</v>
      </c>
      <c r="E1633" t="s">
        <v>113</v>
      </c>
      <c r="F1633" t="s">
        <v>2893</v>
      </c>
      <c r="G1633" t="s">
        <v>1356</v>
      </c>
      <c r="H1633" t="s">
        <v>127</v>
      </c>
      <c r="I1633" t="s">
        <v>218</v>
      </c>
      <c r="J1633" t="s">
        <v>11875</v>
      </c>
      <c r="K1633" t="s">
        <v>11876</v>
      </c>
      <c r="L1633" t="s">
        <v>9030</v>
      </c>
      <c r="M1633">
        <v>60</v>
      </c>
      <c r="N1633" t="s">
        <v>9085</v>
      </c>
      <c r="O1633" t="s">
        <v>8467</v>
      </c>
      <c r="P1633">
        <v>4</v>
      </c>
      <c r="Q1633">
        <v>1499</v>
      </c>
      <c r="R1633">
        <v>349</v>
      </c>
      <c r="S1633">
        <v>166</v>
      </c>
      <c r="T1633">
        <v>40</v>
      </c>
      <c r="U1633">
        <v>100</v>
      </c>
      <c r="W1633">
        <v>2.0926040000000001</v>
      </c>
      <c r="X1633">
        <v>2.5111248000000002</v>
      </c>
    </row>
    <row r="1634" spans="1:24" hidden="1" x14ac:dyDescent="0.3">
      <c r="A1634" t="s">
        <v>11877</v>
      </c>
      <c r="B1634" t="s">
        <v>8617</v>
      </c>
      <c r="C1634" t="s">
        <v>2892</v>
      </c>
      <c r="D1634" t="s">
        <v>2891</v>
      </c>
      <c r="E1634" t="s">
        <v>113</v>
      </c>
      <c r="F1634" t="s">
        <v>2893</v>
      </c>
      <c r="G1634" t="s">
        <v>1356</v>
      </c>
      <c r="H1634" t="s">
        <v>127</v>
      </c>
      <c r="I1634" t="s">
        <v>218</v>
      </c>
      <c r="J1634" t="s">
        <v>11875</v>
      </c>
      <c r="K1634" t="s">
        <v>11876</v>
      </c>
      <c r="L1634" t="s">
        <v>9030</v>
      </c>
      <c r="M1634">
        <v>60</v>
      </c>
      <c r="N1634" t="s">
        <v>9085</v>
      </c>
      <c r="O1634" t="s">
        <v>11878</v>
      </c>
      <c r="P1634">
        <v>4</v>
      </c>
      <c r="Q1634">
        <v>699</v>
      </c>
      <c r="R1634">
        <v>395</v>
      </c>
      <c r="S1634">
        <v>160</v>
      </c>
      <c r="T1634">
        <v>40</v>
      </c>
      <c r="U1634">
        <v>100</v>
      </c>
      <c r="W1634">
        <v>1.10442</v>
      </c>
      <c r="X1634">
        <v>1.3253039999999998</v>
      </c>
    </row>
    <row r="1635" spans="1:24" hidden="1" x14ac:dyDescent="0.3">
      <c r="A1635" t="s">
        <v>11879</v>
      </c>
      <c r="B1635" t="s">
        <v>8179</v>
      </c>
      <c r="C1635" t="s">
        <v>2892</v>
      </c>
      <c r="D1635" t="s">
        <v>2891</v>
      </c>
      <c r="E1635" t="s">
        <v>113</v>
      </c>
      <c r="F1635" t="s">
        <v>2893</v>
      </c>
      <c r="G1635" t="s">
        <v>1356</v>
      </c>
      <c r="H1635" t="s">
        <v>127</v>
      </c>
      <c r="I1635" t="s">
        <v>218</v>
      </c>
      <c r="J1635" t="s">
        <v>11875</v>
      </c>
      <c r="K1635" t="s">
        <v>11876</v>
      </c>
      <c r="L1635" t="s">
        <v>9030</v>
      </c>
      <c r="M1635">
        <v>60</v>
      </c>
      <c r="N1635" t="s">
        <v>9085</v>
      </c>
      <c r="O1635" t="s">
        <v>11880</v>
      </c>
      <c r="P1635">
        <v>4</v>
      </c>
      <c r="Q1635">
        <v>400</v>
      </c>
      <c r="R1635">
        <v>300</v>
      </c>
      <c r="S1635">
        <v>100</v>
      </c>
      <c r="W1635">
        <v>0.48</v>
      </c>
      <c r="X1635">
        <v>0.57599999999999996</v>
      </c>
    </row>
    <row r="1636" spans="1:24" hidden="1" x14ac:dyDescent="0.3">
      <c r="A1636" t="s">
        <v>11881</v>
      </c>
      <c r="B1636" t="s">
        <v>8174</v>
      </c>
      <c r="C1636" t="s">
        <v>11882</v>
      </c>
      <c r="D1636" t="s">
        <v>11883</v>
      </c>
      <c r="E1636" t="s">
        <v>113</v>
      </c>
      <c r="F1636" t="s">
        <v>113</v>
      </c>
      <c r="G1636" t="s">
        <v>113</v>
      </c>
      <c r="H1636" t="s">
        <v>113</v>
      </c>
      <c r="I1636" t="s">
        <v>115</v>
      </c>
      <c r="J1636" t="s">
        <v>113</v>
      </c>
      <c r="K1636" t="s">
        <v>113</v>
      </c>
      <c r="L1636" t="s">
        <v>113</v>
      </c>
      <c r="M1636">
        <v>11</v>
      </c>
      <c r="N1636" t="s">
        <v>8442</v>
      </c>
      <c r="O1636" t="s">
        <v>11317</v>
      </c>
      <c r="P1636">
        <v>2</v>
      </c>
      <c r="Q1636">
        <v>500</v>
      </c>
      <c r="R1636">
        <v>350</v>
      </c>
      <c r="S1636">
        <v>200</v>
      </c>
      <c r="T1636">
        <v>50</v>
      </c>
      <c r="U1636">
        <v>260</v>
      </c>
      <c r="W1636">
        <v>0.35</v>
      </c>
      <c r="X1636">
        <v>0.42</v>
      </c>
    </row>
    <row r="1637" spans="1:24" hidden="1" x14ac:dyDescent="0.3">
      <c r="A1637" t="s">
        <v>11884</v>
      </c>
      <c r="B1637" t="s">
        <v>8179</v>
      </c>
      <c r="C1637" t="s">
        <v>11882</v>
      </c>
      <c r="D1637" t="s">
        <v>11883</v>
      </c>
      <c r="E1637" t="s">
        <v>113</v>
      </c>
      <c r="F1637" t="s">
        <v>113</v>
      </c>
      <c r="G1637" t="s">
        <v>113</v>
      </c>
      <c r="H1637" t="s">
        <v>113</v>
      </c>
      <c r="I1637" t="s">
        <v>115</v>
      </c>
      <c r="J1637" t="s">
        <v>113</v>
      </c>
      <c r="K1637" t="s">
        <v>113</v>
      </c>
      <c r="L1637" t="s">
        <v>113</v>
      </c>
      <c r="M1637">
        <v>10</v>
      </c>
      <c r="N1637" t="s">
        <v>8614</v>
      </c>
      <c r="O1637" t="s">
        <v>8790</v>
      </c>
      <c r="P1637">
        <v>1</v>
      </c>
      <c r="Q1637">
        <v>478</v>
      </c>
      <c r="R1637">
        <v>375</v>
      </c>
      <c r="S1637">
        <v>155</v>
      </c>
      <c r="W1637">
        <v>0.17924999999999999</v>
      </c>
      <c r="X1637">
        <v>0.21509999999999999</v>
      </c>
    </row>
    <row r="1638" spans="1:24" hidden="1" x14ac:dyDescent="0.3">
      <c r="A1638" t="s">
        <v>11885</v>
      </c>
      <c r="B1638" t="s">
        <v>8536</v>
      </c>
      <c r="C1638" t="s">
        <v>11882</v>
      </c>
      <c r="D1638" t="s">
        <v>11883</v>
      </c>
      <c r="E1638" t="s">
        <v>113</v>
      </c>
      <c r="F1638" t="s">
        <v>113</v>
      </c>
      <c r="G1638" t="s">
        <v>113</v>
      </c>
      <c r="H1638" t="s">
        <v>113</v>
      </c>
      <c r="I1638" t="s">
        <v>115</v>
      </c>
      <c r="J1638" t="s">
        <v>113</v>
      </c>
      <c r="K1638" t="s">
        <v>113</v>
      </c>
      <c r="L1638" t="s">
        <v>113</v>
      </c>
      <c r="M1638">
        <v>10</v>
      </c>
      <c r="N1638" t="s">
        <v>8614</v>
      </c>
      <c r="O1638" t="s">
        <v>9816</v>
      </c>
      <c r="P1638">
        <v>1</v>
      </c>
      <c r="Q1638">
        <v>523</v>
      </c>
      <c r="R1638">
        <v>397</v>
      </c>
      <c r="W1638">
        <v>0.20763100000000001</v>
      </c>
      <c r="X1638">
        <v>0.2491572</v>
      </c>
    </row>
    <row r="1639" spans="1:24" hidden="1" x14ac:dyDescent="0.3">
      <c r="A1639" t="s">
        <v>11886</v>
      </c>
      <c r="B1639" t="s">
        <v>8174</v>
      </c>
      <c r="C1639" t="s">
        <v>11887</v>
      </c>
      <c r="D1639" t="s">
        <v>11888</v>
      </c>
      <c r="E1639" t="s">
        <v>113</v>
      </c>
      <c r="F1639" t="s">
        <v>113</v>
      </c>
      <c r="G1639" t="s">
        <v>113</v>
      </c>
      <c r="H1639" t="s">
        <v>113</v>
      </c>
      <c r="I1639" t="s">
        <v>115</v>
      </c>
      <c r="J1639" t="s">
        <v>113</v>
      </c>
      <c r="K1639" t="s">
        <v>113</v>
      </c>
      <c r="L1639" t="s">
        <v>113</v>
      </c>
      <c r="M1639">
        <v>20</v>
      </c>
      <c r="N1639" t="s">
        <v>8442</v>
      </c>
      <c r="O1639" t="s">
        <v>11317</v>
      </c>
      <c r="P1639">
        <v>2</v>
      </c>
      <c r="Q1639">
        <v>500</v>
      </c>
      <c r="R1639">
        <v>350</v>
      </c>
      <c r="S1639">
        <v>200</v>
      </c>
      <c r="T1639">
        <v>260</v>
      </c>
      <c r="U1639">
        <v>320</v>
      </c>
      <c r="W1639">
        <v>0.35</v>
      </c>
      <c r="X1639">
        <v>0.42</v>
      </c>
    </row>
    <row r="1640" spans="1:24" hidden="1" x14ac:dyDescent="0.3">
      <c r="A1640" t="s">
        <v>11889</v>
      </c>
      <c r="B1640" t="s">
        <v>8179</v>
      </c>
      <c r="C1640" t="s">
        <v>11887</v>
      </c>
      <c r="D1640" t="s">
        <v>11888</v>
      </c>
      <c r="E1640" t="s">
        <v>113</v>
      </c>
      <c r="F1640" t="s">
        <v>113</v>
      </c>
      <c r="G1640" t="s">
        <v>113</v>
      </c>
      <c r="H1640" t="s">
        <v>113</v>
      </c>
      <c r="I1640" t="s">
        <v>115</v>
      </c>
      <c r="J1640" t="s">
        <v>113</v>
      </c>
      <c r="K1640" t="s">
        <v>113</v>
      </c>
      <c r="L1640" t="s">
        <v>113</v>
      </c>
      <c r="M1640">
        <v>20</v>
      </c>
      <c r="N1640" t="s">
        <v>8614</v>
      </c>
      <c r="O1640" t="s">
        <v>8790</v>
      </c>
      <c r="P1640">
        <v>1</v>
      </c>
      <c r="Q1640">
        <v>478</v>
      </c>
      <c r="R1640">
        <v>375</v>
      </c>
      <c r="S1640">
        <v>155</v>
      </c>
      <c r="W1640">
        <v>0.17924999999999999</v>
      </c>
      <c r="X1640">
        <v>0.21509999999999999</v>
      </c>
    </row>
    <row r="1641" spans="1:24" hidden="1" x14ac:dyDescent="0.3">
      <c r="A1641" t="s">
        <v>11890</v>
      </c>
      <c r="B1641" t="s">
        <v>8536</v>
      </c>
      <c r="C1641" t="s">
        <v>11887</v>
      </c>
      <c r="D1641" t="s">
        <v>11888</v>
      </c>
      <c r="E1641" t="s">
        <v>113</v>
      </c>
      <c r="F1641" t="s">
        <v>113</v>
      </c>
      <c r="G1641" t="s">
        <v>113</v>
      </c>
      <c r="H1641" t="s">
        <v>113</v>
      </c>
      <c r="I1641" t="s">
        <v>115</v>
      </c>
      <c r="J1641" t="s">
        <v>113</v>
      </c>
      <c r="K1641" t="s">
        <v>113</v>
      </c>
      <c r="L1641" t="s">
        <v>113</v>
      </c>
      <c r="M1641">
        <v>20</v>
      </c>
      <c r="N1641" t="s">
        <v>8614</v>
      </c>
      <c r="O1641" t="s">
        <v>9816</v>
      </c>
      <c r="P1641">
        <v>1</v>
      </c>
      <c r="Q1641">
        <v>523</v>
      </c>
      <c r="R1641">
        <v>397</v>
      </c>
      <c r="W1641">
        <v>0.20763100000000001</v>
      </c>
      <c r="X1641">
        <v>0.2491572</v>
      </c>
    </row>
    <row r="1642" spans="1:24" hidden="1" x14ac:dyDescent="0.3">
      <c r="A1642" t="s">
        <v>11891</v>
      </c>
      <c r="B1642" t="s">
        <v>8211</v>
      </c>
      <c r="C1642" t="s">
        <v>11587</v>
      </c>
      <c r="D1642" t="s">
        <v>11588</v>
      </c>
      <c r="E1642" t="s">
        <v>113</v>
      </c>
      <c r="F1642" t="s">
        <v>11589</v>
      </c>
      <c r="G1642" t="s">
        <v>1356</v>
      </c>
      <c r="H1642" t="s">
        <v>127</v>
      </c>
      <c r="I1642" t="s">
        <v>540</v>
      </c>
      <c r="J1642" t="s">
        <v>11590</v>
      </c>
      <c r="K1642" t="s">
        <v>11591</v>
      </c>
      <c r="L1642" t="s">
        <v>120</v>
      </c>
      <c r="M1642">
        <v>38</v>
      </c>
      <c r="N1642" t="s">
        <v>113</v>
      </c>
      <c r="O1642" t="s">
        <v>11892</v>
      </c>
      <c r="P1642">
        <v>1</v>
      </c>
      <c r="Q1642">
        <v>0.6</v>
      </c>
      <c r="T1642">
        <v>197.52</v>
      </c>
      <c r="W1642">
        <v>0.28274333882308139</v>
      </c>
      <c r="X1642">
        <v>0.45238934211693027</v>
      </c>
    </row>
    <row r="1643" spans="1:24" hidden="1" x14ac:dyDescent="0.3">
      <c r="A1643" t="s">
        <v>11893</v>
      </c>
      <c r="B1643" t="s">
        <v>8174</v>
      </c>
      <c r="C1643" t="s">
        <v>11894</v>
      </c>
      <c r="D1643" t="s">
        <v>11895</v>
      </c>
      <c r="E1643" t="s">
        <v>113</v>
      </c>
      <c r="F1643" t="s">
        <v>11896</v>
      </c>
      <c r="G1643" t="s">
        <v>133</v>
      </c>
      <c r="H1643" t="s">
        <v>11897</v>
      </c>
      <c r="I1643" t="s">
        <v>115</v>
      </c>
      <c r="J1643" t="s">
        <v>11898</v>
      </c>
      <c r="K1643" t="s">
        <v>11899</v>
      </c>
      <c r="L1643" t="s">
        <v>1173</v>
      </c>
      <c r="M1643">
        <v>50</v>
      </c>
      <c r="N1643" t="s">
        <v>113</v>
      </c>
      <c r="O1643" t="s">
        <v>8207</v>
      </c>
      <c r="P1643">
        <v>3</v>
      </c>
      <c r="Q1643">
        <v>1400</v>
      </c>
      <c r="R1643">
        <v>320</v>
      </c>
      <c r="S1643">
        <v>145</v>
      </c>
      <c r="T1643">
        <v>340</v>
      </c>
      <c r="U1643">
        <v>160</v>
      </c>
      <c r="V1643">
        <v>250</v>
      </c>
      <c r="W1643">
        <v>1.3440000000000001</v>
      </c>
      <c r="X1643">
        <v>1.6128</v>
      </c>
    </row>
    <row r="1644" spans="1:24" hidden="1" x14ac:dyDescent="0.3">
      <c r="A1644" t="s">
        <v>11900</v>
      </c>
      <c r="B1644" t="s">
        <v>8179</v>
      </c>
      <c r="C1644" t="s">
        <v>11894</v>
      </c>
      <c r="D1644" t="s">
        <v>11895</v>
      </c>
      <c r="E1644" t="s">
        <v>113</v>
      </c>
      <c r="F1644" t="s">
        <v>11896</v>
      </c>
      <c r="G1644" t="s">
        <v>133</v>
      </c>
      <c r="H1644" t="s">
        <v>11897</v>
      </c>
      <c r="I1644" t="s">
        <v>115</v>
      </c>
      <c r="J1644" t="s">
        <v>11898</v>
      </c>
      <c r="K1644" t="s">
        <v>11899</v>
      </c>
      <c r="L1644" t="s">
        <v>1173</v>
      </c>
      <c r="M1644">
        <v>50</v>
      </c>
      <c r="N1644" t="s">
        <v>113</v>
      </c>
      <c r="O1644" t="s">
        <v>11901</v>
      </c>
      <c r="P1644">
        <v>3</v>
      </c>
      <c r="Q1644">
        <v>560</v>
      </c>
      <c r="R1644">
        <v>492</v>
      </c>
      <c r="S1644">
        <v>133</v>
      </c>
      <c r="W1644">
        <v>0.82655999999999996</v>
      </c>
      <c r="X1644">
        <v>0.99187199999999986</v>
      </c>
    </row>
    <row r="1645" spans="1:24" hidden="1" x14ac:dyDescent="0.3">
      <c r="A1645" t="s">
        <v>11902</v>
      </c>
      <c r="B1645" t="s">
        <v>8211</v>
      </c>
      <c r="C1645" t="s">
        <v>11894</v>
      </c>
      <c r="D1645" t="s">
        <v>11895</v>
      </c>
      <c r="E1645" t="s">
        <v>113</v>
      </c>
      <c r="F1645" t="s">
        <v>11896</v>
      </c>
      <c r="G1645" t="s">
        <v>133</v>
      </c>
      <c r="H1645" t="s">
        <v>11897</v>
      </c>
      <c r="I1645" t="s">
        <v>115</v>
      </c>
      <c r="J1645" t="s">
        <v>11898</v>
      </c>
      <c r="K1645" t="s">
        <v>11899</v>
      </c>
      <c r="L1645" t="s">
        <v>1173</v>
      </c>
      <c r="M1645">
        <v>48</v>
      </c>
      <c r="N1645" t="s">
        <v>113</v>
      </c>
      <c r="O1645" t="s">
        <v>9493</v>
      </c>
      <c r="P1645">
        <v>1</v>
      </c>
      <c r="Q1645">
        <v>0.6</v>
      </c>
      <c r="T1645">
        <v>186.01</v>
      </c>
      <c r="W1645">
        <v>0.28274333882308139</v>
      </c>
      <c r="X1645">
        <v>0.45238934211693027</v>
      </c>
    </row>
    <row r="1646" spans="1:24" hidden="1" x14ac:dyDescent="0.3">
      <c r="A1646" t="s">
        <v>11903</v>
      </c>
      <c r="B1646" t="s">
        <v>8174</v>
      </c>
      <c r="C1646" t="s">
        <v>509</v>
      </c>
      <c r="D1646" t="s">
        <v>508</v>
      </c>
      <c r="E1646" t="s">
        <v>113</v>
      </c>
      <c r="F1646" t="s">
        <v>511</v>
      </c>
      <c r="G1646" t="s">
        <v>133</v>
      </c>
      <c r="H1646" t="s">
        <v>3790</v>
      </c>
      <c r="I1646" t="s">
        <v>218</v>
      </c>
      <c r="J1646" t="s">
        <v>11904</v>
      </c>
      <c r="K1646" t="s">
        <v>11905</v>
      </c>
      <c r="L1646" t="s">
        <v>120</v>
      </c>
      <c r="M1646">
        <v>40</v>
      </c>
      <c r="N1646" t="s">
        <v>113</v>
      </c>
      <c r="O1646" t="s">
        <v>9890</v>
      </c>
      <c r="P1646">
        <v>3</v>
      </c>
      <c r="Q1646">
        <v>2500</v>
      </c>
      <c r="R1646">
        <v>355</v>
      </c>
      <c r="T1646">
        <v>170</v>
      </c>
      <c r="U1646">
        <v>220</v>
      </c>
      <c r="V1646">
        <v>330</v>
      </c>
      <c r="W1646">
        <v>2.6625000000000001</v>
      </c>
      <c r="X1646">
        <v>3.1949999999999998</v>
      </c>
    </row>
    <row r="1647" spans="1:24" hidden="1" x14ac:dyDescent="0.3">
      <c r="A1647" t="s">
        <v>11906</v>
      </c>
      <c r="B1647" t="s">
        <v>8179</v>
      </c>
      <c r="C1647" t="s">
        <v>509</v>
      </c>
      <c r="D1647" t="s">
        <v>508</v>
      </c>
      <c r="E1647" t="s">
        <v>113</v>
      </c>
      <c r="F1647" t="s">
        <v>511</v>
      </c>
      <c r="G1647" t="s">
        <v>133</v>
      </c>
      <c r="H1647" t="s">
        <v>3790</v>
      </c>
      <c r="I1647" t="s">
        <v>218</v>
      </c>
      <c r="J1647" t="s">
        <v>11904</v>
      </c>
      <c r="K1647" t="s">
        <v>11905</v>
      </c>
      <c r="L1647" t="s">
        <v>120</v>
      </c>
      <c r="M1647">
        <v>40</v>
      </c>
      <c r="N1647" t="s">
        <v>9971</v>
      </c>
      <c r="O1647" t="s">
        <v>8757</v>
      </c>
      <c r="P1647">
        <v>1</v>
      </c>
      <c r="Q1647">
        <v>560</v>
      </c>
      <c r="R1647">
        <v>492</v>
      </c>
      <c r="W1647">
        <v>0.27551999999999999</v>
      </c>
      <c r="X1647">
        <v>0.33062399999999997</v>
      </c>
    </row>
    <row r="1648" spans="1:24" hidden="1" x14ac:dyDescent="0.3">
      <c r="A1648" t="s">
        <v>11907</v>
      </c>
      <c r="B1648" t="s">
        <v>8362</v>
      </c>
      <c r="C1648" t="s">
        <v>509</v>
      </c>
      <c r="D1648" t="s">
        <v>508</v>
      </c>
      <c r="E1648" t="s">
        <v>113</v>
      </c>
      <c r="F1648" t="s">
        <v>511</v>
      </c>
      <c r="G1648" t="s">
        <v>133</v>
      </c>
      <c r="H1648" t="s">
        <v>3790</v>
      </c>
      <c r="I1648" t="s">
        <v>218</v>
      </c>
      <c r="J1648" t="s">
        <v>11904</v>
      </c>
      <c r="K1648" t="s">
        <v>11905</v>
      </c>
      <c r="L1648" t="s">
        <v>120</v>
      </c>
      <c r="M1648">
        <v>0</v>
      </c>
      <c r="N1648" t="s">
        <v>113</v>
      </c>
      <c r="O1648" t="s">
        <v>9493</v>
      </c>
      <c r="P1648">
        <v>1</v>
      </c>
      <c r="Q1648">
        <v>1.8</v>
      </c>
      <c r="T1648">
        <v>54.39</v>
      </c>
      <c r="W1648">
        <v>2.5446900494077327</v>
      </c>
      <c r="X1648">
        <v>0</v>
      </c>
    </row>
    <row r="1649" spans="1:24" hidden="1" x14ac:dyDescent="0.3">
      <c r="A1649" t="s">
        <v>11908</v>
      </c>
      <c r="B1649" t="s">
        <v>8174</v>
      </c>
      <c r="C1649" t="s">
        <v>11909</v>
      </c>
      <c r="D1649" t="s">
        <v>11910</v>
      </c>
      <c r="E1649" t="s">
        <v>113</v>
      </c>
      <c r="F1649" t="s">
        <v>11911</v>
      </c>
      <c r="G1649" t="s">
        <v>133</v>
      </c>
      <c r="H1649" t="s">
        <v>11791</v>
      </c>
      <c r="I1649" t="s">
        <v>218</v>
      </c>
      <c r="J1649" t="s">
        <v>11912</v>
      </c>
      <c r="K1649" t="s">
        <v>11913</v>
      </c>
      <c r="L1649" t="s">
        <v>9030</v>
      </c>
      <c r="M1649">
        <v>60</v>
      </c>
      <c r="N1649" t="s">
        <v>113</v>
      </c>
      <c r="O1649" t="s">
        <v>9890</v>
      </c>
      <c r="P1649">
        <v>3</v>
      </c>
      <c r="Q1649">
        <v>2500</v>
      </c>
      <c r="R1649">
        <v>355</v>
      </c>
      <c r="T1649">
        <v>0</v>
      </c>
      <c r="U1649">
        <v>120</v>
      </c>
      <c r="V1649">
        <v>240</v>
      </c>
      <c r="W1649">
        <v>2.6625000000000001</v>
      </c>
      <c r="X1649">
        <v>3.1949999999999998</v>
      </c>
    </row>
    <row r="1650" spans="1:24" hidden="1" x14ac:dyDescent="0.3">
      <c r="A1650" t="s">
        <v>11914</v>
      </c>
      <c r="B1650" t="s">
        <v>8179</v>
      </c>
      <c r="C1650" t="s">
        <v>11909</v>
      </c>
      <c r="D1650" t="s">
        <v>11910</v>
      </c>
      <c r="E1650" t="s">
        <v>113</v>
      </c>
      <c r="F1650" t="s">
        <v>11911</v>
      </c>
      <c r="G1650" t="s">
        <v>133</v>
      </c>
      <c r="H1650" t="s">
        <v>11791</v>
      </c>
      <c r="I1650" t="s">
        <v>218</v>
      </c>
      <c r="J1650" t="s">
        <v>11912</v>
      </c>
      <c r="K1650" t="s">
        <v>11913</v>
      </c>
      <c r="L1650" t="s">
        <v>9030</v>
      </c>
      <c r="M1650">
        <v>60</v>
      </c>
      <c r="N1650" t="s">
        <v>8614</v>
      </c>
      <c r="O1650" t="s">
        <v>8695</v>
      </c>
      <c r="P1650">
        <v>1</v>
      </c>
      <c r="Q1650">
        <v>466</v>
      </c>
      <c r="R1650">
        <v>343</v>
      </c>
      <c r="W1650">
        <v>0.15983800000000001</v>
      </c>
      <c r="X1650">
        <v>0.19180559999999999</v>
      </c>
    </row>
    <row r="1651" spans="1:24" hidden="1" x14ac:dyDescent="0.3">
      <c r="A1651" t="s">
        <v>11915</v>
      </c>
      <c r="B1651" t="s">
        <v>8211</v>
      </c>
      <c r="C1651" t="s">
        <v>11909</v>
      </c>
      <c r="D1651" t="s">
        <v>11910</v>
      </c>
      <c r="E1651" t="s">
        <v>113</v>
      </c>
      <c r="F1651" t="s">
        <v>11911</v>
      </c>
      <c r="G1651" t="s">
        <v>133</v>
      </c>
      <c r="H1651" t="s">
        <v>11791</v>
      </c>
      <c r="I1651" t="s">
        <v>218</v>
      </c>
      <c r="J1651" t="s">
        <v>11912</v>
      </c>
      <c r="K1651" t="s">
        <v>11913</v>
      </c>
      <c r="L1651" t="s">
        <v>9030</v>
      </c>
      <c r="M1651">
        <v>58</v>
      </c>
      <c r="N1651" t="s">
        <v>113</v>
      </c>
      <c r="O1651" t="s">
        <v>9493</v>
      </c>
      <c r="P1651">
        <v>1</v>
      </c>
      <c r="Q1651">
        <v>0.6</v>
      </c>
      <c r="T1651">
        <v>271.99</v>
      </c>
      <c r="W1651">
        <v>0.28274333882308139</v>
      </c>
      <c r="X1651">
        <v>0.45238934211693027</v>
      </c>
    </row>
    <row r="1652" spans="1:24" hidden="1" x14ac:dyDescent="0.3">
      <c r="A1652" t="s">
        <v>11916</v>
      </c>
      <c r="B1652" t="s">
        <v>8249</v>
      </c>
      <c r="C1652" t="s">
        <v>11909</v>
      </c>
      <c r="D1652" t="s">
        <v>11910</v>
      </c>
      <c r="E1652" t="s">
        <v>113</v>
      </c>
      <c r="F1652" t="s">
        <v>11911</v>
      </c>
      <c r="G1652" t="s">
        <v>133</v>
      </c>
      <c r="H1652" t="s">
        <v>11791</v>
      </c>
      <c r="I1652" t="s">
        <v>218</v>
      </c>
      <c r="J1652" t="s">
        <v>11912</v>
      </c>
      <c r="K1652" t="s">
        <v>11913</v>
      </c>
      <c r="L1652" t="s">
        <v>9030</v>
      </c>
      <c r="M1652">
        <v>58</v>
      </c>
      <c r="N1652" t="s">
        <v>113</v>
      </c>
      <c r="O1652" t="s">
        <v>9493</v>
      </c>
      <c r="P1652">
        <v>1</v>
      </c>
      <c r="Q1652">
        <v>1.2</v>
      </c>
      <c r="T1652">
        <v>89.97</v>
      </c>
      <c r="W1652">
        <v>1.1309733552923256</v>
      </c>
      <c r="X1652">
        <v>1.8095573684677211</v>
      </c>
    </row>
    <row r="1653" spans="1:24" hidden="1" x14ac:dyDescent="0.3">
      <c r="A1653" t="s">
        <v>11917</v>
      </c>
      <c r="B1653" t="s">
        <v>8174</v>
      </c>
      <c r="C1653" t="s">
        <v>11918</v>
      </c>
      <c r="D1653" t="s">
        <v>11919</v>
      </c>
      <c r="E1653" t="s">
        <v>113</v>
      </c>
      <c r="F1653" t="s">
        <v>11920</v>
      </c>
      <c r="G1653" t="s">
        <v>1356</v>
      </c>
      <c r="H1653" t="s">
        <v>127</v>
      </c>
      <c r="I1653" t="s">
        <v>686</v>
      </c>
      <c r="J1653" t="s">
        <v>11921</v>
      </c>
      <c r="K1653" t="s">
        <v>11922</v>
      </c>
      <c r="L1653" t="s">
        <v>10083</v>
      </c>
      <c r="M1653">
        <v>20</v>
      </c>
      <c r="N1653" t="s">
        <v>9085</v>
      </c>
      <c r="O1653" t="s">
        <v>8467</v>
      </c>
      <c r="P1653">
        <v>3</v>
      </c>
      <c r="Q1653">
        <v>1499</v>
      </c>
      <c r="R1653">
        <v>349</v>
      </c>
      <c r="S1653">
        <v>166</v>
      </c>
      <c r="T1653">
        <v>265</v>
      </c>
      <c r="U1653">
        <v>295</v>
      </c>
      <c r="V1653">
        <v>350</v>
      </c>
      <c r="W1653">
        <v>1.569453</v>
      </c>
      <c r="X1653">
        <v>1.8833435999999999</v>
      </c>
    </row>
    <row r="1654" spans="1:24" hidden="1" x14ac:dyDescent="0.3">
      <c r="A1654" t="s">
        <v>11923</v>
      </c>
      <c r="B1654" t="s">
        <v>8179</v>
      </c>
      <c r="C1654" t="s">
        <v>11918</v>
      </c>
      <c r="D1654" t="s">
        <v>11919</v>
      </c>
      <c r="E1654" t="s">
        <v>113</v>
      </c>
      <c r="F1654" t="s">
        <v>11920</v>
      </c>
      <c r="G1654" t="s">
        <v>1356</v>
      </c>
      <c r="H1654" t="s">
        <v>127</v>
      </c>
      <c r="I1654" t="s">
        <v>686</v>
      </c>
      <c r="J1654" t="s">
        <v>11921</v>
      </c>
      <c r="K1654" t="s">
        <v>11922</v>
      </c>
      <c r="L1654" t="s">
        <v>10083</v>
      </c>
      <c r="M1654">
        <v>20</v>
      </c>
      <c r="N1654" t="s">
        <v>113</v>
      </c>
      <c r="O1654" t="s">
        <v>11924</v>
      </c>
      <c r="P1654">
        <v>3</v>
      </c>
      <c r="Q1654">
        <v>400</v>
      </c>
      <c r="R1654">
        <v>300</v>
      </c>
      <c r="S1654">
        <v>100</v>
      </c>
      <c r="W1654">
        <v>0.36</v>
      </c>
      <c r="X1654">
        <v>0.432</v>
      </c>
    </row>
    <row r="1655" spans="1:24" hidden="1" x14ac:dyDescent="0.3">
      <c r="A1655" t="s">
        <v>11925</v>
      </c>
      <c r="B1655" t="s">
        <v>8536</v>
      </c>
      <c r="C1655" t="s">
        <v>11918</v>
      </c>
      <c r="D1655" t="s">
        <v>11919</v>
      </c>
      <c r="E1655" t="s">
        <v>113</v>
      </c>
      <c r="F1655" t="s">
        <v>11920</v>
      </c>
      <c r="G1655" t="s">
        <v>1356</v>
      </c>
      <c r="H1655" t="s">
        <v>127</v>
      </c>
      <c r="I1655" t="s">
        <v>686</v>
      </c>
      <c r="J1655" t="s">
        <v>11921</v>
      </c>
      <c r="K1655" t="s">
        <v>11922</v>
      </c>
      <c r="L1655" t="s">
        <v>10083</v>
      </c>
      <c r="M1655">
        <v>20</v>
      </c>
      <c r="N1655" t="s">
        <v>113</v>
      </c>
      <c r="O1655" t="s">
        <v>9289</v>
      </c>
      <c r="P1655">
        <v>3</v>
      </c>
      <c r="Q1655">
        <v>400</v>
      </c>
      <c r="R1655">
        <v>300</v>
      </c>
      <c r="S1655">
        <v>100</v>
      </c>
      <c r="W1655">
        <v>0.36</v>
      </c>
      <c r="X1655">
        <v>0.432</v>
      </c>
    </row>
    <row r="1656" spans="1:24" hidden="1" x14ac:dyDescent="0.3">
      <c r="A1656" t="s">
        <v>11926</v>
      </c>
      <c r="B1656" t="s">
        <v>8174</v>
      </c>
      <c r="C1656" t="s">
        <v>11927</v>
      </c>
      <c r="D1656" t="s">
        <v>11928</v>
      </c>
      <c r="E1656" t="s">
        <v>113</v>
      </c>
      <c r="F1656" t="s">
        <v>11929</v>
      </c>
      <c r="G1656" t="s">
        <v>133</v>
      </c>
      <c r="H1656" t="s">
        <v>3790</v>
      </c>
      <c r="I1656" t="s">
        <v>218</v>
      </c>
      <c r="J1656" t="s">
        <v>11930</v>
      </c>
      <c r="K1656" t="s">
        <v>11931</v>
      </c>
      <c r="L1656" t="s">
        <v>120</v>
      </c>
      <c r="M1656">
        <v>40</v>
      </c>
      <c r="N1656" t="s">
        <v>113</v>
      </c>
      <c r="O1656" t="s">
        <v>9890</v>
      </c>
      <c r="P1656">
        <v>3</v>
      </c>
      <c r="Q1656">
        <v>2500</v>
      </c>
      <c r="R1656">
        <v>355</v>
      </c>
      <c r="T1656">
        <v>50</v>
      </c>
      <c r="U1656">
        <v>250</v>
      </c>
      <c r="V1656">
        <v>310</v>
      </c>
      <c r="W1656">
        <v>2.6625000000000001</v>
      </c>
      <c r="X1656">
        <v>3.1949999999999998</v>
      </c>
    </row>
    <row r="1657" spans="1:24" hidden="1" x14ac:dyDescent="0.3">
      <c r="A1657" t="s">
        <v>11932</v>
      </c>
      <c r="B1657" t="s">
        <v>8179</v>
      </c>
      <c r="C1657" t="s">
        <v>11927</v>
      </c>
      <c r="D1657" t="s">
        <v>11928</v>
      </c>
      <c r="E1657" t="s">
        <v>113</v>
      </c>
      <c r="F1657" t="s">
        <v>11929</v>
      </c>
      <c r="G1657" t="s">
        <v>133</v>
      </c>
      <c r="H1657" t="s">
        <v>3790</v>
      </c>
      <c r="I1657" t="s">
        <v>218</v>
      </c>
      <c r="J1657" t="s">
        <v>11930</v>
      </c>
      <c r="K1657" t="s">
        <v>11931</v>
      </c>
      <c r="L1657" t="s">
        <v>120</v>
      </c>
      <c r="M1657">
        <v>40</v>
      </c>
      <c r="N1657" t="s">
        <v>9971</v>
      </c>
      <c r="O1657" t="s">
        <v>8757</v>
      </c>
      <c r="P1657">
        <v>1</v>
      </c>
      <c r="Q1657">
        <v>560</v>
      </c>
      <c r="R1657">
        <v>492</v>
      </c>
      <c r="W1657">
        <v>0.27551999999999999</v>
      </c>
      <c r="X1657">
        <v>0.33062399999999997</v>
      </c>
    </row>
    <row r="1658" spans="1:24" hidden="1" x14ac:dyDescent="0.3">
      <c r="A1658" t="s">
        <v>11933</v>
      </c>
      <c r="B1658" t="s">
        <v>8362</v>
      </c>
      <c r="C1658" t="s">
        <v>11927</v>
      </c>
      <c r="D1658" t="s">
        <v>11928</v>
      </c>
      <c r="E1658" t="s">
        <v>113</v>
      </c>
      <c r="F1658" t="s">
        <v>11929</v>
      </c>
      <c r="G1658" t="s">
        <v>133</v>
      </c>
      <c r="H1658" t="s">
        <v>3790</v>
      </c>
      <c r="I1658" t="s">
        <v>218</v>
      </c>
      <c r="J1658" t="s">
        <v>11930</v>
      </c>
      <c r="K1658" t="s">
        <v>11931</v>
      </c>
      <c r="L1658" t="s">
        <v>120</v>
      </c>
      <c r="M1658">
        <v>0</v>
      </c>
      <c r="N1658" t="s">
        <v>113</v>
      </c>
      <c r="O1658" t="s">
        <v>9493</v>
      </c>
      <c r="P1658">
        <v>1</v>
      </c>
      <c r="Q1658">
        <v>1.8</v>
      </c>
      <c r="W1658">
        <v>2.5446900494077327</v>
      </c>
      <c r="X1658">
        <v>0</v>
      </c>
    </row>
    <row r="1659" spans="1:24" hidden="1" x14ac:dyDescent="0.3">
      <c r="A1659" t="s">
        <v>11934</v>
      </c>
      <c r="B1659" t="s">
        <v>8174</v>
      </c>
      <c r="C1659" t="s">
        <v>3030</v>
      </c>
      <c r="D1659" t="s">
        <v>3029</v>
      </c>
      <c r="E1659" t="s">
        <v>113</v>
      </c>
      <c r="F1659" t="s">
        <v>113</v>
      </c>
      <c r="G1659" t="s">
        <v>113</v>
      </c>
      <c r="H1659" t="s">
        <v>113</v>
      </c>
      <c r="I1659" t="s">
        <v>406</v>
      </c>
      <c r="J1659" t="s">
        <v>11935</v>
      </c>
      <c r="K1659" t="s">
        <v>11936</v>
      </c>
      <c r="L1659" t="s">
        <v>10113</v>
      </c>
      <c r="M1659">
        <v>45</v>
      </c>
      <c r="N1659" t="s">
        <v>9659</v>
      </c>
      <c r="O1659" t="s">
        <v>9042</v>
      </c>
      <c r="P1659">
        <v>3</v>
      </c>
      <c r="Q1659">
        <v>1412</v>
      </c>
      <c r="R1659">
        <v>353</v>
      </c>
      <c r="S1659">
        <v>164</v>
      </c>
      <c r="T1659">
        <v>65</v>
      </c>
      <c r="U1659">
        <v>190</v>
      </c>
      <c r="V1659">
        <v>350</v>
      </c>
      <c r="W1659">
        <v>1.4953080000000001</v>
      </c>
      <c r="X1659">
        <v>1.7943696</v>
      </c>
    </row>
    <row r="1660" spans="1:24" hidden="1" x14ac:dyDescent="0.3">
      <c r="A1660" t="s">
        <v>11937</v>
      </c>
      <c r="B1660" t="s">
        <v>8179</v>
      </c>
      <c r="C1660" t="s">
        <v>3030</v>
      </c>
      <c r="D1660" t="s">
        <v>3029</v>
      </c>
      <c r="E1660" t="s">
        <v>113</v>
      </c>
      <c r="F1660" t="s">
        <v>113</v>
      </c>
      <c r="G1660" t="s">
        <v>113</v>
      </c>
      <c r="H1660" t="s">
        <v>113</v>
      </c>
      <c r="I1660" t="s">
        <v>406</v>
      </c>
      <c r="J1660" t="s">
        <v>11935</v>
      </c>
      <c r="K1660" t="s">
        <v>11936</v>
      </c>
      <c r="L1660" t="s">
        <v>10113</v>
      </c>
      <c r="M1660">
        <v>45</v>
      </c>
      <c r="N1660" t="s">
        <v>8614</v>
      </c>
      <c r="O1660" t="s">
        <v>9823</v>
      </c>
      <c r="P1660">
        <v>3</v>
      </c>
      <c r="Q1660">
        <v>353</v>
      </c>
      <c r="R1660">
        <v>261</v>
      </c>
      <c r="S1660">
        <v>104</v>
      </c>
      <c r="W1660">
        <v>0.27639900000000001</v>
      </c>
      <c r="X1660">
        <v>0.3316788</v>
      </c>
    </row>
    <row r="1661" spans="1:24" hidden="1" x14ac:dyDescent="0.3">
      <c r="A1661" t="s">
        <v>11938</v>
      </c>
      <c r="B1661" t="s">
        <v>8536</v>
      </c>
      <c r="C1661" t="s">
        <v>3030</v>
      </c>
      <c r="D1661" t="s">
        <v>3029</v>
      </c>
      <c r="E1661" t="s">
        <v>113</v>
      </c>
      <c r="F1661" t="s">
        <v>113</v>
      </c>
      <c r="G1661" t="s">
        <v>113</v>
      </c>
      <c r="H1661" t="s">
        <v>113</v>
      </c>
      <c r="I1661" t="s">
        <v>406</v>
      </c>
      <c r="J1661" t="s">
        <v>11935</v>
      </c>
      <c r="K1661" t="s">
        <v>11936</v>
      </c>
      <c r="L1661" t="s">
        <v>10113</v>
      </c>
      <c r="M1661">
        <v>45</v>
      </c>
      <c r="N1661" t="s">
        <v>8614</v>
      </c>
      <c r="O1661" t="s">
        <v>9827</v>
      </c>
      <c r="P1661">
        <v>6</v>
      </c>
      <c r="Q1661">
        <v>466</v>
      </c>
      <c r="R1661">
        <v>343</v>
      </c>
      <c r="S1661">
        <v>154</v>
      </c>
      <c r="W1661">
        <v>0.95902799999999999</v>
      </c>
      <c r="X1661">
        <v>1.1508335999999999</v>
      </c>
    </row>
    <row r="1662" spans="1:24" hidden="1" x14ac:dyDescent="0.3">
      <c r="A1662" t="s">
        <v>11939</v>
      </c>
      <c r="B1662" t="s">
        <v>8539</v>
      </c>
      <c r="C1662" t="s">
        <v>3030</v>
      </c>
      <c r="D1662" t="s">
        <v>3029</v>
      </c>
      <c r="E1662" t="s">
        <v>113</v>
      </c>
      <c r="F1662" t="s">
        <v>113</v>
      </c>
      <c r="G1662" t="s">
        <v>113</v>
      </c>
      <c r="H1662" t="s">
        <v>113</v>
      </c>
      <c r="I1662" t="s">
        <v>406</v>
      </c>
      <c r="J1662" t="s">
        <v>11935</v>
      </c>
      <c r="K1662" t="s">
        <v>11936</v>
      </c>
      <c r="L1662" t="s">
        <v>10113</v>
      </c>
      <c r="M1662">
        <v>43</v>
      </c>
      <c r="N1662" t="s">
        <v>8614</v>
      </c>
      <c r="O1662" t="s">
        <v>11940</v>
      </c>
      <c r="P1662">
        <v>1</v>
      </c>
      <c r="Q1662">
        <v>197</v>
      </c>
      <c r="R1662">
        <v>179</v>
      </c>
      <c r="S1662">
        <v>79</v>
      </c>
      <c r="W1662">
        <v>3.5263000000000003E-2</v>
      </c>
      <c r="X1662">
        <v>4.2315600000000002E-2</v>
      </c>
    </row>
    <row r="1663" spans="1:24" hidden="1" x14ac:dyDescent="0.3">
      <c r="A1663" t="s">
        <v>11941</v>
      </c>
      <c r="B1663" t="s">
        <v>8211</v>
      </c>
      <c r="C1663" t="s">
        <v>3030</v>
      </c>
      <c r="D1663" t="s">
        <v>3029</v>
      </c>
      <c r="E1663" t="s">
        <v>113</v>
      </c>
      <c r="F1663" t="s">
        <v>113</v>
      </c>
      <c r="G1663" t="s">
        <v>113</v>
      </c>
      <c r="H1663" t="s">
        <v>113</v>
      </c>
      <c r="I1663" t="s">
        <v>406</v>
      </c>
      <c r="J1663" t="s">
        <v>11935</v>
      </c>
      <c r="K1663" t="s">
        <v>11936</v>
      </c>
      <c r="L1663" t="s">
        <v>10113</v>
      </c>
      <c r="M1663">
        <v>43</v>
      </c>
      <c r="N1663" t="s">
        <v>8614</v>
      </c>
      <c r="O1663" t="s">
        <v>11942</v>
      </c>
      <c r="P1663">
        <v>1</v>
      </c>
      <c r="Q1663">
        <v>0.6</v>
      </c>
      <c r="T1663">
        <v>12</v>
      </c>
      <c r="W1663">
        <v>0.28274333882308139</v>
      </c>
      <c r="X1663">
        <v>0.45238934211693027</v>
      </c>
    </row>
    <row r="1664" spans="1:24" hidden="1" x14ac:dyDescent="0.3">
      <c r="A1664" t="s">
        <v>11943</v>
      </c>
      <c r="B1664" t="s">
        <v>8174</v>
      </c>
      <c r="C1664" t="s">
        <v>11944</v>
      </c>
      <c r="D1664" t="s">
        <v>11945</v>
      </c>
      <c r="E1664" t="s">
        <v>113</v>
      </c>
      <c r="F1664" t="s">
        <v>113</v>
      </c>
      <c r="G1664" t="s">
        <v>113</v>
      </c>
      <c r="H1664" t="s">
        <v>113</v>
      </c>
      <c r="I1664" t="s">
        <v>115</v>
      </c>
      <c r="J1664" t="s">
        <v>113</v>
      </c>
      <c r="K1664" t="s">
        <v>113</v>
      </c>
      <c r="L1664" t="s">
        <v>113</v>
      </c>
      <c r="M1664">
        <v>13</v>
      </c>
      <c r="N1664" t="s">
        <v>8442</v>
      </c>
      <c r="O1664" t="s">
        <v>9164</v>
      </c>
      <c r="P1664">
        <v>2</v>
      </c>
      <c r="Q1664">
        <v>500</v>
      </c>
      <c r="R1664">
        <v>350</v>
      </c>
      <c r="S1664">
        <v>200</v>
      </c>
      <c r="T1664">
        <v>70</v>
      </c>
      <c r="U1664">
        <v>180</v>
      </c>
      <c r="W1664">
        <v>0.35</v>
      </c>
      <c r="X1664">
        <v>0.42</v>
      </c>
    </row>
    <row r="1665" spans="1:24" hidden="1" x14ac:dyDescent="0.3">
      <c r="A1665" t="s">
        <v>11946</v>
      </c>
      <c r="B1665" t="s">
        <v>8179</v>
      </c>
      <c r="C1665" t="s">
        <v>11944</v>
      </c>
      <c r="D1665" t="s">
        <v>11945</v>
      </c>
      <c r="E1665" t="s">
        <v>113</v>
      </c>
      <c r="F1665" t="s">
        <v>113</v>
      </c>
      <c r="G1665" t="s">
        <v>113</v>
      </c>
      <c r="H1665" t="s">
        <v>113</v>
      </c>
      <c r="I1665" t="s">
        <v>115</v>
      </c>
      <c r="J1665" t="s">
        <v>113</v>
      </c>
      <c r="K1665" t="s">
        <v>113</v>
      </c>
      <c r="L1665" t="s">
        <v>113</v>
      </c>
      <c r="M1665">
        <v>12</v>
      </c>
      <c r="N1665" t="s">
        <v>8614</v>
      </c>
      <c r="O1665" t="s">
        <v>11331</v>
      </c>
      <c r="P1665">
        <v>1</v>
      </c>
      <c r="Q1665">
        <v>523</v>
      </c>
      <c r="R1665">
        <v>397</v>
      </c>
      <c r="W1665">
        <v>0.20763100000000001</v>
      </c>
      <c r="X1665">
        <v>0.2491572</v>
      </c>
    </row>
    <row r="1666" spans="1:24" hidden="1" x14ac:dyDescent="0.3">
      <c r="A1666" t="s">
        <v>11947</v>
      </c>
      <c r="B1666" t="s">
        <v>8536</v>
      </c>
      <c r="C1666" t="s">
        <v>11944</v>
      </c>
      <c r="D1666" t="s">
        <v>11945</v>
      </c>
      <c r="E1666" t="s">
        <v>113</v>
      </c>
      <c r="F1666" t="s">
        <v>113</v>
      </c>
      <c r="G1666" t="s">
        <v>113</v>
      </c>
      <c r="H1666" t="s">
        <v>113</v>
      </c>
      <c r="I1666" t="s">
        <v>115</v>
      </c>
      <c r="J1666" t="s">
        <v>113</v>
      </c>
      <c r="K1666" t="s">
        <v>113</v>
      </c>
      <c r="L1666" t="s">
        <v>113</v>
      </c>
      <c r="M1666">
        <v>12</v>
      </c>
      <c r="N1666" t="s">
        <v>8614</v>
      </c>
      <c r="O1666" t="s">
        <v>8790</v>
      </c>
      <c r="P1666">
        <v>1</v>
      </c>
      <c r="Q1666">
        <v>478</v>
      </c>
      <c r="R1666">
        <v>375</v>
      </c>
      <c r="S1666">
        <v>155</v>
      </c>
      <c r="W1666">
        <v>0.17924999999999999</v>
      </c>
      <c r="X1666">
        <v>0.21509999999999999</v>
      </c>
    </row>
    <row r="1667" spans="1:24" hidden="1" x14ac:dyDescent="0.3">
      <c r="A1667" t="s">
        <v>11948</v>
      </c>
      <c r="B1667" t="s">
        <v>8174</v>
      </c>
      <c r="C1667" t="s">
        <v>11949</v>
      </c>
      <c r="D1667" t="s">
        <v>11950</v>
      </c>
      <c r="E1667" t="s">
        <v>113</v>
      </c>
      <c r="F1667" t="s">
        <v>113</v>
      </c>
      <c r="G1667" t="s">
        <v>113</v>
      </c>
      <c r="H1667" t="s">
        <v>113</v>
      </c>
      <c r="I1667" t="s">
        <v>115</v>
      </c>
      <c r="J1667" t="s">
        <v>113</v>
      </c>
      <c r="K1667" t="s">
        <v>113</v>
      </c>
      <c r="L1667" t="s">
        <v>113</v>
      </c>
      <c r="M1667">
        <v>65</v>
      </c>
      <c r="N1667" t="s">
        <v>9085</v>
      </c>
      <c r="O1667" t="s">
        <v>8992</v>
      </c>
      <c r="P1667">
        <v>3</v>
      </c>
      <c r="Q1667">
        <v>2009</v>
      </c>
      <c r="R1667">
        <v>469</v>
      </c>
      <c r="S1667">
        <v>206</v>
      </c>
      <c r="T1667">
        <v>30</v>
      </c>
      <c r="U1667">
        <v>60</v>
      </c>
      <c r="V1667">
        <v>210</v>
      </c>
      <c r="W1667">
        <v>2.8266629999999999</v>
      </c>
      <c r="X1667">
        <v>3.3919956</v>
      </c>
    </row>
    <row r="1668" spans="1:24" hidden="1" x14ac:dyDescent="0.3">
      <c r="A1668" t="s">
        <v>11951</v>
      </c>
      <c r="B1668" t="s">
        <v>8617</v>
      </c>
      <c r="C1668" t="s">
        <v>11949</v>
      </c>
      <c r="D1668" t="s">
        <v>11950</v>
      </c>
      <c r="E1668" t="s">
        <v>113</v>
      </c>
      <c r="F1668" t="s">
        <v>113</v>
      </c>
      <c r="G1668" t="s">
        <v>113</v>
      </c>
      <c r="H1668" t="s">
        <v>113</v>
      </c>
      <c r="I1668" t="s">
        <v>115</v>
      </c>
      <c r="J1668" t="s">
        <v>113</v>
      </c>
      <c r="K1668" t="s">
        <v>113</v>
      </c>
      <c r="L1668" t="s">
        <v>113</v>
      </c>
      <c r="M1668">
        <v>65</v>
      </c>
      <c r="N1668" t="s">
        <v>9085</v>
      </c>
      <c r="O1668" t="s">
        <v>9036</v>
      </c>
      <c r="P1668">
        <v>3</v>
      </c>
      <c r="Q1668">
        <v>699</v>
      </c>
      <c r="R1668">
        <v>395</v>
      </c>
      <c r="S1668">
        <v>160</v>
      </c>
      <c r="T1668">
        <v>30</v>
      </c>
      <c r="U1668">
        <v>60</v>
      </c>
      <c r="V1668">
        <v>210</v>
      </c>
      <c r="W1668">
        <v>0.82831500000000002</v>
      </c>
      <c r="X1668">
        <v>0.99397800000000003</v>
      </c>
    </row>
    <row r="1669" spans="1:24" hidden="1" x14ac:dyDescent="0.3">
      <c r="A1669" t="s">
        <v>11952</v>
      </c>
      <c r="B1669" t="s">
        <v>8179</v>
      </c>
      <c r="C1669" t="s">
        <v>11949</v>
      </c>
      <c r="D1669" t="s">
        <v>11950</v>
      </c>
      <c r="E1669" t="s">
        <v>113</v>
      </c>
      <c r="F1669" t="s">
        <v>113</v>
      </c>
      <c r="G1669" t="s">
        <v>113</v>
      </c>
      <c r="H1669" t="s">
        <v>113</v>
      </c>
      <c r="I1669" t="s">
        <v>115</v>
      </c>
      <c r="J1669" t="s">
        <v>113</v>
      </c>
      <c r="K1669" t="s">
        <v>113</v>
      </c>
      <c r="L1669" t="s">
        <v>113</v>
      </c>
      <c r="M1669">
        <v>65</v>
      </c>
      <c r="N1669" t="s">
        <v>9085</v>
      </c>
      <c r="O1669" t="s">
        <v>9289</v>
      </c>
      <c r="P1669">
        <v>3</v>
      </c>
      <c r="Q1669">
        <v>400</v>
      </c>
      <c r="R1669">
        <v>300</v>
      </c>
      <c r="W1669">
        <v>0.36</v>
      </c>
      <c r="X1669">
        <v>0.432</v>
      </c>
    </row>
    <row r="1670" spans="1:24" hidden="1" x14ac:dyDescent="0.3">
      <c r="A1670" t="s">
        <v>11953</v>
      </c>
      <c r="B1670" t="s">
        <v>8536</v>
      </c>
      <c r="C1670" t="s">
        <v>11949</v>
      </c>
      <c r="D1670" t="s">
        <v>11950</v>
      </c>
      <c r="E1670" t="s">
        <v>113</v>
      </c>
      <c r="F1670" t="s">
        <v>113</v>
      </c>
      <c r="G1670" t="s">
        <v>113</v>
      </c>
      <c r="H1670" t="s">
        <v>113</v>
      </c>
      <c r="I1670" t="s">
        <v>115</v>
      </c>
      <c r="J1670" t="s">
        <v>113</v>
      </c>
      <c r="K1670" t="s">
        <v>113</v>
      </c>
      <c r="L1670" t="s">
        <v>113</v>
      </c>
      <c r="M1670">
        <v>65</v>
      </c>
      <c r="N1670" t="s">
        <v>9085</v>
      </c>
      <c r="O1670" t="s">
        <v>8649</v>
      </c>
      <c r="P1670">
        <v>2</v>
      </c>
      <c r="Q1670">
        <v>480</v>
      </c>
      <c r="R1670">
        <v>356</v>
      </c>
      <c r="W1670">
        <v>0.34176000000000001</v>
      </c>
      <c r="X1670">
        <v>0.41011199999999998</v>
      </c>
    </row>
    <row r="1671" spans="1:24" hidden="1" x14ac:dyDescent="0.3">
      <c r="A1671" t="s">
        <v>11954</v>
      </c>
      <c r="B1671" t="s">
        <v>8539</v>
      </c>
      <c r="C1671" t="s">
        <v>11949</v>
      </c>
      <c r="D1671" t="s">
        <v>11950</v>
      </c>
      <c r="E1671" t="s">
        <v>113</v>
      </c>
      <c r="F1671" t="s">
        <v>113</v>
      </c>
      <c r="G1671" t="s">
        <v>113</v>
      </c>
      <c r="H1671" t="s">
        <v>113</v>
      </c>
      <c r="I1671" t="s">
        <v>115</v>
      </c>
      <c r="J1671" t="s">
        <v>113</v>
      </c>
      <c r="K1671" t="s">
        <v>113</v>
      </c>
      <c r="L1671" t="s">
        <v>113</v>
      </c>
      <c r="M1671">
        <v>65</v>
      </c>
      <c r="N1671" t="s">
        <v>9085</v>
      </c>
      <c r="O1671" t="s">
        <v>9131</v>
      </c>
      <c r="P1671">
        <v>1</v>
      </c>
      <c r="Q1671">
        <v>210</v>
      </c>
      <c r="R1671">
        <v>210</v>
      </c>
      <c r="W1671">
        <v>4.41E-2</v>
      </c>
      <c r="X1671">
        <v>5.2920000000000002E-2</v>
      </c>
    </row>
    <row r="1672" spans="1:24" hidden="1" x14ac:dyDescent="0.3">
      <c r="A1672" t="s">
        <v>11955</v>
      </c>
      <c r="B1672" t="s">
        <v>8211</v>
      </c>
      <c r="C1672" t="s">
        <v>11949</v>
      </c>
      <c r="D1672" t="s">
        <v>11950</v>
      </c>
      <c r="E1672" t="s">
        <v>113</v>
      </c>
      <c r="F1672" t="s">
        <v>113</v>
      </c>
      <c r="G1672" t="s">
        <v>113</v>
      </c>
      <c r="H1672" t="s">
        <v>113</v>
      </c>
      <c r="I1672" t="s">
        <v>115</v>
      </c>
      <c r="J1672" t="s">
        <v>113</v>
      </c>
      <c r="K1672" t="s">
        <v>113</v>
      </c>
      <c r="L1672" t="s">
        <v>113</v>
      </c>
      <c r="M1672">
        <v>62</v>
      </c>
      <c r="N1672" t="s">
        <v>113</v>
      </c>
      <c r="O1672" t="s">
        <v>9493</v>
      </c>
      <c r="P1672">
        <v>1</v>
      </c>
      <c r="Q1672">
        <v>0.6</v>
      </c>
      <c r="W1672">
        <v>0.28274333882308139</v>
      </c>
      <c r="X1672">
        <v>0.45238934211693027</v>
      </c>
    </row>
    <row r="1673" spans="1:24" hidden="1" x14ac:dyDescent="0.3">
      <c r="A1673" t="s">
        <v>11956</v>
      </c>
      <c r="B1673" t="s">
        <v>8174</v>
      </c>
      <c r="C1673" t="s">
        <v>7931</v>
      </c>
      <c r="D1673" t="s">
        <v>11957</v>
      </c>
      <c r="E1673" t="s">
        <v>113</v>
      </c>
      <c r="F1673" t="s">
        <v>113</v>
      </c>
      <c r="G1673" t="s">
        <v>113</v>
      </c>
      <c r="H1673" t="s">
        <v>113</v>
      </c>
      <c r="I1673" t="s">
        <v>115</v>
      </c>
      <c r="J1673" t="s">
        <v>113</v>
      </c>
      <c r="K1673" t="s">
        <v>113</v>
      </c>
      <c r="L1673" t="s">
        <v>113</v>
      </c>
      <c r="M1673">
        <v>65</v>
      </c>
      <c r="N1673" t="s">
        <v>9085</v>
      </c>
      <c r="O1673" t="s">
        <v>10329</v>
      </c>
      <c r="P1673">
        <v>2</v>
      </c>
      <c r="Q1673">
        <v>2580</v>
      </c>
      <c r="R1673">
        <v>590</v>
      </c>
      <c r="T1673">
        <v>30</v>
      </c>
      <c r="U1673">
        <v>260</v>
      </c>
      <c r="W1673">
        <v>3.0444</v>
      </c>
      <c r="X1673">
        <v>3.6532799999999996</v>
      </c>
    </row>
    <row r="1674" spans="1:24" hidden="1" x14ac:dyDescent="0.3">
      <c r="A1674" t="s">
        <v>11958</v>
      </c>
      <c r="B1674" t="s">
        <v>8179</v>
      </c>
      <c r="C1674" t="s">
        <v>7931</v>
      </c>
      <c r="D1674" t="s">
        <v>11957</v>
      </c>
      <c r="E1674" t="s">
        <v>113</v>
      </c>
      <c r="F1674" t="s">
        <v>113</v>
      </c>
      <c r="G1674" t="s">
        <v>113</v>
      </c>
      <c r="H1674" t="s">
        <v>113</v>
      </c>
      <c r="I1674" t="s">
        <v>115</v>
      </c>
      <c r="J1674" t="s">
        <v>113</v>
      </c>
      <c r="K1674" t="s">
        <v>113</v>
      </c>
      <c r="L1674" t="s">
        <v>113</v>
      </c>
      <c r="M1674">
        <v>65</v>
      </c>
      <c r="N1674" t="s">
        <v>9085</v>
      </c>
      <c r="O1674" t="s">
        <v>9289</v>
      </c>
      <c r="P1674">
        <v>2</v>
      </c>
      <c r="Q1674">
        <v>400</v>
      </c>
      <c r="R1674">
        <v>300</v>
      </c>
      <c r="W1674">
        <v>0.24</v>
      </c>
      <c r="X1674">
        <v>0.28799999999999998</v>
      </c>
    </row>
    <row r="1675" spans="1:24" hidden="1" x14ac:dyDescent="0.3">
      <c r="A1675" t="s">
        <v>11959</v>
      </c>
      <c r="B1675" t="s">
        <v>8536</v>
      </c>
      <c r="C1675" t="s">
        <v>7931</v>
      </c>
      <c r="D1675" t="s">
        <v>11957</v>
      </c>
      <c r="E1675" t="s">
        <v>113</v>
      </c>
      <c r="F1675" t="s">
        <v>113</v>
      </c>
      <c r="G1675" t="s">
        <v>113</v>
      </c>
      <c r="H1675" t="s">
        <v>113</v>
      </c>
      <c r="I1675" t="s">
        <v>115</v>
      </c>
      <c r="J1675" t="s">
        <v>113</v>
      </c>
      <c r="K1675" t="s">
        <v>113</v>
      </c>
      <c r="L1675" t="s">
        <v>113</v>
      </c>
      <c r="M1675">
        <v>64</v>
      </c>
      <c r="N1675" t="s">
        <v>9085</v>
      </c>
      <c r="O1675" t="s">
        <v>9131</v>
      </c>
      <c r="P1675">
        <v>1</v>
      </c>
      <c r="Q1675">
        <v>210</v>
      </c>
      <c r="R1675">
        <v>210</v>
      </c>
      <c r="W1675">
        <v>4.41E-2</v>
      </c>
      <c r="X1675">
        <v>5.2920000000000002E-2</v>
      </c>
    </row>
    <row r="1676" spans="1:24" hidden="1" x14ac:dyDescent="0.3">
      <c r="A1676" t="s">
        <v>11960</v>
      </c>
      <c r="B1676" t="s">
        <v>8211</v>
      </c>
      <c r="C1676" t="s">
        <v>7931</v>
      </c>
      <c r="D1676" t="s">
        <v>11957</v>
      </c>
      <c r="E1676" t="s">
        <v>113</v>
      </c>
      <c r="F1676" t="s">
        <v>113</v>
      </c>
      <c r="G1676" t="s">
        <v>113</v>
      </c>
      <c r="H1676" t="s">
        <v>113</v>
      </c>
      <c r="I1676" t="s">
        <v>115</v>
      </c>
      <c r="J1676" t="s">
        <v>113</v>
      </c>
      <c r="K1676" t="s">
        <v>113</v>
      </c>
      <c r="L1676" t="s">
        <v>113</v>
      </c>
      <c r="M1676">
        <v>64</v>
      </c>
      <c r="N1676" t="s">
        <v>113</v>
      </c>
      <c r="O1676" t="s">
        <v>9344</v>
      </c>
      <c r="P1676">
        <v>1</v>
      </c>
      <c r="Q1676">
        <v>0.6</v>
      </c>
      <c r="T1676">
        <v>237</v>
      </c>
      <c r="W1676">
        <v>0.28274333882308139</v>
      </c>
      <c r="X1676">
        <v>0.45238934211693027</v>
      </c>
    </row>
    <row r="1677" spans="1:24" hidden="1" x14ac:dyDescent="0.3">
      <c r="A1677" t="s">
        <v>11961</v>
      </c>
      <c r="B1677" t="s">
        <v>1304</v>
      </c>
      <c r="C1677" t="s">
        <v>7931</v>
      </c>
      <c r="D1677" t="s">
        <v>11957</v>
      </c>
      <c r="E1677" t="s">
        <v>113</v>
      </c>
      <c r="F1677" t="s">
        <v>113</v>
      </c>
      <c r="G1677" t="s">
        <v>113</v>
      </c>
      <c r="H1677" t="s">
        <v>113</v>
      </c>
      <c r="I1677" t="s">
        <v>115</v>
      </c>
      <c r="J1677" t="s">
        <v>113</v>
      </c>
      <c r="K1677" t="s">
        <v>113</v>
      </c>
      <c r="L1677" t="s">
        <v>113</v>
      </c>
      <c r="M1677">
        <v>0</v>
      </c>
      <c r="N1677" t="s">
        <v>113</v>
      </c>
      <c r="O1677" t="s">
        <v>11962</v>
      </c>
      <c r="P1677">
        <v>1</v>
      </c>
    </row>
    <row r="1678" spans="1:24" hidden="1" x14ac:dyDescent="0.3">
      <c r="A1678" t="s">
        <v>11963</v>
      </c>
      <c r="B1678" t="s">
        <v>8174</v>
      </c>
      <c r="C1678" t="s">
        <v>3178</v>
      </c>
      <c r="D1678" t="s">
        <v>11964</v>
      </c>
      <c r="E1678" t="s">
        <v>113</v>
      </c>
      <c r="F1678" t="s">
        <v>113</v>
      </c>
      <c r="G1678" t="s">
        <v>113</v>
      </c>
      <c r="H1678" t="s">
        <v>113</v>
      </c>
      <c r="I1678" t="s">
        <v>654</v>
      </c>
      <c r="J1678" t="s">
        <v>11965</v>
      </c>
      <c r="K1678" t="s">
        <v>11966</v>
      </c>
      <c r="L1678" t="s">
        <v>120</v>
      </c>
      <c r="M1678">
        <v>39</v>
      </c>
      <c r="N1678" t="s">
        <v>8614</v>
      </c>
      <c r="O1678" t="s">
        <v>9042</v>
      </c>
      <c r="P1678">
        <v>3</v>
      </c>
      <c r="Q1678">
        <v>1412</v>
      </c>
      <c r="R1678">
        <v>353</v>
      </c>
      <c r="S1678">
        <v>164</v>
      </c>
      <c r="T1678">
        <v>130</v>
      </c>
      <c r="U1678">
        <v>260</v>
      </c>
      <c r="V1678">
        <v>345</v>
      </c>
      <c r="W1678">
        <v>1.4953080000000001</v>
      </c>
      <c r="X1678">
        <v>1.7943696</v>
      </c>
    </row>
    <row r="1679" spans="1:24" hidden="1" x14ac:dyDescent="0.3">
      <c r="A1679" t="s">
        <v>11967</v>
      </c>
      <c r="B1679" t="s">
        <v>8617</v>
      </c>
      <c r="C1679" t="s">
        <v>3178</v>
      </c>
      <c r="D1679" t="s">
        <v>11964</v>
      </c>
      <c r="E1679" t="s">
        <v>113</v>
      </c>
      <c r="F1679" t="s">
        <v>113</v>
      </c>
      <c r="G1679" t="s">
        <v>113</v>
      </c>
      <c r="H1679" t="s">
        <v>113</v>
      </c>
      <c r="I1679" t="s">
        <v>654</v>
      </c>
      <c r="J1679" t="s">
        <v>11965</v>
      </c>
      <c r="K1679" t="s">
        <v>11966</v>
      </c>
      <c r="L1679" t="s">
        <v>120</v>
      </c>
      <c r="M1679">
        <v>39</v>
      </c>
      <c r="N1679" t="s">
        <v>8614</v>
      </c>
      <c r="O1679" t="s">
        <v>9835</v>
      </c>
      <c r="P1679">
        <v>3</v>
      </c>
      <c r="Q1679">
        <v>778</v>
      </c>
      <c r="R1679">
        <v>408</v>
      </c>
      <c r="S1679">
        <v>219</v>
      </c>
      <c r="T1679">
        <v>130</v>
      </c>
      <c r="U1679">
        <v>260</v>
      </c>
      <c r="V1679">
        <v>345</v>
      </c>
      <c r="W1679">
        <v>0.95227200000000001</v>
      </c>
      <c r="X1679">
        <v>1.1427263999999999</v>
      </c>
    </row>
    <row r="1680" spans="1:24" hidden="1" x14ac:dyDescent="0.3">
      <c r="A1680" t="s">
        <v>11968</v>
      </c>
      <c r="B1680" t="s">
        <v>8179</v>
      </c>
      <c r="C1680" t="s">
        <v>3178</v>
      </c>
      <c r="D1680" t="s">
        <v>11964</v>
      </c>
      <c r="E1680" t="s">
        <v>113</v>
      </c>
      <c r="F1680" t="s">
        <v>113</v>
      </c>
      <c r="G1680" t="s">
        <v>113</v>
      </c>
      <c r="H1680" t="s">
        <v>113</v>
      </c>
      <c r="I1680" t="s">
        <v>654</v>
      </c>
      <c r="J1680" t="s">
        <v>11965</v>
      </c>
      <c r="K1680" t="s">
        <v>11966</v>
      </c>
      <c r="L1680" t="s">
        <v>120</v>
      </c>
      <c r="M1680">
        <v>39</v>
      </c>
      <c r="N1680" t="s">
        <v>113</v>
      </c>
      <c r="O1680" t="s">
        <v>11268</v>
      </c>
      <c r="P1680">
        <v>3</v>
      </c>
      <c r="Q1680">
        <v>353</v>
      </c>
      <c r="R1680">
        <v>261</v>
      </c>
      <c r="W1680">
        <v>0.27639900000000001</v>
      </c>
      <c r="X1680">
        <v>0.3316788</v>
      </c>
    </row>
    <row r="1681" spans="1:24" hidden="1" x14ac:dyDescent="0.3">
      <c r="A1681" t="s">
        <v>11969</v>
      </c>
      <c r="B1681" t="s">
        <v>8174</v>
      </c>
      <c r="C1681" t="s">
        <v>11970</v>
      </c>
      <c r="D1681" t="s">
        <v>11971</v>
      </c>
      <c r="E1681" t="s">
        <v>113</v>
      </c>
      <c r="F1681" t="s">
        <v>11972</v>
      </c>
      <c r="G1681" t="s">
        <v>1356</v>
      </c>
      <c r="H1681" t="s">
        <v>127</v>
      </c>
      <c r="I1681" t="s">
        <v>115</v>
      </c>
      <c r="J1681" t="s">
        <v>113</v>
      </c>
      <c r="K1681" t="s">
        <v>113</v>
      </c>
      <c r="L1681" t="s">
        <v>113</v>
      </c>
      <c r="M1681">
        <v>38</v>
      </c>
      <c r="N1681" t="s">
        <v>8614</v>
      </c>
      <c r="O1681" t="s">
        <v>9042</v>
      </c>
      <c r="P1681">
        <v>3</v>
      </c>
      <c r="Q1681">
        <v>1412</v>
      </c>
      <c r="R1681">
        <v>353</v>
      </c>
      <c r="S1681">
        <v>164</v>
      </c>
      <c r="T1681">
        <v>340</v>
      </c>
      <c r="U1681">
        <v>115</v>
      </c>
      <c r="V1681">
        <v>185</v>
      </c>
      <c r="W1681">
        <v>1.4953080000000001</v>
      </c>
      <c r="X1681">
        <v>1.7943696</v>
      </c>
    </row>
    <row r="1682" spans="1:24" hidden="1" x14ac:dyDescent="0.3">
      <c r="A1682" t="s">
        <v>11973</v>
      </c>
      <c r="B1682" t="s">
        <v>8617</v>
      </c>
      <c r="C1682" t="s">
        <v>11970</v>
      </c>
      <c r="D1682" t="s">
        <v>11971</v>
      </c>
      <c r="E1682" t="s">
        <v>113</v>
      </c>
      <c r="F1682" t="s">
        <v>11972</v>
      </c>
      <c r="G1682" t="s">
        <v>1356</v>
      </c>
      <c r="H1682" t="s">
        <v>127</v>
      </c>
      <c r="I1682" t="s">
        <v>115</v>
      </c>
      <c r="J1682" t="s">
        <v>113</v>
      </c>
      <c r="K1682" t="s">
        <v>113</v>
      </c>
      <c r="L1682" t="s">
        <v>113</v>
      </c>
      <c r="M1682">
        <v>38</v>
      </c>
      <c r="N1682" t="s">
        <v>8614</v>
      </c>
      <c r="O1682" t="s">
        <v>9835</v>
      </c>
      <c r="P1682">
        <v>3</v>
      </c>
      <c r="Q1682">
        <v>778</v>
      </c>
      <c r="R1682">
        <v>408</v>
      </c>
      <c r="S1682">
        <v>219</v>
      </c>
      <c r="T1682">
        <v>340</v>
      </c>
      <c r="U1682">
        <v>115</v>
      </c>
      <c r="V1682">
        <v>185</v>
      </c>
      <c r="W1682">
        <v>0.95227200000000001</v>
      </c>
      <c r="X1682">
        <v>1.1427263999999999</v>
      </c>
    </row>
    <row r="1683" spans="1:24" hidden="1" x14ac:dyDescent="0.3">
      <c r="A1683" t="s">
        <v>11974</v>
      </c>
      <c r="B1683" t="s">
        <v>8179</v>
      </c>
      <c r="C1683" t="s">
        <v>11970</v>
      </c>
      <c r="D1683" t="s">
        <v>11971</v>
      </c>
      <c r="E1683" t="s">
        <v>113</v>
      </c>
      <c r="F1683" t="s">
        <v>11972</v>
      </c>
      <c r="G1683" t="s">
        <v>1356</v>
      </c>
      <c r="H1683" t="s">
        <v>127</v>
      </c>
      <c r="I1683" t="s">
        <v>115</v>
      </c>
      <c r="J1683" t="s">
        <v>113</v>
      </c>
      <c r="K1683" t="s">
        <v>113</v>
      </c>
      <c r="L1683" t="s">
        <v>113</v>
      </c>
      <c r="M1683">
        <v>35</v>
      </c>
      <c r="N1683" t="s">
        <v>8614</v>
      </c>
      <c r="O1683" t="s">
        <v>9568</v>
      </c>
      <c r="P1683">
        <v>3</v>
      </c>
      <c r="Q1683">
        <v>409</v>
      </c>
      <c r="R1683">
        <v>269</v>
      </c>
      <c r="S1683">
        <v>152</v>
      </c>
      <c r="W1683">
        <v>0.330063</v>
      </c>
      <c r="X1683">
        <v>0.39607559999999997</v>
      </c>
    </row>
    <row r="1684" spans="1:24" hidden="1" x14ac:dyDescent="0.3">
      <c r="A1684" t="s">
        <v>11975</v>
      </c>
      <c r="B1684" t="s">
        <v>8174</v>
      </c>
      <c r="C1684" t="s">
        <v>11976</v>
      </c>
      <c r="D1684" t="s">
        <v>11977</v>
      </c>
      <c r="E1684" t="s">
        <v>113</v>
      </c>
      <c r="F1684" t="s">
        <v>11978</v>
      </c>
      <c r="G1684" t="s">
        <v>1356</v>
      </c>
      <c r="H1684" t="s">
        <v>127</v>
      </c>
      <c r="I1684" t="s">
        <v>115</v>
      </c>
      <c r="J1684" t="s">
        <v>11979</v>
      </c>
      <c r="K1684" t="s">
        <v>11980</v>
      </c>
      <c r="L1684" t="s">
        <v>120</v>
      </c>
      <c r="M1684">
        <v>40</v>
      </c>
      <c r="N1684" t="s">
        <v>8614</v>
      </c>
      <c r="O1684" t="s">
        <v>9042</v>
      </c>
      <c r="P1684">
        <v>3</v>
      </c>
      <c r="Q1684">
        <v>1412</v>
      </c>
      <c r="R1684">
        <v>353</v>
      </c>
      <c r="T1684">
        <v>340</v>
      </c>
      <c r="U1684">
        <v>110</v>
      </c>
      <c r="V1684">
        <v>240</v>
      </c>
      <c r="W1684">
        <v>1.4953080000000001</v>
      </c>
      <c r="X1684">
        <v>1.7943696</v>
      </c>
    </row>
    <row r="1685" spans="1:24" hidden="1" x14ac:dyDescent="0.3">
      <c r="A1685" t="s">
        <v>11981</v>
      </c>
      <c r="B1685" t="s">
        <v>8617</v>
      </c>
      <c r="C1685" t="s">
        <v>11976</v>
      </c>
      <c r="D1685" t="s">
        <v>11977</v>
      </c>
      <c r="E1685" t="s">
        <v>113</v>
      </c>
      <c r="F1685" t="s">
        <v>11978</v>
      </c>
      <c r="G1685" t="s">
        <v>1356</v>
      </c>
      <c r="H1685" t="s">
        <v>127</v>
      </c>
      <c r="I1685" t="s">
        <v>115</v>
      </c>
      <c r="J1685" t="s">
        <v>11979</v>
      </c>
      <c r="K1685" t="s">
        <v>11980</v>
      </c>
      <c r="L1685" t="s">
        <v>120</v>
      </c>
      <c r="M1685">
        <v>40</v>
      </c>
      <c r="N1685" t="s">
        <v>8614</v>
      </c>
      <c r="O1685" t="s">
        <v>9835</v>
      </c>
      <c r="P1685">
        <v>3</v>
      </c>
      <c r="Q1685">
        <v>739</v>
      </c>
      <c r="R1685">
        <v>436</v>
      </c>
      <c r="T1685">
        <v>340</v>
      </c>
      <c r="U1685">
        <v>110</v>
      </c>
      <c r="V1685">
        <v>240</v>
      </c>
      <c r="W1685">
        <v>0.96661200000000003</v>
      </c>
      <c r="X1685">
        <v>1.1599344</v>
      </c>
    </row>
    <row r="1686" spans="1:24" hidden="1" x14ac:dyDescent="0.3">
      <c r="A1686" t="s">
        <v>11982</v>
      </c>
      <c r="B1686" t="s">
        <v>8179</v>
      </c>
      <c r="C1686" t="s">
        <v>11976</v>
      </c>
      <c r="D1686" t="s">
        <v>11977</v>
      </c>
      <c r="E1686" t="s">
        <v>113</v>
      </c>
      <c r="F1686" t="s">
        <v>11978</v>
      </c>
      <c r="G1686" t="s">
        <v>1356</v>
      </c>
      <c r="H1686" t="s">
        <v>127</v>
      </c>
      <c r="I1686" t="s">
        <v>115</v>
      </c>
      <c r="J1686" t="s">
        <v>11979</v>
      </c>
      <c r="K1686" t="s">
        <v>11980</v>
      </c>
      <c r="L1686" t="s">
        <v>120</v>
      </c>
      <c r="M1686">
        <v>40</v>
      </c>
      <c r="N1686" t="s">
        <v>113</v>
      </c>
      <c r="O1686" t="s">
        <v>11268</v>
      </c>
      <c r="P1686">
        <v>3</v>
      </c>
      <c r="Q1686">
        <v>360</v>
      </c>
      <c r="R1686">
        <v>295</v>
      </c>
      <c r="W1686">
        <v>0.31859999999999999</v>
      </c>
      <c r="X1686">
        <v>0.38231999999999999</v>
      </c>
    </row>
    <row r="1687" spans="1:24" hidden="1" x14ac:dyDescent="0.3">
      <c r="A1687" t="s">
        <v>11983</v>
      </c>
      <c r="B1687" t="s">
        <v>8174</v>
      </c>
      <c r="C1687" t="s">
        <v>11984</v>
      </c>
      <c r="D1687" t="s">
        <v>11985</v>
      </c>
      <c r="E1687" t="s">
        <v>113</v>
      </c>
      <c r="F1687" t="s">
        <v>113</v>
      </c>
      <c r="G1687" t="s">
        <v>113</v>
      </c>
      <c r="H1687" t="s">
        <v>113</v>
      </c>
      <c r="I1687" t="s">
        <v>115</v>
      </c>
      <c r="J1687" t="s">
        <v>113</v>
      </c>
      <c r="K1687" t="s">
        <v>113</v>
      </c>
      <c r="L1687" t="s">
        <v>113</v>
      </c>
      <c r="M1687">
        <v>44</v>
      </c>
      <c r="N1687" t="s">
        <v>9085</v>
      </c>
      <c r="O1687" t="s">
        <v>10329</v>
      </c>
      <c r="P1687">
        <v>2</v>
      </c>
      <c r="Q1687">
        <v>2580</v>
      </c>
      <c r="R1687">
        <v>590</v>
      </c>
      <c r="S1687">
        <v>169</v>
      </c>
      <c r="T1687">
        <v>50</v>
      </c>
      <c r="U1687">
        <v>270</v>
      </c>
      <c r="W1687">
        <v>3.0444</v>
      </c>
      <c r="X1687">
        <v>3.6532799999999996</v>
      </c>
    </row>
    <row r="1688" spans="1:24" hidden="1" x14ac:dyDescent="0.3">
      <c r="A1688" t="s">
        <v>11986</v>
      </c>
      <c r="B1688" t="s">
        <v>8179</v>
      </c>
      <c r="C1688" t="s">
        <v>11984</v>
      </c>
      <c r="D1688" t="s">
        <v>11985</v>
      </c>
      <c r="E1688" t="s">
        <v>113</v>
      </c>
      <c r="F1688" t="s">
        <v>113</v>
      </c>
      <c r="G1688" t="s">
        <v>113</v>
      </c>
      <c r="H1688" t="s">
        <v>113</v>
      </c>
      <c r="I1688" t="s">
        <v>115</v>
      </c>
      <c r="J1688" t="s">
        <v>113</v>
      </c>
      <c r="K1688" t="s">
        <v>113</v>
      </c>
      <c r="L1688" t="s">
        <v>113</v>
      </c>
      <c r="M1688">
        <v>44</v>
      </c>
      <c r="N1688" t="s">
        <v>9085</v>
      </c>
      <c r="O1688" t="s">
        <v>9289</v>
      </c>
      <c r="P1688">
        <v>2</v>
      </c>
      <c r="Q1688">
        <v>400</v>
      </c>
      <c r="R1688">
        <v>300</v>
      </c>
      <c r="W1688">
        <v>0.24</v>
      </c>
      <c r="X1688">
        <v>0.28799999999999998</v>
      </c>
    </row>
    <row r="1689" spans="1:24" hidden="1" x14ac:dyDescent="0.3">
      <c r="A1689" t="s">
        <v>11987</v>
      </c>
      <c r="B1689" t="s">
        <v>8536</v>
      </c>
      <c r="C1689" t="s">
        <v>11984</v>
      </c>
      <c r="D1689" t="s">
        <v>11985</v>
      </c>
      <c r="E1689" t="s">
        <v>113</v>
      </c>
      <c r="F1689" t="s">
        <v>113</v>
      </c>
      <c r="G1689" t="s">
        <v>113</v>
      </c>
      <c r="H1689" t="s">
        <v>113</v>
      </c>
      <c r="I1689" t="s">
        <v>115</v>
      </c>
      <c r="J1689" t="s">
        <v>113</v>
      </c>
      <c r="K1689" t="s">
        <v>113</v>
      </c>
      <c r="L1689" t="s">
        <v>113</v>
      </c>
      <c r="M1689">
        <v>42</v>
      </c>
      <c r="N1689" t="s">
        <v>9085</v>
      </c>
      <c r="O1689" t="s">
        <v>9131</v>
      </c>
      <c r="P1689">
        <v>1</v>
      </c>
      <c r="Q1689">
        <v>210</v>
      </c>
      <c r="R1689">
        <v>210</v>
      </c>
      <c r="W1689">
        <v>4.41E-2</v>
      </c>
      <c r="X1689">
        <v>5.2920000000000002E-2</v>
      </c>
    </row>
    <row r="1690" spans="1:24" hidden="1" x14ac:dyDescent="0.3">
      <c r="A1690" t="s">
        <v>11988</v>
      </c>
      <c r="B1690" t="s">
        <v>1304</v>
      </c>
      <c r="C1690" t="s">
        <v>11984</v>
      </c>
      <c r="D1690" t="s">
        <v>11985</v>
      </c>
      <c r="E1690" t="s">
        <v>113</v>
      </c>
      <c r="F1690" t="s">
        <v>113</v>
      </c>
      <c r="G1690" t="s">
        <v>113</v>
      </c>
      <c r="H1690" t="s">
        <v>113</v>
      </c>
      <c r="I1690" t="s">
        <v>115</v>
      </c>
      <c r="J1690" t="s">
        <v>113</v>
      </c>
      <c r="K1690" t="s">
        <v>113</v>
      </c>
      <c r="L1690" t="s">
        <v>113</v>
      </c>
      <c r="M1690">
        <v>0</v>
      </c>
      <c r="N1690" t="s">
        <v>113</v>
      </c>
      <c r="O1690" t="s">
        <v>11989</v>
      </c>
    </row>
    <row r="1691" spans="1:24" hidden="1" x14ac:dyDescent="0.3">
      <c r="A1691" t="s">
        <v>11990</v>
      </c>
      <c r="B1691" t="s">
        <v>8211</v>
      </c>
      <c r="C1691" t="s">
        <v>11984</v>
      </c>
      <c r="D1691" t="s">
        <v>11985</v>
      </c>
      <c r="E1691" t="s">
        <v>113</v>
      </c>
      <c r="F1691" t="s">
        <v>113</v>
      </c>
      <c r="G1691" t="s">
        <v>113</v>
      </c>
      <c r="H1691" t="s">
        <v>113</v>
      </c>
      <c r="I1691" t="s">
        <v>115</v>
      </c>
      <c r="J1691" t="s">
        <v>113</v>
      </c>
      <c r="K1691" t="s">
        <v>113</v>
      </c>
      <c r="L1691" t="s">
        <v>113</v>
      </c>
      <c r="M1691">
        <v>42</v>
      </c>
      <c r="N1691" t="s">
        <v>113</v>
      </c>
      <c r="O1691" t="s">
        <v>10333</v>
      </c>
      <c r="P1691">
        <v>1</v>
      </c>
      <c r="Q1691">
        <v>0.6</v>
      </c>
      <c r="T1691">
        <v>281</v>
      </c>
      <c r="W1691">
        <v>0.28274333882308139</v>
      </c>
      <c r="X1691">
        <v>0.45238934211693027</v>
      </c>
    </row>
    <row r="1692" spans="1:24" hidden="1" x14ac:dyDescent="0.3">
      <c r="A1692" t="s">
        <v>11991</v>
      </c>
      <c r="B1692" t="s">
        <v>8174</v>
      </c>
      <c r="C1692" t="s">
        <v>1318</v>
      </c>
      <c r="D1692" t="s">
        <v>11992</v>
      </c>
      <c r="E1692" t="s">
        <v>113</v>
      </c>
      <c r="F1692" t="s">
        <v>11993</v>
      </c>
      <c r="G1692" t="s">
        <v>1356</v>
      </c>
      <c r="H1692" t="s">
        <v>127</v>
      </c>
      <c r="I1692" t="s">
        <v>226</v>
      </c>
      <c r="J1692" t="s">
        <v>11994</v>
      </c>
      <c r="K1692" t="s">
        <v>11995</v>
      </c>
      <c r="L1692" t="s">
        <v>120</v>
      </c>
      <c r="M1692">
        <v>40</v>
      </c>
      <c r="N1692" t="s">
        <v>9085</v>
      </c>
      <c r="O1692" t="s">
        <v>8352</v>
      </c>
      <c r="P1692">
        <v>3</v>
      </c>
      <c r="Q1692">
        <v>1509</v>
      </c>
      <c r="R1692">
        <v>469</v>
      </c>
      <c r="S1692">
        <v>206</v>
      </c>
      <c r="T1692">
        <v>20</v>
      </c>
      <c r="U1692">
        <v>140</v>
      </c>
      <c r="V1692">
        <v>260</v>
      </c>
      <c r="W1692">
        <v>2.1231629999999999</v>
      </c>
      <c r="X1692">
        <v>2.5477955999999997</v>
      </c>
    </row>
    <row r="1693" spans="1:24" hidden="1" x14ac:dyDescent="0.3">
      <c r="A1693" t="s">
        <v>11996</v>
      </c>
      <c r="B1693" t="s">
        <v>8617</v>
      </c>
      <c r="C1693" t="s">
        <v>1318</v>
      </c>
      <c r="D1693" t="s">
        <v>11992</v>
      </c>
      <c r="E1693" t="s">
        <v>113</v>
      </c>
      <c r="F1693" t="s">
        <v>11993</v>
      </c>
      <c r="G1693" t="s">
        <v>1356</v>
      </c>
      <c r="H1693" t="s">
        <v>127</v>
      </c>
      <c r="I1693" t="s">
        <v>226</v>
      </c>
      <c r="J1693" t="s">
        <v>11994</v>
      </c>
      <c r="K1693" t="s">
        <v>11995</v>
      </c>
      <c r="L1693" t="s">
        <v>120</v>
      </c>
      <c r="M1693">
        <v>40</v>
      </c>
      <c r="N1693" t="s">
        <v>9085</v>
      </c>
      <c r="O1693" t="s">
        <v>11997</v>
      </c>
      <c r="P1693">
        <v>3</v>
      </c>
      <c r="Q1693">
        <v>699</v>
      </c>
      <c r="R1693">
        <v>395</v>
      </c>
      <c r="S1693">
        <v>160</v>
      </c>
      <c r="T1693">
        <v>20</v>
      </c>
      <c r="U1693">
        <v>140</v>
      </c>
      <c r="V1693">
        <v>260</v>
      </c>
      <c r="W1693">
        <v>0.82831500000000002</v>
      </c>
      <c r="X1693">
        <v>0.99397800000000003</v>
      </c>
    </row>
    <row r="1694" spans="1:24" hidden="1" x14ac:dyDescent="0.3">
      <c r="A1694" t="s">
        <v>11998</v>
      </c>
      <c r="B1694" t="s">
        <v>8179</v>
      </c>
      <c r="C1694" t="s">
        <v>1318</v>
      </c>
      <c r="D1694" t="s">
        <v>11992</v>
      </c>
      <c r="E1694" t="s">
        <v>113</v>
      </c>
      <c r="F1694" t="s">
        <v>11993</v>
      </c>
      <c r="G1694" t="s">
        <v>1356</v>
      </c>
      <c r="H1694" t="s">
        <v>127</v>
      </c>
      <c r="I1694" t="s">
        <v>226</v>
      </c>
      <c r="J1694" t="s">
        <v>11994</v>
      </c>
      <c r="K1694" t="s">
        <v>11995</v>
      </c>
      <c r="L1694" t="s">
        <v>120</v>
      </c>
      <c r="M1694">
        <v>40</v>
      </c>
      <c r="N1694" t="s">
        <v>9085</v>
      </c>
      <c r="O1694" t="s">
        <v>9106</v>
      </c>
      <c r="P1694">
        <v>3</v>
      </c>
      <c r="Q1694">
        <v>400</v>
      </c>
      <c r="R1694">
        <v>300</v>
      </c>
      <c r="S1694">
        <v>100</v>
      </c>
      <c r="W1694">
        <v>0.36</v>
      </c>
      <c r="X1694">
        <v>0.432</v>
      </c>
    </row>
    <row r="1695" spans="1:24" hidden="1" x14ac:dyDescent="0.3">
      <c r="A1695" t="s">
        <v>11999</v>
      </c>
      <c r="B1695" t="s">
        <v>8536</v>
      </c>
      <c r="C1695" t="s">
        <v>1318</v>
      </c>
      <c r="D1695" t="s">
        <v>11992</v>
      </c>
      <c r="E1695" t="s">
        <v>113</v>
      </c>
      <c r="F1695" t="s">
        <v>11993</v>
      </c>
      <c r="G1695" t="s">
        <v>1356</v>
      </c>
      <c r="H1695" t="s">
        <v>127</v>
      </c>
      <c r="I1695" t="s">
        <v>226</v>
      </c>
      <c r="J1695" t="s">
        <v>11994</v>
      </c>
      <c r="K1695" t="s">
        <v>11995</v>
      </c>
      <c r="L1695" t="s">
        <v>120</v>
      </c>
      <c r="M1695">
        <v>40</v>
      </c>
      <c r="N1695" t="s">
        <v>9085</v>
      </c>
      <c r="O1695" t="s">
        <v>9106</v>
      </c>
      <c r="P1695">
        <v>3</v>
      </c>
      <c r="Q1695">
        <v>400</v>
      </c>
      <c r="R1695">
        <v>300</v>
      </c>
      <c r="S1695">
        <v>150</v>
      </c>
      <c r="W1695">
        <v>0.36</v>
      </c>
      <c r="X1695">
        <v>0.432</v>
      </c>
    </row>
    <row r="1696" spans="1:24" hidden="1" x14ac:dyDescent="0.3">
      <c r="A1696" t="s">
        <v>12000</v>
      </c>
      <c r="B1696" t="s">
        <v>8174</v>
      </c>
      <c r="C1696" t="s">
        <v>11160</v>
      </c>
      <c r="D1696" t="s">
        <v>12001</v>
      </c>
      <c r="E1696" t="s">
        <v>113</v>
      </c>
      <c r="F1696" t="s">
        <v>113</v>
      </c>
      <c r="G1696" t="s">
        <v>113</v>
      </c>
      <c r="H1696" t="s">
        <v>113</v>
      </c>
      <c r="I1696" t="s">
        <v>115</v>
      </c>
      <c r="J1696" t="s">
        <v>113</v>
      </c>
      <c r="K1696" t="s">
        <v>113</v>
      </c>
      <c r="L1696" t="s">
        <v>113</v>
      </c>
      <c r="M1696">
        <v>11</v>
      </c>
      <c r="N1696" t="s">
        <v>8442</v>
      </c>
      <c r="O1696" t="s">
        <v>9164</v>
      </c>
      <c r="P1696">
        <v>2</v>
      </c>
      <c r="Q1696">
        <v>500</v>
      </c>
      <c r="R1696">
        <v>350</v>
      </c>
      <c r="S1696">
        <v>200</v>
      </c>
      <c r="T1696">
        <v>220</v>
      </c>
      <c r="U1696">
        <v>10</v>
      </c>
      <c r="W1696">
        <v>0.35</v>
      </c>
      <c r="X1696">
        <v>0.42</v>
      </c>
    </row>
    <row r="1697" spans="1:24" hidden="1" x14ac:dyDescent="0.3">
      <c r="A1697" t="s">
        <v>12002</v>
      </c>
      <c r="B1697" t="s">
        <v>8179</v>
      </c>
      <c r="C1697" t="s">
        <v>11160</v>
      </c>
      <c r="D1697" t="s">
        <v>12001</v>
      </c>
      <c r="E1697" t="s">
        <v>113</v>
      </c>
      <c r="F1697" t="s">
        <v>113</v>
      </c>
      <c r="G1697" t="s">
        <v>113</v>
      </c>
      <c r="H1697" t="s">
        <v>113</v>
      </c>
      <c r="I1697" t="s">
        <v>115</v>
      </c>
      <c r="J1697" t="s">
        <v>113</v>
      </c>
      <c r="K1697" t="s">
        <v>113</v>
      </c>
      <c r="L1697" t="s">
        <v>113</v>
      </c>
      <c r="M1697">
        <v>10</v>
      </c>
      <c r="N1697" t="s">
        <v>8614</v>
      </c>
      <c r="O1697" t="s">
        <v>8790</v>
      </c>
      <c r="P1697">
        <v>1</v>
      </c>
      <c r="Q1697">
        <v>478</v>
      </c>
      <c r="R1697">
        <v>375</v>
      </c>
      <c r="S1697">
        <v>155</v>
      </c>
      <c r="W1697">
        <v>0.17924999999999999</v>
      </c>
      <c r="X1697">
        <v>0.21509999999999999</v>
      </c>
    </row>
    <row r="1698" spans="1:24" hidden="1" x14ac:dyDescent="0.3">
      <c r="A1698" t="s">
        <v>12003</v>
      </c>
      <c r="B1698" t="s">
        <v>8536</v>
      </c>
      <c r="C1698" t="s">
        <v>11160</v>
      </c>
      <c r="D1698" t="s">
        <v>12001</v>
      </c>
      <c r="E1698" t="s">
        <v>113</v>
      </c>
      <c r="F1698" t="s">
        <v>113</v>
      </c>
      <c r="G1698" t="s">
        <v>113</v>
      </c>
      <c r="H1698" t="s">
        <v>113</v>
      </c>
      <c r="I1698" t="s">
        <v>115</v>
      </c>
      <c r="J1698" t="s">
        <v>113</v>
      </c>
      <c r="K1698" t="s">
        <v>113</v>
      </c>
      <c r="L1698" t="s">
        <v>113</v>
      </c>
      <c r="M1698">
        <v>10</v>
      </c>
      <c r="N1698" t="s">
        <v>8614</v>
      </c>
      <c r="O1698" t="s">
        <v>9816</v>
      </c>
      <c r="P1698">
        <v>1</v>
      </c>
      <c r="Q1698">
        <v>523</v>
      </c>
      <c r="R1698">
        <v>397</v>
      </c>
      <c r="W1698">
        <v>0.20763100000000001</v>
      </c>
      <c r="X1698">
        <v>0.2491572</v>
      </c>
    </row>
    <row r="1699" spans="1:24" hidden="1" x14ac:dyDescent="0.3">
      <c r="A1699" t="s">
        <v>12004</v>
      </c>
      <c r="B1699" t="s">
        <v>8174</v>
      </c>
      <c r="C1699" t="s">
        <v>12005</v>
      </c>
      <c r="D1699" t="s">
        <v>12006</v>
      </c>
      <c r="E1699" t="s">
        <v>113</v>
      </c>
      <c r="F1699" t="s">
        <v>113</v>
      </c>
      <c r="G1699" t="s">
        <v>113</v>
      </c>
      <c r="H1699" t="s">
        <v>113</v>
      </c>
      <c r="I1699" t="s">
        <v>115</v>
      </c>
      <c r="J1699" t="s">
        <v>113</v>
      </c>
      <c r="K1699" t="s">
        <v>113</v>
      </c>
      <c r="L1699" t="s">
        <v>113</v>
      </c>
      <c r="M1699">
        <v>11</v>
      </c>
      <c r="N1699" t="s">
        <v>8442</v>
      </c>
      <c r="O1699" t="s">
        <v>9164</v>
      </c>
      <c r="P1699">
        <v>2</v>
      </c>
      <c r="Q1699">
        <v>500</v>
      </c>
      <c r="R1699">
        <v>350</v>
      </c>
      <c r="S1699">
        <v>200</v>
      </c>
      <c r="T1699">
        <v>250</v>
      </c>
      <c r="U1699">
        <v>300</v>
      </c>
      <c r="W1699">
        <v>0.35</v>
      </c>
      <c r="X1699">
        <v>0.42</v>
      </c>
    </row>
    <row r="1700" spans="1:24" hidden="1" x14ac:dyDescent="0.3">
      <c r="A1700" t="s">
        <v>12007</v>
      </c>
      <c r="B1700" t="s">
        <v>8179</v>
      </c>
      <c r="C1700" t="s">
        <v>12005</v>
      </c>
      <c r="D1700" t="s">
        <v>12006</v>
      </c>
      <c r="E1700" t="s">
        <v>113</v>
      </c>
      <c r="F1700" t="s">
        <v>113</v>
      </c>
      <c r="G1700" t="s">
        <v>113</v>
      </c>
      <c r="H1700" t="s">
        <v>113</v>
      </c>
      <c r="I1700" t="s">
        <v>115</v>
      </c>
      <c r="J1700" t="s">
        <v>113</v>
      </c>
      <c r="K1700" t="s">
        <v>113</v>
      </c>
      <c r="L1700" t="s">
        <v>113</v>
      </c>
      <c r="M1700">
        <v>10</v>
      </c>
      <c r="N1700" t="s">
        <v>8614</v>
      </c>
      <c r="O1700" t="s">
        <v>8790</v>
      </c>
      <c r="P1700">
        <v>1</v>
      </c>
      <c r="Q1700">
        <v>478</v>
      </c>
      <c r="R1700">
        <v>375</v>
      </c>
      <c r="S1700">
        <v>155</v>
      </c>
      <c r="W1700">
        <v>0.17924999999999999</v>
      </c>
      <c r="X1700">
        <v>0.21509999999999999</v>
      </c>
    </row>
    <row r="1701" spans="1:24" hidden="1" x14ac:dyDescent="0.3">
      <c r="A1701" t="s">
        <v>12008</v>
      </c>
      <c r="B1701" t="s">
        <v>8536</v>
      </c>
      <c r="C1701" t="s">
        <v>12005</v>
      </c>
      <c r="D1701" t="s">
        <v>12006</v>
      </c>
      <c r="E1701" t="s">
        <v>113</v>
      </c>
      <c r="F1701" t="s">
        <v>113</v>
      </c>
      <c r="G1701" t="s">
        <v>113</v>
      </c>
      <c r="H1701" t="s">
        <v>113</v>
      </c>
      <c r="I1701" t="s">
        <v>115</v>
      </c>
      <c r="J1701" t="s">
        <v>113</v>
      </c>
      <c r="K1701" t="s">
        <v>113</v>
      </c>
      <c r="L1701" t="s">
        <v>113</v>
      </c>
      <c r="M1701">
        <v>10</v>
      </c>
      <c r="N1701" t="s">
        <v>8614</v>
      </c>
      <c r="O1701" t="s">
        <v>9816</v>
      </c>
      <c r="P1701">
        <v>1</v>
      </c>
      <c r="Q1701">
        <v>523</v>
      </c>
      <c r="R1701">
        <v>397</v>
      </c>
      <c r="W1701">
        <v>0.20763100000000001</v>
      </c>
      <c r="X1701">
        <v>0.2491572</v>
      </c>
    </row>
    <row r="1702" spans="1:24" hidden="1" x14ac:dyDescent="0.3">
      <c r="A1702" t="s">
        <v>12009</v>
      </c>
      <c r="B1702" t="s">
        <v>8174</v>
      </c>
      <c r="C1702" t="s">
        <v>12010</v>
      </c>
      <c r="D1702" t="s">
        <v>12011</v>
      </c>
      <c r="E1702" t="s">
        <v>113</v>
      </c>
      <c r="F1702" t="s">
        <v>12012</v>
      </c>
      <c r="G1702" t="s">
        <v>1356</v>
      </c>
      <c r="H1702" t="s">
        <v>127</v>
      </c>
      <c r="I1702" t="s">
        <v>686</v>
      </c>
      <c r="J1702" t="s">
        <v>12013</v>
      </c>
      <c r="K1702" t="s">
        <v>12014</v>
      </c>
      <c r="L1702" t="s">
        <v>10083</v>
      </c>
      <c r="M1702">
        <v>20</v>
      </c>
      <c r="N1702" t="s">
        <v>113</v>
      </c>
      <c r="O1702" t="s">
        <v>8467</v>
      </c>
      <c r="P1702">
        <v>3</v>
      </c>
      <c r="Q1702">
        <v>1499</v>
      </c>
      <c r="R1702">
        <v>349</v>
      </c>
      <c r="W1702">
        <v>1.569453</v>
      </c>
      <c r="X1702">
        <v>1.8833435999999999</v>
      </c>
    </row>
    <row r="1703" spans="1:24" hidden="1" x14ac:dyDescent="0.3">
      <c r="A1703" t="s">
        <v>12015</v>
      </c>
      <c r="B1703" t="s">
        <v>8179</v>
      </c>
      <c r="C1703" t="s">
        <v>12010</v>
      </c>
      <c r="D1703" t="s">
        <v>12011</v>
      </c>
      <c r="E1703" t="s">
        <v>113</v>
      </c>
      <c r="F1703" t="s">
        <v>12012</v>
      </c>
      <c r="G1703" t="s">
        <v>1356</v>
      </c>
      <c r="H1703" t="s">
        <v>127</v>
      </c>
      <c r="I1703" t="s">
        <v>686</v>
      </c>
      <c r="J1703" t="s">
        <v>12013</v>
      </c>
      <c r="K1703" t="s">
        <v>12014</v>
      </c>
      <c r="L1703" t="s">
        <v>10083</v>
      </c>
      <c r="M1703">
        <v>20</v>
      </c>
      <c r="N1703" t="s">
        <v>113</v>
      </c>
      <c r="O1703" t="s">
        <v>8727</v>
      </c>
      <c r="P1703">
        <v>3</v>
      </c>
      <c r="Q1703">
        <v>400</v>
      </c>
      <c r="R1703">
        <v>356</v>
      </c>
      <c r="W1703">
        <v>0.42720000000000002</v>
      </c>
      <c r="X1703">
        <v>0.51263999999999998</v>
      </c>
    </row>
    <row r="1704" spans="1:24" hidden="1" x14ac:dyDescent="0.3">
      <c r="A1704" t="s">
        <v>12016</v>
      </c>
      <c r="B1704" t="s">
        <v>8536</v>
      </c>
      <c r="C1704" t="s">
        <v>12010</v>
      </c>
      <c r="D1704" t="s">
        <v>12011</v>
      </c>
      <c r="E1704" t="s">
        <v>113</v>
      </c>
      <c r="F1704" t="s">
        <v>12012</v>
      </c>
      <c r="G1704" t="s">
        <v>1356</v>
      </c>
      <c r="H1704" t="s">
        <v>127</v>
      </c>
      <c r="I1704" t="s">
        <v>686</v>
      </c>
      <c r="J1704" t="s">
        <v>12013</v>
      </c>
      <c r="K1704" t="s">
        <v>12014</v>
      </c>
      <c r="L1704" t="s">
        <v>10083</v>
      </c>
      <c r="M1704">
        <v>20</v>
      </c>
      <c r="N1704" t="s">
        <v>113</v>
      </c>
      <c r="O1704" t="s">
        <v>8673</v>
      </c>
      <c r="P1704">
        <v>3</v>
      </c>
      <c r="Q1704">
        <v>400</v>
      </c>
      <c r="R1704">
        <v>356</v>
      </c>
      <c r="W1704">
        <v>0.42720000000000002</v>
      </c>
      <c r="X1704">
        <v>0.51263999999999998</v>
      </c>
    </row>
    <row r="1705" spans="1:24" hidden="1" x14ac:dyDescent="0.3">
      <c r="A1705" t="s">
        <v>12017</v>
      </c>
      <c r="B1705" t="s">
        <v>8211</v>
      </c>
      <c r="C1705" t="s">
        <v>8148</v>
      </c>
      <c r="D1705" t="s">
        <v>12018</v>
      </c>
      <c r="E1705" t="s">
        <v>113</v>
      </c>
      <c r="F1705" t="s">
        <v>12019</v>
      </c>
      <c r="G1705" t="s">
        <v>133</v>
      </c>
      <c r="H1705" t="s">
        <v>11791</v>
      </c>
      <c r="I1705" t="s">
        <v>218</v>
      </c>
      <c r="J1705" t="s">
        <v>12020</v>
      </c>
      <c r="K1705" t="s">
        <v>12021</v>
      </c>
      <c r="L1705" t="s">
        <v>9030</v>
      </c>
      <c r="M1705">
        <v>58</v>
      </c>
      <c r="N1705" t="s">
        <v>113</v>
      </c>
      <c r="O1705" t="s">
        <v>9493</v>
      </c>
      <c r="P1705">
        <v>3</v>
      </c>
      <c r="Q1705">
        <v>0.6</v>
      </c>
      <c r="T1705">
        <v>87.74</v>
      </c>
      <c r="U1705">
        <v>88.76</v>
      </c>
      <c r="V1705">
        <v>253.62</v>
      </c>
      <c r="W1705">
        <v>0.84823001646924412</v>
      </c>
      <c r="X1705">
        <v>1.3571680263507906</v>
      </c>
    </row>
    <row r="1706" spans="1:24" hidden="1" x14ac:dyDescent="0.3">
      <c r="A1706" t="s">
        <v>12022</v>
      </c>
      <c r="B1706" t="s">
        <v>8174</v>
      </c>
      <c r="C1706" t="s">
        <v>9975</v>
      </c>
      <c r="D1706" t="s">
        <v>12023</v>
      </c>
      <c r="E1706" t="s">
        <v>113</v>
      </c>
      <c r="F1706" t="s">
        <v>12024</v>
      </c>
      <c r="G1706" t="s">
        <v>133</v>
      </c>
      <c r="H1706" t="s">
        <v>9863</v>
      </c>
      <c r="I1706" t="s">
        <v>406</v>
      </c>
      <c r="J1706" t="s">
        <v>12025</v>
      </c>
      <c r="K1706" t="s">
        <v>12026</v>
      </c>
      <c r="L1706" t="s">
        <v>1173</v>
      </c>
      <c r="M1706">
        <v>50</v>
      </c>
      <c r="N1706" t="s">
        <v>113</v>
      </c>
      <c r="O1706" t="s">
        <v>8207</v>
      </c>
      <c r="P1706">
        <v>2</v>
      </c>
      <c r="Q1706">
        <v>1400</v>
      </c>
      <c r="R1706">
        <v>320</v>
      </c>
      <c r="S1706">
        <v>145</v>
      </c>
      <c r="T1706">
        <v>100</v>
      </c>
      <c r="U1706">
        <v>195</v>
      </c>
      <c r="W1706">
        <v>0.89600000000000002</v>
      </c>
      <c r="X1706">
        <v>1.0751999999999999</v>
      </c>
    </row>
    <row r="1707" spans="1:24" hidden="1" x14ac:dyDescent="0.3">
      <c r="A1707" t="s">
        <v>12027</v>
      </c>
      <c r="B1707" t="s">
        <v>8179</v>
      </c>
      <c r="C1707" t="s">
        <v>9975</v>
      </c>
      <c r="D1707" t="s">
        <v>12023</v>
      </c>
      <c r="E1707" t="s">
        <v>113</v>
      </c>
      <c r="F1707" t="s">
        <v>12024</v>
      </c>
      <c r="G1707" t="s">
        <v>133</v>
      </c>
      <c r="H1707" t="s">
        <v>9863</v>
      </c>
      <c r="I1707" t="s">
        <v>406</v>
      </c>
      <c r="J1707" t="s">
        <v>12025</v>
      </c>
      <c r="K1707" t="s">
        <v>12026</v>
      </c>
      <c r="L1707" t="s">
        <v>1173</v>
      </c>
      <c r="M1707">
        <v>50</v>
      </c>
      <c r="N1707" t="s">
        <v>113</v>
      </c>
      <c r="O1707" t="s">
        <v>10494</v>
      </c>
      <c r="P1707">
        <v>1</v>
      </c>
      <c r="Q1707">
        <v>492</v>
      </c>
      <c r="R1707">
        <v>560</v>
      </c>
      <c r="S1707">
        <v>133</v>
      </c>
      <c r="W1707">
        <v>0.27551999999999999</v>
      </c>
      <c r="X1707">
        <v>0.33062399999999997</v>
      </c>
    </row>
    <row r="1708" spans="1:24" hidden="1" x14ac:dyDescent="0.3">
      <c r="A1708" t="s">
        <v>12028</v>
      </c>
      <c r="B1708" t="s">
        <v>8211</v>
      </c>
      <c r="C1708" t="s">
        <v>9975</v>
      </c>
      <c r="D1708" t="s">
        <v>12023</v>
      </c>
      <c r="E1708" t="s">
        <v>113</v>
      </c>
      <c r="F1708" t="s">
        <v>12024</v>
      </c>
      <c r="G1708" t="s">
        <v>133</v>
      </c>
      <c r="H1708" t="s">
        <v>9863</v>
      </c>
      <c r="I1708" t="s">
        <v>406</v>
      </c>
      <c r="J1708" t="s">
        <v>12025</v>
      </c>
      <c r="K1708" t="s">
        <v>12026</v>
      </c>
      <c r="L1708" t="s">
        <v>1173</v>
      </c>
      <c r="M1708">
        <v>48</v>
      </c>
      <c r="N1708" t="s">
        <v>113</v>
      </c>
      <c r="O1708" t="s">
        <v>9493</v>
      </c>
      <c r="P1708">
        <v>1</v>
      </c>
      <c r="Q1708">
        <v>0.9</v>
      </c>
      <c r="W1708">
        <v>0.63617251235193317</v>
      </c>
      <c r="X1708">
        <v>1.0178760197630932</v>
      </c>
    </row>
    <row r="1709" spans="1:24" hidden="1" x14ac:dyDescent="0.3">
      <c r="A1709" t="s">
        <v>12029</v>
      </c>
      <c r="B1709" t="s">
        <v>8174</v>
      </c>
      <c r="C1709" t="s">
        <v>12030</v>
      </c>
      <c r="D1709" t="s">
        <v>12031</v>
      </c>
      <c r="E1709" t="s">
        <v>113</v>
      </c>
      <c r="F1709" t="s">
        <v>12032</v>
      </c>
      <c r="G1709" t="s">
        <v>133</v>
      </c>
      <c r="H1709" t="s">
        <v>11791</v>
      </c>
      <c r="I1709" t="s">
        <v>218</v>
      </c>
      <c r="J1709" t="s">
        <v>12033</v>
      </c>
      <c r="K1709" t="s">
        <v>12034</v>
      </c>
      <c r="L1709" t="s">
        <v>8842</v>
      </c>
      <c r="M1709">
        <v>70</v>
      </c>
      <c r="N1709" t="s">
        <v>113</v>
      </c>
      <c r="O1709" t="s">
        <v>9890</v>
      </c>
      <c r="P1709">
        <v>3</v>
      </c>
      <c r="Q1709">
        <v>2500</v>
      </c>
      <c r="R1709">
        <v>355</v>
      </c>
      <c r="T1709">
        <v>95</v>
      </c>
      <c r="U1709">
        <v>235</v>
      </c>
      <c r="V1709">
        <v>280</v>
      </c>
      <c r="W1709">
        <v>2.6625000000000001</v>
      </c>
      <c r="X1709">
        <v>3.1949999999999998</v>
      </c>
    </row>
    <row r="1710" spans="1:24" hidden="1" x14ac:dyDescent="0.3">
      <c r="A1710" t="s">
        <v>12035</v>
      </c>
      <c r="B1710" t="s">
        <v>8179</v>
      </c>
      <c r="C1710" t="s">
        <v>12030</v>
      </c>
      <c r="D1710" t="s">
        <v>12031</v>
      </c>
      <c r="E1710" t="s">
        <v>113</v>
      </c>
      <c r="F1710" t="s">
        <v>12032</v>
      </c>
      <c r="G1710" t="s">
        <v>133</v>
      </c>
      <c r="H1710" t="s">
        <v>11791</v>
      </c>
      <c r="I1710" t="s">
        <v>218</v>
      </c>
      <c r="J1710" t="s">
        <v>12033</v>
      </c>
      <c r="K1710" t="s">
        <v>12034</v>
      </c>
      <c r="L1710" t="s">
        <v>8842</v>
      </c>
      <c r="M1710">
        <v>70</v>
      </c>
      <c r="N1710" t="s">
        <v>8614</v>
      </c>
      <c r="O1710" t="s">
        <v>8695</v>
      </c>
      <c r="P1710">
        <v>1</v>
      </c>
      <c r="Q1710">
        <v>466</v>
      </c>
      <c r="R1710">
        <v>343</v>
      </c>
      <c r="W1710">
        <v>0.15983800000000001</v>
      </c>
      <c r="X1710">
        <v>0.19180559999999999</v>
      </c>
    </row>
    <row r="1711" spans="1:24" hidden="1" x14ac:dyDescent="0.3">
      <c r="A1711" t="s">
        <v>12036</v>
      </c>
      <c r="B1711" t="s">
        <v>8211</v>
      </c>
      <c r="C1711" t="s">
        <v>12030</v>
      </c>
      <c r="D1711" t="s">
        <v>12031</v>
      </c>
      <c r="E1711" t="s">
        <v>113</v>
      </c>
      <c r="F1711" t="s">
        <v>12032</v>
      </c>
      <c r="G1711" t="s">
        <v>133</v>
      </c>
      <c r="H1711" t="s">
        <v>11791</v>
      </c>
      <c r="I1711" t="s">
        <v>218</v>
      </c>
      <c r="J1711" t="s">
        <v>12033</v>
      </c>
      <c r="K1711" t="s">
        <v>12034</v>
      </c>
      <c r="L1711" t="s">
        <v>8842</v>
      </c>
      <c r="M1711">
        <v>65</v>
      </c>
      <c r="N1711" t="s">
        <v>113</v>
      </c>
      <c r="O1711" t="s">
        <v>9493</v>
      </c>
      <c r="P1711">
        <v>1</v>
      </c>
      <c r="Q1711">
        <v>0.6</v>
      </c>
      <c r="T1711">
        <v>117.82</v>
      </c>
      <c r="W1711">
        <v>0.28274333882308139</v>
      </c>
      <c r="X1711">
        <v>0.45238934211693027</v>
      </c>
    </row>
    <row r="1712" spans="1:24" hidden="1" x14ac:dyDescent="0.3">
      <c r="A1712" t="s">
        <v>12037</v>
      </c>
      <c r="B1712" t="s">
        <v>8174</v>
      </c>
      <c r="C1712" t="s">
        <v>12038</v>
      </c>
      <c r="D1712" t="s">
        <v>12039</v>
      </c>
      <c r="E1712" t="s">
        <v>113</v>
      </c>
      <c r="F1712" t="s">
        <v>12040</v>
      </c>
      <c r="G1712" t="s">
        <v>1356</v>
      </c>
      <c r="H1712" t="s">
        <v>127</v>
      </c>
      <c r="I1712" t="s">
        <v>138</v>
      </c>
      <c r="J1712" t="s">
        <v>113</v>
      </c>
      <c r="K1712" t="s">
        <v>113</v>
      </c>
      <c r="L1712" t="s">
        <v>113</v>
      </c>
      <c r="M1712">
        <v>105</v>
      </c>
      <c r="N1712" t="s">
        <v>9085</v>
      </c>
      <c r="O1712" t="s">
        <v>12041</v>
      </c>
      <c r="P1712">
        <v>3</v>
      </c>
      <c r="Q1712">
        <v>1499</v>
      </c>
      <c r="R1712">
        <v>429</v>
      </c>
      <c r="S1712">
        <v>196</v>
      </c>
      <c r="T1712">
        <v>0</v>
      </c>
      <c r="U1712">
        <v>180</v>
      </c>
      <c r="V1712">
        <v>270</v>
      </c>
      <c r="W1712">
        <v>1.9292130000000001</v>
      </c>
      <c r="X1712">
        <v>2.3150556</v>
      </c>
    </row>
    <row r="1713" spans="1:24" hidden="1" x14ac:dyDescent="0.3">
      <c r="A1713" t="s">
        <v>12042</v>
      </c>
      <c r="B1713" t="s">
        <v>8617</v>
      </c>
      <c r="C1713" t="s">
        <v>12038</v>
      </c>
      <c r="D1713" t="s">
        <v>12039</v>
      </c>
      <c r="E1713" t="s">
        <v>113</v>
      </c>
      <c r="F1713" t="s">
        <v>12040</v>
      </c>
      <c r="G1713" t="s">
        <v>1356</v>
      </c>
      <c r="H1713" t="s">
        <v>127</v>
      </c>
      <c r="I1713" t="s">
        <v>138</v>
      </c>
      <c r="J1713" t="s">
        <v>113</v>
      </c>
      <c r="K1713" t="s">
        <v>113</v>
      </c>
      <c r="L1713" t="s">
        <v>113</v>
      </c>
      <c r="M1713">
        <v>104</v>
      </c>
      <c r="N1713" t="s">
        <v>9085</v>
      </c>
      <c r="O1713" t="s">
        <v>12043</v>
      </c>
      <c r="P1713">
        <v>3</v>
      </c>
      <c r="Q1713">
        <v>730</v>
      </c>
      <c r="R1713">
        <v>395</v>
      </c>
      <c r="S1713">
        <v>180</v>
      </c>
      <c r="T1713">
        <v>0</v>
      </c>
      <c r="U1713">
        <v>180</v>
      </c>
      <c r="V1713">
        <v>270</v>
      </c>
      <c r="W1713">
        <v>0.86504999999999999</v>
      </c>
      <c r="X1713">
        <v>1.03806</v>
      </c>
    </row>
    <row r="1714" spans="1:24" hidden="1" x14ac:dyDescent="0.3">
      <c r="A1714" t="s">
        <v>12044</v>
      </c>
      <c r="B1714" t="s">
        <v>8640</v>
      </c>
      <c r="C1714" t="s">
        <v>12038</v>
      </c>
      <c r="D1714" t="s">
        <v>12039</v>
      </c>
      <c r="E1714" t="s">
        <v>113</v>
      </c>
      <c r="F1714" t="s">
        <v>12040</v>
      </c>
      <c r="G1714" t="s">
        <v>1356</v>
      </c>
      <c r="H1714" t="s">
        <v>127</v>
      </c>
      <c r="I1714" t="s">
        <v>138</v>
      </c>
      <c r="J1714" t="s">
        <v>113</v>
      </c>
      <c r="K1714" t="s">
        <v>113</v>
      </c>
      <c r="L1714" t="s">
        <v>113</v>
      </c>
      <c r="M1714">
        <v>103</v>
      </c>
      <c r="N1714" t="s">
        <v>9085</v>
      </c>
      <c r="O1714" t="s">
        <v>12045</v>
      </c>
      <c r="P1714">
        <v>3</v>
      </c>
      <c r="Q1714">
        <v>965</v>
      </c>
      <c r="R1714">
        <v>470</v>
      </c>
      <c r="S1714">
        <v>160</v>
      </c>
      <c r="T1714">
        <v>0</v>
      </c>
      <c r="U1714">
        <v>180</v>
      </c>
      <c r="V1714">
        <v>270</v>
      </c>
      <c r="W1714">
        <v>1.3606499999999999</v>
      </c>
      <c r="X1714">
        <v>1.6327799999999999</v>
      </c>
    </row>
    <row r="1715" spans="1:24" hidden="1" x14ac:dyDescent="0.3">
      <c r="A1715" t="s">
        <v>12046</v>
      </c>
      <c r="B1715" t="s">
        <v>8179</v>
      </c>
      <c r="C1715" t="s">
        <v>12038</v>
      </c>
      <c r="D1715" t="s">
        <v>12039</v>
      </c>
      <c r="E1715" t="s">
        <v>113</v>
      </c>
      <c r="F1715" t="s">
        <v>12040</v>
      </c>
      <c r="G1715" t="s">
        <v>1356</v>
      </c>
      <c r="H1715" t="s">
        <v>127</v>
      </c>
      <c r="I1715" t="s">
        <v>138</v>
      </c>
      <c r="J1715" t="s">
        <v>113</v>
      </c>
      <c r="K1715" t="s">
        <v>113</v>
      </c>
      <c r="L1715" t="s">
        <v>113</v>
      </c>
      <c r="N1715" t="s">
        <v>9085</v>
      </c>
      <c r="O1715" t="s">
        <v>9289</v>
      </c>
      <c r="P1715">
        <v>3</v>
      </c>
      <c r="Q1715">
        <v>400</v>
      </c>
      <c r="R1715">
        <v>300</v>
      </c>
      <c r="S1715">
        <v>100</v>
      </c>
      <c r="W1715">
        <v>0.36</v>
      </c>
      <c r="X1715">
        <v>0.432</v>
      </c>
    </row>
    <row r="1716" spans="1:24" hidden="1" x14ac:dyDescent="0.3">
      <c r="A1716" t="s">
        <v>12047</v>
      </c>
      <c r="B1716" t="s">
        <v>8536</v>
      </c>
      <c r="C1716" t="s">
        <v>12038</v>
      </c>
      <c r="D1716" t="s">
        <v>12039</v>
      </c>
      <c r="E1716" t="s">
        <v>113</v>
      </c>
      <c r="F1716" t="s">
        <v>12040</v>
      </c>
      <c r="G1716" t="s">
        <v>1356</v>
      </c>
      <c r="H1716" t="s">
        <v>127</v>
      </c>
      <c r="I1716" t="s">
        <v>138</v>
      </c>
      <c r="J1716" t="s">
        <v>113</v>
      </c>
      <c r="K1716" t="s">
        <v>113</v>
      </c>
      <c r="L1716" t="s">
        <v>113</v>
      </c>
      <c r="N1716" t="s">
        <v>9085</v>
      </c>
      <c r="O1716" t="s">
        <v>8649</v>
      </c>
      <c r="P1716">
        <v>3</v>
      </c>
      <c r="Q1716">
        <v>480</v>
      </c>
      <c r="R1716">
        <v>356</v>
      </c>
      <c r="S1716">
        <v>140</v>
      </c>
      <c r="W1716">
        <v>0.51263999999999998</v>
      </c>
      <c r="X1716">
        <v>0.61516799999999994</v>
      </c>
    </row>
    <row r="1717" spans="1:24" hidden="1" x14ac:dyDescent="0.3">
      <c r="A1717" t="s">
        <v>12048</v>
      </c>
      <c r="B1717" t="s">
        <v>8174</v>
      </c>
      <c r="C1717" t="s">
        <v>331</v>
      </c>
      <c r="D1717" t="s">
        <v>12049</v>
      </c>
      <c r="E1717" t="s">
        <v>113</v>
      </c>
      <c r="F1717" t="s">
        <v>113</v>
      </c>
      <c r="G1717" t="s">
        <v>113</v>
      </c>
      <c r="H1717" t="s">
        <v>113</v>
      </c>
      <c r="I1717" t="s">
        <v>115</v>
      </c>
      <c r="J1717" t="s">
        <v>113</v>
      </c>
      <c r="K1717" t="s">
        <v>113</v>
      </c>
      <c r="L1717" t="s">
        <v>113</v>
      </c>
      <c r="M1717">
        <v>40</v>
      </c>
      <c r="N1717" t="s">
        <v>8614</v>
      </c>
      <c r="O1717" t="s">
        <v>9565</v>
      </c>
      <c r="P1717">
        <v>3</v>
      </c>
      <c r="Q1717">
        <v>1412</v>
      </c>
      <c r="R1717">
        <v>353</v>
      </c>
      <c r="T1717">
        <v>345</v>
      </c>
      <c r="U1717">
        <v>205</v>
      </c>
      <c r="V1717">
        <v>285</v>
      </c>
      <c r="W1717">
        <v>1.4953080000000001</v>
      </c>
      <c r="X1717">
        <v>1.7943696</v>
      </c>
    </row>
    <row r="1718" spans="1:24" hidden="1" x14ac:dyDescent="0.3">
      <c r="A1718" t="s">
        <v>12050</v>
      </c>
      <c r="B1718" t="s">
        <v>8617</v>
      </c>
      <c r="C1718" t="s">
        <v>331</v>
      </c>
      <c r="D1718" t="s">
        <v>12049</v>
      </c>
      <c r="E1718" t="s">
        <v>113</v>
      </c>
      <c r="F1718" t="s">
        <v>113</v>
      </c>
      <c r="G1718" t="s">
        <v>113</v>
      </c>
      <c r="H1718" t="s">
        <v>113</v>
      </c>
      <c r="I1718" t="s">
        <v>115</v>
      </c>
      <c r="J1718" t="s">
        <v>113</v>
      </c>
      <c r="K1718" t="s">
        <v>113</v>
      </c>
      <c r="L1718" t="s">
        <v>113</v>
      </c>
      <c r="M1718">
        <v>40</v>
      </c>
      <c r="N1718" t="s">
        <v>8614</v>
      </c>
      <c r="O1718" t="s">
        <v>9835</v>
      </c>
      <c r="P1718">
        <v>3</v>
      </c>
      <c r="Q1718">
        <v>778</v>
      </c>
      <c r="R1718">
        <v>408</v>
      </c>
      <c r="T1718">
        <v>345</v>
      </c>
      <c r="U1718">
        <v>205</v>
      </c>
      <c r="V1718">
        <v>285</v>
      </c>
      <c r="W1718">
        <v>0.95227200000000001</v>
      </c>
      <c r="X1718">
        <v>1.1427263999999999</v>
      </c>
    </row>
    <row r="1719" spans="1:24" hidden="1" x14ac:dyDescent="0.3">
      <c r="A1719" t="s">
        <v>12051</v>
      </c>
      <c r="B1719" t="s">
        <v>8179</v>
      </c>
      <c r="C1719" t="s">
        <v>331</v>
      </c>
      <c r="D1719" t="s">
        <v>12049</v>
      </c>
      <c r="E1719" t="s">
        <v>113</v>
      </c>
      <c r="F1719" t="s">
        <v>113</v>
      </c>
      <c r="G1719" t="s">
        <v>113</v>
      </c>
      <c r="H1719" t="s">
        <v>113</v>
      </c>
      <c r="I1719" t="s">
        <v>115</v>
      </c>
      <c r="J1719" t="s">
        <v>113</v>
      </c>
      <c r="K1719" t="s">
        <v>113</v>
      </c>
      <c r="L1719" t="s">
        <v>113</v>
      </c>
      <c r="M1719">
        <v>40</v>
      </c>
      <c r="N1719" t="s">
        <v>8614</v>
      </c>
      <c r="O1719" t="s">
        <v>9568</v>
      </c>
      <c r="P1719">
        <v>3</v>
      </c>
      <c r="Q1719">
        <v>353</v>
      </c>
      <c r="R1719">
        <v>261</v>
      </c>
      <c r="W1719">
        <v>0.27639900000000001</v>
      </c>
      <c r="X1719">
        <v>0.3316788</v>
      </c>
    </row>
    <row r="1720" spans="1:24" hidden="1" x14ac:dyDescent="0.3">
      <c r="A1720" t="s">
        <v>12052</v>
      </c>
      <c r="B1720" t="s">
        <v>8536</v>
      </c>
      <c r="C1720" t="s">
        <v>331</v>
      </c>
      <c r="D1720" t="s">
        <v>12049</v>
      </c>
      <c r="E1720" t="s">
        <v>113</v>
      </c>
      <c r="F1720" t="s">
        <v>113</v>
      </c>
      <c r="G1720" t="s">
        <v>113</v>
      </c>
      <c r="H1720" t="s">
        <v>113</v>
      </c>
      <c r="I1720" t="s">
        <v>115</v>
      </c>
      <c r="J1720" t="s">
        <v>113</v>
      </c>
      <c r="K1720" t="s">
        <v>113</v>
      </c>
      <c r="L1720" t="s">
        <v>113</v>
      </c>
      <c r="M1720">
        <v>40</v>
      </c>
      <c r="N1720" t="s">
        <v>8614</v>
      </c>
      <c r="O1720" t="s">
        <v>8695</v>
      </c>
      <c r="P1720">
        <v>6</v>
      </c>
      <c r="Q1720">
        <v>466</v>
      </c>
      <c r="R1720">
        <v>343</v>
      </c>
      <c r="W1720">
        <v>0.95902799999999999</v>
      </c>
      <c r="X1720">
        <v>1.1508335999999999</v>
      </c>
    </row>
    <row r="1721" spans="1:24" hidden="1" x14ac:dyDescent="0.3">
      <c r="A1721" t="s">
        <v>12053</v>
      </c>
      <c r="B1721" t="s">
        <v>8174</v>
      </c>
      <c r="C1721" t="s">
        <v>12054</v>
      </c>
      <c r="D1721" t="s">
        <v>12055</v>
      </c>
      <c r="E1721" t="s">
        <v>113</v>
      </c>
      <c r="F1721" t="s">
        <v>12056</v>
      </c>
      <c r="G1721" t="s">
        <v>1356</v>
      </c>
      <c r="H1721" t="s">
        <v>127</v>
      </c>
      <c r="I1721" t="s">
        <v>3277</v>
      </c>
      <c r="J1721" t="s">
        <v>12057</v>
      </c>
      <c r="K1721" t="s">
        <v>12058</v>
      </c>
      <c r="L1721" t="s">
        <v>120</v>
      </c>
      <c r="M1721">
        <v>40</v>
      </c>
      <c r="N1721" t="s">
        <v>113</v>
      </c>
      <c r="O1721" t="s">
        <v>9481</v>
      </c>
      <c r="P1721">
        <v>3</v>
      </c>
      <c r="Q1721">
        <v>1498</v>
      </c>
      <c r="R1721">
        <v>398</v>
      </c>
      <c r="S1721">
        <v>168</v>
      </c>
      <c r="T1721">
        <v>40</v>
      </c>
      <c r="U1721">
        <v>170</v>
      </c>
      <c r="V1721">
        <v>320</v>
      </c>
      <c r="W1721">
        <v>1.7886120000000001</v>
      </c>
      <c r="X1721">
        <v>2.1463344000000002</v>
      </c>
    </row>
    <row r="1722" spans="1:24" hidden="1" x14ac:dyDescent="0.3">
      <c r="A1722" t="s">
        <v>12059</v>
      </c>
      <c r="B1722" t="s">
        <v>8617</v>
      </c>
      <c r="C1722" t="s">
        <v>12054</v>
      </c>
      <c r="D1722" t="s">
        <v>12055</v>
      </c>
      <c r="E1722" t="s">
        <v>113</v>
      </c>
      <c r="F1722" t="s">
        <v>12056</v>
      </c>
      <c r="G1722" t="s">
        <v>1356</v>
      </c>
      <c r="H1722" t="s">
        <v>127</v>
      </c>
      <c r="I1722" t="s">
        <v>3277</v>
      </c>
      <c r="J1722" t="s">
        <v>12057</v>
      </c>
      <c r="K1722" t="s">
        <v>12058</v>
      </c>
      <c r="L1722" t="s">
        <v>120</v>
      </c>
      <c r="M1722">
        <v>40</v>
      </c>
      <c r="N1722" t="s">
        <v>113</v>
      </c>
      <c r="O1722" t="s">
        <v>8787</v>
      </c>
      <c r="P1722">
        <v>3</v>
      </c>
      <c r="Q1722">
        <v>900</v>
      </c>
      <c r="R1722">
        <v>265</v>
      </c>
      <c r="S1722">
        <v>120</v>
      </c>
      <c r="T1722">
        <v>40</v>
      </c>
      <c r="U1722">
        <v>170</v>
      </c>
      <c r="V1722">
        <v>320</v>
      </c>
      <c r="W1722">
        <v>0.71550000000000002</v>
      </c>
      <c r="X1722">
        <v>0.85860000000000003</v>
      </c>
    </row>
    <row r="1723" spans="1:24" hidden="1" x14ac:dyDescent="0.3">
      <c r="A1723" t="s">
        <v>12060</v>
      </c>
      <c r="B1723" t="s">
        <v>8179</v>
      </c>
      <c r="C1723" t="s">
        <v>12054</v>
      </c>
      <c r="D1723" t="s">
        <v>12055</v>
      </c>
      <c r="E1723" t="s">
        <v>113</v>
      </c>
      <c r="F1723" t="s">
        <v>12056</v>
      </c>
      <c r="G1723" t="s">
        <v>1356</v>
      </c>
      <c r="H1723" t="s">
        <v>127</v>
      </c>
      <c r="I1723" t="s">
        <v>3277</v>
      </c>
      <c r="J1723" t="s">
        <v>12057</v>
      </c>
      <c r="K1723" t="s">
        <v>12058</v>
      </c>
      <c r="L1723" t="s">
        <v>120</v>
      </c>
      <c r="M1723">
        <v>40</v>
      </c>
      <c r="N1723" t="s">
        <v>113</v>
      </c>
      <c r="O1723" t="s">
        <v>9483</v>
      </c>
      <c r="P1723">
        <v>2</v>
      </c>
      <c r="Q1723">
        <v>630</v>
      </c>
      <c r="R1723">
        <v>321</v>
      </c>
      <c r="S1723">
        <v>130</v>
      </c>
      <c r="W1723">
        <v>0.40445999999999999</v>
      </c>
      <c r="X1723">
        <v>0.48535199999999995</v>
      </c>
    </row>
    <row r="1724" spans="1:24" hidden="1" x14ac:dyDescent="0.3">
      <c r="A1724" t="s">
        <v>12061</v>
      </c>
      <c r="B1724" t="s">
        <v>8536</v>
      </c>
      <c r="C1724" t="s">
        <v>12054</v>
      </c>
      <c r="D1724" t="s">
        <v>12055</v>
      </c>
      <c r="E1724" t="s">
        <v>113</v>
      </c>
      <c r="F1724" t="s">
        <v>12056</v>
      </c>
      <c r="G1724" t="s">
        <v>1356</v>
      </c>
      <c r="H1724" t="s">
        <v>127</v>
      </c>
      <c r="I1724" t="s">
        <v>3277</v>
      </c>
      <c r="J1724" t="s">
        <v>12057</v>
      </c>
      <c r="K1724" t="s">
        <v>12058</v>
      </c>
      <c r="L1724" t="s">
        <v>120</v>
      </c>
      <c r="M1724">
        <v>40</v>
      </c>
      <c r="N1724" t="s">
        <v>113</v>
      </c>
      <c r="O1724" t="s">
        <v>9485</v>
      </c>
      <c r="P1724">
        <v>1</v>
      </c>
      <c r="Q1724">
        <v>560</v>
      </c>
      <c r="R1724">
        <v>492</v>
      </c>
      <c r="S1724">
        <v>133</v>
      </c>
      <c r="W1724">
        <v>0.27551999999999999</v>
      </c>
      <c r="X1724">
        <v>0.33062399999999997</v>
      </c>
    </row>
    <row r="1725" spans="1:24" hidden="1" x14ac:dyDescent="0.3">
      <c r="A1725" t="s">
        <v>12062</v>
      </c>
      <c r="B1725" t="s">
        <v>8539</v>
      </c>
      <c r="C1725" t="s">
        <v>12054</v>
      </c>
      <c r="D1725" t="s">
        <v>12055</v>
      </c>
      <c r="E1725" t="s">
        <v>113</v>
      </c>
      <c r="F1725" t="s">
        <v>12056</v>
      </c>
      <c r="G1725" t="s">
        <v>1356</v>
      </c>
      <c r="H1725" t="s">
        <v>127</v>
      </c>
      <c r="I1725" t="s">
        <v>3277</v>
      </c>
      <c r="J1725" t="s">
        <v>12057</v>
      </c>
      <c r="K1725" t="s">
        <v>12058</v>
      </c>
      <c r="L1725" t="s">
        <v>120</v>
      </c>
      <c r="M1725">
        <v>40</v>
      </c>
      <c r="N1725" t="s">
        <v>113</v>
      </c>
      <c r="O1725" t="s">
        <v>12063</v>
      </c>
      <c r="P1725">
        <v>3</v>
      </c>
      <c r="Q1725">
        <v>445</v>
      </c>
      <c r="R1725">
        <v>360</v>
      </c>
      <c r="S1725">
        <v>110</v>
      </c>
      <c r="W1725">
        <v>0.48060000000000003</v>
      </c>
      <c r="X1725">
        <v>0.57672000000000001</v>
      </c>
    </row>
    <row r="1726" spans="1:24" hidden="1" x14ac:dyDescent="0.3">
      <c r="A1726" t="s">
        <v>12064</v>
      </c>
      <c r="B1726" t="s">
        <v>8174</v>
      </c>
      <c r="C1726" t="s">
        <v>12065</v>
      </c>
      <c r="D1726" t="s">
        <v>12066</v>
      </c>
      <c r="E1726" t="s">
        <v>113</v>
      </c>
      <c r="F1726" t="s">
        <v>12067</v>
      </c>
      <c r="G1726" t="s">
        <v>1356</v>
      </c>
      <c r="H1726" t="s">
        <v>127</v>
      </c>
      <c r="I1726" t="s">
        <v>654</v>
      </c>
      <c r="J1726" t="s">
        <v>12068</v>
      </c>
      <c r="K1726" t="s">
        <v>12069</v>
      </c>
      <c r="L1726" t="s">
        <v>8903</v>
      </c>
      <c r="M1726">
        <v>27</v>
      </c>
      <c r="N1726" t="s">
        <v>8614</v>
      </c>
      <c r="O1726" t="s">
        <v>9565</v>
      </c>
      <c r="P1726">
        <v>3</v>
      </c>
      <c r="Q1726">
        <v>1412</v>
      </c>
      <c r="R1726">
        <v>353</v>
      </c>
      <c r="T1726">
        <v>15</v>
      </c>
      <c r="U1726">
        <v>135</v>
      </c>
      <c r="V1726">
        <v>270</v>
      </c>
      <c r="W1726">
        <v>1.4953080000000001</v>
      </c>
      <c r="X1726">
        <v>1.7943696</v>
      </c>
    </row>
    <row r="1727" spans="1:24" hidden="1" x14ac:dyDescent="0.3">
      <c r="A1727" t="s">
        <v>12070</v>
      </c>
      <c r="B1727" t="s">
        <v>8617</v>
      </c>
      <c r="C1727" t="s">
        <v>12065</v>
      </c>
      <c r="D1727" t="s">
        <v>12066</v>
      </c>
      <c r="E1727" t="s">
        <v>113</v>
      </c>
      <c r="F1727" t="s">
        <v>12067</v>
      </c>
      <c r="G1727" t="s">
        <v>1356</v>
      </c>
      <c r="H1727" t="s">
        <v>127</v>
      </c>
      <c r="I1727" t="s">
        <v>654</v>
      </c>
      <c r="J1727" t="s">
        <v>12068</v>
      </c>
      <c r="K1727" t="s">
        <v>12069</v>
      </c>
      <c r="L1727" t="s">
        <v>8903</v>
      </c>
      <c r="M1727">
        <v>27</v>
      </c>
      <c r="N1727" t="s">
        <v>8614</v>
      </c>
      <c r="O1727" t="s">
        <v>9835</v>
      </c>
      <c r="P1727">
        <v>3</v>
      </c>
      <c r="Q1727">
        <v>778</v>
      </c>
      <c r="R1727">
        <v>408</v>
      </c>
      <c r="T1727">
        <v>15</v>
      </c>
      <c r="U1727">
        <v>135</v>
      </c>
      <c r="V1727">
        <v>270</v>
      </c>
      <c r="W1727">
        <v>0.95227200000000001</v>
      </c>
      <c r="X1727">
        <v>1.1427263999999999</v>
      </c>
    </row>
    <row r="1728" spans="1:24" hidden="1" x14ac:dyDescent="0.3">
      <c r="A1728" t="s">
        <v>12071</v>
      </c>
      <c r="B1728" t="s">
        <v>8179</v>
      </c>
      <c r="C1728" t="s">
        <v>12065</v>
      </c>
      <c r="D1728" t="s">
        <v>12066</v>
      </c>
      <c r="E1728" t="s">
        <v>113</v>
      </c>
      <c r="F1728" t="s">
        <v>12067</v>
      </c>
      <c r="G1728" t="s">
        <v>1356</v>
      </c>
      <c r="H1728" t="s">
        <v>127</v>
      </c>
      <c r="I1728" t="s">
        <v>654</v>
      </c>
      <c r="J1728" t="s">
        <v>12068</v>
      </c>
      <c r="K1728" t="s">
        <v>12069</v>
      </c>
      <c r="L1728" t="s">
        <v>8903</v>
      </c>
      <c r="M1728">
        <v>28</v>
      </c>
      <c r="N1728" t="s">
        <v>8614</v>
      </c>
      <c r="O1728" t="s">
        <v>9568</v>
      </c>
      <c r="P1728">
        <v>3</v>
      </c>
      <c r="Q1728">
        <v>409</v>
      </c>
      <c r="R1728">
        <v>269</v>
      </c>
      <c r="W1728">
        <v>0.330063</v>
      </c>
      <c r="X1728">
        <v>0.39607559999999997</v>
      </c>
    </row>
    <row r="1729" spans="1:24" hidden="1" x14ac:dyDescent="0.3">
      <c r="A1729" t="s">
        <v>12072</v>
      </c>
      <c r="B1729" t="s">
        <v>8536</v>
      </c>
      <c r="C1729" t="s">
        <v>12065</v>
      </c>
      <c r="D1729" t="s">
        <v>12066</v>
      </c>
      <c r="E1729" t="s">
        <v>113</v>
      </c>
      <c r="F1729" t="s">
        <v>12067</v>
      </c>
      <c r="G1729" t="s">
        <v>1356</v>
      </c>
      <c r="H1729" t="s">
        <v>127</v>
      </c>
      <c r="I1729" t="s">
        <v>654</v>
      </c>
      <c r="J1729" t="s">
        <v>12068</v>
      </c>
      <c r="K1729" t="s">
        <v>12069</v>
      </c>
      <c r="L1729" t="s">
        <v>8903</v>
      </c>
      <c r="M1729">
        <v>28</v>
      </c>
      <c r="N1729" t="s">
        <v>8614</v>
      </c>
      <c r="O1729" t="s">
        <v>9816</v>
      </c>
      <c r="P1729">
        <v>3</v>
      </c>
      <c r="Q1729">
        <v>420</v>
      </c>
      <c r="R1729">
        <v>342</v>
      </c>
      <c r="W1729">
        <v>0.43092000000000003</v>
      </c>
      <c r="X1729">
        <v>0.51710400000000001</v>
      </c>
    </row>
    <row r="1730" spans="1:24" hidden="1" x14ac:dyDescent="0.3">
      <c r="A1730" t="s">
        <v>12073</v>
      </c>
      <c r="B1730" t="s">
        <v>8174</v>
      </c>
      <c r="C1730" t="s">
        <v>7552</v>
      </c>
      <c r="D1730" t="s">
        <v>12074</v>
      </c>
      <c r="E1730" t="s">
        <v>113</v>
      </c>
      <c r="F1730" t="s">
        <v>12075</v>
      </c>
      <c r="G1730" t="s">
        <v>1356</v>
      </c>
      <c r="H1730" t="s">
        <v>127</v>
      </c>
      <c r="I1730" t="s">
        <v>115</v>
      </c>
      <c r="J1730" t="s">
        <v>12076</v>
      </c>
      <c r="K1730" t="s">
        <v>12077</v>
      </c>
      <c r="L1730" t="s">
        <v>113</v>
      </c>
      <c r="M1730">
        <v>40</v>
      </c>
      <c r="N1730" t="s">
        <v>8614</v>
      </c>
      <c r="O1730" t="s">
        <v>9565</v>
      </c>
      <c r="P1730">
        <v>3</v>
      </c>
      <c r="Q1730">
        <v>1412</v>
      </c>
      <c r="R1730">
        <v>353</v>
      </c>
      <c r="T1730">
        <v>30</v>
      </c>
      <c r="U1730">
        <v>220</v>
      </c>
      <c r="V1730">
        <v>315</v>
      </c>
      <c r="W1730">
        <v>1.4953080000000001</v>
      </c>
      <c r="X1730">
        <v>1.7943696</v>
      </c>
    </row>
    <row r="1731" spans="1:24" hidden="1" x14ac:dyDescent="0.3">
      <c r="A1731" t="s">
        <v>12078</v>
      </c>
      <c r="B1731" t="s">
        <v>8617</v>
      </c>
      <c r="C1731" t="s">
        <v>7552</v>
      </c>
      <c r="D1731" t="s">
        <v>12074</v>
      </c>
      <c r="E1731" t="s">
        <v>113</v>
      </c>
      <c r="F1731" t="s">
        <v>12075</v>
      </c>
      <c r="G1731" t="s">
        <v>1356</v>
      </c>
      <c r="H1731" t="s">
        <v>127</v>
      </c>
      <c r="I1731" t="s">
        <v>115</v>
      </c>
      <c r="J1731" t="s">
        <v>12076</v>
      </c>
      <c r="K1731" t="s">
        <v>12077</v>
      </c>
      <c r="L1731" t="s">
        <v>113</v>
      </c>
      <c r="M1731">
        <v>40</v>
      </c>
      <c r="N1731" t="s">
        <v>8614</v>
      </c>
      <c r="O1731" t="s">
        <v>9835</v>
      </c>
      <c r="P1731">
        <v>3</v>
      </c>
      <c r="Q1731">
        <v>694</v>
      </c>
      <c r="R1731">
        <v>408</v>
      </c>
      <c r="T1731">
        <v>30</v>
      </c>
      <c r="U1731">
        <v>220</v>
      </c>
      <c r="V1731">
        <v>315</v>
      </c>
      <c r="W1731">
        <v>0.84945599999999999</v>
      </c>
      <c r="X1731">
        <v>1.0193471999999999</v>
      </c>
    </row>
    <row r="1732" spans="1:24" hidden="1" x14ac:dyDescent="0.3">
      <c r="A1732" t="s">
        <v>12079</v>
      </c>
      <c r="B1732" t="s">
        <v>8179</v>
      </c>
      <c r="C1732" t="s">
        <v>7552</v>
      </c>
      <c r="D1732" t="s">
        <v>12074</v>
      </c>
      <c r="E1732" t="s">
        <v>113</v>
      </c>
      <c r="F1732" t="s">
        <v>12075</v>
      </c>
      <c r="G1732" t="s">
        <v>1356</v>
      </c>
      <c r="H1732" t="s">
        <v>127</v>
      </c>
      <c r="I1732" t="s">
        <v>115</v>
      </c>
      <c r="J1732" t="s">
        <v>12076</v>
      </c>
      <c r="K1732" t="s">
        <v>12077</v>
      </c>
      <c r="L1732" t="s">
        <v>113</v>
      </c>
      <c r="M1732">
        <v>40</v>
      </c>
      <c r="N1732" t="s">
        <v>8614</v>
      </c>
      <c r="O1732" t="s">
        <v>9568</v>
      </c>
      <c r="P1732">
        <v>3</v>
      </c>
      <c r="Q1732">
        <v>353</v>
      </c>
      <c r="R1732">
        <v>261</v>
      </c>
      <c r="W1732">
        <v>0.27639900000000001</v>
      </c>
      <c r="X1732">
        <v>0.3316788</v>
      </c>
    </row>
    <row r="1733" spans="1:24" hidden="1" x14ac:dyDescent="0.3">
      <c r="A1733" t="s">
        <v>12080</v>
      </c>
      <c r="B1733" t="s">
        <v>8174</v>
      </c>
      <c r="C1733" t="s">
        <v>12081</v>
      </c>
      <c r="D1733" t="s">
        <v>12082</v>
      </c>
      <c r="E1733" t="s">
        <v>113</v>
      </c>
      <c r="F1733" t="s">
        <v>12083</v>
      </c>
      <c r="G1733" t="s">
        <v>1356</v>
      </c>
      <c r="H1733" t="s">
        <v>127</v>
      </c>
      <c r="I1733" t="s">
        <v>115</v>
      </c>
      <c r="J1733" t="s">
        <v>12084</v>
      </c>
      <c r="K1733" t="s">
        <v>12085</v>
      </c>
      <c r="L1733" t="s">
        <v>120</v>
      </c>
      <c r="M1733">
        <v>40</v>
      </c>
      <c r="N1733" t="s">
        <v>8614</v>
      </c>
      <c r="O1733" t="s">
        <v>9042</v>
      </c>
      <c r="P1733">
        <v>3</v>
      </c>
      <c r="Q1733">
        <v>1412</v>
      </c>
      <c r="R1733">
        <v>353</v>
      </c>
      <c r="S1733">
        <v>154</v>
      </c>
      <c r="T1733">
        <v>350</v>
      </c>
      <c r="U1733">
        <v>90</v>
      </c>
      <c r="V1733">
        <v>210</v>
      </c>
      <c r="W1733">
        <v>1.4953080000000001</v>
      </c>
      <c r="X1733">
        <v>1.7943696</v>
      </c>
    </row>
    <row r="1734" spans="1:24" hidden="1" x14ac:dyDescent="0.3">
      <c r="A1734" t="s">
        <v>12086</v>
      </c>
      <c r="B1734" t="s">
        <v>8179</v>
      </c>
      <c r="C1734" t="s">
        <v>12081</v>
      </c>
      <c r="D1734" t="s">
        <v>12082</v>
      </c>
      <c r="E1734" t="s">
        <v>113</v>
      </c>
      <c r="F1734" t="s">
        <v>12083</v>
      </c>
      <c r="G1734" t="s">
        <v>1356</v>
      </c>
      <c r="H1734" t="s">
        <v>127</v>
      </c>
      <c r="I1734" t="s">
        <v>115</v>
      </c>
      <c r="J1734" t="s">
        <v>12084</v>
      </c>
      <c r="K1734" t="s">
        <v>12085</v>
      </c>
      <c r="L1734" t="s">
        <v>120</v>
      </c>
      <c r="M1734">
        <v>40</v>
      </c>
      <c r="N1734" t="s">
        <v>8614</v>
      </c>
      <c r="O1734" t="s">
        <v>11268</v>
      </c>
      <c r="P1734">
        <v>3</v>
      </c>
      <c r="Q1734">
        <v>351</v>
      </c>
      <c r="R1734">
        <v>298</v>
      </c>
      <c r="S1734">
        <v>138</v>
      </c>
      <c r="W1734">
        <v>0.31379400000000002</v>
      </c>
      <c r="X1734">
        <v>0.37655280000000002</v>
      </c>
    </row>
    <row r="1735" spans="1:24" hidden="1" x14ac:dyDescent="0.3">
      <c r="A1735" t="s">
        <v>12087</v>
      </c>
      <c r="B1735" t="s">
        <v>8536</v>
      </c>
      <c r="C1735" t="s">
        <v>12081</v>
      </c>
      <c r="D1735" t="s">
        <v>12082</v>
      </c>
      <c r="E1735" t="s">
        <v>113</v>
      </c>
      <c r="F1735" t="s">
        <v>12083</v>
      </c>
      <c r="G1735" t="s">
        <v>1356</v>
      </c>
      <c r="H1735" t="s">
        <v>127</v>
      </c>
      <c r="I1735" t="s">
        <v>115</v>
      </c>
      <c r="J1735" t="s">
        <v>12084</v>
      </c>
      <c r="K1735" t="s">
        <v>12085</v>
      </c>
      <c r="L1735" t="s">
        <v>120</v>
      </c>
      <c r="M1735">
        <v>40</v>
      </c>
      <c r="N1735" t="s">
        <v>8614</v>
      </c>
      <c r="O1735" t="s">
        <v>12088</v>
      </c>
      <c r="P1735">
        <v>6</v>
      </c>
      <c r="Q1735">
        <v>351</v>
      </c>
      <c r="R1735">
        <v>298</v>
      </c>
      <c r="S1735">
        <v>138</v>
      </c>
      <c r="W1735">
        <v>0.62758800000000003</v>
      </c>
      <c r="X1735">
        <v>0.75310560000000004</v>
      </c>
    </row>
    <row r="1736" spans="1:24" hidden="1" x14ac:dyDescent="0.3">
      <c r="A1736" t="s">
        <v>12089</v>
      </c>
      <c r="B1736" t="s">
        <v>8174</v>
      </c>
      <c r="C1736" t="s">
        <v>12090</v>
      </c>
      <c r="D1736" t="s">
        <v>12091</v>
      </c>
      <c r="E1736" t="s">
        <v>113</v>
      </c>
      <c r="F1736" t="s">
        <v>12092</v>
      </c>
      <c r="G1736" t="s">
        <v>1356</v>
      </c>
      <c r="H1736" t="s">
        <v>127</v>
      </c>
      <c r="I1736" t="s">
        <v>115</v>
      </c>
      <c r="J1736" t="s">
        <v>12093</v>
      </c>
      <c r="K1736" t="s">
        <v>12094</v>
      </c>
      <c r="L1736" t="s">
        <v>10083</v>
      </c>
      <c r="M1736">
        <v>20</v>
      </c>
      <c r="N1736" t="s">
        <v>8614</v>
      </c>
      <c r="O1736" t="s">
        <v>9042</v>
      </c>
      <c r="P1736">
        <v>3</v>
      </c>
      <c r="Q1736">
        <v>1412</v>
      </c>
      <c r="R1736">
        <v>353</v>
      </c>
      <c r="T1736">
        <v>20</v>
      </c>
      <c r="U1736">
        <v>140</v>
      </c>
      <c r="V1736">
        <v>240</v>
      </c>
      <c r="W1736">
        <v>1.4953080000000001</v>
      </c>
      <c r="X1736">
        <v>1.7943696</v>
      </c>
    </row>
    <row r="1737" spans="1:24" hidden="1" x14ac:dyDescent="0.3">
      <c r="A1737" t="s">
        <v>12095</v>
      </c>
      <c r="B1737" t="s">
        <v>8617</v>
      </c>
      <c r="C1737" t="s">
        <v>12090</v>
      </c>
      <c r="D1737" t="s">
        <v>12091</v>
      </c>
      <c r="E1737" t="s">
        <v>113</v>
      </c>
      <c r="F1737" t="s">
        <v>12092</v>
      </c>
      <c r="G1737" t="s">
        <v>1356</v>
      </c>
      <c r="H1737" t="s">
        <v>127</v>
      </c>
      <c r="I1737" t="s">
        <v>115</v>
      </c>
      <c r="J1737" t="s">
        <v>12093</v>
      </c>
      <c r="K1737" t="s">
        <v>12094</v>
      </c>
      <c r="L1737" t="s">
        <v>10083</v>
      </c>
      <c r="M1737">
        <v>20</v>
      </c>
      <c r="N1737" t="s">
        <v>8614</v>
      </c>
      <c r="O1737" t="s">
        <v>9835</v>
      </c>
      <c r="P1737">
        <v>3</v>
      </c>
      <c r="Q1737">
        <v>778</v>
      </c>
      <c r="R1737">
        <v>408</v>
      </c>
      <c r="T1737">
        <v>20</v>
      </c>
      <c r="U1737">
        <v>140</v>
      </c>
      <c r="V1737">
        <v>240</v>
      </c>
      <c r="W1737">
        <v>0.95227200000000001</v>
      </c>
      <c r="X1737">
        <v>1.1427263999999999</v>
      </c>
    </row>
    <row r="1738" spans="1:24" hidden="1" x14ac:dyDescent="0.3">
      <c r="A1738" t="s">
        <v>12096</v>
      </c>
      <c r="B1738" t="s">
        <v>8179</v>
      </c>
      <c r="C1738" t="s">
        <v>12090</v>
      </c>
      <c r="D1738" t="s">
        <v>12091</v>
      </c>
      <c r="E1738" t="s">
        <v>113</v>
      </c>
      <c r="F1738" t="s">
        <v>12092</v>
      </c>
      <c r="G1738" t="s">
        <v>1356</v>
      </c>
      <c r="H1738" t="s">
        <v>127</v>
      </c>
      <c r="I1738" t="s">
        <v>115</v>
      </c>
      <c r="J1738" t="s">
        <v>12093</v>
      </c>
      <c r="K1738" t="s">
        <v>12094</v>
      </c>
      <c r="L1738" t="s">
        <v>10083</v>
      </c>
      <c r="M1738">
        <v>20</v>
      </c>
      <c r="N1738" t="s">
        <v>8614</v>
      </c>
      <c r="O1738" t="s">
        <v>11268</v>
      </c>
      <c r="P1738">
        <v>3</v>
      </c>
      <c r="Q1738">
        <v>353</v>
      </c>
      <c r="R1738">
        <v>261</v>
      </c>
      <c r="W1738">
        <v>0.27639900000000001</v>
      </c>
      <c r="X1738">
        <v>0.3316788</v>
      </c>
    </row>
    <row r="1739" spans="1:24" hidden="1" x14ac:dyDescent="0.3">
      <c r="A1739" t="s">
        <v>12097</v>
      </c>
      <c r="B1739" t="s">
        <v>8174</v>
      </c>
      <c r="C1739" t="s">
        <v>12098</v>
      </c>
      <c r="D1739" t="s">
        <v>12099</v>
      </c>
      <c r="E1739" t="s">
        <v>113</v>
      </c>
      <c r="F1739" t="s">
        <v>12100</v>
      </c>
      <c r="G1739" t="s">
        <v>1356</v>
      </c>
      <c r="H1739" t="s">
        <v>127</v>
      </c>
      <c r="I1739" t="s">
        <v>115</v>
      </c>
      <c r="J1739" t="s">
        <v>12101</v>
      </c>
      <c r="K1739" t="s">
        <v>12102</v>
      </c>
      <c r="L1739" t="s">
        <v>120</v>
      </c>
      <c r="M1739">
        <v>40</v>
      </c>
      <c r="N1739" t="s">
        <v>8614</v>
      </c>
      <c r="O1739" t="s">
        <v>9042</v>
      </c>
      <c r="P1739">
        <v>3</v>
      </c>
      <c r="Q1739">
        <v>1412</v>
      </c>
      <c r="R1739">
        <v>353</v>
      </c>
      <c r="T1739">
        <v>30</v>
      </c>
      <c r="U1739">
        <v>250</v>
      </c>
      <c r="V1739">
        <v>330</v>
      </c>
      <c r="W1739">
        <v>1.4953080000000001</v>
      </c>
      <c r="X1739">
        <v>1.7943696</v>
      </c>
    </row>
    <row r="1740" spans="1:24" hidden="1" x14ac:dyDescent="0.3">
      <c r="A1740" t="s">
        <v>12103</v>
      </c>
      <c r="B1740" t="s">
        <v>8179</v>
      </c>
      <c r="C1740" t="s">
        <v>12098</v>
      </c>
      <c r="D1740" t="s">
        <v>12099</v>
      </c>
      <c r="E1740" t="s">
        <v>113</v>
      </c>
      <c r="F1740" t="s">
        <v>12100</v>
      </c>
      <c r="G1740" t="s">
        <v>1356</v>
      </c>
      <c r="H1740" t="s">
        <v>127</v>
      </c>
      <c r="I1740" t="s">
        <v>115</v>
      </c>
      <c r="J1740" t="s">
        <v>12101</v>
      </c>
      <c r="K1740" t="s">
        <v>12102</v>
      </c>
      <c r="L1740" t="s">
        <v>120</v>
      </c>
      <c r="M1740">
        <v>40</v>
      </c>
      <c r="N1740" t="s">
        <v>8614</v>
      </c>
      <c r="O1740" t="s">
        <v>9568</v>
      </c>
      <c r="P1740">
        <v>3</v>
      </c>
      <c r="Q1740">
        <v>353</v>
      </c>
      <c r="R1740">
        <v>261</v>
      </c>
      <c r="W1740">
        <v>0.27639900000000001</v>
      </c>
      <c r="X1740">
        <v>0.3316788</v>
      </c>
    </row>
    <row r="1741" spans="1:24" hidden="1" x14ac:dyDescent="0.3">
      <c r="A1741" t="s">
        <v>12104</v>
      </c>
      <c r="B1741" t="s">
        <v>8174</v>
      </c>
      <c r="C1741" t="s">
        <v>3534</v>
      </c>
      <c r="D1741" t="s">
        <v>3533</v>
      </c>
      <c r="E1741" t="s">
        <v>113</v>
      </c>
      <c r="F1741" t="s">
        <v>3535</v>
      </c>
      <c r="G1741" t="s">
        <v>1356</v>
      </c>
      <c r="H1741" t="s">
        <v>127</v>
      </c>
      <c r="I1741" t="s">
        <v>115</v>
      </c>
      <c r="J1741" t="s">
        <v>12105</v>
      </c>
      <c r="K1741" t="s">
        <v>12106</v>
      </c>
      <c r="L1741" t="s">
        <v>120</v>
      </c>
      <c r="M1741">
        <v>40</v>
      </c>
      <c r="N1741" t="s">
        <v>8614</v>
      </c>
      <c r="O1741" t="s">
        <v>9042</v>
      </c>
      <c r="P1741">
        <v>3</v>
      </c>
      <c r="Q1741">
        <v>1412</v>
      </c>
      <c r="R1741">
        <v>353</v>
      </c>
      <c r="T1741">
        <v>20</v>
      </c>
      <c r="U1741">
        <v>190</v>
      </c>
      <c r="V1741">
        <v>275</v>
      </c>
      <c r="W1741">
        <v>1.4953080000000001</v>
      </c>
      <c r="X1741">
        <v>1.7943696</v>
      </c>
    </row>
    <row r="1742" spans="1:24" hidden="1" x14ac:dyDescent="0.3">
      <c r="A1742" t="s">
        <v>12107</v>
      </c>
      <c r="B1742" t="s">
        <v>8617</v>
      </c>
      <c r="C1742" t="s">
        <v>3534</v>
      </c>
      <c r="D1742" t="s">
        <v>3533</v>
      </c>
      <c r="E1742" t="s">
        <v>113</v>
      </c>
      <c r="F1742" t="s">
        <v>3535</v>
      </c>
      <c r="G1742" t="s">
        <v>1356</v>
      </c>
      <c r="H1742" t="s">
        <v>127</v>
      </c>
      <c r="I1742" t="s">
        <v>115</v>
      </c>
      <c r="J1742" t="s">
        <v>12105</v>
      </c>
      <c r="K1742" t="s">
        <v>12106</v>
      </c>
      <c r="L1742" t="s">
        <v>120</v>
      </c>
      <c r="M1742">
        <v>40</v>
      </c>
      <c r="N1742" t="s">
        <v>8614</v>
      </c>
      <c r="O1742" t="s">
        <v>9835</v>
      </c>
      <c r="P1742">
        <v>3</v>
      </c>
      <c r="Q1742">
        <v>778</v>
      </c>
      <c r="R1742">
        <v>408</v>
      </c>
      <c r="T1742">
        <v>20</v>
      </c>
      <c r="U1742">
        <v>190</v>
      </c>
      <c r="V1742">
        <v>275</v>
      </c>
      <c r="W1742">
        <v>0.95227200000000001</v>
      </c>
      <c r="X1742">
        <v>1.1427263999999999</v>
      </c>
    </row>
    <row r="1743" spans="1:24" hidden="1" x14ac:dyDescent="0.3">
      <c r="A1743" t="s">
        <v>12108</v>
      </c>
      <c r="B1743" t="s">
        <v>8179</v>
      </c>
      <c r="C1743" t="s">
        <v>3534</v>
      </c>
      <c r="D1743" t="s">
        <v>3533</v>
      </c>
      <c r="E1743" t="s">
        <v>113</v>
      </c>
      <c r="F1743" t="s">
        <v>3535</v>
      </c>
      <c r="G1743" t="s">
        <v>1356</v>
      </c>
      <c r="H1743" t="s">
        <v>127</v>
      </c>
      <c r="I1743" t="s">
        <v>115</v>
      </c>
      <c r="J1743" t="s">
        <v>12105</v>
      </c>
      <c r="K1743" t="s">
        <v>12106</v>
      </c>
      <c r="L1743" t="s">
        <v>120</v>
      </c>
      <c r="M1743">
        <v>40</v>
      </c>
      <c r="N1743" t="s">
        <v>8614</v>
      </c>
      <c r="O1743" t="s">
        <v>9568</v>
      </c>
      <c r="P1743">
        <v>3</v>
      </c>
      <c r="Q1743">
        <v>353</v>
      </c>
      <c r="R1743">
        <v>261</v>
      </c>
      <c r="W1743">
        <v>0.27639900000000001</v>
      </c>
      <c r="X1743">
        <v>0.3316788</v>
      </c>
    </row>
    <row r="1744" spans="1:24" hidden="1" x14ac:dyDescent="0.3">
      <c r="A1744" t="s">
        <v>12109</v>
      </c>
      <c r="B1744" t="s">
        <v>8174</v>
      </c>
      <c r="C1744" t="s">
        <v>4039</v>
      </c>
      <c r="D1744" t="s">
        <v>12110</v>
      </c>
      <c r="E1744" t="s">
        <v>113</v>
      </c>
      <c r="F1744" t="s">
        <v>12111</v>
      </c>
      <c r="G1744" t="s">
        <v>1356</v>
      </c>
      <c r="H1744" t="s">
        <v>127</v>
      </c>
      <c r="I1744" t="s">
        <v>3277</v>
      </c>
      <c r="J1744" t="s">
        <v>12112</v>
      </c>
      <c r="K1744" t="s">
        <v>12113</v>
      </c>
      <c r="L1744" t="s">
        <v>120</v>
      </c>
      <c r="M1744">
        <v>40</v>
      </c>
      <c r="N1744" t="s">
        <v>10031</v>
      </c>
      <c r="O1744" t="s">
        <v>9481</v>
      </c>
      <c r="P1744">
        <v>3</v>
      </c>
      <c r="Q1744">
        <v>1498</v>
      </c>
      <c r="R1744">
        <v>398</v>
      </c>
      <c r="S1744">
        <v>168</v>
      </c>
      <c r="T1744">
        <v>350</v>
      </c>
      <c r="U1744">
        <v>110</v>
      </c>
      <c r="V1744">
        <v>280</v>
      </c>
      <c r="W1744">
        <v>1.7886120000000001</v>
      </c>
      <c r="X1744">
        <v>2.1463344000000002</v>
      </c>
    </row>
    <row r="1745" spans="1:24" hidden="1" x14ac:dyDescent="0.3">
      <c r="A1745" t="s">
        <v>12114</v>
      </c>
      <c r="B1745" t="s">
        <v>8179</v>
      </c>
      <c r="C1745" t="s">
        <v>4039</v>
      </c>
      <c r="D1745" t="s">
        <v>12110</v>
      </c>
      <c r="E1745" t="s">
        <v>113</v>
      </c>
      <c r="F1745" t="s">
        <v>12111</v>
      </c>
      <c r="G1745" t="s">
        <v>1356</v>
      </c>
      <c r="H1745" t="s">
        <v>127</v>
      </c>
      <c r="I1745" t="s">
        <v>3277</v>
      </c>
      <c r="J1745" t="s">
        <v>12112</v>
      </c>
      <c r="K1745" t="s">
        <v>12113</v>
      </c>
      <c r="L1745" t="s">
        <v>120</v>
      </c>
      <c r="M1745">
        <v>40</v>
      </c>
      <c r="N1745" t="s">
        <v>113</v>
      </c>
      <c r="O1745" t="s">
        <v>8724</v>
      </c>
      <c r="P1745">
        <v>2</v>
      </c>
      <c r="Q1745">
        <v>560</v>
      </c>
      <c r="R1745">
        <v>492</v>
      </c>
      <c r="S1745">
        <v>133</v>
      </c>
      <c r="W1745">
        <v>0.55103999999999997</v>
      </c>
      <c r="X1745">
        <v>0.66124799999999995</v>
      </c>
    </row>
    <row r="1746" spans="1:24" hidden="1" x14ac:dyDescent="0.3">
      <c r="A1746" t="s">
        <v>12115</v>
      </c>
      <c r="B1746" t="s">
        <v>8536</v>
      </c>
      <c r="C1746" t="s">
        <v>4039</v>
      </c>
      <c r="D1746" t="s">
        <v>12110</v>
      </c>
      <c r="E1746" t="s">
        <v>113</v>
      </c>
      <c r="F1746" t="s">
        <v>12111</v>
      </c>
      <c r="G1746" t="s">
        <v>1356</v>
      </c>
      <c r="H1746" t="s">
        <v>127</v>
      </c>
      <c r="I1746" t="s">
        <v>3277</v>
      </c>
      <c r="J1746" t="s">
        <v>12112</v>
      </c>
      <c r="K1746" t="s">
        <v>12113</v>
      </c>
      <c r="L1746" t="s">
        <v>120</v>
      </c>
      <c r="M1746">
        <v>40</v>
      </c>
      <c r="N1746" t="s">
        <v>113</v>
      </c>
      <c r="O1746" t="s">
        <v>9485</v>
      </c>
      <c r="P1746">
        <v>1</v>
      </c>
      <c r="Q1746">
        <v>560</v>
      </c>
      <c r="R1746">
        <v>492</v>
      </c>
      <c r="S1746">
        <v>133</v>
      </c>
      <c r="W1746">
        <v>0.27551999999999999</v>
      </c>
      <c r="X1746">
        <v>0.33062399999999997</v>
      </c>
    </row>
    <row r="1747" spans="1:24" hidden="1" x14ac:dyDescent="0.3">
      <c r="A1747" t="s">
        <v>12116</v>
      </c>
      <c r="B1747" t="s">
        <v>8211</v>
      </c>
      <c r="C1747" t="s">
        <v>4039</v>
      </c>
      <c r="D1747" t="s">
        <v>12110</v>
      </c>
      <c r="E1747" t="s">
        <v>113</v>
      </c>
      <c r="F1747" t="s">
        <v>12111</v>
      </c>
      <c r="G1747" t="s">
        <v>1356</v>
      </c>
      <c r="H1747" t="s">
        <v>127</v>
      </c>
      <c r="I1747" t="s">
        <v>3277</v>
      </c>
      <c r="J1747" t="s">
        <v>12112</v>
      </c>
      <c r="K1747" t="s">
        <v>12113</v>
      </c>
      <c r="L1747" t="s">
        <v>120</v>
      </c>
      <c r="M1747">
        <v>38</v>
      </c>
      <c r="N1747" t="s">
        <v>113</v>
      </c>
      <c r="O1747" t="s">
        <v>9493</v>
      </c>
      <c r="P1747">
        <v>1</v>
      </c>
      <c r="Q1747">
        <v>0.9</v>
      </c>
      <c r="T1747">
        <v>301.29000000000002</v>
      </c>
      <c r="W1747">
        <v>0.63617251235193317</v>
      </c>
      <c r="X1747">
        <v>1.0178760197630932</v>
      </c>
    </row>
    <row r="1748" spans="1:24" hidden="1" x14ac:dyDescent="0.3">
      <c r="A1748" t="s">
        <v>12117</v>
      </c>
      <c r="B1748" t="s">
        <v>8174</v>
      </c>
      <c r="C1748" t="s">
        <v>12118</v>
      </c>
      <c r="D1748" t="s">
        <v>12119</v>
      </c>
      <c r="E1748" t="s">
        <v>113</v>
      </c>
      <c r="F1748" t="s">
        <v>113</v>
      </c>
      <c r="G1748" t="s">
        <v>113</v>
      </c>
      <c r="H1748" t="s">
        <v>113</v>
      </c>
      <c r="I1748" t="s">
        <v>686</v>
      </c>
      <c r="J1748" t="s">
        <v>12120</v>
      </c>
      <c r="K1748" t="s">
        <v>12121</v>
      </c>
      <c r="L1748" t="s">
        <v>10038</v>
      </c>
      <c r="M1748">
        <v>10</v>
      </c>
      <c r="N1748" t="s">
        <v>113</v>
      </c>
      <c r="O1748" t="s">
        <v>10947</v>
      </c>
      <c r="P1748">
        <v>2</v>
      </c>
      <c r="Q1748">
        <v>330</v>
      </c>
      <c r="R1748">
        <v>295</v>
      </c>
      <c r="S1748">
        <v>115</v>
      </c>
      <c r="T1748">
        <v>5</v>
      </c>
      <c r="U1748">
        <v>290</v>
      </c>
      <c r="W1748">
        <v>0.19470000000000001</v>
      </c>
      <c r="X1748">
        <v>0.23364000000000001</v>
      </c>
    </row>
    <row r="1749" spans="1:24" hidden="1" x14ac:dyDescent="0.3">
      <c r="A1749" t="s">
        <v>12122</v>
      </c>
      <c r="B1749" t="s">
        <v>8179</v>
      </c>
      <c r="C1749" t="s">
        <v>12118</v>
      </c>
      <c r="D1749" t="s">
        <v>12119</v>
      </c>
      <c r="E1749" t="s">
        <v>113</v>
      </c>
      <c r="F1749" t="s">
        <v>113</v>
      </c>
      <c r="G1749" t="s">
        <v>113</v>
      </c>
      <c r="H1749" t="s">
        <v>113</v>
      </c>
      <c r="I1749" t="s">
        <v>686</v>
      </c>
      <c r="J1749" t="s">
        <v>12120</v>
      </c>
      <c r="K1749" t="s">
        <v>12121</v>
      </c>
      <c r="L1749" t="s">
        <v>10038</v>
      </c>
      <c r="M1749">
        <v>6</v>
      </c>
      <c r="N1749" t="s">
        <v>113</v>
      </c>
      <c r="O1749" t="s">
        <v>9106</v>
      </c>
      <c r="P1749">
        <v>1</v>
      </c>
      <c r="Q1749">
        <v>400</v>
      </c>
      <c r="R1749">
        <v>300</v>
      </c>
      <c r="S1749">
        <v>150</v>
      </c>
      <c r="W1749">
        <v>0.12</v>
      </c>
      <c r="X1749">
        <v>0.14399999999999999</v>
      </c>
    </row>
    <row r="1750" spans="1:24" hidden="1" x14ac:dyDescent="0.3">
      <c r="A1750" t="s">
        <v>12123</v>
      </c>
      <c r="B1750" t="s">
        <v>8536</v>
      </c>
      <c r="C1750" t="s">
        <v>12118</v>
      </c>
      <c r="D1750" t="s">
        <v>12119</v>
      </c>
      <c r="E1750" t="s">
        <v>113</v>
      </c>
      <c r="F1750" t="s">
        <v>113</v>
      </c>
      <c r="G1750" t="s">
        <v>113</v>
      </c>
      <c r="H1750" t="s">
        <v>113</v>
      </c>
      <c r="I1750" t="s">
        <v>686</v>
      </c>
      <c r="J1750" t="s">
        <v>12120</v>
      </c>
      <c r="K1750" t="s">
        <v>12121</v>
      </c>
      <c r="L1750" t="s">
        <v>10038</v>
      </c>
      <c r="M1750">
        <v>6</v>
      </c>
      <c r="N1750" t="s">
        <v>113</v>
      </c>
      <c r="O1750" t="s">
        <v>8689</v>
      </c>
      <c r="P1750">
        <v>1</v>
      </c>
      <c r="Q1750">
        <v>400</v>
      </c>
      <c r="R1750">
        <v>300</v>
      </c>
      <c r="W1750">
        <v>0.12</v>
      </c>
      <c r="X1750">
        <v>0.14399999999999999</v>
      </c>
    </row>
    <row r="1751" spans="1:24" hidden="1" x14ac:dyDescent="0.3">
      <c r="A1751" t="s">
        <v>12124</v>
      </c>
      <c r="B1751" t="s">
        <v>8174</v>
      </c>
      <c r="C1751" t="s">
        <v>7382</v>
      </c>
      <c r="D1751" t="s">
        <v>12125</v>
      </c>
      <c r="E1751" t="s">
        <v>113</v>
      </c>
      <c r="F1751" t="s">
        <v>12126</v>
      </c>
      <c r="G1751" t="s">
        <v>1356</v>
      </c>
      <c r="H1751" t="s">
        <v>127</v>
      </c>
      <c r="I1751" t="s">
        <v>686</v>
      </c>
      <c r="J1751" t="s">
        <v>12127</v>
      </c>
      <c r="K1751" t="s">
        <v>12128</v>
      </c>
      <c r="L1751" t="s">
        <v>120</v>
      </c>
      <c r="M1751">
        <v>40</v>
      </c>
      <c r="N1751" t="s">
        <v>9085</v>
      </c>
      <c r="O1751" t="s">
        <v>8467</v>
      </c>
      <c r="P1751">
        <v>3</v>
      </c>
      <c r="Q1751">
        <v>1499</v>
      </c>
      <c r="R1751">
        <v>349</v>
      </c>
      <c r="S1751">
        <v>166</v>
      </c>
      <c r="T1751">
        <v>30</v>
      </c>
      <c r="U1751">
        <v>125</v>
      </c>
      <c r="V1751">
        <v>195</v>
      </c>
      <c r="W1751">
        <v>1.569453</v>
      </c>
      <c r="X1751">
        <v>1.8833435999999999</v>
      </c>
    </row>
    <row r="1752" spans="1:24" hidden="1" x14ac:dyDescent="0.3">
      <c r="A1752" t="s">
        <v>12129</v>
      </c>
      <c r="B1752" t="s">
        <v>8179</v>
      </c>
      <c r="C1752" t="s">
        <v>7382</v>
      </c>
      <c r="D1752" t="s">
        <v>12125</v>
      </c>
      <c r="E1752" t="s">
        <v>113</v>
      </c>
      <c r="F1752" t="s">
        <v>12126</v>
      </c>
      <c r="G1752" t="s">
        <v>1356</v>
      </c>
      <c r="H1752" t="s">
        <v>127</v>
      </c>
      <c r="I1752" t="s">
        <v>686</v>
      </c>
      <c r="J1752" t="s">
        <v>12127</v>
      </c>
      <c r="K1752" t="s">
        <v>12128</v>
      </c>
      <c r="L1752" t="s">
        <v>120</v>
      </c>
      <c r="M1752">
        <v>40</v>
      </c>
      <c r="N1752" t="s">
        <v>113</v>
      </c>
      <c r="O1752" t="s">
        <v>9289</v>
      </c>
      <c r="P1752">
        <v>3</v>
      </c>
      <c r="Q1752">
        <v>400</v>
      </c>
      <c r="R1752">
        <v>300</v>
      </c>
      <c r="S1752">
        <v>100</v>
      </c>
      <c r="W1752">
        <v>0.36</v>
      </c>
      <c r="X1752">
        <v>0.432</v>
      </c>
    </row>
    <row r="1753" spans="1:24" hidden="1" x14ac:dyDescent="0.3">
      <c r="A1753" t="s">
        <v>12130</v>
      </c>
      <c r="B1753" t="s">
        <v>8174</v>
      </c>
      <c r="C1753" t="s">
        <v>8691</v>
      </c>
      <c r="D1753" t="s">
        <v>12131</v>
      </c>
      <c r="E1753" t="s">
        <v>113</v>
      </c>
      <c r="F1753" t="s">
        <v>113</v>
      </c>
      <c r="G1753" t="s">
        <v>113</v>
      </c>
      <c r="H1753" t="s">
        <v>113</v>
      </c>
      <c r="I1753" t="s">
        <v>285</v>
      </c>
      <c r="J1753" t="s">
        <v>113</v>
      </c>
      <c r="K1753" t="s">
        <v>113</v>
      </c>
      <c r="L1753" t="s">
        <v>113</v>
      </c>
      <c r="M1753">
        <v>35</v>
      </c>
      <c r="N1753" t="s">
        <v>9971</v>
      </c>
      <c r="O1753" t="s">
        <v>9481</v>
      </c>
      <c r="P1753">
        <v>3</v>
      </c>
      <c r="Q1753">
        <v>1498</v>
      </c>
      <c r="R1753">
        <v>398</v>
      </c>
      <c r="S1753">
        <v>158</v>
      </c>
      <c r="T1753">
        <v>80</v>
      </c>
      <c r="U1753">
        <v>200</v>
      </c>
      <c r="V1753">
        <v>320</v>
      </c>
      <c r="W1753">
        <v>1.7886120000000001</v>
      </c>
      <c r="X1753">
        <v>2.1463344000000002</v>
      </c>
    </row>
    <row r="1754" spans="1:24" hidden="1" x14ac:dyDescent="0.3">
      <c r="A1754" t="s">
        <v>12132</v>
      </c>
      <c r="B1754" t="s">
        <v>8179</v>
      </c>
      <c r="C1754" t="s">
        <v>8691</v>
      </c>
      <c r="D1754" t="s">
        <v>12131</v>
      </c>
      <c r="E1754" t="s">
        <v>113</v>
      </c>
      <c r="F1754" t="s">
        <v>113</v>
      </c>
      <c r="G1754" t="s">
        <v>113</v>
      </c>
      <c r="H1754" t="s">
        <v>113</v>
      </c>
      <c r="I1754" t="s">
        <v>285</v>
      </c>
      <c r="J1754" t="s">
        <v>113</v>
      </c>
      <c r="K1754" t="s">
        <v>113</v>
      </c>
      <c r="L1754" t="s">
        <v>113</v>
      </c>
      <c r="M1754">
        <v>35</v>
      </c>
      <c r="N1754" t="s">
        <v>9971</v>
      </c>
      <c r="O1754" t="s">
        <v>9483</v>
      </c>
      <c r="P1754">
        <v>2</v>
      </c>
      <c r="Q1754">
        <v>630</v>
      </c>
      <c r="R1754">
        <v>321</v>
      </c>
      <c r="S1754">
        <v>130</v>
      </c>
      <c r="W1754">
        <v>0.40445999999999999</v>
      </c>
      <c r="X1754">
        <v>0.48535199999999995</v>
      </c>
    </row>
    <row r="1755" spans="1:24" hidden="1" x14ac:dyDescent="0.3">
      <c r="A1755" t="s">
        <v>12133</v>
      </c>
      <c r="B1755" t="s">
        <v>8536</v>
      </c>
      <c r="C1755" t="s">
        <v>8691</v>
      </c>
      <c r="D1755" t="s">
        <v>12131</v>
      </c>
      <c r="E1755" t="s">
        <v>113</v>
      </c>
      <c r="F1755" t="s">
        <v>113</v>
      </c>
      <c r="G1755" t="s">
        <v>113</v>
      </c>
      <c r="H1755" t="s">
        <v>113</v>
      </c>
      <c r="I1755" t="s">
        <v>285</v>
      </c>
      <c r="J1755" t="s">
        <v>113</v>
      </c>
      <c r="K1755" t="s">
        <v>113</v>
      </c>
      <c r="L1755" t="s">
        <v>113</v>
      </c>
      <c r="M1755">
        <v>35</v>
      </c>
      <c r="N1755" t="s">
        <v>9971</v>
      </c>
      <c r="O1755" t="s">
        <v>12134</v>
      </c>
      <c r="P1755">
        <v>3</v>
      </c>
      <c r="Q1755">
        <v>752</v>
      </c>
      <c r="R1755">
        <v>395</v>
      </c>
      <c r="S1755">
        <v>146</v>
      </c>
      <c r="W1755">
        <v>0.89112000000000002</v>
      </c>
      <c r="X1755">
        <v>1.0693440000000001</v>
      </c>
    </row>
    <row r="1756" spans="1:24" hidden="1" x14ac:dyDescent="0.3">
      <c r="A1756" t="s">
        <v>12135</v>
      </c>
      <c r="B1756" t="s">
        <v>8539</v>
      </c>
      <c r="C1756" t="s">
        <v>8691</v>
      </c>
      <c r="D1756" t="s">
        <v>12131</v>
      </c>
      <c r="E1756" t="s">
        <v>113</v>
      </c>
      <c r="F1756" t="s">
        <v>113</v>
      </c>
      <c r="G1756" t="s">
        <v>113</v>
      </c>
      <c r="H1756" t="s">
        <v>113</v>
      </c>
      <c r="I1756" t="s">
        <v>285</v>
      </c>
      <c r="J1756" t="s">
        <v>113</v>
      </c>
      <c r="K1756" t="s">
        <v>113</v>
      </c>
      <c r="L1756" t="s">
        <v>113</v>
      </c>
      <c r="M1756">
        <v>35</v>
      </c>
      <c r="N1756" t="s">
        <v>9971</v>
      </c>
      <c r="O1756" t="s">
        <v>9485</v>
      </c>
      <c r="P1756">
        <v>1</v>
      </c>
      <c r="Q1756">
        <v>560</v>
      </c>
      <c r="R1756">
        <v>492</v>
      </c>
      <c r="S1756">
        <v>133</v>
      </c>
      <c r="W1756">
        <v>0.27551999999999999</v>
      </c>
      <c r="X1756">
        <v>0.33062399999999997</v>
      </c>
    </row>
    <row r="1757" spans="1:24" hidden="1" x14ac:dyDescent="0.3">
      <c r="A1757" t="s">
        <v>12136</v>
      </c>
      <c r="B1757" t="s">
        <v>8174</v>
      </c>
      <c r="C1757" t="s">
        <v>3302</v>
      </c>
      <c r="D1757" t="s">
        <v>12137</v>
      </c>
      <c r="E1757" t="s">
        <v>113</v>
      </c>
      <c r="F1757" t="s">
        <v>113</v>
      </c>
      <c r="G1757" t="s">
        <v>113</v>
      </c>
      <c r="H1757" t="s">
        <v>113</v>
      </c>
      <c r="I1757" t="s">
        <v>115</v>
      </c>
      <c r="J1757" t="s">
        <v>12138</v>
      </c>
      <c r="K1757" t="s">
        <v>12139</v>
      </c>
      <c r="L1757" t="s">
        <v>120</v>
      </c>
      <c r="M1757">
        <v>40</v>
      </c>
      <c r="N1757" t="s">
        <v>8614</v>
      </c>
      <c r="O1757" t="s">
        <v>9042</v>
      </c>
      <c r="P1757">
        <v>3</v>
      </c>
      <c r="Q1757">
        <v>1412</v>
      </c>
      <c r="R1757">
        <v>353</v>
      </c>
      <c r="T1757">
        <v>50</v>
      </c>
      <c r="U1757">
        <v>170</v>
      </c>
      <c r="V1757">
        <v>290</v>
      </c>
      <c r="W1757">
        <v>1.4953080000000001</v>
      </c>
      <c r="X1757">
        <v>1.7943696</v>
      </c>
    </row>
    <row r="1758" spans="1:24" hidden="1" x14ac:dyDescent="0.3">
      <c r="A1758" t="s">
        <v>12140</v>
      </c>
      <c r="B1758" t="s">
        <v>8617</v>
      </c>
      <c r="C1758" t="s">
        <v>3302</v>
      </c>
      <c r="D1758" t="s">
        <v>12137</v>
      </c>
      <c r="E1758" t="s">
        <v>113</v>
      </c>
      <c r="F1758" t="s">
        <v>113</v>
      </c>
      <c r="G1758" t="s">
        <v>113</v>
      </c>
      <c r="H1758" t="s">
        <v>113</v>
      </c>
      <c r="I1758" t="s">
        <v>115</v>
      </c>
      <c r="J1758" t="s">
        <v>12138</v>
      </c>
      <c r="K1758" t="s">
        <v>12139</v>
      </c>
      <c r="L1758" t="s">
        <v>120</v>
      </c>
      <c r="M1758">
        <v>40</v>
      </c>
      <c r="N1758" t="s">
        <v>8614</v>
      </c>
      <c r="O1758" t="s">
        <v>9835</v>
      </c>
      <c r="P1758">
        <v>3</v>
      </c>
      <c r="Q1758">
        <v>778</v>
      </c>
      <c r="R1758">
        <v>408</v>
      </c>
      <c r="T1758">
        <v>50</v>
      </c>
      <c r="U1758">
        <v>170</v>
      </c>
      <c r="V1758">
        <v>290</v>
      </c>
      <c r="W1758">
        <v>0.95227200000000001</v>
      </c>
      <c r="X1758">
        <v>1.1427263999999999</v>
      </c>
    </row>
    <row r="1759" spans="1:24" hidden="1" x14ac:dyDescent="0.3">
      <c r="A1759" t="s">
        <v>12141</v>
      </c>
      <c r="B1759" t="s">
        <v>8179</v>
      </c>
      <c r="C1759" t="s">
        <v>3302</v>
      </c>
      <c r="D1759" t="s">
        <v>12137</v>
      </c>
      <c r="E1759" t="s">
        <v>113</v>
      </c>
      <c r="F1759" t="s">
        <v>113</v>
      </c>
      <c r="G1759" t="s">
        <v>113</v>
      </c>
      <c r="H1759" t="s">
        <v>113</v>
      </c>
      <c r="I1759" t="s">
        <v>115</v>
      </c>
      <c r="J1759" t="s">
        <v>12138</v>
      </c>
      <c r="K1759" t="s">
        <v>12139</v>
      </c>
      <c r="L1759" t="s">
        <v>120</v>
      </c>
      <c r="M1759">
        <v>40</v>
      </c>
      <c r="N1759" t="s">
        <v>8614</v>
      </c>
      <c r="O1759" t="s">
        <v>9568</v>
      </c>
      <c r="P1759">
        <v>3</v>
      </c>
      <c r="Q1759">
        <v>353</v>
      </c>
      <c r="R1759">
        <v>261</v>
      </c>
      <c r="W1759">
        <v>0.27639900000000001</v>
      </c>
      <c r="X1759">
        <v>0.3316788</v>
      </c>
    </row>
    <row r="1760" spans="1:24" hidden="1" x14ac:dyDescent="0.3">
      <c r="A1760" t="s">
        <v>12142</v>
      </c>
      <c r="B1760" t="s">
        <v>8174</v>
      </c>
      <c r="C1760" t="s">
        <v>12143</v>
      </c>
      <c r="D1760" t="s">
        <v>12144</v>
      </c>
      <c r="E1760" t="s">
        <v>113</v>
      </c>
      <c r="F1760" t="s">
        <v>12145</v>
      </c>
      <c r="G1760" t="s">
        <v>133</v>
      </c>
      <c r="H1760" t="s">
        <v>3790</v>
      </c>
      <c r="I1760" t="s">
        <v>218</v>
      </c>
      <c r="J1760" t="s">
        <v>12146</v>
      </c>
      <c r="K1760" t="s">
        <v>12147</v>
      </c>
      <c r="L1760" t="s">
        <v>120</v>
      </c>
      <c r="M1760">
        <v>40</v>
      </c>
      <c r="N1760" t="s">
        <v>113</v>
      </c>
      <c r="O1760" t="s">
        <v>12148</v>
      </c>
      <c r="P1760">
        <v>3</v>
      </c>
      <c r="Q1760">
        <v>1400</v>
      </c>
      <c r="R1760">
        <v>355</v>
      </c>
      <c r="S1760">
        <v>192</v>
      </c>
      <c r="T1760">
        <v>50</v>
      </c>
      <c r="U1760">
        <v>110</v>
      </c>
      <c r="V1760">
        <v>190</v>
      </c>
      <c r="W1760">
        <v>1.4910000000000001</v>
      </c>
      <c r="X1760">
        <v>1.7892000000000001</v>
      </c>
    </row>
    <row r="1761" spans="1:24" hidden="1" x14ac:dyDescent="0.3">
      <c r="A1761" t="s">
        <v>12149</v>
      </c>
      <c r="B1761" t="s">
        <v>8179</v>
      </c>
      <c r="C1761" t="s">
        <v>12143</v>
      </c>
      <c r="D1761" t="s">
        <v>12144</v>
      </c>
      <c r="E1761" t="s">
        <v>113</v>
      </c>
      <c r="F1761" t="s">
        <v>12145</v>
      </c>
      <c r="G1761" t="s">
        <v>133</v>
      </c>
      <c r="H1761" t="s">
        <v>3790</v>
      </c>
      <c r="I1761" t="s">
        <v>218</v>
      </c>
      <c r="J1761" t="s">
        <v>12146</v>
      </c>
      <c r="K1761" t="s">
        <v>12147</v>
      </c>
      <c r="L1761" t="s">
        <v>120</v>
      </c>
      <c r="M1761">
        <v>40</v>
      </c>
      <c r="N1761" t="s">
        <v>113</v>
      </c>
      <c r="O1761" t="s">
        <v>8695</v>
      </c>
      <c r="P1761">
        <v>3</v>
      </c>
      <c r="Q1761">
        <v>466</v>
      </c>
      <c r="R1761">
        <v>343</v>
      </c>
      <c r="S1761">
        <v>150</v>
      </c>
      <c r="W1761">
        <v>0.479514</v>
      </c>
      <c r="X1761">
        <v>0.57541679999999995</v>
      </c>
    </row>
    <row r="1762" spans="1:24" hidden="1" x14ac:dyDescent="0.3">
      <c r="A1762" t="s">
        <v>12150</v>
      </c>
      <c r="B1762" t="s">
        <v>8174</v>
      </c>
      <c r="C1762" t="s">
        <v>12151</v>
      </c>
      <c r="D1762" t="s">
        <v>12152</v>
      </c>
      <c r="E1762" t="s">
        <v>113</v>
      </c>
      <c r="F1762" t="s">
        <v>12153</v>
      </c>
      <c r="G1762" t="s">
        <v>133</v>
      </c>
      <c r="H1762" t="s">
        <v>3790</v>
      </c>
      <c r="I1762" t="s">
        <v>218</v>
      </c>
      <c r="J1762" t="s">
        <v>12154</v>
      </c>
      <c r="K1762" t="s">
        <v>12155</v>
      </c>
      <c r="L1762" t="s">
        <v>120</v>
      </c>
      <c r="M1762">
        <v>40</v>
      </c>
      <c r="N1762" t="s">
        <v>113</v>
      </c>
      <c r="O1762" t="s">
        <v>9890</v>
      </c>
      <c r="P1762">
        <v>3</v>
      </c>
      <c r="Q1762">
        <v>2500</v>
      </c>
      <c r="R1762">
        <v>355</v>
      </c>
      <c r="T1762">
        <v>60</v>
      </c>
      <c r="U1762">
        <v>120</v>
      </c>
      <c r="V1762">
        <v>200</v>
      </c>
      <c r="W1762">
        <v>2.6625000000000001</v>
      </c>
      <c r="X1762">
        <v>3.1949999999999998</v>
      </c>
    </row>
    <row r="1763" spans="1:24" hidden="1" x14ac:dyDescent="0.3">
      <c r="A1763" t="s">
        <v>12156</v>
      </c>
      <c r="B1763" t="s">
        <v>8179</v>
      </c>
      <c r="C1763" t="s">
        <v>12151</v>
      </c>
      <c r="D1763" t="s">
        <v>12152</v>
      </c>
      <c r="E1763" t="s">
        <v>113</v>
      </c>
      <c r="F1763" t="s">
        <v>12153</v>
      </c>
      <c r="G1763" t="s">
        <v>133</v>
      </c>
      <c r="H1763" t="s">
        <v>3790</v>
      </c>
      <c r="I1763" t="s">
        <v>218</v>
      </c>
      <c r="J1763" t="s">
        <v>12154</v>
      </c>
      <c r="K1763" t="s">
        <v>12155</v>
      </c>
      <c r="L1763" t="s">
        <v>120</v>
      </c>
      <c r="M1763">
        <v>40</v>
      </c>
      <c r="N1763" t="s">
        <v>9971</v>
      </c>
      <c r="O1763" t="s">
        <v>8757</v>
      </c>
      <c r="P1763">
        <v>1</v>
      </c>
      <c r="Q1763">
        <v>560</v>
      </c>
      <c r="R1763">
        <v>492</v>
      </c>
      <c r="W1763">
        <v>0.27551999999999999</v>
      </c>
      <c r="X1763">
        <v>0.33062399999999997</v>
      </c>
    </row>
    <row r="1764" spans="1:24" hidden="1" x14ac:dyDescent="0.3">
      <c r="A1764" t="s">
        <v>12157</v>
      </c>
      <c r="B1764" t="s">
        <v>8174</v>
      </c>
      <c r="C1764" t="s">
        <v>522</v>
      </c>
      <c r="D1764" t="s">
        <v>12158</v>
      </c>
      <c r="E1764" t="s">
        <v>113</v>
      </c>
      <c r="F1764" t="s">
        <v>113</v>
      </c>
      <c r="G1764" t="s">
        <v>113</v>
      </c>
      <c r="H1764" t="s">
        <v>113</v>
      </c>
      <c r="I1764" t="s">
        <v>218</v>
      </c>
      <c r="J1764" t="s">
        <v>12159</v>
      </c>
      <c r="K1764" t="s">
        <v>12160</v>
      </c>
      <c r="L1764" t="s">
        <v>120</v>
      </c>
      <c r="M1764">
        <v>40</v>
      </c>
      <c r="N1764" t="s">
        <v>113</v>
      </c>
      <c r="O1764" t="s">
        <v>9890</v>
      </c>
      <c r="P1764">
        <v>3</v>
      </c>
      <c r="Q1764">
        <v>2500</v>
      </c>
      <c r="R1764">
        <v>355</v>
      </c>
      <c r="T1764">
        <v>0</v>
      </c>
      <c r="U1764">
        <v>90</v>
      </c>
      <c r="V1764">
        <v>290</v>
      </c>
      <c r="W1764">
        <v>2.6625000000000001</v>
      </c>
      <c r="X1764">
        <v>3.1949999999999998</v>
      </c>
    </row>
    <row r="1765" spans="1:24" hidden="1" x14ac:dyDescent="0.3">
      <c r="A1765" t="s">
        <v>12161</v>
      </c>
      <c r="B1765" t="s">
        <v>8179</v>
      </c>
      <c r="C1765" t="s">
        <v>522</v>
      </c>
      <c r="D1765" t="s">
        <v>12158</v>
      </c>
      <c r="E1765" t="s">
        <v>113</v>
      </c>
      <c r="F1765" t="s">
        <v>113</v>
      </c>
      <c r="G1765" t="s">
        <v>113</v>
      </c>
      <c r="H1765" t="s">
        <v>113</v>
      </c>
      <c r="I1765" t="s">
        <v>218</v>
      </c>
      <c r="J1765" t="s">
        <v>12159</v>
      </c>
      <c r="K1765" t="s">
        <v>12160</v>
      </c>
      <c r="L1765" t="s">
        <v>120</v>
      </c>
      <c r="M1765">
        <v>40</v>
      </c>
      <c r="N1765" t="s">
        <v>9971</v>
      </c>
      <c r="O1765" t="s">
        <v>8757</v>
      </c>
      <c r="P1765">
        <v>1</v>
      </c>
      <c r="Q1765">
        <v>560</v>
      </c>
      <c r="R1765">
        <v>492</v>
      </c>
      <c r="W1765">
        <v>0.27551999999999999</v>
      </c>
      <c r="X1765">
        <v>0.33062399999999997</v>
      </c>
    </row>
    <row r="1766" spans="1:24" hidden="1" x14ac:dyDescent="0.3">
      <c r="A1766" t="s">
        <v>12162</v>
      </c>
      <c r="B1766" t="s">
        <v>8362</v>
      </c>
      <c r="C1766" t="s">
        <v>522</v>
      </c>
      <c r="D1766" t="s">
        <v>12158</v>
      </c>
      <c r="E1766" t="s">
        <v>113</v>
      </c>
      <c r="F1766" t="s">
        <v>113</v>
      </c>
      <c r="G1766" t="s">
        <v>113</v>
      </c>
      <c r="H1766" t="s">
        <v>113</v>
      </c>
      <c r="I1766" t="s">
        <v>218</v>
      </c>
      <c r="J1766" t="s">
        <v>12159</v>
      </c>
      <c r="K1766" t="s">
        <v>12160</v>
      </c>
      <c r="L1766" t="s">
        <v>120</v>
      </c>
      <c r="M1766">
        <v>0</v>
      </c>
      <c r="N1766" t="s">
        <v>113</v>
      </c>
      <c r="O1766" t="s">
        <v>9493</v>
      </c>
      <c r="P1766">
        <v>1</v>
      </c>
      <c r="Q1766">
        <v>1.8</v>
      </c>
      <c r="T1766">
        <v>54.78</v>
      </c>
      <c r="W1766">
        <v>2.5446900494077327</v>
      </c>
      <c r="X1766">
        <v>0</v>
      </c>
    </row>
    <row r="1767" spans="1:24" hidden="1" x14ac:dyDescent="0.3">
      <c r="A1767" t="s">
        <v>12163</v>
      </c>
      <c r="B1767" t="s">
        <v>8174</v>
      </c>
      <c r="C1767" t="s">
        <v>528</v>
      </c>
      <c r="D1767" t="s">
        <v>527</v>
      </c>
      <c r="E1767" t="s">
        <v>113</v>
      </c>
      <c r="F1767" t="s">
        <v>113</v>
      </c>
      <c r="G1767" t="s">
        <v>113</v>
      </c>
      <c r="H1767" t="s">
        <v>113</v>
      </c>
      <c r="I1767" t="s">
        <v>218</v>
      </c>
      <c r="J1767" t="s">
        <v>12164</v>
      </c>
      <c r="K1767" t="s">
        <v>12165</v>
      </c>
      <c r="L1767" t="s">
        <v>8903</v>
      </c>
      <c r="M1767">
        <v>30</v>
      </c>
      <c r="N1767" t="s">
        <v>113</v>
      </c>
      <c r="O1767" t="s">
        <v>9890</v>
      </c>
      <c r="P1767">
        <v>3</v>
      </c>
      <c r="Q1767">
        <v>2500</v>
      </c>
      <c r="R1767">
        <v>355</v>
      </c>
      <c r="T1767">
        <v>50</v>
      </c>
      <c r="U1767">
        <v>270</v>
      </c>
      <c r="V1767">
        <v>320</v>
      </c>
      <c r="W1767">
        <v>2.6625000000000001</v>
      </c>
      <c r="X1767">
        <v>3.1949999999999998</v>
      </c>
    </row>
    <row r="1768" spans="1:24" hidden="1" x14ac:dyDescent="0.3">
      <c r="A1768" t="s">
        <v>12166</v>
      </c>
      <c r="B1768" t="s">
        <v>8179</v>
      </c>
      <c r="C1768" t="s">
        <v>528</v>
      </c>
      <c r="D1768" t="s">
        <v>527</v>
      </c>
      <c r="E1768" t="s">
        <v>113</v>
      </c>
      <c r="F1768" t="s">
        <v>113</v>
      </c>
      <c r="G1768" t="s">
        <v>113</v>
      </c>
      <c r="H1768" t="s">
        <v>113</v>
      </c>
      <c r="I1768" t="s">
        <v>218</v>
      </c>
      <c r="J1768" t="s">
        <v>12164</v>
      </c>
      <c r="K1768" t="s">
        <v>12165</v>
      </c>
      <c r="L1768" t="s">
        <v>8903</v>
      </c>
      <c r="M1768">
        <v>30</v>
      </c>
      <c r="N1768" t="s">
        <v>9971</v>
      </c>
      <c r="O1768" t="s">
        <v>8757</v>
      </c>
      <c r="P1768">
        <v>1</v>
      </c>
      <c r="Q1768">
        <v>560</v>
      </c>
      <c r="R1768">
        <v>492</v>
      </c>
      <c r="W1768">
        <v>0.27551999999999999</v>
      </c>
      <c r="X1768">
        <v>0.33062399999999997</v>
      </c>
    </row>
    <row r="1769" spans="1:24" hidden="1" x14ac:dyDescent="0.3">
      <c r="A1769" t="s">
        <v>12167</v>
      </c>
      <c r="B1769" t="s">
        <v>8362</v>
      </c>
      <c r="C1769" t="s">
        <v>528</v>
      </c>
      <c r="D1769" t="s">
        <v>527</v>
      </c>
      <c r="E1769" t="s">
        <v>113</v>
      </c>
      <c r="F1769" t="s">
        <v>113</v>
      </c>
      <c r="G1769" t="s">
        <v>113</v>
      </c>
      <c r="H1769" t="s">
        <v>113</v>
      </c>
      <c r="I1769" t="s">
        <v>218</v>
      </c>
      <c r="J1769" t="s">
        <v>12164</v>
      </c>
      <c r="K1769" t="s">
        <v>12165</v>
      </c>
      <c r="L1769" t="s">
        <v>8903</v>
      </c>
      <c r="M1769">
        <v>0</v>
      </c>
      <c r="O1769" t="s">
        <v>9493</v>
      </c>
      <c r="P1769">
        <v>1</v>
      </c>
      <c r="Q1769">
        <v>1.8</v>
      </c>
      <c r="W1769">
        <v>2.5446900494077327</v>
      </c>
      <c r="X1769">
        <v>0</v>
      </c>
    </row>
    <row r="1770" spans="1:24" hidden="1" x14ac:dyDescent="0.3">
      <c r="A1770" t="s">
        <v>12168</v>
      </c>
      <c r="B1770" t="s">
        <v>8174</v>
      </c>
      <c r="C1770" t="s">
        <v>7399</v>
      </c>
      <c r="D1770" t="s">
        <v>12169</v>
      </c>
      <c r="E1770" t="s">
        <v>113</v>
      </c>
      <c r="F1770" t="s">
        <v>12170</v>
      </c>
      <c r="G1770" t="s">
        <v>1356</v>
      </c>
      <c r="H1770" t="s">
        <v>127</v>
      </c>
      <c r="I1770" t="s">
        <v>654</v>
      </c>
      <c r="J1770" t="s">
        <v>12171</v>
      </c>
      <c r="K1770" t="s">
        <v>12172</v>
      </c>
      <c r="L1770" t="s">
        <v>8903</v>
      </c>
      <c r="M1770">
        <v>30</v>
      </c>
      <c r="N1770" t="s">
        <v>8614</v>
      </c>
      <c r="O1770" t="s">
        <v>9042</v>
      </c>
      <c r="P1770">
        <v>3</v>
      </c>
      <c r="Q1770">
        <v>1412</v>
      </c>
      <c r="R1770">
        <v>353</v>
      </c>
      <c r="T1770">
        <v>40</v>
      </c>
      <c r="U1770">
        <v>180</v>
      </c>
      <c r="V1770">
        <v>290</v>
      </c>
      <c r="W1770">
        <v>1.4953080000000001</v>
      </c>
      <c r="X1770">
        <v>1.7943696</v>
      </c>
    </row>
    <row r="1771" spans="1:24" hidden="1" x14ac:dyDescent="0.3">
      <c r="A1771" t="s">
        <v>12173</v>
      </c>
      <c r="B1771" t="s">
        <v>8179</v>
      </c>
      <c r="C1771" t="s">
        <v>7399</v>
      </c>
      <c r="D1771" t="s">
        <v>12169</v>
      </c>
      <c r="E1771" t="s">
        <v>113</v>
      </c>
      <c r="F1771" t="s">
        <v>12170</v>
      </c>
      <c r="G1771" t="s">
        <v>1356</v>
      </c>
      <c r="H1771" t="s">
        <v>127</v>
      </c>
      <c r="I1771" t="s">
        <v>654</v>
      </c>
      <c r="J1771" t="s">
        <v>12171</v>
      </c>
      <c r="K1771" t="s">
        <v>12172</v>
      </c>
      <c r="L1771" t="s">
        <v>8903</v>
      </c>
      <c r="M1771">
        <v>30</v>
      </c>
      <c r="N1771" t="s">
        <v>113</v>
      </c>
      <c r="O1771" t="s">
        <v>11268</v>
      </c>
      <c r="P1771">
        <v>3</v>
      </c>
      <c r="Q1771">
        <v>409</v>
      </c>
      <c r="R1771">
        <v>269</v>
      </c>
      <c r="W1771">
        <v>0.330063</v>
      </c>
      <c r="X1771">
        <v>0.39607559999999997</v>
      </c>
    </row>
    <row r="1772" spans="1:24" hidden="1" x14ac:dyDescent="0.3">
      <c r="A1772" t="s">
        <v>12174</v>
      </c>
      <c r="B1772" t="s">
        <v>8174</v>
      </c>
      <c r="C1772" t="s">
        <v>12175</v>
      </c>
      <c r="D1772" t="s">
        <v>12176</v>
      </c>
      <c r="E1772" t="s">
        <v>113</v>
      </c>
      <c r="F1772" t="s">
        <v>12177</v>
      </c>
      <c r="G1772" t="s">
        <v>1356</v>
      </c>
      <c r="H1772" t="s">
        <v>127</v>
      </c>
      <c r="I1772" t="s">
        <v>138</v>
      </c>
      <c r="J1772" t="s">
        <v>12178</v>
      </c>
      <c r="K1772" t="s">
        <v>12179</v>
      </c>
      <c r="L1772" t="s">
        <v>120</v>
      </c>
      <c r="M1772">
        <v>40</v>
      </c>
      <c r="N1772" t="s">
        <v>113</v>
      </c>
      <c r="O1772" t="s">
        <v>8467</v>
      </c>
      <c r="P1772">
        <v>3</v>
      </c>
      <c r="Q1772">
        <v>1499</v>
      </c>
      <c r="R1772">
        <v>349</v>
      </c>
      <c r="T1772">
        <v>340</v>
      </c>
      <c r="U1772">
        <v>70</v>
      </c>
      <c r="V1772">
        <v>250</v>
      </c>
      <c r="W1772">
        <v>1.569453</v>
      </c>
      <c r="X1772">
        <v>1.8833435999999999</v>
      </c>
    </row>
    <row r="1773" spans="1:24" hidden="1" x14ac:dyDescent="0.3">
      <c r="A1773" t="s">
        <v>12180</v>
      </c>
      <c r="B1773" t="s">
        <v>8617</v>
      </c>
      <c r="C1773" t="s">
        <v>12175</v>
      </c>
      <c r="D1773" t="s">
        <v>12176</v>
      </c>
      <c r="E1773" t="s">
        <v>113</v>
      </c>
      <c r="F1773" t="s">
        <v>12177</v>
      </c>
      <c r="G1773" t="s">
        <v>1356</v>
      </c>
      <c r="H1773" t="s">
        <v>127</v>
      </c>
      <c r="I1773" t="s">
        <v>138</v>
      </c>
      <c r="J1773" t="s">
        <v>12178</v>
      </c>
      <c r="K1773" t="s">
        <v>12179</v>
      </c>
      <c r="L1773" t="s">
        <v>120</v>
      </c>
      <c r="M1773">
        <v>40</v>
      </c>
      <c r="N1773" t="s">
        <v>113</v>
      </c>
      <c r="O1773" t="s">
        <v>11997</v>
      </c>
      <c r="P1773">
        <v>3</v>
      </c>
      <c r="Q1773">
        <v>699</v>
      </c>
      <c r="R1773">
        <v>395</v>
      </c>
      <c r="W1773">
        <v>0.82831500000000002</v>
      </c>
      <c r="X1773">
        <v>0.99397800000000003</v>
      </c>
    </row>
    <row r="1774" spans="1:24" hidden="1" x14ac:dyDescent="0.3">
      <c r="A1774" t="s">
        <v>12181</v>
      </c>
      <c r="B1774" t="s">
        <v>8179</v>
      </c>
      <c r="C1774" t="s">
        <v>12175</v>
      </c>
      <c r="D1774" t="s">
        <v>12176</v>
      </c>
      <c r="E1774" t="s">
        <v>113</v>
      </c>
      <c r="F1774" t="s">
        <v>12177</v>
      </c>
      <c r="G1774" t="s">
        <v>1356</v>
      </c>
      <c r="H1774" t="s">
        <v>127</v>
      </c>
      <c r="I1774" t="s">
        <v>138</v>
      </c>
      <c r="J1774" t="s">
        <v>12178</v>
      </c>
      <c r="K1774" t="s">
        <v>12179</v>
      </c>
      <c r="L1774" t="s">
        <v>120</v>
      </c>
      <c r="M1774">
        <v>40</v>
      </c>
      <c r="N1774" t="s">
        <v>113</v>
      </c>
      <c r="O1774" t="s">
        <v>8469</v>
      </c>
      <c r="P1774">
        <v>3</v>
      </c>
      <c r="Q1774">
        <v>160</v>
      </c>
      <c r="R1774">
        <v>160</v>
      </c>
      <c r="W1774">
        <v>7.6799999999999993E-2</v>
      </c>
      <c r="X1774">
        <v>9.2159999999999992E-2</v>
      </c>
    </row>
    <row r="1775" spans="1:24" hidden="1" x14ac:dyDescent="0.3">
      <c r="A1775" t="s">
        <v>12182</v>
      </c>
      <c r="B1775" t="s">
        <v>8174</v>
      </c>
      <c r="C1775" t="s">
        <v>3112</v>
      </c>
      <c r="D1775" t="s">
        <v>3111</v>
      </c>
      <c r="E1775" t="s">
        <v>113</v>
      </c>
      <c r="F1775" t="s">
        <v>3113</v>
      </c>
      <c r="G1775" t="s">
        <v>1356</v>
      </c>
      <c r="H1775" t="s">
        <v>5729</v>
      </c>
      <c r="I1775" t="s">
        <v>1189</v>
      </c>
      <c r="J1775" t="s">
        <v>12183</v>
      </c>
      <c r="K1775" t="s">
        <v>12184</v>
      </c>
      <c r="L1775" t="s">
        <v>129</v>
      </c>
      <c r="M1775">
        <v>18</v>
      </c>
      <c r="N1775" t="s">
        <v>113</v>
      </c>
      <c r="O1775" t="s">
        <v>9266</v>
      </c>
      <c r="P1775">
        <v>3</v>
      </c>
      <c r="Q1775">
        <v>1936</v>
      </c>
      <c r="R1775">
        <v>298</v>
      </c>
      <c r="T1775">
        <v>10</v>
      </c>
      <c r="U1775">
        <v>100</v>
      </c>
      <c r="V1775">
        <v>200</v>
      </c>
      <c r="W1775">
        <v>1.7307840000000001</v>
      </c>
      <c r="X1775">
        <v>2.0769408</v>
      </c>
    </row>
    <row r="1776" spans="1:24" hidden="1" x14ac:dyDescent="0.3">
      <c r="A1776" t="s">
        <v>12185</v>
      </c>
      <c r="B1776" t="s">
        <v>8179</v>
      </c>
      <c r="C1776" t="s">
        <v>3112</v>
      </c>
      <c r="D1776" t="s">
        <v>3111</v>
      </c>
      <c r="E1776" t="s">
        <v>113</v>
      </c>
      <c r="F1776" t="s">
        <v>3113</v>
      </c>
      <c r="G1776" t="s">
        <v>1356</v>
      </c>
      <c r="H1776" t="s">
        <v>5729</v>
      </c>
      <c r="I1776" t="s">
        <v>1189</v>
      </c>
      <c r="J1776" t="s">
        <v>12183</v>
      </c>
      <c r="K1776" t="s">
        <v>12184</v>
      </c>
      <c r="L1776" t="s">
        <v>129</v>
      </c>
      <c r="M1776">
        <v>18</v>
      </c>
      <c r="N1776" t="s">
        <v>113</v>
      </c>
      <c r="O1776" t="s">
        <v>8671</v>
      </c>
      <c r="P1776">
        <v>1</v>
      </c>
      <c r="Q1776">
        <v>400</v>
      </c>
      <c r="R1776">
        <v>300</v>
      </c>
      <c r="W1776">
        <v>0.12</v>
      </c>
      <c r="X1776">
        <v>0.14399999999999999</v>
      </c>
    </row>
    <row r="1777" spans="1:24" hidden="1" x14ac:dyDescent="0.3">
      <c r="A1777" t="s">
        <v>12186</v>
      </c>
      <c r="B1777" t="s">
        <v>8362</v>
      </c>
      <c r="C1777" t="s">
        <v>3112</v>
      </c>
      <c r="D1777" t="s">
        <v>3111</v>
      </c>
      <c r="E1777" t="s">
        <v>113</v>
      </c>
      <c r="F1777" t="s">
        <v>3113</v>
      </c>
      <c r="G1777" t="s">
        <v>1356</v>
      </c>
      <c r="H1777" t="s">
        <v>5729</v>
      </c>
      <c r="I1777" t="s">
        <v>1189</v>
      </c>
      <c r="J1777" t="s">
        <v>12183</v>
      </c>
      <c r="K1777" t="s">
        <v>12184</v>
      </c>
      <c r="L1777" t="s">
        <v>129</v>
      </c>
      <c r="M1777">
        <v>5</v>
      </c>
      <c r="N1777" t="s">
        <v>113</v>
      </c>
      <c r="O1777" t="s">
        <v>9493</v>
      </c>
      <c r="P1777">
        <v>1</v>
      </c>
      <c r="Q1777">
        <v>1.2</v>
      </c>
      <c r="W1777">
        <v>1.1309733552923256</v>
      </c>
      <c r="X1777">
        <v>0</v>
      </c>
    </row>
    <row r="1778" spans="1:24" hidden="1" x14ac:dyDescent="0.3">
      <c r="A1778" t="s">
        <v>12187</v>
      </c>
      <c r="B1778" t="s">
        <v>8174</v>
      </c>
      <c r="C1778" t="s">
        <v>12188</v>
      </c>
      <c r="D1778" t="s">
        <v>12189</v>
      </c>
      <c r="E1778" t="s">
        <v>113</v>
      </c>
      <c r="F1778" t="s">
        <v>12190</v>
      </c>
      <c r="G1778" t="s">
        <v>1356</v>
      </c>
      <c r="H1778" t="s">
        <v>127</v>
      </c>
      <c r="I1778" t="s">
        <v>935</v>
      </c>
      <c r="J1778" t="s">
        <v>12191</v>
      </c>
      <c r="K1778" t="s">
        <v>12192</v>
      </c>
      <c r="L1778" t="s">
        <v>120</v>
      </c>
      <c r="M1778">
        <v>40</v>
      </c>
      <c r="N1778" t="s">
        <v>9085</v>
      </c>
      <c r="O1778" t="s">
        <v>8352</v>
      </c>
      <c r="P1778">
        <v>3</v>
      </c>
      <c r="Q1778">
        <v>1509</v>
      </c>
      <c r="R1778">
        <v>469</v>
      </c>
      <c r="T1778">
        <v>50</v>
      </c>
      <c r="U1778">
        <v>130</v>
      </c>
      <c r="V1778">
        <v>240</v>
      </c>
      <c r="W1778">
        <v>2.1231629999999999</v>
      </c>
      <c r="X1778">
        <v>2.5477955999999997</v>
      </c>
    </row>
    <row r="1779" spans="1:24" hidden="1" x14ac:dyDescent="0.3">
      <c r="A1779" t="s">
        <v>12193</v>
      </c>
      <c r="B1779" t="s">
        <v>8617</v>
      </c>
      <c r="C1779" t="s">
        <v>12188</v>
      </c>
      <c r="D1779" t="s">
        <v>12189</v>
      </c>
      <c r="E1779" t="s">
        <v>113</v>
      </c>
      <c r="F1779" t="s">
        <v>12190</v>
      </c>
      <c r="G1779" t="s">
        <v>1356</v>
      </c>
      <c r="H1779" t="s">
        <v>127</v>
      </c>
      <c r="I1779" t="s">
        <v>935</v>
      </c>
      <c r="J1779" t="s">
        <v>12191</v>
      </c>
      <c r="K1779" t="s">
        <v>12192</v>
      </c>
      <c r="L1779" t="s">
        <v>120</v>
      </c>
      <c r="M1779">
        <v>40</v>
      </c>
      <c r="N1779" t="s">
        <v>9085</v>
      </c>
      <c r="O1779" t="s">
        <v>11878</v>
      </c>
      <c r="P1779">
        <v>3</v>
      </c>
      <c r="Q1779">
        <v>965</v>
      </c>
      <c r="R1779">
        <v>470</v>
      </c>
      <c r="T1779">
        <v>50</v>
      </c>
      <c r="U1779">
        <v>130</v>
      </c>
      <c r="V1779">
        <v>240</v>
      </c>
      <c r="W1779">
        <v>1.3606499999999999</v>
      </c>
      <c r="X1779">
        <v>1.6327799999999999</v>
      </c>
    </row>
    <row r="1780" spans="1:24" hidden="1" x14ac:dyDescent="0.3">
      <c r="A1780" t="s">
        <v>12194</v>
      </c>
      <c r="B1780" t="s">
        <v>8179</v>
      </c>
      <c r="C1780" t="s">
        <v>12188</v>
      </c>
      <c r="D1780" t="s">
        <v>12189</v>
      </c>
      <c r="E1780" t="s">
        <v>113</v>
      </c>
      <c r="F1780" t="s">
        <v>12190</v>
      </c>
      <c r="G1780" t="s">
        <v>1356</v>
      </c>
      <c r="H1780" t="s">
        <v>127</v>
      </c>
      <c r="I1780" t="s">
        <v>935</v>
      </c>
      <c r="J1780" t="s">
        <v>12191</v>
      </c>
      <c r="K1780" t="s">
        <v>12192</v>
      </c>
      <c r="L1780" t="s">
        <v>120</v>
      </c>
      <c r="M1780">
        <v>40</v>
      </c>
      <c r="N1780" t="s">
        <v>9085</v>
      </c>
      <c r="O1780" t="s">
        <v>10274</v>
      </c>
      <c r="P1780">
        <v>3</v>
      </c>
      <c r="Q1780">
        <v>480</v>
      </c>
      <c r="R1780">
        <v>356</v>
      </c>
      <c r="W1780">
        <v>0.51263999999999998</v>
      </c>
      <c r="X1780">
        <v>0.61516799999999994</v>
      </c>
    </row>
    <row r="1781" spans="1:24" hidden="1" x14ac:dyDescent="0.3">
      <c r="A1781" t="s">
        <v>12195</v>
      </c>
      <c r="B1781" t="s">
        <v>8174</v>
      </c>
      <c r="C1781" t="s">
        <v>12196</v>
      </c>
      <c r="D1781" t="s">
        <v>12197</v>
      </c>
      <c r="E1781" t="s">
        <v>113</v>
      </c>
      <c r="F1781" t="s">
        <v>12198</v>
      </c>
      <c r="G1781" t="s">
        <v>1356</v>
      </c>
      <c r="H1781" t="s">
        <v>127</v>
      </c>
      <c r="I1781" t="s">
        <v>115</v>
      </c>
      <c r="J1781" t="s">
        <v>12199</v>
      </c>
      <c r="K1781" t="s">
        <v>12200</v>
      </c>
      <c r="L1781" t="s">
        <v>120</v>
      </c>
      <c r="M1781">
        <v>40</v>
      </c>
      <c r="N1781" t="s">
        <v>8614</v>
      </c>
      <c r="O1781" t="s">
        <v>9042</v>
      </c>
      <c r="P1781">
        <v>3</v>
      </c>
      <c r="Q1781">
        <v>1412</v>
      </c>
      <c r="R1781">
        <v>353</v>
      </c>
      <c r="T1781">
        <v>320</v>
      </c>
      <c r="U1781">
        <v>80</v>
      </c>
      <c r="V1781">
        <v>200</v>
      </c>
      <c r="W1781">
        <v>1.4953080000000001</v>
      </c>
      <c r="X1781">
        <v>1.7943696</v>
      </c>
    </row>
    <row r="1782" spans="1:24" hidden="1" x14ac:dyDescent="0.3">
      <c r="A1782" t="s">
        <v>12201</v>
      </c>
      <c r="B1782" t="s">
        <v>8179</v>
      </c>
      <c r="C1782" t="s">
        <v>12196</v>
      </c>
      <c r="D1782" t="s">
        <v>12197</v>
      </c>
      <c r="E1782" t="s">
        <v>113</v>
      </c>
      <c r="F1782" t="s">
        <v>12198</v>
      </c>
      <c r="G1782" t="s">
        <v>1356</v>
      </c>
      <c r="H1782" t="s">
        <v>127</v>
      </c>
      <c r="I1782" t="s">
        <v>115</v>
      </c>
      <c r="J1782" t="s">
        <v>12199</v>
      </c>
      <c r="K1782" t="s">
        <v>12200</v>
      </c>
      <c r="L1782" t="s">
        <v>120</v>
      </c>
      <c r="M1782">
        <v>40</v>
      </c>
      <c r="N1782" t="s">
        <v>8614</v>
      </c>
      <c r="O1782" t="s">
        <v>11268</v>
      </c>
      <c r="P1782">
        <v>3</v>
      </c>
      <c r="Q1782">
        <v>409</v>
      </c>
      <c r="R1782">
        <v>269</v>
      </c>
      <c r="W1782">
        <v>0.330063</v>
      </c>
      <c r="X1782">
        <v>0.39607559999999997</v>
      </c>
    </row>
    <row r="1783" spans="1:24" hidden="1" x14ac:dyDescent="0.3">
      <c r="A1783" t="s">
        <v>12202</v>
      </c>
      <c r="B1783" t="s">
        <v>8174</v>
      </c>
      <c r="C1783" t="s">
        <v>12203</v>
      </c>
      <c r="D1783" t="s">
        <v>12204</v>
      </c>
      <c r="E1783" t="s">
        <v>113</v>
      </c>
      <c r="F1783" t="s">
        <v>12205</v>
      </c>
      <c r="G1783" t="s">
        <v>1356</v>
      </c>
      <c r="H1783" t="s">
        <v>127</v>
      </c>
      <c r="I1783" t="s">
        <v>115</v>
      </c>
      <c r="J1783" t="s">
        <v>12206</v>
      </c>
      <c r="K1783" t="s">
        <v>12207</v>
      </c>
      <c r="L1783" t="s">
        <v>120</v>
      </c>
      <c r="M1783">
        <v>40</v>
      </c>
      <c r="N1783" t="s">
        <v>8614</v>
      </c>
      <c r="O1783" t="s">
        <v>9042</v>
      </c>
      <c r="P1783">
        <v>3</v>
      </c>
      <c r="Q1783">
        <v>1412</v>
      </c>
      <c r="R1783">
        <v>353</v>
      </c>
      <c r="T1783">
        <v>10</v>
      </c>
      <c r="U1783">
        <v>240</v>
      </c>
      <c r="V1783">
        <v>310</v>
      </c>
      <c r="W1783">
        <v>1.4953080000000001</v>
      </c>
      <c r="X1783">
        <v>1.7943696</v>
      </c>
    </row>
    <row r="1784" spans="1:24" hidden="1" x14ac:dyDescent="0.3">
      <c r="A1784" t="s">
        <v>12208</v>
      </c>
      <c r="B1784" t="s">
        <v>8617</v>
      </c>
      <c r="C1784" t="s">
        <v>12203</v>
      </c>
      <c r="D1784" t="s">
        <v>12204</v>
      </c>
      <c r="E1784" t="s">
        <v>113</v>
      </c>
      <c r="F1784" t="s">
        <v>12205</v>
      </c>
      <c r="G1784" t="s">
        <v>1356</v>
      </c>
      <c r="H1784" t="s">
        <v>127</v>
      </c>
      <c r="I1784" t="s">
        <v>115</v>
      </c>
      <c r="J1784" t="s">
        <v>12206</v>
      </c>
      <c r="K1784" t="s">
        <v>12207</v>
      </c>
      <c r="L1784" t="s">
        <v>120</v>
      </c>
      <c r="M1784">
        <v>40</v>
      </c>
      <c r="N1784" t="s">
        <v>8614</v>
      </c>
      <c r="O1784" t="s">
        <v>9835</v>
      </c>
      <c r="P1784">
        <v>3</v>
      </c>
      <c r="Q1784">
        <v>778</v>
      </c>
      <c r="R1784">
        <v>408</v>
      </c>
      <c r="T1784">
        <v>10</v>
      </c>
      <c r="U1784">
        <v>240</v>
      </c>
      <c r="V1784">
        <v>310</v>
      </c>
      <c r="W1784">
        <v>0.95227200000000001</v>
      </c>
      <c r="X1784">
        <v>1.1427263999999999</v>
      </c>
    </row>
    <row r="1785" spans="1:24" hidden="1" x14ac:dyDescent="0.3">
      <c r="A1785" t="s">
        <v>12209</v>
      </c>
      <c r="B1785" t="s">
        <v>8179</v>
      </c>
      <c r="C1785" t="s">
        <v>12203</v>
      </c>
      <c r="D1785" t="s">
        <v>12204</v>
      </c>
      <c r="E1785" t="s">
        <v>113</v>
      </c>
      <c r="F1785" t="s">
        <v>12205</v>
      </c>
      <c r="G1785" t="s">
        <v>1356</v>
      </c>
      <c r="H1785" t="s">
        <v>127</v>
      </c>
      <c r="I1785" t="s">
        <v>115</v>
      </c>
      <c r="J1785" t="s">
        <v>12206</v>
      </c>
      <c r="K1785" t="s">
        <v>12207</v>
      </c>
      <c r="L1785" t="s">
        <v>120</v>
      </c>
      <c r="M1785">
        <v>40</v>
      </c>
      <c r="N1785" t="s">
        <v>8614</v>
      </c>
      <c r="O1785" t="s">
        <v>11268</v>
      </c>
      <c r="P1785">
        <v>3</v>
      </c>
      <c r="Q1785">
        <v>409</v>
      </c>
      <c r="R1785">
        <v>269</v>
      </c>
      <c r="S1785">
        <v>152</v>
      </c>
      <c r="W1785">
        <v>0.330063</v>
      </c>
      <c r="X1785">
        <v>0.39607559999999997</v>
      </c>
    </row>
    <row r="1786" spans="1:24" hidden="1" x14ac:dyDescent="0.3">
      <c r="A1786" t="s">
        <v>12210</v>
      </c>
      <c r="B1786" t="s">
        <v>8536</v>
      </c>
      <c r="C1786" t="s">
        <v>12203</v>
      </c>
      <c r="D1786" t="s">
        <v>12204</v>
      </c>
      <c r="E1786" t="s">
        <v>113</v>
      </c>
      <c r="F1786" t="s">
        <v>12205</v>
      </c>
      <c r="G1786" t="s">
        <v>1356</v>
      </c>
      <c r="H1786" t="s">
        <v>127</v>
      </c>
      <c r="I1786" t="s">
        <v>115</v>
      </c>
      <c r="J1786" t="s">
        <v>12206</v>
      </c>
      <c r="K1786" t="s">
        <v>12207</v>
      </c>
      <c r="L1786" t="s">
        <v>120</v>
      </c>
      <c r="M1786">
        <v>40</v>
      </c>
      <c r="N1786" t="s">
        <v>8614</v>
      </c>
      <c r="O1786" t="s">
        <v>12088</v>
      </c>
      <c r="P1786">
        <v>6</v>
      </c>
      <c r="Q1786">
        <v>409</v>
      </c>
      <c r="R1786">
        <v>269</v>
      </c>
      <c r="S1786">
        <v>152</v>
      </c>
      <c r="W1786">
        <v>0.66012599999999999</v>
      </c>
      <c r="X1786">
        <v>0.79215119999999994</v>
      </c>
    </row>
    <row r="1787" spans="1:24" hidden="1" x14ac:dyDescent="0.3">
      <c r="A1787" t="s">
        <v>12211</v>
      </c>
      <c r="B1787" t="s">
        <v>8174</v>
      </c>
      <c r="C1787" t="s">
        <v>12212</v>
      </c>
      <c r="D1787" t="s">
        <v>12213</v>
      </c>
      <c r="E1787" t="s">
        <v>113</v>
      </c>
      <c r="F1787" t="s">
        <v>113</v>
      </c>
      <c r="G1787" t="s">
        <v>113</v>
      </c>
      <c r="H1787" t="s">
        <v>113</v>
      </c>
      <c r="I1787" t="s">
        <v>115</v>
      </c>
      <c r="J1787" t="s">
        <v>12214</v>
      </c>
      <c r="K1787" t="s">
        <v>12215</v>
      </c>
      <c r="L1787" t="s">
        <v>120</v>
      </c>
      <c r="M1787">
        <v>40</v>
      </c>
      <c r="N1787" t="s">
        <v>8614</v>
      </c>
      <c r="O1787" t="s">
        <v>9042</v>
      </c>
      <c r="P1787">
        <v>3</v>
      </c>
      <c r="Q1787">
        <v>1412</v>
      </c>
      <c r="R1787">
        <v>353</v>
      </c>
      <c r="T1787">
        <v>300</v>
      </c>
      <c r="U1787">
        <v>150</v>
      </c>
      <c r="V1787">
        <v>230</v>
      </c>
      <c r="W1787">
        <v>1.4953080000000001</v>
      </c>
      <c r="X1787">
        <v>1.7943696</v>
      </c>
    </row>
    <row r="1788" spans="1:24" hidden="1" x14ac:dyDescent="0.3">
      <c r="A1788" t="s">
        <v>12216</v>
      </c>
      <c r="B1788" t="s">
        <v>8617</v>
      </c>
      <c r="C1788" t="s">
        <v>12212</v>
      </c>
      <c r="D1788" t="s">
        <v>12213</v>
      </c>
      <c r="E1788" t="s">
        <v>113</v>
      </c>
      <c r="F1788" t="s">
        <v>113</v>
      </c>
      <c r="G1788" t="s">
        <v>113</v>
      </c>
      <c r="H1788" t="s">
        <v>113</v>
      </c>
      <c r="I1788" t="s">
        <v>115</v>
      </c>
      <c r="J1788" t="s">
        <v>12214</v>
      </c>
      <c r="K1788" t="s">
        <v>12215</v>
      </c>
      <c r="L1788" t="s">
        <v>120</v>
      </c>
      <c r="M1788">
        <v>40</v>
      </c>
      <c r="N1788" t="s">
        <v>8614</v>
      </c>
      <c r="O1788" t="s">
        <v>9835</v>
      </c>
      <c r="P1788">
        <v>3</v>
      </c>
      <c r="Q1788">
        <v>778</v>
      </c>
      <c r="R1788">
        <v>408</v>
      </c>
      <c r="T1788">
        <v>300</v>
      </c>
      <c r="U1788">
        <v>150</v>
      </c>
      <c r="V1788">
        <v>230</v>
      </c>
      <c r="W1788">
        <v>0.95227200000000001</v>
      </c>
      <c r="X1788">
        <v>1.1427263999999999</v>
      </c>
    </row>
    <row r="1789" spans="1:24" hidden="1" x14ac:dyDescent="0.3">
      <c r="A1789" t="s">
        <v>12217</v>
      </c>
      <c r="B1789" t="s">
        <v>8179</v>
      </c>
      <c r="C1789" t="s">
        <v>12212</v>
      </c>
      <c r="D1789" t="s">
        <v>12213</v>
      </c>
      <c r="E1789" t="s">
        <v>113</v>
      </c>
      <c r="F1789" t="s">
        <v>113</v>
      </c>
      <c r="G1789" t="s">
        <v>113</v>
      </c>
      <c r="H1789" t="s">
        <v>113</v>
      </c>
      <c r="I1789" t="s">
        <v>115</v>
      </c>
      <c r="J1789" t="s">
        <v>12214</v>
      </c>
      <c r="K1789" t="s">
        <v>12215</v>
      </c>
      <c r="L1789" t="s">
        <v>120</v>
      </c>
      <c r="M1789">
        <v>40</v>
      </c>
      <c r="N1789" t="s">
        <v>8614</v>
      </c>
      <c r="O1789" t="s">
        <v>9568</v>
      </c>
      <c r="P1789">
        <v>3</v>
      </c>
      <c r="Q1789">
        <v>353</v>
      </c>
      <c r="R1789">
        <v>261</v>
      </c>
      <c r="W1789">
        <v>0.27639900000000001</v>
      </c>
      <c r="X1789">
        <v>0.3316788</v>
      </c>
    </row>
    <row r="1790" spans="1:24" hidden="1" x14ac:dyDescent="0.3">
      <c r="A1790" t="s">
        <v>12218</v>
      </c>
      <c r="B1790" t="s">
        <v>8174</v>
      </c>
      <c r="C1790" t="s">
        <v>2877</v>
      </c>
      <c r="D1790" t="s">
        <v>2876</v>
      </c>
      <c r="E1790" t="s">
        <v>113</v>
      </c>
      <c r="F1790" t="s">
        <v>2878</v>
      </c>
      <c r="G1790" t="s">
        <v>1356</v>
      </c>
      <c r="H1790" t="s">
        <v>127</v>
      </c>
      <c r="I1790" t="s">
        <v>218</v>
      </c>
      <c r="J1790" t="s">
        <v>12219</v>
      </c>
      <c r="K1790" t="s">
        <v>12220</v>
      </c>
      <c r="L1790" t="s">
        <v>9030</v>
      </c>
      <c r="M1790">
        <v>60</v>
      </c>
      <c r="N1790" t="s">
        <v>9085</v>
      </c>
      <c r="O1790" t="s">
        <v>8467</v>
      </c>
      <c r="P1790">
        <v>4</v>
      </c>
      <c r="Q1790">
        <v>1499</v>
      </c>
      <c r="R1790">
        <v>349</v>
      </c>
      <c r="S1790">
        <v>166</v>
      </c>
      <c r="T1790">
        <v>30</v>
      </c>
      <c r="U1790">
        <v>140</v>
      </c>
      <c r="W1790">
        <v>2.0926040000000001</v>
      </c>
      <c r="X1790">
        <v>2.5111248000000002</v>
      </c>
    </row>
    <row r="1791" spans="1:24" hidden="1" x14ac:dyDescent="0.3">
      <c r="A1791" t="s">
        <v>12221</v>
      </c>
      <c r="B1791" t="s">
        <v>8179</v>
      </c>
      <c r="C1791" t="s">
        <v>2877</v>
      </c>
      <c r="D1791" t="s">
        <v>2876</v>
      </c>
      <c r="E1791" t="s">
        <v>113</v>
      </c>
      <c r="F1791" t="s">
        <v>2878</v>
      </c>
      <c r="G1791" t="s">
        <v>1356</v>
      </c>
      <c r="H1791" t="s">
        <v>127</v>
      </c>
      <c r="I1791" t="s">
        <v>218</v>
      </c>
      <c r="J1791" t="s">
        <v>12219</v>
      </c>
      <c r="K1791" t="s">
        <v>12220</v>
      </c>
      <c r="L1791" t="s">
        <v>9030</v>
      </c>
      <c r="M1791">
        <v>60</v>
      </c>
      <c r="N1791" t="s">
        <v>9085</v>
      </c>
      <c r="O1791" t="s">
        <v>11880</v>
      </c>
      <c r="P1791">
        <v>4</v>
      </c>
      <c r="Q1791">
        <v>400</v>
      </c>
      <c r="R1791">
        <v>300</v>
      </c>
      <c r="S1791">
        <v>100</v>
      </c>
      <c r="W1791">
        <v>0.48</v>
      </c>
      <c r="X1791">
        <v>0.57599999999999996</v>
      </c>
    </row>
    <row r="1792" spans="1:24" hidden="1" x14ac:dyDescent="0.3">
      <c r="A1792" t="s">
        <v>12222</v>
      </c>
      <c r="B1792" t="s">
        <v>8536</v>
      </c>
      <c r="C1792" t="s">
        <v>2877</v>
      </c>
      <c r="D1792" t="s">
        <v>2876</v>
      </c>
      <c r="E1792" t="s">
        <v>113</v>
      </c>
      <c r="F1792" t="s">
        <v>2878</v>
      </c>
      <c r="G1792" t="s">
        <v>1356</v>
      </c>
      <c r="H1792" t="s">
        <v>127</v>
      </c>
      <c r="I1792" t="s">
        <v>218</v>
      </c>
      <c r="J1792" t="s">
        <v>12219</v>
      </c>
      <c r="K1792" t="s">
        <v>12220</v>
      </c>
      <c r="L1792" t="s">
        <v>9030</v>
      </c>
      <c r="M1792">
        <v>60</v>
      </c>
      <c r="N1792" t="s">
        <v>9085</v>
      </c>
      <c r="O1792" t="s">
        <v>9106</v>
      </c>
      <c r="P1792">
        <v>4</v>
      </c>
      <c r="Q1792">
        <v>400</v>
      </c>
      <c r="R1792">
        <v>300</v>
      </c>
      <c r="S1792">
        <v>100</v>
      </c>
      <c r="W1792">
        <v>0.48</v>
      </c>
      <c r="X1792">
        <v>0.57599999999999996</v>
      </c>
    </row>
    <row r="1793" spans="1:24" hidden="1" x14ac:dyDescent="0.3">
      <c r="A1793" t="s">
        <v>12223</v>
      </c>
      <c r="B1793" t="s">
        <v>8211</v>
      </c>
      <c r="C1793" t="s">
        <v>2877</v>
      </c>
      <c r="D1793" t="s">
        <v>2876</v>
      </c>
      <c r="E1793" t="s">
        <v>113</v>
      </c>
      <c r="F1793" t="s">
        <v>2878</v>
      </c>
      <c r="G1793" t="s">
        <v>1356</v>
      </c>
      <c r="H1793" t="s">
        <v>127</v>
      </c>
      <c r="I1793" t="s">
        <v>218</v>
      </c>
      <c r="J1793" t="s">
        <v>12219</v>
      </c>
      <c r="K1793" t="s">
        <v>12220</v>
      </c>
      <c r="L1793" t="s">
        <v>9030</v>
      </c>
      <c r="M1793">
        <v>58</v>
      </c>
      <c r="N1793" t="s">
        <v>9085</v>
      </c>
      <c r="O1793" t="s">
        <v>12224</v>
      </c>
      <c r="P1793">
        <v>1</v>
      </c>
      <c r="Q1793">
        <v>0.9</v>
      </c>
      <c r="T1793">
        <v>157.88</v>
      </c>
      <c r="W1793">
        <v>0.63617251235193317</v>
      </c>
      <c r="X1793">
        <v>1.0178760197630932</v>
      </c>
    </row>
    <row r="1794" spans="1:24" hidden="1" x14ac:dyDescent="0.3">
      <c r="A1794" t="s">
        <v>12225</v>
      </c>
      <c r="B1794" t="s">
        <v>1304</v>
      </c>
      <c r="C1794" t="s">
        <v>2877</v>
      </c>
      <c r="D1794" t="s">
        <v>2876</v>
      </c>
      <c r="E1794" t="s">
        <v>113</v>
      </c>
      <c r="F1794" t="s">
        <v>2878</v>
      </c>
      <c r="G1794" t="s">
        <v>1356</v>
      </c>
      <c r="H1794" t="s">
        <v>127</v>
      </c>
      <c r="I1794" t="s">
        <v>218</v>
      </c>
      <c r="J1794" t="s">
        <v>12219</v>
      </c>
      <c r="K1794" t="s">
        <v>12220</v>
      </c>
      <c r="L1794" t="s">
        <v>9030</v>
      </c>
      <c r="M1794">
        <v>0</v>
      </c>
      <c r="N1794" t="s">
        <v>9085</v>
      </c>
      <c r="O1794" t="s">
        <v>12226</v>
      </c>
      <c r="P1794">
        <v>1</v>
      </c>
      <c r="R1794">
        <v>2000</v>
      </c>
      <c r="S1794">
        <v>3000</v>
      </c>
    </row>
    <row r="1795" spans="1:24" hidden="1" x14ac:dyDescent="0.3">
      <c r="A1795" t="s">
        <v>12227</v>
      </c>
      <c r="B1795" t="s">
        <v>8174</v>
      </c>
      <c r="C1795" t="s">
        <v>3292</v>
      </c>
      <c r="D1795" t="s">
        <v>12228</v>
      </c>
      <c r="E1795" t="s">
        <v>113</v>
      </c>
      <c r="F1795" t="s">
        <v>113</v>
      </c>
      <c r="G1795" t="s">
        <v>113</v>
      </c>
      <c r="H1795" t="s">
        <v>113</v>
      </c>
      <c r="I1795" t="s">
        <v>115</v>
      </c>
      <c r="J1795" t="s">
        <v>113</v>
      </c>
      <c r="K1795" t="s">
        <v>113</v>
      </c>
      <c r="L1795" t="s">
        <v>113</v>
      </c>
      <c r="M1795">
        <v>40</v>
      </c>
      <c r="N1795" t="s">
        <v>8614</v>
      </c>
      <c r="O1795" t="s">
        <v>9042</v>
      </c>
      <c r="P1795">
        <v>3</v>
      </c>
      <c r="Q1795">
        <v>1412</v>
      </c>
      <c r="R1795">
        <v>353</v>
      </c>
      <c r="T1795">
        <v>350</v>
      </c>
      <c r="U1795">
        <v>70</v>
      </c>
      <c r="V1795">
        <v>230</v>
      </c>
      <c r="W1795">
        <v>1.4953080000000001</v>
      </c>
      <c r="X1795">
        <v>1.7943696</v>
      </c>
    </row>
    <row r="1796" spans="1:24" hidden="1" x14ac:dyDescent="0.3">
      <c r="A1796" t="s">
        <v>12229</v>
      </c>
      <c r="B1796" t="s">
        <v>8179</v>
      </c>
      <c r="C1796" t="s">
        <v>3292</v>
      </c>
      <c r="D1796" t="s">
        <v>12228</v>
      </c>
      <c r="E1796" t="s">
        <v>113</v>
      </c>
      <c r="F1796" t="s">
        <v>113</v>
      </c>
      <c r="G1796" t="s">
        <v>113</v>
      </c>
      <c r="H1796" t="s">
        <v>113</v>
      </c>
      <c r="I1796" t="s">
        <v>115</v>
      </c>
      <c r="J1796" t="s">
        <v>113</v>
      </c>
      <c r="K1796" t="s">
        <v>113</v>
      </c>
      <c r="L1796" t="s">
        <v>113</v>
      </c>
      <c r="M1796">
        <v>40</v>
      </c>
      <c r="N1796" t="s">
        <v>8614</v>
      </c>
      <c r="O1796" t="s">
        <v>11268</v>
      </c>
      <c r="P1796">
        <v>3</v>
      </c>
      <c r="Q1796">
        <v>353</v>
      </c>
      <c r="R1796">
        <v>261</v>
      </c>
      <c r="W1796">
        <v>0.27639900000000001</v>
      </c>
      <c r="X1796">
        <v>0.3316788</v>
      </c>
    </row>
    <row r="1797" spans="1:24" hidden="1" x14ac:dyDescent="0.3">
      <c r="A1797" t="s">
        <v>12230</v>
      </c>
      <c r="B1797" t="s">
        <v>8174</v>
      </c>
      <c r="C1797" t="s">
        <v>12231</v>
      </c>
      <c r="D1797" t="s">
        <v>12232</v>
      </c>
      <c r="E1797" t="s">
        <v>113</v>
      </c>
      <c r="F1797" t="s">
        <v>12233</v>
      </c>
      <c r="G1797" t="s">
        <v>133</v>
      </c>
      <c r="H1797" t="s">
        <v>3790</v>
      </c>
      <c r="I1797" t="s">
        <v>686</v>
      </c>
      <c r="J1797" t="s">
        <v>12234</v>
      </c>
      <c r="K1797" t="s">
        <v>12235</v>
      </c>
      <c r="L1797" t="s">
        <v>8903</v>
      </c>
      <c r="M1797">
        <v>30</v>
      </c>
      <c r="N1797" t="s">
        <v>113</v>
      </c>
      <c r="O1797" t="s">
        <v>8207</v>
      </c>
      <c r="P1797">
        <v>3</v>
      </c>
      <c r="Q1797">
        <v>1400</v>
      </c>
      <c r="R1797">
        <v>320</v>
      </c>
      <c r="S1797">
        <v>145</v>
      </c>
      <c r="T1797">
        <v>75</v>
      </c>
      <c r="U1797">
        <v>115</v>
      </c>
      <c r="V1797">
        <v>305</v>
      </c>
      <c r="W1797">
        <v>1.3440000000000001</v>
      </c>
      <c r="X1797">
        <v>1.6128</v>
      </c>
    </row>
    <row r="1798" spans="1:24" hidden="1" x14ac:dyDescent="0.3">
      <c r="A1798" t="s">
        <v>12236</v>
      </c>
      <c r="B1798" t="s">
        <v>8179</v>
      </c>
      <c r="C1798" t="s">
        <v>12231</v>
      </c>
      <c r="D1798" t="s">
        <v>12232</v>
      </c>
      <c r="E1798" t="s">
        <v>113</v>
      </c>
      <c r="F1798" t="s">
        <v>12233</v>
      </c>
      <c r="G1798" t="s">
        <v>133</v>
      </c>
      <c r="H1798" t="s">
        <v>3790</v>
      </c>
      <c r="I1798" t="s">
        <v>686</v>
      </c>
      <c r="J1798" t="s">
        <v>12234</v>
      </c>
      <c r="K1798" t="s">
        <v>12235</v>
      </c>
      <c r="L1798" t="s">
        <v>8903</v>
      </c>
      <c r="M1798">
        <v>30</v>
      </c>
      <c r="N1798" t="s">
        <v>113</v>
      </c>
      <c r="O1798" t="s">
        <v>9034</v>
      </c>
      <c r="P1798">
        <v>1</v>
      </c>
      <c r="Q1798">
        <v>560</v>
      </c>
      <c r="R1798">
        <v>308</v>
      </c>
      <c r="S1798">
        <v>149</v>
      </c>
      <c r="W1798">
        <v>0.17247999999999999</v>
      </c>
      <c r="X1798">
        <v>0.20697599999999999</v>
      </c>
    </row>
    <row r="1799" spans="1:24" hidden="1" x14ac:dyDescent="0.3">
      <c r="A1799" t="s">
        <v>12237</v>
      </c>
      <c r="B1799" t="s">
        <v>8211</v>
      </c>
      <c r="C1799" t="s">
        <v>12231</v>
      </c>
      <c r="D1799" t="s">
        <v>12232</v>
      </c>
      <c r="E1799" t="s">
        <v>113</v>
      </c>
      <c r="F1799" t="s">
        <v>12233</v>
      </c>
      <c r="G1799" t="s">
        <v>133</v>
      </c>
      <c r="H1799" t="s">
        <v>3790</v>
      </c>
      <c r="I1799" t="s">
        <v>686</v>
      </c>
      <c r="J1799" t="s">
        <v>12234</v>
      </c>
      <c r="K1799" t="s">
        <v>12235</v>
      </c>
      <c r="L1799" t="s">
        <v>8903</v>
      </c>
      <c r="M1799">
        <v>30</v>
      </c>
      <c r="N1799" t="s">
        <v>113</v>
      </c>
      <c r="O1799" t="s">
        <v>12238</v>
      </c>
      <c r="P1799">
        <v>1</v>
      </c>
      <c r="Q1799">
        <v>0.3</v>
      </c>
      <c r="W1799">
        <v>7.0685834705770348E-2</v>
      </c>
      <c r="X1799">
        <v>0.11309733552923257</v>
      </c>
    </row>
    <row r="1800" spans="1:24" hidden="1" x14ac:dyDescent="0.3">
      <c r="A1800" t="s">
        <v>12239</v>
      </c>
      <c r="B1800" t="s">
        <v>8536</v>
      </c>
      <c r="C1800" t="s">
        <v>12231</v>
      </c>
      <c r="D1800" t="s">
        <v>12232</v>
      </c>
      <c r="E1800" t="s">
        <v>113</v>
      </c>
      <c r="F1800" t="s">
        <v>12233</v>
      </c>
      <c r="G1800" t="s">
        <v>133</v>
      </c>
      <c r="H1800" t="s">
        <v>3790</v>
      </c>
      <c r="I1800" t="s">
        <v>686</v>
      </c>
      <c r="J1800" t="s">
        <v>12234</v>
      </c>
      <c r="K1800" t="s">
        <v>12235</v>
      </c>
      <c r="L1800" t="s">
        <v>8903</v>
      </c>
      <c r="M1800">
        <v>30</v>
      </c>
      <c r="N1800" t="s">
        <v>113</v>
      </c>
      <c r="O1800" t="s">
        <v>9505</v>
      </c>
      <c r="P1800">
        <v>2</v>
      </c>
      <c r="Q1800">
        <v>0</v>
      </c>
      <c r="R1800">
        <v>0</v>
      </c>
      <c r="W1800">
        <v>0</v>
      </c>
      <c r="X1800">
        <v>0</v>
      </c>
    </row>
    <row r="1801" spans="1:24" hidden="1" x14ac:dyDescent="0.3">
      <c r="A1801" t="s">
        <v>12240</v>
      </c>
      <c r="B1801" t="s">
        <v>8174</v>
      </c>
      <c r="C1801" t="s">
        <v>12241</v>
      </c>
      <c r="D1801" t="s">
        <v>12242</v>
      </c>
      <c r="E1801" t="s">
        <v>113</v>
      </c>
      <c r="F1801" t="s">
        <v>12243</v>
      </c>
      <c r="G1801" t="s">
        <v>1356</v>
      </c>
      <c r="H1801" t="s">
        <v>127</v>
      </c>
      <c r="I1801" t="s">
        <v>115</v>
      </c>
      <c r="J1801" t="s">
        <v>12244</v>
      </c>
      <c r="K1801" t="s">
        <v>12245</v>
      </c>
      <c r="L1801" t="s">
        <v>120</v>
      </c>
      <c r="M1801">
        <v>17</v>
      </c>
      <c r="N1801" t="s">
        <v>8614</v>
      </c>
      <c r="O1801" t="s">
        <v>9042</v>
      </c>
      <c r="P1801">
        <v>3</v>
      </c>
      <c r="Q1801">
        <v>1412</v>
      </c>
      <c r="R1801">
        <v>353</v>
      </c>
      <c r="S1801">
        <v>164</v>
      </c>
      <c r="T1801">
        <v>30</v>
      </c>
      <c r="U1801">
        <v>100</v>
      </c>
      <c r="V1801">
        <v>240</v>
      </c>
      <c r="W1801">
        <v>1.4953080000000001</v>
      </c>
      <c r="X1801">
        <v>1.7943696</v>
      </c>
    </row>
    <row r="1802" spans="1:24" hidden="1" x14ac:dyDescent="0.3">
      <c r="A1802" t="s">
        <v>12246</v>
      </c>
      <c r="B1802" t="s">
        <v>8617</v>
      </c>
      <c r="C1802" t="s">
        <v>12241</v>
      </c>
      <c r="D1802" t="s">
        <v>12242</v>
      </c>
      <c r="E1802" t="s">
        <v>113</v>
      </c>
      <c r="F1802" t="s">
        <v>12243</v>
      </c>
      <c r="G1802" t="s">
        <v>1356</v>
      </c>
      <c r="H1802" t="s">
        <v>127</v>
      </c>
      <c r="I1802" t="s">
        <v>115</v>
      </c>
      <c r="J1802" t="s">
        <v>12244</v>
      </c>
      <c r="K1802" t="s">
        <v>12245</v>
      </c>
      <c r="L1802" t="s">
        <v>120</v>
      </c>
      <c r="M1802">
        <v>17</v>
      </c>
      <c r="N1802" t="s">
        <v>8614</v>
      </c>
      <c r="O1802" t="s">
        <v>9835</v>
      </c>
      <c r="P1802">
        <v>3</v>
      </c>
      <c r="Q1802">
        <v>778</v>
      </c>
      <c r="R1802">
        <v>408</v>
      </c>
      <c r="S1802">
        <v>219</v>
      </c>
      <c r="T1802">
        <v>30</v>
      </c>
      <c r="U1802">
        <v>100</v>
      </c>
      <c r="V1802">
        <v>240</v>
      </c>
      <c r="W1802">
        <v>0.95227200000000001</v>
      </c>
      <c r="X1802">
        <v>1.1427263999999999</v>
      </c>
    </row>
    <row r="1803" spans="1:24" hidden="1" x14ac:dyDescent="0.3">
      <c r="A1803" t="s">
        <v>12247</v>
      </c>
      <c r="B1803" t="s">
        <v>8179</v>
      </c>
      <c r="C1803" t="s">
        <v>12241</v>
      </c>
      <c r="D1803" t="s">
        <v>12242</v>
      </c>
      <c r="E1803" t="s">
        <v>113</v>
      </c>
      <c r="F1803" t="s">
        <v>12243</v>
      </c>
      <c r="G1803" t="s">
        <v>1356</v>
      </c>
      <c r="H1803" t="s">
        <v>127</v>
      </c>
      <c r="I1803" t="s">
        <v>115</v>
      </c>
      <c r="J1803" t="s">
        <v>12244</v>
      </c>
      <c r="K1803" t="s">
        <v>12245</v>
      </c>
      <c r="L1803" t="s">
        <v>120</v>
      </c>
      <c r="M1803">
        <v>17</v>
      </c>
      <c r="N1803" t="s">
        <v>8614</v>
      </c>
      <c r="O1803" t="s">
        <v>9568</v>
      </c>
      <c r="P1803">
        <v>3</v>
      </c>
      <c r="Q1803">
        <v>409</v>
      </c>
      <c r="R1803">
        <v>269</v>
      </c>
      <c r="S1803">
        <v>111</v>
      </c>
      <c r="W1803">
        <v>0.330063</v>
      </c>
      <c r="X1803">
        <v>0.39607559999999997</v>
      </c>
    </row>
    <row r="1804" spans="1:24" hidden="1" x14ac:dyDescent="0.3">
      <c r="A1804" t="s">
        <v>12248</v>
      </c>
      <c r="B1804" t="s">
        <v>8174</v>
      </c>
      <c r="C1804" t="s">
        <v>12249</v>
      </c>
      <c r="D1804" t="s">
        <v>12250</v>
      </c>
      <c r="E1804" t="s">
        <v>113</v>
      </c>
      <c r="F1804" t="s">
        <v>12251</v>
      </c>
      <c r="G1804" t="s">
        <v>133</v>
      </c>
      <c r="H1804" t="s">
        <v>3790</v>
      </c>
      <c r="I1804" t="s">
        <v>540</v>
      </c>
      <c r="J1804" t="s">
        <v>12252</v>
      </c>
      <c r="K1804" t="s">
        <v>12253</v>
      </c>
      <c r="L1804" t="s">
        <v>8903</v>
      </c>
      <c r="M1804">
        <v>30</v>
      </c>
      <c r="N1804" t="s">
        <v>113</v>
      </c>
      <c r="O1804" t="s">
        <v>8207</v>
      </c>
      <c r="P1804">
        <v>3</v>
      </c>
      <c r="Q1804">
        <v>1400</v>
      </c>
      <c r="R1804">
        <v>320</v>
      </c>
      <c r="S1804">
        <v>145</v>
      </c>
      <c r="T1804">
        <v>45</v>
      </c>
      <c r="U1804">
        <v>165</v>
      </c>
      <c r="V1804">
        <v>285</v>
      </c>
      <c r="W1804">
        <v>1.3440000000000001</v>
      </c>
      <c r="X1804">
        <v>1.6128</v>
      </c>
    </row>
    <row r="1805" spans="1:24" hidden="1" x14ac:dyDescent="0.3">
      <c r="A1805" t="s">
        <v>12254</v>
      </c>
      <c r="B1805" t="s">
        <v>8362</v>
      </c>
      <c r="C1805" t="s">
        <v>12249</v>
      </c>
      <c r="D1805" t="s">
        <v>12250</v>
      </c>
      <c r="E1805" t="s">
        <v>113</v>
      </c>
      <c r="F1805" t="s">
        <v>12251</v>
      </c>
      <c r="G1805" t="s">
        <v>133</v>
      </c>
      <c r="H1805" t="s">
        <v>3790</v>
      </c>
      <c r="I1805" t="s">
        <v>540</v>
      </c>
      <c r="J1805" t="s">
        <v>12252</v>
      </c>
      <c r="K1805" t="s">
        <v>12253</v>
      </c>
      <c r="L1805" t="s">
        <v>8903</v>
      </c>
      <c r="M1805">
        <v>0</v>
      </c>
      <c r="N1805" t="s">
        <v>113</v>
      </c>
      <c r="O1805" t="s">
        <v>9537</v>
      </c>
      <c r="P1805">
        <v>1</v>
      </c>
      <c r="Q1805">
        <v>1.8</v>
      </c>
      <c r="W1805">
        <v>2.5446900494077327</v>
      </c>
      <c r="X1805">
        <v>0</v>
      </c>
    </row>
    <row r="1806" spans="1:24" hidden="1" x14ac:dyDescent="0.3">
      <c r="A1806" t="s">
        <v>12255</v>
      </c>
      <c r="B1806" t="s">
        <v>8179</v>
      </c>
      <c r="C1806" t="s">
        <v>12249</v>
      </c>
      <c r="D1806" t="s">
        <v>12250</v>
      </c>
      <c r="E1806" t="s">
        <v>113</v>
      </c>
      <c r="F1806" t="s">
        <v>12251</v>
      </c>
      <c r="G1806" t="s">
        <v>133</v>
      </c>
      <c r="H1806" t="s">
        <v>3790</v>
      </c>
      <c r="I1806" t="s">
        <v>540</v>
      </c>
      <c r="J1806" t="s">
        <v>12252</v>
      </c>
      <c r="K1806" t="s">
        <v>12253</v>
      </c>
      <c r="L1806" t="s">
        <v>8903</v>
      </c>
      <c r="M1806">
        <v>30</v>
      </c>
      <c r="N1806" t="s">
        <v>113</v>
      </c>
      <c r="O1806" t="s">
        <v>9034</v>
      </c>
      <c r="P1806">
        <v>1</v>
      </c>
      <c r="Q1806">
        <v>560</v>
      </c>
      <c r="R1806">
        <v>308</v>
      </c>
      <c r="S1806">
        <v>149</v>
      </c>
      <c r="W1806">
        <v>0.17247999999999999</v>
      </c>
      <c r="X1806">
        <v>0.20697599999999999</v>
      </c>
    </row>
    <row r="1807" spans="1:24" hidden="1" x14ac:dyDescent="0.3">
      <c r="A1807" t="s">
        <v>12256</v>
      </c>
      <c r="B1807" t="s">
        <v>8211</v>
      </c>
      <c r="C1807" t="s">
        <v>12249</v>
      </c>
      <c r="D1807" t="s">
        <v>12250</v>
      </c>
      <c r="E1807" t="s">
        <v>113</v>
      </c>
      <c r="F1807" t="s">
        <v>12251</v>
      </c>
      <c r="G1807" t="s">
        <v>133</v>
      </c>
      <c r="H1807" t="s">
        <v>3790</v>
      </c>
      <c r="I1807" t="s">
        <v>540</v>
      </c>
      <c r="J1807" t="s">
        <v>12252</v>
      </c>
      <c r="K1807" t="s">
        <v>12253</v>
      </c>
      <c r="L1807" t="s">
        <v>8903</v>
      </c>
      <c r="M1807">
        <v>30</v>
      </c>
      <c r="N1807" t="s">
        <v>113</v>
      </c>
      <c r="O1807" t="s">
        <v>12238</v>
      </c>
      <c r="P1807">
        <v>1</v>
      </c>
      <c r="Q1807">
        <v>0.3</v>
      </c>
      <c r="W1807">
        <v>7.0685834705770348E-2</v>
      </c>
      <c r="X1807">
        <v>0.11309733552923257</v>
      </c>
    </row>
    <row r="1808" spans="1:24" hidden="1" x14ac:dyDescent="0.3">
      <c r="A1808" t="s">
        <v>12257</v>
      </c>
      <c r="B1808" t="s">
        <v>8174</v>
      </c>
      <c r="C1808" t="s">
        <v>4944</v>
      </c>
      <c r="D1808" t="s">
        <v>4943</v>
      </c>
      <c r="E1808" t="s">
        <v>113</v>
      </c>
      <c r="F1808" t="s">
        <v>113</v>
      </c>
      <c r="G1808" t="s">
        <v>113</v>
      </c>
      <c r="H1808" t="s">
        <v>113</v>
      </c>
      <c r="I1808" t="s">
        <v>540</v>
      </c>
      <c r="J1808" t="s">
        <v>12258</v>
      </c>
      <c r="K1808" t="s">
        <v>12259</v>
      </c>
      <c r="L1808" t="s">
        <v>120</v>
      </c>
      <c r="M1808">
        <v>40</v>
      </c>
      <c r="N1808" t="s">
        <v>113</v>
      </c>
      <c r="O1808" t="s">
        <v>8207</v>
      </c>
      <c r="P1808">
        <v>3</v>
      </c>
      <c r="Q1808">
        <v>1400</v>
      </c>
      <c r="R1808">
        <v>320</v>
      </c>
      <c r="S1808">
        <v>145</v>
      </c>
      <c r="T1808">
        <v>35</v>
      </c>
      <c r="U1808">
        <v>185</v>
      </c>
      <c r="V1808">
        <v>270</v>
      </c>
      <c r="W1808">
        <v>1.3440000000000001</v>
      </c>
      <c r="X1808">
        <v>1.6128</v>
      </c>
    </row>
    <row r="1809" spans="1:24" hidden="1" x14ac:dyDescent="0.3">
      <c r="A1809" t="s">
        <v>12260</v>
      </c>
      <c r="B1809" t="s">
        <v>8179</v>
      </c>
      <c r="C1809" t="s">
        <v>4944</v>
      </c>
      <c r="D1809" t="s">
        <v>4943</v>
      </c>
      <c r="E1809" t="s">
        <v>113</v>
      </c>
      <c r="F1809" t="s">
        <v>113</v>
      </c>
      <c r="G1809" t="s">
        <v>113</v>
      </c>
      <c r="H1809" t="s">
        <v>113</v>
      </c>
      <c r="I1809" t="s">
        <v>540</v>
      </c>
      <c r="J1809" t="s">
        <v>12258</v>
      </c>
      <c r="K1809" t="s">
        <v>12259</v>
      </c>
      <c r="L1809" t="s">
        <v>120</v>
      </c>
      <c r="M1809">
        <v>40</v>
      </c>
      <c r="N1809" t="s">
        <v>113</v>
      </c>
      <c r="O1809" t="s">
        <v>9034</v>
      </c>
      <c r="P1809">
        <v>1</v>
      </c>
      <c r="Q1809">
        <v>560</v>
      </c>
      <c r="R1809">
        <v>308</v>
      </c>
      <c r="S1809">
        <v>149</v>
      </c>
      <c r="W1809">
        <v>0.17247999999999999</v>
      </c>
      <c r="X1809">
        <v>0.20697599999999999</v>
      </c>
    </row>
    <row r="1810" spans="1:24" hidden="1" x14ac:dyDescent="0.3">
      <c r="A1810" t="s">
        <v>12261</v>
      </c>
      <c r="B1810" t="s">
        <v>8211</v>
      </c>
      <c r="C1810" t="s">
        <v>4944</v>
      </c>
      <c r="D1810" t="s">
        <v>4943</v>
      </c>
      <c r="E1810" t="s">
        <v>113</v>
      </c>
      <c r="F1810" t="s">
        <v>113</v>
      </c>
      <c r="G1810" t="s">
        <v>113</v>
      </c>
      <c r="H1810" t="s">
        <v>113</v>
      </c>
      <c r="I1810" t="s">
        <v>540</v>
      </c>
      <c r="J1810" t="s">
        <v>12258</v>
      </c>
      <c r="K1810" t="s">
        <v>12259</v>
      </c>
      <c r="L1810" t="s">
        <v>120</v>
      </c>
      <c r="M1810">
        <v>40</v>
      </c>
      <c r="N1810" t="s">
        <v>113</v>
      </c>
      <c r="O1810" t="s">
        <v>12238</v>
      </c>
      <c r="P1810">
        <v>1</v>
      </c>
      <c r="Q1810">
        <v>0.3</v>
      </c>
      <c r="W1810">
        <v>7.0685834705770348E-2</v>
      </c>
      <c r="X1810">
        <v>0.11309733552923257</v>
      </c>
    </row>
    <row r="1811" spans="1:24" hidden="1" x14ac:dyDescent="0.3">
      <c r="A1811" t="s">
        <v>12262</v>
      </c>
      <c r="B1811" t="s">
        <v>8536</v>
      </c>
      <c r="C1811" t="s">
        <v>4944</v>
      </c>
      <c r="D1811" t="s">
        <v>4943</v>
      </c>
      <c r="E1811" t="s">
        <v>113</v>
      </c>
      <c r="F1811" t="s">
        <v>113</v>
      </c>
      <c r="G1811" t="s">
        <v>113</v>
      </c>
      <c r="H1811" t="s">
        <v>113</v>
      </c>
      <c r="I1811" t="s">
        <v>540</v>
      </c>
      <c r="J1811" t="s">
        <v>12258</v>
      </c>
      <c r="K1811" t="s">
        <v>12259</v>
      </c>
      <c r="L1811" t="s">
        <v>120</v>
      </c>
      <c r="M1811">
        <v>40</v>
      </c>
      <c r="N1811" t="s">
        <v>113</v>
      </c>
      <c r="O1811" t="s">
        <v>9505</v>
      </c>
      <c r="P1811">
        <v>2</v>
      </c>
      <c r="Q1811">
        <v>0</v>
      </c>
      <c r="R1811">
        <v>0</v>
      </c>
      <c r="W1811">
        <v>0</v>
      </c>
      <c r="X1811">
        <v>0</v>
      </c>
    </row>
    <row r="1812" spans="1:24" hidden="1" x14ac:dyDescent="0.3">
      <c r="A1812" t="s">
        <v>12263</v>
      </c>
      <c r="B1812" t="s">
        <v>8362</v>
      </c>
      <c r="C1812" t="s">
        <v>4944</v>
      </c>
      <c r="D1812" t="s">
        <v>4943</v>
      </c>
      <c r="E1812" t="s">
        <v>113</v>
      </c>
      <c r="F1812" t="s">
        <v>113</v>
      </c>
      <c r="G1812" t="s">
        <v>113</v>
      </c>
      <c r="H1812" t="s">
        <v>113</v>
      </c>
      <c r="I1812" t="s">
        <v>540</v>
      </c>
      <c r="J1812" t="s">
        <v>12258</v>
      </c>
      <c r="K1812" t="s">
        <v>12259</v>
      </c>
      <c r="L1812" t="s">
        <v>120</v>
      </c>
      <c r="M1812">
        <v>0</v>
      </c>
      <c r="N1812" t="s">
        <v>113</v>
      </c>
      <c r="O1812" t="s">
        <v>9537</v>
      </c>
      <c r="P1812">
        <v>1</v>
      </c>
      <c r="Q1812">
        <v>1.8</v>
      </c>
      <c r="R1812">
        <v>0</v>
      </c>
      <c r="W1812">
        <v>2.5446900494077327</v>
      </c>
      <c r="X1812">
        <v>0</v>
      </c>
    </row>
    <row r="1813" spans="1:24" hidden="1" x14ac:dyDescent="0.3">
      <c r="A1813" t="s">
        <v>12264</v>
      </c>
      <c r="B1813" t="s">
        <v>8174</v>
      </c>
      <c r="C1813" t="s">
        <v>12265</v>
      </c>
      <c r="D1813" t="s">
        <v>12266</v>
      </c>
      <c r="E1813" t="s">
        <v>113</v>
      </c>
      <c r="F1813" t="s">
        <v>12267</v>
      </c>
      <c r="G1813" t="s">
        <v>133</v>
      </c>
      <c r="H1813" t="s">
        <v>3790</v>
      </c>
      <c r="I1813" t="s">
        <v>935</v>
      </c>
      <c r="J1813" t="s">
        <v>12268</v>
      </c>
      <c r="K1813" t="s">
        <v>12269</v>
      </c>
      <c r="L1813" t="s">
        <v>8903</v>
      </c>
      <c r="M1813">
        <v>30</v>
      </c>
      <c r="N1813" t="s">
        <v>113</v>
      </c>
      <c r="O1813" t="s">
        <v>8207</v>
      </c>
      <c r="P1813">
        <v>3</v>
      </c>
      <c r="Q1813">
        <v>1400</v>
      </c>
      <c r="R1813">
        <v>320</v>
      </c>
      <c r="T1813">
        <v>120</v>
      </c>
      <c r="U1813">
        <v>200</v>
      </c>
      <c r="V1813">
        <v>320</v>
      </c>
      <c r="W1813">
        <v>1.3440000000000001</v>
      </c>
      <c r="X1813">
        <v>1.6128</v>
      </c>
    </row>
    <row r="1814" spans="1:24" hidden="1" x14ac:dyDescent="0.3">
      <c r="A1814" t="s">
        <v>12270</v>
      </c>
      <c r="B1814" t="s">
        <v>8179</v>
      </c>
      <c r="C1814" t="s">
        <v>12265</v>
      </c>
      <c r="D1814" t="s">
        <v>12266</v>
      </c>
      <c r="E1814" t="s">
        <v>113</v>
      </c>
      <c r="F1814" t="s">
        <v>12267</v>
      </c>
      <c r="G1814" t="s">
        <v>133</v>
      </c>
      <c r="H1814" t="s">
        <v>3790</v>
      </c>
      <c r="I1814" t="s">
        <v>935</v>
      </c>
      <c r="J1814" t="s">
        <v>12268</v>
      </c>
      <c r="K1814" t="s">
        <v>12269</v>
      </c>
      <c r="L1814" t="s">
        <v>8903</v>
      </c>
      <c r="M1814">
        <v>30</v>
      </c>
      <c r="N1814" t="s">
        <v>113</v>
      </c>
      <c r="O1814" t="s">
        <v>12271</v>
      </c>
      <c r="P1814">
        <v>3</v>
      </c>
      <c r="Q1814">
        <v>400</v>
      </c>
      <c r="R1814">
        <v>300</v>
      </c>
      <c r="W1814">
        <v>0.36</v>
      </c>
      <c r="X1814">
        <v>0.432</v>
      </c>
    </row>
    <row r="1815" spans="1:24" hidden="1" x14ac:dyDescent="0.3">
      <c r="A1815" t="s">
        <v>12272</v>
      </c>
      <c r="B1815" t="s">
        <v>8211</v>
      </c>
      <c r="C1815" t="s">
        <v>12265</v>
      </c>
      <c r="D1815" t="s">
        <v>12266</v>
      </c>
      <c r="E1815" t="s">
        <v>113</v>
      </c>
      <c r="F1815" t="s">
        <v>12267</v>
      </c>
      <c r="G1815" t="s">
        <v>133</v>
      </c>
      <c r="H1815" t="s">
        <v>3790</v>
      </c>
      <c r="I1815" t="s">
        <v>935</v>
      </c>
      <c r="J1815" t="s">
        <v>12268</v>
      </c>
      <c r="K1815" t="s">
        <v>12269</v>
      </c>
      <c r="L1815" t="s">
        <v>8903</v>
      </c>
      <c r="M1815">
        <v>30</v>
      </c>
      <c r="N1815" t="s">
        <v>113</v>
      </c>
      <c r="O1815" t="s">
        <v>12238</v>
      </c>
      <c r="P1815">
        <v>1</v>
      </c>
      <c r="Q1815">
        <v>0.3</v>
      </c>
      <c r="T1815">
        <v>250</v>
      </c>
      <c r="W1815">
        <v>7.0685834705770348E-2</v>
      </c>
      <c r="X1815">
        <v>0.11309733552923257</v>
      </c>
    </row>
    <row r="1816" spans="1:24" hidden="1" x14ac:dyDescent="0.3">
      <c r="A1816" t="s">
        <v>12273</v>
      </c>
      <c r="B1816" t="s">
        <v>8536</v>
      </c>
      <c r="C1816" t="s">
        <v>12265</v>
      </c>
      <c r="D1816" t="s">
        <v>12266</v>
      </c>
      <c r="E1816" t="s">
        <v>113</v>
      </c>
      <c r="F1816" t="s">
        <v>12267</v>
      </c>
      <c r="G1816" t="s">
        <v>133</v>
      </c>
      <c r="H1816" t="s">
        <v>3790</v>
      </c>
      <c r="I1816" t="s">
        <v>935</v>
      </c>
      <c r="J1816" t="s">
        <v>12268</v>
      </c>
      <c r="K1816" t="s">
        <v>12269</v>
      </c>
      <c r="L1816" t="s">
        <v>8903</v>
      </c>
      <c r="M1816">
        <v>30</v>
      </c>
      <c r="N1816" t="s">
        <v>113</v>
      </c>
      <c r="O1816" t="s">
        <v>9505</v>
      </c>
      <c r="P1816">
        <v>2</v>
      </c>
      <c r="Q1816">
        <v>0</v>
      </c>
      <c r="R1816">
        <v>0</v>
      </c>
      <c r="W1816">
        <v>0</v>
      </c>
      <c r="X1816">
        <v>0</v>
      </c>
    </row>
    <row r="1817" spans="1:24" hidden="1" x14ac:dyDescent="0.3">
      <c r="A1817" t="s">
        <v>12274</v>
      </c>
      <c r="B1817" t="s">
        <v>8362</v>
      </c>
      <c r="C1817" t="s">
        <v>12275</v>
      </c>
      <c r="D1817" t="s">
        <v>12276</v>
      </c>
      <c r="E1817" t="s">
        <v>113</v>
      </c>
      <c r="F1817" t="s">
        <v>12277</v>
      </c>
      <c r="G1817" t="s">
        <v>133</v>
      </c>
      <c r="H1817" t="s">
        <v>3790</v>
      </c>
      <c r="I1817" t="s">
        <v>540</v>
      </c>
      <c r="J1817" t="s">
        <v>12278</v>
      </c>
      <c r="K1817" t="s">
        <v>12279</v>
      </c>
      <c r="L1817" t="s">
        <v>8903</v>
      </c>
      <c r="M1817">
        <v>0</v>
      </c>
      <c r="O1817" t="s">
        <v>9537</v>
      </c>
      <c r="P1817">
        <v>1</v>
      </c>
      <c r="Q1817">
        <v>1.8</v>
      </c>
      <c r="R1817">
        <v>0</v>
      </c>
      <c r="W1817">
        <v>2.5446900494077327</v>
      </c>
      <c r="X1817">
        <v>0</v>
      </c>
    </row>
    <row r="1818" spans="1:24" hidden="1" x14ac:dyDescent="0.3">
      <c r="A1818" t="s">
        <v>12280</v>
      </c>
      <c r="B1818" t="s">
        <v>8174</v>
      </c>
      <c r="C1818" t="s">
        <v>12275</v>
      </c>
      <c r="D1818" t="s">
        <v>12276</v>
      </c>
      <c r="E1818" t="s">
        <v>113</v>
      </c>
      <c r="F1818" t="s">
        <v>12277</v>
      </c>
      <c r="G1818" t="s">
        <v>133</v>
      </c>
      <c r="H1818" t="s">
        <v>3790</v>
      </c>
      <c r="I1818" t="s">
        <v>540</v>
      </c>
      <c r="J1818" t="s">
        <v>12278</v>
      </c>
      <c r="K1818" t="s">
        <v>12279</v>
      </c>
      <c r="L1818" t="s">
        <v>8903</v>
      </c>
      <c r="M1818">
        <v>30</v>
      </c>
      <c r="O1818" t="s">
        <v>8207</v>
      </c>
      <c r="P1818">
        <v>3</v>
      </c>
      <c r="Q1818">
        <v>1400</v>
      </c>
      <c r="R1818">
        <v>320</v>
      </c>
      <c r="T1818">
        <v>10</v>
      </c>
      <c r="U1818">
        <v>95</v>
      </c>
      <c r="V1818">
        <v>140</v>
      </c>
      <c r="W1818">
        <v>1.3440000000000001</v>
      </c>
      <c r="X1818">
        <v>1.6128</v>
      </c>
    </row>
    <row r="1819" spans="1:24" hidden="1" x14ac:dyDescent="0.3">
      <c r="A1819" t="s">
        <v>12281</v>
      </c>
      <c r="B1819" t="s">
        <v>8179</v>
      </c>
      <c r="C1819" t="s">
        <v>12275</v>
      </c>
      <c r="D1819" t="s">
        <v>12276</v>
      </c>
      <c r="E1819" t="s">
        <v>113</v>
      </c>
      <c r="F1819" t="s">
        <v>12277</v>
      </c>
      <c r="G1819" t="s">
        <v>133</v>
      </c>
      <c r="H1819" t="s">
        <v>3790</v>
      </c>
      <c r="I1819" t="s">
        <v>540</v>
      </c>
      <c r="J1819" t="s">
        <v>12278</v>
      </c>
      <c r="K1819" t="s">
        <v>12279</v>
      </c>
      <c r="L1819" t="s">
        <v>8903</v>
      </c>
      <c r="M1819">
        <v>30</v>
      </c>
      <c r="O1819" t="s">
        <v>9034</v>
      </c>
      <c r="P1819">
        <v>1</v>
      </c>
      <c r="Q1819">
        <v>560</v>
      </c>
      <c r="R1819">
        <v>308</v>
      </c>
      <c r="W1819">
        <v>0.17247999999999999</v>
      </c>
      <c r="X1819">
        <v>0.20697599999999999</v>
      </c>
    </row>
    <row r="1820" spans="1:24" hidden="1" x14ac:dyDescent="0.3">
      <c r="A1820" t="s">
        <v>12282</v>
      </c>
      <c r="B1820" t="s">
        <v>8211</v>
      </c>
      <c r="C1820" t="s">
        <v>12275</v>
      </c>
      <c r="D1820" t="s">
        <v>12276</v>
      </c>
      <c r="E1820" t="s">
        <v>113</v>
      </c>
      <c r="F1820" t="s">
        <v>12277</v>
      </c>
      <c r="G1820" t="s">
        <v>133</v>
      </c>
      <c r="H1820" t="s">
        <v>3790</v>
      </c>
      <c r="I1820" t="s">
        <v>540</v>
      </c>
      <c r="J1820" t="s">
        <v>12278</v>
      </c>
      <c r="K1820" t="s">
        <v>12279</v>
      </c>
      <c r="L1820" t="s">
        <v>8903</v>
      </c>
      <c r="M1820">
        <v>28</v>
      </c>
      <c r="O1820" t="s">
        <v>12283</v>
      </c>
      <c r="P1820">
        <v>1</v>
      </c>
      <c r="Q1820">
        <v>0.3</v>
      </c>
      <c r="W1820">
        <v>7.0685834705770348E-2</v>
      </c>
      <c r="X1820">
        <v>0.11309733552923257</v>
      </c>
    </row>
    <row r="1821" spans="1:24" hidden="1" x14ac:dyDescent="0.3">
      <c r="A1821" t="s">
        <v>12284</v>
      </c>
      <c r="B1821" t="s">
        <v>8174</v>
      </c>
      <c r="C1821" t="s">
        <v>12285</v>
      </c>
      <c r="D1821" t="s">
        <v>12286</v>
      </c>
      <c r="E1821" t="s">
        <v>113</v>
      </c>
      <c r="F1821" t="s">
        <v>12287</v>
      </c>
      <c r="G1821" t="s">
        <v>1356</v>
      </c>
      <c r="H1821" t="s">
        <v>127</v>
      </c>
      <c r="I1821" t="s">
        <v>654</v>
      </c>
      <c r="J1821" t="s">
        <v>113</v>
      </c>
      <c r="K1821" t="s">
        <v>113</v>
      </c>
      <c r="L1821" t="s">
        <v>113</v>
      </c>
      <c r="M1821">
        <v>40</v>
      </c>
      <c r="N1821" t="s">
        <v>8614</v>
      </c>
      <c r="O1821" t="s">
        <v>9042</v>
      </c>
      <c r="P1821">
        <v>3</v>
      </c>
      <c r="Q1821">
        <v>1412</v>
      </c>
      <c r="R1821">
        <v>353</v>
      </c>
      <c r="T1821">
        <v>60</v>
      </c>
      <c r="U1821">
        <v>120</v>
      </c>
      <c r="V1821">
        <v>260</v>
      </c>
      <c r="W1821">
        <v>1.4953080000000001</v>
      </c>
      <c r="X1821">
        <v>1.7943696</v>
      </c>
    </row>
    <row r="1822" spans="1:24" hidden="1" x14ac:dyDescent="0.3">
      <c r="A1822" t="s">
        <v>12288</v>
      </c>
      <c r="B1822" t="s">
        <v>8179</v>
      </c>
      <c r="C1822" t="s">
        <v>12285</v>
      </c>
      <c r="D1822" t="s">
        <v>12286</v>
      </c>
      <c r="E1822" t="s">
        <v>113</v>
      </c>
      <c r="F1822" t="s">
        <v>12287</v>
      </c>
      <c r="G1822" t="s">
        <v>1356</v>
      </c>
      <c r="H1822" t="s">
        <v>127</v>
      </c>
      <c r="I1822" t="s">
        <v>654</v>
      </c>
      <c r="J1822" t="s">
        <v>113</v>
      </c>
      <c r="K1822" t="s">
        <v>113</v>
      </c>
      <c r="L1822" t="s">
        <v>113</v>
      </c>
      <c r="M1822">
        <v>38</v>
      </c>
      <c r="N1822" t="s">
        <v>113</v>
      </c>
      <c r="O1822" t="s">
        <v>11268</v>
      </c>
      <c r="P1822">
        <v>3</v>
      </c>
      <c r="Q1822">
        <v>409</v>
      </c>
      <c r="R1822">
        <v>269</v>
      </c>
      <c r="W1822">
        <v>0.330063</v>
      </c>
      <c r="X1822">
        <v>0.39607559999999997</v>
      </c>
    </row>
    <row r="1823" spans="1:24" hidden="1" x14ac:dyDescent="0.3">
      <c r="A1823" t="s">
        <v>12289</v>
      </c>
      <c r="B1823" t="s">
        <v>8536</v>
      </c>
      <c r="C1823" t="s">
        <v>12285</v>
      </c>
      <c r="D1823" t="s">
        <v>12286</v>
      </c>
      <c r="E1823" t="s">
        <v>113</v>
      </c>
      <c r="F1823" t="s">
        <v>12287</v>
      </c>
      <c r="G1823" t="s">
        <v>1356</v>
      </c>
      <c r="H1823" t="s">
        <v>127</v>
      </c>
      <c r="I1823" t="s">
        <v>654</v>
      </c>
      <c r="J1823" t="s">
        <v>113</v>
      </c>
      <c r="K1823" t="s">
        <v>113</v>
      </c>
      <c r="L1823" t="s">
        <v>113</v>
      </c>
      <c r="M1823">
        <v>39</v>
      </c>
      <c r="N1823" t="s">
        <v>113</v>
      </c>
      <c r="O1823" t="s">
        <v>12290</v>
      </c>
      <c r="P1823">
        <v>3</v>
      </c>
      <c r="Q1823">
        <v>522</v>
      </c>
      <c r="R1823">
        <v>397</v>
      </c>
      <c r="W1823">
        <v>0.62170199999999998</v>
      </c>
      <c r="X1823">
        <v>0.74604239999999999</v>
      </c>
    </row>
    <row r="1824" spans="1:24" hidden="1" x14ac:dyDescent="0.3">
      <c r="A1824" t="s">
        <v>12291</v>
      </c>
      <c r="B1824" t="s">
        <v>8174</v>
      </c>
      <c r="C1824" t="s">
        <v>12292</v>
      </c>
      <c r="D1824" t="s">
        <v>12293</v>
      </c>
      <c r="E1824" t="s">
        <v>113</v>
      </c>
      <c r="F1824" t="s">
        <v>12294</v>
      </c>
      <c r="G1824" t="s">
        <v>1356</v>
      </c>
      <c r="H1824" t="s">
        <v>5729</v>
      </c>
      <c r="I1824" t="s">
        <v>1189</v>
      </c>
      <c r="J1824" t="s">
        <v>12295</v>
      </c>
      <c r="K1824" t="s">
        <v>12296</v>
      </c>
      <c r="L1824" t="s">
        <v>129</v>
      </c>
      <c r="M1824">
        <v>18</v>
      </c>
      <c r="N1824" t="s">
        <v>9085</v>
      </c>
      <c r="O1824" t="s">
        <v>9266</v>
      </c>
      <c r="P1824">
        <v>3</v>
      </c>
      <c r="Q1824">
        <v>1936</v>
      </c>
      <c r="R1824">
        <v>298</v>
      </c>
      <c r="S1824">
        <v>149</v>
      </c>
      <c r="T1824">
        <v>315</v>
      </c>
      <c r="U1824">
        <v>50</v>
      </c>
      <c r="V1824">
        <v>135</v>
      </c>
      <c r="W1824">
        <v>1.7307840000000001</v>
      </c>
      <c r="X1824">
        <v>2.0769408</v>
      </c>
    </row>
    <row r="1825" spans="1:24" hidden="1" x14ac:dyDescent="0.3">
      <c r="A1825" t="s">
        <v>12297</v>
      </c>
      <c r="B1825" t="s">
        <v>8179</v>
      </c>
      <c r="C1825" t="s">
        <v>12292</v>
      </c>
      <c r="D1825" t="s">
        <v>12293</v>
      </c>
      <c r="E1825" t="s">
        <v>113</v>
      </c>
      <c r="F1825" t="s">
        <v>12294</v>
      </c>
      <c r="G1825" t="s">
        <v>1356</v>
      </c>
      <c r="H1825" t="s">
        <v>5729</v>
      </c>
      <c r="I1825" t="s">
        <v>1189</v>
      </c>
      <c r="J1825" t="s">
        <v>12295</v>
      </c>
      <c r="K1825" t="s">
        <v>12296</v>
      </c>
      <c r="L1825" t="s">
        <v>129</v>
      </c>
      <c r="M1825">
        <v>18</v>
      </c>
      <c r="N1825" t="s">
        <v>9085</v>
      </c>
      <c r="O1825" t="s">
        <v>8469</v>
      </c>
      <c r="P1825">
        <v>1</v>
      </c>
      <c r="Q1825">
        <v>400</v>
      </c>
      <c r="R1825">
        <v>300</v>
      </c>
      <c r="S1825">
        <v>100</v>
      </c>
      <c r="W1825">
        <v>0.12</v>
      </c>
      <c r="X1825">
        <v>0.14399999999999999</v>
      </c>
    </row>
    <row r="1826" spans="1:24" hidden="1" x14ac:dyDescent="0.3">
      <c r="A1826" t="s">
        <v>12298</v>
      </c>
      <c r="B1826" t="s">
        <v>1304</v>
      </c>
      <c r="C1826" t="s">
        <v>12292</v>
      </c>
      <c r="D1826" t="s">
        <v>12293</v>
      </c>
      <c r="E1826" t="s">
        <v>113</v>
      </c>
      <c r="F1826" t="s">
        <v>12294</v>
      </c>
      <c r="G1826" t="s">
        <v>1356</v>
      </c>
      <c r="H1826" t="s">
        <v>5729</v>
      </c>
      <c r="I1826" t="s">
        <v>1189</v>
      </c>
      <c r="J1826" t="s">
        <v>12295</v>
      </c>
      <c r="K1826" t="s">
        <v>12296</v>
      </c>
      <c r="L1826" t="s">
        <v>129</v>
      </c>
      <c r="M1826">
        <v>5</v>
      </c>
      <c r="N1826" t="s">
        <v>113</v>
      </c>
      <c r="O1826" t="s">
        <v>11675</v>
      </c>
      <c r="P1826">
        <v>1</v>
      </c>
      <c r="Q1826">
        <v>350</v>
      </c>
      <c r="R1826">
        <v>210</v>
      </c>
      <c r="S1826">
        <v>110</v>
      </c>
    </row>
    <row r="1827" spans="1:24" hidden="1" x14ac:dyDescent="0.3">
      <c r="A1827" t="s">
        <v>12299</v>
      </c>
      <c r="B1827" t="s">
        <v>8362</v>
      </c>
      <c r="C1827" t="s">
        <v>12292</v>
      </c>
      <c r="D1827" t="s">
        <v>12293</v>
      </c>
      <c r="E1827" t="s">
        <v>113</v>
      </c>
      <c r="F1827" t="s">
        <v>12294</v>
      </c>
      <c r="G1827" t="s">
        <v>1356</v>
      </c>
      <c r="H1827" t="s">
        <v>5729</v>
      </c>
      <c r="I1827" t="s">
        <v>1189</v>
      </c>
      <c r="J1827" t="s">
        <v>12295</v>
      </c>
      <c r="K1827" t="s">
        <v>12296</v>
      </c>
      <c r="L1827" t="s">
        <v>129</v>
      </c>
      <c r="M1827">
        <v>0</v>
      </c>
      <c r="N1827" t="s">
        <v>113</v>
      </c>
      <c r="O1827" t="s">
        <v>9537</v>
      </c>
      <c r="P1827">
        <v>1</v>
      </c>
      <c r="Q1827">
        <v>1.8</v>
      </c>
      <c r="T1827">
        <v>315.7</v>
      </c>
      <c r="W1827">
        <v>2.5446900494077327</v>
      </c>
      <c r="X1827">
        <v>0</v>
      </c>
    </row>
    <row r="1828" spans="1:24" hidden="1" x14ac:dyDescent="0.3">
      <c r="A1828" t="s">
        <v>12300</v>
      </c>
      <c r="B1828" t="s">
        <v>8174</v>
      </c>
      <c r="C1828" t="s">
        <v>12301</v>
      </c>
      <c r="D1828" t="s">
        <v>12302</v>
      </c>
      <c r="E1828" t="s">
        <v>113</v>
      </c>
      <c r="F1828" t="s">
        <v>12303</v>
      </c>
      <c r="G1828" t="s">
        <v>1356</v>
      </c>
      <c r="H1828" t="s">
        <v>127</v>
      </c>
      <c r="I1828" t="s">
        <v>344</v>
      </c>
      <c r="J1828" t="s">
        <v>12304</v>
      </c>
      <c r="K1828" t="s">
        <v>12305</v>
      </c>
      <c r="L1828" t="s">
        <v>120</v>
      </c>
      <c r="M1828">
        <v>40</v>
      </c>
      <c r="N1828" t="s">
        <v>113</v>
      </c>
      <c r="O1828" t="s">
        <v>8467</v>
      </c>
      <c r="P1828">
        <v>3</v>
      </c>
      <c r="Q1828">
        <v>1499</v>
      </c>
      <c r="R1828">
        <v>349</v>
      </c>
      <c r="S1828">
        <v>166</v>
      </c>
      <c r="T1828">
        <v>20</v>
      </c>
      <c r="U1828">
        <v>110</v>
      </c>
      <c r="V1828">
        <v>220</v>
      </c>
      <c r="W1828">
        <v>1.569453</v>
      </c>
      <c r="X1828">
        <v>1.8833435999999999</v>
      </c>
    </row>
    <row r="1829" spans="1:24" hidden="1" x14ac:dyDescent="0.3">
      <c r="A1829" t="s">
        <v>12306</v>
      </c>
      <c r="B1829" t="s">
        <v>8179</v>
      </c>
      <c r="C1829" t="s">
        <v>12301</v>
      </c>
      <c r="D1829" t="s">
        <v>12302</v>
      </c>
      <c r="E1829" t="s">
        <v>113</v>
      </c>
      <c r="F1829" t="s">
        <v>12303</v>
      </c>
      <c r="G1829" t="s">
        <v>1356</v>
      </c>
      <c r="H1829" t="s">
        <v>127</v>
      </c>
      <c r="I1829" t="s">
        <v>344</v>
      </c>
      <c r="J1829" t="s">
        <v>12304</v>
      </c>
      <c r="K1829" t="s">
        <v>12305</v>
      </c>
      <c r="L1829" t="s">
        <v>120</v>
      </c>
      <c r="M1829">
        <v>40</v>
      </c>
      <c r="N1829" t="s">
        <v>113</v>
      </c>
      <c r="O1829" t="s">
        <v>11880</v>
      </c>
      <c r="P1829">
        <v>3</v>
      </c>
      <c r="Q1829">
        <v>400</v>
      </c>
      <c r="R1829">
        <v>300</v>
      </c>
      <c r="W1829">
        <v>0.36</v>
      </c>
      <c r="X1829">
        <v>0.432</v>
      </c>
    </row>
    <row r="1830" spans="1:24" hidden="1" x14ac:dyDescent="0.3">
      <c r="A1830" t="s">
        <v>12307</v>
      </c>
      <c r="B1830" t="s">
        <v>8536</v>
      </c>
      <c r="C1830" t="s">
        <v>12301</v>
      </c>
      <c r="D1830" t="s">
        <v>12302</v>
      </c>
      <c r="E1830" t="s">
        <v>113</v>
      </c>
      <c r="F1830" t="s">
        <v>12303</v>
      </c>
      <c r="G1830" t="s">
        <v>1356</v>
      </c>
      <c r="H1830" t="s">
        <v>127</v>
      </c>
      <c r="I1830" t="s">
        <v>344</v>
      </c>
      <c r="J1830" t="s">
        <v>12304</v>
      </c>
      <c r="K1830" t="s">
        <v>12305</v>
      </c>
      <c r="L1830" t="s">
        <v>120</v>
      </c>
      <c r="M1830">
        <v>40</v>
      </c>
      <c r="N1830" t="s">
        <v>113</v>
      </c>
      <c r="O1830" t="s">
        <v>9106</v>
      </c>
      <c r="P1830">
        <v>3</v>
      </c>
      <c r="Q1830">
        <v>400</v>
      </c>
      <c r="R1830">
        <v>300</v>
      </c>
      <c r="W1830">
        <v>0.36</v>
      </c>
      <c r="X1830">
        <v>0.432</v>
      </c>
    </row>
    <row r="1831" spans="1:24" hidden="1" x14ac:dyDescent="0.3">
      <c r="A1831" t="s">
        <v>12308</v>
      </c>
      <c r="B1831" t="s">
        <v>8174</v>
      </c>
      <c r="C1831" t="s">
        <v>2816</v>
      </c>
      <c r="D1831" t="s">
        <v>12309</v>
      </c>
      <c r="E1831" t="s">
        <v>113</v>
      </c>
      <c r="F1831" t="s">
        <v>2816</v>
      </c>
      <c r="G1831" t="s">
        <v>1356</v>
      </c>
      <c r="H1831" t="s">
        <v>127</v>
      </c>
      <c r="I1831" t="s">
        <v>138</v>
      </c>
      <c r="J1831" t="s">
        <v>12310</v>
      </c>
      <c r="K1831" t="s">
        <v>12311</v>
      </c>
      <c r="L1831" t="s">
        <v>120</v>
      </c>
      <c r="M1831">
        <v>40</v>
      </c>
      <c r="N1831" t="s">
        <v>113</v>
      </c>
      <c r="O1831" t="s">
        <v>8467</v>
      </c>
      <c r="P1831">
        <v>3</v>
      </c>
      <c r="Q1831">
        <v>1499</v>
      </c>
      <c r="R1831">
        <v>349</v>
      </c>
      <c r="S1831">
        <v>166</v>
      </c>
      <c r="T1831">
        <v>60</v>
      </c>
      <c r="U1831">
        <v>160</v>
      </c>
      <c r="V1831">
        <v>290</v>
      </c>
      <c r="W1831">
        <v>1.569453</v>
      </c>
      <c r="X1831">
        <v>1.8833435999999999</v>
      </c>
    </row>
    <row r="1832" spans="1:24" hidden="1" x14ac:dyDescent="0.3">
      <c r="A1832" t="s">
        <v>12312</v>
      </c>
      <c r="B1832" t="s">
        <v>8617</v>
      </c>
      <c r="C1832" t="s">
        <v>2816</v>
      </c>
      <c r="D1832" t="s">
        <v>12309</v>
      </c>
      <c r="E1832" t="s">
        <v>113</v>
      </c>
      <c r="F1832" t="s">
        <v>2816</v>
      </c>
      <c r="G1832" t="s">
        <v>1356</v>
      </c>
      <c r="H1832" t="s">
        <v>127</v>
      </c>
      <c r="I1832" t="s">
        <v>138</v>
      </c>
      <c r="J1832" t="s">
        <v>12310</v>
      </c>
      <c r="K1832" t="s">
        <v>12311</v>
      </c>
      <c r="L1832" t="s">
        <v>120</v>
      </c>
      <c r="M1832">
        <v>40</v>
      </c>
      <c r="N1832" t="s">
        <v>113</v>
      </c>
      <c r="O1832" t="s">
        <v>11997</v>
      </c>
      <c r="P1832">
        <v>3</v>
      </c>
      <c r="Q1832">
        <v>699</v>
      </c>
      <c r="R1832">
        <v>395</v>
      </c>
      <c r="S1832">
        <v>160</v>
      </c>
      <c r="T1832">
        <v>60</v>
      </c>
      <c r="U1832">
        <v>160</v>
      </c>
      <c r="V1832">
        <v>290</v>
      </c>
      <c r="W1832">
        <v>0.82831500000000002</v>
      </c>
      <c r="X1832">
        <v>0.99397800000000003</v>
      </c>
    </row>
    <row r="1833" spans="1:24" hidden="1" x14ac:dyDescent="0.3">
      <c r="A1833" t="s">
        <v>12313</v>
      </c>
      <c r="B1833" t="s">
        <v>8179</v>
      </c>
      <c r="C1833" t="s">
        <v>2816</v>
      </c>
      <c r="D1833" t="s">
        <v>12309</v>
      </c>
      <c r="E1833" t="s">
        <v>113</v>
      </c>
      <c r="F1833" t="s">
        <v>2816</v>
      </c>
      <c r="G1833" t="s">
        <v>1356</v>
      </c>
      <c r="H1833" t="s">
        <v>127</v>
      </c>
      <c r="I1833" t="s">
        <v>138</v>
      </c>
      <c r="J1833" t="s">
        <v>12310</v>
      </c>
      <c r="K1833" t="s">
        <v>12311</v>
      </c>
      <c r="L1833" t="s">
        <v>120</v>
      </c>
      <c r="M1833">
        <v>40</v>
      </c>
      <c r="N1833" t="s">
        <v>113</v>
      </c>
      <c r="O1833" t="s">
        <v>8469</v>
      </c>
      <c r="P1833">
        <v>3</v>
      </c>
      <c r="Q1833">
        <v>400</v>
      </c>
      <c r="R1833">
        <v>300</v>
      </c>
      <c r="W1833">
        <v>0.36</v>
      </c>
      <c r="X1833">
        <v>0.432</v>
      </c>
    </row>
    <row r="1834" spans="1:24" hidden="1" x14ac:dyDescent="0.3">
      <c r="A1834" t="s">
        <v>12314</v>
      </c>
      <c r="B1834" t="s">
        <v>8174</v>
      </c>
      <c r="C1834" t="s">
        <v>12315</v>
      </c>
      <c r="D1834" t="s">
        <v>12316</v>
      </c>
      <c r="E1834" t="s">
        <v>113</v>
      </c>
      <c r="F1834" t="s">
        <v>12317</v>
      </c>
      <c r="G1834" t="s">
        <v>1356</v>
      </c>
      <c r="H1834" t="s">
        <v>127</v>
      </c>
      <c r="I1834" t="s">
        <v>115</v>
      </c>
      <c r="J1834" t="s">
        <v>12318</v>
      </c>
      <c r="K1834" t="s">
        <v>12319</v>
      </c>
      <c r="L1834" t="s">
        <v>120</v>
      </c>
      <c r="M1834">
        <v>40</v>
      </c>
      <c r="N1834" t="s">
        <v>8614</v>
      </c>
      <c r="O1834" t="s">
        <v>9042</v>
      </c>
      <c r="P1834">
        <v>3</v>
      </c>
      <c r="Q1834">
        <v>1412</v>
      </c>
      <c r="R1834">
        <v>353</v>
      </c>
      <c r="T1834">
        <v>330</v>
      </c>
      <c r="U1834">
        <v>60</v>
      </c>
      <c r="V1834">
        <v>210</v>
      </c>
      <c r="W1834">
        <v>1.4953080000000001</v>
      </c>
      <c r="X1834">
        <v>1.7943696</v>
      </c>
    </row>
    <row r="1835" spans="1:24" hidden="1" x14ac:dyDescent="0.3">
      <c r="A1835" t="s">
        <v>12320</v>
      </c>
      <c r="B1835" t="s">
        <v>8617</v>
      </c>
      <c r="C1835" t="s">
        <v>12315</v>
      </c>
      <c r="D1835" t="s">
        <v>12316</v>
      </c>
      <c r="E1835" t="s">
        <v>113</v>
      </c>
      <c r="F1835" t="s">
        <v>12317</v>
      </c>
      <c r="G1835" t="s">
        <v>1356</v>
      </c>
      <c r="H1835" t="s">
        <v>127</v>
      </c>
      <c r="I1835" t="s">
        <v>115</v>
      </c>
      <c r="J1835" t="s">
        <v>12318</v>
      </c>
      <c r="K1835" t="s">
        <v>12319</v>
      </c>
      <c r="L1835" t="s">
        <v>120</v>
      </c>
      <c r="M1835">
        <v>40</v>
      </c>
      <c r="N1835" t="s">
        <v>8614</v>
      </c>
      <c r="O1835" t="s">
        <v>9835</v>
      </c>
      <c r="P1835">
        <v>3</v>
      </c>
      <c r="Q1835">
        <v>778</v>
      </c>
      <c r="R1835">
        <v>408</v>
      </c>
      <c r="T1835">
        <v>330</v>
      </c>
      <c r="U1835">
        <v>60</v>
      </c>
      <c r="V1835">
        <v>210</v>
      </c>
      <c r="W1835">
        <v>0.95227200000000001</v>
      </c>
      <c r="X1835">
        <v>1.1427263999999999</v>
      </c>
    </row>
    <row r="1836" spans="1:24" hidden="1" x14ac:dyDescent="0.3">
      <c r="A1836" t="s">
        <v>12321</v>
      </c>
      <c r="B1836" t="s">
        <v>8536</v>
      </c>
      <c r="C1836" t="s">
        <v>12315</v>
      </c>
      <c r="D1836" t="s">
        <v>12316</v>
      </c>
      <c r="E1836" t="s">
        <v>113</v>
      </c>
      <c r="F1836" t="s">
        <v>12317</v>
      </c>
      <c r="G1836" t="s">
        <v>1356</v>
      </c>
      <c r="H1836" t="s">
        <v>127</v>
      </c>
      <c r="I1836" t="s">
        <v>115</v>
      </c>
      <c r="J1836" t="s">
        <v>12318</v>
      </c>
      <c r="K1836" t="s">
        <v>12319</v>
      </c>
      <c r="L1836" t="s">
        <v>120</v>
      </c>
      <c r="M1836">
        <v>40</v>
      </c>
      <c r="N1836" t="s">
        <v>8614</v>
      </c>
      <c r="O1836" t="s">
        <v>9568</v>
      </c>
      <c r="P1836">
        <v>3</v>
      </c>
      <c r="Q1836">
        <v>409</v>
      </c>
      <c r="R1836">
        <v>269</v>
      </c>
      <c r="W1836">
        <v>0.330063</v>
      </c>
      <c r="X1836">
        <v>0.39607559999999997</v>
      </c>
    </row>
    <row r="1837" spans="1:24" hidden="1" x14ac:dyDescent="0.3">
      <c r="A1837" t="s">
        <v>12322</v>
      </c>
      <c r="B1837" t="s">
        <v>8174</v>
      </c>
      <c r="C1837" t="s">
        <v>3441</v>
      </c>
      <c r="D1837" t="s">
        <v>12323</v>
      </c>
      <c r="E1837" t="s">
        <v>113</v>
      </c>
      <c r="F1837" t="s">
        <v>3442</v>
      </c>
      <c r="G1837" t="s">
        <v>1356</v>
      </c>
      <c r="H1837" t="s">
        <v>127</v>
      </c>
      <c r="I1837" t="s">
        <v>115</v>
      </c>
      <c r="J1837" t="s">
        <v>113</v>
      </c>
      <c r="K1837" t="s">
        <v>113</v>
      </c>
      <c r="L1837" t="s">
        <v>113</v>
      </c>
      <c r="M1837">
        <v>3</v>
      </c>
      <c r="N1837" t="s">
        <v>8614</v>
      </c>
      <c r="O1837" t="s">
        <v>9042</v>
      </c>
      <c r="P1837">
        <v>3</v>
      </c>
      <c r="Q1837">
        <v>1412</v>
      </c>
      <c r="R1837">
        <v>353</v>
      </c>
      <c r="T1837">
        <v>45</v>
      </c>
      <c r="U1837">
        <v>170</v>
      </c>
      <c r="V1837">
        <v>310</v>
      </c>
      <c r="W1837">
        <v>1.4953080000000001</v>
      </c>
      <c r="X1837">
        <v>1.7943696</v>
      </c>
    </row>
    <row r="1838" spans="1:24" hidden="1" x14ac:dyDescent="0.3">
      <c r="A1838" t="s">
        <v>12324</v>
      </c>
      <c r="B1838" t="s">
        <v>8617</v>
      </c>
      <c r="C1838" t="s">
        <v>3441</v>
      </c>
      <c r="D1838" t="s">
        <v>12323</v>
      </c>
      <c r="E1838" t="s">
        <v>113</v>
      </c>
      <c r="F1838" t="s">
        <v>3442</v>
      </c>
      <c r="G1838" t="s">
        <v>1356</v>
      </c>
      <c r="H1838" t="s">
        <v>127</v>
      </c>
      <c r="I1838" t="s">
        <v>115</v>
      </c>
      <c r="J1838" t="s">
        <v>113</v>
      </c>
      <c r="K1838" t="s">
        <v>113</v>
      </c>
      <c r="L1838" t="s">
        <v>113</v>
      </c>
      <c r="M1838">
        <v>3</v>
      </c>
      <c r="N1838" t="s">
        <v>8614</v>
      </c>
      <c r="O1838" t="s">
        <v>10829</v>
      </c>
      <c r="P1838">
        <v>3</v>
      </c>
      <c r="Q1838">
        <v>778</v>
      </c>
      <c r="R1838">
        <v>408</v>
      </c>
      <c r="T1838">
        <v>45</v>
      </c>
      <c r="U1838">
        <v>170</v>
      </c>
      <c r="V1838">
        <v>310</v>
      </c>
      <c r="W1838">
        <v>0.95227200000000001</v>
      </c>
      <c r="X1838">
        <v>1.1427263999999999</v>
      </c>
    </row>
    <row r="1839" spans="1:24" hidden="1" x14ac:dyDescent="0.3">
      <c r="A1839" t="s">
        <v>12325</v>
      </c>
      <c r="B1839" t="s">
        <v>8179</v>
      </c>
      <c r="C1839" t="s">
        <v>3441</v>
      </c>
      <c r="D1839" t="s">
        <v>12323</v>
      </c>
      <c r="E1839" t="s">
        <v>113</v>
      </c>
      <c r="F1839" t="s">
        <v>3442</v>
      </c>
      <c r="G1839" t="s">
        <v>1356</v>
      </c>
      <c r="H1839" t="s">
        <v>127</v>
      </c>
      <c r="I1839" t="s">
        <v>115</v>
      </c>
      <c r="J1839" t="s">
        <v>113</v>
      </c>
      <c r="K1839" t="s">
        <v>113</v>
      </c>
      <c r="L1839" t="s">
        <v>113</v>
      </c>
      <c r="M1839">
        <v>3</v>
      </c>
      <c r="N1839" t="s">
        <v>8614</v>
      </c>
      <c r="O1839" t="s">
        <v>9568</v>
      </c>
      <c r="P1839">
        <v>3</v>
      </c>
      <c r="Q1839">
        <v>353</v>
      </c>
      <c r="R1839">
        <v>261</v>
      </c>
      <c r="W1839">
        <v>0.27639900000000001</v>
      </c>
      <c r="X1839">
        <v>0.3316788</v>
      </c>
    </row>
    <row r="1840" spans="1:24" hidden="1" x14ac:dyDescent="0.3">
      <c r="A1840" t="s">
        <v>12326</v>
      </c>
      <c r="B1840" t="s">
        <v>8174</v>
      </c>
      <c r="C1840" t="s">
        <v>8979</v>
      </c>
      <c r="D1840" t="s">
        <v>12327</v>
      </c>
      <c r="E1840" t="s">
        <v>113</v>
      </c>
      <c r="F1840" t="s">
        <v>113</v>
      </c>
      <c r="G1840" t="s">
        <v>113</v>
      </c>
      <c r="H1840" t="s">
        <v>113</v>
      </c>
      <c r="I1840" t="s">
        <v>1189</v>
      </c>
      <c r="J1840" t="s">
        <v>113</v>
      </c>
      <c r="K1840" t="s">
        <v>113</v>
      </c>
      <c r="L1840" t="s">
        <v>113</v>
      </c>
      <c r="M1840">
        <v>34</v>
      </c>
      <c r="N1840" t="s">
        <v>113</v>
      </c>
      <c r="O1840" t="s">
        <v>8207</v>
      </c>
      <c r="P1840">
        <v>3</v>
      </c>
      <c r="Q1840">
        <v>1400</v>
      </c>
      <c r="R1840">
        <v>320</v>
      </c>
      <c r="S1840">
        <v>192</v>
      </c>
      <c r="T1840">
        <v>0</v>
      </c>
      <c r="U1840">
        <v>120</v>
      </c>
      <c r="V1840">
        <v>240</v>
      </c>
      <c r="W1840">
        <v>1.3440000000000001</v>
      </c>
      <c r="X1840">
        <v>1.6128</v>
      </c>
    </row>
    <row r="1841" spans="1:24" hidden="1" x14ac:dyDescent="0.3">
      <c r="A1841" t="s">
        <v>12328</v>
      </c>
      <c r="B1841" t="s">
        <v>8617</v>
      </c>
      <c r="C1841" t="s">
        <v>8979</v>
      </c>
      <c r="D1841" t="s">
        <v>12327</v>
      </c>
      <c r="E1841" t="s">
        <v>113</v>
      </c>
      <c r="F1841" t="s">
        <v>113</v>
      </c>
      <c r="G1841" t="s">
        <v>113</v>
      </c>
      <c r="H1841" t="s">
        <v>113</v>
      </c>
      <c r="I1841" t="s">
        <v>1189</v>
      </c>
      <c r="J1841" t="s">
        <v>113</v>
      </c>
      <c r="K1841" t="s">
        <v>113</v>
      </c>
      <c r="L1841" t="s">
        <v>113</v>
      </c>
      <c r="M1841">
        <v>34</v>
      </c>
      <c r="N1841" t="s">
        <v>113</v>
      </c>
      <c r="O1841" t="s">
        <v>12329</v>
      </c>
      <c r="P1841">
        <v>3</v>
      </c>
      <c r="Q1841">
        <v>707</v>
      </c>
      <c r="R1841">
        <v>395</v>
      </c>
      <c r="S1841">
        <v>106</v>
      </c>
      <c r="T1841">
        <v>0</v>
      </c>
      <c r="U1841">
        <v>120</v>
      </c>
      <c r="V1841">
        <v>240</v>
      </c>
      <c r="W1841">
        <v>0.83779499999999996</v>
      </c>
      <c r="X1841">
        <v>1.0053539999999999</v>
      </c>
    </row>
    <row r="1842" spans="1:24" hidden="1" x14ac:dyDescent="0.3">
      <c r="A1842" t="s">
        <v>12330</v>
      </c>
      <c r="B1842" t="s">
        <v>8179</v>
      </c>
      <c r="C1842" t="s">
        <v>8979</v>
      </c>
      <c r="D1842" t="s">
        <v>12327</v>
      </c>
      <c r="E1842" t="s">
        <v>113</v>
      </c>
      <c r="F1842" t="s">
        <v>113</v>
      </c>
      <c r="G1842" t="s">
        <v>113</v>
      </c>
      <c r="H1842" t="s">
        <v>113</v>
      </c>
      <c r="I1842" t="s">
        <v>1189</v>
      </c>
      <c r="J1842" t="s">
        <v>113</v>
      </c>
      <c r="K1842" t="s">
        <v>113</v>
      </c>
      <c r="L1842" t="s">
        <v>113</v>
      </c>
      <c r="M1842">
        <v>34</v>
      </c>
      <c r="N1842" t="s">
        <v>113</v>
      </c>
      <c r="O1842" t="s">
        <v>12331</v>
      </c>
      <c r="P1842">
        <v>1</v>
      </c>
      <c r="Q1842">
        <v>441</v>
      </c>
      <c r="R1842">
        <v>402</v>
      </c>
      <c r="S1842">
        <v>118</v>
      </c>
      <c r="W1842">
        <v>0.177282</v>
      </c>
      <c r="X1842">
        <v>0.21273839999999999</v>
      </c>
    </row>
    <row r="1843" spans="1:24" hidden="1" x14ac:dyDescent="0.3">
      <c r="A1843" t="s">
        <v>12332</v>
      </c>
      <c r="B1843" t="s">
        <v>8536</v>
      </c>
      <c r="C1843" t="s">
        <v>8979</v>
      </c>
      <c r="D1843" t="s">
        <v>12327</v>
      </c>
      <c r="E1843" t="s">
        <v>113</v>
      </c>
      <c r="F1843" t="s">
        <v>113</v>
      </c>
      <c r="G1843" t="s">
        <v>113</v>
      </c>
      <c r="H1843" t="s">
        <v>113</v>
      </c>
      <c r="I1843" t="s">
        <v>1189</v>
      </c>
      <c r="J1843" t="s">
        <v>113</v>
      </c>
      <c r="K1843" t="s">
        <v>113</v>
      </c>
      <c r="L1843" t="s">
        <v>113</v>
      </c>
      <c r="M1843">
        <v>34</v>
      </c>
      <c r="N1843" t="s">
        <v>113</v>
      </c>
      <c r="O1843" t="s">
        <v>12333</v>
      </c>
      <c r="P1843">
        <v>2</v>
      </c>
      <c r="Q1843">
        <v>230</v>
      </c>
      <c r="R1843">
        <v>310</v>
      </c>
      <c r="S1843">
        <v>125</v>
      </c>
      <c r="W1843">
        <v>0.1426</v>
      </c>
      <c r="X1843">
        <v>0.17111999999999999</v>
      </c>
    </row>
    <row r="1844" spans="1:24" hidden="1" x14ac:dyDescent="0.3">
      <c r="A1844" t="s">
        <v>12334</v>
      </c>
      <c r="B1844" t="s">
        <v>8211</v>
      </c>
      <c r="C1844" t="s">
        <v>8979</v>
      </c>
      <c r="D1844" t="s">
        <v>12327</v>
      </c>
      <c r="E1844" t="s">
        <v>113</v>
      </c>
      <c r="F1844" t="s">
        <v>113</v>
      </c>
      <c r="G1844" t="s">
        <v>113</v>
      </c>
      <c r="H1844" t="s">
        <v>113</v>
      </c>
      <c r="I1844" t="s">
        <v>1189</v>
      </c>
      <c r="J1844" t="s">
        <v>113</v>
      </c>
      <c r="K1844" t="s">
        <v>113</v>
      </c>
      <c r="L1844" t="s">
        <v>113</v>
      </c>
      <c r="M1844">
        <v>32</v>
      </c>
      <c r="N1844" t="s">
        <v>113</v>
      </c>
      <c r="O1844" t="s">
        <v>8236</v>
      </c>
      <c r="P1844">
        <v>1</v>
      </c>
      <c r="Q1844">
        <v>0.6</v>
      </c>
      <c r="W1844">
        <v>0.28274333882308139</v>
      </c>
      <c r="X1844">
        <v>0.45238934211693027</v>
      </c>
    </row>
    <row r="1845" spans="1:24" hidden="1" x14ac:dyDescent="0.3">
      <c r="A1845" t="s">
        <v>12335</v>
      </c>
      <c r="B1845" t="s">
        <v>8539</v>
      </c>
      <c r="C1845" t="s">
        <v>8979</v>
      </c>
      <c r="D1845" t="s">
        <v>12327</v>
      </c>
      <c r="E1845" t="s">
        <v>113</v>
      </c>
      <c r="F1845" t="s">
        <v>113</v>
      </c>
      <c r="G1845" t="s">
        <v>113</v>
      </c>
      <c r="H1845" t="s">
        <v>113</v>
      </c>
      <c r="I1845" t="s">
        <v>1189</v>
      </c>
      <c r="J1845" t="s">
        <v>113</v>
      </c>
      <c r="K1845" t="s">
        <v>113</v>
      </c>
      <c r="L1845" t="s">
        <v>113</v>
      </c>
      <c r="M1845">
        <v>5</v>
      </c>
      <c r="N1845" t="s">
        <v>113</v>
      </c>
      <c r="O1845" t="s">
        <v>12336</v>
      </c>
      <c r="P1845">
        <v>1</v>
      </c>
      <c r="Q1845">
        <v>145</v>
      </c>
      <c r="R1845">
        <v>155</v>
      </c>
      <c r="S1845">
        <v>5</v>
      </c>
      <c r="W1845">
        <v>2.2474999999999998E-2</v>
      </c>
      <c r="X1845">
        <v>2.6969999999999997E-2</v>
      </c>
    </row>
    <row r="1846" spans="1:24" hidden="1" x14ac:dyDescent="0.3">
      <c r="A1846" t="s">
        <v>12337</v>
      </c>
      <c r="B1846" t="s">
        <v>8174</v>
      </c>
      <c r="C1846" t="s">
        <v>12338</v>
      </c>
      <c r="D1846" t="s">
        <v>12339</v>
      </c>
      <c r="E1846" t="s">
        <v>113</v>
      </c>
      <c r="F1846" t="s">
        <v>12340</v>
      </c>
      <c r="G1846" t="s">
        <v>1356</v>
      </c>
      <c r="H1846" t="s">
        <v>127</v>
      </c>
      <c r="I1846" t="s">
        <v>9276</v>
      </c>
      <c r="J1846" t="s">
        <v>12341</v>
      </c>
      <c r="K1846" t="s">
        <v>12342</v>
      </c>
      <c r="L1846" t="s">
        <v>120</v>
      </c>
      <c r="M1846">
        <v>40</v>
      </c>
      <c r="N1846" t="s">
        <v>9085</v>
      </c>
      <c r="O1846" t="s">
        <v>12343</v>
      </c>
      <c r="P1846">
        <v>3</v>
      </c>
      <c r="Q1846">
        <v>1509</v>
      </c>
      <c r="R1846">
        <v>469</v>
      </c>
      <c r="S1846">
        <v>206</v>
      </c>
      <c r="T1846">
        <v>20</v>
      </c>
      <c r="U1846">
        <v>105</v>
      </c>
      <c r="V1846">
        <v>270</v>
      </c>
      <c r="W1846">
        <v>2.1231629999999999</v>
      </c>
      <c r="X1846">
        <v>2.5477955999999997</v>
      </c>
    </row>
    <row r="1847" spans="1:24" hidden="1" x14ac:dyDescent="0.3">
      <c r="A1847" t="s">
        <v>12344</v>
      </c>
      <c r="B1847" t="s">
        <v>8617</v>
      </c>
      <c r="C1847" t="s">
        <v>12338</v>
      </c>
      <c r="D1847" t="s">
        <v>12339</v>
      </c>
      <c r="E1847" t="s">
        <v>113</v>
      </c>
      <c r="F1847" t="s">
        <v>12340</v>
      </c>
      <c r="G1847" t="s">
        <v>1356</v>
      </c>
      <c r="H1847" t="s">
        <v>127</v>
      </c>
      <c r="I1847" t="s">
        <v>9276</v>
      </c>
      <c r="J1847" t="s">
        <v>12341</v>
      </c>
      <c r="K1847" t="s">
        <v>12342</v>
      </c>
      <c r="L1847" t="s">
        <v>120</v>
      </c>
      <c r="M1847">
        <v>40</v>
      </c>
      <c r="N1847" t="s">
        <v>9085</v>
      </c>
      <c r="O1847" t="s">
        <v>11997</v>
      </c>
      <c r="P1847">
        <v>3</v>
      </c>
      <c r="Q1847">
        <v>699</v>
      </c>
      <c r="R1847">
        <v>395</v>
      </c>
      <c r="S1847">
        <v>160</v>
      </c>
      <c r="T1847">
        <v>20</v>
      </c>
      <c r="U1847">
        <v>105</v>
      </c>
      <c r="V1847">
        <v>270</v>
      </c>
      <c r="W1847">
        <v>0.82831500000000002</v>
      </c>
      <c r="X1847">
        <v>0.99397800000000003</v>
      </c>
    </row>
    <row r="1848" spans="1:24" hidden="1" x14ac:dyDescent="0.3">
      <c r="A1848" t="s">
        <v>12345</v>
      </c>
      <c r="B1848" t="s">
        <v>8179</v>
      </c>
      <c r="C1848" t="s">
        <v>12338</v>
      </c>
      <c r="D1848" t="s">
        <v>12339</v>
      </c>
      <c r="E1848" t="s">
        <v>113</v>
      </c>
      <c r="F1848" t="s">
        <v>12340</v>
      </c>
      <c r="G1848" t="s">
        <v>1356</v>
      </c>
      <c r="H1848" t="s">
        <v>127</v>
      </c>
      <c r="I1848" t="s">
        <v>9276</v>
      </c>
      <c r="J1848" t="s">
        <v>12341</v>
      </c>
      <c r="K1848" t="s">
        <v>12342</v>
      </c>
      <c r="L1848" t="s">
        <v>120</v>
      </c>
      <c r="M1848">
        <v>40</v>
      </c>
      <c r="N1848" t="s">
        <v>113</v>
      </c>
      <c r="O1848" t="s">
        <v>9289</v>
      </c>
      <c r="P1848">
        <v>3</v>
      </c>
      <c r="Q1848">
        <v>400</v>
      </c>
      <c r="R1848">
        <v>300</v>
      </c>
      <c r="S1848">
        <v>100</v>
      </c>
      <c r="W1848">
        <v>0.36</v>
      </c>
      <c r="X1848">
        <v>0.432</v>
      </c>
    </row>
    <row r="1849" spans="1:24" hidden="1" x14ac:dyDescent="0.3">
      <c r="A1849" t="s">
        <v>12346</v>
      </c>
      <c r="B1849" t="s">
        <v>8174</v>
      </c>
      <c r="C1849" t="s">
        <v>10761</v>
      </c>
      <c r="D1849" t="s">
        <v>12347</v>
      </c>
      <c r="E1849" t="s">
        <v>113</v>
      </c>
      <c r="F1849" t="s">
        <v>113</v>
      </c>
      <c r="G1849" t="s">
        <v>113</v>
      </c>
      <c r="H1849" t="s">
        <v>113</v>
      </c>
      <c r="I1849" t="s">
        <v>115</v>
      </c>
      <c r="J1849" t="s">
        <v>113</v>
      </c>
      <c r="K1849" t="s">
        <v>113</v>
      </c>
      <c r="L1849" t="s">
        <v>113</v>
      </c>
      <c r="M1849">
        <v>18</v>
      </c>
      <c r="N1849" t="s">
        <v>8614</v>
      </c>
      <c r="O1849" t="s">
        <v>9835</v>
      </c>
      <c r="P1849">
        <v>3</v>
      </c>
      <c r="Q1849">
        <v>694</v>
      </c>
      <c r="R1849">
        <v>408</v>
      </c>
      <c r="S1849">
        <v>171</v>
      </c>
      <c r="T1849">
        <v>45</v>
      </c>
      <c r="U1849">
        <v>230</v>
      </c>
      <c r="V1849">
        <v>330</v>
      </c>
      <c r="W1849">
        <v>0.84945599999999999</v>
      </c>
      <c r="X1849">
        <v>1.0193471999999999</v>
      </c>
    </row>
    <row r="1850" spans="1:24" hidden="1" x14ac:dyDescent="0.3">
      <c r="A1850" t="s">
        <v>12348</v>
      </c>
      <c r="B1850" t="s">
        <v>8617</v>
      </c>
      <c r="C1850" t="s">
        <v>10761</v>
      </c>
      <c r="D1850" t="s">
        <v>12347</v>
      </c>
      <c r="E1850" t="s">
        <v>113</v>
      </c>
      <c r="F1850" t="s">
        <v>113</v>
      </c>
      <c r="G1850" t="s">
        <v>113</v>
      </c>
      <c r="H1850" t="s">
        <v>113</v>
      </c>
      <c r="I1850" t="s">
        <v>115</v>
      </c>
      <c r="J1850" t="s">
        <v>113</v>
      </c>
      <c r="K1850" t="s">
        <v>113</v>
      </c>
      <c r="L1850" t="s">
        <v>113</v>
      </c>
      <c r="M1850">
        <v>16</v>
      </c>
      <c r="N1850" t="s">
        <v>9659</v>
      </c>
      <c r="O1850" t="s">
        <v>9491</v>
      </c>
      <c r="P1850">
        <v>3</v>
      </c>
      <c r="Q1850">
        <v>1499</v>
      </c>
      <c r="R1850">
        <v>395</v>
      </c>
      <c r="S1850">
        <v>228</v>
      </c>
      <c r="T1850">
        <v>45</v>
      </c>
      <c r="U1850">
        <v>230</v>
      </c>
      <c r="V1850">
        <v>330</v>
      </c>
      <c r="W1850">
        <v>1.7763150000000001</v>
      </c>
      <c r="X1850">
        <v>2.1315780000000002</v>
      </c>
    </row>
    <row r="1851" spans="1:24" hidden="1" x14ac:dyDescent="0.3">
      <c r="A1851" t="s">
        <v>12349</v>
      </c>
      <c r="B1851" t="s">
        <v>8179</v>
      </c>
      <c r="C1851" t="s">
        <v>10761</v>
      </c>
      <c r="D1851" t="s">
        <v>12347</v>
      </c>
      <c r="E1851" t="s">
        <v>113</v>
      </c>
      <c r="F1851" t="s">
        <v>113</v>
      </c>
      <c r="G1851" t="s">
        <v>113</v>
      </c>
      <c r="H1851" t="s">
        <v>113</v>
      </c>
      <c r="I1851" t="s">
        <v>115</v>
      </c>
      <c r="J1851" t="s">
        <v>113</v>
      </c>
      <c r="K1851" t="s">
        <v>113</v>
      </c>
      <c r="L1851" t="s">
        <v>113</v>
      </c>
      <c r="M1851">
        <v>2</v>
      </c>
      <c r="N1851" t="s">
        <v>8614</v>
      </c>
      <c r="O1851" t="s">
        <v>11268</v>
      </c>
      <c r="P1851">
        <v>2</v>
      </c>
      <c r="Q1851">
        <v>409</v>
      </c>
      <c r="R1851">
        <v>269</v>
      </c>
      <c r="S1851">
        <v>152</v>
      </c>
      <c r="W1851">
        <v>0.22004199999999999</v>
      </c>
      <c r="X1851">
        <v>0.26405039999999996</v>
      </c>
    </row>
    <row r="1852" spans="1:24" hidden="1" x14ac:dyDescent="0.3">
      <c r="A1852" t="s">
        <v>12350</v>
      </c>
      <c r="B1852" t="s">
        <v>8536</v>
      </c>
      <c r="C1852" t="s">
        <v>10761</v>
      </c>
      <c r="D1852" t="s">
        <v>12347</v>
      </c>
      <c r="E1852" t="s">
        <v>113</v>
      </c>
      <c r="F1852" t="s">
        <v>113</v>
      </c>
      <c r="G1852" t="s">
        <v>113</v>
      </c>
      <c r="H1852" t="s">
        <v>113</v>
      </c>
      <c r="I1852" t="s">
        <v>115</v>
      </c>
      <c r="J1852" t="s">
        <v>113</v>
      </c>
      <c r="K1852" t="s">
        <v>113</v>
      </c>
      <c r="L1852" t="s">
        <v>113</v>
      </c>
      <c r="M1852">
        <v>2</v>
      </c>
      <c r="N1852" t="s">
        <v>8614</v>
      </c>
      <c r="O1852" t="s">
        <v>9816</v>
      </c>
      <c r="P1852">
        <v>2</v>
      </c>
      <c r="Q1852">
        <v>523</v>
      </c>
      <c r="R1852">
        <v>397</v>
      </c>
      <c r="W1852">
        <v>0.41526200000000002</v>
      </c>
      <c r="X1852">
        <v>0.49831439999999999</v>
      </c>
    </row>
    <row r="1853" spans="1:24" hidden="1" x14ac:dyDescent="0.3">
      <c r="A1853" t="s">
        <v>12351</v>
      </c>
      <c r="B1853" t="s">
        <v>8174</v>
      </c>
      <c r="C1853" t="s">
        <v>3004</v>
      </c>
      <c r="D1853" t="s">
        <v>12352</v>
      </c>
      <c r="E1853" t="s">
        <v>113</v>
      </c>
      <c r="F1853" t="s">
        <v>113</v>
      </c>
      <c r="G1853" t="s">
        <v>113</v>
      </c>
      <c r="H1853" t="s">
        <v>113</v>
      </c>
      <c r="I1853" t="s">
        <v>540</v>
      </c>
      <c r="J1853" t="s">
        <v>12353</v>
      </c>
      <c r="K1853" t="s">
        <v>12354</v>
      </c>
      <c r="L1853" t="s">
        <v>9706</v>
      </c>
      <c r="M1853">
        <v>34</v>
      </c>
      <c r="N1853" t="s">
        <v>9085</v>
      </c>
      <c r="O1853" t="s">
        <v>8467</v>
      </c>
      <c r="P1853">
        <v>3</v>
      </c>
      <c r="Q1853">
        <v>1499</v>
      </c>
      <c r="R1853">
        <v>349</v>
      </c>
      <c r="S1853">
        <v>166</v>
      </c>
      <c r="T1853">
        <v>25</v>
      </c>
      <c r="U1853">
        <v>130</v>
      </c>
      <c r="V1853">
        <v>260</v>
      </c>
      <c r="W1853">
        <v>1.569453</v>
      </c>
      <c r="X1853">
        <v>1.8833435999999999</v>
      </c>
    </row>
    <row r="1854" spans="1:24" hidden="1" x14ac:dyDescent="0.3">
      <c r="A1854" t="s">
        <v>12355</v>
      </c>
      <c r="B1854" t="s">
        <v>8617</v>
      </c>
      <c r="C1854" t="s">
        <v>3004</v>
      </c>
      <c r="D1854" t="s">
        <v>12352</v>
      </c>
      <c r="E1854" t="s">
        <v>113</v>
      </c>
      <c r="F1854" t="s">
        <v>113</v>
      </c>
      <c r="G1854" t="s">
        <v>113</v>
      </c>
      <c r="H1854" t="s">
        <v>113</v>
      </c>
      <c r="I1854" t="s">
        <v>540</v>
      </c>
      <c r="J1854" t="s">
        <v>12353</v>
      </c>
      <c r="K1854" t="s">
        <v>12354</v>
      </c>
      <c r="L1854" t="s">
        <v>9706</v>
      </c>
      <c r="M1854">
        <v>34</v>
      </c>
      <c r="N1854" t="s">
        <v>9085</v>
      </c>
      <c r="O1854" t="s">
        <v>12356</v>
      </c>
      <c r="P1854">
        <v>3</v>
      </c>
      <c r="Q1854">
        <v>699</v>
      </c>
      <c r="R1854">
        <v>395</v>
      </c>
      <c r="S1854">
        <v>160</v>
      </c>
      <c r="T1854">
        <v>25</v>
      </c>
      <c r="U1854">
        <v>130</v>
      </c>
      <c r="V1854">
        <v>260</v>
      </c>
      <c r="W1854">
        <v>0.82831500000000002</v>
      </c>
      <c r="X1854">
        <v>0.99397800000000003</v>
      </c>
    </row>
    <row r="1855" spans="1:24" hidden="1" x14ac:dyDescent="0.3">
      <c r="A1855" t="s">
        <v>12357</v>
      </c>
      <c r="B1855" t="s">
        <v>8179</v>
      </c>
      <c r="C1855" t="s">
        <v>3004</v>
      </c>
      <c r="D1855" t="s">
        <v>12352</v>
      </c>
      <c r="E1855" t="s">
        <v>113</v>
      </c>
      <c r="F1855" t="s">
        <v>113</v>
      </c>
      <c r="G1855" t="s">
        <v>113</v>
      </c>
      <c r="H1855" t="s">
        <v>113</v>
      </c>
      <c r="I1855" t="s">
        <v>540</v>
      </c>
      <c r="J1855" t="s">
        <v>12353</v>
      </c>
      <c r="K1855" t="s">
        <v>12354</v>
      </c>
      <c r="L1855" t="s">
        <v>9706</v>
      </c>
      <c r="M1855">
        <v>34</v>
      </c>
      <c r="N1855" t="s">
        <v>113</v>
      </c>
      <c r="O1855" t="s">
        <v>9289</v>
      </c>
      <c r="P1855">
        <v>3</v>
      </c>
      <c r="Q1855">
        <v>400</v>
      </c>
      <c r="R1855">
        <v>300</v>
      </c>
      <c r="S1855">
        <v>100</v>
      </c>
      <c r="W1855">
        <v>0.36</v>
      </c>
      <c r="X1855">
        <v>0.432</v>
      </c>
    </row>
    <row r="1856" spans="1:24" hidden="1" x14ac:dyDescent="0.3">
      <c r="A1856" t="s">
        <v>12358</v>
      </c>
      <c r="B1856" t="s">
        <v>8174</v>
      </c>
      <c r="C1856" t="s">
        <v>3165</v>
      </c>
      <c r="D1856" t="s">
        <v>3164</v>
      </c>
      <c r="E1856" t="s">
        <v>113</v>
      </c>
      <c r="F1856" t="s">
        <v>3166</v>
      </c>
      <c r="G1856" t="s">
        <v>1356</v>
      </c>
      <c r="H1856" t="s">
        <v>127</v>
      </c>
      <c r="I1856" t="s">
        <v>654</v>
      </c>
      <c r="J1856" t="s">
        <v>12359</v>
      </c>
      <c r="K1856" t="s">
        <v>12360</v>
      </c>
      <c r="L1856" t="s">
        <v>120</v>
      </c>
      <c r="M1856">
        <v>39</v>
      </c>
      <c r="N1856" t="s">
        <v>8614</v>
      </c>
      <c r="O1856" t="s">
        <v>12361</v>
      </c>
      <c r="P1856">
        <v>3</v>
      </c>
      <c r="Q1856">
        <v>1412</v>
      </c>
      <c r="R1856">
        <v>353</v>
      </c>
      <c r="S1856">
        <v>164</v>
      </c>
      <c r="T1856">
        <v>55</v>
      </c>
      <c r="U1856">
        <v>190</v>
      </c>
      <c r="V1856">
        <v>300</v>
      </c>
      <c r="W1856">
        <v>1.4953080000000001</v>
      </c>
      <c r="X1856">
        <v>1.7943696</v>
      </c>
    </row>
    <row r="1857" spans="1:24" hidden="1" x14ac:dyDescent="0.3">
      <c r="A1857" t="s">
        <v>12362</v>
      </c>
      <c r="B1857" t="s">
        <v>8617</v>
      </c>
      <c r="C1857" t="s">
        <v>3165</v>
      </c>
      <c r="D1857" t="s">
        <v>3164</v>
      </c>
      <c r="E1857" t="s">
        <v>113</v>
      </c>
      <c r="F1857" t="s">
        <v>3166</v>
      </c>
      <c r="G1857" t="s">
        <v>1356</v>
      </c>
      <c r="H1857" t="s">
        <v>127</v>
      </c>
      <c r="I1857" t="s">
        <v>654</v>
      </c>
      <c r="J1857" t="s">
        <v>12359</v>
      </c>
      <c r="K1857" t="s">
        <v>12360</v>
      </c>
      <c r="L1857" t="s">
        <v>120</v>
      </c>
      <c r="M1857">
        <v>39</v>
      </c>
      <c r="N1857" t="s">
        <v>8614</v>
      </c>
      <c r="O1857" t="s">
        <v>9835</v>
      </c>
      <c r="P1857">
        <v>3</v>
      </c>
      <c r="Q1857">
        <v>779</v>
      </c>
      <c r="R1857">
        <v>408</v>
      </c>
      <c r="S1857">
        <v>219</v>
      </c>
      <c r="T1857">
        <v>55</v>
      </c>
      <c r="U1857">
        <v>190</v>
      </c>
      <c r="V1857">
        <v>300</v>
      </c>
      <c r="W1857">
        <v>0.95349600000000001</v>
      </c>
      <c r="X1857">
        <v>1.1441952</v>
      </c>
    </row>
    <row r="1858" spans="1:24" hidden="1" x14ac:dyDescent="0.3">
      <c r="A1858" t="s">
        <v>12363</v>
      </c>
      <c r="B1858" t="s">
        <v>8179</v>
      </c>
      <c r="C1858" t="s">
        <v>3165</v>
      </c>
      <c r="D1858" t="s">
        <v>3164</v>
      </c>
      <c r="E1858" t="s">
        <v>113</v>
      </c>
      <c r="F1858" t="s">
        <v>3166</v>
      </c>
      <c r="G1858" t="s">
        <v>1356</v>
      </c>
      <c r="H1858" t="s">
        <v>127</v>
      </c>
      <c r="I1858" t="s">
        <v>654</v>
      </c>
      <c r="J1858" t="s">
        <v>12359</v>
      </c>
      <c r="K1858" t="s">
        <v>12360</v>
      </c>
      <c r="L1858" t="s">
        <v>120</v>
      </c>
      <c r="M1858">
        <v>39</v>
      </c>
      <c r="N1858" t="s">
        <v>113</v>
      </c>
      <c r="O1858" t="s">
        <v>11268</v>
      </c>
      <c r="P1858">
        <v>3</v>
      </c>
      <c r="Q1858">
        <v>409</v>
      </c>
      <c r="R1858">
        <v>269</v>
      </c>
      <c r="S1858">
        <v>111</v>
      </c>
      <c r="W1858">
        <v>0.330063</v>
      </c>
      <c r="X1858">
        <v>0.39607559999999997</v>
      </c>
    </row>
    <row r="1859" spans="1:24" hidden="1" x14ac:dyDescent="0.3">
      <c r="A1859" t="s">
        <v>12364</v>
      </c>
      <c r="B1859" t="s">
        <v>8536</v>
      </c>
      <c r="C1859" t="s">
        <v>3165</v>
      </c>
      <c r="D1859" t="s">
        <v>3164</v>
      </c>
      <c r="E1859" t="s">
        <v>113</v>
      </c>
      <c r="F1859" t="s">
        <v>3166</v>
      </c>
      <c r="G1859" t="s">
        <v>1356</v>
      </c>
      <c r="H1859" t="s">
        <v>127</v>
      </c>
      <c r="I1859" t="s">
        <v>654</v>
      </c>
      <c r="J1859" t="s">
        <v>12359</v>
      </c>
      <c r="K1859" t="s">
        <v>12360</v>
      </c>
      <c r="L1859" t="s">
        <v>120</v>
      </c>
      <c r="M1859">
        <v>39</v>
      </c>
      <c r="N1859" t="s">
        <v>113</v>
      </c>
      <c r="O1859" t="s">
        <v>10769</v>
      </c>
      <c r="P1859">
        <v>3</v>
      </c>
      <c r="Q1859">
        <v>420</v>
      </c>
      <c r="R1859">
        <v>342</v>
      </c>
      <c r="S1859">
        <v>149</v>
      </c>
      <c r="W1859">
        <v>0.43092000000000003</v>
      </c>
      <c r="X1859">
        <v>0.51710400000000001</v>
      </c>
    </row>
    <row r="1860" spans="1:24" hidden="1" x14ac:dyDescent="0.3">
      <c r="A1860" t="s">
        <v>12365</v>
      </c>
      <c r="B1860" t="s">
        <v>8174</v>
      </c>
      <c r="C1860" t="s">
        <v>2410</v>
      </c>
      <c r="D1860" t="s">
        <v>12366</v>
      </c>
      <c r="E1860" t="s">
        <v>113</v>
      </c>
      <c r="F1860" t="s">
        <v>2411</v>
      </c>
      <c r="G1860" t="s">
        <v>1356</v>
      </c>
      <c r="H1860" t="s">
        <v>127</v>
      </c>
      <c r="I1860" t="s">
        <v>654</v>
      </c>
      <c r="J1860" t="s">
        <v>12367</v>
      </c>
      <c r="K1860" t="s">
        <v>12368</v>
      </c>
      <c r="L1860" t="s">
        <v>120</v>
      </c>
      <c r="M1860">
        <v>39</v>
      </c>
      <c r="N1860" t="s">
        <v>8614</v>
      </c>
      <c r="O1860" t="s">
        <v>12361</v>
      </c>
      <c r="P1860">
        <v>3</v>
      </c>
      <c r="Q1860">
        <v>1412</v>
      </c>
      <c r="R1860">
        <v>353</v>
      </c>
      <c r="S1860">
        <v>164</v>
      </c>
      <c r="T1860">
        <v>40</v>
      </c>
      <c r="U1860">
        <v>100</v>
      </c>
      <c r="V1860">
        <v>180</v>
      </c>
      <c r="W1860">
        <v>1.4953080000000001</v>
      </c>
      <c r="X1860">
        <v>1.7943696</v>
      </c>
    </row>
    <row r="1861" spans="1:24" hidden="1" x14ac:dyDescent="0.3">
      <c r="A1861" t="s">
        <v>12369</v>
      </c>
      <c r="B1861" t="s">
        <v>8179</v>
      </c>
      <c r="C1861" t="s">
        <v>2410</v>
      </c>
      <c r="D1861" t="s">
        <v>12366</v>
      </c>
      <c r="E1861" t="s">
        <v>113</v>
      </c>
      <c r="F1861" t="s">
        <v>2411</v>
      </c>
      <c r="G1861" t="s">
        <v>1356</v>
      </c>
      <c r="H1861" t="s">
        <v>127</v>
      </c>
      <c r="I1861" t="s">
        <v>654</v>
      </c>
      <c r="J1861" t="s">
        <v>12367</v>
      </c>
      <c r="K1861" t="s">
        <v>12368</v>
      </c>
      <c r="L1861" t="s">
        <v>120</v>
      </c>
      <c r="M1861">
        <v>39</v>
      </c>
      <c r="N1861" t="s">
        <v>113</v>
      </c>
      <c r="O1861" t="s">
        <v>11268</v>
      </c>
      <c r="P1861">
        <v>3</v>
      </c>
      <c r="Q1861">
        <v>409</v>
      </c>
      <c r="R1861">
        <v>269</v>
      </c>
      <c r="S1861">
        <v>152</v>
      </c>
      <c r="W1861">
        <v>0.330063</v>
      </c>
      <c r="X1861">
        <v>0.39607559999999997</v>
      </c>
    </row>
    <row r="1862" spans="1:24" hidden="1" x14ac:dyDescent="0.3">
      <c r="A1862" t="s">
        <v>12370</v>
      </c>
      <c r="B1862" t="s">
        <v>8536</v>
      </c>
      <c r="C1862" t="s">
        <v>2410</v>
      </c>
      <c r="D1862" t="s">
        <v>12366</v>
      </c>
      <c r="E1862" t="s">
        <v>113</v>
      </c>
      <c r="F1862" t="s">
        <v>2411</v>
      </c>
      <c r="G1862" t="s">
        <v>1356</v>
      </c>
      <c r="H1862" t="s">
        <v>127</v>
      </c>
      <c r="I1862" t="s">
        <v>654</v>
      </c>
      <c r="J1862" t="s">
        <v>12367</v>
      </c>
      <c r="K1862" t="s">
        <v>12368</v>
      </c>
      <c r="L1862" t="s">
        <v>120</v>
      </c>
      <c r="M1862">
        <v>39</v>
      </c>
      <c r="N1862" t="s">
        <v>113</v>
      </c>
      <c r="O1862" t="s">
        <v>10769</v>
      </c>
      <c r="P1862">
        <v>3</v>
      </c>
      <c r="Q1862">
        <v>420</v>
      </c>
      <c r="R1862">
        <v>335</v>
      </c>
      <c r="W1862">
        <v>0.42209999999999998</v>
      </c>
      <c r="X1862">
        <v>0.50651999999999997</v>
      </c>
    </row>
    <row r="1863" spans="1:24" hidden="1" x14ac:dyDescent="0.3">
      <c r="A1863" t="s">
        <v>12371</v>
      </c>
      <c r="B1863" t="s">
        <v>8174</v>
      </c>
      <c r="C1863" t="s">
        <v>12372</v>
      </c>
      <c r="D1863" t="s">
        <v>12373</v>
      </c>
      <c r="E1863" t="s">
        <v>113</v>
      </c>
      <c r="F1863" t="s">
        <v>113</v>
      </c>
      <c r="G1863" t="s">
        <v>113</v>
      </c>
      <c r="H1863" t="s">
        <v>113</v>
      </c>
      <c r="I1863" t="s">
        <v>686</v>
      </c>
      <c r="J1863" t="s">
        <v>113</v>
      </c>
      <c r="K1863" t="s">
        <v>113</v>
      </c>
      <c r="L1863" t="s">
        <v>113</v>
      </c>
      <c r="M1863">
        <v>21</v>
      </c>
      <c r="N1863" t="s">
        <v>113</v>
      </c>
      <c r="O1863" t="s">
        <v>11592</v>
      </c>
      <c r="P1863">
        <v>3</v>
      </c>
      <c r="Q1863">
        <v>2009</v>
      </c>
      <c r="R1863">
        <v>499</v>
      </c>
      <c r="S1863">
        <v>206</v>
      </c>
      <c r="T1863">
        <v>70</v>
      </c>
      <c r="U1863">
        <v>240</v>
      </c>
      <c r="V1863">
        <v>340</v>
      </c>
      <c r="W1863">
        <v>3.0074730000000001</v>
      </c>
      <c r="X1863">
        <v>3.6089675999999997</v>
      </c>
    </row>
    <row r="1864" spans="1:24" hidden="1" x14ac:dyDescent="0.3">
      <c r="A1864" t="s">
        <v>12374</v>
      </c>
      <c r="B1864" t="s">
        <v>8617</v>
      </c>
      <c r="C1864" t="s">
        <v>12372</v>
      </c>
      <c r="D1864" t="s">
        <v>12373</v>
      </c>
      <c r="E1864" t="s">
        <v>113</v>
      </c>
      <c r="F1864" t="s">
        <v>113</v>
      </c>
      <c r="G1864" t="s">
        <v>113</v>
      </c>
      <c r="H1864" t="s">
        <v>113</v>
      </c>
      <c r="I1864" t="s">
        <v>686</v>
      </c>
      <c r="J1864" t="s">
        <v>113</v>
      </c>
      <c r="K1864" t="s">
        <v>113</v>
      </c>
      <c r="L1864" t="s">
        <v>113</v>
      </c>
      <c r="M1864">
        <v>21</v>
      </c>
      <c r="N1864" t="s">
        <v>113</v>
      </c>
      <c r="O1864" t="s">
        <v>11997</v>
      </c>
      <c r="P1864">
        <v>3</v>
      </c>
      <c r="Q1864">
        <v>699</v>
      </c>
      <c r="R1864">
        <v>395</v>
      </c>
      <c r="S1864">
        <v>160</v>
      </c>
      <c r="T1864">
        <v>70</v>
      </c>
      <c r="U1864">
        <v>240</v>
      </c>
      <c r="V1864">
        <v>340</v>
      </c>
      <c r="W1864">
        <v>0.82831500000000002</v>
      </c>
      <c r="X1864">
        <v>0.99397800000000003</v>
      </c>
    </row>
    <row r="1865" spans="1:24" hidden="1" x14ac:dyDescent="0.3">
      <c r="A1865" t="s">
        <v>12375</v>
      </c>
      <c r="B1865" t="s">
        <v>8179</v>
      </c>
      <c r="C1865" t="s">
        <v>12372</v>
      </c>
      <c r="D1865" t="s">
        <v>12373</v>
      </c>
      <c r="E1865" t="s">
        <v>113</v>
      </c>
      <c r="F1865" t="s">
        <v>113</v>
      </c>
      <c r="G1865" t="s">
        <v>113</v>
      </c>
      <c r="H1865" t="s">
        <v>113</v>
      </c>
      <c r="I1865" t="s">
        <v>686</v>
      </c>
      <c r="J1865" t="s">
        <v>113</v>
      </c>
      <c r="K1865" t="s">
        <v>113</v>
      </c>
      <c r="L1865" t="s">
        <v>113</v>
      </c>
      <c r="N1865" t="s">
        <v>113</v>
      </c>
      <c r="O1865" t="s">
        <v>11880</v>
      </c>
      <c r="P1865">
        <v>3</v>
      </c>
      <c r="Q1865">
        <v>400</v>
      </c>
      <c r="R1865">
        <v>300</v>
      </c>
      <c r="S1865">
        <v>100</v>
      </c>
      <c r="W1865">
        <v>0.36</v>
      </c>
      <c r="X1865">
        <v>0.432</v>
      </c>
    </row>
    <row r="1866" spans="1:24" hidden="1" x14ac:dyDescent="0.3">
      <c r="A1866" t="s">
        <v>12376</v>
      </c>
      <c r="B1866" t="s">
        <v>8536</v>
      </c>
      <c r="C1866" t="s">
        <v>12372</v>
      </c>
      <c r="D1866" t="s">
        <v>12373</v>
      </c>
      <c r="E1866" t="s">
        <v>113</v>
      </c>
      <c r="F1866" t="s">
        <v>113</v>
      </c>
      <c r="G1866" t="s">
        <v>113</v>
      </c>
      <c r="H1866" t="s">
        <v>113</v>
      </c>
      <c r="I1866" t="s">
        <v>686</v>
      </c>
      <c r="J1866" t="s">
        <v>113</v>
      </c>
      <c r="K1866" t="s">
        <v>113</v>
      </c>
      <c r="L1866" t="s">
        <v>113</v>
      </c>
      <c r="N1866" t="s">
        <v>113</v>
      </c>
      <c r="O1866" t="s">
        <v>12377</v>
      </c>
      <c r="P1866">
        <v>3</v>
      </c>
      <c r="Q1866">
        <v>480</v>
      </c>
      <c r="R1866">
        <v>356</v>
      </c>
      <c r="S1866">
        <v>170</v>
      </c>
      <c r="W1866">
        <v>0.51263999999999998</v>
      </c>
      <c r="X1866">
        <v>0.61516799999999994</v>
      </c>
    </row>
    <row r="1867" spans="1:24" hidden="1" x14ac:dyDescent="0.3">
      <c r="A1867" t="s">
        <v>12378</v>
      </c>
      <c r="B1867" t="s">
        <v>8174</v>
      </c>
      <c r="C1867" t="s">
        <v>3198</v>
      </c>
      <c r="D1867" t="s">
        <v>3197</v>
      </c>
      <c r="E1867" t="s">
        <v>113</v>
      </c>
      <c r="F1867" t="s">
        <v>3199</v>
      </c>
      <c r="G1867" t="s">
        <v>1356</v>
      </c>
      <c r="H1867" t="s">
        <v>127</v>
      </c>
      <c r="I1867" t="s">
        <v>654</v>
      </c>
      <c r="J1867" t="s">
        <v>12379</v>
      </c>
      <c r="K1867" t="s">
        <v>12380</v>
      </c>
      <c r="L1867" t="s">
        <v>120</v>
      </c>
      <c r="M1867">
        <v>39</v>
      </c>
      <c r="N1867" t="s">
        <v>8614</v>
      </c>
      <c r="O1867" t="s">
        <v>9042</v>
      </c>
      <c r="P1867">
        <v>3</v>
      </c>
      <c r="Q1867">
        <v>1412</v>
      </c>
      <c r="R1867">
        <v>353</v>
      </c>
      <c r="S1867">
        <v>164</v>
      </c>
      <c r="T1867">
        <v>60</v>
      </c>
      <c r="U1867">
        <v>220</v>
      </c>
      <c r="V1867">
        <v>330</v>
      </c>
      <c r="W1867">
        <v>1.4953080000000001</v>
      </c>
      <c r="X1867">
        <v>1.7943696</v>
      </c>
    </row>
    <row r="1868" spans="1:24" hidden="1" x14ac:dyDescent="0.3">
      <c r="A1868" t="s">
        <v>12381</v>
      </c>
      <c r="B1868" t="s">
        <v>8179</v>
      </c>
      <c r="C1868" t="s">
        <v>3198</v>
      </c>
      <c r="D1868" t="s">
        <v>3197</v>
      </c>
      <c r="E1868" t="s">
        <v>113</v>
      </c>
      <c r="F1868" t="s">
        <v>3199</v>
      </c>
      <c r="G1868" t="s">
        <v>1356</v>
      </c>
      <c r="H1868" t="s">
        <v>127</v>
      </c>
      <c r="I1868" t="s">
        <v>654</v>
      </c>
      <c r="J1868" t="s">
        <v>12379</v>
      </c>
      <c r="K1868" t="s">
        <v>12380</v>
      </c>
      <c r="L1868" t="s">
        <v>120</v>
      </c>
      <c r="M1868">
        <v>39</v>
      </c>
      <c r="N1868" t="s">
        <v>113</v>
      </c>
      <c r="O1868" t="s">
        <v>11268</v>
      </c>
      <c r="P1868">
        <v>3</v>
      </c>
      <c r="Q1868">
        <v>409</v>
      </c>
      <c r="R1868">
        <v>269</v>
      </c>
      <c r="S1868">
        <v>111</v>
      </c>
      <c r="W1868">
        <v>0.330063</v>
      </c>
      <c r="X1868">
        <v>0.39607559999999997</v>
      </c>
    </row>
    <row r="1869" spans="1:24" hidden="1" x14ac:dyDescent="0.3">
      <c r="A1869" t="s">
        <v>12382</v>
      </c>
      <c r="B1869" t="s">
        <v>8174</v>
      </c>
      <c r="C1869" t="s">
        <v>3143</v>
      </c>
      <c r="D1869" t="s">
        <v>12383</v>
      </c>
      <c r="E1869" t="s">
        <v>113</v>
      </c>
      <c r="F1869" t="s">
        <v>3144</v>
      </c>
      <c r="G1869" t="s">
        <v>1356</v>
      </c>
      <c r="H1869" t="s">
        <v>127</v>
      </c>
      <c r="I1869" t="s">
        <v>654</v>
      </c>
      <c r="J1869" t="s">
        <v>12384</v>
      </c>
      <c r="K1869" t="s">
        <v>12385</v>
      </c>
      <c r="L1869" t="s">
        <v>120</v>
      </c>
      <c r="M1869">
        <v>39</v>
      </c>
      <c r="N1869" t="s">
        <v>10899</v>
      </c>
      <c r="O1869" t="s">
        <v>12361</v>
      </c>
      <c r="P1869">
        <v>3</v>
      </c>
      <c r="Q1869">
        <v>1499</v>
      </c>
      <c r="R1869">
        <v>488</v>
      </c>
      <c r="S1869">
        <v>164</v>
      </c>
      <c r="T1869">
        <v>10</v>
      </c>
      <c r="U1869">
        <v>100</v>
      </c>
      <c r="V1869">
        <v>190</v>
      </c>
      <c r="W1869">
        <v>2.1945359999999998</v>
      </c>
      <c r="X1869">
        <v>2.6334431999999999</v>
      </c>
    </row>
    <row r="1870" spans="1:24" hidden="1" x14ac:dyDescent="0.3">
      <c r="A1870" t="s">
        <v>12386</v>
      </c>
      <c r="B1870" t="s">
        <v>8179</v>
      </c>
      <c r="C1870" t="s">
        <v>3143</v>
      </c>
      <c r="D1870" t="s">
        <v>12383</v>
      </c>
      <c r="E1870" t="s">
        <v>113</v>
      </c>
      <c r="F1870" t="s">
        <v>3144</v>
      </c>
      <c r="G1870" t="s">
        <v>1356</v>
      </c>
      <c r="H1870" t="s">
        <v>127</v>
      </c>
      <c r="I1870" t="s">
        <v>654</v>
      </c>
      <c r="J1870" t="s">
        <v>12384</v>
      </c>
      <c r="K1870" t="s">
        <v>12385</v>
      </c>
      <c r="L1870" t="s">
        <v>120</v>
      </c>
      <c r="M1870">
        <v>39</v>
      </c>
      <c r="N1870" t="s">
        <v>113</v>
      </c>
      <c r="O1870" t="s">
        <v>11268</v>
      </c>
      <c r="P1870">
        <v>3</v>
      </c>
      <c r="Q1870">
        <v>353</v>
      </c>
      <c r="R1870">
        <v>408</v>
      </c>
      <c r="W1870">
        <v>0.43207200000000001</v>
      </c>
      <c r="X1870">
        <v>0.51848640000000001</v>
      </c>
    </row>
    <row r="1871" spans="1:24" hidden="1" x14ac:dyDescent="0.3">
      <c r="A1871" t="s">
        <v>12387</v>
      </c>
      <c r="B1871" t="s">
        <v>8174</v>
      </c>
      <c r="C1871" t="s">
        <v>12388</v>
      </c>
      <c r="D1871" t="s">
        <v>12389</v>
      </c>
      <c r="E1871" t="s">
        <v>113</v>
      </c>
      <c r="F1871" t="s">
        <v>12390</v>
      </c>
      <c r="G1871" t="s">
        <v>1356</v>
      </c>
      <c r="H1871" t="s">
        <v>127</v>
      </c>
      <c r="I1871" t="s">
        <v>654</v>
      </c>
      <c r="J1871" t="s">
        <v>113</v>
      </c>
      <c r="K1871" t="s">
        <v>113</v>
      </c>
      <c r="L1871" t="s">
        <v>113</v>
      </c>
      <c r="M1871">
        <v>33</v>
      </c>
      <c r="N1871" t="s">
        <v>8614</v>
      </c>
      <c r="O1871" t="s">
        <v>9042</v>
      </c>
      <c r="P1871">
        <v>3</v>
      </c>
      <c r="Q1871">
        <v>1500</v>
      </c>
      <c r="R1871">
        <v>488</v>
      </c>
      <c r="S1871">
        <v>175</v>
      </c>
      <c r="T1871">
        <v>80</v>
      </c>
      <c r="U1871">
        <v>160</v>
      </c>
      <c r="V1871">
        <v>250</v>
      </c>
      <c r="W1871">
        <v>2.1960000000000002</v>
      </c>
      <c r="X1871">
        <v>2.6352000000000002</v>
      </c>
    </row>
    <row r="1872" spans="1:24" hidden="1" x14ac:dyDescent="0.3">
      <c r="A1872" t="s">
        <v>12391</v>
      </c>
      <c r="B1872" t="s">
        <v>8617</v>
      </c>
      <c r="C1872" t="s">
        <v>12388</v>
      </c>
      <c r="D1872" t="s">
        <v>12389</v>
      </c>
      <c r="E1872" t="s">
        <v>113</v>
      </c>
      <c r="F1872" t="s">
        <v>12390</v>
      </c>
      <c r="G1872" t="s">
        <v>1356</v>
      </c>
      <c r="H1872" t="s">
        <v>127</v>
      </c>
      <c r="I1872" t="s">
        <v>654</v>
      </c>
      <c r="J1872" t="s">
        <v>113</v>
      </c>
      <c r="K1872" t="s">
        <v>113</v>
      </c>
      <c r="L1872" t="s">
        <v>113</v>
      </c>
      <c r="M1872">
        <v>33</v>
      </c>
      <c r="N1872" t="s">
        <v>8614</v>
      </c>
      <c r="O1872" t="s">
        <v>12392</v>
      </c>
      <c r="P1872">
        <v>3</v>
      </c>
      <c r="Q1872">
        <v>717</v>
      </c>
      <c r="R1872">
        <v>408</v>
      </c>
      <c r="S1872">
        <v>155</v>
      </c>
      <c r="T1872">
        <v>80</v>
      </c>
      <c r="U1872">
        <v>160</v>
      </c>
      <c r="V1872">
        <v>250</v>
      </c>
      <c r="W1872">
        <v>0.87760800000000005</v>
      </c>
      <c r="X1872">
        <v>1.0531296000000001</v>
      </c>
    </row>
    <row r="1873" spans="1:24" hidden="1" x14ac:dyDescent="0.3">
      <c r="A1873" t="s">
        <v>12393</v>
      </c>
      <c r="B1873" t="s">
        <v>8179</v>
      </c>
      <c r="C1873" t="s">
        <v>12388</v>
      </c>
      <c r="D1873" t="s">
        <v>12389</v>
      </c>
      <c r="E1873" t="s">
        <v>113</v>
      </c>
      <c r="F1873" t="s">
        <v>12390</v>
      </c>
      <c r="G1873" t="s">
        <v>1356</v>
      </c>
      <c r="H1873" t="s">
        <v>127</v>
      </c>
      <c r="I1873" t="s">
        <v>654</v>
      </c>
      <c r="J1873" t="s">
        <v>113</v>
      </c>
      <c r="K1873" t="s">
        <v>113</v>
      </c>
      <c r="L1873" t="s">
        <v>113</v>
      </c>
      <c r="M1873">
        <v>33</v>
      </c>
      <c r="N1873" t="s">
        <v>113</v>
      </c>
      <c r="O1873" t="s">
        <v>9568</v>
      </c>
      <c r="P1873">
        <v>3</v>
      </c>
      <c r="Q1873">
        <v>409</v>
      </c>
      <c r="R1873">
        <v>269</v>
      </c>
      <c r="S1873">
        <v>111</v>
      </c>
      <c r="W1873">
        <v>0.330063</v>
      </c>
      <c r="X1873">
        <v>0.39607559999999997</v>
      </c>
    </row>
    <row r="1874" spans="1:24" hidden="1" x14ac:dyDescent="0.3">
      <c r="A1874" t="s">
        <v>12394</v>
      </c>
      <c r="B1874" t="s">
        <v>8536</v>
      </c>
      <c r="C1874" t="s">
        <v>12388</v>
      </c>
      <c r="D1874" t="s">
        <v>12389</v>
      </c>
      <c r="E1874" t="s">
        <v>113</v>
      </c>
      <c r="F1874" t="s">
        <v>12390</v>
      </c>
      <c r="G1874" t="s">
        <v>1356</v>
      </c>
      <c r="H1874" t="s">
        <v>127</v>
      </c>
      <c r="I1874" t="s">
        <v>654</v>
      </c>
      <c r="J1874" t="s">
        <v>113</v>
      </c>
      <c r="K1874" t="s">
        <v>113</v>
      </c>
      <c r="L1874" t="s">
        <v>113</v>
      </c>
      <c r="M1874">
        <v>33</v>
      </c>
      <c r="N1874" t="s">
        <v>113</v>
      </c>
      <c r="O1874" t="s">
        <v>11475</v>
      </c>
      <c r="P1874">
        <v>3</v>
      </c>
      <c r="Q1874">
        <v>420</v>
      </c>
      <c r="R1874">
        <v>342</v>
      </c>
      <c r="S1874">
        <v>160</v>
      </c>
      <c r="W1874">
        <v>0.43092000000000003</v>
      </c>
      <c r="X1874">
        <v>0.51710400000000001</v>
      </c>
    </row>
    <row r="1875" spans="1:24" hidden="1" x14ac:dyDescent="0.3">
      <c r="A1875" t="s">
        <v>12395</v>
      </c>
      <c r="B1875" t="s">
        <v>8174</v>
      </c>
      <c r="C1875" t="s">
        <v>12396</v>
      </c>
      <c r="D1875" t="s">
        <v>12397</v>
      </c>
      <c r="E1875" t="s">
        <v>113</v>
      </c>
      <c r="F1875" t="s">
        <v>12398</v>
      </c>
      <c r="G1875" t="s">
        <v>133</v>
      </c>
      <c r="H1875" t="s">
        <v>1994</v>
      </c>
      <c r="I1875" t="s">
        <v>138</v>
      </c>
      <c r="J1875" t="s">
        <v>12399</v>
      </c>
      <c r="K1875" t="s">
        <v>12400</v>
      </c>
      <c r="L1875" t="s">
        <v>1173</v>
      </c>
      <c r="M1875">
        <v>50</v>
      </c>
      <c r="N1875" t="s">
        <v>113</v>
      </c>
      <c r="O1875" t="s">
        <v>8207</v>
      </c>
      <c r="P1875">
        <v>2</v>
      </c>
      <c r="Q1875">
        <v>1400</v>
      </c>
      <c r="R1875">
        <v>320</v>
      </c>
      <c r="S1875">
        <v>145</v>
      </c>
      <c r="T1875">
        <v>0</v>
      </c>
      <c r="U1875">
        <v>180</v>
      </c>
      <c r="W1875">
        <v>0.89600000000000002</v>
      </c>
      <c r="X1875">
        <v>1.0751999999999999</v>
      </c>
    </row>
    <row r="1876" spans="1:24" hidden="1" x14ac:dyDescent="0.3">
      <c r="A1876" t="s">
        <v>12401</v>
      </c>
      <c r="B1876" t="s">
        <v>8179</v>
      </c>
      <c r="C1876" t="s">
        <v>12396</v>
      </c>
      <c r="D1876" t="s">
        <v>12397</v>
      </c>
      <c r="E1876" t="s">
        <v>113</v>
      </c>
      <c r="F1876" t="s">
        <v>12398</v>
      </c>
      <c r="G1876" t="s">
        <v>133</v>
      </c>
      <c r="H1876" t="s">
        <v>1994</v>
      </c>
      <c r="I1876" t="s">
        <v>138</v>
      </c>
      <c r="J1876" t="s">
        <v>12399</v>
      </c>
      <c r="K1876" t="s">
        <v>12400</v>
      </c>
      <c r="L1876" t="s">
        <v>1173</v>
      </c>
      <c r="M1876">
        <v>50</v>
      </c>
      <c r="N1876" t="s">
        <v>113</v>
      </c>
      <c r="O1876" t="s">
        <v>12402</v>
      </c>
      <c r="P1876">
        <v>1</v>
      </c>
      <c r="Q1876">
        <v>560</v>
      </c>
      <c r="R1876">
        <v>492</v>
      </c>
      <c r="S1876">
        <v>133</v>
      </c>
      <c r="W1876">
        <v>0.27551999999999999</v>
      </c>
      <c r="X1876">
        <v>0.33062399999999997</v>
      </c>
    </row>
    <row r="1877" spans="1:24" hidden="1" x14ac:dyDescent="0.3">
      <c r="A1877" t="s">
        <v>12403</v>
      </c>
      <c r="B1877" t="s">
        <v>8211</v>
      </c>
      <c r="C1877" t="s">
        <v>12396</v>
      </c>
      <c r="D1877" t="s">
        <v>12397</v>
      </c>
      <c r="E1877" t="s">
        <v>113</v>
      </c>
      <c r="F1877" t="s">
        <v>12398</v>
      </c>
      <c r="G1877" t="s">
        <v>133</v>
      </c>
      <c r="H1877" t="s">
        <v>1994</v>
      </c>
      <c r="I1877" t="s">
        <v>138</v>
      </c>
      <c r="J1877" t="s">
        <v>12399</v>
      </c>
      <c r="K1877" t="s">
        <v>12400</v>
      </c>
      <c r="L1877" t="s">
        <v>1173</v>
      </c>
      <c r="M1877">
        <v>50</v>
      </c>
      <c r="N1877" t="s">
        <v>113</v>
      </c>
      <c r="O1877" t="s">
        <v>12283</v>
      </c>
      <c r="P1877">
        <v>1</v>
      </c>
      <c r="Q1877">
        <v>0.6</v>
      </c>
      <c r="T1877">
        <v>118.59</v>
      </c>
      <c r="W1877">
        <v>0.28274333882308139</v>
      </c>
      <c r="X1877">
        <v>0.45238934211693027</v>
      </c>
    </row>
    <row r="1878" spans="1:24" hidden="1" x14ac:dyDescent="0.3">
      <c r="A1878" t="s">
        <v>12404</v>
      </c>
      <c r="B1878" t="s">
        <v>8174</v>
      </c>
      <c r="C1878" t="s">
        <v>12405</v>
      </c>
      <c r="D1878" t="s">
        <v>12406</v>
      </c>
      <c r="E1878" t="s">
        <v>113</v>
      </c>
      <c r="F1878" t="s">
        <v>12407</v>
      </c>
      <c r="G1878" t="s">
        <v>133</v>
      </c>
      <c r="H1878" t="s">
        <v>1994</v>
      </c>
      <c r="I1878" t="s">
        <v>138</v>
      </c>
      <c r="J1878" t="s">
        <v>12408</v>
      </c>
      <c r="K1878" t="s">
        <v>12409</v>
      </c>
      <c r="L1878" t="s">
        <v>120</v>
      </c>
      <c r="M1878">
        <v>40</v>
      </c>
      <c r="N1878" t="s">
        <v>113</v>
      </c>
      <c r="O1878" t="s">
        <v>8207</v>
      </c>
      <c r="P1878">
        <v>2</v>
      </c>
      <c r="Q1878">
        <v>1400</v>
      </c>
      <c r="R1878">
        <v>320</v>
      </c>
      <c r="S1878">
        <v>145</v>
      </c>
      <c r="T1878">
        <v>160</v>
      </c>
      <c r="U1878">
        <v>340</v>
      </c>
      <c r="W1878">
        <v>0.89600000000000002</v>
      </c>
      <c r="X1878">
        <v>1.0751999999999999</v>
      </c>
    </row>
    <row r="1879" spans="1:24" hidden="1" x14ac:dyDescent="0.3">
      <c r="A1879" t="s">
        <v>12410</v>
      </c>
      <c r="B1879" t="s">
        <v>8179</v>
      </c>
      <c r="C1879" t="s">
        <v>12405</v>
      </c>
      <c r="D1879" t="s">
        <v>12406</v>
      </c>
      <c r="E1879" t="s">
        <v>113</v>
      </c>
      <c r="F1879" t="s">
        <v>12407</v>
      </c>
      <c r="G1879" t="s">
        <v>133</v>
      </c>
      <c r="H1879" t="s">
        <v>1994</v>
      </c>
      <c r="I1879" t="s">
        <v>138</v>
      </c>
      <c r="J1879" t="s">
        <v>12408</v>
      </c>
      <c r="K1879" t="s">
        <v>12409</v>
      </c>
      <c r="L1879" t="s">
        <v>120</v>
      </c>
      <c r="M1879">
        <v>40</v>
      </c>
      <c r="N1879" t="s">
        <v>113</v>
      </c>
      <c r="O1879" t="s">
        <v>12411</v>
      </c>
      <c r="P1879">
        <v>1</v>
      </c>
      <c r="Q1879">
        <v>560</v>
      </c>
      <c r="R1879">
        <v>492</v>
      </c>
      <c r="S1879">
        <v>133</v>
      </c>
      <c r="W1879">
        <v>0.27551999999999999</v>
      </c>
      <c r="X1879">
        <v>0.33062399999999997</v>
      </c>
    </row>
    <row r="1880" spans="1:24" hidden="1" x14ac:dyDescent="0.3">
      <c r="A1880" t="s">
        <v>12412</v>
      </c>
      <c r="B1880" t="s">
        <v>8211</v>
      </c>
      <c r="C1880" t="s">
        <v>12405</v>
      </c>
      <c r="D1880" t="s">
        <v>12406</v>
      </c>
      <c r="E1880" t="s">
        <v>113</v>
      </c>
      <c r="F1880" t="s">
        <v>12407</v>
      </c>
      <c r="G1880" t="s">
        <v>133</v>
      </c>
      <c r="H1880" t="s">
        <v>1994</v>
      </c>
      <c r="I1880" t="s">
        <v>138</v>
      </c>
      <c r="J1880" t="s">
        <v>12408</v>
      </c>
      <c r="K1880" t="s">
        <v>12409</v>
      </c>
      <c r="L1880" t="s">
        <v>120</v>
      </c>
      <c r="M1880">
        <v>40</v>
      </c>
      <c r="N1880" t="s">
        <v>113</v>
      </c>
      <c r="O1880" t="s">
        <v>12413</v>
      </c>
      <c r="P1880">
        <v>1</v>
      </c>
      <c r="Q1880">
        <v>0.6</v>
      </c>
      <c r="T1880">
        <v>161.77000000000001</v>
      </c>
      <c r="W1880">
        <v>0.28274333882308139</v>
      </c>
      <c r="X1880">
        <v>0.45238934211693027</v>
      </c>
    </row>
    <row r="1881" spans="1:24" hidden="1" x14ac:dyDescent="0.3">
      <c r="A1881" t="s">
        <v>12414</v>
      </c>
      <c r="B1881" t="s">
        <v>8174</v>
      </c>
      <c r="C1881" t="s">
        <v>12415</v>
      </c>
      <c r="D1881" t="s">
        <v>12416</v>
      </c>
      <c r="E1881" t="s">
        <v>113</v>
      </c>
      <c r="F1881" t="s">
        <v>12417</v>
      </c>
      <c r="G1881" t="s">
        <v>133</v>
      </c>
      <c r="H1881" t="s">
        <v>1994</v>
      </c>
      <c r="I1881" t="s">
        <v>138</v>
      </c>
      <c r="J1881" t="s">
        <v>12418</v>
      </c>
      <c r="K1881" t="s">
        <v>12419</v>
      </c>
      <c r="L1881" t="s">
        <v>9030</v>
      </c>
      <c r="M1881">
        <v>60</v>
      </c>
      <c r="N1881" t="s">
        <v>113</v>
      </c>
      <c r="O1881" t="s">
        <v>8207</v>
      </c>
      <c r="P1881">
        <v>2</v>
      </c>
      <c r="Q1881">
        <v>1400</v>
      </c>
      <c r="R1881">
        <v>320</v>
      </c>
      <c r="S1881">
        <v>145</v>
      </c>
      <c r="T1881">
        <v>45</v>
      </c>
      <c r="U1881">
        <v>210</v>
      </c>
      <c r="W1881">
        <v>0.89600000000000002</v>
      </c>
      <c r="X1881">
        <v>1.0751999999999999</v>
      </c>
    </row>
    <row r="1882" spans="1:24" hidden="1" x14ac:dyDescent="0.3">
      <c r="A1882" t="s">
        <v>12420</v>
      </c>
      <c r="B1882" t="s">
        <v>8179</v>
      </c>
      <c r="C1882" t="s">
        <v>12415</v>
      </c>
      <c r="D1882" t="s">
        <v>12416</v>
      </c>
      <c r="E1882" t="s">
        <v>113</v>
      </c>
      <c r="F1882" t="s">
        <v>12417</v>
      </c>
      <c r="G1882" t="s">
        <v>133</v>
      </c>
      <c r="H1882" t="s">
        <v>1994</v>
      </c>
      <c r="I1882" t="s">
        <v>138</v>
      </c>
      <c r="J1882" t="s">
        <v>12418</v>
      </c>
      <c r="K1882" t="s">
        <v>12419</v>
      </c>
      <c r="L1882" t="s">
        <v>9030</v>
      </c>
      <c r="M1882">
        <v>60</v>
      </c>
      <c r="N1882" t="s">
        <v>113</v>
      </c>
      <c r="O1882" t="s">
        <v>8695</v>
      </c>
      <c r="P1882">
        <v>3</v>
      </c>
      <c r="Q1882">
        <v>466</v>
      </c>
      <c r="R1882">
        <v>343</v>
      </c>
      <c r="S1882">
        <v>154</v>
      </c>
      <c r="W1882">
        <v>0.479514</v>
      </c>
      <c r="X1882">
        <v>0.57541679999999995</v>
      </c>
    </row>
    <row r="1883" spans="1:24" hidden="1" x14ac:dyDescent="0.3">
      <c r="A1883" t="s">
        <v>12421</v>
      </c>
      <c r="B1883" t="s">
        <v>8174</v>
      </c>
      <c r="C1883" t="s">
        <v>12422</v>
      </c>
      <c r="D1883" t="s">
        <v>12423</v>
      </c>
      <c r="E1883" t="s">
        <v>113</v>
      </c>
      <c r="F1883" t="s">
        <v>12424</v>
      </c>
      <c r="G1883" t="s">
        <v>133</v>
      </c>
      <c r="H1883" t="s">
        <v>1994</v>
      </c>
      <c r="I1883" t="s">
        <v>138</v>
      </c>
      <c r="J1883" t="s">
        <v>12425</v>
      </c>
      <c r="K1883" t="s">
        <v>12426</v>
      </c>
      <c r="L1883" t="s">
        <v>1173</v>
      </c>
      <c r="M1883">
        <v>48</v>
      </c>
      <c r="N1883" t="s">
        <v>113</v>
      </c>
      <c r="O1883" t="s">
        <v>9890</v>
      </c>
      <c r="P1883">
        <v>2</v>
      </c>
      <c r="Q1883">
        <v>1400</v>
      </c>
      <c r="R1883">
        <v>320</v>
      </c>
      <c r="S1883">
        <v>145</v>
      </c>
      <c r="T1883">
        <v>0</v>
      </c>
      <c r="U1883">
        <v>170</v>
      </c>
      <c r="W1883">
        <v>0.89600000000000002</v>
      </c>
      <c r="X1883">
        <v>1.0751999999999999</v>
      </c>
    </row>
    <row r="1884" spans="1:24" hidden="1" x14ac:dyDescent="0.3">
      <c r="A1884" t="s">
        <v>12427</v>
      </c>
      <c r="B1884" t="s">
        <v>8179</v>
      </c>
      <c r="C1884" t="s">
        <v>12422</v>
      </c>
      <c r="D1884" t="s">
        <v>12423</v>
      </c>
      <c r="E1884" t="s">
        <v>113</v>
      </c>
      <c r="F1884" t="s">
        <v>12424</v>
      </c>
      <c r="G1884" t="s">
        <v>133</v>
      </c>
      <c r="H1884" t="s">
        <v>1994</v>
      </c>
      <c r="I1884" t="s">
        <v>138</v>
      </c>
      <c r="J1884" t="s">
        <v>12425</v>
      </c>
      <c r="K1884" t="s">
        <v>12426</v>
      </c>
      <c r="L1884" t="s">
        <v>1173</v>
      </c>
      <c r="M1884">
        <v>48</v>
      </c>
      <c r="N1884" t="s">
        <v>113</v>
      </c>
      <c r="O1884" t="s">
        <v>8695</v>
      </c>
      <c r="P1884">
        <v>1</v>
      </c>
      <c r="Q1884">
        <v>466</v>
      </c>
      <c r="R1884">
        <v>343</v>
      </c>
      <c r="W1884">
        <v>0.15983800000000001</v>
      </c>
      <c r="X1884">
        <v>0.19180559999999999</v>
      </c>
    </row>
    <row r="1885" spans="1:24" hidden="1" x14ac:dyDescent="0.3">
      <c r="A1885" t="s">
        <v>12428</v>
      </c>
      <c r="B1885" t="s">
        <v>8211</v>
      </c>
      <c r="C1885" t="s">
        <v>12422</v>
      </c>
      <c r="D1885" t="s">
        <v>12423</v>
      </c>
      <c r="E1885" t="s">
        <v>113</v>
      </c>
      <c r="F1885" t="s">
        <v>12424</v>
      </c>
      <c r="G1885" t="s">
        <v>133</v>
      </c>
      <c r="H1885" t="s">
        <v>1994</v>
      </c>
      <c r="I1885" t="s">
        <v>138</v>
      </c>
      <c r="J1885" t="s">
        <v>12425</v>
      </c>
      <c r="K1885" t="s">
        <v>12426</v>
      </c>
      <c r="L1885" t="s">
        <v>1173</v>
      </c>
      <c r="M1885">
        <v>50</v>
      </c>
      <c r="N1885" t="s">
        <v>113</v>
      </c>
      <c r="O1885" t="s">
        <v>12429</v>
      </c>
      <c r="P1885">
        <v>1</v>
      </c>
      <c r="Q1885">
        <v>0.9</v>
      </c>
      <c r="T1885">
        <v>331.71</v>
      </c>
      <c r="W1885">
        <v>0.63617251235193317</v>
      </c>
      <c r="X1885">
        <v>1.0178760197630932</v>
      </c>
    </row>
    <row r="1886" spans="1:24" hidden="1" x14ac:dyDescent="0.3">
      <c r="A1886" t="s">
        <v>12430</v>
      </c>
      <c r="B1886" t="s">
        <v>8174</v>
      </c>
      <c r="C1886" t="s">
        <v>12431</v>
      </c>
      <c r="D1886" t="s">
        <v>12432</v>
      </c>
      <c r="E1886" t="s">
        <v>113</v>
      </c>
      <c r="F1886" t="s">
        <v>12433</v>
      </c>
      <c r="G1886" t="s">
        <v>133</v>
      </c>
      <c r="H1886" t="s">
        <v>3790</v>
      </c>
      <c r="I1886" t="s">
        <v>218</v>
      </c>
      <c r="J1886" t="s">
        <v>12434</v>
      </c>
      <c r="K1886" t="s">
        <v>12435</v>
      </c>
      <c r="L1886" t="s">
        <v>120</v>
      </c>
      <c r="M1886">
        <v>40</v>
      </c>
      <c r="N1886" t="s">
        <v>113</v>
      </c>
      <c r="O1886" t="s">
        <v>12148</v>
      </c>
      <c r="P1886">
        <v>3</v>
      </c>
      <c r="Q1886">
        <v>1400</v>
      </c>
      <c r="R1886">
        <v>355</v>
      </c>
      <c r="S1886">
        <v>192</v>
      </c>
      <c r="T1886">
        <v>70</v>
      </c>
      <c r="U1886">
        <v>220</v>
      </c>
      <c r="V1886">
        <v>270</v>
      </c>
      <c r="W1886">
        <v>1.4910000000000001</v>
      </c>
      <c r="X1886">
        <v>1.7892000000000001</v>
      </c>
    </row>
    <row r="1887" spans="1:24" hidden="1" x14ac:dyDescent="0.3">
      <c r="A1887" t="s">
        <v>12436</v>
      </c>
      <c r="B1887" t="s">
        <v>8179</v>
      </c>
      <c r="C1887" t="s">
        <v>12431</v>
      </c>
      <c r="D1887" t="s">
        <v>12432</v>
      </c>
      <c r="E1887" t="s">
        <v>113</v>
      </c>
      <c r="F1887" t="s">
        <v>12433</v>
      </c>
      <c r="G1887" t="s">
        <v>133</v>
      </c>
      <c r="H1887" t="s">
        <v>3790</v>
      </c>
      <c r="I1887" t="s">
        <v>218</v>
      </c>
      <c r="J1887" t="s">
        <v>12434</v>
      </c>
      <c r="K1887" t="s">
        <v>12435</v>
      </c>
      <c r="L1887" t="s">
        <v>120</v>
      </c>
      <c r="M1887">
        <v>40</v>
      </c>
      <c r="N1887" t="s">
        <v>113</v>
      </c>
      <c r="O1887" t="s">
        <v>9034</v>
      </c>
      <c r="P1887">
        <v>1</v>
      </c>
      <c r="Q1887">
        <v>560</v>
      </c>
      <c r="R1887">
        <v>308</v>
      </c>
      <c r="S1887">
        <v>149</v>
      </c>
      <c r="W1887">
        <v>0.17247999999999999</v>
      </c>
      <c r="X1887">
        <v>0.20697599999999999</v>
      </c>
    </row>
    <row r="1888" spans="1:24" hidden="1" x14ac:dyDescent="0.3">
      <c r="A1888" t="s">
        <v>12437</v>
      </c>
      <c r="B1888" t="s">
        <v>8362</v>
      </c>
      <c r="C1888" t="s">
        <v>12431</v>
      </c>
      <c r="D1888" t="s">
        <v>12432</v>
      </c>
      <c r="E1888" t="s">
        <v>113</v>
      </c>
      <c r="F1888" t="s">
        <v>12433</v>
      </c>
      <c r="G1888" t="s">
        <v>133</v>
      </c>
      <c r="H1888" t="s">
        <v>3790</v>
      </c>
      <c r="I1888" t="s">
        <v>218</v>
      </c>
      <c r="J1888" t="s">
        <v>12434</v>
      </c>
      <c r="K1888" t="s">
        <v>12435</v>
      </c>
      <c r="L1888" t="s">
        <v>120</v>
      </c>
      <c r="M1888">
        <v>0</v>
      </c>
      <c r="N1888" t="s">
        <v>113</v>
      </c>
      <c r="O1888" t="s">
        <v>9537</v>
      </c>
      <c r="P1888">
        <v>1</v>
      </c>
      <c r="T1888">
        <v>52.93</v>
      </c>
      <c r="W1888">
        <v>0</v>
      </c>
      <c r="X1888">
        <v>0</v>
      </c>
    </row>
    <row r="1889" spans="1:24" hidden="1" x14ac:dyDescent="0.3">
      <c r="A1889" t="s">
        <v>12438</v>
      </c>
      <c r="B1889" t="s">
        <v>8174</v>
      </c>
      <c r="C1889" t="s">
        <v>11918</v>
      </c>
      <c r="D1889" t="s">
        <v>12439</v>
      </c>
      <c r="E1889" t="s">
        <v>113</v>
      </c>
      <c r="F1889" t="s">
        <v>113</v>
      </c>
      <c r="G1889" t="s">
        <v>113</v>
      </c>
      <c r="H1889" t="s">
        <v>113</v>
      </c>
      <c r="I1889" t="s">
        <v>686</v>
      </c>
      <c r="J1889" t="s">
        <v>113</v>
      </c>
      <c r="K1889" t="s">
        <v>113</v>
      </c>
      <c r="L1889" t="s">
        <v>113</v>
      </c>
      <c r="M1889">
        <v>16</v>
      </c>
      <c r="N1889" t="s">
        <v>113</v>
      </c>
      <c r="O1889" t="s">
        <v>8720</v>
      </c>
      <c r="P1889">
        <v>3</v>
      </c>
      <c r="Q1889">
        <v>1499</v>
      </c>
      <c r="R1889">
        <v>359</v>
      </c>
      <c r="S1889">
        <v>178</v>
      </c>
      <c r="T1889">
        <v>0</v>
      </c>
      <c r="U1889">
        <v>270</v>
      </c>
      <c r="V1889">
        <v>310</v>
      </c>
      <c r="W1889">
        <v>1.6144229999999999</v>
      </c>
      <c r="X1889">
        <v>1.9373075999999998</v>
      </c>
    </row>
    <row r="1890" spans="1:24" hidden="1" x14ac:dyDescent="0.3">
      <c r="A1890" t="s">
        <v>12440</v>
      </c>
      <c r="B1890" t="s">
        <v>8179</v>
      </c>
      <c r="C1890" t="s">
        <v>11918</v>
      </c>
      <c r="D1890" t="s">
        <v>12439</v>
      </c>
      <c r="E1890" t="s">
        <v>113</v>
      </c>
      <c r="F1890" t="s">
        <v>113</v>
      </c>
      <c r="G1890" t="s">
        <v>113</v>
      </c>
      <c r="H1890" t="s">
        <v>113</v>
      </c>
      <c r="I1890" t="s">
        <v>686</v>
      </c>
      <c r="J1890" t="s">
        <v>113</v>
      </c>
      <c r="K1890" t="s">
        <v>113</v>
      </c>
      <c r="L1890" t="s">
        <v>113</v>
      </c>
      <c r="M1890">
        <v>16</v>
      </c>
      <c r="N1890" t="s">
        <v>113</v>
      </c>
      <c r="O1890" t="s">
        <v>12441</v>
      </c>
      <c r="P1890">
        <v>2</v>
      </c>
      <c r="Q1890">
        <v>400</v>
      </c>
      <c r="R1890">
        <v>300</v>
      </c>
      <c r="S1890">
        <v>100</v>
      </c>
      <c r="W1890">
        <v>0.24</v>
      </c>
      <c r="X1890">
        <v>0.28799999999999998</v>
      </c>
    </row>
    <row r="1891" spans="1:24" hidden="1" x14ac:dyDescent="0.3">
      <c r="A1891" t="s">
        <v>12442</v>
      </c>
      <c r="B1891" t="s">
        <v>8536</v>
      </c>
      <c r="C1891" t="s">
        <v>11918</v>
      </c>
      <c r="D1891" t="s">
        <v>12439</v>
      </c>
      <c r="E1891" t="s">
        <v>113</v>
      </c>
      <c r="F1891" t="s">
        <v>113</v>
      </c>
      <c r="G1891" t="s">
        <v>113</v>
      </c>
      <c r="H1891" t="s">
        <v>113</v>
      </c>
      <c r="I1891" t="s">
        <v>686</v>
      </c>
      <c r="J1891" t="s">
        <v>113</v>
      </c>
      <c r="K1891" t="s">
        <v>113</v>
      </c>
      <c r="L1891" t="s">
        <v>113</v>
      </c>
      <c r="M1891">
        <v>16</v>
      </c>
      <c r="N1891" t="s">
        <v>113</v>
      </c>
      <c r="O1891" t="s">
        <v>8727</v>
      </c>
      <c r="P1891">
        <v>2</v>
      </c>
      <c r="Q1891">
        <v>400</v>
      </c>
      <c r="R1891">
        <v>300</v>
      </c>
      <c r="S1891">
        <v>100</v>
      </c>
      <c r="W1891">
        <v>0.24</v>
      </c>
      <c r="X1891">
        <v>0.28799999999999998</v>
      </c>
    </row>
    <row r="1892" spans="1:24" hidden="1" x14ac:dyDescent="0.3">
      <c r="A1892" t="s">
        <v>12443</v>
      </c>
      <c r="B1892" t="s">
        <v>8211</v>
      </c>
      <c r="C1892" t="s">
        <v>11918</v>
      </c>
      <c r="D1892" t="s">
        <v>12439</v>
      </c>
      <c r="E1892" t="s">
        <v>113</v>
      </c>
      <c r="F1892" t="s">
        <v>113</v>
      </c>
      <c r="G1892" t="s">
        <v>113</v>
      </c>
      <c r="H1892" t="s">
        <v>113</v>
      </c>
      <c r="I1892" t="s">
        <v>686</v>
      </c>
      <c r="J1892" t="s">
        <v>113</v>
      </c>
      <c r="K1892" t="s">
        <v>113</v>
      </c>
      <c r="L1892" t="s">
        <v>113</v>
      </c>
      <c r="M1892">
        <v>14</v>
      </c>
      <c r="N1892" t="s">
        <v>113</v>
      </c>
      <c r="O1892" t="s">
        <v>8878</v>
      </c>
      <c r="P1892">
        <v>1</v>
      </c>
      <c r="Q1892">
        <v>0.6</v>
      </c>
      <c r="T1892">
        <v>0</v>
      </c>
      <c r="W1892">
        <v>0.28274333882308139</v>
      </c>
      <c r="X1892">
        <v>0.45238934211693027</v>
      </c>
    </row>
    <row r="1893" spans="1:24" hidden="1" x14ac:dyDescent="0.3">
      <c r="A1893" t="s">
        <v>12444</v>
      </c>
      <c r="B1893" t="s">
        <v>8174</v>
      </c>
      <c r="C1893" t="s">
        <v>12445</v>
      </c>
      <c r="D1893" t="s">
        <v>12446</v>
      </c>
      <c r="E1893" t="s">
        <v>113</v>
      </c>
      <c r="F1893" t="s">
        <v>113</v>
      </c>
      <c r="G1893" t="s">
        <v>113</v>
      </c>
      <c r="H1893" t="s">
        <v>113</v>
      </c>
      <c r="I1893" t="s">
        <v>218</v>
      </c>
      <c r="J1893" t="s">
        <v>113</v>
      </c>
      <c r="K1893" t="s">
        <v>113</v>
      </c>
      <c r="L1893" t="s">
        <v>113</v>
      </c>
      <c r="M1893">
        <v>35</v>
      </c>
      <c r="N1893" t="s">
        <v>9659</v>
      </c>
      <c r="O1893" t="s">
        <v>10476</v>
      </c>
      <c r="P1893">
        <v>3</v>
      </c>
      <c r="Q1893">
        <v>1500</v>
      </c>
      <c r="R1893">
        <v>469</v>
      </c>
      <c r="T1893">
        <v>0</v>
      </c>
      <c r="U1893">
        <v>120</v>
      </c>
      <c r="V1893">
        <v>240</v>
      </c>
      <c r="W1893">
        <v>2.1105</v>
      </c>
      <c r="X1893">
        <v>2.5326</v>
      </c>
    </row>
    <row r="1894" spans="1:24" hidden="1" x14ac:dyDescent="0.3">
      <c r="A1894" t="s">
        <v>12447</v>
      </c>
      <c r="B1894" t="s">
        <v>8179</v>
      </c>
      <c r="C1894" t="s">
        <v>12445</v>
      </c>
      <c r="D1894" t="s">
        <v>12446</v>
      </c>
      <c r="E1894" t="s">
        <v>113</v>
      </c>
      <c r="F1894" t="s">
        <v>113</v>
      </c>
      <c r="G1894" t="s">
        <v>113</v>
      </c>
      <c r="H1894" t="s">
        <v>113</v>
      </c>
      <c r="I1894" t="s">
        <v>218</v>
      </c>
      <c r="J1894" t="s">
        <v>113</v>
      </c>
      <c r="K1894" t="s">
        <v>113</v>
      </c>
      <c r="L1894" t="s">
        <v>113</v>
      </c>
      <c r="M1894">
        <v>35</v>
      </c>
      <c r="N1894" t="s">
        <v>8614</v>
      </c>
      <c r="O1894" t="s">
        <v>9816</v>
      </c>
      <c r="P1894">
        <v>2</v>
      </c>
      <c r="Q1894">
        <v>522</v>
      </c>
      <c r="R1894">
        <v>397</v>
      </c>
      <c r="W1894">
        <v>0.414468</v>
      </c>
      <c r="X1894">
        <v>0.49736159999999996</v>
      </c>
    </row>
    <row r="1895" spans="1:24" hidden="1" x14ac:dyDescent="0.3">
      <c r="A1895" t="s">
        <v>12448</v>
      </c>
      <c r="B1895" t="s">
        <v>8536</v>
      </c>
      <c r="C1895" t="s">
        <v>12445</v>
      </c>
      <c r="D1895" t="s">
        <v>12446</v>
      </c>
      <c r="E1895" t="s">
        <v>113</v>
      </c>
      <c r="F1895" t="s">
        <v>113</v>
      </c>
      <c r="G1895" t="s">
        <v>113</v>
      </c>
      <c r="H1895" t="s">
        <v>113</v>
      </c>
      <c r="I1895" t="s">
        <v>218</v>
      </c>
      <c r="J1895" t="s">
        <v>113</v>
      </c>
      <c r="K1895" t="s">
        <v>113</v>
      </c>
      <c r="L1895" t="s">
        <v>113</v>
      </c>
      <c r="M1895">
        <v>35</v>
      </c>
      <c r="N1895" t="s">
        <v>8614</v>
      </c>
      <c r="O1895" t="s">
        <v>9568</v>
      </c>
      <c r="P1895">
        <v>3</v>
      </c>
      <c r="Q1895">
        <v>353</v>
      </c>
      <c r="R1895">
        <v>261</v>
      </c>
      <c r="W1895">
        <v>0.27639900000000001</v>
      </c>
      <c r="X1895">
        <v>0.3316788</v>
      </c>
    </row>
    <row r="1896" spans="1:24" hidden="1" x14ac:dyDescent="0.3">
      <c r="A1896" t="s">
        <v>12449</v>
      </c>
      <c r="B1896" t="s">
        <v>8539</v>
      </c>
      <c r="C1896" t="s">
        <v>12445</v>
      </c>
      <c r="D1896" t="s">
        <v>12446</v>
      </c>
      <c r="E1896" t="s">
        <v>113</v>
      </c>
      <c r="F1896" t="s">
        <v>113</v>
      </c>
      <c r="G1896" t="s">
        <v>113</v>
      </c>
      <c r="H1896" t="s">
        <v>113</v>
      </c>
      <c r="I1896" t="s">
        <v>218</v>
      </c>
      <c r="J1896" t="s">
        <v>113</v>
      </c>
      <c r="K1896" t="s">
        <v>113</v>
      </c>
      <c r="L1896" t="s">
        <v>113</v>
      </c>
      <c r="M1896">
        <v>33</v>
      </c>
      <c r="N1896" t="s">
        <v>9085</v>
      </c>
      <c r="O1896" t="s">
        <v>9131</v>
      </c>
      <c r="P1896">
        <v>1</v>
      </c>
      <c r="Q1896">
        <v>210</v>
      </c>
      <c r="R1896">
        <v>210</v>
      </c>
      <c r="W1896">
        <v>4.41E-2</v>
      </c>
      <c r="X1896">
        <v>5.2920000000000002E-2</v>
      </c>
    </row>
    <row r="1897" spans="1:24" hidden="1" x14ac:dyDescent="0.3">
      <c r="A1897" t="s">
        <v>12450</v>
      </c>
      <c r="B1897" t="s">
        <v>1304</v>
      </c>
      <c r="C1897" t="s">
        <v>12445</v>
      </c>
      <c r="D1897" t="s">
        <v>12446</v>
      </c>
      <c r="E1897" t="s">
        <v>113</v>
      </c>
      <c r="F1897" t="s">
        <v>113</v>
      </c>
      <c r="G1897" t="s">
        <v>113</v>
      </c>
      <c r="H1897" t="s">
        <v>113</v>
      </c>
      <c r="I1897" t="s">
        <v>218</v>
      </c>
      <c r="J1897" t="s">
        <v>113</v>
      </c>
      <c r="K1897" t="s">
        <v>113</v>
      </c>
      <c r="L1897" t="s">
        <v>113</v>
      </c>
      <c r="M1897">
        <v>0</v>
      </c>
      <c r="N1897" t="s">
        <v>113</v>
      </c>
      <c r="O1897" t="s">
        <v>11989</v>
      </c>
      <c r="P1897">
        <v>1</v>
      </c>
    </row>
    <row r="1898" spans="1:24" hidden="1" x14ac:dyDescent="0.3">
      <c r="A1898" t="s">
        <v>12451</v>
      </c>
      <c r="B1898" t="s">
        <v>8211</v>
      </c>
      <c r="C1898" t="s">
        <v>12445</v>
      </c>
      <c r="D1898" t="s">
        <v>12446</v>
      </c>
      <c r="E1898" t="s">
        <v>113</v>
      </c>
      <c r="F1898" t="s">
        <v>113</v>
      </c>
      <c r="G1898" t="s">
        <v>113</v>
      </c>
      <c r="H1898" t="s">
        <v>113</v>
      </c>
      <c r="I1898" t="s">
        <v>218</v>
      </c>
      <c r="J1898" t="s">
        <v>113</v>
      </c>
      <c r="K1898" t="s">
        <v>113</v>
      </c>
      <c r="L1898" t="s">
        <v>113</v>
      </c>
      <c r="M1898">
        <v>33</v>
      </c>
      <c r="N1898" t="s">
        <v>10316</v>
      </c>
      <c r="O1898" t="s">
        <v>12452</v>
      </c>
      <c r="P1898">
        <v>1</v>
      </c>
      <c r="Q1898">
        <v>0.6</v>
      </c>
      <c r="T1898">
        <v>244</v>
      </c>
      <c r="W1898">
        <v>0.28274333882308139</v>
      </c>
      <c r="X1898">
        <v>0.45238934211693027</v>
      </c>
    </row>
    <row r="1899" spans="1:24" hidden="1" x14ac:dyDescent="0.3">
      <c r="A1899" t="s">
        <v>12453</v>
      </c>
      <c r="B1899" t="s">
        <v>8174</v>
      </c>
      <c r="C1899" t="s">
        <v>12454</v>
      </c>
      <c r="D1899" t="s">
        <v>12455</v>
      </c>
      <c r="E1899" t="s">
        <v>113</v>
      </c>
      <c r="F1899" t="s">
        <v>12456</v>
      </c>
      <c r="G1899" t="s">
        <v>1356</v>
      </c>
      <c r="H1899" t="s">
        <v>127</v>
      </c>
      <c r="I1899" t="s">
        <v>226</v>
      </c>
      <c r="J1899" t="s">
        <v>12457</v>
      </c>
      <c r="K1899" t="s">
        <v>12458</v>
      </c>
      <c r="L1899" t="s">
        <v>120</v>
      </c>
      <c r="M1899">
        <v>40</v>
      </c>
      <c r="N1899" t="s">
        <v>113</v>
      </c>
      <c r="O1899" t="s">
        <v>12343</v>
      </c>
      <c r="P1899">
        <v>3</v>
      </c>
      <c r="Q1899">
        <v>1509</v>
      </c>
      <c r="R1899">
        <v>469</v>
      </c>
      <c r="S1899">
        <v>206</v>
      </c>
      <c r="T1899">
        <v>40</v>
      </c>
      <c r="U1899">
        <v>150</v>
      </c>
      <c r="V1899">
        <v>290</v>
      </c>
      <c r="W1899">
        <v>2.1231629999999999</v>
      </c>
      <c r="X1899">
        <v>2.5477955999999997</v>
      </c>
    </row>
    <row r="1900" spans="1:24" hidden="1" x14ac:dyDescent="0.3">
      <c r="A1900" t="s">
        <v>12459</v>
      </c>
      <c r="B1900" t="s">
        <v>8179</v>
      </c>
      <c r="C1900" t="s">
        <v>12454</v>
      </c>
      <c r="D1900" t="s">
        <v>12455</v>
      </c>
      <c r="E1900" t="s">
        <v>113</v>
      </c>
      <c r="F1900" t="s">
        <v>12456</v>
      </c>
      <c r="G1900" t="s">
        <v>1356</v>
      </c>
      <c r="H1900" t="s">
        <v>127</v>
      </c>
      <c r="I1900" t="s">
        <v>226</v>
      </c>
      <c r="J1900" t="s">
        <v>12457</v>
      </c>
      <c r="K1900" t="s">
        <v>12458</v>
      </c>
      <c r="L1900" t="s">
        <v>120</v>
      </c>
      <c r="M1900">
        <v>40</v>
      </c>
      <c r="N1900" t="s">
        <v>113</v>
      </c>
      <c r="O1900" t="s">
        <v>11880</v>
      </c>
      <c r="P1900">
        <v>3</v>
      </c>
      <c r="Q1900">
        <v>400</v>
      </c>
      <c r="R1900">
        <v>300</v>
      </c>
      <c r="S1900">
        <v>100</v>
      </c>
      <c r="W1900">
        <v>0.36</v>
      </c>
      <c r="X1900">
        <v>0.432</v>
      </c>
    </row>
    <row r="1901" spans="1:24" hidden="1" x14ac:dyDescent="0.3">
      <c r="A1901" t="s">
        <v>12460</v>
      </c>
      <c r="B1901" t="s">
        <v>8174</v>
      </c>
      <c r="C1901" t="s">
        <v>12461</v>
      </c>
      <c r="D1901" t="s">
        <v>12462</v>
      </c>
      <c r="E1901" t="s">
        <v>113</v>
      </c>
      <c r="F1901" t="s">
        <v>12463</v>
      </c>
      <c r="G1901" t="s">
        <v>1356</v>
      </c>
      <c r="H1901" t="s">
        <v>127</v>
      </c>
      <c r="I1901" t="s">
        <v>115</v>
      </c>
      <c r="J1901" t="s">
        <v>113</v>
      </c>
      <c r="K1901" t="s">
        <v>113</v>
      </c>
      <c r="L1901" t="s">
        <v>113</v>
      </c>
      <c r="M1901">
        <v>40</v>
      </c>
      <c r="N1901" t="s">
        <v>8614</v>
      </c>
      <c r="O1901" t="s">
        <v>9042</v>
      </c>
      <c r="P1901">
        <v>3</v>
      </c>
      <c r="Q1901">
        <v>1412</v>
      </c>
      <c r="R1901">
        <v>353</v>
      </c>
      <c r="S1901">
        <v>164</v>
      </c>
      <c r="T1901">
        <v>40</v>
      </c>
      <c r="U1901">
        <v>170</v>
      </c>
      <c r="V1901">
        <v>310</v>
      </c>
      <c r="W1901">
        <v>1.4953080000000001</v>
      </c>
      <c r="X1901">
        <v>1.7943696</v>
      </c>
    </row>
    <row r="1902" spans="1:24" hidden="1" x14ac:dyDescent="0.3">
      <c r="A1902" t="s">
        <v>12464</v>
      </c>
      <c r="B1902" t="s">
        <v>8617</v>
      </c>
      <c r="C1902" t="s">
        <v>12461</v>
      </c>
      <c r="D1902" t="s">
        <v>12462</v>
      </c>
      <c r="E1902" t="s">
        <v>113</v>
      </c>
      <c r="F1902" t="s">
        <v>12463</v>
      </c>
      <c r="G1902" t="s">
        <v>1356</v>
      </c>
      <c r="H1902" t="s">
        <v>127</v>
      </c>
      <c r="I1902" t="s">
        <v>115</v>
      </c>
      <c r="J1902" t="s">
        <v>113</v>
      </c>
      <c r="K1902" t="s">
        <v>113</v>
      </c>
      <c r="L1902" t="s">
        <v>113</v>
      </c>
      <c r="M1902">
        <v>40</v>
      </c>
      <c r="N1902" t="s">
        <v>8614</v>
      </c>
      <c r="O1902" t="s">
        <v>9835</v>
      </c>
      <c r="P1902">
        <v>3</v>
      </c>
      <c r="Q1902">
        <v>778</v>
      </c>
      <c r="R1902">
        <v>408</v>
      </c>
      <c r="S1902">
        <v>219</v>
      </c>
      <c r="T1902">
        <v>40</v>
      </c>
      <c r="U1902">
        <v>170</v>
      </c>
      <c r="V1902">
        <v>310</v>
      </c>
      <c r="W1902">
        <v>0.95227200000000001</v>
      </c>
      <c r="X1902">
        <v>1.1427263999999999</v>
      </c>
    </row>
    <row r="1903" spans="1:24" hidden="1" x14ac:dyDescent="0.3">
      <c r="A1903" t="s">
        <v>12465</v>
      </c>
      <c r="B1903" t="s">
        <v>8179</v>
      </c>
      <c r="C1903" t="s">
        <v>12461</v>
      </c>
      <c r="D1903" t="s">
        <v>12462</v>
      </c>
      <c r="E1903" t="s">
        <v>113</v>
      </c>
      <c r="F1903" t="s">
        <v>12463</v>
      </c>
      <c r="G1903" t="s">
        <v>1356</v>
      </c>
      <c r="H1903" t="s">
        <v>127</v>
      </c>
      <c r="I1903" t="s">
        <v>115</v>
      </c>
      <c r="J1903" t="s">
        <v>113</v>
      </c>
      <c r="K1903" t="s">
        <v>113</v>
      </c>
      <c r="L1903" t="s">
        <v>113</v>
      </c>
      <c r="M1903">
        <v>39</v>
      </c>
      <c r="N1903" t="s">
        <v>113</v>
      </c>
      <c r="O1903" t="s">
        <v>9568</v>
      </c>
      <c r="P1903">
        <v>3</v>
      </c>
      <c r="Q1903">
        <v>409</v>
      </c>
      <c r="R1903">
        <v>269</v>
      </c>
      <c r="S1903">
        <v>104</v>
      </c>
      <c r="W1903">
        <v>0.330063</v>
      </c>
      <c r="X1903">
        <v>0.39607559999999997</v>
      </c>
    </row>
    <row r="1904" spans="1:24" hidden="1" x14ac:dyDescent="0.3">
      <c r="A1904" t="s">
        <v>12466</v>
      </c>
      <c r="B1904" t="s">
        <v>8174</v>
      </c>
      <c r="C1904" t="s">
        <v>12467</v>
      </c>
      <c r="D1904" t="s">
        <v>12468</v>
      </c>
      <c r="E1904" t="s">
        <v>113</v>
      </c>
      <c r="F1904" t="s">
        <v>12469</v>
      </c>
      <c r="G1904" t="s">
        <v>1356</v>
      </c>
      <c r="H1904" t="s">
        <v>127</v>
      </c>
      <c r="I1904" t="s">
        <v>138</v>
      </c>
      <c r="J1904" t="s">
        <v>12470</v>
      </c>
      <c r="K1904" t="s">
        <v>12471</v>
      </c>
      <c r="L1904" t="s">
        <v>120</v>
      </c>
      <c r="M1904">
        <v>40</v>
      </c>
      <c r="N1904" t="s">
        <v>9085</v>
      </c>
      <c r="O1904" t="s">
        <v>9266</v>
      </c>
      <c r="P1904">
        <v>3</v>
      </c>
      <c r="Q1904">
        <v>1936</v>
      </c>
      <c r="R1904">
        <v>298</v>
      </c>
      <c r="S1904">
        <v>149</v>
      </c>
      <c r="T1904">
        <v>300</v>
      </c>
      <c r="U1904">
        <v>120</v>
      </c>
      <c r="V1904">
        <v>230</v>
      </c>
      <c r="W1904">
        <v>1.7307840000000001</v>
      </c>
      <c r="X1904">
        <v>2.0769408</v>
      </c>
    </row>
    <row r="1905" spans="1:24" hidden="1" x14ac:dyDescent="0.3">
      <c r="A1905" t="s">
        <v>12472</v>
      </c>
      <c r="B1905" t="s">
        <v>8179</v>
      </c>
      <c r="C1905" t="s">
        <v>12467</v>
      </c>
      <c r="D1905" t="s">
        <v>12468</v>
      </c>
      <c r="E1905" t="s">
        <v>113</v>
      </c>
      <c r="F1905" t="s">
        <v>12469</v>
      </c>
      <c r="G1905" t="s">
        <v>1356</v>
      </c>
      <c r="H1905" t="s">
        <v>127</v>
      </c>
      <c r="I1905" t="s">
        <v>138</v>
      </c>
      <c r="J1905" t="s">
        <v>12470</v>
      </c>
      <c r="K1905" t="s">
        <v>12471</v>
      </c>
      <c r="L1905" t="s">
        <v>120</v>
      </c>
      <c r="M1905">
        <v>40</v>
      </c>
      <c r="N1905" t="s">
        <v>9085</v>
      </c>
      <c r="O1905" t="s">
        <v>8469</v>
      </c>
      <c r="P1905">
        <v>1</v>
      </c>
      <c r="Q1905">
        <v>350</v>
      </c>
      <c r="R1905">
        <v>210</v>
      </c>
      <c r="S1905">
        <v>110</v>
      </c>
      <c r="W1905">
        <v>7.3499999999999996E-2</v>
      </c>
      <c r="X1905">
        <v>8.8199999999999987E-2</v>
      </c>
    </row>
    <row r="1906" spans="1:24" hidden="1" x14ac:dyDescent="0.3">
      <c r="A1906" t="s">
        <v>12473</v>
      </c>
      <c r="B1906" t="s">
        <v>8362</v>
      </c>
      <c r="C1906" t="s">
        <v>12467</v>
      </c>
      <c r="D1906" t="s">
        <v>12468</v>
      </c>
      <c r="E1906" t="s">
        <v>113</v>
      </c>
      <c r="F1906" t="s">
        <v>12469</v>
      </c>
      <c r="G1906" t="s">
        <v>1356</v>
      </c>
      <c r="H1906" t="s">
        <v>127</v>
      </c>
      <c r="I1906" t="s">
        <v>138</v>
      </c>
      <c r="J1906" t="s">
        <v>12470</v>
      </c>
      <c r="K1906" t="s">
        <v>12471</v>
      </c>
      <c r="L1906" t="s">
        <v>120</v>
      </c>
      <c r="M1906">
        <v>0</v>
      </c>
      <c r="N1906" t="s">
        <v>12474</v>
      </c>
      <c r="O1906" t="s">
        <v>12475</v>
      </c>
      <c r="P1906">
        <v>1</v>
      </c>
      <c r="Q1906">
        <v>1.2</v>
      </c>
      <c r="T1906">
        <v>290</v>
      </c>
      <c r="W1906">
        <v>1.1309733552923256</v>
      </c>
      <c r="X1906">
        <v>0</v>
      </c>
    </row>
    <row r="1907" spans="1:24" hidden="1" x14ac:dyDescent="0.3">
      <c r="A1907" t="s">
        <v>12476</v>
      </c>
      <c r="B1907" t="s">
        <v>8174</v>
      </c>
      <c r="C1907" t="s">
        <v>3092</v>
      </c>
      <c r="D1907" t="s">
        <v>3091</v>
      </c>
      <c r="E1907" t="s">
        <v>113</v>
      </c>
      <c r="F1907" t="s">
        <v>3093</v>
      </c>
      <c r="G1907" t="s">
        <v>1356</v>
      </c>
      <c r="H1907" t="s">
        <v>127</v>
      </c>
      <c r="I1907" t="s">
        <v>1189</v>
      </c>
      <c r="J1907" t="s">
        <v>12477</v>
      </c>
      <c r="K1907" t="s">
        <v>12478</v>
      </c>
      <c r="L1907" t="s">
        <v>120</v>
      </c>
      <c r="M1907">
        <v>40</v>
      </c>
      <c r="N1907" t="s">
        <v>113</v>
      </c>
      <c r="O1907" t="s">
        <v>12343</v>
      </c>
      <c r="P1907">
        <v>3</v>
      </c>
      <c r="Q1907">
        <v>1509</v>
      </c>
      <c r="R1907">
        <v>469</v>
      </c>
      <c r="S1907">
        <v>206</v>
      </c>
      <c r="T1907">
        <v>310</v>
      </c>
      <c r="U1907">
        <v>50</v>
      </c>
      <c r="V1907">
        <v>170</v>
      </c>
      <c r="W1907">
        <v>2.1231629999999999</v>
      </c>
      <c r="X1907">
        <v>2.5477955999999997</v>
      </c>
    </row>
    <row r="1908" spans="1:24" hidden="1" x14ac:dyDescent="0.3">
      <c r="A1908" t="s">
        <v>12479</v>
      </c>
      <c r="B1908" t="s">
        <v>8179</v>
      </c>
      <c r="C1908" t="s">
        <v>3092</v>
      </c>
      <c r="D1908" t="s">
        <v>3091</v>
      </c>
      <c r="E1908" t="s">
        <v>113</v>
      </c>
      <c r="F1908" t="s">
        <v>3093</v>
      </c>
      <c r="G1908" t="s">
        <v>1356</v>
      </c>
      <c r="H1908" t="s">
        <v>127</v>
      </c>
      <c r="I1908" t="s">
        <v>1189</v>
      </c>
      <c r="J1908" t="s">
        <v>12477</v>
      </c>
      <c r="K1908" t="s">
        <v>12478</v>
      </c>
      <c r="L1908" t="s">
        <v>120</v>
      </c>
      <c r="M1908">
        <v>40</v>
      </c>
      <c r="N1908" t="s">
        <v>113</v>
      </c>
      <c r="O1908" t="s">
        <v>11880</v>
      </c>
      <c r="P1908">
        <v>3</v>
      </c>
      <c r="Q1908">
        <v>400</v>
      </c>
      <c r="R1908">
        <v>300</v>
      </c>
      <c r="S1908">
        <v>100</v>
      </c>
      <c r="W1908">
        <v>0.36</v>
      </c>
      <c r="X1908">
        <v>0.432</v>
      </c>
    </row>
    <row r="1909" spans="1:24" hidden="1" x14ac:dyDescent="0.3">
      <c r="A1909" t="s">
        <v>12480</v>
      </c>
      <c r="B1909" t="s">
        <v>8536</v>
      </c>
      <c r="C1909" t="s">
        <v>3092</v>
      </c>
      <c r="D1909" t="s">
        <v>3091</v>
      </c>
      <c r="E1909" t="s">
        <v>113</v>
      </c>
      <c r="F1909" t="s">
        <v>3093</v>
      </c>
      <c r="G1909" t="s">
        <v>1356</v>
      </c>
      <c r="H1909" t="s">
        <v>127</v>
      </c>
      <c r="I1909" t="s">
        <v>1189</v>
      </c>
      <c r="J1909" t="s">
        <v>12477</v>
      </c>
      <c r="K1909" t="s">
        <v>12478</v>
      </c>
      <c r="L1909" t="s">
        <v>120</v>
      </c>
      <c r="M1909">
        <v>40</v>
      </c>
      <c r="N1909" t="s">
        <v>113</v>
      </c>
      <c r="O1909" t="s">
        <v>8649</v>
      </c>
      <c r="P1909">
        <v>3</v>
      </c>
      <c r="Q1909">
        <v>480</v>
      </c>
      <c r="R1909">
        <v>356</v>
      </c>
      <c r="S1909">
        <v>140</v>
      </c>
      <c r="W1909">
        <v>0.51263999999999998</v>
      </c>
      <c r="X1909">
        <v>0.61516799999999994</v>
      </c>
    </row>
    <row r="1910" spans="1:24" hidden="1" x14ac:dyDescent="0.3">
      <c r="A1910" t="s">
        <v>12481</v>
      </c>
      <c r="B1910" t="s">
        <v>8174</v>
      </c>
      <c r="C1910" t="s">
        <v>12482</v>
      </c>
      <c r="D1910" t="s">
        <v>12483</v>
      </c>
      <c r="E1910" t="s">
        <v>113</v>
      </c>
      <c r="F1910" t="s">
        <v>12484</v>
      </c>
      <c r="G1910" t="s">
        <v>1356</v>
      </c>
      <c r="H1910" t="s">
        <v>127</v>
      </c>
      <c r="I1910" t="s">
        <v>138</v>
      </c>
      <c r="J1910" t="s">
        <v>12485</v>
      </c>
      <c r="K1910" t="s">
        <v>12486</v>
      </c>
      <c r="L1910" t="s">
        <v>9706</v>
      </c>
      <c r="M1910">
        <v>35</v>
      </c>
      <c r="N1910" t="s">
        <v>9085</v>
      </c>
      <c r="O1910" t="s">
        <v>9266</v>
      </c>
      <c r="P1910">
        <v>3</v>
      </c>
      <c r="Q1910">
        <v>1936</v>
      </c>
      <c r="R1910">
        <v>298</v>
      </c>
      <c r="S1910">
        <v>149</v>
      </c>
      <c r="T1910">
        <v>70</v>
      </c>
      <c r="U1910">
        <v>150</v>
      </c>
      <c r="V1910">
        <v>270</v>
      </c>
      <c r="W1910">
        <v>1.7307840000000001</v>
      </c>
      <c r="X1910">
        <v>2.0769408</v>
      </c>
    </row>
    <row r="1911" spans="1:24" hidden="1" x14ac:dyDescent="0.3">
      <c r="A1911" t="s">
        <v>12487</v>
      </c>
      <c r="B1911" t="s">
        <v>8617</v>
      </c>
      <c r="C1911" t="s">
        <v>12482</v>
      </c>
      <c r="D1911" t="s">
        <v>12483</v>
      </c>
      <c r="E1911" t="s">
        <v>113</v>
      </c>
      <c r="F1911" t="s">
        <v>12484</v>
      </c>
      <c r="G1911" t="s">
        <v>1356</v>
      </c>
      <c r="H1911" t="s">
        <v>127</v>
      </c>
      <c r="I1911" t="s">
        <v>138</v>
      </c>
      <c r="J1911" t="s">
        <v>12485</v>
      </c>
      <c r="K1911" t="s">
        <v>12486</v>
      </c>
      <c r="L1911" t="s">
        <v>9706</v>
      </c>
      <c r="M1911">
        <v>35</v>
      </c>
      <c r="N1911" t="s">
        <v>9085</v>
      </c>
      <c r="O1911" t="s">
        <v>11997</v>
      </c>
      <c r="P1911">
        <v>3</v>
      </c>
      <c r="Q1911">
        <v>699</v>
      </c>
      <c r="R1911">
        <v>395</v>
      </c>
      <c r="S1911">
        <v>160</v>
      </c>
      <c r="T1911">
        <v>70</v>
      </c>
      <c r="U1911">
        <v>150</v>
      </c>
      <c r="V1911">
        <v>270</v>
      </c>
      <c r="W1911">
        <v>0.82831500000000002</v>
      </c>
      <c r="X1911">
        <v>0.99397800000000003</v>
      </c>
    </row>
    <row r="1912" spans="1:24" hidden="1" x14ac:dyDescent="0.3">
      <c r="A1912" t="s">
        <v>12488</v>
      </c>
      <c r="B1912" t="s">
        <v>8179</v>
      </c>
      <c r="C1912" t="s">
        <v>12482</v>
      </c>
      <c r="D1912" t="s">
        <v>12483</v>
      </c>
      <c r="E1912" t="s">
        <v>113</v>
      </c>
      <c r="F1912" t="s">
        <v>12484</v>
      </c>
      <c r="G1912" t="s">
        <v>1356</v>
      </c>
      <c r="H1912" t="s">
        <v>127</v>
      </c>
      <c r="I1912" t="s">
        <v>138</v>
      </c>
      <c r="J1912" t="s">
        <v>12485</v>
      </c>
      <c r="K1912" t="s">
        <v>12486</v>
      </c>
      <c r="L1912" t="s">
        <v>9706</v>
      </c>
      <c r="M1912">
        <v>35</v>
      </c>
      <c r="N1912" t="s">
        <v>113</v>
      </c>
      <c r="O1912" t="s">
        <v>10274</v>
      </c>
      <c r="P1912">
        <v>3</v>
      </c>
      <c r="Q1912">
        <v>400</v>
      </c>
      <c r="R1912">
        <v>300</v>
      </c>
      <c r="S1912">
        <v>150</v>
      </c>
      <c r="W1912">
        <v>0.36</v>
      </c>
      <c r="X1912">
        <v>0.432</v>
      </c>
    </row>
    <row r="1913" spans="1:24" hidden="1" x14ac:dyDescent="0.3">
      <c r="A1913" t="s">
        <v>12489</v>
      </c>
      <c r="B1913" t="s">
        <v>8174</v>
      </c>
      <c r="C1913" t="s">
        <v>12490</v>
      </c>
      <c r="D1913" t="s">
        <v>12491</v>
      </c>
      <c r="E1913" t="s">
        <v>113</v>
      </c>
      <c r="F1913" t="s">
        <v>12492</v>
      </c>
      <c r="G1913" t="s">
        <v>1356</v>
      </c>
      <c r="H1913" t="s">
        <v>127</v>
      </c>
      <c r="I1913" t="s">
        <v>138</v>
      </c>
      <c r="J1913" t="s">
        <v>12493</v>
      </c>
      <c r="K1913" t="s">
        <v>12494</v>
      </c>
      <c r="L1913" t="s">
        <v>120</v>
      </c>
      <c r="M1913">
        <v>40</v>
      </c>
      <c r="N1913" t="s">
        <v>9085</v>
      </c>
      <c r="O1913" t="s">
        <v>12343</v>
      </c>
      <c r="P1913">
        <v>3</v>
      </c>
      <c r="Q1913">
        <v>1509</v>
      </c>
      <c r="R1913">
        <v>469</v>
      </c>
      <c r="S1913">
        <v>206</v>
      </c>
      <c r="T1913">
        <v>50</v>
      </c>
      <c r="U1913">
        <v>210</v>
      </c>
      <c r="V1913">
        <v>310</v>
      </c>
      <c r="W1913">
        <v>2.1231629999999999</v>
      </c>
      <c r="X1913">
        <v>2.5477955999999997</v>
      </c>
    </row>
    <row r="1914" spans="1:24" hidden="1" x14ac:dyDescent="0.3">
      <c r="A1914" t="s">
        <v>12495</v>
      </c>
      <c r="B1914" t="s">
        <v>8617</v>
      </c>
      <c r="C1914" t="s">
        <v>12490</v>
      </c>
      <c r="D1914" t="s">
        <v>12491</v>
      </c>
      <c r="E1914" t="s">
        <v>113</v>
      </c>
      <c r="F1914" t="s">
        <v>12492</v>
      </c>
      <c r="G1914" t="s">
        <v>1356</v>
      </c>
      <c r="H1914" t="s">
        <v>127</v>
      </c>
      <c r="I1914" t="s">
        <v>138</v>
      </c>
      <c r="J1914" t="s">
        <v>12493</v>
      </c>
      <c r="K1914" t="s">
        <v>12494</v>
      </c>
      <c r="L1914" t="s">
        <v>120</v>
      </c>
      <c r="M1914">
        <v>40</v>
      </c>
      <c r="N1914" t="s">
        <v>9085</v>
      </c>
      <c r="O1914" t="s">
        <v>11997</v>
      </c>
      <c r="P1914">
        <v>3</v>
      </c>
      <c r="Q1914">
        <v>699</v>
      </c>
      <c r="R1914">
        <v>395</v>
      </c>
      <c r="S1914">
        <v>160</v>
      </c>
      <c r="T1914">
        <v>50</v>
      </c>
      <c r="U1914">
        <v>210</v>
      </c>
      <c r="V1914">
        <v>310</v>
      </c>
      <c r="W1914">
        <v>0.82831500000000002</v>
      </c>
      <c r="X1914">
        <v>0.99397800000000003</v>
      </c>
    </row>
    <row r="1915" spans="1:24" hidden="1" x14ac:dyDescent="0.3">
      <c r="A1915" t="s">
        <v>12496</v>
      </c>
      <c r="B1915" t="s">
        <v>8179</v>
      </c>
      <c r="C1915" t="s">
        <v>12490</v>
      </c>
      <c r="D1915" t="s">
        <v>12491</v>
      </c>
      <c r="E1915" t="s">
        <v>113</v>
      </c>
      <c r="F1915" t="s">
        <v>12492</v>
      </c>
      <c r="G1915" t="s">
        <v>1356</v>
      </c>
      <c r="H1915" t="s">
        <v>127</v>
      </c>
      <c r="I1915" t="s">
        <v>138</v>
      </c>
      <c r="J1915" t="s">
        <v>12493</v>
      </c>
      <c r="K1915" t="s">
        <v>12494</v>
      </c>
      <c r="L1915" t="s">
        <v>120</v>
      </c>
      <c r="M1915">
        <v>40</v>
      </c>
      <c r="N1915" t="s">
        <v>113</v>
      </c>
      <c r="O1915" t="s">
        <v>9289</v>
      </c>
      <c r="P1915">
        <v>3</v>
      </c>
      <c r="Q1915">
        <v>400</v>
      </c>
      <c r="R1915">
        <v>300</v>
      </c>
      <c r="S1915">
        <v>100</v>
      </c>
      <c r="W1915">
        <v>0.36</v>
      </c>
      <c r="X1915">
        <v>0.432</v>
      </c>
    </row>
    <row r="1916" spans="1:24" hidden="1" x14ac:dyDescent="0.3">
      <c r="A1916" t="s">
        <v>12497</v>
      </c>
      <c r="B1916" t="s">
        <v>8174</v>
      </c>
      <c r="C1916" t="s">
        <v>8979</v>
      </c>
      <c r="D1916" t="s">
        <v>12498</v>
      </c>
      <c r="E1916" t="s">
        <v>113</v>
      </c>
      <c r="F1916" t="s">
        <v>113</v>
      </c>
      <c r="G1916" t="s">
        <v>113</v>
      </c>
      <c r="H1916" t="s">
        <v>113</v>
      </c>
      <c r="I1916" t="s">
        <v>1189</v>
      </c>
      <c r="J1916" t="s">
        <v>113</v>
      </c>
      <c r="K1916" t="s">
        <v>113</v>
      </c>
      <c r="L1916" t="s">
        <v>113</v>
      </c>
      <c r="M1916">
        <v>34</v>
      </c>
      <c r="N1916" t="s">
        <v>113</v>
      </c>
      <c r="O1916" t="s">
        <v>8245</v>
      </c>
      <c r="P1916">
        <v>3</v>
      </c>
      <c r="Q1916">
        <v>1400</v>
      </c>
      <c r="R1916">
        <v>320</v>
      </c>
      <c r="S1916">
        <v>192</v>
      </c>
      <c r="T1916">
        <v>0</v>
      </c>
      <c r="U1916">
        <v>120</v>
      </c>
      <c r="V1916">
        <v>240</v>
      </c>
      <c r="W1916">
        <v>1.3440000000000001</v>
      </c>
      <c r="X1916">
        <v>1.6128</v>
      </c>
    </row>
    <row r="1917" spans="1:24" hidden="1" x14ac:dyDescent="0.3">
      <c r="A1917" t="s">
        <v>12499</v>
      </c>
      <c r="B1917" t="s">
        <v>8617</v>
      </c>
      <c r="C1917" t="s">
        <v>8979</v>
      </c>
      <c r="D1917" t="s">
        <v>12498</v>
      </c>
      <c r="E1917" t="s">
        <v>113</v>
      </c>
      <c r="F1917" t="s">
        <v>113</v>
      </c>
      <c r="G1917" t="s">
        <v>113</v>
      </c>
      <c r="H1917" t="s">
        <v>113</v>
      </c>
      <c r="I1917" t="s">
        <v>1189</v>
      </c>
      <c r="J1917" t="s">
        <v>113</v>
      </c>
      <c r="K1917" t="s">
        <v>113</v>
      </c>
      <c r="L1917" t="s">
        <v>113</v>
      </c>
      <c r="M1917">
        <v>34</v>
      </c>
      <c r="N1917" t="s">
        <v>113</v>
      </c>
      <c r="O1917" t="s">
        <v>12134</v>
      </c>
      <c r="P1917">
        <v>3</v>
      </c>
      <c r="Q1917">
        <v>707</v>
      </c>
      <c r="R1917">
        <v>395</v>
      </c>
      <c r="S1917">
        <v>106</v>
      </c>
      <c r="T1917">
        <v>0</v>
      </c>
      <c r="U1917">
        <v>120</v>
      </c>
      <c r="V1917">
        <v>240</v>
      </c>
      <c r="W1917">
        <v>0.83779499999999996</v>
      </c>
      <c r="X1917">
        <v>1.0053539999999999</v>
      </c>
    </row>
    <row r="1918" spans="1:24" hidden="1" x14ac:dyDescent="0.3">
      <c r="A1918" t="s">
        <v>12500</v>
      </c>
      <c r="B1918" t="s">
        <v>8640</v>
      </c>
      <c r="C1918" t="s">
        <v>8979</v>
      </c>
      <c r="D1918" t="s">
        <v>12498</v>
      </c>
      <c r="E1918" t="s">
        <v>113</v>
      </c>
      <c r="F1918" t="s">
        <v>113</v>
      </c>
      <c r="G1918" t="s">
        <v>113</v>
      </c>
      <c r="H1918" t="s">
        <v>113</v>
      </c>
      <c r="I1918" t="s">
        <v>1189</v>
      </c>
      <c r="J1918" t="s">
        <v>113</v>
      </c>
      <c r="K1918" t="s">
        <v>113</v>
      </c>
      <c r="L1918" t="s">
        <v>113</v>
      </c>
      <c r="M1918">
        <v>34</v>
      </c>
      <c r="N1918" t="s">
        <v>113</v>
      </c>
      <c r="O1918" t="s">
        <v>12333</v>
      </c>
      <c r="P1918">
        <v>2</v>
      </c>
      <c r="Q1918">
        <v>230</v>
      </c>
      <c r="R1918">
        <v>125</v>
      </c>
      <c r="S1918">
        <v>125</v>
      </c>
      <c r="W1918">
        <v>5.7500000000000002E-2</v>
      </c>
      <c r="X1918">
        <v>6.9000000000000006E-2</v>
      </c>
    </row>
    <row r="1919" spans="1:24" hidden="1" x14ac:dyDescent="0.3">
      <c r="A1919" t="s">
        <v>12501</v>
      </c>
      <c r="B1919" t="s">
        <v>8179</v>
      </c>
      <c r="C1919" t="s">
        <v>8979</v>
      </c>
      <c r="D1919" t="s">
        <v>12498</v>
      </c>
      <c r="E1919" t="s">
        <v>113</v>
      </c>
      <c r="F1919" t="s">
        <v>113</v>
      </c>
      <c r="G1919" t="s">
        <v>113</v>
      </c>
      <c r="H1919" t="s">
        <v>113</v>
      </c>
      <c r="I1919" t="s">
        <v>1189</v>
      </c>
      <c r="J1919" t="s">
        <v>113</v>
      </c>
      <c r="K1919" t="s">
        <v>113</v>
      </c>
      <c r="L1919" t="s">
        <v>113</v>
      </c>
      <c r="M1919">
        <v>34</v>
      </c>
      <c r="N1919" t="s">
        <v>113</v>
      </c>
      <c r="O1919" t="s">
        <v>12331</v>
      </c>
      <c r="P1919">
        <v>1</v>
      </c>
      <c r="Q1919">
        <v>441</v>
      </c>
      <c r="R1919">
        <v>402</v>
      </c>
      <c r="S1919">
        <v>118</v>
      </c>
      <c r="W1919">
        <v>0.177282</v>
      </c>
      <c r="X1919">
        <v>0.21273839999999999</v>
      </c>
    </row>
    <row r="1920" spans="1:24" hidden="1" x14ac:dyDescent="0.3">
      <c r="A1920" t="s">
        <v>12502</v>
      </c>
      <c r="B1920" t="s">
        <v>8211</v>
      </c>
      <c r="C1920" t="s">
        <v>8979</v>
      </c>
      <c r="D1920" t="s">
        <v>12498</v>
      </c>
      <c r="E1920" t="s">
        <v>113</v>
      </c>
      <c r="F1920" t="s">
        <v>113</v>
      </c>
      <c r="G1920" t="s">
        <v>113</v>
      </c>
      <c r="H1920" t="s">
        <v>113</v>
      </c>
      <c r="I1920" t="s">
        <v>1189</v>
      </c>
      <c r="J1920" t="s">
        <v>113</v>
      </c>
      <c r="K1920" t="s">
        <v>113</v>
      </c>
      <c r="L1920" t="s">
        <v>113</v>
      </c>
      <c r="M1920">
        <v>32</v>
      </c>
      <c r="N1920" t="s">
        <v>113</v>
      </c>
      <c r="O1920" t="s">
        <v>8236</v>
      </c>
      <c r="P1920">
        <v>1</v>
      </c>
      <c r="Q1920">
        <v>0.6</v>
      </c>
      <c r="T1920">
        <v>40</v>
      </c>
      <c r="W1920">
        <v>0.28274333882308139</v>
      </c>
      <c r="X1920">
        <v>0.45238934211693027</v>
      </c>
    </row>
    <row r="1921" spans="1:24" hidden="1" x14ac:dyDescent="0.3">
      <c r="A1921" t="s">
        <v>12503</v>
      </c>
      <c r="B1921" t="s">
        <v>8174</v>
      </c>
      <c r="C1921" t="s">
        <v>12504</v>
      </c>
      <c r="D1921" t="s">
        <v>12505</v>
      </c>
      <c r="E1921" t="s">
        <v>113</v>
      </c>
      <c r="F1921" t="s">
        <v>12506</v>
      </c>
      <c r="G1921" t="s">
        <v>1356</v>
      </c>
      <c r="H1921" t="s">
        <v>127</v>
      </c>
      <c r="I1921" t="s">
        <v>344</v>
      </c>
      <c r="J1921" t="s">
        <v>12507</v>
      </c>
      <c r="K1921" t="s">
        <v>12508</v>
      </c>
      <c r="L1921" t="s">
        <v>120</v>
      </c>
      <c r="M1921">
        <v>40</v>
      </c>
      <c r="N1921" t="s">
        <v>9085</v>
      </c>
      <c r="O1921" t="s">
        <v>8467</v>
      </c>
      <c r="P1921">
        <v>3</v>
      </c>
      <c r="Q1921">
        <v>1499</v>
      </c>
      <c r="R1921">
        <v>349</v>
      </c>
      <c r="S1921">
        <v>166</v>
      </c>
      <c r="T1921">
        <v>35</v>
      </c>
      <c r="U1921">
        <v>180</v>
      </c>
      <c r="V1921">
        <v>290</v>
      </c>
      <c r="W1921">
        <v>1.569453</v>
      </c>
      <c r="X1921">
        <v>1.8833435999999999</v>
      </c>
    </row>
    <row r="1922" spans="1:24" hidden="1" x14ac:dyDescent="0.3">
      <c r="A1922" t="s">
        <v>12509</v>
      </c>
      <c r="B1922" t="s">
        <v>8179</v>
      </c>
      <c r="C1922" t="s">
        <v>12504</v>
      </c>
      <c r="D1922" t="s">
        <v>12505</v>
      </c>
      <c r="E1922" t="s">
        <v>113</v>
      </c>
      <c r="F1922" t="s">
        <v>12506</v>
      </c>
      <c r="G1922" t="s">
        <v>1356</v>
      </c>
      <c r="H1922" t="s">
        <v>127</v>
      </c>
      <c r="I1922" t="s">
        <v>344</v>
      </c>
      <c r="J1922" t="s">
        <v>12507</v>
      </c>
      <c r="K1922" t="s">
        <v>12508</v>
      </c>
      <c r="L1922" t="s">
        <v>120</v>
      </c>
      <c r="M1922">
        <v>40</v>
      </c>
      <c r="N1922" t="s">
        <v>113</v>
      </c>
      <c r="O1922" t="s">
        <v>11880</v>
      </c>
      <c r="P1922">
        <v>3</v>
      </c>
      <c r="Q1922">
        <v>400</v>
      </c>
      <c r="R1922">
        <v>300</v>
      </c>
      <c r="S1922">
        <v>100</v>
      </c>
      <c r="W1922">
        <v>0.36</v>
      </c>
      <c r="X1922">
        <v>0.432</v>
      </c>
    </row>
    <row r="1923" spans="1:24" hidden="1" x14ac:dyDescent="0.3">
      <c r="A1923" t="s">
        <v>12510</v>
      </c>
      <c r="B1923" t="s">
        <v>8174</v>
      </c>
      <c r="C1923" t="s">
        <v>3307</v>
      </c>
      <c r="D1923" t="s">
        <v>12511</v>
      </c>
      <c r="E1923" t="s">
        <v>113</v>
      </c>
      <c r="F1923" t="s">
        <v>3309</v>
      </c>
      <c r="G1923" t="s">
        <v>1356</v>
      </c>
      <c r="H1923" t="s">
        <v>127</v>
      </c>
      <c r="I1923" t="s">
        <v>115</v>
      </c>
      <c r="J1923" t="s">
        <v>12512</v>
      </c>
      <c r="K1923" t="s">
        <v>12513</v>
      </c>
      <c r="L1923" t="s">
        <v>120</v>
      </c>
      <c r="M1923">
        <v>40</v>
      </c>
      <c r="N1923" t="s">
        <v>8614</v>
      </c>
      <c r="O1923" t="s">
        <v>9042</v>
      </c>
      <c r="P1923">
        <v>3</v>
      </c>
      <c r="Q1923">
        <v>1412</v>
      </c>
      <c r="R1923">
        <v>353</v>
      </c>
      <c r="S1923">
        <v>164</v>
      </c>
      <c r="T1923">
        <v>310</v>
      </c>
      <c r="U1923">
        <v>80</v>
      </c>
      <c r="V1923">
        <v>210</v>
      </c>
      <c r="W1923">
        <v>1.4953080000000001</v>
      </c>
      <c r="X1923">
        <v>1.7943696</v>
      </c>
    </row>
    <row r="1924" spans="1:24" hidden="1" x14ac:dyDescent="0.3">
      <c r="A1924" t="s">
        <v>12514</v>
      </c>
      <c r="B1924" t="s">
        <v>8179</v>
      </c>
      <c r="C1924" t="s">
        <v>3307</v>
      </c>
      <c r="D1924" t="s">
        <v>12511</v>
      </c>
      <c r="E1924" t="s">
        <v>113</v>
      </c>
      <c r="F1924" t="s">
        <v>3309</v>
      </c>
      <c r="G1924" t="s">
        <v>1356</v>
      </c>
      <c r="H1924" t="s">
        <v>127</v>
      </c>
      <c r="I1924" t="s">
        <v>115</v>
      </c>
      <c r="J1924" t="s">
        <v>12512</v>
      </c>
      <c r="K1924" t="s">
        <v>12513</v>
      </c>
      <c r="L1924" t="s">
        <v>120</v>
      </c>
      <c r="M1924">
        <v>40</v>
      </c>
      <c r="N1924" t="s">
        <v>113</v>
      </c>
      <c r="O1924" t="s">
        <v>11268</v>
      </c>
      <c r="P1924">
        <v>3</v>
      </c>
      <c r="Q1924">
        <v>409</v>
      </c>
      <c r="R1924">
        <v>269</v>
      </c>
      <c r="S1924">
        <v>152</v>
      </c>
      <c r="W1924">
        <v>0.330063</v>
      </c>
      <c r="X1924">
        <v>0.39607559999999997</v>
      </c>
    </row>
    <row r="1925" spans="1:24" hidden="1" x14ac:dyDescent="0.3">
      <c r="A1925" t="s">
        <v>12515</v>
      </c>
      <c r="B1925" t="s">
        <v>8211</v>
      </c>
      <c r="C1925" t="s">
        <v>3307</v>
      </c>
      <c r="D1925" t="s">
        <v>12511</v>
      </c>
      <c r="E1925" t="s">
        <v>113</v>
      </c>
      <c r="F1925" t="s">
        <v>3309</v>
      </c>
      <c r="G1925" t="s">
        <v>1356</v>
      </c>
      <c r="H1925" t="s">
        <v>127</v>
      </c>
      <c r="I1925" t="s">
        <v>115</v>
      </c>
      <c r="J1925" t="s">
        <v>12512</v>
      </c>
      <c r="K1925" t="s">
        <v>12513</v>
      </c>
      <c r="L1925" t="s">
        <v>120</v>
      </c>
      <c r="M1925">
        <v>40</v>
      </c>
      <c r="N1925" t="s">
        <v>113</v>
      </c>
      <c r="O1925" t="s">
        <v>12516</v>
      </c>
      <c r="P1925">
        <v>1</v>
      </c>
      <c r="Q1925">
        <v>0.6</v>
      </c>
      <c r="T1925">
        <v>31.72</v>
      </c>
      <c r="W1925">
        <v>0.28274333882308139</v>
      </c>
      <c r="X1925">
        <v>0.45238934211693027</v>
      </c>
    </row>
    <row r="1926" spans="1:24" hidden="1" x14ac:dyDescent="0.3">
      <c r="A1926" t="s">
        <v>12517</v>
      </c>
      <c r="B1926" t="s">
        <v>8536</v>
      </c>
      <c r="C1926" t="s">
        <v>3307</v>
      </c>
      <c r="D1926" t="s">
        <v>12511</v>
      </c>
      <c r="E1926" t="s">
        <v>113</v>
      </c>
      <c r="F1926" t="s">
        <v>3309</v>
      </c>
      <c r="G1926" t="s">
        <v>1356</v>
      </c>
      <c r="H1926" t="s">
        <v>127</v>
      </c>
      <c r="I1926" t="s">
        <v>115</v>
      </c>
      <c r="J1926" t="s">
        <v>12512</v>
      </c>
      <c r="K1926" t="s">
        <v>12513</v>
      </c>
      <c r="L1926" t="s">
        <v>120</v>
      </c>
      <c r="M1926">
        <v>40</v>
      </c>
      <c r="N1926" t="s">
        <v>113</v>
      </c>
      <c r="O1926" t="s">
        <v>12088</v>
      </c>
      <c r="P1926">
        <v>6</v>
      </c>
      <c r="Q1926">
        <v>409</v>
      </c>
      <c r="R1926">
        <v>269</v>
      </c>
      <c r="S1926">
        <v>152</v>
      </c>
      <c r="W1926">
        <v>0.66012599999999999</v>
      </c>
      <c r="X1926">
        <v>0.79215119999999994</v>
      </c>
    </row>
    <row r="1927" spans="1:24" hidden="1" x14ac:dyDescent="0.3">
      <c r="A1927" t="s">
        <v>12518</v>
      </c>
      <c r="B1927" t="s">
        <v>8174</v>
      </c>
      <c r="C1927" t="s">
        <v>3034</v>
      </c>
      <c r="D1927" t="s">
        <v>3033</v>
      </c>
      <c r="E1927" t="s">
        <v>113</v>
      </c>
      <c r="F1927" t="s">
        <v>3035</v>
      </c>
      <c r="G1927" t="s">
        <v>1356</v>
      </c>
      <c r="H1927" t="s">
        <v>127</v>
      </c>
      <c r="I1927" t="s">
        <v>406</v>
      </c>
      <c r="J1927" t="s">
        <v>12519</v>
      </c>
      <c r="K1927" t="s">
        <v>12520</v>
      </c>
      <c r="L1927" t="s">
        <v>120</v>
      </c>
      <c r="M1927">
        <v>40</v>
      </c>
      <c r="N1927" t="s">
        <v>9659</v>
      </c>
      <c r="O1927" t="s">
        <v>9042</v>
      </c>
      <c r="P1927">
        <v>3</v>
      </c>
      <c r="Q1927">
        <v>1412</v>
      </c>
      <c r="R1927">
        <v>353</v>
      </c>
      <c r="S1927">
        <v>164</v>
      </c>
      <c r="T1927">
        <v>20</v>
      </c>
      <c r="U1927">
        <v>235</v>
      </c>
      <c r="V1927">
        <v>310</v>
      </c>
      <c r="W1927">
        <v>1.4953080000000001</v>
      </c>
      <c r="X1927">
        <v>1.7943696</v>
      </c>
    </row>
    <row r="1928" spans="1:24" hidden="1" x14ac:dyDescent="0.3">
      <c r="A1928" t="s">
        <v>12521</v>
      </c>
      <c r="B1928" t="s">
        <v>8179</v>
      </c>
      <c r="C1928" t="s">
        <v>3034</v>
      </c>
      <c r="D1928" t="s">
        <v>3033</v>
      </c>
      <c r="E1928" t="s">
        <v>113</v>
      </c>
      <c r="F1928" t="s">
        <v>3035</v>
      </c>
      <c r="G1928" t="s">
        <v>1356</v>
      </c>
      <c r="H1928" t="s">
        <v>127</v>
      </c>
      <c r="I1928" t="s">
        <v>406</v>
      </c>
      <c r="J1928" t="s">
        <v>12519</v>
      </c>
      <c r="K1928" t="s">
        <v>12520</v>
      </c>
      <c r="L1928" t="s">
        <v>120</v>
      </c>
      <c r="M1928">
        <v>40</v>
      </c>
      <c r="N1928" t="s">
        <v>8614</v>
      </c>
      <c r="O1928" t="s">
        <v>9823</v>
      </c>
      <c r="P1928">
        <v>3</v>
      </c>
      <c r="Q1928">
        <v>353</v>
      </c>
      <c r="R1928">
        <v>261</v>
      </c>
      <c r="S1928">
        <v>104</v>
      </c>
      <c r="W1928">
        <v>0.27639900000000001</v>
      </c>
      <c r="X1928">
        <v>0.3316788</v>
      </c>
    </row>
    <row r="1929" spans="1:24" hidden="1" x14ac:dyDescent="0.3">
      <c r="A1929" t="s">
        <v>12522</v>
      </c>
      <c r="B1929" t="s">
        <v>8536</v>
      </c>
      <c r="C1929" t="s">
        <v>3034</v>
      </c>
      <c r="D1929" t="s">
        <v>3033</v>
      </c>
      <c r="E1929" t="s">
        <v>113</v>
      </c>
      <c r="F1929" t="s">
        <v>3035</v>
      </c>
      <c r="G1929" t="s">
        <v>1356</v>
      </c>
      <c r="H1929" t="s">
        <v>127</v>
      </c>
      <c r="I1929" t="s">
        <v>406</v>
      </c>
      <c r="J1929" t="s">
        <v>12519</v>
      </c>
      <c r="K1929" t="s">
        <v>12520</v>
      </c>
      <c r="L1929" t="s">
        <v>120</v>
      </c>
      <c r="M1929">
        <v>40</v>
      </c>
      <c r="N1929" t="s">
        <v>8614</v>
      </c>
      <c r="O1929" t="s">
        <v>12523</v>
      </c>
      <c r="P1929">
        <v>6</v>
      </c>
      <c r="Q1929">
        <v>409</v>
      </c>
      <c r="R1929">
        <v>269</v>
      </c>
      <c r="S1929">
        <v>136</v>
      </c>
      <c r="W1929">
        <v>0.66012599999999999</v>
      </c>
      <c r="X1929">
        <v>0.79215119999999994</v>
      </c>
    </row>
    <row r="1930" spans="1:24" hidden="1" x14ac:dyDescent="0.3">
      <c r="A1930" t="s">
        <v>12524</v>
      </c>
      <c r="B1930" t="s">
        <v>8539</v>
      </c>
      <c r="C1930" t="s">
        <v>3034</v>
      </c>
      <c r="D1930" t="s">
        <v>3033</v>
      </c>
      <c r="E1930" t="s">
        <v>113</v>
      </c>
      <c r="F1930" t="s">
        <v>3035</v>
      </c>
      <c r="G1930" t="s">
        <v>1356</v>
      </c>
      <c r="H1930" t="s">
        <v>127</v>
      </c>
      <c r="I1930" t="s">
        <v>406</v>
      </c>
      <c r="J1930" t="s">
        <v>12519</v>
      </c>
      <c r="K1930" t="s">
        <v>12520</v>
      </c>
      <c r="L1930" t="s">
        <v>120</v>
      </c>
      <c r="M1930">
        <v>38</v>
      </c>
      <c r="N1930" t="s">
        <v>8614</v>
      </c>
      <c r="O1930" t="s">
        <v>11940</v>
      </c>
      <c r="P1930">
        <v>2</v>
      </c>
      <c r="Q1930">
        <v>197</v>
      </c>
      <c r="R1930">
        <v>179</v>
      </c>
      <c r="S1930">
        <v>79</v>
      </c>
      <c r="W1930">
        <v>7.0526000000000005E-2</v>
      </c>
      <c r="X1930">
        <v>8.4631200000000004E-2</v>
      </c>
    </row>
    <row r="1931" spans="1:24" hidden="1" x14ac:dyDescent="0.3">
      <c r="A1931" t="s">
        <v>12525</v>
      </c>
      <c r="B1931" t="s">
        <v>8211</v>
      </c>
      <c r="C1931" t="s">
        <v>3034</v>
      </c>
      <c r="D1931" t="s">
        <v>3033</v>
      </c>
      <c r="E1931" t="s">
        <v>113</v>
      </c>
      <c r="F1931" t="s">
        <v>3035</v>
      </c>
      <c r="G1931" t="s">
        <v>1356</v>
      </c>
      <c r="H1931" t="s">
        <v>127</v>
      </c>
      <c r="I1931" t="s">
        <v>406</v>
      </c>
      <c r="J1931" t="s">
        <v>12519</v>
      </c>
      <c r="K1931" t="s">
        <v>12520</v>
      </c>
      <c r="L1931" t="s">
        <v>120</v>
      </c>
      <c r="M1931">
        <v>38</v>
      </c>
      <c r="N1931" t="s">
        <v>8614</v>
      </c>
      <c r="O1931" t="s">
        <v>12526</v>
      </c>
      <c r="P1931">
        <v>1</v>
      </c>
      <c r="Q1931">
        <v>1.2</v>
      </c>
      <c r="T1931">
        <v>301</v>
      </c>
      <c r="W1931">
        <v>1.1309733552923256</v>
      </c>
      <c r="X1931">
        <v>1.8095573684677211</v>
      </c>
    </row>
    <row r="1932" spans="1:24" hidden="1" x14ac:dyDescent="0.3">
      <c r="A1932" t="s">
        <v>12527</v>
      </c>
      <c r="B1932" t="s">
        <v>8249</v>
      </c>
      <c r="C1932" t="s">
        <v>3034</v>
      </c>
      <c r="D1932" t="s">
        <v>3033</v>
      </c>
      <c r="E1932" t="s">
        <v>113</v>
      </c>
      <c r="F1932" t="s">
        <v>3035</v>
      </c>
      <c r="G1932" t="s">
        <v>1356</v>
      </c>
      <c r="H1932" t="s">
        <v>127</v>
      </c>
      <c r="I1932" t="s">
        <v>406</v>
      </c>
      <c r="J1932" t="s">
        <v>12519</v>
      </c>
      <c r="K1932" t="s">
        <v>12520</v>
      </c>
      <c r="L1932" t="s">
        <v>120</v>
      </c>
      <c r="M1932">
        <v>38</v>
      </c>
      <c r="N1932" t="s">
        <v>8614</v>
      </c>
      <c r="O1932" t="s">
        <v>12528</v>
      </c>
      <c r="P1932">
        <v>1</v>
      </c>
      <c r="Q1932">
        <v>0.9</v>
      </c>
      <c r="T1932">
        <v>301</v>
      </c>
      <c r="W1932">
        <v>0.63617251235193317</v>
      </c>
      <c r="X1932">
        <v>1.0178760197630932</v>
      </c>
    </row>
    <row r="1933" spans="1:24" hidden="1" x14ac:dyDescent="0.3">
      <c r="A1933" t="s">
        <v>12529</v>
      </c>
      <c r="B1933" t="s">
        <v>8174</v>
      </c>
      <c r="C1933" t="s">
        <v>12530</v>
      </c>
      <c r="D1933" t="s">
        <v>12531</v>
      </c>
      <c r="E1933" t="s">
        <v>113</v>
      </c>
      <c r="F1933" t="s">
        <v>113</v>
      </c>
      <c r="G1933" t="s">
        <v>113</v>
      </c>
      <c r="H1933" t="s">
        <v>113</v>
      </c>
      <c r="I1933" t="s">
        <v>3121</v>
      </c>
      <c r="J1933" t="s">
        <v>113</v>
      </c>
      <c r="K1933" t="s">
        <v>113</v>
      </c>
      <c r="L1933" t="s">
        <v>113</v>
      </c>
      <c r="M1933">
        <v>36</v>
      </c>
      <c r="N1933" t="s">
        <v>113</v>
      </c>
      <c r="O1933" t="s">
        <v>9481</v>
      </c>
      <c r="P1933">
        <v>3</v>
      </c>
      <c r="Q1933">
        <v>1498</v>
      </c>
      <c r="R1933">
        <v>398</v>
      </c>
      <c r="S1933">
        <v>158</v>
      </c>
      <c r="T1933">
        <v>60</v>
      </c>
      <c r="U1933">
        <v>140</v>
      </c>
      <c r="V1933">
        <v>300</v>
      </c>
      <c r="W1933">
        <v>1.7886120000000001</v>
      </c>
      <c r="X1933">
        <v>2.1463344000000002</v>
      </c>
    </row>
    <row r="1934" spans="1:24" hidden="1" x14ac:dyDescent="0.3">
      <c r="A1934" t="s">
        <v>12532</v>
      </c>
      <c r="B1934" t="s">
        <v>8179</v>
      </c>
      <c r="C1934" t="s">
        <v>12530</v>
      </c>
      <c r="D1934" t="s">
        <v>12531</v>
      </c>
      <c r="E1934" t="s">
        <v>113</v>
      </c>
      <c r="F1934" t="s">
        <v>113</v>
      </c>
      <c r="G1934" t="s">
        <v>113</v>
      </c>
      <c r="H1934" t="s">
        <v>113</v>
      </c>
      <c r="I1934" t="s">
        <v>3121</v>
      </c>
      <c r="J1934" t="s">
        <v>113</v>
      </c>
      <c r="K1934" t="s">
        <v>113</v>
      </c>
      <c r="L1934" t="s">
        <v>113</v>
      </c>
      <c r="M1934">
        <v>36</v>
      </c>
      <c r="N1934" t="s">
        <v>113</v>
      </c>
      <c r="O1934" t="s">
        <v>9483</v>
      </c>
      <c r="P1934">
        <v>2</v>
      </c>
      <c r="Q1934">
        <v>630</v>
      </c>
      <c r="R1934">
        <v>321</v>
      </c>
      <c r="S1934">
        <v>130</v>
      </c>
      <c r="W1934">
        <v>0.40445999999999999</v>
      </c>
      <c r="X1934">
        <v>0.48535199999999995</v>
      </c>
    </row>
    <row r="1935" spans="1:24" hidden="1" x14ac:dyDescent="0.3">
      <c r="A1935" t="s">
        <v>12533</v>
      </c>
      <c r="B1935" t="s">
        <v>8536</v>
      </c>
      <c r="C1935" t="s">
        <v>12530</v>
      </c>
      <c r="D1935" t="s">
        <v>12531</v>
      </c>
      <c r="E1935" t="s">
        <v>113</v>
      </c>
      <c r="F1935" t="s">
        <v>113</v>
      </c>
      <c r="G1935" t="s">
        <v>113</v>
      </c>
      <c r="H1935" t="s">
        <v>113</v>
      </c>
      <c r="I1935" t="s">
        <v>3121</v>
      </c>
      <c r="J1935" t="s">
        <v>113</v>
      </c>
      <c r="K1935" t="s">
        <v>113</v>
      </c>
      <c r="L1935" t="s">
        <v>113</v>
      </c>
      <c r="M1935">
        <v>36</v>
      </c>
      <c r="N1935" t="s">
        <v>113</v>
      </c>
      <c r="O1935" t="s">
        <v>12134</v>
      </c>
      <c r="P1935">
        <v>3</v>
      </c>
      <c r="Q1935">
        <v>752</v>
      </c>
      <c r="R1935">
        <v>395</v>
      </c>
      <c r="S1935">
        <v>146</v>
      </c>
      <c r="W1935">
        <v>0.89112000000000002</v>
      </c>
      <c r="X1935">
        <v>1.0693440000000001</v>
      </c>
    </row>
    <row r="1936" spans="1:24" hidden="1" x14ac:dyDescent="0.3">
      <c r="A1936" t="s">
        <v>12534</v>
      </c>
      <c r="B1936" t="s">
        <v>8539</v>
      </c>
      <c r="C1936" t="s">
        <v>12530</v>
      </c>
      <c r="D1936" t="s">
        <v>12531</v>
      </c>
      <c r="E1936" t="s">
        <v>113</v>
      </c>
      <c r="F1936" t="s">
        <v>113</v>
      </c>
      <c r="G1936" t="s">
        <v>113</v>
      </c>
      <c r="H1936" t="s">
        <v>113</v>
      </c>
      <c r="I1936" t="s">
        <v>3121</v>
      </c>
      <c r="J1936" t="s">
        <v>113</v>
      </c>
      <c r="K1936" t="s">
        <v>113</v>
      </c>
      <c r="L1936" t="s">
        <v>113</v>
      </c>
      <c r="M1936">
        <v>36</v>
      </c>
      <c r="N1936" t="s">
        <v>113</v>
      </c>
      <c r="O1936" t="s">
        <v>12535</v>
      </c>
      <c r="P1936">
        <v>1</v>
      </c>
      <c r="Q1936">
        <v>560</v>
      </c>
      <c r="R1936">
        <v>492</v>
      </c>
      <c r="S1936">
        <v>133</v>
      </c>
      <c r="W1936">
        <v>0.27551999999999999</v>
      </c>
      <c r="X1936">
        <v>0.33062399999999997</v>
      </c>
    </row>
    <row r="1937" spans="1:24" hidden="1" x14ac:dyDescent="0.3">
      <c r="A1937" t="s">
        <v>12536</v>
      </c>
      <c r="B1937" t="s">
        <v>8174</v>
      </c>
      <c r="C1937" t="s">
        <v>3824</v>
      </c>
      <c r="D1937" t="s">
        <v>12537</v>
      </c>
      <c r="E1937" t="s">
        <v>113</v>
      </c>
      <c r="F1937" t="s">
        <v>12538</v>
      </c>
      <c r="G1937" t="s">
        <v>1356</v>
      </c>
      <c r="H1937" t="s">
        <v>127</v>
      </c>
      <c r="I1937" t="s">
        <v>344</v>
      </c>
      <c r="J1937" t="s">
        <v>12539</v>
      </c>
      <c r="K1937" t="s">
        <v>12540</v>
      </c>
      <c r="L1937" t="s">
        <v>120</v>
      </c>
      <c r="M1937">
        <v>40</v>
      </c>
      <c r="N1937" t="s">
        <v>9085</v>
      </c>
      <c r="O1937" t="s">
        <v>8467</v>
      </c>
      <c r="P1937">
        <v>3</v>
      </c>
      <c r="Q1937">
        <v>1499</v>
      </c>
      <c r="R1937">
        <v>349</v>
      </c>
      <c r="S1937">
        <v>166</v>
      </c>
      <c r="T1937">
        <v>335</v>
      </c>
      <c r="U1937">
        <v>150</v>
      </c>
      <c r="V1937">
        <v>240</v>
      </c>
      <c r="W1937">
        <v>1.569453</v>
      </c>
      <c r="X1937">
        <v>1.8833435999999999</v>
      </c>
    </row>
    <row r="1938" spans="1:24" hidden="1" x14ac:dyDescent="0.3">
      <c r="A1938" t="s">
        <v>12541</v>
      </c>
      <c r="B1938" t="s">
        <v>8179</v>
      </c>
      <c r="C1938" t="s">
        <v>3824</v>
      </c>
      <c r="D1938" t="s">
        <v>12537</v>
      </c>
      <c r="E1938" t="s">
        <v>113</v>
      </c>
      <c r="F1938" t="s">
        <v>12538</v>
      </c>
      <c r="G1938" t="s">
        <v>1356</v>
      </c>
      <c r="H1938" t="s">
        <v>127</v>
      </c>
      <c r="I1938" t="s">
        <v>344</v>
      </c>
      <c r="J1938" t="s">
        <v>12539</v>
      </c>
      <c r="K1938" t="s">
        <v>12540</v>
      </c>
      <c r="L1938" t="s">
        <v>120</v>
      </c>
      <c r="M1938">
        <v>40</v>
      </c>
      <c r="N1938" t="s">
        <v>113</v>
      </c>
      <c r="O1938" t="s">
        <v>11880</v>
      </c>
      <c r="P1938">
        <v>3</v>
      </c>
      <c r="Q1938">
        <v>400</v>
      </c>
      <c r="R1938">
        <v>300</v>
      </c>
      <c r="S1938">
        <v>100</v>
      </c>
      <c r="W1938">
        <v>0.36</v>
      </c>
      <c r="X1938">
        <v>0.432</v>
      </c>
    </row>
    <row r="1939" spans="1:24" hidden="1" x14ac:dyDescent="0.3">
      <c r="A1939" t="s">
        <v>12542</v>
      </c>
      <c r="B1939" t="s">
        <v>8174</v>
      </c>
      <c r="C1939" t="s">
        <v>1540</v>
      </c>
      <c r="D1939" t="s">
        <v>12543</v>
      </c>
      <c r="E1939" t="s">
        <v>113</v>
      </c>
      <c r="F1939" t="s">
        <v>12544</v>
      </c>
      <c r="G1939" t="s">
        <v>1356</v>
      </c>
      <c r="H1939" t="s">
        <v>127</v>
      </c>
      <c r="I1939" t="s">
        <v>138</v>
      </c>
      <c r="J1939" t="s">
        <v>12545</v>
      </c>
      <c r="K1939" t="s">
        <v>12546</v>
      </c>
      <c r="L1939" t="s">
        <v>120</v>
      </c>
      <c r="M1939">
        <v>40</v>
      </c>
      <c r="N1939" t="s">
        <v>9085</v>
      </c>
      <c r="O1939" t="s">
        <v>8467</v>
      </c>
      <c r="P1939">
        <v>3</v>
      </c>
      <c r="Q1939">
        <v>1499</v>
      </c>
      <c r="R1939">
        <v>349</v>
      </c>
      <c r="S1939">
        <v>166</v>
      </c>
      <c r="T1939">
        <v>20</v>
      </c>
      <c r="U1939">
        <v>200</v>
      </c>
      <c r="V1939">
        <v>290</v>
      </c>
      <c r="W1939">
        <v>1.569453</v>
      </c>
      <c r="X1939">
        <v>1.8833435999999999</v>
      </c>
    </row>
    <row r="1940" spans="1:24" hidden="1" x14ac:dyDescent="0.3">
      <c r="A1940" t="s">
        <v>12547</v>
      </c>
      <c r="B1940" t="s">
        <v>8617</v>
      </c>
      <c r="C1940" t="s">
        <v>1540</v>
      </c>
      <c r="D1940" t="s">
        <v>12543</v>
      </c>
      <c r="E1940" t="s">
        <v>113</v>
      </c>
      <c r="F1940" t="s">
        <v>12544</v>
      </c>
      <c r="G1940" t="s">
        <v>1356</v>
      </c>
      <c r="H1940" t="s">
        <v>127</v>
      </c>
      <c r="I1940" t="s">
        <v>138</v>
      </c>
      <c r="J1940" t="s">
        <v>12545</v>
      </c>
      <c r="K1940" t="s">
        <v>12546</v>
      </c>
      <c r="L1940" t="s">
        <v>120</v>
      </c>
      <c r="M1940">
        <v>40</v>
      </c>
      <c r="N1940" t="s">
        <v>9085</v>
      </c>
      <c r="O1940" t="s">
        <v>11997</v>
      </c>
      <c r="P1940">
        <v>3</v>
      </c>
      <c r="Q1940">
        <v>699</v>
      </c>
      <c r="R1940">
        <v>395</v>
      </c>
      <c r="S1940">
        <v>160</v>
      </c>
      <c r="T1940">
        <v>20</v>
      </c>
      <c r="U1940">
        <v>200</v>
      </c>
      <c r="V1940">
        <v>290</v>
      </c>
      <c r="W1940">
        <v>0.82831500000000002</v>
      </c>
      <c r="X1940">
        <v>0.99397800000000003</v>
      </c>
    </row>
    <row r="1941" spans="1:24" hidden="1" x14ac:dyDescent="0.3">
      <c r="A1941" t="s">
        <v>12548</v>
      </c>
      <c r="B1941" t="s">
        <v>8179</v>
      </c>
      <c r="C1941" t="s">
        <v>1540</v>
      </c>
      <c r="D1941" t="s">
        <v>12543</v>
      </c>
      <c r="E1941" t="s">
        <v>113</v>
      </c>
      <c r="F1941" t="s">
        <v>12544</v>
      </c>
      <c r="G1941" t="s">
        <v>1356</v>
      </c>
      <c r="H1941" t="s">
        <v>127</v>
      </c>
      <c r="I1941" t="s">
        <v>138</v>
      </c>
      <c r="J1941" t="s">
        <v>12545</v>
      </c>
      <c r="K1941" t="s">
        <v>12546</v>
      </c>
      <c r="L1941" t="s">
        <v>120</v>
      </c>
      <c r="M1941">
        <v>40</v>
      </c>
      <c r="N1941" t="s">
        <v>9085</v>
      </c>
      <c r="O1941" t="s">
        <v>8469</v>
      </c>
      <c r="P1941">
        <v>3</v>
      </c>
      <c r="Q1941">
        <v>400</v>
      </c>
      <c r="R1941">
        <v>300</v>
      </c>
      <c r="S1941">
        <v>100</v>
      </c>
      <c r="W1941">
        <v>0.36</v>
      </c>
      <c r="X1941">
        <v>0.432</v>
      </c>
    </row>
    <row r="1942" spans="1:24" hidden="1" x14ac:dyDescent="0.3">
      <c r="A1942" t="s">
        <v>12549</v>
      </c>
      <c r="B1942" t="s">
        <v>8174</v>
      </c>
      <c r="C1942" t="s">
        <v>3387</v>
      </c>
      <c r="D1942" t="s">
        <v>12550</v>
      </c>
      <c r="E1942" t="s">
        <v>113</v>
      </c>
      <c r="F1942" t="s">
        <v>113</v>
      </c>
      <c r="G1942" t="s">
        <v>113</v>
      </c>
      <c r="H1942" t="s">
        <v>113</v>
      </c>
      <c r="I1942" t="s">
        <v>115</v>
      </c>
      <c r="J1942" t="s">
        <v>113</v>
      </c>
      <c r="K1942" t="s">
        <v>113</v>
      </c>
      <c r="L1942" t="s">
        <v>113</v>
      </c>
      <c r="M1942">
        <v>40</v>
      </c>
      <c r="N1942" t="s">
        <v>8614</v>
      </c>
      <c r="O1942" t="s">
        <v>9042</v>
      </c>
      <c r="P1942">
        <v>3</v>
      </c>
      <c r="Q1942">
        <v>1412</v>
      </c>
      <c r="R1942">
        <v>353</v>
      </c>
      <c r="T1942">
        <v>90</v>
      </c>
      <c r="U1942">
        <v>190</v>
      </c>
      <c r="V1942">
        <v>280</v>
      </c>
      <c r="W1942">
        <v>1.4953080000000001</v>
      </c>
      <c r="X1942">
        <v>1.7943696</v>
      </c>
    </row>
    <row r="1943" spans="1:24" hidden="1" x14ac:dyDescent="0.3">
      <c r="A1943" t="s">
        <v>12551</v>
      </c>
      <c r="B1943" t="s">
        <v>8617</v>
      </c>
      <c r="C1943" t="s">
        <v>3387</v>
      </c>
      <c r="D1943" t="s">
        <v>12550</v>
      </c>
      <c r="E1943" t="s">
        <v>113</v>
      </c>
      <c r="F1943" t="s">
        <v>113</v>
      </c>
      <c r="G1943" t="s">
        <v>113</v>
      </c>
      <c r="H1943" t="s">
        <v>113</v>
      </c>
      <c r="I1943" t="s">
        <v>115</v>
      </c>
      <c r="J1943" t="s">
        <v>113</v>
      </c>
      <c r="K1943" t="s">
        <v>113</v>
      </c>
      <c r="L1943" t="s">
        <v>113</v>
      </c>
      <c r="M1943">
        <v>40</v>
      </c>
      <c r="N1943" t="s">
        <v>8614</v>
      </c>
      <c r="O1943" t="s">
        <v>9835</v>
      </c>
      <c r="P1943">
        <v>3</v>
      </c>
      <c r="Q1943">
        <v>778</v>
      </c>
      <c r="R1943">
        <v>408</v>
      </c>
      <c r="T1943">
        <v>90</v>
      </c>
      <c r="U1943">
        <v>190</v>
      </c>
      <c r="V1943">
        <v>280</v>
      </c>
      <c r="W1943">
        <v>0.95227200000000001</v>
      </c>
      <c r="X1943">
        <v>1.1427263999999999</v>
      </c>
    </row>
    <row r="1944" spans="1:24" hidden="1" x14ac:dyDescent="0.3">
      <c r="A1944" t="s">
        <v>12552</v>
      </c>
      <c r="B1944" t="s">
        <v>8179</v>
      </c>
      <c r="C1944" t="s">
        <v>3387</v>
      </c>
      <c r="D1944" t="s">
        <v>12550</v>
      </c>
      <c r="E1944" t="s">
        <v>113</v>
      </c>
      <c r="F1944" t="s">
        <v>113</v>
      </c>
      <c r="G1944" t="s">
        <v>113</v>
      </c>
      <c r="H1944" t="s">
        <v>113</v>
      </c>
      <c r="I1944" t="s">
        <v>115</v>
      </c>
      <c r="J1944" t="s">
        <v>113</v>
      </c>
      <c r="K1944" t="s">
        <v>113</v>
      </c>
      <c r="L1944" t="s">
        <v>113</v>
      </c>
      <c r="M1944">
        <v>40</v>
      </c>
      <c r="N1944" t="s">
        <v>8614</v>
      </c>
      <c r="O1944" t="s">
        <v>9568</v>
      </c>
      <c r="P1944">
        <v>3</v>
      </c>
      <c r="Q1944">
        <v>409</v>
      </c>
      <c r="R1944">
        <v>269</v>
      </c>
      <c r="W1944">
        <v>0.330063</v>
      </c>
      <c r="X1944">
        <v>0.39607559999999997</v>
      </c>
    </row>
    <row r="1945" spans="1:24" hidden="1" x14ac:dyDescent="0.3">
      <c r="A1945" t="s">
        <v>12553</v>
      </c>
      <c r="B1945" t="s">
        <v>8174</v>
      </c>
      <c r="C1945" t="s">
        <v>12554</v>
      </c>
      <c r="D1945" t="s">
        <v>12555</v>
      </c>
      <c r="E1945" t="s">
        <v>113</v>
      </c>
      <c r="F1945" t="s">
        <v>12556</v>
      </c>
      <c r="G1945" t="s">
        <v>133</v>
      </c>
      <c r="H1945" t="s">
        <v>12557</v>
      </c>
      <c r="I1945" t="s">
        <v>218</v>
      </c>
      <c r="J1945" t="s">
        <v>12558</v>
      </c>
      <c r="K1945" t="s">
        <v>12559</v>
      </c>
      <c r="L1945" t="s">
        <v>8842</v>
      </c>
      <c r="M1945">
        <v>70</v>
      </c>
      <c r="N1945" t="s">
        <v>8442</v>
      </c>
      <c r="O1945" t="s">
        <v>9890</v>
      </c>
      <c r="P1945">
        <v>3</v>
      </c>
      <c r="Q1945">
        <v>2500</v>
      </c>
      <c r="R1945">
        <v>355</v>
      </c>
      <c r="S1945">
        <v>355</v>
      </c>
      <c r="T1945">
        <v>90</v>
      </c>
      <c r="U1945">
        <v>170</v>
      </c>
      <c r="V1945">
        <v>255</v>
      </c>
      <c r="W1945">
        <v>2.6625000000000001</v>
      </c>
      <c r="X1945">
        <v>3.1949999999999998</v>
      </c>
    </row>
    <row r="1946" spans="1:24" hidden="1" x14ac:dyDescent="0.3">
      <c r="A1946" t="s">
        <v>12560</v>
      </c>
      <c r="B1946" t="s">
        <v>8179</v>
      </c>
      <c r="C1946" t="s">
        <v>12554</v>
      </c>
      <c r="D1946" t="s">
        <v>12555</v>
      </c>
      <c r="E1946" t="s">
        <v>113</v>
      </c>
      <c r="F1946" t="s">
        <v>12556</v>
      </c>
      <c r="G1946" t="s">
        <v>133</v>
      </c>
      <c r="H1946" t="s">
        <v>12557</v>
      </c>
      <c r="I1946" t="s">
        <v>218</v>
      </c>
      <c r="J1946" t="s">
        <v>12558</v>
      </c>
      <c r="K1946" t="s">
        <v>12559</v>
      </c>
      <c r="L1946" t="s">
        <v>8842</v>
      </c>
      <c r="M1946">
        <v>70</v>
      </c>
      <c r="N1946" t="s">
        <v>8614</v>
      </c>
      <c r="O1946" t="s">
        <v>8695</v>
      </c>
      <c r="P1946">
        <v>6</v>
      </c>
      <c r="Q1946">
        <v>466</v>
      </c>
      <c r="R1946">
        <v>343</v>
      </c>
      <c r="S1946">
        <v>154</v>
      </c>
      <c r="W1946">
        <v>0.95902799999999999</v>
      </c>
      <c r="X1946">
        <v>1.1508335999999999</v>
      </c>
    </row>
    <row r="1947" spans="1:24" hidden="1" x14ac:dyDescent="0.3">
      <c r="A1947" t="s">
        <v>12561</v>
      </c>
      <c r="B1947" t="s">
        <v>8211</v>
      </c>
      <c r="C1947" t="s">
        <v>12554</v>
      </c>
      <c r="D1947" t="s">
        <v>12555</v>
      </c>
      <c r="E1947" t="s">
        <v>113</v>
      </c>
      <c r="F1947" t="s">
        <v>12556</v>
      </c>
      <c r="G1947" t="s">
        <v>133</v>
      </c>
      <c r="H1947" t="s">
        <v>12557</v>
      </c>
      <c r="I1947" t="s">
        <v>218</v>
      </c>
      <c r="J1947" t="s">
        <v>12558</v>
      </c>
      <c r="K1947" t="s">
        <v>12559</v>
      </c>
      <c r="L1947" t="s">
        <v>8842</v>
      </c>
      <c r="M1947">
        <v>68</v>
      </c>
      <c r="N1947" t="s">
        <v>113</v>
      </c>
      <c r="O1947" t="s">
        <v>9493</v>
      </c>
      <c r="P1947">
        <v>1</v>
      </c>
      <c r="Q1947">
        <v>0.6</v>
      </c>
      <c r="T1947">
        <v>109.7</v>
      </c>
      <c r="W1947">
        <v>0.28274333882308139</v>
      </c>
      <c r="X1947">
        <v>0.45238934211693027</v>
      </c>
    </row>
    <row r="1948" spans="1:24" hidden="1" x14ac:dyDescent="0.3">
      <c r="A1948" t="s">
        <v>12562</v>
      </c>
      <c r="B1948" t="s">
        <v>8174</v>
      </c>
      <c r="C1948" t="s">
        <v>12563</v>
      </c>
      <c r="D1948" t="s">
        <v>12564</v>
      </c>
      <c r="E1948" t="s">
        <v>113</v>
      </c>
      <c r="F1948" t="s">
        <v>113</v>
      </c>
      <c r="G1948" t="s">
        <v>113</v>
      </c>
      <c r="H1948" t="s">
        <v>113</v>
      </c>
      <c r="I1948" t="s">
        <v>2289</v>
      </c>
      <c r="J1948" t="s">
        <v>113</v>
      </c>
      <c r="K1948" t="s">
        <v>113</v>
      </c>
      <c r="L1948" t="s">
        <v>113</v>
      </c>
      <c r="M1948">
        <v>35</v>
      </c>
      <c r="N1948" t="s">
        <v>113</v>
      </c>
      <c r="O1948" t="s">
        <v>8467</v>
      </c>
      <c r="P1948">
        <v>3</v>
      </c>
      <c r="Q1948">
        <v>1499</v>
      </c>
      <c r="R1948">
        <v>349</v>
      </c>
      <c r="S1948">
        <v>166</v>
      </c>
      <c r="T1948">
        <v>300</v>
      </c>
      <c r="U1948">
        <v>110</v>
      </c>
      <c r="V1948">
        <v>230</v>
      </c>
      <c r="W1948">
        <v>1.569453</v>
      </c>
      <c r="X1948">
        <v>1.8833435999999999</v>
      </c>
    </row>
    <row r="1949" spans="1:24" hidden="1" x14ac:dyDescent="0.3">
      <c r="A1949" t="s">
        <v>12565</v>
      </c>
      <c r="B1949" t="s">
        <v>8179</v>
      </c>
      <c r="C1949" t="s">
        <v>12563</v>
      </c>
      <c r="D1949" t="s">
        <v>12564</v>
      </c>
      <c r="E1949" t="s">
        <v>113</v>
      </c>
      <c r="F1949" t="s">
        <v>113</v>
      </c>
      <c r="G1949" t="s">
        <v>113</v>
      </c>
      <c r="H1949" t="s">
        <v>113</v>
      </c>
      <c r="I1949" t="s">
        <v>2289</v>
      </c>
      <c r="J1949" t="s">
        <v>113</v>
      </c>
      <c r="K1949" t="s">
        <v>113</v>
      </c>
      <c r="L1949" t="s">
        <v>113</v>
      </c>
      <c r="M1949">
        <v>35</v>
      </c>
      <c r="N1949" t="s">
        <v>113</v>
      </c>
      <c r="O1949" t="s">
        <v>8727</v>
      </c>
      <c r="P1949">
        <v>3</v>
      </c>
      <c r="Q1949">
        <v>400</v>
      </c>
      <c r="R1949">
        <v>300</v>
      </c>
      <c r="S1949">
        <v>100</v>
      </c>
      <c r="W1949">
        <v>0.36</v>
      </c>
      <c r="X1949">
        <v>0.432</v>
      </c>
    </row>
    <row r="1950" spans="1:24" hidden="1" x14ac:dyDescent="0.3">
      <c r="A1950" t="s">
        <v>12566</v>
      </c>
      <c r="B1950" t="s">
        <v>8536</v>
      </c>
      <c r="C1950" t="s">
        <v>12563</v>
      </c>
      <c r="D1950" t="s">
        <v>12564</v>
      </c>
      <c r="E1950" t="s">
        <v>113</v>
      </c>
      <c r="F1950" t="s">
        <v>113</v>
      </c>
      <c r="G1950" t="s">
        <v>113</v>
      </c>
      <c r="H1950" t="s">
        <v>113</v>
      </c>
      <c r="I1950" t="s">
        <v>2289</v>
      </c>
      <c r="J1950" t="s">
        <v>113</v>
      </c>
      <c r="K1950" t="s">
        <v>113</v>
      </c>
      <c r="L1950" t="s">
        <v>113</v>
      </c>
      <c r="M1950">
        <v>35</v>
      </c>
      <c r="N1950" t="s">
        <v>113</v>
      </c>
      <c r="O1950" t="s">
        <v>8354</v>
      </c>
      <c r="P1950">
        <v>3</v>
      </c>
      <c r="Q1950">
        <v>400</v>
      </c>
      <c r="R1950">
        <v>300</v>
      </c>
      <c r="S1950">
        <v>140</v>
      </c>
      <c r="W1950">
        <v>0.36</v>
      </c>
      <c r="X1950">
        <v>0.432</v>
      </c>
    </row>
    <row r="1951" spans="1:24" hidden="1" x14ac:dyDescent="0.3">
      <c r="A1951" t="s">
        <v>12567</v>
      </c>
      <c r="B1951" t="s">
        <v>8539</v>
      </c>
      <c r="C1951" t="s">
        <v>12563</v>
      </c>
      <c r="D1951" t="s">
        <v>12564</v>
      </c>
      <c r="E1951" t="s">
        <v>113</v>
      </c>
      <c r="F1951" t="s">
        <v>113</v>
      </c>
      <c r="G1951" t="s">
        <v>113</v>
      </c>
      <c r="H1951" t="s">
        <v>113</v>
      </c>
      <c r="I1951" t="s">
        <v>2289</v>
      </c>
      <c r="J1951" t="s">
        <v>113</v>
      </c>
      <c r="K1951" t="s">
        <v>113</v>
      </c>
      <c r="L1951" t="s">
        <v>113</v>
      </c>
      <c r="M1951">
        <v>35</v>
      </c>
      <c r="N1951" t="s">
        <v>113</v>
      </c>
      <c r="O1951" t="s">
        <v>9072</v>
      </c>
      <c r="P1951">
        <v>1</v>
      </c>
      <c r="Q1951">
        <v>210</v>
      </c>
      <c r="R1951">
        <v>83</v>
      </c>
      <c r="W1951">
        <v>1.7430000000000001E-2</v>
      </c>
      <c r="X1951">
        <v>2.0916000000000001E-2</v>
      </c>
    </row>
    <row r="1952" spans="1:24" hidden="1" x14ac:dyDescent="0.3">
      <c r="A1952" t="s">
        <v>12568</v>
      </c>
      <c r="B1952" t="s">
        <v>8211</v>
      </c>
      <c r="C1952" t="s">
        <v>12563</v>
      </c>
      <c r="D1952" t="s">
        <v>12564</v>
      </c>
      <c r="E1952" t="s">
        <v>113</v>
      </c>
      <c r="F1952" t="s">
        <v>113</v>
      </c>
      <c r="G1952" t="s">
        <v>113</v>
      </c>
      <c r="H1952" t="s">
        <v>113</v>
      </c>
      <c r="I1952" t="s">
        <v>2289</v>
      </c>
      <c r="J1952" t="s">
        <v>113</v>
      </c>
      <c r="K1952" t="s">
        <v>113</v>
      </c>
      <c r="L1952" t="s">
        <v>113</v>
      </c>
      <c r="M1952">
        <v>35</v>
      </c>
      <c r="N1952" t="s">
        <v>113</v>
      </c>
      <c r="O1952" t="s">
        <v>12569</v>
      </c>
      <c r="P1952">
        <v>1</v>
      </c>
      <c r="Q1952">
        <v>0.9</v>
      </c>
      <c r="T1952">
        <v>100</v>
      </c>
      <c r="W1952">
        <v>0.63617251235193317</v>
      </c>
      <c r="X1952">
        <v>1.0178760197630932</v>
      </c>
    </row>
    <row r="1953" spans="1:24" hidden="1" x14ac:dyDescent="0.3">
      <c r="A1953" t="s">
        <v>12570</v>
      </c>
      <c r="B1953" t="s">
        <v>8174</v>
      </c>
      <c r="C1953" t="s">
        <v>8143</v>
      </c>
      <c r="D1953" t="s">
        <v>12571</v>
      </c>
      <c r="E1953" t="s">
        <v>113</v>
      </c>
      <c r="F1953" t="s">
        <v>12572</v>
      </c>
      <c r="G1953" t="s">
        <v>1356</v>
      </c>
      <c r="H1953" t="s">
        <v>127</v>
      </c>
      <c r="I1953" t="s">
        <v>654</v>
      </c>
      <c r="J1953" t="s">
        <v>12573</v>
      </c>
      <c r="K1953" t="s">
        <v>12574</v>
      </c>
      <c r="L1953" t="s">
        <v>113</v>
      </c>
      <c r="M1953">
        <v>39</v>
      </c>
      <c r="N1953" t="s">
        <v>8614</v>
      </c>
      <c r="O1953" t="s">
        <v>9042</v>
      </c>
      <c r="P1953">
        <v>3</v>
      </c>
      <c r="Q1953">
        <v>1412</v>
      </c>
      <c r="R1953">
        <v>353</v>
      </c>
      <c r="S1953">
        <v>164</v>
      </c>
      <c r="T1953">
        <v>355</v>
      </c>
      <c r="U1953">
        <v>150</v>
      </c>
      <c r="V1953">
        <v>270</v>
      </c>
      <c r="W1953">
        <v>1.4953080000000001</v>
      </c>
      <c r="X1953">
        <v>1.7943696</v>
      </c>
    </row>
    <row r="1954" spans="1:24" hidden="1" x14ac:dyDescent="0.3">
      <c r="A1954" t="s">
        <v>12575</v>
      </c>
      <c r="B1954" t="s">
        <v>8617</v>
      </c>
      <c r="C1954" t="s">
        <v>8143</v>
      </c>
      <c r="D1954" t="s">
        <v>12571</v>
      </c>
      <c r="E1954" t="s">
        <v>113</v>
      </c>
      <c r="F1954" t="s">
        <v>12572</v>
      </c>
      <c r="G1954" t="s">
        <v>1356</v>
      </c>
      <c r="H1954" t="s">
        <v>127</v>
      </c>
      <c r="I1954" t="s">
        <v>654</v>
      </c>
      <c r="J1954" t="s">
        <v>12573</v>
      </c>
      <c r="K1954" t="s">
        <v>12574</v>
      </c>
      <c r="L1954" t="s">
        <v>113</v>
      </c>
      <c r="M1954">
        <v>39</v>
      </c>
      <c r="N1954" t="s">
        <v>8614</v>
      </c>
      <c r="O1954" t="s">
        <v>10829</v>
      </c>
      <c r="P1954">
        <v>3</v>
      </c>
      <c r="Q1954">
        <v>739</v>
      </c>
      <c r="R1954">
        <v>435</v>
      </c>
      <c r="S1954">
        <v>223</v>
      </c>
      <c r="T1954">
        <v>355</v>
      </c>
      <c r="U1954">
        <v>150</v>
      </c>
      <c r="V1954">
        <v>270</v>
      </c>
      <c r="W1954">
        <v>0.964395</v>
      </c>
      <c r="X1954">
        <v>1.1572739999999999</v>
      </c>
    </row>
    <row r="1955" spans="1:24" hidden="1" x14ac:dyDescent="0.3">
      <c r="A1955" t="s">
        <v>12576</v>
      </c>
      <c r="B1955" t="s">
        <v>8179</v>
      </c>
      <c r="C1955" t="s">
        <v>8143</v>
      </c>
      <c r="D1955" t="s">
        <v>12571</v>
      </c>
      <c r="E1955" t="s">
        <v>113</v>
      </c>
      <c r="F1955" t="s">
        <v>12572</v>
      </c>
      <c r="G1955" t="s">
        <v>1356</v>
      </c>
      <c r="H1955" t="s">
        <v>127</v>
      </c>
      <c r="I1955" t="s">
        <v>654</v>
      </c>
      <c r="J1955" t="s">
        <v>12573</v>
      </c>
      <c r="K1955" t="s">
        <v>12574</v>
      </c>
      <c r="L1955" t="s">
        <v>113</v>
      </c>
      <c r="M1955">
        <v>39</v>
      </c>
      <c r="N1955" t="s">
        <v>113</v>
      </c>
      <c r="O1955" t="s">
        <v>9568</v>
      </c>
      <c r="P1955">
        <v>3</v>
      </c>
      <c r="Q1955">
        <v>409</v>
      </c>
      <c r="R1955">
        <v>269</v>
      </c>
      <c r="S1955">
        <v>111</v>
      </c>
      <c r="W1955">
        <v>0.330063</v>
      </c>
      <c r="X1955">
        <v>0.39607559999999997</v>
      </c>
    </row>
    <row r="1956" spans="1:24" hidden="1" x14ac:dyDescent="0.3">
      <c r="A1956" t="s">
        <v>12577</v>
      </c>
      <c r="B1956" t="s">
        <v>8536</v>
      </c>
      <c r="C1956" t="s">
        <v>8143</v>
      </c>
      <c r="D1956" t="s">
        <v>12571</v>
      </c>
      <c r="E1956" t="s">
        <v>113</v>
      </c>
      <c r="F1956" t="s">
        <v>12572</v>
      </c>
      <c r="G1956" t="s">
        <v>1356</v>
      </c>
      <c r="H1956" t="s">
        <v>127</v>
      </c>
      <c r="I1956" t="s">
        <v>654</v>
      </c>
      <c r="J1956" t="s">
        <v>12573</v>
      </c>
      <c r="K1956" t="s">
        <v>12574</v>
      </c>
      <c r="L1956" t="s">
        <v>113</v>
      </c>
      <c r="M1956">
        <v>39</v>
      </c>
      <c r="N1956" t="s">
        <v>113</v>
      </c>
      <c r="O1956" t="s">
        <v>11475</v>
      </c>
      <c r="P1956">
        <v>3</v>
      </c>
      <c r="Q1956">
        <v>420</v>
      </c>
      <c r="R1956">
        <v>342</v>
      </c>
      <c r="S1956">
        <v>160</v>
      </c>
      <c r="W1956">
        <v>0.43092000000000003</v>
      </c>
      <c r="X1956">
        <v>0.51710400000000001</v>
      </c>
    </row>
    <row r="1957" spans="1:24" hidden="1" x14ac:dyDescent="0.3">
      <c r="A1957" t="s">
        <v>12578</v>
      </c>
      <c r="B1957" t="s">
        <v>8174</v>
      </c>
      <c r="C1957" t="s">
        <v>1441</v>
      </c>
      <c r="D1957" t="s">
        <v>1440</v>
      </c>
      <c r="E1957" t="s">
        <v>113</v>
      </c>
      <c r="F1957" t="s">
        <v>1442</v>
      </c>
      <c r="G1957" t="s">
        <v>1356</v>
      </c>
      <c r="H1957" t="s">
        <v>127</v>
      </c>
      <c r="I1957" t="s">
        <v>654</v>
      </c>
      <c r="J1957" t="s">
        <v>12579</v>
      </c>
      <c r="K1957" t="s">
        <v>12580</v>
      </c>
      <c r="L1957" t="s">
        <v>113</v>
      </c>
      <c r="M1957">
        <v>39</v>
      </c>
      <c r="N1957" t="s">
        <v>113</v>
      </c>
      <c r="O1957" t="s">
        <v>9042</v>
      </c>
      <c r="P1957">
        <v>2</v>
      </c>
      <c r="Q1957">
        <v>1412</v>
      </c>
      <c r="R1957">
        <v>353</v>
      </c>
      <c r="S1957">
        <v>164</v>
      </c>
      <c r="T1957">
        <v>85</v>
      </c>
      <c r="U1957">
        <v>330</v>
      </c>
      <c r="W1957">
        <v>0.99687199999999998</v>
      </c>
      <c r="X1957">
        <v>1.1962463999999999</v>
      </c>
    </row>
    <row r="1958" spans="1:24" hidden="1" x14ac:dyDescent="0.3">
      <c r="A1958" t="s">
        <v>12581</v>
      </c>
      <c r="B1958" t="s">
        <v>8179</v>
      </c>
      <c r="C1958" t="s">
        <v>1441</v>
      </c>
      <c r="D1958" t="s">
        <v>1440</v>
      </c>
      <c r="E1958" t="s">
        <v>113</v>
      </c>
      <c r="F1958" t="s">
        <v>1442</v>
      </c>
      <c r="G1958" t="s">
        <v>1356</v>
      </c>
      <c r="H1958" t="s">
        <v>127</v>
      </c>
      <c r="I1958" t="s">
        <v>654</v>
      </c>
      <c r="J1958" t="s">
        <v>12579</v>
      </c>
      <c r="K1958" t="s">
        <v>12580</v>
      </c>
      <c r="L1958" t="s">
        <v>113</v>
      </c>
      <c r="M1958">
        <v>39</v>
      </c>
      <c r="N1958" t="s">
        <v>113</v>
      </c>
      <c r="O1958" t="s">
        <v>8695</v>
      </c>
      <c r="P1958">
        <v>2</v>
      </c>
      <c r="Q1958">
        <v>466</v>
      </c>
      <c r="R1958">
        <v>343</v>
      </c>
      <c r="S1958">
        <v>154</v>
      </c>
      <c r="W1958">
        <v>0.31967600000000002</v>
      </c>
      <c r="X1958">
        <v>0.38361119999999999</v>
      </c>
    </row>
    <row r="1959" spans="1:24" hidden="1" x14ac:dyDescent="0.3">
      <c r="A1959" t="s">
        <v>12582</v>
      </c>
      <c r="B1959" t="s">
        <v>8174</v>
      </c>
      <c r="C1959" t="s">
        <v>3313</v>
      </c>
      <c r="D1959" t="s">
        <v>12583</v>
      </c>
      <c r="E1959" t="s">
        <v>113</v>
      </c>
      <c r="F1959" t="s">
        <v>113</v>
      </c>
      <c r="G1959" t="s">
        <v>113</v>
      </c>
      <c r="H1959" t="s">
        <v>113</v>
      </c>
      <c r="I1959" t="s">
        <v>115</v>
      </c>
      <c r="J1959" t="s">
        <v>12584</v>
      </c>
      <c r="K1959" t="s">
        <v>12585</v>
      </c>
      <c r="L1959" t="s">
        <v>120</v>
      </c>
      <c r="M1959">
        <v>40</v>
      </c>
      <c r="N1959" t="s">
        <v>8614</v>
      </c>
      <c r="O1959" t="s">
        <v>9042</v>
      </c>
      <c r="P1959">
        <v>3</v>
      </c>
      <c r="Q1959">
        <v>1412</v>
      </c>
      <c r="R1959">
        <v>353</v>
      </c>
      <c r="T1959">
        <v>20</v>
      </c>
      <c r="U1959">
        <v>130</v>
      </c>
      <c r="V1959">
        <v>250</v>
      </c>
      <c r="W1959">
        <v>1.4953080000000001</v>
      </c>
      <c r="X1959">
        <v>1.7943696</v>
      </c>
    </row>
    <row r="1960" spans="1:24" hidden="1" x14ac:dyDescent="0.3">
      <c r="A1960" t="s">
        <v>12586</v>
      </c>
      <c r="B1960" t="s">
        <v>8617</v>
      </c>
      <c r="C1960" t="s">
        <v>3313</v>
      </c>
      <c r="D1960" t="s">
        <v>12583</v>
      </c>
      <c r="E1960" t="s">
        <v>113</v>
      </c>
      <c r="F1960" t="s">
        <v>113</v>
      </c>
      <c r="G1960" t="s">
        <v>113</v>
      </c>
      <c r="H1960" t="s">
        <v>113</v>
      </c>
      <c r="I1960" t="s">
        <v>115</v>
      </c>
      <c r="J1960" t="s">
        <v>12584</v>
      </c>
      <c r="K1960" t="s">
        <v>12585</v>
      </c>
      <c r="L1960" t="s">
        <v>120</v>
      </c>
      <c r="M1960">
        <v>40</v>
      </c>
      <c r="N1960" t="s">
        <v>113</v>
      </c>
      <c r="O1960" t="s">
        <v>12392</v>
      </c>
      <c r="P1960">
        <v>3</v>
      </c>
      <c r="Q1960">
        <v>796</v>
      </c>
      <c r="R1960">
        <v>408</v>
      </c>
      <c r="T1960">
        <v>20</v>
      </c>
      <c r="U1960">
        <v>130</v>
      </c>
      <c r="V1960">
        <v>250</v>
      </c>
      <c r="W1960">
        <v>0.97430399999999995</v>
      </c>
      <c r="X1960">
        <v>1.1691647999999999</v>
      </c>
    </row>
    <row r="1961" spans="1:24" hidden="1" x14ac:dyDescent="0.3">
      <c r="A1961" t="s">
        <v>12587</v>
      </c>
      <c r="B1961" t="s">
        <v>8179</v>
      </c>
      <c r="C1961" t="s">
        <v>3313</v>
      </c>
      <c r="D1961" t="s">
        <v>12583</v>
      </c>
      <c r="E1961" t="s">
        <v>113</v>
      </c>
      <c r="F1961" t="s">
        <v>113</v>
      </c>
      <c r="G1961" t="s">
        <v>113</v>
      </c>
      <c r="H1961" t="s">
        <v>113</v>
      </c>
      <c r="I1961" t="s">
        <v>115</v>
      </c>
      <c r="J1961" t="s">
        <v>12584</v>
      </c>
      <c r="K1961" t="s">
        <v>12585</v>
      </c>
      <c r="L1961" t="s">
        <v>120</v>
      </c>
      <c r="M1961">
        <v>40</v>
      </c>
      <c r="N1961" t="s">
        <v>113</v>
      </c>
      <c r="O1961" t="s">
        <v>11268</v>
      </c>
      <c r="P1961">
        <v>3</v>
      </c>
      <c r="Q1961">
        <v>409</v>
      </c>
      <c r="R1961">
        <v>269</v>
      </c>
      <c r="W1961">
        <v>0.330063</v>
      </c>
      <c r="X1961">
        <v>0.39607559999999997</v>
      </c>
    </row>
    <row r="1962" spans="1:24" hidden="1" x14ac:dyDescent="0.3">
      <c r="A1962" t="s">
        <v>12588</v>
      </c>
      <c r="B1962" t="s">
        <v>8174</v>
      </c>
      <c r="C1962" t="s">
        <v>12589</v>
      </c>
      <c r="D1962" t="s">
        <v>12590</v>
      </c>
      <c r="E1962" t="s">
        <v>113</v>
      </c>
      <c r="F1962" t="s">
        <v>113</v>
      </c>
      <c r="G1962" t="s">
        <v>113</v>
      </c>
      <c r="H1962" t="s">
        <v>113</v>
      </c>
      <c r="I1962" t="s">
        <v>654</v>
      </c>
      <c r="J1962" t="s">
        <v>113</v>
      </c>
      <c r="K1962" t="s">
        <v>113</v>
      </c>
      <c r="L1962" t="s">
        <v>113</v>
      </c>
      <c r="M1962">
        <v>35</v>
      </c>
      <c r="N1962" t="s">
        <v>8614</v>
      </c>
      <c r="O1962" t="s">
        <v>9042</v>
      </c>
      <c r="P1962">
        <v>3</v>
      </c>
      <c r="Q1962">
        <v>1412</v>
      </c>
      <c r="R1962">
        <v>353</v>
      </c>
      <c r="T1962">
        <v>40</v>
      </c>
      <c r="U1962">
        <v>160</v>
      </c>
      <c r="V1962">
        <v>300</v>
      </c>
      <c r="W1962">
        <v>1.4953080000000001</v>
      </c>
      <c r="X1962">
        <v>1.7943696</v>
      </c>
    </row>
    <row r="1963" spans="1:24" hidden="1" x14ac:dyDescent="0.3">
      <c r="A1963" t="s">
        <v>12591</v>
      </c>
      <c r="B1963" t="s">
        <v>8617</v>
      </c>
      <c r="C1963" t="s">
        <v>12589</v>
      </c>
      <c r="D1963" t="s">
        <v>12590</v>
      </c>
      <c r="E1963" t="s">
        <v>113</v>
      </c>
      <c r="F1963" t="s">
        <v>113</v>
      </c>
      <c r="G1963" t="s">
        <v>113</v>
      </c>
      <c r="H1963" t="s">
        <v>113</v>
      </c>
      <c r="I1963" t="s">
        <v>654</v>
      </c>
      <c r="J1963" t="s">
        <v>113</v>
      </c>
      <c r="K1963" t="s">
        <v>113</v>
      </c>
      <c r="L1963" t="s">
        <v>113</v>
      </c>
      <c r="M1963">
        <v>35</v>
      </c>
      <c r="N1963" t="s">
        <v>8614</v>
      </c>
      <c r="O1963" t="s">
        <v>9835</v>
      </c>
      <c r="P1963">
        <v>3</v>
      </c>
      <c r="Q1963">
        <v>778</v>
      </c>
      <c r="R1963">
        <v>408</v>
      </c>
      <c r="T1963">
        <v>40</v>
      </c>
      <c r="U1963">
        <v>160</v>
      </c>
      <c r="V1963">
        <v>300</v>
      </c>
      <c r="W1963">
        <v>0.95227200000000001</v>
      </c>
      <c r="X1963">
        <v>1.1427263999999999</v>
      </c>
    </row>
    <row r="1964" spans="1:24" hidden="1" x14ac:dyDescent="0.3">
      <c r="A1964" t="s">
        <v>12592</v>
      </c>
      <c r="B1964" t="s">
        <v>8179</v>
      </c>
      <c r="C1964" t="s">
        <v>12589</v>
      </c>
      <c r="D1964" t="s">
        <v>12590</v>
      </c>
      <c r="E1964" t="s">
        <v>113</v>
      </c>
      <c r="F1964" t="s">
        <v>113</v>
      </c>
      <c r="G1964" t="s">
        <v>113</v>
      </c>
      <c r="H1964" t="s">
        <v>113</v>
      </c>
      <c r="I1964" t="s">
        <v>654</v>
      </c>
      <c r="J1964" t="s">
        <v>113</v>
      </c>
      <c r="K1964" t="s">
        <v>113</v>
      </c>
      <c r="L1964" t="s">
        <v>113</v>
      </c>
      <c r="M1964">
        <v>35</v>
      </c>
      <c r="N1964" t="s">
        <v>113</v>
      </c>
      <c r="O1964" t="s">
        <v>11268</v>
      </c>
      <c r="P1964">
        <v>3</v>
      </c>
      <c r="Q1964">
        <v>409</v>
      </c>
      <c r="R1964">
        <v>269</v>
      </c>
      <c r="W1964">
        <v>0.330063</v>
      </c>
      <c r="X1964">
        <v>0.39607559999999997</v>
      </c>
    </row>
    <row r="1965" spans="1:24" hidden="1" x14ac:dyDescent="0.3">
      <c r="A1965" t="s">
        <v>12593</v>
      </c>
      <c r="B1965" t="s">
        <v>8536</v>
      </c>
      <c r="C1965" t="s">
        <v>12589</v>
      </c>
      <c r="D1965" t="s">
        <v>12590</v>
      </c>
      <c r="E1965" t="s">
        <v>113</v>
      </c>
      <c r="F1965" t="s">
        <v>113</v>
      </c>
      <c r="G1965" t="s">
        <v>113</v>
      </c>
      <c r="H1965" t="s">
        <v>113</v>
      </c>
      <c r="I1965" t="s">
        <v>654</v>
      </c>
      <c r="J1965" t="s">
        <v>113</v>
      </c>
      <c r="K1965" t="s">
        <v>113</v>
      </c>
      <c r="L1965" t="s">
        <v>113</v>
      </c>
      <c r="M1965">
        <v>35</v>
      </c>
      <c r="N1965" t="s">
        <v>113</v>
      </c>
      <c r="O1965" t="s">
        <v>10769</v>
      </c>
      <c r="P1965">
        <v>3</v>
      </c>
      <c r="Q1965">
        <v>420</v>
      </c>
      <c r="R1965">
        <v>342</v>
      </c>
      <c r="W1965">
        <v>0.43092000000000003</v>
      </c>
      <c r="X1965">
        <v>0.51710400000000001</v>
      </c>
    </row>
    <row r="1966" spans="1:24" hidden="1" x14ac:dyDescent="0.3">
      <c r="A1966" t="s">
        <v>12594</v>
      </c>
      <c r="B1966" t="s">
        <v>8174</v>
      </c>
      <c r="C1966" t="s">
        <v>12595</v>
      </c>
      <c r="D1966" t="s">
        <v>12596</v>
      </c>
      <c r="E1966" t="s">
        <v>113</v>
      </c>
      <c r="F1966" t="s">
        <v>12597</v>
      </c>
      <c r="G1966" t="s">
        <v>1356</v>
      </c>
      <c r="H1966" t="s">
        <v>127</v>
      </c>
      <c r="I1966" t="s">
        <v>654</v>
      </c>
      <c r="J1966" t="s">
        <v>12598</v>
      </c>
      <c r="K1966" t="s">
        <v>12599</v>
      </c>
      <c r="L1966" t="s">
        <v>113</v>
      </c>
      <c r="M1966">
        <v>39</v>
      </c>
      <c r="N1966" t="s">
        <v>8614</v>
      </c>
      <c r="O1966" t="s">
        <v>9042</v>
      </c>
      <c r="P1966">
        <v>3</v>
      </c>
      <c r="Q1966">
        <v>1412</v>
      </c>
      <c r="R1966">
        <v>353</v>
      </c>
      <c r="T1966">
        <v>10</v>
      </c>
      <c r="U1966">
        <v>130</v>
      </c>
      <c r="V1966">
        <v>300</v>
      </c>
      <c r="W1966">
        <v>1.4953080000000001</v>
      </c>
      <c r="X1966">
        <v>1.7943696</v>
      </c>
    </row>
    <row r="1967" spans="1:24" hidden="1" x14ac:dyDescent="0.3">
      <c r="A1967" t="s">
        <v>12600</v>
      </c>
      <c r="B1967" t="s">
        <v>8179</v>
      </c>
      <c r="C1967" t="s">
        <v>12595</v>
      </c>
      <c r="D1967" t="s">
        <v>12596</v>
      </c>
      <c r="E1967" t="s">
        <v>113</v>
      </c>
      <c r="F1967" t="s">
        <v>12597</v>
      </c>
      <c r="G1967" t="s">
        <v>1356</v>
      </c>
      <c r="H1967" t="s">
        <v>127</v>
      </c>
      <c r="I1967" t="s">
        <v>654</v>
      </c>
      <c r="J1967" t="s">
        <v>12598</v>
      </c>
      <c r="K1967" t="s">
        <v>12599</v>
      </c>
      <c r="L1967" t="s">
        <v>113</v>
      </c>
      <c r="M1967">
        <v>39</v>
      </c>
      <c r="N1967" t="s">
        <v>113</v>
      </c>
      <c r="O1967" t="s">
        <v>11268</v>
      </c>
      <c r="P1967">
        <v>3</v>
      </c>
      <c r="Q1967">
        <v>409</v>
      </c>
      <c r="R1967">
        <v>269</v>
      </c>
      <c r="W1967">
        <v>0.330063</v>
      </c>
      <c r="X1967">
        <v>0.39607559999999997</v>
      </c>
    </row>
    <row r="1968" spans="1:24" hidden="1" x14ac:dyDescent="0.3">
      <c r="A1968" t="s">
        <v>12601</v>
      </c>
      <c r="B1968" t="s">
        <v>8174</v>
      </c>
      <c r="C1968" t="s">
        <v>6103</v>
      </c>
      <c r="D1968" t="s">
        <v>12602</v>
      </c>
      <c r="E1968" t="s">
        <v>113</v>
      </c>
      <c r="F1968" t="s">
        <v>12603</v>
      </c>
      <c r="G1968" t="s">
        <v>1356</v>
      </c>
      <c r="H1968" t="s">
        <v>127</v>
      </c>
      <c r="I1968" t="s">
        <v>138</v>
      </c>
      <c r="J1968" t="s">
        <v>12604</v>
      </c>
      <c r="K1968" t="s">
        <v>12605</v>
      </c>
      <c r="L1968" t="s">
        <v>120</v>
      </c>
      <c r="M1968">
        <v>40</v>
      </c>
      <c r="N1968" t="s">
        <v>113</v>
      </c>
      <c r="O1968" t="s">
        <v>9266</v>
      </c>
      <c r="P1968">
        <v>3</v>
      </c>
      <c r="Q1968">
        <v>1936</v>
      </c>
      <c r="R1968">
        <v>298</v>
      </c>
      <c r="S1968">
        <v>149</v>
      </c>
      <c r="T1968">
        <v>340</v>
      </c>
      <c r="U1968">
        <v>100</v>
      </c>
      <c r="V1968">
        <v>250</v>
      </c>
      <c r="W1968">
        <v>1.7307840000000001</v>
      </c>
      <c r="X1968">
        <v>2.0769408</v>
      </c>
    </row>
    <row r="1969" spans="1:24" hidden="1" x14ac:dyDescent="0.3">
      <c r="A1969" t="s">
        <v>12606</v>
      </c>
      <c r="B1969" t="s">
        <v>8617</v>
      </c>
      <c r="C1969" t="s">
        <v>6103</v>
      </c>
      <c r="D1969" t="s">
        <v>12602</v>
      </c>
      <c r="E1969" t="s">
        <v>113</v>
      </c>
      <c r="F1969" t="s">
        <v>12603</v>
      </c>
      <c r="G1969" t="s">
        <v>1356</v>
      </c>
      <c r="H1969" t="s">
        <v>127</v>
      </c>
      <c r="I1969" t="s">
        <v>138</v>
      </c>
      <c r="J1969" t="s">
        <v>12604</v>
      </c>
      <c r="K1969" t="s">
        <v>12605</v>
      </c>
      <c r="L1969" t="s">
        <v>120</v>
      </c>
      <c r="M1969">
        <v>40</v>
      </c>
      <c r="N1969" t="s">
        <v>113</v>
      </c>
      <c r="O1969" t="s">
        <v>11997</v>
      </c>
      <c r="P1969">
        <v>3</v>
      </c>
      <c r="Q1969">
        <v>699</v>
      </c>
      <c r="R1969">
        <v>395</v>
      </c>
      <c r="S1969">
        <v>160</v>
      </c>
      <c r="T1969">
        <v>340</v>
      </c>
      <c r="U1969">
        <v>100</v>
      </c>
      <c r="V1969">
        <v>250</v>
      </c>
      <c r="W1969">
        <v>0.82831500000000002</v>
      </c>
      <c r="X1969">
        <v>0.99397800000000003</v>
      </c>
    </row>
    <row r="1970" spans="1:24" hidden="1" x14ac:dyDescent="0.3">
      <c r="A1970" t="s">
        <v>12607</v>
      </c>
      <c r="B1970" t="s">
        <v>8179</v>
      </c>
      <c r="C1970" t="s">
        <v>6103</v>
      </c>
      <c r="D1970" t="s">
        <v>12602</v>
      </c>
      <c r="E1970" t="s">
        <v>113</v>
      </c>
      <c r="F1970" t="s">
        <v>12603</v>
      </c>
      <c r="G1970" t="s">
        <v>1356</v>
      </c>
      <c r="H1970" t="s">
        <v>127</v>
      </c>
      <c r="I1970" t="s">
        <v>138</v>
      </c>
      <c r="J1970" t="s">
        <v>12604</v>
      </c>
      <c r="K1970" t="s">
        <v>12605</v>
      </c>
      <c r="L1970" t="s">
        <v>120</v>
      </c>
      <c r="M1970">
        <v>40</v>
      </c>
      <c r="N1970" t="s">
        <v>113</v>
      </c>
      <c r="O1970" t="s">
        <v>9289</v>
      </c>
      <c r="P1970">
        <v>3</v>
      </c>
      <c r="Q1970">
        <v>400</v>
      </c>
      <c r="R1970">
        <v>300</v>
      </c>
      <c r="S1970">
        <v>100</v>
      </c>
      <c r="W1970">
        <v>0.36</v>
      </c>
      <c r="X1970">
        <v>0.432</v>
      </c>
    </row>
    <row r="1971" spans="1:24" hidden="1" x14ac:dyDescent="0.3">
      <c r="A1971" t="s">
        <v>12608</v>
      </c>
      <c r="B1971" t="s">
        <v>8174</v>
      </c>
      <c r="C1971" t="s">
        <v>12609</v>
      </c>
      <c r="D1971" t="s">
        <v>12610</v>
      </c>
      <c r="E1971" t="s">
        <v>113</v>
      </c>
      <c r="F1971" t="s">
        <v>12611</v>
      </c>
      <c r="G1971" t="s">
        <v>133</v>
      </c>
      <c r="H1971" t="s">
        <v>3790</v>
      </c>
      <c r="I1971" t="s">
        <v>935</v>
      </c>
      <c r="J1971" t="s">
        <v>12612</v>
      </c>
      <c r="K1971" t="s">
        <v>12613</v>
      </c>
      <c r="L1971" t="s">
        <v>8903</v>
      </c>
      <c r="M1971">
        <v>30</v>
      </c>
      <c r="N1971" t="s">
        <v>113</v>
      </c>
      <c r="O1971" t="s">
        <v>8207</v>
      </c>
      <c r="P1971">
        <v>3</v>
      </c>
      <c r="Q1971">
        <v>1400</v>
      </c>
      <c r="R1971">
        <v>320</v>
      </c>
      <c r="S1971">
        <v>145</v>
      </c>
      <c r="T1971">
        <v>60</v>
      </c>
      <c r="U1971">
        <v>140</v>
      </c>
      <c r="V1971">
        <v>310</v>
      </c>
      <c r="W1971">
        <v>1.3440000000000001</v>
      </c>
      <c r="X1971">
        <v>1.6128</v>
      </c>
    </row>
    <row r="1972" spans="1:24" hidden="1" x14ac:dyDescent="0.3">
      <c r="A1972" t="s">
        <v>12614</v>
      </c>
      <c r="B1972" t="s">
        <v>8211</v>
      </c>
      <c r="C1972" t="s">
        <v>12609</v>
      </c>
      <c r="D1972" t="s">
        <v>12610</v>
      </c>
      <c r="E1972" t="s">
        <v>113</v>
      </c>
      <c r="F1972" t="s">
        <v>12611</v>
      </c>
      <c r="G1972" t="s">
        <v>133</v>
      </c>
      <c r="H1972" t="s">
        <v>3790</v>
      </c>
      <c r="I1972" t="s">
        <v>935</v>
      </c>
      <c r="J1972" t="s">
        <v>12612</v>
      </c>
      <c r="K1972" t="s">
        <v>12613</v>
      </c>
      <c r="L1972" t="s">
        <v>8903</v>
      </c>
      <c r="M1972">
        <v>28</v>
      </c>
      <c r="N1972" t="s">
        <v>113</v>
      </c>
      <c r="O1972" t="s">
        <v>9493</v>
      </c>
      <c r="P1972">
        <v>1</v>
      </c>
      <c r="Q1972">
        <v>0.6</v>
      </c>
      <c r="T1972">
        <v>0</v>
      </c>
      <c r="W1972">
        <v>0.28274333882308139</v>
      </c>
      <c r="X1972">
        <v>0.45238934211693027</v>
      </c>
    </row>
    <row r="1973" spans="1:24" hidden="1" x14ac:dyDescent="0.3">
      <c r="A1973" t="s">
        <v>12615</v>
      </c>
      <c r="B1973" t="s">
        <v>8179</v>
      </c>
      <c r="C1973" t="s">
        <v>12609</v>
      </c>
      <c r="D1973" t="s">
        <v>12610</v>
      </c>
      <c r="E1973" t="s">
        <v>113</v>
      </c>
      <c r="F1973" t="s">
        <v>12611</v>
      </c>
      <c r="G1973" t="s">
        <v>133</v>
      </c>
      <c r="H1973" t="s">
        <v>3790</v>
      </c>
      <c r="I1973" t="s">
        <v>935</v>
      </c>
      <c r="J1973" t="s">
        <v>12612</v>
      </c>
      <c r="K1973" t="s">
        <v>12613</v>
      </c>
      <c r="L1973" t="s">
        <v>8903</v>
      </c>
      <c r="M1973">
        <v>30</v>
      </c>
      <c r="N1973" t="s">
        <v>113</v>
      </c>
      <c r="O1973" t="s">
        <v>12271</v>
      </c>
      <c r="P1973">
        <v>3</v>
      </c>
      <c r="Q1973">
        <v>400</v>
      </c>
      <c r="R1973">
        <v>300</v>
      </c>
      <c r="S1973">
        <v>120</v>
      </c>
      <c r="W1973">
        <v>0.36</v>
      </c>
      <c r="X1973">
        <v>0.432</v>
      </c>
    </row>
    <row r="1974" spans="1:24" hidden="1" x14ac:dyDescent="0.3">
      <c r="A1974" t="s">
        <v>12616</v>
      </c>
      <c r="B1974" t="s">
        <v>8174</v>
      </c>
      <c r="C1974" t="s">
        <v>12617</v>
      </c>
      <c r="D1974" t="s">
        <v>12618</v>
      </c>
      <c r="E1974" t="s">
        <v>113</v>
      </c>
      <c r="F1974" t="s">
        <v>12619</v>
      </c>
      <c r="G1974" t="s">
        <v>133</v>
      </c>
      <c r="H1974" t="s">
        <v>11897</v>
      </c>
      <c r="I1974" t="s">
        <v>115</v>
      </c>
      <c r="J1974" t="s">
        <v>12620</v>
      </c>
      <c r="K1974" t="s">
        <v>12621</v>
      </c>
      <c r="L1974" t="s">
        <v>1173</v>
      </c>
      <c r="M1974">
        <v>50</v>
      </c>
      <c r="N1974" t="s">
        <v>113</v>
      </c>
      <c r="O1974" t="s">
        <v>8207</v>
      </c>
      <c r="P1974">
        <v>3</v>
      </c>
      <c r="Q1974">
        <v>1400</v>
      </c>
      <c r="R1974">
        <v>320</v>
      </c>
      <c r="S1974">
        <v>145</v>
      </c>
      <c r="T1974">
        <v>340</v>
      </c>
      <c r="U1974">
        <v>160</v>
      </c>
      <c r="V1974">
        <v>250</v>
      </c>
      <c r="W1974">
        <v>1.3440000000000001</v>
      </c>
      <c r="X1974">
        <v>1.6128</v>
      </c>
    </row>
    <row r="1975" spans="1:24" hidden="1" x14ac:dyDescent="0.3">
      <c r="A1975" t="s">
        <v>12622</v>
      </c>
      <c r="B1975" t="s">
        <v>8179</v>
      </c>
      <c r="C1975" t="s">
        <v>12617</v>
      </c>
      <c r="D1975" t="s">
        <v>12618</v>
      </c>
      <c r="E1975" t="s">
        <v>113</v>
      </c>
      <c r="F1975" t="s">
        <v>12619</v>
      </c>
      <c r="G1975" t="s">
        <v>133</v>
      </c>
      <c r="H1975" t="s">
        <v>11897</v>
      </c>
      <c r="I1975" t="s">
        <v>115</v>
      </c>
      <c r="J1975" t="s">
        <v>12620</v>
      </c>
      <c r="K1975" t="s">
        <v>12621</v>
      </c>
      <c r="L1975" t="s">
        <v>1173</v>
      </c>
      <c r="M1975">
        <v>50</v>
      </c>
      <c r="N1975" t="s">
        <v>113</v>
      </c>
      <c r="O1975" t="s">
        <v>11901</v>
      </c>
      <c r="P1975">
        <v>3</v>
      </c>
      <c r="Q1975">
        <v>560</v>
      </c>
      <c r="R1975">
        <v>492</v>
      </c>
      <c r="S1975">
        <v>133</v>
      </c>
      <c r="W1975">
        <v>0.82655999999999996</v>
      </c>
      <c r="X1975">
        <v>0.99187199999999986</v>
      </c>
    </row>
    <row r="1976" spans="1:24" hidden="1" x14ac:dyDescent="0.3">
      <c r="A1976" t="s">
        <v>12623</v>
      </c>
      <c r="B1976" t="s">
        <v>8211</v>
      </c>
      <c r="C1976" t="s">
        <v>12617</v>
      </c>
      <c r="D1976" t="s">
        <v>12618</v>
      </c>
      <c r="E1976" t="s">
        <v>113</v>
      </c>
      <c r="F1976" t="s">
        <v>12619</v>
      </c>
      <c r="G1976" t="s">
        <v>133</v>
      </c>
      <c r="H1976" t="s">
        <v>11897</v>
      </c>
      <c r="I1976" t="s">
        <v>115</v>
      </c>
      <c r="J1976" t="s">
        <v>12620</v>
      </c>
      <c r="K1976" t="s">
        <v>12621</v>
      </c>
      <c r="L1976" t="s">
        <v>1173</v>
      </c>
      <c r="M1976">
        <v>48</v>
      </c>
      <c r="N1976" t="s">
        <v>113</v>
      </c>
      <c r="O1976" t="s">
        <v>12624</v>
      </c>
      <c r="P1976">
        <v>1</v>
      </c>
      <c r="Q1976">
        <v>0.3</v>
      </c>
      <c r="T1976">
        <v>0</v>
      </c>
      <c r="W1976">
        <v>7.0685834705770348E-2</v>
      </c>
      <c r="X1976">
        <v>0.11309733552923257</v>
      </c>
    </row>
    <row r="1977" spans="1:24" hidden="1" x14ac:dyDescent="0.3">
      <c r="A1977" t="s">
        <v>12625</v>
      </c>
      <c r="B1977" t="s">
        <v>8174</v>
      </c>
      <c r="C1977" t="s">
        <v>12626</v>
      </c>
      <c r="D1977" t="s">
        <v>12627</v>
      </c>
      <c r="E1977" t="s">
        <v>113</v>
      </c>
      <c r="F1977" t="s">
        <v>12628</v>
      </c>
      <c r="G1977" t="s">
        <v>133</v>
      </c>
      <c r="H1977" t="s">
        <v>11897</v>
      </c>
      <c r="I1977" t="s">
        <v>115</v>
      </c>
      <c r="J1977" t="s">
        <v>12629</v>
      </c>
      <c r="K1977" t="s">
        <v>12630</v>
      </c>
      <c r="L1977" t="s">
        <v>1173</v>
      </c>
      <c r="M1977">
        <v>50</v>
      </c>
      <c r="N1977" t="s">
        <v>113</v>
      </c>
      <c r="O1977" t="s">
        <v>8207</v>
      </c>
      <c r="P1977">
        <v>3</v>
      </c>
      <c r="Q1977">
        <v>1400</v>
      </c>
      <c r="R1977">
        <v>320</v>
      </c>
      <c r="S1977">
        <v>145</v>
      </c>
      <c r="T1977">
        <v>340</v>
      </c>
      <c r="U1977">
        <v>160</v>
      </c>
      <c r="V1977">
        <v>250</v>
      </c>
      <c r="W1977">
        <v>1.3440000000000001</v>
      </c>
      <c r="X1977">
        <v>1.6128</v>
      </c>
    </row>
    <row r="1978" spans="1:24" hidden="1" x14ac:dyDescent="0.3">
      <c r="A1978" t="s">
        <v>12631</v>
      </c>
      <c r="B1978" t="s">
        <v>8179</v>
      </c>
      <c r="C1978" t="s">
        <v>12626</v>
      </c>
      <c r="D1978" t="s">
        <v>12627</v>
      </c>
      <c r="E1978" t="s">
        <v>113</v>
      </c>
      <c r="F1978" t="s">
        <v>12628</v>
      </c>
      <c r="G1978" t="s">
        <v>133</v>
      </c>
      <c r="H1978" t="s">
        <v>11897</v>
      </c>
      <c r="I1978" t="s">
        <v>115</v>
      </c>
      <c r="J1978" t="s">
        <v>12629</v>
      </c>
      <c r="K1978" t="s">
        <v>12630</v>
      </c>
      <c r="L1978" t="s">
        <v>1173</v>
      </c>
      <c r="M1978">
        <v>50</v>
      </c>
      <c r="N1978" t="s">
        <v>113</v>
      </c>
      <c r="O1978" t="s">
        <v>11901</v>
      </c>
      <c r="P1978">
        <v>3</v>
      </c>
      <c r="Q1978">
        <v>560</v>
      </c>
      <c r="R1978">
        <v>492</v>
      </c>
      <c r="S1978">
        <v>133</v>
      </c>
      <c r="W1978">
        <v>0.82655999999999996</v>
      </c>
      <c r="X1978">
        <v>0.99187199999999986</v>
      </c>
    </row>
    <row r="1979" spans="1:24" hidden="1" x14ac:dyDescent="0.3">
      <c r="A1979" t="s">
        <v>12632</v>
      </c>
      <c r="B1979" t="s">
        <v>8211</v>
      </c>
      <c r="C1979" t="s">
        <v>12626</v>
      </c>
      <c r="D1979" t="s">
        <v>12627</v>
      </c>
      <c r="E1979" t="s">
        <v>113</v>
      </c>
      <c r="F1979" t="s">
        <v>12628</v>
      </c>
      <c r="G1979" t="s">
        <v>133</v>
      </c>
      <c r="H1979" t="s">
        <v>11897</v>
      </c>
      <c r="I1979" t="s">
        <v>115</v>
      </c>
      <c r="J1979" t="s">
        <v>12629</v>
      </c>
      <c r="K1979" t="s">
        <v>12630</v>
      </c>
      <c r="L1979" t="s">
        <v>1173</v>
      </c>
      <c r="M1979">
        <v>48</v>
      </c>
      <c r="N1979" t="s">
        <v>113</v>
      </c>
      <c r="O1979" t="s">
        <v>11896</v>
      </c>
      <c r="P1979">
        <v>1</v>
      </c>
      <c r="Q1979">
        <v>0.6</v>
      </c>
      <c r="T1979">
        <v>186.01</v>
      </c>
      <c r="W1979">
        <v>0.28274333882308139</v>
      </c>
      <c r="X1979">
        <v>0.45238934211693027</v>
      </c>
    </row>
    <row r="1980" spans="1:24" hidden="1" x14ac:dyDescent="0.3">
      <c r="A1980" t="s">
        <v>12633</v>
      </c>
      <c r="B1980" t="s">
        <v>8174</v>
      </c>
      <c r="C1980" t="s">
        <v>12634</v>
      </c>
      <c r="D1980" t="s">
        <v>12635</v>
      </c>
      <c r="E1980" t="s">
        <v>113</v>
      </c>
      <c r="F1980" t="s">
        <v>113</v>
      </c>
      <c r="G1980" t="s">
        <v>113</v>
      </c>
      <c r="H1980" t="s">
        <v>113</v>
      </c>
      <c r="I1980" t="s">
        <v>115</v>
      </c>
      <c r="J1980" t="s">
        <v>113</v>
      </c>
      <c r="K1980" t="s">
        <v>113</v>
      </c>
      <c r="L1980" t="s">
        <v>113</v>
      </c>
      <c r="M1980">
        <v>40</v>
      </c>
      <c r="N1980" t="s">
        <v>113</v>
      </c>
      <c r="O1980" t="s">
        <v>8207</v>
      </c>
      <c r="P1980">
        <v>3</v>
      </c>
      <c r="Q1980">
        <v>1400</v>
      </c>
      <c r="R1980">
        <v>320</v>
      </c>
      <c r="T1980">
        <v>300</v>
      </c>
      <c r="U1980">
        <v>150</v>
      </c>
      <c r="V1980">
        <v>260</v>
      </c>
      <c r="W1980">
        <v>1.3440000000000001</v>
      </c>
      <c r="X1980">
        <v>1.6128</v>
      </c>
    </row>
    <row r="1981" spans="1:24" hidden="1" x14ac:dyDescent="0.3">
      <c r="A1981" t="s">
        <v>12636</v>
      </c>
      <c r="B1981" t="s">
        <v>8179</v>
      </c>
      <c r="C1981" t="s">
        <v>12634</v>
      </c>
      <c r="D1981" t="s">
        <v>12635</v>
      </c>
      <c r="E1981" t="s">
        <v>113</v>
      </c>
      <c r="F1981" t="s">
        <v>113</v>
      </c>
      <c r="G1981" t="s">
        <v>113</v>
      </c>
      <c r="H1981" t="s">
        <v>113</v>
      </c>
      <c r="I1981" t="s">
        <v>115</v>
      </c>
      <c r="J1981" t="s">
        <v>113</v>
      </c>
      <c r="K1981" t="s">
        <v>113</v>
      </c>
      <c r="L1981" t="s">
        <v>113</v>
      </c>
      <c r="M1981">
        <v>40</v>
      </c>
      <c r="N1981" t="s">
        <v>113</v>
      </c>
      <c r="O1981" t="s">
        <v>11901</v>
      </c>
      <c r="P1981">
        <v>3</v>
      </c>
      <c r="Q1981">
        <v>560</v>
      </c>
      <c r="R1981">
        <v>492</v>
      </c>
      <c r="W1981">
        <v>0.82655999999999996</v>
      </c>
      <c r="X1981">
        <v>0.99187199999999986</v>
      </c>
    </row>
    <row r="1982" spans="1:24" hidden="1" x14ac:dyDescent="0.3">
      <c r="A1982" t="s">
        <v>12637</v>
      </c>
      <c r="B1982" t="s">
        <v>8211</v>
      </c>
      <c r="C1982" t="s">
        <v>12634</v>
      </c>
      <c r="D1982" t="s">
        <v>12635</v>
      </c>
      <c r="E1982" t="s">
        <v>113</v>
      </c>
      <c r="F1982" t="s">
        <v>113</v>
      </c>
      <c r="G1982" t="s">
        <v>113</v>
      </c>
      <c r="H1982" t="s">
        <v>113</v>
      </c>
      <c r="I1982" t="s">
        <v>115</v>
      </c>
      <c r="J1982" t="s">
        <v>113</v>
      </c>
      <c r="K1982" t="s">
        <v>113</v>
      </c>
      <c r="L1982" t="s">
        <v>113</v>
      </c>
      <c r="M1982">
        <v>40</v>
      </c>
      <c r="N1982" t="s">
        <v>113</v>
      </c>
      <c r="O1982" t="s">
        <v>9493</v>
      </c>
      <c r="P1982">
        <v>1</v>
      </c>
      <c r="Q1982">
        <v>0.6</v>
      </c>
      <c r="T1982">
        <v>0</v>
      </c>
      <c r="W1982">
        <v>0.28274333882308139</v>
      </c>
      <c r="X1982">
        <v>0.45238934211693027</v>
      </c>
    </row>
    <row r="1983" spans="1:24" hidden="1" x14ac:dyDescent="0.3">
      <c r="A1983" t="s">
        <v>12638</v>
      </c>
      <c r="B1983" t="s">
        <v>8174</v>
      </c>
      <c r="C1983" t="s">
        <v>12639</v>
      </c>
      <c r="D1983" t="s">
        <v>12640</v>
      </c>
      <c r="E1983" t="s">
        <v>113</v>
      </c>
      <c r="F1983" t="s">
        <v>12641</v>
      </c>
      <c r="G1983" t="s">
        <v>133</v>
      </c>
      <c r="H1983" t="s">
        <v>11897</v>
      </c>
      <c r="I1983" t="s">
        <v>115</v>
      </c>
      <c r="J1983" t="s">
        <v>12642</v>
      </c>
      <c r="K1983" t="s">
        <v>12643</v>
      </c>
      <c r="L1983" t="s">
        <v>1173</v>
      </c>
      <c r="M1983">
        <v>50</v>
      </c>
      <c r="N1983" t="s">
        <v>113</v>
      </c>
      <c r="O1983" t="s">
        <v>8207</v>
      </c>
      <c r="P1983">
        <v>3</v>
      </c>
      <c r="Q1983">
        <v>1400</v>
      </c>
      <c r="R1983">
        <v>320</v>
      </c>
      <c r="T1983">
        <v>310</v>
      </c>
      <c r="U1983">
        <v>130</v>
      </c>
      <c r="V1983">
        <v>240</v>
      </c>
      <c r="W1983">
        <v>1.3440000000000001</v>
      </c>
      <c r="X1983">
        <v>1.6128</v>
      </c>
    </row>
    <row r="1984" spans="1:24" hidden="1" x14ac:dyDescent="0.3">
      <c r="A1984" t="s">
        <v>12644</v>
      </c>
      <c r="B1984" t="s">
        <v>8179</v>
      </c>
      <c r="C1984" t="s">
        <v>12639</v>
      </c>
      <c r="D1984" t="s">
        <v>12640</v>
      </c>
      <c r="E1984" t="s">
        <v>113</v>
      </c>
      <c r="F1984" t="s">
        <v>12641</v>
      </c>
      <c r="G1984" t="s">
        <v>133</v>
      </c>
      <c r="H1984" t="s">
        <v>11897</v>
      </c>
      <c r="I1984" t="s">
        <v>115</v>
      </c>
      <c r="J1984" t="s">
        <v>12642</v>
      </c>
      <c r="K1984" t="s">
        <v>12643</v>
      </c>
      <c r="L1984" t="s">
        <v>1173</v>
      </c>
      <c r="M1984">
        <v>50</v>
      </c>
      <c r="N1984" t="s">
        <v>113</v>
      </c>
      <c r="O1984" t="s">
        <v>11901</v>
      </c>
      <c r="P1984">
        <v>3</v>
      </c>
      <c r="Q1984">
        <v>560</v>
      </c>
      <c r="R1984">
        <v>492</v>
      </c>
      <c r="W1984">
        <v>0.82655999999999996</v>
      </c>
      <c r="X1984">
        <v>0.99187199999999986</v>
      </c>
    </row>
    <row r="1985" spans="1:24" hidden="1" x14ac:dyDescent="0.3">
      <c r="A1985" t="s">
        <v>12645</v>
      </c>
      <c r="B1985" t="s">
        <v>8211</v>
      </c>
      <c r="C1985" t="s">
        <v>12639</v>
      </c>
      <c r="D1985" t="s">
        <v>12640</v>
      </c>
      <c r="E1985" t="s">
        <v>113</v>
      </c>
      <c r="F1985" t="s">
        <v>12641</v>
      </c>
      <c r="G1985" t="s">
        <v>133</v>
      </c>
      <c r="H1985" t="s">
        <v>11897</v>
      </c>
      <c r="I1985" t="s">
        <v>115</v>
      </c>
      <c r="J1985" t="s">
        <v>12642</v>
      </c>
      <c r="K1985" t="s">
        <v>12643</v>
      </c>
      <c r="L1985" t="s">
        <v>1173</v>
      </c>
      <c r="M1985">
        <v>48</v>
      </c>
      <c r="N1985" t="s">
        <v>113</v>
      </c>
      <c r="O1985" t="s">
        <v>12283</v>
      </c>
      <c r="P1985">
        <v>1</v>
      </c>
      <c r="Q1985">
        <v>0.6</v>
      </c>
      <c r="T1985">
        <v>0</v>
      </c>
      <c r="W1985">
        <v>0.28274333882308139</v>
      </c>
      <c r="X1985">
        <v>0.45238934211693027</v>
      </c>
    </row>
    <row r="1986" spans="1:24" hidden="1" x14ac:dyDescent="0.3">
      <c r="A1986" t="s">
        <v>12646</v>
      </c>
      <c r="B1986" t="s">
        <v>8211</v>
      </c>
      <c r="C1986" t="s">
        <v>12647</v>
      </c>
      <c r="D1986" t="s">
        <v>12648</v>
      </c>
      <c r="E1986" t="s">
        <v>113</v>
      </c>
      <c r="F1986" t="s">
        <v>12649</v>
      </c>
      <c r="G1986" t="s">
        <v>133</v>
      </c>
      <c r="H1986" t="s">
        <v>11791</v>
      </c>
      <c r="I1986" t="s">
        <v>218</v>
      </c>
      <c r="J1986" t="s">
        <v>12650</v>
      </c>
      <c r="K1986" t="s">
        <v>12651</v>
      </c>
      <c r="L1986" t="s">
        <v>8842</v>
      </c>
      <c r="M1986">
        <v>58</v>
      </c>
      <c r="N1986" t="s">
        <v>113</v>
      </c>
      <c r="O1986" t="s">
        <v>12413</v>
      </c>
      <c r="P1986">
        <v>3</v>
      </c>
      <c r="Q1986">
        <v>0.6</v>
      </c>
      <c r="T1986">
        <v>185.54</v>
      </c>
      <c r="U1986">
        <v>356.16</v>
      </c>
      <c r="V1986">
        <v>0.68</v>
      </c>
      <c r="W1986">
        <v>0.84823001646924412</v>
      </c>
      <c r="X1986">
        <v>1.3571680263507906</v>
      </c>
    </row>
    <row r="1987" spans="1:24" hidden="1" x14ac:dyDescent="0.3">
      <c r="A1987" t="s">
        <v>12652</v>
      </c>
      <c r="B1987" t="s">
        <v>8174</v>
      </c>
      <c r="C1987" t="s">
        <v>12653</v>
      </c>
      <c r="D1987" t="s">
        <v>12654</v>
      </c>
      <c r="E1987" t="s">
        <v>113</v>
      </c>
      <c r="F1987" t="s">
        <v>12655</v>
      </c>
      <c r="G1987" t="s">
        <v>133</v>
      </c>
      <c r="H1987" t="s">
        <v>3790</v>
      </c>
      <c r="I1987" t="s">
        <v>218</v>
      </c>
      <c r="J1987" t="s">
        <v>12656</v>
      </c>
      <c r="K1987" t="s">
        <v>12657</v>
      </c>
      <c r="L1987" t="s">
        <v>8903</v>
      </c>
      <c r="M1987">
        <v>30</v>
      </c>
      <c r="N1987" t="s">
        <v>113</v>
      </c>
      <c r="O1987" t="s">
        <v>8207</v>
      </c>
      <c r="P1987">
        <v>3</v>
      </c>
      <c r="Q1987">
        <v>1400</v>
      </c>
      <c r="R1987">
        <v>320</v>
      </c>
      <c r="S1987">
        <v>145</v>
      </c>
      <c r="T1987">
        <v>10</v>
      </c>
      <c r="U1987">
        <v>70</v>
      </c>
      <c r="V1987">
        <v>130</v>
      </c>
      <c r="W1987">
        <v>1.3440000000000001</v>
      </c>
      <c r="X1987">
        <v>1.6128</v>
      </c>
    </row>
    <row r="1988" spans="1:24" hidden="1" x14ac:dyDescent="0.3">
      <c r="A1988" t="s">
        <v>12658</v>
      </c>
      <c r="B1988" t="s">
        <v>8179</v>
      </c>
      <c r="C1988" t="s">
        <v>12653</v>
      </c>
      <c r="D1988" t="s">
        <v>12654</v>
      </c>
      <c r="E1988" t="s">
        <v>113</v>
      </c>
      <c r="F1988" t="s">
        <v>12655</v>
      </c>
      <c r="G1988" t="s">
        <v>133</v>
      </c>
      <c r="H1988" t="s">
        <v>3790</v>
      </c>
      <c r="I1988" t="s">
        <v>218</v>
      </c>
      <c r="J1988" t="s">
        <v>12656</v>
      </c>
      <c r="K1988" t="s">
        <v>12657</v>
      </c>
      <c r="L1988" t="s">
        <v>8903</v>
      </c>
      <c r="M1988">
        <v>30</v>
      </c>
      <c r="N1988" t="s">
        <v>113</v>
      </c>
      <c r="O1988" t="s">
        <v>9032</v>
      </c>
      <c r="P1988">
        <v>3</v>
      </c>
      <c r="Q1988">
        <v>560</v>
      </c>
      <c r="R1988">
        <v>492</v>
      </c>
      <c r="S1988">
        <v>133</v>
      </c>
      <c r="W1988">
        <v>0.82655999999999996</v>
      </c>
      <c r="X1988">
        <v>0.99187199999999986</v>
      </c>
    </row>
    <row r="1989" spans="1:24" hidden="1" x14ac:dyDescent="0.3">
      <c r="A1989" t="s">
        <v>12659</v>
      </c>
      <c r="B1989" t="s">
        <v>8174</v>
      </c>
      <c r="C1989" t="s">
        <v>12660</v>
      </c>
      <c r="D1989" t="s">
        <v>12661</v>
      </c>
      <c r="E1989" t="s">
        <v>113</v>
      </c>
      <c r="F1989" t="s">
        <v>12662</v>
      </c>
      <c r="G1989" t="s">
        <v>1356</v>
      </c>
      <c r="H1989" t="s">
        <v>127</v>
      </c>
      <c r="I1989" t="s">
        <v>654</v>
      </c>
      <c r="J1989" t="s">
        <v>12663</v>
      </c>
      <c r="K1989" t="s">
        <v>12664</v>
      </c>
      <c r="L1989" t="s">
        <v>120</v>
      </c>
      <c r="M1989">
        <v>39</v>
      </c>
      <c r="N1989" t="s">
        <v>8614</v>
      </c>
      <c r="O1989" t="s">
        <v>9042</v>
      </c>
      <c r="P1989">
        <v>3</v>
      </c>
      <c r="Q1989">
        <v>1412</v>
      </c>
      <c r="R1989">
        <v>353</v>
      </c>
      <c r="T1989">
        <v>130</v>
      </c>
      <c r="U1989">
        <v>230</v>
      </c>
      <c r="V1989">
        <v>350</v>
      </c>
      <c r="W1989">
        <v>1.4953080000000001</v>
      </c>
      <c r="X1989">
        <v>1.7943696</v>
      </c>
    </row>
    <row r="1990" spans="1:24" hidden="1" x14ac:dyDescent="0.3">
      <c r="A1990" t="s">
        <v>12665</v>
      </c>
      <c r="B1990" t="s">
        <v>8179</v>
      </c>
      <c r="C1990" t="s">
        <v>12660</v>
      </c>
      <c r="D1990" t="s">
        <v>12661</v>
      </c>
      <c r="E1990" t="s">
        <v>113</v>
      </c>
      <c r="F1990" t="s">
        <v>12662</v>
      </c>
      <c r="G1990" t="s">
        <v>1356</v>
      </c>
      <c r="H1990" t="s">
        <v>127</v>
      </c>
      <c r="I1990" t="s">
        <v>654</v>
      </c>
      <c r="J1990" t="s">
        <v>12663</v>
      </c>
      <c r="K1990" t="s">
        <v>12664</v>
      </c>
      <c r="L1990" t="s">
        <v>120</v>
      </c>
      <c r="M1990">
        <v>39</v>
      </c>
      <c r="N1990" t="s">
        <v>113</v>
      </c>
      <c r="O1990" t="s">
        <v>11268</v>
      </c>
      <c r="P1990">
        <v>3</v>
      </c>
      <c r="Q1990">
        <v>409</v>
      </c>
      <c r="R1990">
        <v>269</v>
      </c>
      <c r="W1990">
        <v>0.330063</v>
      </c>
      <c r="X1990">
        <v>0.39607559999999997</v>
      </c>
    </row>
    <row r="1991" spans="1:24" hidden="1" x14ac:dyDescent="0.3">
      <c r="A1991" t="s">
        <v>12666</v>
      </c>
      <c r="B1991" t="s">
        <v>8536</v>
      </c>
      <c r="C1991" t="s">
        <v>12660</v>
      </c>
      <c r="D1991" t="s">
        <v>12661</v>
      </c>
      <c r="E1991" t="s">
        <v>113</v>
      </c>
      <c r="F1991" t="s">
        <v>12662</v>
      </c>
      <c r="G1991" t="s">
        <v>1356</v>
      </c>
      <c r="H1991" t="s">
        <v>127</v>
      </c>
      <c r="I1991" t="s">
        <v>654</v>
      </c>
      <c r="J1991" t="s">
        <v>12663</v>
      </c>
      <c r="K1991" t="s">
        <v>12664</v>
      </c>
      <c r="L1991" t="s">
        <v>120</v>
      </c>
      <c r="M1991">
        <v>39</v>
      </c>
      <c r="N1991" t="s">
        <v>113</v>
      </c>
      <c r="O1991" t="s">
        <v>10769</v>
      </c>
      <c r="P1991">
        <v>3</v>
      </c>
      <c r="Q1991">
        <v>420</v>
      </c>
      <c r="R1991">
        <v>342</v>
      </c>
      <c r="W1991">
        <v>0.43092000000000003</v>
      </c>
      <c r="X1991">
        <v>0.51710400000000001</v>
      </c>
    </row>
    <row r="1992" spans="1:24" hidden="1" x14ac:dyDescent="0.3">
      <c r="A1992" t="s">
        <v>12667</v>
      </c>
      <c r="B1992" t="s">
        <v>8174</v>
      </c>
      <c r="C1992" t="s">
        <v>12668</v>
      </c>
      <c r="D1992" t="s">
        <v>12669</v>
      </c>
      <c r="E1992" t="s">
        <v>113</v>
      </c>
      <c r="F1992" t="s">
        <v>12670</v>
      </c>
      <c r="G1992" t="s">
        <v>1356</v>
      </c>
      <c r="H1992" t="s">
        <v>127</v>
      </c>
      <c r="I1992" t="s">
        <v>654</v>
      </c>
      <c r="J1992" t="s">
        <v>12671</v>
      </c>
      <c r="K1992" t="s">
        <v>12672</v>
      </c>
      <c r="L1992" t="s">
        <v>1173</v>
      </c>
      <c r="M1992">
        <v>49</v>
      </c>
      <c r="N1992" t="s">
        <v>8614</v>
      </c>
      <c r="O1992" t="s">
        <v>9042</v>
      </c>
      <c r="P1992">
        <v>3</v>
      </c>
      <c r="Q1992">
        <v>1412</v>
      </c>
      <c r="R1992">
        <v>353</v>
      </c>
      <c r="S1992">
        <v>164</v>
      </c>
      <c r="T1992">
        <v>60</v>
      </c>
      <c r="U1992">
        <v>130</v>
      </c>
      <c r="V1992">
        <v>240</v>
      </c>
      <c r="W1992">
        <v>1.4953080000000001</v>
      </c>
      <c r="X1992">
        <v>1.7943696</v>
      </c>
    </row>
    <row r="1993" spans="1:24" hidden="1" x14ac:dyDescent="0.3">
      <c r="A1993" t="s">
        <v>12673</v>
      </c>
      <c r="B1993" t="s">
        <v>8179</v>
      </c>
      <c r="C1993" t="s">
        <v>12668</v>
      </c>
      <c r="D1993" t="s">
        <v>12669</v>
      </c>
      <c r="E1993" t="s">
        <v>113</v>
      </c>
      <c r="F1993" t="s">
        <v>12670</v>
      </c>
      <c r="G1993" t="s">
        <v>1356</v>
      </c>
      <c r="H1993" t="s">
        <v>127</v>
      </c>
      <c r="I1993" t="s">
        <v>654</v>
      </c>
      <c r="J1993" t="s">
        <v>12671</v>
      </c>
      <c r="K1993" t="s">
        <v>12672</v>
      </c>
      <c r="L1993" t="s">
        <v>1173</v>
      </c>
      <c r="M1993">
        <v>49</v>
      </c>
      <c r="N1993" t="s">
        <v>113</v>
      </c>
      <c r="O1993" t="s">
        <v>11268</v>
      </c>
      <c r="P1993">
        <v>3</v>
      </c>
      <c r="Q1993">
        <v>409</v>
      </c>
      <c r="R1993">
        <v>269</v>
      </c>
      <c r="S1993">
        <v>111</v>
      </c>
      <c r="W1993">
        <v>0.330063</v>
      </c>
      <c r="X1993">
        <v>0.39607559999999997</v>
      </c>
    </row>
    <row r="1994" spans="1:24" hidden="1" x14ac:dyDescent="0.3">
      <c r="A1994" t="s">
        <v>12674</v>
      </c>
      <c r="B1994" t="s">
        <v>8536</v>
      </c>
      <c r="C1994" t="s">
        <v>12668</v>
      </c>
      <c r="D1994" t="s">
        <v>12669</v>
      </c>
      <c r="E1994" t="s">
        <v>113</v>
      </c>
      <c r="F1994" t="s">
        <v>12670</v>
      </c>
      <c r="G1994" t="s">
        <v>1356</v>
      </c>
      <c r="H1994" t="s">
        <v>127</v>
      </c>
      <c r="I1994" t="s">
        <v>654</v>
      </c>
      <c r="J1994" t="s">
        <v>12671</v>
      </c>
      <c r="K1994" t="s">
        <v>12672</v>
      </c>
      <c r="L1994" t="s">
        <v>1173</v>
      </c>
      <c r="M1994">
        <v>49</v>
      </c>
      <c r="N1994" t="s">
        <v>113</v>
      </c>
      <c r="O1994" t="s">
        <v>10769</v>
      </c>
      <c r="P1994">
        <v>3</v>
      </c>
      <c r="Q1994">
        <v>420</v>
      </c>
      <c r="R1994">
        <v>342</v>
      </c>
      <c r="S1994">
        <v>160</v>
      </c>
      <c r="W1994">
        <v>0.43092000000000003</v>
      </c>
      <c r="X1994">
        <v>0.51710400000000001</v>
      </c>
    </row>
    <row r="1995" spans="1:24" hidden="1" x14ac:dyDescent="0.3">
      <c r="A1995" t="s">
        <v>12675</v>
      </c>
      <c r="B1995" t="s">
        <v>8174</v>
      </c>
      <c r="C1995" t="s">
        <v>12676</v>
      </c>
      <c r="D1995" t="s">
        <v>12677</v>
      </c>
      <c r="E1995" t="s">
        <v>113</v>
      </c>
      <c r="F1995" t="s">
        <v>12678</v>
      </c>
      <c r="G1995" t="s">
        <v>1356</v>
      </c>
      <c r="H1995" t="s">
        <v>127</v>
      </c>
      <c r="I1995" t="s">
        <v>654</v>
      </c>
      <c r="J1995" t="s">
        <v>12679</v>
      </c>
      <c r="K1995" t="s">
        <v>12680</v>
      </c>
      <c r="L1995" t="s">
        <v>120</v>
      </c>
      <c r="M1995">
        <v>39</v>
      </c>
      <c r="N1995" t="s">
        <v>8614</v>
      </c>
      <c r="O1995" t="s">
        <v>9042</v>
      </c>
      <c r="P1995">
        <v>3</v>
      </c>
      <c r="Q1995">
        <v>1412</v>
      </c>
      <c r="R1995">
        <v>353</v>
      </c>
      <c r="T1995">
        <v>40</v>
      </c>
      <c r="U1995">
        <v>215</v>
      </c>
      <c r="V1995">
        <v>320</v>
      </c>
      <c r="W1995">
        <v>1.4953080000000001</v>
      </c>
      <c r="X1995">
        <v>1.7943696</v>
      </c>
    </row>
    <row r="1996" spans="1:24" hidden="1" x14ac:dyDescent="0.3">
      <c r="A1996" t="s">
        <v>12681</v>
      </c>
      <c r="B1996" t="s">
        <v>8617</v>
      </c>
      <c r="C1996" t="s">
        <v>12676</v>
      </c>
      <c r="D1996" t="s">
        <v>12677</v>
      </c>
      <c r="E1996" t="s">
        <v>113</v>
      </c>
      <c r="F1996" t="s">
        <v>12678</v>
      </c>
      <c r="G1996" t="s">
        <v>1356</v>
      </c>
      <c r="H1996" t="s">
        <v>127</v>
      </c>
      <c r="I1996" t="s">
        <v>654</v>
      </c>
      <c r="J1996" t="s">
        <v>12679</v>
      </c>
      <c r="K1996" t="s">
        <v>12680</v>
      </c>
      <c r="L1996" t="s">
        <v>120</v>
      </c>
      <c r="M1996">
        <v>39</v>
      </c>
      <c r="N1996" t="s">
        <v>8614</v>
      </c>
      <c r="O1996" t="s">
        <v>9835</v>
      </c>
      <c r="P1996">
        <v>3</v>
      </c>
      <c r="Q1996">
        <v>779</v>
      </c>
      <c r="R1996">
        <v>408</v>
      </c>
      <c r="T1996">
        <v>40</v>
      </c>
      <c r="U1996">
        <v>215</v>
      </c>
      <c r="V1996">
        <v>320</v>
      </c>
      <c r="W1996">
        <v>0.95349600000000001</v>
      </c>
      <c r="X1996">
        <v>1.1441952</v>
      </c>
    </row>
    <row r="1997" spans="1:24" hidden="1" x14ac:dyDescent="0.3">
      <c r="A1997" t="s">
        <v>12682</v>
      </c>
      <c r="B1997" t="s">
        <v>8179</v>
      </c>
      <c r="C1997" t="s">
        <v>12676</v>
      </c>
      <c r="D1997" t="s">
        <v>12677</v>
      </c>
      <c r="E1997" t="s">
        <v>113</v>
      </c>
      <c r="F1997" t="s">
        <v>12678</v>
      </c>
      <c r="G1997" t="s">
        <v>1356</v>
      </c>
      <c r="H1997" t="s">
        <v>127</v>
      </c>
      <c r="I1997" t="s">
        <v>654</v>
      </c>
      <c r="J1997" t="s">
        <v>12679</v>
      </c>
      <c r="K1997" t="s">
        <v>12680</v>
      </c>
      <c r="L1997" t="s">
        <v>120</v>
      </c>
      <c r="M1997">
        <v>39</v>
      </c>
      <c r="N1997" t="s">
        <v>113</v>
      </c>
      <c r="O1997" t="s">
        <v>11268</v>
      </c>
      <c r="P1997">
        <v>3</v>
      </c>
      <c r="Q1997">
        <v>409</v>
      </c>
      <c r="R1997">
        <v>269</v>
      </c>
      <c r="W1997">
        <v>0.330063</v>
      </c>
      <c r="X1997">
        <v>0.39607559999999997</v>
      </c>
    </row>
    <row r="1998" spans="1:24" hidden="1" x14ac:dyDescent="0.3">
      <c r="A1998" t="s">
        <v>12683</v>
      </c>
      <c r="B1998" t="s">
        <v>8536</v>
      </c>
      <c r="C1998" t="s">
        <v>12676</v>
      </c>
      <c r="D1998" t="s">
        <v>12677</v>
      </c>
      <c r="E1998" t="s">
        <v>113</v>
      </c>
      <c r="F1998" t="s">
        <v>12678</v>
      </c>
      <c r="G1998" t="s">
        <v>1356</v>
      </c>
      <c r="H1998" t="s">
        <v>127</v>
      </c>
      <c r="I1998" t="s">
        <v>654</v>
      </c>
      <c r="J1998" t="s">
        <v>12679</v>
      </c>
      <c r="K1998" t="s">
        <v>12680</v>
      </c>
      <c r="L1998" t="s">
        <v>120</v>
      </c>
      <c r="M1998">
        <v>39</v>
      </c>
      <c r="N1998" t="s">
        <v>113</v>
      </c>
      <c r="O1998" t="s">
        <v>10769</v>
      </c>
      <c r="P1998">
        <v>3</v>
      </c>
      <c r="Q1998">
        <v>420</v>
      </c>
      <c r="R1998">
        <v>342</v>
      </c>
      <c r="W1998">
        <v>0.43092000000000003</v>
      </c>
      <c r="X1998">
        <v>0.51710400000000001</v>
      </c>
    </row>
    <row r="1999" spans="1:24" hidden="1" x14ac:dyDescent="0.3">
      <c r="A1999" t="s">
        <v>12684</v>
      </c>
      <c r="B1999" t="s">
        <v>8174</v>
      </c>
      <c r="C1999" t="s">
        <v>12685</v>
      </c>
      <c r="D1999" t="s">
        <v>12686</v>
      </c>
      <c r="E1999" t="s">
        <v>113</v>
      </c>
      <c r="F1999" t="s">
        <v>12687</v>
      </c>
      <c r="G1999" t="s">
        <v>1356</v>
      </c>
      <c r="H1999" t="s">
        <v>127</v>
      </c>
      <c r="I1999" t="s">
        <v>115</v>
      </c>
      <c r="J1999" t="s">
        <v>12688</v>
      </c>
      <c r="K1999" t="s">
        <v>12689</v>
      </c>
      <c r="L1999" t="s">
        <v>120</v>
      </c>
      <c r="M1999">
        <v>40</v>
      </c>
      <c r="N1999" t="s">
        <v>8614</v>
      </c>
      <c r="O1999" t="s">
        <v>9042</v>
      </c>
      <c r="P1999">
        <v>3</v>
      </c>
      <c r="Q1999">
        <v>1412</v>
      </c>
      <c r="R1999">
        <v>353</v>
      </c>
      <c r="T1999">
        <v>0</v>
      </c>
      <c r="U1999">
        <v>160</v>
      </c>
      <c r="V1999">
        <v>240</v>
      </c>
      <c r="W1999">
        <v>1.4953080000000001</v>
      </c>
      <c r="X1999">
        <v>1.7943696</v>
      </c>
    </row>
    <row r="2000" spans="1:24" hidden="1" x14ac:dyDescent="0.3">
      <c r="A2000" t="s">
        <v>12690</v>
      </c>
      <c r="B2000" t="s">
        <v>8617</v>
      </c>
      <c r="C2000" t="s">
        <v>12685</v>
      </c>
      <c r="D2000" t="s">
        <v>12686</v>
      </c>
      <c r="E2000" t="s">
        <v>113</v>
      </c>
      <c r="F2000" t="s">
        <v>12687</v>
      </c>
      <c r="G2000" t="s">
        <v>1356</v>
      </c>
      <c r="H2000" t="s">
        <v>127</v>
      </c>
      <c r="I2000" t="s">
        <v>115</v>
      </c>
      <c r="J2000" t="s">
        <v>12688</v>
      </c>
      <c r="K2000" t="s">
        <v>12689</v>
      </c>
      <c r="L2000" t="s">
        <v>120</v>
      </c>
      <c r="M2000">
        <v>40</v>
      </c>
      <c r="N2000" t="s">
        <v>8614</v>
      </c>
      <c r="O2000" t="s">
        <v>9835</v>
      </c>
      <c r="P2000">
        <v>3</v>
      </c>
      <c r="Q2000">
        <v>568</v>
      </c>
      <c r="R2000">
        <v>370</v>
      </c>
      <c r="S2000">
        <v>250</v>
      </c>
      <c r="T2000">
        <v>0</v>
      </c>
      <c r="U2000">
        <v>160</v>
      </c>
      <c r="V2000">
        <v>240</v>
      </c>
      <c r="W2000">
        <v>0.63048000000000004</v>
      </c>
      <c r="X2000">
        <v>0.75657600000000003</v>
      </c>
    </row>
    <row r="2001" spans="1:24" hidden="1" x14ac:dyDescent="0.3">
      <c r="A2001" t="s">
        <v>12691</v>
      </c>
      <c r="B2001" t="s">
        <v>8179</v>
      </c>
      <c r="C2001" t="s">
        <v>12685</v>
      </c>
      <c r="D2001" t="s">
        <v>12686</v>
      </c>
      <c r="E2001" t="s">
        <v>113</v>
      </c>
      <c r="F2001" t="s">
        <v>12687</v>
      </c>
      <c r="G2001" t="s">
        <v>1356</v>
      </c>
      <c r="H2001" t="s">
        <v>127</v>
      </c>
      <c r="I2001" t="s">
        <v>115</v>
      </c>
      <c r="J2001" t="s">
        <v>12688</v>
      </c>
      <c r="K2001" t="s">
        <v>12689</v>
      </c>
      <c r="L2001" t="s">
        <v>120</v>
      </c>
      <c r="M2001">
        <v>40</v>
      </c>
      <c r="N2001" t="s">
        <v>8614</v>
      </c>
      <c r="O2001" t="s">
        <v>9568</v>
      </c>
      <c r="P2001">
        <v>3</v>
      </c>
      <c r="Q2001">
        <v>353</v>
      </c>
      <c r="R2001">
        <v>261</v>
      </c>
      <c r="W2001">
        <v>0.27639900000000001</v>
      </c>
      <c r="X2001">
        <v>0.3316788</v>
      </c>
    </row>
    <row r="2002" spans="1:24" hidden="1" x14ac:dyDescent="0.3">
      <c r="A2002" t="s">
        <v>12692</v>
      </c>
      <c r="B2002" t="s">
        <v>8536</v>
      </c>
      <c r="C2002" t="s">
        <v>12685</v>
      </c>
      <c r="D2002" t="s">
        <v>12686</v>
      </c>
      <c r="E2002" t="s">
        <v>113</v>
      </c>
      <c r="F2002" t="s">
        <v>12687</v>
      </c>
      <c r="G2002" t="s">
        <v>1356</v>
      </c>
      <c r="H2002" t="s">
        <v>127</v>
      </c>
      <c r="I2002" t="s">
        <v>115</v>
      </c>
      <c r="J2002" t="s">
        <v>12688</v>
      </c>
      <c r="K2002" t="s">
        <v>12689</v>
      </c>
      <c r="L2002" t="s">
        <v>120</v>
      </c>
      <c r="M2002">
        <v>40</v>
      </c>
      <c r="N2002" t="s">
        <v>8614</v>
      </c>
      <c r="O2002" t="s">
        <v>8695</v>
      </c>
      <c r="P2002">
        <v>3</v>
      </c>
      <c r="Q2002">
        <v>500</v>
      </c>
      <c r="R2002">
        <v>300</v>
      </c>
      <c r="S2002">
        <v>150</v>
      </c>
      <c r="W2002">
        <v>0.45</v>
      </c>
      <c r="X2002">
        <v>0.54</v>
      </c>
    </row>
    <row r="2003" spans="1:24" hidden="1" x14ac:dyDescent="0.3">
      <c r="A2003" t="s">
        <v>12693</v>
      </c>
      <c r="B2003" t="s">
        <v>8174</v>
      </c>
      <c r="C2003" t="s">
        <v>12212</v>
      </c>
      <c r="D2003" t="s">
        <v>12694</v>
      </c>
      <c r="E2003" t="s">
        <v>113</v>
      </c>
      <c r="F2003" t="s">
        <v>12695</v>
      </c>
      <c r="G2003" t="s">
        <v>1356</v>
      </c>
      <c r="H2003" t="s">
        <v>127</v>
      </c>
      <c r="I2003" t="s">
        <v>115</v>
      </c>
      <c r="J2003" t="s">
        <v>113</v>
      </c>
      <c r="K2003" t="s">
        <v>113</v>
      </c>
      <c r="L2003" t="s">
        <v>113</v>
      </c>
      <c r="M2003">
        <v>20</v>
      </c>
      <c r="N2003" t="s">
        <v>8614</v>
      </c>
      <c r="O2003" t="s">
        <v>9042</v>
      </c>
      <c r="P2003">
        <v>3</v>
      </c>
      <c r="Q2003">
        <v>1412</v>
      </c>
      <c r="R2003">
        <v>353</v>
      </c>
      <c r="S2003">
        <v>164</v>
      </c>
      <c r="T2003">
        <v>300</v>
      </c>
      <c r="U2003">
        <v>150</v>
      </c>
      <c r="V2003">
        <v>250</v>
      </c>
      <c r="W2003">
        <v>1.4953080000000001</v>
      </c>
      <c r="X2003">
        <v>1.7943696</v>
      </c>
    </row>
    <row r="2004" spans="1:24" hidden="1" x14ac:dyDescent="0.3">
      <c r="A2004" t="s">
        <v>12696</v>
      </c>
      <c r="B2004" t="s">
        <v>8617</v>
      </c>
      <c r="C2004" t="s">
        <v>12212</v>
      </c>
      <c r="D2004" t="s">
        <v>12694</v>
      </c>
      <c r="E2004" t="s">
        <v>113</v>
      </c>
      <c r="F2004" t="s">
        <v>12695</v>
      </c>
      <c r="G2004" t="s">
        <v>1356</v>
      </c>
      <c r="H2004" t="s">
        <v>127</v>
      </c>
      <c r="I2004" t="s">
        <v>115</v>
      </c>
      <c r="J2004" t="s">
        <v>113</v>
      </c>
      <c r="K2004" t="s">
        <v>113</v>
      </c>
      <c r="L2004" t="s">
        <v>113</v>
      </c>
      <c r="M2004">
        <v>20</v>
      </c>
      <c r="N2004" t="s">
        <v>8614</v>
      </c>
      <c r="O2004" t="s">
        <v>9835</v>
      </c>
      <c r="P2004">
        <v>3</v>
      </c>
      <c r="Q2004">
        <v>778</v>
      </c>
      <c r="R2004">
        <v>408</v>
      </c>
      <c r="S2004">
        <v>219</v>
      </c>
      <c r="T2004">
        <v>300</v>
      </c>
      <c r="U2004">
        <v>150</v>
      </c>
      <c r="V2004">
        <v>250</v>
      </c>
      <c r="W2004">
        <v>0.95227200000000001</v>
      </c>
      <c r="X2004">
        <v>1.1427263999999999</v>
      </c>
    </row>
    <row r="2005" spans="1:24" hidden="1" x14ac:dyDescent="0.3">
      <c r="A2005" t="s">
        <v>12697</v>
      </c>
      <c r="B2005" t="s">
        <v>8179</v>
      </c>
      <c r="C2005" t="s">
        <v>12212</v>
      </c>
      <c r="D2005" t="s">
        <v>12694</v>
      </c>
      <c r="E2005" t="s">
        <v>113</v>
      </c>
      <c r="F2005" t="s">
        <v>12695</v>
      </c>
      <c r="G2005" t="s">
        <v>1356</v>
      </c>
      <c r="H2005" t="s">
        <v>127</v>
      </c>
      <c r="I2005" t="s">
        <v>115</v>
      </c>
      <c r="J2005" t="s">
        <v>113</v>
      </c>
      <c r="K2005" t="s">
        <v>113</v>
      </c>
      <c r="L2005" t="s">
        <v>113</v>
      </c>
      <c r="M2005">
        <v>2</v>
      </c>
      <c r="N2005" t="s">
        <v>8614</v>
      </c>
      <c r="O2005" t="s">
        <v>9568</v>
      </c>
      <c r="P2005">
        <v>3</v>
      </c>
      <c r="Q2005">
        <v>353</v>
      </c>
      <c r="R2005">
        <v>261</v>
      </c>
      <c r="S2005">
        <v>104</v>
      </c>
      <c r="W2005">
        <v>0.27639900000000001</v>
      </c>
      <c r="X2005">
        <v>0.3316788</v>
      </c>
    </row>
    <row r="2006" spans="1:24" hidden="1" x14ac:dyDescent="0.3">
      <c r="A2006" t="s">
        <v>12698</v>
      </c>
      <c r="B2006" t="s">
        <v>8174</v>
      </c>
      <c r="C2006" t="s">
        <v>12699</v>
      </c>
      <c r="D2006" t="s">
        <v>12700</v>
      </c>
      <c r="E2006" t="s">
        <v>113</v>
      </c>
      <c r="F2006" t="s">
        <v>12701</v>
      </c>
      <c r="G2006" t="s">
        <v>1356</v>
      </c>
      <c r="H2006" t="s">
        <v>127</v>
      </c>
      <c r="I2006" t="s">
        <v>654</v>
      </c>
      <c r="J2006" t="s">
        <v>12702</v>
      </c>
      <c r="K2006" t="s">
        <v>12703</v>
      </c>
      <c r="L2006" t="s">
        <v>120</v>
      </c>
      <c r="M2006">
        <v>39</v>
      </c>
      <c r="N2006" t="s">
        <v>113</v>
      </c>
      <c r="O2006" t="s">
        <v>9042</v>
      </c>
      <c r="P2006">
        <v>3</v>
      </c>
      <c r="Q2006">
        <v>1412</v>
      </c>
      <c r="R2006">
        <v>353</v>
      </c>
      <c r="S2006">
        <v>164</v>
      </c>
      <c r="T2006">
        <v>0</v>
      </c>
      <c r="U2006">
        <v>120</v>
      </c>
      <c r="V2006">
        <v>240</v>
      </c>
      <c r="W2006">
        <v>1.4953080000000001</v>
      </c>
      <c r="X2006">
        <v>1.7943696</v>
      </c>
    </row>
    <row r="2007" spans="1:24" hidden="1" x14ac:dyDescent="0.3">
      <c r="A2007" t="s">
        <v>12704</v>
      </c>
      <c r="B2007" t="s">
        <v>8179</v>
      </c>
      <c r="C2007" t="s">
        <v>12699</v>
      </c>
      <c r="D2007" t="s">
        <v>12700</v>
      </c>
      <c r="E2007" t="s">
        <v>113</v>
      </c>
      <c r="F2007" t="s">
        <v>12701</v>
      </c>
      <c r="G2007" t="s">
        <v>1356</v>
      </c>
      <c r="H2007" t="s">
        <v>127</v>
      </c>
      <c r="I2007" t="s">
        <v>654</v>
      </c>
      <c r="J2007" t="s">
        <v>12702</v>
      </c>
      <c r="K2007" t="s">
        <v>12703</v>
      </c>
      <c r="L2007" t="s">
        <v>120</v>
      </c>
      <c r="M2007">
        <v>39</v>
      </c>
      <c r="N2007" t="s">
        <v>113</v>
      </c>
      <c r="O2007" t="s">
        <v>9576</v>
      </c>
      <c r="P2007">
        <v>3</v>
      </c>
      <c r="Q2007">
        <v>409</v>
      </c>
      <c r="R2007">
        <v>269</v>
      </c>
      <c r="W2007">
        <v>0.330063</v>
      </c>
      <c r="X2007">
        <v>0.39607559999999997</v>
      </c>
    </row>
    <row r="2008" spans="1:24" hidden="1" x14ac:dyDescent="0.3">
      <c r="A2008" t="s">
        <v>12705</v>
      </c>
      <c r="B2008" t="s">
        <v>8174</v>
      </c>
      <c r="C2008" t="s">
        <v>12706</v>
      </c>
      <c r="D2008" t="s">
        <v>12707</v>
      </c>
      <c r="E2008" t="s">
        <v>113</v>
      </c>
      <c r="F2008" t="s">
        <v>12708</v>
      </c>
      <c r="G2008" t="s">
        <v>1356</v>
      </c>
      <c r="H2008" t="s">
        <v>127</v>
      </c>
      <c r="I2008" t="s">
        <v>654</v>
      </c>
      <c r="J2008" t="s">
        <v>12709</v>
      </c>
      <c r="K2008" t="s">
        <v>12710</v>
      </c>
      <c r="L2008" t="s">
        <v>120</v>
      </c>
      <c r="M2008">
        <v>43</v>
      </c>
      <c r="N2008" t="s">
        <v>113</v>
      </c>
      <c r="O2008" t="s">
        <v>12361</v>
      </c>
      <c r="P2008">
        <v>3</v>
      </c>
      <c r="Q2008">
        <v>1500</v>
      </c>
      <c r="R2008">
        <v>488</v>
      </c>
      <c r="S2008">
        <v>175</v>
      </c>
      <c r="T2008">
        <v>90</v>
      </c>
      <c r="U2008">
        <v>210</v>
      </c>
      <c r="V2008">
        <v>340</v>
      </c>
      <c r="W2008">
        <v>2.1960000000000002</v>
      </c>
      <c r="X2008">
        <v>2.6352000000000002</v>
      </c>
    </row>
    <row r="2009" spans="1:24" hidden="1" x14ac:dyDescent="0.3">
      <c r="A2009" t="s">
        <v>12711</v>
      </c>
      <c r="B2009" t="s">
        <v>8617</v>
      </c>
      <c r="C2009" t="s">
        <v>12706</v>
      </c>
      <c r="D2009" t="s">
        <v>12707</v>
      </c>
      <c r="E2009" t="s">
        <v>113</v>
      </c>
      <c r="F2009" t="s">
        <v>12708</v>
      </c>
      <c r="G2009" t="s">
        <v>1356</v>
      </c>
      <c r="H2009" t="s">
        <v>127</v>
      </c>
      <c r="I2009" t="s">
        <v>654</v>
      </c>
      <c r="J2009" t="s">
        <v>12709</v>
      </c>
      <c r="K2009" t="s">
        <v>12710</v>
      </c>
      <c r="L2009" t="s">
        <v>120</v>
      </c>
      <c r="M2009">
        <v>43</v>
      </c>
      <c r="N2009" t="s">
        <v>113</v>
      </c>
      <c r="O2009" t="s">
        <v>9835</v>
      </c>
      <c r="P2009">
        <v>3</v>
      </c>
      <c r="Q2009">
        <v>778</v>
      </c>
      <c r="R2009">
        <v>408</v>
      </c>
      <c r="S2009">
        <v>219</v>
      </c>
      <c r="T2009">
        <v>90</v>
      </c>
      <c r="U2009">
        <v>210</v>
      </c>
      <c r="V2009">
        <v>340</v>
      </c>
      <c r="W2009">
        <v>0.95227200000000001</v>
      </c>
      <c r="X2009">
        <v>1.1427263999999999</v>
      </c>
    </row>
    <row r="2010" spans="1:24" hidden="1" x14ac:dyDescent="0.3">
      <c r="A2010" t="s">
        <v>12712</v>
      </c>
      <c r="B2010" t="s">
        <v>8179</v>
      </c>
      <c r="C2010" t="s">
        <v>12706</v>
      </c>
      <c r="D2010" t="s">
        <v>12707</v>
      </c>
      <c r="E2010" t="s">
        <v>113</v>
      </c>
      <c r="F2010" t="s">
        <v>12708</v>
      </c>
      <c r="G2010" t="s">
        <v>1356</v>
      </c>
      <c r="H2010" t="s">
        <v>127</v>
      </c>
      <c r="I2010" t="s">
        <v>654</v>
      </c>
      <c r="J2010" t="s">
        <v>12709</v>
      </c>
      <c r="K2010" t="s">
        <v>12710</v>
      </c>
      <c r="L2010" t="s">
        <v>120</v>
      </c>
      <c r="N2010" t="s">
        <v>113</v>
      </c>
      <c r="O2010" t="s">
        <v>9568</v>
      </c>
      <c r="P2010">
        <v>3</v>
      </c>
      <c r="Q2010">
        <v>409</v>
      </c>
      <c r="R2010">
        <v>269</v>
      </c>
      <c r="S2010">
        <v>111</v>
      </c>
      <c r="W2010">
        <v>0.330063</v>
      </c>
      <c r="X2010">
        <v>0.39607559999999997</v>
      </c>
    </row>
    <row r="2011" spans="1:24" hidden="1" x14ac:dyDescent="0.3">
      <c r="A2011" t="s">
        <v>12713</v>
      </c>
      <c r="B2011" t="s">
        <v>8536</v>
      </c>
      <c r="C2011" t="s">
        <v>12706</v>
      </c>
      <c r="D2011" t="s">
        <v>12707</v>
      </c>
      <c r="E2011" t="s">
        <v>113</v>
      </c>
      <c r="F2011" t="s">
        <v>12708</v>
      </c>
      <c r="G2011" t="s">
        <v>1356</v>
      </c>
      <c r="H2011" t="s">
        <v>127</v>
      </c>
      <c r="I2011" t="s">
        <v>654</v>
      </c>
      <c r="J2011" t="s">
        <v>12709</v>
      </c>
      <c r="K2011" t="s">
        <v>12710</v>
      </c>
      <c r="L2011" t="s">
        <v>120</v>
      </c>
      <c r="N2011" t="s">
        <v>113</v>
      </c>
      <c r="O2011" t="s">
        <v>11475</v>
      </c>
      <c r="P2011">
        <v>3</v>
      </c>
      <c r="Q2011">
        <v>420</v>
      </c>
      <c r="R2011">
        <v>342</v>
      </c>
      <c r="S2011">
        <v>160</v>
      </c>
      <c r="W2011">
        <v>0.43092000000000003</v>
      </c>
      <c r="X2011">
        <v>0.51710400000000001</v>
      </c>
    </row>
    <row r="2012" spans="1:24" hidden="1" x14ac:dyDescent="0.3">
      <c r="A2012" t="s">
        <v>12714</v>
      </c>
      <c r="B2012" t="s">
        <v>8174</v>
      </c>
      <c r="C2012" t="s">
        <v>12634</v>
      </c>
      <c r="D2012" t="s">
        <v>12715</v>
      </c>
      <c r="E2012" t="s">
        <v>113</v>
      </c>
      <c r="F2012" t="s">
        <v>113</v>
      </c>
      <c r="G2012" t="s">
        <v>113</v>
      </c>
      <c r="H2012" t="s">
        <v>113</v>
      </c>
      <c r="I2012" t="s">
        <v>115</v>
      </c>
      <c r="J2012" t="s">
        <v>12716</v>
      </c>
      <c r="K2012" t="s">
        <v>12717</v>
      </c>
      <c r="L2012" t="s">
        <v>10113</v>
      </c>
      <c r="M2012">
        <v>45</v>
      </c>
      <c r="N2012" t="s">
        <v>113</v>
      </c>
      <c r="O2012" t="s">
        <v>8207</v>
      </c>
      <c r="P2012">
        <v>3</v>
      </c>
      <c r="Q2012">
        <v>1400</v>
      </c>
      <c r="R2012">
        <v>320</v>
      </c>
      <c r="S2012">
        <v>145</v>
      </c>
      <c r="T2012">
        <v>300</v>
      </c>
      <c r="U2012">
        <v>150</v>
      </c>
      <c r="V2012">
        <v>260</v>
      </c>
      <c r="W2012">
        <v>1.3440000000000001</v>
      </c>
      <c r="X2012">
        <v>1.6128</v>
      </c>
    </row>
    <row r="2013" spans="1:24" hidden="1" x14ac:dyDescent="0.3">
      <c r="A2013" t="s">
        <v>12718</v>
      </c>
      <c r="B2013" t="s">
        <v>8179</v>
      </c>
      <c r="C2013" t="s">
        <v>12634</v>
      </c>
      <c r="D2013" t="s">
        <v>12715</v>
      </c>
      <c r="E2013" t="s">
        <v>113</v>
      </c>
      <c r="F2013" t="s">
        <v>113</v>
      </c>
      <c r="G2013" t="s">
        <v>113</v>
      </c>
      <c r="H2013" t="s">
        <v>113</v>
      </c>
      <c r="I2013" t="s">
        <v>115</v>
      </c>
      <c r="J2013" t="s">
        <v>12716</v>
      </c>
      <c r="K2013" t="s">
        <v>12717</v>
      </c>
      <c r="L2013" t="s">
        <v>10113</v>
      </c>
      <c r="M2013">
        <v>45</v>
      </c>
      <c r="N2013" t="s">
        <v>113</v>
      </c>
      <c r="O2013" t="s">
        <v>11901</v>
      </c>
      <c r="P2013">
        <v>3</v>
      </c>
      <c r="Q2013">
        <v>560</v>
      </c>
      <c r="R2013">
        <v>492</v>
      </c>
      <c r="S2013">
        <v>133</v>
      </c>
      <c r="W2013">
        <v>0.82655999999999996</v>
      </c>
      <c r="X2013">
        <v>0.99187199999999986</v>
      </c>
    </row>
    <row r="2014" spans="1:24" hidden="1" x14ac:dyDescent="0.3">
      <c r="A2014" t="s">
        <v>12719</v>
      </c>
      <c r="B2014" t="s">
        <v>8211</v>
      </c>
      <c r="C2014" t="s">
        <v>12634</v>
      </c>
      <c r="D2014" t="s">
        <v>12715</v>
      </c>
      <c r="E2014" t="s">
        <v>113</v>
      </c>
      <c r="F2014" t="s">
        <v>113</v>
      </c>
      <c r="G2014" t="s">
        <v>113</v>
      </c>
      <c r="H2014" t="s">
        <v>113</v>
      </c>
      <c r="I2014" t="s">
        <v>115</v>
      </c>
      <c r="J2014" t="s">
        <v>12716</v>
      </c>
      <c r="K2014" t="s">
        <v>12717</v>
      </c>
      <c r="L2014" t="s">
        <v>10113</v>
      </c>
      <c r="M2014">
        <v>40</v>
      </c>
      <c r="N2014" t="s">
        <v>113</v>
      </c>
      <c r="O2014" t="s">
        <v>113</v>
      </c>
      <c r="P2014">
        <v>1</v>
      </c>
      <c r="Q2014">
        <v>0.3</v>
      </c>
      <c r="T2014">
        <v>62.11</v>
      </c>
      <c r="W2014">
        <v>7.0685834705770348E-2</v>
      </c>
      <c r="X2014">
        <v>0.11309733552923257</v>
      </c>
    </row>
    <row r="2015" spans="1:24" hidden="1" x14ac:dyDescent="0.3">
      <c r="A2015" t="s">
        <v>12720</v>
      </c>
      <c r="B2015" t="s">
        <v>8249</v>
      </c>
      <c r="C2015" t="s">
        <v>12634</v>
      </c>
      <c r="D2015" t="s">
        <v>12715</v>
      </c>
      <c r="E2015" t="s">
        <v>113</v>
      </c>
      <c r="F2015" t="s">
        <v>113</v>
      </c>
      <c r="G2015" t="s">
        <v>113</v>
      </c>
      <c r="H2015" t="s">
        <v>113</v>
      </c>
      <c r="I2015" t="s">
        <v>115</v>
      </c>
      <c r="J2015" t="s">
        <v>12716</v>
      </c>
      <c r="K2015" t="s">
        <v>12717</v>
      </c>
      <c r="L2015" t="s">
        <v>10113</v>
      </c>
      <c r="M2015">
        <v>40</v>
      </c>
      <c r="N2015" t="s">
        <v>113</v>
      </c>
      <c r="O2015" t="s">
        <v>113</v>
      </c>
      <c r="P2015">
        <v>1</v>
      </c>
      <c r="Q2015">
        <v>0.6</v>
      </c>
      <c r="T2015">
        <v>607.66999999999996</v>
      </c>
      <c r="W2015">
        <v>0.28274333882308139</v>
      </c>
      <c r="X2015">
        <v>0.45238934211693027</v>
      </c>
    </row>
    <row r="2016" spans="1:24" hidden="1" x14ac:dyDescent="0.3">
      <c r="A2016" t="s">
        <v>12721</v>
      </c>
      <c r="B2016" t="s">
        <v>8174</v>
      </c>
      <c r="C2016" t="s">
        <v>1918</v>
      </c>
      <c r="D2016" t="s">
        <v>12722</v>
      </c>
      <c r="E2016" t="s">
        <v>113</v>
      </c>
      <c r="F2016" t="s">
        <v>12723</v>
      </c>
      <c r="G2016" t="s">
        <v>1356</v>
      </c>
      <c r="H2016" t="s">
        <v>127</v>
      </c>
      <c r="I2016" t="s">
        <v>654</v>
      </c>
      <c r="J2016" t="s">
        <v>12724</v>
      </c>
      <c r="K2016" t="s">
        <v>12725</v>
      </c>
      <c r="L2016" t="s">
        <v>120</v>
      </c>
      <c r="M2016">
        <v>39</v>
      </c>
      <c r="N2016" t="s">
        <v>113</v>
      </c>
      <c r="O2016" t="s">
        <v>9042</v>
      </c>
      <c r="P2016">
        <v>3</v>
      </c>
      <c r="Q2016">
        <v>1412</v>
      </c>
      <c r="R2016">
        <v>353</v>
      </c>
      <c r="S2016">
        <v>164</v>
      </c>
      <c r="T2016">
        <v>40</v>
      </c>
      <c r="U2016">
        <v>175</v>
      </c>
      <c r="V2016">
        <v>300</v>
      </c>
      <c r="W2016">
        <v>1.4953080000000001</v>
      </c>
      <c r="X2016">
        <v>1.7943696</v>
      </c>
    </row>
    <row r="2017" spans="1:24" hidden="1" x14ac:dyDescent="0.3">
      <c r="A2017" t="s">
        <v>12726</v>
      </c>
      <c r="B2017" t="s">
        <v>8179</v>
      </c>
      <c r="C2017" t="s">
        <v>1918</v>
      </c>
      <c r="D2017" t="s">
        <v>12722</v>
      </c>
      <c r="E2017" t="s">
        <v>113</v>
      </c>
      <c r="F2017" t="s">
        <v>12723</v>
      </c>
      <c r="G2017" t="s">
        <v>1356</v>
      </c>
      <c r="H2017" t="s">
        <v>127</v>
      </c>
      <c r="I2017" t="s">
        <v>654</v>
      </c>
      <c r="J2017" t="s">
        <v>12724</v>
      </c>
      <c r="K2017" t="s">
        <v>12725</v>
      </c>
      <c r="L2017" t="s">
        <v>120</v>
      </c>
      <c r="M2017">
        <v>39</v>
      </c>
      <c r="N2017" t="s">
        <v>113</v>
      </c>
      <c r="O2017" t="s">
        <v>11268</v>
      </c>
      <c r="P2017">
        <v>3</v>
      </c>
      <c r="Q2017">
        <v>409</v>
      </c>
      <c r="R2017">
        <v>269</v>
      </c>
      <c r="S2017">
        <v>152</v>
      </c>
      <c r="W2017">
        <v>0.330063</v>
      </c>
      <c r="X2017">
        <v>0.39607559999999997</v>
      </c>
    </row>
    <row r="2018" spans="1:24" hidden="1" x14ac:dyDescent="0.3">
      <c r="A2018" t="s">
        <v>12727</v>
      </c>
      <c r="B2018" t="s">
        <v>8174</v>
      </c>
      <c r="C2018" t="s">
        <v>5303</v>
      </c>
      <c r="D2018" t="s">
        <v>12728</v>
      </c>
      <c r="E2018" t="s">
        <v>113</v>
      </c>
      <c r="F2018" t="s">
        <v>12729</v>
      </c>
      <c r="G2018" t="s">
        <v>1356</v>
      </c>
      <c r="H2018" t="s">
        <v>127</v>
      </c>
      <c r="I2018" t="s">
        <v>654</v>
      </c>
      <c r="J2018" t="s">
        <v>12730</v>
      </c>
      <c r="K2018" t="s">
        <v>12731</v>
      </c>
      <c r="L2018" t="s">
        <v>120</v>
      </c>
      <c r="M2018">
        <v>39</v>
      </c>
      <c r="N2018" t="s">
        <v>113</v>
      </c>
      <c r="O2018" t="s">
        <v>9042</v>
      </c>
      <c r="P2018">
        <v>3</v>
      </c>
      <c r="Q2018">
        <v>1412</v>
      </c>
      <c r="R2018">
        <v>353</v>
      </c>
      <c r="S2018">
        <v>164</v>
      </c>
      <c r="T2018">
        <v>10</v>
      </c>
      <c r="U2018">
        <v>160</v>
      </c>
      <c r="V2018">
        <v>290</v>
      </c>
      <c r="W2018">
        <v>1.4953080000000001</v>
      </c>
      <c r="X2018">
        <v>1.7943696</v>
      </c>
    </row>
    <row r="2019" spans="1:24" hidden="1" x14ac:dyDescent="0.3">
      <c r="A2019" t="s">
        <v>12732</v>
      </c>
      <c r="B2019" t="s">
        <v>8179</v>
      </c>
      <c r="C2019" t="s">
        <v>5303</v>
      </c>
      <c r="D2019" t="s">
        <v>12728</v>
      </c>
      <c r="E2019" t="s">
        <v>113</v>
      </c>
      <c r="F2019" t="s">
        <v>12729</v>
      </c>
      <c r="G2019" t="s">
        <v>1356</v>
      </c>
      <c r="H2019" t="s">
        <v>127</v>
      </c>
      <c r="I2019" t="s">
        <v>654</v>
      </c>
      <c r="J2019" t="s">
        <v>12730</v>
      </c>
      <c r="K2019" t="s">
        <v>12731</v>
      </c>
      <c r="L2019" t="s">
        <v>120</v>
      </c>
      <c r="M2019">
        <v>39</v>
      </c>
      <c r="N2019" t="s">
        <v>113</v>
      </c>
      <c r="O2019" t="s">
        <v>9568</v>
      </c>
      <c r="P2019">
        <v>3</v>
      </c>
      <c r="Q2019">
        <v>409</v>
      </c>
      <c r="R2019">
        <v>269</v>
      </c>
      <c r="S2019">
        <v>111</v>
      </c>
      <c r="W2019">
        <v>0.330063</v>
      </c>
      <c r="X2019">
        <v>0.39607559999999997</v>
      </c>
    </row>
    <row r="2020" spans="1:24" hidden="1" x14ac:dyDescent="0.3">
      <c r="A2020" t="s">
        <v>12733</v>
      </c>
      <c r="B2020" t="s">
        <v>8174</v>
      </c>
      <c r="C2020" t="s">
        <v>12734</v>
      </c>
      <c r="D2020" t="s">
        <v>12735</v>
      </c>
      <c r="E2020" t="s">
        <v>113</v>
      </c>
      <c r="F2020" t="s">
        <v>12736</v>
      </c>
      <c r="G2020" t="s">
        <v>1356</v>
      </c>
      <c r="H2020" t="s">
        <v>127</v>
      </c>
      <c r="I2020" t="s">
        <v>3277</v>
      </c>
      <c r="J2020" t="s">
        <v>12737</v>
      </c>
      <c r="K2020" t="s">
        <v>12738</v>
      </c>
      <c r="L2020" t="s">
        <v>120</v>
      </c>
      <c r="M2020">
        <v>40</v>
      </c>
      <c r="N2020" t="s">
        <v>12739</v>
      </c>
      <c r="O2020" t="s">
        <v>9481</v>
      </c>
      <c r="P2020">
        <v>3</v>
      </c>
      <c r="Q2020">
        <v>1498</v>
      </c>
      <c r="R2020">
        <v>398</v>
      </c>
      <c r="S2020">
        <v>158</v>
      </c>
      <c r="T2020">
        <v>20</v>
      </c>
      <c r="U2020">
        <v>220</v>
      </c>
      <c r="V2020">
        <v>280</v>
      </c>
      <c r="W2020">
        <v>1.7886120000000001</v>
      </c>
      <c r="X2020">
        <v>2.1463344000000002</v>
      </c>
    </row>
    <row r="2021" spans="1:24" hidden="1" x14ac:dyDescent="0.3">
      <c r="A2021" t="s">
        <v>12740</v>
      </c>
      <c r="B2021" t="s">
        <v>8179</v>
      </c>
      <c r="C2021" t="s">
        <v>12734</v>
      </c>
      <c r="D2021" t="s">
        <v>12735</v>
      </c>
      <c r="E2021" t="s">
        <v>113</v>
      </c>
      <c r="F2021" t="s">
        <v>12736</v>
      </c>
      <c r="G2021" t="s">
        <v>1356</v>
      </c>
      <c r="H2021" t="s">
        <v>127</v>
      </c>
      <c r="I2021" t="s">
        <v>3277</v>
      </c>
      <c r="J2021" t="s">
        <v>12737</v>
      </c>
      <c r="K2021" t="s">
        <v>12738</v>
      </c>
      <c r="L2021" t="s">
        <v>120</v>
      </c>
      <c r="M2021">
        <v>40</v>
      </c>
      <c r="N2021" t="s">
        <v>113</v>
      </c>
      <c r="O2021" t="s">
        <v>9483</v>
      </c>
      <c r="P2021">
        <v>3</v>
      </c>
      <c r="Q2021">
        <v>630</v>
      </c>
      <c r="R2021">
        <v>321</v>
      </c>
      <c r="S2021">
        <v>130</v>
      </c>
      <c r="W2021">
        <v>0.60668999999999995</v>
      </c>
      <c r="X2021">
        <v>0.7280279999999999</v>
      </c>
    </row>
    <row r="2022" spans="1:24" hidden="1" x14ac:dyDescent="0.3">
      <c r="A2022" t="s">
        <v>12741</v>
      </c>
      <c r="B2022" t="s">
        <v>8536</v>
      </c>
      <c r="C2022" t="s">
        <v>12734</v>
      </c>
      <c r="D2022" t="s">
        <v>12735</v>
      </c>
      <c r="E2022" t="s">
        <v>113</v>
      </c>
      <c r="F2022" t="s">
        <v>12736</v>
      </c>
      <c r="G2022" t="s">
        <v>1356</v>
      </c>
      <c r="H2022" t="s">
        <v>127</v>
      </c>
      <c r="I2022" t="s">
        <v>3277</v>
      </c>
      <c r="J2022" t="s">
        <v>12737</v>
      </c>
      <c r="K2022" t="s">
        <v>12738</v>
      </c>
      <c r="L2022" t="s">
        <v>120</v>
      </c>
      <c r="M2022">
        <v>40</v>
      </c>
      <c r="N2022" t="s">
        <v>113</v>
      </c>
      <c r="O2022" t="s">
        <v>9485</v>
      </c>
      <c r="P2022">
        <v>1</v>
      </c>
      <c r="Q2022">
        <v>560</v>
      </c>
      <c r="R2022">
        <v>492</v>
      </c>
      <c r="S2022">
        <v>133</v>
      </c>
      <c r="W2022">
        <v>0.27551999999999999</v>
      </c>
      <c r="X2022">
        <v>0.33062399999999997</v>
      </c>
    </row>
    <row r="2023" spans="1:24" hidden="1" x14ac:dyDescent="0.3">
      <c r="A2023" t="s">
        <v>12742</v>
      </c>
      <c r="B2023" t="s">
        <v>8174</v>
      </c>
      <c r="C2023" t="s">
        <v>12743</v>
      </c>
      <c r="D2023" t="s">
        <v>12744</v>
      </c>
      <c r="E2023" t="s">
        <v>113</v>
      </c>
      <c r="F2023" t="s">
        <v>113</v>
      </c>
      <c r="G2023" t="s">
        <v>113</v>
      </c>
      <c r="H2023" t="s">
        <v>113</v>
      </c>
      <c r="I2023" t="s">
        <v>3121</v>
      </c>
      <c r="J2023" t="s">
        <v>113</v>
      </c>
      <c r="K2023" t="s">
        <v>113</v>
      </c>
      <c r="L2023" t="s">
        <v>113</v>
      </c>
      <c r="M2023">
        <v>29</v>
      </c>
      <c r="N2023" t="s">
        <v>113</v>
      </c>
      <c r="O2023" t="s">
        <v>12745</v>
      </c>
      <c r="P2023">
        <v>3</v>
      </c>
      <c r="Q2023">
        <v>1500</v>
      </c>
      <c r="R2023">
        <v>380</v>
      </c>
      <c r="S2023">
        <v>138</v>
      </c>
      <c r="T2023">
        <v>70</v>
      </c>
      <c r="U2023">
        <v>170</v>
      </c>
      <c r="V2023">
        <v>270</v>
      </c>
      <c r="W2023">
        <v>1.71</v>
      </c>
      <c r="X2023">
        <v>2.052</v>
      </c>
    </row>
    <row r="2024" spans="1:24" hidden="1" x14ac:dyDescent="0.3">
      <c r="A2024" t="s">
        <v>12746</v>
      </c>
      <c r="B2024" t="s">
        <v>8617</v>
      </c>
      <c r="C2024" t="s">
        <v>12743</v>
      </c>
      <c r="D2024" t="s">
        <v>12744</v>
      </c>
      <c r="E2024" t="s">
        <v>113</v>
      </c>
      <c r="F2024" t="s">
        <v>113</v>
      </c>
      <c r="G2024" t="s">
        <v>113</v>
      </c>
      <c r="H2024" t="s">
        <v>113</v>
      </c>
      <c r="I2024" t="s">
        <v>3121</v>
      </c>
      <c r="J2024" t="s">
        <v>113</v>
      </c>
      <c r="K2024" t="s">
        <v>113</v>
      </c>
      <c r="L2024" t="s">
        <v>113</v>
      </c>
      <c r="M2024">
        <v>29</v>
      </c>
      <c r="N2024" t="s">
        <v>113</v>
      </c>
      <c r="O2024" t="s">
        <v>12134</v>
      </c>
      <c r="P2024">
        <v>3</v>
      </c>
      <c r="Q2024">
        <v>707</v>
      </c>
      <c r="R2024">
        <v>395</v>
      </c>
      <c r="S2024">
        <v>106</v>
      </c>
      <c r="T2024">
        <v>70</v>
      </c>
      <c r="U2024">
        <v>170</v>
      </c>
      <c r="V2024">
        <v>270</v>
      </c>
      <c r="W2024">
        <v>0.83779499999999996</v>
      </c>
      <c r="X2024">
        <v>1.0053539999999999</v>
      </c>
    </row>
    <row r="2025" spans="1:24" hidden="1" x14ac:dyDescent="0.3">
      <c r="A2025" t="s">
        <v>12747</v>
      </c>
      <c r="B2025" t="s">
        <v>8179</v>
      </c>
      <c r="C2025" t="s">
        <v>12743</v>
      </c>
      <c r="D2025" t="s">
        <v>12744</v>
      </c>
      <c r="E2025" t="s">
        <v>113</v>
      </c>
      <c r="F2025" t="s">
        <v>113</v>
      </c>
      <c r="G2025" t="s">
        <v>113</v>
      </c>
      <c r="H2025" t="s">
        <v>113</v>
      </c>
      <c r="I2025" t="s">
        <v>3121</v>
      </c>
      <c r="J2025" t="s">
        <v>113</v>
      </c>
      <c r="K2025" t="s">
        <v>113</v>
      </c>
      <c r="L2025" t="s">
        <v>113</v>
      </c>
      <c r="M2025">
        <v>29</v>
      </c>
      <c r="N2025" t="s">
        <v>113</v>
      </c>
      <c r="O2025" t="s">
        <v>12748</v>
      </c>
      <c r="P2025">
        <v>3</v>
      </c>
      <c r="Q2025">
        <v>562</v>
      </c>
      <c r="R2025">
        <v>492</v>
      </c>
      <c r="S2025">
        <v>150</v>
      </c>
      <c r="W2025">
        <v>0.82951200000000003</v>
      </c>
      <c r="X2025">
        <v>0.99541440000000003</v>
      </c>
    </row>
    <row r="2026" spans="1:24" hidden="1" x14ac:dyDescent="0.3">
      <c r="A2026" t="s">
        <v>12749</v>
      </c>
      <c r="B2026" t="s">
        <v>8174</v>
      </c>
      <c r="C2026" t="s">
        <v>7731</v>
      </c>
      <c r="D2026" t="s">
        <v>12750</v>
      </c>
      <c r="E2026" t="s">
        <v>113</v>
      </c>
      <c r="F2026" t="s">
        <v>12751</v>
      </c>
      <c r="G2026" t="s">
        <v>1356</v>
      </c>
      <c r="H2026" t="s">
        <v>127</v>
      </c>
      <c r="I2026" t="s">
        <v>115</v>
      </c>
      <c r="J2026" t="s">
        <v>12752</v>
      </c>
      <c r="K2026" t="s">
        <v>12753</v>
      </c>
      <c r="L2026" t="s">
        <v>120</v>
      </c>
      <c r="M2026">
        <v>40</v>
      </c>
      <c r="N2026" t="s">
        <v>113</v>
      </c>
      <c r="O2026" t="s">
        <v>9042</v>
      </c>
      <c r="P2026">
        <v>3</v>
      </c>
      <c r="Q2026">
        <v>1412</v>
      </c>
      <c r="R2026">
        <v>353</v>
      </c>
      <c r="S2026">
        <v>164</v>
      </c>
      <c r="T2026">
        <v>40</v>
      </c>
      <c r="U2026">
        <v>175</v>
      </c>
      <c r="V2026">
        <v>295</v>
      </c>
      <c r="W2026">
        <v>1.4953080000000001</v>
      </c>
      <c r="X2026">
        <v>1.7943696</v>
      </c>
    </row>
    <row r="2027" spans="1:24" hidden="1" x14ac:dyDescent="0.3">
      <c r="A2027" t="s">
        <v>12754</v>
      </c>
      <c r="B2027" t="s">
        <v>8617</v>
      </c>
      <c r="C2027" t="s">
        <v>7731</v>
      </c>
      <c r="D2027" t="s">
        <v>12750</v>
      </c>
      <c r="E2027" t="s">
        <v>113</v>
      </c>
      <c r="F2027" t="s">
        <v>12751</v>
      </c>
      <c r="G2027" t="s">
        <v>1356</v>
      </c>
      <c r="H2027" t="s">
        <v>127</v>
      </c>
      <c r="I2027" t="s">
        <v>115</v>
      </c>
      <c r="J2027" t="s">
        <v>12752</v>
      </c>
      <c r="K2027" t="s">
        <v>12753</v>
      </c>
      <c r="L2027" t="s">
        <v>120</v>
      </c>
      <c r="M2027">
        <v>40</v>
      </c>
      <c r="N2027" t="s">
        <v>113</v>
      </c>
      <c r="O2027" t="s">
        <v>9835</v>
      </c>
      <c r="P2027">
        <v>3</v>
      </c>
      <c r="Q2027">
        <v>568</v>
      </c>
      <c r="R2027">
        <v>370</v>
      </c>
      <c r="S2027">
        <v>250</v>
      </c>
      <c r="T2027">
        <v>40</v>
      </c>
      <c r="U2027">
        <v>175</v>
      </c>
      <c r="V2027">
        <v>295</v>
      </c>
      <c r="W2027">
        <v>0.63048000000000004</v>
      </c>
      <c r="X2027">
        <v>0.75657600000000003</v>
      </c>
    </row>
    <row r="2028" spans="1:24" hidden="1" x14ac:dyDescent="0.3">
      <c r="A2028" t="s">
        <v>12755</v>
      </c>
      <c r="B2028" t="s">
        <v>8179</v>
      </c>
      <c r="C2028" t="s">
        <v>7731</v>
      </c>
      <c r="D2028" t="s">
        <v>12750</v>
      </c>
      <c r="E2028" t="s">
        <v>113</v>
      </c>
      <c r="F2028" t="s">
        <v>12751</v>
      </c>
      <c r="G2028" t="s">
        <v>1356</v>
      </c>
      <c r="H2028" t="s">
        <v>127</v>
      </c>
      <c r="I2028" t="s">
        <v>115</v>
      </c>
      <c r="J2028" t="s">
        <v>12752</v>
      </c>
      <c r="K2028" t="s">
        <v>12753</v>
      </c>
      <c r="L2028" t="s">
        <v>120</v>
      </c>
      <c r="M2028">
        <v>40</v>
      </c>
      <c r="N2028" t="s">
        <v>113</v>
      </c>
      <c r="O2028" t="s">
        <v>9568</v>
      </c>
      <c r="P2028">
        <v>3</v>
      </c>
      <c r="Q2028">
        <v>353</v>
      </c>
      <c r="R2028">
        <v>261</v>
      </c>
      <c r="W2028">
        <v>0.27639900000000001</v>
      </c>
      <c r="X2028">
        <v>0.3316788</v>
      </c>
    </row>
    <row r="2029" spans="1:24" hidden="1" x14ac:dyDescent="0.3">
      <c r="A2029" t="s">
        <v>12756</v>
      </c>
      <c r="B2029" t="s">
        <v>8174</v>
      </c>
      <c r="C2029" t="s">
        <v>3020</v>
      </c>
      <c r="D2029" t="s">
        <v>12757</v>
      </c>
      <c r="E2029" t="s">
        <v>113</v>
      </c>
      <c r="F2029" t="s">
        <v>113</v>
      </c>
      <c r="G2029" t="s">
        <v>113</v>
      </c>
      <c r="H2029" t="s">
        <v>113</v>
      </c>
      <c r="I2029" t="s">
        <v>406</v>
      </c>
      <c r="J2029" t="s">
        <v>113</v>
      </c>
      <c r="K2029" t="s">
        <v>113</v>
      </c>
      <c r="L2029" t="s">
        <v>113</v>
      </c>
      <c r="M2029">
        <v>35</v>
      </c>
      <c r="N2029" t="s">
        <v>9085</v>
      </c>
      <c r="O2029" t="s">
        <v>8467</v>
      </c>
      <c r="P2029">
        <v>3</v>
      </c>
      <c r="Q2029">
        <v>1499</v>
      </c>
      <c r="R2029">
        <v>349</v>
      </c>
      <c r="S2029">
        <v>166</v>
      </c>
      <c r="T2029">
        <v>5</v>
      </c>
      <c r="U2029">
        <v>120</v>
      </c>
      <c r="V2029">
        <v>240</v>
      </c>
      <c r="W2029">
        <v>1.569453</v>
      </c>
      <c r="X2029">
        <v>1.8833435999999999</v>
      </c>
    </row>
    <row r="2030" spans="1:24" hidden="1" x14ac:dyDescent="0.3">
      <c r="A2030" t="s">
        <v>12758</v>
      </c>
      <c r="B2030" t="s">
        <v>8617</v>
      </c>
      <c r="C2030" t="s">
        <v>3020</v>
      </c>
      <c r="D2030" t="s">
        <v>12757</v>
      </c>
      <c r="E2030" t="s">
        <v>113</v>
      </c>
      <c r="F2030" t="s">
        <v>113</v>
      </c>
      <c r="G2030" t="s">
        <v>113</v>
      </c>
      <c r="H2030" t="s">
        <v>113</v>
      </c>
      <c r="I2030" t="s">
        <v>406</v>
      </c>
      <c r="J2030" t="s">
        <v>113</v>
      </c>
      <c r="K2030" t="s">
        <v>113</v>
      </c>
      <c r="L2030" t="s">
        <v>113</v>
      </c>
      <c r="M2030">
        <v>35</v>
      </c>
      <c r="N2030" t="s">
        <v>9085</v>
      </c>
      <c r="O2030" t="s">
        <v>12759</v>
      </c>
      <c r="P2030">
        <v>3</v>
      </c>
      <c r="Q2030">
        <v>699</v>
      </c>
      <c r="R2030">
        <v>395</v>
      </c>
      <c r="S2030">
        <v>160</v>
      </c>
      <c r="T2030">
        <v>5</v>
      </c>
      <c r="U2030">
        <v>120</v>
      </c>
      <c r="V2030">
        <v>240</v>
      </c>
      <c r="W2030">
        <v>0.82831500000000002</v>
      </c>
      <c r="X2030">
        <v>0.99397800000000003</v>
      </c>
    </row>
    <row r="2031" spans="1:24" hidden="1" x14ac:dyDescent="0.3">
      <c r="A2031" t="s">
        <v>12760</v>
      </c>
      <c r="B2031" t="s">
        <v>8179</v>
      </c>
      <c r="C2031" t="s">
        <v>3020</v>
      </c>
      <c r="D2031" t="s">
        <v>12757</v>
      </c>
      <c r="E2031" t="s">
        <v>113</v>
      </c>
      <c r="F2031" t="s">
        <v>113</v>
      </c>
      <c r="G2031" t="s">
        <v>113</v>
      </c>
      <c r="H2031" t="s">
        <v>113</v>
      </c>
      <c r="I2031" t="s">
        <v>406</v>
      </c>
      <c r="J2031" t="s">
        <v>113</v>
      </c>
      <c r="K2031" t="s">
        <v>113</v>
      </c>
      <c r="L2031" t="s">
        <v>113</v>
      </c>
      <c r="M2031">
        <v>35</v>
      </c>
      <c r="N2031" t="s">
        <v>9085</v>
      </c>
      <c r="O2031" t="s">
        <v>8689</v>
      </c>
      <c r="P2031">
        <v>3</v>
      </c>
      <c r="Q2031">
        <v>400</v>
      </c>
      <c r="R2031">
        <v>300</v>
      </c>
      <c r="W2031">
        <v>0.36</v>
      </c>
      <c r="X2031">
        <v>0.432</v>
      </c>
    </row>
    <row r="2032" spans="1:24" hidden="1" x14ac:dyDescent="0.3">
      <c r="A2032" t="s">
        <v>12761</v>
      </c>
      <c r="B2032" t="s">
        <v>8211</v>
      </c>
      <c r="C2032" t="s">
        <v>3020</v>
      </c>
      <c r="D2032" t="s">
        <v>12757</v>
      </c>
      <c r="E2032" t="s">
        <v>113</v>
      </c>
      <c r="F2032" t="s">
        <v>113</v>
      </c>
      <c r="G2032" t="s">
        <v>113</v>
      </c>
      <c r="H2032" t="s">
        <v>113</v>
      </c>
      <c r="I2032" t="s">
        <v>406</v>
      </c>
      <c r="J2032" t="s">
        <v>113</v>
      </c>
      <c r="K2032" t="s">
        <v>113</v>
      </c>
      <c r="L2032" t="s">
        <v>113</v>
      </c>
      <c r="M2032">
        <v>35</v>
      </c>
      <c r="N2032" t="s">
        <v>113</v>
      </c>
      <c r="O2032" t="s">
        <v>9493</v>
      </c>
      <c r="P2032">
        <v>1</v>
      </c>
      <c r="Q2032">
        <v>0.6</v>
      </c>
      <c r="W2032">
        <v>0.28274333882308139</v>
      </c>
      <c r="X2032">
        <v>0.45238934211693027</v>
      </c>
    </row>
    <row r="2033" spans="1:24" hidden="1" x14ac:dyDescent="0.3">
      <c r="A2033" t="s">
        <v>12762</v>
      </c>
      <c r="B2033" t="s">
        <v>8536</v>
      </c>
      <c r="C2033" t="s">
        <v>3020</v>
      </c>
      <c r="D2033" t="s">
        <v>12757</v>
      </c>
      <c r="E2033" t="s">
        <v>113</v>
      </c>
      <c r="F2033" t="s">
        <v>113</v>
      </c>
      <c r="G2033" t="s">
        <v>113</v>
      </c>
      <c r="H2033" t="s">
        <v>113</v>
      </c>
      <c r="I2033" t="s">
        <v>406</v>
      </c>
      <c r="J2033" t="s">
        <v>113</v>
      </c>
      <c r="K2033" t="s">
        <v>113</v>
      </c>
      <c r="L2033" t="s">
        <v>113</v>
      </c>
      <c r="M2033">
        <v>35</v>
      </c>
      <c r="N2033" t="s">
        <v>113</v>
      </c>
      <c r="O2033" t="s">
        <v>12763</v>
      </c>
      <c r="P2033">
        <v>1</v>
      </c>
      <c r="W2033">
        <v>0</v>
      </c>
      <c r="X2033">
        <v>0</v>
      </c>
    </row>
    <row r="2034" spans="1:24" hidden="1" x14ac:dyDescent="0.3">
      <c r="A2034" t="s">
        <v>12764</v>
      </c>
      <c r="B2034" t="s">
        <v>8174</v>
      </c>
      <c r="C2034" t="s">
        <v>3428</v>
      </c>
      <c r="D2034" t="s">
        <v>3427</v>
      </c>
      <c r="E2034" t="s">
        <v>113</v>
      </c>
      <c r="F2034" t="s">
        <v>3429</v>
      </c>
      <c r="G2034" t="s">
        <v>1356</v>
      </c>
      <c r="H2034" t="s">
        <v>127</v>
      </c>
      <c r="I2034" t="s">
        <v>115</v>
      </c>
      <c r="J2034" t="s">
        <v>12765</v>
      </c>
      <c r="K2034" t="s">
        <v>12766</v>
      </c>
      <c r="L2034" t="s">
        <v>6197</v>
      </c>
      <c r="M2034">
        <v>25</v>
      </c>
      <c r="N2034" t="s">
        <v>113</v>
      </c>
      <c r="O2034" t="s">
        <v>9042</v>
      </c>
      <c r="P2034">
        <v>3</v>
      </c>
      <c r="Q2034">
        <v>1412</v>
      </c>
      <c r="R2034">
        <v>353</v>
      </c>
      <c r="T2034">
        <v>320</v>
      </c>
      <c r="U2034">
        <v>145</v>
      </c>
      <c r="V2034">
        <v>210</v>
      </c>
      <c r="W2034">
        <v>1.4953080000000001</v>
      </c>
      <c r="X2034">
        <v>1.7943696</v>
      </c>
    </row>
    <row r="2035" spans="1:24" hidden="1" x14ac:dyDescent="0.3">
      <c r="A2035" t="s">
        <v>12767</v>
      </c>
      <c r="B2035" t="s">
        <v>8617</v>
      </c>
      <c r="C2035" t="s">
        <v>3428</v>
      </c>
      <c r="D2035" t="s">
        <v>3427</v>
      </c>
      <c r="E2035" t="s">
        <v>113</v>
      </c>
      <c r="F2035" t="s">
        <v>3429</v>
      </c>
      <c r="G2035" t="s">
        <v>1356</v>
      </c>
      <c r="H2035" t="s">
        <v>127</v>
      </c>
      <c r="I2035" t="s">
        <v>115</v>
      </c>
      <c r="J2035" t="s">
        <v>12765</v>
      </c>
      <c r="K2035" t="s">
        <v>12766</v>
      </c>
      <c r="L2035" t="s">
        <v>6197</v>
      </c>
      <c r="M2035">
        <v>25</v>
      </c>
      <c r="N2035" t="s">
        <v>113</v>
      </c>
      <c r="O2035" t="s">
        <v>9835</v>
      </c>
      <c r="P2035">
        <v>3</v>
      </c>
      <c r="Q2035">
        <v>778</v>
      </c>
      <c r="R2035">
        <v>408</v>
      </c>
      <c r="T2035">
        <v>320</v>
      </c>
      <c r="U2035">
        <v>145</v>
      </c>
      <c r="V2035">
        <v>210</v>
      </c>
      <c r="W2035">
        <v>0.95227200000000001</v>
      </c>
      <c r="X2035">
        <v>1.1427263999999999</v>
      </c>
    </row>
    <row r="2036" spans="1:24" hidden="1" x14ac:dyDescent="0.3">
      <c r="A2036" t="s">
        <v>12768</v>
      </c>
      <c r="B2036" t="s">
        <v>8179</v>
      </c>
      <c r="C2036" t="s">
        <v>3428</v>
      </c>
      <c r="D2036" t="s">
        <v>3427</v>
      </c>
      <c r="E2036" t="s">
        <v>113</v>
      </c>
      <c r="F2036" t="s">
        <v>3429</v>
      </c>
      <c r="G2036" t="s">
        <v>1356</v>
      </c>
      <c r="H2036" t="s">
        <v>127</v>
      </c>
      <c r="I2036" t="s">
        <v>115</v>
      </c>
      <c r="J2036" t="s">
        <v>12765</v>
      </c>
      <c r="K2036" t="s">
        <v>12766</v>
      </c>
      <c r="L2036" t="s">
        <v>6197</v>
      </c>
      <c r="M2036">
        <v>25</v>
      </c>
      <c r="N2036" t="s">
        <v>113</v>
      </c>
      <c r="O2036" t="s">
        <v>9568</v>
      </c>
      <c r="P2036">
        <v>3</v>
      </c>
      <c r="Q2036">
        <v>409</v>
      </c>
      <c r="R2036">
        <v>269</v>
      </c>
      <c r="W2036">
        <v>0.330063</v>
      </c>
      <c r="X2036">
        <v>0.39607559999999997</v>
      </c>
    </row>
    <row r="2037" spans="1:24" hidden="1" x14ac:dyDescent="0.3">
      <c r="A2037" t="s">
        <v>12769</v>
      </c>
      <c r="B2037" t="s">
        <v>8174</v>
      </c>
      <c r="C2037" t="s">
        <v>12770</v>
      </c>
      <c r="D2037" t="s">
        <v>12771</v>
      </c>
      <c r="E2037" t="s">
        <v>113</v>
      </c>
      <c r="F2037" t="s">
        <v>12772</v>
      </c>
      <c r="G2037" t="s">
        <v>133</v>
      </c>
      <c r="H2037" t="s">
        <v>1994</v>
      </c>
      <c r="I2037" t="s">
        <v>138</v>
      </c>
      <c r="J2037" t="s">
        <v>12773</v>
      </c>
      <c r="K2037" t="s">
        <v>12774</v>
      </c>
      <c r="L2037" t="s">
        <v>9030</v>
      </c>
      <c r="M2037">
        <v>60</v>
      </c>
      <c r="N2037" t="s">
        <v>113</v>
      </c>
      <c r="O2037" t="s">
        <v>9890</v>
      </c>
      <c r="P2037">
        <v>2</v>
      </c>
      <c r="Q2037">
        <v>2500</v>
      </c>
      <c r="R2037">
        <v>355</v>
      </c>
      <c r="S2037">
        <v>192</v>
      </c>
      <c r="T2037">
        <v>0</v>
      </c>
      <c r="U2037">
        <v>170</v>
      </c>
      <c r="W2037">
        <v>1.7749999999999999</v>
      </c>
      <c r="X2037">
        <v>2.13</v>
      </c>
    </row>
    <row r="2038" spans="1:24" hidden="1" x14ac:dyDescent="0.3">
      <c r="A2038" t="s">
        <v>12775</v>
      </c>
      <c r="B2038" t="s">
        <v>8179</v>
      </c>
      <c r="C2038" t="s">
        <v>12770</v>
      </c>
      <c r="D2038" t="s">
        <v>12771</v>
      </c>
      <c r="E2038" t="s">
        <v>113</v>
      </c>
      <c r="F2038" t="s">
        <v>12772</v>
      </c>
      <c r="G2038" t="s">
        <v>133</v>
      </c>
      <c r="H2038" t="s">
        <v>1994</v>
      </c>
      <c r="I2038" t="s">
        <v>138</v>
      </c>
      <c r="J2038" t="s">
        <v>12773</v>
      </c>
      <c r="K2038" t="s">
        <v>12774</v>
      </c>
      <c r="L2038" t="s">
        <v>9030</v>
      </c>
      <c r="M2038">
        <v>60</v>
      </c>
      <c r="N2038" t="s">
        <v>113</v>
      </c>
      <c r="O2038" t="s">
        <v>12402</v>
      </c>
      <c r="P2038">
        <v>1</v>
      </c>
      <c r="Q2038">
        <v>560</v>
      </c>
      <c r="R2038">
        <v>492</v>
      </c>
      <c r="S2038">
        <v>133</v>
      </c>
      <c r="W2038">
        <v>0.27551999999999999</v>
      </c>
      <c r="X2038">
        <v>0.33062399999999997</v>
      </c>
    </row>
    <row r="2039" spans="1:24" hidden="1" x14ac:dyDescent="0.3">
      <c r="A2039" t="s">
        <v>12776</v>
      </c>
      <c r="B2039" t="s">
        <v>8211</v>
      </c>
      <c r="C2039" t="s">
        <v>12770</v>
      </c>
      <c r="D2039" t="s">
        <v>12771</v>
      </c>
      <c r="E2039" t="s">
        <v>113</v>
      </c>
      <c r="F2039" t="s">
        <v>12772</v>
      </c>
      <c r="G2039" t="s">
        <v>133</v>
      </c>
      <c r="H2039" t="s">
        <v>1994</v>
      </c>
      <c r="I2039" t="s">
        <v>138</v>
      </c>
      <c r="J2039" t="s">
        <v>12773</v>
      </c>
      <c r="K2039" t="s">
        <v>12774</v>
      </c>
      <c r="L2039" t="s">
        <v>9030</v>
      </c>
      <c r="M2039">
        <v>60</v>
      </c>
      <c r="N2039" t="s">
        <v>113</v>
      </c>
      <c r="O2039" t="s">
        <v>12429</v>
      </c>
      <c r="P2039">
        <v>1</v>
      </c>
      <c r="Q2039">
        <v>0.9</v>
      </c>
      <c r="T2039">
        <v>357.35</v>
      </c>
      <c r="W2039">
        <v>0.63617251235193317</v>
      </c>
      <c r="X2039">
        <v>1.0178760197630932</v>
      </c>
    </row>
    <row r="2040" spans="1:24" hidden="1" x14ac:dyDescent="0.3">
      <c r="A2040" t="s">
        <v>12777</v>
      </c>
      <c r="B2040" t="s">
        <v>8174</v>
      </c>
      <c r="C2040" t="s">
        <v>12778</v>
      </c>
      <c r="D2040" t="s">
        <v>12779</v>
      </c>
      <c r="E2040" t="s">
        <v>113</v>
      </c>
      <c r="F2040" t="s">
        <v>12780</v>
      </c>
      <c r="G2040" t="s">
        <v>133</v>
      </c>
      <c r="H2040" t="s">
        <v>1994</v>
      </c>
      <c r="I2040" t="s">
        <v>138</v>
      </c>
      <c r="J2040" t="s">
        <v>12781</v>
      </c>
      <c r="K2040" t="s">
        <v>12782</v>
      </c>
      <c r="L2040" t="s">
        <v>120</v>
      </c>
      <c r="M2040">
        <v>50</v>
      </c>
      <c r="N2040" t="s">
        <v>113</v>
      </c>
      <c r="O2040" t="s">
        <v>9890</v>
      </c>
      <c r="P2040">
        <v>3</v>
      </c>
      <c r="Q2040">
        <v>2500</v>
      </c>
      <c r="R2040">
        <v>355</v>
      </c>
      <c r="T2040">
        <v>100</v>
      </c>
      <c r="U2040">
        <v>160</v>
      </c>
      <c r="V2040">
        <v>340</v>
      </c>
      <c r="W2040">
        <v>2.6625000000000001</v>
      </c>
      <c r="X2040">
        <v>3.1949999999999998</v>
      </c>
    </row>
    <row r="2041" spans="1:24" hidden="1" x14ac:dyDescent="0.3">
      <c r="A2041" t="s">
        <v>12783</v>
      </c>
      <c r="B2041" t="s">
        <v>8179</v>
      </c>
      <c r="C2041" t="s">
        <v>12778</v>
      </c>
      <c r="D2041" t="s">
        <v>12779</v>
      </c>
      <c r="E2041" t="s">
        <v>113</v>
      </c>
      <c r="F2041" t="s">
        <v>12780</v>
      </c>
      <c r="G2041" t="s">
        <v>133</v>
      </c>
      <c r="H2041" t="s">
        <v>1994</v>
      </c>
      <c r="I2041" t="s">
        <v>138</v>
      </c>
      <c r="J2041" t="s">
        <v>12781</v>
      </c>
      <c r="K2041" t="s">
        <v>12782</v>
      </c>
      <c r="L2041" t="s">
        <v>120</v>
      </c>
      <c r="M2041">
        <v>50</v>
      </c>
      <c r="N2041" t="s">
        <v>113</v>
      </c>
      <c r="O2041" t="s">
        <v>8695</v>
      </c>
      <c r="P2041">
        <v>3</v>
      </c>
      <c r="Q2041">
        <v>466</v>
      </c>
      <c r="R2041">
        <v>343</v>
      </c>
      <c r="W2041">
        <v>0.479514</v>
      </c>
      <c r="X2041">
        <v>0.57541679999999995</v>
      </c>
    </row>
    <row r="2042" spans="1:24" hidden="1" x14ac:dyDescent="0.3">
      <c r="A2042" t="s">
        <v>12784</v>
      </c>
      <c r="B2042" t="s">
        <v>8211</v>
      </c>
      <c r="C2042" t="s">
        <v>12778</v>
      </c>
      <c r="D2042" t="s">
        <v>12779</v>
      </c>
      <c r="E2042" t="s">
        <v>113</v>
      </c>
      <c r="F2042" t="s">
        <v>12780</v>
      </c>
      <c r="G2042" t="s">
        <v>133</v>
      </c>
      <c r="H2042" t="s">
        <v>1994</v>
      </c>
      <c r="I2042" t="s">
        <v>138</v>
      </c>
      <c r="J2042" t="s">
        <v>12781</v>
      </c>
      <c r="K2042" t="s">
        <v>12782</v>
      </c>
      <c r="L2042" t="s">
        <v>120</v>
      </c>
      <c r="M2042">
        <v>48</v>
      </c>
      <c r="N2042" t="s">
        <v>113</v>
      </c>
      <c r="O2042" t="s">
        <v>12413</v>
      </c>
      <c r="P2042">
        <v>1</v>
      </c>
      <c r="Q2042">
        <v>0.6</v>
      </c>
      <c r="T2042">
        <v>265.25</v>
      </c>
      <c r="W2042">
        <v>0.28274333882308139</v>
      </c>
      <c r="X2042">
        <v>0.45238934211693027</v>
      </c>
    </row>
    <row r="2043" spans="1:24" hidden="1" x14ac:dyDescent="0.3">
      <c r="A2043" t="s">
        <v>12785</v>
      </c>
      <c r="B2043" t="s">
        <v>8174</v>
      </c>
      <c r="C2043" t="s">
        <v>12786</v>
      </c>
      <c r="D2043" t="s">
        <v>12787</v>
      </c>
      <c r="E2043" t="s">
        <v>113</v>
      </c>
      <c r="F2043" t="s">
        <v>12788</v>
      </c>
      <c r="G2043" t="s">
        <v>133</v>
      </c>
      <c r="H2043" t="s">
        <v>3790</v>
      </c>
      <c r="I2043" t="s">
        <v>540</v>
      </c>
      <c r="J2043" t="s">
        <v>12789</v>
      </c>
      <c r="K2043" t="s">
        <v>12790</v>
      </c>
      <c r="L2043" t="s">
        <v>8903</v>
      </c>
      <c r="M2043">
        <v>30</v>
      </c>
      <c r="N2043" t="s">
        <v>8442</v>
      </c>
      <c r="O2043" t="s">
        <v>8207</v>
      </c>
      <c r="P2043">
        <v>3</v>
      </c>
      <c r="Q2043">
        <v>1400</v>
      </c>
      <c r="R2043">
        <v>320</v>
      </c>
      <c r="S2043">
        <v>145</v>
      </c>
      <c r="T2043">
        <v>0</v>
      </c>
      <c r="U2043">
        <v>130</v>
      </c>
      <c r="V2043">
        <v>250</v>
      </c>
      <c r="W2043">
        <v>1.3440000000000001</v>
      </c>
      <c r="X2043">
        <v>1.6128</v>
      </c>
    </row>
    <row r="2044" spans="1:24" hidden="1" x14ac:dyDescent="0.3">
      <c r="A2044" t="s">
        <v>12791</v>
      </c>
      <c r="B2044" t="s">
        <v>8179</v>
      </c>
      <c r="C2044" t="s">
        <v>12786</v>
      </c>
      <c r="D2044" t="s">
        <v>12787</v>
      </c>
      <c r="E2044" t="s">
        <v>113</v>
      </c>
      <c r="F2044" t="s">
        <v>12788</v>
      </c>
      <c r="G2044" t="s">
        <v>133</v>
      </c>
      <c r="H2044" t="s">
        <v>3790</v>
      </c>
      <c r="I2044" t="s">
        <v>540</v>
      </c>
      <c r="J2044" t="s">
        <v>12789</v>
      </c>
      <c r="K2044" t="s">
        <v>12790</v>
      </c>
      <c r="L2044" t="s">
        <v>8903</v>
      </c>
      <c r="M2044">
        <v>30</v>
      </c>
      <c r="N2044" t="s">
        <v>9971</v>
      </c>
      <c r="O2044" t="s">
        <v>9034</v>
      </c>
      <c r="P2044">
        <v>1</v>
      </c>
      <c r="Q2044">
        <v>560</v>
      </c>
      <c r="R2044">
        <v>308</v>
      </c>
      <c r="S2044">
        <v>149</v>
      </c>
      <c r="W2044">
        <v>0.17247999999999999</v>
      </c>
      <c r="X2044">
        <v>0.20697599999999999</v>
      </c>
    </row>
    <row r="2045" spans="1:24" hidden="1" x14ac:dyDescent="0.3">
      <c r="A2045" t="s">
        <v>12792</v>
      </c>
      <c r="B2045" t="s">
        <v>8536</v>
      </c>
      <c r="C2045" t="s">
        <v>12786</v>
      </c>
      <c r="D2045" t="s">
        <v>12787</v>
      </c>
      <c r="E2045" t="s">
        <v>113</v>
      </c>
      <c r="F2045" t="s">
        <v>12788</v>
      </c>
      <c r="G2045" t="s">
        <v>133</v>
      </c>
      <c r="H2045" t="s">
        <v>3790</v>
      </c>
      <c r="I2045" t="s">
        <v>540</v>
      </c>
      <c r="J2045" t="s">
        <v>12789</v>
      </c>
      <c r="K2045" t="s">
        <v>12790</v>
      </c>
      <c r="L2045" t="s">
        <v>8903</v>
      </c>
      <c r="M2045">
        <v>28</v>
      </c>
      <c r="N2045" t="s">
        <v>8614</v>
      </c>
      <c r="O2045" t="s">
        <v>9505</v>
      </c>
      <c r="P2045">
        <v>2</v>
      </c>
      <c r="W2045">
        <v>0</v>
      </c>
      <c r="X2045">
        <v>0</v>
      </c>
    </row>
    <row r="2046" spans="1:24" hidden="1" x14ac:dyDescent="0.3">
      <c r="A2046" t="s">
        <v>12793</v>
      </c>
      <c r="B2046" t="s">
        <v>8211</v>
      </c>
      <c r="C2046" t="s">
        <v>12786</v>
      </c>
      <c r="D2046" t="s">
        <v>12787</v>
      </c>
      <c r="E2046" t="s">
        <v>113</v>
      </c>
      <c r="F2046" t="s">
        <v>12788</v>
      </c>
      <c r="G2046" t="s">
        <v>133</v>
      </c>
      <c r="H2046" t="s">
        <v>3790</v>
      </c>
      <c r="I2046" t="s">
        <v>540</v>
      </c>
      <c r="J2046" t="s">
        <v>12789</v>
      </c>
      <c r="K2046" t="s">
        <v>12790</v>
      </c>
      <c r="L2046" t="s">
        <v>8903</v>
      </c>
      <c r="M2046">
        <v>28</v>
      </c>
      <c r="N2046" t="s">
        <v>8614</v>
      </c>
      <c r="O2046" t="s">
        <v>12794</v>
      </c>
      <c r="P2046">
        <v>1</v>
      </c>
      <c r="Q2046">
        <v>0.9</v>
      </c>
      <c r="T2046">
        <v>127</v>
      </c>
      <c r="W2046">
        <v>0.63617251235193317</v>
      </c>
      <c r="X2046">
        <v>1.0178760197630932</v>
      </c>
    </row>
    <row r="2047" spans="1:24" hidden="1" x14ac:dyDescent="0.3">
      <c r="A2047" t="s">
        <v>12795</v>
      </c>
      <c r="B2047" t="s">
        <v>8174</v>
      </c>
      <c r="C2047" t="s">
        <v>12796</v>
      </c>
      <c r="D2047" t="s">
        <v>12797</v>
      </c>
      <c r="E2047" t="s">
        <v>113</v>
      </c>
      <c r="F2047" t="s">
        <v>12798</v>
      </c>
      <c r="G2047" t="s">
        <v>133</v>
      </c>
      <c r="H2047" t="s">
        <v>3790</v>
      </c>
      <c r="I2047" t="s">
        <v>540</v>
      </c>
      <c r="J2047" t="s">
        <v>12799</v>
      </c>
      <c r="K2047" t="s">
        <v>12800</v>
      </c>
      <c r="L2047" t="s">
        <v>10083</v>
      </c>
      <c r="M2047">
        <v>30</v>
      </c>
      <c r="N2047" t="s">
        <v>8442</v>
      </c>
      <c r="O2047" t="s">
        <v>8207</v>
      </c>
      <c r="P2047">
        <v>3</v>
      </c>
      <c r="Q2047">
        <v>1400</v>
      </c>
      <c r="R2047">
        <v>320</v>
      </c>
      <c r="S2047">
        <v>145</v>
      </c>
      <c r="T2047">
        <v>120</v>
      </c>
      <c r="U2047">
        <v>280</v>
      </c>
      <c r="V2047">
        <v>320</v>
      </c>
      <c r="W2047">
        <v>1.3440000000000001</v>
      </c>
      <c r="X2047">
        <v>1.6128</v>
      </c>
    </row>
    <row r="2048" spans="1:24" hidden="1" x14ac:dyDescent="0.3">
      <c r="A2048" t="s">
        <v>12801</v>
      </c>
      <c r="B2048" t="s">
        <v>8179</v>
      </c>
      <c r="C2048" t="s">
        <v>12796</v>
      </c>
      <c r="D2048" t="s">
        <v>12797</v>
      </c>
      <c r="E2048" t="s">
        <v>113</v>
      </c>
      <c r="F2048" t="s">
        <v>12798</v>
      </c>
      <c r="G2048" t="s">
        <v>133</v>
      </c>
      <c r="H2048" t="s">
        <v>3790</v>
      </c>
      <c r="I2048" t="s">
        <v>540</v>
      </c>
      <c r="J2048" t="s">
        <v>12799</v>
      </c>
      <c r="K2048" t="s">
        <v>12800</v>
      </c>
      <c r="L2048" t="s">
        <v>10083</v>
      </c>
      <c r="M2048">
        <v>30</v>
      </c>
      <c r="N2048" t="s">
        <v>9971</v>
      </c>
      <c r="O2048" t="s">
        <v>12802</v>
      </c>
      <c r="P2048">
        <v>1</v>
      </c>
      <c r="Q2048">
        <v>560</v>
      </c>
      <c r="R2048">
        <v>308</v>
      </c>
      <c r="S2048">
        <v>149</v>
      </c>
      <c r="W2048">
        <v>0.17247999999999999</v>
      </c>
      <c r="X2048">
        <v>0.20697599999999999</v>
      </c>
    </row>
    <row r="2049" spans="1:24" hidden="1" x14ac:dyDescent="0.3">
      <c r="A2049" t="s">
        <v>12803</v>
      </c>
      <c r="B2049" t="s">
        <v>8536</v>
      </c>
      <c r="C2049" t="s">
        <v>12796</v>
      </c>
      <c r="D2049" t="s">
        <v>12797</v>
      </c>
      <c r="E2049" t="s">
        <v>113</v>
      </c>
      <c r="F2049" t="s">
        <v>12798</v>
      </c>
      <c r="G2049" t="s">
        <v>133</v>
      </c>
      <c r="H2049" t="s">
        <v>3790</v>
      </c>
      <c r="I2049" t="s">
        <v>540</v>
      </c>
      <c r="J2049" t="s">
        <v>12799</v>
      </c>
      <c r="K2049" t="s">
        <v>12800</v>
      </c>
      <c r="L2049" t="s">
        <v>10083</v>
      </c>
      <c r="M2049">
        <v>28</v>
      </c>
      <c r="N2049" t="s">
        <v>8614</v>
      </c>
      <c r="O2049" t="s">
        <v>9505</v>
      </c>
      <c r="P2049">
        <v>2</v>
      </c>
      <c r="W2049">
        <v>0</v>
      </c>
      <c r="X2049">
        <v>0</v>
      </c>
    </row>
    <row r="2050" spans="1:24" hidden="1" x14ac:dyDescent="0.3">
      <c r="A2050" t="s">
        <v>12804</v>
      </c>
      <c r="B2050" t="s">
        <v>8211</v>
      </c>
      <c r="C2050" t="s">
        <v>12796</v>
      </c>
      <c r="D2050" t="s">
        <v>12797</v>
      </c>
      <c r="E2050" t="s">
        <v>113</v>
      </c>
      <c r="F2050" t="s">
        <v>12798</v>
      </c>
      <c r="G2050" t="s">
        <v>133</v>
      </c>
      <c r="H2050" t="s">
        <v>3790</v>
      </c>
      <c r="I2050" t="s">
        <v>540</v>
      </c>
      <c r="J2050" t="s">
        <v>12799</v>
      </c>
      <c r="K2050" t="s">
        <v>12800</v>
      </c>
      <c r="L2050" t="s">
        <v>10083</v>
      </c>
      <c r="M2050">
        <v>28</v>
      </c>
      <c r="N2050" t="s">
        <v>8614</v>
      </c>
      <c r="O2050" t="s">
        <v>12805</v>
      </c>
      <c r="P2050">
        <v>1</v>
      </c>
      <c r="Q2050">
        <v>0.3</v>
      </c>
      <c r="W2050">
        <v>7.0685834705770348E-2</v>
      </c>
      <c r="X2050">
        <v>0.11309733552923257</v>
      </c>
    </row>
    <row r="2051" spans="1:24" hidden="1" x14ac:dyDescent="0.3">
      <c r="A2051" t="s">
        <v>12806</v>
      </c>
      <c r="B2051" t="s">
        <v>8174</v>
      </c>
      <c r="C2051" t="s">
        <v>12807</v>
      </c>
      <c r="D2051" t="s">
        <v>12808</v>
      </c>
      <c r="E2051" t="s">
        <v>113</v>
      </c>
      <c r="F2051" t="s">
        <v>12809</v>
      </c>
      <c r="G2051" t="s">
        <v>133</v>
      </c>
      <c r="H2051" t="s">
        <v>9863</v>
      </c>
      <c r="I2051" t="s">
        <v>406</v>
      </c>
      <c r="J2051" t="s">
        <v>12810</v>
      </c>
      <c r="K2051" t="s">
        <v>12811</v>
      </c>
      <c r="L2051" t="s">
        <v>1173</v>
      </c>
      <c r="M2051">
        <v>50</v>
      </c>
      <c r="N2051" t="s">
        <v>113</v>
      </c>
      <c r="O2051" t="s">
        <v>8207</v>
      </c>
      <c r="P2051">
        <v>2</v>
      </c>
      <c r="Q2051">
        <v>1400</v>
      </c>
      <c r="R2051">
        <v>320</v>
      </c>
      <c r="T2051">
        <v>0</v>
      </c>
      <c r="U2051">
        <v>200</v>
      </c>
      <c r="W2051">
        <v>0.89600000000000002</v>
      </c>
      <c r="X2051">
        <v>1.0751999999999999</v>
      </c>
    </row>
    <row r="2052" spans="1:24" hidden="1" x14ac:dyDescent="0.3">
      <c r="A2052" t="s">
        <v>12812</v>
      </c>
      <c r="B2052" t="s">
        <v>8179</v>
      </c>
      <c r="C2052" t="s">
        <v>12807</v>
      </c>
      <c r="D2052" t="s">
        <v>12808</v>
      </c>
      <c r="E2052" t="s">
        <v>113</v>
      </c>
      <c r="F2052" t="s">
        <v>12809</v>
      </c>
      <c r="G2052" t="s">
        <v>133</v>
      </c>
      <c r="H2052" t="s">
        <v>9863</v>
      </c>
      <c r="I2052" t="s">
        <v>406</v>
      </c>
      <c r="J2052" t="s">
        <v>12810</v>
      </c>
      <c r="K2052" t="s">
        <v>12811</v>
      </c>
      <c r="L2052" t="s">
        <v>1173</v>
      </c>
      <c r="M2052">
        <v>50</v>
      </c>
      <c r="N2052" t="s">
        <v>113</v>
      </c>
      <c r="O2052" t="s">
        <v>10494</v>
      </c>
      <c r="P2052">
        <v>1</v>
      </c>
      <c r="Q2052">
        <v>560</v>
      </c>
      <c r="R2052">
        <v>492</v>
      </c>
      <c r="S2052">
        <v>133</v>
      </c>
      <c r="W2052">
        <v>0.27551999999999999</v>
      </c>
      <c r="X2052">
        <v>0.33062399999999997</v>
      </c>
    </row>
    <row r="2053" spans="1:24" hidden="1" x14ac:dyDescent="0.3">
      <c r="A2053" t="s">
        <v>12813</v>
      </c>
      <c r="B2053" t="s">
        <v>8362</v>
      </c>
      <c r="C2053" t="s">
        <v>12807</v>
      </c>
      <c r="D2053" t="s">
        <v>12808</v>
      </c>
      <c r="E2053" t="s">
        <v>113</v>
      </c>
      <c r="F2053" t="s">
        <v>12809</v>
      </c>
      <c r="G2053" t="s">
        <v>133</v>
      </c>
      <c r="H2053" t="s">
        <v>9863</v>
      </c>
      <c r="I2053" t="s">
        <v>406</v>
      </c>
      <c r="J2053" t="s">
        <v>12810</v>
      </c>
      <c r="K2053" t="s">
        <v>12811</v>
      </c>
      <c r="L2053" t="s">
        <v>1173</v>
      </c>
      <c r="M2053">
        <v>0</v>
      </c>
      <c r="N2053" t="s">
        <v>113</v>
      </c>
      <c r="O2053" t="s">
        <v>8362</v>
      </c>
      <c r="P2053">
        <v>1</v>
      </c>
      <c r="W2053">
        <v>0</v>
      </c>
      <c r="X2053">
        <v>0</v>
      </c>
    </row>
    <row r="2054" spans="1:24" hidden="1" x14ac:dyDescent="0.3">
      <c r="A2054" t="s">
        <v>12814</v>
      </c>
      <c r="B2054" t="s">
        <v>8174</v>
      </c>
      <c r="C2054" t="s">
        <v>12815</v>
      </c>
      <c r="D2054" t="s">
        <v>12816</v>
      </c>
      <c r="E2054" t="s">
        <v>113</v>
      </c>
      <c r="F2054" t="s">
        <v>12817</v>
      </c>
      <c r="G2054" t="s">
        <v>133</v>
      </c>
      <c r="H2054" t="s">
        <v>11897</v>
      </c>
      <c r="I2054" t="s">
        <v>115</v>
      </c>
      <c r="J2054" t="s">
        <v>12818</v>
      </c>
      <c r="K2054" t="s">
        <v>12819</v>
      </c>
      <c r="L2054" t="s">
        <v>8842</v>
      </c>
      <c r="M2054">
        <v>70</v>
      </c>
      <c r="N2054" t="s">
        <v>113</v>
      </c>
      <c r="O2054" t="s">
        <v>8207</v>
      </c>
      <c r="P2054">
        <v>3</v>
      </c>
      <c r="Q2054">
        <v>1400</v>
      </c>
      <c r="R2054">
        <v>200</v>
      </c>
      <c r="S2054">
        <v>145</v>
      </c>
      <c r="T2054">
        <v>310</v>
      </c>
      <c r="U2054">
        <v>130</v>
      </c>
      <c r="V2054">
        <v>240</v>
      </c>
      <c r="W2054">
        <v>0.84</v>
      </c>
      <c r="X2054">
        <v>1.008</v>
      </c>
    </row>
    <row r="2055" spans="1:24" hidden="1" x14ac:dyDescent="0.3">
      <c r="A2055" t="s">
        <v>12820</v>
      </c>
      <c r="B2055" t="s">
        <v>8179</v>
      </c>
      <c r="C2055" t="s">
        <v>12815</v>
      </c>
      <c r="D2055" t="s">
        <v>12816</v>
      </c>
      <c r="E2055" t="s">
        <v>113</v>
      </c>
      <c r="F2055" t="s">
        <v>12817</v>
      </c>
      <c r="G2055" t="s">
        <v>133</v>
      </c>
      <c r="H2055" t="s">
        <v>11897</v>
      </c>
      <c r="I2055" t="s">
        <v>115</v>
      </c>
      <c r="J2055" t="s">
        <v>12818</v>
      </c>
      <c r="K2055" t="s">
        <v>12819</v>
      </c>
      <c r="L2055" t="s">
        <v>8842</v>
      </c>
      <c r="M2055">
        <v>70</v>
      </c>
      <c r="N2055" t="s">
        <v>113</v>
      </c>
      <c r="O2055" t="s">
        <v>11901</v>
      </c>
      <c r="P2055">
        <v>3</v>
      </c>
      <c r="Q2055">
        <v>560</v>
      </c>
      <c r="R2055">
        <v>492</v>
      </c>
      <c r="S2055">
        <v>133</v>
      </c>
      <c r="W2055">
        <v>0.82655999999999996</v>
      </c>
      <c r="X2055">
        <v>0.99187199999999986</v>
      </c>
    </row>
    <row r="2056" spans="1:24" hidden="1" x14ac:dyDescent="0.3">
      <c r="A2056" t="s">
        <v>12821</v>
      </c>
      <c r="B2056" t="s">
        <v>8211</v>
      </c>
      <c r="C2056" t="s">
        <v>12815</v>
      </c>
      <c r="D2056" t="s">
        <v>12816</v>
      </c>
      <c r="E2056" t="s">
        <v>113</v>
      </c>
      <c r="F2056" t="s">
        <v>12817</v>
      </c>
      <c r="G2056" t="s">
        <v>133</v>
      </c>
      <c r="H2056" t="s">
        <v>11897</v>
      </c>
      <c r="I2056" t="s">
        <v>115</v>
      </c>
      <c r="J2056" t="s">
        <v>12818</v>
      </c>
      <c r="K2056" t="s">
        <v>12819</v>
      </c>
      <c r="L2056" t="s">
        <v>8842</v>
      </c>
      <c r="M2056">
        <v>68</v>
      </c>
      <c r="N2056" t="s">
        <v>113</v>
      </c>
      <c r="O2056" t="s">
        <v>12283</v>
      </c>
      <c r="P2056">
        <v>1</v>
      </c>
      <c r="Q2056">
        <v>0.6</v>
      </c>
      <c r="T2056">
        <v>347.03</v>
      </c>
      <c r="W2056">
        <v>0.28274333882308139</v>
      </c>
      <c r="X2056">
        <v>0.45238934211693027</v>
      </c>
    </row>
    <row r="2057" spans="1:24" hidden="1" x14ac:dyDescent="0.3">
      <c r="A2057" t="s">
        <v>12822</v>
      </c>
      <c r="B2057" t="s">
        <v>8174</v>
      </c>
      <c r="C2057" t="s">
        <v>12823</v>
      </c>
      <c r="D2057" t="s">
        <v>12824</v>
      </c>
      <c r="E2057" t="s">
        <v>113</v>
      </c>
      <c r="F2057" t="s">
        <v>12825</v>
      </c>
      <c r="G2057" t="s">
        <v>1356</v>
      </c>
      <c r="H2057" t="s">
        <v>127</v>
      </c>
      <c r="I2057" t="s">
        <v>285</v>
      </c>
      <c r="J2057" t="s">
        <v>113</v>
      </c>
      <c r="K2057" t="s">
        <v>113</v>
      </c>
      <c r="L2057" t="s">
        <v>113</v>
      </c>
      <c r="M2057">
        <v>48</v>
      </c>
      <c r="N2057" t="s">
        <v>9971</v>
      </c>
      <c r="O2057" t="s">
        <v>9481</v>
      </c>
      <c r="P2057">
        <v>3</v>
      </c>
      <c r="Q2057">
        <v>1498</v>
      </c>
      <c r="R2057">
        <v>398</v>
      </c>
      <c r="S2057">
        <v>158</v>
      </c>
      <c r="T2057">
        <v>40</v>
      </c>
      <c r="U2057">
        <v>160</v>
      </c>
      <c r="V2057">
        <v>280</v>
      </c>
      <c r="W2057">
        <v>1.7886120000000001</v>
      </c>
      <c r="X2057">
        <v>2.1463344000000002</v>
      </c>
    </row>
    <row r="2058" spans="1:24" hidden="1" x14ac:dyDescent="0.3">
      <c r="A2058" t="s">
        <v>12826</v>
      </c>
      <c r="B2058" t="s">
        <v>8179</v>
      </c>
      <c r="C2058" t="s">
        <v>12823</v>
      </c>
      <c r="D2058" t="s">
        <v>12824</v>
      </c>
      <c r="E2058" t="s">
        <v>113</v>
      </c>
      <c r="F2058" t="s">
        <v>12825</v>
      </c>
      <c r="G2058" t="s">
        <v>1356</v>
      </c>
      <c r="H2058" t="s">
        <v>127</v>
      </c>
      <c r="I2058" t="s">
        <v>285</v>
      </c>
      <c r="J2058" t="s">
        <v>113</v>
      </c>
      <c r="K2058" t="s">
        <v>113</v>
      </c>
      <c r="L2058" t="s">
        <v>113</v>
      </c>
      <c r="M2058">
        <v>48</v>
      </c>
      <c r="N2058" t="s">
        <v>9971</v>
      </c>
      <c r="O2058" t="s">
        <v>12827</v>
      </c>
      <c r="P2058">
        <v>3</v>
      </c>
      <c r="Q2058">
        <v>1047</v>
      </c>
      <c r="R2058">
        <v>448</v>
      </c>
      <c r="S2058">
        <v>152</v>
      </c>
      <c r="W2058">
        <v>1.407168</v>
      </c>
      <c r="X2058">
        <v>1.6886015999999999</v>
      </c>
    </row>
    <row r="2059" spans="1:24" hidden="1" x14ac:dyDescent="0.3">
      <c r="A2059" t="s">
        <v>12828</v>
      </c>
      <c r="B2059" t="s">
        <v>8539</v>
      </c>
      <c r="C2059" t="s">
        <v>12823</v>
      </c>
      <c r="D2059" t="s">
        <v>12824</v>
      </c>
      <c r="E2059" t="s">
        <v>113</v>
      </c>
      <c r="F2059" t="s">
        <v>12825</v>
      </c>
      <c r="G2059" t="s">
        <v>1356</v>
      </c>
      <c r="H2059" t="s">
        <v>127</v>
      </c>
      <c r="I2059" t="s">
        <v>285</v>
      </c>
      <c r="J2059" t="s">
        <v>113</v>
      </c>
      <c r="K2059" t="s">
        <v>113</v>
      </c>
      <c r="L2059" t="s">
        <v>113</v>
      </c>
      <c r="M2059">
        <v>48</v>
      </c>
      <c r="N2059" t="s">
        <v>9971</v>
      </c>
      <c r="O2059" t="s">
        <v>12829</v>
      </c>
      <c r="P2059">
        <v>3</v>
      </c>
      <c r="Q2059">
        <v>730</v>
      </c>
      <c r="R2059">
        <v>520</v>
      </c>
      <c r="S2059">
        <v>185</v>
      </c>
      <c r="W2059">
        <v>1.1388</v>
      </c>
      <c r="X2059">
        <v>1.36656</v>
      </c>
    </row>
    <row r="2060" spans="1:24" hidden="1" x14ac:dyDescent="0.3">
      <c r="A2060" t="s">
        <v>12830</v>
      </c>
      <c r="B2060" t="s">
        <v>8536</v>
      </c>
      <c r="C2060" t="s">
        <v>12823</v>
      </c>
      <c r="D2060" t="s">
        <v>12824</v>
      </c>
      <c r="E2060" t="s">
        <v>113</v>
      </c>
      <c r="F2060" t="s">
        <v>12825</v>
      </c>
      <c r="G2060" t="s">
        <v>1356</v>
      </c>
      <c r="H2060" t="s">
        <v>127</v>
      </c>
      <c r="I2060" t="s">
        <v>285</v>
      </c>
      <c r="J2060" t="s">
        <v>113</v>
      </c>
      <c r="K2060" t="s">
        <v>113</v>
      </c>
      <c r="L2060" t="s">
        <v>113</v>
      </c>
      <c r="M2060">
        <v>48</v>
      </c>
      <c r="N2060" t="s">
        <v>9971</v>
      </c>
      <c r="O2060" t="s">
        <v>12831</v>
      </c>
      <c r="P2060">
        <v>2</v>
      </c>
      <c r="Q2060">
        <v>560</v>
      </c>
      <c r="R2060">
        <v>492</v>
      </c>
      <c r="S2060">
        <v>133</v>
      </c>
      <c r="W2060">
        <v>0.55103999999999997</v>
      </c>
      <c r="X2060">
        <v>0.66124799999999995</v>
      </c>
    </row>
    <row r="2061" spans="1:24" hidden="1" x14ac:dyDescent="0.3">
      <c r="A2061" t="s">
        <v>12832</v>
      </c>
      <c r="B2061" t="s">
        <v>8174</v>
      </c>
      <c r="C2061" t="s">
        <v>3685</v>
      </c>
      <c r="D2061" t="s">
        <v>12833</v>
      </c>
      <c r="E2061" t="s">
        <v>113</v>
      </c>
      <c r="F2061" t="s">
        <v>12834</v>
      </c>
      <c r="G2061" t="s">
        <v>1356</v>
      </c>
      <c r="H2061" t="s">
        <v>127</v>
      </c>
      <c r="I2061" t="s">
        <v>344</v>
      </c>
      <c r="J2061" t="s">
        <v>12835</v>
      </c>
      <c r="K2061" t="s">
        <v>12836</v>
      </c>
      <c r="L2061" t="s">
        <v>120</v>
      </c>
      <c r="M2061">
        <v>40</v>
      </c>
      <c r="N2061" t="s">
        <v>9085</v>
      </c>
      <c r="O2061" t="s">
        <v>8467</v>
      </c>
      <c r="P2061">
        <v>3</v>
      </c>
      <c r="Q2061">
        <v>1499</v>
      </c>
      <c r="R2061">
        <v>349</v>
      </c>
      <c r="S2061">
        <v>166</v>
      </c>
      <c r="T2061">
        <v>0</v>
      </c>
      <c r="U2061">
        <v>65</v>
      </c>
      <c r="V2061">
        <v>220</v>
      </c>
      <c r="W2061">
        <v>1.569453</v>
      </c>
      <c r="X2061">
        <v>1.8833435999999999</v>
      </c>
    </row>
    <row r="2062" spans="1:24" hidden="1" x14ac:dyDescent="0.3">
      <c r="A2062" t="s">
        <v>12837</v>
      </c>
      <c r="B2062" t="s">
        <v>8179</v>
      </c>
      <c r="C2062" t="s">
        <v>3685</v>
      </c>
      <c r="D2062" t="s">
        <v>12833</v>
      </c>
      <c r="E2062" t="s">
        <v>113</v>
      </c>
      <c r="F2062" t="s">
        <v>12834</v>
      </c>
      <c r="G2062" t="s">
        <v>1356</v>
      </c>
      <c r="H2062" t="s">
        <v>127</v>
      </c>
      <c r="I2062" t="s">
        <v>344</v>
      </c>
      <c r="J2062" t="s">
        <v>12835</v>
      </c>
      <c r="K2062" t="s">
        <v>12836</v>
      </c>
      <c r="L2062" t="s">
        <v>120</v>
      </c>
      <c r="M2062">
        <v>40</v>
      </c>
      <c r="N2062" t="s">
        <v>113</v>
      </c>
      <c r="O2062" t="s">
        <v>11880</v>
      </c>
      <c r="P2062">
        <v>3</v>
      </c>
      <c r="Q2062">
        <v>400</v>
      </c>
      <c r="R2062">
        <v>300</v>
      </c>
      <c r="S2062">
        <v>100</v>
      </c>
      <c r="W2062">
        <v>0.36</v>
      </c>
      <c r="X2062">
        <v>0.432</v>
      </c>
    </row>
    <row r="2063" spans="1:24" hidden="1" x14ac:dyDescent="0.3">
      <c r="A2063" t="s">
        <v>12838</v>
      </c>
      <c r="B2063" t="s">
        <v>8536</v>
      </c>
      <c r="C2063" t="s">
        <v>3685</v>
      </c>
      <c r="D2063" t="s">
        <v>12833</v>
      </c>
      <c r="E2063" t="s">
        <v>113</v>
      </c>
      <c r="F2063" t="s">
        <v>12834</v>
      </c>
      <c r="G2063" t="s">
        <v>1356</v>
      </c>
      <c r="H2063" t="s">
        <v>127</v>
      </c>
      <c r="I2063" t="s">
        <v>344</v>
      </c>
      <c r="J2063" t="s">
        <v>12835</v>
      </c>
      <c r="K2063" t="s">
        <v>12836</v>
      </c>
      <c r="L2063" t="s">
        <v>120</v>
      </c>
      <c r="M2063">
        <v>40</v>
      </c>
      <c r="N2063" t="s">
        <v>113</v>
      </c>
      <c r="O2063" t="s">
        <v>9106</v>
      </c>
      <c r="P2063">
        <v>3</v>
      </c>
      <c r="Q2063">
        <v>400</v>
      </c>
      <c r="R2063">
        <v>300</v>
      </c>
      <c r="S2063">
        <v>100</v>
      </c>
      <c r="W2063">
        <v>0.36</v>
      </c>
      <c r="X2063">
        <v>0.432</v>
      </c>
    </row>
    <row r="2064" spans="1:24" hidden="1" x14ac:dyDescent="0.3">
      <c r="A2064" t="s">
        <v>12839</v>
      </c>
      <c r="B2064" t="s">
        <v>8211</v>
      </c>
      <c r="C2064" t="s">
        <v>3685</v>
      </c>
      <c r="D2064" t="s">
        <v>12833</v>
      </c>
      <c r="E2064" t="s">
        <v>113</v>
      </c>
      <c r="F2064" t="s">
        <v>12834</v>
      </c>
      <c r="G2064" t="s">
        <v>1356</v>
      </c>
      <c r="H2064" t="s">
        <v>127</v>
      </c>
      <c r="I2064" t="s">
        <v>344</v>
      </c>
      <c r="J2064" t="s">
        <v>12835</v>
      </c>
      <c r="K2064" t="s">
        <v>12836</v>
      </c>
      <c r="L2064" t="s">
        <v>120</v>
      </c>
      <c r="M2064">
        <v>38</v>
      </c>
      <c r="N2064" t="s">
        <v>113</v>
      </c>
      <c r="O2064" t="s">
        <v>12840</v>
      </c>
      <c r="P2064">
        <v>1</v>
      </c>
      <c r="Q2064">
        <v>0.6</v>
      </c>
      <c r="T2064">
        <v>314.82</v>
      </c>
      <c r="W2064">
        <v>0.28274333882308139</v>
      </c>
      <c r="X2064">
        <v>0.45238934211693027</v>
      </c>
    </row>
    <row r="2065" spans="1:24" hidden="1" x14ac:dyDescent="0.3">
      <c r="A2065" t="s">
        <v>12841</v>
      </c>
      <c r="B2065" t="s">
        <v>8174</v>
      </c>
      <c r="C2065" t="s">
        <v>7556</v>
      </c>
      <c r="D2065" t="s">
        <v>12842</v>
      </c>
      <c r="E2065" t="s">
        <v>113</v>
      </c>
      <c r="F2065" t="s">
        <v>113</v>
      </c>
      <c r="G2065" t="s">
        <v>113</v>
      </c>
      <c r="H2065" t="s">
        <v>113</v>
      </c>
      <c r="I2065" t="s">
        <v>115</v>
      </c>
      <c r="J2065" t="s">
        <v>12843</v>
      </c>
      <c r="K2065" t="s">
        <v>12844</v>
      </c>
      <c r="L2065" t="s">
        <v>120</v>
      </c>
      <c r="M2065">
        <v>40</v>
      </c>
      <c r="N2065" t="s">
        <v>8614</v>
      </c>
      <c r="O2065" t="s">
        <v>9042</v>
      </c>
      <c r="P2065">
        <v>3</v>
      </c>
      <c r="Q2065">
        <v>1412</v>
      </c>
      <c r="R2065">
        <v>353</v>
      </c>
      <c r="T2065">
        <v>45</v>
      </c>
      <c r="U2065">
        <v>175</v>
      </c>
      <c r="V2065">
        <v>275</v>
      </c>
      <c r="W2065">
        <v>1.4953080000000001</v>
      </c>
      <c r="X2065">
        <v>1.7943696</v>
      </c>
    </row>
    <row r="2066" spans="1:24" hidden="1" x14ac:dyDescent="0.3">
      <c r="A2066" t="s">
        <v>12845</v>
      </c>
      <c r="B2066" t="s">
        <v>8617</v>
      </c>
      <c r="C2066" t="s">
        <v>7556</v>
      </c>
      <c r="D2066" t="s">
        <v>12842</v>
      </c>
      <c r="E2066" t="s">
        <v>113</v>
      </c>
      <c r="F2066" t="s">
        <v>113</v>
      </c>
      <c r="G2066" t="s">
        <v>113</v>
      </c>
      <c r="H2066" t="s">
        <v>113</v>
      </c>
      <c r="I2066" t="s">
        <v>115</v>
      </c>
      <c r="J2066" t="s">
        <v>12843</v>
      </c>
      <c r="K2066" t="s">
        <v>12844</v>
      </c>
      <c r="L2066" t="s">
        <v>120</v>
      </c>
      <c r="M2066">
        <v>40</v>
      </c>
      <c r="N2066" t="s">
        <v>8614</v>
      </c>
      <c r="O2066" t="s">
        <v>9835</v>
      </c>
      <c r="P2066">
        <v>3</v>
      </c>
      <c r="Q2066">
        <v>778</v>
      </c>
      <c r="R2066">
        <v>408</v>
      </c>
      <c r="T2066">
        <v>45</v>
      </c>
      <c r="U2066">
        <v>175</v>
      </c>
      <c r="V2066">
        <v>275</v>
      </c>
      <c r="W2066">
        <v>0.95227200000000001</v>
      </c>
      <c r="X2066">
        <v>1.1427263999999999</v>
      </c>
    </row>
    <row r="2067" spans="1:24" hidden="1" x14ac:dyDescent="0.3">
      <c r="A2067" t="s">
        <v>12846</v>
      </c>
      <c r="B2067" t="s">
        <v>8179</v>
      </c>
      <c r="C2067" t="s">
        <v>7556</v>
      </c>
      <c r="D2067" t="s">
        <v>12842</v>
      </c>
      <c r="E2067" t="s">
        <v>113</v>
      </c>
      <c r="F2067" t="s">
        <v>113</v>
      </c>
      <c r="G2067" t="s">
        <v>113</v>
      </c>
      <c r="H2067" t="s">
        <v>113</v>
      </c>
      <c r="I2067" t="s">
        <v>115</v>
      </c>
      <c r="J2067" t="s">
        <v>12843</v>
      </c>
      <c r="K2067" t="s">
        <v>12844</v>
      </c>
      <c r="L2067" t="s">
        <v>120</v>
      </c>
      <c r="M2067">
        <v>40</v>
      </c>
      <c r="N2067" t="s">
        <v>8614</v>
      </c>
      <c r="O2067" t="s">
        <v>9568</v>
      </c>
      <c r="P2067">
        <v>3</v>
      </c>
      <c r="Q2067">
        <v>409</v>
      </c>
      <c r="R2067">
        <v>269</v>
      </c>
      <c r="W2067">
        <v>0.330063</v>
      </c>
      <c r="X2067">
        <v>0.39607559999999997</v>
      </c>
    </row>
    <row r="2068" spans="1:24" hidden="1" x14ac:dyDescent="0.3">
      <c r="A2068" t="s">
        <v>12847</v>
      </c>
      <c r="B2068" t="s">
        <v>8211</v>
      </c>
      <c r="C2068" t="s">
        <v>7556</v>
      </c>
      <c r="D2068" t="s">
        <v>12842</v>
      </c>
      <c r="E2068" t="s">
        <v>113</v>
      </c>
      <c r="F2068" t="s">
        <v>113</v>
      </c>
      <c r="G2068" t="s">
        <v>113</v>
      </c>
      <c r="H2068" t="s">
        <v>113</v>
      </c>
      <c r="I2068" t="s">
        <v>115</v>
      </c>
      <c r="J2068" t="s">
        <v>12843</v>
      </c>
      <c r="K2068" t="s">
        <v>12844</v>
      </c>
      <c r="L2068" t="s">
        <v>120</v>
      </c>
      <c r="M2068">
        <v>38</v>
      </c>
      <c r="N2068" t="s">
        <v>113</v>
      </c>
      <c r="O2068" t="s">
        <v>9493</v>
      </c>
      <c r="P2068">
        <v>1</v>
      </c>
      <c r="Q2068">
        <v>0.6</v>
      </c>
      <c r="T2068">
        <v>298</v>
      </c>
      <c r="W2068">
        <v>0.28274333882308139</v>
      </c>
      <c r="X2068">
        <v>0.45238934211693027</v>
      </c>
    </row>
    <row r="2069" spans="1:24" hidden="1" x14ac:dyDescent="0.3">
      <c r="A2069" t="s">
        <v>12848</v>
      </c>
      <c r="B2069" t="s">
        <v>8174</v>
      </c>
      <c r="C2069" t="s">
        <v>12849</v>
      </c>
      <c r="D2069" t="s">
        <v>12850</v>
      </c>
      <c r="E2069" t="s">
        <v>113</v>
      </c>
      <c r="F2069" t="s">
        <v>12851</v>
      </c>
      <c r="G2069" t="s">
        <v>1356</v>
      </c>
      <c r="H2069" t="s">
        <v>127</v>
      </c>
      <c r="I2069" t="s">
        <v>115</v>
      </c>
      <c r="J2069" t="s">
        <v>113</v>
      </c>
      <c r="K2069" t="s">
        <v>113</v>
      </c>
      <c r="L2069" t="s">
        <v>113</v>
      </c>
      <c r="M2069">
        <v>40</v>
      </c>
      <c r="N2069" t="s">
        <v>8614</v>
      </c>
      <c r="O2069" t="s">
        <v>9042</v>
      </c>
      <c r="P2069">
        <v>3</v>
      </c>
      <c r="Q2069">
        <v>1412</v>
      </c>
      <c r="R2069">
        <v>353</v>
      </c>
      <c r="T2069">
        <v>330</v>
      </c>
      <c r="U2069">
        <v>75</v>
      </c>
      <c r="V2069">
        <v>240</v>
      </c>
      <c r="W2069">
        <v>1.4953080000000001</v>
      </c>
      <c r="X2069">
        <v>1.7943696</v>
      </c>
    </row>
    <row r="2070" spans="1:24" hidden="1" x14ac:dyDescent="0.3">
      <c r="A2070" t="s">
        <v>12852</v>
      </c>
      <c r="B2070" t="s">
        <v>8617</v>
      </c>
      <c r="C2070" t="s">
        <v>12849</v>
      </c>
      <c r="D2070" t="s">
        <v>12850</v>
      </c>
      <c r="E2070" t="s">
        <v>113</v>
      </c>
      <c r="F2070" t="s">
        <v>12851</v>
      </c>
      <c r="G2070" t="s">
        <v>1356</v>
      </c>
      <c r="H2070" t="s">
        <v>127</v>
      </c>
      <c r="I2070" t="s">
        <v>115</v>
      </c>
      <c r="J2070" t="s">
        <v>113</v>
      </c>
      <c r="K2070" t="s">
        <v>113</v>
      </c>
      <c r="L2070" t="s">
        <v>113</v>
      </c>
      <c r="M2070">
        <v>40</v>
      </c>
      <c r="N2070" t="s">
        <v>8614</v>
      </c>
      <c r="O2070" t="s">
        <v>9835</v>
      </c>
      <c r="P2070">
        <v>3</v>
      </c>
      <c r="Q2070">
        <v>568</v>
      </c>
      <c r="R2070">
        <v>370</v>
      </c>
      <c r="S2070">
        <v>250</v>
      </c>
      <c r="T2070">
        <v>330</v>
      </c>
      <c r="U2070">
        <v>75</v>
      </c>
      <c r="V2070">
        <v>240</v>
      </c>
      <c r="W2070">
        <v>0.63048000000000004</v>
      </c>
      <c r="X2070">
        <v>0.75657600000000003</v>
      </c>
    </row>
    <row r="2071" spans="1:24" hidden="1" x14ac:dyDescent="0.3">
      <c r="A2071" t="s">
        <v>12853</v>
      </c>
      <c r="B2071" t="s">
        <v>8179</v>
      </c>
      <c r="C2071" t="s">
        <v>12849</v>
      </c>
      <c r="D2071" t="s">
        <v>12850</v>
      </c>
      <c r="E2071" t="s">
        <v>113</v>
      </c>
      <c r="F2071" t="s">
        <v>12851</v>
      </c>
      <c r="G2071" t="s">
        <v>1356</v>
      </c>
      <c r="H2071" t="s">
        <v>127</v>
      </c>
      <c r="I2071" t="s">
        <v>115</v>
      </c>
      <c r="J2071" t="s">
        <v>113</v>
      </c>
      <c r="K2071" t="s">
        <v>113</v>
      </c>
      <c r="L2071" t="s">
        <v>113</v>
      </c>
      <c r="M2071">
        <v>40</v>
      </c>
      <c r="N2071" t="s">
        <v>8614</v>
      </c>
      <c r="O2071" t="s">
        <v>9568</v>
      </c>
      <c r="P2071">
        <v>3</v>
      </c>
      <c r="Q2071">
        <v>353</v>
      </c>
      <c r="R2071">
        <v>261</v>
      </c>
      <c r="W2071">
        <v>0.27639900000000001</v>
      </c>
      <c r="X2071">
        <v>0.3316788</v>
      </c>
    </row>
    <row r="2072" spans="1:24" hidden="1" x14ac:dyDescent="0.3">
      <c r="A2072" t="s">
        <v>12854</v>
      </c>
      <c r="B2072" t="s">
        <v>8174</v>
      </c>
      <c r="C2072" t="s">
        <v>12855</v>
      </c>
      <c r="D2072" t="s">
        <v>12856</v>
      </c>
      <c r="E2072" t="s">
        <v>113</v>
      </c>
      <c r="F2072" t="s">
        <v>12857</v>
      </c>
      <c r="G2072" t="s">
        <v>133</v>
      </c>
      <c r="H2072" t="s">
        <v>3790</v>
      </c>
      <c r="I2072" t="s">
        <v>935</v>
      </c>
      <c r="J2072" t="s">
        <v>12858</v>
      </c>
      <c r="K2072" t="s">
        <v>12859</v>
      </c>
      <c r="L2072" t="s">
        <v>8903</v>
      </c>
      <c r="M2072">
        <v>30</v>
      </c>
      <c r="N2072" t="s">
        <v>113</v>
      </c>
      <c r="O2072" t="s">
        <v>8207</v>
      </c>
      <c r="P2072">
        <v>3</v>
      </c>
      <c r="Q2072">
        <v>1400</v>
      </c>
      <c r="R2072">
        <v>320</v>
      </c>
      <c r="S2072">
        <v>145</v>
      </c>
      <c r="T2072">
        <v>185</v>
      </c>
      <c r="U2072">
        <v>220</v>
      </c>
      <c r="V2072">
        <v>250</v>
      </c>
      <c r="W2072">
        <v>1.3440000000000001</v>
      </c>
      <c r="X2072">
        <v>1.6128</v>
      </c>
    </row>
    <row r="2073" spans="1:24" hidden="1" x14ac:dyDescent="0.3">
      <c r="A2073" t="s">
        <v>12860</v>
      </c>
      <c r="B2073" t="s">
        <v>8179</v>
      </c>
      <c r="C2073" t="s">
        <v>12855</v>
      </c>
      <c r="D2073" t="s">
        <v>12856</v>
      </c>
      <c r="E2073" t="s">
        <v>113</v>
      </c>
      <c r="F2073" t="s">
        <v>12857</v>
      </c>
      <c r="G2073" t="s">
        <v>133</v>
      </c>
      <c r="H2073" t="s">
        <v>3790</v>
      </c>
      <c r="I2073" t="s">
        <v>935</v>
      </c>
      <c r="J2073" t="s">
        <v>12858</v>
      </c>
      <c r="K2073" t="s">
        <v>12859</v>
      </c>
      <c r="L2073" t="s">
        <v>8903</v>
      </c>
      <c r="M2073">
        <v>30</v>
      </c>
      <c r="N2073" t="s">
        <v>113</v>
      </c>
      <c r="O2073" t="s">
        <v>10384</v>
      </c>
      <c r="P2073">
        <v>6</v>
      </c>
      <c r="Q2073">
        <v>400</v>
      </c>
      <c r="R2073">
        <v>300</v>
      </c>
      <c r="S2073">
        <v>100</v>
      </c>
      <c r="W2073">
        <v>0.72</v>
      </c>
      <c r="X2073">
        <v>0.86399999999999999</v>
      </c>
    </row>
    <row r="2074" spans="1:24" hidden="1" x14ac:dyDescent="0.3">
      <c r="A2074" t="s">
        <v>12861</v>
      </c>
      <c r="B2074" t="s">
        <v>8174</v>
      </c>
      <c r="C2074" t="s">
        <v>12862</v>
      </c>
      <c r="D2074" t="s">
        <v>12863</v>
      </c>
      <c r="E2074" t="s">
        <v>113</v>
      </c>
      <c r="F2074" t="s">
        <v>12864</v>
      </c>
      <c r="G2074" t="s">
        <v>133</v>
      </c>
      <c r="H2074" t="s">
        <v>3790</v>
      </c>
      <c r="I2074" t="s">
        <v>218</v>
      </c>
      <c r="J2074" t="s">
        <v>12865</v>
      </c>
      <c r="K2074" t="s">
        <v>12866</v>
      </c>
      <c r="L2074" t="s">
        <v>120</v>
      </c>
      <c r="M2074">
        <v>40</v>
      </c>
      <c r="N2074" t="s">
        <v>113</v>
      </c>
      <c r="O2074" t="s">
        <v>8207</v>
      </c>
      <c r="P2074">
        <v>3</v>
      </c>
      <c r="Q2074">
        <v>1400</v>
      </c>
      <c r="R2074">
        <v>320</v>
      </c>
      <c r="S2074">
        <v>145</v>
      </c>
      <c r="T2074">
        <v>0</v>
      </c>
      <c r="U2074">
        <v>210</v>
      </c>
      <c r="V2074">
        <v>280</v>
      </c>
      <c r="W2074">
        <v>1.3440000000000001</v>
      </c>
      <c r="X2074">
        <v>1.6128</v>
      </c>
    </row>
    <row r="2075" spans="1:24" hidden="1" x14ac:dyDescent="0.3">
      <c r="A2075" t="s">
        <v>12867</v>
      </c>
      <c r="B2075" t="s">
        <v>8179</v>
      </c>
      <c r="C2075" t="s">
        <v>12862</v>
      </c>
      <c r="D2075" t="s">
        <v>12863</v>
      </c>
      <c r="E2075" t="s">
        <v>113</v>
      </c>
      <c r="F2075" t="s">
        <v>12864</v>
      </c>
      <c r="G2075" t="s">
        <v>133</v>
      </c>
      <c r="H2075" t="s">
        <v>3790</v>
      </c>
      <c r="I2075" t="s">
        <v>218</v>
      </c>
      <c r="J2075" t="s">
        <v>12865</v>
      </c>
      <c r="K2075" t="s">
        <v>12866</v>
      </c>
      <c r="L2075" t="s">
        <v>120</v>
      </c>
      <c r="M2075">
        <v>40</v>
      </c>
      <c r="N2075" t="s">
        <v>113</v>
      </c>
      <c r="O2075" t="s">
        <v>9032</v>
      </c>
      <c r="P2075">
        <v>3</v>
      </c>
      <c r="Q2075">
        <v>560</v>
      </c>
      <c r="R2075">
        <v>492</v>
      </c>
      <c r="S2075">
        <v>149</v>
      </c>
      <c r="W2075">
        <v>0.82655999999999996</v>
      </c>
      <c r="X2075">
        <v>0.99187199999999986</v>
      </c>
    </row>
    <row r="2076" spans="1:24" hidden="1" x14ac:dyDescent="0.3">
      <c r="A2076" t="s">
        <v>12868</v>
      </c>
      <c r="B2076" t="s">
        <v>8174</v>
      </c>
      <c r="C2076" t="s">
        <v>12869</v>
      </c>
      <c r="D2076" t="s">
        <v>12870</v>
      </c>
      <c r="E2076" t="s">
        <v>113</v>
      </c>
      <c r="F2076" t="s">
        <v>12871</v>
      </c>
      <c r="G2076" t="s">
        <v>133</v>
      </c>
      <c r="H2076" t="s">
        <v>3790</v>
      </c>
      <c r="I2076" t="s">
        <v>540</v>
      </c>
      <c r="J2076" t="s">
        <v>12872</v>
      </c>
      <c r="K2076" t="s">
        <v>12873</v>
      </c>
      <c r="L2076" t="s">
        <v>8903</v>
      </c>
      <c r="M2076">
        <v>30</v>
      </c>
      <c r="N2076" t="s">
        <v>8442</v>
      </c>
      <c r="O2076" t="s">
        <v>8207</v>
      </c>
      <c r="P2076">
        <v>3</v>
      </c>
      <c r="Q2076">
        <v>1400</v>
      </c>
      <c r="R2076">
        <v>320</v>
      </c>
      <c r="S2076">
        <v>145</v>
      </c>
      <c r="T2076">
        <v>50</v>
      </c>
      <c r="U2076">
        <v>110</v>
      </c>
      <c r="V2076">
        <v>210</v>
      </c>
      <c r="W2076">
        <v>1.3440000000000001</v>
      </c>
      <c r="X2076">
        <v>1.6128</v>
      </c>
    </row>
    <row r="2077" spans="1:24" hidden="1" x14ac:dyDescent="0.3">
      <c r="A2077" t="s">
        <v>12874</v>
      </c>
      <c r="B2077" t="s">
        <v>8179</v>
      </c>
      <c r="C2077" t="s">
        <v>12869</v>
      </c>
      <c r="D2077" t="s">
        <v>12870</v>
      </c>
      <c r="E2077" t="s">
        <v>113</v>
      </c>
      <c r="F2077" t="s">
        <v>12871</v>
      </c>
      <c r="G2077" t="s">
        <v>133</v>
      </c>
      <c r="H2077" t="s">
        <v>3790</v>
      </c>
      <c r="I2077" t="s">
        <v>540</v>
      </c>
      <c r="J2077" t="s">
        <v>12872</v>
      </c>
      <c r="K2077" t="s">
        <v>12873</v>
      </c>
      <c r="L2077" t="s">
        <v>8903</v>
      </c>
      <c r="M2077">
        <v>30</v>
      </c>
      <c r="N2077" t="s">
        <v>9971</v>
      </c>
      <c r="O2077" t="s">
        <v>9034</v>
      </c>
      <c r="P2077">
        <v>1</v>
      </c>
      <c r="Q2077">
        <v>560</v>
      </c>
      <c r="R2077">
        <v>308</v>
      </c>
      <c r="S2077">
        <v>149</v>
      </c>
      <c r="W2077">
        <v>0.17247999999999999</v>
      </c>
      <c r="X2077">
        <v>0.20697599999999999</v>
      </c>
    </row>
    <row r="2078" spans="1:24" hidden="1" x14ac:dyDescent="0.3">
      <c r="A2078" t="s">
        <v>12875</v>
      </c>
      <c r="B2078" t="s">
        <v>8536</v>
      </c>
      <c r="C2078" t="s">
        <v>12869</v>
      </c>
      <c r="D2078" t="s">
        <v>12870</v>
      </c>
      <c r="E2078" t="s">
        <v>113</v>
      </c>
      <c r="F2078" t="s">
        <v>12871</v>
      </c>
      <c r="G2078" t="s">
        <v>133</v>
      </c>
      <c r="H2078" t="s">
        <v>3790</v>
      </c>
      <c r="I2078" t="s">
        <v>540</v>
      </c>
      <c r="J2078" t="s">
        <v>12872</v>
      </c>
      <c r="K2078" t="s">
        <v>12873</v>
      </c>
      <c r="L2078" t="s">
        <v>8903</v>
      </c>
      <c r="M2078">
        <v>28</v>
      </c>
      <c r="N2078" t="s">
        <v>8614</v>
      </c>
      <c r="O2078" t="s">
        <v>9505</v>
      </c>
      <c r="P2078">
        <v>2</v>
      </c>
      <c r="W2078">
        <v>0</v>
      </c>
      <c r="X2078">
        <v>0</v>
      </c>
    </row>
    <row r="2079" spans="1:24" hidden="1" x14ac:dyDescent="0.3">
      <c r="A2079" t="s">
        <v>12876</v>
      </c>
      <c r="B2079" t="s">
        <v>8211</v>
      </c>
      <c r="C2079" t="s">
        <v>12869</v>
      </c>
      <c r="D2079" t="s">
        <v>12870</v>
      </c>
      <c r="E2079" t="s">
        <v>113</v>
      </c>
      <c r="F2079" t="s">
        <v>12871</v>
      </c>
      <c r="G2079" t="s">
        <v>133</v>
      </c>
      <c r="H2079" t="s">
        <v>3790</v>
      </c>
      <c r="I2079" t="s">
        <v>540</v>
      </c>
      <c r="J2079" t="s">
        <v>12872</v>
      </c>
      <c r="K2079" t="s">
        <v>12873</v>
      </c>
      <c r="L2079" t="s">
        <v>8903</v>
      </c>
      <c r="M2079">
        <v>28</v>
      </c>
      <c r="N2079" t="s">
        <v>8614</v>
      </c>
      <c r="O2079" t="s">
        <v>12877</v>
      </c>
      <c r="P2079">
        <v>1</v>
      </c>
      <c r="Q2079">
        <v>0.3</v>
      </c>
      <c r="T2079">
        <v>202</v>
      </c>
      <c r="W2079">
        <v>7.0685834705770348E-2</v>
      </c>
      <c r="X2079">
        <v>0.11309733552923257</v>
      </c>
    </row>
    <row r="2080" spans="1:24" hidden="1" x14ac:dyDescent="0.3">
      <c r="A2080" t="s">
        <v>12878</v>
      </c>
      <c r="B2080" t="s">
        <v>8174</v>
      </c>
      <c r="C2080" t="s">
        <v>12879</v>
      </c>
      <c r="D2080" t="s">
        <v>12880</v>
      </c>
      <c r="E2080" t="s">
        <v>113</v>
      </c>
      <c r="F2080" t="s">
        <v>12881</v>
      </c>
      <c r="G2080" t="s">
        <v>133</v>
      </c>
      <c r="H2080" t="s">
        <v>3790</v>
      </c>
      <c r="I2080" t="s">
        <v>686</v>
      </c>
      <c r="J2080" t="s">
        <v>12882</v>
      </c>
      <c r="K2080" t="s">
        <v>12883</v>
      </c>
      <c r="L2080" t="s">
        <v>120</v>
      </c>
      <c r="M2080">
        <v>40</v>
      </c>
      <c r="N2080" t="s">
        <v>8442</v>
      </c>
      <c r="O2080" t="s">
        <v>8207</v>
      </c>
      <c r="P2080">
        <v>3</v>
      </c>
      <c r="Q2080">
        <v>1400</v>
      </c>
      <c r="R2080">
        <v>320</v>
      </c>
      <c r="S2080">
        <v>145</v>
      </c>
      <c r="T2080">
        <v>90</v>
      </c>
      <c r="U2080">
        <v>210</v>
      </c>
      <c r="V2080">
        <v>330</v>
      </c>
      <c r="W2080">
        <v>1.3440000000000001</v>
      </c>
      <c r="X2080">
        <v>1.6128</v>
      </c>
    </row>
    <row r="2081" spans="1:24" hidden="1" x14ac:dyDescent="0.3">
      <c r="A2081" t="s">
        <v>12884</v>
      </c>
      <c r="B2081" t="s">
        <v>8179</v>
      </c>
      <c r="C2081" t="s">
        <v>12879</v>
      </c>
      <c r="D2081" t="s">
        <v>12880</v>
      </c>
      <c r="E2081" t="s">
        <v>113</v>
      </c>
      <c r="F2081" t="s">
        <v>12881</v>
      </c>
      <c r="G2081" t="s">
        <v>133</v>
      </c>
      <c r="H2081" t="s">
        <v>3790</v>
      </c>
      <c r="I2081" t="s">
        <v>686</v>
      </c>
      <c r="J2081" t="s">
        <v>12882</v>
      </c>
      <c r="K2081" t="s">
        <v>12883</v>
      </c>
      <c r="L2081" t="s">
        <v>120</v>
      </c>
      <c r="M2081">
        <v>40</v>
      </c>
      <c r="N2081" t="s">
        <v>9971</v>
      </c>
      <c r="O2081" t="s">
        <v>9034</v>
      </c>
      <c r="P2081">
        <v>1</v>
      </c>
      <c r="Q2081">
        <v>560</v>
      </c>
      <c r="R2081">
        <v>308</v>
      </c>
      <c r="S2081">
        <v>149</v>
      </c>
      <c r="W2081">
        <v>0.17247999999999999</v>
      </c>
      <c r="X2081">
        <v>0.20697599999999999</v>
      </c>
    </row>
    <row r="2082" spans="1:24" hidden="1" x14ac:dyDescent="0.3">
      <c r="A2082" t="s">
        <v>12885</v>
      </c>
      <c r="B2082" t="s">
        <v>8536</v>
      </c>
      <c r="C2082" t="s">
        <v>12879</v>
      </c>
      <c r="D2082" t="s">
        <v>12880</v>
      </c>
      <c r="E2082" t="s">
        <v>113</v>
      </c>
      <c r="F2082" t="s">
        <v>12881</v>
      </c>
      <c r="G2082" t="s">
        <v>133</v>
      </c>
      <c r="H2082" t="s">
        <v>3790</v>
      </c>
      <c r="I2082" t="s">
        <v>686</v>
      </c>
      <c r="J2082" t="s">
        <v>12882</v>
      </c>
      <c r="K2082" t="s">
        <v>12883</v>
      </c>
      <c r="L2082" t="s">
        <v>120</v>
      </c>
      <c r="M2082">
        <v>38</v>
      </c>
      <c r="N2082" t="s">
        <v>8614</v>
      </c>
      <c r="O2082" t="s">
        <v>9505</v>
      </c>
      <c r="P2082">
        <v>2</v>
      </c>
      <c r="W2082">
        <v>0</v>
      </c>
      <c r="X2082">
        <v>0</v>
      </c>
    </row>
    <row r="2083" spans="1:24" hidden="1" x14ac:dyDescent="0.3">
      <c r="A2083" t="s">
        <v>12886</v>
      </c>
      <c r="B2083" t="s">
        <v>8211</v>
      </c>
      <c r="C2083" t="s">
        <v>12879</v>
      </c>
      <c r="D2083" t="s">
        <v>12880</v>
      </c>
      <c r="E2083" t="s">
        <v>113</v>
      </c>
      <c r="F2083" t="s">
        <v>12881</v>
      </c>
      <c r="G2083" t="s">
        <v>133</v>
      </c>
      <c r="H2083" t="s">
        <v>3790</v>
      </c>
      <c r="I2083" t="s">
        <v>686</v>
      </c>
      <c r="J2083" t="s">
        <v>12882</v>
      </c>
      <c r="K2083" t="s">
        <v>12883</v>
      </c>
      <c r="L2083" t="s">
        <v>120</v>
      </c>
      <c r="M2083">
        <v>38</v>
      </c>
      <c r="N2083" t="s">
        <v>8614</v>
      </c>
      <c r="O2083" t="s">
        <v>12877</v>
      </c>
      <c r="P2083">
        <v>1</v>
      </c>
      <c r="Q2083">
        <v>0.3</v>
      </c>
      <c r="W2083">
        <v>7.0685834705770348E-2</v>
      </c>
      <c r="X2083">
        <v>0.11309733552923257</v>
      </c>
    </row>
    <row r="2084" spans="1:24" hidden="1" x14ac:dyDescent="0.3">
      <c r="A2084" t="s">
        <v>12887</v>
      </c>
      <c r="B2084" t="s">
        <v>8174</v>
      </c>
      <c r="C2084" t="s">
        <v>4027</v>
      </c>
      <c r="D2084" t="s">
        <v>12888</v>
      </c>
      <c r="E2084" t="s">
        <v>113</v>
      </c>
      <c r="F2084" t="s">
        <v>12889</v>
      </c>
      <c r="G2084" t="s">
        <v>1356</v>
      </c>
      <c r="H2084" t="s">
        <v>127</v>
      </c>
      <c r="I2084" t="s">
        <v>163</v>
      </c>
      <c r="J2084" t="s">
        <v>12890</v>
      </c>
      <c r="K2084" t="s">
        <v>12891</v>
      </c>
      <c r="L2084" t="s">
        <v>120</v>
      </c>
      <c r="M2084">
        <v>40</v>
      </c>
      <c r="N2084" t="s">
        <v>9971</v>
      </c>
      <c r="O2084" t="s">
        <v>9481</v>
      </c>
      <c r="P2084">
        <v>3</v>
      </c>
      <c r="Q2084">
        <v>1498</v>
      </c>
      <c r="R2084">
        <v>398</v>
      </c>
      <c r="S2084">
        <v>158</v>
      </c>
      <c r="T2084">
        <v>0</v>
      </c>
      <c r="U2084">
        <v>120</v>
      </c>
      <c r="V2084">
        <v>240</v>
      </c>
      <c r="W2084">
        <v>1.7886120000000001</v>
      </c>
      <c r="X2084">
        <v>2.1463344000000002</v>
      </c>
    </row>
    <row r="2085" spans="1:24" hidden="1" x14ac:dyDescent="0.3">
      <c r="A2085" t="s">
        <v>12892</v>
      </c>
      <c r="B2085" t="s">
        <v>8617</v>
      </c>
      <c r="C2085" t="s">
        <v>4027</v>
      </c>
      <c r="D2085" t="s">
        <v>12888</v>
      </c>
      <c r="E2085" t="s">
        <v>113</v>
      </c>
      <c r="F2085" t="s">
        <v>12889</v>
      </c>
      <c r="G2085" t="s">
        <v>1356</v>
      </c>
      <c r="H2085" t="s">
        <v>127</v>
      </c>
      <c r="I2085" t="s">
        <v>163</v>
      </c>
      <c r="J2085" t="s">
        <v>12890</v>
      </c>
      <c r="K2085" t="s">
        <v>12891</v>
      </c>
      <c r="L2085" t="s">
        <v>120</v>
      </c>
      <c r="M2085">
        <v>40</v>
      </c>
      <c r="N2085" t="s">
        <v>9971</v>
      </c>
      <c r="O2085" t="s">
        <v>8787</v>
      </c>
      <c r="P2085">
        <v>3</v>
      </c>
      <c r="Q2085">
        <v>900</v>
      </c>
      <c r="R2085">
        <v>265</v>
      </c>
      <c r="S2085">
        <v>120</v>
      </c>
      <c r="T2085">
        <v>0</v>
      </c>
      <c r="U2085">
        <v>120</v>
      </c>
      <c r="V2085">
        <v>240</v>
      </c>
      <c r="W2085">
        <v>0.71550000000000002</v>
      </c>
      <c r="X2085">
        <v>0.85860000000000003</v>
      </c>
    </row>
    <row r="2086" spans="1:24" hidden="1" x14ac:dyDescent="0.3">
      <c r="A2086" t="s">
        <v>12893</v>
      </c>
      <c r="B2086" t="s">
        <v>8179</v>
      </c>
      <c r="C2086" t="s">
        <v>4027</v>
      </c>
      <c r="D2086" t="s">
        <v>12888</v>
      </c>
      <c r="E2086" t="s">
        <v>113</v>
      </c>
      <c r="F2086" t="s">
        <v>12889</v>
      </c>
      <c r="G2086" t="s">
        <v>1356</v>
      </c>
      <c r="H2086" t="s">
        <v>127</v>
      </c>
      <c r="I2086" t="s">
        <v>163</v>
      </c>
      <c r="J2086" t="s">
        <v>12890</v>
      </c>
      <c r="K2086" t="s">
        <v>12891</v>
      </c>
      <c r="L2086" t="s">
        <v>120</v>
      </c>
      <c r="M2086">
        <v>40</v>
      </c>
      <c r="N2086" t="s">
        <v>9971</v>
      </c>
      <c r="O2086" t="s">
        <v>9483</v>
      </c>
      <c r="P2086">
        <v>2</v>
      </c>
      <c r="Q2086">
        <v>630</v>
      </c>
      <c r="R2086">
        <v>321</v>
      </c>
      <c r="S2086">
        <v>130</v>
      </c>
      <c r="W2086">
        <v>0.40445999999999999</v>
      </c>
      <c r="X2086">
        <v>0.48535199999999995</v>
      </c>
    </row>
    <row r="2087" spans="1:24" hidden="1" x14ac:dyDescent="0.3">
      <c r="A2087" t="s">
        <v>12894</v>
      </c>
      <c r="B2087" t="s">
        <v>8536</v>
      </c>
      <c r="C2087" t="s">
        <v>4027</v>
      </c>
      <c r="D2087" t="s">
        <v>12888</v>
      </c>
      <c r="E2087" t="s">
        <v>113</v>
      </c>
      <c r="F2087" t="s">
        <v>12889</v>
      </c>
      <c r="G2087" t="s">
        <v>1356</v>
      </c>
      <c r="H2087" t="s">
        <v>127</v>
      </c>
      <c r="I2087" t="s">
        <v>163</v>
      </c>
      <c r="J2087" t="s">
        <v>12890</v>
      </c>
      <c r="K2087" t="s">
        <v>12891</v>
      </c>
      <c r="L2087" t="s">
        <v>120</v>
      </c>
      <c r="M2087">
        <v>40</v>
      </c>
      <c r="N2087" t="s">
        <v>9971</v>
      </c>
      <c r="O2087" t="s">
        <v>12063</v>
      </c>
      <c r="P2087">
        <v>3</v>
      </c>
      <c r="Q2087">
        <v>445</v>
      </c>
      <c r="R2087">
        <v>360</v>
      </c>
      <c r="S2087">
        <v>110</v>
      </c>
      <c r="W2087">
        <v>0.48060000000000003</v>
      </c>
      <c r="X2087">
        <v>0.57672000000000001</v>
      </c>
    </row>
    <row r="2088" spans="1:24" hidden="1" x14ac:dyDescent="0.3">
      <c r="A2088" t="s">
        <v>12895</v>
      </c>
      <c r="B2088" t="s">
        <v>8539</v>
      </c>
      <c r="C2088" t="s">
        <v>4027</v>
      </c>
      <c r="D2088" t="s">
        <v>12888</v>
      </c>
      <c r="E2088" t="s">
        <v>113</v>
      </c>
      <c r="F2088" t="s">
        <v>12889</v>
      </c>
      <c r="G2088" t="s">
        <v>1356</v>
      </c>
      <c r="H2088" t="s">
        <v>127</v>
      </c>
      <c r="I2088" t="s">
        <v>163</v>
      </c>
      <c r="J2088" t="s">
        <v>12890</v>
      </c>
      <c r="K2088" t="s">
        <v>12891</v>
      </c>
      <c r="L2088" t="s">
        <v>120</v>
      </c>
      <c r="M2088">
        <v>40</v>
      </c>
      <c r="N2088" t="s">
        <v>9971</v>
      </c>
      <c r="O2088" t="s">
        <v>12896</v>
      </c>
      <c r="P2088">
        <v>2</v>
      </c>
      <c r="Q2088">
        <v>560</v>
      </c>
      <c r="R2088">
        <v>492</v>
      </c>
      <c r="S2088">
        <v>133</v>
      </c>
      <c r="W2088">
        <v>0.55103999999999997</v>
      </c>
      <c r="X2088">
        <v>0.66124799999999995</v>
      </c>
    </row>
    <row r="2089" spans="1:24" hidden="1" x14ac:dyDescent="0.3">
      <c r="A2089" t="s">
        <v>12897</v>
      </c>
      <c r="B2089" t="s">
        <v>8174</v>
      </c>
      <c r="C2089" t="s">
        <v>2857</v>
      </c>
      <c r="D2089" t="s">
        <v>2856</v>
      </c>
      <c r="E2089" t="s">
        <v>113</v>
      </c>
      <c r="F2089" t="s">
        <v>113</v>
      </c>
      <c r="G2089" t="s">
        <v>113</v>
      </c>
      <c r="H2089" t="s">
        <v>113</v>
      </c>
      <c r="I2089" t="s">
        <v>163</v>
      </c>
      <c r="J2089" t="s">
        <v>113</v>
      </c>
      <c r="K2089" t="s">
        <v>113</v>
      </c>
      <c r="L2089" t="s">
        <v>113</v>
      </c>
      <c r="M2089">
        <v>40</v>
      </c>
      <c r="N2089" t="s">
        <v>9971</v>
      </c>
      <c r="O2089" t="s">
        <v>9481</v>
      </c>
      <c r="P2089">
        <v>3</v>
      </c>
      <c r="Q2089">
        <v>1498</v>
      </c>
      <c r="R2089">
        <v>398</v>
      </c>
      <c r="S2089">
        <v>158</v>
      </c>
      <c r="T2089">
        <v>0</v>
      </c>
      <c r="U2089">
        <v>120</v>
      </c>
      <c r="V2089">
        <v>240</v>
      </c>
      <c r="W2089">
        <v>1.7886120000000001</v>
      </c>
      <c r="X2089">
        <v>2.1463344000000002</v>
      </c>
    </row>
    <row r="2090" spans="1:24" hidden="1" x14ac:dyDescent="0.3">
      <c r="A2090" t="s">
        <v>12898</v>
      </c>
      <c r="B2090" t="s">
        <v>8617</v>
      </c>
      <c r="C2090" t="s">
        <v>2857</v>
      </c>
      <c r="D2090" t="s">
        <v>2856</v>
      </c>
      <c r="E2090" t="s">
        <v>113</v>
      </c>
      <c r="F2090" t="s">
        <v>113</v>
      </c>
      <c r="G2090" t="s">
        <v>113</v>
      </c>
      <c r="H2090" t="s">
        <v>113</v>
      </c>
      <c r="I2090" t="s">
        <v>163</v>
      </c>
      <c r="J2090" t="s">
        <v>113</v>
      </c>
      <c r="K2090" t="s">
        <v>113</v>
      </c>
      <c r="L2090" t="s">
        <v>113</v>
      </c>
      <c r="M2090">
        <v>40</v>
      </c>
      <c r="N2090" t="s">
        <v>9971</v>
      </c>
      <c r="O2090" t="s">
        <v>8787</v>
      </c>
      <c r="P2090">
        <v>3</v>
      </c>
      <c r="Q2090">
        <v>900</v>
      </c>
      <c r="R2090">
        <v>265</v>
      </c>
      <c r="S2090">
        <v>120</v>
      </c>
      <c r="T2090">
        <v>0</v>
      </c>
      <c r="U2090">
        <v>120</v>
      </c>
      <c r="V2090">
        <v>240</v>
      </c>
      <c r="W2090">
        <v>0.71550000000000002</v>
      </c>
      <c r="X2090">
        <v>0.85860000000000003</v>
      </c>
    </row>
    <row r="2091" spans="1:24" hidden="1" x14ac:dyDescent="0.3">
      <c r="A2091" t="s">
        <v>12899</v>
      </c>
      <c r="B2091" t="s">
        <v>8179</v>
      </c>
      <c r="C2091" t="s">
        <v>2857</v>
      </c>
      <c r="D2091" t="s">
        <v>2856</v>
      </c>
      <c r="E2091" t="s">
        <v>113</v>
      </c>
      <c r="F2091" t="s">
        <v>113</v>
      </c>
      <c r="G2091" t="s">
        <v>113</v>
      </c>
      <c r="H2091" t="s">
        <v>113</v>
      </c>
      <c r="I2091" t="s">
        <v>163</v>
      </c>
      <c r="J2091" t="s">
        <v>113</v>
      </c>
      <c r="K2091" t="s">
        <v>113</v>
      </c>
      <c r="L2091" t="s">
        <v>113</v>
      </c>
      <c r="M2091">
        <v>40</v>
      </c>
      <c r="N2091" t="s">
        <v>9971</v>
      </c>
      <c r="O2091" t="s">
        <v>9483</v>
      </c>
      <c r="P2091">
        <v>2</v>
      </c>
      <c r="Q2091">
        <v>630</v>
      </c>
      <c r="R2091">
        <v>321</v>
      </c>
      <c r="S2091">
        <v>130</v>
      </c>
      <c r="W2091">
        <v>0.40445999999999999</v>
      </c>
      <c r="X2091">
        <v>0.48535199999999995</v>
      </c>
    </row>
    <row r="2092" spans="1:24" hidden="1" x14ac:dyDescent="0.3">
      <c r="A2092" t="s">
        <v>12900</v>
      </c>
      <c r="B2092" t="s">
        <v>8536</v>
      </c>
      <c r="C2092" t="s">
        <v>2857</v>
      </c>
      <c r="D2092" t="s">
        <v>2856</v>
      </c>
      <c r="E2092" t="s">
        <v>113</v>
      </c>
      <c r="F2092" t="s">
        <v>113</v>
      </c>
      <c r="G2092" t="s">
        <v>113</v>
      </c>
      <c r="H2092" t="s">
        <v>113</v>
      </c>
      <c r="I2092" t="s">
        <v>163</v>
      </c>
      <c r="J2092" t="s">
        <v>113</v>
      </c>
      <c r="K2092" t="s">
        <v>113</v>
      </c>
      <c r="L2092" t="s">
        <v>113</v>
      </c>
      <c r="M2092">
        <v>40</v>
      </c>
      <c r="N2092" t="s">
        <v>9971</v>
      </c>
      <c r="O2092" t="s">
        <v>12063</v>
      </c>
      <c r="P2092">
        <v>3</v>
      </c>
      <c r="Q2092">
        <v>445</v>
      </c>
      <c r="R2092">
        <v>360</v>
      </c>
      <c r="S2092">
        <v>110</v>
      </c>
      <c r="W2092">
        <v>0.48060000000000003</v>
      </c>
      <c r="X2092">
        <v>0.57672000000000001</v>
      </c>
    </row>
    <row r="2093" spans="1:24" hidden="1" x14ac:dyDescent="0.3">
      <c r="A2093" t="s">
        <v>12901</v>
      </c>
      <c r="B2093" t="s">
        <v>8539</v>
      </c>
      <c r="C2093" t="s">
        <v>2857</v>
      </c>
      <c r="D2093" t="s">
        <v>2856</v>
      </c>
      <c r="E2093" t="s">
        <v>113</v>
      </c>
      <c r="F2093" t="s">
        <v>113</v>
      </c>
      <c r="G2093" t="s">
        <v>113</v>
      </c>
      <c r="H2093" t="s">
        <v>113</v>
      </c>
      <c r="I2093" t="s">
        <v>163</v>
      </c>
      <c r="J2093" t="s">
        <v>113</v>
      </c>
      <c r="K2093" t="s">
        <v>113</v>
      </c>
      <c r="L2093" t="s">
        <v>113</v>
      </c>
      <c r="M2093">
        <v>40</v>
      </c>
      <c r="N2093" t="s">
        <v>9971</v>
      </c>
      <c r="O2093" t="s">
        <v>12535</v>
      </c>
      <c r="P2093">
        <v>1</v>
      </c>
      <c r="Q2093">
        <v>560</v>
      </c>
      <c r="R2093">
        <v>462</v>
      </c>
      <c r="S2093">
        <v>133</v>
      </c>
      <c r="W2093">
        <v>0.25872000000000001</v>
      </c>
      <c r="X2093">
        <v>0.31046400000000002</v>
      </c>
    </row>
    <row r="2094" spans="1:24" hidden="1" x14ac:dyDescent="0.3">
      <c r="A2094" t="s">
        <v>12902</v>
      </c>
      <c r="B2094" t="s">
        <v>8174</v>
      </c>
      <c r="C2094" t="s">
        <v>2829</v>
      </c>
      <c r="D2094" t="s">
        <v>12903</v>
      </c>
      <c r="E2094" t="s">
        <v>113</v>
      </c>
      <c r="F2094" t="s">
        <v>113</v>
      </c>
      <c r="G2094" t="s">
        <v>113</v>
      </c>
      <c r="H2094" t="s">
        <v>113</v>
      </c>
      <c r="I2094" t="s">
        <v>163</v>
      </c>
      <c r="J2094" t="s">
        <v>12904</v>
      </c>
      <c r="K2094" t="s">
        <v>12905</v>
      </c>
      <c r="L2094" t="s">
        <v>120</v>
      </c>
      <c r="M2094">
        <v>40</v>
      </c>
      <c r="N2094" t="s">
        <v>9971</v>
      </c>
      <c r="O2094" t="s">
        <v>9481</v>
      </c>
      <c r="P2094">
        <v>3</v>
      </c>
      <c r="Q2094">
        <v>1498</v>
      </c>
      <c r="R2094">
        <v>398</v>
      </c>
      <c r="S2094">
        <v>158</v>
      </c>
      <c r="T2094">
        <v>30</v>
      </c>
      <c r="U2094">
        <v>100</v>
      </c>
      <c r="V2094">
        <v>260</v>
      </c>
      <c r="W2094">
        <v>1.7886120000000001</v>
      </c>
      <c r="X2094">
        <v>2.1463344000000002</v>
      </c>
    </row>
    <row r="2095" spans="1:24" hidden="1" x14ac:dyDescent="0.3">
      <c r="A2095" t="s">
        <v>12906</v>
      </c>
      <c r="B2095" t="s">
        <v>8617</v>
      </c>
      <c r="C2095" t="s">
        <v>2829</v>
      </c>
      <c r="D2095" t="s">
        <v>12903</v>
      </c>
      <c r="E2095" t="s">
        <v>113</v>
      </c>
      <c r="F2095" t="s">
        <v>113</v>
      </c>
      <c r="G2095" t="s">
        <v>113</v>
      </c>
      <c r="H2095" t="s">
        <v>113</v>
      </c>
      <c r="I2095" t="s">
        <v>163</v>
      </c>
      <c r="J2095" t="s">
        <v>12904</v>
      </c>
      <c r="K2095" t="s">
        <v>12905</v>
      </c>
      <c r="L2095" t="s">
        <v>120</v>
      </c>
      <c r="M2095">
        <v>40</v>
      </c>
      <c r="N2095" t="s">
        <v>9971</v>
      </c>
      <c r="O2095" t="s">
        <v>8787</v>
      </c>
      <c r="P2095">
        <v>3</v>
      </c>
      <c r="Q2095">
        <v>900</v>
      </c>
      <c r="R2095">
        <v>265</v>
      </c>
      <c r="S2095">
        <v>120</v>
      </c>
      <c r="T2095">
        <v>30</v>
      </c>
      <c r="U2095">
        <v>100</v>
      </c>
      <c r="V2095">
        <v>260</v>
      </c>
      <c r="W2095">
        <v>0.71550000000000002</v>
      </c>
      <c r="X2095">
        <v>0.85860000000000003</v>
      </c>
    </row>
    <row r="2096" spans="1:24" hidden="1" x14ac:dyDescent="0.3">
      <c r="A2096" t="s">
        <v>12907</v>
      </c>
      <c r="B2096" t="s">
        <v>8179</v>
      </c>
      <c r="C2096" t="s">
        <v>2829</v>
      </c>
      <c r="D2096" t="s">
        <v>12903</v>
      </c>
      <c r="E2096" t="s">
        <v>113</v>
      </c>
      <c r="F2096" t="s">
        <v>113</v>
      </c>
      <c r="G2096" t="s">
        <v>113</v>
      </c>
      <c r="H2096" t="s">
        <v>113</v>
      </c>
      <c r="I2096" t="s">
        <v>163</v>
      </c>
      <c r="J2096" t="s">
        <v>12904</v>
      </c>
      <c r="K2096" t="s">
        <v>12905</v>
      </c>
      <c r="L2096" t="s">
        <v>120</v>
      </c>
      <c r="M2096">
        <v>40</v>
      </c>
      <c r="N2096" t="s">
        <v>9971</v>
      </c>
      <c r="O2096" t="s">
        <v>9483</v>
      </c>
      <c r="P2096">
        <v>2</v>
      </c>
      <c r="Q2096">
        <v>630</v>
      </c>
      <c r="R2096">
        <v>321</v>
      </c>
      <c r="S2096">
        <v>130</v>
      </c>
      <c r="W2096">
        <v>0.40445999999999999</v>
      </c>
      <c r="X2096">
        <v>0.48535199999999995</v>
      </c>
    </row>
    <row r="2097" spans="1:24" hidden="1" x14ac:dyDescent="0.3">
      <c r="A2097" t="s">
        <v>12908</v>
      </c>
      <c r="B2097" t="s">
        <v>8536</v>
      </c>
      <c r="C2097" t="s">
        <v>2829</v>
      </c>
      <c r="D2097" t="s">
        <v>12903</v>
      </c>
      <c r="E2097" t="s">
        <v>113</v>
      </c>
      <c r="F2097" t="s">
        <v>113</v>
      </c>
      <c r="G2097" t="s">
        <v>113</v>
      </c>
      <c r="H2097" t="s">
        <v>113</v>
      </c>
      <c r="I2097" t="s">
        <v>163</v>
      </c>
      <c r="J2097" t="s">
        <v>12904</v>
      </c>
      <c r="K2097" t="s">
        <v>12905</v>
      </c>
      <c r="L2097" t="s">
        <v>120</v>
      </c>
      <c r="M2097">
        <v>40</v>
      </c>
      <c r="N2097" t="s">
        <v>9971</v>
      </c>
      <c r="O2097" t="s">
        <v>12909</v>
      </c>
      <c r="P2097">
        <v>3</v>
      </c>
      <c r="Q2097">
        <v>445</v>
      </c>
      <c r="R2097">
        <v>360</v>
      </c>
      <c r="S2097">
        <v>110</v>
      </c>
      <c r="W2097">
        <v>0.48060000000000003</v>
      </c>
      <c r="X2097">
        <v>0.57672000000000001</v>
      </c>
    </row>
    <row r="2098" spans="1:24" hidden="1" x14ac:dyDescent="0.3">
      <c r="A2098" t="s">
        <v>12910</v>
      </c>
      <c r="B2098" t="s">
        <v>8539</v>
      </c>
      <c r="C2098" t="s">
        <v>2829</v>
      </c>
      <c r="D2098" t="s">
        <v>12903</v>
      </c>
      <c r="E2098" t="s">
        <v>113</v>
      </c>
      <c r="F2098" t="s">
        <v>113</v>
      </c>
      <c r="G2098" t="s">
        <v>113</v>
      </c>
      <c r="H2098" t="s">
        <v>113</v>
      </c>
      <c r="I2098" t="s">
        <v>163</v>
      </c>
      <c r="J2098" t="s">
        <v>12904</v>
      </c>
      <c r="K2098" t="s">
        <v>12905</v>
      </c>
      <c r="L2098" t="s">
        <v>120</v>
      </c>
      <c r="M2098">
        <v>40</v>
      </c>
      <c r="N2098" t="s">
        <v>9971</v>
      </c>
      <c r="O2098" t="s">
        <v>12535</v>
      </c>
      <c r="P2098">
        <v>1</v>
      </c>
      <c r="Q2098">
        <v>560</v>
      </c>
      <c r="R2098">
        <v>492</v>
      </c>
      <c r="S2098">
        <v>133</v>
      </c>
      <c r="W2098">
        <v>0.27551999999999999</v>
      </c>
      <c r="X2098">
        <v>0.33062399999999997</v>
      </c>
    </row>
    <row r="2099" spans="1:24" hidden="1" x14ac:dyDescent="0.3">
      <c r="A2099" t="s">
        <v>12911</v>
      </c>
      <c r="B2099" t="s">
        <v>8174</v>
      </c>
      <c r="C2099" t="s">
        <v>12912</v>
      </c>
      <c r="D2099" t="s">
        <v>12913</v>
      </c>
      <c r="E2099" t="s">
        <v>113</v>
      </c>
      <c r="F2099" t="s">
        <v>12914</v>
      </c>
      <c r="G2099" t="s">
        <v>133</v>
      </c>
      <c r="H2099" t="s">
        <v>3790</v>
      </c>
      <c r="I2099" t="s">
        <v>540</v>
      </c>
      <c r="J2099" t="s">
        <v>12915</v>
      </c>
      <c r="K2099" t="s">
        <v>12916</v>
      </c>
      <c r="L2099" t="s">
        <v>120</v>
      </c>
      <c r="M2099">
        <v>40</v>
      </c>
      <c r="N2099" t="s">
        <v>8442</v>
      </c>
      <c r="O2099" t="s">
        <v>8207</v>
      </c>
      <c r="P2099">
        <v>3</v>
      </c>
      <c r="Q2099">
        <v>1400</v>
      </c>
      <c r="R2099">
        <v>320</v>
      </c>
      <c r="S2099">
        <v>145</v>
      </c>
      <c r="T2099">
        <v>175</v>
      </c>
      <c r="U2099">
        <v>190</v>
      </c>
      <c r="V2099">
        <v>320</v>
      </c>
      <c r="W2099">
        <v>1.3440000000000001</v>
      </c>
      <c r="X2099">
        <v>1.6128</v>
      </c>
    </row>
    <row r="2100" spans="1:24" hidden="1" x14ac:dyDescent="0.3">
      <c r="A2100" t="s">
        <v>12917</v>
      </c>
      <c r="B2100" t="s">
        <v>8179</v>
      </c>
      <c r="C2100" t="s">
        <v>12912</v>
      </c>
      <c r="D2100" t="s">
        <v>12913</v>
      </c>
      <c r="E2100" t="s">
        <v>113</v>
      </c>
      <c r="F2100" t="s">
        <v>12914</v>
      </c>
      <c r="G2100" t="s">
        <v>133</v>
      </c>
      <c r="H2100" t="s">
        <v>3790</v>
      </c>
      <c r="I2100" t="s">
        <v>540</v>
      </c>
      <c r="J2100" t="s">
        <v>12915</v>
      </c>
      <c r="K2100" t="s">
        <v>12916</v>
      </c>
      <c r="L2100" t="s">
        <v>120</v>
      </c>
      <c r="M2100">
        <v>40</v>
      </c>
      <c r="N2100" t="s">
        <v>9971</v>
      </c>
      <c r="O2100" t="s">
        <v>9034</v>
      </c>
      <c r="P2100">
        <v>1</v>
      </c>
      <c r="Q2100">
        <v>560</v>
      </c>
      <c r="R2100">
        <v>308</v>
      </c>
      <c r="S2100">
        <v>149</v>
      </c>
      <c r="W2100">
        <v>0.17247999999999999</v>
      </c>
      <c r="X2100">
        <v>0.20697599999999999</v>
      </c>
    </row>
    <row r="2101" spans="1:24" hidden="1" x14ac:dyDescent="0.3">
      <c r="A2101" t="s">
        <v>12918</v>
      </c>
      <c r="B2101" t="s">
        <v>8536</v>
      </c>
      <c r="C2101" t="s">
        <v>12912</v>
      </c>
      <c r="D2101" t="s">
        <v>12913</v>
      </c>
      <c r="E2101" t="s">
        <v>113</v>
      </c>
      <c r="F2101" t="s">
        <v>12914</v>
      </c>
      <c r="G2101" t="s">
        <v>133</v>
      </c>
      <c r="H2101" t="s">
        <v>3790</v>
      </c>
      <c r="I2101" t="s">
        <v>540</v>
      </c>
      <c r="J2101" t="s">
        <v>12915</v>
      </c>
      <c r="K2101" t="s">
        <v>12916</v>
      </c>
      <c r="L2101" t="s">
        <v>120</v>
      </c>
      <c r="M2101">
        <v>38</v>
      </c>
      <c r="N2101" t="s">
        <v>8614</v>
      </c>
      <c r="O2101" t="s">
        <v>9505</v>
      </c>
      <c r="P2101">
        <v>2</v>
      </c>
      <c r="W2101">
        <v>0</v>
      </c>
      <c r="X2101">
        <v>0</v>
      </c>
    </row>
    <row r="2102" spans="1:24" hidden="1" x14ac:dyDescent="0.3">
      <c r="A2102" t="s">
        <v>12919</v>
      </c>
      <c r="B2102" t="s">
        <v>8211</v>
      </c>
      <c r="C2102" t="s">
        <v>12912</v>
      </c>
      <c r="D2102" t="s">
        <v>12913</v>
      </c>
      <c r="E2102" t="s">
        <v>113</v>
      </c>
      <c r="F2102" t="s">
        <v>12914</v>
      </c>
      <c r="G2102" t="s">
        <v>133</v>
      </c>
      <c r="H2102" t="s">
        <v>3790</v>
      </c>
      <c r="I2102" t="s">
        <v>540</v>
      </c>
      <c r="J2102" t="s">
        <v>12915</v>
      </c>
      <c r="K2102" t="s">
        <v>12916</v>
      </c>
      <c r="L2102" t="s">
        <v>120</v>
      </c>
      <c r="M2102">
        <v>38</v>
      </c>
      <c r="N2102" t="s">
        <v>8614</v>
      </c>
      <c r="O2102" t="s">
        <v>12805</v>
      </c>
      <c r="P2102">
        <v>1</v>
      </c>
      <c r="Q2102">
        <v>0.3</v>
      </c>
      <c r="T2102">
        <v>250</v>
      </c>
      <c r="W2102">
        <v>7.0685834705770348E-2</v>
      </c>
      <c r="X2102">
        <v>0.11309733552923257</v>
      </c>
    </row>
    <row r="2103" spans="1:24" hidden="1" x14ac:dyDescent="0.3">
      <c r="A2103" t="s">
        <v>12920</v>
      </c>
      <c r="B2103" t="s">
        <v>8362</v>
      </c>
      <c r="C2103" t="s">
        <v>12912</v>
      </c>
      <c r="D2103" t="s">
        <v>12913</v>
      </c>
      <c r="E2103" t="s">
        <v>113</v>
      </c>
      <c r="F2103" t="s">
        <v>12914</v>
      </c>
      <c r="G2103" t="s">
        <v>133</v>
      </c>
      <c r="H2103" t="s">
        <v>3790</v>
      </c>
      <c r="I2103" t="s">
        <v>540</v>
      </c>
      <c r="J2103" t="s">
        <v>12915</v>
      </c>
      <c r="K2103" t="s">
        <v>12916</v>
      </c>
      <c r="L2103" t="s">
        <v>120</v>
      </c>
      <c r="M2103">
        <v>0</v>
      </c>
      <c r="N2103" t="s">
        <v>113</v>
      </c>
      <c r="O2103" t="s">
        <v>8362</v>
      </c>
      <c r="P2103">
        <v>1</v>
      </c>
      <c r="R2103">
        <v>2</v>
      </c>
      <c r="W2103">
        <v>0</v>
      </c>
      <c r="X2103">
        <v>0</v>
      </c>
    </row>
    <row r="2104" spans="1:24" hidden="1" x14ac:dyDescent="0.3">
      <c r="A2104" t="s">
        <v>12921</v>
      </c>
      <c r="B2104" t="s">
        <v>8174</v>
      </c>
      <c r="C2104" t="s">
        <v>12922</v>
      </c>
      <c r="D2104" t="s">
        <v>12923</v>
      </c>
      <c r="E2104" t="s">
        <v>113</v>
      </c>
      <c r="F2104" t="s">
        <v>12924</v>
      </c>
      <c r="G2104" t="s">
        <v>133</v>
      </c>
      <c r="H2104" t="s">
        <v>3790</v>
      </c>
      <c r="I2104" t="s">
        <v>540</v>
      </c>
      <c r="J2104" t="s">
        <v>12925</v>
      </c>
      <c r="K2104" t="s">
        <v>12926</v>
      </c>
      <c r="L2104" t="s">
        <v>120</v>
      </c>
      <c r="M2104">
        <v>40</v>
      </c>
      <c r="N2104" t="s">
        <v>8442</v>
      </c>
      <c r="O2104" t="s">
        <v>8207</v>
      </c>
      <c r="P2104">
        <v>3</v>
      </c>
      <c r="Q2104">
        <v>1400</v>
      </c>
      <c r="R2104">
        <v>320</v>
      </c>
      <c r="S2104">
        <v>145</v>
      </c>
      <c r="T2104">
        <v>0</v>
      </c>
      <c r="U2104">
        <v>65</v>
      </c>
      <c r="V2104">
        <v>245</v>
      </c>
      <c r="W2104">
        <v>1.3440000000000001</v>
      </c>
      <c r="X2104">
        <v>1.6128</v>
      </c>
    </row>
    <row r="2105" spans="1:24" hidden="1" x14ac:dyDescent="0.3">
      <c r="A2105" t="s">
        <v>12927</v>
      </c>
      <c r="B2105" t="s">
        <v>8179</v>
      </c>
      <c r="C2105" t="s">
        <v>12922</v>
      </c>
      <c r="D2105" t="s">
        <v>12923</v>
      </c>
      <c r="E2105" t="s">
        <v>113</v>
      </c>
      <c r="F2105" t="s">
        <v>12924</v>
      </c>
      <c r="G2105" t="s">
        <v>133</v>
      </c>
      <c r="H2105" t="s">
        <v>3790</v>
      </c>
      <c r="I2105" t="s">
        <v>540</v>
      </c>
      <c r="J2105" t="s">
        <v>12925</v>
      </c>
      <c r="K2105" t="s">
        <v>12926</v>
      </c>
      <c r="L2105" t="s">
        <v>120</v>
      </c>
      <c r="M2105">
        <v>40</v>
      </c>
      <c r="N2105" t="s">
        <v>9971</v>
      </c>
      <c r="O2105" t="s">
        <v>9034</v>
      </c>
      <c r="P2105">
        <v>1</v>
      </c>
      <c r="Q2105">
        <v>560</v>
      </c>
      <c r="R2105">
        <v>308</v>
      </c>
      <c r="S2105">
        <v>149</v>
      </c>
      <c r="W2105">
        <v>0.17247999999999999</v>
      </c>
      <c r="X2105">
        <v>0.20697599999999999</v>
      </c>
    </row>
    <row r="2106" spans="1:24" hidden="1" x14ac:dyDescent="0.3">
      <c r="A2106" t="s">
        <v>12928</v>
      </c>
      <c r="B2106" t="s">
        <v>8211</v>
      </c>
      <c r="C2106" t="s">
        <v>12922</v>
      </c>
      <c r="D2106" t="s">
        <v>12923</v>
      </c>
      <c r="E2106" t="s">
        <v>113</v>
      </c>
      <c r="F2106" t="s">
        <v>12924</v>
      </c>
      <c r="G2106" t="s">
        <v>133</v>
      </c>
      <c r="H2106" t="s">
        <v>3790</v>
      </c>
      <c r="I2106" t="s">
        <v>540</v>
      </c>
      <c r="J2106" t="s">
        <v>12925</v>
      </c>
      <c r="K2106" t="s">
        <v>12926</v>
      </c>
      <c r="L2106" t="s">
        <v>120</v>
      </c>
      <c r="M2106">
        <v>38</v>
      </c>
      <c r="N2106" t="s">
        <v>8614</v>
      </c>
      <c r="O2106" t="s">
        <v>12794</v>
      </c>
      <c r="P2106">
        <v>1</v>
      </c>
      <c r="Q2106">
        <v>0.9</v>
      </c>
      <c r="T2106">
        <v>127</v>
      </c>
      <c r="W2106">
        <v>0.63617251235193317</v>
      </c>
      <c r="X2106">
        <v>1.0178760197630932</v>
      </c>
    </row>
    <row r="2107" spans="1:24" hidden="1" x14ac:dyDescent="0.3">
      <c r="A2107" t="s">
        <v>12929</v>
      </c>
      <c r="B2107" t="s">
        <v>8174</v>
      </c>
      <c r="C2107" t="s">
        <v>12930</v>
      </c>
      <c r="D2107" t="s">
        <v>12931</v>
      </c>
      <c r="E2107" t="s">
        <v>113</v>
      </c>
      <c r="F2107" t="s">
        <v>12932</v>
      </c>
      <c r="G2107" t="s">
        <v>133</v>
      </c>
      <c r="H2107" t="s">
        <v>3790</v>
      </c>
      <c r="I2107" t="s">
        <v>540</v>
      </c>
      <c r="J2107" t="s">
        <v>12933</v>
      </c>
      <c r="K2107" t="s">
        <v>12934</v>
      </c>
      <c r="L2107" t="s">
        <v>8903</v>
      </c>
      <c r="M2107">
        <v>30</v>
      </c>
      <c r="N2107" t="s">
        <v>8442</v>
      </c>
      <c r="O2107" t="s">
        <v>8207</v>
      </c>
      <c r="P2107">
        <v>3</v>
      </c>
      <c r="Q2107">
        <v>1400</v>
      </c>
      <c r="R2107">
        <v>320</v>
      </c>
      <c r="S2107">
        <v>145</v>
      </c>
      <c r="T2107">
        <v>90</v>
      </c>
      <c r="U2107">
        <v>135</v>
      </c>
      <c r="V2107">
        <v>180</v>
      </c>
      <c r="W2107">
        <v>1.3440000000000001</v>
      </c>
      <c r="X2107">
        <v>1.6128</v>
      </c>
    </row>
    <row r="2108" spans="1:24" hidden="1" x14ac:dyDescent="0.3">
      <c r="A2108" t="s">
        <v>12935</v>
      </c>
      <c r="B2108" t="s">
        <v>8179</v>
      </c>
      <c r="C2108" t="s">
        <v>12930</v>
      </c>
      <c r="D2108" t="s">
        <v>12931</v>
      </c>
      <c r="E2108" t="s">
        <v>113</v>
      </c>
      <c r="F2108" t="s">
        <v>12932</v>
      </c>
      <c r="G2108" t="s">
        <v>133</v>
      </c>
      <c r="H2108" t="s">
        <v>3790</v>
      </c>
      <c r="I2108" t="s">
        <v>540</v>
      </c>
      <c r="J2108" t="s">
        <v>12933</v>
      </c>
      <c r="K2108" t="s">
        <v>12934</v>
      </c>
      <c r="L2108" t="s">
        <v>8903</v>
      </c>
      <c r="M2108">
        <v>30</v>
      </c>
      <c r="N2108" t="s">
        <v>9971</v>
      </c>
      <c r="O2108" t="s">
        <v>9034</v>
      </c>
      <c r="P2108">
        <v>1</v>
      </c>
      <c r="Q2108">
        <v>560</v>
      </c>
      <c r="R2108">
        <v>308</v>
      </c>
      <c r="S2108">
        <v>149</v>
      </c>
      <c r="W2108">
        <v>0.17247999999999999</v>
      </c>
      <c r="X2108">
        <v>0.20697599999999999</v>
      </c>
    </row>
    <row r="2109" spans="1:24" hidden="1" x14ac:dyDescent="0.3">
      <c r="A2109" t="s">
        <v>12936</v>
      </c>
      <c r="B2109" t="s">
        <v>8211</v>
      </c>
      <c r="C2109" t="s">
        <v>12930</v>
      </c>
      <c r="D2109" t="s">
        <v>12931</v>
      </c>
      <c r="E2109" t="s">
        <v>113</v>
      </c>
      <c r="F2109" t="s">
        <v>12932</v>
      </c>
      <c r="G2109" t="s">
        <v>133</v>
      </c>
      <c r="H2109" t="s">
        <v>3790</v>
      </c>
      <c r="I2109" t="s">
        <v>540</v>
      </c>
      <c r="J2109" t="s">
        <v>12933</v>
      </c>
      <c r="K2109" t="s">
        <v>12934</v>
      </c>
      <c r="L2109" t="s">
        <v>8903</v>
      </c>
      <c r="M2109">
        <v>28</v>
      </c>
      <c r="N2109" t="s">
        <v>8614</v>
      </c>
      <c r="O2109" t="s">
        <v>12805</v>
      </c>
      <c r="P2109">
        <v>1</v>
      </c>
      <c r="Q2109">
        <v>0.3</v>
      </c>
      <c r="T2109">
        <v>250</v>
      </c>
      <c r="W2109">
        <v>7.0685834705770348E-2</v>
      </c>
      <c r="X2109">
        <v>0.11309733552923257</v>
      </c>
    </row>
    <row r="2110" spans="1:24" hidden="1" x14ac:dyDescent="0.3">
      <c r="A2110" t="s">
        <v>12937</v>
      </c>
      <c r="B2110" t="s">
        <v>8174</v>
      </c>
      <c r="C2110" t="s">
        <v>12938</v>
      </c>
      <c r="D2110" t="s">
        <v>12939</v>
      </c>
      <c r="E2110" t="s">
        <v>113</v>
      </c>
      <c r="F2110" t="s">
        <v>12940</v>
      </c>
      <c r="G2110" t="s">
        <v>133</v>
      </c>
      <c r="H2110" t="s">
        <v>3790</v>
      </c>
      <c r="I2110" t="s">
        <v>686</v>
      </c>
      <c r="J2110" t="s">
        <v>12941</v>
      </c>
      <c r="K2110" t="s">
        <v>12942</v>
      </c>
      <c r="L2110" t="s">
        <v>120</v>
      </c>
      <c r="M2110">
        <v>40</v>
      </c>
      <c r="N2110" t="s">
        <v>8442</v>
      </c>
      <c r="O2110" t="s">
        <v>8207</v>
      </c>
      <c r="P2110">
        <v>3</v>
      </c>
      <c r="Q2110">
        <v>1400</v>
      </c>
      <c r="R2110">
        <v>320</v>
      </c>
      <c r="S2110">
        <v>145</v>
      </c>
      <c r="T2110">
        <v>125</v>
      </c>
      <c r="U2110">
        <v>200</v>
      </c>
      <c r="V2110">
        <v>320</v>
      </c>
      <c r="W2110">
        <v>1.3440000000000001</v>
      </c>
      <c r="X2110">
        <v>1.6128</v>
      </c>
    </row>
    <row r="2111" spans="1:24" hidden="1" x14ac:dyDescent="0.3">
      <c r="A2111" t="s">
        <v>12943</v>
      </c>
      <c r="B2111" t="s">
        <v>8179</v>
      </c>
      <c r="C2111" t="s">
        <v>12938</v>
      </c>
      <c r="D2111" t="s">
        <v>12939</v>
      </c>
      <c r="E2111" t="s">
        <v>113</v>
      </c>
      <c r="F2111" t="s">
        <v>12940</v>
      </c>
      <c r="G2111" t="s">
        <v>133</v>
      </c>
      <c r="H2111" t="s">
        <v>3790</v>
      </c>
      <c r="I2111" t="s">
        <v>686</v>
      </c>
      <c r="J2111" t="s">
        <v>12941</v>
      </c>
      <c r="K2111" t="s">
        <v>12942</v>
      </c>
      <c r="L2111" t="s">
        <v>120</v>
      </c>
      <c r="M2111">
        <v>40</v>
      </c>
      <c r="N2111" t="s">
        <v>9971</v>
      </c>
      <c r="O2111" t="s">
        <v>9034</v>
      </c>
      <c r="P2111">
        <v>1</v>
      </c>
      <c r="Q2111">
        <v>560</v>
      </c>
      <c r="R2111">
        <v>308</v>
      </c>
      <c r="S2111">
        <v>149</v>
      </c>
      <c r="W2111">
        <v>0.17247999999999999</v>
      </c>
      <c r="X2111">
        <v>0.20697599999999999</v>
      </c>
    </row>
    <row r="2112" spans="1:24" hidden="1" x14ac:dyDescent="0.3">
      <c r="A2112" t="s">
        <v>12944</v>
      </c>
      <c r="B2112" t="s">
        <v>8211</v>
      </c>
      <c r="C2112" t="s">
        <v>12938</v>
      </c>
      <c r="D2112" t="s">
        <v>12939</v>
      </c>
      <c r="E2112" t="s">
        <v>113</v>
      </c>
      <c r="F2112" t="s">
        <v>12940</v>
      </c>
      <c r="G2112" t="s">
        <v>133</v>
      </c>
      <c r="H2112" t="s">
        <v>3790</v>
      </c>
      <c r="I2112" t="s">
        <v>686</v>
      </c>
      <c r="J2112" t="s">
        <v>12941</v>
      </c>
      <c r="K2112" t="s">
        <v>12942</v>
      </c>
      <c r="L2112" t="s">
        <v>120</v>
      </c>
      <c r="M2112">
        <v>38</v>
      </c>
      <c r="N2112" t="s">
        <v>8614</v>
      </c>
      <c r="O2112" t="s">
        <v>12805</v>
      </c>
      <c r="P2112">
        <v>1</v>
      </c>
      <c r="Q2112">
        <v>0.3</v>
      </c>
      <c r="T2112">
        <v>250</v>
      </c>
      <c r="W2112">
        <v>7.0685834705770348E-2</v>
      </c>
      <c r="X2112">
        <v>0.11309733552923257</v>
      </c>
    </row>
    <row r="2113" spans="1:24" hidden="1" x14ac:dyDescent="0.3">
      <c r="A2113" t="s">
        <v>12945</v>
      </c>
      <c r="B2113" t="s">
        <v>8211</v>
      </c>
      <c r="C2113" t="s">
        <v>12946</v>
      </c>
      <c r="D2113" t="s">
        <v>12947</v>
      </c>
      <c r="E2113" t="s">
        <v>113</v>
      </c>
      <c r="F2113" t="s">
        <v>12948</v>
      </c>
      <c r="G2113" t="s">
        <v>133</v>
      </c>
      <c r="H2113" t="s">
        <v>11791</v>
      </c>
      <c r="I2113" t="s">
        <v>218</v>
      </c>
      <c r="J2113" t="s">
        <v>12949</v>
      </c>
      <c r="K2113" t="s">
        <v>12950</v>
      </c>
      <c r="L2113" t="s">
        <v>8842</v>
      </c>
      <c r="M2113">
        <v>68</v>
      </c>
      <c r="N2113" t="s">
        <v>113</v>
      </c>
      <c r="O2113" t="s">
        <v>12951</v>
      </c>
      <c r="P2113">
        <v>2</v>
      </c>
      <c r="Q2113">
        <v>1.2</v>
      </c>
      <c r="T2113">
        <v>85.79</v>
      </c>
      <c r="U2113">
        <v>258.49</v>
      </c>
      <c r="W2113">
        <v>2.2619467105846511</v>
      </c>
      <c r="X2113">
        <v>3.6191147369354422</v>
      </c>
    </row>
    <row r="2114" spans="1:24" hidden="1" x14ac:dyDescent="0.3">
      <c r="A2114" t="s">
        <v>12952</v>
      </c>
      <c r="B2114" t="s">
        <v>8174</v>
      </c>
      <c r="C2114" t="s">
        <v>12953</v>
      </c>
      <c r="D2114" t="s">
        <v>12954</v>
      </c>
      <c r="E2114" t="s">
        <v>113</v>
      </c>
      <c r="F2114" t="s">
        <v>12955</v>
      </c>
      <c r="G2114" t="s">
        <v>1356</v>
      </c>
      <c r="H2114" t="s">
        <v>127</v>
      </c>
      <c r="I2114" t="s">
        <v>654</v>
      </c>
      <c r="J2114" t="s">
        <v>12956</v>
      </c>
      <c r="K2114" t="s">
        <v>12957</v>
      </c>
      <c r="L2114" t="s">
        <v>120</v>
      </c>
      <c r="M2114">
        <v>39</v>
      </c>
      <c r="N2114" t="s">
        <v>113</v>
      </c>
      <c r="O2114" t="s">
        <v>9042</v>
      </c>
      <c r="P2114">
        <v>3</v>
      </c>
      <c r="Q2114">
        <v>1412</v>
      </c>
      <c r="R2114">
        <v>353</v>
      </c>
      <c r="T2114">
        <v>60</v>
      </c>
      <c r="U2114">
        <v>130</v>
      </c>
      <c r="V2114">
        <v>200</v>
      </c>
      <c r="W2114">
        <v>1.4953080000000001</v>
      </c>
      <c r="X2114">
        <v>1.7943696</v>
      </c>
    </row>
    <row r="2115" spans="1:24" hidden="1" x14ac:dyDescent="0.3">
      <c r="A2115" t="s">
        <v>12958</v>
      </c>
      <c r="B2115" t="s">
        <v>8179</v>
      </c>
      <c r="C2115" t="s">
        <v>12953</v>
      </c>
      <c r="D2115" t="s">
        <v>12954</v>
      </c>
      <c r="E2115" t="s">
        <v>113</v>
      </c>
      <c r="F2115" t="s">
        <v>12955</v>
      </c>
      <c r="G2115" t="s">
        <v>1356</v>
      </c>
      <c r="H2115" t="s">
        <v>127</v>
      </c>
      <c r="I2115" t="s">
        <v>654</v>
      </c>
      <c r="J2115" t="s">
        <v>12956</v>
      </c>
      <c r="K2115" t="s">
        <v>12957</v>
      </c>
      <c r="L2115" t="s">
        <v>120</v>
      </c>
      <c r="M2115">
        <v>39</v>
      </c>
      <c r="N2115" t="s">
        <v>113</v>
      </c>
      <c r="O2115" t="s">
        <v>9568</v>
      </c>
      <c r="P2115">
        <v>3</v>
      </c>
      <c r="Q2115">
        <v>409</v>
      </c>
      <c r="R2115">
        <v>269</v>
      </c>
      <c r="W2115">
        <v>0.330063</v>
      </c>
      <c r="X2115">
        <v>0.39607559999999997</v>
      </c>
    </row>
    <row r="2116" spans="1:24" hidden="1" x14ac:dyDescent="0.3">
      <c r="A2116" t="s">
        <v>12959</v>
      </c>
      <c r="B2116" t="s">
        <v>8174</v>
      </c>
      <c r="C2116" t="s">
        <v>12960</v>
      </c>
      <c r="D2116" t="s">
        <v>12961</v>
      </c>
      <c r="E2116" t="s">
        <v>113</v>
      </c>
      <c r="F2116" t="s">
        <v>12962</v>
      </c>
      <c r="G2116" t="s">
        <v>1356</v>
      </c>
      <c r="H2116" t="s">
        <v>127</v>
      </c>
      <c r="I2116" t="s">
        <v>654</v>
      </c>
      <c r="J2116" t="s">
        <v>12963</v>
      </c>
      <c r="K2116" t="s">
        <v>12964</v>
      </c>
      <c r="L2116" t="s">
        <v>120</v>
      </c>
      <c r="M2116">
        <v>39</v>
      </c>
      <c r="N2116" t="s">
        <v>113</v>
      </c>
      <c r="O2116" t="s">
        <v>9042</v>
      </c>
      <c r="P2116">
        <v>3</v>
      </c>
      <c r="Q2116">
        <v>1412</v>
      </c>
      <c r="R2116">
        <v>353</v>
      </c>
      <c r="T2116">
        <v>310</v>
      </c>
      <c r="U2116">
        <v>155</v>
      </c>
      <c r="V2116">
        <v>230</v>
      </c>
      <c r="W2116">
        <v>1.4953080000000001</v>
      </c>
      <c r="X2116">
        <v>1.7943696</v>
      </c>
    </row>
    <row r="2117" spans="1:24" hidden="1" x14ac:dyDescent="0.3">
      <c r="A2117" t="s">
        <v>12965</v>
      </c>
      <c r="B2117" t="s">
        <v>8179</v>
      </c>
      <c r="C2117" t="s">
        <v>12960</v>
      </c>
      <c r="D2117" t="s">
        <v>12961</v>
      </c>
      <c r="E2117" t="s">
        <v>113</v>
      </c>
      <c r="F2117" t="s">
        <v>12962</v>
      </c>
      <c r="G2117" t="s">
        <v>1356</v>
      </c>
      <c r="H2117" t="s">
        <v>127</v>
      </c>
      <c r="I2117" t="s">
        <v>654</v>
      </c>
      <c r="J2117" t="s">
        <v>12963</v>
      </c>
      <c r="K2117" t="s">
        <v>12964</v>
      </c>
      <c r="L2117" t="s">
        <v>120</v>
      </c>
      <c r="M2117">
        <v>39</v>
      </c>
      <c r="N2117" t="s">
        <v>113</v>
      </c>
      <c r="O2117" t="s">
        <v>9568</v>
      </c>
      <c r="P2117">
        <v>3</v>
      </c>
      <c r="Q2117">
        <v>409</v>
      </c>
      <c r="R2117">
        <v>269</v>
      </c>
      <c r="W2117">
        <v>0.330063</v>
      </c>
      <c r="X2117">
        <v>0.39607559999999997</v>
      </c>
    </row>
    <row r="2118" spans="1:24" hidden="1" x14ac:dyDescent="0.3">
      <c r="A2118" t="s">
        <v>12966</v>
      </c>
      <c r="B2118" t="s">
        <v>8536</v>
      </c>
      <c r="C2118" t="s">
        <v>12960</v>
      </c>
      <c r="D2118" t="s">
        <v>12961</v>
      </c>
      <c r="E2118" t="s">
        <v>113</v>
      </c>
      <c r="F2118" t="s">
        <v>12962</v>
      </c>
      <c r="G2118" t="s">
        <v>1356</v>
      </c>
      <c r="H2118" t="s">
        <v>127</v>
      </c>
      <c r="I2118" t="s">
        <v>654</v>
      </c>
      <c r="J2118" t="s">
        <v>12963</v>
      </c>
      <c r="K2118" t="s">
        <v>12964</v>
      </c>
      <c r="L2118" t="s">
        <v>120</v>
      </c>
      <c r="M2118">
        <v>39</v>
      </c>
      <c r="N2118" t="s">
        <v>113</v>
      </c>
      <c r="O2118" t="s">
        <v>10769</v>
      </c>
      <c r="P2118">
        <v>3</v>
      </c>
      <c r="Q2118">
        <v>420</v>
      </c>
      <c r="R2118">
        <v>342</v>
      </c>
      <c r="W2118">
        <v>0.43092000000000003</v>
      </c>
      <c r="X2118">
        <v>0.51710400000000001</v>
      </c>
    </row>
    <row r="2119" spans="1:24" hidden="1" x14ac:dyDescent="0.3">
      <c r="A2119" t="s">
        <v>12967</v>
      </c>
      <c r="B2119" t="s">
        <v>8174</v>
      </c>
      <c r="C2119" t="s">
        <v>12968</v>
      </c>
      <c r="D2119" t="s">
        <v>12969</v>
      </c>
      <c r="E2119" t="s">
        <v>113</v>
      </c>
      <c r="F2119" t="s">
        <v>12970</v>
      </c>
      <c r="G2119" t="s">
        <v>133</v>
      </c>
      <c r="H2119" t="s">
        <v>9863</v>
      </c>
      <c r="I2119" t="s">
        <v>406</v>
      </c>
      <c r="J2119" t="s">
        <v>12971</v>
      </c>
      <c r="K2119" t="s">
        <v>12972</v>
      </c>
      <c r="L2119" t="s">
        <v>113</v>
      </c>
      <c r="M2119">
        <v>40</v>
      </c>
      <c r="O2119" t="s">
        <v>8207</v>
      </c>
      <c r="P2119">
        <v>2</v>
      </c>
      <c r="Q2119">
        <v>1400</v>
      </c>
      <c r="R2119">
        <v>320</v>
      </c>
      <c r="S2119">
        <v>145</v>
      </c>
      <c r="T2119">
        <v>10</v>
      </c>
      <c r="U2119">
        <v>200</v>
      </c>
      <c r="W2119">
        <v>0.89600000000000002</v>
      </c>
      <c r="X2119">
        <v>1.0751999999999999</v>
      </c>
    </row>
    <row r="2120" spans="1:24" hidden="1" x14ac:dyDescent="0.3">
      <c r="A2120" t="s">
        <v>12973</v>
      </c>
      <c r="B2120" t="s">
        <v>8179</v>
      </c>
      <c r="C2120" t="s">
        <v>12968</v>
      </c>
      <c r="D2120" t="s">
        <v>12969</v>
      </c>
      <c r="E2120" t="s">
        <v>113</v>
      </c>
      <c r="F2120" t="s">
        <v>12970</v>
      </c>
      <c r="G2120" t="s">
        <v>133</v>
      </c>
      <c r="H2120" t="s">
        <v>9863</v>
      </c>
      <c r="I2120" t="s">
        <v>406</v>
      </c>
      <c r="J2120" t="s">
        <v>12971</v>
      </c>
      <c r="K2120" t="s">
        <v>12972</v>
      </c>
      <c r="L2120" t="s">
        <v>113</v>
      </c>
      <c r="M2120">
        <v>40</v>
      </c>
      <c r="O2120" t="s">
        <v>10414</v>
      </c>
      <c r="P2120">
        <v>1</v>
      </c>
      <c r="Q2120">
        <v>560</v>
      </c>
      <c r="R2120">
        <v>492</v>
      </c>
      <c r="S2120">
        <v>133</v>
      </c>
      <c r="W2120">
        <v>0.27551999999999999</v>
      </c>
      <c r="X2120">
        <v>0.33062399999999997</v>
      </c>
    </row>
    <row r="2121" spans="1:24" hidden="1" x14ac:dyDescent="0.3">
      <c r="A2121" t="s">
        <v>12974</v>
      </c>
      <c r="B2121" t="s">
        <v>8211</v>
      </c>
      <c r="C2121" t="s">
        <v>12968</v>
      </c>
      <c r="D2121" t="s">
        <v>12969</v>
      </c>
      <c r="E2121" t="s">
        <v>113</v>
      </c>
      <c r="F2121" t="s">
        <v>12970</v>
      </c>
      <c r="G2121" t="s">
        <v>133</v>
      </c>
      <c r="H2121" t="s">
        <v>9863</v>
      </c>
      <c r="I2121" t="s">
        <v>406</v>
      </c>
      <c r="J2121" t="s">
        <v>12971</v>
      </c>
      <c r="K2121" t="s">
        <v>12972</v>
      </c>
      <c r="L2121" t="s">
        <v>113</v>
      </c>
      <c r="M2121">
        <v>40</v>
      </c>
      <c r="O2121" t="s">
        <v>12840</v>
      </c>
      <c r="P2121">
        <v>1</v>
      </c>
      <c r="Q2121">
        <v>0.6</v>
      </c>
      <c r="W2121">
        <v>0.28274333882308139</v>
      </c>
      <c r="X2121">
        <v>0.45238934211693027</v>
      </c>
    </row>
    <row r="2122" spans="1:24" hidden="1" x14ac:dyDescent="0.3">
      <c r="A2122" t="s">
        <v>12975</v>
      </c>
      <c r="B2122" t="s">
        <v>8174</v>
      </c>
      <c r="C2122" t="s">
        <v>2926</v>
      </c>
      <c r="D2122" t="s">
        <v>2925</v>
      </c>
      <c r="E2122" t="s">
        <v>113</v>
      </c>
      <c r="F2122" t="s">
        <v>2927</v>
      </c>
      <c r="G2122" t="s">
        <v>1356</v>
      </c>
      <c r="H2122" t="s">
        <v>127</v>
      </c>
      <c r="I2122" t="s">
        <v>226</v>
      </c>
      <c r="J2122" t="s">
        <v>12976</v>
      </c>
      <c r="K2122" t="s">
        <v>12977</v>
      </c>
      <c r="L2122" t="s">
        <v>113</v>
      </c>
      <c r="M2122">
        <v>40</v>
      </c>
      <c r="N2122" t="s">
        <v>9085</v>
      </c>
      <c r="O2122" t="s">
        <v>8467</v>
      </c>
      <c r="P2122">
        <v>3</v>
      </c>
      <c r="Q2122">
        <v>1499</v>
      </c>
      <c r="R2122">
        <v>349</v>
      </c>
      <c r="S2122">
        <v>166</v>
      </c>
      <c r="T2122">
        <v>340</v>
      </c>
      <c r="U2122">
        <v>90</v>
      </c>
      <c r="V2122">
        <v>175</v>
      </c>
      <c r="W2122">
        <v>1.569453</v>
      </c>
      <c r="X2122">
        <v>1.8833435999999999</v>
      </c>
    </row>
    <row r="2123" spans="1:24" hidden="1" x14ac:dyDescent="0.3">
      <c r="A2123" t="s">
        <v>12978</v>
      </c>
      <c r="B2123" t="s">
        <v>8617</v>
      </c>
      <c r="C2123" t="s">
        <v>2926</v>
      </c>
      <c r="D2123" t="s">
        <v>2925</v>
      </c>
      <c r="E2123" t="s">
        <v>113</v>
      </c>
      <c r="F2123" t="s">
        <v>2927</v>
      </c>
      <c r="G2123" t="s">
        <v>1356</v>
      </c>
      <c r="H2123" t="s">
        <v>127</v>
      </c>
      <c r="I2123" t="s">
        <v>226</v>
      </c>
      <c r="J2123" t="s">
        <v>12976</v>
      </c>
      <c r="K2123" t="s">
        <v>12977</v>
      </c>
      <c r="L2123" t="s">
        <v>113</v>
      </c>
      <c r="M2123">
        <v>40</v>
      </c>
      <c r="N2123" t="s">
        <v>9085</v>
      </c>
      <c r="O2123" t="s">
        <v>11997</v>
      </c>
      <c r="P2123">
        <v>3</v>
      </c>
      <c r="Q2123">
        <v>699</v>
      </c>
      <c r="R2123">
        <v>395</v>
      </c>
      <c r="S2123">
        <v>160</v>
      </c>
      <c r="T2123">
        <v>340</v>
      </c>
      <c r="U2123">
        <v>90</v>
      </c>
      <c r="V2123">
        <v>175</v>
      </c>
      <c r="W2123">
        <v>0.82831500000000002</v>
      </c>
      <c r="X2123">
        <v>0.99397800000000003</v>
      </c>
    </row>
    <row r="2124" spans="1:24" hidden="1" x14ac:dyDescent="0.3">
      <c r="A2124" t="s">
        <v>12979</v>
      </c>
      <c r="B2124" t="s">
        <v>8179</v>
      </c>
      <c r="C2124" t="s">
        <v>2926</v>
      </c>
      <c r="D2124" t="s">
        <v>2925</v>
      </c>
      <c r="E2124" t="s">
        <v>113</v>
      </c>
      <c r="F2124" t="s">
        <v>2927</v>
      </c>
      <c r="G2124" t="s">
        <v>1356</v>
      </c>
      <c r="H2124" t="s">
        <v>127</v>
      </c>
      <c r="I2124" t="s">
        <v>226</v>
      </c>
      <c r="J2124" t="s">
        <v>12976</v>
      </c>
      <c r="K2124" t="s">
        <v>12977</v>
      </c>
      <c r="L2124" t="s">
        <v>113</v>
      </c>
      <c r="M2124">
        <v>40</v>
      </c>
      <c r="N2124" t="s">
        <v>9085</v>
      </c>
      <c r="O2124" t="s">
        <v>11880</v>
      </c>
      <c r="P2124">
        <v>3</v>
      </c>
      <c r="Q2124">
        <v>400</v>
      </c>
      <c r="R2124">
        <v>300</v>
      </c>
      <c r="S2124">
        <v>100</v>
      </c>
      <c r="W2124">
        <v>0.36</v>
      </c>
      <c r="X2124">
        <v>0.432</v>
      </c>
    </row>
    <row r="2125" spans="1:24" hidden="1" x14ac:dyDescent="0.3">
      <c r="A2125" t="s">
        <v>12980</v>
      </c>
      <c r="B2125" t="s">
        <v>8174</v>
      </c>
      <c r="C2125" t="s">
        <v>3106</v>
      </c>
      <c r="D2125" t="s">
        <v>12981</v>
      </c>
      <c r="E2125" t="s">
        <v>113</v>
      </c>
      <c r="F2125" t="s">
        <v>113</v>
      </c>
      <c r="G2125" t="s">
        <v>113</v>
      </c>
      <c r="H2125" t="s">
        <v>113</v>
      </c>
      <c r="I2125" t="s">
        <v>1189</v>
      </c>
      <c r="J2125" t="s">
        <v>12982</v>
      </c>
      <c r="K2125" t="s">
        <v>12983</v>
      </c>
      <c r="L2125" t="s">
        <v>113</v>
      </c>
      <c r="M2125">
        <v>40</v>
      </c>
      <c r="N2125" t="s">
        <v>9085</v>
      </c>
      <c r="O2125" t="s">
        <v>8467</v>
      </c>
      <c r="P2125">
        <v>3</v>
      </c>
      <c r="Q2125">
        <v>1499</v>
      </c>
      <c r="R2125">
        <v>349</v>
      </c>
      <c r="S2125">
        <v>166</v>
      </c>
      <c r="T2125">
        <v>280</v>
      </c>
      <c r="U2125">
        <v>110</v>
      </c>
      <c r="V2125">
        <v>205</v>
      </c>
      <c r="W2125">
        <v>1.569453</v>
      </c>
      <c r="X2125">
        <v>1.8833435999999999</v>
      </c>
    </row>
    <row r="2126" spans="1:24" hidden="1" x14ac:dyDescent="0.3">
      <c r="A2126" t="s">
        <v>12984</v>
      </c>
      <c r="B2126" t="s">
        <v>8179</v>
      </c>
      <c r="C2126" t="s">
        <v>3106</v>
      </c>
      <c r="D2126" t="s">
        <v>12981</v>
      </c>
      <c r="E2126" t="s">
        <v>113</v>
      </c>
      <c r="F2126" t="s">
        <v>113</v>
      </c>
      <c r="G2126" t="s">
        <v>113</v>
      </c>
      <c r="H2126" t="s">
        <v>113</v>
      </c>
      <c r="I2126" t="s">
        <v>1189</v>
      </c>
      <c r="J2126" t="s">
        <v>12982</v>
      </c>
      <c r="K2126" t="s">
        <v>12983</v>
      </c>
      <c r="L2126" t="s">
        <v>113</v>
      </c>
      <c r="M2126">
        <v>40</v>
      </c>
      <c r="N2126" t="s">
        <v>113</v>
      </c>
      <c r="O2126" t="s">
        <v>12985</v>
      </c>
      <c r="P2126">
        <v>3</v>
      </c>
      <c r="Q2126">
        <v>400</v>
      </c>
      <c r="R2126">
        <v>300</v>
      </c>
      <c r="S2126">
        <v>100</v>
      </c>
      <c r="W2126">
        <v>0.36</v>
      </c>
      <c r="X2126">
        <v>0.432</v>
      </c>
    </row>
    <row r="2127" spans="1:24" hidden="1" x14ac:dyDescent="0.3">
      <c r="A2127" t="s">
        <v>12986</v>
      </c>
      <c r="B2127" t="s">
        <v>8174</v>
      </c>
      <c r="C2127" t="s">
        <v>3178</v>
      </c>
      <c r="D2127" t="s">
        <v>3177</v>
      </c>
      <c r="E2127" t="s">
        <v>113</v>
      </c>
      <c r="F2127" t="s">
        <v>3179</v>
      </c>
      <c r="G2127" t="s">
        <v>1356</v>
      </c>
      <c r="H2127" t="s">
        <v>127</v>
      </c>
      <c r="I2127" t="s">
        <v>654</v>
      </c>
      <c r="J2127" t="s">
        <v>12987</v>
      </c>
      <c r="K2127" t="s">
        <v>12988</v>
      </c>
      <c r="L2127" t="s">
        <v>120</v>
      </c>
      <c r="M2127">
        <v>39</v>
      </c>
      <c r="N2127" t="s">
        <v>8614</v>
      </c>
      <c r="O2127" t="s">
        <v>9042</v>
      </c>
      <c r="P2127">
        <v>3</v>
      </c>
      <c r="Q2127">
        <v>1412</v>
      </c>
      <c r="R2127">
        <v>353</v>
      </c>
      <c r="S2127">
        <v>164</v>
      </c>
      <c r="T2127">
        <v>10</v>
      </c>
      <c r="U2127">
        <v>100</v>
      </c>
      <c r="V2127">
        <v>300</v>
      </c>
      <c r="W2127">
        <v>1.4953080000000001</v>
      </c>
      <c r="X2127">
        <v>1.7943696</v>
      </c>
    </row>
    <row r="2128" spans="1:24" hidden="1" x14ac:dyDescent="0.3">
      <c r="A2128" t="s">
        <v>12989</v>
      </c>
      <c r="B2128" t="s">
        <v>8179</v>
      </c>
      <c r="C2128" t="s">
        <v>3178</v>
      </c>
      <c r="D2128" t="s">
        <v>3177</v>
      </c>
      <c r="E2128" t="s">
        <v>113</v>
      </c>
      <c r="F2128" t="s">
        <v>3179</v>
      </c>
      <c r="G2128" t="s">
        <v>1356</v>
      </c>
      <c r="H2128" t="s">
        <v>127</v>
      </c>
      <c r="I2128" t="s">
        <v>654</v>
      </c>
      <c r="J2128" t="s">
        <v>12987</v>
      </c>
      <c r="K2128" t="s">
        <v>12988</v>
      </c>
      <c r="L2128" t="s">
        <v>120</v>
      </c>
      <c r="M2128">
        <v>39</v>
      </c>
      <c r="N2128" t="s">
        <v>8614</v>
      </c>
      <c r="O2128" t="s">
        <v>9835</v>
      </c>
      <c r="P2128">
        <v>3</v>
      </c>
      <c r="Q2128">
        <v>779</v>
      </c>
      <c r="R2128">
        <v>408</v>
      </c>
      <c r="S2128">
        <v>219</v>
      </c>
      <c r="T2128">
        <v>10</v>
      </c>
      <c r="U2128">
        <v>100</v>
      </c>
      <c r="V2128">
        <v>300</v>
      </c>
      <c r="W2128">
        <v>0.95349600000000001</v>
      </c>
      <c r="X2128">
        <v>1.1441952</v>
      </c>
    </row>
    <row r="2129" spans="1:24" hidden="1" x14ac:dyDescent="0.3">
      <c r="A2129" t="s">
        <v>12990</v>
      </c>
      <c r="B2129" t="s">
        <v>8536</v>
      </c>
      <c r="C2129" t="s">
        <v>3178</v>
      </c>
      <c r="D2129" t="s">
        <v>3177</v>
      </c>
      <c r="E2129" t="s">
        <v>113</v>
      </c>
      <c r="F2129" t="s">
        <v>3179</v>
      </c>
      <c r="G2129" t="s">
        <v>1356</v>
      </c>
      <c r="H2129" t="s">
        <v>127</v>
      </c>
      <c r="I2129" t="s">
        <v>654</v>
      </c>
      <c r="J2129" t="s">
        <v>12987</v>
      </c>
      <c r="K2129" t="s">
        <v>12988</v>
      </c>
      <c r="L2129" t="s">
        <v>120</v>
      </c>
      <c r="M2129">
        <v>39</v>
      </c>
      <c r="N2129" t="s">
        <v>113</v>
      </c>
      <c r="O2129" t="s">
        <v>9568</v>
      </c>
      <c r="P2129">
        <v>3</v>
      </c>
      <c r="Q2129">
        <v>409</v>
      </c>
      <c r="R2129">
        <v>269</v>
      </c>
      <c r="W2129">
        <v>0.330063</v>
      </c>
      <c r="X2129">
        <v>0.39607559999999997</v>
      </c>
    </row>
    <row r="2130" spans="1:24" hidden="1" x14ac:dyDescent="0.3">
      <c r="A2130" t="s">
        <v>12991</v>
      </c>
      <c r="B2130" t="s">
        <v>8174</v>
      </c>
      <c r="C2130" t="s">
        <v>12992</v>
      </c>
      <c r="D2130" t="s">
        <v>12993</v>
      </c>
      <c r="E2130" t="s">
        <v>113</v>
      </c>
      <c r="F2130" t="s">
        <v>12994</v>
      </c>
      <c r="G2130" t="s">
        <v>1356</v>
      </c>
      <c r="H2130" t="s">
        <v>127</v>
      </c>
      <c r="I2130" t="s">
        <v>654</v>
      </c>
      <c r="J2130" t="s">
        <v>113</v>
      </c>
      <c r="K2130" t="s">
        <v>113</v>
      </c>
      <c r="L2130" t="s">
        <v>113</v>
      </c>
      <c r="M2130">
        <v>48</v>
      </c>
      <c r="N2130" t="s">
        <v>113</v>
      </c>
      <c r="O2130" t="s">
        <v>12361</v>
      </c>
      <c r="P2130">
        <v>3</v>
      </c>
      <c r="Q2130">
        <v>1500</v>
      </c>
      <c r="R2130">
        <v>488</v>
      </c>
      <c r="S2130">
        <v>175</v>
      </c>
      <c r="T2130">
        <v>65</v>
      </c>
      <c r="U2130">
        <v>175</v>
      </c>
      <c r="V2130">
        <v>310</v>
      </c>
      <c r="W2130">
        <v>2.1960000000000002</v>
      </c>
      <c r="X2130">
        <v>2.6352000000000002</v>
      </c>
    </row>
    <row r="2131" spans="1:24" hidden="1" x14ac:dyDescent="0.3">
      <c r="A2131" t="s">
        <v>12995</v>
      </c>
      <c r="B2131" t="s">
        <v>8617</v>
      </c>
      <c r="C2131" t="s">
        <v>12992</v>
      </c>
      <c r="D2131" t="s">
        <v>12993</v>
      </c>
      <c r="E2131" t="s">
        <v>113</v>
      </c>
      <c r="F2131" t="s">
        <v>12994</v>
      </c>
      <c r="G2131" t="s">
        <v>1356</v>
      </c>
      <c r="H2131" t="s">
        <v>127</v>
      </c>
      <c r="I2131" t="s">
        <v>654</v>
      </c>
      <c r="J2131" t="s">
        <v>113</v>
      </c>
      <c r="K2131" t="s">
        <v>113</v>
      </c>
      <c r="L2131" t="s">
        <v>113</v>
      </c>
      <c r="M2131">
        <v>48</v>
      </c>
      <c r="N2131" t="s">
        <v>113</v>
      </c>
      <c r="O2131" t="s">
        <v>9835</v>
      </c>
      <c r="P2131">
        <v>3</v>
      </c>
      <c r="Q2131">
        <v>778</v>
      </c>
      <c r="R2131">
        <v>408</v>
      </c>
      <c r="S2131">
        <v>219</v>
      </c>
      <c r="T2131">
        <v>65</v>
      </c>
      <c r="U2131">
        <v>175</v>
      </c>
      <c r="V2131">
        <v>310</v>
      </c>
      <c r="W2131">
        <v>0.95227200000000001</v>
      </c>
      <c r="X2131">
        <v>1.1427263999999999</v>
      </c>
    </row>
    <row r="2132" spans="1:24" hidden="1" x14ac:dyDescent="0.3">
      <c r="A2132" t="s">
        <v>12996</v>
      </c>
      <c r="B2132" t="s">
        <v>8179</v>
      </c>
      <c r="C2132" t="s">
        <v>12992</v>
      </c>
      <c r="D2132" t="s">
        <v>12993</v>
      </c>
      <c r="E2132" t="s">
        <v>113</v>
      </c>
      <c r="F2132" t="s">
        <v>12994</v>
      </c>
      <c r="G2132" t="s">
        <v>1356</v>
      </c>
      <c r="H2132" t="s">
        <v>127</v>
      </c>
      <c r="I2132" t="s">
        <v>654</v>
      </c>
      <c r="J2132" t="s">
        <v>113</v>
      </c>
      <c r="K2132" t="s">
        <v>113</v>
      </c>
      <c r="L2132" t="s">
        <v>113</v>
      </c>
      <c r="M2132">
        <v>48</v>
      </c>
      <c r="N2132" t="s">
        <v>113</v>
      </c>
      <c r="O2132" t="s">
        <v>9568</v>
      </c>
      <c r="P2132">
        <v>3</v>
      </c>
      <c r="Q2132">
        <v>409</v>
      </c>
      <c r="R2132">
        <v>269</v>
      </c>
      <c r="S2132">
        <v>111</v>
      </c>
      <c r="W2132">
        <v>0.330063</v>
      </c>
      <c r="X2132">
        <v>0.39607559999999997</v>
      </c>
    </row>
    <row r="2133" spans="1:24" hidden="1" x14ac:dyDescent="0.3">
      <c r="A2133" t="s">
        <v>12997</v>
      </c>
      <c r="B2133" t="s">
        <v>8174</v>
      </c>
      <c r="C2133" t="s">
        <v>12998</v>
      </c>
      <c r="D2133" t="s">
        <v>12999</v>
      </c>
      <c r="E2133" t="s">
        <v>113</v>
      </c>
      <c r="F2133" t="s">
        <v>13000</v>
      </c>
      <c r="G2133" t="s">
        <v>1356</v>
      </c>
      <c r="H2133" t="s">
        <v>5729</v>
      </c>
      <c r="I2133" t="s">
        <v>226</v>
      </c>
      <c r="J2133" t="s">
        <v>13001</v>
      </c>
      <c r="K2133" t="s">
        <v>13002</v>
      </c>
      <c r="L2133" t="s">
        <v>129</v>
      </c>
      <c r="M2133">
        <v>18</v>
      </c>
      <c r="N2133" t="s">
        <v>9085</v>
      </c>
      <c r="O2133" t="s">
        <v>9266</v>
      </c>
      <c r="P2133">
        <v>3</v>
      </c>
      <c r="Q2133">
        <v>1936</v>
      </c>
      <c r="R2133">
        <v>298</v>
      </c>
      <c r="S2133">
        <v>149</v>
      </c>
      <c r="T2133">
        <v>310</v>
      </c>
      <c r="U2133">
        <v>140</v>
      </c>
      <c r="V2133">
        <v>230</v>
      </c>
      <c r="W2133">
        <v>1.7307840000000001</v>
      </c>
      <c r="X2133">
        <v>2.0769408</v>
      </c>
    </row>
    <row r="2134" spans="1:24" hidden="1" x14ac:dyDescent="0.3">
      <c r="A2134" t="s">
        <v>13003</v>
      </c>
      <c r="B2134" t="s">
        <v>8362</v>
      </c>
      <c r="C2134" t="s">
        <v>12998</v>
      </c>
      <c r="D2134" t="s">
        <v>12999</v>
      </c>
      <c r="E2134" t="s">
        <v>113</v>
      </c>
      <c r="F2134" t="s">
        <v>13000</v>
      </c>
      <c r="G2134" t="s">
        <v>1356</v>
      </c>
      <c r="H2134" t="s">
        <v>5729</v>
      </c>
      <c r="I2134" t="s">
        <v>226</v>
      </c>
      <c r="J2134" t="s">
        <v>13001</v>
      </c>
      <c r="K2134" t="s">
        <v>13002</v>
      </c>
      <c r="L2134" t="s">
        <v>129</v>
      </c>
      <c r="M2134">
        <v>4</v>
      </c>
      <c r="N2134" t="s">
        <v>113</v>
      </c>
      <c r="O2134" t="s">
        <v>8362</v>
      </c>
      <c r="P2134">
        <v>1</v>
      </c>
      <c r="Q2134">
        <v>1.2</v>
      </c>
      <c r="W2134">
        <v>1.1309733552923256</v>
      </c>
      <c r="X2134">
        <v>0</v>
      </c>
    </row>
    <row r="2135" spans="1:24" hidden="1" x14ac:dyDescent="0.3">
      <c r="A2135" t="s">
        <v>13004</v>
      </c>
      <c r="B2135" t="s">
        <v>8179</v>
      </c>
      <c r="C2135" t="s">
        <v>12998</v>
      </c>
      <c r="D2135" t="s">
        <v>12999</v>
      </c>
      <c r="E2135" t="s">
        <v>113</v>
      </c>
      <c r="F2135" t="s">
        <v>13000</v>
      </c>
      <c r="G2135" t="s">
        <v>1356</v>
      </c>
      <c r="H2135" t="s">
        <v>5729</v>
      </c>
      <c r="I2135" t="s">
        <v>226</v>
      </c>
      <c r="J2135" t="s">
        <v>13001</v>
      </c>
      <c r="K2135" t="s">
        <v>13002</v>
      </c>
      <c r="L2135" t="s">
        <v>129</v>
      </c>
      <c r="M2135">
        <v>18</v>
      </c>
      <c r="N2135" t="s">
        <v>113</v>
      </c>
      <c r="O2135" t="s">
        <v>8469</v>
      </c>
      <c r="P2135">
        <v>1</v>
      </c>
      <c r="Q2135">
        <v>400</v>
      </c>
      <c r="R2135">
        <v>300</v>
      </c>
      <c r="S2135">
        <v>100</v>
      </c>
      <c r="W2135">
        <v>0.12</v>
      </c>
      <c r="X2135">
        <v>0.14399999999999999</v>
      </c>
    </row>
    <row r="2136" spans="1:24" hidden="1" x14ac:dyDescent="0.3">
      <c r="A2136" t="s">
        <v>13005</v>
      </c>
      <c r="B2136" t="s">
        <v>1304</v>
      </c>
      <c r="C2136" t="s">
        <v>12998</v>
      </c>
      <c r="D2136" t="s">
        <v>12999</v>
      </c>
      <c r="E2136" t="s">
        <v>113</v>
      </c>
      <c r="F2136" t="s">
        <v>13000</v>
      </c>
      <c r="G2136" t="s">
        <v>1356</v>
      </c>
      <c r="H2136" t="s">
        <v>5729</v>
      </c>
      <c r="I2136" t="s">
        <v>226</v>
      </c>
      <c r="J2136" t="s">
        <v>13001</v>
      </c>
      <c r="K2136" t="s">
        <v>13002</v>
      </c>
      <c r="L2136" t="s">
        <v>129</v>
      </c>
      <c r="M2136">
        <v>6</v>
      </c>
      <c r="N2136" t="s">
        <v>113</v>
      </c>
      <c r="O2136" t="s">
        <v>1304</v>
      </c>
      <c r="P2136">
        <v>1</v>
      </c>
      <c r="Q2136">
        <v>700</v>
      </c>
      <c r="R2136">
        <v>686</v>
      </c>
    </row>
    <row r="2137" spans="1:24" hidden="1" x14ac:dyDescent="0.3">
      <c r="A2137" t="s">
        <v>13006</v>
      </c>
      <c r="B2137" t="s">
        <v>8174</v>
      </c>
      <c r="C2137" t="s">
        <v>13007</v>
      </c>
      <c r="D2137" t="s">
        <v>13008</v>
      </c>
      <c r="E2137" t="s">
        <v>113</v>
      </c>
      <c r="F2137" t="s">
        <v>13009</v>
      </c>
      <c r="G2137" t="s">
        <v>1356</v>
      </c>
      <c r="H2137" t="s">
        <v>127</v>
      </c>
      <c r="I2137" t="s">
        <v>138</v>
      </c>
      <c r="J2137" t="s">
        <v>113</v>
      </c>
      <c r="K2137" t="s">
        <v>113</v>
      </c>
      <c r="L2137" t="s">
        <v>113</v>
      </c>
      <c r="M2137">
        <v>54</v>
      </c>
      <c r="N2137" t="s">
        <v>9085</v>
      </c>
      <c r="O2137" t="s">
        <v>8352</v>
      </c>
      <c r="P2137">
        <v>3</v>
      </c>
      <c r="Q2137">
        <v>1509</v>
      </c>
      <c r="R2137">
        <v>469</v>
      </c>
      <c r="S2137">
        <v>206</v>
      </c>
      <c r="T2137">
        <v>0</v>
      </c>
      <c r="U2137">
        <v>120</v>
      </c>
      <c r="V2137">
        <v>240</v>
      </c>
      <c r="W2137">
        <v>2.1231629999999999</v>
      </c>
      <c r="X2137">
        <v>2.5477955999999997</v>
      </c>
    </row>
    <row r="2138" spans="1:24" hidden="1" x14ac:dyDescent="0.3">
      <c r="A2138" t="s">
        <v>13010</v>
      </c>
      <c r="B2138" t="s">
        <v>8617</v>
      </c>
      <c r="C2138" t="s">
        <v>13007</v>
      </c>
      <c r="D2138" t="s">
        <v>13008</v>
      </c>
      <c r="E2138" t="s">
        <v>113</v>
      </c>
      <c r="F2138" t="s">
        <v>13009</v>
      </c>
      <c r="G2138" t="s">
        <v>1356</v>
      </c>
      <c r="H2138" t="s">
        <v>127</v>
      </c>
      <c r="I2138" t="s">
        <v>138</v>
      </c>
      <c r="J2138" t="s">
        <v>113</v>
      </c>
      <c r="K2138" t="s">
        <v>113</v>
      </c>
      <c r="L2138" t="s">
        <v>113</v>
      </c>
      <c r="M2138">
        <v>54</v>
      </c>
      <c r="N2138" t="s">
        <v>9085</v>
      </c>
      <c r="O2138" t="s">
        <v>11997</v>
      </c>
      <c r="P2138">
        <v>3</v>
      </c>
      <c r="Q2138">
        <v>699</v>
      </c>
      <c r="R2138">
        <v>395</v>
      </c>
      <c r="S2138">
        <v>160</v>
      </c>
      <c r="T2138">
        <v>0</v>
      </c>
      <c r="U2138">
        <v>120</v>
      </c>
      <c r="V2138">
        <v>240</v>
      </c>
      <c r="W2138">
        <v>0.82831500000000002</v>
      </c>
      <c r="X2138">
        <v>0.99397800000000003</v>
      </c>
    </row>
    <row r="2139" spans="1:24" hidden="1" x14ac:dyDescent="0.3">
      <c r="A2139" t="s">
        <v>13011</v>
      </c>
      <c r="B2139" t="s">
        <v>8179</v>
      </c>
      <c r="C2139" t="s">
        <v>13007</v>
      </c>
      <c r="D2139" t="s">
        <v>13008</v>
      </c>
      <c r="E2139" t="s">
        <v>113</v>
      </c>
      <c r="F2139" t="s">
        <v>13009</v>
      </c>
      <c r="G2139" t="s">
        <v>1356</v>
      </c>
      <c r="H2139" t="s">
        <v>127</v>
      </c>
      <c r="I2139" t="s">
        <v>138</v>
      </c>
      <c r="J2139" t="s">
        <v>113</v>
      </c>
      <c r="K2139" t="s">
        <v>113</v>
      </c>
      <c r="L2139" t="s">
        <v>113</v>
      </c>
      <c r="M2139">
        <v>54</v>
      </c>
      <c r="N2139" t="s">
        <v>9085</v>
      </c>
      <c r="O2139" t="s">
        <v>10274</v>
      </c>
      <c r="P2139">
        <v>3</v>
      </c>
      <c r="Q2139">
        <v>400</v>
      </c>
      <c r="R2139">
        <v>356</v>
      </c>
      <c r="S2139">
        <v>140</v>
      </c>
      <c r="W2139">
        <v>0.42720000000000002</v>
      </c>
      <c r="X2139">
        <v>0.51263999999999998</v>
      </c>
    </row>
    <row r="2140" spans="1:24" hidden="1" x14ac:dyDescent="0.3">
      <c r="A2140" t="s">
        <v>13012</v>
      </c>
      <c r="B2140" t="s">
        <v>8174</v>
      </c>
      <c r="C2140" t="s">
        <v>13013</v>
      </c>
      <c r="D2140" t="s">
        <v>13014</v>
      </c>
      <c r="E2140" t="s">
        <v>113</v>
      </c>
      <c r="F2140" t="s">
        <v>13015</v>
      </c>
      <c r="G2140" t="s">
        <v>1356</v>
      </c>
      <c r="H2140" t="s">
        <v>127</v>
      </c>
      <c r="I2140" t="s">
        <v>344</v>
      </c>
      <c r="J2140" t="s">
        <v>13016</v>
      </c>
      <c r="K2140" t="s">
        <v>13017</v>
      </c>
      <c r="L2140" t="s">
        <v>9583</v>
      </c>
      <c r="M2140">
        <v>18</v>
      </c>
      <c r="N2140" t="s">
        <v>9085</v>
      </c>
      <c r="O2140" t="s">
        <v>8467</v>
      </c>
      <c r="P2140">
        <v>3</v>
      </c>
      <c r="Q2140">
        <v>1509</v>
      </c>
      <c r="R2140">
        <v>469</v>
      </c>
      <c r="S2140">
        <v>206</v>
      </c>
      <c r="T2140">
        <v>80</v>
      </c>
      <c r="U2140">
        <v>210</v>
      </c>
      <c r="V2140">
        <v>275</v>
      </c>
      <c r="W2140">
        <v>2.1231629999999999</v>
      </c>
      <c r="X2140">
        <v>2.5477955999999997</v>
      </c>
    </row>
    <row r="2141" spans="1:24" hidden="1" x14ac:dyDescent="0.3">
      <c r="A2141" t="s">
        <v>13018</v>
      </c>
      <c r="B2141" t="s">
        <v>8179</v>
      </c>
      <c r="C2141" t="s">
        <v>13013</v>
      </c>
      <c r="D2141" t="s">
        <v>13014</v>
      </c>
      <c r="E2141" t="s">
        <v>113</v>
      </c>
      <c r="F2141" t="s">
        <v>13015</v>
      </c>
      <c r="G2141" t="s">
        <v>1356</v>
      </c>
      <c r="H2141" t="s">
        <v>127</v>
      </c>
      <c r="I2141" t="s">
        <v>344</v>
      </c>
      <c r="J2141" t="s">
        <v>13016</v>
      </c>
      <c r="K2141" t="s">
        <v>13017</v>
      </c>
      <c r="L2141" t="s">
        <v>9583</v>
      </c>
      <c r="M2141">
        <v>14</v>
      </c>
      <c r="N2141" t="s">
        <v>113</v>
      </c>
      <c r="O2141" t="s">
        <v>10950</v>
      </c>
      <c r="P2141">
        <v>1</v>
      </c>
      <c r="Q2141">
        <v>400</v>
      </c>
      <c r="R2141">
        <v>300</v>
      </c>
      <c r="S2141">
        <v>100</v>
      </c>
      <c r="W2141">
        <v>0.12</v>
      </c>
      <c r="X2141">
        <v>0.14399999999999999</v>
      </c>
    </row>
    <row r="2142" spans="1:24" hidden="1" x14ac:dyDescent="0.3">
      <c r="A2142" t="s">
        <v>13019</v>
      </c>
      <c r="B2142" t="s">
        <v>8536</v>
      </c>
      <c r="C2142" t="s">
        <v>13013</v>
      </c>
      <c r="D2142" t="s">
        <v>13014</v>
      </c>
      <c r="E2142" t="s">
        <v>113</v>
      </c>
      <c r="F2142" t="s">
        <v>13015</v>
      </c>
      <c r="G2142" t="s">
        <v>1356</v>
      </c>
      <c r="H2142" t="s">
        <v>127</v>
      </c>
      <c r="I2142" t="s">
        <v>344</v>
      </c>
      <c r="J2142" t="s">
        <v>13016</v>
      </c>
      <c r="K2142" t="s">
        <v>13017</v>
      </c>
      <c r="L2142" t="s">
        <v>9583</v>
      </c>
      <c r="M2142">
        <v>14</v>
      </c>
      <c r="N2142" t="s">
        <v>113</v>
      </c>
      <c r="O2142" t="s">
        <v>13020</v>
      </c>
      <c r="P2142">
        <v>1</v>
      </c>
      <c r="Q2142">
        <v>400</v>
      </c>
      <c r="R2142">
        <v>300</v>
      </c>
      <c r="S2142">
        <v>100</v>
      </c>
      <c r="W2142">
        <v>0.12</v>
      </c>
      <c r="X2142">
        <v>0.14399999999999999</v>
      </c>
    </row>
    <row r="2143" spans="1:24" hidden="1" x14ac:dyDescent="0.3">
      <c r="A2143" t="s">
        <v>13021</v>
      </c>
      <c r="B2143" t="s">
        <v>8539</v>
      </c>
      <c r="C2143" t="s">
        <v>13013</v>
      </c>
      <c r="D2143" t="s">
        <v>13014</v>
      </c>
      <c r="E2143" t="s">
        <v>113</v>
      </c>
      <c r="F2143" t="s">
        <v>13015</v>
      </c>
      <c r="G2143" t="s">
        <v>1356</v>
      </c>
      <c r="H2143" t="s">
        <v>127</v>
      </c>
      <c r="I2143" t="s">
        <v>344</v>
      </c>
      <c r="J2143" t="s">
        <v>13016</v>
      </c>
      <c r="K2143" t="s">
        <v>13017</v>
      </c>
      <c r="L2143" t="s">
        <v>9583</v>
      </c>
      <c r="M2143">
        <v>14</v>
      </c>
      <c r="N2143" t="s">
        <v>113</v>
      </c>
      <c r="O2143" t="s">
        <v>13022</v>
      </c>
      <c r="P2143">
        <v>1</v>
      </c>
      <c r="Q2143">
        <v>400</v>
      </c>
      <c r="R2143">
        <v>300</v>
      </c>
      <c r="S2143">
        <v>100</v>
      </c>
      <c r="W2143">
        <v>0.12</v>
      </c>
      <c r="X2143">
        <v>0.14399999999999999</v>
      </c>
    </row>
    <row r="2144" spans="1:24" hidden="1" x14ac:dyDescent="0.3">
      <c r="A2144" t="s">
        <v>13023</v>
      </c>
      <c r="B2144" t="s">
        <v>8174</v>
      </c>
      <c r="C2144" t="s">
        <v>13024</v>
      </c>
      <c r="D2144" t="s">
        <v>13025</v>
      </c>
      <c r="E2144" t="s">
        <v>113</v>
      </c>
      <c r="F2144" t="s">
        <v>13026</v>
      </c>
      <c r="G2144" t="s">
        <v>1356</v>
      </c>
      <c r="H2144" t="s">
        <v>127</v>
      </c>
      <c r="I2144" t="s">
        <v>344</v>
      </c>
      <c r="J2144" t="s">
        <v>13027</v>
      </c>
      <c r="K2144" t="s">
        <v>13028</v>
      </c>
      <c r="L2144" t="s">
        <v>113</v>
      </c>
      <c r="M2144">
        <v>40</v>
      </c>
      <c r="N2144" t="s">
        <v>113</v>
      </c>
      <c r="O2144" t="s">
        <v>8467</v>
      </c>
      <c r="P2144">
        <v>3</v>
      </c>
      <c r="Q2144">
        <v>1499</v>
      </c>
      <c r="R2144">
        <v>349</v>
      </c>
      <c r="S2144">
        <v>166</v>
      </c>
      <c r="T2144">
        <v>270</v>
      </c>
      <c r="U2144">
        <v>130</v>
      </c>
      <c r="V2144">
        <v>205</v>
      </c>
      <c r="W2144">
        <v>1.569453</v>
      </c>
      <c r="X2144">
        <v>1.8833435999999999</v>
      </c>
    </row>
    <row r="2145" spans="1:24" hidden="1" x14ac:dyDescent="0.3">
      <c r="A2145" t="s">
        <v>13029</v>
      </c>
      <c r="B2145" t="s">
        <v>8179</v>
      </c>
      <c r="C2145" t="s">
        <v>13024</v>
      </c>
      <c r="D2145" t="s">
        <v>13025</v>
      </c>
      <c r="E2145" t="s">
        <v>113</v>
      </c>
      <c r="F2145" t="s">
        <v>13026</v>
      </c>
      <c r="G2145" t="s">
        <v>1356</v>
      </c>
      <c r="H2145" t="s">
        <v>127</v>
      </c>
      <c r="I2145" t="s">
        <v>344</v>
      </c>
      <c r="J2145" t="s">
        <v>13027</v>
      </c>
      <c r="K2145" t="s">
        <v>13028</v>
      </c>
      <c r="L2145" t="s">
        <v>113</v>
      </c>
      <c r="M2145">
        <v>40</v>
      </c>
      <c r="N2145" t="s">
        <v>113</v>
      </c>
      <c r="O2145" t="s">
        <v>11880</v>
      </c>
      <c r="P2145">
        <v>3</v>
      </c>
      <c r="Q2145">
        <v>400</v>
      </c>
      <c r="R2145">
        <v>300</v>
      </c>
      <c r="S2145">
        <v>100</v>
      </c>
      <c r="W2145">
        <v>0.36</v>
      </c>
      <c r="X2145">
        <v>0.432</v>
      </c>
    </row>
    <row r="2146" spans="1:24" hidden="1" x14ac:dyDescent="0.3">
      <c r="A2146" t="s">
        <v>13030</v>
      </c>
      <c r="B2146" t="s">
        <v>8536</v>
      </c>
      <c r="C2146" t="s">
        <v>13024</v>
      </c>
      <c r="D2146" t="s">
        <v>13025</v>
      </c>
      <c r="E2146" t="s">
        <v>113</v>
      </c>
      <c r="F2146" t="s">
        <v>13026</v>
      </c>
      <c r="G2146" t="s">
        <v>1356</v>
      </c>
      <c r="H2146" t="s">
        <v>127</v>
      </c>
      <c r="I2146" t="s">
        <v>344</v>
      </c>
      <c r="J2146" t="s">
        <v>13027</v>
      </c>
      <c r="K2146" t="s">
        <v>13028</v>
      </c>
      <c r="L2146" t="s">
        <v>113</v>
      </c>
      <c r="M2146">
        <v>40</v>
      </c>
      <c r="N2146" t="s">
        <v>113</v>
      </c>
      <c r="O2146" t="s">
        <v>9106</v>
      </c>
      <c r="P2146">
        <v>3</v>
      </c>
      <c r="Q2146">
        <v>400</v>
      </c>
      <c r="R2146">
        <v>300</v>
      </c>
      <c r="S2146">
        <v>100</v>
      </c>
      <c r="W2146">
        <v>0.36</v>
      </c>
      <c r="X2146">
        <v>0.432</v>
      </c>
    </row>
    <row r="2147" spans="1:24" hidden="1" x14ac:dyDescent="0.3">
      <c r="A2147" t="s">
        <v>13031</v>
      </c>
      <c r="B2147" t="s">
        <v>8174</v>
      </c>
      <c r="C2147" t="s">
        <v>13032</v>
      </c>
      <c r="D2147" t="s">
        <v>13033</v>
      </c>
      <c r="E2147" t="s">
        <v>113</v>
      </c>
      <c r="F2147" t="s">
        <v>13034</v>
      </c>
      <c r="G2147" t="s">
        <v>1356</v>
      </c>
      <c r="H2147" t="s">
        <v>127</v>
      </c>
      <c r="I2147" t="s">
        <v>285</v>
      </c>
      <c r="J2147" t="s">
        <v>13035</v>
      </c>
      <c r="K2147" t="s">
        <v>13036</v>
      </c>
      <c r="L2147" t="s">
        <v>120</v>
      </c>
      <c r="M2147">
        <v>40</v>
      </c>
      <c r="N2147" t="s">
        <v>113</v>
      </c>
      <c r="O2147" t="s">
        <v>9481</v>
      </c>
      <c r="P2147">
        <v>3</v>
      </c>
      <c r="Q2147">
        <v>1498</v>
      </c>
      <c r="R2147">
        <v>398</v>
      </c>
      <c r="S2147">
        <v>158</v>
      </c>
      <c r="T2147">
        <v>90</v>
      </c>
      <c r="U2147">
        <v>190</v>
      </c>
      <c r="V2147">
        <v>290</v>
      </c>
      <c r="W2147">
        <v>1.7886120000000001</v>
      </c>
      <c r="X2147">
        <v>2.1463344000000002</v>
      </c>
    </row>
    <row r="2148" spans="1:24" hidden="1" x14ac:dyDescent="0.3">
      <c r="A2148" t="s">
        <v>13037</v>
      </c>
      <c r="B2148" t="s">
        <v>8179</v>
      </c>
      <c r="C2148" t="s">
        <v>13032</v>
      </c>
      <c r="D2148" t="s">
        <v>13033</v>
      </c>
      <c r="E2148" t="s">
        <v>113</v>
      </c>
      <c r="F2148" t="s">
        <v>13034</v>
      </c>
      <c r="G2148" t="s">
        <v>1356</v>
      </c>
      <c r="H2148" t="s">
        <v>127</v>
      </c>
      <c r="I2148" t="s">
        <v>285</v>
      </c>
      <c r="J2148" t="s">
        <v>13035</v>
      </c>
      <c r="K2148" t="s">
        <v>13036</v>
      </c>
      <c r="L2148" t="s">
        <v>120</v>
      </c>
      <c r="M2148">
        <v>40</v>
      </c>
      <c r="N2148" t="s">
        <v>113</v>
      </c>
      <c r="O2148" t="s">
        <v>12134</v>
      </c>
      <c r="P2148">
        <v>3</v>
      </c>
      <c r="Q2148">
        <v>752</v>
      </c>
      <c r="R2148">
        <v>395</v>
      </c>
      <c r="S2148">
        <v>146</v>
      </c>
      <c r="W2148">
        <v>0.89112000000000002</v>
      </c>
      <c r="X2148">
        <v>1.0693440000000001</v>
      </c>
    </row>
    <row r="2149" spans="1:24" hidden="1" x14ac:dyDescent="0.3">
      <c r="A2149" t="s">
        <v>13038</v>
      </c>
      <c r="B2149" t="s">
        <v>8536</v>
      </c>
      <c r="C2149" t="s">
        <v>13032</v>
      </c>
      <c r="D2149" t="s">
        <v>13033</v>
      </c>
      <c r="E2149" t="s">
        <v>113</v>
      </c>
      <c r="F2149" t="s">
        <v>13034</v>
      </c>
      <c r="G2149" t="s">
        <v>1356</v>
      </c>
      <c r="H2149" t="s">
        <v>127</v>
      </c>
      <c r="I2149" t="s">
        <v>285</v>
      </c>
      <c r="J2149" t="s">
        <v>13035</v>
      </c>
      <c r="K2149" t="s">
        <v>13036</v>
      </c>
      <c r="L2149" t="s">
        <v>120</v>
      </c>
      <c r="M2149">
        <v>40</v>
      </c>
      <c r="N2149" t="s">
        <v>113</v>
      </c>
      <c r="O2149" t="s">
        <v>13039</v>
      </c>
      <c r="P2149">
        <v>2</v>
      </c>
      <c r="Q2149">
        <v>560</v>
      </c>
      <c r="R2149">
        <v>492</v>
      </c>
      <c r="S2149">
        <v>133</v>
      </c>
      <c r="W2149">
        <v>0.55103999999999997</v>
      </c>
      <c r="X2149">
        <v>0.66124799999999995</v>
      </c>
    </row>
    <row r="2150" spans="1:24" hidden="1" x14ac:dyDescent="0.3">
      <c r="A2150" t="s">
        <v>13040</v>
      </c>
      <c r="B2150" t="s">
        <v>8539</v>
      </c>
      <c r="C2150" t="s">
        <v>13032</v>
      </c>
      <c r="D2150" t="s">
        <v>13033</v>
      </c>
      <c r="E2150" t="s">
        <v>113</v>
      </c>
      <c r="F2150" t="s">
        <v>13034</v>
      </c>
      <c r="G2150" t="s">
        <v>1356</v>
      </c>
      <c r="H2150" t="s">
        <v>127</v>
      </c>
      <c r="I2150" t="s">
        <v>285</v>
      </c>
      <c r="J2150" t="s">
        <v>13035</v>
      </c>
      <c r="K2150" t="s">
        <v>13036</v>
      </c>
      <c r="L2150" t="s">
        <v>120</v>
      </c>
      <c r="M2150">
        <v>40</v>
      </c>
      <c r="N2150" t="s">
        <v>113</v>
      </c>
      <c r="O2150" t="s">
        <v>9485</v>
      </c>
      <c r="P2150">
        <v>1</v>
      </c>
      <c r="Q2150">
        <v>546</v>
      </c>
      <c r="R2150">
        <v>492</v>
      </c>
      <c r="S2150">
        <v>133</v>
      </c>
      <c r="W2150">
        <v>0.26863199999999998</v>
      </c>
      <c r="X2150">
        <v>0.32235839999999999</v>
      </c>
    </row>
    <row r="2151" spans="1:24" hidden="1" x14ac:dyDescent="0.3">
      <c r="A2151" t="s">
        <v>13041</v>
      </c>
      <c r="B2151" t="s">
        <v>8174</v>
      </c>
      <c r="C2151" t="s">
        <v>13042</v>
      </c>
      <c r="D2151" t="s">
        <v>13043</v>
      </c>
      <c r="E2151" t="s">
        <v>113</v>
      </c>
      <c r="F2151" t="s">
        <v>13044</v>
      </c>
      <c r="G2151" t="s">
        <v>1356</v>
      </c>
      <c r="H2151" t="s">
        <v>127</v>
      </c>
      <c r="I2151" t="s">
        <v>138</v>
      </c>
      <c r="J2151" t="s">
        <v>13045</v>
      </c>
      <c r="K2151" t="s">
        <v>13046</v>
      </c>
      <c r="L2151" t="s">
        <v>120</v>
      </c>
      <c r="M2151">
        <v>40</v>
      </c>
      <c r="N2151" t="s">
        <v>113</v>
      </c>
      <c r="O2151" t="s">
        <v>8467</v>
      </c>
      <c r="P2151">
        <v>3</v>
      </c>
      <c r="Q2151">
        <v>1499</v>
      </c>
      <c r="R2151">
        <v>349</v>
      </c>
      <c r="S2151">
        <v>166</v>
      </c>
      <c r="T2151">
        <v>320</v>
      </c>
      <c r="U2151">
        <v>140</v>
      </c>
      <c r="V2151">
        <v>220</v>
      </c>
      <c r="W2151">
        <v>1.569453</v>
      </c>
      <c r="X2151">
        <v>1.8833435999999999</v>
      </c>
    </row>
    <row r="2152" spans="1:24" hidden="1" x14ac:dyDescent="0.3">
      <c r="A2152" t="s">
        <v>13047</v>
      </c>
      <c r="B2152" t="s">
        <v>8617</v>
      </c>
      <c r="C2152" t="s">
        <v>13042</v>
      </c>
      <c r="D2152" t="s">
        <v>13043</v>
      </c>
      <c r="E2152" t="s">
        <v>113</v>
      </c>
      <c r="F2152" t="s">
        <v>13044</v>
      </c>
      <c r="G2152" t="s">
        <v>1356</v>
      </c>
      <c r="H2152" t="s">
        <v>127</v>
      </c>
      <c r="I2152" t="s">
        <v>138</v>
      </c>
      <c r="J2152" t="s">
        <v>13045</v>
      </c>
      <c r="K2152" t="s">
        <v>13046</v>
      </c>
      <c r="L2152" t="s">
        <v>120</v>
      </c>
      <c r="M2152">
        <v>40</v>
      </c>
      <c r="N2152" t="s">
        <v>113</v>
      </c>
      <c r="O2152" t="s">
        <v>13048</v>
      </c>
      <c r="P2152">
        <v>3</v>
      </c>
      <c r="Q2152">
        <v>965</v>
      </c>
      <c r="R2152">
        <v>495</v>
      </c>
      <c r="S2152">
        <v>220</v>
      </c>
      <c r="T2152">
        <v>320</v>
      </c>
      <c r="U2152">
        <v>140</v>
      </c>
      <c r="V2152">
        <v>220</v>
      </c>
      <c r="W2152">
        <v>1.433025</v>
      </c>
      <c r="X2152">
        <v>1.71963</v>
      </c>
    </row>
    <row r="2153" spans="1:24" hidden="1" x14ac:dyDescent="0.3">
      <c r="A2153" t="s">
        <v>13049</v>
      </c>
      <c r="B2153" t="s">
        <v>8179</v>
      </c>
      <c r="C2153" t="s">
        <v>13042</v>
      </c>
      <c r="D2153" t="s">
        <v>13043</v>
      </c>
      <c r="E2153" t="s">
        <v>113</v>
      </c>
      <c r="F2153" t="s">
        <v>13044</v>
      </c>
      <c r="G2153" t="s">
        <v>1356</v>
      </c>
      <c r="H2153" t="s">
        <v>127</v>
      </c>
      <c r="I2153" t="s">
        <v>138</v>
      </c>
      <c r="J2153" t="s">
        <v>13045</v>
      </c>
      <c r="K2153" t="s">
        <v>13046</v>
      </c>
      <c r="L2153" t="s">
        <v>120</v>
      </c>
      <c r="M2153">
        <v>40</v>
      </c>
      <c r="N2153" t="s">
        <v>113</v>
      </c>
      <c r="O2153" t="s">
        <v>11880</v>
      </c>
      <c r="P2153">
        <v>3</v>
      </c>
      <c r="Q2153">
        <v>400</v>
      </c>
      <c r="R2153">
        <v>300</v>
      </c>
      <c r="S2153">
        <v>100</v>
      </c>
      <c r="W2153">
        <v>0.36</v>
      </c>
      <c r="X2153">
        <v>0.432</v>
      </c>
    </row>
    <row r="2154" spans="1:24" hidden="1" x14ac:dyDescent="0.3">
      <c r="A2154" t="s">
        <v>13050</v>
      </c>
      <c r="B2154" t="s">
        <v>8174</v>
      </c>
      <c r="C2154" t="s">
        <v>13051</v>
      </c>
      <c r="D2154" t="s">
        <v>13052</v>
      </c>
      <c r="E2154" t="s">
        <v>113</v>
      </c>
      <c r="F2154" t="s">
        <v>13053</v>
      </c>
      <c r="G2154" t="s">
        <v>1356</v>
      </c>
      <c r="H2154" t="s">
        <v>127</v>
      </c>
      <c r="I2154" t="s">
        <v>686</v>
      </c>
      <c r="J2154" t="s">
        <v>13054</v>
      </c>
      <c r="K2154" t="s">
        <v>13055</v>
      </c>
      <c r="L2154" t="s">
        <v>120</v>
      </c>
      <c r="M2154">
        <v>30</v>
      </c>
      <c r="N2154" t="s">
        <v>113</v>
      </c>
      <c r="O2154" t="s">
        <v>9266</v>
      </c>
      <c r="P2154">
        <v>3</v>
      </c>
      <c r="Q2154">
        <v>1936</v>
      </c>
      <c r="R2154">
        <v>298</v>
      </c>
      <c r="S2154">
        <v>149</v>
      </c>
      <c r="T2154">
        <v>0</v>
      </c>
      <c r="U2154">
        <v>100</v>
      </c>
      <c r="V2154">
        <v>200</v>
      </c>
      <c r="W2154">
        <v>1.7307840000000001</v>
      </c>
      <c r="X2154">
        <v>2.0769408</v>
      </c>
    </row>
    <row r="2155" spans="1:24" hidden="1" x14ac:dyDescent="0.3">
      <c r="A2155" t="s">
        <v>13056</v>
      </c>
      <c r="B2155" t="s">
        <v>8179</v>
      </c>
      <c r="C2155" t="s">
        <v>13051</v>
      </c>
      <c r="D2155" t="s">
        <v>13052</v>
      </c>
      <c r="E2155" t="s">
        <v>113</v>
      </c>
      <c r="F2155" t="s">
        <v>13053</v>
      </c>
      <c r="G2155" t="s">
        <v>1356</v>
      </c>
      <c r="H2155" t="s">
        <v>127</v>
      </c>
      <c r="I2155" t="s">
        <v>686</v>
      </c>
      <c r="J2155" t="s">
        <v>13054</v>
      </c>
      <c r="K2155" t="s">
        <v>13055</v>
      </c>
      <c r="L2155" t="s">
        <v>120</v>
      </c>
      <c r="M2155">
        <v>30</v>
      </c>
      <c r="N2155" t="s">
        <v>113</v>
      </c>
      <c r="O2155" t="s">
        <v>10274</v>
      </c>
      <c r="P2155">
        <v>1</v>
      </c>
      <c r="Q2155">
        <v>480</v>
      </c>
      <c r="R2155">
        <v>356</v>
      </c>
      <c r="S2155">
        <v>120</v>
      </c>
      <c r="W2155">
        <v>0.17088</v>
      </c>
      <c r="X2155">
        <v>0.20505599999999999</v>
      </c>
    </row>
    <row r="2156" spans="1:24" hidden="1" x14ac:dyDescent="0.3">
      <c r="A2156" t="s">
        <v>13057</v>
      </c>
      <c r="B2156" t="s">
        <v>8362</v>
      </c>
      <c r="C2156" t="s">
        <v>13051</v>
      </c>
      <c r="D2156" t="s">
        <v>13052</v>
      </c>
      <c r="E2156" t="s">
        <v>113</v>
      </c>
      <c r="F2156" t="s">
        <v>13053</v>
      </c>
      <c r="G2156" t="s">
        <v>1356</v>
      </c>
      <c r="H2156" t="s">
        <v>127</v>
      </c>
      <c r="I2156" t="s">
        <v>686</v>
      </c>
      <c r="J2156" t="s">
        <v>13054</v>
      </c>
      <c r="K2156" t="s">
        <v>13055</v>
      </c>
      <c r="L2156" t="s">
        <v>120</v>
      </c>
      <c r="M2156">
        <v>0</v>
      </c>
      <c r="N2156" t="s">
        <v>113</v>
      </c>
      <c r="O2156" t="s">
        <v>13058</v>
      </c>
      <c r="P2156">
        <v>1</v>
      </c>
      <c r="Q2156">
        <v>1.2</v>
      </c>
      <c r="T2156">
        <v>307.2</v>
      </c>
      <c r="W2156">
        <v>1.1309733552923256</v>
      </c>
      <c r="X2156">
        <v>0</v>
      </c>
    </row>
    <row r="2157" spans="1:24" hidden="1" x14ac:dyDescent="0.3">
      <c r="A2157" t="s">
        <v>13059</v>
      </c>
      <c r="B2157" t="s">
        <v>8174</v>
      </c>
      <c r="C2157" t="s">
        <v>3221</v>
      </c>
      <c r="D2157" t="s">
        <v>3220</v>
      </c>
      <c r="E2157" t="s">
        <v>113</v>
      </c>
      <c r="F2157" t="s">
        <v>3222</v>
      </c>
      <c r="G2157" t="s">
        <v>1356</v>
      </c>
      <c r="H2157" t="s">
        <v>127</v>
      </c>
      <c r="I2157" t="s">
        <v>686</v>
      </c>
      <c r="J2157" t="s">
        <v>13060</v>
      </c>
      <c r="K2157" t="s">
        <v>13061</v>
      </c>
      <c r="L2157" t="s">
        <v>120</v>
      </c>
      <c r="M2157">
        <v>40</v>
      </c>
      <c r="N2157" t="s">
        <v>113</v>
      </c>
      <c r="O2157" t="s">
        <v>8467</v>
      </c>
      <c r="P2157">
        <v>3</v>
      </c>
      <c r="Q2157">
        <v>1499</v>
      </c>
      <c r="R2157">
        <v>349</v>
      </c>
      <c r="S2157">
        <v>166</v>
      </c>
      <c r="T2157">
        <v>30</v>
      </c>
      <c r="U2157">
        <v>170</v>
      </c>
      <c r="V2157">
        <v>250</v>
      </c>
      <c r="W2157">
        <v>1.569453</v>
      </c>
      <c r="X2157">
        <v>1.8833435999999999</v>
      </c>
    </row>
    <row r="2158" spans="1:24" hidden="1" x14ac:dyDescent="0.3">
      <c r="A2158" t="s">
        <v>13062</v>
      </c>
      <c r="B2158" t="s">
        <v>8179</v>
      </c>
      <c r="C2158" t="s">
        <v>3221</v>
      </c>
      <c r="D2158" t="s">
        <v>3220</v>
      </c>
      <c r="E2158" t="s">
        <v>113</v>
      </c>
      <c r="F2158" t="s">
        <v>3222</v>
      </c>
      <c r="G2158" t="s">
        <v>1356</v>
      </c>
      <c r="H2158" t="s">
        <v>127</v>
      </c>
      <c r="I2158" t="s">
        <v>686</v>
      </c>
      <c r="J2158" t="s">
        <v>13060</v>
      </c>
      <c r="K2158" t="s">
        <v>13061</v>
      </c>
      <c r="L2158" t="s">
        <v>120</v>
      </c>
      <c r="M2158">
        <v>40</v>
      </c>
      <c r="N2158" t="s">
        <v>113</v>
      </c>
      <c r="O2158" t="s">
        <v>11880</v>
      </c>
      <c r="P2158">
        <v>3</v>
      </c>
      <c r="Q2158">
        <v>400</v>
      </c>
      <c r="R2158">
        <v>300</v>
      </c>
      <c r="S2158">
        <v>100</v>
      </c>
      <c r="W2158">
        <v>0.36</v>
      </c>
      <c r="X2158">
        <v>0.432</v>
      </c>
    </row>
    <row r="2159" spans="1:24" hidden="1" x14ac:dyDescent="0.3">
      <c r="A2159" t="s">
        <v>13063</v>
      </c>
      <c r="B2159" t="s">
        <v>8536</v>
      </c>
      <c r="C2159" t="s">
        <v>3221</v>
      </c>
      <c r="D2159" t="s">
        <v>3220</v>
      </c>
      <c r="E2159" t="s">
        <v>113</v>
      </c>
      <c r="F2159" t="s">
        <v>3222</v>
      </c>
      <c r="G2159" t="s">
        <v>1356</v>
      </c>
      <c r="H2159" t="s">
        <v>127</v>
      </c>
      <c r="I2159" t="s">
        <v>686</v>
      </c>
      <c r="J2159" t="s">
        <v>13060</v>
      </c>
      <c r="K2159" t="s">
        <v>13061</v>
      </c>
      <c r="L2159" t="s">
        <v>120</v>
      </c>
      <c r="M2159">
        <v>40</v>
      </c>
      <c r="N2159" t="s">
        <v>113</v>
      </c>
      <c r="O2159" t="s">
        <v>9106</v>
      </c>
      <c r="P2159">
        <v>3</v>
      </c>
      <c r="Q2159">
        <v>400</v>
      </c>
      <c r="R2159">
        <v>300</v>
      </c>
      <c r="S2159">
        <v>150</v>
      </c>
      <c r="W2159">
        <v>0.36</v>
      </c>
      <c r="X2159">
        <v>0.432</v>
      </c>
    </row>
    <row r="2160" spans="1:24" hidden="1" x14ac:dyDescent="0.3">
      <c r="A2160" t="s">
        <v>13064</v>
      </c>
      <c r="B2160" t="s">
        <v>8174</v>
      </c>
      <c r="C2160" t="s">
        <v>13065</v>
      </c>
      <c r="D2160" t="s">
        <v>13066</v>
      </c>
      <c r="E2160" t="s">
        <v>113</v>
      </c>
      <c r="F2160" t="s">
        <v>113</v>
      </c>
      <c r="G2160" t="s">
        <v>113</v>
      </c>
      <c r="H2160" t="s">
        <v>113</v>
      </c>
      <c r="I2160" t="s">
        <v>686</v>
      </c>
      <c r="J2160" t="s">
        <v>12882</v>
      </c>
      <c r="K2160" t="s">
        <v>13067</v>
      </c>
      <c r="L2160" t="s">
        <v>120</v>
      </c>
      <c r="M2160">
        <v>40</v>
      </c>
      <c r="N2160" t="s">
        <v>113</v>
      </c>
      <c r="O2160" t="s">
        <v>8207</v>
      </c>
      <c r="P2160">
        <v>3</v>
      </c>
      <c r="Q2160">
        <v>1400</v>
      </c>
      <c r="R2160">
        <v>320</v>
      </c>
      <c r="S2160">
        <v>145</v>
      </c>
      <c r="T2160">
        <v>120</v>
      </c>
      <c r="U2160">
        <v>245</v>
      </c>
      <c r="V2160">
        <v>330</v>
      </c>
      <c r="W2160">
        <v>1.3440000000000001</v>
      </c>
      <c r="X2160">
        <v>1.6128</v>
      </c>
    </row>
    <row r="2161" spans="1:24" hidden="1" x14ac:dyDescent="0.3">
      <c r="A2161" t="s">
        <v>13068</v>
      </c>
      <c r="B2161" t="s">
        <v>8179</v>
      </c>
      <c r="C2161" t="s">
        <v>13065</v>
      </c>
      <c r="D2161" t="s">
        <v>13066</v>
      </c>
      <c r="E2161" t="s">
        <v>113</v>
      </c>
      <c r="F2161" t="s">
        <v>113</v>
      </c>
      <c r="G2161" t="s">
        <v>113</v>
      </c>
      <c r="H2161" t="s">
        <v>113</v>
      </c>
      <c r="I2161" t="s">
        <v>686</v>
      </c>
      <c r="J2161" t="s">
        <v>12882</v>
      </c>
      <c r="K2161" t="s">
        <v>13067</v>
      </c>
      <c r="L2161" t="s">
        <v>120</v>
      </c>
      <c r="M2161">
        <v>40</v>
      </c>
      <c r="N2161" t="s">
        <v>113</v>
      </c>
      <c r="O2161" t="s">
        <v>9034</v>
      </c>
      <c r="P2161">
        <v>1</v>
      </c>
      <c r="Q2161">
        <v>560</v>
      </c>
      <c r="R2161">
        <v>308</v>
      </c>
      <c r="S2161">
        <v>149</v>
      </c>
      <c r="W2161">
        <v>0.17247999999999999</v>
      </c>
      <c r="X2161">
        <v>0.20697599999999999</v>
      </c>
    </row>
    <row r="2162" spans="1:24" hidden="1" x14ac:dyDescent="0.3">
      <c r="A2162" t="s">
        <v>13069</v>
      </c>
      <c r="B2162" t="s">
        <v>8211</v>
      </c>
      <c r="C2162" t="s">
        <v>13065</v>
      </c>
      <c r="D2162" t="s">
        <v>13066</v>
      </c>
      <c r="E2162" t="s">
        <v>113</v>
      </c>
      <c r="F2162" t="s">
        <v>113</v>
      </c>
      <c r="G2162" t="s">
        <v>113</v>
      </c>
      <c r="H2162" t="s">
        <v>113</v>
      </c>
      <c r="I2162" t="s">
        <v>686</v>
      </c>
      <c r="J2162" t="s">
        <v>12882</v>
      </c>
      <c r="K2162" t="s">
        <v>13067</v>
      </c>
      <c r="L2162" t="s">
        <v>120</v>
      </c>
      <c r="M2162">
        <v>38</v>
      </c>
      <c r="N2162" t="s">
        <v>113</v>
      </c>
      <c r="O2162" t="s">
        <v>8843</v>
      </c>
      <c r="P2162">
        <v>1</v>
      </c>
      <c r="Q2162">
        <v>0.9</v>
      </c>
      <c r="W2162">
        <v>0.63617251235193317</v>
      </c>
      <c r="X2162">
        <v>1.0178760197630932</v>
      </c>
    </row>
    <row r="2163" spans="1:24" hidden="1" x14ac:dyDescent="0.3">
      <c r="A2163" t="s">
        <v>13070</v>
      </c>
      <c r="B2163" t="s">
        <v>8174</v>
      </c>
      <c r="C2163" t="s">
        <v>13071</v>
      </c>
      <c r="D2163" t="s">
        <v>13072</v>
      </c>
      <c r="E2163" t="s">
        <v>113</v>
      </c>
      <c r="F2163" t="s">
        <v>13073</v>
      </c>
      <c r="G2163" t="s">
        <v>133</v>
      </c>
      <c r="H2163" t="s">
        <v>3790</v>
      </c>
      <c r="I2163" t="s">
        <v>218</v>
      </c>
      <c r="J2163" t="s">
        <v>13074</v>
      </c>
      <c r="K2163" t="s">
        <v>13075</v>
      </c>
      <c r="L2163" t="s">
        <v>8903</v>
      </c>
      <c r="M2163">
        <v>30</v>
      </c>
      <c r="N2163" t="s">
        <v>113</v>
      </c>
      <c r="O2163" t="s">
        <v>8207</v>
      </c>
      <c r="P2163">
        <v>3</v>
      </c>
      <c r="Q2163">
        <v>1400</v>
      </c>
      <c r="R2163">
        <v>320</v>
      </c>
      <c r="S2163">
        <v>145</v>
      </c>
      <c r="T2163">
        <v>60</v>
      </c>
      <c r="U2163">
        <v>200</v>
      </c>
      <c r="V2163">
        <v>240</v>
      </c>
      <c r="W2163">
        <v>1.3440000000000001</v>
      </c>
      <c r="X2163">
        <v>1.6128</v>
      </c>
    </row>
    <row r="2164" spans="1:24" hidden="1" x14ac:dyDescent="0.3">
      <c r="A2164" t="s">
        <v>13076</v>
      </c>
      <c r="B2164" t="s">
        <v>8179</v>
      </c>
      <c r="C2164" t="s">
        <v>13071</v>
      </c>
      <c r="D2164" t="s">
        <v>13072</v>
      </c>
      <c r="E2164" t="s">
        <v>113</v>
      </c>
      <c r="F2164" t="s">
        <v>13073</v>
      </c>
      <c r="G2164" t="s">
        <v>133</v>
      </c>
      <c r="H2164" t="s">
        <v>3790</v>
      </c>
      <c r="I2164" t="s">
        <v>218</v>
      </c>
      <c r="J2164" t="s">
        <v>13074</v>
      </c>
      <c r="K2164" t="s">
        <v>13075</v>
      </c>
      <c r="L2164" t="s">
        <v>8903</v>
      </c>
      <c r="M2164">
        <v>30</v>
      </c>
      <c r="N2164" t="s">
        <v>113</v>
      </c>
      <c r="O2164" t="s">
        <v>9034</v>
      </c>
      <c r="P2164">
        <v>1</v>
      </c>
      <c r="Q2164">
        <v>560</v>
      </c>
      <c r="R2164">
        <v>308</v>
      </c>
      <c r="S2164">
        <v>149</v>
      </c>
      <c r="W2164">
        <v>0.17247999999999999</v>
      </c>
      <c r="X2164">
        <v>0.20697599999999999</v>
      </c>
    </row>
    <row r="2165" spans="1:24" hidden="1" x14ac:dyDescent="0.3">
      <c r="A2165" t="s">
        <v>13077</v>
      </c>
      <c r="B2165" t="s">
        <v>8362</v>
      </c>
      <c r="C2165" t="s">
        <v>13071</v>
      </c>
      <c r="D2165" t="s">
        <v>13072</v>
      </c>
      <c r="E2165" t="s">
        <v>113</v>
      </c>
      <c r="F2165" t="s">
        <v>13073</v>
      </c>
      <c r="G2165" t="s">
        <v>133</v>
      </c>
      <c r="H2165" t="s">
        <v>3790</v>
      </c>
      <c r="I2165" t="s">
        <v>218</v>
      </c>
      <c r="J2165" t="s">
        <v>13074</v>
      </c>
      <c r="K2165" t="s">
        <v>13075</v>
      </c>
      <c r="L2165" t="s">
        <v>8903</v>
      </c>
      <c r="M2165">
        <v>0</v>
      </c>
      <c r="N2165" t="s">
        <v>113</v>
      </c>
      <c r="O2165" t="s">
        <v>8362</v>
      </c>
      <c r="P2165">
        <v>1</v>
      </c>
      <c r="T2165">
        <v>56.04</v>
      </c>
      <c r="W2165">
        <v>0</v>
      </c>
      <c r="X2165">
        <v>0</v>
      </c>
    </row>
    <row r="2166" spans="1:24" hidden="1" x14ac:dyDescent="0.3">
      <c r="A2166" t="s">
        <v>13078</v>
      </c>
      <c r="B2166" t="s">
        <v>8174</v>
      </c>
      <c r="C2166" t="s">
        <v>13079</v>
      </c>
      <c r="D2166" t="s">
        <v>13080</v>
      </c>
      <c r="E2166" t="s">
        <v>113</v>
      </c>
      <c r="F2166" t="s">
        <v>13081</v>
      </c>
      <c r="G2166" t="s">
        <v>133</v>
      </c>
      <c r="H2166" t="s">
        <v>3790</v>
      </c>
      <c r="I2166" t="s">
        <v>218</v>
      </c>
      <c r="J2166" t="s">
        <v>13082</v>
      </c>
      <c r="K2166" t="s">
        <v>13083</v>
      </c>
      <c r="L2166" t="s">
        <v>8903</v>
      </c>
      <c r="M2166">
        <v>30</v>
      </c>
      <c r="N2166" t="s">
        <v>113</v>
      </c>
      <c r="O2166" t="s">
        <v>8207</v>
      </c>
      <c r="P2166">
        <v>3</v>
      </c>
      <c r="Q2166">
        <v>1400</v>
      </c>
      <c r="R2166">
        <v>320</v>
      </c>
      <c r="S2166">
        <v>145</v>
      </c>
      <c r="T2166">
        <v>60</v>
      </c>
      <c r="U2166">
        <v>230</v>
      </c>
      <c r="V2166">
        <v>330</v>
      </c>
      <c r="W2166">
        <v>1.3440000000000001</v>
      </c>
      <c r="X2166">
        <v>1.6128</v>
      </c>
    </row>
    <row r="2167" spans="1:24" hidden="1" x14ac:dyDescent="0.3">
      <c r="A2167" t="s">
        <v>13084</v>
      </c>
      <c r="B2167" t="s">
        <v>8179</v>
      </c>
      <c r="C2167" t="s">
        <v>13079</v>
      </c>
      <c r="D2167" t="s">
        <v>13080</v>
      </c>
      <c r="E2167" t="s">
        <v>113</v>
      </c>
      <c r="F2167" t="s">
        <v>13081</v>
      </c>
      <c r="G2167" t="s">
        <v>133</v>
      </c>
      <c r="H2167" t="s">
        <v>3790</v>
      </c>
      <c r="I2167" t="s">
        <v>218</v>
      </c>
      <c r="J2167" t="s">
        <v>13082</v>
      </c>
      <c r="K2167" t="s">
        <v>13083</v>
      </c>
      <c r="L2167" t="s">
        <v>8903</v>
      </c>
      <c r="M2167">
        <v>30</v>
      </c>
      <c r="N2167" t="s">
        <v>113</v>
      </c>
      <c r="O2167" t="s">
        <v>9034</v>
      </c>
      <c r="P2167">
        <v>1</v>
      </c>
      <c r="Q2167">
        <v>560</v>
      </c>
      <c r="R2167">
        <v>308</v>
      </c>
      <c r="S2167">
        <v>149</v>
      </c>
      <c r="W2167">
        <v>0.17247999999999999</v>
      </c>
      <c r="X2167">
        <v>0.20697599999999999</v>
      </c>
    </row>
    <row r="2168" spans="1:24" hidden="1" x14ac:dyDescent="0.3">
      <c r="A2168" t="s">
        <v>13085</v>
      </c>
      <c r="B2168" t="s">
        <v>8362</v>
      </c>
      <c r="C2168" t="s">
        <v>13079</v>
      </c>
      <c r="D2168" t="s">
        <v>13080</v>
      </c>
      <c r="E2168" t="s">
        <v>113</v>
      </c>
      <c r="F2168" t="s">
        <v>13081</v>
      </c>
      <c r="G2168" t="s">
        <v>133</v>
      </c>
      <c r="H2168" t="s">
        <v>3790</v>
      </c>
      <c r="I2168" t="s">
        <v>218</v>
      </c>
      <c r="J2168" t="s">
        <v>13082</v>
      </c>
      <c r="K2168" t="s">
        <v>13083</v>
      </c>
      <c r="L2168" t="s">
        <v>8903</v>
      </c>
      <c r="M2168">
        <v>0</v>
      </c>
      <c r="N2168" t="s">
        <v>113</v>
      </c>
      <c r="O2168" t="s">
        <v>8362</v>
      </c>
      <c r="P2168">
        <v>1</v>
      </c>
      <c r="T2168">
        <v>55.09</v>
      </c>
      <c r="W2168">
        <v>0</v>
      </c>
      <c r="X2168">
        <v>0</v>
      </c>
    </row>
    <row r="2169" spans="1:24" hidden="1" x14ac:dyDescent="0.3">
      <c r="A2169" t="s">
        <v>13086</v>
      </c>
      <c r="B2169" t="s">
        <v>8174</v>
      </c>
      <c r="C2169" t="s">
        <v>13087</v>
      </c>
      <c r="D2169" t="s">
        <v>13088</v>
      </c>
      <c r="E2169" t="s">
        <v>113</v>
      </c>
      <c r="F2169" t="s">
        <v>13089</v>
      </c>
      <c r="G2169" t="s">
        <v>133</v>
      </c>
      <c r="H2169" t="s">
        <v>3790</v>
      </c>
      <c r="I2169" t="s">
        <v>935</v>
      </c>
      <c r="J2169" t="s">
        <v>13090</v>
      </c>
      <c r="K2169" t="s">
        <v>13091</v>
      </c>
      <c r="L2169" t="s">
        <v>8903</v>
      </c>
      <c r="M2169">
        <v>40</v>
      </c>
      <c r="N2169" t="s">
        <v>113</v>
      </c>
      <c r="O2169" t="s">
        <v>8207</v>
      </c>
      <c r="P2169">
        <v>3</v>
      </c>
      <c r="Q2169">
        <v>1400</v>
      </c>
      <c r="R2169">
        <v>320</v>
      </c>
      <c r="T2169">
        <v>30</v>
      </c>
      <c r="U2169">
        <v>120</v>
      </c>
      <c r="V2169">
        <v>230</v>
      </c>
      <c r="W2169">
        <v>1.3440000000000001</v>
      </c>
      <c r="X2169">
        <v>1.6128</v>
      </c>
    </row>
    <row r="2170" spans="1:24" hidden="1" x14ac:dyDescent="0.3">
      <c r="A2170" t="s">
        <v>13092</v>
      </c>
      <c r="B2170" t="s">
        <v>8179</v>
      </c>
      <c r="C2170" t="s">
        <v>13087</v>
      </c>
      <c r="D2170" t="s">
        <v>13088</v>
      </c>
      <c r="E2170" t="s">
        <v>113</v>
      </c>
      <c r="F2170" t="s">
        <v>13089</v>
      </c>
      <c r="G2170" t="s">
        <v>133</v>
      </c>
      <c r="H2170" t="s">
        <v>3790</v>
      </c>
      <c r="I2170" t="s">
        <v>935</v>
      </c>
      <c r="J2170" t="s">
        <v>13090</v>
      </c>
      <c r="K2170" t="s">
        <v>13091</v>
      </c>
      <c r="L2170" t="s">
        <v>8903</v>
      </c>
      <c r="M2170">
        <v>40</v>
      </c>
      <c r="N2170" t="s">
        <v>113</v>
      </c>
      <c r="O2170" t="s">
        <v>12271</v>
      </c>
      <c r="P2170">
        <v>3</v>
      </c>
      <c r="Q2170">
        <v>400</v>
      </c>
      <c r="R2170">
        <v>300</v>
      </c>
      <c r="S2170">
        <v>120</v>
      </c>
      <c r="W2170">
        <v>0.36</v>
      </c>
      <c r="X2170">
        <v>0.432</v>
      </c>
    </row>
    <row r="2171" spans="1:24" hidden="1" x14ac:dyDescent="0.3">
      <c r="A2171" t="s">
        <v>13093</v>
      </c>
      <c r="B2171" t="s">
        <v>8362</v>
      </c>
      <c r="C2171" t="s">
        <v>13087</v>
      </c>
      <c r="D2171" t="s">
        <v>13088</v>
      </c>
      <c r="E2171" t="s">
        <v>113</v>
      </c>
      <c r="F2171" t="s">
        <v>13089</v>
      </c>
      <c r="G2171" t="s">
        <v>133</v>
      </c>
      <c r="H2171" t="s">
        <v>3790</v>
      </c>
      <c r="I2171" t="s">
        <v>935</v>
      </c>
      <c r="J2171" t="s">
        <v>13090</v>
      </c>
      <c r="K2171" t="s">
        <v>13091</v>
      </c>
      <c r="L2171" t="s">
        <v>8903</v>
      </c>
      <c r="M2171">
        <v>0</v>
      </c>
      <c r="N2171" t="s">
        <v>113</v>
      </c>
      <c r="O2171" t="s">
        <v>8362</v>
      </c>
      <c r="P2171">
        <v>1</v>
      </c>
      <c r="W2171">
        <v>0</v>
      </c>
      <c r="X2171">
        <v>0</v>
      </c>
    </row>
    <row r="2172" spans="1:24" hidden="1" x14ac:dyDescent="0.3">
      <c r="A2172" t="s">
        <v>13094</v>
      </c>
      <c r="B2172" t="s">
        <v>8174</v>
      </c>
      <c r="C2172" t="s">
        <v>13095</v>
      </c>
      <c r="D2172" t="s">
        <v>13096</v>
      </c>
      <c r="E2172" t="s">
        <v>113</v>
      </c>
      <c r="F2172" t="s">
        <v>13097</v>
      </c>
      <c r="G2172" t="s">
        <v>133</v>
      </c>
      <c r="H2172" t="s">
        <v>3790</v>
      </c>
      <c r="I2172" t="s">
        <v>218</v>
      </c>
      <c r="J2172" t="s">
        <v>13098</v>
      </c>
      <c r="K2172" t="s">
        <v>13099</v>
      </c>
      <c r="L2172" t="s">
        <v>120</v>
      </c>
      <c r="M2172">
        <v>40</v>
      </c>
      <c r="N2172" t="s">
        <v>113</v>
      </c>
      <c r="O2172" t="s">
        <v>12148</v>
      </c>
      <c r="P2172">
        <v>3</v>
      </c>
      <c r="Q2172">
        <v>1400</v>
      </c>
      <c r="R2172">
        <v>355</v>
      </c>
      <c r="S2172">
        <v>145</v>
      </c>
      <c r="T2172">
        <v>140</v>
      </c>
      <c r="U2172">
        <v>270</v>
      </c>
      <c r="V2172">
        <v>320</v>
      </c>
      <c r="W2172">
        <v>1.4910000000000001</v>
      </c>
      <c r="X2172">
        <v>1.7892000000000001</v>
      </c>
    </row>
    <row r="2173" spans="1:24" hidden="1" x14ac:dyDescent="0.3">
      <c r="A2173" t="s">
        <v>13100</v>
      </c>
      <c r="B2173" t="s">
        <v>8179</v>
      </c>
      <c r="C2173" t="s">
        <v>13095</v>
      </c>
      <c r="D2173" t="s">
        <v>13096</v>
      </c>
      <c r="E2173" t="s">
        <v>113</v>
      </c>
      <c r="F2173" t="s">
        <v>13097</v>
      </c>
      <c r="G2173" t="s">
        <v>133</v>
      </c>
      <c r="H2173" t="s">
        <v>3790</v>
      </c>
      <c r="I2173" t="s">
        <v>218</v>
      </c>
      <c r="J2173" t="s">
        <v>13098</v>
      </c>
      <c r="K2173" t="s">
        <v>13099</v>
      </c>
      <c r="L2173" t="s">
        <v>120</v>
      </c>
      <c r="M2173">
        <v>40</v>
      </c>
      <c r="N2173" t="s">
        <v>113</v>
      </c>
      <c r="O2173" t="s">
        <v>9032</v>
      </c>
      <c r="P2173">
        <v>1</v>
      </c>
      <c r="Q2173">
        <v>560</v>
      </c>
      <c r="R2173">
        <v>422</v>
      </c>
      <c r="S2173">
        <v>149</v>
      </c>
      <c r="W2173">
        <v>0.23632</v>
      </c>
      <c r="X2173">
        <v>0.283584</v>
      </c>
    </row>
    <row r="2174" spans="1:24" hidden="1" x14ac:dyDescent="0.3">
      <c r="A2174" t="s">
        <v>13101</v>
      </c>
      <c r="B2174" t="s">
        <v>8362</v>
      </c>
      <c r="C2174" t="s">
        <v>13095</v>
      </c>
      <c r="D2174" t="s">
        <v>13096</v>
      </c>
      <c r="E2174" t="s">
        <v>113</v>
      </c>
      <c r="F2174" t="s">
        <v>13097</v>
      </c>
      <c r="G2174" t="s">
        <v>133</v>
      </c>
      <c r="H2174" t="s">
        <v>3790</v>
      </c>
      <c r="I2174" t="s">
        <v>218</v>
      </c>
      <c r="J2174" t="s">
        <v>13098</v>
      </c>
      <c r="K2174" t="s">
        <v>13099</v>
      </c>
      <c r="L2174" t="s">
        <v>120</v>
      </c>
      <c r="M2174">
        <v>0</v>
      </c>
      <c r="N2174" t="s">
        <v>113</v>
      </c>
      <c r="O2174" t="s">
        <v>8362</v>
      </c>
      <c r="P2174">
        <v>1</v>
      </c>
      <c r="T2174">
        <v>53.24</v>
      </c>
      <c r="W2174">
        <v>0</v>
      </c>
      <c r="X2174">
        <v>0</v>
      </c>
    </row>
    <row r="2175" spans="1:24" hidden="1" x14ac:dyDescent="0.3">
      <c r="A2175" t="s">
        <v>13102</v>
      </c>
      <c r="B2175" t="s">
        <v>8174</v>
      </c>
      <c r="C2175" t="s">
        <v>4547</v>
      </c>
      <c r="D2175" t="s">
        <v>13103</v>
      </c>
      <c r="E2175" t="s">
        <v>113</v>
      </c>
      <c r="F2175" t="s">
        <v>4548</v>
      </c>
      <c r="G2175" t="s">
        <v>133</v>
      </c>
      <c r="H2175" t="s">
        <v>3790</v>
      </c>
      <c r="I2175" t="s">
        <v>218</v>
      </c>
      <c r="J2175" t="s">
        <v>13104</v>
      </c>
      <c r="K2175" t="s">
        <v>13105</v>
      </c>
      <c r="L2175" t="s">
        <v>120</v>
      </c>
      <c r="M2175">
        <v>40</v>
      </c>
      <c r="N2175" t="s">
        <v>113</v>
      </c>
      <c r="O2175" t="s">
        <v>8207</v>
      </c>
      <c r="P2175">
        <v>3</v>
      </c>
      <c r="Q2175">
        <v>1400</v>
      </c>
      <c r="R2175">
        <v>320</v>
      </c>
      <c r="S2175">
        <v>145</v>
      </c>
      <c r="T2175">
        <v>120</v>
      </c>
      <c r="U2175">
        <v>260</v>
      </c>
      <c r="V2175">
        <v>320</v>
      </c>
      <c r="W2175">
        <v>1.3440000000000001</v>
      </c>
      <c r="X2175">
        <v>1.6128</v>
      </c>
    </row>
    <row r="2176" spans="1:24" hidden="1" x14ac:dyDescent="0.3">
      <c r="A2176" t="s">
        <v>13106</v>
      </c>
      <c r="B2176" t="s">
        <v>8179</v>
      </c>
      <c r="C2176" t="s">
        <v>4547</v>
      </c>
      <c r="D2176" t="s">
        <v>13103</v>
      </c>
      <c r="E2176" t="s">
        <v>113</v>
      </c>
      <c r="F2176" t="s">
        <v>4548</v>
      </c>
      <c r="G2176" t="s">
        <v>133</v>
      </c>
      <c r="H2176" t="s">
        <v>3790</v>
      </c>
      <c r="I2176" t="s">
        <v>218</v>
      </c>
      <c r="J2176" t="s">
        <v>13104</v>
      </c>
      <c r="K2176" t="s">
        <v>13105</v>
      </c>
      <c r="L2176" t="s">
        <v>120</v>
      </c>
      <c r="M2176">
        <v>40</v>
      </c>
      <c r="N2176" t="s">
        <v>113</v>
      </c>
      <c r="O2176" t="s">
        <v>9034</v>
      </c>
      <c r="P2176">
        <v>1</v>
      </c>
      <c r="Q2176">
        <v>560</v>
      </c>
      <c r="R2176">
        <v>308</v>
      </c>
      <c r="S2176">
        <v>149</v>
      </c>
      <c r="W2176">
        <v>0.17247999999999999</v>
      </c>
      <c r="X2176">
        <v>0.20697599999999999</v>
      </c>
    </row>
    <row r="2177" spans="1:24" hidden="1" x14ac:dyDescent="0.3">
      <c r="A2177" t="s">
        <v>13107</v>
      </c>
      <c r="B2177" t="s">
        <v>8362</v>
      </c>
      <c r="C2177" t="s">
        <v>4547</v>
      </c>
      <c r="D2177" t="s">
        <v>13103</v>
      </c>
      <c r="E2177" t="s">
        <v>113</v>
      </c>
      <c r="F2177" t="s">
        <v>4548</v>
      </c>
      <c r="G2177" t="s">
        <v>133</v>
      </c>
      <c r="H2177" t="s">
        <v>3790</v>
      </c>
      <c r="I2177" t="s">
        <v>218</v>
      </c>
      <c r="J2177" t="s">
        <v>13104</v>
      </c>
      <c r="K2177" t="s">
        <v>13105</v>
      </c>
      <c r="L2177" t="s">
        <v>120</v>
      </c>
      <c r="M2177">
        <v>0</v>
      </c>
      <c r="N2177" t="s">
        <v>113</v>
      </c>
      <c r="O2177" t="s">
        <v>8362</v>
      </c>
      <c r="P2177">
        <v>1</v>
      </c>
      <c r="Q2177">
        <v>1.8</v>
      </c>
      <c r="T2177">
        <v>54.59</v>
      </c>
      <c r="W2177">
        <v>2.5446900494077327</v>
      </c>
      <c r="X2177">
        <v>0</v>
      </c>
    </row>
    <row r="2178" spans="1:24" hidden="1" x14ac:dyDescent="0.3">
      <c r="A2178" t="s">
        <v>13108</v>
      </c>
      <c r="B2178" t="s">
        <v>8174</v>
      </c>
      <c r="C2178" t="s">
        <v>4487</v>
      </c>
      <c r="D2178" t="s">
        <v>13109</v>
      </c>
      <c r="E2178" t="s">
        <v>113</v>
      </c>
      <c r="F2178" t="s">
        <v>113</v>
      </c>
      <c r="G2178" t="s">
        <v>113</v>
      </c>
      <c r="H2178" t="s">
        <v>113</v>
      </c>
      <c r="I2178" t="s">
        <v>218</v>
      </c>
      <c r="J2178" t="s">
        <v>113</v>
      </c>
      <c r="K2178" t="s">
        <v>113</v>
      </c>
      <c r="L2178" t="s">
        <v>113</v>
      </c>
      <c r="M2178">
        <v>40</v>
      </c>
      <c r="N2178" t="s">
        <v>113</v>
      </c>
      <c r="O2178" t="s">
        <v>8207</v>
      </c>
      <c r="P2178">
        <v>3</v>
      </c>
      <c r="Q2178">
        <v>1400</v>
      </c>
      <c r="R2178">
        <v>320</v>
      </c>
      <c r="S2178">
        <v>145</v>
      </c>
      <c r="T2178">
        <v>120</v>
      </c>
      <c r="U2178">
        <v>220</v>
      </c>
      <c r="V2178">
        <v>300</v>
      </c>
      <c r="W2178">
        <v>1.3440000000000001</v>
      </c>
      <c r="X2178">
        <v>1.6128</v>
      </c>
    </row>
    <row r="2179" spans="1:24" hidden="1" x14ac:dyDescent="0.3">
      <c r="A2179" t="s">
        <v>13110</v>
      </c>
      <c r="B2179" t="s">
        <v>8179</v>
      </c>
      <c r="C2179" t="s">
        <v>4487</v>
      </c>
      <c r="D2179" t="s">
        <v>13109</v>
      </c>
      <c r="E2179" t="s">
        <v>113</v>
      </c>
      <c r="F2179" t="s">
        <v>113</v>
      </c>
      <c r="G2179" t="s">
        <v>113</v>
      </c>
      <c r="H2179" t="s">
        <v>113</v>
      </c>
      <c r="I2179" t="s">
        <v>218</v>
      </c>
      <c r="J2179" t="s">
        <v>113</v>
      </c>
      <c r="K2179" t="s">
        <v>113</v>
      </c>
      <c r="L2179" t="s">
        <v>113</v>
      </c>
      <c r="M2179">
        <v>40</v>
      </c>
      <c r="N2179" t="s">
        <v>113</v>
      </c>
      <c r="O2179" t="s">
        <v>9034</v>
      </c>
      <c r="P2179">
        <v>1</v>
      </c>
      <c r="Q2179">
        <v>560</v>
      </c>
      <c r="R2179">
        <v>308</v>
      </c>
      <c r="S2179">
        <v>149</v>
      </c>
      <c r="W2179">
        <v>0.17247999999999999</v>
      </c>
      <c r="X2179">
        <v>0.20697599999999999</v>
      </c>
    </row>
    <row r="2180" spans="1:24" hidden="1" x14ac:dyDescent="0.3">
      <c r="A2180" t="s">
        <v>13111</v>
      </c>
      <c r="B2180" t="s">
        <v>8362</v>
      </c>
      <c r="C2180" t="s">
        <v>4487</v>
      </c>
      <c r="D2180" t="s">
        <v>13109</v>
      </c>
      <c r="E2180" t="s">
        <v>113</v>
      </c>
      <c r="F2180" t="s">
        <v>113</v>
      </c>
      <c r="G2180" t="s">
        <v>113</v>
      </c>
      <c r="H2180" t="s">
        <v>113</v>
      </c>
      <c r="I2180" t="s">
        <v>218</v>
      </c>
      <c r="J2180" t="s">
        <v>113</v>
      </c>
      <c r="K2180" t="s">
        <v>113</v>
      </c>
      <c r="L2180" t="s">
        <v>113</v>
      </c>
      <c r="M2180">
        <v>0</v>
      </c>
      <c r="N2180" t="s">
        <v>113</v>
      </c>
      <c r="O2180" t="s">
        <v>8362</v>
      </c>
      <c r="P2180">
        <v>1</v>
      </c>
      <c r="Q2180">
        <v>1.8</v>
      </c>
      <c r="T2180">
        <v>53.72</v>
      </c>
      <c r="W2180">
        <v>2.5446900494077327</v>
      </c>
      <c r="X2180">
        <v>0</v>
      </c>
    </row>
    <row r="2181" spans="1:24" hidden="1" x14ac:dyDescent="0.3">
      <c r="A2181" t="s">
        <v>13112</v>
      </c>
      <c r="B2181" t="s">
        <v>8174</v>
      </c>
      <c r="C2181" t="s">
        <v>13113</v>
      </c>
      <c r="D2181" t="s">
        <v>13114</v>
      </c>
      <c r="E2181" t="s">
        <v>113</v>
      </c>
      <c r="F2181" t="s">
        <v>13115</v>
      </c>
      <c r="G2181" t="s">
        <v>133</v>
      </c>
      <c r="H2181" t="s">
        <v>3790</v>
      </c>
      <c r="I2181" t="s">
        <v>540</v>
      </c>
      <c r="J2181" t="s">
        <v>13116</v>
      </c>
      <c r="K2181" t="s">
        <v>13117</v>
      </c>
      <c r="L2181" t="s">
        <v>8903</v>
      </c>
      <c r="M2181">
        <v>30</v>
      </c>
      <c r="O2181" t="s">
        <v>8207</v>
      </c>
      <c r="P2181">
        <v>3</v>
      </c>
      <c r="Q2181">
        <v>1400</v>
      </c>
      <c r="R2181">
        <v>320</v>
      </c>
      <c r="S2181">
        <v>145</v>
      </c>
      <c r="T2181">
        <v>80</v>
      </c>
      <c r="U2181">
        <v>270</v>
      </c>
      <c r="V2181">
        <v>350</v>
      </c>
      <c r="W2181">
        <v>1.3440000000000001</v>
      </c>
      <c r="X2181">
        <v>1.6128</v>
      </c>
    </row>
    <row r="2182" spans="1:24" hidden="1" x14ac:dyDescent="0.3">
      <c r="A2182" t="s">
        <v>13118</v>
      </c>
      <c r="B2182" t="s">
        <v>8179</v>
      </c>
      <c r="C2182" t="s">
        <v>13113</v>
      </c>
      <c r="D2182" t="s">
        <v>13114</v>
      </c>
      <c r="E2182" t="s">
        <v>113</v>
      </c>
      <c r="F2182" t="s">
        <v>13115</v>
      </c>
      <c r="G2182" t="s">
        <v>133</v>
      </c>
      <c r="H2182" t="s">
        <v>3790</v>
      </c>
      <c r="I2182" t="s">
        <v>540</v>
      </c>
      <c r="J2182" t="s">
        <v>13116</v>
      </c>
      <c r="K2182" t="s">
        <v>13117</v>
      </c>
      <c r="L2182" t="s">
        <v>8903</v>
      </c>
      <c r="M2182">
        <v>30</v>
      </c>
      <c r="O2182" t="s">
        <v>9034</v>
      </c>
      <c r="P2182">
        <v>1</v>
      </c>
      <c r="Q2182">
        <v>560</v>
      </c>
      <c r="R2182">
        <v>308</v>
      </c>
      <c r="S2182">
        <v>149</v>
      </c>
      <c r="W2182">
        <v>0.17247999999999999</v>
      </c>
      <c r="X2182">
        <v>0.20697599999999999</v>
      </c>
    </row>
    <row r="2183" spans="1:24" hidden="1" x14ac:dyDescent="0.3">
      <c r="A2183" t="s">
        <v>13119</v>
      </c>
      <c r="B2183" t="s">
        <v>8211</v>
      </c>
      <c r="C2183" t="s">
        <v>13113</v>
      </c>
      <c r="D2183" t="s">
        <v>13114</v>
      </c>
      <c r="E2183" t="s">
        <v>113</v>
      </c>
      <c r="F2183" t="s">
        <v>13115</v>
      </c>
      <c r="G2183" t="s">
        <v>133</v>
      </c>
      <c r="H2183" t="s">
        <v>3790</v>
      </c>
      <c r="I2183" t="s">
        <v>540</v>
      </c>
      <c r="J2183" t="s">
        <v>13116</v>
      </c>
      <c r="K2183" t="s">
        <v>13117</v>
      </c>
      <c r="L2183" t="s">
        <v>8903</v>
      </c>
      <c r="M2183">
        <v>28</v>
      </c>
      <c r="O2183" t="s">
        <v>12877</v>
      </c>
      <c r="P2183">
        <v>1</v>
      </c>
      <c r="Q2183">
        <v>0.6</v>
      </c>
      <c r="T2183">
        <v>95</v>
      </c>
      <c r="W2183">
        <v>0.28274333882308139</v>
      </c>
      <c r="X2183">
        <v>0.45238934211693027</v>
      </c>
    </row>
    <row r="2184" spans="1:24" hidden="1" x14ac:dyDescent="0.3">
      <c r="A2184" t="s">
        <v>13120</v>
      </c>
      <c r="B2184" t="s">
        <v>8362</v>
      </c>
      <c r="C2184" t="s">
        <v>13113</v>
      </c>
      <c r="D2184" t="s">
        <v>13114</v>
      </c>
      <c r="E2184" t="s">
        <v>113</v>
      </c>
      <c r="F2184" t="s">
        <v>13115</v>
      </c>
      <c r="G2184" t="s">
        <v>133</v>
      </c>
      <c r="H2184" t="s">
        <v>3790</v>
      </c>
      <c r="I2184" t="s">
        <v>540</v>
      </c>
      <c r="J2184" t="s">
        <v>13116</v>
      </c>
      <c r="K2184" t="s">
        <v>13117</v>
      </c>
      <c r="L2184" t="s">
        <v>8903</v>
      </c>
      <c r="M2184">
        <v>0</v>
      </c>
      <c r="N2184" t="s">
        <v>113</v>
      </c>
      <c r="O2184" t="s">
        <v>8362</v>
      </c>
      <c r="P2184">
        <v>1</v>
      </c>
      <c r="W2184">
        <v>0</v>
      </c>
      <c r="X2184">
        <v>0</v>
      </c>
    </row>
    <row r="2185" spans="1:24" hidden="1" x14ac:dyDescent="0.3">
      <c r="A2185" t="s">
        <v>13121</v>
      </c>
      <c r="B2185" t="s">
        <v>8174</v>
      </c>
      <c r="C2185" t="s">
        <v>11949</v>
      </c>
      <c r="D2185" t="s">
        <v>13122</v>
      </c>
      <c r="E2185" t="s">
        <v>113</v>
      </c>
      <c r="F2185" t="s">
        <v>113</v>
      </c>
      <c r="G2185" t="s">
        <v>113</v>
      </c>
      <c r="H2185" t="s">
        <v>113</v>
      </c>
      <c r="I2185" t="s">
        <v>115</v>
      </c>
      <c r="J2185" t="s">
        <v>113</v>
      </c>
      <c r="K2185" t="s">
        <v>113</v>
      </c>
      <c r="L2185" t="s">
        <v>113</v>
      </c>
      <c r="M2185">
        <v>70</v>
      </c>
      <c r="N2185" t="s">
        <v>8442</v>
      </c>
      <c r="O2185" t="s">
        <v>9890</v>
      </c>
      <c r="P2185">
        <v>3</v>
      </c>
      <c r="Q2185">
        <v>2500</v>
      </c>
      <c r="R2185">
        <v>355</v>
      </c>
      <c r="S2185">
        <v>192</v>
      </c>
      <c r="W2185">
        <v>2.6625000000000001</v>
      </c>
      <c r="X2185">
        <v>3.1949999999999998</v>
      </c>
    </row>
    <row r="2186" spans="1:24" hidden="1" x14ac:dyDescent="0.3">
      <c r="A2186" t="s">
        <v>13123</v>
      </c>
      <c r="B2186" t="s">
        <v>8179</v>
      </c>
      <c r="C2186" t="s">
        <v>11949</v>
      </c>
      <c r="D2186" t="s">
        <v>13122</v>
      </c>
      <c r="E2186" t="s">
        <v>113</v>
      </c>
      <c r="F2186" t="s">
        <v>113</v>
      </c>
      <c r="G2186" t="s">
        <v>113</v>
      </c>
      <c r="H2186" t="s">
        <v>113</v>
      </c>
      <c r="I2186" t="s">
        <v>115</v>
      </c>
      <c r="J2186" t="s">
        <v>113</v>
      </c>
      <c r="K2186" t="s">
        <v>113</v>
      </c>
      <c r="L2186" t="s">
        <v>113</v>
      </c>
      <c r="M2186">
        <v>70</v>
      </c>
      <c r="N2186" t="s">
        <v>9971</v>
      </c>
      <c r="O2186" t="s">
        <v>13124</v>
      </c>
      <c r="P2186">
        <v>1</v>
      </c>
      <c r="Q2186">
        <v>488</v>
      </c>
      <c r="R2186">
        <v>487</v>
      </c>
      <c r="S2186">
        <v>665</v>
      </c>
      <c r="W2186">
        <v>0.23765600000000001</v>
      </c>
      <c r="X2186">
        <v>0.28518719999999997</v>
      </c>
    </row>
    <row r="2187" spans="1:24" hidden="1" x14ac:dyDescent="0.3">
      <c r="A2187" t="s">
        <v>13125</v>
      </c>
      <c r="B2187" t="s">
        <v>8174</v>
      </c>
      <c r="C2187" t="s">
        <v>12530</v>
      </c>
      <c r="D2187" t="s">
        <v>13126</v>
      </c>
      <c r="E2187" t="s">
        <v>113</v>
      </c>
      <c r="F2187" t="s">
        <v>113</v>
      </c>
      <c r="G2187" t="s">
        <v>113</v>
      </c>
      <c r="H2187" t="s">
        <v>113</v>
      </c>
      <c r="I2187" t="s">
        <v>3121</v>
      </c>
      <c r="J2187" t="s">
        <v>113</v>
      </c>
      <c r="K2187" t="s">
        <v>113</v>
      </c>
      <c r="L2187" t="s">
        <v>113</v>
      </c>
      <c r="M2187">
        <v>29</v>
      </c>
      <c r="N2187" t="s">
        <v>8442</v>
      </c>
      <c r="O2187" t="s">
        <v>13127</v>
      </c>
      <c r="P2187">
        <v>3</v>
      </c>
      <c r="Q2187">
        <v>1412</v>
      </c>
      <c r="R2187">
        <v>353</v>
      </c>
      <c r="T2187">
        <v>30</v>
      </c>
      <c r="U2187">
        <v>150</v>
      </c>
      <c r="V2187">
        <v>280</v>
      </c>
      <c r="W2187">
        <v>1.4953080000000001</v>
      </c>
      <c r="X2187">
        <v>1.7943696</v>
      </c>
    </row>
    <row r="2188" spans="1:24" hidden="1" x14ac:dyDescent="0.3">
      <c r="A2188" t="s">
        <v>13128</v>
      </c>
      <c r="B2188" t="s">
        <v>8179</v>
      </c>
      <c r="C2188" t="s">
        <v>12530</v>
      </c>
      <c r="D2188" t="s">
        <v>13126</v>
      </c>
      <c r="E2188" t="s">
        <v>113</v>
      </c>
      <c r="F2188" t="s">
        <v>113</v>
      </c>
      <c r="G2188" t="s">
        <v>113</v>
      </c>
      <c r="H2188" t="s">
        <v>113</v>
      </c>
      <c r="I2188" t="s">
        <v>3121</v>
      </c>
      <c r="J2188" t="s">
        <v>113</v>
      </c>
      <c r="K2188" t="s">
        <v>113</v>
      </c>
      <c r="L2188" t="s">
        <v>113</v>
      </c>
      <c r="M2188">
        <v>29</v>
      </c>
      <c r="N2188" t="s">
        <v>9971</v>
      </c>
      <c r="O2188" t="s">
        <v>12748</v>
      </c>
      <c r="P2188">
        <v>1</v>
      </c>
      <c r="Q2188">
        <v>562</v>
      </c>
      <c r="R2188">
        <v>492</v>
      </c>
      <c r="W2188">
        <v>0.27650400000000003</v>
      </c>
      <c r="X2188">
        <v>0.33180480000000001</v>
      </c>
    </row>
    <row r="2189" spans="1:24" hidden="1" x14ac:dyDescent="0.3">
      <c r="A2189" t="s">
        <v>13129</v>
      </c>
      <c r="B2189" t="s">
        <v>8536</v>
      </c>
      <c r="C2189" t="s">
        <v>12530</v>
      </c>
      <c r="D2189" t="s">
        <v>13126</v>
      </c>
      <c r="E2189" t="s">
        <v>113</v>
      </c>
      <c r="F2189" t="s">
        <v>113</v>
      </c>
      <c r="G2189" t="s">
        <v>113</v>
      </c>
      <c r="H2189" t="s">
        <v>113</v>
      </c>
      <c r="I2189" t="s">
        <v>3121</v>
      </c>
      <c r="J2189" t="s">
        <v>113</v>
      </c>
      <c r="K2189" t="s">
        <v>113</v>
      </c>
      <c r="L2189" t="s">
        <v>113</v>
      </c>
      <c r="M2189">
        <v>29</v>
      </c>
      <c r="N2189" t="s">
        <v>9971</v>
      </c>
      <c r="O2189" t="s">
        <v>12134</v>
      </c>
      <c r="P2189">
        <v>3</v>
      </c>
      <c r="Q2189">
        <v>707</v>
      </c>
      <c r="R2189">
        <v>395</v>
      </c>
      <c r="T2189">
        <v>30</v>
      </c>
      <c r="U2189">
        <v>150</v>
      </c>
      <c r="V2189">
        <v>280</v>
      </c>
      <c r="W2189">
        <v>0.83779499999999996</v>
      </c>
      <c r="X2189">
        <v>1.0053539999999999</v>
      </c>
    </row>
    <row r="2190" spans="1:24" hidden="1" x14ac:dyDescent="0.3">
      <c r="A2190" t="s">
        <v>13130</v>
      </c>
      <c r="B2190" t="s">
        <v>8174</v>
      </c>
      <c r="C2190" t="s">
        <v>11729</v>
      </c>
      <c r="D2190" t="s">
        <v>13131</v>
      </c>
      <c r="E2190" t="s">
        <v>113</v>
      </c>
      <c r="F2190" t="s">
        <v>113</v>
      </c>
      <c r="G2190" t="s">
        <v>113</v>
      </c>
      <c r="H2190" t="s">
        <v>113</v>
      </c>
      <c r="I2190" t="s">
        <v>115</v>
      </c>
      <c r="J2190" t="s">
        <v>113</v>
      </c>
      <c r="K2190" t="s">
        <v>113</v>
      </c>
      <c r="L2190" t="s">
        <v>113</v>
      </c>
      <c r="M2190">
        <v>34</v>
      </c>
      <c r="N2190" t="s">
        <v>113</v>
      </c>
      <c r="O2190" t="s">
        <v>13132</v>
      </c>
      <c r="P2190">
        <v>3</v>
      </c>
      <c r="Q2190">
        <v>1500</v>
      </c>
      <c r="R2190">
        <v>380</v>
      </c>
      <c r="S2190">
        <v>138</v>
      </c>
      <c r="W2190">
        <v>1.71</v>
      </c>
      <c r="X2190">
        <v>2.052</v>
      </c>
    </row>
    <row r="2191" spans="1:24" hidden="1" x14ac:dyDescent="0.3">
      <c r="A2191" t="s">
        <v>13133</v>
      </c>
      <c r="B2191" t="s">
        <v>8179</v>
      </c>
      <c r="C2191" t="s">
        <v>11729</v>
      </c>
      <c r="D2191" t="s">
        <v>13131</v>
      </c>
      <c r="E2191" t="s">
        <v>113</v>
      </c>
      <c r="F2191" t="s">
        <v>113</v>
      </c>
      <c r="G2191" t="s">
        <v>113</v>
      </c>
      <c r="H2191" t="s">
        <v>113</v>
      </c>
      <c r="I2191" t="s">
        <v>115</v>
      </c>
      <c r="J2191" t="s">
        <v>113</v>
      </c>
      <c r="K2191" t="s">
        <v>113</v>
      </c>
      <c r="L2191" t="s">
        <v>113</v>
      </c>
      <c r="M2191">
        <v>34</v>
      </c>
      <c r="N2191" t="s">
        <v>113</v>
      </c>
      <c r="O2191" t="s">
        <v>12331</v>
      </c>
      <c r="P2191">
        <v>1</v>
      </c>
      <c r="Q2191">
        <v>441</v>
      </c>
      <c r="R2191">
        <v>402</v>
      </c>
      <c r="S2191">
        <v>118</v>
      </c>
      <c r="W2191">
        <v>0.177282</v>
      </c>
      <c r="X2191">
        <v>0.21273839999999999</v>
      </c>
    </row>
    <row r="2192" spans="1:24" hidden="1" x14ac:dyDescent="0.3">
      <c r="A2192" t="s">
        <v>13134</v>
      </c>
      <c r="B2192" t="s">
        <v>8536</v>
      </c>
      <c r="C2192" t="s">
        <v>11729</v>
      </c>
      <c r="D2192" t="s">
        <v>13131</v>
      </c>
      <c r="E2192" t="s">
        <v>113</v>
      </c>
      <c r="F2192" t="s">
        <v>113</v>
      </c>
      <c r="G2192" t="s">
        <v>113</v>
      </c>
      <c r="H2192" t="s">
        <v>113</v>
      </c>
      <c r="I2192" t="s">
        <v>115</v>
      </c>
      <c r="J2192" t="s">
        <v>113</v>
      </c>
      <c r="K2192" t="s">
        <v>113</v>
      </c>
      <c r="L2192" t="s">
        <v>113</v>
      </c>
      <c r="M2192">
        <v>32</v>
      </c>
      <c r="N2192" t="s">
        <v>113</v>
      </c>
      <c r="O2192" t="s">
        <v>13135</v>
      </c>
      <c r="P2192">
        <v>2</v>
      </c>
      <c r="Q2192">
        <v>179</v>
      </c>
      <c r="R2192">
        <v>197</v>
      </c>
      <c r="S2192">
        <v>79</v>
      </c>
      <c r="W2192">
        <v>7.0526000000000005E-2</v>
      </c>
      <c r="X2192">
        <v>8.4631200000000004E-2</v>
      </c>
    </row>
    <row r="2193" spans="1:24" hidden="1" x14ac:dyDescent="0.3">
      <c r="A2193" t="s">
        <v>13136</v>
      </c>
      <c r="B2193" t="s">
        <v>8211</v>
      </c>
      <c r="C2193" t="s">
        <v>11729</v>
      </c>
      <c r="D2193" t="s">
        <v>13131</v>
      </c>
      <c r="E2193" t="s">
        <v>113</v>
      </c>
      <c r="F2193" t="s">
        <v>113</v>
      </c>
      <c r="G2193" t="s">
        <v>113</v>
      </c>
      <c r="H2193" t="s">
        <v>113</v>
      </c>
      <c r="I2193" t="s">
        <v>115</v>
      </c>
      <c r="J2193" t="s">
        <v>113</v>
      </c>
      <c r="K2193" t="s">
        <v>113</v>
      </c>
      <c r="L2193" t="s">
        <v>113</v>
      </c>
      <c r="M2193">
        <v>32</v>
      </c>
      <c r="N2193" t="s">
        <v>113</v>
      </c>
      <c r="O2193" t="s">
        <v>13137</v>
      </c>
      <c r="P2193">
        <v>1</v>
      </c>
      <c r="Q2193">
        <v>0.6</v>
      </c>
      <c r="W2193">
        <v>0.28274333882308139</v>
      </c>
      <c r="X2193">
        <v>0.45238934211693027</v>
      </c>
    </row>
    <row r="2194" spans="1:24" hidden="1" x14ac:dyDescent="0.3">
      <c r="A2194" t="s">
        <v>13138</v>
      </c>
      <c r="B2194" t="s">
        <v>8174</v>
      </c>
      <c r="C2194" t="s">
        <v>13139</v>
      </c>
      <c r="D2194" t="s">
        <v>13140</v>
      </c>
      <c r="E2194" t="s">
        <v>113</v>
      </c>
      <c r="F2194" t="s">
        <v>13141</v>
      </c>
      <c r="G2194" t="s">
        <v>133</v>
      </c>
      <c r="H2194" t="s">
        <v>13142</v>
      </c>
      <c r="I2194" t="s">
        <v>218</v>
      </c>
      <c r="J2194" t="s">
        <v>13143</v>
      </c>
      <c r="K2194" t="s">
        <v>13144</v>
      </c>
      <c r="L2194" t="s">
        <v>120</v>
      </c>
      <c r="M2194">
        <v>40</v>
      </c>
      <c r="N2194" t="s">
        <v>8442</v>
      </c>
      <c r="O2194" t="s">
        <v>9890</v>
      </c>
      <c r="P2194">
        <v>1</v>
      </c>
      <c r="Q2194">
        <v>2500</v>
      </c>
      <c r="R2194">
        <v>355</v>
      </c>
      <c r="S2194">
        <v>192</v>
      </c>
      <c r="T2194">
        <v>80</v>
      </c>
      <c r="W2194">
        <v>0.88749999999999996</v>
      </c>
      <c r="X2194">
        <v>1.0649999999999999</v>
      </c>
    </row>
    <row r="2195" spans="1:24" hidden="1" x14ac:dyDescent="0.3">
      <c r="A2195" t="s">
        <v>13145</v>
      </c>
      <c r="B2195" t="s">
        <v>8617</v>
      </c>
      <c r="C2195" t="s">
        <v>13139</v>
      </c>
      <c r="D2195" t="s">
        <v>13140</v>
      </c>
      <c r="E2195" t="s">
        <v>113</v>
      </c>
      <c r="F2195" t="s">
        <v>13141</v>
      </c>
      <c r="G2195" t="s">
        <v>133</v>
      </c>
      <c r="H2195" t="s">
        <v>13142</v>
      </c>
      <c r="I2195" t="s">
        <v>218</v>
      </c>
      <c r="J2195" t="s">
        <v>13143</v>
      </c>
      <c r="K2195" t="s">
        <v>13144</v>
      </c>
      <c r="L2195" t="s">
        <v>120</v>
      </c>
      <c r="M2195">
        <v>3</v>
      </c>
      <c r="N2195" t="s">
        <v>8442</v>
      </c>
      <c r="O2195" t="s">
        <v>9890</v>
      </c>
      <c r="P2195">
        <v>3</v>
      </c>
      <c r="Q2195">
        <v>2500</v>
      </c>
      <c r="R2195">
        <v>355</v>
      </c>
      <c r="S2195">
        <v>192</v>
      </c>
      <c r="U2195">
        <v>270</v>
      </c>
      <c r="V2195">
        <v>320</v>
      </c>
      <c r="W2195">
        <v>2.6625000000000001</v>
      </c>
      <c r="X2195">
        <v>3.1949999999999998</v>
      </c>
    </row>
    <row r="2196" spans="1:24" hidden="1" x14ac:dyDescent="0.3">
      <c r="A2196" t="s">
        <v>13146</v>
      </c>
      <c r="B2196" t="s">
        <v>8179</v>
      </c>
      <c r="C2196" t="s">
        <v>13139</v>
      </c>
      <c r="D2196" t="s">
        <v>13140</v>
      </c>
      <c r="E2196" t="s">
        <v>113</v>
      </c>
      <c r="F2196" t="s">
        <v>13141</v>
      </c>
      <c r="G2196" t="s">
        <v>133</v>
      </c>
      <c r="H2196" t="s">
        <v>13142</v>
      </c>
      <c r="I2196" t="s">
        <v>218</v>
      </c>
      <c r="J2196" t="s">
        <v>13143</v>
      </c>
      <c r="K2196" t="s">
        <v>13144</v>
      </c>
      <c r="L2196" t="s">
        <v>120</v>
      </c>
      <c r="M2196">
        <v>40</v>
      </c>
      <c r="N2196" t="s">
        <v>9971</v>
      </c>
      <c r="O2196" t="s">
        <v>13147</v>
      </c>
      <c r="P2196">
        <v>1</v>
      </c>
      <c r="Q2196">
        <v>560</v>
      </c>
      <c r="R2196">
        <v>492</v>
      </c>
      <c r="S2196">
        <v>133</v>
      </c>
      <c r="W2196">
        <v>0.27551999999999999</v>
      </c>
      <c r="X2196">
        <v>0.33062399999999997</v>
      </c>
    </row>
    <row r="2197" spans="1:24" hidden="1" x14ac:dyDescent="0.3">
      <c r="A2197" t="s">
        <v>13148</v>
      </c>
      <c r="B2197" t="s">
        <v>8362</v>
      </c>
      <c r="C2197" t="s">
        <v>13139</v>
      </c>
      <c r="D2197" t="s">
        <v>13140</v>
      </c>
      <c r="E2197" t="s">
        <v>113</v>
      </c>
      <c r="F2197" t="s">
        <v>13141</v>
      </c>
      <c r="G2197" t="s">
        <v>133</v>
      </c>
      <c r="H2197" t="s">
        <v>13142</v>
      </c>
      <c r="I2197" t="s">
        <v>218</v>
      </c>
      <c r="J2197" t="s">
        <v>13143</v>
      </c>
      <c r="K2197" t="s">
        <v>13144</v>
      </c>
      <c r="L2197" t="s">
        <v>120</v>
      </c>
      <c r="M2197">
        <v>0</v>
      </c>
      <c r="N2197" t="s">
        <v>113</v>
      </c>
      <c r="O2197" t="s">
        <v>9493</v>
      </c>
      <c r="P2197">
        <v>1</v>
      </c>
      <c r="Q2197">
        <v>1.8</v>
      </c>
      <c r="W2197">
        <v>2.5446900494077327</v>
      </c>
      <c r="X2197">
        <v>0</v>
      </c>
    </row>
    <row r="2198" spans="1:24" hidden="1" x14ac:dyDescent="0.3">
      <c r="A2198" t="s">
        <v>13149</v>
      </c>
      <c r="B2198" t="s">
        <v>8174</v>
      </c>
      <c r="C2198" t="s">
        <v>13150</v>
      </c>
      <c r="D2198" t="s">
        <v>13151</v>
      </c>
      <c r="E2198" t="s">
        <v>113</v>
      </c>
      <c r="F2198" t="s">
        <v>13152</v>
      </c>
      <c r="G2198" t="s">
        <v>133</v>
      </c>
      <c r="H2198" t="s">
        <v>13142</v>
      </c>
      <c r="I2198" t="s">
        <v>218</v>
      </c>
      <c r="J2198" t="s">
        <v>13153</v>
      </c>
      <c r="K2198" t="s">
        <v>13154</v>
      </c>
      <c r="L2198" t="s">
        <v>120</v>
      </c>
      <c r="M2198">
        <v>40</v>
      </c>
      <c r="N2198" t="s">
        <v>8442</v>
      </c>
      <c r="O2198" t="s">
        <v>9890</v>
      </c>
      <c r="P2198">
        <v>1</v>
      </c>
      <c r="Q2198">
        <v>2500</v>
      </c>
      <c r="R2198">
        <v>355</v>
      </c>
      <c r="S2198">
        <v>192</v>
      </c>
      <c r="T2198">
        <v>80</v>
      </c>
      <c r="W2198">
        <v>0.88749999999999996</v>
      </c>
      <c r="X2198">
        <v>1.0649999999999999</v>
      </c>
    </row>
    <row r="2199" spans="1:24" hidden="1" x14ac:dyDescent="0.3">
      <c r="A2199" t="s">
        <v>13155</v>
      </c>
      <c r="B2199" t="s">
        <v>8617</v>
      </c>
      <c r="C2199" t="s">
        <v>13150</v>
      </c>
      <c r="D2199" t="s">
        <v>13151</v>
      </c>
      <c r="E2199" t="s">
        <v>113</v>
      </c>
      <c r="F2199" t="s">
        <v>13152</v>
      </c>
      <c r="G2199" t="s">
        <v>133</v>
      </c>
      <c r="H2199" t="s">
        <v>13142</v>
      </c>
      <c r="I2199" t="s">
        <v>218</v>
      </c>
      <c r="J2199" t="s">
        <v>13153</v>
      </c>
      <c r="K2199" t="s">
        <v>13154</v>
      </c>
      <c r="L2199" t="s">
        <v>120</v>
      </c>
      <c r="M2199">
        <v>3</v>
      </c>
      <c r="N2199" t="s">
        <v>8442</v>
      </c>
      <c r="O2199" t="s">
        <v>9890</v>
      </c>
      <c r="P2199">
        <v>1</v>
      </c>
      <c r="Q2199">
        <v>2500</v>
      </c>
      <c r="R2199">
        <v>355</v>
      </c>
      <c r="S2199">
        <v>192</v>
      </c>
      <c r="U2199">
        <v>250</v>
      </c>
      <c r="W2199">
        <v>0.88749999999999996</v>
      </c>
      <c r="X2199">
        <v>1.0649999999999999</v>
      </c>
    </row>
    <row r="2200" spans="1:24" hidden="1" x14ac:dyDescent="0.3">
      <c r="A2200" t="s">
        <v>13156</v>
      </c>
      <c r="B2200" t="s">
        <v>8179</v>
      </c>
      <c r="C2200" t="s">
        <v>13150</v>
      </c>
      <c r="D2200" t="s">
        <v>13151</v>
      </c>
      <c r="E2200" t="s">
        <v>113</v>
      </c>
      <c r="F2200" t="s">
        <v>13152</v>
      </c>
      <c r="G2200" t="s">
        <v>133</v>
      </c>
      <c r="H2200" t="s">
        <v>13142</v>
      </c>
      <c r="I2200" t="s">
        <v>218</v>
      </c>
      <c r="J2200" t="s">
        <v>13153</v>
      </c>
      <c r="K2200" t="s">
        <v>13154</v>
      </c>
      <c r="L2200" t="s">
        <v>120</v>
      </c>
      <c r="M2200">
        <v>40</v>
      </c>
      <c r="N2200" t="s">
        <v>9971</v>
      </c>
      <c r="O2200" t="s">
        <v>13147</v>
      </c>
      <c r="P2200">
        <v>1</v>
      </c>
      <c r="Q2200">
        <v>560</v>
      </c>
      <c r="R2200">
        <v>492</v>
      </c>
      <c r="S2200">
        <v>133</v>
      </c>
      <c r="W2200">
        <v>0.27551999999999999</v>
      </c>
      <c r="X2200">
        <v>0.33062399999999997</v>
      </c>
    </row>
    <row r="2201" spans="1:24" hidden="1" x14ac:dyDescent="0.3">
      <c r="A2201" t="s">
        <v>13157</v>
      </c>
      <c r="B2201" t="s">
        <v>8211</v>
      </c>
      <c r="C2201" t="s">
        <v>13150</v>
      </c>
      <c r="D2201" t="s">
        <v>13151</v>
      </c>
      <c r="E2201" t="s">
        <v>113</v>
      </c>
      <c r="F2201" t="s">
        <v>13152</v>
      </c>
      <c r="G2201" t="s">
        <v>133</v>
      </c>
      <c r="H2201" t="s">
        <v>13142</v>
      </c>
      <c r="I2201" t="s">
        <v>218</v>
      </c>
      <c r="J2201" t="s">
        <v>13153</v>
      </c>
      <c r="K2201" t="s">
        <v>13154</v>
      </c>
      <c r="L2201" t="s">
        <v>120</v>
      </c>
      <c r="M2201">
        <v>38</v>
      </c>
      <c r="N2201" t="s">
        <v>113</v>
      </c>
      <c r="O2201" t="s">
        <v>13158</v>
      </c>
      <c r="P2201">
        <v>1</v>
      </c>
      <c r="Q2201">
        <v>0.3</v>
      </c>
      <c r="T2201">
        <v>216.19</v>
      </c>
      <c r="W2201">
        <v>7.0685834705770348E-2</v>
      </c>
      <c r="X2201">
        <v>0.11309733552923257</v>
      </c>
    </row>
    <row r="2202" spans="1:24" hidden="1" x14ac:dyDescent="0.3">
      <c r="A2202" t="s">
        <v>13159</v>
      </c>
      <c r="B2202" t="s">
        <v>8174</v>
      </c>
      <c r="C2202" t="s">
        <v>13160</v>
      </c>
      <c r="D2202" t="s">
        <v>13161</v>
      </c>
      <c r="E2202" t="s">
        <v>113</v>
      </c>
      <c r="F2202" t="s">
        <v>13162</v>
      </c>
      <c r="G2202" t="s">
        <v>133</v>
      </c>
      <c r="H2202" t="s">
        <v>13142</v>
      </c>
      <c r="I2202" t="s">
        <v>218</v>
      </c>
      <c r="J2202" t="s">
        <v>13163</v>
      </c>
      <c r="K2202" t="s">
        <v>13164</v>
      </c>
      <c r="L2202" t="s">
        <v>9030</v>
      </c>
      <c r="M2202">
        <v>60</v>
      </c>
      <c r="N2202" t="s">
        <v>8442</v>
      </c>
      <c r="O2202" t="s">
        <v>9890</v>
      </c>
      <c r="P2202">
        <v>3</v>
      </c>
      <c r="Q2202">
        <v>2500</v>
      </c>
      <c r="R2202">
        <v>355</v>
      </c>
      <c r="S2202">
        <v>192</v>
      </c>
      <c r="T2202">
        <v>80</v>
      </c>
      <c r="U2202">
        <v>135</v>
      </c>
      <c r="V2202">
        <v>260</v>
      </c>
      <c r="W2202">
        <v>2.6625000000000001</v>
      </c>
      <c r="X2202">
        <v>3.1949999999999998</v>
      </c>
    </row>
    <row r="2203" spans="1:24" hidden="1" x14ac:dyDescent="0.3">
      <c r="A2203" t="s">
        <v>13165</v>
      </c>
      <c r="B2203" t="s">
        <v>8179</v>
      </c>
      <c r="C2203" t="s">
        <v>13160</v>
      </c>
      <c r="D2203" t="s">
        <v>13161</v>
      </c>
      <c r="E2203" t="s">
        <v>113</v>
      </c>
      <c r="F2203" t="s">
        <v>13162</v>
      </c>
      <c r="G2203" t="s">
        <v>133</v>
      </c>
      <c r="H2203" t="s">
        <v>13142</v>
      </c>
      <c r="I2203" t="s">
        <v>218</v>
      </c>
      <c r="J2203" t="s">
        <v>13163</v>
      </c>
      <c r="K2203" t="s">
        <v>13164</v>
      </c>
      <c r="L2203" t="s">
        <v>9030</v>
      </c>
      <c r="M2203">
        <v>60</v>
      </c>
      <c r="N2203" t="s">
        <v>9971</v>
      </c>
      <c r="O2203" t="s">
        <v>13147</v>
      </c>
      <c r="P2203">
        <v>1</v>
      </c>
      <c r="Q2203">
        <v>560</v>
      </c>
      <c r="R2203">
        <v>492</v>
      </c>
      <c r="S2203">
        <v>133</v>
      </c>
      <c r="W2203">
        <v>0.27551999999999999</v>
      </c>
      <c r="X2203">
        <v>0.33062399999999997</v>
      </c>
    </row>
    <row r="2204" spans="1:24" hidden="1" x14ac:dyDescent="0.3">
      <c r="A2204" t="s">
        <v>13166</v>
      </c>
      <c r="B2204" t="s">
        <v>8211</v>
      </c>
      <c r="C2204" t="s">
        <v>13160</v>
      </c>
      <c r="D2204" t="s">
        <v>13161</v>
      </c>
      <c r="E2204" t="s">
        <v>113</v>
      </c>
      <c r="F2204" t="s">
        <v>13162</v>
      </c>
      <c r="G2204" t="s">
        <v>133</v>
      </c>
      <c r="H2204" t="s">
        <v>13142</v>
      </c>
      <c r="I2204" t="s">
        <v>218</v>
      </c>
      <c r="J2204" t="s">
        <v>13163</v>
      </c>
      <c r="K2204" t="s">
        <v>13164</v>
      </c>
      <c r="L2204" t="s">
        <v>9030</v>
      </c>
      <c r="M2204">
        <v>58</v>
      </c>
      <c r="N2204" t="s">
        <v>113</v>
      </c>
      <c r="O2204" t="s">
        <v>13167</v>
      </c>
      <c r="P2204">
        <v>1</v>
      </c>
      <c r="Q2204">
        <v>0.6</v>
      </c>
      <c r="T2204">
        <v>64.02</v>
      </c>
      <c r="W2204">
        <v>0.28274333882308139</v>
      </c>
      <c r="X2204">
        <v>0.45238934211693027</v>
      </c>
    </row>
    <row r="2205" spans="1:24" hidden="1" x14ac:dyDescent="0.3">
      <c r="A2205" t="s">
        <v>13168</v>
      </c>
      <c r="B2205" t="s">
        <v>8174</v>
      </c>
      <c r="C2205" t="s">
        <v>13169</v>
      </c>
      <c r="D2205" t="s">
        <v>13170</v>
      </c>
      <c r="E2205" t="s">
        <v>113</v>
      </c>
      <c r="F2205" t="s">
        <v>13171</v>
      </c>
      <c r="G2205" t="s">
        <v>133</v>
      </c>
      <c r="H2205" t="s">
        <v>13142</v>
      </c>
      <c r="I2205" t="s">
        <v>218</v>
      </c>
      <c r="J2205" t="s">
        <v>13172</v>
      </c>
      <c r="K2205" t="s">
        <v>13173</v>
      </c>
      <c r="L2205" t="s">
        <v>8842</v>
      </c>
      <c r="M2205">
        <v>70</v>
      </c>
      <c r="N2205" t="s">
        <v>8442</v>
      </c>
      <c r="O2205" t="s">
        <v>9890</v>
      </c>
      <c r="P2205">
        <v>2</v>
      </c>
      <c r="Q2205">
        <v>2500</v>
      </c>
      <c r="R2205">
        <v>355</v>
      </c>
      <c r="S2205">
        <v>192</v>
      </c>
      <c r="T2205">
        <v>40</v>
      </c>
      <c r="U2205">
        <v>240</v>
      </c>
      <c r="W2205">
        <v>1.7749999999999999</v>
      </c>
      <c r="X2205">
        <v>2.13</v>
      </c>
    </row>
    <row r="2206" spans="1:24" hidden="1" x14ac:dyDescent="0.3">
      <c r="A2206" t="s">
        <v>13174</v>
      </c>
      <c r="B2206" t="s">
        <v>8179</v>
      </c>
      <c r="C2206" t="s">
        <v>13169</v>
      </c>
      <c r="D2206" t="s">
        <v>13170</v>
      </c>
      <c r="E2206" t="s">
        <v>113</v>
      </c>
      <c r="F2206" t="s">
        <v>13171</v>
      </c>
      <c r="G2206" t="s">
        <v>133</v>
      </c>
      <c r="H2206" t="s">
        <v>13142</v>
      </c>
      <c r="I2206" t="s">
        <v>218</v>
      </c>
      <c r="J2206" t="s">
        <v>13172</v>
      </c>
      <c r="K2206" t="s">
        <v>13173</v>
      </c>
      <c r="L2206" t="s">
        <v>8842</v>
      </c>
      <c r="M2206">
        <v>70</v>
      </c>
      <c r="N2206" t="s">
        <v>9971</v>
      </c>
      <c r="O2206" t="s">
        <v>13147</v>
      </c>
      <c r="P2206">
        <v>1</v>
      </c>
      <c r="Q2206">
        <v>560</v>
      </c>
      <c r="R2206">
        <v>492</v>
      </c>
      <c r="S2206">
        <v>133</v>
      </c>
      <c r="W2206">
        <v>0.27551999999999999</v>
      </c>
      <c r="X2206">
        <v>0.33062399999999997</v>
      </c>
    </row>
    <row r="2207" spans="1:24" hidden="1" x14ac:dyDescent="0.3">
      <c r="A2207" t="s">
        <v>13175</v>
      </c>
      <c r="B2207" t="s">
        <v>8211</v>
      </c>
      <c r="C2207" t="s">
        <v>13169</v>
      </c>
      <c r="D2207" t="s">
        <v>13170</v>
      </c>
      <c r="E2207" t="s">
        <v>113</v>
      </c>
      <c r="F2207" t="s">
        <v>13171</v>
      </c>
      <c r="G2207" t="s">
        <v>133</v>
      </c>
      <c r="H2207" t="s">
        <v>13142</v>
      </c>
      <c r="I2207" t="s">
        <v>218</v>
      </c>
      <c r="J2207" t="s">
        <v>13172</v>
      </c>
      <c r="K2207" t="s">
        <v>13173</v>
      </c>
      <c r="L2207" t="s">
        <v>8842</v>
      </c>
      <c r="M2207">
        <v>68</v>
      </c>
      <c r="N2207" t="s">
        <v>113</v>
      </c>
      <c r="O2207" t="s">
        <v>12840</v>
      </c>
      <c r="P2207">
        <v>1</v>
      </c>
      <c r="Q2207">
        <v>0.6</v>
      </c>
      <c r="T2207">
        <v>76.38</v>
      </c>
      <c r="W2207">
        <v>0.28274333882308139</v>
      </c>
      <c r="X2207">
        <v>0.45238934211693027</v>
      </c>
    </row>
    <row r="2208" spans="1:24" hidden="1" x14ac:dyDescent="0.3">
      <c r="A2208" t="s">
        <v>13176</v>
      </c>
      <c r="B2208" t="s">
        <v>8174</v>
      </c>
      <c r="C2208" t="s">
        <v>13177</v>
      </c>
      <c r="D2208" t="s">
        <v>13178</v>
      </c>
      <c r="E2208" t="s">
        <v>113</v>
      </c>
      <c r="F2208" t="s">
        <v>13179</v>
      </c>
      <c r="G2208" t="s">
        <v>133</v>
      </c>
      <c r="H2208" t="s">
        <v>13142</v>
      </c>
      <c r="I2208" t="s">
        <v>218</v>
      </c>
      <c r="J2208" t="s">
        <v>13180</v>
      </c>
      <c r="K2208" t="s">
        <v>13181</v>
      </c>
      <c r="L2208" t="s">
        <v>9030</v>
      </c>
      <c r="M2208">
        <v>60</v>
      </c>
      <c r="N2208" t="s">
        <v>8442</v>
      </c>
      <c r="O2208" t="s">
        <v>9890</v>
      </c>
      <c r="P2208">
        <v>2</v>
      </c>
      <c r="Q2208">
        <v>2500</v>
      </c>
      <c r="R2208">
        <v>355</v>
      </c>
      <c r="S2208">
        <v>192</v>
      </c>
      <c r="T2208">
        <v>35</v>
      </c>
      <c r="U2208">
        <v>220</v>
      </c>
      <c r="W2208">
        <v>1.7749999999999999</v>
      </c>
      <c r="X2208">
        <v>2.13</v>
      </c>
    </row>
    <row r="2209" spans="1:24" hidden="1" x14ac:dyDescent="0.3">
      <c r="A2209" t="s">
        <v>13182</v>
      </c>
      <c r="B2209" t="s">
        <v>8179</v>
      </c>
      <c r="C2209" t="s">
        <v>13177</v>
      </c>
      <c r="D2209" t="s">
        <v>13178</v>
      </c>
      <c r="E2209" t="s">
        <v>113</v>
      </c>
      <c r="F2209" t="s">
        <v>13179</v>
      </c>
      <c r="G2209" t="s">
        <v>133</v>
      </c>
      <c r="H2209" t="s">
        <v>13142</v>
      </c>
      <c r="I2209" t="s">
        <v>218</v>
      </c>
      <c r="J2209" t="s">
        <v>13180</v>
      </c>
      <c r="K2209" t="s">
        <v>13181</v>
      </c>
      <c r="L2209" t="s">
        <v>9030</v>
      </c>
      <c r="M2209">
        <v>60</v>
      </c>
      <c r="N2209" t="s">
        <v>9971</v>
      </c>
      <c r="O2209" t="s">
        <v>13147</v>
      </c>
      <c r="P2209">
        <v>1</v>
      </c>
      <c r="Q2209">
        <v>560</v>
      </c>
      <c r="R2209">
        <v>492</v>
      </c>
      <c r="S2209">
        <v>133</v>
      </c>
      <c r="W2209">
        <v>0.27551999999999999</v>
      </c>
      <c r="X2209">
        <v>0.33062399999999997</v>
      </c>
    </row>
    <row r="2210" spans="1:24" hidden="1" x14ac:dyDescent="0.3">
      <c r="A2210" t="s">
        <v>13183</v>
      </c>
      <c r="B2210" t="s">
        <v>8211</v>
      </c>
      <c r="C2210" t="s">
        <v>13177</v>
      </c>
      <c r="D2210" t="s">
        <v>13178</v>
      </c>
      <c r="E2210" t="s">
        <v>113</v>
      </c>
      <c r="F2210" t="s">
        <v>13179</v>
      </c>
      <c r="G2210" t="s">
        <v>133</v>
      </c>
      <c r="H2210" t="s">
        <v>13142</v>
      </c>
      <c r="I2210" t="s">
        <v>218</v>
      </c>
      <c r="J2210" t="s">
        <v>13180</v>
      </c>
      <c r="K2210" t="s">
        <v>13181</v>
      </c>
      <c r="L2210" t="s">
        <v>9030</v>
      </c>
      <c r="M2210">
        <v>58</v>
      </c>
      <c r="N2210" t="s">
        <v>113</v>
      </c>
      <c r="O2210" t="s">
        <v>9493</v>
      </c>
      <c r="P2210">
        <v>1</v>
      </c>
      <c r="Q2210">
        <v>0.6</v>
      </c>
      <c r="T2210">
        <v>44.6</v>
      </c>
      <c r="W2210">
        <v>0.28274333882308139</v>
      </c>
      <c r="X2210">
        <v>0.45238934211693027</v>
      </c>
    </row>
    <row r="2211" spans="1:24" hidden="1" x14ac:dyDescent="0.3">
      <c r="A2211" t="s">
        <v>13184</v>
      </c>
      <c r="B2211" t="s">
        <v>8174</v>
      </c>
      <c r="C2211" t="s">
        <v>13185</v>
      </c>
      <c r="D2211" t="s">
        <v>13186</v>
      </c>
      <c r="E2211" t="s">
        <v>113</v>
      </c>
      <c r="F2211" t="s">
        <v>13187</v>
      </c>
      <c r="G2211" t="s">
        <v>133</v>
      </c>
      <c r="H2211" t="s">
        <v>13142</v>
      </c>
      <c r="I2211" t="s">
        <v>218</v>
      </c>
      <c r="J2211" t="s">
        <v>13188</v>
      </c>
      <c r="K2211" t="s">
        <v>13189</v>
      </c>
      <c r="L2211" t="s">
        <v>120</v>
      </c>
      <c r="M2211">
        <v>40</v>
      </c>
      <c r="N2211" t="s">
        <v>8442</v>
      </c>
      <c r="O2211" t="s">
        <v>9890</v>
      </c>
      <c r="P2211">
        <v>3</v>
      </c>
      <c r="Q2211">
        <v>2500</v>
      </c>
      <c r="R2211">
        <v>355</v>
      </c>
      <c r="S2211">
        <v>192</v>
      </c>
      <c r="T2211">
        <v>35</v>
      </c>
      <c r="U2211">
        <v>220</v>
      </c>
      <c r="V2211">
        <v>340</v>
      </c>
      <c r="W2211">
        <v>2.6625000000000001</v>
      </c>
      <c r="X2211">
        <v>3.1949999999999998</v>
      </c>
    </row>
    <row r="2212" spans="1:24" hidden="1" x14ac:dyDescent="0.3">
      <c r="A2212" t="s">
        <v>13190</v>
      </c>
      <c r="B2212" t="s">
        <v>8179</v>
      </c>
      <c r="C2212" t="s">
        <v>13185</v>
      </c>
      <c r="D2212" t="s">
        <v>13186</v>
      </c>
      <c r="E2212" t="s">
        <v>113</v>
      </c>
      <c r="F2212" t="s">
        <v>13187</v>
      </c>
      <c r="G2212" t="s">
        <v>133</v>
      </c>
      <c r="H2212" t="s">
        <v>13142</v>
      </c>
      <c r="I2212" t="s">
        <v>218</v>
      </c>
      <c r="J2212" t="s">
        <v>13188</v>
      </c>
      <c r="K2212" t="s">
        <v>13189</v>
      </c>
      <c r="L2212" t="s">
        <v>120</v>
      </c>
      <c r="M2212">
        <v>40</v>
      </c>
      <c r="N2212" t="s">
        <v>9971</v>
      </c>
      <c r="O2212" t="s">
        <v>13147</v>
      </c>
      <c r="P2212">
        <v>1</v>
      </c>
      <c r="Q2212">
        <v>560</v>
      </c>
      <c r="R2212">
        <v>422</v>
      </c>
      <c r="S2212">
        <v>133</v>
      </c>
      <c r="W2212">
        <v>0.23632</v>
      </c>
      <c r="X2212">
        <v>0.283584</v>
      </c>
    </row>
    <row r="2213" spans="1:24" hidden="1" x14ac:dyDescent="0.3">
      <c r="A2213" t="s">
        <v>13191</v>
      </c>
      <c r="B2213" t="s">
        <v>8211</v>
      </c>
      <c r="C2213" t="s">
        <v>13185</v>
      </c>
      <c r="D2213" t="s">
        <v>13186</v>
      </c>
      <c r="E2213" t="s">
        <v>113</v>
      </c>
      <c r="F2213" t="s">
        <v>13187</v>
      </c>
      <c r="G2213" t="s">
        <v>133</v>
      </c>
      <c r="H2213" t="s">
        <v>13142</v>
      </c>
      <c r="I2213" t="s">
        <v>218</v>
      </c>
      <c r="J2213" t="s">
        <v>13188</v>
      </c>
      <c r="K2213" t="s">
        <v>13189</v>
      </c>
      <c r="L2213" t="s">
        <v>120</v>
      </c>
      <c r="M2213">
        <v>38</v>
      </c>
      <c r="N2213" t="s">
        <v>113</v>
      </c>
      <c r="O2213" t="s">
        <v>9493</v>
      </c>
      <c r="P2213">
        <v>1</v>
      </c>
      <c r="Q2213">
        <v>0.6</v>
      </c>
      <c r="T2213">
        <v>18.29</v>
      </c>
      <c r="W2213">
        <v>0.28274333882308139</v>
      </c>
      <c r="X2213">
        <v>0.45238934211693027</v>
      </c>
    </row>
    <row r="2214" spans="1:24" hidden="1" x14ac:dyDescent="0.3">
      <c r="A2214" t="s">
        <v>13192</v>
      </c>
      <c r="B2214" t="s">
        <v>8362</v>
      </c>
      <c r="C2214" t="s">
        <v>13185</v>
      </c>
      <c r="D2214" t="s">
        <v>13186</v>
      </c>
      <c r="E2214" t="s">
        <v>113</v>
      </c>
      <c r="F2214" t="s">
        <v>13187</v>
      </c>
      <c r="G2214" t="s">
        <v>133</v>
      </c>
      <c r="H2214" t="s">
        <v>13142</v>
      </c>
      <c r="I2214" t="s">
        <v>218</v>
      </c>
      <c r="J2214" t="s">
        <v>13188</v>
      </c>
      <c r="K2214" t="s">
        <v>13189</v>
      </c>
      <c r="L2214" t="s">
        <v>120</v>
      </c>
      <c r="M2214">
        <v>0</v>
      </c>
      <c r="N2214" t="s">
        <v>113</v>
      </c>
      <c r="O2214" t="s">
        <v>9493</v>
      </c>
      <c r="P2214">
        <v>1</v>
      </c>
      <c r="Q2214">
        <v>1.8</v>
      </c>
      <c r="W2214">
        <v>2.5446900494077327</v>
      </c>
      <c r="X2214">
        <v>0</v>
      </c>
    </row>
    <row r="2215" spans="1:24" hidden="1" x14ac:dyDescent="0.3">
      <c r="A2215" t="s">
        <v>13193</v>
      </c>
      <c r="B2215" t="s">
        <v>8174</v>
      </c>
      <c r="C2215" t="s">
        <v>13194</v>
      </c>
      <c r="D2215" t="s">
        <v>13195</v>
      </c>
      <c r="E2215" t="s">
        <v>113</v>
      </c>
      <c r="F2215" t="s">
        <v>13196</v>
      </c>
      <c r="G2215" t="s">
        <v>133</v>
      </c>
      <c r="H2215" t="s">
        <v>13142</v>
      </c>
      <c r="I2215" t="s">
        <v>218</v>
      </c>
      <c r="J2215" t="s">
        <v>13197</v>
      </c>
      <c r="K2215" t="s">
        <v>13198</v>
      </c>
      <c r="L2215" t="s">
        <v>8842</v>
      </c>
      <c r="M2215">
        <v>70</v>
      </c>
      <c r="N2215" t="s">
        <v>8442</v>
      </c>
      <c r="O2215" t="s">
        <v>9890</v>
      </c>
      <c r="P2215">
        <v>2</v>
      </c>
      <c r="Q2215">
        <v>2500</v>
      </c>
      <c r="R2215">
        <v>355</v>
      </c>
      <c r="S2215">
        <v>192</v>
      </c>
      <c r="T2215">
        <v>50</v>
      </c>
      <c r="U2215">
        <v>225</v>
      </c>
      <c r="W2215">
        <v>1.7749999999999999</v>
      </c>
      <c r="X2215">
        <v>2.13</v>
      </c>
    </row>
    <row r="2216" spans="1:24" hidden="1" x14ac:dyDescent="0.3">
      <c r="A2216" t="s">
        <v>13199</v>
      </c>
      <c r="B2216" t="s">
        <v>8179</v>
      </c>
      <c r="C2216" t="s">
        <v>13194</v>
      </c>
      <c r="D2216" t="s">
        <v>13195</v>
      </c>
      <c r="E2216" t="s">
        <v>113</v>
      </c>
      <c r="F2216" t="s">
        <v>13196</v>
      </c>
      <c r="G2216" t="s">
        <v>133</v>
      </c>
      <c r="H2216" t="s">
        <v>13142</v>
      </c>
      <c r="I2216" t="s">
        <v>218</v>
      </c>
      <c r="J2216" t="s">
        <v>13197</v>
      </c>
      <c r="K2216" t="s">
        <v>13198</v>
      </c>
      <c r="L2216" t="s">
        <v>8842</v>
      </c>
      <c r="M2216">
        <v>70</v>
      </c>
      <c r="N2216" t="s">
        <v>9971</v>
      </c>
      <c r="O2216" t="s">
        <v>13147</v>
      </c>
      <c r="P2216">
        <v>1</v>
      </c>
      <c r="Q2216">
        <v>560</v>
      </c>
      <c r="R2216">
        <v>422</v>
      </c>
      <c r="S2216">
        <v>133</v>
      </c>
      <c r="W2216">
        <v>0.23632</v>
      </c>
      <c r="X2216">
        <v>0.283584</v>
      </c>
    </row>
    <row r="2217" spans="1:24" hidden="1" x14ac:dyDescent="0.3">
      <c r="A2217" t="s">
        <v>13200</v>
      </c>
      <c r="B2217" t="s">
        <v>8211</v>
      </c>
      <c r="C2217" t="s">
        <v>13194</v>
      </c>
      <c r="D2217" t="s">
        <v>13195</v>
      </c>
      <c r="E2217" t="s">
        <v>113</v>
      </c>
      <c r="F2217" t="s">
        <v>13196</v>
      </c>
      <c r="G2217" t="s">
        <v>133</v>
      </c>
      <c r="H2217" t="s">
        <v>13142</v>
      </c>
      <c r="I2217" t="s">
        <v>218</v>
      </c>
      <c r="J2217" t="s">
        <v>13197</v>
      </c>
      <c r="K2217" t="s">
        <v>13198</v>
      </c>
      <c r="L2217" t="s">
        <v>8842</v>
      </c>
      <c r="M2217">
        <v>68</v>
      </c>
      <c r="N2217" t="s">
        <v>113</v>
      </c>
      <c r="O2217" t="s">
        <v>9493</v>
      </c>
      <c r="P2217">
        <v>2</v>
      </c>
      <c r="Q2217">
        <v>0.6</v>
      </c>
      <c r="T2217">
        <v>46.1</v>
      </c>
      <c r="U2217">
        <v>228.82</v>
      </c>
      <c r="W2217">
        <v>0.56548667764616278</v>
      </c>
      <c r="X2217">
        <v>0.90477868423386054</v>
      </c>
    </row>
    <row r="2218" spans="1:24" hidden="1" x14ac:dyDescent="0.3">
      <c r="A2218" t="s">
        <v>13201</v>
      </c>
      <c r="B2218" t="s">
        <v>8174</v>
      </c>
      <c r="C2218" t="s">
        <v>13202</v>
      </c>
      <c r="D2218" t="s">
        <v>13203</v>
      </c>
      <c r="E2218" t="s">
        <v>113</v>
      </c>
      <c r="F2218" t="s">
        <v>13204</v>
      </c>
      <c r="G2218" t="s">
        <v>133</v>
      </c>
      <c r="H2218" t="s">
        <v>13142</v>
      </c>
      <c r="I2218" t="s">
        <v>218</v>
      </c>
      <c r="J2218" t="s">
        <v>13205</v>
      </c>
      <c r="K2218" t="s">
        <v>13206</v>
      </c>
      <c r="L2218" t="s">
        <v>8842</v>
      </c>
      <c r="M2218">
        <v>70</v>
      </c>
      <c r="N2218" t="s">
        <v>8442</v>
      </c>
      <c r="O2218" t="s">
        <v>9890</v>
      </c>
      <c r="P2218">
        <v>2</v>
      </c>
      <c r="Q2218">
        <v>2500</v>
      </c>
      <c r="R2218">
        <v>355</v>
      </c>
      <c r="S2218">
        <v>192</v>
      </c>
      <c r="T2218">
        <v>40</v>
      </c>
      <c r="U2218">
        <v>210</v>
      </c>
      <c r="W2218">
        <v>1.7749999999999999</v>
      </c>
      <c r="X2218">
        <v>2.13</v>
      </c>
    </row>
    <row r="2219" spans="1:24" hidden="1" x14ac:dyDescent="0.3">
      <c r="A2219" t="s">
        <v>13207</v>
      </c>
      <c r="B2219" t="s">
        <v>8179</v>
      </c>
      <c r="C2219" t="s">
        <v>13202</v>
      </c>
      <c r="D2219" t="s">
        <v>13203</v>
      </c>
      <c r="E2219" t="s">
        <v>113</v>
      </c>
      <c r="F2219" t="s">
        <v>13204</v>
      </c>
      <c r="G2219" t="s">
        <v>133</v>
      </c>
      <c r="H2219" t="s">
        <v>13142</v>
      </c>
      <c r="I2219" t="s">
        <v>218</v>
      </c>
      <c r="J2219" t="s">
        <v>13205</v>
      </c>
      <c r="K2219" t="s">
        <v>13206</v>
      </c>
      <c r="L2219" t="s">
        <v>8842</v>
      </c>
      <c r="M2219">
        <v>70</v>
      </c>
      <c r="N2219" t="s">
        <v>9971</v>
      </c>
      <c r="O2219" t="s">
        <v>13147</v>
      </c>
      <c r="P2219">
        <v>1</v>
      </c>
      <c r="Q2219">
        <v>560</v>
      </c>
      <c r="R2219">
        <v>492</v>
      </c>
      <c r="S2219">
        <v>133</v>
      </c>
      <c r="W2219">
        <v>0.27551999999999999</v>
      </c>
      <c r="X2219">
        <v>0.33062399999999997</v>
      </c>
    </row>
    <row r="2220" spans="1:24" hidden="1" x14ac:dyDescent="0.3">
      <c r="A2220" t="s">
        <v>13208</v>
      </c>
      <c r="B2220" t="s">
        <v>8211</v>
      </c>
      <c r="C2220" t="s">
        <v>13202</v>
      </c>
      <c r="D2220" t="s">
        <v>13203</v>
      </c>
      <c r="E2220" t="s">
        <v>113</v>
      </c>
      <c r="F2220" t="s">
        <v>13204</v>
      </c>
      <c r="G2220" t="s">
        <v>133</v>
      </c>
      <c r="H2220" t="s">
        <v>13142</v>
      </c>
      <c r="I2220" t="s">
        <v>218</v>
      </c>
      <c r="J2220" t="s">
        <v>13205</v>
      </c>
      <c r="K2220" t="s">
        <v>13206</v>
      </c>
      <c r="L2220" t="s">
        <v>8842</v>
      </c>
      <c r="M2220">
        <v>68</v>
      </c>
      <c r="N2220" t="s">
        <v>113</v>
      </c>
      <c r="O2220" t="s">
        <v>9493</v>
      </c>
      <c r="P2220">
        <v>1</v>
      </c>
      <c r="Q2220">
        <v>1.2</v>
      </c>
      <c r="T2220">
        <v>221.75</v>
      </c>
      <c r="W2220">
        <v>1.1309733552923256</v>
      </c>
      <c r="X2220">
        <v>1.8095573684677211</v>
      </c>
    </row>
    <row r="2221" spans="1:24" hidden="1" x14ac:dyDescent="0.3">
      <c r="A2221" t="s">
        <v>13209</v>
      </c>
      <c r="B2221" t="s">
        <v>8174</v>
      </c>
      <c r="C2221" t="s">
        <v>13210</v>
      </c>
      <c r="D2221" t="s">
        <v>13211</v>
      </c>
      <c r="E2221" t="s">
        <v>113</v>
      </c>
      <c r="F2221" t="s">
        <v>13212</v>
      </c>
      <c r="G2221" t="s">
        <v>133</v>
      </c>
      <c r="H2221" t="s">
        <v>13142</v>
      </c>
      <c r="I2221" t="s">
        <v>218</v>
      </c>
      <c r="J2221" t="s">
        <v>13213</v>
      </c>
      <c r="K2221" t="s">
        <v>13214</v>
      </c>
      <c r="L2221" t="s">
        <v>120</v>
      </c>
      <c r="M2221">
        <v>40</v>
      </c>
      <c r="N2221" t="s">
        <v>8442</v>
      </c>
      <c r="O2221" t="s">
        <v>9890</v>
      </c>
      <c r="P2221">
        <v>3</v>
      </c>
      <c r="Q2221">
        <v>2500</v>
      </c>
      <c r="R2221">
        <v>355</v>
      </c>
      <c r="S2221">
        <v>192</v>
      </c>
      <c r="T2221">
        <v>50</v>
      </c>
      <c r="U2221">
        <v>260</v>
      </c>
      <c r="V2221">
        <v>315</v>
      </c>
      <c r="W2221">
        <v>2.6625000000000001</v>
      </c>
      <c r="X2221">
        <v>3.1949999999999998</v>
      </c>
    </row>
    <row r="2222" spans="1:24" hidden="1" x14ac:dyDescent="0.3">
      <c r="A2222" t="s">
        <v>13215</v>
      </c>
      <c r="B2222" t="s">
        <v>8179</v>
      </c>
      <c r="C2222" t="s">
        <v>13210</v>
      </c>
      <c r="D2222" t="s">
        <v>13211</v>
      </c>
      <c r="E2222" t="s">
        <v>113</v>
      </c>
      <c r="F2222" t="s">
        <v>13212</v>
      </c>
      <c r="G2222" t="s">
        <v>133</v>
      </c>
      <c r="H2222" t="s">
        <v>13142</v>
      </c>
      <c r="I2222" t="s">
        <v>218</v>
      </c>
      <c r="J2222" t="s">
        <v>13213</v>
      </c>
      <c r="K2222" t="s">
        <v>13214</v>
      </c>
      <c r="L2222" t="s">
        <v>120</v>
      </c>
      <c r="M2222">
        <v>40</v>
      </c>
      <c r="N2222" t="s">
        <v>9971</v>
      </c>
      <c r="O2222" t="s">
        <v>13147</v>
      </c>
      <c r="P2222">
        <v>1</v>
      </c>
      <c r="Q2222">
        <v>560</v>
      </c>
      <c r="R2222">
        <v>422</v>
      </c>
      <c r="S2222">
        <v>133</v>
      </c>
      <c r="W2222">
        <v>0.23632</v>
      </c>
      <c r="X2222">
        <v>0.283584</v>
      </c>
    </row>
    <row r="2223" spans="1:24" hidden="1" x14ac:dyDescent="0.3">
      <c r="A2223" t="s">
        <v>13216</v>
      </c>
      <c r="B2223" t="s">
        <v>8211</v>
      </c>
      <c r="C2223" t="s">
        <v>13210</v>
      </c>
      <c r="D2223" t="s">
        <v>13211</v>
      </c>
      <c r="E2223" t="s">
        <v>113</v>
      </c>
      <c r="F2223" t="s">
        <v>13212</v>
      </c>
      <c r="G2223" t="s">
        <v>133</v>
      </c>
      <c r="H2223" t="s">
        <v>13142</v>
      </c>
      <c r="I2223" t="s">
        <v>218</v>
      </c>
      <c r="J2223" t="s">
        <v>13213</v>
      </c>
      <c r="K2223" t="s">
        <v>13214</v>
      </c>
      <c r="L2223" t="s">
        <v>120</v>
      </c>
      <c r="M2223">
        <v>38</v>
      </c>
      <c r="N2223" t="s">
        <v>113</v>
      </c>
      <c r="O2223" t="s">
        <v>9493</v>
      </c>
      <c r="P2223">
        <v>1</v>
      </c>
      <c r="Q2223">
        <v>0.6</v>
      </c>
      <c r="T2223">
        <v>257.12</v>
      </c>
      <c r="W2223">
        <v>0.28274333882308139</v>
      </c>
      <c r="X2223">
        <v>0.45238934211693027</v>
      </c>
    </row>
    <row r="2224" spans="1:24" hidden="1" x14ac:dyDescent="0.3">
      <c r="A2224" t="s">
        <v>13217</v>
      </c>
      <c r="B2224" t="s">
        <v>8174</v>
      </c>
      <c r="C2224" t="s">
        <v>13218</v>
      </c>
      <c r="D2224" t="s">
        <v>13219</v>
      </c>
      <c r="E2224" t="s">
        <v>113</v>
      </c>
      <c r="F2224" t="s">
        <v>13220</v>
      </c>
      <c r="G2224" t="s">
        <v>133</v>
      </c>
      <c r="H2224" t="s">
        <v>13142</v>
      </c>
      <c r="I2224" t="s">
        <v>218</v>
      </c>
      <c r="J2224" t="s">
        <v>13221</v>
      </c>
      <c r="K2224" t="s">
        <v>13222</v>
      </c>
      <c r="L2224" t="s">
        <v>9030</v>
      </c>
      <c r="M2224">
        <v>60</v>
      </c>
      <c r="N2224" t="s">
        <v>8442</v>
      </c>
      <c r="O2224" t="s">
        <v>9890</v>
      </c>
      <c r="P2224">
        <v>2</v>
      </c>
      <c r="Q2224">
        <v>2500</v>
      </c>
      <c r="R2224">
        <v>355</v>
      </c>
      <c r="S2224">
        <v>192</v>
      </c>
      <c r="T2224">
        <v>70</v>
      </c>
      <c r="U2224">
        <v>230</v>
      </c>
      <c r="W2224">
        <v>1.7749999999999999</v>
      </c>
      <c r="X2224">
        <v>2.13</v>
      </c>
    </row>
    <row r="2225" spans="1:24" hidden="1" x14ac:dyDescent="0.3">
      <c r="A2225" t="s">
        <v>13223</v>
      </c>
      <c r="B2225" t="s">
        <v>8179</v>
      </c>
      <c r="C2225" t="s">
        <v>13218</v>
      </c>
      <c r="D2225" t="s">
        <v>13219</v>
      </c>
      <c r="E2225" t="s">
        <v>113</v>
      </c>
      <c r="F2225" t="s">
        <v>13220</v>
      </c>
      <c r="G2225" t="s">
        <v>133</v>
      </c>
      <c r="H2225" t="s">
        <v>13142</v>
      </c>
      <c r="I2225" t="s">
        <v>218</v>
      </c>
      <c r="J2225" t="s">
        <v>13221</v>
      </c>
      <c r="K2225" t="s">
        <v>13222</v>
      </c>
      <c r="L2225" t="s">
        <v>9030</v>
      </c>
      <c r="M2225">
        <v>60</v>
      </c>
      <c r="N2225" t="s">
        <v>9971</v>
      </c>
      <c r="O2225" t="s">
        <v>13147</v>
      </c>
      <c r="P2225">
        <v>1</v>
      </c>
      <c r="Q2225">
        <v>560</v>
      </c>
      <c r="R2225">
        <v>492</v>
      </c>
      <c r="S2225">
        <v>133</v>
      </c>
      <c r="W2225">
        <v>0.27551999999999999</v>
      </c>
      <c r="X2225">
        <v>0.33062399999999997</v>
      </c>
    </row>
    <row r="2226" spans="1:24" hidden="1" x14ac:dyDescent="0.3">
      <c r="A2226" t="s">
        <v>13224</v>
      </c>
      <c r="B2226" t="s">
        <v>8211</v>
      </c>
      <c r="C2226" t="s">
        <v>13218</v>
      </c>
      <c r="D2226" t="s">
        <v>13219</v>
      </c>
      <c r="E2226" t="s">
        <v>113</v>
      </c>
      <c r="F2226" t="s">
        <v>13220</v>
      </c>
      <c r="G2226" t="s">
        <v>133</v>
      </c>
      <c r="H2226" t="s">
        <v>13142</v>
      </c>
      <c r="I2226" t="s">
        <v>218</v>
      </c>
      <c r="J2226" t="s">
        <v>13221</v>
      </c>
      <c r="K2226" t="s">
        <v>13222</v>
      </c>
      <c r="L2226" t="s">
        <v>9030</v>
      </c>
      <c r="M2226">
        <v>58</v>
      </c>
      <c r="N2226" t="s">
        <v>113</v>
      </c>
      <c r="O2226" t="s">
        <v>13225</v>
      </c>
      <c r="P2226">
        <v>1</v>
      </c>
      <c r="Q2226">
        <v>0.6</v>
      </c>
      <c r="T2226">
        <v>239.41</v>
      </c>
      <c r="W2226">
        <v>0.28274333882308139</v>
      </c>
      <c r="X2226">
        <v>0.45238934211693027</v>
      </c>
    </row>
    <row r="2227" spans="1:24" hidden="1" x14ac:dyDescent="0.3">
      <c r="A2227" t="s">
        <v>13226</v>
      </c>
      <c r="B2227" t="s">
        <v>8174</v>
      </c>
      <c r="C2227" t="s">
        <v>13227</v>
      </c>
      <c r="D2227" t="s">
        <v>13228</v>
      </c>
      <c r="E2227" t="s">
        <v>113</v>
      </c>
      <c r="F2227" t="s">
        <v>13229</v>
      </c>
      <c r="G2227" t="s">
        <v>133</v>
      </c>
      <c r="H2227" t="s">
        <v>13142</v>
      </c>
      <c r="I2227" t="s">
        <v>218</v>
      </c>
      <c r="J2227" t="s">
        <v>13230</v>
      </c>
      <c r="K2227" t="s">
        <v>13231</v>
      </c>
      <c r="L2227" t="s">
        <v>9030</v>
      </c>
      <c r="M2227">
        <v>60</v>
      </c>
      <c r="N2227" t="s">
        <v>8442</v>
      </c>
      <c r="O2227" t="s">
        <v>9890</v>
      </c>
      <c r="P2227">
        <v>3</v>
      </c>
      <c r="Q2227">
        <v>2500</v>
      </c>
      <c r="R2227">
        <v>355</v>
      </c>
      <c r="S2227">
        <v>192</v>
      </c>
      <c r="T2227">
        <v>60</v>
      </c>
      <c r="U2227">
        <v>165</v>
      </c>
      <c r="V2227">
        <v>205</v>
      </c>
      <c r="W2227">
        <v>2.6625000000000001</v>
      </c>
      <c r="X2227">
        <v>3.1949999999999998</v>
      </c>
    </row>
    <row r="2228" spans="1:24" hidden="1" x14ac:dyDescent="0.3">
      <c r="A2228" t="s">
        <v>13232</v>
      </c>
      <c r="B2228" t="s">
        <v>8179</v>
      </c>
      <c r="C2228" t="s">
        <v>13227</v>
      </c>
      <c r="D2228" t="s">
        <v>13228</v>
      </c>
      <c r="E2228" t="s">
        <v>113</v>
      </c>
      <c r="F2228" t="s">
        <v>13229</v>
      </c>
      <c r="G2228" t="s">
        <v>133</v>
      </c>
      <c r="H2228" t="s">
        <v>13142</v>
      </c>
      <c r="I2228" t="s">
        <v>218</v>
      </c>
      <c r="J2228" t="s">
        <v>13230</v>
      </c>
      <c r="K2228" t="s">
        <v>13231</v>
      </c>
      <c r="L2228" t="s">
        <v>9030</v>
      </c>
      <c r="M2228">
        <v>60</v>
      </c>
      <c r="N2228" t="s">
        <v>9971</v>
      </c>
      <c r="O2228" t="s">
        <v>13147</v>
      </c>
      <c r="P2228">
        <v>1</v>
      </c>
      <c r="Q2228">
        <v>560</v>
      </c>
      <c r="R2228">
        <v>422</v>
      </c>
      <c r="S2228">
        <v>133</v>
      </c>
      <c r="W2228">
        <v>0.23632</v>
      </c>
      <c r="X2228">
        <v>0.283584</v>
      </c>
    </row>
    <row r="2229" spans="1:24" hidden="1" x14ac:dyDescent="0.3">
      <c r="A2229" t="s">
        <v>13233</v>
      </c>
      <c r="B2229" t="s">
        <v>8362</v>
      </c>
      <c r="C2229" t="s">
        <v>13227</v>
      </c>
      <c r="D2229" t="s">
        <v>13228</v>
      </c>
      <c r="E2229" t="s">
        <v>113</v>
      </c>
      <c r="F2229" t="s">
        <v>13229</v>
      </c>
      <c r="G2229" t="s">
        <v>133</v>
      </c>
      <c r="H2229" t="s">
        <v>13142</v>
      </c>
      <c r="I2229" t="s">
        <v>218</v>
      </c>
      <c r="J2229" t="s">
        <v>13230</v>
      </c>
      <c r="K2229" t="s">
        <v>13231</v>
      </c>
      <c r="L2229" t="s">
        <v>9030</v>
      </c>
      <c r="M2229">
        <v>0</v>
      </c>
      <c r="N2229" t="s">
        <v>113</v>
      </c>
      <c r="O2229" t="s">
        <v>9493</v>
      </c>
      <c r="P2229">
        <v>1</v>
      </c>
      <c r="Q2229">
        <v>1.8</v>
      </c>
      <c r="W2229">
        <v>2.5446900494077327</v>
      </c>
      <c r="X2229">
        <v>0</v>
      </c>
    </row>
    <row r="2230" spans="1:24" hidden="1" x14ac:dyDescent="0.3">
      <c r="A2230" t="s">
        <v>13234</v>
      </c>
      <c r="B2230" t="s">
        <v>8174</v>
      </c>
      <c r="C2230" t="s">
        <v>13235</v>
      </c>
      <c r="D2230" t="s">
        <v>13236</v>
      </c>
      <c r="E2230" t="s">
        <v>113</v>
      </c>
      <c r="F2230" t="s">
        <v>13237</v>
      </c>
      <c r="G2230" t="s">
        <v>133</v>
      </c>
      <c r="H2230" t="s">
        <v>13142</v>
      </c>
      <c r="I2230" t="s">
        <v>218</v>
      </c>
      <c r="J2230" t="s">
        <v>13238</v>
      </c>
      <c r="K2230" t="s">
        <v>13239</v>
      </c>
      <c r="L2230" t="s">
        <v>8842</v>
      </c>
      <c r="M2230">
        <v>70</v>
      </c>
      <c r="N2230" t="s">
        <v>8442</v>
      </c>
      <c r="O2230" t="s">
        <v>9890</v>
      </c>
      <c r="P2230">
        <v>2</v>
      </c>
      <c r="Q2230">
        <v>2500</v>
      </c>
      <c r="R2230">
        <v>355</v>
      </c>
      <c r="S2230">
        <v>192</v>
      </c>
      <c r="T2230">
        <v>25</v>
      </c>
      <c r="U2230">
        <v>215</v>
      </c>
      <c r="W2230">
        <v>1.7749999999999999</v>
      </c>
      <c r="X2230">
        <v>2.13</v>
      </c>
    </row>
    <row r="2231" spans="1:24" hidden="1" x14ac:dyDescent="0.3">
      <c r="A2231" t="s">
        <v>13240</v>
      </c>
      <c r="B2231" t="s">
        <v>8179</v>
      </c>
      <c r="C2231" t="s">
        <v>13235</v>
      </c>
      <c r="D2231" t="s">
        <v>13236</v>
      </c>
      <c r="E2231" t="s">
        <v>113</v>
      </c>
      <c r="F2231" t="s">
        <v>13237</v>
      </c>
      <c r="G2231" t="s">
        <v>133</v>
      </c>
      <c r="H2231" t="s">
        <v>13142</v>
      </c>
      <c r="I2231" t="s">
        <v>218</v>
      </c>
      <c r="J2231" t="s">
        <v>13238</v>
      </c>
      <c r="K2231" t="s">
        <v>13239</v>
      </c>
      <c r="L2231" t="s">
        <v>8842</v>
      </c>
      <c r="M2231">
        <v>70</v>
      </c>
      <c r="N2231" t="s">
        <v>9971</v>
      </c>
      <c r="O2231" t="s">
        <v>13147</v>
      </c>
      <c r="P2231">
        <v>1</v>
      </c>
      <c r="Q2231">
        <v>560</v>
      </c>
      <c r="R2231">
        <v>422</v>
      </c>
      <c r="S2231">
        <v>133</v>
      </c>
      <c r="W2231">
        <v>0.23632</v>
      </c>
      <c r="X2231">
        <v>0.283584</v>
      </c>
    </row>
    <row r="2232" spans="1:24" hidden="1" x14ac:dyDescent="0.3">
      <c r="A2232" t="s">
        <v>13241</v>
      </c>
      <c r="B2232" t="s">
        <v>8362</v>
      </c>
      <c r="C2232" t="s">
        <v>13235</v>
      </c>
      <c r="D2232" t="s">
        <v>13236</v>
      </c>
      <c r="E2232" t="s">
        <v>113</v>
      </c>
      <c r="F2232" t="s">
        <v>13237</v>
      </c>
      <c r="G2232" t="s">
        <v>133</v>
      </c>
      <c r="H2232" t="s">
        <v>13142</v>
      </c>
      <c r="I2232" t="s">
        <v>218</v>
      </c>
      <c r="J2232" t="s">
        <v>13238</v>
      </c>
      <c r="K2232" t="s">
        <v>13239</v>
      </c>
      <c r="L2232" t="s">
        <v>8842</v>
      </c>
      <c r="M2232">
        <v>0</v>
      </c>
      <c r="N2232" t="s">
        <v>113</v>
      </c>
      <c r="O2232" t="s">
        <v>9493</v>
      </c>
      <c r="P2232">
        <v>1</v>
      </c>
      <c r="Q2232">
        <v>1.8</v>
      </c>
      <c r="W2232">
        <v>2.5446900494077327</v>
      </c>
      <c r="X2232">
        <v>0</v>
      </c>
    </row>
    <row r="2233" spans="1:24" hidden="1" x14ac:dyDescent="0.3">
      <c r="A2233" t="s">
        <v>13242</v>
      </c>
      <c r="B2233" t="s">
        <v>8174</v>
      </c>
      <c r="C2233" t="s">
        <v>13243</v>
      </c>
      <c r="D2233" t="s">
        <v>13244</v>
      </c>
      <c r="E2233" t="s">
        <v>113</v>
      </c>
      <c r="F2233" t="s">
        <v>13245</v>
      </c>
      <c r="G2233" t="s">
        <v>133</v>
      </c>
      <c r="H2233" t="s">
        <v>13142</v>
      </c>
      <c r="I2233" t="s">
        <v>218</v>
      </c>
      <c r="J2233" t="s">
        <v>13246</v>
      </c>
      <c r="K2233" t="s">
        <v>13247</v>
      </c>
      <c r="L2233" t="s">
        <v>9030</v>
      </c>
      <c r="M2233">
        <v>60</v>
      </c>
      <c r="N2233" t="s">
        <v>8442</v>
      </c>
      <c r="O2233" t="s">
        <v>9890</v>
      </c>
      <c r="P2233">
        <v>2</v>
      </c>
      <c r="Q2233">
        <v>2500</v>
      </c>
      <c r="R2233">
        <v>355</v>
      </c>
      <c r="S2233">
        <v>192</v>
      </c>
      <c r="T2233">
        <v>40</v>
      </c>
      <c r="U2233">
        <v>210</v>
      </c>
      <c r="W2233">
        <v>1.7749999999999999</v>
      </c>
      <c r="X2233">
        <v>2.13</v>
      </c>
    </row>
    <row r="2234" spans="1:24" hidden="1" x14ac:dyDescent="0.3">
      <c r="A2234" t="s">
        <v>13248</v>
      </c>
      <c r="B2234" t="s">
        <v>8179</v>
      </c>
      <c r="C2234" t="s">
        <v>13243</v>
      </c>
      <c r="D2234" t="s">
        <v>13244</v>
      </c>
      <c r="E2234" t="s">
        <v>113</v>
      </c>
      <c r="F2234" t="s">
        <v>13245</v>
      </c>
      <c r="G2234" t="s">
        <v>133</v>
      </c>
      <c r="H2234" t="s">
        <v>13142</v>
      </c>
      <c r="I2234" t="s">
        <v>218</v>
      </c>
      <c r="J2234" t="s">
        <v>13246</v>
      </c>
      <c r="K2234" t="s">
        <v>13247</v>
      </c>
      <c r="L2234" t="s">
        <v>9030</v>
      </c>
      <c r="M2234">
        <v>60</v>
      </c>
      <c r="N2234" t="s">
        <v>9971</v>
      </c>
      <c r="O2234" t="s">
        <v>13147</v>
      </c>
      <c r="P2234">
        <v>1</v>
      </c>
      <c r="Q2234">
        <v>560</v>
      </c>
      <c r="R2234">
        <v>422</v>
      </c>
      <c r="S2234">
        <v>133</v>
      </c>
      <c r="W2234">
        <v>0.23632</v>
      </c>
      <c r="X2234">
        <v>0.283584</v>
      </c>
    </row>
    <row r="2235" spans="1:24" hidden="1" x14ac:dyDescent="0.3">
      <c r="A2235" t="s">
        <v>13249</v>
      </c>
      <c r="B2235" t="s">
        <v>8211</v>
      </c>
      <c r="C2235" t="s">
        <v>13243</v>
      </c>
      <c r="D2235" t="s">
        <v>13244</v>
      </c>
      <c r="E2235" t="s">
        <v>113</v>
      </c>
      <c r="F2235" t="s">
        <v>13245</v>
      </c>
      <c r="G2235" t="s">
        <v>133</v>
      </c>
      <c r="H2235" t="s">
        <v>13142</v>
      </c>
      <c r="I2235" t="s">
        <v>218</v>
      </c>
      <c r="J2235" t="s">
        <v>13246</v>
      </c>
      <c r="K2235" t="s">
        <v>13247</v>
      </c>
      <c r="L2235" t="s">
        <v>9030</v>
      </c>
      <c r="M2235">
        <v>58</v>
      </c>
      <c r="N2235" t="s">
        <v>113</v>
      </c>
      <c r="O2235" t="s">
        <v>9493</v>
      </c>
      <c r="P2235">
        <v>1</v>
      </c>
      <c r="Q2235">
        <v>0.6</v>
      </c>
      <c r="T2235">
        <v>54.38</v>
      </c>
      <c r="W2235">
        <v>0.28274333882308139</v>
      </c>
      <c r="X2235">
        <v>0.45238934211693027</v>
      </c>
    </row>
    <row r="2236" spans="1:24" hidden="1" x14ac:dyDescent="0.3">
      <c r="A2236" t="s">
        <v>13250</v>
      </c>
      <c r="B2236" t="s">
        <v>8174</v>
      </c>
      <c r="C2236" t="s">
        <v>13251</v>
      </c>
      <c r="D2236" t="s">
        <v>13252</v>
      </c>
      <c r="E2236" t="s">
        <v>113</v>
      </c>
      <c r="F2236" t="s">
        <v>13253</v>
      </c>
      <c r="G2236" t="s">
        <v>133</v>
      </c>
      <c r="H2236" t="s">
        <v>13142</v>
      </c>
      <c r="I2236" t="s">
        <v>218</v>
      </c>
      <c r="J2236" t="s">
        <v>13254</v>
      </c>
      <c r="K2236" t="s">
        <v>13255</v>
      </c>
      <c r="L2236" t="s">
        <v>1173</v>
      </c>
      <c r="M2236">
        <v>50</v>
      </c>
      <c r="N2236" t="s">
        <v>8442</v>
      </c>
      <c r="O2236" t="s">
        <v>9890</v>
      </c>
      <c r="P2236">
        <v>3</v>
      </c>
      <c r="Q2236">
        <v>2500</v>
      </c>
      <c r="R2236">
        <v>355</v>
      </c>
      <c r="S2236">
        <v>192</v>
      </c>
      <c r="T2236">
        <v>30</v>
      </c>
      <c r="U2236">
        <v>95</v>
      </c>
      <c r="V2236">
        <v>285</v>
      </c>
      <c r="W2236">
        <v>2.6625000000000001</v>
      </c>
      <c r="X2236">
        <v>3.1949999999999998</v>
      </c>
    </row>
    <row r="2237" spans="1:24" hidden="1" x14ac:dyDescent="0.3">
      <c r="A2237" t="s">
        <v>13256</v>
      </c>
      <c r="B2237" t="s">
        <v>8179</v>
      </c>
      <c r="C2237" t="s">
        <v>13251</v>
      </c>
      <c r="D2237" t="s">
        <v>13252</v>
      </c>
      <c r="E2237" t="s">
        <v>113</v>
      </c>
      <c r="F2237" t="s">
        <v>13253</v>
      </c>
      <c r="G2237" t="s">
        <v>133</v>
      </c>
      <c r="H2237" t="s">
        <v>13142</v>
      </c>
      <c r="I2237" t="s">
        <v>218</v>
      </c>
      <c r="J2237" t="s">
        <v>13254</v>
      </c>
      <c r="K2237" t="s">
        <v>13255</v>
      </c>
      <c r="L2237" t="s">
        <v>1173</v>
      </c>
      <c r="M2237">
        <v>50</v>
      </c>
      <c r="N2237" t="s">
        <v>9971</v>
      </c>
      <c r="O2237" t="s">
        <v>13147</v>
      </c>
      <c r="P2237">
        <v>1</v>
      </c>
      <c r="Q2237">
        <v>560</v>
      </c>
      <c r="R2237">
        <v>492</v>
      </c>
      <c r="S2237">
        <v>133</v>
      </c>
      <c r="W2237">
        <v>0.27551999999999999</v>
      </c>
      <c r="X2237">
        <v>0.33062399999999997</v>
      </c>
    </row>
    <row r="2238" spans="1:24" hidden="1" x14ac:dyDescent="0.3">
      <c r="A2238" t="s">
        <v>13257</v>
      </c>
      <c r="B2238" t="s">
        <v>8362</v>
      </c>
      <c r="C2238" t="s">
        <v>13251</v>
      </c>
      <c r="D2238" t="s">
        <v>13252</v>
      </c>
      <c r="E2238" t="s">
        <v>113</v>
      </c>
      <c r="F2238" t="s">
        <v>13253</v>
      </c>
      <c r="G2238" t="s">
        <v>133</v>
      </c>
      <c r="H2238" t="s">
        <v>13142</v>
      </c>
      <c r="I2238" t="s">
        <v>218</v>
      </c>
      <c r="J2238" t="s">
        <v>13254</v>
      </c>
      <c r="K2238" t="s">
        <v>13255</v>
      </c>
      <c r="L2238" t="s">
        <v>1173</v>
      </c>
      <c r="M2238">
        <v>0</v>
      </c>
      <c r="N2238" t="s">
        <v>113</v>
      </c>
      <c r="O2238" t="s">
        <v>8362</v>
      </c>
      <c r="P2238">
        <v>1</v>
      </c>
      <c r="Q2238">
        <v>1.8</v>
      </c>
      <c r="W2238">
        <v>2.5446900494077327</v>
      </c>
      <c r="X2238">
        <v>0</v>
      </c>
    </row>
    <row r="2239" spans="1:24" hidden="1" x14ac:dyDescent="0.3">
      <c r="A2239" t="s">
        <v>13258</v>
      </c>
      <c r="B2239" t="s">
        <v>8174</v>
      </c>
      <c r="C2239" t="s">
        <v>13259</v>
      </c>
      <c r="D2239" t="s">
        <v>13260</v>
      </c>
      <c r="E2239" t="s">
        <v>113</v>
      </c>
      <c r="F2239" t="s">
        <v>13261</v>
      </c>
      <c r="G2239" t="s">
        <v>133</v>
      </c>
      <c r="H2239" t="s">
        <v>13142</v>
      </c>
      <c r="I2239" t="s">
        <v>218</v>
      </c>
      <c r="J2239" t="s">
        <v>13262</v>
      </c>
      <c r="K2239" t="s">
        <v>13263</v>
      </c>
      <c r="L2239" t="s">
        <v>8842</v>
      </c>
      <c r="M2239">
        <v>70</v>
      </c>
      <c r="N2239" t="s">
        <v>8442</v>
      </c>
      <c r="O2239" t="s">
        <v>9890</v>
      </c>
      <c r="P2239">
        <v>3</v>
      </c>
      <c r="Q2239">
        <v>2500</v>
      </c>
      <c r="R2239">
        <v>355</v>
      </c>
      <c r="S2239">
        <v>192</v>
      </c>
      <c r="T2239">
        <v>50</v>
      </c>
      <c r="U2239">
        <v>170</v>
      </c>
      <c r="V2239">
        <v>230</v>
      </c>
      <c r="W2239">
        <v>2.6625000000000001</v>
      </c>
      <c r="X2239">
        <v>3.1949999999999998</v>
      </c>
    </row>
    <row r="2240" spans="1:24" hidden="1" x14ac:dyDescent="0.3">
      <c r="A2240" t="s">
        <v>13264</v>
      </c>
      <c r="B2240" t="s">
        <v>8362</v>
      </c>
      <c r="C2240" t="s">
        <v>13259</v>
      </c>
      <c r="D2240" t="s">
        <v>13260</v>
      </c>
      <c r="E2240" t="s">
        <v>113</v>
      </c>
      <c r="F2240" t="s">
        <v>13261</v>
      </c>
      <c r="G2240" t="s">
        <v>133</v>
      </c>
      <c r="H2240" t="s">
        <v>13142</v>
      </c>
      <c r="I2240" t="s">
        <v>218</v>
      </c>
      <c r="J2240" t="s">
        <v>13262</v>
      </c>
      <c r="K2240" t="s">
        <v>13263</v>
      </c>
      <c r="L2240" t="s">
        <v>8842</v>
      </c>
      <c r="M2240">
        <v>0</v>
      </c>
      <c r="N2240" t="s">
        <v>113</v>
      </c>
      <c r="O2240" t="s">
        <v>8362</v>
      </c>
      <c r="P2240">
        <v>1</v>
      </c>
      <c r="Q2240">
        <v>1.8</v>
      </c>
      <c r="W2240">
        <v>2.5446900494077327</v>
      </c>
      <c r="X2240">
        <v>0</v>
      </c>
    </row>
    <row r="2241" spans="1:24" hidden="1" x14ac:dyDescent="0.3">
      <c r="A2241" t="s">
        <v>13265</v>
      </c>
      <c r="B2241" t="s">
        <v>8174</v>
      </c>
      <c r="C2241" t="s">
        <v>13266</v>
      </c>
      <c r="D2241" t="s">
        <v>13267</v>
      </c>
      <c r="E2241" t="s">
        <v>113</v>
      </c>
      <c r="F2241" t="s">
        <v>13268</v>
      </c>
      <c r="G2241" t="s">
        <v>133</v>
      </c>
      <c r="H2241" t="s">
        <v>13142</v>
      </c>
      <c r="I2241" t="s">
        <v>218</v>
      </c>
      <c r="J2241" t="s">
        <v>13269</v>
      </c>
      <c r="K2241" t="s">
        <v>13270</v>
      </c>
      <c r="L2241" t="s">
        <v>120</v>
      </c>
      <c r="M2241">
        <v>40</v>
      </c>
      <c r="N2241" t="s">
        <v>8442</v>
      </c>
      <c r="O2241" t="s">
        <v>9890</v>
      </c>
      <c r="P2241">
        <v>2</v>
      </c>
      <c r="Q2241">
        <v>2500</v>
      </c>
      <c r="R2241">
        <v>355</v>
      </c>
      <c r="S2241">
        <v>192</v>
      </c>
      <c r="T2241">
        <v>70</v>
      </c>
      <c r="V2241">
        <v>350</v>
      </c>
      <c r="W2241">
        <v>1.7749999999999999</v>
      </c>
      <c r="X2241">
        <v>2.13</v>
      </c>
    </row>
    <row r="2242" spans="1:24" hidden="1" x14ac:dyDescent="0.3">
      <c r="A2242" t="s">
        <v>13271</v>
      </c>
      <c r="B2242" t="s">
        <v>8617</v>
      </c>
      <c r="C2242" t="s">
        <v>13266</v>
      </c>
      <c r="D2242" t="s">
        <v>13267</v>
      </c>
      <c r="E2242" t="s">
        <v>113</v>
      </c>
      <c r="F2242" t="s">
        <v>13268</v>
      </c>
      <c r="G2242" t="s">
        <v>133</v>
      </c>
      <c r="H2242" t="s">
        <v>13142</v>
      </c>
      <c r="I2242" t="s">
        <v>218</v>
      </c>
      <c r="J2242" t="s">
        <v>13269</v>
      </c>
      <c r="K2242" t="s">
        <v>13270</v>
      </c>
      <c r="L2242" t="s">
        <v>120</v>
      </c>
      <c r="M2242">
        <v>3</v>
      </c>
      <c r="N2242" t="s">
        <v>8442</v>
      </c>
      <c r="O2242" t="s">
        <v>9890</v>
      </c>
      <c r="P2242">
        <v>1</v>
      </c>
      <c r="Q2242">
        <v>2500</v>
      </c>
      <c r="R2242">
        <v>355</v>
      </c>
      <c r="S2242">
        <v>192</v>
      </c>
      <c r="U2242">
        <v>245</v>
      </c>
      <c r="W2242">
        <v>0.88749999999999996</v>
      </c>
      <c r="X2242">
        <v>1.0649999999999999</v>
      </c>
    </row>
    <row r="2243" spans="1:24" hidden="1" x14ac:dyDescent="0.3">
      <c r="A2243" t="s">
        <v>13272</v>
      </c>
      <c r="B2243" t="s">
        <v>8179</v>
      </c>
      <c r="C2243" t="s">
        <v>13266</v>
      </c>
      <c r="D2243" t="s">
        <v>13267</v>
      </c>
      <c r="E2243" t="s">
        <v>113</v>
      </c>
      <c r="F2243" t="s">
        <v>13268</v>
      </c>
      <c r="G2243" t="s">
        <v>133</v>
      </c>
      <c r="H2243" t="s">
        <v>13142</v>
      </c>
      <c r="I2243" t="s">
        <v>218</v>
      </c>
      <c r="J2243" t="s">
        <v>13269</v>
      </c>
      <c r="K2243" t="s">
        <v>13270</v>
      </c>
      <c r="L2243" t="s">
        <v>120</v>
      </c>
      <c r="M2243">
        <v>40</v>
      </c>
      <c r="N2243" t="s">
        <v>9971</v>
      </c>
      <c r="O2243" t="s">
        <v>13147</v>
      </c>
      <c r="P2243">
        <v>1</v>
      </c>
      <c r="Q2243">
        <v>560</v>
      </c>
      <c r="R2243">
        <v>492</v>
      </c>
      <c r="S2243">
        <v>133</v>
      </c>
      <c r="W2243">
        <v>0.27551999999999999</v>
      </c>
      <c r="X2243">
        <v>0.33062399999999997</v>
      </c>
    </row>
    <row r="2244" spans="1:24" hidden="1" x14ac:dyDescent="0.3">
      <c r="A2244" t="s">
        <v>13273</v>
      </c>
      <c r="B2244" t="s">
        <v>8211</v>
      </c>
      <c r="C2244" t="s">
        <v>13266</v>
      </c>
      <c r="D2244" t="s">
        <v>13267</v>
      </c>
      <c r="E2244" t="s">
        <v>113</v>
      </c>
      <c r="F2244" t="s">
        <v>13268</v>
      </c>
      <c r="G2244" t="s">
        <v>133</v>
      </c>
      <c r="H2244" t="s">
        <v>13142</v>
      </c>
      <c r="I2244" t="s">
        <v>218</v>
      </c>
      <c r="J2244" t="s">
        <v>13269</v>
      </c>
      <c r="K2244" t="s">
        <v>13270</v>
      </c>
      <c r="L2244" t="s">
        <v>120</v>
      </c>
      <c r="M2244">
        <v>38</v>
      </c>
      <c r="N2244" t="s">
        <v>113</v>
      </c>
      <c r="O2244" t="s">
        <v>13225</v>
      </c>
      <c r="P2244">
        <v>1</v>
      </c>
      <c r="Q2244">
        <v>0.6</v>
      </c>
      <c r="T2244">
        <v>66.069999999999993</v>
      </c>
      <c r="W2244">
        <v>0.28274333882308139</v>
      </c>
      <c r="X2244">
        <v>0.45238934211693027</v>
      </c>
    </row>
    <row r="2245" spans="1:24" hidden="1" x14ac:dyDescent="0.3">
      <c r="A2245" t="s">
        <v>13274</v>
      </c>
      <c r="B2245" t="s">
        <v>8174</v>
      </c>
      <c r="C2245" t="s">
        <v>13275</v>
      </c>
      <c r="D2245" t="s">
        <v>13276</v>
      </c>
      <c r="E2245" t="s">
        <v>113</v>
      </c>
      <c r="F2245" t="s">
        <v>13277</v>
      </c>
      <c r="G2245" t="s">
        <v>133</v>
      </c>
      <c r="H2245" t="s">
        <v>13142</v>
      </c>
      <c r="I2245" t="s">
        <v>218</v>
      </c>
      <c r="J2245" t="s">
        <v>13278</v>
      </c>
      <c r="K2245" t="s">
        <v>13279</v>
      </c>
      <c r="L2245" t="s">
        <v>8842</v>
      </c>
      <c r="M2245">
        <v>70</v>
      </c>
      <c r="N2245" t="s">
        <v>8442</v>
      </c>
      <c r="O2245" t="s">
        <v>9890</v>
      </c>
      <c r="P2245">
        <v>2</v>
      </c>
      <c r="Q2245">
        <v>2500</v>
      </c>
      <c r="R2245">
        <v>355</v>
      </c>
      <c r="S2245">
        <v>192</v>
      </c>
      <c r="T2245">
        <v>140</v>
      </c>
      <c r="U2245">
        <v>295</v>
      </c>
      <c r="W2245">
        <v>1.7749999999999999</v>
      </c>
      <c r="X2245">
        <v>2.13</v>
      </c>
    </row>
    <row r="2246" spans="1:24" hidden="1" x14ac:dyDescent="0.3">
      <c r="A2246" t="s">
        <v>13280</v>
      </c>
      <c r="B2246" t="s">
        <v>8179</v>
      </c>
      <c r="C2246" t="s">
        <v>13275</v>
      </c>
      <c r="D2246" t="s">
        <v>13276</v>
      </c>
      <c r="E2246" t="s">
        <v>113</v>
      </c>
      <c r="F2246" t="s">
        <v>13277</v>
      </c>
      <c r="G2246" t="s">
        <v>133</v>
      </c>
      <c r="H2246" t="s">
        <v>13142</v>
      </c>
      <c r="I2246" t="s">
        <v>218</v>
      </c>
      <c r="J2246" t="s">
        <v>13278</v>
      </c>
      <c r="K2246" t="s">
        <v>13279</v>
      </c>
      <c r="L2246" t="s">
        <v>8842</v>
      </c>
      <c r="M2246">
        <v>70</v>
      </c>
      <c r="N2246" t="s">
        <v>9971</v>
      </c>
      <c r="O2246" t="s">
        <v>13147</v>
      </c>
      <c r="P2246">
        <v>1</v>
      </c>
      <c r="Q2246">
        <v>560</v>
      </c>
      <c r="R2246">
        <v>492</v>
      </c>
      <c r="S2246">
        <v>133</v>
      </c>
      <c r="W2246">
        <v>0.27551999999999999</v>
      </c>
      <c r="X2246">
        <v>0.33062399999999997</v>
      </c>
    </row>
    <row r="2247" spans="1:24" hidden="1" x14ac:dyDescent="0.3">
      <c r="A2247" t="s">
        <v>13281</v>
      </c>
      <c r="B2247" t="s">
        <v>8211</v>
      </c>
      <c r="C2247" t="s">
        <v>13275</v>
      </c>
      <c r="D2247" t="s">
        <v>13276</v>
      </c>
      <c r="E2247" t="s">
        <v>113</v>
      </c>
      <c r="F2247" t="s">
        <v>13277</v>
      </c>
      <c r="G2247" t="s">
        <v>133</v>
      </c>
      <c r="H2247" t="s">
        <v>13142</v>
      </c>
      <c r="I2247" t="s">
        <v>218</v>
      </c>
      <c r="J2247" t="s">
        <v>13278</v>
      </c>
      <c r="K2247" t="s">
        <v>13279</v>
      </c>
      <c r="L2247" t="s">
        <v>8842</v>
      </c>
      <c r="M2247">
        <v>68</v>
      </c>
      <c r="N2247" t="s">
        <v>113</v>
      </c>
      <c r="O2247" t="s">
        <v>9493</v>
      </c>
      <c r="P2247">
        <v>1</v>
      </c>
      <c r="Q2247">
        <v>1.2</v>
      </c>
      <c r="T2247">
        <v>293.45</v>
      </c>
      <c r="W2247">
        <v>1.1309733552923256</v>
      </c>
      <c r="X2247">
        <v>1.8095573684677211</v>
      </c>
    </row>
    <row r="2248" spans="1:24" hidden="1" x14ac:dyDescent="0.3">
      <c r="A2248" t="s">
        <v>13282</v>
      </c>
      <c r="B2248" t="s">
        <v>8174</v>
      </c>
      <c r="C2248" t="s">
        <v>13283</v>
      </c>
      <c r="D2248" t="s">
        <v>13284</v>
      </c>
      <c r="E2248" t="s">
        <v>113</v>
      </c>
      <c r="F2248" t="s">
        <v>13285</v>
      </c>
      <c r="G2248" t="s">
        <v>133</v>
      </c>
      <c r="H2248" t="s">
        <v>13142</v>
      </c>
      <c r="I2248" t="s">
        <v>218</v>
      </c>
      <c r="J2248" t="s">
        <v>13286</v>
      </c>
      <c r="K2248" t="s">
        <v>13287</v>
      </c>
      <c r="L2248" t="s">
        <v>8842</v>
      </c>
      <c r="M2248">
        <v>70</v>
      </c>
      <c r="N2248" t="s">
        <v>8442</v>
      </c>
      <c r="O2248" t="s">
        <v>9890</v>
      </c>
      <c r="P2248">
        <v>3</v>
      </c>
      <c r="Q2248">
        <v>2500</v>
      </c>
      <c r="R2248">
        <v>355</v>
      </c>
      <c r="S2248">
        <v>192</v>
      </c>
      <c r="T2248">
        <v>50</v>
      </c>
      <c r="U2248">
        <v>140</v>
      </c>
      <c r="V2248">
        <v>205</v>
      </c>
      <c r="W2248">
        <v>2.6625000000000001</v>
      </c>
      <c r="X2248">
        <v>3.1949999999999998</v>
      </c>
    </row>
    <row r="2249" spans="1:24" hidden="1" x14ac:dyDescent="0.3">
      <c r="A2249" t="s">
        <v>13288</v>
      </c>
      <c r="B2249" t="s">
        <v>8179</v>
      </c>
      <c r="C2249" t="s">
        <v>13283</v>
      </c>
      <c r="D2249" t="s">
        <v>13284</v>
      </c>
      <c r="E2249" t="s">
        <v>113</v>
      </c>
      <c r="F2249" t="s">
        <v>13285</v>
      </c>
      <c r="G2249" t="s">
        <v>133</v>
      </c>
      <c r="H2249" t="s">
        <v>13142</v>
      </c>
      <c r="I2249" t="s">
        <v>218</v>
      </c>
      <c r="J2249" t="s">
        <v>13286</v>
      </c>
      <c r="K2249" t="s">
        <v>13287</v>
      </c>
      <c r="L2249" t="s">
        <v>8842</v>
      </c>
      <c r="M2249">
        <v>70</v>
      </c>
      <c r="N2249" t="s">
        <v>9971</v>
      </c>
      <c r="O2249" t="s">
        <v>13147</v>
      </c>
      <c r="P2249">
        <v>1</v>
      </c>
      <c r="Q2249">
        <v>560</v>
      </c>
      <c r="R2249">
        <v>422</v>
      </c>
      <c r="S2249">
        <v>133</v>
      </c>
      <c r="W2249">
        <v>0.23632</v>
      </c>
      <c r="X2249">
        <v>0.283584</v>
      </c>
    </row>
    <row r="2250" spans="1:24" hidden="1" x14ac:dyDescent="0.3">
      <c r="A2250" t="s">
        <v>13289</v>
      </c>
      <c r="B2250" t="s">
        <v>8211</v>
      </c>
      <c r="C2250" t="s">
        <v>13283</v>
      </c>
      <c r="D2250" t="s">
        <v>13284</v>
      </c>
      <c r="E2250" t="s">
        <v>113</v>
      </c>
      <c r="F2250" t="s">
        <v>13285</v>
      </c>
      <c r="G2250" t="s">
        <v>133</v>
      </c>
      <c r="H2250" t="s">
        <v>13142</v>
      </c>
      <c r="I2250" t="s">
        <v>218</v>
      </c>
      <c r="J2250" t="s">
        <v>13286</v>
      </c>
      <c r="K2250" t="s">
        <v>13287</v>
      </c>
      <c r="L2250" t="s">
        <v>8842</v>
      </c>
      <c r="M2250">
        <v>68</v>
      </c>
      <c r="N2250" t="s">
        <v>113</v>
      </c>
      <c r="O2250" t="s">
        <v>9493</v>
      </c>
      <c r="P2250">
        <v>2</v>
      </c>
      <c r="Q2250">
        <v>0.6</v>
      </c>
      <c r="T2250">
        <v>226.08</v>
      </c>
      <c r="U2250">
        <v>67.72</v>
      </c>
      <c r="W2250">
        <v>0.56548667764616278</v>
      </c>
      <c r="X2250">
        <v>0.90477868423386054</v>
      </c>
    </row>
    <row r="2251" spans="1:24" hidden="1" x14ac:dyDescent="0.3">
      <c r="A2251" t="s">
        <v>13290</v>
      </c>
      <c r="B2251" t="s">
        <v>8174</v>
      </c>
      <c r="C2251" t="s">
        <v>13291</v>
      </c>
      <c r="D2251" t="s">
        <v>13292</v>
      </c>
      <c r="E2251" t="s">
        <v>113</v>
      </c>
      <c r="F2251" t="s">
        <v>113</v>
      </c>
      <c r="G2251" t="s">
        <v>113</v>
      </c>
      <c r="H2251" t="s">
        <v>113</v>
      </c>
      <c r="I2251" t="s">
        <v>406</v>
      </c>
      <c r="J2251" t="s">
        <v>113</v>
      </c>
      <c r="K2251" t="s">
        <v>113</v>
      </c>
      <c r="L2251" t="s">
        <v>113</v>
      </c>
      <c r="M2251">
        <v>25</v>
      </c>
      <c r="N2251" t="s">
        <v>9085</v>
      </c>
      <c r="O2251" t="s">
        <v>8467</v>
      </c>
      <c r="P2251">
        <v>3</v>
      </c>
      <c r="Q2251">
        <v>1499</v>
      </c>
      <c r="R2251">
        <v>349</v>
      </c>
      <c r="W2251">
        <v>1.569453</v>
      </c>
      <c r="X2251">
        <v>1.8833435999999999</v>
      </c>
    </row>
    <row r="2252" spans="1:24" hidden="1" x14ac:dyDescent="0.3">
      <c r="A2252" t="s">
        <v>13293</v>
      </c>
      <c r="B2252" t="s">
        <v>8617</v>
      </c>
      <c r="C2252" t="s">
        <v>13291</v>
      </c>
      <c r="D2252" t="s">
        <v>13292</v>
      </c>
      <c r="E2252" t="s">
        <v>113</v>
      </c>
      <c r="F2252" t="s">
        <v>113</v>
      </c>
      <c r="G2252" t="s">
        <v>113</v>
      </c>
      <c r="H2252" t="s">
        <v>113</v>
      </c>
      <c r="I2252" t="s">
        <v>406</v>
      </c>
      <c r="J2252" t="s">
        <v>113</v>
      </c>
      <c r="K2252" t="s">
        <v>113</v>
      </c>
      <c r="L2252" t="s">
        <v>113</v>
      </c>
      <c r="M2252">
        <v>25</v>
      </c>
      <c r="N2252" t="s">
        <v>9085</v>
      </c>
      <c r="O2252" t="s">
        <v>13294</v>
      </c>
      <c r="P2252">
        <v>3</v>
      </c>
      <c r="Q2252">
        <v>699</v>
      </c>
      <c r="R2252">
        <v>395</v>
      </c>
      <c r="W2252">
        <v>0.82831500000000002</v>
      </c>
      <c r="X2252">
        <v>0.99397800000000003</v>
      </c>
    </row>
    <row r="2253" spans="1:24" hidden="1" x14ac:dyDescent="0.3">
      <c r="A2253" t="s">
        <v>13295</v>
      </c>
      <c r="B2253" t="s">
        <v>8179</v>
      </c>
      <c r="C2253" t="s">
        <v>13291</v>
      </c>
      <c r="D2253" t="s">
        <v>13292</v>
      </c>
      <c r="E2253" t="s">
        <v>113</v>
      </c>
      <c r="F2253" t="s">
        <v>113</v>
      </c>
      <c r="G2253" t="s">
        <v>113</v>
      </c>
      <c r="H2253" t="s">
        <v>113</v>
      </c>
      <c r="I2253" t="s">
        <v>406</v>
      </c>
      <c r="J2253" t="s">
        <v>113</v>
      </c>
      <c r="K2253" t="s">
        <v>113</v>
      </c>
      <c r="L2253" t="s">
        <v>113</v>
      </c>
      <c r="M2253">
        <v>25</v>
      </c>
      <c r="N2253" t="s">
        <v>9085</v>
      </c>
      <c r="O2253" t="s">
        <v>8689</v>
      </c>
      <c r="P2253">
        <v>3</v>
      </c>
      <c r="Q2253">
        <v>400</v>
      </c>
      <c r="R2253">
        <v>300</v>
      </c>
      <c r="W2253">
        <v>0.36</v>
      </c>
      <c r="X2253">
        <v>0.432</v>
      </c>
    </row>
    <row r="2254" spans="1:24" hidden="1" x14ac:dyDescent="0.3">
      <c r="A2254" t="s">
        <v>13296</v>
      </c>
      <c r="B2254" t="s">
        <v>8211</v>
      </c>
      <c r="C2254" t="s">
        <v>13087</v>
      </c>
      <c r="D2254" t="s">
        <v>13088</v>
      </c>
      <c r="E2254" t="s">
        <v>113</v>
      </c>
      <c r="F2254" t="s">
        <v>13089</v>
      </c>
      <c r="G2254" t="s">
        <v>133</v>
      </c>
      <c r="H2254" t="s">
        <v>3790</v>
      </c>
      <c r="I2254" t="s">
        <v>935</v>
      </c>
      <c r="J2254" t="s">
        <v>13090</v>
      </c>
      <c r="K2254" t="s">
        <v>13091</v>
      </c>
      <c r="L2254" t="s">
        <v>8903</v>
      </c>
      <c r="M2254">
        <v>38</v>
      </c>
      <c r="N2254" t="s">
        <v>113</v>
      </c>
      <c r="O2254" t="s">
        <v>9493</v>
      </c>
      <c r="P2254">
        <v>1</v>
      </c>
      <c r="Q2254">
        <v>0.6</v>
      </c>
      <c r="T2254">
        <v>0</v>
      </c>
      <c r="W2254">
        <v>0.28274333882308139</v>
      </c>
      <c r="X2254">
        <v>0.45238934211693027</v>
      </c>
    </row>
    <row r="2255" spans="1:24" hidden="1" x14ac:dyDescent="0.3">
      <c r="A2255" t="s">
        <v>13297</v>
      </c>
      <c r="B2255" t="s">
        <v>8174</v>
      </c>
      <c r="C2255" t="s">
        <v>13298</v>
      </c>
      <c r="D2255" t="s">
        <v>13299</v>
      </c>
      <c r="E2255" t="s">
        <v>113</v>
      </c>
      <c r="F2255" t="s">
        <v>13300</v>
      </c>
      <c r="G2255" t="s">
        <v>133</v>
      </c>
      <c r="H2255" t="s">
        <v>13142</v>
      </c>
      <c r="I2255" t="s">
        <v>218</v>
      </c>
      <c r="J2255" t="s">
        <v>13301</v>
      </c>
      <c r="K2255" t="s">
        <v>13302</v>
      </c>
      <c r="L2255" t="s">
        <v>9030</v>
      </c>
      <c r="M2255">
        <v>60</v>
      </c>
      <c r="N2255" t="s">
        <v>8442</v>
      </c>
      <c r="O2255" t="s">
        <v>9890</v>
      </c>
      <c r="P2255">
        <v>3</v>
      </c>
      <c r="Q2255">
        <v>2500</v>
      </c>
      <c r="R2255">
        <v>355</v>
      </c>
      <c r="S2255">
        <v>192</v>
      </c>
      <c r="T2255">
        <v>40</v>
      </c>
      <c r="U2255">
        <v>80</v>
      </c>
      <c r="V2255">
        <v>280</v>
      </c>
      <c r="W2255">
        <v>2.6625000000000001</v>
      </c>
      <c r="X2255">
        <v>3.1949999999999998</v>
      </c>
    </row>
    <row r="2256" spans="1:24" hidden="1" x14ac:dyDescent="0.3">
      <c r="A2256" t="s">
        <v>13303</v>
      </c>
      <c r="B2256" t="s">
        <v>8179</v>
      </c>
      <c r="C2256" t="s">
        <v>13298</v>
      </c>
      <c r="D2256" t="s">
        <v>13299</v>
      </c>
      <c r="E2256" t="s">
        <v>113</v>
      </c>
      <c r="F2256" t="s">
        <v>13300</v>
      </c>
      <c r="G2256" t="s">
        <v>133</v>
      </c>
      <c r="H2256" t="s">
        <v>13142</v>
      </c>
      <c r="I2256" t="s">
        <v>218</v>
      </c>
      <c r="J2256" t="s">
        <v>13301</v>
      </c>
      <c r="K2256" t="s">
        <v>13302</v>
      </c>
      <c r="L2256" t="s">
        <v>9030</v>
      </c>
      <c r="M2256">
        <v>60</v>
      </c>
      <c r="N2256" t="s">
        <v>9971</v>
      </c>
      <c r="O2256" t="s">
        <v>13147</v>
      </c>
      <c r="P2256">
        <v>1</v>
      </c>
      <c r="Q2256">
        <v>560</v>
      </c>
      <c r="R2256">
        <v>492</v>
      </c>
      <c r="S2256">
        <v>133</v>
      </c>
      <c r="W2256">
        <v>0.27551999999999999</v>
      </c>
      <c r="X2256">
        <v>0.33062399999999997</v>
      </c>
    </row>
    <row r="2257" spans="1:24" hidden="1" x14ac:dyDescent="0.3">
      <c r="A2257" t="s">
        <v>13304</v>
      </c>
      <c r="B2257" t="s">
        <v>8211</v>
      </c>
      <c r="C2257" t="s">
        <v>13298</v>
      </c>
      <c r="D2257" t="s">
        <v>13299</v>
      </c>
      <c r="E2257" t="s">
        <v>113</v>
      </c>
      <c r="F2257" t="s">
        <v>13300</v>
      </c>
      <c r="G2257" t="s">
        <v>133</v>
      </c>
      <c r="H2257" t="s">
        <v>13142</v>
      </c>
      <c r="I2257" t="s">
        <v>218</v>
      </c>
      <c r="J2257" t="s">
        <v>13301</v>
      </c>
      <c r="K2257" t="s">
        <v>13302</v>
      </c>
      <c r="L2257" t="s">
        <v>9030</v>
      </c>
      <c r="M2257">
        <v>58</v>
      </c>
      <c r="N2257" t="s">
        <v>113</v>
      </c>
      <c r="O2257" t="s">
        <v>13305</v>
      </c>
      <c r="P2257">
        <v>1</v>
      </c>
      <c r="Q2257">
        <v>1.2</v>
      </c>
      <c r="T2257">
        <v>113.49</v>
      </c>
      <c r="W2257">
        <v>1.1309733552923256</v>
      </c>
      <c r="X2257">
        <v>1.8095573684677211</v>
      </c>
    </row>
    <row r="2258" spans="1:24" hidden="1" x14ac:dyDescent="0.3">
      <c r="A2258" t="s">
        <v>13306</v>
      </c>
      <c r="B2258" t="s">
        <v>8249</v>
      </c>
      <c r="C2258" t="s">
        <v>13298</v>
      </c>
      <c r="D2258" t="s">
        <v>13299</v>
      </c>
      <c r="E2258" t="s">
        <v>113</v>
      </c>
      <c r="F2258" t="s">
        <v>13300</v>
      </c>
      <c r="G2258" t="s">
        <v>133</v>
      </c>
      <c r="H2258" t="s">
        <v>13142</v>
      </c>
      <c r="I2258" t="s">
        <v>218</v>
      </c>
      <c r="J2258" t="s">
        <v>13301</v>
      </c>
      <c r="K2258" t="s">
        <v>13302</v>
      </c>
      <c r="L2258" t="s">
        <v>9030</v>
      </c>
      <c r="M2258">
        <v>58</v>
      </c>
      <c r="N2258" t="s">
        <v>113</v>
      </c>
      <c r="O2258" t="s">
        <v>13225</v>
      </c>
      <c r="P2258">
        <v>1</v>
      </c>
      <c r="Q2258">
        <v>0.6</v>
      </c>
      <c r="T2258">
        <v>84.65</v>
      </c>
      <c r="W2258">
        <v>0.28274333882308139</v>
      </c>
      <c r="X2258">
        <v>0.45238934211693027</v>
      </c>
    </row>
    <row r="2259" spans="1:24" hidden="1" x14ac:dyDescent="0.3">
      <c r="A2259" t="s">
        <v>13307</v>
      </c>
      <c r="B2259" t="s">
        <v>8174</v>
      </c>
      <c r="C2259" t="s">
        <v>13308</v>
      </c>
      <c r="D2259" t="s">
        <v>13309</v>
      </c>
      <c r="E2259" t="s">
        <v>113</v>
      </c>
      <c r="F2259" t="s">
        <v>13310</v>
      </c>
      <c r="G2259" t="s">
        <v>133</v>
      </c>
      <c r="H2259" t="s">
        <v>13142</v>
      </c>
      <c r="I2259" t="s">
        <v>218</v>
      </c>
      <c r="J2259" t="s">
        <v>13311</v>
      </c>
      <c r="K2259" t="s">
        <v>13312</v>
      </c>
      <c r="L2259" t="s">
        <v>1173</v>
      </c>
      <c r="M2259">
        <v>50</v>
      </c>
      <c r="N2259" t="s">
        <v>8442</v>
      </c>
      <c r="O2259" t="s">
        <v>9890</v>
      </c>
      <c r="P2259">
        <v>3</v>
      </c>
      <c r="Q2259">
        <v>2500</v>
      </c>
      <c r="R2259">
        <v>355</v>
      </c>
      <c r="S2259">
        <v>192</v>
      </c>
      <c r="T2259">
        <v>140</v>
      </c>
      <c r="U2259">
        <v>175</v>
      </c>
      <c r="V2259">
        <v>315</v>
      </c>
      <c r="W2259">
        <v>2.6625000000000001</v>
      </c>
      <c r="X2259">
        <v>3.1949999999999998</v>
      </c>
    </row>
    <row r="2260" spans="1:24" hidden="1" x14ac:dyDescent="0.3">
      <c r="A2260" t="s">
        <v>13313</v>
      </c>
      <c r="B2260" t="s">
        <v>8179</v>
      </c>
      <c r="C2260" t="s">
        <v>13308</v>
      </c>
      <c r="D2260" t="s">
        <v>13309</v>
      </c>
      <c r="E2260" t="s">
        <v>113</v>
      </c>
      <c r="F2260" t="s">
        <v>13310</v>
      </c>
      <c r="G2260" t="s">
        <v>133</v>
      </c>
      <c r="H2260" t="s">
        <v>13142</v>
      </c>
      <c r="I2260" t="s">
        <v>218</v>
      </c>
      <c r="J2260" t="s">
        <v>13311</v>
      </c>
      <c r="K2260" t="s">
        <v>13312</v>
      </c>
      <c r="L2260" t="s">
        <v>1173</v>
      </c>
      <c r="M2260">
        <v>50</v>
      </c>
      <c r="N2260" t="s">
        <v>9971</v>
      </c>
      <c r="O2260" t="s">
        <v>13147</v>
      </c>
      <c r="P2260">
        <v>1</v>
      </c>
      <c r="Q2260">
        <v>560</v>
      </c>
      <c r="R2260">
        <v>492</v>
      </c>
      <c r="S2260">
        <v>133</v>
      </c>
      <c r="W2260">
        <v>0.27551999999999999</v>
      </c>
      <c r="X2260">
        <v>0.33062399999999997</v>
      </c>
    </row>
    <row r="2261" spans="1:24" hidden="1" x14ac:dyDescent="0.3">
      <c r="A2261" t="s">
        <v>13314</v>
      </c>
      <c r="B2261" t="s">
        <v>8211</v>
      </c>
      <c r="C2261" t="s">
        <v>13308</v>
      </c>
      <c r="D2261" t="s">
        <v>13309</v>
      </c>
      <c r="E2261" t="s">
        <v>113</v>
      </c>
      <c r="F2261" t="s">
        <v>13310</v>
      </c>
      <c r="G2261" t="s">
        <v>133</v>
      </c>
      <c r="H2261" t="s">
        <v>13142</v>
      </c>
      <c r="I2261" t="s">
        <v>218</v>
      </c>
      <c r="J2261" t="s">
        <v>13311</v>
      </c>
      <c r="K2261" t="s">
        <v>13312</v>
      </c>
      <c r="L2261" t="s">
        <v>1173</v>
      </c>
      <c r="M2261">
        <v>48</v>
      </c>
      <c r="N2261" t="s">
        <v>113</v>
      </c>
      <c r="O2261" t="s">
        <v>13315</v>
      </c>
      <c r="P2261">
        <v>1</v>
      </c>
      <c r="Q2261">
        <v>0.6</v>
      </c>
      <c r="T2261">
        <v>326.57</v>
      </c>
      <c r="W2261">
        <v>0.28274333882308139</v>
      </c>
      <c r="X2261">
        <v>0.45238934211693027</v>
      </c>
    </row>
    <row r="2262" spans="1:24" hidden="1" x14ac:dyDescent="0.3">
      <c r="A2262" t="s">
        <v>13316</v>
      </c>
      <c r="B2262" t="s">
        <v>8174</v>
      </c>
      <c r="C2262" t="s">
        <v>13317</v>
      </c>
      <c r="D2262" t="s">
        <v>13318</v>
      </c>
      <c r="E2262" t="s">
        <v>113</v>
      </c>
      <c r="F2262" t="s">
        <v>13319</v>
      </c>
      <c r="G2262" t="s">
        <v>133</v>
      </c>
      <c r="H2262" t="s">
        <v>13142</v>
      </c>
      <c r="I2262" t="s">
        <v>218</v>
      </c>
      <c r="J2262" t="s">
        <v>13320</v>
      </c>
      <c r="K2262" t="s">
        <v>13321</v>
      </c>
      <c r="L2262" t="s">
        <v>9030</v>
      </c>
      <c r="M2262">
        <v>60</v>
      </c>
      <c r="N2262" t="s">
        <v>8442</v>
      </c>
      <c r="O2262" t="s">
        <v>9890</v>
      </c>
      <c r="P2262">
        <v>2</v>
      </c>
      <c r="Q2262">
        <v>2500</v>
      </c>
      <c r="R2262">
        <v>355</v>
      </c>
      <c r="S2262">
        <v>192</v>
      </c>
      <c r="T2262">
        <v>50</v>
      </c>
      <c r="U2262">
        <v>235</v>
      </c>
      <c r="W2262">
        <v>1.7749999999999999</v>
      </c>
      <c r="X2262">
        <v>2.13</v>
      </c>
    </row>
    <row r="2263" spans="1:24" hidden="1" x14ac:dyDescent="0.3">
      <c r="A2263" t="s">
        <v>13322</v>
      </c>
      <c r="B2263" t="s">
        <v>8179</v>
      </c>
      <c r="C2263" t="s">
        <v>13317</v>
      </c>
      <c r="D2263" t="s">
        <v>13318</v>
      </c>
      <c r="E2263" t="s">
        <v>113</v>
      </c>
      <c r="F2263" t="s">
        <v>13319</v>
      </c>
      <c r="G2263" t="s">
        <v>133</v>
      </c>
      <c r="H2263" t="s">
        <v>13142</v>
      </c>
      <c r="I2263" t="s">
        <v>218</v>
      </c>
      <c r="J2263" t="s">
        <v>13320</v>
      </c>
      <c r="K2263" t="s">
        <v>13321</v>
      </c>
      <c r="L2263" t="s">
        <v>9030</v>
      </c>
      <c r="M2263">
        <v>60</v>
      </c>
      <c r="N2263" t="s">
        <v>9971</v>
      </c>
      <c r="O2263" t="s">
        <v>13147</v>
      </c>
      <c r="P2263">
        <v>1</v>
      </c>
      <c r="Q2263">
        <v>560</v>
      </c>
      <c r="R2263">
        <v>422</v>
      </c>
      <c r="S2263">
        <v>133</v>
      </c>
      <c r="W2263">
        <v>0.23632</v>
      </c>
      <c r="X2263">
        <v>0.283584</v>
      </c>
    </row>
    <row r="2264" spans="1:24" hidden="1" x14ac:dyDescent="0.3">
      <c r="A2264" t="s">
        <v>13323</v>
      </c>
      <c r="B2264" t="s">
        <v>8362</v>
      </c>
      <c r="C2264" t="s">
        <v>13317</v>
      </c>
      <c r="D2264" t="s">
        <v>13318</v>
      </c>
      <c r="E2264" t="s">
        <v>113</v>
      </c>
      <c r="F2264" t="s">
        <v>13319</v>
      </c>
      <c r="G2264" t="s">
        <v>133</v>
      </c>
      <c r="H2264" t="s">
        <v>13142</v>
      </c>
      <c r="I2264" t="s">
        <v>218</v>
      </c>
      <c r="J2264" t="s">
        <v>13320</v>
      </c>
      <c r="K2264" t="s">
        <v>13321</v>
      </c>
      <c r="L2264" t="s">
        <v>9030</v>
      </c>
      <c r="M2264">
        <v>0</v>
      </c>
      <c r="N2264" t="s">
        <v>113</v>
      </c>
      <c r="O2264" t="s">
        <v>8362</v>
      </c>
      <c r="P2264">
        <v>1</v>
      </c>
      <c r="Q2264">
        <v>1.8</v>
      </c>
      <c r="W2264">
        <v>2.5446900494077327</v>
      </c>
      <c r="X2264">
        <v>0</v>
      </c>
    </row>
    <row r="2265" spans="1:24" hidden="1" x14ac:dyDescent="0.3">
      <c r="A2265" t="s">
        <v>13324</v>
      </c>
      <c r="B2265" t="s">
        <v>8174</v>
      </c>
      <c r="C2265" t="s">
        <v>13325</v>
      </c>
      <c r="D2265" t="s">
        <v>13326</v>
      </c>
      <c r="E2265" t="s">
        <v>113</v>
      </c>
      <c r="F2265" t="s">
        <v>13327</v>
      </c>
      <c r="G2265" t="s">
        <v>133</v>
      </c>
      <c r="H2265" t="s">
        <v>13142</v>
      </c>
      <c r="I2265" t="s">
        <v>218</v>
      </c>
      <c r="J2265" t="s">
        <v>13328</v>
      </c>
      <c r="K2265" t="s">
        <v>13329</v>
      </c>
      <c r="L2265" t="s">
        <v>1173</v>
      </c>
      <c r="M2265">
        <v>50</v>
      </c>
      <c r="N2265" t="s">
        <v>8442</v>
      </c>
      <c r="O2265" t="s">
        <v>9890</v>
      </c>
      <c r="P2265">
        <v>3</v>
      </c>
      <c r="Q2265">
        <v>2500</v>
      </c>
      <c r="R2265">
        <v>355</v>
      </c>
      <c r="S2265">
        <v>192</v>
      </c>
      <c r="T2265">
        <v>90</v>
      </c>
      <c r="U2265">
        <v>200</v>
      </c>
      <c r="V2265">
        <v>270</v>
      </c>
      <c r="W2265">
        <v>2.6625000000000001</v>
      </c>
      <c r="X2265">
        <v>3.1949999999999998</v>
      </c>
    </row>
    <row r="2266" spans="1:24" hidden="1" x14ac:dyDescent="0.3">
      <c r="A2266" t="s">
        <v>13330</v>
      </c>
      <c r="B2266" t="s">
        <v>8179</v>
      </c>
      <c r="C2266" t="s">
        <v>13325</v>
      </c>
      <c r="D2266" t="s">
        <v>13326</v>
      </c>
      <c r="E2266" t="s">
        <v>113</v>
      </c>
      <c r="F2266" t="s">
        <v>13327</v>
      </c>
      <c r="G2266" t="s">
        <v>133</v>
      </c>
      <c r="H2266" t="s">
        <v>13142</v>
      </c>
      <c r="I2266" t="s">
        <v>218</v>
      </c>
      <c r="J2266" t="s">
        <v>13328</v>
      </c>
      <c r="K2266" t="s">
        <v>13329</v>
      </c>
      <c r="L2266" t="s">
        <v>1173</v>
      </c>
      <c r="M2266">
        <v>50</v>
      </c>
      <c r="N2266" t="s">
        <v>9971</v>
      </c>
      <c r="O2266" t="s">
        <v>13147</v>
      </c>
      <c r="P2266">
        <v>1</v>
      </c>
      <c r="Q2266">
        <v>560</v>
      </c>
      <c r="R2266">
        <v>422</v>
      </c>
      <c r="S2266">
        <v>133</v>
      </c>
      <c r="W2266">
        <v>0.23632</v>
      </c>
      <c r="X2266">
        <v>0.283584</v>
      </c>
    </row>
    <row r="2267" spans="1:24" hidden="1" x14ac:dyDescent="0.3">
      <c r="A2267" t="s">
        <v>13331</v>
      </c>
      <c r="B2267" t="s">
        <v>8211</v>
      </c>
      <c r="C2267" t="s">
        <v>13325</v>
      </c>
      <c r="D2267" t="s">
        <v>13326</v>
      </c>
      <c r="E2267" t="s">
        <v>113</v>
      </c>
      <c r="F2267" t="s">
        <v>13327</v>
      </c>
      <c r="G2267" t="s">
        <v>133</v>
      </c>
      <c r="H2267" t="s">
        <v>13142</v>
      </c>
      <c r="I2267" t="s">
        <v>218</v>
      </c>
      <c r="J2267" t="s">
        <v>13328</v>
      </c>
      <c r="K2267" t="s">
        <v>13329</v>
      </c>
      <c r="L2267" t="s">
        <v>1173</v>
      </c>
      <c r="M2267">
        <v>48</v>
      </c>
      <c r="N2267" t="s">
        <v>113</v>
      </c>
      <c r="O2267" t="s">
        <v>9493</v>
      </c>
      <c r="P2267">
        <v>1</v>
      </c>
      <c r="Q2267">
        <v>0.6</v>
      </c>
      <c r="T2267">
        <v>250.69</v>
      </c>
      <c r="W2267">
        <v>0.28274333882308139</v>
      </c>
      <c r="X2267">
        <v>0.45238934211693027</v>
      </c>
    </row>
    <row r="2268" spans="1:24" hidden="1" x14ac:dyDescent="0.3">
      <c r="A2268" t="s">
        <v>13332</v>
      </c>
      <c r="B2268" t="s">
        <v>8174</v>
      </c>
      <c r="C2268" t="s">
        <v>13333</v>
      </c>
      <c r="D2268" t="s">
        <v>13334</v>
      </c>
      <c r="E2268" t="s">
        <v>113</v>
      </c>
      <c r="F2268" t="s">
        <v>13335</v>
      </c>
      <c r="G2268" t="s">
        <v>133</v>
      </c>
      <c r="H2268" t="s">
        <v>13142</v>
      </c>
      <c r="I2268" t="s">
        <v>218</v>
      </c>
      <c r="J2268" t="s">
        <v>13336</v>
      </c>
      <c r="K2268" t="s">
        <v>13337</v>
      </c>
      <c r="L2268" t="s">
        <v>9030</v>
      </c>
      <c r="M2268">
        <v>60</v>
      </c>
      <c r="N2268" t="s">
        <v>8442</v>
      </c>
      <c r="O2268" t="s">
        <v>9890</v>
      </c>
      <c r="P2268">
        <v>3</v>
      </c>
      <c r="Q2268">
        <v>2500</v>
      </c>
      <c r="R2268">
        <v>355</v>
      </c>
      <c r="S2268">
        <v>192</v>
      </c>
      <c r="T2268">
        <v>20</v>
      </c>
      <c r="U2268">
        <v>210</v>
      </c>
      <c r="V2268">
        <v>250</v>
      </c>
      <c r="W2268">
        <v>2.6625000000000001</v>
      </c>
      <c r="X2268">
        <v>3.1949999999999998</v>
      </c>
    </row>
    <row r="2269" spans="1:24" hidden="1" x14ac:dyDescent="0.3">
      <c r="A2269" t="s">
        <v>13338</v>
      </c>
      <c r="B2269" t="s">
        <v>8179</v>
      </c>
      <c r="C2269" t="s">
        <v>13333</v>
      </c>
      <c r="D2269" t="s">
        <v>13334</v>
      </c>
      <c r="E2269" t="s">
        <v>113</v>
      </c>
      <c r="F2269" t="s">
        <v>13335</v>
      </c>
      <c r="G2269" t="s">
        <v>133</v>
      </c>
      <c r="H2269" t="s">
        <v>13142</v>
      </c>
      <c r="I2269" t="s">
        <v>218</v>
      </c>
      <c r="J2269" t="s">
        <v>13336</v>
      </c>
      <c r="K2269" t="s">
        <v>13337</v>
      </c>
      <c r="L2269" t="s">
        <v>9030</v>
      </c>
      <c r="M2269">
        <v>60</v>
      </c>
      <c r="N2269" t="s">
        <v>9971</v>
      </c>
      <c r="O2269" t="s">
        <v>13147</v>
      </c>
      <c r="P2269">
        <v>1</v>
      </c>
      <c r="Q2269">
        <v>560</v>
      </c>
      <c r="R2269">
        <v>492</v>
      </c>
      <c r="S2269">
        <v>133</v>
      </c>
      <c r="W2269">
        <v>0.27551999999999999</v>
      </c>
      <c r="X2269">
        <v>0.33062399999999997</v>
      </c>
    </row>
    <row r="2270" spans="1:24" hidden="1" x14ac:dyDescent="0.3">
      <c r="A2270" t="s">
        <v>13339</v>
      </c>
      <c r="B2270" t="s">
        <v>8211</v>
      </c>
      <c r="C2270" t="s">
        <v>13333</v>
      </c>
      <c r="D2270" t="s">
        <v>13334</v>
      </c>
      <c r="E2270" t="s">
        <v>113</v>
      </c>
      <c r="F2270" t="s">
        <v>13335</v>
      </c>
      <c r="G2270" t="s">
        <v>133</v>
      </c>
      <c r="H2270" t="s">
        <v>13142</v>
      </c>
      <c r="I2270" t="s">
        <v>218</v>
      </c>
      <c r="J2270" t="s">
        <v>13336</v>
      </c>
      <c r="K2270" t="s">
        <v>13337</v>
      </c>
      <c r="L2270" t="s">
        <v>9030</v>
      </c>
      <c r="M2270">
        <v>58</v>
      </c>
      <c r="N2270" t="s">
        <v>113</v>
      </c>
      <c r="O2270" t="s">
        <v>13225</v>
      </c>
      <c r="P2270">
        <v>1</v>
      </c>
      <c r="Q2270">
        <v>0.6</v>
      </c>
      <c r="T2270">
        <v>211.83</v>
      </c>
      <c r="W2270">
        <v>0.28274333882308139</v>
      </c>
      <c r="X2270">
        <v>0.45238934211693027</v>
      </c>
    </row>
    <row r="2271" spans="1:24" hidden="1" x14ac:dyDescent="0.3">
      <c r="A2271" t="s">
        <v>13340</v>
      </c>
      <c r="B2271" t="s">
        <v>8174</v>
      </c>
      <c r="C2271" t="s">
        <v>8972</v>
      </c>
      <c r="D2271" t="s">
        <v>13341</v>
      </c>
      <c r="E2271" t="s">
        <v>113</v>
      </c>
      <c r="F2271" t="s">
        <v>113</v>
      </c>
      <c r="G2271" t="s">
        <v>113</v>
      </c>
      <c r="H2271" t="s">
        <v>113</v>
      </c>
      <c r="I2271" t="s">
        <v>406</v>
      </c>
      <c r="J2271" t="s">
        <v>113</v>
      </c>
      <c r="K2271" t="s">
        <v>113</v>
      </c>
      <c r="L2271" t="s">
        <v>113</v>
      </c>
      <c r="M2271">
        <v>35</v>
      </c>
      <c r="N2271" t="s">
        <v>9085</v>
      </c>
      <c r="O2271" t="s">
        <v>8467</v>
      </c>
      <c r="P2271">
        <v>3</v>
      </c>
      <c r="Q2271">
        <v>1499</v>
      </c>
      <c r="R2271">
        <v>349</v>
      </c>
      <c r="T2271">
        <v>0</v>
      </c>
      <c r="U2271">
        <v>120</v>
      </c>
      <c r="V2271">
        <v>240</v>
      </c>
      <c r="W2271">
        <v>1.569453</v>
      </c>
      <c r="X2271">
        <v>1.8833435999999999</v>
      </c>
    </row>
    <row r="2272" spans="1:24" hidden="1" x14ac:dyDescent="0.3">
      <c r="A2272" t="s">
        <v>13342</v>
      </c>
      <c r="B2272" t="s">
        <v>8617</v>
      </c>
      <c r="C2272" t="s">
        <v>8972</v>
      </c>
      <c r="D2272" t="s">
        <v>13341</v>
      </c>
      <c r="E2272" t="s">
        <v>113</v>
      </c>
      <c r="F2272" t="s">
        <v>113</v>
      </c>
      <c r="G2272" t="s">
        <v>113</v>
      </c>
      <c r="H2272" t="s">
        <v>113</v>
      </c>
      <c r="I2272" t="s">
        <v>406</v>
      </c>
      <c r="J2272" t="s">
        <v>113</v>
      </c>
      <c r="K2272" t="s">
        <v>113</v>
      </c>
      <c r="L2272" t="s">
        <v>113</v>
      </c>
      <c r="M2272">
        <v>35</v>
      </c>
      <c r="N2272" t="s">
        <v>9085</v>
      </c>
      <c r="O2272" t="s">
        <v>13294</v>
      </c>
      <c r="P2272">
        <v>3</v>
      </c>
      <c r="Q2272">
        <v>699</v>
      </c>
      <c r="R2272">
        <v>395</v>
      </c>
      <c r="T2272">
        <v>0</v>
      </c>
      <c r="U2272">
        <v>120</v>
      </c>
      <c r="V2272">
        <v>240</v>
      </c>
      <c r="W2272">
        <v>0.82831500000000002</v>
      </c>
      <c r="X2272">
        <v>0.99397800000000003</v>
      </c>
    </row>
    <row r="2273" spans="1:24" hidden="1" x14ac:dyDescent="0.3">
      <c r="A2273" t="s">
        <v>13343</v>
      </c>
      <c r="B2273" t="s">
        <v>8179</v>
      </c>
      <c r="C2273" t="s">
        <v>8972</v>
      </c>
      <c r="D2273" t="s">
        <v>13341</v>
      </c>
      <c r="E2273" t="s">
        <v>113</v>
      </c>
      <c r="F2273" t="s">
        <v>113</v>
      </c>
      <c r="G2273" t="s">
        <v>113</v>
      </c>
      <c r="H2273" t="s">
        <v>113</v>
      </c>
      <c r="I2273" t="s">
        <v>406</v>
      </c>
      <c r="J2273" t="s">
        <v>113</v>
      </c>
      <c r="K2273" t="s">
        <v>113</v>
      </c>
      <c r="L2273" t="s">
        <v>113</v>
      </c>
      <c r="M2273">
        <v>35</v>
      </c>
      <c r="N2273" t="s">
        <v>9085</v>
      </c>
      <c r="O2273" t="s">
        <v>13344</v>
      </c>
      <c r="P2273">
        <v>3</v>
      </c>
      <c r="Q2273">
        <v>400</v>
      </c>
      <c r="R2273">
        <v>300</v>
      </c>
      <c r="W2273">
        <v>0.36</v>
      </c>
      <c r="X2273">
        <v>0.432</v>
      </c>
    </row>
    <row r="2274" spans="1:24" hidden="1" x14ac:dyDescent="0.3">
      <c r="A2274" t="s">
        <v>13345</v>
      </c>
      <c r="B2274" t="s">
        <v>8174</v>
      </c>
      <c r="C2274" t="s">
        <v>9120</v>
      </c>
      <c r="D2274" t="s">
        <v>13346</v>
      </c>
      <c r="E2274" t="s">
        <v>113</v>
      </c>
      <c r="F2274" t="s">
        <v>113</v>
      </c>
      <c r="G2274" t="s">
        <v>113</v>
      </c>
      <c r="H2274" t="s">
        <v>113</v>
      </c>
      <c r="I2274" t="s">
        <v>406</v>
      </c>
      <c r="J2274" t="s">
        <v>113</v>
      </c>
      <c r="K2274" t="s">
        <v>113</v>
      </c>
      <c r="L2274" t="s">
        <v>113</v>
      </c>
      <c r="M2274">
        <v>35</v>
      </c>
      <c r="N2274" t="s">
        <v>9085</v>
      </c>
      <c r="O2274" t="s">
        <v>8467</v>
      </c>
      <c r="P2274">
        <v>3</v>
      </c>
      <c r="Q2274">
        <v>1499</v>
      </c>
      <c r="R2274">
        <v>349</v>
      </c>
      <c r="T2274">
        <v>0</v>
      </c>
      <c r="U2274">
        <v>120</v>
      </c>
      <c r="V2274">
        <v>240</v>
      </c>
      <c r="W2274">
        <v>1.569453</v>
      </c>
      <c r="X2274">
        <v>1.8833435999999999</v>
      </c>
    </row>
    <row r="2275" spans="1:24" hidden="1" x14ac:dyDescent="0.3">
      <c r="A2275" t="s">
        <v>13347</v>
      </c>
      <c r="B2275" t="s">
        <v>8617</v>
      </c>
      <c r="C2275" t="s">
        <v>9120</v>
      </c>
      <c r="D2275" t="s">
        <v>13346</v>
      </c>
      <c r="E2275" t="s">
        <v>113</v>
      </c>
      <c r="F2275" t="s">
        <v>113</v>
      </c>
      <c r="G2275" t="s">
        <v>113</v>
      </c>
      <c r="H2275" t="s">
        <v>113</v>
      </c>
      <c r="I2275" t="s">
        <v>406</v>
      </c>
      <c r="J2275" t="s">
        <v>113</v>
      </c>
      <c r="K2275" t="s">
        <v>113</v>
      </c>
      <c r="L2275" t="s">
        <v>113</v>
      </c>
      <c r="M2275">
        <v>35</v>
      </c>
      <c r="N2275" t="s">
        <v>9085</v>
      </c>
      <c r="O2275" t="s">
        <v>13294</v>
      </c>
      <c r="P2275">
        <v>3</v>
      </c>
      <c r="Q2275">
        <v>699</v>
      </c>
      <c r="R2275">
        <v>395</v>
      </c>
      <c r="T2275">
        <v>0</v>
      </c>
      <c r="U2275">
        <v>120</v>
      </c>
      <c r="V2275">
        <v>240</v>
      </c>
      <c r="W2275">
        <v>0.82831500000000002</v>
      </c>
      <c r="X2275">
        <v>0.99397800000000003</v>
      </c>
    </row>
    <row r="2276" spans="1:24" hidden="1" x14ac:dyDescent="0.3">
      <c r="A2276" t="s">
        <v>13348</v>
      </c>
      <c r="B2276" t="s">
        <v>8179</v>
      </c>
      <c r="C2276" t="s">
        <v>9120</v>
      </c>
      <c r="D2276" t="s">
        <v>13346</v>
      </c>
      <c r="E2276" t="s">
        <v>113</v>
      </c>
      <c r="F2276" t="s">
        <v>113</v>
      </c>
      <c r="G2276" t="s">
        <v>113</v>
      </c>
      <c r="H2276" t="s">
        <v>113</v>
      </c>
      <c r="I2276" t="s">
        <v>406</v>
      </c>
      <c r="J2276" t="s">
        <v>113</v>
      </c>
      <c r="K2276" t="s">
        <v>113</v>
      </c>
      <c r="L2276" t="s">
        <v>113</v>
      </c>
      <c r="M2276">
        <v>35</v>
      </c>
      <c r="N2276" t="s">
        <v>9085</v>
      </c>
      <c r="O2276" t="s">
        <v>13344</v>
      </c>
      <c r="P2276">
        <v>3</v>
      </c>
      <c r="Q2276">
        <v>400</v>
      </c>
      <c r="R2276">
        <v>300</v>
      </c>
      <c r="W2276">
        <v>0.36</v>
      </c>
      <c r="X2276">
        <v>0.432</v>
      </c>
    </row>
    <row r="2277" spans="1:24" hidden="1" x14ac:dyDescent="0.3">
      <c r="A2277" t="s">
        <v>13349</v>
      </c>
      <c r="B2277" t="s">
        <v>8174</v>
      </c>
      <c r="C2277" t="s">
        <v>13350</v>
      </c>
      <c r="D2277" t="s">
        <v>13351</v>
      </c>
      <c r="E2277" t="s">
        <v>113</v>
      </c>
      <c r="F2277" t="s">
        <v>13352</v>
      </c>
      <c r="G2277" t="s">
        <v>133</v>
      </c>
      <c r="H2277" t="s">
        <v>13142</v>
      </c>
      <c r="I2277" t="s">
        <v>218</v>
      </c>
      <c r="J2277" t="s">
        <v>13353</v>
      </c>
      <c r="K2277" t="s">
        <v>13354</v>
      </c>
      <c r="L2277" t="s">
        <v>1173</v>
      </c>
      <c r="M2277">
        <v>50</v>
      </c>
      <c r="N2277" t="s">
        <v>8442</v>
      </c>
      <c r="O2277" t="s">
        <v>9890</v>
      </c>
      <c r="P2277">
        <v>3</v>
      </c>
      <c r="Q2277">
        <v>2500</v>
      </c>
      <c r="R2277">
        <v>355</v>
      </c>
      <c r="S2277">
        <v>192</v>
      </c>
      <c r="T2277">
        <v>0</v>
      </c>
      <c r="U2277">
        <v>120</v>
      </c>
      <c r="V2277">
        <v>240</v>
      </c>
      <c r="W2277">
        <v>2.6625000000000001</v>
      </c>
      <c r="X2277">
        <v>3.1949999999999998</v>
      </c>
    </row>
    <row r="2278" spans="1:24" hidden="1" x14ac:dyDescent="0.3">
      <c r="A2278" t="s">
        <v>13355</v>
      </c>
      <c r="B2278" t="s">
        <v>8174</v>
      </c>
      <c r="C2278" t="s">
        <v>2076</v>
      </c>
      <c r="D2278" t="s">
        <v>2075</v>
      </c>
      <c r="E2278" t="s">
        <v>113</v>
      </c>
      <c r="F2278" t="s">
        <v>2077</v>
      </c>
      <c r="G2278" t="s">
        <v>133</v>
      </c>
      <c r="H2278" t="s">
        <v>13142</v>
      </c>
      <c r="I2278" t="s">
        <v>218</v>
      </c>
      <c r="J2278" t="s">
        <v>13356</v>
      </c>
      <c r="K2278" t="s">
        <v>13357</v>
      </c>
      <c r="L2278" t="s">
        <v>8842</v>
      </c>
      <c r="M2278">
        <v>70</v>
      </c>
      <c r="N2278" t="s">
        <v>8442</v>
      </c>
      <c r="O2278" t="s">
        <v>9890</v>
      </c>
      <c r="P2278">
        <v>2</v>
      </c>
      <c r="Q2278">
        <v>2500</v>
      </c>
      <c r="R2278">
        <v>355</v>
      </c>
      <c r="S2278">
        <v>192</v>
      </c>
      <c r="T2278">
        <v>30</v>
      </c>
      <c r="U2278">
        <v>210</v>
      </c>
      <c r="W2278">
        <v>1.7749999999999999</v>
      </c>
      <c r="X2278">
        <v>2.13</v>
      </c>
    </row>
    <row r="2279" spans="1:24" hidden="1" x14ac:dyDescent="0.3">
      <c r="A2279" t="s">
        <v>13358</v>
      </c>
      <c r="B2279" t="s">
        <v>8179</v>
      </c>
      <c r="C2279" t="s">
        <v>2076</v>
      </c>
      <c r="D2279" t="s">
        <v>2075</v>
      </c>
      <c r="E2279" t="s">
        <v>113</v>
      </c>
      <c r="F2279" t="s">
        <v>2077</v>
      </c>
      <c r="G2279" t="s">
        <v>133</v>
      </c>
      <c r="H2279" t="s">
        <v>13142</v>
      </c>
      <c r="I2279" t="s">
        <v>218</v>
      </c>
      <c r="J2279" t="s">
        <v>13356</v>
      </c>
      <c r="K2279" t="s">
        <v>13357</v>
      </c>
      <c r="L2279" t="s">
        <v>8842</v>
      </c>
      <c r="M2279">
        <v>70</v>
      </c>
      <c r="N2279" t="s">
        <v>9971</v>
      </c>
      <c r="O2279" t="s">
        <v>13147</v>
      </c>
      <c r="P2279">
        <v>1</v>
      </c>
      <c r="Q2279">
        <v>560</v>
      </c>
      <c r="R2279">
        <v>422</v>
      </c>
      <c r="S2279">
        <v>133</v>
      </c>
      <c r="W2279">
        <v>0.23632</v>
      </c>
      <c r="X2279">
        <v>0.283584</v>
      </c>
    </row>
    <row r="2280" spans="1:24" hidden="1" x14ac:dyDescent="0.3">
      <c r="A2280" t="s">
        <v>13359</v>
      </c>
      <c r="B2280" t="s">
        <v>8211</v>
      </c>
      <c r="C2280" t="s">
        <v>2076</v>
      </c>
      <c r="D2280" t="s">
        <v>2075</v>
      </c>
      <c r="E2280" t="s">
        <v>113</v>
      </c>
      <c r="F2280" t="s">
        <v>2077</v>
      </c>
      <c r="G2280" t="s">
        <v>133</v>
      </c>
      <c r="H2280" t="s">
        <v>13142</v>
      </c>
      <c r="I2280" t="s">
        <v>218</v>
      </c>
      <c r="J2280" t="s">
        <v>13356</v>
      </c>
      <c r="K2280" t="s">
        <v>13357</v>
      </c>
      <c r="L2280" t="s">
        <v>8842</v>
      </c>
      <c r="M2280">
        <v>68</v>
      </c>
      <c r="N2280" t="s">
        <v>113</v>
      </c>
      <c r="O2280" t="s">
        <v>9493</v>
      </c>
      <c r="P2280">
        <v>2</v>
      </c>
      <c r="Q2280">
        <v>0.6</v>
      </c>
      <c r="T2280">
        <v>31.82</v>
      </c>
      <c r="U2280">
        <v>25.45</v>
      </c>
      <c r="W2280">
        <v>0.56548667764616278</v>
      </c>
      <c r="X2280">
        <v>0.90477868423386054</v>
      </c>
    </row>
    <row r="2281" spans="1:24" hidden="1" x14ac:dyDescent="0.3">
      <c r="A2281" t="s">
        <v>13360</v>
      </c>
      <c r="B2281" t="s">
        <v>8174</v>
      </c>
      <c r="C2281" t="s">
        <v>9433</v>
      </c>
      <c r="D2281" t="s">
        <v>13361</v>
      </c>
      <c r="E2281" t="s">
        <v>113</v>
      </c>
      <c r="F2281" t="s">
        <v>113</v>
      </c>
      <c r="G2281" t="s">
        <v>113</v>
      </c>
      <c r="H2281" t="s">
        <v>113</v>
      </c>
      <c r="I2281" t="s">
        <v>406</v>
      </c>
      <c r="J2281" t="s">
        <v>113</v>
      </c>
      <c r="K2281" t="s">
        <v>113</v>
      </c>
      <c r="L2281" t="s">
        <v>113</v>
      </c>
      <c r="M2281">
        <v>35</v>
      </c>
      <c r="N2281" t="s">
        <v>9085</v>
      </c>
      <c r="O2281" t="s">
        <v>8467</v>
      </c>
      <c r="P2281">
        <v>3</v>
      </c>
      <c r="Q2281">
        <v>1499</v>
      </c>
      <c r="R2281">
        <v>349</v>
      </c>
      <c r="T2281">
        <v>0</v>
      </c>
      <c r="U2281">
        <v>120</v>
      </c>
      <c r="V2281">
        <v>240</v>
      </c>
      <c r="W2281">
        <v>1.569453</v>
      </c>
      <c r="X2281">
        <v>1.8833435999999999</v>
      </c>
    </row>
    <row r="2282" spans="1:24" hidden="1" x14ac:dyDescent="0.3">
      <c r="A2282" t="s">
        <v>13362</v>
      </c>
      <c r="B2282" t="s">
        <v>8617</v>
      </c>
      <c r="C2282" t="s">
        <v>9433</v>
      </c>
      <c r="D2282" t="s">
        <v>13361</v>
      </c>
      <c r="E2282" t="s">
        <v>113</v>
      </c>
      <c r="F2282" t="s">
        <v>113</v>
      </c>
      <c r="G2282" t="s">
        <v>113</v>
      </c>
      <c r="H2282" t="s">
        <v>113</v>
      </c>
      <c r="I2282" t="s">
        <v>406</v>
      </c>
      <c r="J2282" t="s">
        <v>113</v>
      </c>
      <c r="K2282" t="s">
        <v>113</v>
      </c>
      <c r="L2282" t="s">
        <v>113</v>
      </c>
      <c r="M2282">
        <v>35</v>
      </c>
      <c r="N2282" t="s">
        <v>9085</v>
      </c>
      <c r="O2282" t="s">
        <v>13294</v>
      </c>
      <c r="P2282">
        <v>3</v>
      </c>
      <c r="Q2282">
        <v>699</v>
      </c>
      <c r="R2282">
        <v>395</v>
      </c>
      <c r="T2282">
        <v>0</v>
      </c>
      <c r="U2282">
        <v>120</v>
      </c>
      <c r="V2282">
        <v>240</v>
      </c>
      <c r="W2282">
        <v>0.82831500000000002</v>
      </c>
      <c r="X2282">
        <v>0.99397800000000003</v>
      </c>
    </row>
    <row r="2283" spans="1:24" hidden="1" x14ac:dyDescent="0.3">
      <c r="A2283" t="s">
        <v>13363</v>
      </c>
      <c r="B2283" t="s">
        <v>8179</v>
      </c>
      <c r="C2283" t="s">
        <v>9433</v>
      </c>
      <c r="D2283" t="s">
        <v>13361</v>
      </c>
      <c r="E2283" t="s">
        <v>113</v>
      </c>
      <c r="F2283" t="s">
        <v>113</v>
      </c>
      <c r="G2283" t="s">
        <v>113</v>
      </c>
      <c r="H2283" t="s">
        <v>113</v>
      </c>
      <c r="I2283" t="s">
        <v>406</v>
      </c>
      <c r="J2283" t="s">
        <v>113</v>
      </c>
      <c r="K2283" t="s">
        <v>113</v>
      </c>
      <c r="L2283" t="s">
        <v>113</v>
      </c>
      <c r="M2283">
        <v>35</v>
      </c>
      <c r="N2283" t="s">
        <v>9085</v>
      </c>
      <c r="O2283" t="s">
        <v>13344</v>
      </c>
      <c r="P2283">
        <v>3</v>
      </c>
      <c r="Q2283">
        <v>400</v>
      </c>
      <c r="R2283">
        <v>300</v>
      </c>
      <c r="W2283">
        <v>0.36</v>
      </c>
      <c r="X2283">
        <v>0.432</v>
      </c>
    </row>
    <row r="2284" spans="1:24" hidden="1" x14ac:dyDescent="0.3">
      <c r="A2284" t="s">
        <v>13364</v>
      </c>
      <c r="B2284" t="s">
        <v>8174</v>
      </c>
      <c r="C2284" t="s">
        <v>8643</v>
      </c>
      <c r="D2284" t="s">
        <v>13365</v>
      </c>
      <c r="E2284" t="s">
        <v>113</v>
      </c>
      <c r="F2284" t="s">
        <v>113</v>
      </c>
      <c r="G2284" t="s">
        <v>113</v>
      </c>
      <c r="H2284" t="s">
        <v>113</v>
      </c>
      <c r="I2284" t="s">
        <v>406</v>
      </c>
      <c r="J2284" t="s">
        <v>113</v>
      </c>
      <c r="K2284" t="s">
        <v>113</v>
      </c>
      <c r="L2284" t="s">
        <v>113</v>
      </c>
      <c r="M2284">
        <v>35</v>
      </c>
      <c r="N2284" t="s">
        <v>9085</v>
      </c>
      <c r="O2284" t="s">
        <v>8467</v>
      </c>
      <c r="P2284">
        <v>3</v>
      </c>
      <c r="Q2284">
        <v>1499</v>
      </c>
      <c r="R2284">
        <v>349</v>
      </c>
      <c r="T2284">
        <v>0</v>
      </c>
      <c r="U2284">
        <v>120</v>
      </c>
      <c r="V2284">
        <v>240</v>
      </c>
      <c r="W2284">
        <v>1.569453</v>
      </c>
      <c r="X2284">
        <v>1.8833435999999999</v>
      </c>
    </row>
    <row r="2285" spans="1:24" hidden="1" x14ac:dyDescent="0.3">
      <c r="A2285" t="s">
        <v>13366</v>
      </c>
      <c r="B2285" t="s">
        <v>8617</v>
      </c>
      <c r="C2285" t="s">
        <v>8643</v>
      </c>
      <c r="D2285" t="s">
        <v>13365</v>
      </c>
      <c r="E2285" t="s">
        <v>113</v>
      </c>
      <c r="F2285" t="s">
        <v>113</v>
      </c>
      <c r="G2285" t="s">
        <v>113</v>
      </c>
      <c r="H2285" t="s">
        <v>113</v>
      </c>
      <c r="I2285" t="s">
        <v>406</v>
      </c>
      <c r="J2285" t="s">
        <v>113</v>
      </c>
      <c r="K2285" t="s">
        <v>113</v>
      </c>
      <c r="L2285" t="s">
        <v>113</v>
      </c>
      <c r="M2285">
        <v>35</v>
      </c>
      <c r="N2285" t="s">
        <v>9085</v>
      </c>
      <c r="O2285" t="s">
        <v>13294</v>
      </c>
      <c r="P2285">
        <v>3</v>
      </c>
      <c r="Q2285">
        <v>699</v>
      </c>
      <c r="R2285">
        <v>395</v>
      </c>
      <c r="T2285">
        <v>0</v>
      </c>
      <c r="U2285">
        <v>120</v>
      </c>
      <c r="V2285">
        <v>240</v>
      </c>
      <c r="W2285">
        <v>0.82831500000000002</v>
      </c>
      <c r="X2285">
        <v>0.99397800000000003</v>
      </c>
    </row>
    <row r="2286" spans="1:24" hidden="1" x14ac:dyDescent="0.3">
      <c r="A2286" t="s">
        <v>13367</v>
      </c>
      <c r="B2286" t="s">
        <v>8179</v>
      </c>
      <c r="C2286" t="s">
        <v>8643</v>
      </c>
      <c r="D2286" t="s">
        <v>13365</v>
      </c>
      <c r="E2286" t="s">
        <v>113</v>
      </c>
      <c r="F2286" t="s">
        <v>113</v>
      </c>
      <c r="G2286" t="s">
        <v>113</v>
      </c>
      <c r="H2286" t="s">
        <v>113</v>
      </c>
      <c r="I2286" t="s">
        <v>406</v>
      </c>
      <c r="J2286" t="s">
        <v>113</v>
      </c>
      <c r="K2286" t="s">
        <v>113</v>
      </c>
      <c r="L2286" t="s">
        <v>113</v>
      </c>
      <c r="M2286">
        <v>35</v>
      </c>
      <c r="N2286" t="s">
        <v>9085</v>
      </c>
      <c r="O2286" t="s">
        <v>13344</v>
      </c>
      <c r="P2286">
        <v>3</v>
      </c>
      <c r="Q2286">
        <v>400</v>
      </c>
      <c r="R2286">
        <v>300</v>
      </c>
      <c r="W2286">
        <v>0.36</v>
      </c>
      <c r="X2286">
        <v>0.432</v>
      </c>
    </row>
    <row r="2287" spans="1:24" hidden="1" x14ac:dyDescent="0.3">
      <c r="A2287" t="s">
        <v>13368</v>
      </c>
      <c r="B2287" t="s">
        <v>8174</v>
      </c>
      <c r="C2287" t="s">
        <v>9317</v>
      </c>
      <c r="D2287" t="s">
        <v>13369</v>
      </c>
      <c r="E2287" t="s">
        <v>113</v>
      </c>
      <c r="F2287" t="s">
        <v>113</v>
      </c>
      <c r="G2287" t="s">
        <v>113</v>
      </c>
      <c r="H2287" t="s">
        <v>113</v>
      </c>
      <c r="I2287" t="s">
        <v>406</v>
      </c>
      <c r="J2287" t="s">
        <v>113</v>
      </c>
      <c r="K2287" t="s">
        <v>113</v>
      </c>
      <c r="L2287" t="s">
        <v>113</v>
      </c>
      <c r="M2287">
        <v>35</v>
      </c>
      <c r="N2287" t="s">
        <v>9085</v>
      </c>
      <c r="O2287" t="s">
        <v>8467</v>
      </c>
      <c r="P2287">
        <v>3</v>
      </c>
      <c r="Q2287">
        <v>1499</v>
      </c>
      <c r="R2287">
        <v>349</v>
      </c>
      <c r="T2287">
        <v>0</v>
      </c>
      <c r="U2287">
        <v>120</v>
      </c>
      <c r="V2287">
        <v>240</v>
      </c>
      <c r="W2287">
        <v>1.569453</v>
      </c>
      <c r="X2287">
        <v>1.8833435999999999</v>
      </c>
    </row>
    <row r="2288" spans="1:24" hidden="1" x14ac:dyDescent="0.3">
      <c r="A2288" t="s">
        <v>13370</v>
      </c>
      <c r="B2288" t="s">
        <v>8617</v>
      </c>
      <c r="C2288" t="s">
        <v>9317</v>
      </c>
      <c r="D2288" t="s">
        <v>13369</v>
      </c>
      <c r="E2288" t="s">
        <v>113</v>
      </c>
      <c r="F2288" t="s">
        <v>113</v>
      </c>
      <c r="G2288" t="s">
        <v>113</v>
      </c>
      <c r="H2288" t="s">
        <v>113</v>
      </c>
      <c r="I2288" t="s">
        <v>406</v>
      </c>
      <c r="J2288" t="s">
        <v>113</v>
      </c>
      <c r="K2288" t="s">
        <v>113</v>
      </c>
      <c r="L2288" t="s">
        <v>113</v>
      </c>
      <c r="M2288">
        <v>35</v>
      </c>
      <c r="N2288" t="s">
        <v>9085</v>
      </c>
      <c r="O2288" t="s">
        <v>13294</v>
      </c>
      <c r="P2288">
        <v>3</v>
      </c>
      <c r="Q2288">
        <v>699</v>
      </c>
      <c r="R2288">
        <v>395</v>
      </c>
      <c r="T2288">
        <v>0</v>
      </c>
      <c r="U2288">
        <v>120</v>
      </c>
      <c r="V2288">
        <v>240</v>
      </c>
      <c r="W2288">
        <v>0.82831500000000002</v>
      </c>
      <c r="X2288">
        <v>0.99397800000000003</v>
      </c>
    </row>
    <row r="2289" spans="1:24" hidden="1" x14ac:dyDescent="0.3">
      <c r="A2289" t="s">
        <v>13371</v>
      </c>
      <c r="B2289" t="s">
        <v>8179</v>
      </c>
      <c r="C2289" t="s">
        <v>9317</v>
      </c>
      <c r="D2289" t="s">
        <v>13369</v>
      </c>
      <c r="E2289" t="s">
        <v>113</v>
      </c>
      <c r="F2289" t="s">
        <v>113</v>
      </c>
      <c r="G2289" t="s">
        <v>113</v>
      </c>
      <c r="H2289" t="s">
        <v>113</v>
      </c>
      <c r="I2289" t="s">
        <v>406</v>
      </c>
      <c r="J2289" t="s">
        <v>113</v>
      </c>
      <c r="K2289" t="s">
        <v>113</v>
      </c>
      <c r="L2289" t="s">
        <v>113</v>
      </c>
      <c r="M2289">
        <v>35</v>
      </c>
      <c r="N2289" t="s">
        <v>9085</v>
      </c>
      <c r="O2289" t="s">
        <v>13344</v>
      </c>
      <c r="P2289">
        <v>3</v>
      </c>
      <c r="Q2289">
        <v>400</v>
      </c>
      <c r="R2289">
        <v>300</v>
      </c>
      <c r="W2289">
        <v>0.36</v>
      </c>
      <c r="X2289">
        <v>0.432</v>
      </c>
    </row>
    <row r="2290" spans="1:24" hidden="1" x14ac:dyDescent="0.3">
      <c r="A2290" t="s">
        <v>13372</v>
      </c>
      <c r="B2290" t="s">
        <v>8174</v>
      </c>
      <c r="C2290" t="s">
        <v>10118</v>
      </c>
      <c r="D2290" t="s">
        <v>13373</v>
      </c>
      <c r="E2290" t="s">
        <v>113</v>
      </c>
      <c r="F2290" t="s">
        <v>113</v>
      </c>
      <c r="G2290" t="s">
        <v>113</v>
      </c>
      <c r="H2290" t="s">
        <v>113</v>
      </c>
      <c r="I2290" t="s">
        <v>406</v>
      </c>
      <c r="J2290" t="s">
        <v>113</v>
      </c>
      <c r="K2290" t="s">
        <v>113</v>
      </c>
      <c r="L2290" t="s">
        <v>113</v>
      </c>
      <c r="M2290">
        <v>34</v>
      </c>
      <c r="N2290" t="s">
        <v>9085</v>
      </c>
      <c r="O2290" t="s">
        <v>8467</v>
      </c>
      <c r="P2290">
        <v>3</v>
      </c>
      <c r="Q2290">
        <v>1499</v>
      </c>
      <c r="R2290">
        <v>349</v>
      </c>
      <c r="T2290">
        <v>0</v>
      </c>
      <c r="U2290">
        <v>120</v>
      </c>
      <c r="V2290">
        <v>240</v>
      </c>
      <c r="W2290">
        <v>1.569453</v>
      </c>
      <c r="X2290">
        <v>1.8833435999999999</v>
      </c>
    </row>
    <row r="2291" spans="1:24" hidden="1" x14ac:dyDescent="0.3">
      <c r="A2291" t="s">
        <v>13374</v>
      </c>
      <c r="B2291" t="s">
        <v>8617</v>
      </c>
      <c r="C2291" t="s">
        <v>10118</v>
      </c>
      <c r="D2291" t="s">
        <v>13373</v>
      </c>
      <c r="E2291" t="s">
        <v>113</v>
      </c>
      <c r="F2291" t="s">
        <v>113</v>
      </c>
      <c r="G2291" t="s">
        <v>113</v>
      </c>
      <c r="H2291" t="s">
        <v>113</v>
      </c>
      <c r="I2291" t="s">
        <v>406</v>
      </c>
      <c r="J2291" t="s">
        <v>113</v>
      </c>
      <c r="K2291" t="s">
        <v>113</v>
      </c>
      <c r="L2291" t="s">
        <v>113</v>
      </c>
      <c r="M2291">
        <v>35</v>
      </c>
      <c r="N2291" t="s">
        <v>9085</v>
      </c>
      <c r="O2291" t="s">
        <v>13294</v>
      </c>
      <c r="P2291">
        <v>3</v>
      </c>
      <c r="Q2291">
        <v>699</v>
      </c>
      <c r="R2291">
        <v>395</v>
      </c>
      <c r="T2291">
        <v>0</v>
      </c>
      <c r="U2291">
        <v>120</v>
      </c>
      <c r="V2291">
        <v>240</v>
      </c>
      <c r="W2291">
        <v>0.82831500000000002</v>
      </c>
      <c r="X2291">
        <v>0.99397800000000003</v>
      </c>
    </row>
    <row r="2292" spans="1:24" hidden="1" x14ac:dyDescent="0.3">
      <c r="A2292" t="s">
        <v>13375</v>
      </c>
      <c r="B2292" t="s">
        <v>8179</v>
      </c>
      <c r="C2292" t="s">
        <v>10118</v>
      </c>
      <c r="D2292" t="s">
        <v>13373</v>
      </c>
      <c r="E2292" t="s">
        <v>113</v>
      </c>
      <c r="F2292" t="s">
        <v>113</v>
      </c>
      <c r="G2292" t="s">
        <v>113</v>
      </c>
      <c r="H2292" t="s">
        <v>113</v>
      </c>
      <c r="I2292" t="s">
        <v>406</v>
      </c>
      <c r="J2292" t="s">
        <v>113</v>
      </c>
      <c r="K2292" t="s">
        <v>113</v>
      </c>
      <c r="L2292" t="s">
        <v>113</v>
      </c>
      <c r="M2292">
        <v>35</v>
      </c>
      <c r="N2292" t="s">
        <v>9085</v>
      </c>
      <c r="O2292" t="s">
        <v>13344</v>
      </c>
      <c r="P2292">
        <v>3</v>
      </c>
      <c r="Q2292">
        <v>400</v>
      </c>
      <c r="R2292">
        <v>300</v>
      </c>
      <c r="W2292">
        <v>0.36</v>
      </c>
      <c r="X2292">
        <v>0.432</v>
      </c>
    </row>
    <row r="2293" spans="1:24" hidden="1" x14ac:dyDescent="0.3">
      <c r="A2293" t="s">
        <v>13376</v>
      </c>
      <c r="B2293" t="s">
        <v>8174</v>
      </c>
      <c r="C2293" t="s">
        <v>10071</v>
      </c>
      <c r="D2293" t="s">
        <v>13377</v>
      </c>
      <c r="E2293" t="s">
        <v>113</v>
      </c>
      <c r="F2293" t="s">
        <v>113</v>
      </c>
      <c r="G2293" t="s">
        <v>113</v>
      </c>
      <c r="H2293" t="s">
        <v>113</v>
      </c>
      <c r="I2293" t="s">
        <v>406</v>
      </c>
      <c r="J2293" t="s">
        <v>113</v>
      </c>
      <c r="K2293" t="s">
        <v>113</v>
      </c>
      <c r="L2293" t="s">
        <v>113</v>
      </c>
      <c r="M2293">
        <v>35</v>
      </c>
      <c r="N2293" t="s">
        <v>9085</v>
      </c>
      <c r="O2293" t="s">
        <v>8467</v>
      </c>
      <c r="P2293">
        <v>3</v>
      </c>
      <c r="Q2293">
        <v>1499</v>
      </c>
      <c r="R2293">
        <v>349</v>
      </c>
      <c r="T2293">
        <v>0</v>
      </c>
      <c r="U2293">
        <v>120</v>
      </c>
      <c r="V2293">
        <v>240</v>
      </c>
      <c r="W2293">
        <v>1.569453</v>
      </c>
      <c r="X2293">
        <v>1.8833435999999999</v>
      </c>
    </row>
    <row r="2294" spans="1:24" hidden="1" x14ac:dyDescent="0.3">
      <c r="A2294" t="s">
        <v>13378</v>
      </c>
      <c r="B2294" t="s">
        <v>8617</v>
      </c>
      <c r="C2294" t="s">
        <v>10071</v>
      </c>
      <c r="D2294" t="s">
        <v>13377</v>
      </c>
      <c r="E2294" t="s">
        <v>113</v>
      </c>
      <c r="F2294" t="s">
        <v>113</v>
      </c>
      <c r="G2294" t="s">
        <v>113</v>
      </c>
      <c r="H2294" t="s">
        <v>113</v>
      </c>
      <c r="I2294" t="s">
        <v>406</v>
      </c>
      <c r="J2294" t="s">
        <v>113</v>
      </c>
      <c r="K2294" t="s">
        <v>113</v>
      </c>
      <c r="L2294" t="s">
        <v>113</v>
      </c>
      <c r="M2294">
        <v>35</v>
      </c>
      <c r="N2294" t="s">
        <v>9085</v>
      </c>
      <c r="O2294" t="s">
        <v>13294</v>
      </c>
      <c r="P2294">
        <v>3</v>
      </c>
      <c r="Q2294">
        <v>699</v>
      </c>
      <c r="R2294">
        <v>395</v>
      </c>
      <c r="T2294">
        <v>0</v>
      </c>
      <c r="U2294">
        <v>120</v>
      </c>
      <c r="V2294">
        <v>240</v>
      </c>
      <c r="W2294">
        <v>0.82831500000000002</v>
      </c>
      <c r="X2294">
        <v>0.99397800000000003</v>
      </c>
    </row>
    <row r="2295" spans="1:24" hidden="1" x14ac:dyDescent="0.3">
      <c r="A2295" t="s">
        <v>13379</v>
      </c>
      <c r="B2295" t="s">
        <v>8179</v>
      </c>
      <c r="C2295" t="s">
        <v>10071</v>
      </c>
      <c r="D2295" t="s">
        <v>13377</v>
      </c>
      <c r="E2295" t="s">
        <v>113</v>
      </c>
      <c r="F2295" t="s">
        <v>113</v>
      </c>
      <c r="G2295" t="s">
        <v>113</v>
      </c>
      <c r="H2295" t="s">
        <v>113</v>
      </c>
      <c r="I2295" t="s">
        <v>406</v>
      </c>
      <c r="J2295" t="s">
        <v>113</v>
      </c>
      <c r="K2295" t="s">
        <v>113</v>
      </c>
      <c r="L2295" t="s">
        <v>113</v>
      </c>
      <c r="M2295">
        <v>35</v>
      </c>
      <c r="N2295" t="s">
        <v>9085</v>
      </c>
      <c r="O2295" t="s">
        <v>13344</v>
      </c>
      <c r="P2295">
        <v>3</v>
      </c>
      <c r="Q2295">
        <v>400</v>
      </c>
      <c r="R2295">
        <v>300</v>
      </c>
      <c r="W2295">
        <v>0.36</v>
      </c>
      <c r="X2295">
        <v>0.432</v>
      </c>
    </row>
    <row r="2296" spans="1:24" hidden="1" x14ac:dyDescent="0.3">
      <c r="A2296" t="s">
        <v>13380</v>
      </c>
      <c r="B2296" t="s">
        <v>8174</v>
      </c>
      <c r="C2296" t="s">
        <v>13381</v>
      </c>
      <c r="D2296" t="s">
        <v>13382</v>
      </c>
      <c r="E2296" t="s">
        <v>113</v>
      </c>
      <c r="F2296" t="s">
        <v>13383</v>
      </c>
      <c r="G2296" t="s">
        <v>133</v>
      </c>
      <c r="H2296" t="s">
        <v>11791</v>
      </c>
      <c r="I2296" t="s">
        <v>218</v>
      </c>
      <c r="J2296" t="s">
        <v>13384</v>
      </c>
      <c r="K2296" t="s">
        <v>13385</v>
      </c>
      <c r="L2296" t="s">
        <v>9030</v>
      </c>
      <c r="M2296">
        <v>60</v>
      </c>
      <c r="N2296" t="s">
        <v>113</v>
      </c>
      <c r="O2296" t="s">
        <v>9874</v>
      </c>
      <c r="P2296">
        <v>3</v>
      </c>
      <c r="Q2296">
        <v>2500</v>
      </c>
      <c r="R2296">
        <v>355</v>
      </c>
      <c r="S2296">
        <v>192</v>
      </c>
      <c r="T2296">
        <v>130</v>
      </c>
      <c r="U2296">
        <v>270</v>
      </c>
      <c r="V2296">
        <v>350</v>
      </c>
      <c r="W2296">
        <v>2.6625000000000001</v>
      </c>
      <c r="X2296">
        <v>3.1949999999999998</v>
      </c>
    </row>
    <row r="2297" spans="1:24" hidden="1" x14ac:dyDescent="0.3">
      <c r="A2297" t="s">
        <v>13386</v>
      </c>
      <c r="B2297" t="s">
        <v>8179</v>
      </c>
      <c r="C2297" t="s">
        <v>13381</v>
      </c>
      <c r="D2297" t="s">
        <v>13382</v>
      </c>
      <c r="E2297" t="s">
        <v>113</v>
      </c>
      <c r="F2297" t="s">
        <v>13383</v>
      </c>
      <c r="G2297" t="s">
        <v>133</v>
      </c>
      <c r="H2297" t="s">
        <v>11791</v>
      </c>
      <c r="I2297" t="s">
        <v>218</v>
      </c>
      <c r="J2297" t="s">
        <v>13384</v>
      </c>
      <c r="K2297" t="s">
        <v>13385</v>
      </c>
      <c r="L2297" t="s">
        <v>9030</v>
      </c>
      <c r="M2297">
        <v>60</v>
      </c>
      <c r="N2297" t="s">
        <v>9971</v>
      </c>
      <c r="O2297" t="s">
        <v>9034</v>
      </c>
      <c r="P2297">
        <v>1</v>
      </c>
      <c r="Q2297">
        <v>560</v>
      </c>
      <c r="R2297">
        <v>492</v>
      </c>
      <c r="S2297">
        <v>133</v>
      </c>
      <c r="W2297">
        <v>0.27551999999999999</v>
      </c>
      <c r="X2297">
        <v>0.33062399999999997</v>
      </c>
    </row>
    <row r="2298" spans="1:24" hidden="1" x14ac:dyDescent="0.3">
      <c r="A2298" t="s">
        <v>13387</v>
      </c>
      <c r="B2298" t="s">
        <v>8536</v>
      </c>
      <c r="C2298" t="s">
        <v>13381</v>
      </c>
      <c r="D2298" t="s">
        <v>13382</v>
      </c>
      <c r="E2298" t="s">
        <v>113</v>
      </c>
      <c r="F2298" t="s">
        <v>13383</v>
      </c>
      <c r="G2298" t="s">
        <v>133</v>
      </c>
      <c r="H2298" t="s">
        <v>11791</v>
      </c>
      <c r="I2298" t="s">
        <v>218</v>
      </c>
      <c r="J2298" t="s">
        <v>13384</v>
      </c>
      <c r="K2298" t="s">
        <v>13385</v>
      </c>
      <c r="L2298" t="s">
        <v>9030</v>
      </c>
      <c r="M2298">
        <v>60</v>
      </c>
      <c r="N2298" t="s">
        <v>9971</v>
      </c>
      <c r="O2298" t="s">
        <v>9032</v>
      </c>
      <c r="P2298">
        <v>1</v>
      </c>
      <c r="Q2298">
        <v>560</v>
      </c>
      <c r="R2298">
        <v>492</v>
      </c>
      <c r="S2298">
        <v>133</v>
      </c>
      <c r="W2298">
        <v>0.27551999999999999</v>
      </c>
      <c r="X2298">
        <v>0.33062399999999997</v>
      </c>
    </row>
    <row r="2299" spans="1:24" hidden="1" x14ac:dyDescent="0.3">
      <c r="A2299" t="s">
        <v>13388</v>
      </c>
      <c r="B2299" t="s">
        <v>8211</v>
      </c>
      <c r="C2299" t="s">
        <v>13381</v>
      </c>
      <c r="D2299" t="s">
        <v>13382</v>
      </c>
      <c r="E2299" t="s">
        <v>113</v>
      </c>
      <c r="F2299" t="s">
        <v>13383</v>
      </c>
      <c r="G2299" t="s">
        <v>133</v>
      </c>
      <c r="H2299" t="s">
        <v>11791</v>
      </c>
      <c r="I2299" t="s">
        <v>218</v>
      </c>
      <c r="J2299" t="s">
        <v>13384</v>
      </c>
      <c r="K2299" t="s">
        <v>13385</v>
      </c>
      <c r="L2299" t="s">
        <v>9030</v>
      </c>
      <c r="M2299">
        <v>58</v>
      </c>
      <c r="N2299" t="s">
        <v>113</v>
      </c>
      <c r="O2299" t="s">
        <v>12413</v>
      </c>
      <c r="P2299">
        <v>2</v>
      </c>
      <c r="Q2299">
        <v>0.6</v>
      </c>
      <c r="T2299">
        <v>256.52999999999997</v>
      </c>
      <c r="U2299">
        <v>136.85</v>
      </c>
      <c r="W2299">
        <v>0.56548667764616278</v>
      </c>
      <c r="X2299">
        <v>0.90477868423386054</v>
      </c>
    </row>
    <row r="2300" spans="1:24" hidden="1" x14ac:dyDescent="0.3">
      <c r="A2300" t="s">
        <v>13389</v>
      </c>
      <c r="B2300" t="s">
        <v>8174</v>
      </c>
      <c r="C2300" t="s">
        <v>13390</v>
      </c>
      <c r="D2300" t="s">
        <v>13391</v>
      </c>
      <c r="E2300" t="s">
        <v>113</v>
      </c>
      <c r="F2300" t="s">
        <v>13392</v>
      </c>
      <c r="G2300" t="s">
        <v>133</v>
      </c>
      <c r="H2300" t="s">
        <v>11791</v>
      </c>
      <c r="I2300" t="s">
        <v>218</v>
      </c>
      <c r="J2300" t="s">
        <v>13393</v>
      </c>
      <c r="K2300" t="s">
        <v>13394</v>
      </c>
      <c r="L2300" t="s">
        <v>8842</v>
      </c>
      <c r="M2300">
        <v>70</v>
      </c>
      <c r="N2300" t="s">
        <v>113</v>
      </c>
      <c r="O2300" t="s">
        <v>9890</v>
      </c>
      <c r="P2300">
        <v>2</v>
      </c>
      <c r="Q2300">
        <v>2500</v>
      </c>
      <c r="R2300">
        <v>355</v>
      </c>
      <c r="S2300">
        <v>192</v>
      </c>
      <c r="T2300">
        <v>100</v>
      </c>
      <c r="U2300">
        <v>280</v>
      </c>
      <c r="W2300">
        <v>1.7749999999999999</v>
      </c>
      <c r="X2300">
        <v>2.13</v>
      </c>
    </row>
    <row r="2301" spans="1:24" hidden="1" x14ac:dyDescent="0.3">
      <c r="A2301" t="s">
        <v>13395</v>
      </c>
      <c r="B2301" t="s">
        <v>8179</v>
      </c>
      <c r="C2301" t="s">
        <v>13390</v>
      </c>
      <c r="D2301" t="s">
        <v>13391</v>
      </c>
      <c r="E2301" t="s">
        <v>113</v>
      </c>
      <c r="F2301" t="s">
        <v>13392</v>
      </c>
      <c r="G2301" t="s">
        <v>133</v>
      </c>
      <c r="H2301" t="s">
        <v>11791</v>
      </c>
      <c r="I2301" t="s">
        <v>218</v>
      </c>
      <c r="J2301" t="s">
        <v>13393</v>
      </c>
      <c r="K2301" t="s">
        <v>13394</v>
      </c>
      <c r="L2301" t="s">
        <v>8842</v>
      </c>
      <c r="M2301">
        <v>70</v>
      </c>
      <c r="N2301" t="s">
        <v>9971</v>
      </c>
      <c r="O2301" t="s">
        <v>9034</v>
      </c>
      <c r="P2301">
        <v>1</v>
      </c>
      <c r="Q2301">
        <v>560</v>
      </c>
      <c r="R2301">
        <v>492</v>
      </c>
      <c r="S2301">
        <v>133</v>
      </c>
      <c r="W2301">
        <v>0.27551999999999999</v>
      </c>
      <c r="X2301">
        <v>0.33062399999999997</v>
      </c>
    </row>
    <row r="2302" spans="1:24" hidden="1" x14ac:dyDescent="0.3">
      <c r="A2302" t="s">
        <v>13396</v>
      </c>
      <c r="B2302" t="s">
        <v>8536</v>
      </c>
      <c r="C2302" t="s">
        <v>13390</v>
      </c>
      <c r="D2302" t="s">
        <v>13391</v>
      </c>
      <c r="E2302" t="s">
        <v>113</v>
      </c>
      <c r="F2302" t="s">
        <v>13392</v>
      </c>
      <c r="G2302" t="s">
        <v>133</v>
      </c>
      <c r="H2302" t="s">
        <v>11791</v>
      </c>
      <c r="I2302" t="s">
        <v>218</v>
      </c>
      <c r="J2302" t="s">
        <v>13393</v>
      </c>
      <c r="K2302" t="s">
        <v>13394</v>
      </c>
      <c r="L2302" t="s">
        <v>8842</v>
      </c>
      <c r="M2302">
        <v>70</v>
      </c>
      <c r="N2302" t="s">
        <v>9971</v>
      </c>
      <c r="O2302" t="s">
        <v>9032</v>
      </c>
      <c r="P2302">
        <v>1</v>
      </c>
      <c r="Q2302">
        <v>560</v>
      </c>
      <c r="R2302">
        <v>492</v>
      </c>
      <c r="S2302">
        <v>133</v>
      </c>
      <c r="W2302">
        <v>0.27551999999999999</v>
      </c>
      <c r="X2302">
        <v>0.33062399999999997</v>
      </c>
    </row>
    <row r="2303" spans="1:24" hidden="1" x14ac:dyDescent="0.3">
      <c r="A2303" t="s">
        <v>13397</v>
      </c>
      <c r="B2303" t="s">
        <v>8211</v>
      </c>
      <c r="C2303" t="s">
        <v>13390</v>
      </c>
      <c r="D2303" t="s">
        <v>13391</v>
      </c>
      <c r="E2303" t="s">
        <v>113</v>
      </c>
      <c r="F2303" t="s">
        <v>13392</v>
      </c>
      <c r="G2303" t="s">
        <v>133</v>
      </c>
      <c r="H2303" t="s">
        <v>11791</v>
      </c>
      <c r="I2303" t="s">
        <v>218</v>
      </c>
      <c r="J2303" t="s">
        <v>13393</v>
      </c>
      <c r="K2303" t="s">
        <v>13394</v>
      </c>
      <c r="L2303" t="s">
        <v>8842</v>
      </c>
      <c r="M2303">
        <v>68</v>
      </c>
      <c r="N2303" t="s">
        <v>113</v>
      </c>
      <c r="O2303" t="s">
        <v>12413</v>
      </c>
      <c r="P2303">
        <v>1</v>
      </c>
      <c r="Q2303">
        <v>0.6</v>
      </c>
      <c r="T2303">
        <v>92.37</v>
      </c>
      <c r="W2303">
        <v>0.28274333882308139</v>
      </c>
      <c r="X2303">
        <v>0.45238934211693027</v>
      </c>
    </row>
    <row r="2304" spans="1:24" hidden="1" x14ac:dyDescent="0.3">
      <c r="A2304" t="s">
        <v>13398</v>
      </c>
      <c r="B2304" t="s">
        <v>8174</v>
      </c>
      <c r="C2304" t="s">
        <v>3692</v>
      </c>
      <c r="D2304" t="s">
        <v>13399</v>
      </c>
      <c r="E2304" t="s">
        <v>113</v>
      </c>
      <c r="F2304" t="s">
        <v>113</v>
      </c>
      <c r="G2304" t="s">
        <v>113</v>
      </c>
      <c r="H2304" t="s">
        <v>113</v>
      </c>
      <c r="I2304" t="s">
        <v>344</v>
      </c>
      <c r="J2304" t="s">
        <v>113</v>
      </c>
      <c r="K2304" t="s">
        <v>113</v>
      </c>
      <c r="L2304" t="s">
        <v>113</v>
      </c>
      <c r="M2304">
        <v>34</v>
      </c>
      <c r="N2304" t="s">
        <v>113</v>
      </c>
      <c r="O2304" t="s">
        <v>8467</v>
      </c>
      <c r="P2304">
        <v>3</v>
      </c>
      <c r="Q2304">
        <v>1499</v>
      </c>
      <c r="R2304">
        <v>349</v>
      </c>
      <c r="S2304">
        <v>166</v>
      </c>
      <c r="T2304">
        <v>30</v>
      </c>
      <c r="U2304">
        <v>200</v>
      </c>
      <c r="V2304">
        <v>310</v>
      </c>
      <c r="W2304">
        <v>1.569453</v>
      </c>
      <c r="X2304">
        <v>1.8833435999999999</v>
      </c>
    </row>
    <row r="2305" spans="1:24" hidden="1" x14ac:dyDescent="0.3">
      <c r="A2305" t="s">
        <v>13400</v>
      </c>
      <c r="B2305" t="s">
        <v>8179</v>
      </c>
      <c r="C2305" t="s">
        <v>3692</v>
      </c>
      <c r="D2305" t="s">
        <v>13399</v>
      </c>
      <c r="E2305" t="s">
        <v>113</v>
      </c>
      <c r="F2305" t="s">
        <v>113</v>
      </c>
      <c r="G2305" t="s">
        <v>113</v>
      </c>
      <c r="H2305" t="s">
        <v>113</v>
      </c>
      <c r="I2305" t="s">
        <v>344</v>
      </c>
      <c r="J2305" t="s">
        <v>113</v>
      </c>
      <c r="K2305" t="s">
        <v>113</v>
      </c>
      <c r="L2305" t="s">
        <v>113</v>
      </c>
      <c r="M2305">
        <v>34</v>
      </c>
      <c r="N2305" t="s">
        <v>113</v>
      </c>
      <c r="O2305" t="s">
        <v>11880</v>
      </c>
      <c r="P2305">
        <v>3</v>
      </c>
      <c r="Q2305">
        <v>400</v>
      </c>
      <c r="R2305">
        <v>300</v>
      </c>
      <c r="S2305">
        <v>100</v>
      </c>
      <c r="W2305">
        <v>0.36</v>
      </c>
      <c r="X2305">
        <v>0.432</v>
      </c>
    </row>
    <row r="2306" spans="1:24" hidden="1" x14ac:dyDescent="0.3">
      <c r="A2306" t="s">
        <v>13401</v>
      </c>
      <c r="B2306" t="s">
        <v>8536</v>
      </c>
      <c r="C2306" t="s">
        <v>3692</v>
      </c>
      <c r="D2306" t="s">
        <v>13399</v>
      </c>
      <c r="E2306" t="s">
        <v>113</v>
      </c>
      <c r="F2306" t="s">
        <v>113</v>
      </c>
      <c r="G2306" t="s">
        <v>113</v>
      </c>
      <c r="H2306" t="s">
        <v>113</v>
      </c>
      <c r="I2306" t="s">
        <v>344</v>
      </c>
      <c r="J2306" t="s">
        <v>113</v>
      </c>
      <c r="K2306" t="s">
        <v>113</v>
      </c>
      <c r="L2306" t="s">
        <v>113</v>
      </c>
      <c r="M2306">
        <v>34</v>
      </c>
      <c r="N2306" t="s">
        <v>113</v>
      </c>
      <c r="O2306" t="s">
        <v>9106</v>
      </c>
      <c r="P2306">
        <v>3</v>
      </c>
      <c r="Q2306">
        <v>400</v>
      </c>
      <c r="R2306">
        <v>300</v>
      </c>
      <c r="S2306">
        <v>100</v>
      </c>
      <c r="W2306">
        <v>0.36</v>
      </c>
      <c r="X2306">
        <v>0.432</v>
      </c>
    </row>
    <row r="2307" spans="1:24" hidden="1" x14ac:dyDescent="0.3">
      <c r="A2307" t="s">
        <v>13402</v>
      </c>
      <c r="B2307" t="s">
        <v>8211</v>
      </c>
      <c r="C2307" t="s">
        <v>3692</v>
      </c>
      <c r="D2307" t="s">
        <v>13399</v>
      </c>
      <c r="E2307" t="s">
        <v>113</v>
      </c>
      <c r="F2307" t="s">
        <v>113</v>
      </c>
      <c r="G2307" t="s">
        <v>113</v>
      </c>
      <c r="H2307" t="s">
        <v>113</v>
      </c>
      <c r="I2307" t="s">
        <v>344</v>
      </c>
      <c r="J2307" t="s">
        <v>113</v>
      </c>
      <c r="K2307" t="s">
        <v>113</v>
      </c>
      <c r="L2307" t="s">
        <v>113</v>
      </c>
      <c r="M2307">
        <v>32</v>
      </c>
      <c r="N2307" t="s">
        <v>113</v>
      </c>
      <c r="O2307" t="s">
        <v>13403</v>
      </c>
      <c r="P2307">
        <v>1</v>
      </c>
      <c r="Q2307">
        <v>0.9</v>
      </c>
      <c r="T2307">
        <v>249.79</v>
      </c>
      <c r="W2307">
        <v>0.63617251235193317</v>
      </c>
      <c r="X2307">
        <v>1.0178760197630932</v>
      </c>
    </row>
    <row r="2308" spans="1:24" hidden="1" x14ac:dyDescent="0.3">
      <c r="A2308" t="s">
        <v>13404</v>
      </c>
      <c r="B2308" t="s">
        <v>8174</v>
      </c>
      <c r="C2308" t="s">
        <v>13405</v>
      </c>
      <c r="D2308" t="s">
        <v>13406</v>
      </c>
      <c r="E2308" t="s">
        <v>113</v>
      </c>
      <c r="F2308" t="s">
        <v>13407</v>
      </c>
      <c r="G2308" t="s">
        <v>133</v>
      </c>
      <c r="H2308" t="s">
        <v>13142</v>
      </c>
      <c r="I2308" t="s">
        <v>218</v>
      </c>
      <c r="J2308" t="s">
        <v>13408</v>
      </c>
      <c r="K2308" t="s">
        <v>13409</v>
      </c>
      <c r="L2308" t="s">
        <v>9706</v>
      </c>
      <c r="M2308">
        <v>35</v>
      </c>
      <c r="N2308" t="s">
        <v>8442</v>
      </c>
      <c r="O2308" t="s">
        <v>9890</v>
      </c>
      <c r="P2308">
        <v>2</v>
      </c>
      <c r="Q2308">
        <v>2500</v>
      </c>
      <c r="R2308">
        <v>355</v>
      </c>
      <c r="S2308">
        <v>192</v>
      </c>
      <c r="T2308">
        <v>20</v>
      </c>
      <c r="U2308">
        <v>215</v>
      </c>
      <c r="W2308">
        <v>1.7749999999999999</v>
      </c>
      <c r="X2308">
        <v>2.13</v>
      </c>
    </row>
    <row r="2309" spans="1:24" hidden="1" x14ac:dyDescent="0.3">
      <c r="A2309" t="s">
        <v>13410</v>
      </c>
      <c r="B2309" t="s">
        <v>8179</v>
      </c>
      <c r="C2309" t="s">
        <v>13405</v>
      </c>
      <c r="D2309" t="s">
        <v>13406</v>
      </c>
      <c r="E2309" t="s">
        <v>113</v>
      </c>
      <c r="F2309" t="s">
        <v>13407</v>
      </c>
      <c r="G2309" t="s">
        <v>133</v>
      </c>
      <c r="H2309" t="s">
        <v>13142</v>
      </c>
      <c r="I2309" t="s">
        <v>218</v>
      </c>
      <c r="J2309" t="s">
        <v>13408</v>
      </c>
      <c r="K2309" t="s">
        <v>13409</v>
      </c>
      <c r="L2309" t="s">
        <v>9706</v>
      </c>
      <c r="M2309">
        <v>35</v>
      </c>
      <c r="N2309" t="s">
        <v>9971</v>
      </c>
      <c r="O2309" t="s">
        <v>13147</v>
      </c>
      <c r="P2309">
        <v>1</v>
      </c>
      <c r="Q2309">
        <v>560</v>
      </c>
      <c r="R2309">
        <v>422</v>
      </c>
      <c r="S2309">
        <v>133</v>
      </c>
      <c r="W2309">
        <v>0.23632</v>
      </c>
      <c r="X2309">
        <v>0.283584</v>
      </c>
    </row>
    <row r="2310" spans="1:24" hidden="1" x14ac:dyDescent="0.3">
      <c r="A2310" t="s">
        <v>13411</v>
      </c>
      <c r="B2310" t="s">
        <v>8211</v>
      </c>
      <c r="C2310" t="s">
        <v>13405</v>
      </c>
      <c r="D2310" t="s">
        <v>13406</v>
      </c>
      <c r="E2310" t="s">
        <v>113</v>
      </c>
      <c r="F2310" t="s">
        <v>13407</v>
      </c>
      <c r="G2310" t="s">
        <v>133</v>
      </c>
      <c r="H2310" t="s">
        <v>13142</v>
      </c>
      <c r="I2310" t="s">
        <v>218</v>
      </c>
      <c r="J2310" t="s">
        <v>13408</v>
      </c>
      <c r="K2310" t="s">
        <v>13409</v>
      </c>
      <c r="L2310" t="s">
        <v>9706</v>
      </c>
      <c r="M2310">
        <v>33</v>
      </c>
      <c r="N2310" t="s">
        <v>113</v>
      </c>
      <c r="O2310" t="s">
        <v>9493</v>
      </c>
      <c r="P2310">
        <v>1</v>
      </c>
      <c r="Q2310">
        <v>0.6</v>
      </c>
      <c r="U2310">
        <v>248.28</v>
      </c>
      <c r="W2310">
        <v>0.28274333882308139</v>
      </c>
      <c r="X2310">
        <v>0.45238934211693027</v>
      </c>
    </row>
    <row r="2311" spans="1:24" hidden="1" x14ac:dyDescent="0.3">
      <c r="A2311" t="s">
        <v>13412</v>
      </c>
      <c r="B2311" t="s">
        <v>8174</v>
      </c>
      <c r="C2311" t="s">
        <v>5930</v>
      </c>
      <c r="D2311" t="s">
        <v>13413</v>
      </c>
      <c r="E2311" t="s">
        <v>113</v>
      </c>
      <c r="F2311" t="s">
        <v>13414</v>
      </c>
      <c r="G2311" t="s">
        <v>1356</v>
      </c>
      <c r="H2311" t="s">
        <v>127</v>
      </c>
      <c r="I2311" t="s">
        <v>654</v>
      </c>
      <c r="J2311" t="s">
        <v>13415</v>
      </c>
      <c r="K2311" t="s">
        <v>13416</v>
      </c>
      <c r="L2311" t="s">
        <v>120</v>
      </c>
      <c r="M2311">
        <v>39</v>
      </c>
      <c r="N2311" t="s">
        <v>8614</v>
      </c>
      <c r="O2311" t="s">
        <v>9042</v>
      </c>
      <c r="P2311">
        <v>3</v>
      </c>
      <c r="Q2311">
        <v>1412</v>
      </c>
      <c r="R2311">
        <v>353</v>
      </c>
      <c r="T2311">
        <v>65</v>
      </c>
      <c r="U2311">
        <v>175</v>
      </c>
      <c r="V2311">
        <v>320</v>
      </c>
      <c r="W2311">
        <v>1.4953080000000001</v>
      </c>
      <c r="X2311">
        <v>1.7943696</v>
      </c>
    </row>
    <row r="2312" spans="1:24" hidden="1" x14ac:dyDescent="0.3">
      <c r="A2312" t="s">
        <v>13417</v>
      </c>
      <c r="B2312" t="s">
        <v>8179</v>
      </c>
      <c r="C2312" t="s">
        <v>5930</v>
      </c>
      <c r="D2312" t="s">
        <v>13413</v>
      </c>
      <c r="E2312" t="s">
        <v>113</v>
      </c>
      <c r="F2312" t="s">
        <v>13414</v>
      </c>
      <c r="G2312" t="s">
        <v>1356</v>
      </c>
      <c r="H2312" t="s">
        <v>127</v>
      </c>
      <c r="I2312" t="s">
        <v>654</v>
      </c>
      <c r="J2312" t="s">
        <v>13415</v>
      </c>
      <c r="K2312" t="s">
        <v>13416</v>
      </c>
      <c r="L2312" t="s">
        <v>120</v>
      </c>
      <c r="M2312">
        <v>39</v>
      </c>
      <c r="N2312" t="s">
        <v>113</v>
      </c>
      <c r="O2312" t="s">
        <v>8641</v>
      </c>
      <c r="P2312">
        <v>3</v>
      </c>
      <c r="Q2312">
        <v>466</v>
      </c>
      <c r="R2312">
        <v>343</v>
      </c>
      <c r="W2312">
        <v>0.479514</v>
      </c>
      <c r="X2312">
        <v>0.57541679999999995</v>
      </c>
    </row>
    <row r="2313" spans="1:24" hidden="1" x14ac:dyDescent="0.3">
      <c r="A2313" t="s">
        <v>13418</v>
      </c>
      <c r="B2313" t="s">
        <v>8174</v>
      </c>
      <c r="C2313" t="s">
        <v>13419</v>
      </c>
      <c r="D2313" t="s">
        <v>13420</v>
      </c>
      <c r="E2313" t="s">
        <v>113</v>
      </c>
      <c r="F2313" t="s">
        <v>13421</v>
      </c>
      <c r="G2313" t="s">
        <v>1356</v>
      </c>
      <c r="H2313" t="s">
        <v>127</v>
      </c>
      <c r="I2313" t="s">
        <v>654</v>
      </c>
      <c r="J2313" t="s">
        <v>13422</v>
      </c>
      <c r="K2313" t="s">
        <v>13423</v>
      </c>
      <c r="L2313" t="s">
        <v>120</v>
      </c>
      <c r="M2313">
        <v>38</v>
      </c>
      <c r="N2313" t="s">
        <v>8614</v>
      </c>
      <c r="O2313" t="s">
        <v>9042</v>
      </c>
      <c r="P2313">
        <v>3</v>
      </c>
      <c r="Q2313">
        <v>1412</v>
      </c>
      <c r="R2313">
        <v>353</v>
      </c>
      <c r="T2313">
        <v>80</v>
      </c>
      <c r="U2313">
        <v>250</v>
      </c>
      <c r="V2313">
        <v>350</v>
      </c>
      <c r="W2313">
        <v>1.4953080000000001</v>
      </c>
      <c r="X2313">
        <v>1.7943696</v>
      </c>
    </row>
    <row r="2314" spans="1:24" hidden="1" x14ac:dyDescent="0.3">
      <c r="A2314" t="s">
        <v>13424</v>
      </c>
      <c r="B2314" t="s">
        <v>8179</v>
      </c>
      <c r="C2314" t="s">
        <v>13419</v>
      </c>
      <c r="D2314" t="s">
        <v>13420</v>
      </c>
      <c r="E2314" t="s">
        <v>113</v>
      </c>
      <c r="F2314" t="s">
        <v>13421</v>
      </c>
      <c r="G2314" t="s">
        <v>1356</v>
      </c>
      <c r="H2314" t="s">
        <v>127</v>
      </c>
      <c r="I2314" t="s">
        <v>654</v>
      </c>
      <c r="J2314" t="s">
        <v>13422</v>
      </c>
      <c r="K2314" t="s">
        <v>13423</v>
      </c>
      <c r="L2314" t="s">
        <v>120</v>
      </c>
      <c r="M2314">
        <v>38</v>
      </c>
      <c r="N2314" t="s">
        <v>113</v>
      </c>
      <c r="O2314" t="s">
        <v>9568</v>
      </c>
      <c r="P2314">
        <v>3</v>
      </c>
      <c r="Q2314">
        <v>409</v>
      </c>
      <c r="R2314">
        <v>269</v>
      </c>
      <c r="W2314">
        <v>0.330063</v>
      </c>
      <c r="X2314">
        <v>0.39607559999999997</v>
      </c>
    </row>
    <row r="2315" spans="1:24" hidden="1" x14ac:dyDescent="0.3">
      <c r="A2315" t="s">
        <v>13425</v>
      </c>
      <c r="B2315" t="s">
        <v>8536</v>
      </c>
      <c r="C2315" t="s">
        <v>13419</v>
      </c>
      <c r="D2315" t="s">
        <v>13420</v>
      </c>
      <c r="E2315" t="s">
        <v>113</v>
      </c>
      <c r="F2315" t="s">
        <v>13421</v>
      </c>
      <c r="G2315" t="s">
        <v>1356</v>
      </c>
      <c r="H2315" t="s">
        <v>127</v>
      </c>
      <c r="I2315" t="s">
        <v>654</v>
      </c>
      <c r="J2315" t="s">
        <v>13422</v>
      </c>
      <c r="K2315" t="s">
        <v>13423</v>
      </c>
      <c r="L2315" t="s">
        <v>120</v>
      </c>
      <c r="M2315">
        <v>38</v>
      </c>
      <c r="N2315" t="s">
        <v>113</v>
      </c>
      <c r="O2315" t="s">
        <v>10769</v>
      </c>
      <c r="P2315">
        <v>3</v>
      </c>
      <c r="Q2315">
        <v>420</v>
      </c>
      <c r="R2315">
        <v>342</v>
      </c>
      <c r="W2315">
        <v>0.43092000000000003</v>
      </c>
      <c r="X2315">
        <v>0.51710400000000001</v>
      </c>
    </row>
    <row r="2316" spans="1:24" hidden="1" x14ac:dyDescent="0.3">
      <c r="A2316" t="s">
        <v>13426</v>
      </c>
      <c r="B2316" t="s">
        <v>8539</v>
      </c>
      <c r="C2316" t="s">
        <v>13419</v>
      </c>
      <c r="D2316" t="s">
        <v>13420</v>
      </c>
      <c r="E2316" t="s">
        <v>113</v>
      </c>
      <c r="F2316" t="s">
        <v>13421</v>
      </c>
      <c r="G2316" t="s">
        <v>1356</v>
      </c>
      <c r="H2316" t="s">
        <v>127</v>
      </c>
      <c r="I2316" t="s">
        <v>654</v>
      </c>
      <c r="J2316" t="s">
        <v>13422</v>
      </c>
      <c r="K2316" t="s">
        <v>13423</v>
      </c>
      <c r="L2316" t="s">
        <v>120</v>
      </c>
      <c r="M2316">
        <v>40</v>
      </c>
      <c r="N2316" t="s">
        <v>113</v>
      </c>
      <c r="O2316" t="s">
        <v>11940</v>
      </c>
      <c r="P2316">
        <v>2</v>
      </c>
      <c r="Q2316">
        <v>197</v>
      </c>
      <c r="R2316">
        <v>179</v>
      </c>
      <c r="S2316">
        <v>79</v>
      </c>
      <c r="W2316">
        <v>7.0526000000000005E-2</v>
      </c>
      <c r="X2316">
        <v>8.4631200000000004E-2</v>
      </c>
    </row>
    <row r="2317" spans="1:24" hidden="1" x14ac:dyDescent="0.3">
      <c r="A2317" t="s">
        <v>13427</v>
      </c>
      <c r="B2317" t="s">
        <v>8211</v>
      </c>
      <c r="C2317" t="s">
        <v>13419</v>
      </c>
      <c r="D2317" t="s">
        <v>13420</v>
      </c>
      <c r="E2317" t="s">
        <v>113</v>
      </c>
      <c r="F2317" t="s">
        <v>13421</v>
      </c>
      <c r="G2317" t="s">
        <v>1356</v>
      </c>
      <c r="H2317" t="s">
        <v>127</v>
      </c>
      <c r="I2317" t="s">
        <v>654</v>
      </c>
      <c r="J2317" t="s">
        <v>13422</v>
      </c>
      <c r="K2317" t="s">
        <v>13423</v>
      </c>
      <c r="L2317" t="s">
        <v>120</v>
      </c>
      <c r="M2317">
        <v>40</v>
      </c>
      <c r="N2317" t="s">
        <v>113</v>
      </c>
      <c r="O2317" t="s">
        <v>13428</v>
      </c>
      <c r="P2317">
        <v>1</v>
      </c>
      <c r="Q2317">
        <v>0.3</v>
      </c>
      <c r="T2317">
        <v>191.25</v>
      </c>
      <c r="W2317">
        <v>7.0685834705770348E-2</v>
      </c>
      <c r="X2317">
        <v>0.11309733552923257</v>
      </c>
    </row>
    <row r="2318" spans="1:24" hidden="1" x14ac:dyDescent="0.3">
      <c r="A2318" t="s">
        <v>13429</v>
      </c>
      <c r="B2318" t="s">
        <v>8174</v>
      </c>
      <c r="C2318" t="s">
        <v>13430</v>
      </c>
      <c r="D2318" t="s">
        <v>13431</v>
      </c>
      <c r="E2318" t="s">
        <v>113</v>
      </c>
      <c r="F2318" t="s">
        <v>13432</v>
      </c>
      <c r="G2318" t="s">
        <v>1356</v>
      </c>
      <c r="H2318" t="s">
        <v>127</v>
      </c>
      <c r="I2318" t="s">
        <v>226</v>
      </c>
      <c r="J2318" t="s">
        <v>13433</v>
      </c>
      <c r="K2318" t="s">
        <v>13434</v>
      </c>
      <c r="L2318" t="s">
        <v>120</v>
      </c>
      <c r="M2318">
        <v>40</v>
      </c>
      <c r="N2318" t="s">
        <v>9085</v>
      </c>
      <c r="O2318" t="s">
        <v>13435</v>
      </c>
      <c r="P2318">
        <v>3</v>
      </c>
      <c r="Q2318">
        <v>1499</v>
      </c>
      <c r="R2318">
        <v>429</v>
      </c>
      <c r="S2318">
        <v>196</v>
      </c>
      <c r="T2318">
        <v>330</v>
      </c>
      <c r="U2318">
        <v>80</v>
      </c>
      <c r="V2318">
        <v>200</v>
      </c>
      <c r="W2318">
        <v>1.9292130000000001</v>
      </c>
      <c r="X2318">
        <v>2.3150556</v>
      </c>
    </row>
    <row r="2319" spans="1:24" hidden="1" x14ac:dyDescent="0.3">
      <c r="A2319" t="s">
        <v>13436</v>
      </c>
      <c r="B2319" t="s">
        <v>8179</v>
      </c>
      <c r="C2319" t="s">
        <v>13430</v>
      </c>
      <c r="D2319" t="s">
        <v>13431</v>
      </c>
      <c r="E2319" t="s">
        <v>113</v>
      </c>
      <c r="F2319" t="s">
        <v>13432</v>
      </c>
      <c r="G2319" t="s">
        <v>1356</v>
      </c>
      <c r="H2319" t="s">
        <v>127</v>
      </c>
      <c r="I2319" t="s">
        <v>226</v>
      </c>
      <c r="J2319" t="s">
        <v>13433</v>
      </c>
      <c r="K2319" t="s">
        <v>13434</v>
      </c>
      <c r="L2319" t="s">
        <v>120</v>
      </c>
      <c r="M2319">
        <v>40</v>
      </c>
      <c r="N2319" t="s">
        <v>9085</v>
      </c>
      <c r="O2319" t="s">
        <v>11880</v>
      </c>
      <c r="P2319">
        <v>3</v>
      </c>
      <c r="Q2319">
        <v>400</v>
      </c>
      <c r="R2319">
        <v>300</v>
      </c>
      <c r="W2319">
        <v>0.36</v>
      </c>
      <c r="X2319">
        <v>0.432</v>
      </c>
    </row>
    <row r="2320" spans="1:24" hidden="1" x14ac:dyDescent="0.3">
      <c r="A2320" t="s">
        <v>13437</v>
      </c>
      <c r="B2320" t="s">
        <v>8536</v>
      </c>
      <c r="C2320" t="s">
        <v>13430</v>
      </c>
      <c r="D2320" t="s">
        <v>13431</v>
      </c>
      <c r="E2320" t="s">
        <v>113</v>
      </c>
      <c r="F2320" t="s">
        <v>13432</v>
      </c>
      <c r="G2320" t="s">
        <v>1356</v>
      </c>
      <c r="H2320" t="s">
        <v>127</v>
      </c>
      <c r="I2320" t="s">
        <v>226</v>
      </c>
      <c r="J2320" t="s">
        <v>13433</v>
      </c>
      <c r="K2320" t="s">
        <v>13434</v>
      </c>
      <c r="L2320" t="s">
        <v>120</v>
      </c>
      <c r="M2320">
        <v>40</v>
      </c>
      <c r="N2320" t="s">
        <v>9085</v>
      </c>
      <c r="O2320" t="s">
        <v>9106</v>
      </c>
      <c r="P2320">
        <v>3</v>
      </c>
      <c r="Q2320">
        <v>400</v>
      </c>
      <c r="R2320">
        <v>300</v>
      </c>
      <c r="W2320">
        <v>0.36</v>
      </c>
      <c r="X2320">
        <v>0.432</v>
      </c>
    </row>
    <row r="2321" spans="1:24" hidden="1" x14ac:dyDescent="0.3">
      <c r="A2321" t="s">
        <v>13438</v>
      </c>
      <c r="B2321" t="s">
        <v>8174</v>
      </c>
      <c r="C2321" t="s">
        <v>13439</v>
      </c>
      <c r="D2321" t="s">
        <v>13440</v>
      </c>
      <c r="E2321" t="s">
        <v>113</v>
      </c>
      <c r="F2321" t="s">
        <v>13441</v>
      </c>
      <c r="G2321" t="s">
        <v>1356</v>
      </c>
      <c r="H2321" t="s">
        <v>127</v>
      </c>
      <c r="I2321" t="s">
        <v>226</v>
      </c>
      <c r="J2321" t="s">
        <v>13442</v>
      </c>
      <c r="K2321" t="s">
        <v>13443</v>
      </c>
      <c r="L2321" t="s">
        <v>120</v>
      </c>
      <c r="M2321">
        <v>40</v>
      </c>
      <c r="N2321" t="s">
        <v>9085</v>
      </c>
      <c r="O2321" t="s">
        <v>8467</v>
      </c>
      <c r="P2321">
        <v>3</v>
      </c>
      <c r="Q2321">
        <v>1499</v>
      </c>
      <c r="R2321">
        <v>349</v>
      </c>
      <c r="S2321">
        <v>166</v>
      </c>
      <c r="T2321">
        <v>340</v>
      </c>
      <c r="U2321">
        <v>95</v>
      </c>
      <c r="V2321">
        <v>215</v>
      </c>
      <c r="W2321">
        <v>1.569453</v>
      </c>
      <c r="X2321">
        <v>1.8833435999999999</v>
      </c>
    </row>
    <row r="2322" spans="1:24" hidden="1" x14ac:dyDescent="0.3">
      <c r="A2322" t="s">
        <v>13444</v>
      </c>
      <c r="B2322" t="s">
        <v>8179</v>
      </c>
      <c r="C2322" t="s">
        <v>13439</v>
      </c>
      <c r="D2322" t="s">
        <v>13440</v>
      </c>
      <c r="E2322" t="s">
        <v>113</v>
      </c>
      <c r="F2322" t="s">
        <v>13441</v>
      </c>
      <c r="G2322" t="s">
        <v>1356</v>
      </c>
      <c r="H2322" t="s">
        <v>127</v>
      </c>
      <c r="I2322" t="s">
        <v>226</v>
      </c>
      <c r="J2322" t="s">
        <v>13442</v>
      </c>
      <c r="K2322" t="s">
        <v>13443</v>
      </c>
      <c r="L2322" t="s">
        <v>120</v>
      </c>
      <c r="M2322">
        <v>40</v>
      </c>
      <c r="N2322" t="s">
        <v>113</v>
      </c>
      <c r="O2322" t="s">
        <v>11880</v>
      </c>
      <c r="P2322">
        <v>3</v>
      </c>
      <c r="Q2322">
        <v>480</v>
      </c>
      <c r="R2322">
        <v>356</v>
      </c>
      <c r="S2322">
        <v>140</v>
      </c>
      <c r="W2322">
        <v>0.51263999999999998</v>
      </c>
      <c r="X2322">
        <v>0.61516799999999994</v>
      </c>
    </row>
    <row r="2323" spans="1:24" hidden="1" x14ac:dyDescent="0.3">
      <c r="A2323" t="s">
        <v>13445</v>
      </c>
      <c r="B2323" t="s">
        <v>8174</v>
      </c>
      <c r="C2323" t="s">
        <v>4273</v>
      </c>
      <c r="D2323" t="s">
        <v>13446</v>
      </c>
      <c r="E2323" t="s">
        <v>113</v>
      </c>
      <c r="F2323" t="s">
        <v>4275</v>
      </c>
      <c r="G2323" t="s">
        <v>133</v>
      </c>
      <c r="H2323" t="s">
        <v>3790</v>
      </c>
      <c r="I2323" t="s">
        <v>218</v>
      </c>
      <c r="J2323" t="s">
        <v>13447</v>
      </c>
      <c r="K2323" t="s">
        <v>13448</v>
      </c>
      <c r="L2323" t="s">
        <v>120</v>
      </c>
      <c r="M2323">
        <v>40</v>
      </c>
      <c r="N2323" t="s">
        <v>113</v>
      </c>
      <c r="O2323" t="s">
        <v>12148</v>
      </c>
      <c r="P2323">
        <v>3</v>
      </c>
      <c r="Q2323">
        <v>1400</v>
      </c>
      <c r="R2323">
        <v>355</v>
      </c>
      <c r="S2323">
        <v>192</v>
      </c>
      <c r="T2323">
        <v>40</v>
      </c>
      <c r="U2323">
        <v>170</v>
      </c>
      <c r="V2323">
        <v>340</v>
      </c>
      <c r="W2323">
        <v>1.4910000000000001</v>
      </c>
      <c r="X2323">
        <v>1.7892000000000001</v>
      </c>
    </row>
    <row r="2324" spans="1:24" hidden="1" x14ac:dyDescent="0.3">
      <c r="A2324" t="s">
        <v>13449</v>
      </c>
      <c r="B2324" t="s">
        <v>8179</v>
      </c>
      <c r="C2324" t="s">
        <v>4273</v>
      </c>
      <c r="D2324" t="s">
        <v>13446</v>
      </c>
      <c r="E2324" t="s">
        <v>113</v>
      </c>
      <c r="F2324" t="s">
        <v>4275</v>
      </c>
      <c r="G2324" t="s">
        <v>133</v>
      </c>
      <c r="H2324" t="s">
        <v>3790</v>
      </c>
      <c r="I2324" t="s">
        <v>218</v>
      </c>
      <c r="J2324" t="s">
        <v>13447</v>
      </c>
      <c r="K2324" t="s">
        <v>13448</v>
      </c>
      <c r="L2324" t="s">
        <v>120</v>
      </c>
      <c r="M2324">
        <v>40</v>
      </c>
      <c r="N2324" t="s">
        <v>113</v>
      </c>
      <c r="O2324" t="s">
        <v>13450</v>
      </c>
      <c r="P2324">
        <v>1</v>
      </c>
      <c r="Q2324">
        <v>560</v>
      </c>
      <c r="R2324">
        <v>492</v>
      </c>
      <c r="S2324">
        <v>133</v>
      </c>
      <c r="W2324">
        <v>0.27551999999999999</v>
      </c>
      <c r="X2324">
        <v>0.33062399999999997</v>
      </c>
    </row>
    <row r="2325" spans="1:24" hidden="1" x14ac:dyDescent="0.3">
      <c r="A2325" t="s">
        <v>13451</v>
      </c>
      <c r="B2325" t="s">
        <v>8362</v>
      </c>
      <c r="C2325" t="s">
        <v>4273</v>
      </c>
      <c r="D2325" t="s">
        <v>13446</v>
      </c>
      <c r="E2325" t="s">
        <v>113</v>
      </c>
      <c r="F2325" t="s">
        <v>4275</v>
      </c>
      <c r="G2325" t="s">
        <v>133</v>
      </c>
      <c r="H2325" t="s">
        <v>3790</v>
      </c>
      <c r="I2325" t="s">
        <v>218</v>
      </c>
      <c r="J2325" t="s">
        <v>13447</v>
      </c>
      <c r="K2325" t="s">
        <v>13448</v>
      </c>
      <c r="L2325" t="s">
        <v>120</v>
      </c>
      <c r="M2325">
        <v>0</v>
      </c>
      <c r="N2325" t="s">
        <v>113</v>
      </c>
      <c r="O2325" t="s">
        <v>8362</v>
      </c>
      <c r="P2325">
        <v>1</v>
      </c>
      <c r="Q2325">
        <v>1.8</v>
      </c>
      <c r="T2325">
        <v>54.49</v>
      </c>
      <c r="W2325">
        <v>2.5446900494077327</v>
      </c>
      <c r="X2325">
        <v>0</v>
      </c>
    </row>
    <row r="2326" spans="1:24" hidden="1" x14ac:dyDescent="0.3">
      <c r="A2326" t="s">
        <v>13452</v>
      </c>
      <c r="B2326" t="s">
        <v>8174</v>
      </c>
      <c r="C2326" t="s">
        <v>13453</v>
      </c>
      <c r="D2326" t="s">
        <v>13454</v>
      </c>
      <c r="E2326" t="s">
        <v>113</v>
      </c>
      <c r="F2326" t="s">
        <v>13455</v>
      </c>
      <c r="G2326" t="s">
        <v>1356</v>
      </c>
      <c r="H2326" t="s">
        <v>127</v>
      </c>
      <c r="I2326" t="s">
        <v>163</v>
      </c>
      <c r="J2326" t="s">
        <v>13456</v>
      </c>
      <c r="K2326" t="s">
        <v>13457</v>
      </c>
      <c r="L2326" t="s">
        <v>120</v>
      </c>
      <c r="M2326">
        <v>40</v>
      </c>
      <c r="N2326" t="s">
        <v>9971</v>
      </c>
      <c r="O2326" t="s">
        <v>9481</v>
      </c>
      <c r="P2326">
        <v>3</v>
      </c>
      <c r="Q2326">
        <v>1498</v>
      </c>
      <c r="R2326">
        <v>398</v>
      </c>
      <c r="S2326">
        <v>158</v>
      </c>
      <c r="T2326">
        <v>70</v>
      </c>
      <c r="U2326">
        <v>170</v>
      </c>
      <c r="V2326">
        <v>300</v>
      </c>
      <c r="W2326">
        <v>1.7886120000000001</v>
      </c>
      <c r="X2326">
        <v>2.1463344000000002</v>
      </c>
    </row>
    <row r="2327" spans="1:24" hidden="1" x14ac:dyDescent="0.3">
      <c r="A2327" t="s">
        <v>13458</v>
      </c>
      <c r="B2327" t="s">
        <v>8617</v>
      </c>
      <c r="C2327" t="s">
        <v>13453</v>
      </c>
      <c r="D2327" t="s">
        <v>13454</v>
      </c>
      <c r="E2327" t="s">
        <v>113</v>
      </c>
      <c r="F2327" t="s">
        <v>13455</v>
      </c>
      <c r="G2327" t="s">
        <v>1356</v>
      </c>
      <c r="H2327" t="s">
        <v>127</v>
      </c>
      <c r="I2327" t="s">
        <v>163</v>
      </c>
      <c r="J2327" t="s">
        <v>13456</v>
      </c>
      <c r="K2327" t="s">
        <v>13457</v>
      </c>
      <c r="L2327" t="s">
        <v>120</v>
      </c>
      <c r="M2327">
        <v>40</v>
      </c>
      <c r="N2327" t="s">
        <v>9971</v>
      </c>
      <c r="O2327" t="s">
        <v>8787</v>
      </c>
      <c r="P2327">
        <v>3</v>
      </c>
      <c r="Q2327">
        <v>900</v>
      </c>
      <c r="R2327">
        <v>265</v>
      </c>
      <c r="S2327">
        <v>120</v>
      </c>
      <c r="T2327">
        <v>70</v>
      </c>
      <c r="U2327">
        <v>170</v>
      </c>
      <c r="V2327">
        <v>300</v>
      </c>
      <c r="W2327">
        <v>0.71550000000000002</v>
      </c>
      <c r="X2327">
        <v>0.85860000000000003</v>
      </c>
    </row>
    <row r="2328" spans="1:24" hidden="1" x14ac:dyDescent="0.3">
      <c r="A2328" t="s">
        <v>13459</v>
      </c>
      <c r="B2328" t="s">
        <v>8179</v>
      </c>
      <c r="C2328" t="s">
        <v>13453</v>
      </c>
      <c r="D2328" t="s">
        <v>13454</v>
      </c>
      <c r="E2328" t="s">
        <v>113</v>
      </c>
      <c r="F2328" t="s">
        <v>13455</v>
      </c>
      <c r="G2328" t="s">
        <v>1356</v>
      </c>
      <c r="H2328" t="s">
        <v>127</v>
      </c>
      <c r="I2328" t="s">
        <v>163</v>
      </c>
      <c r="J2328" t="s">
        <v>13456</v>
      </c>
      <c r="K2328" t="s">
        <v>13457</v>
      </c>
      <c r="L2328" t="s">
        <v>120</v>
      </c>
      <c r="M2328">
        <v>40</v>
      </c>
      <c r="N2328" t="s">
        <v>9971</v>
      </c>
      <c r="O2328" t="s">
        <v>9483</v>
      </c>
      <c r="P2328">
        <v>2</v>
      </c>
      <c r="Q2328">
        <v>630</v>
      </c>
      <c r="R2328">
        <v>321</v>
      </c>
      <c r="S2328">
        <v>130</v>
      </c>
      <c r="W2328">
        <v>0.40445999999999999</v>
      </c>
      <c r="X2328">
        <v>0.48535199999999995</v>
      </c>
    </row>
    <row r="2329" spans="1:24" hidden="1" x14ac:dyDescent="0.3">
      <c r="A2329" t="s">
        <v>13460</v>
      </c>
      <c r="B2329" t="s">
        <v>8536</v>
      </c>
      <c r="C2329" t="s">
        <v>13453</v>
      </c>
      <c r="D2329" t="s">
        <v>13454</v>
      </c>
      <c r="E2329" t="s">
        <v>113</v>
      </c>
      <c r="F2329" t="s">
        <v>13455</v>
      </c>
      <c r="G2329" t="s">
        <v>1356</v>
      </c>
      <c r="H2329" t="s">
        <v>127</v>
      </c>
      <c r="I2329" t="s">
        <v>163</v>
      </c>
      <c r="J2329" t="s">
        <v>13456</v>
      </c>
      <c r="K2329" t="s">
        <v>13457</v>
      </c>
      <c r="L2329" t="s">
        <v>120</v>
      </c>
      <c r="M2329">
        <v>40</v>
      </c>
      <c r="N2329" t="s">
        <v>9971</v>
      </c>
      <c r="O2329" t="s">
        <v>12063</v>
      </c>
      <c r="P2329">
        <v>3</v>
      </c>
      <c r="Q2329">
        <v>445</v>
      </c>
      <c r="R2329">
        <v>360</v>
      </c>
      <c r="S2329">
        <v>110</v>
      </c>
      <c r="W2329">
        <v>0.48060000000000003</v>
      </c>
      <c r="X2329">
        <v>0.57672000000000001</v>
      </c>
    </row>
    <row r="2330" spans="1:24" hidden="1" x14ac:dyDescent="0.3">
      <c r="A2330" t="s">
        <v>13461</v>
      </c>
      <c r="B2330" t="s">
        <v>8539</v>
      </c>
      <c r="C2330" t="s">
        <v>13453</v>
      </c>
      <c r="D2330" t="s">
        <v>13454</v>
      </c>
      <c r="E2330" t="s">
        <v>113</v>
      </c>
      <c r="F2330" t="s">
        <v>13455</v>
      </c>
      <c r="G2330" t="s">
        <v>1356</v>
      </c>
      <c r="H2330" t="s">
        <v>127</v>
      </c>
      <c r="I2330" t="s">
        <v>163</v>
      </c>
      <c r="J2330" t="s">
        <v>13456</v>
      </c>
      <c r="K2330" t="s">
        <v>13457</v>
      </c>
      <c r="L2330" t="s">
        <v>120</v>
      </c>
      <c r="M2330">
        <v>40</v>
      </c>
      <c r="N2330" t="s">
        <v>9971</v>
      </c>
      <c r="O2330" t="s">
        <v>13462</v>
      </c>
      <c r="P2330">
        <v>1</v>
      </c>
      <c r="Q2330">
        <v>560</v>
      </c>
      <c r="R2330">
        <v>492</v>
      </c>
      <c r="S2330">
        <v>133</v>
      </c>
      <c r="W2330">
        <v>0.27551999999999999</v>
      </c>
      <c r="X2330">
        <v>0.33062399999999997</v>
      </c>
    </row>
    <row r="2331" spans="1:24" hidden="1" x14ac:dyDescent="0.3">
      <c r="A2331" t="s">
        <v>13463</v>
      </c>
      <c r="B2331" t="s">
        <v>8174</v>
      </c>
      <c r="C2331" t="s">
        <v>13464</v>
      </c>
      <c r="D2331" t="s">
        <v>13465</v>
      </c>
      <c r="E2331" t="s">
        <v>113</v>
      </c>
      <c r="F2331" t="s">
        <v>113</v>
      </c>
      <c r="G2331" t="s">
        <v>113</v>
      </c>
      <c r="H2331" t="s">
        <v>113</v>
      </c>
      <c r="I2331" t="s">
        <v>115</v>
      </c>
      <c r="J2331" t="s">
        <v>113</v>
      </c>
      <c r="K2331" t="s">
        <v>113</v>
      </c>
      <c r="L2331" t="s">
        <v>113</v>
      </c>
      <c r="M2331">
        <v>45</v>
      </c>
      <c r="N2331" t="s">
        <v>113</v>
      </c>
      <c r="O2331" t="s">
        <v>13466</v>
      </c>
      <c r="P2331">
        <v>3</v>
      </c>
      <c r="Q2331">
        <v>1500</v>
      </c>
      <c r="R2331">
        <v>380</v>
      </c>
      <c r="S2331">
        <v>138</v>
      </c>
      <c r="T2331">
        <v>50</v>
      </c>
      <c r="U2331">
        <v>170</v>
      </c>
      <c r="V2331">
        <v>240</v>
      </c>
      <c r="W2331">
        <v>1.71</v>
      </c>
      <c r="X2331">
        <v>2.052</v>
      </c>
    </row>
    <row r="2332" spans="1:24" hidden="1" x14ac:dyDescent="0.3">
      <c r="A2332" t="s">
        <v>13467</v>
      </c>
      <c r="B2332" t="s">
        <v>8617</v>
      </c>
      <c r="C2332" t="s">
        <v>13464</v>
      </c>
      <c r="D2332" t="s">
        <v>13465</v>
      </c>
      <c r="E2332" t="s">
        <v>113</v>
      </c>
      <c r="F2332" t="s">
        <v>113</v>
      </c>
      <c r="G2332" t="s">
        <v>113</v>
      </c>
      <c r="H2332" t="s">
        <v>113</v>
      </c>
      <c r="I2332" t="s">
        <v>115</v>
      </c>
      <c r="J2332" t="s">
        <v>113</v>
      </c>
      <c r="K2332" t="s">
        <v>113</v>
      </c>
      <c r="L2332" t="s">
        <v>113</v>
      </c>
      <c r="M2332">
        <v>45</v>
      </c>
      <c r="N2332" t="s">
        <v>113</v>
      </c>
      <c r="O2332" t="s">
        <v>12134</v>
      </c>
      <c r="P2332">
        <v>3</v>
      </c>
      <c r="Q2332">
        <v>707</v>
      </c>
      <c r="R2332">
        <v>395</v>
      </c>
      <c r="S2332">
        <v>146</v>
      </c>
      <c r="T2332">
        <v>50</v>
      </c>
      <c r="U2332">
        <v>170</v>
      </c>
      <c r="V2332">
        <v>240</v>
      </c>
      <c r="W2332">
        <v>0.83779499999999996</v>
      </c>
      <c r="X2332">
        <v>1.0053539999999999</v>
      </c>
    </row>
    <row r="2333" spans="1:24" hidden="1" x14ac:dyDescent="0.3">
      <c r="A2333" t="s">
        <v>13468</v>
      </c>
      <c r="B2333" t="s">
        <v>8640</v>
      </c>
      <c r="C2333" t="s">
        <v>13464</v>
      </c>
      <c r="D2333" t="s">
        <v>13465</v>
      </c>
      <c r="E2333" t="s">
        <v>113</v>
      </c>
      <c r="F2333" t="s">
        <v>113</v>
      </c>
      <c r="G2333" t="s">
        <v>113</v>
      </c>
      <c r="H2333" t="s">
        <v>113</v>
      </c>
      <c r="I2333" t="s">
        <v>115</v>
      </c>
      <c r="J2333" t="s">
        <v>113</v>
      </c>
      <c r="K2333" t="s">
        <v>113</v>
      </c>
      <c r="L2333" t="s">
        <v>113</v>
      </c>
      <c r="M2333">
        <v>45</v>
      </c>
      <c r="N2333" t="s">
        <v>113</v>
      </c>
      <c r="O2333" t="s">
        <v>13469</v>
      </c>
      <c r="P2333">
        <v>1</v>
      </c>
      <c r="Q2333">
        <v>230</v>
      </c>
      <c r="R2333">
        <v>310</v>
      </c>
      <c r="S2333">
        <v>125</v>
      </c>
      <c r="W2333">
        <v>7.1300000000000002E-2</v>
      </c>
      <c r="X2333">
        <v>8.5559999999999997E-2</v>
      </c>
    </row>
    <row r="2334" spans="1:24" hidden="1" x14ac:dyDescent="0.3">
      <c r="A2334" t="s">
        <v>13470</v>
      </c>
      <c r="B2334" t="s">
        <v>8179</v>
      </c>
      <c r="C2334" t="s">
        <v>13464</v>
      </c>
      <c r="D2334" t="s">
        <v>13465</v>
      </c>
      <c r="E2334" t="s">
        <v>113</v>
      </c>
      <c r="F2334" t="s">
        <v>113</v>
      </c>
      <c r="G2334" t="s">
        <v>113</v>
      </c>
      <c r="H2334" t="s">
        <v>113</v>
      </c>
      <c r="I2334" t="s">
        <v>115</v>
      </c>
      <c r="J2334" t="s">
        <v>113</v>
      </c>
      <c r="K2334" t="s">
        <v>113</v>
      </c>
      <c r="L2334" t="s">
        <v>113</v>
      </c>
      <c r="M2334">
        <v>45</v>
      </c>
      <c r="N2334" t="s">
        <v>113</v>
      </c>
      <c r="O2334" t="s">
        <v>12331</v>
      </c>
      <c r="P2334">
        <v>1</v>
      </c>
      <c r="Q2334">
        <v>441</v>
      </c>
      <c r="R2334">
        <v>402</v>
      </c>
      <c r="S2334">
        <v>118</v>
      </c>
      <c r="W2334">
        <v>0.177282</v>
      </c>
      <c r="X2334">
        <v>0.21273839999999999</v>
      </c>
    </row>
    <row r="2335" spans="1:24" hidden="1" x14ac:dyDescent="0.3">
      <c r="A2335" t="s">
        <v>13471</v>
      </c>
      <c r="B2335" t="s">
        <v>8536</v>
      </c>
      <c r="C2335" t="s">
        <v>13464</v>
      </c>
      <c r="D2335" t="s">
        <v>13465</v>
      </c>
      <c r="E2335" t="s">
        <v>113</v>
      </c>
      <c r="F2335" t="s">
        <v>113</v>
      </c>
      <c r="G2335" t="s">
        <v>113</v>
      </c>
      <c r="H2335" t="s">
        <v>113</v>
      </c>
      <c r="I2335" t="s">
        <v>115</v>
      </c>
      <c r="J2335" t="s">
        <v>113</v>
      </c>
      <c r="K2335" t="s">
        <v>113</v>
      </c>
      <c r="L2335" t="s">
        <v>113</v>
      </c>
      <c r="M2335">
        <v>45</v>
      </c>
      <c r="N2335" t="s">
        <v>113</v>
      </c>
      <c r="O2335" t="s">
        <v>13472</v>
      </c>
      <c r="P2335">
        <v>1</v>
      </c>
      <c r="Q2335">
        <v>441</v>
      </c>
      <c r="R2335">
        <v>402</v>
      </c>
      <c r="S2335">
        <v>118</v>
      </c>
      <c r="W2335">
        <v>0.177282</v>
      </c>
      <c r="X2335">
        <v>0.21273839999999999</v>
      </c>
    </row>
    <row r="2336" spans="1:24" hidden="1" x14ac:dyDescent="0.3">
      <c r="A2336" t="s">
        <v>13473</v>
      </c>
      <c r="B2336" t="s">
        <v>8539</v>
      </c>
      <c r="C2336" t="s">
        <v>13464</v>
      </c>
      <c r="D2336" t="s">
        <v>13465</v>
      </c>
      <c r="E2336" t="s">
        <v>113</v>
      </c>
      <c r="F2336" t="s">
        <v>113</v>
      </c>
      <c r="G2336" t="s">
        <v>113</v>
      </c>
      <c r="H2336" t="s">
        <v>113</v>
      </c>
      <c r="I2336" t="s">
        <v>115</v>
      </c>
      <c r="J2336" t="s">
        <v>113</v>
      </c>
      <c r="K2336" t="s">
        <v>113</v>
      </c>
      <c r="L2336" t="s">
        <v>113</v>
      </c>
      <c r="M2336">
        <v>45</v>
      </c>
      <c r="N2336" t="s">
        <v>113</v>
      </c>
      <c r="O2336" t="s">
        <v>13474</v>
      </c>
      <c r="P2336">
        <v>2</v>
      </c>
      <c r="Q2336">
        <v>179</v>
      </c>
      <c r="R2336">
        <v>197</v>
      </c>
      <c r="S2336">
        <v>79</v>
      </c>
      <c r="W2336">
        <v>7.0526000000000005E-2</v>
      </c>
      <c r="X2336">
        <v>8.4631200000000004E-2</v>
      </c>
    </row>
    <row r="2337" spans="1:24" hidden="1" x14ac:dyDescent="0.3">
      <c r="A2337" t="s">
        <v>13475</v>
      </c>
      <c r="B2337" t="s">
        <v>8211</v>
      </c>
      <c r="C2337" t="s">
        <v>13464</v>
      </c>
      <c r="D2337" t="s">
        <v>13465</v>
      </c>
      <c r="E2337" t="s">
        <v>113</v>
      </c>
      <c r="F2337" t="s">
        <v>113</v>
      </c>
      <c r="G2337" t="s">
        <v>113</v>
      </c>
      <c r="H2337" t="s">
        <v>113</v>
      </c>
      <c r="I2337" t="s">
        <v>115</v>
      </c>
      <c r="J2337" t="s">
        <v>113</v>
      </c>
      <c r="K2337" t="s">
        <v>113</v>
      </c>
      <c r="L2337" t="s">
        <v>113</v>
      </c>
      <c r="M2337">
        <v>45</v>
      </c>
      <c r="N2337" t="s">
        <v>113</v>
      </c>
      <c r="O2337" t="s">
        <v>13137</v>
      </c>
      <c r="P2337">
        <v>1</v>
      </c>
      <c r="Q2337">
        <v>0.6</v>
      </c>
      <c r="W2337">
        <v>0.28274333882308139</v>
      </c>
      <c r="X2337">
        <v>0.45238934211693027</v>
      </c>
    </row>
    <row r="2338" spans="1:24" hidden="1" x14ac:dyDescent="0.3">
      <c r="A2338" t="s">
        <v>13476</v>
      </c>
      <c r="B2338" t="s">
        <v>8174</v>
      </c>
      <c r="C2338" t="s">
        <v>13477</v>
      </c>
      <c r="D2338" t="s">
        <v>13478</v>
      </c>
      <c r="E2338" t="s">
        <v>113</v>
      </c>
      <c r="F2338" t="s">
        <v>13479</v>
      </c>
      <c r="G2338" t="s">
        <v>1356</v>
      </c>
      <c r="H2338" t="s">
        <v>127</v>
      </c>
      <c r="I2338" t="s">
        <v>138</v>
      </c>
      <c r="J2338" t="s">
        <v>13480</v>
      </c>
      <c r="K2338" t="s">
        <v>13481</v>
      </c>
      <c r="L2338" t="s">
        <v>120</v>
      </c>
      <c r="M2338">
        <v>40</v>
      </c>
      <c r="N2338" t="s">
        <v>9085</v>
      </c>
      <c r="O2338" t="s">
        <v>9266</v>
      </c>
      <c r="P2338">
        <v>3</v>
      </c>
      <c r="Q2338">
        <v>1936</v>
      </c>
      <c r="R2338">
        <v>298</v>
      </c>
      <c r="S2338">
        <v>149</v>
      </c>
      <c r="T2338">
        <v>50</v>
      </c>
      <c r="U2338">
        <v>140</v>
      </c>
      <c r="V2338">
        <v>250</v>
      </c>
      <c r="W2338">
        <v>1.7307840000000001</v>
      </c>
      <c r="X2338">
        <v>2.0769408</v>
      </c>
    </row>
    <row r="2339" spans="1:24" hidden="1" x14ac:dyDescent="0.3">
      <c r="A2339" t="s">
        <v>13482</v>
      </c>
      <c r="B2339" t="s">
        <v>8179</v>
      </c>
      <c r="C2339" t="s">
        <v>13477</v>
      </c>
      <c r="D2339" t="s">
        <v>13478</v>
      </c>
      <c r="E2339" t="s">
        <v>113</v>
      </c>
      <c r="F2339" t="s">
        <v>13479</v>
      </c>
      <c r="G2339" t="s">
        <v>1356</v>
      </c>
      <c r="H2339" t="s">
        <v>127</v>
      </c>
      <c r="I2339" t="s">
        <v>138</v>
      </c>
      <c r="J2339" t="s">
        <v>13480</v>
      </c>
      <c r="K2339" t="s">
        <v>13481</v>
      </c>
      <c r="L2339" t="s">
        <v>120</v>
      </c>
      <c r="M2339">
        <v>40</v>
      </c>
      <c r="N2339" t="s">
        <v>9085</v>
      </c>
      <c r="O2339" t="s">
        <v>8469</v>
      </c>
      <c r="P2339">
        <v>1</v>
      </c>
      <c r="Q2339">
        <v>350</v>
      </c>
      <c r="R2339">
        <v>210</v>
      </c>
      <c r="S2339">
        <v>110</v>
      </c>
      <c r="W2339">
        <v>7.3499999999999996E-2</v>
      </c>
      <c r="X2339">
        <v>8.8199999999999987E-2</v>
      </c>
    </row>
    <row r="2340" spans="1:24" hidden="1" x14ac:dyDescent="0.3">
      <c r="A2340" t="s">
        <v>13483</v>
      </c>
      <c r="B2340" t="s">
        <v>8362</v>
      </c>
      <c r="C2340" t="s">
        <v>13477</v>
      </c>
      <c r="D2340" t="s">
        <v>13478</v>
      </c>
      <c r="E2340" t="s">
        <v>113</v>
      </c>
      <c r="F2340" t="s">
        <v>13479</v>
      </c>
      <c r="G2340" t="s">
        <v>1356</v>
      </c>
      <c r="H2340" t="s">
        <v>127</v>
      </c>
      <c r="I2340" t="s">
        <v>138</v>
      </c>
      <c r="J2340" t="s">
        <v>13480</v>
      </c>
      <c r="K2340" t="s">
        <v>13481</v>
      </c>
      <c r="L2340" t="s">
        <v>120</v>
      </c>
      <c r="M2340">
        <v>0</v>
      </c>
      <c r="N2340" t="s">
        <v>13484</v>
      </c>
      <c r="O2340" t="s">
        <v>12475</v>
      </c>
      <c r="P2340">
        <v>1</v>
      </c>
      <c r="Q2340">
        <v>1.2</v>
      </c>
      <c r="T2340">
        <v>290</v>
      </c>
      <c r="W2340">
        <v>1.1309733552923256</v>
      </c>
      <c r="X2340">
        <v>0</v>
      </c>
    </row>
    <row r="2341" spans="1:24" hidden="1" x14ac:dyDescent="0.3">
      <c r="A2341" t="s">
        <v>13485</v>
      </c>
      <c r="B2341" t="s">
        <v>8174</v>
      </c>
      <c r="C2341" t="s">
        <v>13486</v>
      </c>
      <c r="D2341" t="s">
        <v>13487</v>
      </c>
      <c r="E2341" t="s">
        <v>113</v>
      </c>
      <c r="F2341" t="s">
        <v>13488</v>
      </c>
      <c r="G2341" t="s">
        <v>1356</v>
      </c>
      <c r="H2341" t="s">
        <v>127</v>
      </c>
      <c r="I2341" t="s">
        <v>115</v>
      </c>
      <c r="J2341" t="s">
        <v>13489</v>
      </c>
      <c r="K2341" t="s">
        <v>13490</v>
      </c>
      <c r="L2341" t="s">
        <v>120</v>
      </c>
      <c r="M2341">
        <v>40</v>
      </c>
      <c r="N2341" t="s">
        <v>8614</v>
      </c>
      <c r="O2341" t="s">
        <v>9042</v>
      </c>
      <c r="P2341">
        <v>3</v>
      </c>
      <c r="Q2341">
        <v>1412</v>
      </c>
      <c r="R2341">
        <v>353</v>
      </c>
      <c r="T2341">
        <v>350</v>
      </c>
      <c r="U2341">
        <v>140</v>
      </c>
      <c r="V2341">
        <v>240</v>
      </c>
      <c r="W2341">
        <v>1.4953080000000001</v>
      </c>
      <c r="X2341">
        <v>1.7943696</v>
      </c>
    </row>
    <row r="2342" spans="1:24" hidden="1" x14ac:dyDescent="0.3">
      <c r="A2342" t="s">
        <v>13491</v>
      </c>
      <c r="B2342" t="s">
        <v>8617</v>
      </c>
      <c r="C2342" t="s">
        <v>13486</v>
      </c>
      <c r="D2342" t="s">
        <v>13487</v>
      </c>
      <c r="E2342" t="s">
        <v>113</v>
      </c>
      <c r="F2342" t="s">
        <v>13488</v>
      </c>
      <c r="G2342" t="s">
        <v>1356</v>
      </c>
      <c r="H2342" t="s">
        <v>127</v>
      </c>
      <c r="I2342" t="s">
        <v>115</v>
      </c>
      <c r="J2342" t="s">
        <v>13489</v>
      </c>
      <c r="K2342" t="s">
        <v>13490</v>
      </c>
      <c r="L2342" t="s">
        <v>120</v>
      </c>
      <c r="M2342">
        <v>40</v>
      </c>
      <c r="N2342" t="s">
        <v>8614</v>
      </c>
      <c r="O2342" t="s">
        <v>9835</v>
      </c>
      <c r="P2342">
        <v>3</v>
      </c>
      <c r="Q2342">
        <v>778</v>
      </c>
      <c r="R2342">
        <v>408</v>
      </c>
      <c r="T2342">
        <v>350</v>
      </c>
      <c r="U2342">
        <v>140</v>
      </c>
      <c r="V2342">
        <v>240</v>
      </c>
      <c r="W2342">
        <v>0.95227200000000001</v>
      </c>
      <c r="X2342">
        <v>1.1427263999999999</v>
      </c>
    </row>
    <row r="2343" spans="1:24" hidden="1" x14ac:dyDescent="0.3">
      <c r="A2343" t="s">
        <v>13492</v>
      </c>
      <c r="B2343" t="s">
        <v>8179</v>
      </c>
      <c r="C2343" t="s">
        <v>13486</v>
      </c>
      <c r="D2343" t="s">
        <v>13487</v>
      </c>
      <c r="E2343" t="s">
        <v>113</v>
      </c>
      <c r="F2343" t="s">
        <v>13488</v>
      </c>
      <c r="G2343" t="s">
        <v>1356</v>
      </c>
      <c r="H2343" t="s">
        <v>127</v>
      </c>
      <c r="I2343" t="s">
        <v>115</v>
      </c>
      <c r="J2343" t="s">
        <v>13489</v>
      </c>
      <c r="K2343" t="s">
        <v>13490</v>
      </c>
      <c r="L2343" t="s">
        <v>120</v>
      </c>
      <c r="M2343">
        <v>40</v>
      </c>
      <c r="N2343" t="s">
        <v>113</v>
      </c>
      <c r="O2343" t="s">
        <v>9568</v>
      </c>
      <c r="P2343">
        <v>3</v>
      </c>
      <c r="Q2343">
        <v>409</v>
      </c>
      <c r="R2343">
        <v>269</v>
      </c>
      <c r="W2343">
        <v>0.330063</v>
      </c>
      <c r="X2343">
        <v>0.39607559999999997</v>
      </c>
    </row>
    <row r="2344" spans="1:24" hidden="1" x14ac:dyDescent="0.3">
      <c r="A2344" t="s">
        <v>13493</v>
      </c>
      <c r="B2344" t="s">
        <v>8174</v>
      </c>
      <c r="C2344" t="s">
        <v>13494</v>
      </c>
      <c r="D2344" t="s">
        <v>13495</v>
      </c>
      <c r="E2344" t="s">
        <v>113</v>
      </c>
      <c r="F2344" t="s">
        <v>13496</v>
      </c>
      <c r="G2344" t="s">
        <v>133</v>
      </c>
      <c r="H2344" t="s">
        <v>3790</v>
      </c>
      <c r="I2344" t="s">
        <v>935</v>
      </c>
      <c r="J2344" t="s">
        <v>13497</v>
      </c>
      <c r="K2344" t="s">
        <v>13498</v>
      </c>
      <c r="L2344" t="s">
        <v>113</v>
      </c>
      <c r="M2344">
        <v>30</v>
      </c>
      <c r="N2344" t="s">
        <v>113</v>
      </c>
      <c r="O2344" t="s">
        <v>8207</v>
      </c>
      <c r="P2344">
        <v>3</v>
      </c>
      <c r="Q2344">
        <v>1400</v>
      </c>
      <c r="R2344">
        <v>320</v>
      </c>
      <c r="T2344">
        <v>0</v>
      </c>
      <c r="U2344">
        <v>120</v>
      </c>
      <c r="V2344">
        <v>190</v>
      </c>
      <c r="W2344">
        <v>1.3440000000000001</v>
      </c>
      <c r="X2344">
        <v>1.6128</v>
      </c>
    </row>
    <row r="2345" spans="1:24" hidden="1" x14ac:dyDescent="0.3">
      <c r="A2345" t="s">
        <v>13499</v>
      </c>
      <c r="B2345" t="s">
        <v>8179</v>
      </c>
      <c r="C2345" t="s">
        <v>13494</v>
      </c>
      <c r="D2345" t="s">
        <v>13495</v>
      </c>
      <c r="E2345" t="s">
        <v>113</v>
      </c>
      <c r="F2345" t="s">
        <v>13496</v>
      </c>
      <c r="G2345" t="s">
        <v>133</v>
      </c>
      <c r="H2345" t="s">
        <v>3790</v>
      </c>
      <c r="I2345" t="s">
        <v>935</v>
      </c>
      <c r="J2345" t="s">
        <v>13497</v>
      </c>
      <c r="K2345" t="s">
        <v>13498</v>
      </c>
      <c r="L2345" t="s">
        <v>113</v>
      </c>
      <c r="M2345">
        <v>30</v>
      </c>
      <c r="N2345" t="s">
        <v>113</v>
      </c>
      <c r="O2345" t="s">
        <v>10384</v>
      </c>
      <c r="P2345">
        <v>3</v>
      </c>
      <c r="Q2345">
        <v>400</v>
      </c>
      <c r="R2345">
        <v>300</v>
      </c>
      <c r="W2345">
        <v>0.36</v>
      </c>
      <c r="X2345">
        <v>0.432</v>
      </c>
    </row>
    <row r="2346" spans="1:24" hidden="1" x14ac:dyDescent="0.3">
      <c r="A2346" t="s">
        <v>13500</v>
      </c>
      <c r="B2346" t="s">
        <v>8362</v>
      </c>
      <c r="C2346" t="s">
        <v>13494</v>
      </c>
      <c r="D2346" t="s">
        <v>13495</v>
      </c>
      <c r="E2346" t="s">
        <v>113</v>
      </c>
      <c r="F2346" t="s">
        <v>13496</v>
      </c>
      <c r="G2346" t="s">
        <v>133</v>
      </c>
      <c r="H2346" t="s">
        <v>3790</v>
      </c>
      <c r="I2346" t="s">
        <v>935</v>
      </c>
      <c r="J2346" t="s">
        <v>13497</v>
      </c>
      <c r="K2346" t="s">
        <v>13498</v>
      </c>
      <c r="L2346" t="s">
        <v>113</v>
      </c>
      <c r="M2346">
        <v>0</v>
      </c>
      <c r="N2346" t="s">
        <v>113</v>
      </c>
      <c r="O2346" t="s">
        <v>8362</v>
      </c>
      <c r="P2346">
        <v>1</v>
      </c>
      <c r="Q2346">
        <v>1.8</v>
      </c>
      <c r="W2346">
        <v>2.5446900494077327</v>
      </c>
      <c r="X2346">
        <v>0</v>
      </c>
    </row>
    <row r="2347" spans="1:24" hidden="1" x14ac:dyDescent="0.3">
      <c r="A2347" t="s">
        <v>13501</v>
      </c>
      <c r="B2347" t="s">
        <v>8174</v>
      </c>
      <c r="C2347" t="s">
        <v>13502</v>
      </c>
      <c r="D2347" t="s">
        <v>13503</v>
      </c>
      <c r="E2347" t="s">
        <v>113</v>
      </c>
      <c r="F2347" t="s">
        <v>13504</v>
      </c>
      <c r="G2347" t="s">
        <v>133</v>
      </c>
      <c r="H2347" t="s">
        <v>3790</v>
      </c>
      <c r="I2347" t="s">
        <v>935</v>
      </c>
      <c r="J2347" t="s">
        <v>13505</v>
      </c>
      <c r="K2347" t="s">
        <v>13506</v>
      </c>
      <c r="L2347" t="s">
        <v>113</v>
      </c>
      <c r="M2347">
        <v>30</v>
      </c>
      <c r="O2347" t="s">
        <v>8207</v>
      </c>
      <c r="P2347">
        <v>3</v>
      </c>
      <c r="Q2347">
        <v>1400</v>
      </c>
      <c r="R2347">
        <v>320</v>
      </c>
      <c r="T2347">
        <v>60</v>
      </c>
      <c r="U2347">
        <v>105</v>
      </c>
      <c r="V2347">
        <v>180</v>
      </c>
      <c r="W2347">
        <v>1.3440000000000001</v>
      </c>
      <c r="X2347">
        <v>1.6128</v>
      </c>
    </row>
    <row r="2348" spans="1:24" hidden="1" x14ac:dyDescent="0.3">
      <c r="A2348" t="s">
        <v>13507</v>
      </c>
      <c r="B2348" t="s">
        <v>8179</v>
      </c>
      <c r="C2348" t="s">
        <v>13502</v>
      </c>
      <c r="D2348" t="s">
        <v>13503</v>
      </c>
      <c r="E2348" t="s">
        <v>113</v>
      </c>
      <c r="F2348" t="s">
        <v>13504</v>
      </c>
      <c r="G2348" t="s">
        <v>133</v>
      </c>
      <c r="H2348" t="s">
        <v>3790</v>
      </c>
      <c r="I2348" t="s">
        <v>935</v>
      </c>
      <c r="J2348" t="s">
        <v>13505</v>
      </c>
      <c r="K2348" t="s">
        <v>13506</v>
      </c>
      <c r="L2348" t="s">
        <v>113</v>
      </c>
      <c r="M2348">
        <v>30</v>
      </c>
      <c r="O2348" t="s">
        <v>13508</v>
      </c>
      <c r="P2348">
        <v>3</v>
      </c>
      <c r="Q2348">
        <v>400</v>
      </c>
      <c r="R2348">
        <v>300</v>
      </c>
      <c r="W2348">
        <v>0.36</v>
      </c>
      <c r="X2348">
        <v>0.432</v>
      </c>
    </row>
    <row r="2349" spans="1:24" hidden="1" x14ac:dyDescent="0.3">
      <c r="A2349" t="s">
        <v>13509</v>
      </c>
      <c r="B2349" t="s">
        <v>8174</v>
      </c>
      <c r="C2349" t="s">
        <v>13510</v>
      </c>
      <c r="D2349" t="s">
        <v>13511</v>
      </c>
      <c r="E2349" t="s">
        <v>113</v>
      </c>
      <c r="F2349" t="s">
        <v>13512</v>
      </c>
      <c r="G2349" t="s">
        <v>1356</v>
      </c>
      <c r="H2349" t="s">
        <v>127</v>
      </c>
      <c r="I2349" t="s">
        <v>138</v>
      </c>
      <c r="J2349" t="s">
        <v>13513</v>
      </c>
      <c r="K2349" t="s">
        <v>13514</v>
      </c>
      <c r="L2349" t="s">
        <v>8903</v>
      </c>
      <c r="M2349">
        <v>30</v>
      </c>
      <c r="N2349" t="s">
        <v>9085</v>
      </c>
      <c r="O2349" t="s">
        <v>8467</v>
      </c>
      <c r="P2349">
        <v>3</v>
      </c>
      <c r="Q2349">
        <v>1499</v>
      </c>
      <c r="R2349">
        <v>349</v>
      </c>
      <c r="S2349">
        <v>166</v>
      </c>
      <c r="T2349">
        <v>20</v>
      </c>
      <c r="U2349">
        <v>140</v>
      </c>
      <c r="V2349">
        <v>290</v>
      </c>
      <c r="W2349">
        <v>1.569453</v>
      </c>
      <c r="X2349">
        <v>1.8833435999999999</v>
      </c>
    </row>
    <row r="2350" spans="1:24" hidden="1" x14ac:dyDescent="0.3">
      <c r="A2350" t="s">
        <v>13515</v>
      </c>
      <c r="B2350" t="s">
        <v>8617</v>
      </c>
      <c r="C2350" t="s">
        <v>13510</v>
      </c>
      <c r="D2350" t="s">
        <v>13511</v>
      </c>
      <c r="E2350" t="s">
        <v>113</v>
      </c>
      <c r="F2350" t="s">
        <v>13512</v>
      </c>
      <c r="G2350" t="s">
        <v>1356</v>
      </c>
      <c r="H2350" t="s">
        <v>127</v>
      </c>
      <c r="I2350" t="s">
        <v>138</v>
      </c>
      <c r="J2350" t="s">
        <v>13513</v>
      </c>
      <c r="K2350" t="s">
        <v>13514</v>
      </c>
      <c r="L2350" t="s">
        <v>8903</v>
      </c>
      <c r="M2350">
        <v>30</v>
      </c>
      <c r="N2350" t="s">
        <v>9085</v>
      </c>
      <c r="O2350" t="s">
        <v>8970</v>
      </c>
      <c r="P2350">
        <v>3</v>
      </c>
      <c r="Q2350">
        <v>730</v>
      </c>
      <c r="R2350">
        <v>395</v>
      </c>
      <c r="S2350">
        <v>180</v>
      </c>
      <c r="T2350">
        <v>20</v>
      </c>
      <c r="U2350">
        <v>140</v>
      </c>
      <c r="V2350">
        <v>290</v>
      </c>
      <c r="W2350">
        <v>0.86504999999999999</v>
      </c>
      <c r="X2350">
        <v>1.03806</v>
      </c>
    </row>
    <row r="2351" spans="1:24" hidden="1" x14ac:dyDescent="0.3">
      <c r="A2351" t="s">
        <v>13516</v>
      </c>
      <c r="B2351" t="s">
        <v>8179</v>
      </c>
      <c r="C2351" t="s">
        <v>13510</v>
      </c>
      <c r="D2351" t="s">
        <v>13511</v>
      </c>
      <c r="E2351" t="s">
        <v>113</v>
      </c>
      <c r="F2351" t="s">
        <v>13512</v>
      </c>
      <c r="G2351" t="s">
        <v>1356</v>
      </c>
      <c r="H2351" t="s">
        <v>127</v>
      </c>
      <c r="I2351" t="s">
        <v>138</v>
      </c>
      <c r="J2351" t="s">
        <v>13513</v>
      </c>
      <c r="K2351" t="s">
        <v>13514</v>
      </c>
      <c r="L2351" t="s">
        <v>8903</v>
      </c>
      <c r="M2351">
        <v>30</v>
      </c>
      <c r="N2351" t="s">
        <v>9085</v>
      </c>
      <c r="O2351" t="s">
        <v>11880</v>
      </c>
      <c r="P2351">
        <v>3</v>
      </c>
      <c r="Q2351">
        <v>400</v>
      </c>
      <c r="R2351">
        <v>300</v>
      </c>
      <c r="S2351">
        <v>100</v>
      </c>
      <c r="W2351">
        <v>0.36</v>
      </c>
      <c r="X2351">
        <v>0.432</v>
      </c>
    </row>
    <row r="2352" spans="1:24" hidden="1" x14ac:dyDescent="0.3">
      <c r="A2352" t="s">
        <v>13517</v>
      </c>
      <c r="B2352" t="s">
        <v>8174</v>
      </c>
      <c r="C2352" t="s">
        <v>13518</v>
      </c>
      <c r="D2352" t="s">
        <v>13519</v>
      </c>
      <c r="E2352" t="s">
        <v>113</v>
      </c>
      <c r="F2352" t="s">
        <v>13520</v>
      </c>
      <c r="G2352" t="s">
        <v>133</v>
      </c>
      <c r="H2352" t="s">
        <v>11897</v>
      </c>
      <c r="I2352" t="s">
        <v>115</v>
      </c>
      <c r="J2352" t="s">
        <v>13521</v>
      </c>
      <c r="K2352" t="s">
        <v>13522</v>
      </c>
      <c r="L2352" t="s">
        <v>1173</v>
      </c>
      <c r="M2352">
        <v>50</v>
      </c>
      <c r="O2352" t="s">
        <v>9890</v>
      </c>
      <c r="P2352">
        <v>2</v>
      </c>
      <c r="Q2352">
        <v>2500</v>
      </c>
      <c r="R2352">
        <v>355</v>
      </c>
      <c r="S2352">
        <v>192</v>
      </c>
      <c r="T2352">
        <v>80</v>
      </c>
      <c r="U2352">
        <v>260</v>
      </c>
      <c r="W2352">
        <v>1.7749999999999999</v>
      </c>
      <c r="X2352">
        <v>2.13</v>
      </c>
    </row>
    <row r="2353" spans="1:24" hidden="1" x14ac:dyDescent="0.3">
      <c r="A2353" t="s">
        <v>13523</v>
      </c>
      <c r="B2353" t="s">
        <v>8179</v>
      </c>
      <c r="C2353" t="s">
        <v>13518</v>
      </c>
      <c r="D2353" t="s">
        <v>13519</v>
      </c>
      <c r="E2353" t="s">
        <v>113</v>
      </c>
      <c r="F2353" t="s">
        <v>13520</v>
      </c>
      <c r="G2353" t="s">
        <v>133</v>
      </c>
      <c r="H2353" t="s">
        <v>11897</v>
      </c>
      <c r="I2353" t="s">
        <v>115</v>
      </c>
      <c r="J2353" t="s">
        <v>13521</v>
      </c>
      <c r="K2353" t="s">
        <v>13522</v>
      </c>
      <c r="L2353" t="s">
        <v>1173</v>
      </c>
      <c r="M2353">
        <v>50</v>
      </c>
      <c r="O2353" t="s">
        <v>11901</v>
      </c>
      <c r="P2353">
        <v>3</v>
      </c>
      <c r="Q2353">
        <v>560</v>
      </c>
      <c r="R2353">
        <v>492</v>
      </c>
      <c r="S2353">
        <v>133</v>
      </c>
      <c r="W2353">
        <v>0.82655999999999996</v>
      </c>
      <c r="X2353">
        <v>0.99187199999999986</v>
      </c>
    </row>
    <row r="2354" spans="1:24" hidden="1" x14ac:dyDescent="0.3">
      <c r="A2354" t="s">
        <v>13524</v>
      </c>
      <c r="B2354" t="s">
        <v>8211</v>
      </c>
      <c r="C2354" t="s">
        <v>13518</v>
      </c>
      <c r="D2354" t="s">
        <v>13519</v>
      </c>
      <c r="E2354" t="s">
        <v>113</v>
      </c>
      <c r="F2354" t="s">
        <v>13520</v>
      </c>
      <c r="G2354" t="s">
        <v>133</v>
      </c>
      <c r="H2354" t="s">
        <v>11897</v>
      </c>
      <c r="I2354" t="s">
        <v>115</v>
      </c>
      <c r="J2354" t="s">
        <v>13521</v>
      </c>
      <c r="K2354" t="s">
        <v>13522</v>
      </c>
      <c r="L2354" t="s">
        <v>1173</v>
      </c>
      <c r="M2354">
        <v>48</v>
      </c>
      <c r="O2354" t="s">
        <v>11896</v>
      </c>
      <c r="P2354">
        <v>1</v>
      </c>
      <c r="Q2354">
        <v>0.3</v>
      </c>
      <c r="T2354">
        <v>211.12</v>
      </c>
      <c r="W2354">
        <v>7.0685834705770348E-2</v>
      </c>
      <c r="X2354">
        <v>0.11309733552923257</v>
      </c>
    </row>
    <row r="2355" spans="1:24" hidden="1" x14ac:dyDescent="0.3">
      <c r="A2355" t="s">
        <v>13525</v>
      </c>
      <c r="B2355" t="s">
        <v>8174</v>
      </c>
      <c r="C2355" t="s">
        <v>13526</v>
      </c>
      <c r="D2355" t="s">
        <v>13527</v>
      </c>
      <c r="E2355" t="s">
        <v>113</v>
      </c>
      <c r="F2355" t="s">
        <v>13528</v>
      </c>
      <c r="G2355" t="s">
        <v>133</v>
      </c>
      <c r="H2355" t="s">
        <v>11897</v>
      </c>
      <c r="I2355" t="s">
        <v>115</v>
      </c>
      <c r="J2355" t="s">
        <v>13529</v>
      </c>
      <c r="K2355" t="s">
        <v>13530</v>
      </c>
      <c r="L2355" t="s">
        <v>1173</v>
      </c>
      <c r="M2355">
        <v>50</v>
      </c>
      <c r="N2355" t="s">
        <v>113</v>
      </c>
      <c r="O2355" t="s">
        <v>9890</v>
      </c>
      <c r="P2355">
        <v>3</v>
      </c>
      <c r="Q2355">
        <v>2500</v>
      </c>
      <c r="R2355">
        <v>355</v>
      </c>
      <c r="S2355">
        <v>192</v>
      </c>
      <c r="T2355">
        <v>80</v>
      </c>
      <c r="U2355">
        <v>180</v>
      </c>
      <c r="V2355">
        <v>260</v>
      </c>
      <c r="W2355">
        <v>2.6625000000000001</v>
      </c>
      <c r="X2355">
        <v>3.1949999999999998</v>
      </c>
    </row>
    <row r="2356" spans="1:24" hidden="1" x14ac:dyDescent="0.3">
      <c r="A2356" t="s">
        <v>13531</v>
      </c>
      <c r="B2356" t="s">
        <v>8179</v>
      </c>
      <c r="C2356" t="s">
        <v>13526</v>
      </c>
      <c r="D2356" t="s">
        <v>13527</v>
      </c>
      <c r="E2356" t="s">
        <v>113</v>
      </c>
      <c r="F2356" t="s">
        <v>13528</v>
      </c>
      <c r="G2356" t="s">
        <v>133</v>
      </c>
      <c r="H2356" t="s">
        <v>11897</v>
      </c>
      <c r="I2356" t="s">
        <v>115</v>
      </c>
      <c r="J2356" t="s">
        <v>13529</v>
      </c>
      <c r="K2356" t="s">
        <v>13530</v>
      </c>
      <c r="L2356" t="s">
        <v>1173</v>
      </c>
      <c r="M2356">
        <v>50</v>
      </c>
      <c r="N2356" t="s">
        <v>113</v>
      </c>
      <c r="O2356" t="s">
        <v>11901</v>
      </c>
      <c r="P2356">
        <v>3</v>
      </c>
      <c r="Q2356">
        <v>560</v>
      </c>
      <c r="R2356">
        <v>492</v>
      </c>
      <c r="S2356">
        <v>133</v>
      </c>
      <c r="W2356">
        <v>0.82655999999999996</v>
      </c>
      <c r="X2356">
        <v>0.99187199999999986</v>
      </c>
    </row>
    <row r="2357" spans="1:24" hidden="1" x14ac:dyDescent="0.3">
      <c r="A2357" t="s">
        <v>13532</v>
      </c>
      <c r="B2357" t="s">
        <v>8211</v>
      </c>
      <c r="C2357" t="s">
        <v>13526</v>
      </c>
      <c r="D2357" t="s">
        <v>13527</v>
      </c>
      <c r="E2357" t="s">
        <v>113</v>
      </c>
      <c r="F2357" t="s">
        <v>13528</v>
      </c>
      <c r="G2357" t="s">
        <v>133</v>
      </c>
      <c r="H2357" t="s">
        <v>11897</v>
      </c>
      <c r="I2357" t="s">
        <v>115</v>
      </c>
      <c r="J2357" t="s">
        <v>13529</v>
      </c>
      <c r="K2357" t="s">
        <v>13530</v>
      </c>
      <c r="L2357" t="s">
        <v>1173</v>
      </c>
      <c r="M2357">
        <v>48</v>
      </c>
      <c r="N2357" t="s">
        <v>113</v>
      </c>
      <c r="O2357" t="s">
        <v>12283</v>
      </c>
      <c r="P2357">
        <v>1</v>
      </c>
      <c r="Q2357">
        <v>0.6</v>
      </c>
      <c r="T2357">
        <v>0</v>
      </c>
      <c r="W2357">
        <v>0.28274333882308139</v>
      </c>
      <c r="X2357">
        <v>0.45238934211693027</v>
      </c>
    </row>
    <row r="2358" spans="1:24" hidden="1" x14ac:dyDescent="0.3">
      <c r="A2358" t="s">
        <v>13533</v>
      </c>
      <c r="B2358" t="s">
        <v>8174</v>
      </c>
      <c r="C2358" t="s">
        <v>5257</v>
      </c>
      <c r="D2358" t="s">
        <v>13534</v>
      </c>
      <c r="E2358" t="s">
        <v>113</v>
      </c>
      <c r="F2358" t="s">
        <v>5258</v>
      </c>
      <c r="G2358" t="s">
        <v>133</v>
      </c>
      <c r="H2358" t="s">
        <v>11897</v>
      </c>
      <c r="I2358" t="s">
        <v>115</v>
      </c>
      <c r="J2358" t="s">
        <v>13535</v>
      </c>
      <c r="K2358" t="s">
        <v>13536</v>
      </c>
      <c r="L2358" t="s">
        <v>1173</v>
      </c>
      <c r="M2358">
        <v>50</v>
      </c>
      <c r="N2358" t="s">
        <v>113</v>
      </c>
      <c r="O2358" t="s">
        <v>9890</v>
      </c>
      <c r="P2358">
        <v>3</v>
      </c>
      <c r="Q2358">
        <v>2500</v>
      </c>
      <c r="R2358">
        <v>355</v>
      </c>
      <c r="S2358">
        <v>192</v>
      </c>
      <c r="T2358">
        <v>340</v>
      </c>
      <c r="U2358">
        <v>160</v>
      </c>
      <c r="V2358">
        <v>250</v>
      </c>
      <c r="W2358">
        <v>2.6625000000000001</v>
      </c>
      <c r="X2358">
        <v>3.1949999999999998</v>
      </c>
    </row>
    <row r="2359" spans="1:24" hidden="1" x14ac:dyDescent="0.3">
      <c r="A2359" t="s">
        <v>13537</v>
      </c>
      <c r="B2359" t="s">
        <v>8179</v>
      </c>
      <c r="C2359" t="s">
        <v>5257</v>
      </c>
      <c r="D2359" t="s">
        <v>13534</v>
      </c>
      <c r="E2359" t="s">
        <v>113</v>
      </c>
      <c r="F2359" t="s">
        <v>5258</v>
      </c>
      <c r="G2359" t="s">
        <v>133</v>
      </c>
      <c r="H2359" t="s">
        <v>11897</v>
      </c>
      <c r="I2359" t="s">
        <v>115</v>
      </c>
      <c r="J2359" t="s">
        <v>13535</v>
      </c>
      <c r="K2359" t="s">
        <v>13536</v>
      </c>
      <c r="L2359" t="s">
        <v>1173</v>
      </c>
      <c r="M2359">
        <v>50</v>
      </c>
      <c r="N2359" t="s">
        <v>113</v>
      </c>
      <c r="O2359" t="s">
        <v>11901</v>
      </c>
      <c r="P2359">
        <v>3</v>
      </c>
      <c r="Q2359">
        <v>560</v>
      </c>
      <c r="R2359">
        <v>492</v>
      </c>
      <c r="S2359">
        <v>133</v>
      </c>
      <c r="W2359">
        <v>0.82655999999999996</v>
      </c>
      <c r="X2359">
        <v>0.99187199999999986</v>
      </c>
    </row>
    <row r="2360" spans="1:24" hidden="1" x14ac:dyDescent="0.3">
      <c r="A2360" t="s">
        <v>13538</v>
      </c>
      <c r="B2360" t="s">
        <v>8211</v>
      </c>
      <c r="C2360" t="s">
        <v>5257</v>
      </c>
      <c r="D2360" t="s">
        <v>13534</v>
      </c>
      <c r="E2360" t="s">
        <v>113</v>
      </c>
      <c r="F2360" t="s">
        <v>5258</v>
      </c>
      <c r="G2360" t="s">
        <v>133</v>
      </c>
      <c r="H2360" t="s">
        <v>11897</v>
      </c>
      <c r="I2360" t="s">
        <v>115</v>
      </c>
      <c r="J2360" t="s">
        <v>13535</v>
      </c>
      <c r="K2360" t="s">
        <v>13536</v>
      </c>
      <c r="L2360" t="s">
        <v>1173</v>
      </c>
      <c r="M2360">
        <v>48</v>
      </c>
      <c r="N2360" t="s">
        <v>113</v>
      </c>
      <c r="O2360" t="s">
        <v>12624</v>
      </c>
      <c r="P2360">
        <v>1</v>
      </c>
      <c r="Q2360">
        <v>0.3</v>
      </c>
      <c r="T2360">
        <v>0</v>
      </c>
      <c r="W2360">
        <v>7.0685834705770348E-2</v>
      </c>
      <c r="X2360">
        <v>0.11309733552923257</v>
      </c>
    </row>
    <row r="2361" spans="1:24" hidden="1" x14ac:dyDescent="0.3">
      <c r="A2361" t="s">
        <v>13539</v>
      </c>
      <c r="B2361" t="s">
        <v>8174</v>
      </c>
      <c r="C2361" t="s">
        <v>13540</v>
      </c>
      <c r="D2361" t="s">
        <v>13541</v>
      </c>
      <c r="E2361" t="s">
        <v>113</v>
      </c>
      <c r="F2361" t="s">
        <v>13542</v>
      </c>
      <c r="G2361" t="s">
        <v>133</v>
      </c>
      <c r="H2361" t="s">
        <v>11897</v>
      </c>
      <c r="I2361" t="s">
        <v>115</v>
      </c>
      <c r="J2361" t="s">
        <v>13543</v>
      </c>
      <c r="K2361" t="s">
        <v>13544</v>
      </c>
      <c r="L2361" t="s">
        <v>1173</v>
      </c>
      <c r="M2361">
        <v>50</v>
      </c>
      <c r="O2361" t="s">
        <v>8207</v>
      </c>
      <c r="P2361">
        <v>3</v>
      </c>
      <c r="Q2361">
        <v>1400</v>
      </c>
      <c r="R2361">
        <v>320</v>
      </c>
      <c r="S2361">
        <v>145</v>
      </c>
      <c r="T2361">
        <v>80</v>
      </c>
      <c r="U2361">
        <v>180</v>
      </c>
      <c r="V2361">
        <v>260</v>
      </c>
      <c r="W2361">
        <v>1.3440000000000001</v>
      </c>
      <c r="X2361">
        <v>1.6128</v>
      </c>
    </row>
    <row r="2362" spans="1:24" hidden="1" x14ac:dyDescent="0.3">
      <c r="A2362" t="s">
        <v>13545</v>
      </c>
      <c r="B2362" t="s">
        <v>8179</v>
      </c>
      <c r="C2362" t="s">
        <v>13540</v>
      </c>
      <c r="D2362" t="s">
        <v>13541</v>
      </c>
      <c r="E2362" t="s">
        <v>113</v>
      </c>
      <c r="F2362" t="s">
        <v>13542</v>
      </c>
      <c r="G2362" t="s">
        <v>133</v>
      </c>
      <c r="H2362" t="s">
        <v>11897</v>
      </c>
      <c r="I2362" t="s">
        <v>115</v>
      </c>
      <c r="J2362" t="s">
        <v>13543</v>
      </c>
      <c r="K2362" t="s">
        <v>13544</v>
      </c>
      <c r="L2362" t="s">
        <v>1173</v>
      </c>
      <c r="M2362">
        <v>50</v>
      </c>
      <c r="O2362" t="s">
        <v>11901</v>
      </c>
      <c r="P2362">
        <v>3</v>
      </c>
      <c r="Q2362">
        <v>560</v>
      </c>
      <c r="R2362">
        <v>492</v>
      </c>
      <c r="S2362">
        <v>133</v>
      </c>
      <c r="W2362">
        <v>0.82655999999999996</v>
      </c>
      <c r="X2362">
        <v>0.99187199999999986</v>
      </c>
    </row>
    <row r="2363" spans="1:24" hidden="1" x14ac:dyDescent="0.3">
      <c r="A2363" t="s">
        <v>13546</v>
      </c>
      <c r="B2363" t="s">
        <v>8211</v>
      </c>
      <c r="C2363" t="s">
        <v>13540</v>
      </c>
      <c r="D2363" t="s">
        <v>13541</v>
      </c>
      <c r="E2363" t="s">
        <v>113</v>
      </c>
      <c r="F2363" t="s">
        <v>13542</v>
      </c>
      <c r="G2363" t="s">
        <v>133</v>
      </c>
      <c r="H2363" t="s">
        <v>11897</v>
      </c>
      <c r="I2363" t="s">
        <v>115</v>
      </c>
      <c r="J2363" t="s">
        <v>13543</v>
      </c>
      <c r="K2363" t="s">
        <v>13544</v>
      </c>
      <c r="L2363" t="s">
        <v>1173</v>
      </c>
      <c r="M2363">
        <v>48</v>
      </c>
      <c r="O2363" t="s">
        <v>11896</v>
      </c>
      <c r="P2363">
        <v>1</v>
      </c>
      <c r="Q2363">
        <v>0.6</v>
      </c>
      <c r="T2363">
        <v>260.11</v>
      </c>
      <c r="W2363">
        <v>0.28274333882308139</v>
      </c>
      <c r="X2363">
        <v>0.45238934211693027</v>
      </c>
    </row>
    <row r="2364" spans="1:24" hidden="1" x14ac:dyDescent="0.3">
      <c r="A2364" t="s">
        <v>13547</v>
      </c>
      <c r="B2364" t="s">
        <v>8174</v>
      </c>
      <c r="C2364" t="s">
        <v>13548</v>
      </c>
      <c r="D2364" t="s">
        <v>13549</v>
      </c>
      <c r="E2364" t="s">
        <v>113</v>
      </c>
      <c r="F2364" t="s">
        <v>13550</v>
      </c>
      <c r="G2364" t="s">
        <v>133</v>
      </c>
      <c r="H2364" t="s">
        <v>3790</v>
      </c>
      <c r="I2364" t="s">
        <v>218</v>
      </c>
      <c r="J2364" t="s">
        <v>13551</v>
      </c>
      <c r="K2364" t="s">
        <v>13552</v>
      </c>
      <c r="L2364" t="s">
        <v>120</v>
      </c>
      <c r="M2364">
        <v>40</v>
      </c>
      <c r="N2364" t="s">
        <v>113</v>
      </c>
      <c r="O2364" t="s">
        <v>12148</v>
      </c>
      <c r="P2364">
        <v>3</v>
      </c>
      <c r="Q2364">
        <v>1400</v>
      </c>
      <c r="R2364">
        <v>355</v>
      </c>
      <c r="T2364">
        <v>0</v>
      </c>
      <c r="U2364">
        <v>130</v>
      </c>
      <c r="V2364">
        <v>280</v>
      </c>
      <c r="W2364">
        <v>1.4910000000000001</v>
      </c>
      <c r="X2364">
        <v>1.7892000000000001</v>
      </c>
    </row>
    <row r="2365" spans="1:24" hidden="1" x14ac:dyDescent="0.3">
      <c r="A2365" t="s">
        <v>13553</v>
      </c>
      <c r="B2365" t="s">
        <v>8179</v>
      </c>
      <c r="C2365" t="s">
        <v>13548</v>
      </c>
      <c r="D2365" t="s">
        <v>13549</v>
      </c>
      <c r="E2365" t="s">
        <v>113</v>
      </c>
      <c r="F2365" t="s">
        <v>13550</v>
      </c>
      <c r="G2365" t="s">
        <v>133</v>
      </c>
      <c r="H2365" t="s">
        <v>3790</v>
      </c>
      <c r="I2365" t="s">
        <v>218</v>
      </c>
      <c r="J2365" t="s">
        <v>13551</v>
      </c>
      <c r="K2365" t="s">
        <v>13552</v>
      </c>
      <c r="L2365" t="s">
        <v>120</v>
      </c>
      <c r="M2365">
        <v>40</v>
      </c>
      <c r="N2365" t="s">
        <v>9971</v>
      </c>
      <c r="O2365" t="s">
        <v>9032</v>
      </c>
      <c r="P2365">
        <v>1</v>
      </c>
      <c r="Q2365">
        <v>560</v>
      </c>
      <c r="R2365">
        <v>492</v>
      </c>
      <c r="W2365">
        <v>0.27551999999999999</v>
      </c>
      <c r="X2365">
        <v>0.33062399999999997</v>
      </c>
    </row>
    <row r="2366" spans="1:24" hidden="1" x14ac:dyDescent="0.3">
      <c r="A2366" t="s">
        <v>13554</v>
      </c>
      <c r="B2366" t="s">
        <v>8362</v>
      </c>
      <c r="C2366" t="s">
        <v>13548</v>
      </c>
      <c r="D2366" t="s">
        <v>13549</v>
      </c>
      <c r="E2366" t="s">
        <v>113</v>
      </c>
      <c r="F2366" t="s">
        <v>13550</v>
      </c>
      <c r="G2366" t="s">
        <v>133</v>
      </c>
      <c r="H2366" t="s">
        <v>3790</v>
      </c>
      <c r="I2366" t="s">
        <v>218</v>
      </c>
      <c r="J2366" t="s">
        <v>13551</v>
      </c>
      <c r="K2366" t="s">
        <v>13552</v>
      </c>
      <c r="L2366" t="s">
        <v>120</v>
      </c>
      <c r="M2366">
        <v>0</v>
      </c>
      <c r="N2366" t="s">
        <v>113</v>
      </c>
      <c r="O2366" t="s">
        <v>8362</v>
      </c>
      <c r="P2366">
        <v>1</v>
      </c>
      <c r="T2366">
        <v>52.13</v>
      </c>
      <c r="W2366">
        <v>0</v>
      </c>
      <c r="X2366">
        <v>0</v>
      </c>
    </row>
    <row r="2367" spans="1:24" hidden="1" x14ac:dyDescent="0.3">
      <c r="A2367" t="s">
        <v>13555</v>
      </c>
      <c r="B2367" t="s">
        <v>8174</v>
      </c>
      <c r="C2367" t="s">
        <v>3765</v>
      </c>
      <c r="D2367" t="s">
        <v>3764</v>
      </c>
      <c r="E2367" t="s">
        <v>113</v>
      </c>
      <c r="F2367" t="s">
        <v>13556</v>
      </c>
      <c r="G2367" t="s">
        <v>133</v>
      </c>
      <c r="H2367" t="s">
        <v>4890</v>
      </c>
      <c r="I2367" t="s">
        <v>2317</v>
      </c>
      <c r="J2367" t="s">
        <v>13557</v>
      </c>
      <c r="K2367" t="s">
        <v>13558</v>
      </c>
      <c r="L2367" t="s">
        <v>8903</v>
      </c>
      <c r="M2367">
        <v>30</v>
      </c>
      <c r="N2367" t="s">
        <v>113</v>
      </c>
      <c r="O2367" t="s">
        <v>13559</v>
      </c>
      <c r="P2367">
        <v>3</v>
      </c>
      <c r="Q2367">
        <v>1500</v>
      </c>
      <c r="R2367">
        <v>380</v>
      </c>
      <c r="S2367">
        <v>138</v>
      </c>
      <c r="T2367">
        <v>25</v>
      </c>
      <c r="U2367">
        <v>145</v>
      </c>
      <c r="V2367">
        <v>290</v>
      </c>
      <c r="W2367">
        <v>1.71</v>
      </c>
      <c r="X2367">
        <v>2.052</v>
      </c>
    </row>
    <row r="2368" spans="1:24" hidden="1" x14ac:dyDescent="0.3">
      <c r="A2368" t="s">
        <v>13560</v>
      </c>
      <c r="B2368" t="s">
        <v>8617</v>
      </c>
      <c r="C2368" t="s">
        <v>3765</v>
      </c>
      <c r="D2368" t="s">
        <v>3764</v>
      </c>
      <c r="E2368" t="s">
        <v>113</v>
      </c>
      <c r="F2368" t="s">
        <v>13556</v>
      </c>
      <c r="G2368" t="s">
        <v>133</v>
      </c>
      <c r="H2368" t="s">
        <v>4890</v>
      </c>
      <c r="I2368" t="s">
        <v>2317</v>
      </c>
      <c r="J2368" t="s">
        <v>13557</v>
      </c>
      <c r="K2368" t="s">
        <v>13558</v>
      </c>
      <c r="L2368" t="s">
        <v>8903</v>
      </c>
      <c r="M2368">
        <v>30</v>
      </c>
      <c r="N2368" t="s">
        <v>113</v>
      </c>
      <c r="O2368" t="s">
        <v>13561</v>
      </c>
      <c r="P2368">
        <v>3</v>
      </c>
      <c r="Q2368">
        <v>778</v>
      </c>
      <c r="R2368">
        <v>403</v>
      </c>
      <c r="S2368">
        <v>268</v>
      </c>
      <c r="T2368">
        <v>25</v>
      </c>
      <c r="U2368">
        <v>145</v>
      </c>
      <c r="V2368">
        <v>290</v>
      </c>
      <c r="W2368">
        <v>0.94060200000000005</v>
      </c>
      <c r="X2368">
        <v>1.1287224</v>
      </c>
    </row>
    <row r="2369" spans="1:24" hidden="1" x14ac:dyDescent="0.3">
      <c r="A2369" t="s">
        <v>13562</v>
      </c>
      <c r="B2369" t="s">
        <v>8179</v>
      </c>
      <c r="C2369" t="s">
        <v>3765</v>
      </c>
      <c r="D2369" t="s">
        <v>3764</v>
      </c>
      <c r="E2369" t="s">
        <v>113</v>
      </c>
      <c r="F2369" t="s">
        <v>13556</v>
      </c>
      <c r="G2369" t="s">
        <v>133</v>
      </c>
      <c r="H2369" t="s">
        <v>4890</v>
      </c>
      <c r="I2369" t="s">
        <v>2317</v>
      </c>
      <c r="J2369" t="s">
        <v>13557</v>
      </c>
      <c r="K2369" t="s">
        <v>13558</v>
      </c>
      <c r="L2369" t="s">
        <v>8903</v>
      </c>
      <c r="M2369">
        <v>30</v>
      </c>
      <c r="N2369" t="s">
        <v>113</v>
      </c>
      <c r="O2369" t="s">
        <v>8695</v>
      </c>
      <c r="P2369">
        <v>3</v>
      </c>
      <c r="Q2369">
        <v>466</v>
      </c>
      <c r="R2369">
        <v>343</v>
      </c>
      <c r="S2369">
        <v>154</v>
      </c>
      <c r="W2369">
        <v>0.479514</v>
      </c>
      <c r="X2369">
        <v>0.57541679999999995</v>
      </c>
    </row>
    <row r="2370" spans="1:24" hidden="1" x14ac:dyDescent="0.3">
      <c r="A2370" t="s">
        <v>13563</v>
      </c>
      <c r="B2370" t="s">
        <v>8536</v>
      </c>
      <c r="C2370" t="s">
        <v>3765</v>
      </c>
      <c r="D2370" t="s">
        <v>3764</v>
      </c>
      <c r="E2370" t="s">
        <v>113</v>
      </c>
      <c r="F2370" t="s">
        <v>13556</v>
      </c>
      <c r="G2370" t="s">
        <v>133</v>
      </c>
      <c r="H2370" t="s">
        <v>4890</v>
      </c>
      <c r="I2370" t="s">
        <v>2317</v>
      </c>
      <c r="J2370" t="s">
        <v>13557</v>
      </c>
      <c r="K2370" t="s">
        <v>13558</v>
      </c>
      <c r="L2370" t="s">
        <v>8903</v>
      </c>
      <c r="M2370">
        <v>30</v>
      </c>
      <c r="N2370" t="s">
        <v>113</v>
      </c>
      <c r="O2370" t="s">
        <v>13564</v>
      </c>
      <c r="P2370">
        <v>3</v>
      </c>
      <c r="Q2370">
        <v>230</v>
      </c>
      <c r="R2370">
        <v>230</v>
      </c>
      <c r="W2370">
        <v>0.15870000000000001</v>
      </c>
      <c r="X2370">
        <v>0.19044</v>
      </c>
    </row>
    <row r="2371" spans="1:24" hidden="1" x14ac:dyDescent="0.3">
      <c r="A2371" t="s">
        <v>13565</v>
      </c>
      <c r="B2371" t="s">
        <v>8211</v>
      </c>
      <c r="C2371" t="s">
        <v>3765</v>
      </c>
      <c r="D2371" t="s">
        <v>3764</v>
      </c>
      <c r="E2371" t="s">
        <v>113</v>
      </c>
      <c r="F2371" t="s">
        <v>13556</v>
      </c>
      <c r="G2371" t="s">
        <v>133</v>
      </c>
      <c r="H2371" t="s">
        <v>4890</v>
      </c>
      <c r="I2371" t="s">
        <v>2317</v>
      </c>
      <c r="J2371" t="s">
        <v>13557</v>
      </c>
      <c r="K2371" t="s">
        <v>13558</v>
      </c>
      <c r="L2371" t="s">
        <v>8903</v>
      </c>
      <c r="M2371">
        <v>30</v>
      </c>
      <c r="N2371" t="s">
        <v>113</v>
      </c>
      <c r="O2371" t="s">
        <v>12624</v>
      </c>
      <c r="P2371">
        <v>1</v>
      </c>
      <c r="Q2371">
        <v>0.3</v>
      </c>
      <c r="T2371">
        <v>120</v>
      </c>
      <c r="W2371">
        <v>7.0685834705770348E-2</v>
      </c>
      <c r="X2371">
        <v>0.11309733552923257</v>
      </c>
    </row>
    <row r="2372" spans="1:24" hidden="1" x14ac:dyDescent="0.3">
      <c r="A2372" t="s">
        <v>13566</v>
      </c>
      <c r="B2372" t="s">
        <v>8174</v>
      </c>
      <c r="C2372" t="s">
        <v>13567</v>
      </c>
      <c r="D2372" t="s">
        <v>13568</v>
      </c>
      <c r="E2372" t="s">
        <v>113</v>
      </c>
      <c r="F2372" t="s">
        <v>13569</v>
      </c>
      <c r="G2372" t="s">
        <v>133</v>
      </c>
      <c r="H2372" t="s">
        <v>13570</v>
      </c>
      <c r="I2372" t="s">
        <v>860</v>
      </c>
      <c r="J2372" t="s">
        <v>113</v>
      </c>
      <c r="K2372" t="s">
        <v>113</v>
      </c>
      <c r="L2372" t="s">
        <v>113</v>
      </c>
      <c r="M2372">
        <v>46</v>
      </c>
      <c r="N2372" t="s">
        <v>113</v>
      </c>
      <c r="O2372" t="s">
        <v>13571</v>
      </c>
      <c r="P2372">
        <v>3</v>
      </c>
      <c r="Q2372">
        <v>1500</v>
      </c>
      <c r="R2372">
        <v>380</v>
      </c>
      <c r="S2372">
        <v>138</v>
      </c>
      <c r="T2372">
        <v>10</v>
      </c>
      <c r="U2372">
        <v>80</v>
      </c>
      <c r="V2372">
        <v>290</v>
      </c>
      <c r="W2372">
        <v>1.71</v>
      </c>
      <c r="X2372">
        <v>2.052</v>
      </c>
    </row>
    <row r="2373" spans="1:24" hidden="1" x14ac:dyDescent="0.3">
      <c r="A2373" t="s">
        <v>13572</v>
      </c>
      <c r="B2373" t="s">
        <v>8617</v>
      </c>
      <c r="C2373" t="s">
        <v>13567</v>
      </c>
      <c r="D2373" t="s">
        <v>13568</v>
      </c>
      <c r="E2373" t="s">
        <v>113</v>
      </c>
      <c r="F2373" t="s">
        <v>13569</v>
      </c>
      <c r="G2373" t="s">
        <v>133</v>
      </c>
      <c r="H2373" t="s">
        <v>13570</v>
      </c>
      <c r="I2373" t="s">
        <v>860</v>
      </c>
      <c r="J2373" t="s">
        <v>113</v>
      </c>
      <c r="K2373" t="s">
        <v>113</v>
      </c>
      <c r="L2373" t="s">
        <v>113</v>
      </c>
      <c r="M2373">
        <v>46</v>
      </c>
      <c r="N2373" t="s">
        <v>113</v>
      </c>
      <c r="O2373" t="s">
        <v>12759</v>
      </c>
      <c r="P2373">
        <v>3</v>
      </c>
      <c r="Q2373">
        <v>699</v>
      </c>
      <c r="R2373">
        <v>395</v>
      </c>
      <c r="T2373">
        <v>10</v>
      </c>
      <c r="U2373">
        <v>80</v>
      </c>
      <c r="V2373">
        <v>290</v>
      </c>
      <c r="W2373">
        <v>0.82831500000000002</v>
      </c>
      <c r="X2373">
        <v>0.99397800000000003</v>
      </c>
    </row>
    <row r="2374" spans="1:24" hidden="1" x14ac:dyDescent="0.3">
      <c r="A2374" t="s">
        <v>13573</v>
      </c>
      <c r="B2374" t="s">
        <v>8179</v>
      </c>
      <c r="C2374" t="s">
        <v>13567</v>
      </c>
      <c r="D2374" t="s">
        <v>13568</v>
      </c>
      <c r="E2374" t="s">
        <v>113</v>
      </c>
      <c r="F2374" t="s">
        <v>13569</v>
      </c>
      <c r="G2374" t="s">
        <v>133</v>
      </c>
      <c r="H2374" t="s">
        <v>13570</v>
      </c>
      <c r="I2374" t="s">
        <v>860</v>
      </c>
      <c r="J2374" t="s">
        <v>113</v>
      </c>
      <c r="K2374" t="s">
        <v>113</v>
      </c>
      <c r="L2374" t="s">
        <v>113</v>
      </c>
      <c r="M2374">
        <v>45</v>
      </c>
      <c r="N2374" t="s">
        <v>113</v>
      </c>
      <c r="O2374" t="s">
        <v>12441</v>
      </c>
      <c r="P2374">
        <v>1</v>
      </c>
      <c r="Q2374">
        <v>400</v>
      </c>
      <c r="R2374">
        <v>300</v>
      </c>
      <c r="S2374">
        <v>150</v>
      </c>
      <c r="W2374">
        <v>0.12</v>
      </c>
      <c r="X2374">
        <v>0.14399999999999999</v>
      </c>
    </row>
    <row r="2375" spans="1:24" hidden="1" x14ac:dyDescent="0.3">
      <c r="A2375" t="s">
        <v>13574</v>
      </c>
      <c r="B2375" t="s">
        <v>8536</v>
      </c>
      <c r="C2375" t="s">
        <v>13567</v>
      </c>
      <c r="D2375" t="s">
        <v>13568</v>
      </c>
      <c r="E2375" t="s">
        <v>113</v>
      </c>
      <c r="F2375" t="s">
        <v>13569</v>
      </c>
      <c r="G2375" t="s">
        <v>133</v>
      </c>
      <c r="H2375" t="s">
        <v>13570</v>
      </c>
      <c r="I2375" t="s">
        <v>860</v>
      </c>
      <c r="J2375" t="s">
        <v>113</v>
      </c>
      <c r="K2375" t="s">
        <v>113</v>
      </c>
      <c r="L2375" t="s">
        <v>113</v>
      </c>
      <c r="M2375">
        <v>45</v>
      </c>
      <c r="N2375" t="s">
        <v>113</v>
      </c>
      <c r="O2375" t="s">
        <v>8727</v>
      </c>
      <c r="P2375">
        <v>1</v>
      </c>
      <c r="Q2375">
        <v>450</v>
      </c>
      <c r="R2375">
        <v>350</v>
      </c>
      <c r="S2375">
        <v>170</v>
      </c>
      <c r="W2375">
        <v>0.1575</v>
      </c>
      <c r="X2375">
        <v>0.189</v>
      </c>
    </row>
    <row r="2376" spans="1:24" hidden="1" x14ac:dyDescent="0.3">
      <c r="A2376" t="s">
        <v>13575</v>
      </c>
      <c r="B2376" t="s">
        <v>8174</v>
      </c>
      <c r="C2376" t="s">
        <v>5606</v>
      </c>
      <c r="D2376" t="s">
        <v>5605</v>
      </c>
      <c r="E2376" t="s">
        <v>113</v>
      </c>
      <c r="F2376" t="s">
        <v>5607</v>
      </c>
      <c r="G2376" t="s">
        <v>133</v>
      </c>
      <c r="H2376" t="s">
        <v>5245</v>
      </c>
      <c r="I2376" t="s">
        <v>115</v>
      </c>
      <c r="J2376" t="s">
        <v>13576</v>
      </c>
      <c r="K2376" t="s">
        <v>13577</v>
      </c>
      <c r="L2376" t="s">
        <v>10083</v>
      </c>
      <c r="M2376">
        <v>20</v>
      </c>
      <c r="N2376" t="s">
        <v>113</v>
      </c>
      <c r="O2376" t="s">
        <v>8207</v>
      </c>
      <c r="P2376">
        <v>3</v>
      </c>
      <c r="Q2376">
        <v>1400</v>
      </c>
      <c r="R2376">
        <v>320</v>
      </c>
      <c r="S2376">
        <v>145</v>
      </c>
      <c r="T2376">
        <v>330</v>
      </c>
      <c r="U2376">
        <v>80</v>
      </c>
      <c r="V2376">
        <v>150</v>
      </c>
      <c r="W2376">
        <v>1.3440000000000001</v>
      </c>
      <c r="X2376">
        <v>1.6128</v>
      </c>
    </row>
    <row r="2377" spans="1:24" hidden="1" x14ac:dyDescent="0.3">
      <c r="A2377" t="s">
        <v>13578</v>
      </c>
      <c r="B2377" t="s">
        <v>8179</v>
      </c>
      <c r="C2377" t="s">
        <v>5606</v>
      </c>
      <c r="D2377" t="s">
        <v>5605</v>
      </c>
      <c r="E2377" t="s">
        <v>113</v>
      </c>
      <c r="F2377" t="s">
        <v>5607</v>
      </c>
      <c r="G2377" t="s">
        <v>133</v>
      </c>
      <c r="H2377" t="s">
        <v>5245</v>
      </c>
      <c r="I2377" t="s">
        <v>115</v>
      </c>
      <c r="J2377" t="s">
        <v>13576</v>
      </c>
      <c r="K2377" t="s">
        <v>13577</v>
      </c>
      <c r="L2377" t="s">
        <v>10083</v>
      </c>
      <c r="M2377">
        <v>20</v>
      </c>
      <c r="N2377" t="s">
        <v>113</v>
      </c>
      <c r="O2377" t="s">
        <v>8641</v>
      </c>
      <c r="P2377">
        <v>3</v>
      </c>
      <c r="Q2377">
        <v>466</v>
      </c>
      <c r="R2377">
        <v>343</v>
      </c>
      <c r="S2377">
        <v>154</v>
      </c>
      <c r="W2377">
        <v>0.479514</v>
      </c>
      <c r="X2377">
        <v>0.57541679999999995</v>
      </c>
    </row>
    <row r="2378" spans="1:24" hidden="1" x14ac:dyDescent="0.3">
      <c r="A2378" t="s">
        <v>13579</v>
      </c>
      <c r="B2378" t="s">
        <v>8174</v>
      </c>
      <c r="C2378" t="s">
        <v>3771</v>
      </c>
      <c r="D2378" t="s">
        <v>3770</v>
      </c>
      <c r="E2378" t="s">
        <v>113</v>
      </c>
      <c r="F2378" t="s">
        <v>3772</v>
      </c>
      <c r="G2378" t="s">
        <v>133</v>
      </c>
      <c r="H2378" t="s">
        <v>3790</v>
      </c>
      <c r="I2378" t="s">
        <v>935</v>
      </c>
      <c r="J2378" t="s">
        <v>13580</v>
      </c>
      <c r="K2378" t="s">
        <v>13581</v>
      </c>
      <c r="L2378" t="s">
        <v>8903</v>
      </c>
      <c r="M2378">
        <v>30</v>
      </c>
      <c r="N2378" t="s">
        <v>113</v>
      </c>
      <c r="O2378" t="s">
        <v>8207</v>
      </c>
      <c r="P2378">
        <v>3</v>
      </c>
      <c r="Q2378">
        <v>1400</v>
      </c>
      <c r="R2378">
        <v>320</v>
      </c>
      <c r="T2378">
        <v>210</v>
      </c>
      <c r="U2378">
        <v>270</v>
      </c>
      <c r="V2378">
        <v>325</v>
      </c>
      <c r="W2378">
        <v>1.3440000000000001</v>
      </c>
      <c r="X2378">
        <v>1.6128</v>
      </c>
    </row>
    <row r="2379" spans="1:24" hidden="1" x14ac:dyDescent="0.3">
      <c r="A2379" t="s">
        <v>13582</v>
      </c>
      <c r="B2379" t="s">
        <v>8179</v>
      </c>
      <c r="C2379" t="s">
        <v>3771</v>
      </c>
      <c r="D2379" t="s">
        <v>3770</v>
      </c>
      <c r="E2379" t="s">
        <v>113</v>
      </c>
      <c r="F2379" t="s">
        <v>3772</v>
      </c>
      <c r="G2379" t="s">
        <v>133</v>
      </c>
      <c r="H2379" t="s">
        <v>3790</v>
      </c>
      <c r="I2379" t="s">
        <v>935</v>
      </c>
      <c r="J2379" t="s">
        <v>13580</v>
      </c>
      <c r="K2379" t="s">
        <v>13581</v>
      </c>
      <c r="L2379" t="s">
        <v>8903</v>
      </c>
      <c r="M2379">
        <v>30</v>
      </c>
      <c r="N2379" t="s">
        <v>113</v>
      </c>
      <c r="O2379" t="s">
        <v>10384</v>
      </c>
      <c r="P2379">
        <v>3</v>
      </c>
      <c r="Q2379">
        <v>400</v>
      </c>
      <c r="R2379">
        <v>300</v>
      </c>
      <c r="S2379">
        <v>100</v>
      </c>
      <c r="W2379">
        <v>0.36</v>
      </c>
      <c r="X2379">
        <v>0.432</v>
      </c>
    </row>
    <row r="2380" spans="1:24" hidden="1" x14ac:dyDescent="0.3">
      <c r="A2380" t="s">
        <v>13583</v>
      </c>
      <c r="B2380" t="s">
        <v>8174</v>
      </c>
      <c r="C2380" t="s">
        <v>13584</v>
      </c>
      <c r="D2380" t="s">
        <v>13585</v>
      </c>
      <c r="E2380" t="s">
        <v>113</v>
      </c>
      <c r="F2380" t="s">
        <v>113</v>
      </c>
      <c r="G2380" t="s">
        <v>113</v>
      </c>
      <c r="H2380" t="s">
        <v>113</v>
      </c>
      <c r="I2380" t="s">
        <v>344</v>
      </c>
      <c r="J2380" t="s">
        <v>113</v>
      </c>
      <c r="K2380" t="s">
        <v>113</v>
      </c>
      <c r="L2380" t="s">
        <v>113</v>
      </c>
      <c r="M2380">
        <v>34</v>
      </c>
      <c r="N2380" t="s">
        <v>113</v>
      </c>
      <c r="O2380" t="s">
        <v>8467</v>
      </c>
      <c r="P2380">
        <v>3</v>
      </c>
      <c r="Q2380">
        <v>1499</v>
      </c>
      <c r="R2380">
        <v>349</v>
      </c>
      <c r="S2380">
        <v>166</v>
      </c>
      <c r="T2380">
        <v>15</v>
      </c>
      <c r="U2380">
        <v>105</v>
      </c>
      <c r="V2380">
        <v>190</v>
      </c>
      <c r="W2380">
        <v>1.569453</v>
      </c>
      <c r="X2380">
        <v>1.8833435999999999</v>
      </c>
    </row>
    <row r="2381" spans="1:24" hidden="1" x14ac:dyDescent="0.3">
      <c r="A2381" t="s">
        <v>13586</v>
      </c>
      <c r="B2381" t="s">
        <v>8179</v>
      </c>
      <c r="C2381" t="s">
        <v>13584</v>
      </c>
      <c r="D2381" t="s">
        <v>13585</v>
      </c>
      <c r="E2381" t="s">
        <v>113</v>
      </c>
      <c r="F2381" t="s">
        <v>113</v>
      </c>
      <c r="G2381" t="s">
        <v>113</v>
      </c>
      <c r="H2381" t="s">
        <v>113</v>
      </c>
      <c r="I2381" t="s">
        <v>344</v>
      </c>
      <c r="J2381" t="s">
        <v>113</v>
      </c>
      <c r="K2381" t="s">
        <v>113</v>
      </c>
      <c r="L2381" t="s">
        <v>113</v>
      </c>
      <c r="M2381">
        <v>34</v>
      </c>
      <c r="N2381" t="s">
        <v>113</v>
      </c>
      <c r="O2381" t="s">
        <v>11880</v>
      </c>
      <c r="P2381">
        <v>3</v>
      </c>
      <c r="Q2381">
        <v>400</v>
      </c>
      <c r="R2381">
        <v>300</v>
      </c>
      <c r="S2381">
        <v>100</v>
      </c>
      <c r="W2381">
        <v>0.36</v>
      </c>
      <c r="X2381">
        <v>0.432</v>
      </c>
    </row>
    <row r="2382" spans="1:24" hidden="1" x14ac:dyDescent="0.3">
      <c r="A2382" t="s">
        <v>13587</v>
      </c>
      <c r="B2382" t="s">
        <v>8536</v>
      </c>
      <c r="C2382" t="s">
        <v>13584</v>
      </c>
      <c r="D2382" t="s">
        <v>13585</v>
      </c>
      <c r="E2382" t="s">
        <v>113</v>
      </c>
      <c r="F2382" t="s">
        <v>113</v>
      </c>
      <c r="G2382" t="s">
        <v>113</v>
      </c>
      <c r="H2382" t="s">
        <v>113</v>
      </c>
      <c r="I2382" t="s">
        <v>344</v>
      </c>
      <c r="J2382" t="s">
        <v>113</v>
      </c>
      <c r="K2382" t="s">
        <v>113</v>
      </c>
      <c r="L2382" t="s">
        <v>113</v>
      </c>
      <c r="M2382">
        <v>34</v>
      </c>
      <c r="N2382" t="s">
        <v>113</v>
      </c>
      <c r="O2382" t="s">
        <v>9106</v>
      </c>
      <c r="P2382">
        <v>3</v>
      </c>
      <c r="Q2382">
        <v>400</v>
      </c>
      <c r="R2382">
        <v>300</v>
      </c>
      <c r="S2382">
        <v>100</v>
      </c>
      <c r="W2382">
        <v>0.36</v>
      </c>
      <c r="X2382">
        <v>0.432</v>
      </c>
    </row>
    <row r="2383" spans="1:24" hidden="1" x14ac:dyDescent="0.3">
      <c r="A2383" t="s">
        <v>13588</v>
      </c>
      <c r="B2383" t="s">
        <v>8174</v>
      </c>
      <c r="C2383" t="s">
        <v>11746</v>
      </c>
      <c r="D2383" t="s">
        <v>13589</v>
      </c>
      <c r="E2383" t="s">
        <v>113</v>
      </c>
      <c r="F2383" t="s">
        <v>13590</v>
      </c>
      <c r="G2383" t="s">
        <v>1356</v>
      </c>
      <c r="H2383" t="s">
        <v>127</v>
      </c>
      <c r="I2383" t="s">
        <v>115</v>
      </c>
      <c r="J2383" t="s">
        <v>13591</v>
      </c>
      <c r="K2383" t="s">
        <v>13592</v>
      </c>
      <c r="L2383" t="s">
        <v>120</v>
      </c>
      <c r="M2383">
        <v>40</v>
      </c>
      <c r="N2383" t="s">
        <v>8614</v>
      </c>
      <c r="O2383" t="s">
        <v>9565</v>
      </c>
      <c r="P2383">
        <v>3</v>
      </c>
      <c r="Q2383">
        <v>1412</v>
      </c>
      <c r="R2383">
        <v>353</v>
      </c>
      <c r="T2383">
        <v>40</v>
      </c>
      <c r="U2383">
        <v>185</v>
      </c>
      <c r="V2383">
        <v>320</v>
      </c>
      <c r="W2383">
        <v>1.4953080000000001</v>
      </c>
      <c r="X2383">
        <v>1.7943696</v>
      </c>
    </row>
    <row r="2384" spans="1:24" hidden="1" x14ac:dyDescent="0.3">
      <c r="A2384" t="s">
        <v>13593</v>
      </c>
      <c r="B2384" t="s">
        <v>8617</v>
      </c>
      <c r="C2384" t="s">
        <v>11746</v>
      </c>
      <c r="D2384" t="s">
        <v>13589</v>
      </c>
      <c r="E2384" t="s">
        <v>113</v>
      </c>
      <c r="F2384" t="s">
        <v>13590</v>
      </c>
      <c r="G2384" t="s">
        <v>1356</v>
      </c>
      <c r="H2384" t="s">
        <v>127</v>
      </c>
      <c r="I2384" t="s">
        <v>115</v>
      </c>
      <c r="J2384" t="s">
        <v>13591</v>
      </c>
      <c r="K2384" t="s">
        <v>13592</v>
      </c>
      <c r="L2384" t="s">
        <v>120</v>
      </c>
      <c r="M2384">
        <v>40</v>
      </c>
      <c r="N2384" t="s">
        <v>8614</v>
      </c>
      <c r="O2384" t="s">
        <v>9835</v>
      </c>
      <c r="P2384">
        <v>3</v>
      </c>
      <c r="Q2384">
        <v>778</v>
      </c>
      <c r="R2384">
        <v>408</v>
      </c>
      <c r="T2384">
        <v>40</v>
      </c>
      <c r="U2384">
        <v>185</v>
      </c>
      <c r="V2384">
        <v>320</v>
      </c>
      <c r="W2384">
        <v>0.95227200000000001</v>
      </c>
      <c r="X2384">
        <v>1.1427263999999999</v>
      </c>
    </row>
    <row r="2385" spans="1:24" hidden="1" x14ac:dyDescent="0.3">
      <c r="A2385" t="s">
        <v>13594</v>
      </c>
      <c r="B2385" t="s">
        <v>8179</v>
      </c>
      <c r="C2385" t="s">
        <v>11746</v>
      </c>
      <c r="D2385" t="s">
        <v>13589</v>
      </c>
      <c r="E2385" t="s">
        <v>113</v>
      </c>
      <c r="F2385" t="s">
        <v>13590</v>
      </c>
      <c r="G2385" t="s">
        <v>1356</v>
      </c>
      <c r="H2385" t="s">
        <v>127</v>
      </c>
      <c r="I2385" t="s">
        <v>115</v>
      </c>
      <c r="J2385" t="s">
        <v>13591</v>
      </c>
      <c r="K2385" t="s">
        <v>13592</v>
      </c>
      <c r="L2385" t="s">
        <v>120</v>
      </c>
      <c r="M2385">
        <v>40</v>
      </c>
      <c r="N2385" t="s">
        <v>8614</v>
      </c>
      <c r="O2385" t="s">
        <v>9568</v>
      </c>
      <c r="P2385">
        <v>3</v>
      </c>
      <c r="Q2385">
        <v>409</v>
      </c>
      <c r="R2385">
        <v>269</v>
      </c>
      <c r="W2385">
        <v>0.330063</v>
      </c>
      <c r="X2385">
        <v>0.39607559999999997</v>
      </c>
    </row>
    <row r="2386" spans="1:24" hidden="1" x14ac:dyDescent="0.3">
      <c r="A2386" t="s">
        <v>13595</v>
      </c>
      <c r="B2386" t="s">
        <v>8536</v>
      </c>
      <c r="C2386" t="s">
        <v>11746</v>
      </c>
      <c r="D2386" t="s">
        <v>13589</v>
      </c>
      <c r="E2386" t="s">
        <v>113</v>
      </c>
      <c r="F2386" t="s">
        <v>13590</v>
      </c>
      <c r="G2386" t="s">
        <v>1356</v>
      </c>
      <c r="H2386" t="s">
        <v>127</v>
      </c>
      <c r="I2386" t="s">
        <v>115</v>
      </c>
      <c r="J2386" t="s">
        <v>13591</v>
      </c>
      <c r="K2386" t="s">
        <v>13592</v>
      </c>
      <c r="L2386" t="s">
        <v>120</v>
      </c>
      <c r="M2386">
        <v>40</v>
      </c>
      <c r="N2386" t="s">
        <v>8614</v>
      </c>
      <c r="O2386" t="s">
        <v>12523</v>
      </c>
      <c r="P2386">
        <v>3</v>
      </c>
      <c r="Q2386">
        <v>409</v>
      </c>
      <c r="R2386">
        <v>269</v>
      </c>
      <c r="W2386">
        <v>0.330063</v>
      </c>
      <c r="X2386">
        <v>0.39607559999999997</v>
      </c>
    </row>
    <row r="2387" spans="1:24" hidden="1" x14ac:dyDescent="0.3">
      <c r="A2387" t="s">
        <v>13596</v>
      </c>
      <c r="B2387" t="s">
        <v>8174</v>
      </c>
      <c r="C2387" t="s">
        <v>13597</v>
      </c>
      <c r="D2387" t="s">
        <v>13598</v>
      </c>
      <c r="E2387" t="s">
        <v>113</v>
      </c>
      <c r="F2387" t="s">
        <v>13599</v>
      </c>
      <c r="G2387" t="s">
        <v>1356</v>
      </c>
      <c r="H2387" t="s">
        <v>127</v>
      </c>
      <c r="I2387" t="s">
        <v>654</v>
      </c>
      <c r="J2387" t="s">
        <v>13600</v>
      </c>
      <c r="K2387" t="s">
        <v>13601</v>
      </c>
      <c r="L2387" t="s">
        <v>120</v>
      </c>
      <c r="M2387">
        <v>39</v>
      </c>
      <c r="N2387" t="s">
        <v>113</v>
      </c>
      <c r="O2387" t="s">
        <v>10765</v>
      </c>
      <c r="P2387">
        <v>3</v>
      </c>
      <c r="Q2387">
        <v>1412</v>
      </c>
      <c r="R2387">
        <v>353</v>
      </c>
      <c r="T2387">
        <v>140</v>
      </c>
      <c r="U2387">
        <v>225</v>
      </c>
      <c r="V2387">
        <v>310</v>
      </c>
      <c r="W2387">
        <v>1.4953080000000001</v>
      </c>
      <c r="X2387">
        <v>1.7943696</v>
      </c>
    </row>
    <row r="2388" spans="1:24" hidden="1" x14ac:dyDescent="0.3">
      <c r="A2388" t="s">
        <v>13602</v>
      </c>
      <c r="B2388" t="s">
        <v>8617</v>
      </c>
      <c r="C2388" t="s">
        <v>13597</v>
      </c>
      <c r="D2388" t="s">
        <v>13598</v>
      </c>
      <c r="E2388" t="s">
        <v>113</v>
      </c>
      <c r="F2388" t="s">
        <v>13599</v>
      </c>
      <c r="G2388" t="s">
        <v>1356</v>
      </c>
      <c r="H2388" t="s">
        <v>127</v>
      </c>
      <c r="I2388" t="s">
        <v>654</v>
      </c>
      <c r="J2388" t="s">
        <v>13600</v>
      </c>
      <c r="K2388" t="s">
        <v>13601</v>
      </c>
      <c r="L2388" t="s">
        <v>120</v>
      </c>
      <c r="M2388">
        <v>39</v>
      </c>
      <c r="N2388" t="s">
        <v>113</v>
      </c>
      <c r="O2388" t="s">
        <v>9835</v>
      </c>
      <c r="P2388">
        <v>3</v>
      </c>
      <c r="Q2388">
        <v>779</v>
      </c>
      <c r="R2388">
        <v>408</v>
      </c>
      <c r="T2388">
        <v>140</v>
      </c>
      <c r="U2388">
        <v>225</v>
      </c>
      <c r="V2388">
        <v>310</v>
      </c>
      <c r="W2388">
        <v>0.95349600000000001</v>
      </c>
      <c r="X2388">
        <v>1.1441952</v>
      </c>
    </row>
    <row r="2389" spans="1:24" hidden="1" x14ac:dyDescent="0.3">
      <c r="A2389" t="s">
        <v>13603</v>
      </c>
      <c r="B2389" t="s">
        <v>8179</v>
      </c>
      <c r="C2389" t="s">
        <v>13597</v>
      </c>
      <c r="D2389" t="s">
        <v>13598</v>
      </c>
      <c r="E2389" t="s">
        <v>113</v>
      </c>
      <c r="F2389" t="s">
        <v>13599</v>
      </c>
      <c r="G2389" t="s">
        <v>1356</v>
      </c>
      <c r="H2389" t="s">
        <v>127</v>
      </c>
      <c r="I2389" t="s">
        <v>654</v>
      </c>
      <c r="J2389" t="s">
        <v>13600</v>
      </c>
      <c r="K2389" t="s">
        <v>13601</v>
      </c>
      <c r="L2389" t="s">
        <v>120</v>
      </c>
      <c r="M2389">
        <v>39</v>
      </c>
      <c r="N2389" t="s">
        <v>113</v>
      </c>
      <c r="O2389" t="s">
        <v>9568</v>
      </c>
      <c r="P2389">
        <v>3</v>
      </c>
      <c r="Q2389">
        <v>409</v>
      </c>
      <c r="R2389">
        <v>269</v>
      </c>
      <c r="W2389">
        <v>0.330063</v>
      </c>
      <c r="X2389">
        <v>0.39607559999999997</v>
      </c>
    </row>
    <row r="2390" spans="1:24" hidden="1" x14ac:dyDescent="0.3">
      <c r="A2390" t="s">
        <v>13604</v>
      </c>
      <c r="B2390" t="s">
        <v>8174</v>
      </c>
      <c r="C2390" t="s">
        <v>13605</v>
      </c>
      <c r="D2390" t="s">
        <v>13606</v>
      </c>
      <c r="E2390" t="s">
        <v>113</v>
      </c>
      <c r="F2390" t="s">
        <v>13607</v>
      </c>
      <c r="G2390" t="s">
        <v>133</v>
      </c>
      <c r="H2390" t="s">
        <v>3790</v>
      </c>
      <c r="I2390" t="s">
        <v>935</v>
      </c>
      <c r="J2390" t="s">
        <v>13608</v>
      </c>
      <c r="K2390" t="s">
        <v>13609</v>
      </c>
      <c r="L2390" t="s">
        <v>8903</v>
      </c>
      <c r="M2390">
        <v>30</v>
      </c>
      <c r="N2390" t="s">
        <v>113</v>
      </c>
      <c r="O2390" t="s">
        <v>13610</v>
      </c>
      <c r="P2390">
        <v>3</v>
      </c>
      <c r="Q2390">
        <v>1400</v>
      </c>
      <c r="R2390">
        <v>355</v>
      </c>
      <c r="S2390">
        <v>145</v>
      </c>
      <c r="T2390">
        <v>135</v>
      </c>
      <c r="U2390">
        <v>230</v>
      </c>
      <c r="V2390">
        <v>305</v>
      </c>
      <c r="W2390">
        <v>1.4910000000000001</v>
      </c>
      <c r="X2390">
        <v>1.7892000000000001</v>
      </c>
    </row>
    <row r="2391" spans="1:24" hidden="1" x14ac:dyDescent="0.3">
      <c r="A2391" t="s">
        <v>13611</v>
      </c>
      <c r="B2391" t="s">
        <v>8211</v>
      </c>
      <c r="C2391" t="s">
        <v>13605</v>
      </c>
      <c r="D2391" t="s">
        <v>13606</v>
      </c>
      <c r="E2391" t="s">
        <v>113</v>
      </c>
      <c r="F2391" t="s">
        <v>13607</v>
      </c>
      <c r="G2391" t="s">
        <v>133</v>
      </c>
      <c r="H2391" t="s">
        <v>3790</v>
      </c>
      <c r="I2391" t="s">
        <v>935</v>
      </c>
      <c r="J2391" t="s">
        <v>13608</v>
      </c>
      <c r="K2391" t="s">
        <v>13609</v>
      </c>
      <c r="L2391" t="s">
        <v>8903</v>
      </c>
      <c r="M2391">
        <v>28</v>
      </c>
      <c r="N2391" t="s">
        <v>113</v>
      </c>
      <c r="O2391" t="s">
        <v>13612</v>
      </c>
      <c r="P2391">
        <v>1</v>
      </c>
      <c r="Q2391">
        <v>0.6</v>
      </c>
      <c r="W2391">
        <v>0.28274333882308139</v>
      </c>
      <c r="X2391">
        <v>0.45238934211693027</v>
      </c>
    </row>
    <row r="2392" spans="1:24" hidden="1" x14ac:dyDescent="0.3">
      <c r="A2392" t="s">
        <v>13613</v>
      </c>
      <c r="B2392" t="s">
        <v>8179</v>
      </c>
      <c r="C2392" t="s">
        <v>13605</v>
      </c>
      <c r="D2392" t="s">
        <v>13606</v>
      </c>
      <c r="E2392" t="s">
        <v>113</v>
      </c>
      <c r="F2392" t="s">
        <v>13607</v>
      </c>
      <c r="G2392" t="s">
        <v>133</v>
      </c>
      <c r="H2392" t="s">
        <v>3790</v>
      </c>
      <c r="I2392" t="s">
        <v>935</v>
      </c>
      <c r="J2392" t="s">
        <v>13608</v>
      </c>
      <c r="K2392" t="s">
        <v>13609</v>
      </c>
      <c r="L2392" t="s">
        <v>8903</v>
      </c>
      <c r="M2392">
        <v>30</v>
      </c>
      <c r="N2392" t="s">
        <v>113</v>
      </c>
      <c r="O2392" t="s">
        <v>10384</v>
      </c>
      <c r="P2392">
        <v>3</v>
      </c>
      <c r="Q2392">
        <v>400</v>
      </c>
      <c r="R2392">
        <v>300</v>
      </c>
      <c r="S2392">
        <v>100</v>
      </c>
      <c r="W2392">
        <v>0.36</v>
      </c>
      <c r="X2392">
        <v>0.432</v>
      </c>
    </row>
    <row r="2393" spans="1:24" hidden="1" x14ac:dyDescent="0.3">
      <c r="A2393" t="s">
        <v>13614</v>
      </c>
      <c r="B2393" t="s">
        <v>8174</v>
      </c>
      <c r="C2393" t="s">
        <v>13615</v>
      </c>
      <c r="D2393" t="s">
        <v>13616</v>
      </c>
      <c r="E2393" t="s">
        <v>113</v>
      </c>
      <c r="F2393" t="s">
        <v>13617</v>
      </c>
      <c r="G2393" t="s">
        <v>133</v>
      </c>
      <c r="H2393" t="s">
        <v>3790</v>
      </c>
      <c r="I2393" t="s">
        <v>935</v>
      </c>
      <c r="J2393" t="s">
        <v>13618</v>
      </c>
      <c r="K2393" t="s">
        <v>13619</v>
      </c>
      <c r="L2393" t="s">
        <v>113</v>
      </c>
      <c r="M2393">
        <v>30</v>
      </c>
      <c r="N2393" t="s">
        <v>113</v>
      </c>
      <c r="O2393" t="s">
        <v>8207</v>
      </c>
      <c r="P2393">
        <v>3</v>
      </c>
      <c r="Q2393">
        <v>1400</v>
      </c>
      <c r="R2393">
        <v>320</v>
      </c>
      <c r="S2393">
        <v>145</v>
      </c>
      <c r="T2393">
        <v>50</v>
      </c>
      <c r="U2393">
        <v>105</v>
      </c>
      <c r="V2393">
        <v>245</v>
      </c>
      <c r="W2393">
        <v>1.3440000000000001</v>
      </c>
      <c r="X2393">
        <v>1.6128</v>
      </c>
    </row>
    <row r="2394" spans="1:24" hidden="1" x14ac:dyDescent="0.3">
      <c r="A2394" t="s">
        <v>13620</v>
      </c>
      <c r="B2394" t="s">
        <v>8211</v>
      </c>
      <c r="C2394" t="s">
        <v>13615</v>
      </c>
      <c r="D2394" t="s">
        <v>13616</v>
      </c>
      <c r="E2394" t="s">
        <v>113</v>
      </c>
      <c r="F2394" t="s">
        <v>13617</v>
      </c>
      <c r="G2394" t="s">
        <v>133</v>
      </c>
      <c r="H2394" t="s">
        <v>3790</v>
      </c>
      <c r="I2394" t="s">
        <v>935</v>
      </c>
      <c r="J2394" t="s">
        <v>13618</v>
      </c>
      <c r="K2394" t="s">
        <v>13619</v>
      </c>
      <c r="L2394" t="s">
        <v>113</v>
      </c>
      <c r="M2394">
        <v>28</v>
      </c>
      <c r="N2394" t="s">
        <v>113</v>
      </c>
      <c r="O2394" t="s">
        <v>9493</v>
      </c>
      <c r="P2394">
        <v>1</v>
      </c>
      <c r="Q2394">
        <v>0.6</v>
      </c>
      <c r="T2394">
        <v>0</v>
      </c>
      <c r="W2394">
        <v>0.28274333882308139</v>
      </c>
      <c r="X2394">
        <v>0.45238934211693027</v>
      </c>
    </row>
    <row r="2395" spans="1:24" hidden="1" x14ac:dyDescent="0.3">
      <c r="A2395" t="s">
        <v>13621</v>
      </c>
      <c r="B2395" t="s">
        <v>8179</v>
      </c>
      <c r="C2395" t="s">
        <v>13615</v>
      </c>
      <c r="D2395" t="s">
        <v>13616</v>
      </c>
      <c r="E2395" t="s">
        <v>113</v>
      </c>
      <c r="F2395" t="s">
        <v>13617</v>
      </c>
      <c r="G2395" t="s">
        <v>133</v>
      </c>
      <c r="H2395" t="s">
        <v>3790</v>
      </c>
      <c r="I2395" t="s">
        <v>935</v>
      </c>
      <c r="J2395" t="s">
        <v>13618</v>
      </c>
      <c r="K2395" t="s">
        <v>13619</v>
      </c>
      <c r="L2395" t="s">
        <v>113</v>
      </c>
      <c r="M2395">
        <v>30</v>
      </c>
      <c r="N2395" t="s">
        <v>113</v>
      </c>
      <c r="O2395" t="s">
        <v>10384</v>
      </c>
      <c r="P2395">
        <v>3</v>
      </c>
      <c r="Q2395">
        <v>400</v>
      </c>
      <c r="R2395">
        <v>300</v>
      </c>
      <c r="S2395">
        <v>100</v>
      </c>
      <c r="W2395">
        <v>0.36</v>
      </c>
      <c r="X2395">
        <v>0.432</v>
      </c>
    </row>
    <row r="2396" spans="1:24" hidden="1" x14ac:dyDescent="0.3">
      <c r="A2396" t="s">
        <v>13622</v>
      </c>
      <c r="B2396" t="s">
        <v>8174</v>
      </c>
      <c r="C2396" t="s">
        <v>13623</v>
      </c>
      <c r="D2396" t="s">
        <v>13624</v>
      </c>
      <c r="E2396" t="s">
        <v>113</v>
      </c>
      <c r="F2396" t="s">
        <v>13625</v>
      </c>
      <c r="G2396" t="s">
        <v>133</v>
      </c>
      <c r="H2396" t="s">
        <v>3790</v>
      </c>
      <c r="I2396" t="s">
        <v>218</v>
      </c>
      <c r="J2396" t="s">
        <v>13626</v>
      </c>
      <c r="K2396" t="s">
        <v>13627</v>
      </c>
      <c r="L2396" t="s">
        <v>120</v>
      </c>
      <c r="M2396">
        <v>40</v>
      </c>
      <c r="N2396" t="s">
        <v>113</v>
      </c>
      <c r="O2396" t="s">
        <v>12148</v>
      </c>
      <c r="P2396">
        <v>3</v>
      </c>
      <c r="Q2396">
        <v>1400</v>
      </c>
      <c r="R2396">
        <v>355</v>
      </c>
      <c r="S2396">
        <v>192</v>
      </c>
      <c r="T2396">
        <v>0</v>
      </c>
      <c r="U2396">
        <v>140</v>
      </c>
      <c r="V2396">
        <v>240</v>
      </c>
      <c r="W2396">
        <v>1.4910000000000001</v>
      </c>
      <c r="X2396">
        <v>1.7892000000000001</v>
      </c>
    </row>
    <row r="2397" spans="1:24" hidden="1" x14ac:dyDescent="0.3">
      <c r="A2397" t="s">
        <v>13628</v>
      </c>
      <c r="B2397" t="s">
        <v>8179</v>
      </c>
      <c r="C2397" t="s">
        <v>13623</v>
      </c>
      <c r="D2397" t="s">
        <v>13624</v>
      </c>
      <c r="E2397" t="s">
        <v>113</v>
      </c>
      <c r="F2397" t="s">
        <v>13625</v>
      </c>
      <c r="G2397" t="s">
        <v>133</v>
      </c>
      <c r="H2397" t="s">
        <v>3790</v>
      </c>
      <c r="I2397" t="s">
        <v>218</v>
      </c>
      <c r="J2397" t="s">
        <v>13626</v>
      </c>
      <c r="K2397" t="s">
        <v>13627</v>
      </c>
      <c r="L2397" t="s">
        <v>120</v>
      </c>
      <c r="M2397">
        <v>40</v>
      </c>
      <c r="N2397" t="s">
        <v>113</v>
      </c>
      <c r="O2397" t="s">
        <v>13629</v>
      </c>
      <c r="P2397">
        <v>1</v>
      </c>
      <c r="Q2397">
        <v>560</v>
      </c>
      <c r="R2397">
        <v>492</v>
      </c>
      <c r="S2397">
        <v>133</v>
      </c>
      <c r="W2397">
        <v>0.27551999999999999</v>
      </c>
      <c r="X2397">
        <v>0.33062399999999997</v>
      </c>
    </row>
    <row r="2398" spans="1:24" hidden="1" x14ac:dyDescent="0.3">
      <c r="A2398" t="s">
        <v>13630</v>
      </c>
      <c r="B2398" t="s">
        <v>8362</v>
      </c>
      <c r="C2398" t="s">
        <v>13623</v>
      </c>
      <c r="D2398" t="s">
        <v>13624</v>
      </c>
      <c r="E2398" t="s">
        <v>113</v>
      </c>
      <c r="F2398" t="s">
        <v>13625</v>
      </c>
      <c r="G2398" t="s">
        <v>133</v>
      </c>
      <c r="H2398" t="s">
        <v>3790</v>
      </c>
      <c r="I2398" t="s">
        <v>218</v>
      </c>
      <c r="J2398" t="s">
        <v>13626</v>
      </c>
      <c r="K2398" t="s">
        <v>13627</v>
      </c>
      <c r="L2398" t="s">
        <v>120</v>
      </c>
      <c r="M2398">
        <v>0</v>
      </c>
      <c r="N2398" t="s">
        <v>113</v>
      </c>
      <c r="O2398" t="s">
        <v>8362</v>
      </c>
      <c r="P2398">
        <v>1</v>
      </c>
      <c r="Q2398">
        <v>1.8</v>
      </c>
      <c r="T2398">
        <v>57.98</v>
      </c>
      <c r="W2398">
        <v>2.5446900494077327</v>
      </c>
      <c r="X2398">
        <v>0</v>
      </c>
    </row>
    <row r="2399" spans="1:24" hidden="1" x14ac:dyDescent="0.3">
      <c r="A2399" t="s">
        <v>13631</v>
      </c>
      <c r="B2399" t="s">
        <v>8174</v>
      </c>
      <c r="C2399" t="s">
        <v>13632</v>
      </c>
      <c r="D2399" t="s">
        <v>13633</v>
      </c>
      <c r="E2399" t="s">
        <v>113</v>
      </c>
      <c r="F2399" t="s">
        <v>13634</v>
      </c>
      <c r="G2399" t="s">
        <v>133</v>
      </c>
      <c r="H2399" t="s">
        <v>3790</v>
      </c>
      <c r="I2399" t="s">
        <v>935</v>
      </c>
      <c r="J2399" t="s">
        <v>13635</v>
      </c>
      <c r="K2399" t="s">
        <v>13636</v>
      </c>
      <c r="L2399" t="s">
        <v>8903</v>
      </c>
      <c r="M2399">
        <v>30</v>
      </c>
      <c r="N2399" t="s">
        <v>113</v>
      </c>
      <c r="O2399" t="s">
        <v>8207</v>
      </c>
      <c r="P2399">
        <v>3</v>
      </c>
      <c r="Q2399">
        <v>1400</v>
      </c>
      <c r="R2399">
        <v>320</v>
      </c>
      <c r="S2399">
        <v>145</v>
      </c>
      <c r="T2399">
        <v>40</v>
      </c>
      <c r="U2399">
        <v>255</v>
      </c>
      <c r="V2399">
        <v>350</v>
      </c>
      <c r="W2399">
        <v>1.3440000000000001</v>
      </c>
      <c r="X2399">
        <v>1.6128</v>
      </c>
    </row>
    <row r="2400" spans="1:24" hidden="1" x14ac:dyDescent="0.3">
      <c r="A2400" t="s">
        <v>13637</v>
      </c>
      <c r="B2400" t="s">
        <v>8211</v>
      </c>
      <c r="C2400" t="s">
        <v>13632</v>
      </c>
      <c r="D2400" t="s">
        <v>13633</v>
      </c>
      <c r="E2400" t="s">
        <v>113</v>
      </c>
      <c r="F2400" t="s">
        <v>13634</v>
      </c>
      <c r="G2400" t="s">
        <v>133</v>
      </c>
      <c r="H2400" t="s">
        <v>3790</v>
      </c>
      <c r="I2400" t="s">
        <v>935</v>
      </c>
      <c r="J2400" t="s">
        <v>13635</v>
      </c>
      <c r="K2400" t="s">
        <v>13636</v>
      </c>
      <c r="L2400" t="s">
        <v>8903</v>
      </c>
      <c r="M2400">
        <v>28</v>
      </c>
      <c r="N2400" t="s">
        <v>113</v>
      </c>
      <c r="O2400" t="s">
        <v>13612</v>
      </c>
      <c r="P2400">
        <v>1</v>
      </c>
      <c r="Q2400">
        <v>0.6</v>
      </c>
      <c r="T2400">
        <v>0</v>
      </c>
      <c r="W2400">
        <v>0.28274333882308139</v>
      </c>
      <c r="X2400">
        <v>0.45238934211693027</v>
      </c>
    </row>
    <row r="2401" spans="1:24" hidden="1" x14ac:dyDescent="0.3">
      <c r="A2401" t="s">
        <v>13638</v>
      </c>
      <c r="B2401" t="s">
        <v>8179</v>
      </c>
      <c r="C2401" t="s">
        <v>13632</v>
      </c>
      <c r="D2401" t="s">
        <v>13633</v>
      </c>
      <c r="E2401" t="s">
        <v>113</v>
      </c>
      <c r="F2401" t="s">
        <v>13634</v>
      </c>
      <c r="G2401" t="s">
        <v>133</v>
      </c>
      <c r="H2401" t="s">
        <v>3790</v>
      </c>
      <c r="I2401" t="s">
        <v>935</v>
      </c>
      <c r="J2401" t="s">
        <v>13635</v>
      </c>
      <c r="K2401" t="s">
        <v>13636</v>
      </c>
      <c r="L2401" t="s">
        <v>8903</v>
      </c>
      <c r="M2401">
        <v>30</v>
      </c>
      <c r="N2401" t="s">
        <v>113</v>
      </c>
      <c r="O2401" t="s">
        <v>10384</v>
      </c>
      <c r="P2401">
        <v>3</v>
      </c>
      <c r="Q2401">
        <v>400</v>
      </c>
      <c r="R2401">
        <v>300</v>
      </c>
      <c r="S2401">
        <v>100</v>
      </c>
      <c r="W2401">
        <v>0.36</v>
      </c>
      <c r="X2401">
        <v>0.432</v>
      </c>
    </row>
    <row r="2402" spans="1:24" hidden="1" x14ac:dyDescent="0.3">
      <c r="A2402" t="s">
        <v>13639</v>
      </c>
      <c r="B2402" t="s">
        <v>8174</v>
      </c>
      <c r="C2402" t="s">
        <v>4052</v>
      </c>
      <c r="D2402" t="s">
        <v>13640</v>
      </c>
      <c r="E2402" t="s">
        <v>113</v>
      </c>
      <c r="F2402" t="s">
        <v>13641</v>
      </c>
      <c r="G2402" t="s">
        <v>1356</v>
      </c>
      <c r="H2402" t="s">
        <v>127</v>
      </c>
      <c r="I2402" t="s">
        <v>163</v>
      </c>
      <c r="J2402" t="s">
        <v>13642</v>
      </c>
      <c r="K2402" t="s">
        <v>13643</v>
      </c>
      <c r="L2402" t="s">
        <v>8903</v>
      </c>
      <c r="M2402">
        <v>40</v>
      </c>
      <c r="N2402" t="s">
        <v>9971</v>
      </c>
      <c r="O2402" t="s">
        <v>9481</v>
      </c>
      <c r="P2402">
        <v>3</v>
      </c>
      <c r="Q2402">
        <v>1498</v>
      </c>
      <c r="R2402">
        <v>398</v>
      </c>
      <c r="S2402">
        <v>158</v>
      </c>
      <c r="T2402">
        <v>330</v>
      </c>
      <c r="U2402">
        <v>120</v>
      </c>
      <c r="V2402">
        <v>240</v>
      </c>
      <c r="W2402">
        <v>1.7886120000000001</v>
      </c>
      <c r="X2402">
        <v>2.1463344000000002</v>
      </c>
    </row>
    <row r="2403" spans="1:24" hidden="1" x14ac:dyDescent="0.3">
      <c r="A2403" t="s">
        <v>13644</v>
      </c>
      <c r="B2403" t="s">
        <v>8617</v>
      </c>
      <c r="C2403" t="s">
        <v>4052</v>
      </c>
      <c r="D2403" t="s">
        <v>13640</v>
      </c>
      <c r="E2403" t="s">
        <v>113</v>
      </c>
      <c r="F2403" t="s">
        <v>13641</v>
      </c>
      <c r="G2403" t="s">
        <v>1356</v>
      </c>
      <c r="H2403" t="s">
        <v>127</v>
      </c>
      <c r="I2403" t="s">
        <v>163</v>
      </c>
      <c r="J2403" t="s">
        <v>13642</v>
      </c>
      <c r="K2403" t="s">
        <v>13643</v>
      </c>
      <c r="L2403" t="s">
        <v>8903</v>
      </c>
      <c r="M2403">
        <v>40</v>
      </c>
      <c r="N2403" t="s">
        <v>9971</v>
      </c>
      <c r="O2403" t="s">
        <v>8787</v>
      </c>
      <c r="P2403">
        <v>3</v>
      </c>
      <c r="Q2403">
        <v>900</v>
      </c>
      <c r="R2403">
        <v>265</v>
      </c>
      <c r="S2403">
        <v>120</v>
      </c>
      <c r="T2403">
        <v>330</v>
      </c>
      <c r="U2403">
        <v>120</v>
      </c>
      <c r="V2403">
        <v>240</v>
      </c>
      <c r="W2403">
        <v>0.71550000000000002</v>
      </c>
      <c r="X2403">
        <v>0.85860000000000003</v>
      </c>
    </row>
    <row r="2404" spans="1:24" hidden="1" x14ac:dyDescent="0.3">
      <c r="A2404" t="s">
        <v>13645</v>
      </c>
      <c r="B2404" t="s">
        <v>8179</v>
      </c>
      <c r="C2404" t="s">
        <v>4052</v>
      </c>
      <c r="D2404" t="s">
        <v>13640</v>
      </c>
      <c r="E2404" t="s">
        <v>113</v>
      </c>
      <c r="F2404" t="s">
        <v>13641</v>
      </c>
      <c r="G2404" t="s">
        <v>1356</v>
      </c>
      <c r="H2404" t="s">
        <v>127</v>
      </c>
      <c r="I2404" t="s">
        <v>163</v>
      </c>
      <c r="J2404" t="s">
        <v>13642</v>
      </c>
      <c r="K2404" t="s">
        <v>13643</v>
      </c>
      <c r="L2404" t="s">
        <v>8903</v>
      </c>
      <c r="M2404">
        <v>40</v>
      </c>
      <c r="N2404" t="s">
        <v>9971</v>
      </c>
      <c r="O2404" t="s">
        <v>9483</v>
      </c>
      <c r="P2404">
        <v>2</v>
      </c>
      <c r="Q2404">
        <v>630</v>
      </c>
      <c r="R2404">
        <v>321</v>
      </c>
      <c r="S2404">
        <v>130</v>
      </c>
      <c r="W2404">
        <v>0.40445999999999999</v>
      </c>
      <c r="X2404">
        <v>0.48535199999999995</v>
      </c>
    </row>
    <row r="2405" spans="1:24" hidden="1" x14ac:dyDescent="0.3">
      <c r="A2405" t="s">
        <v>13646</v>
      </c>
      <c r="B2405" t="s">
        <v>8536</v>
      </c>
      <c r="C2405" t="s">
        <v>4052</v>
      </c>
      <c r="D2405" t="s">
        <v>13640</v>
      </c>
      <c r="E2405" t="s">
        <v>113</v>
      </c>
      <c r="F2405" t="s">
        <v>13641</v>
      </c>
      <c r="G2405" t="s">
        <v>1356</v>
      </c>
      <c r="H2405" t="s">
        <v>127</v>
      </c>
      <c r="I2405" t="s">
        <v>163</v>
      </c>
      <c r="J2405" t="s">
        <v>13642</v>
      </c>
      <c r="K2405" t="s">
        <v>13643</v>
      </c>
      <c r="L2405" t="s">
        <v>8903</v>
      </c>
      <c r="M2405">
        <v>40</v>
      </c>
      <c r="N2405" t="s">
        <v>9971</v>
      </c>
      <c r="O2405" t="s">
        <v>12063</v>
      </c>
      <c r="P2405">
        <v>3</v>
      </c>
      <c r="Q2405">
        <v>445</v>
      </c>
      <c r="R2405">
        <v>360</v>
      </c>
      <c r="S2405">
        <v>110</v>
      </c>
      <c r="W2405">
        <v>0.48060000000000003</v>
      </c>
      <c r="X2405">
        <v>0.57672000000000001</v>
      </c>
    </row>
    <row r="2406" spans="1:24" hidden="1" x14ac:dyDescent="0.3">
      <c r="A2406" t="s">
        <v>13647</v>
      </c>
      <c r="B2406" t="s">
        <v>8539</v>
      </c>
      <c r="C2406" t="s">
        <v>4052</v>
      </c>
      <c r="D2406" t="s">
        <v>13640</v>
      </c>
      <c r="E2406" t="s">
        <v>113</v>
      </c>
      <c r="F2406" t="s">
        <v>13641</v>
      </c>
      <c r="G2406" t="s">
        <v>1356</v>
      </c>
      <c r="H2406" t="s">
        <v>127</v>
      </c>
      <c r="I2406" t="s">
        <v>163</v>
      </c>
      <c r="J2406" t="s">
        <v>13642</v>
      </c>
      <c r="K2406" t="s">
        <v>13643</v>
      </c>
      <c r="L2406" t="s">
        <v>8903</v>
      </c>
      <c r="M2406">
        <v>40</v>
      </c>
      <c r="N2406" t="s">
        <v>9971</v>
      </c>
      <c r="O2406" t="s">
        <v>13648</v>
      </c>
      <c r="P2406">
        <v>3</v>
      </c>
      <c r="Q2406">
        <v>560</v>
      </c>
      <c r="R2406">
        <v>492</v>
      </c>
      <c r="S2406">
        <v>133</v>
      </c>
      <c r="W2406">
        <v>0.82655999999999996</v>
      </c>
      <c r="X2406">
        <v>0.99187199999999986</v>
      </c>
    </row>
    <row r="2407" spans="1:24" hidden="1" x14ac:dyDescent="0.3">
      <c r="A2407" t="s">
        <v>13649</v>
      </c>
      <c r="B2407" t="s">
        <v>13650</v>
      </c>
      <c r="C2407" t="s">
        <v>4052</v>
      </c>
      <c r="D2407" t="s">
        <v>13640</v>
      </c>
      <c r="E2407" t="s">
        <v>113</v>
      </c>
      <c r="F2407" t="s">
        <v>13641</v>
      </c>
      <c r="G2407" t="s">
        <v>1356</v>
      </c>
      <c r="H2407" t="s">
        <v>127</v>
      </c>
      <c r="I2407" t="s">
        <v>163</v>
      </c>
      <c r="J2407" t="s">
        <v>13642</v>
      </c>
      <c r="K2407" t="s">
        <v>13643</v>
      </c>
      <c r="L2407" t="s">
        <v>8903</v>
      </c>
      <c r="M2407">
        <v>40</v>
      </c>
      <c r="N2407" t="s">
        <v>9971</v>
      </c>
      <c r="O2407" t="s">
        <v>13462</v>
      </c>
      <c r="P2407">
        <v>2</v>
      </c>
      <c r="Q2407">
        <v>560</v>
      </c>
      <c r="R2407">
        <v>492</v>
      </c>
      <c r="S2407">
        <v>133</v>
      </c>
      <c r="W2407">
        <v>0.55103999999999997</v>
      </c>
      <c r="X2407">
        <v>0.66124799999999995</v>
      </c>
    </row>
    <row r="2408" spans="1:24" hidden="1" x14ac:dyDescent="0.3">
      <c r="A2408" t="s">
        <v>13651</v>
      </c>
      <c r="B2408" t="s">
        <v>8174</v>
      </c>
      <c r="C2408" t="s">
        <v>13652</v>
      </c>
      <c r="D2408" t="s">
        <v>13653</v>
      </c>
      <c r="E2408" t="s">
        <v>113</v>
      </c>
      <c r="F2408" t="s">
        <v>13654</v>
      </c>
      <c r="G2408" t="s">
        <v>1356</v>
      </c>
      <c r="H2408" t="s">
        <v>127</v>
      </c>
      <c r="I2408" t="s">
        <v>163</v>
      </c>
      <c r="J2408" t="s">
        <v>13655</v>
      </c>
      <c r="K2408" t="s">
        <v>13656</v>
      </c>
      <c r="L2408" t="s">
        <v>120</v>
      </c>
      <c r="M2408">
        <v>40</v>
      </c>
      <c r="N2408" t="s">
        <v>9971</v>
      </c>
      <c r="O2408" t="s">
        <v>9481</v>
      </c>
      <c r="P2408">
        <v>3</v>
      </c>
      <c r="Q2408">
        <v>1498</v>
      </c>
      <c r="R2408">
        <v>398</v>
      </c>
      <c r="S2408">
        <v>158</v>
      </c>
      <c r="T2408">
        <v>350</v>
      </c>
      <c r="U2408">
        <v>110</v>
      </c>
      <c r="V2408">
        <v>230</v>
      </c>
      <c r="W2408">
        <v>1.7886120000000001</v>
      </c>
      <c r="X2408">
        <v>2.1463344000000002</v>
      </c>
    </row>
    <row r="2409" spans="1:24" hidden="1" x14ac:dyDescent="0.3">
      <c r="A2409" t="s">
        <v>13657</v>
      </c>
      <c r="B2409" t="s">
        <v>8617</v>
      </c>
      <c r="C2409" t="s">
        <v>13652</v>
      </c>
      <c r="D2409" t="s">
        <v>13653</v>
      </c>
      <c r="E2409" t="s">
        <v>113</v>
      </c>
      <c r="F2409" t="s">
        <v>13654</v>
      </c>
      <c r="G2409" t="s">
        <v>1356</v>
      </c>
      <c r="H2409" t="s">
        <v>127</v>
      </c>
      <c r="I2409" t="s">
        <v>163</v>
      </c>
      <c r="J2409" t="s">
        <v>13655</v>
      </c>
      <c r="K2409" t="s">
        <v>13656</v>
      </c>
      <c r="L2409" t="s">
        <v>120</v>
      </c>
      <c r="M2409">
        <v>40</v>
      </c>
      <c r="N2409" t="s">
        <v>9971</v>
      </c>
      <c r="O2409" t="s">
        <v>8787</v>
      </c>
      <c r="P2409">
        <v>3</v>
      </c>
      <c r="Q2409">
        <v>900</v>
      </c>
      <c r="R2409">
        <v>265</v>
      </c>
      <c r="S2409">
        <v>120</v>
      </c>
      <c r="T2409">
        <v>350</v>
      </c>
      <c r="U2409">
        <v>110</v>
      </c>
      <c r="V2409">
        <v>230</v>
      </c>
      <c r="W2409">
        <v>0.71550000000000002</v>
      </c>
      <c r="X2409">
        <v>0.85860000000000003</v>
      </c>
    </row>
    <row r="2410" spans="1:24" hidden="1" x14ac:dyDescent="0.3">
      <c r="A2410" t="s">
        <v>13658</v>
      </c>
      <c r="B2410" t="s">
        <v>8179</v>
      </c>
      <c r="C2410" t="s">
        <v>13652</v>
      </c>
      <c r="D2410" t="s">
        <v>13653</v>
      </c>
      <c r="E2410" t="s">
        <v>113</v>
      </c>
      <c r="F2410" t="s">
        <v>13654</v>
      </c>
      <c r="G2410" t="s">
        <v>1356</v>
      </c>
      <c r="H2410" t="s">
        <v>127</v>
      </c>
      <c r="I2410" t="s">
        <v>163</v>
      </c>
      <c r="J2410" t="s">
        <v>13655</v>
      </c>
      <c r="K2410" t="s">
        <v>13656</v>
      </c>
      <c r="L2410" t="s">
        <v>120</v>
      </c>
      <c r="M2410">
        <v>40</v>
      </c>
      <c r="N2410" t="s">
        <v>9971</v>
      </c>
      <c r="O2410" t="s">
        <v>9483</v>
      </c>
      <c r="P2410">
        <v>2</v>
      </c>
      <c r="Q2410">
        <v>630</v>
      </c>
      <c r="R2410">
        <v>321</v>
      </c>
      <c r="S2410">
        <v>130</v>
      </c>
      <c r="W2410">
        <v>0.40445999999999999</v>
      </c>
      <c r="X2410">
        <v>0.48535199999999995</v>
      </c>
    </row>
    <row r="2411" spans="1:24" hidden="1" x14ac:dyDescent="0.3">
      <c r="A2411" t="s">
        <v>13659</v>
      </c>
      <c r="B2411" t="s">
        <v>8536</v>
      </c>
      <c r="C2411" t="s">
        <v>13652</v>
      </c>
      <c r="D2411" t="s">
        <v>13653</v>
      </c>
      <c r="E2411" t="s">
        <v>113</v>
      </c>
      <c r="F2411" t="s">
        <v>13654</v>
      </c>
      <c r="G2411" t="s">
        <v>1356</v>
      </c>
      <c r="H2411" t="s">
        <v>127</v>
      </c>
      <c r="I2411" t="s">
        <v>163</v>
      </c>
      <c r="J2411" t="s">
        <v>13655</v>
      </c>
      <c r="K2411" t="s">
        <v>13656</v>
      </c>
      <c r="L2411" t="s">
        <v>120</v>
      </c>
      <c r="M2411">
        <v>40</v>
      </c>
      <c r="N2411" t="s">
        <v>9971</v>
      </c>
      <c r="O2411" t="s">
        <v>12063</v>
      </c>
      <c r="P2411">
        <v>3</v>
      </c>
      <c r="Q2411">
        <v>445</v>
      </c>
      <c r="R2411">
        <v>360</v>
      </c>
      <c r="S2411">
        <v>110</v>
      </c>
      <c r="W2411">
        <v>0.48060000000000003</v>
      </c>
      <c r="X2411">
        <v>0.57672000000000001</v>
      </c>
    </row>
    <row r="2412" spans="1:24" hidden="1" x14ac:dyDescent="0.3">
      <c r="A2412" t="s">
        <v>13660</v>
      </c>
      <c r="B2412" t="s">
        <v>8539</v>
      </c>
      <c r="C2412" t="s">
        <v>13652</v>
      </c>
      <c r="D2412" t="s">
        <v>13653</v>
      </c>
      <c r="E2412" t="s">
        <v>113</v>
      </c>
      <c r="F2412" t="s">
        <v>13654</v>
      </c>
      <c r="G2412" t="s">
        <v>1356</v>
      </c>
      <c r="H2412" t="s">
        <v>127</v>
      </c>
      <c r="I2412" t="s">
        <v>163</v>
      </c>
      <c r="J2412" t="s">
        <v>13655</v>
      </c>
      <c r="K2412" t="s">
        <v>13656</v>
      </c>
      <c r="L2412" t="s">
        <v>120</v>
      </c>
      <c r="M2412">
        <v>40</v>
      </c>
      <c r="N2412" t="s">
        <v>9971</v>
      </c>
      <c r="O2412" t="s">
        <v>13648</v>
      </c>
      <c r="P2412">
        <v>2</v>
      </c>
      <c r="Q2412">
        <v>560</v>
      </c>
      <c r="R2412">
        <v>492</v>
      </c>
      <c r="S2412">
        <v>133</v>
      </c>
      <c r="W2412">
        <v>0.55103999999999997</v>
      </c>
      <c r="X2412">
        <v>0.66124799999999995</v>
      </c>
    </row>
    <row r="2413" spans="1:24" hidden="1" x14ac:dyDescent="0.3">
      <c r="A2413" t="s">
        <v>13661</v>
      </c>
      <c r="B2413" t="s">
        <v>13650</v>
      </c>
      <c r="C2413" t="s">
        <v>13652</v>
      </c>
      <c r="D2413" t="s">
        <v>13653</v>
      </c>
      <c r="E2413" t="s">
        <v>113</v>
      </c>
      <c r="F2413" t="s">
        <v>13654</v>
      </c>
      <c r="G2413" t="s">
        <v>1356</v>
      </c>
      <c r="H2413" t="s">
        <v>127</v>
      </c>
      <c r="I2413" t="s">
        <v>163</v>
      </c>
      <c r="J2413" t="s">
        <v>13655</v>
      </c>
      <c r="K2413" t="s">
        <v>13656</v>
      </c>
      <c r="L2413" t="s">
        <v>120</v>
      </c>
      <c r="M2413">
        <v>40</v>
      </c>
      <c r="N2413" t="s">
        <v>9971</v>
      </c>
      <c r="O2413" t="s">
        <v>13462</v>
      </c>
      <c r="P2413">
        <v>2</v>
      </c>
      <c r="Q2413">
        <v>560</v>
      </c>
      <c r="R2413">
        <v>492</v>
      </c>
      <c r="S2413">
        <v>133</v>
      </c>
      <c r="W2413">
        <v>0.55103999999999997</v>
      </c>
      <c r="X2413">
        <v>0.66124799999999995</v>
      </c>
    </row>
    <row r="2414" spans="1:24" hidden="1" x14ac:dyDescent="0.3">
      <c r="A2414" t="s">
        <v>13662</v>
      </c>
      <c r="B2414" t="s">
        <v>8174</v>
      </c>
      <c r="C2414" t="s">
        <v>13663</v>
      </c>
      <c r="D2414" t="s">
        <v>13664</v>
      </c>
      <c r="E2414" t="s">
        <v>113</v>
      </c>
      <c r="F2414" t="s">
        <v>13665</v>
      </c>
      <c r="G2414" t="s">
        <v>133</v>
      </c>
      <c r="H2414" t="s">
        <v>3790</v>
      </c>
      <c r="I2414" t="s">
        <v>935</v>
      </c>
      <c r="J2414" t="s">
        <v>13666</v>
      </c>
      <c r="K2414" t="s">
        <v>13667</v>
      </c>
      <c r="L2414" t="s">
        <v>8903</v>
      </c>
      <c r="M2414">
        <v>30</v>
      </c>
      <c r="N2414" t="s">
        <v>113</v>
      </c>
      <c r="O2414" t="s">
        <v>8207</v>
      </c>
      <c r="P2414">
        <v>3</v>
      </c>
      <c r="Q2414">
        <v>1400</v>
      </c>
      <c r="R2414">
        <v>320</v>
      </c>
      <c r="S2414">
        <v>145</v>
      </c>
      <c r="T2414">
        <v>90</v>
      </c>
      <c r="U2414">
        <v>230</v>
      </c>
      <c r="V2414">
        <v>310</v>
      </c>
      <c r="W2414">
        <v>1.3440000000000001</v>
      </c>
      <c r="X2414">
        <v>1.6128</v>
      </c>
    </row>
    <row r="2415" spans="1:24" hidden="1" x14ac:dyDescent="0.3">
      <c r="A2415" t="s">
        <v>13668</v>
      </c>
      <c r="B2415" t="s">
        <v>8179</v>
      </c>
      <c r="C2415" t="s">
        <v>13663</v>
      </c>
      <c r="D2415" t="s">
        <v>13664</v>
      </c>
      <c r="E2415" t="s">
        <v>113</v>
      </c>
      <c r="F2415" t="s">
        <v>13665</v>
      </c>
      <c r="G2415" t="s">
        <v>133</v>
      </c>
      <c r="H2415" t="s">
        <v>3790</v>
      </c>
      <c r="I2415" t="s">
        <v>935</v>
      </c>
      <c r="J2415" t="s">
        <v>13666</v>
      </c>
      <c r="K2415" t="s">
        <v>13667</v>
      </c>
      <c r="L2415" t="s">
        <v>8903</v>
      </c>
      <c r="M2415">
        <v>30</v>
      </c>
      <c r="N2415" t="s">
        <v>113</v>
      </c>
      <c r="O2415" t="s">
        <v>10384</v>
      </c>
      <c r="P2415">
        <v>3</v>
      </c>
      <c r="Q2415">
        <v>400</v>
      </c>
      <c r="R2415">
        <v>300</v>
      </c>
      <c r="S2415">
        <v>100</v>
      </c>
      <c r="W2415">
        <v>0.36</v>
      </c>
      <c r="X2415">
        <v>0.432</v>
      </c>
    </row>
    <row r="2416" spans="1:24" hidden="1" x14ac:dyDescent="0.3">
      <c r="A2416" t="s">
        <v>13669</v>
      </c>
      <c r="B2416" t="s">
        <v>8174</v>
      </c>
      <c r="C2416" t="s">
        <v>13670</v>
      </c>
      <c r="D2416" t="s">
        <v>13671</v>
      </c>
      <c r="E2416" t="s">
        <v>113</v>
      </c>
      <c r="F2416" t="s">
        <v>13672</v>
      </c>
      <c r="G2416" t="s">
        <v>1356</v>
      </c>
      <c r="H2416" t="s">
        <v>127</v>
      </c>
      <c r="I2416" t="s">
        <v>654</v>
      </c>
      <c r="J2416" t="s">
        <v>13673</v>
      </c>
      <c r="K2416" t="s">
        <v>13674</v>
      </c>
      <c r="L2416" t="s">
        <v>120</v>
      </c>
      <c r="M2416">
        <v>39</v>
      </c>
      <c r="N2416" t="s">
        <v>113</v>
      </c>
      <c r="O2416" t="s">
        <v>10765</v>
      </c>
      <c r="P2416">
        <v>3</v>
      </c>
      <c r="Q2416">
        <v>1412</v>
      </c>
      <c r="R2416">
        <v>353</v>
      </c>
      <c r="T2416">
        <v>95</v>
      </c>
      <c r="U2416">
        <v>240</v>
      </c>
      <c r="V2416">
        <v>315</v>
      </c>
      <c r="W2416">
        <v>1.4953080000000001</v>
      </c>
      <c r="X2416">
        <v>1.7943696</v>
      </c>
    </row>
    <row r="2417" spans="1:24" hidden="1" x14ac:dyDescent="0.3">
      <c r="A2417" t="s">
        <v>13675</v>
      </c>
      <c r="B2417" t="s">
        <v>8179</v>
      </c>
      <c r="C2417" t="s">
        <v>13670</v>
      </c>
      <c r="D2417" t="s">
        <v>13671</v>
      </c>
      <c r="E2417" t="s">
        <v>113</v>
      </c>
      <c r="F2417" t="s">
        <v>13672</v>
      </c>
      <c r="G2417" t="s">
        <v>1356</v>
      </c>
      <c r="H2417" t="s">
        <v>127</v>
      </c>
      <c r="I2417" t="s">
        <v>654</v>
      </c>
      <c r="J2417" t="s">
        <v>13673</v>
      </c>
      <c r="K2417" t="s">
        <v>13674</v>
      </c>
      <c r="L2417" t="s">
        <v>120</v>
      </c>
      <c r="M2417">
        <v>39</v>
      </c>
      <c r="N2417" t="s">
        <v>113</v>
      </c>
      <c r="O2417" t="s">
        <v>8695</v>
      </c>
      <c r="P2417">
        <v>3</v>
      </c>
      <c r="Q2417">
        <v>466</v>
      </c>
      <c r="R2417">
        <v>343</v>
      </c>
      <c r="W2417">
        <v>0.479514</v>
      </c>
      <c r="X2417">
        <v>0.57541679999999995</v>
      </c>
    </row>
    <row r="2418" spans="1:24" hidden="1" x14ac:dyDescent="0.3">
      <c r="A2418" t="s">
        <v>13676</v>
      </c>
      <c r="B2418" t="s">
        <v>8174</v>
      </c>
      <c r="C2418" t="s">
        <v>5619</v>
      </c>
      <c r="D2418" t="s">
        <v>5618</v>
      </c>
      <c r="E2418" t="s">
        <v>113</v>
      </c>
      <c r="F2418" t="s">
        <v>5620</v>
      </c>
      <c r="G2418" t="s">
        <v>133</v>
      </c>
      <c r="H2418" t="s">
        <v>5245</v>
      </c>
      <c r="I2418" t="s">
        <v>115</v>
      </c>
      <c r="J2418" t="s">
        <v>13677</v>
      </c>
      <c r="K2418" t="s">
        <v>13678</v>
      </c>
      <c r="L2418" t="s">
        <v>10083</v>
      </c>
      <c r="M2418">
        <v>20</v>
      </c>
      <c r="O2418" t="s">
        <v>8207</v>
      </c>
      <c r="P2418">
        <v>3</v>
      </c>
      <c r="Q2418">
        <v>1400</v>
      </c>
      <c r="R2418">
        <v>320</v>
      </c>
      <c r="S2418">
        <v>145</v>
      </c>
      <c r="T2418">
        <v>0</v>
      </c>
      <c r="U2418">
        <v>120</v>
      </c>
      <c r="V2418">
        <v>240</v>
      </c>
      <c r="W2418">
        <v>1.3440000000000001</v>
      </c>
      <c r="X2418">
        <v>1.6128</v>
      </c>
    </row>
    <row r="2419" spans="1:24" hidden="1" x14ac:dyDescent="0.3">
      <c r="A2419" t="s">
        <v>13679</v>
      </c>
      <c r="B2419" t="s">
        <v>8179</v>
      </c>
      <c r="C2419" t="s">
        <v>5619</v>
      </c>
      <c r="D2419" t="s">
        <v>5618</v>
      </c>
      <c r="E2419" t="s">
        <v>113</v>
      </c>
      <c r="F2419" t="s">
        <v>5620</v>
      </c>
      <c r="G2419" t="s">
        <v>133</v>
      </c>
      <c r="H2419" t="s">
        <v>5245</v>
      </c>
      <c r="I2419" t="s">
        <v>115</v>
      </c>
      <c r="J2419" t="s">
        <v>13677</v>
      </c>
      <c r="K2419" t="s">
        <v>13678</v>
      </c>
      <c r="L2419" t="s">
        <v>10083</v>
      </c>
      <c r="M2419">
        <v>20</v>
      </c>
      <c r="O2419" t="s">
        <v>9034</v>
      </c>
      <c r="P2419">
        <v>1</v>
      </c>
      <c r="Q2419">
        <v>560</v>
      </c>
      <c r="R2419">
        <v>308</v>
      </c>
      <c r="S2419">
        <v>149</v>
      </c>
      <c r="W2419">
        <v>0.17247999999999999</v>
      </c>
      <c r="X2419">
        <v>0.20697599999999999</v>
      </c>
    </row>
    <row r="2420" spans="1:24" hidden="1" x14ac:dyDescent="0.3">
      <c r="A2420" t="s">
        <v>13680</v>
      </c>
      <c r="B2420" t="s">
        <v>8211</v>
      </c>
      <c r="C2420" t="s">
        <v>5619</v>
      </c>
      <c r="D2420" t="s">
        <v>5618</v>
      </c>
      <c r="E2420" t="s">
        <v>113</v>
      </c>
      <c r="F2420" t="s">
        <v>5620</v>
      </c>
      <c r="G2420" t="s">
        <v>133</v>
      </c>
      <c r="H2420" t="s">
        <v>5245</v>
      </c>
      <c r="I2420" t="s">
        <v>115</v>
      </c>
      <c r="J2420" t="s">
        <v>13677</v>
      </c>
      <c r="K2420" t="s">
        <v>13678</v>
      </c>
      <c r="L2420" t="s">
        <v>10083</v>
      </c>
      <c r="M2420">
        <v>20</v>
      </c>
      <c r="N2420" t="s">
        <v>113</v>
      </c>
      <c r="O2420" t="s">
        <v>9493</v>
      </c>
      <c r="P2420">
        <v>2</v>
      </c>
      <c r="Q2420">
        <v>0.3</v>
      </c>
      <c r="T2420">
        <v>265.27999999999997</v>
      </c>
      <c r="U2420">
        <v>275.10000000000002</v>
      </c>
      <c r="W2420">
        <v>0.1413716694115407</v>
      </c>
      <c r="X2420">
        <v>0.22619467105846514</v>
      </c>
    </row>
    <row r="2421" spans="1:24" hidden="1" x14ac:dyDescent="0.3">
      <c r="A2421" t="s">
        <v>13681</v>
      </c>
      <c r="B2421" t="s">
        <v>8174</v>
      </c>
      <c r="C2421" t="s">
        <v>5599</v>
      </c>
      <c r="D2421" t="s">
        <v>5598</v>
      </c>
      <c r="E2421" t="s">
        <v>113</v>
      </c>
      <c r="F2421" t="s">
        <v>5600</v>
      </c>
      <c r="G2421" t="s">
        <v>133</v>
      </c>
      <c r="H2421" t="s">
        <v>5245</v>
      </c>
      <c r="I2421" t="s">
        <v>115</v>
      </c>
      <c r="J2421" t="s">
        <v>13682</v>
      </c>
      <c r="K2421" t="s">
        <v>13683</v>
      </c>
      <c r="L2421" t="s">
        <v>120</v>
      </c>
      <c r="M2421">
        <v>40</v>
      </c>
      <c r="O2421" t="s">
        <v>8207</v>
      </c>
      <c r="P2421">
        <v>3</v>
      </c>
      <c r="Q2421">
        <v>1400</v>
      </c>
      <c r="R2421">
        <v>320</v>
      </c>
      <c r="S2421">
        <v>145</v>
      </c>
      <c r="T2421">
        <v>300</v>
      </c>
      <c r="U2421">
        <v>150</v>
      </c>
      <c r="V2421">
        <v>220</v>
      </c>
      <c r="W2421">
        <v>1.3440000000000001</v>
      </c>
      <c r="X2421">
        <v>1.6128</v>
      </c>
    </row>
    <row r="2422" spans="1:24" hidden="1" x14ac:dyDescent="0.3">
      <c r="A2422" t="s">
        <v>13684</v>
      </c>
      <c r="B2422" t="s">
        <v>8179</v>
      </c>
      <c r="C2422" t="s">
        <v>5599</v>
      </c>
      <c r="D2422" t="s">
        <v>5598</v>
      </c>
      <c r="E2422" t="s">
        <v>113</v>
      </c>
      <c r="F2422" t="s">
        <v>5600</v>
      </c>
      <c r="G2422" t="s">
        <v>133</v>
      </c>
      <c r="H2422" t="s">
        <v>5245</v>
      </c>
      <c r="I2422" t="s">
        <v>115</v>
      </c>
      <c r="J2422" t="s">
        <v>13682</v>
      </c>
      <c r="K2422" t="s">
        <v>13683</v>
      </c>
      <c r="L2422" t="s">
        <v>120</v>
      </c>
      <c r="M2422">
        <v>40</v>
      </c>
      <c r="O2422" t="s">
        <v>8695</v>
      </c>
      <c r="P2422">
        <v>6</v>
      </c>
      <c r="Q2422">
        <v>466</v>
      </c>
      <c r="R2422">
        <v>343</v>
      </c>
      <c r="S2422">
        <v>154</v>
      </c>
      <c r="W2422">
        <v>0.95902799999999999</v>
      </c>
      <c r="X2422">
        <v>1.1508335999999999</v>
      </c>
    </row>
    <row r="2423" spans="1:24" hidden="1" x14ac:dyDescent="0.3">
      <c r="A2423" t="s">
        <v>13685</v>
      </c>
      <c r="B2423" t="s">
        <v>8211</v>
      </c>
      <c r="C2423" t="s">
        <v>5599</v>
      </c>
      <c r="D2423" t="s">
        <v>5598</v>
      </c>
      <c r="E2423" t="s">
        <v>113</v>
      </c>
      <c r="F2423" t="s">
        <v>5600</v>
      </c>
      <c r="G2423" t="s">
        <v>133</v>
      </c>
      <c r="H2423" t="s">
        <v>5245</v>
      </c>
      <c r="I2423" t="s">
        <v>115</v>
      </c>
      <c r="J2423" t="s">
        <v>13682</v>
      </c>
      <c r="K2423" t="s">
        <v>13683</v>
      </c>
      <c r="L2423" t="s">
        <v>120</v>
      </c>
      <c r="M2423">
        <v>38</v>
      </c>
      <c r="N2423" t="s">
        <v>113</v>
      </c>
      <c r="O2423" t="s">
        <v>13686</v>
      </c>
      <c r="P2423">
        <v>2</v>
      </c>
      <c r="Q2423">
        <v>0.6</v>
      </c>
      <c r="T2423">
        <v>197.59</v>
      </c>
      <c r="U2423">
        <v>198.04</v>
      </c>
      <c r="W2423">
        <v>0.56548667764616278</v>
      </c>
      <c r="X2423">
        <v>0.90477868423386054</v>
      </c>
    </row>
    <row r="2424" spans="1:24" hidden="1" x14ac:dyDescent="0.3">
      <c r="A2424" t="s">
        <v>13687</v>
      </c>
      <c r="B2424" t="s">
        <v>8174</v>
      </c>
      <c r="C2424" t="s">
        <v>13688</v>
      </c>
      <c r="D2424" t="s">
        <v>13689</v>
      </c>
      <c r="E2424" t="s">
        <v>113</v>
      </c>
      <c r="F2424" t="s">
        <v>113</v>
      </c>
      <c r="G2424" t="s">
        <v>113</v>
      </c>
      <c r="H2424" t="s">
        <v>113</v>
      </c>
      <c r="I2424" t="s">
        <v>344</v>
      </c>
      <c r="J2424" t="s">
        <v>113</v>
      </c>
      <c r="K2424" t="s">
        <v>113</v>
      </c>
      <c r="L2424" t="s">
        <v>113</v>
      </c>
      <c r="M2424">
        <v>34</v>
      </c>
      <c r="N2424" t="s">
        <v>113</v>
      </c>
      <c r="O2424" t="s">
        <v>8467</v>
      </c>
      <c r="P2424">
        <v>3</v>
      </c>
      <c r="Q2424">
        <v>1499</v>
      </c>
      <c r="R2424">
        <v>349</v>
      </c>
      <c r="S2424">
        <v>166</v>
      </c>
      <c r="T2424">
        <v>350</v>
      </c>
      <c r="U2424">
        <v>60</v>
      </c>
      <c r="V2424">
        <v>180</v>
      </c>
      <c r="W2424">
        <v>1.569453</v>
      </c>
      <c r="X2424">
        <v>1.8833435999999999</v>
      </c>
    </row>
    <row r="2425" spans="1:24" hidden="1" x14ac:dyDescent="0.3">
      <c r="A2425" t="s">
        <v>13690</v>
      </c>
      <c r="B2425" t="s">
        <v>8179</v>
      </c>
      <c r="C2425" t="s">
        <v>13688</v>
      </c>
      <c r="D2425" t="s">
        <v>13689</v>
      </c>
      <c r="E2425" t="s">
        <v>113</v>
      </c>
      <c r="F2425" t="s">
        <v>113</v>
      </c>
      <c r="G2425" t="s">
        <v>113</v>
      </c>
      <c r="H2425" t="s">
        <v>113</v>
      </c>
      <c r="I2425" t="s">
        <v>344</v>
      </c>
      <c r="J2425" t="s">
        <v>113</v>
      </c>
      <c r="K2425" t="s">
        <v>113</v>
      </c>
      <c r="L2425" t="s">
        <v>113</v>
      </c>
      <c r="M2425">
        <v>34</v>
      </c>
      <c r="N2425" t="s">
        <v>113</v>
      </c>
      <c r="O2425" t="s">
        <v>11880</v>
      </c>
      <c r="P2425">
        <v>3</v>
      </c>
      <c r="Q2425">
        <v>400</v>
      </c>
      <c r="R2425">
        <v>300</v>
      </c>
      <c r="S2425">
        <v>100</v>
      </c>
      <c r="W2425">
        <v>0.36</v>
      </c>
      <c r="X2425">
        <v>0.432</v>
      </c>
    </row>
    <row r="2426" spans="1:24" hidden="1" x14ac:dyDescent="0.3">
      <c r="A2426" t="s">
        <v>13691</v>
      </c>
      <c r="B2426" t="s">
        <v>8536</v>
      </c>
      <c r="C2426" t="s">
        <v>13688</v>
      </c>
      <c r="D2426" t="s">
        <v>13689</v>
      </c>
      <c r="E2426" t="s">
        <v>113</v>
      </c>
      <c r="F2426" t="s">
        <v>113</v>
      </c>
      <c r="G2426" t="s">
        <v>113</v>
      </c>
      <c r="H2426" t="s">
        <v>113</v>
      </c>
      <c r="I2426" t="s">
        <v>344</v>
      </c>
      <c r="J2426" t="s">
        <v>113</v>
      </c>
      <c r="K2426" t="s">
        <v>113</v>
      </c>
      <c r="L2426" t="s">
        <v>113</v>
      </c>
      <c r="M2426">
        <v>34</v>
      </c>
      <c r="N2426" t="s">
        <v>113</v>
      </c>
      <c r="O2426" t="s">
        <v>9106</v>
      </c>
      <c r="P2426">
        <v>3</v>
      </c>
      <c r="Q2426">
        <v>400</v>
      </c>
      <c r="R2426">
        <v>300</v>
      </c>
      <c r="S2426">
        <v>100</v>
      </c>
      <c r="W2426">
        <v>0.36</v>
      </c>
      <c r="X2426">
        <v>0.432</v>
      </c>
    </row>
    <row r="2427" spans="1:24" hidden="1" x14ac:dyDescent="0.3">
      <c r="A2427" t="s">
        <v>13692</v>
      </c>
      <c r="B2427" t="s">
        <v>8211</v>
      </c>
      <c r="C2427" t="s">
        <v>13688</v>
      </c>
      <c r="D2427" t="s">
        <v>13689</v>
      </c>
      <c r="E2427" t="s">
        <v>113</v>
      </c>
      <c r="F2427" t="s">
        <v>113</v>
      </c>
      <c r="G2427" t="s">
        <v>113</v>
      </c>
      <c r="H2427" t="s">
        <v>113</v>
      </c>
      <c r="I2427" t="s">
        <v>344</v>
      </c>
      <c r="J2427" t="s">
        <v>113</v>
      </c>
      <c r="K2427" t="s">
        <v>113</v>
      </c>
      <c r="L2427" t="s">
        <v>113</v>
      </c>
      <c r="M2427">
        <v>32</v>
      </c>
      <c r="N2427" t="s">
        <v>113</v>
      </c>
      <c r="O2427" t="s">
        <v>13693</v>
      </c>
      <c r="P2427">
        <v>1</v>
      </c>
      <c r="Q2427">
        <v>0.9</v>
      </c>
      <c r="T2427">
        <v>59.49</v>
      </c>
      <c r="W2427">
        <v>0.63617251235193317</v>
      </c>
      <c r="X2427">
        <v>1.0178760197630932</v>
      </c>
    </row>
    <row r="2428" spans="1:24" hidden="1" x14ac:dyDescent="0.3">
      <c r="A2428" t="s">
        <v>13694</v>
      </c>
      <c r="B2428" t="s">
        <v>1304</v>
      </c>
      <c r="C2428" t="s">
        <v>9223</v>
      </c>
      <c r="D2428" t="s">
        <v>9224</v>
      </c>
      <c r="E2428" t="s">
        <v>113</v>
      </c>
      <c r="F2428" t="s">
        <v>113</v>
      </c>
      <c r="G2428" t="s">
        <v>113</v>
      </c>
      <c r="H2428" t="s">
        <v>113</v>
      </c>
      <c r="I2428" t="s">
        <v>406</v>
      </c>
      <c r="J2428" t="s">
        <v>9225</v>
      </c>
      <c r="K2428" t="s">
        <v>9226</v>
      </c>
      <c r="L2428" t="s">
        <v>9011</v>
      </c>
      <c r="M2428">
        <v>0</v>
      </c>
      <c r="N2428" t="s">
        <v>113</v>
      </c>
      <c r="O2428" t="s">
        <v>11637</v>
      </c>
      <c r="P2428">
        <v>1</v>
      </c>
    </row>
    <row r="2429" spans="1:24" hidden="1" x14ac:dyDescent="0.3">
      <c r="A2429" t="s">
        <v>13695</v>
      </c>
      <c r="B2429" t="s">
        <v>8174</v>
      </c>
      <c r="C2429" t="s">
        <v>13696</v>
      </c>
      <c r="D2429" t="s">
        <v>13697</v>
      </c>
      <c r="E2429" t="s">
        <v>113</v>
      </c>
      <c r="F2429" t="s">
        <v>113</v>
      </c>
      <c r="G2429" t="s">
        <v>113</v>
      </c>
      <c r="H2429" t="s">
        <v>113</v>
      </c>
      <c r="I2429" t="s">
        <v>115</v>
      </c>
      <c r="J2429" t="s">
        <v>113</v>
      </c>
      <c r="K2429" t="s">
        <v>113</v>
      </c>
      <c r="L2429" t="s">
        <v>113</v>
      </c>
      <c r="M2429">
        <v>55</v>
      </c>
      <c r="N2429" t="s">
        <v>8614</v>
      </c>
      <c r="O2429" t="s">
        <v>10765</v>
      </c>
      <c r="P2429">
        <v>3</v>
      </c>
      <c r="Q2429">
        <v>1412</v>
      </c>
      <c r="R2429">
        <v>353</v>
      </c>
      <c r="T2429">
        <v>50</v>
      </c>
      <c r="U2429">
        <v>220</v>
      </c>
      <c r="V2429">
        <v>310</v>
      </c>
      <c r="W2429">
        <v>1.4953080000000001</v>
      </c>
      <c r="X2429">
        <v>1.7943696</v>
      </c>
    </row>
    <row r="2430" spans="1:24" hidden="1" x14ac:dyDescent="0.3">
      <c r="A2430" t="s">
        <v>13698</v>
      </c>
      <c r="B2430" t="s">
        <v>8179</v>
      </c>
      <c r="C2430" t="s">
        <v>13696</v>
      </c>
      <c r="D2430" t="s">
        <v>13697</v>
      </c>
      <c r="E2430" t="s">
        <v>113</v>
      </c>
      <c r="F2430" t="s">
        <v>113</v>
      </c>
      <c r="G2430" t="s">
        <v>113</v>
      </c>
      <c r="H2430" t="s">
        <v>113</v>
      </c>
      <c r="I2430" t="s">
        <v>115</v>
      </c>
      <c r="J2430" t="s">
        <v>113</v>
      </c>
      <c r="K2430" t="s">
        <v>113</v>
      </c>
      <c r="L2430" t="s">
        <v>113</v>
      </c>
      <c r="M2430">
        <v>55</v>
      </c>
      <c r="N2430" t="s">
        <v>8614</v>
      </c>
      <c r="O2430" t="s">
        <v>9568</v>
      </c>
      <c r="P2430">
        <v>3</v>
      </c>
      <c r="Q2430">
        <v>409</v>
      </c>
      <c r="R2430">
        <v>269</v>
      </c>
      <c r="W2430">
        <v>0.330063</v>
      </c>
      <c r="X2430">
        <v>0.39607559999999997</v>
      </c>
    </row>
    <row r="2431" spans="1:24" hidden="1" x14ac:dyDescent="0.3">
      <c r="A2431" t="s">
        <v>13699</v>
      </c>
      <c r="B2431" t="s">
        <v>8536</v>
      </c>
      <c r="C2431" t="s">
        <v>13696</v>
      </c>
      <c r="D2431" t="s">
        <v>13697</v>
      </c>
      <c r="E2431" t="s">
        <v>113</v>
      </c>
      <c r="F2431" t="s">
        <v>113</v>
      </c>
      <c r="G2431" t="s">
        <v>113</v>
      </c>
      <c r="H2431" t="s">
        <v>113</v>
      </c>
      <c r="I2431" t="s">
        <v>115</v>
      </c>
      <c r="J2431" t="s">
        <v>113</v>
      </c>
      <c r="K2431" t="s">
        <v>113</v>
      </c>
      <c r="L2431" t="s">
        <v>113</v>
      </c>
      <c r="M2431">
        <v>55</v>
      </c>
      <c r="N2431" t="s">
        <v>8614</v>
      </c>
      <c r="O2431" t="s">
        <v>12523</v>
      </c>
      <c r="P2431">
        <v>3</v>
      </c>
      <c r="Q2431">
        <v>409</v>
      </c>
      <c r="R2431">
        <v>269</v>
      </c>
      <c r="W2431">
        <v>0.330063</v>
      </c>
      <c r="X2431">
        <v>0.39607559999999997</v>
      </c>
    </row>
    <row r="2432" spans="1:24" hidden="1" x14ac:dyDescent="0.3">
      <c r="A2432" t="s">
        <v>13700</v>
      </c>
      <c r="B2432" t="s">
        <v>8211</v>
      </c>
      <c r="C2432" t="s">
        <v>13696</v>
      </c>
      <c r="D2432" t="s">
        <v>13697</v>
      </c>
      <c r="E2432" t="s">
        <v>113</v>
      </c>
      <c r="F2432" t="s">
        <v>113</v>
      </c>
      <c r="G2432" t="s">
        <v>113</v>
      </c>
      <c r="H2432" t="s">
        <v>113</v>
      </c>
      <c r="I2432" t="s">
        <v>115</v>
      </c>
      <c r="J2432" t="s">
        <v>113</v>
      </c>
      <c r="K2432" t="s">
        <v>113</v>
      </c>
      <c r="L2432" t="s">
        <v>113</v>
      </c>
      <c r="M2432">
        <v>53</v>
      </c>
      <c r="N2432" t="s">
        <v>8614</v>
      </c>
      <c r="O2432" t="s">
        <v>113</v>
      </c>
      <c r="P2432">
        <v>1</v>
      </c>
      <c r="Q2432">
        <v>0.6</v>
      </c>
      <c r="T2432">
        <v>170</v>
      </c>
      <c r="W2432">
        <v>0.28274333882308139</v>
      </c>
      <c r="X2432">
        <v>0.45238934211693027</v>
      </c>
    </row>
    <row r="2433" spans="1:24" hidden="1" x14ac:dyDescent="0.3">
      <c r="A2433" t="s">
        <v>13701</v>
      </c>
      <c r="B2433" t="s">
        <v>8174</v>
      </c>
      <c r="C2433" t="s">
        <v>4592</v>
      </c>
      <c r="D2433" t="s">
        <v>4591</v>
      </c>
      <c r="E2433" t="s">
        <v>113</v>
      </c>
      <c r="F2433" t="s">
        <v>4593</v>
      </c>
      <c r="G2433" t="s">
        <v>133</v>
      </c>
      <c r="H2433" t="s">
        <v>3790</v>
      </c>
      <c r="I2433" t="s">
        <v>218</v>
      </c>
      <c r="J2433" t="s">
        <v>13702</v>
      </c>
      <c r="K2433" t="s">
        <v>13703</v>
      </c>
      <c r="L2433" t="s">
        <v>113</v>
      </c>
      <c r="M2433">
        <v>40</v>
      </c>
      <c r="N2433" t="s">
        <v>113</v>
      </c>
      <c r="O2433" t="s">
        <v>12148</v>
      </c>
      <c r="P2433">
        <v>3</v>
      </c>
      <c r="Q2433">
        <v>1400</v>
      </c>
      <c r="R2433">
        <v>355</v>
      </c>
      <c r="S2433">
        <v>192</v>
      </c>
      <c r="T2433">
        <v>100</v>
      </c>
      <c r="U2433">
        <v>160</v>
      </c>
      <c r="V2433">
        <v>300</v>
      </c>
      <c r="W2433">
        <v>1.4910000000000001</v>
      </c>
      <c r="X2433">
        <v>1.7892000000000001</v>
      </c>
    </row>
    <row r="2434" spans="1:24" hidden="1" x14ac:dyDescent="0.3">
      <c r="A2434" t="s">
        <v>13704</v>
      </c>
      <c r="B2434" t="s">
        <v>8179</v>
      </c>
      <c r="C2434" t="s">
        <v>4592</v>
      </c>
      <c r="D2434" t="s">
        <v>4591</v>
      </c>
      <c r="E2434" t="s">
        <v>113</v>
      </c>
      <c r="F2434" t="s">
        <v>4593</v>
      </c>
      <c r="G2434" t="s">
        <v>133</v>
      </c>
      <c r="H2434" t="s">
        <v>3790</v>
      </c>
      <c r="I2434" t="s">
        <v>218</v>
      </c>
      <c r="J2434" t="s">
        <v>13702</v>
      </c>
      <c r="K2434" t="s">
        <v>13703</v>
      </c>
      <c r="L2434" t="s">
        <v>113</v>
      </c>
      <c r="M2434">
        <v>40</v>
      </c>
      <c r="N2434" t="s">
        <v>113</v>
      </c>
      <c r="O2434" t="s">
        <v>13705</v>
      </c>
      <c r="P2434">
        <v>2</v>
      </c>
      <c r="Q2434">
        <v>630</v>
      </c>
      <c r="R2434">
        <v>321</v>
      </c>
      <c r="S2434">
        <v>130</v>
      </c>
      <c r="W2434">
        <v>0.40445999999999999</v>
      </c>
      <c r="X2434">
        <v>0.48535199999999995</v>
      </c>
    </row>
    <row r="2435" spans="1:24" hidden="1" x14ac:dyDescent="0.3">
      <c r="A2435" t="s">
        <v>13706</v>
      </c>
      <c r="B2435" t="s">
        <v>8362</v>
      </c>
      <c r="C2435" t="s">
        <v>4592</v>
      </c>
      <c r="D2435" t="s">
        <v>4591</v>
      </c>
      <c r="E2435" t="s">
        <v>113</v>
      </c>
      <c r="F2435" t="s">
        <v>4593</v>
      </c>
      <c r="G2435" t="s">
        <v>133</v>
      </c>
      <c r="H2435" t="s">
        <v>3790</v>
      </c>
      <c r="I2435" t="s">
        <v>218</v>
      </c>
      <c r="J2435" t="s">
        <v>13702</v>
      </c>
      <c r="K2435" t="s">
        <v>13703</v>
      </c>
      <c r="L2435" t="s">
        <v>113</v>
      </c>
      <c r="M2435">
        <v>0</v>
      </c>
      <c r="N2435" t="s">
        <v>113</v>
      </c>
      <c r="O2435" t="s">
        <v>8362</v>
      </c>
      <c r="P2435">
        <v>1</v>
      </c>
      <c r="Q2435">
        <v>1.8</v>
      </c>
      <c r="W2435">
        <v>2.5446900494077327</v>
      </c>
      <c r="X2435">
        <v>0</v>
      </c>
    </row>
    <row r="2436" spans="1:24" hidden="1" x14ac:dyDescent="0.3">
      <c r="A2436" t="s">
        <v>13707</v>
      </c>
      <c r="B2436" t="s">
        <v>8174</v>
      </c>
      <c r="C2436" t="s">
        <v>3102</v>
      </c>
      <c r="D2436" t="s">
        <v>3101</v>
      </c>
      <c r="E2436" t="s">
        <v>113</v>
      </c>
      <c r="F2436" t="s">
        <v>3103</v>
      </c>
      <c r="G2436" t="s">
        <v>1356</v>
      </c>
      <c r="H2436" t="s">
        <v>127</v>
      </c>
      <c r="I2436" t="s">
        <v>1189</v>
      </c>
      <c r="J2436" t="s">
        <v>13708</v>
      </c>
      <c r="K2436" t="s">
        <v>13709</v>
      </c>
      <c r="L2436" t="s">
        <v>120</v>
      </c>
      <c r="M2436">
        <v>40</v>
      </c>
      <c r="N2436" t="s">
        <v>9085</v>
      </c>
      <c r="O2436" t="s">
        <v>8467</v>
      </c>
      <c r="P2436">
        <v>3</v>
      </c>
      <c r="Q2436">
        <v>1499</v>
      </c>
      <c r="R2436">
        <v>349</v>
      </c>
      <c r="S2436">
        <v>166</v>
      </c>
      <c r="T2436">
        <v>10</v>
      </c>
      <c r="U2436">
        <v>145</v>
      </c>
      <c r="V2436">
        <v>280</v>
      </c>
      <c r="W2436">
        <v>1.569453</v>
      </c>
      <c r="X2436">
        <v>1.8833435999999999</v>
      </c>
    </row>
    <row r="2437" spans="1:24" hidden="1" x14ac:dyDescent="0.3">
      <c r="A2437" t="s">
        <v>13710</v>
      </c>
      <c r="B2437" t="s">
        <v>8179</v>
      </c>
      <c r="C2437" t="s">
        <v>3102</v>
      </c>
      <c r="D2437" t="s">
        <v>3101</v>
      </c>
      <c r="E2437" t="s">
        <v>113</v>
      </c>
      <c r="F2437" t="s">
        <v>3103</v>
      </c>
      <c r="G2437" t="s">
        <v>1356</v>
      </c>
      <c r="H2437" t="s">
        <v>127</v>
      </c>
      <c r="I2437" t="s">
        <v>1189</v>
      </c>
      <c r="J2437" t="s">
        <v>13708</v>
      </c>
      <c r="K2437" t="s">
        <v>13709</v>
      </c>
      <c r="L2437" t="s">
        <v>120</v>
      </c>
      <c r="M2437">
        <v>40</v>
      </c>
      <c r="N2437" t="s">
        <v>9085</v>
      </c>
      <c r="O2437" t="s">
        <v>11880</v>
      </c>
      <c r="P2437">
        <v>3</v>
      </c>
      <c r="Q2437">
        <v>400</v>
      </c>
      <c r="R2437">
        <v>300</v>
      </c>
      <c r="S2437">
        <v>100</v>
      </c>
      <c r="W2437">
        <v>0.36</v>
      </c>
      <c r="X2437">
        <v>0.432</v>
      </c>
    </row>
    <row r="2438" spans="1:24" hidden="1" x14ac:dyDescent="0.3">
      <c r="A2438" t="s">
        <v>13711</v>
      </c>
      <c r="B2438" t="s">
        <v>8174</v>
      </c>
      <c r="C2438" t="s">
        <v>13712</v>
      </c>
      <c r="D2438" t="s">
        <v>13713</v>
      </c>
      <c r="E2438" t="s">
        <v>113</v>
      </c>
      <c r="F2438" t="s">
        <v>13714</v>
      </c>
      <c r="G2438" t="s">
        <v>133</v>
      </c>
      <c r="H2438" t="s">
        <v>3790</v>
      </c>
      <c r="I2438" t="s">
        <v>540</v>
      </c>
      <c r="J2438" t="s">
        <v>13715</v>
      </c>
      <c r="K2438" t="s">
        <v>13716</v>
      </c>
      <c r="L2438" t="s">
        <v>8903</v>
      </c>
      <c r="M2438">
        <v>30</v>
      </c>
      <c r="N2438" t="s">
        <v>113</v>
      </c>
      <c r="O2438" t="s">
        <v>8207</v>
      </c>
      <c r="P2438">
        <v>3</v>
      </c>
      <c r="Q2438">
        <v>1400</v>
      </c>
      <c r="R2438">
        <v>320</v>
      </c>
      <c r="S2438">
        <v>145</v>
      </c>
      <c r="T2438">
        <v>1110</v>
      </c>
      <c r="U2438">
        <v>190</v>
      </c>
      <c r="V2438">
        <v>260</v>
      </c>
      <c r="W2438">
        <v>1.3440000000000001</v>
      </c>
      <c r="X2438">
        <v>1.6128</v>
      </c>
    </row>
    <row r="2439" spans="1:24" hidden="1" x14ac:dyDescent="0.3">
      <c r="A2439" t="s">
        <v>13717</v>
      </c>
      <c r="B2439" t="s">
        <v>8179</v>
      </c>
      <c r="C2439" t="s">
        <v>13712</v>
      </c>
      <c r="D2439" t="s">
        <v>13713</v>
      </c>
      <c r="E2439" t="s">
        <v>113</v>
      </c>
      <c r="F2439" t="s">
        <v>13714</v>
      </c>
      <c r="G2439" t="s">
        <v>133</v>
      </c>
      <c r="H2439" t="s">
        <v>3790</v>
      </c>
      <c r="I2439" t="s">
        <v>540</v>
      </c>
      <c r="J2439" t="s">
        <v>13715</v>
      </c>
      <c r="K2439" t="s">
        <v>13716</v>
      </c>
      <c r="L2439" t="s">
        <v>8903</v>
      </c>
      <c r="M2439">
        <v>30</v>
      </c>
      <c r="N2439" t="s">
        <v>113</v>
      </c>
      <c r="O2439" t="s">
        <v>9034</v>
      </c>
      <c r="P2439">
        <v>1</v>
      </c>
      <c r="Q2439">
        <v>560</v>
      </c>
      <c r="R2439">
        <v>308</v>
      </c>
      <c r="S2439">
        <v>149</v>
      </c>
      <c r="W2439">
        <v>0.17247999999999999</v>
      </c>
      <c r="X2439">
        <v>0.20697599999999999</v>
      </c>
    </row>
    <row r="2440" spans="1:24" hidden="1" x14ac:dyDescent="0.3">
      <c r="A2440" t="s">
        <v>13718</v>
      </c>
      <c r="B2440" t="s">
        <v>8211</v>
      </c>
      <c r="C2440" t="s">
        <v>13712</v>
      </c>
      <c r="D2440" t="s">
        <v>13713</v>
      </c>
      <c r="E2440" t="s">
        <v>113</v>
      </c>
      <c r="F2440" t="s">
        <v>13714</v>
      </c>
      <c r="G2440" t="s">
        <v>133</v>
      </c>
      <c r="H2440" t="s">
        <v>3790</v>
      </c>
      <c r="I2440" t="s">
        <v>540</v>
      </c>
      <c r="J2440" t="s">
        <v>13715</v>
      </c>
      <c r="K2440" t="s">
        <v>13716</v>
      </c>
      <c r="L2440" t="s">
        <v>8903</v>
      </c>
      <c r="M2440">
        <v>28</v>
      </c>
      <c r="N2440" t="s">
        <v>113</v>
      </c>
      <c r="O2440" t="s">
        <v>12877</v>
      </c>
      <c r="P2440">
        <v>1</v>
      </c>
      <c r="Q2440">
        <v>0.6</v>
      </c>
      <c r="T2440">
        <v>268</v>
      </c>
      <c r="W2440">
        <v>0.28274333882308139</v>
      </c>
      <c r="X2440">
        <v>0.45238934211693027</v>
      </c>
    </row>
    <row r="2441" spans="1:24" hidden="1" x14ac:dyDescent="0.3">
      <c r="A2441" t="s">
        <v>13719</v>
      </c>
      <c r="B2441" t="s">
        <v>8174</v>
      </c>
      <c r="C2441" t="s">
        <v>3729</v>
      </c>
      <c r="D2441" t="s">
        <v>3728</v>
      </c>
      <c r="E2441" t="s">
        <v>113</v>
      </c>
      <c r="F2441" t="s">
        <v>3730</v>
      </c>
      <c r="G2441" t="s">
        <v>133</v>
      </c>
      <c r="H2441" t="s">
        <v>8832</v>
      </c>
      <c r="I2441" t="s">
        <v>406</v>
      </c>
      <c r="J2441" t="s">
        <v>13720</v>
      </c>
      <c r="K2441" t="s">
        <v>13721</v>
      </c>
      <c r="L2441" t="s">
        <v>120</v>
      </c>
      <c r="M2441">
        <v>40</v>
      </c>
      <c r="N2441" t="s">
        <v>113</v>
      </c>
      <c r="O2441" t="s">
        <v>8207</v>
      </c>
      <c r="P2441">
        <v>3</v>
      </c>
      <c r="Q2441">
        <v>1400</v>
      </c>
      <c r="R2441">
        <v>320</v>
      </c>
      <c r="S2441">
        <v>145</v>
      </c>
      <c r="T2441">
        <v>90</v>
      </c>
      <c r="U2441">
        <v>230</v>
      </c>
      <c r="V2441">
        <v>350</v>
      </c>
      <c r="W2441">
        <v>1.3440000000000001</v>
      </c>
      <c r="X2441">
        <v>1.6128</v>
      </c>
    </row>
    <row r="2442" spans="1:24" hidden="1" x14ac:dyDescent="0.3">
      <c r="A2442" t="s">
        <v>13722</v>
      </c>
      <c r="B2442" t="s">
        <v>8179</v>
      </c>
      <c r="C2442" t="s">
        <v>3729</v>
      </c>
      <c r="D2442" t="s">
        <v>3728</v>
      </c>
      <c r="E2442" t="s">
        <v>113</v>
      </c>
      <c r="F2442" t="s">
        <v>3730</v>
      </c>
      <c r="G2442" t="s">
        <v>133</v>
      </c>
      <c r="H2442" t="s">
        <v>8832</v>
      </c>
      <c r="I2442" t="s">
        <v>406</v>
      </c>
      <c r="J2442" t="s">
        <v>13720</v>
      </c>
      <c r="K2442" t="s">
        <v>13721</v>
      </c>
      <c r="L2442" t="s">
        <v>120</v>
      </c>
      <c r="M2442">
        <v>40</v>
      </c>
      <c r="N2442" t="s">
        <v>113</v>
      </c>
      <c r="O2442" t="s">
        <v>9972</v>
      </c>
      <c r="P2442">
        <v>3</v>
      </c>
      <c r="Q2442">
        <v>560</v>
      </c>
      <c r="R2442">
        <v>492</v>
      </c>
      <c r="S2442">
        <v>133</v>
      </c>
      <c r="W2442">
        <v>0.82655999999999996</v>
      </c>
      <c r="X2442">
        <v>0.99187199999999986</v>
      </c>
    </row>
    <row r="2443" spans="1:24" hidden="1" x14ac:dyDescent="0.3">
      <c r="A2443" t="s">
        <v>13723</v>
      </c>
      <c r="B2443" t="s">
        <v>8174</v>
      </c>
      <c r="C2443" t="s">
        <v>10636</v>
      </c>
      <c r="D2443" t="s">
        <v>13724</v>
      </c>
      <c r="E2443" t="s">
        <v>113</v>
      </c>
      <c r="F2443" t="s">
        <v>113</v>
      </c>
      <c r="G2443" t="s">
        <v>113</v>
      </c>
      <c r="H2443" t="s">
        <v>113</v>
      </c>
      <c r="I2443" t="s">
        <v>115</v>
      </c>
      <c r="J2443" t="s">
        <v>113</v>
      </c>
      <c r="K2443" t="s">
        <v>113</v>
      </c>
      <c r="L2443" t="s">
        <v>113</v>
      </c>
      <c r="M2443">
        <v>44</v>
      </c>
      <c r="N2443" t="s">
        <v>113</v>
      </c>
      <c r="O2443" t="s">
        <v>13466</v>
      </c>
      <c r="P2443">
        <v>3</v>
      </c>
      <c r="Q2443">
        <v>1500</v>
      </c>
      <c r="R2443">
        <v>380</v>
      </c>
      <c r="S2443">
        <v>138</v>
      </c>
      <c r="T2443">
        <v>0</v>
      </c>
      <c r="U2443">
        <v>110</v>
      </c>
      <c r="V2443">
        <v>240</v>
      </c>
      <c r="W2443">
        <v>1.71</v>
      </c>
      <c r="X2443">
        <v>2.052</v>
      </c>
    </row>
    <row r="2444" spans="1:24" hidden="1" x14ac:dyDescent="0.3">
      <c r="A2444" t="s">
        <v>13725</v>
      </c>
      <c r="B2444" t="s">
        <v>8617</v>
      </c>
      <c r="C2444" t="s">
        <v>10636</v>
      </c>
      <c r="D2444" t="s">
        <v>13724</v>
      </c>
      <c r="E2444" t="s">
        <v>113</v>
      </c>
      <c r="F2444" t="s">
        <v>113</v>
      </c>
      <c r="G2444" t="s">
        <v>113</v>
      </c>
      <c r="H2444" t="s">
        <v>113</v>
      </c>
      <c r="I2444" t="s">
        <v>115</v>
      </c>
      <c r="J2444" t="s">
        <v>113</v>
      </c>
      <c r="K2444" t="s">
        <v>113</v>
      </c>
      <c r="L2444" t="s">
        <v>113</v>
      </c>
      <c r="M2444">
        <v>44</v>
      </c>
      <c r="N2444" t="s">
        <v>113</v>
      </c>
      <c r="O2444" t="s">
        <v>12134</v>
      </c>
      <c r="P2444">
        <v>1</v>
      </c>
      <c r="Q2444">
        <v>707</v>
      </c>
      <c r="R2444">
        <v>395</v>
      </c>
      <c r="S2444">
        <v>146</v>
      </c>
      <c r="W2444">
        <v>0.27926499999999999</v>
      </c>
      <c r="X2444">
        <v>0.33511799999999997</v>
      </c>
    </row>
    <row r="2445" spans="1:24" hidden="1" x14ac:dyDescent="0.3">
      <c r="A2445" t="s">
        <v>13726</v>
      </c>
      <c r="B2445" t="s">
        <v>8179</v>
      </c>
      <c r="C2445" t="s">
        <v>10636</v>
      </c>
      <c r="D2445" t="s">
        <v>13724</v>
      </c>
      <c r="E2445" t="s">
        <v>113</v>
      </c>
      <c r="F2445" t="s">
        <v>113</v>
      </c>
      <c r="G2445" t="s">
        <v>113</v>
      </c>
      <c r="H2445" t="s">
        <v>113</v>
      </c>
      <c r="I2445" t="s">
        <v>115</v>
      </c>
      <c r="J2445" t="s">
        <v>113</v>
      </c>
      <c r="K2445" t="s">
        <v>113</v>
      </c>
      <c r="L2445" t="s">
        <v>113</v>
      </c>
      <c r="M2445">
        <v>44</v>
      </c>
      <c r="N2445" t="s">
        <v>113</v>
      </c>
      <c r="O2445" t="s">
        <v>13469</v>
      </c>
      <c r="P2445">
        <v>1</v>
      </c>
      <c r="Q2445">
        <v>230</v>
      </c>
      <c r="R2445">
        <v>310</v>
      </c>
      <c r="S2445">
        <v>125</v>
      </c>
      <c r="W2445">
        <v>7.1300000000000002E-2</v>
      </c>
      <c r="X2445">
        <v>8.5559999999999997E-2</v>
      </c>
    </row>
    <row r="2446" spans="1:24" hidden="1" x14ac:dyDescent="0.3">
      <c r="A2446" t="s">
        <v>13727</v>
      </c>
      <c r="B2446" t="s">
        <v>8536</v>
      </c>
      <c r="C2446" t="s">
        <v>10636</v>
      </c>
      <c r="D2446" t="s">
        <v>13724</v>
      </c>
      <c r="E2446" t="s">
        <v>113</v>
      </c>
      <c r="F2446" t="s">
        <v>113</v>
      </c>
      <c r="G2446" t="s">
        <v>113</v>
      </c>
      <c r="H2446" t="s">
        <v>113</v>
      </c>
      <c r="I2446" t="s">
        <v>115</v>
      </c>
      <c r="J2446" t="s">
        <v>113</v>
      </c>
      <c r="K2446" t="s">
        <v>113</v>
      </c>
      <c r="L2446" t="s">
        <v>113</v>
      </c>
      <c r="M2446">
        <v>44</v>
      </c>
      <c r="N2446" t="s">
        <v>113</v>
      </c>
      <c r="O2446" t="s">
        <v>12331</v>
      </c>
      <c r="P2446">
        <v>1</v>
      </c>
      <c r="Q2446">
        <v>441</v>
      </c>
      <c r="R2446">
        <v>402</v>
      </c>
      <c r="S2446">
        <v>118</v>
      </c>
      <c r="W2446">
        <v>0.177282</v>
      </c>
      <c r="X2446">
        <v>0.21273839999999999</v>
      </c>
    </row>
    <row r="2447" spans="1:24" hidden="1" x14ac:dyDescent="0.3">
      <c r="A2447" t="s">
        <v>13728</v>
      </c>
      <c r="B2447" t="s">
        <v>8539</v>
      </c>
      <c r="C2447" t="s">
        <v>10636</v>
      </c>
      <c r="D2447" t="s">
        <v>13724</v>
      </c>
      <c r="E2447" t="s">
        <v>113</v>
      </c>
      <c r="F2447" t="s">
        <v>113</v>
      </c>
      <c r="G2447" t="s">
        <v>113</v>
      </c>
      <c r="H2447" t="s">
        <v>113</v>
      </c>
      <c r="I2447" t="s">
        <v>115</v>
      </c>
      <c r="J2447" t="s">
        <v>113</v>
      </c>
      <c r="K2447" t="s">
        <v>113</v>
      </c>
      <c r="L2447" t="s">
        <v>113</v>
      </c>
      <c r="M2447">
        <v>44</v>
      </c>
      <c r="N2447" t="s">
        <v>113</v>
      </c>
      <c r="O2447" t="s">
        <v>13474</v>
      </c>
      <c r="P2447">
        <v>1</v>
      </c>
      <c r="Q2447">
        <v>179</v>
      </c>
      <c r="R2447">
        <v>197</v>
      </c>
      <c r="S2447">
        <v>79</v>
      </c>
      <c r="W2447">
        <v>3.5263000000000003E-2</v>
      </c>
      <c r="X2447">
        <v>4.2315600000000002E-2</v>
      </c>
    </row>
    <row r="2448" spans="1:24" hidden="1" x14ac:dyDescent="0.3">
      <c r="A2448" t="s">
        <v>13729</v>
      </c>
      <c r="B2448" t="s">
        <v>8211</v>
      </c>
      <c r="C2448" t="s">
        <v>10636</v>
      </c>
      <c r="D2448" t="s">
        <v>13724</v>
      </c>
      <c r="E2448" t="s">
        <v>113</v>
      </c>
      <c r="F2448" t="s">
        <v>113</v>
      </c>
      <c r="G2448" t="s">
        <v>113</v>
      </c>
      <c r="H2448" t="s">
        <v>113</v>
      </c>
      <c r="I2448" t="s">
        <v>115</v>
      </c>
      <c r="J2448" t="s">
        <v>113</v>
      </c>
      <c r="K2448" t="s">
        <v>113</v>
      </c>
      <c r="L2448" t="s">
        <v>113</v>
      </c>
      <c r="M2448">
        <v>44</v>
      </c>
      <c r="N2448" t="s">
        <v>113</v>
      </c>
      <c r="O2448" t="s">
        <v>13730</v>
      </c>
      <c r="P2448">
        <v>1</v>
      </c>
      <c r="Q2448">
        <v>0.3</v>
      </c>
      <c r="W2448">
        <v>7.0685834705770348E-2</v>
      </c>
      <c r="X2448">
        <v>0.11309733552923257</v>
      </c>
    </row>
    <row r="2449" spans="1:24" hidden="1" x14ac:dyDescent="0.3">
      <c r="A2449" t="s">
        <v>13731</v>
      </c>
      <c r="B2449" t="s">
        <v>8174</v>
      </c>
      <c r="C2449" t="s">
        <v>9160</v>
      </c>
      <c r="D2449" t="s">
        <v>13732</v>
      </c>
      <c r="E2449" t="s">
        <v>113</v>
      </c>
      <c r="F2449" t="s">
        <v>113</v>
      </c>
      <c r="G2449" t="s">
        <v>113</v>
      </c>
      <c r="H2449" t="s">
        <v>113</v>
      </c>
      <c r="I2449" t="s">
        <v>406</v>
      </c>
      <c r="J2449" t="s">
        <v>113</v>
      </c>
      <c r="K2449" t="s">
        <v>113</v>
      </c>
      <c r="L2449" t="s">
        <v>113</v>
      </c>
      <c r="M2449">
        <v>11</v>
      </c>
      <c r="N2449" t="s">
        <v>8442</v>
      </c>
      <c r="O2449" t="s">
        <v>9164</v>
      </c>
      <c r="P2449">
        <v>2</v>
      </c>
      <c r="Q2449">
        <v>500</v>
      </c>
      <c r="R2449">
        <v>350</v>
      </c>
      <c r="T2449">
        <v>30</v>
      </c>
      <c r="U2449">
        <v>250</v>
      </c>
      <c r="W2449">
        <v>0.35</v>
      </c>
      <c r="X2449">
        <v>0.42</v>
      </c>
    </row>
    <row r="2450" spans="1:24" hidden="1" x14ac:dyDescent="0.3">
      <c r="A2450" t="s">
        <v>13733</v>
      </c>
      <c r="B2450" t="s">
        <v>8179</v>
      </c>
      <c r="C2450" t="s">
        <v>9160</v>
      </c>
      <c r="D2450" t="s">
        <v>13732</v>
      </c>
      <c r="E2450" t="s">
        <v>113</v>
      </c>
      <c r="F2450" t="s">
        <v>113</v>
      </c>
      <c r="G2450" t="s">
        <v>113</v>
      </c>
      <c r="H2450" t="s">
        <v>113</v>
      </c>
      <c r="I2450" t="s">
        <v>406</v>
      </c>
      <c r="J2450" t="s">
        <v>113</v>
      </c>
      <c r="K2450" t="s">
        <v>113</v>
      </c>
      <c r="L2450" t="s">
        <v>113</v>
      </c>
      <c r="M2450">
        <v>8</v>
      </c>
      <c r="N2450" t="s">
        <v>9085</v>
      </c>
      <c r="O2450" t="s">
        <v>10858</v>
      </c>
      <c r="P2450">
        <v>2</v>
      </c>
      <c r="Q2450">
        <v>480</v>
      </c>
      <c r="R2450">
        <v>356</v>
      </c>
      <c r="W2450">
        <v>0.34176000000000001</v>
      </c>
      <c r="X2450">
        <v>0.41011199999999998</v>
      </c>
    </row>
    <row r="2451" spans="1:24" hidden="1" x14ac:dyDescent="0.3">
      <c r="A2451" t="s">
        <v>13734</v>
      </c>
      <c r="B2451" t="s">
        <v>1304</v>
      </c>
      <c r="C2451" t="s">
        <v>9160</v>
      </c>
      <c r="D2451" t="s">
        <v>13732</v>
      </c>
      <c r="E2451" t="s">
        <v>113</v>
      </c>
      <c r="F2451" t="s">
        <v>113</v>
      </c>
      <c r="G2451" t="s">
        <v>113</v>
      </c>
      <c r="H2451" t="s">
        <v>113</v>
      </c>
      <c r="I2451" t="s">
        <v>406</v>
      </c>
      <c r="J2451" t="s">
        <v>113</v>
      </c>
      <c r="K2451" t="s">
        <v>113</v>
      </c>
      <c r="L2451" t="s">
        <v>113</v>
      </c>
      <c r="M2451">
        <v>0</v>
      </c>
      <c r="N2451" t="s">
        <v>113</v>
      </c>
      <c r="O2451" t="s">
        <v>13735</v>
      </c>
      <c r="P2451">
        <v>1</v>
      </c>
    </row>
    <row r="2452" spans="1:24" hidden="1" x14ac:dyDescent="0.3">
      <c r="A2452" t="s">
        <v>13736</v>
      </c>
      <c r="B2452" t="s">
        <v>8174</v>
      </c>
      <c r="C2452" t="s">
        <v>13737</v>
      </c>
      <c r="D2452" t="s">
        <v>13738</v>
      </c>
      <c r="E2452" t="s">
        <v>113</v>
      </c>
      <c r="F2452" t="s">
        <v>13739</v>
      </c>
      <c r="G2452" t="s">
        <v>133</v>
      </c>
      <c r="H2452" t="s">
        <v>11791</v>
      </c>
      <c r="I2452" t="s">
        <v>218</v>
      </c>
      <c r="J2452" t="s">
        <v>13740</v>
      </c>
      <c r="K2452" t="s">
        <v>13741</v>
      </c>
      <c r="L2452" t="s">
        <v>8842</v>
      </c>
      <c r="M2452">
        <v>70</v>
      </c>
      <c r="N2452" t="s">
        <v>113</v>
      </c>
      <c r="O2452" t="s">
        <v>9890</v>
      </c>
      <c r="P2452">
        <v>3</v>
      </c>
      <c r="Q2452">
        <v>2500</v>
      </c>
      <c r="R2452">
        <v>355</v>
      </c>
      <c r="S2452">
        <v>192</v>
      </c>
      <c r="T2452">
        <v>120</v>
      </c>
      <c r="U2452">
        <v>255</v>
      </c>
      <c r="V2452">
        <v>320</v>
      </c>
      <c r="W2452">
        <v>2.6625000000000001</v>
      </c>
      <c r="X2452">
        <v>3.1949999999999998</v>
      </c>
    </row>
    <row r="2453" spans="1:24" hidden="1" x14ac:dyDescent="0.3">
      <c r="A2453" t="s">
        <v>13742</v>
      </c>
      <c r="B2453" t="s">
        <v>8179</v>
      </c>
      <c r="C2453" t="s">
        <v>13737</v>
      </c>
      <c r="D2453" t="s">
        <v>13738</v>
      </c>
      <c r="E2453" t="s">
        <v>113</v>
      </c>
      <c r="F2453" t="s">
        <v>13739</v>
      </c>
      <c r="G2453" t="s">
        <v>133</v>
      </c>
      <c r="H2453" t="s">
        <v>11791</v>
      </c>
      <c r="I2453" t="s">
        <v>218</v>
      </c>
      <c r="J2453" t="s">
        <v>13740</v>
      </c>
      <c r="K2453" t="s">
        <v>13741</v>
      </c>
      <c r="L2453" t="s">
        <v>8842</v>
      </c>
      <c r="M2453">
        <v>70</v>
      </c>
      <c r="N2453" t="s">
        <v>113</v>
      </c>
      <c r="O2453" t="s">
        <v>13743</v>
      </c>
      <c r="P2453">
        <v>1</v>
      </c>
      <c r="Q2453">
        <v>560</v>
      </c>
      <c r="R2453">
        <v>492</v>
      </c>
      <c r="W2453">
        <v>0.27551999999999999</v>
      </c>
      <c r="X2453">
        <v>0.33062399999999997</v>
      </c>
    </row>
    <row r="2454" spans="1:24" hidden="1" x14ac:dyDescent="0.3">
      <c r="A2454" t="s">
        <v>13744</v>
      </c>
      <c r="B2454" t="s">
        <v>8536</v>
      </c>
      <c r="C2454" t="s">
        <v>13737</v>
      </c>
      <c r="D2454" t="s">
        <v>13738</v>
      </c>
      <c r="E2454" t="s">
        <v>113</v>
      </c>
      <c r="F2454" t="s">
        <v>13739</v>
      </c>
      <c r="G2454" t="s">
        <v>133</v>
      </c>
      <c r="H2454" t="s">
        <v>11791</v>
      </c>
      <c r="I2454" t="s">
        <v>218</v>
      </c>
      <c r="J2454" t="s">
        <v>13740</v>
      </c>
      <c r="K2454" t="s">
        <v>13741</v>
      </c>
      <c r="L2454" t="s">
        <v>8842</v>
      </c>
      <c r="M2454">
        <v>70</v>
      </c>
      <c r="N2454" t="s">
        <v>113</v>
      </c>
      <c r="O2454" t="s">
        <v>10414</v>
      </c>
      <c r="P2454">
        <v>1</v>
      </c>
      <c r="Q2454">
        <v>560</v>
      </c>
      <c r="R2454">
        <v>492</v>
      </c>
      <c r="W2454">
        <v>0.27551999999999999</v>
      </c>
      <c r="X2454">
        <v>0.33062399999999997</v>
      </c>
    </row>
    <row r="2455" spans="1:24" hidden="1" x14ac:dyDescent="0.3">
      <c r="A2455" t="s">
        <v>13745</v>
      </c>
      <c r="B2455" t="s">
        <v>8211</v>
      </c>
      <c r="C2455" t="s">
        <v>13737</v>
      </c>
      <c r="D2455" t="s">
        <v>13738</v>
      </c>
      <c r="E2455" t="s">
        <v>113</v>
      </c>
      <c r="F2455" t="s">
        <v>13739</v>
      </c>
      <c r="G2455" t="s">
        <v>133</v>
      </c>
      <c r="H2455" t="s">
        <v>11791</v>
      </c>
      <c r="I2455" t="s">
        <v>218</v>
      </c>
      <c r="J2455" t="s">
        <v>13740</v>
      </c>
      <c r="K2455" t="s">
        <v>13741</v>
      </c>
      <c r="L2455" t="s">
        <v>8842</v>
      </c>
      <c r="M2455">
        <v>68</v>
      </c>
      <c r="N2455" t="s">
        <v>113</v>
      </c>
      <c r="O2455" t="s">
        <v>13746</v>
      </c>
      <c r="P2455">
        <v>1</v>
      </c>
      <c r="Q2455">
        <v>0.3</v>
      </c>
      <c r="T2455">
        <v>98.1</v>
      </c>
      <c r="W2455">
        <v>7.0685834705770348E-2</v>
      </c>
      <c r="X2455">
        <v>0.11309733552923257</v>
      </c>
    </row>
    <row r="2456" spans="1:24" hidden="1" x14ac:dyDescent="0.3">
      <c r="A2456" t="s">
        <v>13747</v>
      </c>
      <c r="B2456" t="s">
        <v>8249</v>
      </c>
      <c r="C2456" t="s">
        <v>13737</v>
      </c>
      <c r="D2456" t="s">
        <v>13738</v>
      </c>
      <c r="E2456" t="s">
        <v>113</v>
      </c>
      <c r="F2456" t="s">
        <v>13739</v>
      </c>
      <c r="G2456" t="s">
        <v>133</v>
      </c>
      <c r="H2456" t="s">
        <v>11791</v>
      </c>
      <c r="I2456" t="s">
        <v>218</v>
      </c>
      <c r="J2456" t="s">
        <v>13740</v>
      </c>
      <c r="K2456" t="s">
        <v>13741</v>
      </c>
      <c r="L2456" t="s">
        <v>8842</v>
      </c>
      <c r="M2456">
        <v>68</v>
      </c>
      <c r="N2456" t="s">
        <v>113</v>
      </c>
      <c r="O2456" t="s">
        <v>12413</v>
      </c>
      <c r="P2456">
        <v>1</v>
      </c>
      <c r="Q2456">
        <v>0.6</v>
      </c>
      <c r="T2456">
        <v>332.74</v>
      </c>
      <c r="W2456">
        <v>0.28274333882308139</v>
      </c>
      <c r="X2456">
        <v>0.45238934211693027</v>
      </c>
    </row>
    <row r="2457" spans="1:24" hidden="1" x14ac:dyDescent="0.3">
      <c r="A2457" t="s">
        <v>13748</v>
      </c>
      <c r="B2457" t="s">
        <v>8174</v>
      </c>
      <c r="C2457" t="s">
        <v>13749</v>
      </c>
      <c r="D2457" t="s">
        <v>13750</v>
      </c>
      <c r="E2457" t="s">
        <v>113</v>
      </c>
      <c r="F2457" t="s">
        <v>13751</v>
      </c>
      <c r="G2457" t="s">
        <v>133</v>
      </c>
      <c r="H2457" t="s">
        <v>3790</v>
      </c>
      <c r="I2457" t="s">
        <v>540</v>
      </c>
      <c r="J2457" t="s">
        <v>13752</v>
      </c>
      <c r="K2457" t="s">
        <v>13753</v>
      </c>
      <c r="L2457" t="s">
        <v>8903</v>
      </c>
      <c r="M2457">
        <v>30</v>
      </c>
      <c r="N2457" t="s">
        <v>113</v>
      </c>
      <c r="O2457" t="s">
        <v>8207</v>
      </c>
      <c r="P2457">
        <v>3</v>
      </c>
      <c r="Q2457">
        <v>1400</v>
      </c>
      <c r="R2457">
        <v>320</v>
      </c>
      <c r="S2457">
        <v>145</v>
      </c>
      <c r="T2457">
        <v>35</v>
      </c>
      <c r="U2457">
        <v>105</v>
      </c>
      <c r="V2457">
        <v>185</v>
      </c>
      <c r="W2457">
        <v>1.3440000000000001</v>
      </c>
      <c r="X2457">
        <v>1.6128</v>
      </c>
    </row>
    <row r="2458" spans="1:24" hidden="1" x14ac:dyDescent="0.3">
      <c r="A2458" t="s">
        <v>13754</v>
      </c>
      <c r="B2458" t="s">
        <v>8179</v>
      </c>
      <c r="C2458" t="s">
        <v>13749</v>
      </c>
      <c r="D2458" t="s">
        <v>13750</v>
      </c>
      <c r="E2458" t="s">
        <v>113</v>
      </c>
      <c r="F2458" t="s">
        <v>13751</v>
      </c>
      <c r="G2458" t="s">
        <v>133</v>
      </c>
      <c r="H2458" t="s">
        <v>3790</v>
      </c>
      <c r="I2458" t="s">
        <v>540</v>
      </c>
      <c r="J2458" t="s">
        <v>13752</v>
      </c>
      <c r="K2458" t="s">
        <v>13753</v>
      </c>
      <c r="L2458" t="s">
        <v>8903</v>
      </c>
      <c r="M2458">
        <v>30</v>
      </c>
      <c r="N2458" t="s">
        <v>113</v>
      </c>
      <c r="O2458" t="s">
        <v>9034</v>
      </c>
      <c r="P2458">
        <v>1</v>
      </c>
      <c r="Q2458">
        <v>560</v>
      </c>
      <c r="R2458">
        <v>492</v>
      </c>
      <c r="S2458">
        <v>115</v>
      </c>
      <c r="W2458">
        <v>0.27551999999999999</v>
      </c>
      <c r="X2458">
        <v>0.33062399999999997</v>
      </c>
    </row>
    <row r="2459" spans="1:24" hidden="1" x14ac:dyDescent="0.3">
      <c r="A2459" t="s">
        <v>13755</v>
      </c>
      <c r="B2459" t="s">
        <v>8536</v>
      </c>
      <c r="C2459" t="s">
        <v>13749</v>
      </c>
      <c r="D2459" t="s">
        <v>13750</v>
      </c>
      <c r="E2459" t="s">
        <v>113</v>
      </c>
      <c r="F2459" t="s">
        <v>13751</v>
      </c>
      <c r="G2459" t="s">
        <v>133</v>
      </c>
      <c r="H2459" t="s">
        <v>3790</v>
      </c>
      <c r="I2459" t="s">
        <v>540</v>
      </c>
      <c r="J2459" t="s">
        <v>13752</v>
      </c>
      <c r="K2459" t="s">
        <v>13753</v>
      </c>
      <c r="L2459" t="s">
        <v>8903</v>
      </c>
      <c r="M2459">
        <v>28</v>
      </c>
      <c r="N2459" t="s">
        <v>113</v>
      </c>
      <c r="O2459" t="s">
        <v>9505</v>
      </c>
      <c r="P2459">
        <v>2</v>
      </c>
      <c r="Q2459">
        <v>197</v>
      </c>
      <c r="R2459">
        <v>179</v>
      </c>
      <c r="S2459">
        <v>79</v>
      </c>
      <c r="W2459">
        <v>7.0526000000000005E-2</v>
      </c>
      <c r="X2459">
        <v>8.4631200000000004E-2</v>
      </c>
    </row>
    <row r="2460" spans="1:24" hidden="1" x14ac:dyDescent="0.3">
      <c r="A2460" t="s">
        <v>13756</v>
      </c>
      <c r="B2460" t="s">
        <v>8211</v>
      </c>
      <c r="C2460" t="s">
        <v>13749</v>
      </c>
      <c r="D2460" t="s">
        <v>13750</v>
      </c>
      <c r="E2460" t="s">
        <v>113</v>
      </c>
      <c r="F2460" t="s">
        <v>13751</v>
      </c>
      <c r="G2460" t="s">
        <v>133</v>
      </c>
      <c r="H2460" t="s">
        <v>3790</v>
      </c>
      <c r="I2460" t="s">
        <v>540</v>
      </c>
      <c r="J2460" t="s">
        <v>13752</v>
      </c>
      <c r="K2460" t="s">
        <v>13753</v>
      </c>
      <c r="L2460" t="s">
        <v>8903</v>
      </c>
      <c r="M2460">
        <v>28</v>
      </c>
      <c r="N2460" t="s">
        <v>113</v>
      </c>
      <c r="O2460" t="s">
        <v>12877</v>
      </c>
      <c r="P2460">
        <v>1</v>
      </c>
      <c r="Q2460">
        <v>0.3</v>
      </c>
      <c r="T2460">
        <v>54</v>
      </c>
      <c r="W2460">
        <v>7.0685834705770348E-2</v>
      </c>
      <c r="X2460">
        <v>0.11309733552923257</v>
      </c>
    </row>
    <row r="2461" spans="1:24" hidden="1" x14ac:dyDescent="0.3">
      <c r="A2461" t="s">
        <v>13757</v>
      </c>
      <c r="B2461" t="s">
        <v>8174</v>
      </c>
      <c r="C2461" t="s">
        <v>13758</v>
      </c>
      <c r="D2461" t="s">
        <v>13759</v>
      </c>
      <c r="E2461" t="s">
        <v>113</v>
      </c>
      <c r="F2461" t="s">
        <v>13760</v>
      </c>
      <c r="G2461" t="s">
        <v>133</v>
      </c>
      <c r="H2461" t="s">
        <v>12557</v>
      </c>
      <c r="I2461" t="s">
        <v>218</v>
      </c>
      <c r="J2461" t="s">
        <v>13761</v>
      </c>
      <c r="K2461" t="s">
        <v>13762</v>
      </c>
      <c r="L2461" t="s">
        <v>8842</v>
      </c>
      <c r="M2461">
        <v>70</v>
      </c>
      <c r="N2461" t="s">
        <v>113</v>
      </c>
      <c r="O2461" t="s">
        <v>9890</v>
      </c>
      <c r="P2461">
        <v>3</v>
      </c>
      <c r="Q2461">
        <v>2500</v>
      </c>
      <c r="R2461">
        <v>355</v>
      </c>
      <c r="S2461">
        <v>192</v>
      </c>
      <c r="T2461">
        <v>90</v>
      </c>
      <c r="U2461">
        <v>180</v>
      </c>
      <c r="V2461">
        <v>270</v>
      </c>
      <c r="W2461">
        <v>2.6625000000000001</v>
      </c>
      <c r="X2461">
        <v>3.1949999999999998</v>
      </c>
    </row>
    <row r="2462" spans="1:24" hidden="1" x14ac:dyDescent="0.3">
      <c r="A2462" t="s">
        <v>13763</v>
      </c>
      <c r="B2462" t="s">
        <v>8179</v>
      </c>
      <c r="C2462" t="s">
        <v>13758</v>
      </c>
      <c r="D2462" t="s">
        <v>13759</v>
      </c>
      <c r="E2462" t="s">
        <v>113</v>
      </c>
      <c r="F2462" t="s">
        <v>13760</v>
      </c>
      <c r="G2462" t="s">
        <v>133</v>
      </c>
      <c r="H2462" t="s">
        <v>12557</v>
      </c>
      <c r="I2462" t="s">
        <v>218</v>
      </c>
      <c r="J2462" t="s">
        <v>13761</v>
      </c>
      <c r="K2462" t="s">
        <v>13762</v>
      </c>
      <c r="L2462" t="s">
        <v>8842</v>
      </c>
      <c r="M2462">
        <v>70</v>
      </c>
      <c r="N2462" t="s">
        <v>113</v>
      </c>
      <c r="O2462" t="s">
        <v>8695</v>
      </c>
      <c r="P2462">
        <v>3</v>
      </c>
      <c r="Q2462">
        <v>466</v>
      </c>
      <c r="R2462">
        <v>343</v>
      </c>
      <c r="S2462">
        <v>154</v>
      </c>
      <c r="W2462">
        <v>0.479514</v>
      </c>
      <c r="X2462">
        <v>0.57541679999999995</v>
      </c>
    </row>
    <row r="2463" spans="1:24" hidden="1" x14ac:dyDescent="0.3">
      <c r="A2463" t="s">
        <v>13764</v>
      </c>
      <c r="B2463" t="s">
        <v>8174</v>
      </c>
      <c r="C2463" t="s">
        <v>13765</v>
      </c>
      <c r="D2463" t="s">
        <v>13766</v>
      </c>
      <c r="E2463" t="s">
        <v>113</v>
      </c>
      <c r="F2463" t="s">
        <v>13767</v>
      </c>
      <c r="G2463" t="s">
        <v>1356</v>
      </c>
      <c r="H2463" t="s">
        <v>127</v>
      </c>
      <c r="I2463" t="s">
        <v>115</v>
      </c>
      <c r="J2463" t="s">
        <v>113</v>
      </c>
      <c r="K2463" t="s">
        <v>113</v>
      </c>
      <c r="L2463" t="s">
        <v>113</v>
      </c>
      <c r="M2463">
        <v>53</v>
      </c>
      <c r="N2463" t="s">
        <v>8614</v>
      </c>
      <c r="O2463" t="s">
        <v>9565</v>
      </c>
      <c r="P2463">
        <v>3</v>
      </c>
      <c r="Q2463">
        <v>1412</v>
      </c>
      <c r="R2463">
        <v>353</v>
      </c>
      <c r="T2463">
        <v>300</v>
      </c>
      <c r="U2463">
        <v>135</v>
      </c>
      <c r="V2463">
        <v>220</v>
      </c>
      <c r="W2463">
        <v>1.4953080000000001</v>
      </c>
      <c r="X2463">
        <v>1.7943696</v>
      </c>
    </row>
    <row r="2464" spans="1:24" hidden="1" x14ac:dyDescent="0.3">
      <c r="A2464" t="s">
        <v>13768</v>
      </c>
      <c r="B2464" t="s">
        <v>8617</v>
      </c>
      <c r="C2464" t="s">
        <v>13765</v>
      </c>
      <c r="D2464" t="s">
        <v>13766</v>
      </c>
      <c r="E2464" t="s">
        <v>113</v>
      </c>
      <c r="F2464" t="s">
        <v>13767</v>
      </c>
      <c r="G2464" t="s">
        <v>1356</v>
      </c>
      <c r="H2464" t="s">
        <v>127</v>
      </c>
      <c r="I2464" t="s">
        <v>115</v>
      </c>
      <c r="J2464" t="s">
        <v>113</v>
      </c>
      <c r="K2464" t="s">
        <v>113</v>
      </c>
      <c r="L2464" t="s">
        <v>113</v>
      </c>
      <c r="M2464">
        <v>53</v>
      </c>
      <c r="N2464" t="s">
        <v>8614</v>
      </c>
      <c r="O2464" t="s">
        <v>9835</v>
      </c>
      <c r="P2464">
        <v>3</v>
      </c>
      <c r="Q2464">
        <v>778</v>
      </c>
      <c r="R2464">
        <v>408</v>
      </c>
      <c r="T2464">
        <v>300</v>
      </c>
      <c r="U2464">
        <v>135</v>
      </c>
      <c r="V2464">
        <v>220</v>
      </c>
      <c r="W2464">
        <v>0.95227200000000001</v>
      </c>
      <c r="X2464">
        <v>1.1427263999999999</v>
      </c>
    </row>
    <row r="2465" spans="1:24" hidden="1" x14ac:dyDescent="0.3">
      <c r="A2465" t="s">
        <v>13769</v>
      </c>
      <c r="B2465" t="s">
        <v>8179</v>
      </c>
      <c r="C2465" t="s">
        <v>13765</v>
      </c>
      <c r="D2465" t="s">
        <v>13766</v>
      </c>
      <c r="E2465" t="s">
        <v>113</v>
      </c>
      <c r="F2465" t="s">
        <v>13767</v>
      </c>
      <c r="G2465" t="s">
        <v>1356</v>
      </c>
      <c r="H2465" t="s">
        <v>127</v>
      </c>
      <c r="I2465" t="s">
        <v>115</v>
      </c>
      <c r="J2465" t="s">
        <v>113</v>
      </c>
      <c r="K2465" t="s">
        <v>113</v>
      </c>
      <c r="L2465" t="s">
        <v>113</v>
      </c>
      <c r="M2465">
        <v>53</v>
      </c>
      <c r="N2465" t="s">
        <v>8614</v>
      </c>
      <c r="O2465" t="s">
        <v>9568</v>
      </c>
      <c r="P2465">
        <v>3</v>
      </c>
      <c r="Q2465">
        <v>409</v>
      </c>
      <c r="R2465">
        <v>269</v>
      </c>
      <c r="W2465">
        <v>0.330063</v>
      </c>
      <c r="X2465">
        <v>0.39607559999999997</v>
      </c>
    </row>
    <row r="2466" spans="1:24" hidden="1" x14ac:dyDescent="0.3">
      <c r="A2466" t="s">
        <v>13770</v>
      </c>
      <c r="B2466" t="s">
        <v>8174</v>
      </c>
      <c r="C2466" t="s">
        <v>13771</v>
      </c>
      <c r="D2466" t="s">
        <v>13772</v>
      </c>
      <c r="E2466" t="s">
        <v>113</v>
      </c>
      <c r="F2466" t="s">
        <v>13773</v>
      </c>
      <c r="G2466" t="s">
        <v>1356</v>
      </c>
      <c r="H2466" t="s">
        <v>127</v>
      </c>
      <c r="I2466" t="s">
        <v>138</v>
      </c>
      <c r="J2466" t="s">
        <v>13774</v>
      </c>
      <c r="K2466" t="s">
        <v>13775</v>
      </c>
      <c r="L2466" t="s">
        <v>120</v>
      </c>
      <c r="M2466">
        <v>38</v>
      </c>
      <c r="N2466" t="s">
        <v>113</v>
      </c>
      <c r="O2466" t="s">
        <v>12343</v>
      </c>
      <c r="P2466">
        <v>3</v>
      </c>
      <c r="Q2466">
        <v>1509</v>
      </c>
      <c r="R2466">
        <v>469</v>
      </c>
      <c r="S2466">
        <v>206</v>
      </c>
      <c r="T2466">
        <v>30</v>
      </c>
      <c r="U2466">
        <v>220</v>
      </c>
      <c r="V2466">
        <v>300</v>
      </c>
      <c r="W2466">
        <v>2.1231629999999999</v>
      </c>
      <c r="X2466">
        <v>2.5477955999999997</v>
      </c>
    </row>
    <row r="2467" spans="1:24" hidden="1" x14ac:dyDescent="0.3">
      <c r="A2467" t="s">
        <v>13776</v>
      </c>
      <c r="B2467" t="s">
        <v>8179</v>
      </c>
      <c r="C2467" t="s">
        <v>13771</v>
      </c>
      <c r="D2467" t="s">
        <v>13772</v>
      </c>
      <c r="E2467" t="s">
        <v>113</v>
      </c>
      <c r="F2467" t="s">
        <v>13773</v>
      </c>
      <c r="G2467" t="s">
        <v>1356</v>
      </c>
      <c r="H2467" t="s">
        <v>127</v>
      </c>
      <c r="I2467" t="s">
        <v>138</v>
      </c>
      <c r="J2467" t="s">
        <v>13774</v>
      </c>
      <c r="K2467" t="s">
        <v>13775</v>
      </c>
      <c r="L2467" t="s">
        <v>120</v>
      </c>
      <c r="M2467">
        <v>40</v>
      </c>
      <c r="N2467" t="s">
        <v>113</v>
      </c>
      <c r="O2467" t="s">
        <v>11880</v>
      </c>
      <c r="P2467">
        <v>3</v>
      </c>
      <c r="Q2467">
        <v>400</v>
      </c>
      <c r="R2467">
        <v>300</v>
      </c>
      <c r="S2467">
        <v>170</v>
      </c>
      <c r="W2467">
        <v>0.36</v>
      </c>
      <c r="X2467">
        <v>0.432</v>
      </c>
    </row>
    <row r="2468" spans="1:24" hidden="1" x14ac:dyDescent="0.3">
      <c r="A2468" t="s">
        <v>13777</v>
      </c>
      <c r="B2468" t="s">
        <v>8174</v>
      </c>
      <c r="C2468" t="s">
        <v>13778</v>
      </c>
      <c r="D2468" t="s">
        <v>13779</v>
      </c>
      <c r="E2468" t="s">
        <v>113</v>
      </c>
      <c r="F2468" t="s">
        <v>113</v>
      </c>
      <c r="G2468" t="s">
        <v>113</v>
      </c>
      <c r="H2468" t="s">
        <v>113</v>
      </c>
      <c r="I2468" t="s">
        <v>406</v>
      </c>
      <c r="J2468" t="s">
        <v>113</v>
      </c>
      <c r="K2468" t="s">
        <v>113</v>
      </c>
      <c r="L2468" t="s">
        <v>113</v>
      </c>
      <c r="M2468">
        <v>16</v>
      </c>
      <c r="N2468" t="s">
        <v>8442</v>
      </c>
      <c r="O2468" t="s">
        <v>9164</v>
      </c>
      <c r="P2468">
        <v>2</v>
      </c>
      <c r="Q2468">
        <v>500</v>
      </c>
      <c r="R2468">
        <v>350</v>
      </c>
      <c r="T2468">
        <v>120</v>
      </c>
      <c r="U2468">
        <v>340</v>
      </c>
      <c r="W2468">
        <v>0.35</v>
      </c>
      <c r="X2468">
        <v>0.42</v>
      </c>
    </row>
    <row r="2469" spans="1:24" hidden="1" x14ac:dyDescent="0.3">
      <c r="A2469" t="s">
        <v>13780</v>
      </c>
      <c r="B2469" t="s">
        <v>8179</v>
      </c>
      <c r="C2469" t="s">
        <v>13778</v>
      </c>
      <c r="D2469" t="s">
        <v>13779</v>
      </c>
      <c r="E2469" t="s">
        <v>113</v>
      </c>
      <c r="F2469" t="s">
        <v>113</v>
      </c>
      <c r="G2469" t="s">
        <v>113</v>
      </c>
      <c r="H2469" t="s">
        <v>113</v>
      </c>
      <c r="I2469" t="s">
        <v>406</v>
      </c>
      <c r="J2469" t="s">
        <v>113</v>
      </c>
      <c r="K2469" t="s">
        <v>113</v>
      </c>
      <c r="L2469" t="s">
        <v>113</v>
      </c>
      <c r="M2469">
        <v>15</v>
      </c>
      <c r="N2469" t="s">
        <v>9085</v>
      </c>
      <c r="O2469" t="s">
        <v>10858</v>
      </c>
      <c r="P2469">
        <v>2</v>
      </c>
      <c r="Q2469">
        <v>480</v>
      </c>
      <c r="R2469">
        <v>356</v>
      </c>
      <c r="W2469">
        <v>0.34176000000000001</v>
      </c>
      <c r="X2469">
        <v>0.41011199999999998</v>
      </c>
    </row>
    <row r="2470" spans="1:24" hidden="1" x14ac:dyDescent="0.3">
      <c r="A2470" t="s">
        <v>13781</v>
      </c>
      <c r="B2470" t="s">
        <v>1304</v>
      </c>
      <c r="C2470" t="s">
        <v>13778</v>
      </c>
      <c r="D2470" t="s">
        <v>13779</v>
      </c>
      <c r="E2470" t="s">
        <v>113</v>
      </c>
      <c r="F2470" t="s">
        <v>113</v>
      </c>
      <c r="G2470" t="s">
        <v>113</v>
      </c>
      <c r="H2470" t="s">
        <v>113</v>
      </c>
      <c r="I2470" t="s">
        <v>406</v>
      </c>
      <c r="J2470" t="s">
        <v>113</v>
      </c>
      <c r="K2470" t="s">
        <v>113</v>
      </c>
      <c r="L2470" t="s">
        <v>113</v>
      </c>
      <c r="M2470">
        <v>0</v>
      </c>
      <c r="N2470" t="s">
        <v>113</v>
      </c>
      <c r="O2470" t="s">
        <v>13735</v>
      </c>
      <c r="P2470">
        <v>1</v>
      </c>
    </row>
    <row r="2471" spans="1:24" hidden="1" x14ac:dyDescent="0.3">
      <c r="A2471" t="s">
        <v>13782</v>
      </c>
      <c r="B2471" t="s">
        <v>8174</v>
      </c>
      <c r="C2471" t="s">
        <v>13783</v>
      </c>
      <c r="D2471" t="s">
        <v>13784</v>
      </c>
      <c r="E2471" t="s">
        <v>113</v>
      </c>
      <c r="F2471" t="s">
        <v>113</v>
      </c>
      <c r="G2471" t="s">
        <v>113</v>
      </c>
      <c r="H2471" t="s">
        <v>113</v>
      </c>
      <c r="I2471" t="s">
        <v>406</v>
      </c>
      <c r="J2471" t="s">
        <v>113</v>
      </c>
      <c r="K2471" t="s">
        <v>113</v>
      </c>
      <c r="L2471" t="s">
        <v>113</v>
      </c>
      <c r="M2471">
        <v>13</v>
      </c>
      <c r="N2471" t="s">
        <v>8442</v>
      </c>
      <c r="O2471" t="s">
        <v>9164</v>
      </c>
      <c r="P2471">
        <v>2</v>
      </c>
      <c r="Q2471">
        <v>500</v>
      </c>
      <c r="R2471">
        <v>350</v>
      </c>
      <c r="T2471">
        <v>30</v>
      </c>
      <c r="U2471">
        <v>130</v>
      </c>
      <c r="W2471">
        <v>0.35</v>
      </c>
      <c r="X2471">
        <v>0.42</v>
      </c>
    </row>
    <row r="2472" spans="1:24" hidden="1" x14ac:dyDescent="0.3">
      <c r="A2472" t="s">
        <v>13785</v>
      </c>
      <c r="B2472" t="s">
        <v>8179</v>
      </c>
      <c r="C2472" t="s">
        <v>13783</v>
      </c>
      <c r="D2472" t="s">
        <v>13784</v>
      </c>
      <c r="E2472" t="s">
        <v>113</v>
      </c>
      <c r="F2472" t="s">
        <v>113</v>
      </c>
      <c r="G2472" t="s">
        <v>113</v>
      </c>
      <c r="H2472" t="s">
        <v>113</v>
      </c>
      <c r="I2472" t="s">
        <v>406</v>
      </c>
      <c r="J2472" t="s">
        <v>113</v>
      </c>
      <c r="K2472" t="s">
        <v>113</v>
      </c>
      <c r="L2472" t="s">
        <v>113</v>
      </c>
      <c r="M2472">
        <v>11</v>
      </c>
      <c r="N2472" t="s">
        <v>9085</v>
      </c>
      <c r="O2472" t="s">
        <v>10858</v>
      </c>
      <c r="P2472">
        <v>2</v>
      </c>
      <c r="Q2472">
        <v>480</v>
      </c>
      <c r="R2472">
        <v>356</v>
      </c>
      <c r="W2472">
        <v>0.34176000000000001</v>
      </c>
      <c r="X2472">
        <v>0.41011199999999998</v>
      </c>
    </row>
    <row r="2473" spans="1:24" hidden="1" x14ac:dyDescent="0.3">
      <c r="A2473" t="s">
        <v>13786</v>
      </c>
      <c r="B2473" t="s">
        <v>1304</v>
      </c>
      <c r="C2473" t="s">
        <v>13783</v>
      </c>
      <c r="D2473" t="s">
        <v>13784</v>
      </c>
      <c r="E2473" t="s">
        <v>113</v>
      </c>
      <c r="F2473" t="s">
        <v>113</v>
      </c>
      <c r="G2473" t="s">
        <v>113</v>
      </c>
      <c r="H2473" t="s">
        <v>113</v>
      </c>
      <c r="I2473" t="s">
        <v>406</v>
      </c>
      <c r="J2473" t="s">
        <v>113</v>
      </c>
      <c r="K2473" t="s">
        <v>113</v>
      </c>
      <c r="L2473" t="s">
        <v>113</v>
      </c>
      <c r="M2473">
        <v>0</v>
      </c>
      <c r="N2473" t="s">
        <v>113</v>
      </c>
      <c r="O2473" t="s">
        <v>13735</v>
      </c>
      <c r="P2473">
        <v>1</v>
      </c>
    </row>
    <row r="2474" spans="1:24" hidden="1" x14ac:dyDescent="0.3">
      <c r="A2474" t="s">
        <v>13787</v>
      </c>
      <c r="B2474" t="s">
        <v>8174</v>
      </c>
      <c r="C2474" t="s">
        <v>9223</v>
      </c>
      <c r="D2474" t="s">
        <v>13788</v>
      </c>
      <c r="E2474" t="s">
        <v>113</v>
      </c>
      <c r="F2474" t="s">
        <v>113</v>
      </c>
      <c r="G2474" t="s">
        <v>113</v>
      </c>
      <c r="H2474" t="s">
        <v>113</v>
      </c>
      <c r="I2474" t="s">
        <v>406</v>
      </c>
      <c r="J2474" t="s">
        <v>113</v>
      </c>
      <c r="K2474" t="s">
        <v>113</v>
      </c>
      <c r="L2474" t="s">
        <v>113</v>
      </c>
      <c r="M2474">
        <v>11</v>
      </c>
      <c r="N2474" t="s">
        <v>8442</v>
      </c>
      <c r="O2474" t="s">
        <v>9164</v>
      </c>
      <c r="P2474">
        <v>2</v>
      </c>
      <c r="Q2474">
        <v>500</v>
      </c>
      <c r="R2474">
        <v>350</v>
      </c>
      <c r="T2474">
        <v>30</v>
      </c>
      <c r="U2474">
        <v>130</v>
      </c>
      <c r="W2474">
        <v>0.35</v>
      </c>
      <c r="X2474">
        <v>0.42</v>
      </c>
    </row>
    <row r="2475" spans="1:24" hidden="1" x14ac:dyDescent="0.3">
      <c r="A2475" t="s">
        <v>13789</v>
      </c>
      <c r="B2475" t="s">
        <v>8179</v>
      </c>
      <c r="C2475" t="s">
        <v>9223</v>
      </c>
      <c r="D2475" t="s">
        <v>13788</v>
      </c>
      <c r="E2475" t="s">
        <v>113</v>
      </c>
      <c r="F2475" t="s">
        <v>113</v>
      </c>
      <c r="G2475" t="s">
        <v>113</v>
      </c>
      <c r="H2475" t="s">
        <v>113</v>
      </c>
      <c r="I2475" t="s">
        <v>406</v>
      </c>
      <c r="J2475" t="s">
        <v>113</v>
      </c>
      <c r="K2475" t="s">
        <v>113</v>
      </c>
      <c r="L2475" t="s">
        <v>113</v>
      </c>
      <c r="M2475">
        <v>8</v>
      </c>
      <c r="N2475" t="s">
        <v>9085</v>
      </c>
      <c r="O2475" t="s">
        <v>13790</v>
      </c>
      <c r="P2475">
        <v>2</v>
      </c>
      <c r="Q2475">
        <v>480</v>
      </c>
      <c r="R2475">
        <v>356</v>
      </c>
      <c r="W2475">
        <v>0.34176000000000001</v>
      </c>
      <c r="X2475">
        <v>0.41011199999999998</v>
      </c>
    </row>
    <row r="2476" spans="1:24" hidden="1" x14ac:dyDescent="0.3">
      <c r="A2476" t="s">
        <v>13791</v>
      </c>
      <c r="B2476" t="s">
        <v>1304</v>
      </c>
      <c r="C2476" t="s">
        <v>9223</v>
      </c>
      <c r="D2476" t="s">
        <v>13788</v>
      </c>
      <c r="E2476" t="s">
        <v>113</v>
      </c>
      <c r="F2476" t="s">
        <v>113</v>
      </c>
      <c r="G2476" t="s">
        <v>113</v>
      </c>
      <c r="H2476" t="s">
        <v>113</v>
      </c>
      <c r="I2476" t="s">
        <v>406</v>
      </c>
      <c r="J2476" t="s">
        <v>113</v>
      </c>
      <c r="K2476" t="s">
        <v>113</v>
      </c>
      <c r="L2476" t="s">
        <v>113</v>
      </c>
      <c r="M2476">
        <v>0</v>
      </c>
      <c r="N2476" t="s">
        <v>113</v>
      </c>
      <c r="O2476" t="s">
        <v>13735</v>
      </c>
      <c r="P2476">
        <v>1</v>
      </c>
    </row>
    <row r="2477" spans="1:24" hidden="1" x14ac:dyDescent="0.3">
      <c r="A2477" t="s">
        <v>13792</v>
      </c>
      <c r="B2477" t="s">
        <v>8174</v>
      </c>
      <c r="C2477" t="s">
        <v>9426</v>
      </c>
      <c r="D2477" t="s">
        <v>13793</v>
      </c>
      <c r="E2477" t="s">
        <v>113</v>
      </c>
      <c r="F2477" t="s">
        <v>113</v>
      </c>
      <c r="G2477" t="s">
        <v>113</v>
      </c>
      <c r="H2477" t="s">
        <v>113</v>
      </c>
      <c r="I2477" t="s">
        <v>406</v>
      </c>
      <c r="J2477" t="s">
        <v>113</v>
      </c>
      <c r="K2477" t="s">
        <v>113</v>
      </c>
      <c r="L2477" t="s">
        <v>113</v>
      </c>
      <c r="M2477">
        <v>11</v>
      </c>
      <c r="N2477" t="s">
        <v>8442</v>
      </c>
      <c r="O2477" t="s">
        <v>9164</v>
      </c>
      <c r="P2477">
        <v>2</v>
      </c>
      <c r="Q2477">
        <v>500</v>
      </c>
      <c r="R2477">
        <v>350</v>
      </c>
      <c r="T2477">
        <v>130</v>
      </c>
      <c r="U2477">
        <v>0</v>
      </c>
      <c r="W2477">
        <v>0.35</v>
      </c>
      <c r="X2477">
        <v>0.42</v>
      </c>
    </row>
    <row r="2478" spans="1:24" hidden="1" x14ac:dyDescent="0.3">
      <c r="A2478" t="s">
        <v>13794</v>
      </c>
      <c r="B2478" t="s">
        <v>8179</v>
      </c>
      <c r="C2478" t="s">
        <v>9426</v>
      </c>
      <c r="D2478" t="s">
        <v>13793</v>
      </c>
      <c r="E2478" t="s">
        <v>113</v>
      </c>
      <c r="F2478" t="s">
        <v>113</v>
      </c>
      <c r="G2478" t="s">
        <v>113</v>
      </c>
      <c r="H2478" t="s">
        <v>113</v>
      </c>
      <c r="I2478" t="s">
        <v>406</v>
      </c>
      <c r="J2478" t="s">
        <v>113</v>
      </c>
      <c r="K2478" t="s">
        <v>113</v>
      </c>
      <c r="L2478" t="s">
        <v>113</v>
      </c>
      <c r="M2478">
        <v>8</v>
      </c>
      <c r="N2478" t="s">
        <v>9085</v>
      </c>
      <c r="O2478" t="s">
        <v>10858</v>
      </c>
      <c r="P2478">
        <v>2</v>
      </c>
      <c r="Q2478">
        <v>480</v>
      </c>
      <c r="R2478">
        <v>356</v>
      </c>
      <c r="W2478">
        <v>0.34176000000000001</v>
      </c>
      <c r="X2478">
        <v>0.41011199999999998</v>
      </c>
    </row>
    <row r="2479" spans="1:24" hidden="1" x14ac:dyDescent="0.3">
      <c r="A2479" t="s">
        <v>13795</v>
      </c>
      <c r="B2479" t="s">
        <v>1304</v>
      </c>
      <c r="C2479" t="s">
        <v>9426</v>
      </c>
      <c r="D2479" t="s">
        <v>13793</v>
      </c>
      <c r="E2479" t="s">
        <v>113</v>
      </c>
      <c r="F2479" t="s">
        <v>113</v>
      </c>
      <c r="G2479" t="s">
        <v>113</v>
      </c>
      <c r="H2479" t="s">
        <v>113</v>
      </c>
      <c r="I2479" t="s">
        <v>406</v>
      </c>
      <c r="J2479" t="s">
        <v>113</v>
      </c>
      <c r="K2479" t="s">
        <v>113</v>
      </c>
      <c r="L2479" t="s">
        <v>113</v>
      </c>
      <c r="M2479">
        <v>0</v>
      </c>
      <c r="N2479" t="s">
        <v>113</v>
      </c>
      <c r="O2479" t="s">
        <v>13735</v>
      </c>
      <c r="P2479">
        <v>1</v>
      </c>
    </row>
    <row r="2480" spans="1:24" hidden="1" x14ac:dyDescent="0.3">
      <c r="A2480" t="s">
        <v>13796</v>
      </c>
      <c r="B2480" t="s">
        <v>8174</v>
      </c>
      <c r="C2480" t="s">
        <v>13797</v>
      </c>
      <c r="D2480" t="s">
        <v>13798</v>
      </c>
      <c r="E2480" t="s">
        <v>113</v>
      </c>
      <c r="F2480" t="s">
        <v>113</v>
      </c>
      <c r="G2480" t="s">
        <v>113</v>
      </c>
      <c r="H2480" t="s">
        <v>113</v>
      </c>
      <c r="I2480" t="s">
        <v>406</v>
      </c>
      <c r="J2480" t="s">
        <v>113</v>
      </c>
      <c r="K2480" t="s">
        <v>113</v>
      </c>
      <c r="L2480" t="s">
        <v>113</v>
      </c>
      <c r="M2480">
        <v>16</v>
      </c>
      <c r="N2480" t="s">
        <v>8442</v>
      </c>
      <c r="O2480" t="s">
        <v>9164</v>
      </c>
      <c r="P2480">
        <v>2</v>
      </c>
      <c r="Q2480">
        <v>500</v>
      </c>
      <c r="R2480">
        <v>350</v>
      </c>
      <c r="T2480">
        <v>0</v>
      </c>
      <c r="U2480">
        <v>240</v>
      </c>
      <c r="W2480">
        <v>0.35</v>
      </c>
      <c r="X2480">
        <v>0.42</v>
      </c>
    </row>
    <row r="2481" spans="1:24" hidden="1" x14ac:dyDescent="0.3">
      <c r="A2481" t="s">
        <v>13799</v>
      </c>
      <c r="B2481" t="s">
        <v>8179</v>
      </c>
      <c r="C2481" t="s">
        <v>13797</v>
      </c>
      <c r="D2481" t="s">
        <v>13798</v>
      </c>
      <c r="E2481" t="s">
        <v>113</v>
      </c>
      <c r="F2481" t="s">
        <v>113</v>
      </c>
      <c r="G2481" t="s">
        <v>113</v>
      </c>
      <c r="H2481" t="s">
        <v>113</v>
      </c>
      <c r="I2481" t="s">
        <v>406</v>
      </c>
      <c r="J2481" t="s">
        <v>113</v>
      </c>
      <c r="K2481" t="s">
        <v>113</v>
      </c>
      <c r="L2481" t="s">
        <v>113</v>
      </c>
      <c r="M2481">
        <v>14</v>
      </c>
      <c r="N2481" t="s">
        <v>9085</v>
      </c>
      <c r="O2481" t="s">
        <v>10858</v>
      </c>
      <c r="P2481">
        <v>2</v>
      </c>
      <c r="Q2481">
        <v>480</v>
      </c>
      <c r="R2481">
        <v>356</v>
      </c>
      <c r="W2481">
        <v>0.34176000000000001</v>
      </c>
      <c r="X2481">
        <v>0.41011199999999998</v>
      </c>
    </row>
    <row r="2482" spans="1:24" hidden="1" x14ac:dyDescent="0.3">
      <c r="A2482" t="s">
        <v>13800</v>
      </c>
      <c r="B2482" t="s">
        <v>1304</v>
      </c>
      <c r="C2482" t="s">
        <v>13797</v>
      </c>
      <c r="D2482" t="s">
        <v>13798</v>
      </c>
      <c r="E2482" t="s">
        <v>113</v>
      </c>
      <c r="F2482" t="s">
        <v>113</v>
      </c>
      <c r="G2482" t="s">
        <v>113</v>
      </c>
      <c r="H2482" t="s">
        <v>113</v>
      </c>
      <c r="I2482" t="s">
        <v>406</v>
      </c>
      <c r="J2482" t="s">
        <v>113</v>
      </c>
      <c r="K2482" t="s">
        <v>113</v>
      </c>
      <c r="L2482" t="s">
        <v>113</v>
      </c>
      <c r="M2482">
        <v>0</v>
      </c>
      <c r="N2482" t="s">
        <v>113</v>
      </c>
      <c r="O2482" t="s">
        <v>13735</v>
      </c>
      <c r="P2482">
        <v>1</v>
      </c>
    </row>
    <row r="2483" spans="1:24" hidden="1" x14ac:dyDescent="0.3">
      <c r="A2483" t="s">
        <v>13801</v>
      </c>
      <c r="B2483" t="s">
        <v>8174</v>
      </c>
      <c r="C2483" t="s">
        <v>13802</v>
      </c>
      <c r="D2483" t="s">
        <v>13803</v>
      </c>
      <c r="E2483" t="s">
        <v>113</v>
      </c>
      <c r="F2483" t="s">
        <v>13804</v>
      </c>
      <c r="G2483" t="s">
        <v>247</v>
      </c>
      <c r="H2483" t="s">
        <v>371</v>
      </c>
      <c r="I2483" t="s">
        <v>438</v>
      </c>
      <c r="J2483" t="s">
        <v>13805</v>
      </c>
      <c r="K2483" t="s">
        <v>13806</v>
      </c>
      <c r="L2483" t="s">
        <v>120</v>
      </c>
      <c r="M2483">
        <v>40</v>
      </c>
      <c r="N2483" t="s">
        <v>9085</v>
      </c>
      <c r="O2483" t="s">
        <v>8589</v>
      </c>
      <c r="P2483">
        <v>1</v>
      </c>
      <c r="Q2483">
        <v>549</v>
      </c>
      <c r="R2483">
        <v>265</v>
      </c>
      <c r="T2483">
        <v>325</v>
      </c>
      <c r="W2483">
        <v>0.145485</v>
      </c>
      <c r="X2483">
        <v>0.17458199999999999</v>
      </c>
    </row>
    <row r="2484" spans="1:24" hidden="1" x14ac:dyDescent="0.3">
      <c r="A2484" t="s">
        <v>13807</v>
      </c>
      <c r="B2484" t="s">
        <v>8179</v>
      </c>
      <c r="C2484" t="s">
        <v>13802</v>
      </c>
      <c r="D2484" t="s">
        <v>13803</v>
      </c>
      <c r="E2484" t="s">
        <v>113</v>
      </c>
      <c r="F2484" t="s">
        <v>13804</v>
      </c>
      <c r="G2484" t="s">
        <v>247</v>
      </c>
      <c r="H2484" t="s">
        <v>371</v>
      </c>
      <c r="I2484" t="s">
        <v>438</v>
      </c>
      <c r="J2484" t="s">
        <v>13805</v>
      </c>
      <c r="K2484" t="s">
        <v>13806</v>
      </c>
      <c r="L2484" t="s">
        <v>120</v>
      </c>
      <c r="M2484">
        <v>40</v>
      </c>
      <c r="N2484" t="s">
        <v>9085</v>
      </c>
      <c r="O2484" t="s">
        <v>9289</v>
      </c>
      <c r="P2484">
        <v>1</v>
      </c>
      <c r="Q2484">
        <v>400</v>
      </c>
      <c r="R2484">
        <v>300</v>
      </c>
      <c r="W2484">
        <v>0.12</v>
      </c>
      <c r="X2484">
        <v>0.14399999999999999</v>
      </c>
    </row>
    <row r="2485" spans="1:24" hidden="1" x14ac:dyDescent="0.3">
      <c r="A2485" t="s">
        <v>13808</v>
      </c>
      <c r="B2485" t="s">
        <v>8536</v>
      </c>
      <c r="C2485" t="s">
        <v>13802</v>
      </c>
      <c r="D2485" t="s">
        <v>13803</v>
      </c>
      <c r="E2485" t="s">
        <v>113</v>
      </c>
      <c r="F2485" t="s">
        <v>13804</v>
      </c>
      <c r="G2485" t="s">
        <v>247</v>
      </c>
      <c r="H2485" t="s">
        <v>371</v>
      </c>
      <c r="I2485" t="s">
        <v>438</v>
      </c>
      <c r="J2485" t="s">
        <v>13805</v>
      </c>
      <c r="K2485" t="s">
        <v>13806</v>
      </c>
      <c r="L2485" t="s">
        <v>120</v>
      </c>
      <c r="M2485">
        <v>40</v>
      </c>
      <c r="N2485" t="s">
        <v>9085</v>
      </c>
      <c r="O2485" t="s">
        <v>9131</v>
      </c>
      <c r="P2485">
        <v>1</v>
      </c>
      <c r="Q2485">
        <v>210</v>
      </c>
      <c r="R2485">
        <v>210</v>
      </c>
      <c r="W2485">
        <v>4.41E-2</v>
      </c>
      <c r="X2485">
        <v>5.2920000000000002E-2</v>
      </c>
    </row>
    <row r="2486" spans="1:24" hidden="1" x14ac:dyDescent="0.3">
      <c r="A2486" t="s">
        <v>13809</v>
      </c>
      <c r="B2486" t="s">
        <v>8211</v>
      </c>
      <c r="C2486" t="s">
        <v>13802</v>
      </c>
      <c r="D2486" t="s">
        <v>13803</v>
      </c>
      <c r="E2486" t="s">
        <v>113</v>
      </c>
      <c r="F2486" t="s">
        <v>13804</v>
      </c>
      <c r="G2486" t="s">
        <v>247</v>
      </c>
      <c r="H2486" t="s">
        <v>371</v>
      </c>
      <c r="I2486" t="s">
        <v>438</v>
      </c>
      <c r="J2486" t="s">
        <v>13805</v>
      </c>
      <c r="K2486" t="s">
        <v>13806</v>
      </c>
      <c r="L2486" t="s">
        <v>120</v>
      </c>
      <c r="M2486">
        <v>40</v>
      </c>
      <c r="N2486" t="s">
        <v>10031</v>
      </c>
      <c r="O2486" t="s">
        <v>13810</v>
      </c>
      <c r="P2486">
        <v>1</v>
      </c>
      <c r="Q2486">
        <v>1.2</v>
      </c>
      <c r="T2486">
        <v>162</v>
      </c>
      <c r="W2486">
        <v>1.1309733552923256</v>
      </c>
      <c r="X2486">
        <v>1.8095573684677211</v>
      </c>
    </row>
    <row r="2487" spans="1:24" hidden="1" x14ac:dyDescent="0.3">
      <c r="A2487" t="s">
        <v>13811</v>
      </c>
      <c r="B2487" t="s">
        <v>1304</v>
      </c>
      <c r="C2487" t="s">
        <v>13802</v>
      </c>
      <c r="D2487" t="s">
        <v>13803</v>
      </c>
      <c r="E2487" t="s">
        <v>113</v>
      </c>
      <c r="F2487" t="s">
        <v>13804</v>
      </c>
      <c r="G2487" t="s">
        <v>247</v>
      </c>
      <c r="H2487" t="s">
        <v>371</v>
      </c>
      <c r="I2487" t="s">
        <v>438</v>
      </c>
      <c r="J2487" t="s">
        <v>13805</v>
      </c>
      <c r="K2487" t="s">
        <v>13806</v>
      </c>
      <c r="L2487" t="s">
        <v>120</v>
      </c>
      <c r="M2487">
        <v>0</v>
      </c>
      <c r="N2487" t="s">
        <v>113</v>
      </c>
      <c r="O2487" t="s">
        <v>13812</v>
      </c>
      <c r="P2487">
        <v>1</v>
      </c>
    </row>
    <row r="2488" spans="1:24" hidden="1" x14ac:dyDescent="0.3">
      <c r="A2488" t="s">
        <v>13813</v>
      </c>
      <c r="B2488" t="s">
        <v>8174</v>
      </c>
      <c r="C2488" t="s">
        <v>13814</v>
      </c>
      <c r="D2488" t="s">
        <v>13815</v>
      </c>
      <c r="E2488" t="s">
        <v>113</v>
      </c>
      <c r="F2488" t="s">
        <v>13816</v>
      </c>
      <c r="G2488" t="s">
        <v>1356</v>
      </c>
      <c r="H2488" t="s">
        <v>127</v>
      </c>
      <c r="I2488" t="s">
        <v>115</v>
      </c>
      <c r="J2488" t="s">
        <v>113</v>
      </c>
      <c r="K2488" t="s">
        <v>113</v>
      </c>
      <c r="L2488" t="s">
        <v>113</v>
      </c>
      <c r="M2488">
        <v>35</v>
      </c>
      <c r="N2488" t="s">
        <v>8614</v>
      </c>
      <c r="O2488" t="s">
        <v>10765</v>
      </c>
      <c r="P2488">
        <v>3</v>
      </c>
      <c r="Q2488">
        <v>1412</v>
      </c>
      <c r="R2488">
        <v>353</v>
      </c>
      <c r="T2488">
        <v>0</v>
      </c>
      <c r="U2488">
        <v>130</v>
      </c>
      <c r="V2488">
        <v>220</v>
      </c>
      <c r="W2488">
        <v>1.4953080000000001</v>
      </c>
      <c r="X2488">
        <v>1.7943696</v>
      </c>
    </row>
    <row r="2489" spans="1:24" hidden="1" x14ac:dyDescent="0.3">
      <c r="A2489" t="s">
        <v>13817</v>
      </c>
      <c r="B2489" t="s">
        <v>8617</v>
      </c>
      <c r="C2489" t="s">
        <v>13814</v>
      </c>
      <c r="D2489" t="s">
        <v>13815</v>
      </c>
      <c r="E2489" t="s">
        <v>113</v>
      </c>
      <c r="F2489" t="s">
        <v>13816</v>
      </c>
      <c r="G2489" t="s">
        <v>1356</v>
      </c>
      <c r="H2489" t="s">
        <v>127</v>
      </c>
      <c r="I2489" t="s">
        <v>115</v>
      </c>
      <c r="J2489" t="s">
        <v>113</v>
      </c>
      <c r="K2489" t="s">
        <v>113</v>
      </c>
      <c r="L2489" t="s">
        <v>113</v>
      </c>
      <c r="M2489">
        <v>35</v>
      </c>
      <c r="N2489" t="s">
        <v>8614</v>
      </c>
      <c r="O2489" t="s">
        <v>9835</v>
      </c>
      <c r="P2489">
        <v>3</v>
      </c>
      <c r="Q2489">
        <v>778</v>
      </c>
      <c r="R2489">
        <v>408</v>
      </c>
      <c r="T2489">
        <v>0</v>
      </c>
      <c r="U2489">
        <v>130</v>
      </c>
      <c r="V2489">
        <v>220</v>
      </c>
      <c r="W2489">
        <v>0.95227200000000001</v>
      </c>
      <c r="X2489">
        <v>1.1427263999999999</v>
      </c>
    </row>
    <row r="2490" spans="1:24" hidden="1" x14ac:dyDescent="0.3">
      <c r="A2490" t="s">
        <v>13818</v>
      </c>
      <c r="B2490" t="s">
        <v>8536</v>
      </c>
      <c r="C2490" t="s">
        <v>13814</v>
      </c>
      <c r="D2490" t="s">
        <v>13815</v>
      </c>
      <c r="E2490" t="s">
        <v>113</v>
      </c>
      <c r="F2490" t="s">
        <v>13816</v>
      </c>
      <c r="G2490" t="s">
        <v>1356</v>
      </c>
      <c r="H2490" t="s">
        <v>127</v>
      </c>
      <c r="I2490" t="s">
        <v>115</v>
      </c>
      <c r="J2490" t="s">
        <v>113</v>
      </c>
      <c r="K2490" t="s">
        <v>113</v>
      </c>
      <c r="L2490" t="s">
        <v>113</v>
      </c>
      <c r="M2490">
        <v>0</v>
      </c>
      <c r="N2490" t="s">
        <v>113</v>
      </c>
      <c r="O2490" t="s">
        <v>11268</v>
      </c>
      <c r="P2490">
        <v>3</v>
      </c>
      <c r="Q2490">
        <v>409</v>
      </c>
      <c r="R2490">
        <v>269</v>
      </c>
      <c r="W2490">
        <v>0.330063</v>
      </c>
      <c r="X2490">
        <v>0.39607559999999997</v>
      </c>
    </row>
    <row r="2491" spans="1:24" hidden="1" x14ac:dyDescent="0.3">
      <c r="A2491" t="s">
        <v>13819</v>
      </c>
      <c r="B2491" t="s">
        <v>8179</v>
      </c>
      <c r="C2491" t="s">
        <v>13814</v>
      </c>
      <c r="D2491" t="s">
        <v>13815</v>
      </c>
      <c r="E2491" t="s">
        <v>113</v>
      </c>
      <c r="F2491" t="s">
        <v>13816</v>
      </c>
      <c r="G2491" t="s">
        <v>1356</v>
      </c>
      <c r="H2491" t="s">
        <v>127</v>
      </c>
      <c r="I2491" t="s">
        <v>115</v>
      </c>
      <c r="J2491" t="s">
        <v>113</v>
      </c>
      <c r="K2491" t="s">
        <v>113</v>
      </c>
      <c r="L2491" t="s">
        <v>113</v>
      </c>
      <c r="M2491">
        <v>0</v>
      </c>
      <c r="N2491" t="s">
        <v>113</v>
      </c>
      <c r="O2491" t="s">
        <v>12088</v>
      </c>
      <c r="P2491">
        <v>6</v>
      </c>
      <c r="Q2491">
        <v>409</v>
      </c>
      <c r="R2491">
        <v>269</v>
      </c>
      <c r="W2491">
        <v>0.66012599999999999</v>
      </c>
      <c r="X2491">
        <v>0.79215119999999994</v>
      </c>
    </row>
    <row r="2492" spans="1:24" hidden="1" x14ac:dyDescent="0.3">
      <c r="A2492" t="s">
        <v>13820</v>
      </c>
      <c r="B2492" t="s">
        <v>8174</v>
      </c>
      <c r="C2492" t="s">
        <v>3708</v>
      </c>
      <c r="D2492" t="s">
        <v>13821</v>
      </c>
      <c r="E2492" t="s">
        <v>113</v>
      </c>
      <c r="F2492" t="s">
        <v>113</v>
      </c>
      <c r="G2492" t="s">
        <v>113</v>
      </c>
      <c r="H2492" t="s">
        <v>113</v>
      </c>
      <c r="I2492" t="s">
        <v>163</v>
      </c>
      <c r="J2492" t="s">
        <v>113</v>
      </c>
      <c r="K2492" t="s">
        <v>113</v>
      </c>
      <c r="L2492" t="s">
        <v>113</v>
      </c>
      <c r="M2492">
        <v>36</v>
      </c>
      <c r="N2492" t="s">
        <v>113</v>
      </c>
      <c r="O2492" t="s">
        <v>9481</v>
      </c>
      <c r="P2492">
        <v>3</v>
      </c>
      <c r="Q2492">
        <v>1498</v>
      </c>
      <c r="R2492">
        <v>398</v>
      </c>
      <c r="S2492">
        <v>158</v>
      </c>
      <c r="T2492">
        <v>0</v>
      </c>
      <c r="U2492">
        <v>140</v>
      </c>
      <c r="V2492">
        <v>250</v>
      </c>
      <c r="W2492">
        <v>1.7886120000000001</v>
      </c>
      <c r="X2492">
        <v>2.1463344000000002</v>
      </c>
    </row>
    <row r="2493" spans="1:24" hidden="1" x14ac:dyDescent="0.3">
      <c r="A2493" t="s">
        <v>13822</v>
      </c>
      <c r="B2493" t="s">
        <v>8179</v>
      </c>
      <c r="C2493" t="s">
        <v>3708</v>
      </c>
      <c r="D2493" t="s">
        <v>13821</v>
      </c>
      <c r="E2493" t="s">
        <v>113</v>
      </c>
      <c r="F2493" t="s">
        <v>113</v>
      </c>
      <c r="G2493" t="s">
        <v>113</v>
      </c>
      <c r="H2493" t="s">
        <v>113</v>
      </c>
      <c r="I2493" t="s">
        <v>163</v>
      </c>
      <c r="J2493" t="s">
        <v>113</v>
      </c>
      <c r="K2493" t="s">
        <v>113</v>
      </c>
      <c r="L2493" t="s">
        <v>113</v>
      </c>
      <c r="M2493">
        <v>36</v>
      </c>
      <c r="N2493" t="s">
        <v>113</v>
      </c>
      <c r="O2493" t="s">
        <v>9483</v>
      </c>
      <c r="P2493">
        <v>2</v>
      </c>
      <c r="Q2493">
        <v>630</v>
      </c>
      <c r="R2493">
        <v>321</v>
      </c>
      <c r="S2493">
        <v>130</v>
      </c>
      <c r="T2493">
        <v>0</v>
      </c>
      <c r="U2493">
        <v>140</v>
      </c>
      <c r="W2493">
        <v>0.40445999999999999</v>
      </c>
      <c r="X2493">
        <v>0.48535199999999995</v>
      </c>
    </row>
    <row r="2494" spans="1:24" hidden="1" x14ac:dyDescent="0.3">
      <c r="A2494" t="s">
        <v>13823</v>
      </c>
      <c r="B2494" t="s">
        <v>8536</v>
      </c>
      <c r="C2494" t="s">
        <v>3708</v>
      </c>
      <c r="D2494" t="s">
        <v>13821</v>
      </c>
      <c r="E2494" t="s">
        <v>113</v>
      </c>
      <c r="F2494" t="s">
        <v>113</v>
      </c>
      <c r="G2494" t="s">
        <v>113</v>
      </c>
      <c r="H2494" t="s">
        <v>113</v>
      </c>
      <c r="I2494" t="s">
        <v>163</v>
      </c>
      <c r="J2494" t="s">
        <v>113</v>
      </c>
      <c r="K2494" t="s">
        <v>113</v>
      </c>
      <c r="L2494" t="s">
        <v>113</v>
      </c>
      <c r="M2494">
        <v>36</v>
      </c>
      <c r="N2494" t="s">
        <v>113</v>
      </c>
      <c r="O2494" t="s">
        <v>13824</v>
      </c>
      <c r="P2494">
        <v>2</v>
      </c>
      <c r="Q2494">
        <v>560</v>
      </c>
      <c r="R2494">
        <v>492</v>
      </c>
      <c r="S2494">
        <v>133</v>
      </c>
      <c r="W2494">
        <v>0.55103999999999997</v>
      </c>
      <c r="X2494">
        <v>0.66124799999999995</v>
      </c>
    </row>
    <row r="2495" spans="1:24" hidden="1" x14ac:dyDescent="0.3">
      <c r="A2495" t="s">
        <v>13825</v>
      </c>
      <c r="B2495" t="s">
        <v>8539</v>
      </c>
      <c r="C2495" t="s">
        <v>3708</v>
      </c>
      <c r="D2495" t="s">
        <v>13821</v>
      </c>
      <c r="E2495" t="s">
        <v>113</v>
      </c>
      <c r="F2495" t="s">
        <v>113</v>
      </c>
      <c r="G2495" t="s">
        <v>113</v>
      </c>
      <c r="H2495" t="s">
        <v>113</v>
      </c>
      <c r="I2495" t="s">
        <v>163</v>
      </c>
      <c r="J2495" t="s">
        <v>113</v>
      </c>
      <c r="K2495" t="s">
        <v>113</v>
      </c>
      <c r="L2495" t="s">
        <v>113</v>
      </c>
      <c r="M2495">
        <v>36</v>
      </c>
      <c r="N2495" t="s">
        <v>113</v>
      </c>
      <c r="O2495" t="s">
        <v>13462</v>
      </c>
      <c r="P2495">
        <v>1</v>
      </c>
      <c r="Q2495">
        <v>560</v>
      </c>
      <c r="R2495">
        <v>492</v>
      </c>
      <c r="S2495">
        <v>133</v>
      </c>
      <c r="W2495">
        <v>0.27551999999999999</v>
      </c>
      <c r="X2495">
        <v>0.33062399999999997</v>
      </c>
    </row>
    <row r="2496" spans="1:24" hidden="1" x14ac:dyDescent="0.3">
      <c r="A2496" t="s">
        <v>13826</v>
      </c>
      <c r="B2496" t="s">
        <v>8174</v>
      </c>
      <c r="C2496" t="s">
        <v>4014</v>
      </c>
      <c r="D2496" t="s">
        <v>13827</v>
      </c>
      <c r="E2496" t="s">
        <v>113</v>
      </c>
      <c r="F2496" t="s">
        <v>13828</v>
      </c>
      <c r="G2496" t="s">
        <v>1356</v>
      </c>
      <c r="H2496" t="s">
        <v>127</v>
      </c>
      <c r="I2496" t="s">
        <v>163</v>
      </c>
      <c r="J2496" t="s">
        <v>13829</v>
      </c>
      <c r="K2496" t="s">
        <v>13830</v>
      </c>
      <c r="L2496" t="s">
        <v>9030</v>
      </c>
      <c r="M2496">
        <v>60</v>
      </c>
      <c r="N2496" t="s">
        <v>113</v>
      </c>
      <c r="O2496" t="s">
        <v>13831</v>
      </c>
      <c r="P2496">
        <v>3</v>
      </c>
      <c r="Q2496">
        <v>1498</v>
      </c>
      <c r="R2496">
        <v>398</v>
      </c>
      <c r="S2496">
        <v>158</v>
      </c>
      <c r="T2496">
        <v>0</v>
      </c>
      <c r="U2496">
        <v>120</v>
      </c>
      <c r="V2496">
        <v>240</v>
      </c>
      <c r="W2496">
        <v>1.7886120000000001</v>
      </c>
      <c r="X2496">
        <v>2.1463344000000002</v>
      </c>
    </row>
    <row r="2497" spans="1:24" hidden="1" x14ac:dyDescent="0.3">
      <c r="A2497" t="s">
        <v>13832</v>
      </c>
      <c r="B2497" t="s">
        <v>8617</v>
      </c>
      <c r="C2497" t="s">
        <v>4014</v>
      </c>
      <c r="D2497" t="s">
        <v>13827</v>
      </c>
      <c r="E2497" t="s">
        <v>113</v>
      </c>
      <c r="F2497" t="s">
        <v>13828</v>
      </c>
      <c r="G2497" t="s">
        <v>1356</v>
      </c>
      <c r="H2497" t="s">
        <v>127</v>
      </c>
      <c r="I2497" t="s">
        <v>163</v>
      </c>
      <c r="J2497" t="s">
        <v>13829</v>
      </c>
      <c r="K2497" t="s">
        <v>13830</v>
      </c>
      <c r="L2497" t="s">
        <v>9030</v>
      </c>
      <c r="M2497">
        <v>60</v>
      </c>
      <c r="N2497" t="s">
        <v>113</v>
      </c>
      <c r="O2497" t="s">
        <v>8787</v>
      </c>
      <c r="P2497">
        <v>3</v>
      </c>
      <c r="Q2497">
        <v>900</v>
      </c>
      <c r="R2497">
        <v>265</v>
      </c>
      <c r="S2497">
        <v>120</v>
      </c>
      <c r="T2497">
        <v>0</v>
      </c>
      <c r="U2497">
        <v>120</v>
      </c>
      <c r="V2497">
        <v>240</v>
      </c>
      <c r="W2497">
        <v>0.71550000000000002</v>
      </c>
      <c r="X2497">
        <v>0.85860000000000003</v>
      </c>
    </row>
    <row r="2498" spans="1:24" hidden="1" x14ac:dyDescent="0.3">
      <c r="A2498" t="s">
        <v>13833</v>
      </c>
      <c r="B2498" t="s">
        <v>8179</v>
      </c>
      <c r="C2498" t="s">
        <v>4014</v>
      </c>
      <c r="D2498" t="s">
        <v>13827</v>
      </c>
      <c r="E2498" t="s">
        <v>113</v>
      </c>
      <c r="F2498" t="s">
        <v>13828</v>
      </c>
      <c r="G2498" t="s">
        <v>1356</v>
      </c>
      <c r="H2498" t="s">
        <v>127</v>
      </c>
      <c r="I2498" t="s">
        <v>163</v>
      </c>
      <c r="J2498" t="s">
        <v>13829</v>
      </c>
      <c r="K2498" t="s">
        <v>13830</v>
      </c>
      <c r="L2498" t="s">
        <v>9030</v>
      </c>
      <c r="M2498">
        <v>60</v>
      </c>
      <c r="N2498" t="s">
        <v>113</v>
      </c>
      <c r="O2498" t="s">
        <v>9483</v>
      </c>
      <c r="P2498">
        <v>2</v>
      </c>
      <c r="Q2498">
        <v>630</v>
      </c>
      <c r="R2498">
        <v>321</v>
      </c>
      <c r="S2498">
        <v>130</v>
      </c>
      <c r="W2498">
        <v>0.40445999999999999</v>
      </c>
      <c r="X2498">
        <v>0.48535199999999995</v>
      </c>
    </row>
    <row r="2499" spans="1:24" hidden="1" x14ac:dyDescent="0.3">
      <c r="A2499" t="s">
        <v>13834</v>
      </c>
      <c r="B2499" t="s">
        <v>8536</v>
      </c>
      <c r="C2499" t="s">
        <v>4014</v>
      </c>
      <c r="D2499" t="s">
        <v>13827</v>
      </c>
      <c r="E2499" t="s">
        <v>113</v>
      </c>
      <c r="F2499" t="s">
        <v>13828</v>
      </c>
      <c r="G2499" t="s">
        <v>1356</v>
      </c>
      <c r="H2499" t="s">
        <v>127</v>
      </c>
      <c r="I2499" t="s">
        <v>163</v>
      </c>
      <c r="J2499" t="s">
        <v>13829</v>
      </c>
      <c r="K2499" t="s">
        <v>13830</v>
      </c>
      <c r="L2499" t="s">
        <v>9030</v>
      </c>
      <c r="M2499">
        <v>60</v>
      </c>
      <c r="N2499" t="s">
        <v>113</v>
      </c>
      <c r="O2499" t="s">
        <v>12063</v>
      </c>
      <c r="P2499">
        <v>3</v>
      </c>
      <c r="Q2499">
        <v>445</v>
      </c>
      <c r="R2499">
        <v>360</v>
      </c>
      <c r="S2499">
        <v>110</v>
      </c>
      <c r="W2499">
        <v>0.48060000000000003</v>
      </c>
      <c r="X2499">
        <v>0.57672000000000001</v>
      </c>
    </row>
    <row r="2500" spans="1:24" hidden="1" x14ac:dyDescent="0.3">
      <c r="A2500" t="s">
        <v>13835</v>
      </c>
      <c r="B2500" t="s">
        <v>8539</v>
      </c>
      <c r="C2500" t="s">
        <v>4014</v>
      </c>
      <c r="D2500" t="s">
        <v>13827</v>
      </c>
      <c r="E2500" t="s">
        <v>113</v>
      </c>
      <c r="F2500" t="s">
        <v>13828</v>
      </c>
      <c r="G2500" t="s">
        <v>1356</v>
      </c>
      <c r="H2500" t="s">
        <v>127</v>
      </c>
      <c r="I2500" t="s">
        <v>163</v>
      </c>
      <c r="J2500" t="s">
        <v>13829</v>
      </c>
      <c r="K2500" t="s">
        <v>13830</v>
      </c>
      <c r="L2500" t="s">
        <v>9030</v>
      </c>
      <c r="M2500">
        <v>60</v>
      </c>
      <c r="N2500" t="s">
        <v>113</v>
      </c>
      <c r="O2500" t="s">
        <v>13836</v>
      </c>
      <c r="P2500">
        <v>1</v>
      </c>
      <c r="Q2500">
        <v>560</v>
      </c>
      <c r="R2500">
        <v>492</v>
      </c>
      <c r="S2500">
        <v>133</v>
      </c>
      <c r="W2500">
        <v>0.27551999999999999</v>
      </c>
      <c r="X2500">
        <v>0.33062399999999997</v>
      </c>
    </row>
    <row r="2501" spans="1:24" hidden="1" x14ac:dyDescent="0.3">
      <c r="A2501" t="s">
        <v>13837</v>
      </c>
      <c r="B2501" t="s">
        <v>8174</v>
      </c>
      <c r="C2501" t="s">
        <v>13838</v>
      </c>
      <c r="D2501" t="s">
        <v>13839</v>
      </c>
      <c r="E2501" t="s">
        <v>113</v>
      </c>
      <c r="F2501" t="s">
        <v>13840</v>
      </c>
      <c r="G2501" t="s">
        <v>1356</v>
      </c>
      <c r="H2501" t="s">
        <v>127</v>
      </c>
      <c r="I2501" t="s">
        <v>163</v>
      </c>
      <c r="J2501" t="s">
        <v>13841</v>
      </c>
      <c r="K2501" t="s">
        <v>13842</v>
      </c>
      <c r="L2501" t="s">
        <v>120</v>
      </c>
      <c r="M2501">
        <v>40</v>
      </c>
      <c r="N2501" t="s">
        <v>113</v>
      </c>
      <c r="O2501" t="s">
        <v>9481</v>
      </c>
      <c r="P2501">
        <v>3</v>
      </c>
      <c r="Q2501">
        <v>1498</v>
      </c>
      <c r="R2501">
        <v>398</v>
      </c>
      <c r="S2501">
        <v>158</v>
      </c>
      <c r="T2501">
        <v>60</v>
      </c>
      <c r="U2501">
        <v>180</v>
      </c>
      <c r="V2501">
        <v>300</v>
      </c>
      <c r="W2501">
        <v>1.7886120000000001</v>
      </c>
      <c r="X2501">
        <v>2.1463344000000002</v>
      </c>
    </row>
    <row r="2502" spans="1:24" hidden="1" x14ac:dyDescent="0.3">
      <c r="A2502" t="s">
        <v>13843</v>
      </c>
      <c r="B2502" t="s">
        <v>8617</v>
      </c>
      <c r="C2502" t="s">
        <v>13838</v>
      </c>
      <c r="D2502" t="s">
        <v>13839</v>
      </c>
      <c r="E2502" t="s">
        <v>113</v>
      </c>
      <c r="F2502" t="s">
        <v>13840</v>
      </c>
      <c r="G2502" t="s">
        <v>1356</v>
      </c>
      <c r="H2502" t="s">
        <v>127</v>
      </c>
      <c r="I2502" t="s">
        <v>163</v>
      </c>
      <c r="J2502" t="s">
        <v>13841</v>
      </c>
      <c r="K2502" t="s">
        <v>13842</v>
      </c>
      <c r="L2502" t="s">
        <v>120</v>
      </c>
      <c r="M2502">
        <v>40</v>
      </c>
      <c r="N2502" t="s">
        <v>113</v>
      </c>
      <c r="O2502" t="s">
        <v>8787</v>
      </c>
      <c r="P2502">
        <v>3</v>
      </c>
      <c r="Q2502">
        <v>900</v>
      </c>
      <c r="R2502">
        <v>265</v>
      </c>
      <c r="S2502">
        <v>120</v>
      </c>
      <c r="T2502">
        <v>60</v>
      </c>
      <c r="U2502">
        <v>180</v>
      </c>
      <c r="V2502">
        <v>300</v>
      </c>
      <c r="W2502">
        <v>0.71550000000000002</v>
      </c>
      <c r="X2502">
        <v>0.85860000000000003</v>
      </c>
    </row>
    <row r="2503" spans="1:24" hidden="1" x14ac:dyDescent="0.3">
      <c r="A2503" t="s">
        <v>13844</v>
      </c>
      <c r="B2503" t="s">
        <v>8179</v>
      </c>
      <c r="C2503" t="s">
        <v>13838</v>
      </c>
      <c r="D2503" t="s">
        <v>13839</v>
      </c>
      <c r="E2503" t="s">
        <v>113</v>
      </c>
      <c r="F2503" t="s">
        <v>13840</v>
      </c>
      <c r="G2503" t="s">
        <v>1356</v>
      </c>
      <c r="H2503" t="s">
        <v>127</v>
      </c>
      <c r="I2503" t="s">
        <v>163</v>
      </c>
      <c r="J2503" t="s">
        <v>13841</v>
      </c>
      <c r="K2503" t="s">
        <v>13842</v>
      </c>
      <c r="L2503" t="s">
        <v>120</v>
      </c>
      <c r="M2503">
        <v>40</v>
      </c>
      <c r="N2503" t="s">
        <v>113</v>
      </c>
      <c r="O2503" t="s">
        <v>9483</v>
      </c>
      <c r="P2503">
        <v>2</v>
      </c>
      <c r="Q2503">
        <v>630</v>
      </c>
      <c r="R2503">
        <v>321</v>
      </c>
      <c r="S2503">
        <v>130</v>
      </c>
      <c r="W2503">
        <v>0.40445999999999999</v>
      </c>
      <c r="X2503">
        <v>0.48535199999999995</v>
      </c>
    </row>
    <row r="2504" spans="1:24" hidden="1" x14ac:dyDescent="0.3">
      <c r="A2504" t="s">
        <v>13845</v>
      </c>
      <c r="B2504" t="s">
        <v>8536</v>
      </c>
      <c r="C2504" t="s">
        <v>13838</v>
      </c>
      <c r="D2504" t="s">
        <v>13839</v>
      </c>
      <c r="E2504" t="s">
        <v>113</v>
      </c>
      <c r="F2504" t="s">
        <v>13840</v>
      </c>
      <c r="G2504" t="s">
        <v>1356</v>
      </c>
      <c r="H2504" t="s">
        <v>127</v>
      </c>
      <c r="I2504" t="s">
        <v>163</v>
      </c>
      <c r="J2504" t="s">
        <v>13841</v>
      </c>
      <c r="K2504" t="s">
        <v>13842</v>
      </c>
      <c r="L2504" t="s">
        <v>120</v>
      </c>
      <c r="M2504">
        <v>40</v>
      </c>
      <c r="N2504" t="s">
        <v>113</v>
      </c>
      <c r="O2504" t="s">
        <v>12063</v>
      </c>
      <c r="P2504">
        <v>3</v>
      </c>
      <c r="Q2504">
        <v>445</v>
      </c>
      <c r="R2504">
        <v>360</v>
      </c>
      <c r="S2504">
        <v>110</v>
      </c>
      <c r="W2504">
        <v>0.48060000000000003</v>
      </c>
      <c r="X2504">
        <v>0.57672000000000001</v>
      </c>
    </row>
    <row r="2505" spans="1:24" hidden="1" x14ac:dyDescent="0.3">
      <c r="A2505" t="s">
        <v>13846</v>
      </c>
      <c r="B2505" t="s">
        <v>8539</v>
      </c>
      <c r="C2505" t="s">
        <v>13838</v>
      </c>
      <c r="D2505" t="s">
        <v>13839</v>
      </c>
      <c r="E2505" t="s">
        <v>113</v>
      </c>
      <c r="F2505" t="s">
        <v>13840</v>
      </c>
      <c r="G2505" t="s">
        <v>1356</v>
      </c>
      <c r="H2505" t="s">
        <v>127</v>
      </c>
      <c r="I2505" t="s">
        <v>163</v>
      </c>
      <c r="J2505" t="s">
        <v>13841</v>
      </c>
      <c r="K2505" t="s">
        <v>13842</v>
      </c>
      <c r="L2505" t="s">
        <v>120</v>
      </c>
      <c r="M2505">
        <v>40</v>
      </c>
      <c r="N2505" t="s">
        <v>113</v>
      </c>
      <c r="O2505" t="s">
        <v>13462</v>
      </c>
      <c r="P2505">
        <v>1</v>
      </c>
      <c r="Q2505">
        <v>566</v>
      </c>
      <c r="R2505">
        <v>492</v>
      </c>
      <c r="S2505">
        <v>133</v>
      </c>
      <c r="W2505">
        <v>0.278472</v>
      </c>
      <c r="X2505">
        <v>0.33416639999999997</v>
      </c>
    </row>
    <row r="2506" spans="1:24" hidden="1" x14ac:dyDescent="0.3">
      <c r="A2506" t="s">
        <v>13847</v>
      </c>
      <c r="B2506" t="s">
        <v>8174</v>
      </c>
      <c r="C2506" t="s">
        <v>13848</v>
      </c>
      <c r="D2506" t="s">
        <v>13849</v>
      </c>
      <c r="E2506" t="s">
        <v>113</v>
      </c>
      <c r="F2506" t="s">
        <v>113</v>
      </c>
      <c r="G2506" t="s">
        <v>113</v>
      </c>
      <c r="H2506" t="s">
        <v>113</v>
      </c>
      <c r="I2506" t="s">
        <v>438</v>
      </c>
      <c r="J2506" t="s">
        <v>113</v>
      </c>
      <c r="K2506" t="s">
        <v>113</v>
      </c>
      <c r="L2506" t="s">
        <v>113</v>
      </c>
      <c r="M2506">
        <v>34</v>
      </c>
      <c r="N2506" t="s">
        <v>113</v>
      </c>
      <c r="O2506" t="s">
        <v>8352</v>
      </c>
      <c r="P2506">
        <v>3</v>
      </c>
      <c r="Q2506">
        <v>1509</v>
      </c>
      <c r="R2506">
        <v>469</v>
      </c>
      <c r="S2506">
        <v>206</v>
      </c>
      <c r="T2506">
        <v>330</v>
      </c>
      <c r="U2506">
        <v>100</v>
      </c>
      <c r="V2506">
        <v>230</v>
      </c>
      <c r="W2506">
        <v>2.1231629999999999</v>
      </c>
      <c r="X2506">
        <v>2.5477955999999997</v>
      </c>
    </row>
    <row r="2507" spans="1:24" hidden="1" x14ac:dyDescent="0.3">
      <c r="A2507" t="s">
        <v>13850</v>
      </c>
      <c r="B2507" t="s">
        <v>8179</v>
      </c>
      <c r="C2507" t="s">
        <v>13848</v>
      </c>
      <c r="D2507" t="s">
        <v>13849</v>
      </c>
      <c r="E2507" t="s">
        <v>113</v>
      </c>
      <c r="F2507" t="s">
        <v>113</v>
      </c>
      <c r="G2507" t="s">
        <v>113</v>
      </c>
      <c r="H2507" t="s">
        <v>113</v>
      </c>
      <c r="I2507" t="s">
        <v>438</v>
      </c>
      <c r="J2507" t="s">
        <v>113</v>
      </c>
      <c r="K2507" t="s">
        <v>113</v>
      </c>
      <c r="L2507" t="s">
        <v>113</v>
      </c>
      <c r="M2507">
        <v>34</v>
      </c>
      <c r="N2507" t="s">
        <v>113</v>
      </c>
      <c r="O2507" t="s">
        <v>11880</v>
      </c>
      <c r="P2507">
        <v>3</v>
      </c>
      <c r="Q2507">
        <v>400</v>
      </c>
      <c r="R2507">
        <v>300</v>
      </c>
      <c r="S2507">
        <v>100</v>
      </c>
      <c r="W2507">
        <v>0.36</v>
      </c>
      <c r="X2507">
        <v>0.432</v>
      </c>
    </row>
    <row r="2508" spans="1:24" hidden="1" x14ac:dyDescent="0.3">
      <c r="A2508" t="s">
        <v>13851</v>
      </c>
      <c r="B2508" t="s">
        <v>8536</v>
      </c>
      <c r="C2508" t="s">
        <v>13848</v>
      </c>
      <c r="D2508" t="s">
        <v>13849</v>
      </c>
      <c r="E2508" t="s">
        <v>113</v>
      </c>
      <c r="F2508" t="s">
        <v>113</v>
      </c>
      <c r="G2508" t="s">
        <v>113</v>
      </c>
      <c r="H2508" t="s">
        <v>113</v>
      </c>
      <c r="I2508" t="s">
        <v>438</v>
      </c>
      <c r="J2508" t="s">
        <v>113</v>
      </c>
      <c r="K2508" t="s">
        <v>113</v>
      </c>
      <c r="L2508" t="s">
        <v>113</v>
      </c>
      <c r="M2508">
        <v>34</v>
      </c>
      <c r="N2508" t="s">
        <v>113</v>
      </c>
      <c r="O2508" t="s">
        <v>9106</v>
      </c>
      <c r="P2508">
        <v>3</v>
      </c>
      <c r="Q2508">
        <v>400</v>
      </c>
      <c r="R2508">
        <v>300</v>
      </c>
      <c r="S2508">
        <v>150</v>
      </c>
      <c r="W2508">
        <v>0.36</v>
      </c>
      <c r="X2508">
        <v>0.432</v>
      </c>
    </row>
    <row r="2509" spans="1:24" hidden="1" x14ac:dyDescent="0.3">
      <c r="A2509" t="s">
        <v>13852</v>
      </c>
      <c r="B2509" t="s">
        <v>8174</v>
      </c>
      <c r="C2509" t="s">
        <v>13853</v>
      </c>
      <c r="D2509" t="s">
        <v>13854</v>
      </c>
      <c r="E2509" t="s">
        <v>113</v>
      </c>
      <c r="F2509" t="s">
        <v>13855</v>
      </c>
      <c r="G2509" t="s">
        <v>133</v>
      </c>
      <c r="H2509" t="s">
        <v>3790</v>
      </c>
      <c r="I2509" t="s">
        <v>540</v>
      </c>
      <c r="J2509" t="s">
        <v>13856</v>
      </c>
      <c r="K2509" t="s">
        <v>13857</v>
      </c>
      <c r="L2509" t="s">
        <v>8903</v>
      </c>
      <c r="M2509">
        <v>30</v>
      </c>
      <c r="N2509" t="s">
        <v>113</v>
      </c>
      <c r="O2509" t="s">
        <v>8207</v>
      </c>
      <c r="P2509">
        <v>3</v>
      </c>
      <c r="Q2509">
        <v>1400</v>
      </c>
      <c r="R2509">
        <v>320</v>
      </c>
      <c r="S2509">
        <v>145</v>
      </c>
      <c r="T2509">
        <v>30</v>
      </c>
      <c r="U2509">
        <v>100</v>
      </c>
      <c r="V2509">
        <v>315</v>
      </c>
      <c r="W2509">
        <v>1.3440000000000001</v>
      </c>
      <c r="X2509">
        <v>1.6128</v>
      </c>
    </row>
    <row r="2510" spans="1:24" hidden="1" x14ac:dyDescent="0.3">
      <c r="A2510" t="s">
        <v>13858</v>
      </c>
      <c r="B2510" t="s">
        <v>8179</v>
      </c>
      <c r="C2510" t="s">
        <v>13853</v>
      </c>
      <c r="D2510" t="s">
        <v>13854</v>
      </c>
      <c r="E2510" t="s">
        <v>113</v>
      </c>
      <c r="F2510" t="s">
        <v>13855</v>
      </c>
      <c r="G2510" t="s">
        <v>133</v>
      </c>
      <c r="H2510" t="s">
        <v>3790</v>
      </c>
      <c r="I2510" t="s">
        <v>540</v>
      </c>
      <c r="J2510" t="s">
        <v>13856</v>
      </c>
      <c r="K2510" t="s">
        <v>13857</v>
      </c>
      <c r="L2510" t="s">
        <v>8903</v>
      </c>
      <c r="M2510">
        <v>30</v>
      </c>
      <c r="N2510" t="s">
        <v>113</v>
      </c>
      <c r="O2510" t="s">
        <v>9034</v>
      </c>
      <c r="P2510">
        <v>1</v>
      </c>
      <c r="Q2510">
        <v>560</v>
      </c>
      <c r="R2510">
        <v>308</v>
      </c>
      <c r="S2510">
        <v>149</v>
      </c>
      <c r="W2510">
        <v>0.17247999999999999</v>
      </c>
      <c r="X2510">
        <v>0.20697599999999999</v>
      </c>
    </row>
    <row r="2511" spans="1:24" hidden="1" x14ac:dyDescent="0.3">
      <c r="A2511" t="s">
        <v>13859</v>
      </c>
      <c r="B2511" t="s">
        <v>8211</v>
      </c>
      <c r="C2511" t="s">
        <v>13853</v>
      </c>
      <c r="D2511" t="s">
        <v>13854</v>
      </c>
      <c r="E2511" t="s">
        <v>113</v>
      </c>
      <c r="F2511" t="s">
        <v>13855</v>
      </c>
      <c r="G2511" t="s">
        <v>133</v>
      </c>
      <c r="H2511" t="s">
        <v>3790</v>
      </c>
      <c r="I2511" t="s">
        <v>540</v>
      </c>
      <c r="J2511" t="s">
        <v>13856</v>
      </c>
      <c r="K2511" t="s">
        <v>13857</v>
      </c>
      <c r="L2511" t="s">
        <v>8903</v>
      </c>
      <c r="M2511">
        <v>28</v>
      </c>
      <c r="N2511" t="s">
        <v>113</v>
      </c>
      <c r="O2511" t="s">
        <v>12877</v>
      </c>
      <c r="P2511">
        <v>1</v>
      </c>
      <c r="Q2511">
        <v>0.3</v>
      </c>
      <c r="T2511">
        <v>202</v>
      </c>
      <c r="W2511">
        <v>7.0685834705770348E-2</v>
      </c>
      <c r="X2511">
        <v>0.11309733552923257</v>
      </c>
    </row>
    <row r="2512" spans="1:24" hidden="1" x14ac:dyDescent="0.3">
      <c r="A2512" t="s">
        <v>13860</v>
      </c>
      <c r="B2512" t="s">
        <v>8174</v>
      </c>
      <c r="C2512" t="s">
        <v>1990</v>
      </c>
      <c r="D2512" t="s">
        <v>1989</v>
      </c>
      <c r="E2512" t="s">
        <v>113</v>
      </c>
      <c r="F2512" t="s">
        <v>1991</v>
      </c>
      <c r="G2512" t="s">
        <v>133</v>
      </c>
      <c r="H2512" t="s">
        <v>1994</v>
      </c>
      <c r="I2512" t="s">
        <v>138</v>
      </c>
      <c r="J2512" t="s">
        <v>13861</v>
      </c>
      <c r="K2512" t="s">
        <v>13862</v>
      </c>
      <c r="L2512" t="s">
        <v>9030</v>
      </c>
      <c r="M2512">
        <v>60</v>
      </c>
      <c r="O2512" t="s">
        <v>9890</v>
      </c>
      <c r="P2512">
        <v>2</v>
      </c>
      <c r="Q2512">
        <v>2500</v>
      </c>
      <c r="R2512">
        <v>355</v>
      </c>
      <c r="S2512">
        <v>192</v>
      </c>
      <c r="T2512">
        <v>25</v>
      </c>
      <c r="U2512">
        <v>160</v>
      </c>
      <c r="W2512">
        <v>1.7749999999999999</v>
      </c>
      <c r="X2512">
        <v>2.13</v>
      </c>
    </row>
    <row r="2513" spans="1:24" hidden="1" x14ac:dyDescent="0.3">
      <c r="A2513" t="s">
        <v>13863</v>
      </c>
      <c r="B2513" t="s">
        <v>8179</v>
      </c>
      <c r="C2513" t="s">
        <v>1990</v>
      </c>
      <c r="D2513" t="s">
        <v>1989</v>
      </c>
      <c r="E2513" t="s">
        <v>113</v>
      </c>
      <c r="F2513" t="s">
        <v>1991</v>
      </c>
      <c r="G2513" t="s">
        <v>133</v>
      </c>
      <c r="H2513" t="s">
        <v>1994</v>
      </c>
      <c r="I2513" t="s">
        <v>138</v>
      </c>
      <c r="J2513" t="s">
        <v>13861</v>
      </c>
      <c r="K2513" t="s">
        <v>13862</v>
      </c>
      <c r="L2513" t="s">
        <v>9030</v>
      </c>
      <c r="M2513">
        <v>60</v>
      </c>
      <c r="O2513" t="s">
        <v>8695</v>
      </c>
      <c r="P2513">
        <v>2</v>
      </c>
      <c r="Q2513">
        <v>466</v>
      </c>
      <c r="R2513">
        <v>343</v>
      </c>
      <c r="S2513">
        <v>154</v>
      </c>
      <c r="W2513">
        <v>0.31967600000000002</v>
      </c>
      <c r="X2513">
        <v>0.38361119999999999</v>
      </c>
    </row>
    <row r="2514" spans="1:24" hidden="1" x14ac:dyDescent="0.3">
      <c r="A2514" t="s">
        <v>13864</v>
      </c>
      <c r="B2514" t="s">
        <v>8211</v>
      </c>
      <c r="C2514" t="s">
        <v>1990</v>
      </c>
      <c r="D2514" t="s">
        <v>1989</v>
      </c>
      <c r="E2514" t="s">
        <v>113</v>
      </c>
      <c r="F2514" t="s">
        <v>1991</v>
      </c>
      <c r="G2514" t="s">
        <v>133</v>
      </c>
      <c r="H2514" t="s">
        <v>1994</v>
      </c>
      <c r="I2514" t="s">
        <v>138</v>
      </c>
      <c r="J2514" t="s">
        <v>13861</v>
      </c>
      <c r="K2514" t="s">
        <v>13862</v>
      </c>
      <c r="L2514" t="s">
        <v>9030</v>
      </c>
      <c r="M2514">
        <v>60</v>
      </c>
      <c r="O2514" t="s">
        <v>12413</v>
      </c>
      <c r="P2514">
        <v>1</v>
      </c>
      <c r="Q2514">
        <v>0.6</v>
      </c>
      <c r="T2514">
        <v>118.59</v>
      </c>
      <c r="W2514">
        <v>0.28274333882308139</v>
      </c>
      <c r="X2514">
        <v>0.45238934211693027</v>
      </c>
    </row>
    <row r="2515" spans="1:24" hidden="1" x14ac:dyDescent="0.3">
      <c r="A2515" t="s">
        <v>13865</v>
      </c>
      <c r="B2515" t="s">
        <v>8174</v>
      </c>
      <c r="C2515" t="s">
        <v>3970</v>
      </c>
      <c r="D2515" t="s">
        <v>3969</v>
      </c>
      <c r="E2515" t="s">
        <v>113</v>
      </c>
      <c r="F2515" t="s">
        <v>3971</v>
      </c>
      <c r="G2515" t="s">
        <v>133</v>
      </c>
      <c r="H2515" t="s">
        <v>1994</v>
      </c>
      <c r="I2515" t="s">
        <v>138</v>
      </c>
      <c r="J2515" t="s">
        <v>13866</v>
      </c>
      <c r="K2515" t="s">
        <v>13867</v>
      </c>
      <c r="L2515" t="s">
        <v>1173</v>
      </c>
      <c r="M2515">
        <v>50</v>
      </c>
      <c r="O2515" t="s">
        <v>9890</v>
      </c>
      <c r="P2515">
        <v>3</v>
      </c>
      <c r="Q2515">
        <v>2500</v>
      </c>
      <c r="R2515">
        <v>355</v>
      </c>
      <c r="S2515">
        <v>192</v>
      </c>
      <c r="T2515">
        <v>0</v>
      </c>
      <c r="U2515">
        <v>120</v>
      </c>
      <c r="V2515">
        <v>240</v>
      </c>
      <c r="W2515">
        <v>2.6625000000000001</v>
      </c>
      <c r="X2515">
        <v>3.1949999999999998</v>
      </c>
    </row>
    <row r="2516" spans="1:24" hidden="1" x14ac:dyDescent="0.3">
      <c r="A2516" t="s">
        <v>13868</v>
      </c>
      <c r="B2516" t="s">
        <v>8179</v>
      </c>
      <c r="C2516" t="s">
        <v>3970</v>
      </c>
      <c r="D2516" t="s">
        <v>3969</v>
      </c>
      <c r="E2516" t="s">
        <v>113</v>
      </c>
      <c r="F2516" t="s">
        <v>3971</v>
      </c>
      <c r="G2516" t="s">
        <v>133</v>
      </c>
      <c r="H2516" t="s">
        <v>1994</v>
      </c>
      <c r="I2516" t="s">
        <v>138</v>
      </c>
      <c r="J2516" t="s">
        <v>13866</v>
      </c>
      <c r="K2516" t="s">
        <v>13867</v>
      </c>
      <c r="L2516" t="s">
        <v>1173</v>
      </c>
      <c r="M2516">
        <v>50</v>
      </c>
      <c r="O2516" t="s">
        <v>8695</v>
      </c>
      <c r="P2516">
        <v>2</v>
      </c>
      <c r="Q2516">
        <v>466</v>
      </c>
      <c r="R2516">
        <v>343</v>
      </c>
      <c r="S2516">
        <v>154</v>
      </c>
      <c r="W2516">
        <v>0.31967600000000002</v>
      </c>
      <c r="X2516">
        <v>0.38361119999999999</v>
      </c>
    </row>
    <row r="2517" spans="1:24" hidden="1" x14ac:dyDescent="0.3">
      <c r="A2517" t="s">
        <v>13869</v>
      </c>
      <c r="B2517" t="s">
        <v>8211</v>
      </c>
      <c r="C2517" t="s">
        <v>3970</v>
      </c>
      <c r="D2517" t="s">
        <v>3969</v>
      </c>
      <c r="E2517" t="s">
        <v>113</v>
      </c>
      <c r="F2517" t="s">
        <v>3971</v>
      </c>
      <c r="G2517" t="s">
        <v>133</v>
      </c>
      <c r="H2517" t="s">
        <v>1994</v>
      </c>
      <c r="I2517" t="s">
        <v>138</v>
      </c>
      <c r="J2517" t="s">
        <v>13866</v>
      </c>
      <c r="K2517" t="s">
        <v>13867</v>
      </c>
      <c r="L2517" t="s">
        <v>1173</v>
      </c>
      <c r="M2517">
        <v>48</v>
      </c>
      <c r="O2517" t="s">
        <v>13870</v>
      </c>
      <c r="P2517">
        <v>1</v>
      </c>
      <c r="Q2517">
        <v>0.6</v>
      </c>
      <c r="W2517">
        <v>0.28274333882308139</v>
      </c>
      <c r="X2517">
        <v>0.45238934211693027</v>
      </c>
    </row>
    <row r="2518" spans="1:24" hidden="1" x14ac:dyDescent="0.3">
      <c r="A2518" t="s">
        <v>13871</v>
      </c>
      <c r="B2518" t="s">
        <v>8174</v>
      </c>
      <c r="C2518" t="s">
        <v>3128</v>
      </c>
      <c r="D2518" t="s">
        <v>3127</v>
      </c>
      <c r="E2518" t="s">
        <v>113</v>
      </c>
      <c r="F2518" t="s">
        <v>3129</v>
      </c>
      <c r="G2518" t="s">
        <v>1356</v>
      </c>
      <c r="H2518" t="s">
        <v>127</v>
      </c>
      <c r="I2518" t="s">
        <v>654</v>
      </c>
      <c r="J2518" t="s">
        <v>13872</v>
      </c>
      <c r="K2518" t="s">
        <v>13873</v>
      </c>
      <c r="L2518" t="s">
        <v>8903</v>
      </c>
      <c r="M2518">
        <v>29</v>
      </c>
      <c r="N2518" t="s">
        <v>113</v>
      </c>
      <c r="O2518" t="s">
        <v>10765</v>
      </c>
      <c r="P2518">
        <v>2</v>
      </c>
      <c r="Q2518">
        <v>1412</v>
      </c>
      <c r="R2518">
        <v>353</v>
      </c>
      <c r="S2518">
        <v>164</v>
      </c>
      <c r="T2518">
        <v>60</v>
      </c>
      <c r="U2518">
        <v>200</v>
      </c>
      <c r="W2518">
        <v>0.99687199999999998</v>
      </c>
      <c r="X2518">
        <v>1.1962463999999999</v>
      </c>
    </row>
    <row r="2519" spans="1:24" hidden="1" x14ac:dyDescent="0.3">
      <c r="A2519" t="s">
        <v>13874</v>
      </c>
      <c r="B2519" t="s">
        <v>8179</v>
      </c>
      <c r="C2519" t="s">
        <v>3128</v>
      </c>
      <c r="D2519" t="s">
        <v>3127</v>
      </c>
      <c r="E2519" t="s">
        <v>113</v>
      </c>
      <c r="F2519" t="s">
        <v>3129</v>
      </c>
      <c r="G2519" t="s">
        <v>1356</v>
      </c>
      <c r="H2519" t="s">
        <v>127</v>
      </c>
      <c r="I2519" t="s">
        <v>654</v>
      </c>
      <c r="J2519" t="s">
        <v>13872</v>
      </c>
      <c r="K2519" t="s">
        <v>13873</v>
      </c>
      <c r="L2519" t="s">
        <v>8903</v>
      </c>
      <c r="M2519">
        <v>29</v>
      </c>
      <c r="N2519" t="s">
        <v>113</v>
      </c>
      <c r="O2519" t="s">
        <v>8695</v>
      </c>
      <c r="P2519">
        <v>2</v>
      </c>
      <c r="Q2519">
        <v>466</v>
      </c>
      <c r="R2519">
        <v>343</v>
      </c>
      <c r="S2519">
        <v>154</v>
      </c>
      <c r="W2519">
        <v>0.31967600000000002</v>
      </c>
      <c r="X2519">
        <v>0.38361119999999999</v>
      </c>
    </row>
    <row r="2520" spans="1:24" hidden="1" x14ac:dyDescent="0.3">
      <c r="A2520" t="s">
        <v>13875</v>
      </c>
      <c r="B2520" t="s">
        <v>8174</v>
      </c>
      <c r="C2520" t="s">
        <v>13876</v>
      </c>
      <c r="D2520" t="s">
        <v>13877</v>
      </c>
      <c r="E2520" t="s">
        <v>113</v>
      </c>
      <c r="F2520" t="s">
        <v>13878</v>
      </c>
      <c r="G2520" t="s">
        <v>1356</v>
      </c>
      <c r="H2520" t="s">
        <v>127</v>
      </c>
      <c r="I2520" t="s">
        <v>686</v>
      </c>
      <c r="J2520" t="s">
        <v>13879</v>
      </c>
      <c r="K2520" t="s">
        <v>13880</v>
      </c>
      <c r="L2520" t="s">
        <v>120</v>
      </c>
      <c r="M2520">
        <v>40</v>
      </c>
      <c r="N2520" t="s">
        <v>113</v>
      </c>
      <c r="O2520" t="s">
        <v>9266</v>
      </c>
      <c r="P2520">
        <v>3</v>
      </c>
      <c r="Q2520">
        <v>1936</v>
      </c>
      <c r="R2520">
        <v>298</v>
      </c>
      <c r="S2520">
        <v>149</v>
      </c>
      <c r="T2520">
        <v>130</v>
      </c>
      <c r="U2520">
        <v>225</v>
      </c>
      <c r="V2520">
        <v>300</v>
      </c>
      <c r="W2520">
        <v>1.7307840000000001</v>
      </c>
      <c r="X2520">
        <v>2.0769408</v>
      </c>
    </row>
    <row r="2521" spans="1:24" hidden="1" x14ac:dyDescent="0.3">
      <c r="A2521" t="s">
        <v>13881</v>
      </c>
      <c r="B2521" t="s">
        <v>8179</v>
      </c>
      <c r="C2521" t="s">
        <v>13876</v>
      </c>
      <c r="D2521" t="s">
        <v>13877</v>
      </c>
      <c r="E2521" t="s">
        <v>113</v>
      </c>
      <c r="F2521" t="s">
        <v>13878</v>
      </c>
      <c r="G2521" t="s">
        <v>1356</v>
      </c>
      <c r="H2521" t="s">
        <v>127</v>
      </c>
      <c r="I2521" t="s">
        <v>686</v>
      </c>
      <c r="J2521" t="s">
        <v>13879</v>
      </c>
      <c r="K2521" t="s">
        <v>13880</v>
      </c>
      <c r="L2521" t="s">
        <v>120</v>
      </c>
      <c r="M2521">
        <v>40</v>
      </c>
      <c r="N2521" t="s">
        <v>113</v>
      </c>
      <c r="O2521" t="s">
        <v>11880</v>
      </c>
      <c r="P2521">
        <v>3</v>
      </c>
      <c r="Q2521">
        <v>400</v>
      </c>
      <c r="R2521">
        <v>300</v>
      </c>
      <c r="S2521">
        <v>100</v>
      </c>
      <c r="W2521">
        <v>0.36</v>
      </c>
      <c r="X2521">
        <v>0.432</v>
      </c>
    </row>
    <row r="2522" spans="1:24" hidden="1" x14ac:dyDescent="0.3">
      <c r="A2522" t="s">
        <v>13882</v>
      </c>
      <c r="B2522" t="s">
        <v>8174</v>
      </c>
      <c r="C2522" t="s">
        <v>13883</v>
      </c>
      <c r="D2522" t="s">
        <v>13884</v>
      </c>
      <c r="E2522" t="s">
        <v>113</v>
      </c>
      <c r="F2522" t="s">
        <v>13885</v>
      </c>
      <c r="G2522" t="s">
        <v>1356</v>
      </c>
      <c r="H2522" t="s">
        <v>5729</v>
      </c>
      <c r="I2522" t="s">
        <v>226</v>
      </c>
      <c r="J2522" t="s">
        <v>13886</v>
      </c>
      <c r="K2522" t="s">
        <v>13887</v>
      </c>
      <c r="L2522" t="s">
        <v>129</v>
      </c>
      <c r="M2522">
        <v>18</v>
      </c>
      <c r="N2522" t="s">
        <v>9085</v>
      </c>
      <c r="O2522" t="s">
        <v>9266</v>
      </c>
      <c r="P2522">
        <v>3</v>
      </c>
      <c r="Q2522">
        <v>1936</v>
      </c>
      <c r="R2522">
        <v>298</v>
      </c>
      <c r="S2522">
        <v>149</v>
      </c>
      <c r="T2522">
        <v>0</v>
      </c>
      <c r="U2522">
        <v>70</v>
      </c>
      <c r="V2522">
        <v>240</v>
      </c>
      <c r="W2522">
        <v>1.7307840000000001</v>
      </c>
      <c r="X2522">
        <v>2.0769408</v>
      </c>
    </row>
    <row r="2523" spans="1:24" hidden="1" x14ac:dyDescent="0.3">
      <c r="A2523" t="s">
        <v>13888</v>
      </c>
      <c r="B2523" t="s">
        <v>8179</v>
      </c>
      <c r="C2523" t="s">
        <v>13883</v>
      </c>
      <c r="D2523" t="s">
        <v>13884</v>
      </c>
      <c r="E2523" t="s">
        <v>113</v>
      </c>
      <c r="F2523" t="s">
        <v>13885</v>
      </c>
      <c r="G2523" t="s">
        <v>1356</v>
      </c>
      <c r="H2523" t="s">
        <v>5729</v>
      </c>
      <c r="I2523" t="s">
        <v>226</v>
      </c>
      <c r="J2523" t="s">
        <v>13886</v>
      </c>
      <c r="K2523" t="s">
        <v>13887</v>
      </c>
      <c r="L2523" t="s">
        <v>129</v>
      </c>
      <c r="M2523">
        <v>18</v>
      </c>
      <c r="N2523" t="s">
        <v>9085</v>
      </c>
      <c r="O2523" t="s">
        <v>8671</v>
      </c>
      <c r="P2523">
        <v>1</v>
      </c>
      <c r="Q2523">
        <v>400</v>
      </c>
      <c r="R2523">
        <v>300</v>
      </c>
      <c r="S2523">
        <v>120</v>
      </c>
      <c r="W2523">
        <v>0.12</v>
      </c>
      <c r="X2523">
        <v>0.14399999999999999</v>
      </c>
    </row>
    <row r="2524" spans="1:24" hidden="1" x14ac:dyDescent="0.3">
      <c r="A2524" t="s">
        <v>13889</v>
      </c>
      <c r="B2524" t="s">
        <v>1304</v>
      </c>
      <c r="C2524" t="s">
        <v>13883</v>
      </c>
      <c r="D2524" t="s">
        <v>13884</v>
      </c>
      <c r="E2524" t="s">
        <v>113</v>
      </c>
      <c r="F2524" t="s">
        <v>13885</v>
      </c>
      <c r="G2524" t="s">
        <v>1356</v>
      </c>
      <c r="H2524" t="s">
        <v>5729</v>
      </c>
      <c r="I2524" t="s">
        <v>226</v>
      </c>
      <c r="J2524" t="s">
        <v>13886</v>
      </c>
      <c r="K2524" t="s">
        <v>13887</v>
      </c>
      <c r="L2524" t="s">
        <v>129</v>
      </c>
      <c r="M2524">
        <v>6</v>
      </c>
      <c r="N2524" t="s">
        <v>113</v>
      </c>
      <c r="O2524" t="s">
        <v>13890</v>
      </c>
      <c r="P2524">
        <v>1</v>
      </c>
      <c r="Q2524">
        <v>350</v>
      </c>
      <c r="R2524">
        <v>210</v>
      </c>
      <c r="S2524">
        <v>110</v>
      </c>
    </row>
    <row r="2525" spans="1:24" hidden="1" x14ac:dyDescent="0.3">
      <c r="A2525" t="s">
        <v>13891</v>
      </c>
      <c r="B2525" t="s">
        <v>8362</v>
      </c>
      <c r="C2525" t="s">
        <v>13883</v>
      </c>
      <c r="D2525" t="s">
        <v>13884</v>
      </c>
      <c r="E2525" t="s">
        <v>113</v>
      </c>
      <c r="F2525" t="s">
        <v>13885</v>
      </c>
      <c r="G2525" t="s">
        <v>1356</v>
      </c>
      <c r="H2525" t="s">
        <v>5729</v>
      </c>
      <c r="I2525" t="s">
        <v>226</v>
      </c>
      <c r="J2525" t="s">
        <v>13886</v>
      </c>
      <c r="K2525" t="s">
        <v>13887</v>
      </c>
      <c r="L2525" t="s">
        <v>129</v>
      </c>
      <c r="M2525">
        <v>5</v>
      </c>
      <c r="N2525" t="s">
        <v>13484</v>
      </c>
      <c r="O2525" t="s">
        <v>12475</v>
      </c>
      <c r="P2525">
        <v>1</v>
      </c>
      <c r="Q2525">
        <v>1.2</v>
      </c>
      <c r="T2525">
        <v>314.8</v>
      </c>
      <c r="W2525">
        <v>1.1309733552923256</v>
      </c>
      <c r="X2525">
        <v>0</v>
      </c>
    </row>
    <row r="2526" spans="1:24" hidden="1" x14ac:dyDescent="0.3">
      <c r="A2526" t="s">
        <v>13892</v>
      </c>
      <c r="B2526" t="s">
        <v>8174</v>
      </c>
      <c r="C2526" t="s">
        <v>13893</v>
      </c>
      <c r="D2526" t="s">
        <v>13894</v>
      </c>
      <c r="E2526" t="s">
        <v>113</v>
      </c>
      <c r="F2526" t="s">
        <v>13895</v>
      </c>
      <c r="G2526" t="s">
        <v>1356</v>
      </c>
      <c r="H2526" t="s">
        <v>127</v>
      </c>
      <c r="I2526" t="s">
        <v>654</v>
      </c>
      <c r="J2526" t="s">
        <v>13896</v>
      </c>
      <c r="K2526" t="s">
        <v>13897</v>
      </c>
      <c r="L2526" t="s">
        <v>120</v>
      </c>
      <c r="M2526">
        <v>40</v>
      </c>
      <c r="N2526" t="s">
        <v>8614</v>
      </c>
      <c r="O2526" t="s">
        <v>9042</v>
      </c>
      <c r="P2526">
        <v>3</v>
      </c>
      <c r="Q2526">
        <v>1412</v>
      </c>
      <c r="R2526">
        <v>353</v>
      </c>
      <c r="S2526">
        <v>164</v>
      </c>
      <c r="T2526">
        <v>60</v>
      </c>
      <c r="U2526">
        <v>140</v>
      </c>
      <c r="V2526">
        <v>305</v>
      </c>
      <c r="W2526">
        <v>1.4953080000000001</v>
      </c>
      <c r="X2526">
        <v>1.7943696</v>
      </c>
    </row>
    <row r="2527" spans="1:24" hidden="1" x14ac:dyDescent="0.3">
      <c r="A2527" t="s">
        <v>13898</v>
      </c>
      <c r="B2527" t="s">
        <v>8179</v>
      </c>
      <c r="C2527" t="s">
        <v>13893</v>
      </c>
      <c r="D2527" t="s">
        <v>13894</v>
      </c>
      <c r="E2527" t="s">
        <v>113</v>
      </c>
      <c r="F2527" t="s">
        <v>13895</v>
      </c>
      <c r="G2527" t="s">
        <v>1356</v>
      </c>
      <c r="H2527" t="s">
        <v>127</v>
      </c>
      <c r="I2527" t="s">
        <v>654</v>
      </c>
      <c r="J2527" t="s">
        <v>13896</v>
      </c>
      <c r="K2527" t="s">
        <v>13897</v>
      </c>
      <c r="L2527" t="s">
        <v>120</v>
      </c>
      <c r="M2527">
        <v>40</v>
      </c>
      <c r="N2527" t="s">
        <v>113</v>
      </c>
      <c r="O2527" t="s">
        <v>10769</v>
      </c>
      <c r="P2527">
        <v>3</v>
      </c>
      <c r="Q2527">
        <v>420</v>
      </c>
      <c r="R2527">
        <v>342</v>
      </c>
      <c r="S2527">
        <v>160</v>
      </c>
      <c r="W2527">
        <v>0.43092000000000003</v>
      </c>
      <c r="X2527">
        <v>0.51710400000000001</v>
      </c>
    </row>
    <row r="2528" spans="1:24" hidden="1" x14ac:dyDescent="0.3">
      <c r="A2528" t="s">
        <v>13899</v>
      </c>
      <c r="B2528" t="s">
        <v>8536</v>
      </c>
      <c r="C2528" t="s">
        <v>13893</v>
      </c>
      <c r="D2528" t="s">
        <v>13894</v>
      </c>
      <c r="E2528" t="s">
        <v>113</v>
      </c>
      <c r="F2528" t="s">
        <v>13895</v>
      </c>
      <c r="G2528" t="s">
        <v>1356</v>
      </c>
      <c r="H2528" t="s">
        <v>127</v>
      </c>
      <c r="I2528" t="s">
        <v>654</v>
      </c>
      <c r="J2528" t="s">
        <v>13896</v>
      </c>
      <c r="K2528" t="s">
        <v>13897</v>
      </c>
      <c r="L2528" t="s">
        <v>120</v>
      </c>
      <c r="M2528">
        <v>40</v>
      </c>
      <c r="N2528" t="s">
        <v>113</v>
      </c>
      <c r="O2528" t="s">
        <v>9568</v>
      </c>
      <c r="P2528">
        <v>3</v>
      </c>
      <c r="Q2528">
        <v>409</v>
      </c>
      <c r="R2528">
        <v>269</v>
      </c>
      <c r="S2528">
        <v>111</v>
      </c>
      <c r="W2528">
        <v>0.330063</v>
      </c>
      <c r="X2528">
        <v>0.39607559999999997</v>
      </c>
    </row>
    <row r="2529" spans="1:24" hidden="1" x14ac:dyDescent="0.3">
      <c r="A2529" t="s">
        <v>13900</v>
      </c>
      <c r="B2529" t="s">
        <v>8174</v>
      </c>
      <c r="C2529" t="s">
        <v>13901</v>
      </c>
      <c r="D2529" t="s">
        <v>13902</v>
      </c>
      <c r="E2529" t="s">
        <v>113</v>
      </c>
      <c r="F2529" t="s">
        <v>13903</v>
      </c>
      <c r="G2529" t="s">
        <v>133</v>
      </c>
      <c r="H2529" t="s">
        <v>8832</v>
      </c>
      <c r="I2529" t="s">
        <v>406</v>
      </c>
      <c r="J2529" t="s">
        <v>13904</v>
      </c>
      <c r="K2529" t="s">
        <v>13905</v>
      </c>
      <c r="L2529" t="s">
        <v>8835</v>
      </c>
      <c r="M2529">
        <v>15</v>
      </c>
      <c r="N2529" t="s">
        <v>113</v>
      </c>
      <c r="O2529" t="s">
        <v>8207</v>
      </c>
      <c r="P2529">
        <v>3</v>
      </c>
      <c r="Q2529">
        <v>1400</v>
      </c>
      <c r="R2529">
        <v>320</v>
      </c>
      <c r="S2529">
        <v>145</v>
      </c>
      <c r="T2529">
        <v>30</v>
      </c>
      <c r="U2529">
        <v>230</v>
      </c>
      <c r="V2529">
        <v>290</v>
      </c>
      <c r="W2529">
        <v>1.3440000000000001</v>
      </c>
      <c r="X2529">
        <v>1.6128</v>
      </c>
    </row>
    <row r="2530" spans="1:24" hidden="1" x14ac:dyDescent="0.3">
      <c r="A2530" t="s">
        <v>13906</v>
      </c>
      <c r="B2530" t="s">
        <v>8179</v>
      </c>
      <c r="C2530" t="s">
        <v>13901</v>
      </c>
      <c r="D2530" t="s">
        <v>13902</v>
      </c>
      <c r="E2530" t="s">
        <v>113</v>
      </c>
      <c r="F2530" t="s">
        <v>13903</v>
      </c>
      <c r="G2530" t="s">
        <v>133</v>
      </c>
      <c r="H2530" t="s">
        <v>8832</v>
      </c>
      <c r="I2530" t="s">
        <v>406</v>
      </c>
      <c r="J2530" t="s">
        <v>13904</v>
      </c>
      <c r="K2530" t="s">
        <v>13905</v>
      </c>
      <c r="L2530" t="s">
        <v>8835</v>
      </c>
      <c r="M2530">
        <v>15</v>
      </c>
      <c r="N2530" t="s">
        <v>113</v>
      </c>
      <c r="O2530" t="s">
        <v>9972</v>
      </c>
      <c r="P2530">
        <v>3</v>
      </c>
      <c r="Q2530">
        <v>560</v>
      </c>
      <c r="R2530">
        <v>492</v>
      </c>
      <c r="S2530">
        <v>133</v>
      </c>
      <c r="W2530">
        <v>0.82655999999999996</v>
      </c>
      <c r="X2530">
        <v>0.99187199999999986</v>
      </c>
    </row>
    <row r="2531" spans="1:24" hidden="1" x14ac:dyDescent="0.3">
      <c r="A2531" t="s">
        <v>13907</v>
      </c>
      <c r="B2531" t="s">
        <v>8174</v>
      </c>
      <c r="C2531" t="s">
        <v>13908</v>
      </c>
      <c r="D2531" t="s">
        <v>13909</v>
      </c>
      <c r="E2531" t="s">
        <v>113</v>
      </c>
      <c r="F2531" t="s">
        <v>13910</v>
      </c>
      <c r="G2531" t="s">
        <v>1356</v>
      </c>
      <c r="H2531" t="s">
        <v>127</v>
      </c>
      <c r="I2531" t="s">
        <v>654</v>
      </c>
      <c r="J2531" t="s">
        <v>13911</v>
      </c>
      <c r="K2531" t="s">
        <v>13912</v>
      </c>
      <c r="L2531" t="s">
        <v>8784</v>
      </c>
      <c r="M2531">
        <v>16</v>
      </c>
      <c r="N2531" t="s">
        <v>8614</v>
      </c>
      <c r="O2531" t="s">
        <v>9042</v>
      </c>
      <c r="P2531">
        <v>3</v>
      </c>
      <c r="Q2531">
        <v>1500</v>
      </c>
      <c r="R2531">
        <v>488</v>
      </c>
      <c r="S2531">
        <v>219</v>
      </c>
      <c r="T2531">
        <v>40</v>
      </c>
      <c r="U2531">
        <v>170</v>
      </c>
      <c r="V2531">
        <v>300</v>
      </c>
      <c r="W2531">
        <v>2.1960000000000002</v>
      </c>
      <c r="X2531">
        <v>2.6352000000000002</v>
      </c>
    </row>
    <row r="2532" spans="1:24" hidden="1" x14ac:dyDescent="0.3">
      <c r="A2532" t="s">
        <v>13913</v>
      </c>
      <c r="B2532" t="s">
        <v>8617</v>
      </c>
      <c r="C2532" t="s">
        <v>13908</v>
      </c>
      <c r="D2532" t="s">
        <v>13909</v>
      </c>
      <c r="E2532" t="s">
        <v>113</v>
      </c>
      <c r="F2532" t="s">
        <v>13910</v>
      </c>
      <c r="G2532" t="s">
        <v>1356</v>
      </c>
      <c r="H2532" t="s">
        <v>127</v>
      </c>
      <c r="I2532" t="s">
        <v>654</v>
      </c>
      <c r="J2532" t="s">
        <v>13911</v>
      </c>
      <c r="K2532" t="s">
        <v>13912</v>
      </c>
      <c r="L2532" t="s">
        <v>8784</v>
      </c>
      <c r="M2532">
        <v>16</v>
      </c>
      <c r="N2532" t="s">
        <v>8614</v>
      </c>
      <c r="O2532" t="s">
        <v>9835</v>
      </c>
      <c r="P2532">
        <v>3</v>
      </c>
      <c r="Q2532">
        <v>778</v>
      </c>
      <c r="R2532">
        <v>408</v>
      </c>
      <c r="S2532">
        <v>219</v>
      </c>
      <c r="T2532">
        <v>40</v>
      </c>
      <c r="U2532">
        <v>170</v>
      </c>
      <c r="V2532">
        <v>300</v>
      </c>
      <c r="W2532">
        <v>0.95227200000000001</v>
      </c>
      <c r="X2532">
        <v>1.1427263999999999</v>
      </c>
    </row>
    <row r="2533" spans="1:24" hidden="1" x14ac:dyDescent="0.3">
      <c r="A2533" t="s">
        <v>13914</v>
      </c>
      <c r="B2533" t="s">
        <v>8179</v>
      </c>
      <c r="C2533" t="s">
        <v>13908</v>
      </c>
      <c r="D2533" t="s">
        <v>13909</v>
      </c>
      <c r="E2533" t="s">
        <v>113</v>
      </c>
      <c r="F2533" t="s">
        <v>13910</v>
      </c>
      <c r="G2533" t="s">
        <v>1356</v>
      </c>
      <c r="H2533" t="s">
        <v>127</v>
      </c>
      <c r="I2533" t="s">
        <v>654</v>
      </c>
      <c r="J2533" t="s">
        <v>13911</v>
      </c>
      <c r="K2533" t="s">
        <v>13912</v>
      </c>
      <c r="L2533" t="s">
        <v>8784</v>
      </c>
      <c r="M2533">
        <v>16</v>
      </c>
      <c r="N2533" t="s">
        <v>113</v>
      </c>
      <c r="O2533" t="s">
        <v>9568</v>
      </c>
      <c r="P2533">
        <v>3</v>
      </c>
      <c r="Q2533">
        <v>409</v>
      </c>
      <c r="R2533">
        <v>269</v>
      </c>
      <c r="S2533">
        <v>111</v>
      </c>
      <c r="W2533">
        <v>0.330063</v>
      </c>
      <c r="X2533">
        <v>0.39607559999999997</v>
      </c>
    </row>
    <row r="2534" spans="1:24" hidden="1" x14ac:dyDescent="0.3">
      <c r="A2534" t="s">
        <v>13915</v>
      </c>
      <c r="B2534" t="s">
        <v>8174</v>
      </c>
      <c r="C2534" t="s">
        <v>13916</v>
      </c>
      <c r="D2534" t="s">
        <v>13917</v>
      </c>
      <c r="E2534" t="s">
        <v>113</v>
      </c>
      <c r="F2534" t="s">
        <v>13918</v>
      </c>
      <c r="G2534" t="s">
        <v>133</v>
      </c>
      <c r="H2534" t="s">
        <v>13919</v>
      </c>
      <c r="I2534" t="s">
        <v>218</v>
      </c>
      <c r="J2534" t="s">
        <v>13920</v>
      </c>
      <c r="K2534" t="s">
        <v>13921</v>
      </c>
      <c r="L2534" t="s">
        <v>8842</v>
      </c>
      <c r="M2534">
        <v>70</v>
      </c>
      <c r="N2534" t="s">
        <v>113</v>
      </c>
      <c r="O2534" t="s">
        <v>9890</v>
      </c>
      <c r="P2534">
        <v>3</v>
      </c>
      <c r="Q2534">
        <v>2500</v>
      </c>
      <c r="R2534">
        <v>355</v>
      </c>
      <c r="S2534">
        <v>192</v>
      </c>
      <c r="T2534">
        <v>0</v>
      </c>
      <c r="U2534">
        <v>110</v>
      </c>
      <c r="V2534">
        <v>310</v>
      </c>
      <c r="W2534">
        <v>2.6625000000000001</v>
      </c>
      <c r="X2534">
        <v>3.1949999999999998</v>
      </c>
    </row>
    <row r="2535" spans="1:24" hidden="1" x14ac:dyDescent="0.3">
      <c r="A2535" t="s">
        <v>13922</v>
      </c>
      <c r="B2535" t="s">
        <v>8179</v>
      </c>
      <c r="C2535" t="s">
        <v>13916</v>
      </c>
      <c r="D2535" t="s">
        <v>13917</v>
      </c>
      <c r="E2535" t="s">
        <v>113</v>
      </c>
      <c r="F2535" t="s">
        <v>13918</v>
      </c>
      <c r="G2535" t="s">
        <v>133</v>
      </c>
      <c r="H2535" t="s">
        <v>13919</v>
      </c>
      <c r="I2535" t="s">
        <v>218</v>
      </c>
      <c r="J2535" t="s">
        <v>13920</v>
      </c>
      <c r="K2535" t="s">
        <v>13921</v>
      </c>
      <c r="L2535" t="s">
        <v>8842</v>
      </c>
      <c r="M2535">
        <v>70</v>
      </c>
      <c r="N2535" t="s">
        <v>113</v>
      </c>
      <c r="O2535" t="s">
        <v>8695</v>
      </c>
      <c r="P2535">
        <v>3</v>
      </c>
      <c r="Q2535">
        <v>466</v>
      </c>
      <c r="R2535">
        <v>343</v>
      </c>
      <c r="S2535">
        <v>154</v>
      </c>
      <c r="W2535">
        <v>0.479514</v>
      </c>
      <c r="X2535">
        <v>0.57541679999999995</v>
      </c>
    </row>
    <row r="2536" spans="1:24" hidden="1" x14ac:dyDescent="0.3">
      <c r="A2536" t="s">
        <v>13923</v>
      </c>
      <c r="B2536" t="s">
        <v>8211</v>
      </c>
      <c r="C2536" t="s">
        <v>13916</v>
      </c>
      <c r="D2536" t="s">
        <v>13917</v>
      </c>
      <c r="E2536" t="s">
        <v>113</v>
      </c>
      <c r="F2536" t="s">
        <v>13918</v>
      </c>
      <c r="G2536" t="s">
        <v>133</v>
      </c>
      <c r="H2536" t="s">
        <v>13919</v>
      </c>
      <c r="I2536" t="s">
        <v>218</v>
      </c>
      <c r="J2536" t="s">
        <v>13920</v>
      </c>
      <c r="K2536" t="s">
        <v>13921</v>
      </c>
      <c r="L2536" t="s">
        <v>8842</v>
      </c>
      <c r="M2536">
        <v>68</v>
      </c>
      <c r="N2536" t="s">
        <v>113</v>
      </c>
      <c r="O2536" t="s">
        <v>12413</v>
      </c>
      <c r="P2536">
        <v>1</v>
      </c>
      <c r="Q2536">
        <v>0.6</v>
      </c>
      <c r="T2536">
        <v>100.04</v>
      </c>
      <c r="W2536">
        <v>0.28274333882308139</v>
      </c>
      <c r="X2536">
        <v>0.45238934211693027</v>
      </c>
    </row>
    <row r="2537" spans="1:24" hidden="1" x14ac:dyDescent="0.3">
      <c r="A2537" t="s">
        <v>13924</v>
      </c>
      <c r="B2537" t="s">
        <v>8174</v>
      </c>
      <c r="C2537" t="s">
        <v>13925</v>
      </c>
      <c r="D2537" t="s">
        <v>13926</v>
      </c>
      <c r="E2537" t="s">
        <v>113</v>
      </c>
      <c r="F2537" t="s">
        <v>13927</v>
      </c>
      <c r="G2537" t="s">
        <v>1356</v>
      </c>
      <c r="H2537" t="s">
        <v>127</v>
      </c>
      <c r="I2537" t="s">
        <v>272</v>
      </c>
      <c r="J2537" t="s">
        <v>13928</v>
      </c>
      <c r="K2537" t="s">
        <v>13929</v>
      </c>
      <c r="L2537" t="s">
        <v>120</v>
      </c>
      <c r="M2537">
        <v>40</v>
      </c>
      <c r="N2537" t="s">
        <v>113</v>
      </c>
      <c r="O2537" t="s">
        <v>8467</v>
      </c>
      <c r="P2537">
        <v>3</v>
      </c>
      <c r="Q2537">
        <v>1499</v>
      </c>
      <c r="R2537">
        <v>349</v>
      </c>
      <c r="S2537">
        <v>166</v>
      </c>
      <c r="T2537">
        <v>350</v>
      </c>
      <c r="U2537">
        <v>150</v>
      </c>
      <c r="V2537">
        <v>275</v>
      </c>
      <c r="W2537">
        <v>1.569453</v>
      </c>
      <c r="X2537">
        <v>1.8833435999999999</v>
      </c>
    </row>
    <row r="2538" spans="1:24" hidden="1" x14ac:dyDescent="0.3">
      <c r="A2538" t="s">
        <v>13930</v>
      </c>
      <c r="B2538" t="s">
        <v>8179</v>
      </c>
      <c r="C2538" t="s">
        <v>13925</v>
      </c>
      <c r="D2538" t="s">
        <v>13926</v>
      </c>
      <c r="E2538" t="s">
        <v>113</v>
      </c>
      <c r="F2538" t="s">
        <v>13927</v>
      </c>
      <c r="G2538" t="s">
        <v>1356</v>
      </c>
      <c r="H2538" t="s">
        <v>127</v>
      </c>
      <c r="I2538" t="s">
        <v>272</v>
      </c>
      <c r="J2538" t="s">
        <v>13928</v>
      </c>
      <c r="K2538" t="s">
        <v>13929</v>
      </c>
      <c r="L2538" t="s">
        <v>120</v>
      </c>
      <c r="M2538">
        <v>40</v>
      </c>
      <c r="N2538" t="s">
        <v>113</v>
      </c>
      <c r="O2538" t="s">
        <v>9104</v>
      </c>
      <c r="P2538">
        <v>3</v>
      </c>
      <c r="Q2538">
        <v>400</v>
      </c>
      <c r="R2538">
        <v>300</v>
      </c>
      <c r="W2538">
        <v>0.36</v>
      </c>
      <c r="X2538">
        <v>0.432</v>
      </c>
    </row>
    <row r="2539" spans="1:24" hidden="1" x14ac:dyDescent="0.3">
      <c r="A2539" t="s">
        <v>13931</v>
      </c>
      <c r="B2539" t="s">
        <v>8174</v>
      </c>
      <c r="C2539" t="s">
        <v>13932</v>
      </c>
      <c r="D2539" t="s">
        <v>13933</v>
      </c>
      <c r="E2539" t="s">
        <v>113</v>
      </c>
      <c r="F2539" t="s">
        <v>13934</v>
      </c>
      <c r="G2539" t="s">
        <v>1356</v>
      </c>
      <c r="H2539" t="s">
        <v>127</v>
      </c>
      <c r="I2539" t="s">
        <v>935</v>
      </c>
      <c r="J2539" t="s">
        <v>13935</v>
      </c>
      <c r="K2539" t="s">
        <v>13936</v>
      </c>
      <c r="L2539" t="s">
        <v>1173</v>
      </c>
      <c r="M2539">
        <v>50</v>
      </c>
      <c r="N2539" t="s">
        <v>113</v>
      </c>
      <c r="O2539" t="s">
        <v>9600</v>
      </c>
      <c r="P2539">
        <v>3</v>
      </c>
      <c r="Q2539">
        <v>1509</v>
      </c>
      <c r="R2539">
        <v>469</v>
      </c>
      <c r="S2539">
        <v>206</v>
      </c>
      <c r="T2539">
        <v>0</v>
      </c>
      <c r="U2539">
        <v>120</v>
      </c>
      <c r="V2539">
        <v>260</v>
      </c>
      <c r="W2539">
        <v>2.1231629999999999</v>
      </c>
      <c r="X2539">
        <v>2.5477955999999997</v>
      </c>
    </row>
    <row r="2540" spans="1:24" hidden="1" x14ac:dyDescent="0.3">
      <c r="A2540" t="s">
        <v>13937</v>
      </c>
      <c r="B2540" t="s">
        <v>8617</v>
      </c>
      <c r="C2540" t="s">
        <v>13932</v>
      </c>
      <c r="D2540" t="s">
        <v>13933</v>
      </c>
      <c r="E2540" t="s">
        <v>113</v>
      </c>
      <c r="F2540" t="s">
        <v>13934</v>
      </c>
      <c r="G2540" t="s">
        <v>1356</v>
      </c>
      <c r="H2540" t="s">
        <v>127</v>
      </c>
      <c r="I2540" t="s">
        <v>935</v>
      </c>
      <c r="J2540" t="s">
        <v>13935</v>
      </c>
      <c r="K2540" t="s">
        <v>13936</v>
      </c>
      <c r="L2540" t="s">
        <v>1173</v>
      </c>
      <c r="M2540">
        <v>50</v>
      </c>
      <c r="N2540" t="s">
        <v>113</v>
      </c>
      <c r="O2540" t="s">
        <v>13938</v>
      </c>
      <c r="P2540">
        <v>3</v>
      </c>
      <c r="Q2540">
        <v>965</v>
      </c>
      <c r="R2540">
        <v>470</v>
      </c>
      <c r="S2540">
        <v>180</v>
      </c>
      <c r="T2540">
        <v>0</v>
      </c>
      <c r="U2540">
        <v>120</v>
      </c>
      <c r="V2540">
        <v>260</v>
      </c>
      <c r="W2540">
        <v>1.3606499999999999</v>
      </c>
      <c r="X2540">
        <v>1.6327799999999999</v>
      </c>
    </row>
    <row r="2541" spans="1:24" hidden="1" x14ac:dyDescent="0.3">
      <c r="A2541" t="s">
        <v>13939</v>
      </c>
      <c r="B2541" t="s">
        <v>8179</v>
      </c>
      <c r="C2541" t="s">
        <v>13932</v>
      </c>
      <c r="D2541" t="s">
        <v>13933</v>
      </c>
      <c r="E2541" t="s">
        <v>113</v>
      </c>
      <c r="F2541" t="s">
        <v>13934</v>
      </c>
      <c r="G2541" t="s">
        <v>1356</v>
      </c>
      <c r="H2541" t="s">
        <v>127</v>
      </c>
      <c r="I2541" t="s">
        <v>935</v>
      </c>
      <c r="J2541" t="s">
        <v>13935</v>
      </c>
      <c r="K2541" t="s">
        <v>13936</v>
      </c>
      <c r="L2541" t="s">
        <v>1173</v>
      </c>
      <c r="M2541">
        <v>50</v>
      </c>
      <c r="N2541" t="s">
        <v>113</v>
      </c>
      <c r="O2541" t="s">
        <v>9106</v>
      </c>
      <c r="P2541">
        <v>3</v>
      </c>
      <c r="Q2541">
        <v>400</v>
      </c>
      <c r="R2541">
        <v>300</v>
      </c>
      <c r="S2541">
        <v>100</v>
      </c>
      <c r="W2541">
        <v>0.36</v>
      </c>
      <c r="X2541">
        <v>0.432</v>
      </c>
    </row>
    <row r="2542" spans="1:24" hidden="1" x14ac:dyDescent="0.3">
      <c r="A2542" t="s">
        <v>13940</v>
      </c>
      <c r="B2542" t="s">
        <v>8536</v>
      </c>
      <c r="C2542" t="s">
        <v>13932</v>
      </c>
      <c r="D2542" t="s">
        <v>13933</v>
      </c>
      <c r="E2542" t="s">
        <v>113</v>
      </c>
      <c r="F2542" t="s">
        <v>13934</v>
      </c>
      <c r="G2542" t="s">
        <v>1356</v>
      </c>
      <c r="H2542" t="s">
        <v>127</v>
      </c>
      <c r="I2542" t="s">
        <v>935</v>
      </c>
      <c r="J2542" t="s">
        <v>13935</v>
      </c>
      <c r="K2542" t="s">
        <v>13936</v>
      </c>
      <c r="L2542" t="s">
        <v>1173</v>
      </c>
      <c r="M2542">
        <v>50</v>
      </c>
      <c r="N2542" t="s">
        <v>113</v>
      </c>
      <c r="O2542" t="s">
        <v>9289</v>
      </c>
      <c r="P2542">
        <v>3</v>
      </c>
      <c r="Q2542">
        <v>400</v>
      </c>
      <c r="R2542">
        <v>300</v>
      </c>
      <c r="S2542">
        <v>100</v>
      </c>
      <c r="W2542">
        <v>0.36</v>
      </c>
      <c r="X2542">
        <v>0.432</v>
      </c>
    </row>
    <row r="2543" spans="1:24" hidden="1" x14ac:dyDescent="0.3">
      <c r="A2543" t="s">
        <v>13941</v>
      </c>
      <c r="B2543" t="s">
        <v>8174</v>
      </c>
      <c r="C2543" t="s">
        <v>13942</v>
      </c>
      <c r="D2543" t="s">
        <v>13943</v>
      </c>
      <c r="E2543" t="s">
        <v>113</v>
      </c>
      <c r="F2543" t="s">
        <v>13944</v>
      </c>
      <c r="G2543" t="s">
        <v>1356</v>
      </c>
      <c r="H2543" t="s">
        <v>5729</v>
      </c>
      <c r="I2543" t="s">
        <v>115</v>
      </c>
      <c r="J2543" t="s">
        <v>13945</v>
      </c>
      <c r="K2543" t="s">
        <v>13946</v>
      </c>
      <c r="L2543" t="s">
        <v>9583</v>
      </c>
      <c r="M2543">
        <v>9</v>
      </c>
      <c r="N2543" t="s">
        <v>113</v>
      </c>
      <c r="O2543" t="s">
        <v>13947</v>
      </c>
      <c r="P2543">
        <v>1</v>
      </c>
      <c r="Q2543">
        <v>2300</v>
      </c>
      <c r="R2543">
        <v>300</v>
      </c>
      <c r="T2543">
        <v>270</v>
      </c>
      <c r="W2543">
        <v>0.69</v>
      </c>
      <c r="X2543">
        <v>0.82799999999999996</v>
      </c>
    </row>
    <row r="2544" spans="1:24" hidden="1" x14ac:dyDescent="0.3">
      <c r="A2544" t="s">
        <v>13948</v>
      </c>
      <c r="B2544" t="s">
        <v>1304</v>
      </c>
      <c r="C2544" t="s">
        <v>13942</v>
      </c>
      <c r="D2544" t="s">
        <v>13943</v>
      </c>
      <c r="E2544" t="s">
        <v>113</v>
      </c>
      <c r="F2544" t="s">
        <v>13944</v>
      </c>
      <c r="G2544" t="s">
        <v>1356</v>
      </c>
      <c r="H2544" t="s">
        <v>5729</v>
      </c>
      <c r="I2544" t="s">
        <v>115</v>
      </c>
      <c r="J2544" t="s">
        <v>13945</v>
      </c>
      <c r="K2544" t="s">
        <v>13946</v>
      </c>
      <c r="L2544" t="s">
        <v>9583</v>
      </c>
      <c r="M2544">
        <v>2</v>
      </c>
      <c r="N2544" t="s">
        <v>113</v>
      </c>
      <c r="O2544" t="s">
        <v>1304</v>
      </c>
      <c r="P2544">
        <v>1</v>
      </c>
      <c r="Q2544">
        <v>700</v>
      </c>
      <c r="R2544">
        <v>686</v>
      </c>
    </row>
    <row r="2545" spans="1:24" hidden="1" x14ac:dyDescent="0.3">
      <c r="A2545" t="s">
        <v>13949</v>
      </c>
      <c r="B2545" t="s">
        <v>8362</v>
      </c>
      <c r="C2545" t="s">
        <v>13942</v>
      </c>
      <c r="D2545" t="s">
        <v>13943</v>
      </c>
      <c r="E2545" t="s">
        <v>113</v>
      </c>
      <c r="F2545" t="s">
        <v>13944</v>
      </c>
      <c r="G2545" t="s">
        <v>1356</v>
      </c>
      <c r="H2545" t="s">
        <v>5729</v>
      </c>
      <c r="I2545" t="s">
        <v>115</v>
      </c>
      <c r="J2545" t="s">
        <v>13945</v>
      </c>
      <c r="K2545" t="s">
        <v>13946</v>
      </c>
      <c r="L2545" t="s">
        <v>9583</v>
      </c>
      <c r="M2545">
        <v>0</v>
      </c>
      <c r="N2545" t="s">
        <v>113</v>
      </c>
      <c r="O2545" t="s">
        <v>8362</v>
      </c>
      <c r="P2545">
        <v>1</v>
      </c>
      <c r="Q2545">
        <v>1</v>
      </c>
      <c r="W2545">
        <v>0.78539816339744828</v>
      </c>
      <c r="X2545">
        <v>0</v>
      </c>
    </row>
    <row r="2546" spans="1:24" hidden="1" x14ac:dyDescent="0.3">
      <c r="A2546" t="s">
        <v>13950</v>
      </c>
      <c r="B2546" t="s">
        <v>8179</v>
      </c>
      <c r="C2546" t="s">
        <v>13942</v>
      </c>
      <c r="D2546" t="s">
        <v>13943</v>
      </c>
      <c r="E2546" t="s">
        <v>113</v>
      </c>
      <c r="F2546" t="s">
        <v>13944</v>
      </c>
      <c r="G2546" t="s">
        <v>1356</v>
      </c>
      <c r="H2546" t="s">
        <v>5729</v>
      </c>
      <c r="I2546" t="s">
        <v>115</v>
      </c>
      <c r="J2546" t="s">
        <v>13945</v>
      </c>
      <c r="K2546" t="s">
        <v>13946</v>
      </c>
      <c r="L2546" t="s">
        <v>9583</v>
      </c>
      <c r="M2546">
        <v>2</v>
      </c>
      <c r="N2546" t="s">
        <v>113</v>
      </c>
      <c r="O2546" t="s">
        <v>11432</v>
      </c>
      <c r="P2546">
        <v>1</v>
      </c>
      <c r="Q2546">
        <v>422</v>
      </c>
      <c r="R2546">
        <v>218</v>
      </c>
      <c r="S2546">
        <v>133</v>
      </c>
      <c r="W2546">
        <v>9.1995999999999994E-2</v>
      </c>
      <c r="X2546">
        <v>0.11039519999999999</v>
      </c>
    </row>
    <row r="2547" spans="1:24" hidden="1" x14ac:dyDescent="0.3">
      <c r="A2547" t="s">
        <v>13951</v>
      </c>
      <c r="B2547" t="s">
        <v>8174</v>
      </c>
      <c r="C2547" t="s">
        <v>13952</v>
      </c>
      <c r="D2547" t="s">
        <v>13953</v>
      </c>
      <c r="E2547" t="s">
        <v>113</v>
      </c>
      <c r="F2547" t="s">
        <v>13954</v>
      </c>
      <c r="G2547" t="s">
        <v>247</v>
      </c>
      <c r="H2547" t="s">
        <v>371</v>
      </c>
      <c r="I2547" t="s">
        <v>344</v>
      </c>
      <c r="J2547" t="s">
        <v>13955</v>
      </c>
      <c r="K2547" t="s">
        <v>13956</v>
      </c>
      <c r="L2547" t="s">
        <v>120</v>
      </c>
      <c r="M2547">
        <v>40</v>
      </c>
      <c r="N2547" t="s">
        <v>8614</v>
      </c>
      <c r="O2547" t="s">
        <v>13957</v>
      </c>
      <c r="P2547">
        <v>3</v>
      </c>
      <c r="Q2547">
        <v>1500</v>
      </c>
      <c r="R2547">
        <v>488</v>
      </c>
      <c r="T2547">
        <v>30</v>
      </c>
      <c r="U2547">
        <v>150</v>
      </c>
      <c r="V2547">
        <v>280</v>
      </c>
      <c r="W2547">
        <v>2.1960000000000002</v>
      </c>
      <c r="X2547">
        <v>2.6352000000000002</v>
      </c>
    </row>
    <row r="2548" spans="1:24" hidden="1" x14ac:dyDescent="0.3">
      <c r="A2548" t="s">
        <v>13958</v>
      </c>
      <c r="B2548" t="s">
        <v>8179</v>
      </c>
      <c r="C2548" t="s">
        <v>13952</v>
      </c>
      <c r="D2548" t="s">
        <v>13953</v>
      </c>
      <c r="E2548" t="s">
        <v>113</v>
      </c>
      <c r="F2548" t="s">
        <v>13954</v>
      </c>
      <c r="G2548" t="s">
        <v>247</v>
      </c>
      <c r="H2548" t="s">
        <v>371</v>
      </c>
      <c r="I2548" t="s">
        <v>344</v>
      </c>
      <c r="J2548" t="s">
        <v>13955</v>
      </c>
      <c r="K2548" t="s">
        <v>13956</v>
      </c>
      <c r="L2548" t="s">
        <v>120</v>
      </c>
      <c r="M2548">
        <v>40</v>
      </c>
      <c r="N2548" t="s">
        <v>8614</v>
      </c>
      <c r="O2548" t="s">
        <v>9568</v>
      </c>
      <c r="P2548">
        <v>1</v>
      </c>
      <c r="Q2548">
        <v>636</v>
      </c>
      <c r="R2548">
        <v>383</v>
      </c>
      <c r="W2548">
        <v>0.243588</v>
      </c>
      <c r="X2548">
        <v>0.2923056</v>
      </c>
    </row>
    <row r="2549" spans="1:24" hidden="1" x14ac:dyDescent="0.3">
      <c r="A2549" t="s">
        <v>13959</v>
      </c>
      <c r="B2549" t="s">
        <v>8536</v>
      </c>
      <c r="C2549" t="s">
        <v>13952</v>
      </c>
      <c r="D2549" t="s">
        <v>13953</v>
      </c>
      <c r="E2549" t="s">
        <v>113</v>
      </c>
      <c r="F2549" t="s">
        <v>13954</v>
      </c>
      <c r="G2549" t="s">
        <v>247</v>
      </c>
      <c r="H2549" t="s">
        <v>371</v>
      </c>
      <c r="I2549" t="s">
        <v>344</v>
      </c>
      <c r="J2549" t="s">
        <v>13955</v>
      </c>
      <c r="K2549" t="s">
        <v>13956</v>
      </c>
      <c r="L2549" t="s">
        <v>120</v>
      </c>
      <c r="M2549">
        <v>40</v>
      </c>
      <c r="N2549" t="s">
        <v>9085</v>
      </c>
      <c r="O2549" t="s">
        <v>9131</v>
      </c>
      <c r="P2549">
        <v>2</v>
      </c>
      <c r="Q2549">
        <v>210</v>
      </c>
      <c r="R2549">
        <v>210</v>
      </c>
      <c r="W2549">
        <v>8.8200000000000001E-2</v>
      </c>
      <c r="X2549">
        <v>0.10584</v>
      </c>
    </row>
    <row r="2550" spans="1:24" hidden="1" x14ac:dyDescent="0.3">
      <c r="A2550" t="s">
        <v>13960</v>
      </c>
      <c r="B2550" t="s">
        <v>8211</v>
      </c>
      <c r="C2550" t="s">
        <v>13952</v>
      </c>
      <c r="D2550" t="s">
        <v>13953</v>
      </c>
      <c r="E2550" t="s">
        <v>113</v>
      </c>
      <c r="F2550" t="s">
        <v>13954</v>
      </c>
      <c r="G2550" t="s">
        <v>247</v>
      </c>
      <c r="H2550" t="s">
        <v>371</v>
      </c>
      <c r="I2550" t="s">
        <v>344</v>
      </c>
      <c r="J2550" t="s">
        <v>13955</v>
      </c>
      <c r="K2550" t="s">
        <v>13956</v>
      </c>
      <c r="L2550" t="s">
        <v>120</v>
      </c>
      <c r="M2550">
        <v>38</v>
      </c>
      <c r="N2550" t="s">
        <v>113</v>
      </c>
      <c r="O2550" t="s">
        <v>13961</v>
      </c>
      <c r="P2550">
        <v>1</v>
      </c>
      <c r="Q2550">
        <v>0.9</v>
      </c>
      <c r="T2550">
        <v>109</v>
      </c>
      <c r="W2550">
        <v>0.63617251235193317</v>
      </c>
      <c r="X2550">
        <v>1.0178760197630932</v>
      </c>
    </row>
    <row r="2551" spans="1:24" hidden="1" x14ac:dyDescent="0.3">
      <c r="A2551" t="s">
        <v>13962</v>
      </c>
      <c r="B2551" t="s">
        <v>1304</v>
      </c>
      <c r="C2551" t="s">
        <v>13952</v>
      </c>
      <c r="D2551" t="s">
        <v>13953</v>
      </c>
      <c r="E2551" t="s">
        <v>113</v>
      </c>
      <c r="F2551" t="s">
        <v>13954</v>
      </c>
      <c r="G2551" t="s">
        <v>247</v>
      </c>
      <c r="H2551" t="s">
        <v>371</v>
      </c>
      <c r="I2551" t="s">
        <v>344</v>
      </c>
      <c r="J2551" t="s">
        <v>13955</v>
      </c>
      <c r="K2551" t="s">
        <v>13956</v>
      </c>
      <c r="L2551" t="s">
        <v>120</v>
      </c>
      <c r="M2551">
        <v>0</v>
      </c>
      <c r="N2551" t="s">
        <v>113</v>
      </c>
      <c r="O2551" t="s">
        <v>13963</v>
      </c>
      <c r="P2551">
        <v>1</v>
      </c>
    </row>
    <row r="2552" spans="1:24" hidden="1" x14ac:dyDescent="0.3">
      <c r="A2552" t="s">
        <v>13964</v>
      </c>
      <c r="B2552" t="s">
        <v>8174</v>
      </c>
      <c r="C2552" t="s">
        <v>13965</v>
      </c>
      <c r="D2552" t="s">
        <v>13966</v>
      </c>
      <c r="E2552" t="s">
        <v>113</v>
      </c>
      <c r="F2552" t="s">
        <v>13967</v>
      </c>
      <c r="G2552" t="s">
        <v>133</v>
      </c>
      <c r="H2552" t="s">
        <v>3790</v>
      </c>
      <c r="I2552" t="s">
        <v>218</v>
      </c>
      <c r="J2552" t="s">
        <v>13968</v>
      </c>
      <c r="K2552" t="s">
        <v>13969</v>
      </c>
      <c r="L2552" t="s">
        <v>120</v>
      </c>
      <c r="M2552">
        <v>40</v>
      </c>
      <c r="N2552" t="s">
        <v>113</v>
      </c>
      <c r="O2552" t="s">
        <v>8207</v>
      </c>
      <c r="P2552">
        <v>3</v>
      </c>
      <c r="Q2552">
        <v>1400</v>
      </c>
      <c r="R2552">
        <v>355</v>
      </c>
      <c r="S2552">
        <v>192</v>
      </c>
      <c r="T2552">
        <v>0</v>
      </c>
      <c r="U2552">
        <v>180</v>
      </c>
      <c r="V2552">
        <v>260</v>
      </c>
      <c r="W2552">
        <v>1.4910000000000001</v>
      </c>
      <c r="X2552">
        <v>1.7892000000000001</v>
      </c>
    </row>
    <row r="2553" spans="1:24" hidden="1" x14ac:dyDescent="0.3">
      <c r="A2553" t="s">
        <v>13970</v>
      </c>
      <c r="B2553" t="s">
        <v>8179</v>
      </c>
      <c r="C2553" t="s">
        <v>13965</v>
      </c>
      <c r="D2553" t="s">
        <v>13966</v>
      </c>
      <c r="E2553" t="s">
        <v>113</v>
      </c>
      <c r="F2553" t="s">
        <v>13967</v>
      </c>
      <c r="G2553" t="s">
        <v>133</v>
      </c>
      <c r="H2553" t="s">
        <v>3790</v>
      </c>
      <c r="I2553" t="s">
        <v>218</v>
      </c>
      <c r="J2553" t="s">
        <v>13968</v>
      </c>
      <c r="K2553" t="s">
        <v>13969</v>
      </c>
      <c r="L2553" t="s">
        <v>120</v>
      </c>
      <c r="M2553">
        <v>40</v>
      </c>
      <c r="N2553" t="s">
        <v>113</v>
      </c>
      <c r="O2553" t="s">
        <v>13971</v>
      </c>
      <c r="P2553">
        <v>2</v>
      </c>
      <c r="Q2553">
        <v>630</v>
      </c>
      <c r="R2553">
        <v>321</v>
      </c>
      <c r="S2553">
        <v>130</v>
      </c>
      <c r="W2553">
        <v>0.40445999999999999</v>
      </c>
      <c r="X2553">
        <v>0.48535199999999995</v>
      </c>
    </row>
    <row r="2554" spans="1:24" hidden="1" x14ac:dyDescent="0.3">
      <c r="A2554" t="s">
        <v>13972</v>
      </c>
      <c r="B2554" t="s">
        <v>8362</v>
      </c>
      <c r="C2554" t="s">
        <v>13965</v>
      </c>
      <c r="D2554" t="s">
        <v>13966</v>
      </c>
      <c r="E2554" t="s">
        <v>113</v>
      </c>
      <c r="F2554" t="s">
        <v>13967</v>
      </c>
      <c r="G2554" t="s">
        <v>133</v>
      </c>
      <c r="H2554" t="s">
        <v>3790</v>
      </c>
      <c r="I2554" t="s">
        <v>218</v>
      </c>
      <c r="J2554" t="s">
        <v>13968</v>
      </c>
      <c r="K2554" t="s">
        <v>13969</v>
      </c>
      <c r="L2554" t="s">
        <v>120</v>
      </c>
      <c r="M2554">
        <v>0</v>
      </c>
      <c r="N2554" t="s">
        <v>113</v>
      </c>
      <c r="O2554" t="s">
        <v>8362</v>
      </c>
      <c r="P2554">
        <v>1</v>
      </c>
      <c r="Q2554">
        <v>1.8</v>
      </c>
      <c r="W2554">
        <v>2.5446900494077327</v>
      </c>
      <c r="X2554">
        <v>0</v>
      </c>
    </row>
    <row r="2555" spans="1:24" hidden="1" x14ac:dyDescent="0.3">
      <c r="A2555" t="s">
        <v>13973</v>
      </c>
      <c r="B2555" t="s">
        <v>8174</v>
      </c>
      <c r="C2555" t="s">
        <v>411</v>
      </c>
      <c r="D2555" t="s">
        <v>410</v>
      </c>
      <c r="E2555" t="s">
        <v>113</v>
      </c>
      <c r="F2555" t="s">
        <v>412</v>
      </c>
      <c r="G2555" t="s">
        <v>133</v>
      </c>
      <c r="H2555" t="s">
        <v>9863</v>
      </c>
      <c r="I2555" t="s">
        <v>406</v>
      </c>
      <c r="J2555" t="s">
        <v>113</v>
      </c>
      <c r="K2555" t="s">
        <v>113</v>
      </c>
      <c r="L2555" t="s">
        <v>113</v>
      </c>
      <c r="M2555">
        <v>50</v>
      </c>
      <c r="N2555" t="s">
        <v>113</v>
      </c>
      <c r="O2555" t="s">
        <v>8207</v>
      </c>
      <c r="P2555">
        <v>3</v>
      </c>
      <c r="Q2555">
        <v>1400</v>
      </c>
      <c r="R2555">
        <v>320</v>
      </c>
      <c r="S2555">
        <v>145</v>
      </c>
      <c r="T2555">
        <v>60</v>
      </c>
      <c r="U2555">
        <v>210</v>
      </c>
      <c r="V2555">
        <v>300</v>
      </c>
      <c r="W2555">
        <v>1.3440000000000001</v>
      </c>
      <c r="X2555">
        <v>1.6128</v>
      </c>
    </row>
    <row r="2556" spans="1:24" hidden="1" x14ac:dyDescent="0.3">
      <c r="A2556" t="s">
        <v>13974</v>
      </c>
      <c r="B2556" t="s">
        <v>8179</v>
      </c>
      <c r="C2556" t="s">
        <v>411</v>
      </c>
      <c r="D2556" t="s">
        <v>410</v>
      </c>
      <c r="E2556" t="s">
        <v>113</v>
      </c>
      <c r="F2556" t="s">
        <v>412</v>
      </c>
      <c r="G2556" t="s">
        <v>133</v>
      </c>
      <c r="H2556" t="s">
        <v>9863</v>
      </c>
      <c r="I2556" t="s">
        <v>406</v>
      </c>
      <c r="J2556" t="s">
        <v>113</v>
      </c>
      <c r="K2556" t="s">
        <v>113</v>
      </c>
      <c r="L2556" t="s">
        <v>113</v>
      </c>
      <c r="M2556">
        <v>50</v>
      </c>
      <c r="N2556" t="s">
        <v>113</v>
      </c>
      <c r="O2556" t="s">
        <v>9972</v>
      </c>
      <c r="P2556">
        <v>1</v>
      </c>
      <c r="Q2556">
        <v>492</v>
      </c>
      <c r="R2556">
        <v>560</v>
      </c>
      <c r="S2556">
        <v>133</v>
      </c>
      <c r="W2556">
        <v>0.27551999999999999</v>
      </c>
      <c r="X2556">
        <v>0.33062399999999997</v>
      </c>
    </row>
    <row r="2557" spans="1:24" hidden="1" x14ac:dyDescent="0.3">
      <c r="A2557" t="s">
        <v>13975</v>
      </c>
      <c r="B2557" t="s">
        <v>8362</v>
      </c>
      <c r="C2557" t="s">
        <v>411</v>
      </c>
      <c r="D2557" t="s">
        <v>410</v>
      </c>
      <c r="E2557" t="s">
        <v>113</v>
      </c>
      <c r="F2557" t="s">
        <v>412</v>
      </c>
      <c r="G2557" t="s">
        <v>133</v>
      </c>
      <c r="H2557" t="s">
        <v>9863</v>
      </c>
      <c r="I2557" t="s">
        <v>406</v>
      </c>
      <c r="J2557" t="s">
        <v>113</v>
      </c>
      <c r="K2557" t="s">
        <v>113</v>
      </c>
      <c r="L2557" t="s">
        <v>113</v>
      </c>
      <c r="M2557">
        <v>48</v>
      </c>
      <c r="N2557" t="s">
        <v>113</v>
      </c>
      <c r="O2557" t="s">
        <v>9493</v>
      </c>
      <c r="P2557">
        <v>1</v>
      </c>
      <c r="Q2557">
        <v>0.6</v>
      </c>
      <c r="T2557">
        <v>174.13</v>
      </c>
      <c r="W2557">
        <v>0.28274333882308139</v>
      </c>
      <c r="X2557">
        <v>0</v>
      </c>
    </row>
    <row r="2558" spans="1:24" hidden="1" x14ac:dyDescent="0.3">
      <c r="A2558" t="s">
        <v>13976</v>
      </c>
      <c r="B2558" t="s">
        <v>8174</v>
      </c>
      <c r="C2558" t="s">
        <v>13977</v>
      </c>
      <c r="D2558" t="s">
        <v>13978</v>
      </c>
      <c r="E2558" t="s">
        <v>113</v>
      </c>
      <c r="F2558" t="s">
        <v>13979</v>
      </c>
      <c r="G2558" t="s">
        <v>133</v>
      </c>
      <c r="H2558" t="s">
        <v>3790</v>
      </c>
      <c r="I2558" t="s">
        <v>218</v>
      </c>
      <c r="J2558" t="s">
        <v>13980</v>
      </c>
      <c r="K2558" t="s">
        <v>13981</v>
      </c>
      <c r="L2558" t="s">
        <v>10083</v>
      </c>
      <c r="M2558">
        <v>20</v>
      </c>
      <c r="N2558" t="s">
        <v>113</v>
      </c>
      <c r="O2558" t="s">
        <v>8207</v>
      </c>
      <c r="P2558">
        <v>3</v>
      </c>
      <c r="Q2558">
        <v>1400</v>
      </c>
      <c r="R2558">
        <v>320</v>
      </c>
      <c r="S2558">
        <v>145</v>
      </c>
      <c r="T2558">
        <v>30</v>
      </c>
      <c r="U2558">
        <v>160</v>
      </c>
      <c r="V2558">
        <v>230</v>
      </c>
      <c r="W2558">
        <v>1.3440000000000001</v>
      </c>
      <c r="X2558">
        <v>1.6128</v>
      </c>
    </row>
    <row r="2559" spans="1:24" hidden="1" x14ac:dyDescent="0.3">
      <c r="A2559" t="s">
        <v>13982</v>
      </c>
      <c r="B2559" t="s">
        <v>8179</v>
      </c>
      <c r="C2559" t="s">
        <v>13977</v>
      </c>
      <c r="D2559" t="s">
        <v>13978</v>
      </c>
      <c r="E2559" t="s">
        <v>113</v>
      </c>
      <c r="F2559" t="s">
        <v>13979</v>
      </c>
      <c r="G2559" t="s">
        <v>133</v>
      </c>
      <c r="H2559" t="s">
        <v>3790</v>
      </c>
      <c r="I2559" t="s">
        <v>218</v>
      </c>
      <c r="J2559" t="s">
        <v>13980</v>
      </c>
      <c r="K2559" t="s">
        <v>13981</v>
      </c>
      <c r="L2559" t="s">
        <v>10083</v>
      </c>
      <c r="M2559">
        <v>20</v>
      </c>
      <c r="N2559" t="s">
        <v>113</v>
      </c>
      <c r="O2559" t="s">
        <v>13971</v>
      </c>
      <c r="P2559">
        <v>2</v>
      </c>
      <c r="Q2559">
        <v>630</v>
      </c>
      <c r="R2559">
        <v>321</v>
      </c>
      <c r="S2559">
        <v>130</v>
      </c>
      <c r="W2559">
        <v>0.40445999999999999</v>
      </c>
      <c r="X2559">
        <v>0.48535199999999995</v>
      </c>
    </row>
    <row r="2560" spans="1:24" hidden="1" x14ac:dyDescent="0.3">
      <c r="A2560" t="s">
        <v>13983</v>
      </c>
      <c r="B2560" t="s">
        <v>8362</v>
      </c>
      <c r="C2560" t="s">
        <v>13977</v>
      </c>
      <c r="D2560" t="s">
        <v>13978</v>
      </c>
      <c r="E2560" t="s">
        <v>113</v>
      </c>
      <c r="F2560" t="s">
        <v>13979</v>
      </c>
      <c r="G2560" t="s">
        <v>133</v>
      </c>
      <c r="H2560" t="s">
        <v>3790</v>
      </c>
      <c r="I2560" t="s">
        <v>218</v>
      </c>
      <c r="J2560" t="s">
        <v>13980</v>
      </c>
      <c r="K2560" t="s">
        <v>13981</v>
      </c>
      <c r="L2560" t="s">
        <v>10083</v>
      </c>
      <c r="M2560">
        <v>0</v>
      </c>
      <c r="N2560" t="s">
        <v>113</v>
      </c>
      <c r="O2560" t="s">
        <v>8362</v>
      </c>
      <c r="P2560">
        <v>1</v>
      </c>
      <c r="Q2560">
        <v>1.8</v>
      </c>
      <c r="W2560">
        <v>2.5446900494077327</v>
      </c>
      <c r="X2560">
        <v>0</v>
      </c>
    </row>
    <row r="2561" spans="1:24" hidden="1" x14ac:dyDescent="0.3">
      <c r="A2561" t="s">
        <v>13984</v>
      </c>
      <c r="B2561" t="s">
        <v>8174</v>
      </c>
      <c r="C2561" t="s">
        <v>13985</v>
      </c>
      <c r="D2561" t="s">
        <v>13986</v>
      </c>
      <c r="E2561" t="s">
        <v>113</v>
      </c>
      <c r="F2561" t="s">
        <v>13987</v>
      </c>
      <c r="G2561" t="s">
        <v>133</v>
      </c>
      <c r="H2561" t="s">
        <v>3790</v>
      </c>
      <c r="I2561" t="s">
        <v>686</v>
      </c>
      <c r="J2561" t="s">
        <v>13988</v>
      </c>
      <c r="K2561" t="s">
        <v>13989</v>
      </c>
      <c r="L2561" t="s">
        <v>8903</v>
      </c>
      <c r="M2561">
        <v>30</v>
      </c>
      <c r="N2561" t="s">
        <v>8442</v>
      </c>
      <c r="O2561" t="s">
        <v>8207</v>
      </c>
      <c r="P2561">
        <v>3</v>
      </c>
      <c r="Q2561">
        <v>1400</v>
      </c>
      <c r="R2561">
        <v>320</v>
      </c>
      <c r="S2561">
        <v>145</v>
      </c>
      <c r="T2561">
        <v>25</v>
      </c>
      <c r="U2561">
        <v>100</v>
      </c>
      <c r="V2561">
        <v>175</v>
      </c>
      <c r="W2561">
        <v>1.3440000000000001</v>
      </c>
      <c r="X2561">
        <v>1.6128</v>
      </c>
    </row>
    <row r="2562" spans="1:24" hidden="1" x14ac:dyDescent="0.3">
      <c r="A2562" t="s">
        <v>13990</v>
      </c>
      <c r="B2562" t="s">
        <v>8179</v>
      </c>
      <c r="C2562" t="s">
        <v>13985</v>
      </c>
      <c r="D2562" t="s">
        <v>13986</v>
      </c>
      <c r="E2562" t="s">
        <v>113</v>
      </c>
      <c r="F2562" t="s">
        <v>13987</v>
      </c>
      <c r="G2562" t="s">
        <v>133</v>
      </c>
      <c r="H2562" t="s">
        <v>3790</v>
      </c>
      <c r="I2562" t="s">
        <v>686</v>
      </c>
      <c r="J2562" t="s">
        <v>13988</v>
      </c>
      <c r="K2562" t="s">
        <v>13989</v>
      </c>
      <c r="L2562" t="s">
        <v>8903</v>
      </c>
      <c r="M2562">
        <v>30</v>
      </c>
      <c r="N2562" t="s">
        <v>9971</v>
      </c>
      <c r="O2562" t="s">
        <v>9034</v>
      </c>
      <c r="P2562">
        <v>1</v>
      </c>
      <c r="Q2562">
        <v>560</v>
      </c>
      <c r="R2562">
        <v>308</v>
      </c>
      <c r="S2562">
        <v>149</v>
      </c>
      <c r="W2562">
        <v>0.17247999999999999</v>
      </c>
      <c r="X2562">
        <v>0.20697599999999999</v>
      </c>
    </row>
    <row r="2563" spans="1:24" hidden="1" x14ac:dyDescent="0.3">
      <c r="A2563" t="s">
        <v>13991</v>
      </c>
      <c r="B2563" t="s">
        <v>8536</v>
      </c>
      <c r="C2563" t="s">
        <v>13985</v>
      </c>
      <c r="D2563" t="s">
        <v>13986</v>
      </c>
      <c r="E2563" t="s">
        <v>113</v>
      </c>
      <c r="F2563" t="s">
        <v>13987</v>
      </c>
      <c r="G2563" t="s">
        <v>133</v>
      </c>
      <c r="H2563" t="s">
        <v>3790</v>
      </c>
      <c r="I2563" t="s">
        <v>686</v>
      </c>
      <c r="J2563" t="s">
        <v>13988</v>
      </c>
      <c r="K2563" t="s">
        <v>13989</v>
      </c>
      <c r="L2563" t="s">
        <v>8903</v>
      </c>
      <c r="M2563">
        <v>28</v>
      </c>
      <c r="N2563" t="s">
        <v>8614</v>
      </c>
      <c r="O2563" t="s">
        <v>9505</v>
      </c>
      <c r="P2563">
        <v>2</v>
      </c>
      <c r="W2563">
        <v>0</v>
      </c>
      <c r="X2563">
        <v>0</v>
      </c>
    </row>
    <row r="2564" spans="1:24" hidden="1" x14ac:dyDescent="0.3">
      <c r="A2564" t="s">
        <v>13992</v>
      </c>
      <c r="B2564" t="s">
        <v>8211</v>
      </c>
      <c r="C2564" t="s">
        <v>13985</v>
      </c>
      <c r="D2564" t="s">
        <v>13986</v>
      </c>
      <c r="E2564" t="s">
        <v>113</v>
      </c>
      <c r="F2564" t="s">
        <v>13987</v>
      </c>
      <c r="G2564" t="s">
        <v>133</v>
      </c>
      <c r="H2564" t="s">
        <v>3790</v>
      </c>
      <c r="I2564" t="s">
        <v>686</v>
      </c>
      <c r="J2564" t="s">
        <v>13988</v>
      </c>
      <c r="K2564" t="s">
        <v>13989</v>
      </c>
      <c r="L2564" t="s">
        <v>8903</v>
      </c>
      <c r="M2564">
        <v>28</v>
      </c>
      <c r="N2564" t="s">
        <v>8614</v>
      </c>
      <c r="O2564" t="s">
        <v>8734</v>
      </c>
      <c r="P2564">
        <v>1</v>
      </c>
      <c r="Q2564">
        <v>0.6</v>
      </c>
      <c r="T2564">
        <v>30</v>
      </c>
      <c r="W2564">
        <v>0.28274333882308139</v>
      </c>
      <c r="X2564">
        <v>0.45238934211693027</v>
      </c>
    </row>
    <row r="2565" spans="1:24" hidden="1" x14ac:dyDescent="0.3">
      <c r="A2565" t="s">
        <v>13993</v>
      </c>
      <c r="B2565" t="s">
        <v>8211</v>
      </c>
      <c r="C2565" t="s">
        <v>13901</v>
      </c>
      <c r="D2565" t="s">
        <v>13902</v>
      </c>
      <c r="E2565" t="s">
        <v>113</v>
      </c>
      <c r="F2565" t="s">
        <v>13903</v>
      </c>
      <c r="G2565" t="s">
        <v>133</v>
      </c>
      <c r="H2565" t="s">
        <v>8832</v>
      </c>
      <c r="I2565" t="s">
        <v>406</v>
      </c>
      <c r="J2565" t="s">
        <v>13904</v>
      </c>
      <c r="K2565" t="s">
        <v>13905</v>
      </c>
      <c r="L2565" t="s">
        <v>8835</v>
      </c>
      <c r="M2565">
        <v>13</v>
      </c>
      <c r="N2565" t="s">
        <v>113</v>
      </c>
      <c r="O2565" t="s">
        <v>9493</v>
      </c>
      <c r="P2565">
        <v>1</v>
      </c>
      <c r="Q2565">
        <v>0.9</v>
      </c>
      <c r="W2565">
        <v>0.63617251235193317</v>
      </c>
      <c r="X2565">
        <v>1.0178760197630932</v>
      </c>
    </row>
    <row r="2566" spans="1:24" hidden="1" x14ac:dyDescent="0.3">
      <c r="A2566" t="s">
        <v>13994</v>
      </c>
      <c r="B2566" t="s">
        <v>8211</v>
      </c>
      <c r="C2566" t="s">
        <v>8829</v>
      </c>
      <c r="D2566" t="s">
        <v>8830</v>
      </c>
      <c r="E2566" t="s">
        <v>113</v>
      </c>
      <c r="F2566" t="s">
        <v>8831</v>
      </c>
      <c r="G2566" t="s">
        <v>133</v>
      </c>
      <c r="H2566" t="s">
        <v>8832</v>
      </c>
      <c r="I2566" t="s">
        <v>406</v>
      </c>
      <c r="J2566" t="s">
        <v>8833</v>
      </c>
      <c r="K2566" t="s">
        <v>8834</v>
      </c>
      <c r="L2566" t="s">
        <v>8835</v>
      </c>
      <c r="M2566">
        <v>13</v>
      </c>
      <c r="N2566" t="s">
        <v>113</v>
      </c>
      <c r="O2566" t="s">
        <v>9493</v>
      </c>
      <c r="P2566">
        <v>1</v>
      </c>
      <c r="Q2566">
        <v>0.9</v>
      </c>
      <c r="W2566">
        <v>0.63617251235193317</v>
      </c>
      <c r="X2566">
        <v>1.0178760197630932</v>
      </c>
    </row>
    <row r="2567" spans="1:24" hidden="1" x14ac:dyDescent="0.3">
      <c r="A2567" t="s">
        <v>13995</v>
      </c>
      <c r="B2567" t="s">
        <v>8174</v>
      </c>
      <c r="C2567" t="s">
        <v>13996</v>
      </c>
      <c r="D2567" t="s">
        <v>13997</v>
      </c>
      <c r="E2567" t="s">
        <v>113</v>
      </c>
      <c r="F2567" t="s">
        <v>13998</v>
      </c>
      <c r="G2567" t="s">
        <v>133</v>
      </c>
      <c r="H2567" t="s">
        <v>4890</v>
      </c>
      <c r="I2567" t="s">
        <v>654</v>
      </c>
      <c r="J2567" t="s">
        <v>13999</v>
      </c>
      <c r="K2567" t="s">
        <v>14000</v>
      </c>
      <c r="L2567" t="s">
        <v>9030</v>
      </c>
      <c r="M2567">
        <v>60</v>
      </c>
      <c r="N2567" t="s">
        <v>113</v>
      </c>
      <c r="O2567" t="s">
        <v>8207</v>
      </c>
      <c r="P2567">
        <v>3</v>
      </c>
      <c r="Q2567">
        <v>1400</v>
      </c>
      <c r="R2567">
        <v>320</v>
      </c>
      <c r="S2567">
        <v>145</v>
      </c>
      <c r="T2567">
        <v>135</v>
      </c>
      <c r="U2567">
        <v>250</v>
      </c>
      <c r="V2567">
        <v>325</v>
      </c>
      <c r="W2567">
        <v>1.3440000000000001</v>
      </c>
      <c r="X2567">
        <v>1.6128</v>
      </c>
    </row>
    <row r="2568" spans="1:24" hidden="1" x14ac:dyDescent="0.3">
      <c r="A2568" t="s">
        <v>14001</v>
      </c>
      <c r="B2568" t="s">
        <v>8179</v>
      </c>
      <c r="C2568" t="s">
        <v>13996</v>
      </c>
      <c r="D2568" t="s">
        <v>13997</v>
      </c>
      <c r="E2568" t="s">
        <v>113</v>
      </c>
      <c r="F2568" t="s">
        <v>13998</v>
      </c>
      <c r="G2568" t="s">
        <v>133</v>
      </c>
      <c r="H2568" t="s">
        <v>4890</v>
      </c>
      <c r="I2568" t="s">
        <v>654</v>
      </c>
      <c r="J2568" t="s">
        <v>13999</v>
      </c>
      <c r="K2568" t="s">
        <v>14000</v>
      </c>
      <c r="L2568" t="s">
        <v>9030</v>
      </c>
      <c r="M2568">
        <v>60</v>
      </c>
      <c r="N2568" t="s">
        <v>113</v>
      </c>
      <c r="O2568" t="s">
        <v>9034</v>
      </c>
      <c r="P2568">
        <v>1</v>
      </c>
      <c r="Q2568">
        <v>560</v>
      </c>
      <c r="R2568">
        <v>308</v>
      </c>
      <c r="S2568">
        <v>149</v>
      </c>
      <c r="W2568">
        <v>0.17247999999999999</v>
      </c>
      <c r="X2568">
        <v>0.20697599999999999</v>
      </c>
    </row>
    <row r="2569" spans="1:24" hidden="1" x14ac:dyDescent="0.3">
      <c r="A2569" t="s">
        <v>14002</v>
      </c>
      <c r="B2569" t="s">
        <v>8174</v>
      </c>
      <c r="C2569" t="s">
        <v>14003</v>
      </c>
      <c r="D2569" t="s">
        <v>14004</v>
      </c>
      <c r="E2569" t="s">
        <v>113</v>
      </c>
      <c r="F2569" t="s">
        <v>113</v>
      </c>
      <c r="G2569" t="s">
        <v>113</v>
      </c>
      <c r="H2569" t="s">
        <v>113</v>
      </c>
      <c r="I2569" t="s">
        <v>226</v>
      </c>
      <c r="J2569" t="s">
        <v>113</v>
      </c>
      <c r="K2569" t="s">
        <v>113</v>
      </c>
      <c r="L2569" t="s">
        <v>113</v>
      </c>
      <c r="M2569">
        <v>35</v>
      </c>
      <c r="N2569" t="s">
        <v>113</v>
      </c>
      <c r="O2569" t="s">
        <v>8467</v>
      </c>
      <c r="P2569">
        <v>3</v>
      </c>
      <c r="Q2569">
        <v>1499</v>
      </c>
      <c r="R2569">
        <v>349</v>
      </c>
      <c r="S2569">
        <v>166</v>
      </c>
      <c r="T2569">
        <v>350</v>
      </c>
      <c r="U2569">
        <v>130</v>
      </c>
      <c r="V2569">
        <v>235</v>
      </c>
      <c r="W2569">
        <v>1.569453</v>
      </c>
      <c r="X2569">
        <v>1.8833435999999999</v>
      </c>
    </row>
    <row r="2570" spans="1:24" hidden="1" x14ac:dyDescent="0.3">
      <c r="A2570" t="s">
        <v>14005</v>
      </c>
      <c r="B2570" t="s">
        <v>8179</v>
      </c>
      <c r="C2570" t="s">
        <v>14003</v>
      </c>
      <c r="D2570" t="s">
        <v>14004</v>
      </c>
      <c r="E2570" t="s">
        <v>113</v>
      </c>
      <c r="F2570" t="s">
        <v>113</v>
      </c>
      <c r="G2570" t="s">
        <v>113</v>
      </c>
      <c r="H2570" t="s">
        <v>113</v>
      </c>
      <c r="I2570" t="s">
        <v>226</v>
      </c>
      <c r="J2570" t="s">
        <v>113</v>
      </c>
      <c r="K2570" t="s">
        <v>113</v>
      </c>
      <c r="L2570" t="s">
        <v>113</v>
      </c>
      <c r="M2570">
        <v>35</v>
      </c>
      <c r="N2570" t="s">
        <v>113</v>
      </c>
      <c r="O2570" t="s">
        <v>11880</v>
      </c>
      <c r="P2570">
        <v>3</v>
      </c>
      <c r="Q2570">
        <v>400</v>
      </c>
      <c r="R2570">
        <v>300</v>
      </c>
      <c r="S2570">
        <v>100</v>
      </c>
      <c r="W2570">
        <v>0.36</v>
      </c>
      <c r="X2570">
        <v>0.432</v>
      </c>
    </row>
    <row r="2571" spans="1:24" hidden="1" x14ac:dyDescent="0.3">
      <c r="A2571" t="s">
        <v>14006</v>
      </c>
      <c r="B2571" t="s">
        <v>8174</v>
      </c>
      <c r="C2571" t="s">
        <v>14007</v>
      </c>
      <c r="D2571" t="s">
        <v>14008</v>
      </c>
      <c r="E2571" t="s">
        <v>113</v>
      </c>
      <c r="F2571" t="s">
        <v>113</v>
      </c>
      <c r="G2571" t="s">
        <v>113</v>
      </c>
      <c r="H2571" t="s">
        <v>113</v>
      </c>
      <c r="I2571" t="s">
        <v>218</v>
      </c>
      <c r="J2571" t="s">
        <v>113</v>
      </c>
      <c r="K2571" t="s">
        <v>113</v>
      </c>
      <c r="L2571" t="s">
        <v>113</v>
      </c>
      <c r="M2571">
        <v>33</v>
      </c>
      <c r="N2571" t="s">
        <v>9659</v>
      </c>
      <c r="O2571" t="s">
        <v>10476</v>
      </c>
      <c r="P2571">
        <v>3</v>
      </c>
      <c r="Q2571">
        <v>1500</v>
      </c>
      <c r="R2571">
        <v>469</v>
      </c>
      <c r="T2571">
        <v>15</v>
      </c>
      <c r="U2571">
        <v>170</v>
      </c>
      <c r="V2571">
        <v>275</v>
      </c>
      <c r="W2571">
        <v>2.1105</v>
      </c>
      <c r="X2571">
        <v>2.5326</v>
      </c>
    </row>
    <row r="2572" spans="1:24" hidden="1" x14ac:dyDescent="0.3">
      <c r="A2572" t="s">
        <v>14009</v>
      </c>
      <c r="B2572" t="s">
        <v>8179</v>
      </c>
      <c r="C2572" t="s">
        <v>14007</v>
      </c>
      <c r="D2572" t="s">
        <v>14008</v>
      </c>
      <c r="E2572" t="s">
        <v>113</v>
      </c>
      <c r="F2572" t="s">
        <v>113</v>
      </c>
      <c r="G2572" t="s">
        <v>113</v>
      </c>
      <c r="H2572" t="s">
        <v>113</v>
      </c>
      <c r="I2572" t="s">
        <v>218</v>
      </c>
      <c r="J2572" t="s">
        <v>113</v>
      </c>
      <c r="K2572" t="s">
        <v>113</v>
      </c>
      <c r="L2572" t="s">
        <v>113</v>
      </c>
      <c r="M2572">
        <v>35</v>
      </c>
      <c r="N2572" t="s">
        <v>9085</v>
      </c>
      <c r="O2572" t="s">
        <v>9131</v>
      </c>
      <c r="P2572">
        <v>2</v>
      </c>
      <c r="Q2572">
        <v>210</v>
      </c>
      <c r="R2572">
        <v>210</v>
      </c>
      <c r="W2572">
        <v>8.8200000000000001E-2</v>
      </c>
      <c r="X2572">
        <v>0.10584</v>
      </c>
    </row>
    <row r="2573" spans="1:24" hidden="1" x14ac:dyDescent="0.3">
      <c r="A2573" t="s">
        <v>14010</v>
      </c>
      <c r="B2573" t="s">
        <v>8536</v>
      </c>
      <c r="C2573" t="s">
        <v>14007</v>
      </c>
      <c r="D2573" t="s">
        <v>14008</v>
      </c>
      <c r="E2573" t="s">
        <v>113</v>
      </c>
      <c r="F2573" t="s">
        <v>113</v>
      </c>
      <c r="G2573" t="s">
        <v>113</v>
      </c>
      <c r="H2573" t="s">
        <v>113</v>
      </c>
      <c r="I2573" t="s">
        <v>218</v>
      </c>
      <c r="J2573" t="s">
        <v>113</v>
      </c>
      <c r="K2573" t="s">
        <v>113</v>
      </c>
      <c r="L2573" t="s">
        <v>113</v>
      </c>
      <c r="M2573">
        <v>33</v>
      </c>
      <c r="N2573" t="s">
        <v>8614</v>
      </c>
      <c r="O2573" t="s">
        <v>9568</v>
      </c>
      <c r="P2573">
        <v>3</v>
      </c>
      <c r="Q2573">
        <v>353</v>
      </c>
      <c r="R2573">
        <v>261</v>
      </c>
      <c r="W2573">
        <v>0.27639900000000001</v>
      </c>
      <c r="X2573">
        <v>0.3316788</v>
      </c>
    </row>
    <row r="2574" spans="1:24" hidden="1" x14ac:dyDescent="0.3">
      <c r="A2574" t="s">
        <v>14011</v>
      </c>
      <c r="B2574" t="s">
        <v>8539</v>
      </c>
      <c r="C2574" t="s">
        <v>14007</v>
      </c>
      <c r="D2574" t="s">
        <v>14008</v>
      </c>
      <c r="E2574" t="s">
        <v>113</v>
      </c>
      <c r="F2574" t="s">
        <v>113</v>
      </c>
      <c r="G2574" t="s">
        <v>113</v>
      </c>
      <c r="H2574" t="s">
        <v>113</v>
      </c>
      <c r="I2574" t="s">
        <v>218</v>
      </c>
      <c r="J2574" t="s">
        <v>113</v>
      </c>
      <c r="K2574" t="s">
        <v>113</v>
      </c>
      <c r="L2574" t="s">
        <v>113</v>
      </c>
      <c r="M2574">
        <v>33</v>
      </c>
      <c r="N2574" t="s">
        <v>8614</v>
      </c>
      <c r="O2574" t="s">
        <v>9816</v>
      </c>
      <c r="P2574">
        <v>2</v>
      </c>
      <c r="Q2574">
        <v>522</v>
      </c>
      <c r="R2574">
        <v>397</v>
      </c>
      <c r="W2574">
        <v>0.414468</v>
      </c>
      <c r="X2574">
        <v>0.49736159999999996</v>
      </c>
    </row>
    <row r="2575" spans="1:24" hidden="1" x14ac:dyDescent="0.3">
      <c r="A2575" t="s">
        <v>14012</v>
      </c>
      <c r="B2575" t="s">
        <v>8211</v>
      </c>
      <c r="C2575" t="s">
        <v>14007</v>
      </c>
      <c r="D2575" t="s">
        <v>14008</v>
      </c>
      <c r="E2575" t="s">
        <v>113</v>
      </c>
      <c r="F2575" t="s">
        <v>113</v>
      </c>
      <c r="G2575" t="s">
        <v>113</v>
      </c>
      <c r="H2575" t="s">
        <v>113</v>
      </c>
      <c r="I2575" t="s">
        <v>218</v>
      </c>
      <c r="J2575" t="s">
        <v>113</v>
      </c>
      <c r="K2575" t="s">
        <v>113</v>
      </c>
      <c r="L2575" t="s">
        <v>113</v>
      </c>
      <c r="M2575">
        <v>35</v>
      </c>
      <c r="N2575" t="s">
        <v>113</v>
      </c>
      <c r="O2575" t="s">
        <v>9493</v>
      </c>
      <c r="P2575">
        <v>1</v>
      </c>
      <c r="Q2575">
        <v>0.6</v>
      </c>
      <c r="T2575">
        <v>355</v>
      </c>
      <c r="W2575">
        <v>0.28274333882308139</v>
      </c>
      <c r="X2575">
        <v>0.45238934211693027</v>
      </c>
    </row>
    <row r="2576" spans="1:24" hidden="1" x14ac:dyDescent="0.3">
      <c r="A2576" t="s">
        <v>14013</v>
      </c>
      <c r="B2576" t="s">
        <v>1304</v>
      </c>
      <c r="C2576" t="s">
        <v>14007</v>
      </c>
      <c r="D2576" t="s">
        <v>14008</v>
      </c>
      <c r="E2576" t="s">
        <v>113</v>
      </c>
      <c r="F2576" t="s">
        <v>113</v>
      </c>
      <c r="G2576" t="s">
        <v>113</v>
      </c>
      <c r="H2576" t="s">
        <v>113</v>
      </c>
      <c r="I2576" t="s">
        <v>218</v>
      </c>
      <c r="J2576" t="s">
        <v>113</v>
      </c>
      <c r="K2576" t="s">
        <v>113</v>
      </c>
      <c r="L2576" t="s">
        <v>113</v>
      </c>
      <c r="M2576">
        <v>0</v>
      </c>
      <c r="N2576" t="s">
        <v>113</v>
      </c>
      <c r="O2576" t="s">
        <v>14014</v>
      </c>
      <c r="P2576">
        <v>1</v>
      </c>
    </row>
    <row r="2577" spans="1:24" hidden="1" x14ac:dyDescent="0.3">
      <c r="A2577" t="s">
        <v>14015</v>
      </c>
      <c r="B2577" t="s">
        <v>8174</v>
      </c>
      <c r="C2577" t="s">
        <v>14016</v>
      </c>
      <c r="D2577" t="s">
        <v>14017</v>
      </c>
      <c r="E2577" t="s">
        <v>113</v>
      </c>
      <c r="F2577" t="s">
        <v>113</v>
      </c>
      <c r="G2577" t="s">
        <v>113</v>
      </c>
      <c r="H2577" t="s">
        <v>113</v>
      </c>
      <c r="I2577" t="s">
        <v>935</v>
      </c>
      <c r="J2577" t="s">
        <v>113</v>
      </c>
      <c r="K2577" t="s">
        <v>113</v>
      </c>
      <c r="L2577" t="s">
        <v>113</v>
      </c>
      <c r="M2577">
        <v>4</v>
      </c>
      <c r="N2577" t="s">
        <v>113</v>
      </c>
      <c r="O2577" t="s">
        <v>9164</v>
      </c>
      <c r="P2577">
        <v>2</v>
      </c>
      <c r="Q2577">
        <v>500</v>
      </c>
      <c r="R2577">
        <v>350</v>
      </c>
      <c r="S2577">
        <v>200</v>
      </c>
      <c r="T2577">
        <v>55</v>
      </c>
      <c r="U2577">
        <v>310</v>
      </c>
      <c r="W2577">
        <v>0.35</v>
      </c>
      <c r="X2577">
        <v>0.42</v>
      </c>
    </row>
    <row r="2578" spans="1:24" hidden="1" x14ac:dyDescent="0.3">
      <c r="A2578" t="s">
        <v>14018</v>
      </c>
      <c r="B2578" t="s">
        <v>8179</v>
      </c>
      <c r="C2578" t="s">
        <v>14016</v>
      </c>
      <c r="D2578" t="s">
        <v>14017</v>
      </c>
      <c r="E2578" t="s">
        <v>113</v>
      </c>
      <c r="F2578" t="s">
        <v>113</v>
      </c>
      <c r="G2578" t="s">
        <v>113</v>
      </c>
      <c r="H2578" t="s">
        <v>113</v>
      </c>
      <c r="I2578" t="s">
        <v>935</v>
      </c>
      <c r="J2578" t="s">
        <v>113</v>
      </c>
      <c r="K2578" t="s">
        <v>113</v>
      </c>
      <c r="L2578" t="s">
        <v>113</v>
      </c>
      <c r="M2578">
        <v>3</v>
      </c>
      <c r="N2578" t="s">
        <v>9085</v>
      </c>
      <c r="O2578" t="s">
        <v>9183</v>
      </c>
      <c r="P2578">
        <v>1</v>
      </c>
      <c r="Q2578">
        <v>480</v>
      </c>
      <c r="R2578">
        <v>356</v>
      </c>
      <c r="S2578">
        <v>140</v>
      </c>
      <c r="W2578">
        <v>0.17088</v>
      </c>
      <c r="X2578">
        <v>0.20505599999999999</v>
      </c>
    </row>
    <row r="2579" spans="1:24" hidden="1" x14ac:dyDescent="0.3">
      <c r="A2579" t="s">
        <v>14019</v>
      </c>
      <c r="B2579" t="s">
        <v>8536</v>
      </c>
      <c r="C2579" t="s">
        <v>14016</v>
      </c>
      <c r="D2579" t="s">
        <v>14017</v>
      </c>
      <c r="E2579" t="s">
        <v>113</v>
      </c>
      <c r="F2579" t="s">
        <v>113</v>
      </c>
      <c r="G2579" t="s">
        <v>113</v>
      </c>
      <c r="H2579" t="s">
        <v>113</v>
      </c>
      <c r="I2579" t="s">
        <v>935</v>
      </c>
      <c r="J2579" t="s">
        <v>113</v>
      </c>
      <c r="K2579" t="s">
        <v>113</v>
      </c>
      <c r="L2579" t="s">
        <v>113</v>
      </c>
      <c r="M2579">
        <v>3</v>
      </c>
      <c r="N2579" t="s">
        <v>9085</v>
      </c>
      <c r="O2579" t="s">
        <v>11635</v>
      </c>
      <c r="P2579">
        <v>1</v>
      </c>
      <c r="Q2579">
        <v>480</v>
      </c>
      <c r="R2579">
        <v>356</v>
      </c>
      <c r="S2579">
        <v>140</v>
      </c>
      <c r="W2579">
        <v>0.17088</v>
      </c>
      <c r="X2579">
        <v>0.20505599999999999</v>
      </c>
    </row>
    <row r="2580" spans="1:24" hidden="1" x14ac:dyDescent="0.3">
      <c r="A2580" t="s">
        <v>14020</v>
      </c>
      <c r="B2580" t="s">
        <v>1304</v>
      </c>
      <c r="C2580" t="s">
        <v>14016</v>
      </c>
      <c r="D2580" t="s">
        <v>14017</v>
      </c>
      <c r="E2580" t="s">
        <v>113</v>
      </c>
      <c r="F2580" t="s">
        <v>113</v>
      </c>
      <c r="G2580" t="s">
        <v>113</v>
      </c>
      <c r="H2580" t="s">
        <v>113</v>
      </c>
      <c r="I2580" t="s">
        <v>935</v>
      </c>
      <c r="J2580" t="s">
        <v>113</v>
      </c>
      <c r="K2580" t="s">
        <v>113</v>
      </c>
      <c r="L2580" t="s">
        <v>113</v>
      </c>
      <c r="M2580">
        <v>3</v>
      </c>
      <c r="N2580" t="s">
        <v>113</v>
      </c>
      <c r="O2580" t="s">
        <v>14021</v>
      </c>
      <c r="P2580">
        <v>1</v>
      </c>
      <c r="Q2580">
        <v>600</v>
      </c>
      <c r="R2580">
        <v>600</v>
      </c>
      <c r="S2580">
        <v>450</v>
      </c>
    </row>
    <row r="2581" spans="1:24" hidden="1" x14ac:dyDescent="0.3">
      <c r="A2581" t="s">
        <v>14022</v>
      </c>
      <c r="B2581" t="s">
        <v>8174</v>
      </c>
      <c r="C2581" t="s">
        <v>14023</v>
      </c>
      <c r="D2581" t="s">
        <v>14024</v>
      </c>
      <c r="E2581" t="s">
        <v>113</v>
      </c>
      <c r="F2581" t="s">
        <v>14025</v>
      </c>
      <c r="G2581" t="s">
        <v>1356</v>
      </c>
      <c r="H2581" t="s">
        <v>127</v>
      </c>
      <c r="I2581" t="s">
        <v>115</v>
      </c>
      <c r="J2581" t="s">
        <v>14026</v>
      </c>
      <c r="K2581" t="s">
        <v>14027</v>
      </c>
      <c r="L2581" t="s">
        <v>120</v>
      </c>
      <c r="M2581">
        <v>40</v>
      </c>
      <c r="N2581" t="s">
        <v>8614</v>
      </c>
      <c r="O2581" t="s">
        <v>9042</v>
      </c>
      <c r="P2581">
        <v>3</v>
      </c>
      <c r="Q2581">
        <v>1412</v>
      </c>
      <c r="R2581">
        <v>353</v>
      </c>
      <c r="S2581">
        <v>164</v>
      </c>
      <c r="T2581">
        <v>350</v>
      </c>
      <c r="U2581">
        <v>130</v>
      </c>
      <c r="V2581">
        <v>220</v>
      </c>
      <c r="W2581">
        <v>1.4953080000000001</v>
      </c>
      <c r="X2581">
        <v>1.7943696</v>
      </c>
    </row>
    <row r="2582" spans="1:24" hidden="1" x14ac:dyDescent="0.3">
      <c r="A2582" t="s">
        <v>14028</v>
      </c>
      <c r="B2582" t="s">
        <v>8617</v>
      </c>
      <c r="C2582" t="s">
        <v>14023</v>
      </c>
      <c r="D2582" t="s">
        <v>14024</v>
      </c>
      <c r="E2582" t="s">
        <v>113</v>
      </c>
      <c r="F2582" t="s">
        <v>14025</v>
      </c>
      <c r="G2582" t="s">
        <v>1356</v>
      </c>
      <c r="H2582" t="s">
        <v>127</v>
      </c>
      <c r="I2582" t="s">
        <v>115</v>
      </c>
      <c r="J2582" t="s">
        <v>14026</v>
      </c>
      <c r="K2582" t="s">
        <v>14027</v>
      </c>
      <c r="L2582" t="s">
        <v>120</v>
      </c>
      <c r="M2582">
        <v>40</v>
      </c>
      <c r="N2582" t="s">
        <v>8614</v>
      </c>
      <c r="O2582" t="s">
        <v>9835</v>
      </c>
      <c r="P2582">
        <v>3</v>
      </c>
      <c r="Q2582">
        <v>600</v>
      </c>
      <c r="R2582">
        <v>300</v>
      </c>
      <c r="S2582">
        <v>120</v>
      </c>
      <c r="T2582">
        <v>350</v>
      </c>
      <c r="U2582">
        <v>130</v>
      </c>
      <c r="V2582">
        <v>220</v>
      </c>
      <c r="W2582">
        <v>0.54</v>
      </c>
      <c r="X2582">
        <v>0.64800000000000002</v>
      </c>
    </row>
    <row r="2583" spans="1:24" hidden="1" x14ac:dyDescent="0.3">
      <c r="A2583" t="s">
        <v>14029</v>
      </c>
      <c r="B2583" t="s">
        <v>8179</v>
      </c>
      <c r="C2583" t="s">
        <v>14023</v>
      </c>
      <c r="D2583" t="s">
        <v>14024</v>
      </c>
      <c r="E2583" t="s">
        <v>113</v>
      </c>
      <c r="F2583" t="s">
        <v>14025</v>
      </c>
      <c r="G2583" t="s">
        <v>1356</v>
      </c>
      <c r="H2583" t="s">
        <v>127</v>
      </c>
      <c r="I2583" t="s">
        <v>115</v>
      </c>
      <c r="J2583" t="s">
        <v>14026</v>
      </c>
      <c r="K2583" t="s">
        <v>14027</v>
      </c>
      <c r="L2583" t="s">
        <v>120</v>
      </c>
      <c r="M2583">
        <v>40</v>
      </c>
      <c r="N2583" t="s">
        <v>113</v>
      </c>
      <c r="O2583" t="s">
        <v>9568</v>
      </c>
      <c r="P2583">
        <v>3</v>
      </c>
      <c r="Q2583">
        <v>351</v>
      </c>
      <c r="R2583">
        <v>298</v>
      </c>
      <c r="S2583">
        <v>138</v>
      </c>
      <c r="W2583">
        <v>0.31379400000000002</v>
      </c>
      <c r="X2583">
        <v>0.37655280000000002</v>
      </c>
    </row>
    <row r="2584" spans="1:24" x14ac:dyDescent="0.3">
      <c r="A2584" t="s">
        <v>14030</v>
      </c>
      <c r="B2584" t="s">
        <v>8174</v>
      </c>
      <c r="C2584" t="s">
        <v>4309</v>
      </c>
      <c r="D2584" t="s">
        <v>4308</v>
      </c>
      <c r="E2584" t="s">
        <v>113</v>
      </c>
      <c r="F2584" t="s">
        <v>4310</v>
      </c>
      <c r="G2584" t="s">
        <v>133</v>
      </c>
      <c r="H2584" t="s">
        <v>3790</v>
      </c>
      <c r="I2584" t="s">
        <v>218</v>
      </c>
      <c r="J2584" t="s">
        <v>14031</v>
      </c>
      <c r="K2584" t="s">
        <v>14032</v>
      </c>
      <c r="L2584" t="s">
        <v>120</v>
      </c>
      <c r="M2584">
        <v>40</v>
      </c>
      <c r="N2584" t="s">
        <v>113</v>
      </c>
      <c r="O2584" t="s">
        <v>8207</v>
      </c>
      <c r="P2584">
        <v>3</v>
      </c>
      <c r="Q2584">
        <v>1400</v>
      </c>
      <c r="R2584">
        <v>320</v>
      </c>
      <c r="T2584">
        <v>130</v>
      </c>
      <c r="U2584">
        <v>230</v>
      </c>
      <c r="V2584">
        <v>300</v>
      </c>
      <c r="W2584">
        <v>1.3440000000000001</v>
      </c>
      <c r="X2584">
        <v>1.6128</v>
      </c>
    </row>
    <row r="2585" spans="1:24" x14ac:dyDescent="0.3">
      <c r="A2585" t="s">
        <v>14033</v>
      </c>
      <c r="B2585" t="s">
        <v>8179</v>
      </c>
      <c r="C2585" t="s">
        <v>4309</v>
      </c>
      <c r="D2585" t="s">
        <v>4308</v>
      </c>
      <c r="E2585" t="s">
        <v>113</v>
      </c>
      <c r="F2585" t="s">
        <v>4310</v>
      </c>
      <c r="G2585" t="s">
        <v>133</v>
      </c>
      <c r="H2585" t="s">
        <v>3790</v>
      </c>
      <c r="I2585" t="s">
        <v>218</v>
      </c>
      <c r="J2585" t="s">
        <v>14031</v>
      </c>
      <c r="K2585" t="s">
        <v>14032</v>
      </c>
      <c r="L2585" t="s">
        <v>120</v>
      </c>
      <c r="M2585">
        <v>40</v>
      </c>
      <c r="N2585" t="s">
        <v>113</v>
      </c>
      <c r="O2585" t="s">
        <v>9483</v>
      </c>
      <c r="P2585">
        <v>2</v>
      </c>
      <c r="Q2585">
        <v>630</v>
      </c>
      <c r="R2585">
        <v>321</v>
      </c>
      <c r="W2585">
        <v>0.40445999999999999</v>
      </c>
      <c r="X2585">
        <v>0.48535199999999995</v>
      </c>
    </row>
    <row r="2586" spans="1:24" x14ac:dyDescent="0.3">
      <c r="A2586" t="s">
        <v>14034</v>
      </c>
      <c r="B2586" t="s">
        <v>8362</v>
      </c>
      <c r="C2586" t="s">
        <v>4309</v>
      </c>
      <c r="D2586" t="s">
        <v>4308</v>
      </c>
      <c r="E2586" t="s">
        <v>113</v>
      </c>
      <c r="F2586" t="s">
        <v>4310</v>
      </c>
      <c r="G2586" t="s">
        <v>133</v>
      </c>
      <c r="H2586" t="s">
        <v>3790</v>
      </c>
      <c r="I2586" t="s">
        <v>218</v>
      </c>
      <c r="J2586" t="s">
        <v>14031</v>
      </c>
      <c r="K2586" t="s">
        <v>14032</v>
      </c>
      <c r="L2586" t="s">
        <v>120</v>
      </c>
      <c r="M2586">
        <v>0</v>
      </c>
      <c r="N2586" t="s">
        <v>113</v>
      </c>
      <c r="O2586" t="s">
        <v>8362</v>
      </c>
      <c r="P2586">
        <v>1</v>
      </c>
      <c r="Q2586">
        <v>1.8</v>
      </c>
      <c r="W2586">
        <v>2.5446900494077327</v>
      </c>
      <c r="X2586">
        <v>0</v>
      </c>
    </row>
    <row r="2587" spans="1:24" hidden="1" x14ac:dyDescent="0.3">
      <c r="A2587" t="s">
        <v>14035</v>
      </c>
      <c r="B2587" t="s">
        <v>8174</v>
      </c>
      <c r="C2587" t="s">
        <v>14036</v>
      </c>
      <c r="D2587" t="s">
        <v>14037</v>
      </c>
      <c r="E2587" t="s">
        <v>113</v>
      </c>
      <c r="F2587" t="s">
        <v>14038</v>
      </c>
      <c r="G2587" t="s">
        <v>133</v>
      </c>
      <c r="H2587" t="s">
        <v>3790</v>
      </c>
      <c r="I2587" t="s">
        <v>218</v>
      </c>
      <c r="J2587" t="s">
        <v>14039</v>
      </c>
      <c r="K2587" t="s">
        <v>14040</v>
      </c>
      <c r="L2587" t="s">
        <v>120</v>
      </c>
      <c r="M2587">
        <v>40</v>
      </c>
      <c r="N2587" t="s">
        <v>113</v>
      </c>
      <c r="O2587" t="s">
        <v>14041</v>
      </c>
      <c r="P2587">
        <v>3</v>
      </c>
      <c r="Q2587">
        <v>1400</v>
      </c>
      <c r="R2587">
        <v>355</v>
      </c>
      <c r="S2587">
        <v>192</v>
      </c>
      <c r="T2587">
        <v>50</v>
      </c>
      <c r="U2587">
        <v>150</v>
      </c>
      <c r="V2587">
        <v>270</v>
      </c>
      <c r="W2587">
        <v>1.4910000000000001</v>
      </c>
      <c r="X2587">
        <v>1.7892000000000001</v>
      </c>
    </row>
    <row r="2588" spans="1:24" hidden="1" x14ac:dyDescent="0.3">
      <c r="A2588" t="s">
        <v>14042</v>
      </c>
      <c r="B2588" t="s">
        <v>8179</v>
      </c>
      <c r="C2588" t="s">
        <v>14036</v>
      </c>
      <c r="D2588" t="s">
        <v>14037</v>
      </c>
      <c r="E2588" t="s">
        <v>113</v>
      </c>
      <c r="F2588" t="s">
        <v>14038</v>
      </c>
      <c r="G2588" t="s">
        <v>133</v>
      </c>
      <c r="H2588" t="s">
        <v>3790</v>
      </c>
      <c r="I2588" t="s">
        <v>218</v>
      </c>
      <c r="J2588" t="s">
        <v>14039</v>
      </c>
      <c r="K2588" t="s">
        <v>14040</v>
      </c>
      <c r="L2588" t="s">
        <v>120</v>
      </c>
      <c r="M2588">
        <v>40</v>
      </c>
      <c r="N2588" t="s">
        <v>113</v>
      </c>
      <c r="O2588" t="s">
        <v>9034</v>
      </c>
      <c r="P2588">
        <v>2</v>
      </c>
      <c r="Q2588">
        <v>630</v>
      </c>
      <c r="R2588">
        <v>321</v>
      </c>
      <c r="S2588">
        <v>130</v>
      </c>
      <c r="W2588">
        <v>0.40445999999999999</v>
      </c>
      <c r="X2588">
        <v>0.48535199999999995</v>
      </c>
    </row>
    <row r="2589" spans="1:24" hidden="1" x14ac:dyDescent="0.3">
      <c r="A2589" t="s">
        <v>14043</v>
      </c>
      <c r="B2589" t="s">
        <v>8362</v>
      </c>
      <c r="C2589" t="s">
        <v>14036</v>
      </c>
      <c r="D2589" t="s">
        <v>14037</v>
      </c>
      <c r="E2589" t="s">
        <v>113</v>
      </c>
      <c r="F2589" t="s">
        <v>14038</v>
      </c>
      <c r="G2589" t="s">
        <v>133</v>
      </c>
      <c r="H2589" t="s">
        <v>3790</v>
      </c>
      <c r="I2589" t="s">
        <v>218</v>
      </c>
      <c r="J2589" t="s">
        <v>14039</v>
      </c>
      <c r="K2589" t="s">
        <v>14040</v>
      </c>
      <c r="L2589" t="s">
        <v>120</v>
      </c>
      <c r="M2589">
        <v>0</v>
      </c>
      <c r="N2589" t="s">
        <v>113</v>
      </c>
      <c r="O2589" t="s">
        <v>8362</v>
      </c>
      <c r="P2589">
        <v>1</v>
      </c>
      <c r="Q2589">
        <v>1.8</v>
      </c>
      <c r="W2589">
        <v>2.5446900494077327</v>
      </c>
      <c r="X2589">
        <v>0</v>
      </c>
    </row>
    <row r="2590" spans="1:24" hidden="1" x14ac:dyDescent="0.3">
      <c r="A2590" t="s">
        <v>14044</v>
      </c>
      <c r="B2590" t="s">
        <v>8174</v>
      </c>
      <c r="C2590" t="s">
        <v>14045</v>
      </c>
      <c r="D2590" t="s">
        <v>14046</v>
      </c>
      <c r="E2590" t="s">
        <v>113</v>
      </c>
      <c r="F2590" t="s">
        <v>14047</v>
      </c>
      <c r="G2590" t="s">
        <v>133</v>
      </c>
      <c r="H2590" t="s">
        <v>3790</v>
      </c>
      <c r="I2590" t="s">
        <v>218</v>
      </c>
      <c r="J2590" t="s">
        <v>14048</v>
      </c>
      <c r="K2590" t="s">
        <v>14049</v>
      </c>
      <c r="L2590" t="s">
        <v>120</v>
      </c>
      <c r="M2590">
        <v>40</v>
      </c>
      <c r="N2590" t="s">
        <v>113</v>
      </c>
      <c r="O2590" t="s">
        <v>8207</v>
      </c>
      <c r="P2590">
        <v>3</v>
      </c>
      <c r="Q2590">
        <v>1400</v>
      </c>
      <c r="R2590">
        <v>320</v>
      </c>
      <c r="S2590">
        <v>145</v>
      </c>
      <c r="T2590">
        <v>60</v>
      </c>
      <c r="U2590">
        <v>130</v>
      </c>
      <c r="V2590">
        <v>190</v>
      </c>
      <c r="W2590">
        <v>1.3440000000000001</v>
      </c>
      <c r="X2590">
        <v>1.6128</v>
      </c>
    </row>
    <row r="2591" spans="1:24" hidden="1" x14ac:dyDescent="0.3">
      <c r="A2591" t="s">
        <v>14050</v>
      </c>
      <c r="B2591" t="s">
        <v>8179</v>
      </c>
      <c r="C2591" t="s">
        <v>14045</v>
      </c>
      <c r="D2591" t="s">
        <v>14046</v>
      </c>
      <c r="E2591" t="s">
        <v>113</v>
      </c>
      <c r="F2591" t="s">
        <v>14047</v>
      </c>
      <c r="G2591" t="s">
        <v>133</v>
      </c>
      <c r="H2591" t="s">
        <v>3790</v>
      </c>
      <c r="I2591" t="s">
        <v>218</v>
      </c>
      <c r="J2591" t="s">
        <v>14048</v>
      </c>
      <c r="K2591" t="s">
        <v>14049</v>
      </c>
      <c r="L2591" t="s">
        <v>120</v>
      </c>
      <c r="M2591">
        <v>40</v>
      </c>
      <c r="N2591" t="s">
        <v>113</v>
      </c>
      <c r="O2591" t="s">
        <v>13971</v>
      </c>
      <c r="P2591">
        <v>2</v>
      </c>
      <c r="Q2591">
        <v>630</v>
      </c>
      <c r="R2591">
        <v>321</v>
      </c>
      <c r="S2591">
        <v>130</v>
      </c>
      <c r="W2591">
        <v>0.40445999999999999</v>
      </c>
      <c r="X2591">
        <v>0.48535199999999995</v>
      </c>
    </row>
    <row r="2592" spans="1:24" hidden="1" x14ac:dyDescent="0.3">
      <c r="A2592" t="s">
        <v>14051</v>
      </c>
      <c r="B2592" t="s">
        <v>8362</v>
      </c>
      <c r="C2592" t="s">
        <v>14045</v>
      </c>
      <c r="D2592" t="s">
        <v>14046</v>
      </c>
      <c r="E2592" t="s">
        <v>113</v>
      </c>
      <c r="F2592" t="s">
        <v>14047</v>
      </c>
      <c r="G2592" t="s">
        <v>133</v>
      </c>
      <c r="H2592" t="s">
        <v>3790</v>
      </c>
      <c r="I2592" t="s">
        <v>218</v>
      </c>
      <c r="J2592" t="s">
        <v>14048</v>
      </c>
      <c r="K2592" t="s">
        <v>14049</v>
      </c>
      <c r="L2592" t="s">
        <v>120</v>
      </c>
      <c r="M2592">
        <v>0</v>
      </c>
      <c r="N2592" t="s">
        <v>113</v>
      </c>
      <c r="O2592" t="s">
        <v>8362</v>
      </c>
      <c r="P2592">
        <v>1</v>
      </c>
      <c r="Q2592">
        <v>1.8</v>
      </c>
      <c r="W2592">
        <v>2.5446900494077327</v>
      </c>
      <c r="X2592">
        <v>0</v>
      </c>
    </row>
    <row r="2593" spans="1:24" hidden="1" x14ac:dyDescent="0.3">
      <c r="A2593" t="s">
        <v>14052</v>
      </c>
      <c r="B2593" t="s">
        <v>8179</v>
      </c>
      <c r="C2593" t="s">
        <v>9081</v>
      </c>
      <c r="D2593" t="s">
        <v>14053</v>
      </c>
      <c r="E2593" t="s">
        <v>113</v>
      </c>
      <c r="F2593" t="s">
        <v>113</v>
      </c>
      <c r="G2593" t="s">
        <v>113</v>
      </c>
      <c r="H2593" t="s">
        <v>113</v>
      </c>
      <c r="I2593" t="s">
        <v>860</v>
      </c>
      <c r="J2593" t="s">
        <v>113</v>
      </c>
      <c r="K2593" t="s">
        <v>113</v>
      </c>
      <c r="L2593" t="s">
        <v>113</v>
      </c>
      <c r="M2593">
        <v>11</v>
      </c>
      <c r="N2593" t="s">
        <v>9085</v>
      </c>
      <c r="O2593" t="s">
        <v>14054</v>
      </c>
      <c r="P2593">
        <v>1</v>
      </c>
      <c r="Q2593">
        <v>350</v>
      </c>
      <c r="R2593">
        <v>210</v>
      </c>
      <c r="W2593">
        <v>7.3499999999999996E-2</v>
      </c>
      <c r="X2593">
        <v>8.8199999999999987E-2</v>
      </c>
    </row>
    <row r="2594" spans="1:24" hidden="1" x14ac:dyDescent="0.3">
      <c r="A2594" t="s">
        <v>14055</v>
      </c>
      <c r="B2594" t="s">
        <v>1304</v>
      </c>
      <c r="C2594" t="s">
        <v>9081</v>
      </c>
      <c r="D2594" t="s">
        <v>14053</v>
      </c>
      <c r="E2594" t="s">
        <v>113</v>
      </c>
      <c r="F2594" t="s">
        <v>113</v>
      </c>
      <c r="G2594" t="s">
        <v>113</v>
      </c>
      <c r="H2594" t="s">
        <v>113</v>
      </c>
      <c r="I2594" t="s">
        <v>860</v>
      </c>
      <c r="J2594" t="s">
        <v>113</v>
      </c>
      <c r="K2594" t="s">
        <v>113</v>
      </c>
      <c r="L2594" t="s">
        <v>113</v>
      </c>
      <c r="M2594">
        <v>0</v>
      </c>
      <c r="N2594" t="s">
        <v>113</v>
      </c>
      <c r="O2594" t="s">
        <v>11637</v>
      </c>
      <c r="P2594">
        <v>1</v>
      </c>
    </row>
    <row r="2595" spans="1:24" hidden="1" x14ac:dyDescent="0.3">
      <c r="A2595" t="s">
        <v>14056</v>
      </c>
      <c r="B2595" t="s">
        <v>8179</v>
      </c>
      <c r="C2595" t="s">
        <v>9372</v>
      </c>
      <c r="D2595" t="s">
        <v>14057</v>
      </c>
      <c r="E2595" t="s">
        <v>113</v>
      </c>
      <c r="F2595" t="s">
        <v>113</v>
      </c>
      <c r="G2595" t="s">
        <v>113</v>
      </c>
      <c r="H2595" t="s">
        <v>113</v>
      </c>
      <c r="I2595" t="s">
        <v>860</v>
      </c>
      <c r="J2595" t="s">
        <v>113</v>
      </c>
      <c r="K2595" t="s">
        <v>113</v>
      </c>
      <c r="L2595" t="s">
        <v>113</v>
      </c>
      <c r="M2595">
        <v>8</v>
      </c>
      <c r="N2595" t="s">
        <v>9085</v>
      </c>
      <c r="O2595" t="s">
        <v>14054</v>
      </c>
      <c r="P2595">
        <v>1</v>
      </c>
      <c r="Q2595">
        <v>350</v>
      </c>
      <c r="R2595">
        <v>210</v>
      </c>
      <c r="W2595">
        <v>7.3499999999999996E-2</v>
      </c>
      <c r="X2595">
        <v>8.8199999999999987E-2</v>
      </c>
    </row>
    <row r="2596" spans="1:24" hidden="1" x14ac:dyDescent="0.3">
      <c r="A2596" t="s">
        <v>14058</v>
      </c>
      <c r="B2596" t="s">
        <v>1304</v>
      </c>
      <c r="C2596" t="s">
        <v>9372</v>
      </c>
      <c r="D2596" t="s">
        <v>14057</v>
      </c>
      <c r="E2596" t="s">
        <v>113</v>
      </c>
      <c r="F2596" t="s">
        <v>113</v>
      </c>
      <c r="G2596" t="s">
        <v>113</v>
      </c>
      <c r="H2596" t="s">
        <v>113</v>
      </c>
      <c r="I2596" t="s">
        <v>860</v>
      </c>
      <c r="J2596" t="s">
        <v>113</v>
      </c>
      <c r="K2596" t="s">
        <v>113</v>
      </c>
      <c r="L2596" t="s">
        <v>113</v>
      </c>
      <c r="M2596">
        <v>0</v>
      </c>
      <c r="N2596" t="s">
        <v>113</v>
      </c>
      <c r="O2596" t="s">
        <v>11637</v>
      </c>
      <c r="P2596">
        <v>1</v>
      </c>
    </row>
    <row r="2597" spans="1:24" hidden="1" x14ac:dyDescent="0.3">
      <c r="A2597" t="s">
        <v>14059</v>
      </c>
      <c r="B2597" t="s">
        <v>8174</v>
      </c>
      <c r="C2597" t="s">
        <v>14060</v>
      </c>
      <c r="D2597" t="s">
        <v>14061</v>
      </c>
      <c r="E2597" t="s">
        <v>113</v>
      </c>
      <c r="F2597" t="s">
        <v>113</v>
      </c>
      <c r="G2597" t="s">
        <v>113</v>
      </c>
      <c r="H2597" t="s">
        <v>113</v>
      </c>
      <c r="I2597" t="s">
        <v>406</v>
      </c>
      <c r="J2597" t="s">
        <v>113</v>
      </c>
      <c r="K2597" t="s">
        <v>113</v>
      </c>
      <c r="L2597" t="s">
        <v>113</v>
      </c>
      <c r="M2597">
        <v>34</v>
      </c>
      <c r="N2597" t="s">
        <v>9085</v>
      </c>
      <c r="O2597" t="s">
        <v>10329</v>
      </c>
      <c r="P2597">
        <v>2</v>
      </c>
      <c r="Q2597">
        <v>2580</v>
      </c>
      <c r="R2597">
        <v>590</v>
      </c>
      <c r="T2597">
        <v>65</v>
      </c>
      <c r="U2597">
        <v>295</v>
      </c>
      <c r="W2597">
        <v>3.0444</v>
      </c>
      <c r="X2597">
        <v>3.6532799999999996</v>
      </c>
    </row>
    <row r="2598" spans="1:24" hidden="1" x14ac:dyDescent="0.3">
      <c r="A2598" t="s">
        <v>14062</v>
      </c>
      <c r="B2598" t="s">
        <v>8179</v>
      </c>
      <c r="C2598" t="s">
        <v>14060</v>
      </c>
      <c r="D2598" t="s">
        <v>14061</v>
      </c>
      <c r="E2598" t="s">
        <v>113</v>
      </c>
      <c r="F2598" t="s">
        <v>113</v>
      </c>
      <c r="G2598" t="s">
        <v>113</v>
      </c>
      <c r="H2598" t="s">
        <v>113</v>
      </c>
      <c r="I2598" t="s">
        <v>406</v>
      </c>
      <c r="J2598" t="s">
        <v>113</v>
      </c>
      <c r="K2598" t="s">
        <v>113</v>
      </c>
      <c r="L2598" t="s">
        <v>113</v>
      </c>
      <c r="M2598">
        <v>34</v>
      </c>
      <c r="N2598" t="s">
        <v>9085</v>
      </c>
      <c r="O2598" t="s">
        <v>11880</v>
      </c>
      <c r="P2598">
        <v>2</v>
      </c>
      <c r="Q2598">
        <v>400</v>
      </c>
      <c r="R2598">
        <v>300</v>
      </c>
      <c r="W2598">
        <v>0.24</v>
      </c>
      <c r="X2598">
        <v>0.28799999999999998</v>
      </c>
    </row>
    <row r="2599" spans="1:24" hidden="1" x14ac:dyDescent="0.3">
      <c r="A2599" t="s">
        <v>14063</v>
      </c>
      <c r="B2599" t="s">
        <v>1304</v>
      </c>
      <c r="C2599" t="s">
        <v>14060</v>
      </c>
      <c r="D2599" t="s">
        <v>14061</v>
      </c>
      <c r="E2599" t="s">
        <v>113</v>
      </c>
      <c r="F2599" t="s">
        <v>113</v>
      </c>
      <c r="G2599" t="s">
        <v>113</v>
      </c>
      <c r="H2599" t="s">
        <v>113</v>
      </c>
      <c r="I2599" t="s">
        <v>406</v>
      </c>
      <c r="J2599" t="s">
        <v>113</v>
      </c>
      <c r="K2599" t="s">
        <v>113</v>
      </c>
      <c r="L2599" t="s">
        <v>113</v>
      </c>
      <c r="M2599">
        <v>0</v>
      </c>
      <c r="N2599" t="s">
        <v>113</v>
      </c>
      <c r="O2599" t="s">
        <v>14064</v>
      </c>
      <c r="P2599">
        <v>1</v>
      </c>
    </row>
    <row r="2600" spans="1:24" hidden="1" x14ac:dyDescent="0.3">
      <c r="A2600" t="s">
        <v>14065</v>
      </c>
      <c r="B2600" t="s">
        <v>8174</v>
      </c>
      <c r="C2600" t="s">
        <v>14066</v>
      </c>
      <c r="D2600" t="s">
        <v>14067</v>
      </c>
      <c r="E2600" t="s">
        <v>113</v>
      </c>
      <c r="F2600" t="s">
        <v>14068</v>
      </c>
      <c r="G2600" t="s">
        <v>247</v>
      </c>
      <c r="H2600" t="s">
        <v>371</v>
      </c>
      <c r="I2600" t="s">
        <v>272</v>
      </c>
      <c r="J2600" t="s">
        <v>14069</v>
      </c>
      <c r="K2600" t="s">
        <v>14070</v>
      </c>
      <c r="L2600" t="s">
        <v>1173</v>
      </c>
      <c r="M2600">
        <v>50</v>
      </c>
      <c r="N2600" t="s">
        <v>9085</v>
      </c>
      <c r="O2600" t="s">
        <v>9095</v>
      </c>
      <c r="P2600">
        <v>3</v>
      </c>
      <c r="Q2600">
        <v>1509</v>
      </c>
      <c r="R2600">
        <v>469</v>
      </c>
      <c r="T2600">
        <v>80</v>
      </c>
      <c r="U2600">
        <v>185</v>
      </c>
      <c r="V2600">
        <v>300</v>
      </c>
      <c r="W2600">
        <v>2.1231629999999999</v>
      </c>
      <c r="X2600">
        <v>2.5477955999999997</v>
      </c>
    </row>
    <row r="2601" spans="1:24" hidden="1" x14ac:dyDescent="0.3">
      <c r="A2601" t="s">
        <v>14071</v>
      </c>
      <c r="B2601" t="s">
        <v>8179</v>
      </c>
      <c r="C2601" t="s">
        <v>14066</v>
      </c>
      <c r="D2601" t="s">
        <v>14067</v>
      </c>
      <c r="E2601" t="s">
        <v>113</v>
      </c>
      <c r="F2601" t="s">
        <v>14068</v>
      </c>
      <c r="G2601" t="s">
        <v>247</v>
      </c>
      <c r="H2601" t="s">
        <v>371</v>
      </c>
      <c r="I2601" t="s">
        <v>272</v>
      </c>
      <c r="J2601" t="s">
        <v>14069</v>
      </c>
      <c r="K2601" t="s">
        <v>14070</v>
      </c>
      <c r="L2601" t="s">
        <v>1173</v>
      </c>
      <c r="M2601">
        <v>50</v>
      </c>
      <c r="N2601" t="s">
        <v>9085</v>
      </c>
      <c r="O2601" t="s">
        <v>9289</v>
      </c>
      <c r="P2601">
        <v>1</v>
      </c>
      <c r="Q2601">
        <v>400</v>
      </c>
      <c r="R2601">
        <v>300</v>
      </c>
      <c r="W2601">
        <v>0.12</v>
      </c>
      <c r="X2601">
        <v>0.14399999999999999</v>
      </c>
    </row>
    <row r="2602" spans="1:24" hidden="1" x14ac:dyDescent="0.3">
      <c r="A2602" t="s">
        <v>14072</v>
      </c>
      <c r="B2602" t="s">
        <v>8536</v>
      </c>
      <c r="C2602" t="s">
        <v>14066</v>
      </c>
      <c r="D2602" t="s">
        <v>14067</v>
      </c>
      <c r="E2602" t="s">
        <v>113</v>
      </c>
      <c r="F2602" t="s">
        <v>14068</v>
      </c>
      <c r="G2602" t="s">
        <v>247</v>
      </c>
      <c r="H2602" t="s">
        <v>371</v>
      </c>
      <c r="I2602" t="s">
        <v>272</v>
      </c>
      <c r="J2602" t="s">
        <v>14069</v>
      </c>
      <c r="K2602" t="s">
        <v>14070</v>
      </c>
      <c r="L2602" t="s">
        <v>1173</v>
      </c>
      <c r="M2602">
        <v>50</v>
      </c>
      <c r="N2602" t="s">
        <v>113</v>
      </c>
      <c r="O2602" t="s">
        <v>9131</v>
      </c>
      <c r="P2602">
        <v>2</v>
      </c>
      <c r="Q2602">
        <v>252</v>
      </c>
      <c r="R2602">
        <v>363</v>
      </c>
      <c r="W2602">
        <v>0.182952</v>
      </c>
      <c r="X2602">
        <v>0.2195424</v>
      </c>
    </row>
    <row r="2603" spans="1:24" hidden="1" x14ac:dyDescent="0.3">
      <c r="A2603" t="s">
        <v>14073</v>
      </c>
      <c r="B2603" t="s">
        <v>8211</v>
      </c>
      <c r="C2603" t="s">
        <v>14066</v>
      </c>
      <c r="D2603" t="s">
        <v>14067</v>
      </c>
      <c r="E2603" t="s">
        <v>113</v>
      </c>
      <c r="F2603" t="s">
        <v>14068</v>
      </c>
      <c r="G2603" t="s">
        <v>247</v>
      </c>
      <c r="H2603" t="s">
        <v>371</v>
      </c>
      <c r="I2603" t="s">
        <v>272</v>
      </c>
      <c r="J2603" t="s">
        <v>14069</v>
      </c>
      <c r="K2603" t="s">
        <v>14070</v>
      </c>
      <c r="L2603" t="s">
        <v>1173</v>
      </c>
      <c r="M2603">
        <v>48</v>
      </c>
      <c r="N2603" t="s">
        <v>10031</v>
      </c>
      <c r="O2603" t="s">
        <v>13961</v>
      </c>
      <c r="P2603">
        <v>1</v>
      </c>
      <c r="Q2603">
        <v>0.9</v>
      </c>
      <c r="T2603">
        <v>325</v>
      </c>
      <c r="W2603">
        <v>0.63617251235193317</v>
      </c>
      <c r="X2603">
        <v>1.0178760197630932</v>
      </c>
    </row>
    <row r="2604" spans="1:24" hidden="1" x14ac:dyDescent="0.3">
      <c r="A2604" t="s">
        <v>14074</v>
      </c>
      <c r="B2604" t="s">
        <v>1304</v>
      </c>
      <c r="C2604" t="s">
        <v>14066</v>
      </c>
      <c r="D2604" t="s">
        <v>14067</v>
      </c>
      <c r="E2604" t="s">
        <v>113</v>
      </c>
      <c r="F2604" t="s">
        <v>14068</v>
      </c>
      <c r="G2604" t="s">
        <v>247</v>
      </c>
      <c r="H2604" t="s">
        <v>371</v>
      </c>
      <c r="I2604" t="s">
        <v>272</v>
      </c>
      <c r="J2604" t="s">
        <v>14069</v>
      </c>
      <c r="K2604" t="s">
        <v>14070</v>
      </c>
      <c r="L2604" t="s">
        <v>1173</v>
      </c>
      <c r="M2604">
        <v>0</v>
      </c>
      <c r="N2604" t="s">
        <v>113</v>
      </c>
      <c r="O2604" t="s">
        <v>10840</v>
      </c>
      <c r="P2604">
        <v>1</v>
      </c>
    </row>
    <row r="2605" spans="1:24" hidden="1" x14ac:dyDescent="0.3">
      <c r="A2605" t="s">
        <v>14075</v>
      </c>
      <c r="B2605" t="s">
        <v>8174</v>
      </c>
      <c r="C2605" t="s">
        <v>14076</v>
      </c>
      <c r="D2605" t="s">
        <v>14077</v>
      </c>
      <c r="E2605" t="s">
        <v>113</v>
      </c>
      <c r="F2605" t="s">
        <v>14078</v>
      </c>
      <c r="G2605" t="s">
        <v>133</v>
      </c>
      <c r="H2605" t="s">
        <v>13570</v>
      </c>
      <c r="I2605" t="s">
        <v>218</v>
      </c>
      <c r="J2605" t="s">
        <v>14079</v>
      </c>
      <c r="K2605" t="s">
        <v>14080</v>
      </c>
      <c r="L2605" t="s">
        <v>1173</v>
      </c>
      <c r="M2605">
        <v>50</v>
      </c>
      <c r="N2605" t="s">
        <v>113</v>
      </c>
      <c r="O2605" t="s">
        <v>8207</v>
      </c>
      <c r="P2605">
        <v>3</v>
      </c>
      <c r="Q2605">
        <v>1400</v>
      </c>
      <c r="R2605">
        <v>320</v>
      </c>
      <c r="S2605">
        <v>145</v>
      </c>
      <c r="T2605">
        <v>70</v>
      </c>
      <c r="U2605">
        <v>145</v>
      </c>
      <c r="V2605">
        <v>330</v>
      </c>
      <c r="W2605">
        <v>1.3440000000000001</v>
      </c>
      <c r="X2605">
        <v>1.6128</v>
      </c>
    </row>
    <row r="2606" spans="1:24" hidden="1" x14ac:dyDescent="0.3">
      <c r="A2606" t="s">
        <v>14081</v>
      </c>
      <c r="B2606" t="s">
        <v>8211</v>
      </c>
      <c r="C2606" t="s">
        <v>14076</v>
      </c>
      <c r="D2606" t="s">
        <v>14077</v>
      </c>
      <c r="E2606" t="s">
        <v>113</v>
      </c>
      <c r="F2606" t="s">
        <v>14078</v>
      </c>
      <c r="G2606" t="s">
        <v>133</v>
      </c>
      <c r="H2606" t="s">
        <v>13570</v>
      </c>
      <c r="I2606" t="s">
        <v>218</v>
      </c>
      <c r="J2606" t="s">
        <v>14079</v>
      </c>
      <c r="K2606" t="s">
        <v>14080</v>
      </c>
      <c r="L2606" t="s">
        <v>1173</v>
      </c>
      <c r="M2606">
        <v>48</v>
      </c>
      <c r="N2606" t="s">
        <v>113</v>
      </c>
      <c r="O2606" t="s">
        <v>14082</v>
      </c>
      <c r="P2606">
        <v>1</v>
      </c>
      <c r="Q2606">
        <v>0.6</v>
      </c>
      <c r="T2606">
        <v>273.97000000000003</v>
      </c>
      <c r="W2606">
        <v>0.28274333882308139</v>
      </c>
      <c r="X2606">
        <v>0.45238934211693027</v>
      </c>
    </row>
    <row r="2607" spans="1:24" hidden="1" x14ac:dyDescent="0.3">
      <c r="A2607" t="s">
        <v>14083</v>
      </c>
      <c r="B2607" t="s">
        <v>8174</v>
      </c>
      <c r="C2607" t="s">
        <v>14084</v>
      </c>
      <c r="D2607" t="s">
        <v>14085</v>
      </c>
      <c r="E2607" t="s">
        <v>113</v>
      </c>
      <c r="F2607" t="s">
        <v>14086</v>
      </c>
      <c r="G2607" t="s">
        <v>247</v>
      </c>
      <c r="H2607" t="s">
        <v>371</v>
      </c>
      <c r="I2607" t="s">
        <v>115</v>
      </c>
      <c r="J2607" t="s">
        <v>113</v>
      </c>
      <c r="K2607" t="s">
        <v>113</v>
      </c>
      <c r="L2607" t="s">
        <v>113</v>
      </c>
      <c r="M2607">
        <v>48</v>
      </c>
      <c r="N2607" t="s">
        <v>8614</v>
      </c>
      <c r="O2607" t="s">
        <v>8615</v>
      </c>
      <c r="P2607">
        <v>3</v>
      </c>
      <c r="Q2607">
        <v>717</v>
      </c>
      <c r="R2607">
        <v>408</v>
      </c>
      <c r="S2607">
        <v>155</v>
      </c>
      <c r="T2607">
        <v>25</v>
      </c>
      <c r="U2607">
        <v>180</v>
      </c>
      <c r="V2607">
        <v>310</v>
      </c>
      <c r="W2607">
        <v>0.87760800000000005</v>
      </c>
      <c r="X2607">
        <v>1.0531296000000001</v>
      </c>
    </row>
    <row r="2608" spans="1:24" hidden="1" x14ac:dyDescent="0.3">
      <c r="A2608" t="s">
        <v>14087</v>
      </c>
      <c r="B2608" t="s">
        <v>8617</v>
      </c>
      <c r="C2608" t="s">
        <v>14084</v>
      </c>
      <c r="D2608" t="s">
        <v>14085</v>
      </c>
      <c r="E2608" t="s">
        <v>113</v>
      </c>
      <c r="F2608" t="s">
        <v>14086</v>
      </c>
      <c r="G2608" t="s">
        <v>247</v>
      </c>
      <c r="H2608" t="s">
        <v>371</v>
      </c>
      <c r="I2608" t="s">
        <v>115</v>
      </c>
      <c r="J2608" t="s">
        <v>113</v>
      </c>
      <c r="K2608" t="s">
        <v>113</v>
      </c>
      <c r="L2608" t="s">
        <v>113</v>
      </c>
      <c r="M2608">
        <v>48</v>
      </c>
      <c r="N2608" t="s">
        <v>9659</v>
      </c>
      <c r="O2608" t="s">
        <v>9491</v>
      </c>
      <c r="P2608">
        <v>3</v>
      </c>
      <c r="Q2608">
        <v>1499</v>
      </c>
      <c r="R2608">
        <v>395</v>
      </c>
      <c r="S2608">
        <v>228</v>
      </c>
      <c r="T2608">
        <v>25</v>
      </c>
      <c r="U2608">
        <v>180</v>
      </c>
      <c r="V2608">
        <v>310</v>
      </c>
      <c r="W2608">
        <v>1.7763150000000001</v>
      </c>
      <c r="X2608">
        <v>2.1315780000000002</v>
      </c>
    </row>
    <row r="2609" spans="1:24" hidden="1" x14ac:dyDescent="0.3">
      <c r="A2609" t="s">
        <v>14088</v>
      </c>
      <c r="B2609" t="s">
        <v>8179</v>
      </c>
      <c r="C2609" t="s">
        <v>14084</v>
      </c>
      <c r="D2609" t="s">
        <v>14085</v>
      </c>
      <c r="E2609" t="s">
        <v>113</v>
      </c>
      <c r="F2609" t="s">
        <v>14086</v>
      </c>
      <c r="G2609" t="s">
        <v>247</v>
      </c>
      <c r="H2609" t="s">
        <v>371</v>
      </c>
      <c r="I2609" t="s">
        <v>115</v>
      </c>
      <c r="J2609" t="s">
        <v>113</v>
      </c>
      <c r="K2609" t="s">
        <v>113</v>
      </c>
      <c r="L2609" t="s">
        <v>113</v>
      </c>
      <c r="M2609">
        <v>48</v>
      </c>
      <c r="N2609" t="s">
        <v>8614</v>
      </c>
      <c r="O2609" t="s">
        <v>9816</v>
      </c>
      <c r="P2609">
        <v>2</v>
      </c>
      <c r="Q2609">
        <v>522</v>
      </c>
      <c r="R2609">
        <v>397</v>
      </c>
      <c r="W2609">
        <v>0.414468</v>
      </c>
      <c r="X2609">
        <v>0.49736159999999996</v>
      </c>
    </row>
    <row r="2610" spans="1:24" hidden="1" x14ac:dyDescent="0.3">
      <c r="A2610" t="s">
        <v>14089</v>
      </c>
      <c r="B2610" t="s">
        <v>1304</v>
      </c>
      <c r="C2610" t="s">
        <v>14084</v>
      </c>
      <c r="D2610" t="s">
        <v>14085</v>
      </c>
      <c r="E2610" t="s">
        <v>113</v>
      </c>
      <c r="F2610" t="s">
        <v>14086</v>
      </c>
      <c r="G2610" t="s">
        <v>247</v>
      </c>
      <c r="H2610" t="s">
        <v>371</v>
      </c>
      <c r="I2610" t="s">
        <v>115</v>
      </c>
      <c r="J2610" t="s">
        <v>113</v>
      </c>
      <c r="K2610" t="s">
        <v>113</v>
      </c>
      <c r="L2610" t="s">
        <v>113</v>
      </c>
      <c r="M2610">
        <v>0</v>
      </c>
      <c r="N2610" t="s">
        <v>113</v>
      </c>
      <c r="O2610" t="s">
        <v>14090</v>
      </c>
      <c r="P2610">
        <v>1</v>
      </c>
    </row>
    <row r="2611" spans="1:24" hidden="1" x14ac:dyDescent="0.3">
      <c r="A2611" t="s">
        <v>14091</v>
      </c>
      <c r="B2611" t="s">
        <v>8174</v>
      </c>
      <c r="C2611" t="s">
        <v>1471</v>
      </c>
      <c r="D2611" t="s">
        <v>1470</v>
      </c>
      <c r="E2611" t="s">
        <v>113</v>
      </c>
      <c r="F2611" t="s">
        <v>14092</v>
      </c>
      <c r="G2611" t="s">
        <v>247</v>
      </c>
      <c r="H2611" t="s">
        <v>371</v>
      </c>
      <c r="I2611" t="s">
        <v>860</v>
      </c>
      <c r="J2611" t="s">
        <v>14093</v>
      </c>
      <c r="K2611" t="s">
        <v>14094</v>
      </c>
      <c r="L2611" t="s">
        <v>120</v>
      </c>
      <c r="M2611">
        <v>40</v>
      </c>
      <c r="N2611" t="s">
        <v>9085</v>
      </c>
      <c r="O2611" t="s">
        <v>8647</v>
      </c>
      <c r="P2611">
        <v>3</v>
      </c>
      <c r="Q2611">
        <v>1509</v>
      </c>
      <c r="R2611">
        <v>469</v>
      </c>
      <c r="T2611">
        <v>110</v>
      </c>
      <c r="U2611">
        <v>230</v>
      </c>
      <c r="V2611">
        <v>350</v>
      </c>
      <c r="W2611">
        <v>2.1231629999999999</v>
      </c>
      <c r="X2611">
        <v>2.5477955999999997</v>
      </c>
    </row>
    <row r="2612" spans="1:24" hidden="1" x14ac:dyDescent="0.3">
      <c r="A2612" t="s">
        <v>14095</v>
      </c>
      <c r="B2612" t="s">
        <v>8179</v>
      </c>
      <c r="C2612" t="s">
        <v>1471</v>
      </c>
      <c r="D2612" t="s">
        <v>1470</v>
      </c>
      <c r="E2612" t="s">
        <v>113</v>
      </c>
      <c r="F2612" t="s">
        <v>14092</v>
      </c>
      <c r="G2612" t="s">
        <v>247</v>
      </c>
      <c r="H2612" t="s">
        <v>371</v>
      </c>
      <c r="I2612" t="s">
        <v>860</v>
      </c>
      <c r="J2612" t="s">
        <v>14093</v>
      </c>
      <c r="K2612" t="s">
        <v>14094</v>
      </c>
      <c r="L2612" t="s">
        <v>120</v>
      </c>
      <c r="M2612">
        <v>40</v>
      </c>
      <c r="N2612" t="s">
        <v>9085</v>
      </c>
      <c r="O2612" t="s">
        <v>11880</v>
      </c>
      <c r="P2612">
        <v>3</v>
      </c>
      <c r="Q2612">
        <v>400</v>
      </c>
      <c r="R2612">
        <v>300</v>
      </c>
      <c r="W2612">
        <v>0.36</v>
      </c>
      <c r="X2612">
        <v>0.432</v>
      </c>
    </row>
    <row r="2613" spans="1:24" hidden="1" x14ac:dyDescent="0.3">
      <c r="A2613" t="s">
        <v>14096</v>
      </c>
      <c r="B2613" t="s">
        <v>8536</v>
      </c>
      <c r="C2613" t="s">
        <v>1471</v>
      </c>
      <c r="D2613" t="s">
        <v>1470</v>
      </c>
      <c r="E2613" t="s">
        <v>113</v>
      </c>
      <c r="F2613" t="s">
        <v>14092</v>
      </c>
      <c r="G2613" t="s">
        <v>247</v>
      </c>
      <c r="H2613" t="s">
        <v>371</v>
      </c>
      <c r="I2613" t="s">
        <v>860</v>
      </c>
      <c r="J2613" t="s">
        <v>14093</v>
      </c>
      <c r="K2613" t="s">
        <v>14094</v>
      </c>
      <c r="L2613" t="s">
        <v>120</v>
      </c>
      <c r="M2613">
        <v>40</v>
      </c>
      <c r="N2613" t="s">
        <v>9085</v>
      </c>
      <c r="O2613" t="s">
        <v>9131</v>
      </c>
      <c r="P2613">
        <v>1</v>
      </c>
      <c r="Q2613">
        <v>210</v>
      </c>
      <c r="R2613">
        <v>210</v>
      </c>
      <c r="W2613">
        <v>4.41E-2</v>
      </c>
      <c r="X2613">
        <v>5.2920000000000002E-2</v>
      </c>
    </row>
    <row r="2614" spans="1:24" hidden="1" x14ac:dyDescent="0.3">
      <c r="A2614" t="s">
        <v>14097</v>
      </c>
      <c r="B2614" t="s">
        <v>8211</v>
      </c>
      <c r="C2614" t="s">
        <v>1471</v>
      </c>
      <c r="D2614" t="s">
        <v>1470</v>
      </c>
      <c r="E2614" t="s">
        <v>113</v>
      </c>
      <c r="F2614" t="s">
        <v>14092</v>
      </c>
      <c r="G2614" t="s">
        <v>247</v>
      </c>
      <c r="H2614" t="s">
        <v>371</v>
      </c>
      <c r="I2614" t="s">
        <v>860</v>
      </c>
      <c r="J2614" t="s">
        <v>14093</v>
      </c>
      <c r="K2614" t="s">
        <v>14094</v>
      </c>
      <c r="L2614" t="s">
        <v>120</v>
      </c>
      <c r="M2614">
        <v>38</v>
      </c>
      <c r="N2614" t="s">
        <v>10031</v>
      </c>
      <c r="O2614" t="s">
        <v>14098</v>
      </c>
      <c r="P2614">
        <v>1</v>
      </c>
      <c r="Q2614">
        <v>1.8</v>
      </c>
      <c r="T2614">
        <v>97.7</v>
      </c>
      <c r="W2614">
        <v>2.5446900494077327</v>
      </c>
      <c r="X2614">
        <v>4.0715040790523727</v>
      </c>
    </row>
    <row r="2615" spans="1:24" hidden="1" x14ac:dyDescent="0.3">
      <c r="A2615" t="s">
        <v>14099</v>
      </c>
      <c r="B2615" t="s">
        <v>1304</v>
      </c>
      <c r="C2615" t="s">
        <v>1471</v>
      </c>
      <c r="D2615" t="s">
        <v>1470</v>
      </c>
      <c r="E2615" t="s">
        <v>113</v>
      </c>
      <c r="F2615" t="s">
        <v>14092</v>
      </c>
      <c r="G2615" t="s">
        <v>247</v>
      </c>
      <c r="H2615" t="s">
        <v>371</v>
      </c>
      <c r="I2615" t="s">
        <v>860</v>
      </c>
      <c r="J2615" t="s">
        <v>14093</v>
      </c>
      <c r="K2615" t="s">
        <v>14094</v>
      </c>
      <c r="L2615" t="s">
        <v>120</v>
      </c>
      <c r="M2615">
        <v>0</v>
      </c>
      <c r="N2615" t="s">
        <v>113</v>
      </c>
      <c r="O2615" t="s">
        <v>10840</v>
      </c>
      <c r="P2615">
        <v>1</v>
      </c>
    </row>
    <row r="2616" spans="1:24" hidden="1" x14ac:dyDescent="0.3">
      <c r="A2616" t="s">
        <v>14100</v>
      </c>
      <c r="B2616" t="s">
        <v>8174</v>
      </c>
      <c r="C2616" t="s">
        <v>14101</v>
      </c>
      <c r="D2616" t="s">
        <v>14102</v>
      </c>
      <c r="E2616" t="s">
        <v>113</v>
      </c>
      <c r="F2616" t="s">
        <v>14103</v>
      </c>
      <c r="G2616" t="s">
        <v>133</v>
      </c>
      <c r="H2616" t="s">
        <v>3790</v>
      </c>
      <c r="I2616" t="s">
        <v>654</v>
      </c>
      <c r="J2616" t="s">
        <v>14104</v>
      </c>
      <c r="K2616" t="s">
        <v>14105</v>
      </c>
      <c r="L2616" t="s">
        <v>120</v>
      </c>
      <c r="M2616">
        <v>40</v>
      </c>
      <c r="N2616" t="s">
        <v>113</v>
      </c>
      <c r="O2616" t="s">
        <v>8245</v>
      </c>
      <c r="P2616">
        <v>3</v>
      </c>
      <c r="Q2616">
        <v>1400</v>
      </c>
      <c r="R2616">
        <v>320</v>
      </c>
      <c r="S2616">
        <v>145</v>
      </c>
      <c r="T2616">
        <v>105</v>
      </c>
      <c r="U2616">
        <v>260</v>
      </c>
      <c r="V2616">
        <v>325</v>
      </c>
      <c r="W2616">
        <v>1.3440000000000001</v>
      </c>
      <c r="X2616">
        <v>1.6128</v>
      </c>
    </row>
    <row r="2617" spans="1:24" hidden="1" x14ac:dyDescent="0.3">
      <c r="A2617" t="s">
        <v>14106</v>
      </c>
      <c r="B2617" t="s">
        <v>8179</v>
      </c>
      <c r="C2617" t="s">
        <v>14101</v>
      </c>
      <c r="D2617" t="s">
        <v>14102</v>
      </c>
      <c r="E2617" t="s">
        <v>113</v>
      </c>
      <c r="F2617" t="s">
        <v>14103</v>
      </c>
      <c r="G2617" t="s">
        <v>133</v>
      </c>
      <c r="H2617" t="s">
        <v>3790</v>
      </c>
      <c r="I2617" t="s">
        <v>654</v>
      </c>
      <c r="J2617" t="s">
        <v>14104</v>
      </c>
      <c r="K2617" t="s">
        <v>14105</v>
      </c>
      <c r="L2617" t="s">
        <v>120</v>
      </c>
      <c r="M2617">
        <v>40</v>
      </c>
      <c r="N2617" t="s">
        <v>113</v>
      </c>
      <c r="O2617" t="s">
        <v>9034</v>
      </c>
      <c r="P2617">
        <v>1</v>
      </c>
      <c r="Q2617">
        <v>560</v>
      </c>
      <c r="R2617">
        <v>308</v>
      </c>
      <c r="S2617">
        <v>149</v>
      </c>
      <c r="W2617">
        <v>0.17247999999999999</v>
      </c>
      <c r="X2617">
        <v>0.20697599999999999</v>
      </c>
    </row>
    <row r="2618" spans="1:24" hidden="1" x14ac:dyDescent="0.3">
      <c r="A2618" t="s">
        <v>14107</v>
      </c>
      <c r="B2618" t="s">
        <v>8211</v>
      </c>
      <c r="C2618" t="s">
        <v>14101</v>
      </c>
      <c r="D2618" t="s">
        <v>14102</v>
      </c>
      <c r="E2618" t="s">
        <v>113</v>
      </c>
      <c r="F2618" t="s">
        <v>14103</v>
      </c>
      <c r="G2618" t="s">
        <v>133</v>
      </c>
      <c r="H2618" t="s">
        <v>3790</v>
      </c>
      <c r="I2618" t="s">
        <v>654</v>
      </c>
      <c r="J2618" t="s">
        <v>14104</v>
      </c>
      <c r="K2618" t="s">
        <v>14105</v>
      </c>
      <c r="L2618" t="s">
        <v>120</v>
      </c>
      <c r="M2618">
        <v>38</v>
      </c>
      <c r="N2618" t="s">
        <v>113</v>
      </c>
      <c r="O2618" t="s">
        <v>12794</v>
      </c>
      <c r="P2618">
        <v>1</v>
      </c>
      <c r="Q2618">
        <v>0.9</v>
      </c>
      <c r="T2618">
        <v>127</v>
      </c>
      <c r="W2618">
        <v>0.63617251235193317</v>
      </c>
      <c r="X2618">
        <v>1.0178760197630932</v>
      </c>
    </row>
    <row r="2619" spans="1:24" hidden="1" x14ac:dyDescent="0.3">
      <c r="A2619" t="s">
        <v>14108</v>
      </c>
      <c r="B2619" t="s">
        <v>8362</v>
      </c>
      <c r="C2619" t="s">
        <v>14101</v>
      </c>
      <c r="D2619" t="s">
        <v>14102</v>
      </c>
      <c r="E2619" t="s">
        <v>113</v>
      </c>
      <c r="F2619" t="s">
        <v>14103</v>
      </c>
      <c r="G2619" t="s">
        <v>133</v>
      </c>
      <c r="H2619" t="s">
        <v>3790</v>
      </c>
      <c r="I2619" t="s">
        <v>654</v>
      </c>
      <c r="J2619" t="s">
        <v>14104</v>
      </c>
      <c r="K2619" t="s">
        <v>14105</v>
      </c>
      <c r="L2619" t="s">
        <v>120</v>
      </c>
      <c r="M2619">
        <v>0</v>
      </c>
      <c r="N2619" t="s">
        <v>113</v>
      </c>
      <c r="O2619" t="s">
        <v>8362</v>
      </c>
      <c r="P2619">
        <v>1</v>
      </c>
      <c r="Q2619">
        <v>1.8</v>
      </c>
      <c r="W2619">
        <v>2.5446900494077327</v>
      </c>
      <c r="X2619">
        <v>0</v>
      </c>
    </row>
    <row r="2620" spans="1:24" hidden="1" x14ac:dyDescent="0.3">
      <c r="A2620" t="s">
        <v>14109</v>
      </c>
      <c r="B2620" t="s">
        <v>8174</v>
      </c>
      <c r="C2620" t="s">
        <v>3287</v>
      </c>
      <c r="D2620" t="s">
        <v>3286</v>
      </c>
      <c r="E2620" t="s">
        <v>113</v>
      </c>
      <c r="F2620" t="s">
        <v>3288</v>
      </c>
      <c r="G2620" t="s">
        <v>1356</v>
      </c>
      <c r="H2620" t="s">
        <v>127</v>
      </c>
      <c r="I2620" t="s">
        <v>115</v>
      </c>
      <c r="J2620" t="s">
        <v>14110</v>
      </c>
      <c r="K2620" t="s">
        <v>14111</v>
      </c>
      <c r="L2620" t="s">
        <v>120</v>
      </c>
      <c r="M2620">
        <v>40</v>
      </c>
      <c r="N2620" t="s">
        <v>8614</v>
      </c>
      <c r="O2620" t="s">
        <v>9042</v>
      </c>
      <c r="P2620">
        <v>3</v>
      </c>
      <c r="Q2620">
        <v>1412</v>
      </c>
      <c r="R2620">
        <v>353</v>
      </c>
      <c r="T2620">
        <v>35</v>
      </c>
      <c r="U2620">
        <v>140</v>
      </c>
      <c r="V2620">
        <v>310</v>
      </c>
      <c r="W2620">
        <v>1.4953080000000001</v>
      </c>
      <c r="X2620">
        <v>1.7943696</v>
      </c>
    </row>
    <row r="2621" spans="1:24" hidden="1" x14ac:dyDescent="0.3">
      <c r="A2621" t="s">
        <v>14112</v>
      </c>
      <c r="B2621" t="s">
        <v>8179</v>
      </c>
      <c r="C2621" t="s">
        <v>3287</v>
      </c>
      <c r="D2621" t="s">
        <v>3286</v>
      </c>
      <c r="E2621" t="s">
        <v>113</v>
      </c>
      <c r="F2621" t="s">
        <v>3288</v>
      </c>
      <c r="G2621" t="s">
        <v>1356</v>
      </c>
      <c r="H2621" t="s">
        <v>127</v>
      </c>
      <c r="I2621" t="s">
        <v>115</v>
      </c>
      <c r="J2621" t="s">
        <v>14110</v>
      </c>
      <c r="K2621" t="s">
        <v>14111</v>
      </c>
      <c r="L2621" t="s">
        <v>120</v>
      </c>
      <c r="M2621">
        <v>40</v>
      </c>
      <c r="N2621" t="s">
        <v>113</v>
      </c>
      <c r="O2621" t="s">
        <v>9568</v>
      </c>
      <c r="P2621">
        <v>3</v>
      </c>
      <c r="Q2621">
        <v>353</v>
      </c>
      <c r="R2621">
        <v>261</v>
      </c>
      <c r="S2621">
        <v>104</v>
      </c>
      <c r="W2621">
        <v>0.27639900000000001</v>
      </c>
      <c r="X2621">
        <v>0.3316788</v>
      </c>
    </row>
    <row r="2622" spans="1:24" hidden="1" x14ac:dyDescent="0.3">
      <c r="A2622" t="s">
        <v>14113</v>
      </c>
      <c r="B2622" t="s">
        <v>8536</v>
      </c>
      <c r="C2622" t="s">
        <v>3287</v>
      </c>
      <c r="D2622" t="s">
        <v>3286</v>
      </c>
      <c r="E2622" t="s">
        <v>113</v>
      </c>
      <c r="F2622" t="s">
        <v>3288</v>
      </c>
      <c r="G2622" t="s">
        <v>1356</v>
      </c>
      <c r="H2622" t="s">
        <v>127</v>
      </c>
      <c r="I2622" t="s">
        <v>115</v>
      </c>
      <c r="J2622" t="s">
        <v>14110</v>
      </c>
      <c r="K2622" t="s">
        <v>14111</v>
      </c>
      <c r="L2622" t="s">
        <v>120</v>
      </c>
      <c r="M2622">
        <v>40</v>
      </c>
      <c r="N2622" t="s">
        <v>113</v>
      </c>
      <c r="O2622" t="s">
        <v>12523</v>
      </c>
      <c r="P2622">
        <v>3</v>
      </c>
      <c r="Q2622">
        <v>636</v>
      </c>
      <c r="R2622">
        <v>383</v>
      </c>
      <c r="S2622">
        <v>169</v>
      </c>
      <c r="W2622">
        <v>0.73076399999999997</v>
      </c>
      <c r="X2622">
        <v>0.87691679999999994</v>
      </c>
    </row>
    <row r="2623" spans="1:24" hidden="1" x14ac:dyDescent="0.3">
      <c r="A2623" t="s">
        <v>14114</v>
      </c>
      <c r="B2623" t="s">
        <v>8211</v>
      </c>
      <c r="C2623" t="s">
        <v>3287</v>
      </c>
      <c r="D2623" t="s">
        <v>3286</v>
      </c>
      <c r="E2623" t="s">
        <v>113</v>
      </c>
      <c r="F2623" t="s">
        <v>3288</v>
      </c>
      <c r="G2623" t="s">
        <v>1356</v>
      </c>
      <c r="H2623" t="s">
        <v>127</v>
      </c>
      <c r="I2623" t="s">
        <v>115</v>
      </c>
      <c r="J2623" t="s">
        <v>14110</v>
      </c>
      <c r="K2623" t="s">
        <v>14111</v>
      </c>
      <c r="L2623" t="s">
        <v>120</v>
      </c>
      <c r="M2623">
        <v>38</v>
      </c>
      <c r="N2623" t="s">
        <v>113</v>
      </c>
      <c r="O2623" t="s">
        <v>14115</v>
      </c>
      <c r="P2623">
        <v>1</v>
      </c>
      <c r="Q2623">
        <v>0.9</v>
      </c>
      <c r="T2623">
        <v>301</v>
      </c>
      <c r="W2623">
        <v>0.63617251235193317</v>
      </c>
      <c r="X2623">
        <v>1.0178760197630932</v>
      </c>
    </row>
    <row r="2624" spans="1:24" hidden="1" x14ac:dyDescent="0.3">
      <c r="A2624" t="s">
        <v>14116</v>
      </c>
      <c r="B2624" t="s">
        <v>8249</v>
      </c>
      <c r="C2624" t="s">
        <v>3287</v>
      </c>
      <c r="D2624" t="s">
        <v>3286</v>
      </c>
      <c r="E2624" t="s">
        <v>113</v>
      </c>
      <c r="F2624" t="s">
        <v>3288</v>
      </c>
      <c r="G2624" t="s">
        <v>1356</v>
      </c>
      <c r="H2624" t="s">
        <v>127</v>
      </c>
      <c r="I2624" t="s">
        <v>115</v>
      </c>
      <c r="J2624" t="s">
        <v>14110</v>
      </c>
      <c r="K2624" t="s">
        <v>14111</v>
      </c>
      <c r="L2624" t="s">
        <v>120</v>
      </c>
      <c r="M2624">
        <v>36</v>
      </c>
      <c r="N2624" t="s">
        <v>113</v>
      </c>
      <c r="O2624" t="s">
        <v>14115</v>
      </c>
      <c r="P2624">
        <v>1</v>
      </c>
      <c r="Q2624">
        <v>0.9</v>
      </c>
      <c r="T2624">
        <v>301</v>
      </c>
      <c r="W2624">
        <v>0.63617251235193317</v>
      </c>
      <c r="X2624">
        <v>1.0178760197630932</v>
      </c>
    </row>
    <row r="2625" spans="1:24" hidden="1" x14ac:dyDescent="0.3">
      <c r="A2625" t="s">
        <v>14117</v>
      </c>
      <c r="B2625" t="s">
        <v>8174</v>
      </c>
      <c r="C2625" t="s">
        <v>14118</v>
      </c>
      <c r="D2625" t="s">
        <v>14119</v>
      </c>
      <c r="E2625" t="s">
        <v>113</v>
      </c>
      <c r="F2625" t="s">
        <v>14120</v>
      </c>
      <c r="G2625" t="s">
        <v>1356</v>
      </c>
      <c r="H2625" t="s">
        <v>127</v>
      </c>
      <c r="I2625" t="s">
        <v>860</v>
      </c>
      <c r="J2625" t="s">
        <v>14121</v>
      </c>
      <c r="K2625" t="s">
        <v>14122</v>
      </c>
      <c r="L2625" t="s">
        <v>120</v>
      </c>
      <c r="M2625">
        <v>40</v>
      </c>
      <c r="N2625" t="s">
        <v>9085</v>
      </c>
      <c r="O2625" t="s">
        <v>8467</v>
      </c>
      <c r="P2625">
        <v>3</v>
      </c>
      <c r="Q2625">
        <v>1499</v>
      </c>
      <c r="R2625">
        <v>349</v>
      </c>
      <c r="S2625">
        <v>166</v>
      </c>
      <c r="T2625">
        <v>0</v>
      </c>
      <c r="U2625">
        <v>160</v>
      </c>
      <c r="V2625">
        <v>230</v>
      </c>
      <c r="W2625">
        <v>1.569453</v>
      </c>
      <c r="X2625">
        <v>1.8833435999999999</v>
      </c>
    </row>
    <row r="2626" spans="1:24" hidden="1" x14ac:dyDescent="0.3">
      <c r="A2626" t="s">
        <v>14123</v>
      </c>
      <c r="B2626" t="s">
        <v>8617</v>
      </c>
      <c r="C2626" t="s">
        <v>14118</v>
      </c>
      <c r="D2626" t="s">
        <v>14119</v>
      </c>
      <c r="E2626" t="s">
        <v>113</v>
      </c>
      <c r="F2626" t="s">
        <v>14120</v>
      </c>
      <c r="G2626" t="s">
        <v>1356</v>
      </c>
      <c r="H2626" t="s">
        <v>127</v>
      </c>
      <c r="I2626" t="s">
        <v>860</v>
      </c>
      <c r="J2626" t="s">
        <v>14121</v>
      </c>
      <c r="K2626" t="s">
        <v>14122</v>
      </c>
      <c r="L2626" t="s">
        <v>120</v>
      </c>
      <c r="M2626">
        <v>40</v>
      </c>
      <c r="N2626" t="s">
        <v>9085</v>
      </c>
      <c r="O2626" t="s">
        <v>11997</v>
      </c>
      <c r="P2626">
        <v>3</v>
      </c>
      <c r="Q2626">
        <v>699</v>
      </c>
      <c r="R2626">
        <v>395</v>
      </c>
      <c r="S2626">
        <v>160</v>
      </c>
      <c r="T2626">
        <v>0</v>
      </c>
      <c r="U2626">
        <v>160</v>
      </c>
      <c r="V2626">
        <v>230</v>
      </c>
      <c r="W2626">
        <v>0.82831500000000002</v>
      </c>
      <c r="X2626">
        <v>0.99397800000000003</v>
      </c>
    </row>
    <row r="2627" spans="1:24" hidden="1" x14ac:dyDescent="0.3">
      <c r="A2627" t="s">
        <v>14124</v>
      </c>
      <c r="B2627" t="s">
        <v>8179</v>
      </c>
      <c r="C2627" t="s">
        <v>14118</v>
      </c>
      <c r="D2627" t="s">
        <v>14119</v>
      </c>
      <c r="E2627" t="s">
        <v>113</v>
      </c>
      <c r="F2627" t="s">
        <v>14120</v>
      </c>
      <c r="G2627" t="s">
        <v>1356</v>
      </c>
      <c r="H2627" t="s">
        <v>127</v>
      </c>
      <c r="I2627" t="s">
        <v>860</v>
      </c>
      <c r="J2627" t="s">
        <v>14121</v>
      </c>
      <c r="K2627" t="s">
        <v>14122</v>
      </c>
      <c r="L2627" t="s">
        <v>120</v>
      </c>
      <c r="M2627">
        <v>40</v>
      </c>
      <c r="N2627" t="s">
        <v>9085</v>
      </c>
      <c r="O2627" t="s">
        <v>11880</v>
      </c>
      <c r="P2627">
        <v>3</v>
      </c>
      <c r="Q2627">
        <v>400</v>
      </c>
      <c r="R2627">
        <v>300</v>
      </c>
      <c r="S2627">
        <v>100</v>
      </c>
      <c r="W2627">
        <v>0.36</v>
      </c>
      <c r="X2627">
        <v>0.432</v>
      </c>
    </row>
    <row r="2628" spans="1:24" hidden="1" x14ac:dyDescent="0.3">
      <c r="A2628" t="s">
        <v>14125</v>
      </c>
      <c r="B2628" t="s">
        <v>8536</v>
      </c>
      <c r="C2628" t="s">
        <v>14118</v>
      </c>
      <c r="D2628" t="s">
        <v>14119</v>
      </c>
      <c r="E2628" t="s">
        <v>113</v>
      </c>
      <c r="F2628" t="s">
        <v>14120</v>
      </c>
      <c r="G2628" t="s">
        <v>1356</v>
      </c>
      <c r="H2628" t="s">
        <v>127</v>
      </c>
      <c r="I2628" t="s">
        <v>860</v>
      </c>
      <c r="J2628" t="s">
        <v>14121</v>
      </c>
      <c r="K2628" t="s">
        <v>14122</v>
      </c>
      <c r="L2628" t="s">
        <v>120</v>
      </c>
      <c r="M2628">
        <v>40</v>
      </c>
      <c r="N2628" t="s">
        <v>9085</v>
      </c>
      <c r="O2628" t="s">
        <v>9106</v>
      </c>
      <c r="P2628">
        <v>3</v>
      </c>
      <c r="Q2628">
        <v>400</v>
      </c>
      <c r="R2628">
        <v>300</v>
      </c>
      <c r="S2628">
        <v>100</v>
      </c>
      <c r="W2628">
        <v>0.36</v>
      </c>
      <c r="X2628">
        <v>0.432</v>
      </c>
    </row>
    <row r="2629" spans="1:24" hidden="1" x14ac:dyDescent="0.3">
      <c r="A2629" t="s">
        <v>14126</v>
      </c>
      <c r="B2629" t="s">
        <v>8174</v>
      </c>
      <c r="C2629" t="s">
        <v>14118</v>
      </c>
      <c r="D2629" t="s">
        <v>14127</v>
      </c>
      <c r="E2629" t="s">
        <v>113</v>
      </c>
      <c r="F2629" t="s">
        <v>113</v>
      </c>
      <c r="G2629" t="s">
        <v>113</v>
      </c>
      <c r="H2629" t="s">
        <v>113</v>
      </c>
      <c r="I2629" t="s">
        <v>860</v>
      </c>
      <c r="J2629" t="s">
        <v>113</v>
      </c>
      <c r="K2629" t="s">
        <v>113</v>
      </c>
      <c r="L2629" t="s">
        <v>113</v>
      </c>
      <c r="M2629">
        <v>35</v>
      </c>
      <c r="N2629" t="s">
        <v>8442</v>
      </c>
      <c r="O2629" t="s">
        <v>13132</v>
      </c>
      <c r="P2629">
        <v>3</v>
      </c>
      <c r="Q2629">
        <v>1500</v>
      </c>
      <c r="R2629">
        <v>380</v>
      </c>
      <c r="T2629">
        <v>15</v>
      </c>
      <c r="U2629">
        <v>165</v>
      </c>
      <c r="V2629">
        <v>250</v>
      </c>
      <c r="W2629">
        <v>1.71</v>
      </c>
      <c r="X2629">
        <v>2.052</v>
      </c>
    </row>
    <row r="2630" spans="1:24" hidden="1" x14ac:dyDescent="0.3">
      <c r="A2630" t="s">
        <v>14128</v>
      </c>
      <c r="B2630" t="s">
        <v>8179</v>
      </c>
      <c r="C2630" t="s">
        <v>14118</v>
      </c>
      <c r="D2630" t="s">
        <v>14127</v>
      </c>
      <c r="E2630" t="s">
        <v>113</v>
      </c>
      <c r="F2630" t="s">
        <v>113</v>
      </c>
      <c r="G2630" t="s">
        <v>113</v>
      </c>
      <c r="H2630" t="s">
        <v>113</v>
      </c>
      <c r="I2630" t="s">
        <v>860</v>
      </c>
      <c r="J2630" t="s">
        <v>113</v>
      </c>
      <c r="K2630" t="s">
        <v>113</v>
      </c>
      <c r="L2630" t="s">
        <v>113</v>
      </c>
      <c r="M2630">
        <v>35</v>
      </c>
      <c r="N2630" t="s">
        <v>9085</v>
      </c>
      <c r="O2630" t="s">
        <v>8354</v>
      </c>
      <c r="P2630">
        <v>2</v>
      </c>
      <c r="Q2630">
        <v>300</v>
      </c>
      <c r="R2630">
        <v>400</v>
      </c>
      <c r="W2630">
        <v>0.24</v>
      </c>
      <c r="X2630">
        <v>0.28799999999999998</v>
      </c>
    </row>
    <row r="2631" spans="1:24" hidden="1" x14ac:dyDescent="0.3">
      <c r="A2631" t="s">
        <v>14129</v>
      </c>
      <c r="B2631" t="s">
        <v>8536</v>
      </c>
      <c r="C2631" t="s">
        <v>14118</v>
      </c>
      <c r="D2631" t="s">
        <v>14127</v>
      </c>
      <c r="E2631" t="s">
        <v>113</v>
      </c>
      <c r="F2631" t="s">
        <v>113</v>
      </c>
      <c r="G2631" t="s">
        <v>113</v>
      </c>
      <c r="H2631" t="s">
        <v>113</v>
      </c>
      <c r="I2631" t="s">
        <v>860</v>
      </c>
      <c r="J2631" t="s">
        <v>113</v>
      </c>
      <c r="K2631" t="s">
        <v>113</v>
      </c>
      <c r="L2631" t="s">
        <v>113</v>
      </c>
      <c r="M2631">
        <v>35</v>
      </c>
      <c r="N2631" t="s">
        <v>9085</v>
      </c>
      <c r="O2631" t="s">
        <v>14130</v>
      </c>
      <c r="P2631">
        <v>3</v>
      </c>
      <c r="Q2631">
        <v>300</v>
      </c>
      <c r="R2631">
        <v>400</v>
      </c>
      <c r="W2631">
        <v>0.36</v>
      </c>
      <c r="X2631">
        <v>0.432</v>
      </c>
    </row>
    <row r="2632" spans="1:24" hidden="1" x14ac:dyDescent="0.3">
      <c r="A2632" t="s">
        <v>14131</v>
      </c>
      <c r="B2632" t="s">
        <v>8174</v>
      </c>
      <c r="C2632" t="s">
        <v>14132</v>
      </c>
      <c r="D2632" t="s">
        <v>14133</v>
      </c>
      <c r="E2632" t="s">
        <v>113</v>
      </c>
      <c r="F2632" t="s">
        <v>14134</v>
      </c>
      <c r="G2632" t="s">
        <v>1356</v>
      </c>
      <c r="H2632" t="s">
        <v>127</v>
      </c>
      <c r="I2632" t="s">
        <v>226</v>
      </c>
      <c r="J2632" t="s">
        <v>14135</v>
      </c>
      <c r="K2632" t="s">
        <v>14136</v>
      </c>
      <c r="L2632" t="s">
        <v>120</v>
      </c>
      <c r="M2632">
        <v>40</v>
      </c>
      <c r="N2632" t="s">
        <v>9085</v>
      </c>
      <c r="O2632" t="s">
        <v>8467</v>
      </c>
      <c r="P2632">
        <v>3</v>
      </c>
      <c r="Q2632">
        <v>1499</v>
      </c>
      <c r="R2632">
        <v>349</v>
      </c>
      <c r="S2632">
        <v>166</v>
      </c>
      <c r="T2632">
        <v>300</v>
      </c>
      <c r="U2632">
        <v>140</v>
      </c>
      <c r="V2632">
        <v>215</v>
      </c>
      <c r="W2632">
        <v>1.569453</v>
      </c>
      <c r="X2632">
        <v>1.8833435999999999</v>
      </c>
    </row>
    <row r="2633" spans="1:24" hidden="1" x14ac:dyDescent="0.3">
      <c r="A2633" t="s">
        <v>14137</v>
      </c>
      <c r="B2633" t="s">
        <v>8179</v>
      </c>
      <c r="C2633" t="s">
        <v>14132</v>
      </c>
      <c r="D2633" t="s">
        <v>14133</v>
      </c>
      <c r="E2633" t="s">
        <v>113</v>
      </c>
      <c r="F2633" t="s">
        <v>14134</v>
      </c>
      <c r="G2633" t="s">
        <v>1356</v>
      </c>
      <c r="H2633" t="s">
        <v>127</v>
      </c>
      <c r="I2633" t="s">
        <v>226</v>
      </c>
      <c r="J2633" t="s">
        <v>14135</v>
      </c>
      <c r="K2633" t="s">
        <v>14136</v>
      </c>
      <c r="L2633" t="s">
        <v>120</v>
      </c>
      <c r="M2633">
        <v>40</v>
      </c>
      <c r="N2633" t="s">
        <v>9085</v>
      </c>
      <c r="O2633" t="s">
        <v>8469</v>
      </c>
      <c r="P2633">
        <v>3</v>
      </c>
      <c r="Q2633">
        <v>400</v>
      </c>
      <c r="R2633">
        <v>300</v>
      </c>
      <c r="S2633">
        <v>120</v>
      </c>
      <c r="W2633">
        <v>0.36</v>
      </c>
      <c r="X2633">
        <v>0.432</v>
      </c>
    </row>
    <row r="2634" spans="1:24" hidden="1" x14ac:dyDescent="0.3">
      <c r="A2634" t="s">
        <v>14138</v>
      </c>
      <c r="B2634" t="s">
        <v>8174</v>
      </c>
      <c r="C2634" t="s">
        <v>14139</v>
      </c>
      <c r="D2634" t="s">
        <v>14140</v>
      </c>
      <c r="E2634" t="s">
        <v>113</v>
      </c>
      <c r="F2634" t="s">
        <v>14141</v>
      </c>
      <c r="G2634" t="s">
        <v>133</v>
      </c>
      <c r="H2634" t="s">
        <v>3790</v>
      </c>
      <c r="I2634" t="s">
        <v>218</v>
      </c>
      <c r="J2634" t="s">
        <v>14142</v>
      </c>
      <c r="K2634" t="s">
        <v>14143</v>
      </c>
      <c r="L2634" t="s">
        <v>120</v>
      </c>
      <c r="M2634">
        <v>40</v>
      </c>
      <c r="N2634" t="s">
        <v>113</v>
      </c>
      <c r="O2634" t="s">
        <v>12148</v>
      </c>
      <c r="P2634">
        <v>3</v>
      </c>
      <c r="Q2634">
        <v>1400</v>
      </c>
      <c r="R2634">
        <v>355</v>
      </c>
      <c r="S2634">
        <v>192</v>
      </c>
      <c r="T2634">
        <v>50</v>
      </c>
      <c r="U2634">
        <v>220</v>
      </c>
      <c r="V2634">
        <v>310</v>
      </c>
      <c r="W2634">
        <v>1.4910000000000001</v>
      </c>
      <c r="X2634">
        <v>1.7892000000000001</v>
      </c>
    </row>
    <row r="2635" spans="1:24" hidden="1" x14ac:dyDescent="0.3">
      <c r="A2635" t="s">
        <v>14144</v>
      </c>
      <c r="B2635" t="s">
        <v>8179</v>
      </c>
      <c r="C2635" t="s">
        <v>14139</v>
      </c>
      <c r="D2635" t="s">
        <v>14140</v>
      </c>
      <c r="E2635" t="s">
        <v>113</v>
      </c>
      <c r="F2635" t="s">
        <v>14141</v>
      </c>
      <c r="G2635" t="s">
        <v>133</v>
      </c>
      <c r="H2635" t="s">
        <v>3790</v>
      </c>
      <c r="I2635" t="s">
        <v>218</v>
      </c>
      <c r="J2635" t="s">
        <v>14142</v>
      </c>
      <c r="K2635" t="s">
        <v>14143</v>
      </c>
      <c r="L2635" t="s">
        <v>120</v>
      </c>
      <c r="M2635">
        <v>40</v>
      </c>
      <c r="N2635" t="s">
        <v>113</v>
      </c>
      <c r="O2635" t="s">
        <v>13147</v>
      </c>
      <c r="P2635">
        <v>1</v>
      </c>
      <c r="Q2635">
        <v>560</v>
      </c>
      <c r="R2635">
        <v>492</v>
      </c>
      <c r="S2635">
        <v>133</v>
      </c>
      <c r="W2635">
        <v>0.27551999999999999</v>
      </c>
      <c r="X2635">
        <v>0.33062399999999997</v>
      </c>
    </row>
    <row r="2636" spans="1:24" hidden="1" x14ac:dyDescent="0.3">
      <c r="A2636" t="s">
        <v>14145</v>
      </c>
      <c r="B2636" t="s">
        <v>8362</v>
      </c>
      <c r="C2636" t="s">
        <v>14139</v>
      </c>
      <c r="D2636" t="s">
        <v>14140</v>
      </c>
      <c r="E2636" t="s">
        <v>113</v>
      </c>
      <c r="F2636" t="s">
        <v>14141</v>
      </c>
      <c r="G2636" t="s">
        <v>133</v>
      </c>
      <c r="H2636" t="s">
        <v>3790</v>
      </c>
      <c r="I2636" t="s">
        <v>218</v>
      </c>
      <c r="J2636" t="s">
        <v>14142</v>
      </c>
      <c r="K2636" t="s">
        <v>14143</v>
      </c>
      <c r="L2636" t="s">
        <v>120</v>
      </c>
      <c r="M2636">
        <v>0</v>
      </c>
      <c r="N2636" t="s">
        <v>113</v>
      </c>
      <c r="O2636" t="s">
        <v>8362</v>
      </c>
      <c r="P2636">
        <v>1</v>
      </c>
      <c r="Q2636">
        <v>1.8</v>
      </c>
      <c r="W2636">
        <v>2.5446900494077327</v>
      </c>
      <c r="X2636">
        <v>0</v>
      </c>
    </row>
    <row r="2637" spans="1:24" hidden="1" x14ac:dyDescent="0.3">
      <c r="A2637" t="s">
        <v>14146</v>
      </c>
      <c r="B2637" t="s">
        <v>8174</v>
      </c>
      <c r="C2637" t="s">
        <v>14147</v>
      </c>
      <c r="D2637" t="s">
        <v>14148</v>
      </c>
      <c r="E2637" t="s">
        <v>113</v>
      </c>
      <c r="F2637" t="s">
        <v>14149</v>
      </c>
      <c r="G2637" t="s">
        <v>133</v>
      </c>
      <c r="H2637" t="s">
        <v>14150</v>
      </c>
      <c r="I2637" t="s">
        <v>540</v>
      </c>
      <c r="J2637" t="s">
        <v>14151</v>
      </c>
      <c r="K2637" t="s">
        <v>14152</v>
      </c>
      <c r="L2637" t="s">
        <v>8842</v>
      </c>
      <c r="M2637">
        <v>70</v>
      </c>
      <c r="N2637" t="s">
        <v>113</v>
      </c>
      <c r="O2637" t="s">
        <v>8207</v>
      </c>
      <c r="P2637">
        <v>3</v>
      </c>
      <c r="Q2637">
        <v>1400</v>
      </c>
      <c r="R2637">
        <v>320</v>
      </c>
      <c r="S2637">
        <v>145</v>
      </c>
      <c r="T2637">
        <v>105</v>
      </c>
      <c r="U2637">
        <v>265</v>
      </c>
      <c r="V2637">
        <v>345</v>
      </c>
      <c r="W2637">
        <v>1.3440000000000001</v>
      </c>
      <c r="X2637">
        <v>1.6128</v>
      </c>
    </row>
    <row r="2638" spans="1:24" hidden="1" x14ac:dyDescent="0.3">
      <c r="A2638" t="s">
        <v>14153</v>
      </c>
      <c r="B2638" t="s">
        <v>8179</v>
      </c>
      <c r="C2638" t="s">
        <v>14147</v>
      </c>
      <c r="D2638" t="s">
        <v>14148</v>
      </c>
      <c r="E2638" t="s">
        <v>113</v>
      </c>
      <c r="F2638" t="s">
        <v>14149</v>
      </c>
      <c r="G2638" t="s">
        <v>133</v>
      </c>
      <c r="H2638" t="s">
        <v>14150</v>
      </c>
      <c r="I2638" t="s">
        <v>540</v>
      </c>
      <c r="J2638" t="s">
        <v>14151</v>
      </c>
      <c r="K2638" t="s">
        <v>14152</v>
      </c>
      <c r="L2638" t="s">
        <v>8842</v>
      </c>
      <c r="M2638">
        <v>70</v>
      </c>
      <c r="N2638" t="s">
        <v>113</v>
      </c>
      <c r="O2638" t="s">
        <v>9034</v>
      </c>
      <c r="P2638">
        <v>1</v>
      </c>
      <c r="Q2638">
        <v>560</v>
      </c>
      <c r="R2638">
        <v>308</v>
      </c>
      <c r="S2638">
        <v>149</v>
      </c>
      <c r="W2638">
        <v>0.17247999999999999</v>
      </c>
      <c r="X2638">
        <v>0.20697599999999999</v>
      </c>
    </row>
    <row r="2639" spans="1:24" hidden="1" x14ac:dyDescent="0.3">
      <c r="A2639" t="s">
        <v>14154</v>
      </c>
      <c r="B2639" t="s">
        <v>8211</v>
      </c>
      <c r="C2639" t="s">
        <v>14147</v>
      </c>
      <c r="D2639" t="s">
        <v>14148</v>
      </c>
      <c r="E2639" t="s">
        <v>113</v>
      </c>
      <c r="F2639" t="s">
        <v>14149</v>
      </c>
      <c r="G2639" t="s">
        <v>133</v>
      </c>
      <c r="H2639" t="s">
        <v>14150</v>
      </c>
      <c r="I2639" t="s">
        <v>540</v>
      </c>
      <c r="J2639" t="s">
        <v>14151</v>
      </c>
      <c r="K2639" t="s">
        <v>14152</v>
      </c>
      <c r="L2639" t="s">
        <v>8842</v>
      </c>
      <c r="M2639">
        <v>70</v>
      </c>
      <c r="N2639" t="s">
        <v>113</v>
      </c>
      <c r="O2639" t="s">
        <v>9493</v>
      </c>
      <c r="P2639">
        <v>1</v>
      </c>
      <c r="Q2639">
        <v>0.9</v>
      </c>
      <c r="T2639">
        <v>114</v>
      </c>
      <c r="W2639">
        <v>0.63617251235193317</v>
      </c>
      <c r="X2639">
        <v>1.0178760197630932</v>
      </c>
    </row>
    <row r="2640" spans="1:24" hidden="1" x14ac:dyDescent="0.3">
      <c r="A2640" t="s">
        <v>14155</v>
      </c>
      <c r="B2640" t="s">
        <v>8174</v>
      </c>
      <c r="C2640" t="s">
        <v>3193</v>
      </c>
      <c r="D2640" t="s">
        <v>3192</v>
      </c>
      <c r="E2640" t="s">
        <v>113</v>
      </c>
      <c r="F2640" t="s">
        <v>3194</v>
      </c>
      <c r="G2640" t="s">
        <v>1356</v>
      </c>
      <c r="H2640" t="s">
        <v>127</v>
      </c>
      <c r="I2640" t="s">
        <v>654</v>
      </c>
      <c r="J2640" t="s">
        <v>14156</v>
      </c>
      <c r="K2640" t="s">
        <v>14157</v>
      </c>
      <c r="L2640" t="s">
        <v>120</v>
      </c>
      <c r="M2640">
        <v>39</v>
      </c>
      <c r="N2640" t="s">
        <v>8614</v>
      </c>
      <c r="O2640" t="s">
        <v>9042</v>
      </c>
      <c r="P2640">
        <v>3</v>
      </c>
      <c r="Q2640">
        <v>1412</v>
      </c>
      <c r="R2640">
        <v>353</v>
      </c>
      <c r="S2640">
        <v>164</v>
      </c>
      <c r="T2640">
        <v>100</v>
      </c>
      <c r="U2640">
        <v>165</v>
      </c>
      <c r="V2640">
        <v>265</v>
      </c>
      <c r="W2640">
        <v>1.4953080000000001</v>
      </c>
      <c r="X2640">
        <v>1.7943696</v>
      </c>
    </row>
    <row r="2641" spans="1:24" hidden="1" x14ac:dyDescent="0.3">
      <c r="A2641" t="s">
        <v>14158</v>
      </c>
      <c r="B2641" t="s">
        <v>8179</v>
      </c>
      <c r="C2641" t="s">
        <v>3193</v>
      </c>
      <c r="D2641" t="s">
        <v>3192</v>
      </c>
      <c r="E2641" t="s">
        <v>113</v>
      </c>
      <c r="F2641" t="s">
        <v>3194</v>
      </c>
      <c r="G2641" t="s">
        <v>1356</v>
      </c>
      <c r="H2641" t="s">
        <v>127</v>
      </c>
      <c r="I2641" t="s">
        <v>654</v>
      </c>
      <c r="J2641" t="s">
        <v>14156</v>
      </c>
      <c r="K2641" t="s">
        <v>14157</v>
      </c>
      <c r="L2641" t="s">
        <v>120</v>
      </c>
      <c r="M2641">
        <v>39</v>
      </c>
      <c r="N2641" t="s">
        <v>113</v>
      </c>
      <c r="O2641" t="s">
        <v>10769</v>
      </c>
      <c r="P2641">
        <v>3</v>
      </c>
      <c r="Q2641">
        <v>409</v>
      </c>
      <c r="R2641">
        <v>269</v>
      </c>
      <c r="S2641">
        <v>152</v>
      </c>
      <c r="W2641">
        <v>0.330063</v>
      </c>
      <c r="X2641">
        <v>0.39607559999999997</v>
      </c>
    </row>
    <row r="2642" spans="1:24" hidden="1" x14ac:dyDescent="0.3">
      <c r="A2642" t="s">
        <v>14159</v>
      </c>
      <c r="B2642" t="s">
        <v>8536</v>
      </c>
      <c r="C2642" t="s">
        <v>3193</v>
      </c>
      <c r="D2642" t="s">
        <v>3192</v>
      </c>
      <c r="E2642" t="s">
        <v>113</v>
      </c>
      <c r="F2642" t="s">
        <v>3194</v>
      </c>
      <c r="G2642" t="s">
        <v>1356</v>
      </c>
      <c r="H2642" t="s">
        <v>127</v>
      </c>
      <c r="I2642" t="s">
        <v>654</v>
      </c>
      <c r="J2642" t="s">
        <v>14156</v>
      </c>
      <c r="K2642" t="s">
        <v>14157</v>
      </c>
      <c r="L2642" t="s">
        <v>120</v>
      </c>
      <c r="M2642">
        <v>39</v>
      </c>
      <c r="O2642" t="s">
        <v>9576</v>
      </c>
      <c r="P2642">
        <v>3</v>
      </c>
      <c r="Q2642">
        <v>420</v>
      </c>
      <c r="R2642">
        <v>335</v>
      </c>
      <c r="S2642">
        <v>125</v>
      </c>
      <c r="W2642">
        <v>0.42209999999999998</v>
      </c>
      <c r="X2642">
        <v>0.50651999999999997</v>
      </c>
    </row>
    <row r="2643" spans="1:24" hidden="1" x14ac:dyDescent="0.3">
      <c r="A2643" t="s">
        <v>14160</v>
      </c>
      <c r="B2643" t="s">
        <v>8174</v>
      </c>
      <c r="C2643" t="s">
        <v>244</v>
      </c>
      <c r="D2643" t="s">
        <v>14161</v>
      </c>
      <c r="E2643" t="s">
        <v>113</v>
      </c>
      <c r="F2643" t="s">
        <v>14162</v>
      </c>
      <c r="G2643" t="s">
        <v>1356</v>
      </c>
      <c r="H2643" t="s">
        <v>127</v>
      </c>
      <c r="I2643" t="s">
        <v>115</v>
      </c>
      <c r="J2643" t="s">
        <v>14163</v>
      </c>
      <c r="K2643" t="s">
        <v>14164</v>
      </c>
      <c r="L2643" t="s">
        <v>120</v>
      </c>
      <c r="M2643">
        <v>40</v>
      </c>
      <c r="N2643" t="s">
        <v>113</v>
      </c>
      <c r="O2643" t="s">
        <v>9042</v>
      </c>
      <c r="P2643">
        <v>3</v>
      </c>
      <c r="Q2643">
        <v>1412</v>
      </c>
      <c r="R2643">
        <v>353</v>
      </c>
      <c r="T2643">
        <v>10</v>
      </c>
      <c r="U2643">
        <v>190</v>
      </c>
      <c r="V2643">
        <v>250</v>
      </c>
      <c r="W2643">
        <v>1.4953080000000001</v>
      </c>
      <c r="X2643">
        <v>1.7943696</v>
      </c>
    </row>
    <row r="2644" spans="1:24" hidden="1" x14ac:dyDescent="0.3">
      <c r="A2644" t="s">
        <v>14165</v>
      </c>
      <c r="B2644" t="s">
        <v>8617</v>
      </c>
      <c r="C2644" t="s">
        <v>244</v>
      </c>
      <c r="D2644" t="s">
        <v>14161</v>
      </c>
      <c r="E2644" t="s">
        <v>113</v>
      </c>
      <c r="F2644" t="s">
        <v>14162</v>
      </c>
      <c r="G2644" t="s">
        <v>1356</v>
      </c>
      <c r="H2644" t="s">
        <v>127</v>
      </c>
      <c r="I2644" t="s">
        <v>115</v>
      </c>
      <c r="J2644" t="s">
        <v>14163</v>
      </c>
      <c r="K2644" t="s">
        <v>14164</v>
      </c>
      <c r="L2644" t="s">
        <v>120</v>
      </c>
      <c r="M2644">
        <v>40</v>
      </c>
      <c r="N2644" t="s">
        <v>113</v>
      </c>
      <c r="O2644" t="s">
        <v>9835</v>
      </c>
      <c r="P2644">
        <v>3</v>
      </c>
      <c r="Q2644">
        <v>778</v>
      </c>
      <c r="R2644">
        <v>408</v>
      </c>
      <c r="T2644">
        <v>10</v>
      </c>
      <c r="U2644">
        <v>190</v>
      </c>
      <c r="V2644">
        <v>250</v>
      </c>
      <c r="W2644">
        <v>0.95227200000000001</v>
      </c>
      <c r="X2644">
        <v>1.1427263999999999</v>
      </c>
    </row>
    <row r="2645" spans="1:24" hidden="1" x14ac:dyDescent="0.3">
      <c r="A2645" t="s">
        <v>14166</v>
      </c>
      <c r="B2645" t="s">
        <v>8179</v>
      </c>
      <c r="C2645" t="s">
        <v>244</v>
      </c>
      <c r="D2645" t="s">
        <v>14161</v>
      </c>
      <c r="E2645" t="s">
        <v>113</v>
      </c>
      <c r="F2645" t="s">
        <v>14162</v>
      </c>
      <c r="G2645" t="s">
        <v>1356</v>
      </c>
      <c r="H2645" t="s">
        <v>127</v>
      </c>
      <c r="I2645" t="s">
        <v>115</v>
      </c>
      <c r="J2645" t="s">
        <v>14163</v>
      </c>
      <c r="K2645" t="s">
        <v>14164</v>
      </c>
      <c r="L2645" t="s">
        <v>120</v>
      </c>
      <c r="M2645">
        <v>40</v>
      </c>
      <c r="N2645" t="s">
        <v>113</v>
      </c>
      <c r="O2645" t="s">
        <v>9568</v>
      </c>
      <c r="P2645">
        <v>3</v>
      </c>
      <c r="Q2645">
        <v>409</v>
      </c>
      <c r="R2645">
        <v>269</v>
      </c>
      <c r="W2645">
        <v>0.330063</v>
      </c>
      <c r="X2645">
        <v>0.39607559999999997</v>
      </c>
    </row>
    <row r="2646" spans="1:24" hidden="1" x14ac:dyDescent="0.3">
      <c r="A2646" t="s">
        <v>14167</v>
      </c>
      <c r="B2646" t="s">
        <v>8174</v>
      </c>
      <c r="C2646" t="s">
        <v>14168</v>
      </c>
      <c r="D2646" t="s">
        <v>14169</v>
      </c>
      <c r="E2646" t="s">
        <v>113</v>
      </c>
      <c r="F2646" t="s">
        <v>14170</v>
      </c>
      <c r="G2646" t="s">
        <v>1356</v>
      </c>
      <c r="H2646" t="s">
        <v>127</v>
      </c>
      <c r="I2646" t="s">
        <v>115</v>
      </c>
      <c r="J2646" t="s">
        <v>14171</v>
      </c>
      <c r="K2646" t="s">
        <v>14172</v>
      </c>
      <c r="L2646" t="s">
        <v>120</v>
      </c>
      <c r="M2646">
        <v>40</v>
      </c>
      <c r="N2646" t="s">
        <v>113</v>
      </c>
      <c r="O2646" t="s">
        <v>9042</v>
      </c>
      <c r="P2646">
        <v>1</v>
      </c>
      <c r="Q2646">
        <v>1412</v>
      </c>
      <c r="R2646">
        <v>353</v>
      </c>
      <c r="T2646">
        <v>345</v>
      </c>
      <c r="W2646">
        <v>0.49843599999999999</v>
      </c>
      <c r="X2646">
        <v>0.59812319999999997</v>
      </c>
    </row>
    <row r="2647" spans="1:24" hidden="1" x14ac:dyDescent="0.3">
      <c r="A2647" t="s">
        <v>14173</v>
      </c>
      <c r="B2647" t="s">
        <v>8617</v>
      </c>
      <c r="C2647" t="s">
        <v>14168</v>
      </c>
      <c r="D2647" t="s">
        <v>14169</v>
      </c>
      <c r="E2647" t="s">
        <v>113</v>
      </c>
      <c r="F2647" t="s">
        <v>14170</v>
      </c>
      <c r="G2647" t="s">
        <v>1356</v>
      </c>
      <c r="H2647" t="s">
        <v>127</v>
      </c>
      <c r="I2647" t="s">
        <v>115</v>
      </c>
      <c r="J2647" t="s">
        <v>14171</v>
      </c>
      <c r="K2647" t="s">
        <v>14172</v>
      </c>
      <c r="L2647" t="s">
        <v>120</v>
      </c>
      <c r="M2647">
        <v>39</v>
      </c>
      <c r="N2647" t="s">
        <v>113</v>
      </c>
      <c r="O2647" t="s">
        <v>9042</v>
      </c>
      <c r="P2647">
        <v>2</v>
      </c>
      <c r="Q2647">
        <v>1412</v>
      </c>
      <c r="R2647">
        <v>353</v>
      </c>
      <c r="T2647">
        <v>185</v>
      </c>
      <c r="U2647">
        <v>270</v>
      </c>
      <c r="W2647">
        <v>0.99687199999999998</v>
      </c>
      <c r="X2647">
        <v>1.1962463999999999</v>
      </c>
    </row>
    <row r="2648" spans="1:24" hidden="1" x14ac:dyDescent="0.3">
      <c r="A2648" t="s">
        <v>14174</v>
      </c>
      <c r="B2648" t="s">
        <v>8640</v>
      </c>
      <c r="C2648" t="s">
        <v>14168</v>
      </c>
      <c r="D2648" t="s">
        <v>14169</v>
      </c>
      <c r="E2648" t="s">
        <v>113</v>
      </c>
      <c r="F2648" t="s">
        <v>14170</v>
      </c>
      <c r="G2648" t="s">
        <v>1356</v>
      </c>
      <c r="H2648" t="s">
        <v>127</v>
      </c>
      <c r="I2648" t="s">
        <v>115</v>
      </c>
      <c r="J2648" t="s">
        <v>14171</v>
      </c>
      <c r="K2648" t="s">
        <v>14172</v>
      </c>
      <c r="L2648" t="s">
        <v>120</v>
      </c>
      <c r="M2648">
        <v>40</v>
      </c>
      <c r="N2648" t="s">
        <v>113</v>
      </c>
      <c r="O2648" t="s">
        <v>9835</v>
      </c>
      <c r="P2648">
        <v>3</v>
      </c>
      <c r="Q2648">
        <v>778</v>
      </c>
      <c r="R2648">
        <v>408</v>
      </c>
      <c r="T2648">
        <v>345</v>
      </c>
      <c r="U2648">
        <v>185</v>
      </c>
      <c r="V2648">
        <v>270</v>
      </c>
      <c r="W2648">
        <v>0.95227200000000001</v>
      </c>
      <c r="X2648">
        <v>1.1427263999999999</v>
      </c>
    </row>
    <row r="2649" spans="1:24" hidden="1" x14ac:dyDescent="0.3">
      <c r="A2649" t="s">
        <v>14175</v>
      </c>
      <c r="B2649" t="s">
        <v>8179</v>
      </c>
      <c r="C2649" t="s">
        <v>14168</v>
      </c>
      <c r="D2649" t="s">
        <v>14169</v>
      </c>
      <c r="E2649" t="s">
        <v>113</v>
      </c>
      <c r="F2649" t="s">
        <v>14170</v>
      </c>
      <c r="G2649" t="s">
        <v>1356</v>
      </c>
      <c r="H2649" t="s">
        <v>127</v>
      </c>
      <c r="I2649" t="s">
        <v>115</v>
      </c>
      <c r="J2649" t="s">
        <v>14171</v>
      </c>
      <c r="K2649" t="s">
        <v>14172</v>
      </c>
      <c r="L2649" t="s">
        <v>120</v>
      </c>
      <c r="M2649">
        <v>40</v>
      </c>
      <c r="N2649" t="s">
        <v>113</v>
      </c>
      <c r="O2649" t="s">
        <v>9568</v>
      </c>
      <c r="P2649">
        <v>3</v>
      </c>
      <c r="Q2649">
        <v>409</v>
      </c>
      <c r="R2649">
        <v>269</v>
      </c>
      <c r="W2649">
        <v>0.330063</v>
      </c>
      <c r="X2649">
        <v>0.39607559999999997</v>
      </c>
    </row>
    <row r="2650" spans="1:24" hidden="1" x14ac:dyDescent="0.3">
      <c r="A2650" t="s">
        <v>14176</v>
      </c>
      <c r="B2650" t="s">
        <v>8174</v>
      </c>
      <c r="C2650" t="s">
        <v>14177</v>
      </c>
      <c r="D2650" t="s">
        <v>14178</v>
      </c>
      <c r="E2650" t="s">
        <v>113</v>
      </c>
      <c r="F2650" t="s">
        <v>14179</v>
      </c>
      <c r="G2650" t="s">
        <v>1356</v>
      </c>
      <c r="H2650" t="s">
        <v>127</v>
      </c>
      <c r="I2650" t="s">
        <v>285</v>
      </c>
      <c r="J2650" t="s">
        <v>113</v>
      </c>
      <c r="K2650" t="s">
        <v>113</v>
      </c>
      <c r="L2650" t="s">
        <v>113</v>
      </c>
      <c r="M2650">
        <v>58</v>
      </c>
      <c r="N2650" t="s">
        <v>113</v>
      </c>
      <c r="O2650" t="s">
        <v>9481</v>
      </c>
      <c r="P2650">
        <v>3</v>
      </c>
      <c r="Q2650">
        <v>1498</v>
      </c>
      <c r="R2650">
        <v>398</v>
      </c>
      <c r="S2650">
        <v>158</v>
      </c>
      <c r="T2650">
        <v>10</v>
      </c>
      <c r="U2650">
        <v>130</v>
      </c>
      <c r="V2650">
        <v>250</v>
      </c>
      <c r="W2650">
        <v>1.7886120000000001</v>
      </c>
      <c r="X2650">
        <v>2.1463344000000002</v>
      </c>
    </row>
    <row r="2651" spans="1:24" hidden="1" x14ac:dyDescent="0.3">
      <c r="A2651" t="s">
        <v>14180</v>
      </c>
      <c r="B2651" t="s">
        <v>8179</v>
      </c>
      <c r="C2651" t="s">
        <v>14177</v>
      </c>
      <c r="D2651" t="s">
        <v>14178</v>
      </c>
      <c r="E2651" t="s">
        <v>113</v>
      </c>
      <c r="F2651" t="s">
        <v>14179</v>
      </c>
      <c r="G2651" t="s">
        <v>1356</v>
      </c>
      <c r="H2651" t="s">
        <v>127</v>
      </c>
      <c r="I2651" t="s">
        <v>285</v>
      </c>
      <c r="J2651" t="s">
        <v>113</v>
      </c>
      <c r="K2651" t="s">
        <v>113</v>
      </c>
      <c r="L2651" t="s">
        <v>113</v>
      </c>
      <c r="M2651">
        <v>58</v>
      </c>
      <c r="N2651" t="s">
        <v>113</v>
      </c>
      <c r="O2651" t="s">
        <v>12827</v>
      </c>
      <c r="P2651">
        <v>3</v>
      </c>
      <c r="Q2651">
        <v>1047</v>
      </c>
      <c r="R2651">
        <v>448</v>
      </c>
      <c r="S2651">
        <v>152</v>
      </c>
      <c r="W2651">
        <v>1.407168</v>
      </c>
      <c r="X2651">
        <v>1.6886015999999999</v>
      </c>
    </row>
    <row r="2652" spans="1:24" hidden="1" x14ac:dyDescent="0.3">
      <c r="A2652" t="s">
        <v>14181</v>
      </c>
      <c r="B2652" t="s">
        <v>8536</v>
      </c>
      <c r="C2652" t="s">
        <v>14177</v>
      </c>
      <c r="D2652" t="s">
        <v>14178</v>
      </c>
      <c r="E2652" t="s">
        <v>113</v>
      </c>
      <c r="F2652" t="s">
        <v>14179</v>
      </c>
      <c r="G2652" t="s">
        <v>1356</v>
      </c>
      <c r="H2652" t="s">
        <v>127</v>
      </c>
      <c r="I2652" t="s">
        <v>285</v>
      </c>
      <c r="J2652" t="s">
        <v>113</v>
      </c>
      <c r="K2652" t="s">
        <v>113</v>
      </c>
      <c r="L2652" t="s">
        <v>113</v>
      </c>
      <c r="M2652">
        <v>58</v>
      </c>
      <c r="N2652" t="s">
        <v>113</v>
      </c>
      <c r="O2652" t="s">
        <v>13039</v>
      </c>
      <c r="P2652">
        <v>2</v>
      </c>
      <c r="Q2652">
        <v>560</v>
      </c>
      <c r="R2652">
        <v>492</v>
      </c>
      <c r="S2652">
        <v>133</v>
      </c>
      <c r="W2652">
        <v>0.55103999999999997</v>
      </c>
      <c r="X2652">
        <v>0.66124799999999995</v>
      </c>
    </row>
    <row r="2653" spans="1:24" hidden="1" x14ac:dyDescent="0.3">
      <c r="A2653" t="s">
        <v>14182</v>
      </c>
      <c r="B2653" t="s">
        <v>8539</v>
      </c>
      <c r="C2653" t="s">
        <v>14177</v>
      </c>
      <c r="D2653" t="s">
        <v>14178</v>
      </c>
      <c r="E2653" t="s">
        <v>113</v>
      </c>
      <c r="F2653" t="s">
        <v>14179</v>
      </c>
      <c r="G2653" t="s">
        <v>1356</v>
      </c>
      <c r="H2653" t="s">
        <v>127</v>
      </c>
      <c r="I2653" t="s">
        <v>285</v>
      </c>
      <c r="J2653" t="s">
        <v>113</v>
      </c>
      <c r="K2653" t="s">
        <v>113</v>
      </c>
      <c r="L2653" t="s">
        <v>113</v>
      </c>
      <c r="M2653">
        <v>58</v>
      </c>
      <c r="N2653" t="s">
        <v>113</v>
      </c>
      <c r="O2653" t="s">
        <v>12829</v>
      </c>
      <c r="P2653">
        <v>3</v>
      </c>
      <c r="Q2653">
        <v>730</v>
      </c>
      <c r="R2653">
        <v>520</v>
      </c>
      <c r="S2653">
        <v>185</v>
      </c>
      <c r="W2653">
        <v>1.1388</v>
      </c>
      <c r="X2653">
        <v>1.36656</v>
      </c>
    </row>
    <row r="2654" spans="1:24" hidden="1" x14ac:dyDescent="0.3">
      <c r="A2654" t="s">
        <v>14183</v>
      </c>
      <c r="B2654" t="s">
        <v>8174</v>
      </c>
      <c r="C2654" t="s">
        <v>4020</v>
      </c>
      <c r="D2654" t="s">
        <v>14184</v>
      </c>
      <c r="E2654" t="s">
        <v>113</v>
      </c>
      <c r="F2654" t="s">
        <v>14185</v>
      </c>
      <c r="G2654" t="s">
        <v>1356</v>
      </c>
      <c r="H2654" t="s">
        <v>127</v>
      </c>
      <c r="I2654" t="s">
        <v>163</v>
      </c>
      <c r="J2654" t="s">
        <v>14186</v>
      </c>
      <c r="K2654" t="s">
        <v>14187</v>
      </c>
      <c r="L2654" t="s">
        <v>120</v>
      </c>
      <c r="M2654">
        <v>40</v>
      </c>
      <c r="N2654" t="s">
        <v>113</v>
      </c>
      <c r="O2654" t="s">
        <v>9481</v>
      </c>
      <c r="P2654">
        <v>3</v>
      </c>
      <c r="Q2654">
        <v>1498</v>
      </c>
      <c r="R2654">
        <v>398</v>
      </c>
      <c r="S2654">
        <v>158</v>
      </c>
      <c r="T2654">
        <v>0</v>
      </c>
      <c r="U2654">
        <v>110</v>
      </c>
      <c r="V2654">
        <v>230</v>
      </c>
      <c r="W2654">
        <v>1.7886120000000001</v>
      </c>
      <c r="X2654">
        <v>2.1463344000000002</v>
      </c>
    </row>
    <row r="2655" spans="1:24" hidden="1" x14ac:dyDescent="0.3">
      <c r="A2655" t="s">
        <v>14188</v>
      </c>
      <c r="B2655" t="s">
        <v>8617</v>
      </c>
      <c r="C2655" t="s">
        <v>4020</v>
      </c>
      <c r="D2655" t="s">
        <v>14184</v>
      </c>
      <c r="E2655" t="s">
        <v>113</v>
      </c>
      <c r="F2655" t="s">
        <v>14185</v>
      </c>
      <c r="G2655" t="s">
        <v>1356</v>
      </c>
      <c r="H2655" t="s">
        <v>127</v>
      </c>
      <c r="I2655" t="s">
        <v>163</v>
      </c>
      <c r="J2655" t="s">
        <v>14186</v>
      </c>
      <c r="K2655" t="s">
        <v>14187</v>
      </c>
      <c r="L2655" t="s">
        <v>120</v>
      </c>
      <c r="M2655">
        <v>40</v>
      </c>
      <c r="N2655" t="s">
        <v>113</v>
      </c>
      <c r="O2655" t="s">
        <v>8787</v>
      </c>
      <c r="P2655">
        <v>3</v>
      </c>
      <c r="Q2655">
        <v>900</v>
      </c>
      <c r="R2655">
        <v>265</v>
      </c>
      <c r="S2655">
        <v>120</v>
      </c>
      <c r="T2655">
        <v>0</v>
      </c>
      <c r="U2655">
        <v>110</v>
      </c>
      <c r="V2655">
        <v>230</v>
      </c>
      <c r="W2655">
        <v>0.71550000000000002</v>
      </c>
      <c r="X2655">
        <v>0.85860000000000003</v>
      </c>
    </row>
    <row r="2656" spans="1:24" hidden="1" x14ac:dyDescent="0.3">
      <c r="A2656" t="s">
        <v>14189</v>
      </c>
      <c r="B2656" t="s">
        <v>8179</v>
      </c>
      <c r="C2656" t="s">
        <v>4020</v>
      </c>
      <c r="D2656" t="s">
        <v>14184</v>
      </c>
      <c r="E2656" t="s">
        <v>113</v>
      </c>
      <c r="F2656" t="s">
        <v>14185</v>
      </c>
      <c r="G2656" t="s">
        <v>1356</v>
      </c>
      <c r="H2656" t="s">
        <v>127</v>
      </c>
      <c r="I2656" t="s">
        <v>163</v>
      </c>
      <c r="J2656" t="s">
        <v>14186</v>
      </c>
      <c r="K2656" t="s">
        <v>14187</v>
      </c>
      <c r="L2656" t="s">
        <v>120</v>
      </c>
      <c r="M2656">
        <v>40</v>
      </c>
      <c r="N2656" t="s">
        <v>113</v>
      </c>
      <c r="O2656" t="s">
        <v>9483</v>
      </c>
      <c r="P2656">
        <v>2</v>
      </c>
      <c r="Q2656">
        <v>630</v>
      </c>
      <c r="R2656">
        <v>321</v>
      </c>
      <c r="S2656">
        <v>130</v>
      </c>
      <c r="W2656">
        <v>0.40445999999999999</v>
      </c>
      <c r="X2656">
        <v>0.48535199999999995</v>
      </c>
    </row>
    <row r="2657" spans="1:24" hidden="1" x14ac:dyDescent="0.3">
      <c r="A2657" t="s">
        <v>14190</v>
      </c>
      <c r="B2657" t="s">
        <v>8536</v>
      </c>
      <c r="C2657" t="s">
        <v>4020</v>
      </c>
      <c r="D2657" t="s">
        <v>14184</v>
      </c>
      <c r="E2657" t="s">
        <v>113</v>
      </c>
      <c r="F2657" t="s">
        <v>14185</v>
      </c>
      <c r="G2657" t="s">
        <v>1356</v>
      </c>
      <c r="H2657" t="s">
        <v>127</v>
      </c>
      <c r="I2657" t="s">
        <v>163</v>
      </c>
      <c r="J2657" t="s">
        <v>14186</v>
      </c>
      <c r="K2657" t="s">
        <v>14187</v>
      </c>
      <c r="L2657" t="s">
        <v>120</v>
      </c>
      <c r="M2657">
        <v>40</v>
      </c>
      <c r="N2657" t="s">
        <v>113</v>
      </c>
      <c r="O2657" t="s">
        <v>12063</v>
      </c>
      <c r="P2657">
        <v>3</v>
      </c>
      <c r="Q2657">
        <v>445</v>
      </c>
      <c r="R2657">
        <v>360</v>
      </c>
      <c r="S2657">
        <v>110</v>
      </c>
      <c r="W2657">
        <v>0.48060000000000003</v>
      </c>
      <c r="X2657">
        <v>0.57672000000000001</v>
      </c>
    </row>
    <row r="2658" spans="1:24" hidden="1" x14ac:dyDescent="0.3">
      <c r="A2658" t="s">
        <v>14191</v>
      </c>
      <c r="B2658" t="s">
        <v>8539</v>
      </c>
      <c r="C2658" t="s">
        <v>4020</v>
      </c>
      <c r="D2658" t="s">
        <v>14184</v>
      </c>
      <c r="E2658" t="s">
        <v>113</v>
      </c>
      <c r="F2658" t="s">
        <v>14185</v>
      </c>
      <c r="G2658" t="s">
        <v>1356</v>
      </c>
      <c r="H2658" t="s">
        <v>127</v>
      </c>
      <c r="I2658" t="s">
        <v>163</v>
      </c>
      <c r="J2658" t="s">
        <v>14186</v>
      </c>
      <c r="K2658" t="s">
        <v>14187</v>
      </c>
      <c r="L2658" t="s">
        <v>120</v>
      </c>
      <c r="M2658">
        <v>40</v>
      </c>
      <c r="N2658" t="s">
        <v>113</v>
      </c>
      <c r="O2658" t="s">
        <v>13039</v>
      </c>
      <c r="P2658">
        <v>1</v>
      </c>
      <c r="Q2658">
        <v>560</v>
      </c>
      <c r="R2658">
        <v>492</v>
      </c>
      <c r="S2658">
        <v>133</v>
      </c>
      <c r="W2658">
        <v>0.27551999999999999</v>
      </c>
      <c r="X2658">
        <v>0.33062399999999997</v>
      </c>
    </row>
    <row r="2659" spans="1:24" hidden="1" x14ac:dyDescent="0.3">
      <c r="A2659" t="s">
        <v>14192</v>
      </c>
      <c r="B2659" t="s">
        <v>8174</v>
      </c>
      <c r="C2659" t="s">
        <v>2741</v>
      </c>
      <c r="D2659" t="s">
        <v>2740</v>
      </c>
      <c r="E2659" t="s">
        <v>113</v>
      </c>
      <c r="F2659" t="s">
        <v>2742</v>
      </c>
      <c r="G2659" t="s">
        <v>1356</v>
      </c>
      <c r="H2659" t="s">
        <v>127</v>
      </c>
      <c r="I2659" t="s">
        <v>344</v>
      </c>
      <c r="J2659" t="s">
        <v>14193</v>
      </c>
      <c r="K2659" t="s">
        <v>14194</v>
      </c>
      <c r="L2659" t="s">
        <v>120</v>
      </c>
      <c r="M2659">
        <v>40</v>
      </c>
      <c r="N2659" t="s">
        <v>113</v>
      </c>
      <c r="O2659" t="s">
        <v>8467</v>
      </c>
      <c r="P2659">
        <v>3</v>
      </c>
      <c r="Q2659">
        <v>1499</v>
      </c>
      <c r="R2659">
        <v>349</v>
      </c>
      <c r="S2659">
        <v>166</v>
      </c>
      <c r="T2659">
        <v>25</v>
      </c>
      <c r="U2659">
        <v>135</v>
      </c>
      <c r="V2659">
        <v>260</v>
      </c>
      <c r="W2659">
        <v>1.569453</v>
      </c>
      <c r="X2659">
        <v>1.8833435999999999</v>
      </c>
    </row>
    <row r="2660" spans="1:24" hidden="1" x14ac:dyDescent="0.3">
      <c r="A2660" t="s">
        <v>14195</v>
      </c>
      <c r="B2660" t="s">
        <v>8179</v>
      </c>
      <c r="C2660" t="s">
        <v>2741</v>
      </c>
      <c r="D2660" t="s">
        <v>2740</v>
      </c>
      <c r="E2660" t="s">
        <v>113</v>
      </c>
      <c r="F2660" t="s">
        <v>2742</v>
      </c>
      <c r="G2660" t="s">
        <v>1356</v>
      </c>
      <c r="H2660" t="s">
        <v>127</v>
      </c>
      <c r="I2660" t="s">
        <v>344</v>
      </c>
      <c r="J2660" t="s">
        <v>14193</v>
      </c>
      <c r="K2660" t="s">
        <v>14194</v>
      </c>
      <c r="L2660" t="s">
        <v>120</v>
      </c>
      <c r="M2660">
        <v>40</v>
      </c>
      <c r="N2660" t="s">
        <v>113</v>
      </c>
      <c r="O2660" t="s">
        <v>11880</v>
      </c>
      <c r="P2660">
        <v>3</v>
      </c>
      <c r="Q2660">
        <v>400</v>
      </c>
      <c r="R2660">
        <v>300</v>
      </c>
      <c r="S2660">
        <v>100</v>
      </c>
      <c r="W2660">
        <v>0.36</v>
      </c>
      <c r="X2660">
        <v>0.432</v>
      </c>
    </row>
    <row r="2661" spans="1:24" hidden="1" x14ac:dyDescent="0.3">
      <c r="A2661" t="s">
        <v>14196</v>
      </c>
      <c r="B2661" t="s">
        <v>8536</v>
      </c>
      <c r="C2661" t="s">
        <v>2741</v>
      </c>
      <c r="D2661" t="s">
        <v>2740</v>
      </c>
      <c r="E2661" t="s">
        <v>113</v>
      </c>
      <c r="F2661" t="s">
        <v>2742</v>
      </c>
      <c r="G2661" t="s">
        <v>1356</v>
      </c>
      <c r="H2661" t="s">
        <v>127</v>
      </c>
      <c r="I2661" t="s">
        <v>344</v>
      </c>
      <c r="J2661" t="s">
        <v>14193</v>
      </c>
      <c r="K2661" t="s">
        <v>14194</v>
      </c>
      <c r="L2661" t="s">
        <v>120</v>
      </c>
      <c r="M2661">
        <v>40</v>
      </c>
      <c r="N2661" t="s">
        <v>113</v>
      </c>
      <c r="O2661" t="s">
        <v>9106</v>
      </c>
      <c r="P2661">
        <v>3</v>
      </c>
      <c r="Q2661">
        <v>400</v>
      </c>
      <c r="R2661">
        <v>300</v>
      </c>
      <c r="S2661">
        <v>100</v>
      </c>
      <c r="W2661">
        <v>0.36</v>
      </c>
      <c r="X2661">
        <v>0.432</v>
      </c>
    </row>
    <row r="2662" spans="1:24" hidden="1" x14ac:dyDescent="0.3">
      <c r="A2662" t="s">
        <v>14197</v>
      </c>
      <c r="B2662" t="s">
        <v>8211</v>
      </c>
      <c r="C2662" t="s">
        <v>2741</v>
      </c>
      <c r="D2662" t="s">
        <v>2740</v>
      </c>
      <c r="E2662" t="s">
        <v>113</v>
      </c>
      <c r="F2662" t="s">
        <v>2742</v>
      </c>
      <c r="G2662" t="s">
        <v>1356</v>
      </c>
      <c r="H2662" t="s">
        <v>127</v>
      </c>
      <c r="I2662" t="s">
        <v>344</v>
      </c>
      <c r="J2662" t="s">
        <v>14193</v>
      </c>
      <c r="K2662" t="s">
        <v>14194</v>
      </c>
      <c r="L2662" t="s">
        <v>120</v>
      </c>
      <c r="M2662">
        <v>38</v>
      </c>
      <c r="N2662" t="s">
        <v>113</v>
      </c>
      <c r="O2662" t="s">
        <v>14198</v>
      </c>
      <c r="P2662">
        <v>1</v>
      </c>
      <c r="Q2662">
        <v>0.9</v>
      </c>
      <c r="T2662">
        <v>349.19</v>
      </c>
      <c r="W2662">
        <v>0.63617251235193317</v>
      </c>
      <c r="X2662">
        <v>1.0178760197630932</v>
      </c>
    </row>
    <row r="2663" spans="1:24" hidden="1" x14ac:dyDescent="0.3">
      <c r="A2663" t="s">
        <v>14199</v>
      </c>
      <c r="B2663" t="s">
        <v>8174</v>
      </c>
      <c r="C2663" t="s">
        <v>14200</v>
      </c>
      <c r="D2663" t="s">
        <v>14201</v>
      </c>
      <c r="E2663" t="s">
        <v>113</v>
      </c>
      <c r="F2663" t="s">
        <v>14202</v>
      </c>
      <c r="G2663" t="s">
        <v>247</v>
      </c>
      <c r="H2663" t="s">
        <v>371</v>
      </c>
      <c r="I2663" t="s">
        <v>2289</v>
      </c>
      <c r="J2663" t="s">
        <v>14203</v>
      </c>
      <c r="K2663" t="s">
        <v>14204</v>
      </c>
      <c r="L2663" t="s">
        <v>120</v>
      </c>
      <c r="M2663">
        <v>40</v>
      </c>
      <c r="N2663" t="s">
        <v>9085</v>
      </c>
      <c r="O2663" t="s">
        <v>8647</v>
      </c>
      <c r="P2663">
        <v>3</v>
      </c>
      <c r="Q2663">
        <v>1509</v>
      </c>
      <c r="R2663">
        <v>469</v>
      </c>
      <c r="T2663">
        <v>20</v>
      </c>
      <c r="U2663">
        <v>120</v>
      </c>
      <c r="V2663">
        <v>210</v>
      </c>
      <c r="W2663">
        <v>2.1231629999999999</v>
      </c>
      <c r="X2663">
        <v>2.5477955999999997</v>
      </c>
    </row>
    <row r="2664" spans="1:24" hidden="1" x14ac:dyDescent="0.3">
      <c r="A2664" t="s">
        <v>14205</v>
      </c>
      <c r="B2664" t="s">
        <v>8179</v>
      </c>
      <c r="C2664" t="s">
        <v>14200</v>
      </c>
      <c r="D2664" t="s">
        <v>14201</v>
      </c>
      <c r="E2664" t="s">
        <v>113</v>
      </c>
      <c r="F2664" t="s">
        <v>14202</v>
      </c>
      <c r="G2664" t="s">
        <v>247</v>
      </c>
      <c r="H2664" t="s">
        <v>371</v>
      </c>
      <c r="I2664" t="s">
        <v>2289</v>
      </c>
      <c r="J2664" t="s">
        <v>14203</v>
      </c>
      <c r="K2664" t="s">
        <v>14204</v>
      </c>
      <c r="L2664" t="s">
        <v>120</v>
      </c>
      <c r="M2664">
        <v>40</v>
      </c>
      <c r="N2664" t="s">
        <v>9085</v>
      </c>
      <c r="O2664" t="s">
        <v>11880</v>
      </c>
      <c r="P2664">
        <v>3</v>
      </c>
      <c r="Q2664">
        <v>400</v>
      </c>
      <c r="R2664">
        <v>300</v>
      </c>
      <c r="W2664">
        <v>0.36</v>
      </c>
      <c r="X2664">
        <v>0.432</v>
      </c>
    </row>
    <row r="2665" spans="1:24" hidden="1" x14ac:dyDescent="0.3">
      <c r="A2665" t="s">
        <v>14206</v>
      </c>
      <c r="B2665" t="s">
        <v>8536</v>
      </c>
      <c r="C2665" t="s">
        <v>14200</v>
      </c>
      <c r="D2665" t="s">
        <v>14201</v>
      </c>
      <c r="E2665" t="s">
        <v>113</v>
      </c>
      <c r="F2665" t="s">
        <v>14202</v>
      </c>
      <c r="G2665" t="s">
        <v>247</v>
      </c>
      <c r="H2665" t="s">
        <v>371</v>
      </c>
      <c r="I2665" t="s">
        <v>2289</v>
      </c>
      <c r="J2665" t="s">
        <v>14203</v>
      </c>
      <c r="K2665" t="s">
        <v>14204</v>
      </c>
      <c r="L2665" t="s">
        <v>120</v>
      </c>
      <c r="M2665">
        <v>40</v>
      </c>
      <c r="N2665" t="s">
        <v>14207</v>
      </c>
      <c r="O2665" t="s">
        <v>14208</v>
      </c>
      <c r="P2665">
        <v>1</v>
      </c>
      <c r="Q2665">
        <v>252</v>
      </c>
      <c r="R2665">
        <v>374</v>
      </c>
      <c r="W2665">
        <v>9.4247999999999998E-2</v>
      </c>
      <c r="X2665">
        <v>0.11309759999999999</v>
      </c>
    </row>
    <row r="2666" spans="1:24" hidden="1" x14ac:dyDescent="0.3">
      <c r="A2666" t="s">
        <v>14209</v>
      </c>
      <c r="B2666" t="s">
        <v>8211</v>
      </c>
      <c r="C2666" t="s">
        <v>14200</v>
      </c>
      <c r="D2666" t="s">
        <v>14201</v>
      </c>
      <c r="E2666" t="s">
        <v>113</v>
      </c>
      <c r="F2666" t="s">
        <v>14202</v>
      </c>
      <c r="G2666" t="s">
        <v>247</v>
      </c>
      <c r="H2666" t="s">
        <v>371</v>
      </c>
      <c r="I2666" t="s">
        <v>2289</v>
      </c>
      <c r="J2666" t="s">
        <v>14203</v>
      </c>
      <c r="K2666" t="s">
        <v>14204</v>
      </c>
      <c r="L2666" t="s">
        <v>120</v>
      </c>
      <c r="M2666">
        <v>38</v>
      </c>
      <c r="N2666" t="s">
        <v>10031</v>
      </c>
      <c r="O2666" t="s">
        <v>14098</v>
      </c>
      <c r="P2666">
        <v>1</v>
      </c>
      <c r="Q2666">
        <v>1.8</v>
      </c>
      <c r="T2666">
        <v>224</v>
      </c>
      <c r="W2666">
        <v>2.5446900494077327</v>
      </c>
      <c r="X2666">
        <v>4.0715040790523727</v>
      </c>
    </row>
    <row r="2667" spans="1:24" hidden="1" x14ac:dyDescent="0.3">
      <c r="A2667" t="s">
        <v>14210</v>
      </c>
      <c r="B2667" t="s">
        <v>1304</v>
      </c>
      <c r="C2667" t="s">
        <v>14200</v>
      </c>
      <c r="D2667" t="s">
        <v>14201</v>
      </c>
      <c r="E2667" t="s">
        <v>113</v>
      </c>
      <c r="F2667" t="s">
        <v>14202</v>
      </c>
      <c r="G2667" t="s">
        <v>247</v>
      </c>
      <c r="H2667" t="s">
        <v>371</v>
      </c>
      <c r="I2667" t="s">
        <v>2289</v>
      </c>
      <c r="J2667" t="s">
        <v>14203</v>
      </c>
      <c r="K2667" t="s">
        <v>14204</v>
      </c>
      <c r="L2667" t="s">
        <v>120</v>
      </c>
      <c r="M2667">
        <v>0</v>
      </c>
      <c r="N2667" t="s">
        <v>113</v>
      </c>
      <c r="O2667" t="s">
        <v>13812</v>
      </c>
      <c r="P2667">
        <v>1</v>
      </c>
    </row>
    <row r="2668" spans="1:24" hidden="1" x14ac:dyDescent="0.3">
      <c r="A2668" t="s">
        <v>14211</v>
      </c>
      <c r="B2668" t="s">
        <v>8174</v>
      </c>
      <c r="C2668" t="s">
        <v>14212</v>
      </c>
      <c r="D2668" t="s">
        <v>14213</v>
      </c>
      <c r="E2668" t="s">
        <v>113</v>
      </c>
      <c r="F2668" t="s">
        <v>14214</v>
      </c>
      <c r="G2668" t="s">
        <v>133</v>
      </c>
      <c r="H2668" t="s">
        <v>3790</v>
      </c>
      <c r="I2668" t="s">
        <v>935</v>
      </c>
      <c r="J2668" t="s">
        <v>14215</v>
      </c>
      <c r="K2668" t="s">
        <v>14216</v>
      </c>
      <c r="L2668" t="s">
        <v>8903</v>
      </c>
      <c r="M2668">
        <v>30</v>
      </c>
      <c r="N2668" t="s">
        <v>113</v>
      </c>
      <c r="O2668" t="s">
        <v>12148</v>
      </c>
      <c r="P2668">
        <v>3</v>
      </c>
      <c r="Q2668">
        <v>1400</v>
      </c>
      <c r="R2668">
        <v>320</v>
      </c>
      <c r="S2668">
        <v>145</v>
      </c>
      <c r="T2668">
        <v>180</v>
      </c>
      <c r="U2668">
        <v>230</v>
      </c>
      <c r="V2668">
        <v>340</v>
      </c>
      <c r="W2668">
        <v>1.3440000000000001</v>
      </c>
      <c r="X2668">
        <v>1.6128</v>
      </c>
    </row>
    <row r="2669" spans="1:24" hidden="1" x14ac:dyDescent="0.3">
      <c r="A2669" t="s">
        <v>14217</v>
      </c>
      <c r="B2669" t="s">
        <v>8211</v>
      </c>
      <c r="C2669" t="s">
        <v>14212</v>
      </c>
      <c r="D2669" t="s">
        <v>14213</v>
      </c>
      <c r="E2669" t="s">
        <v>113</v>
      </c>
      <c r="F2669" t="s">
        <v>14214</v>
      </c>
      <c r="G2669" t="s">
        <v>133</v>
      </c>
      <c r="H2669" t="s">
        <v>3790</v>
      </c>
      <c r="I2669" t="s">
        <v>935</v>
      </c>
      <c r="J2669" t="s">
        <v>14215</v>
      </c>
      <c r="K2669" t="s">
        <v>14216</v>
      </c>
      <c r="L2669" t="s">
        <v>8903</v>
      </c>
      <c r="M2669">
        <v>28</v>
      </c>
      <c r="N2669" t="s">
        <v>113</v>
      </c>
      <c r="O2669" t="s">
        <v>14218</v>
      </c>
      <c r="P2669">
        <v>1</v>
      </c>
      <c r="Q2669">
        <v>0.6</v>
      </c>
      <c r="T2669">
        <v>0</v>
      </c>
      <c r="W2669">
        <v>0.28274333882308139</v>
      </c>
      <c r="X2669">
        <v>0.45238934211693027</v>
      </c>
    </row>
    <row r="2670" spans="1:24" hidden="1" x14ac:dyDescent="0.3">
      <c r="A2670" t="s">
        <v>14219</v>
      </c>
      <c r="B2670" t="s">
        <v>8179</v>
      </c>
      <c r="C2670" t="s">
        <v>14212</v>
      </c>
      <c r="D2670" t="s">
        <v>14213</v>
      </c>
      <c r="E2670" t="s">
        <v>113</v>
      </c>
      <c r="F2670" t="s">
        <v>14214</v>
      </c>
      <c r="G2670" t="s">
        <v>133</v>
      </c>
      <c r="H2670" t="s">
        <v>3790</v>
      </c>
      <c r="I2670" t="s">
        <v>935</v>
      </c>
      <c r="J2670" t="s">
        <v>14215</v>
      </c>
      <c r="K2670" t="s">
        <v>14216</v>
      </c>
      <c r="L2670" t="s">
        <v>8903</v>
      </c>
      <c r="M2670">
        <v>30</v>
      </c>
      <c r="N2670" t="s">
        <v>113</v>
      </c>
      <c r="O2670" t="s">
        <v>10384</v>
      </c>
      <c r="P2670">
        <v>3</v>
      </c>
      <c r="Q2670">
        <v>400</v>
      </c>
      <c r="R2670">
        <v>300</v>
      </c>
      <c r="S2670">
        <v>100</v>
      </c>
      <c r="W2670">
        <v>0.36</v>
      </c>
      <c r="X2670">
        <v>0.432</v>
      </c>
    </row>
    <row r="2671" spans="1:24" hidden="1" x14ac:dyDescent="0.3">
      <c r="A2671" t="s">
        <v>14220</v>
      </c>
      <c r="B2671" t="s">
        <v>8174</v>
      </c>
      <c r="C2671" t="s">
        <v>14221</v>
      </c>
      <c r="D2671" t="s">
        <v>14222</v>
      </c>
      <c r="E2671" t="s">
        <v>113</v>
      </c>
      <c r="F2671" t="s">
        <v>14223</v>
      </c>
      <c r="G2671" t="s">
        <v>1356</v>
      </c>
      <c r="H2671" t="s">
        <v>127</v>
      </c>
      <c r="I2671" t="s">
        <v>138</v>
      </c>
      <c r="J2671" t="s">
        <v>14224</v>
      </c>
      <c r="K2671" t="s">
        <v>14225</v>
      </c>
      <c r="L2671" t="s">
        <v>120</v>
      </c>
      <c r="M2671">
        <v>40</v>
      </c>
      <c r="N2671" t="s">
        <v>9085</v>
      </c>
      <c r="O2671" t="s">
        <v>8467</v>
      </c>
      <c r="P2671">
        <v>3</v>
      </c>
      <c r="Q2671">
        <v>1499</v>
      </c>
      <c r="R2671">
        <v>349</v>
      </c>
      <c r="S2671">
        <v>166</v>
      </c>
      <c r="T2671">
        <v>20</v>
      </c>
      <c r="U2671">
        <v>140</v>
      </c>
      <c r="V2671">
        <v>220</v>
      </c>
      <c r="W2671">
        <v>1.569453</v>
      </c>
      <c r="X2671">
        <v>1.8833435999999999</v>
      </c>
    </row>
    <row r="2672" spans="1:24" hidden="1" x14ac:dyDescent="0.3">
      <c r="A2672" t="s">
        <v>14226</v>
      </c>
      <c r="B2672" t="s">
        <v>8617</v>
      </c>
      <c r="C2672" t="s">
        <v>14221</v>
      </c>
      <c r="D2672" t="s">
        <v>14222</v>
      </c>
      <c r="E2672" t="s">
        <v>113</v>
      </c>
      <c r="F2672" t="s">
        <v>14223</v>
      </c>
      <c r="G2672" t="s">
        <v>1356</v>
      </c>
      <c r="H2672" t="s">
        <v>127</v>
      </c>
      <c r="I2672" t="s">
        <v>138</v>
      </c>
      <c r="J2672" t="s">
        <v>14224</v>
      </c>
      <c r="K2672" t="s">
        <v>14225</v>
      </c>
      <c r="L2672" t="s">
        <v>120</v>
      </c>
      <c r="M2672">
        <v>40</v>
      </c>
      <c r="N2672" t="s">
        <v>9085</v>
      </c>
      <c r="O2672" t="s">
        <v>14227</v>
      </c>
      <c r="P2672">
        <v>3</v>
      </c>
      <c r="Q2672">
        <v>699</v>
      </c>
      <c r="R2672">
        <v>399</v>
      </c>
      <c r="S2672">
        <v>160</v>
      </c>
      <c r="T2672">
        <v>20</v>
      </c>
      <c r="U2672">
        <v>140</v>
      </c>
      <c r="V2672">
        <v>220</v>
      </c>
      <c r="W2672">
        <v>0.83670299999999997</v>
      </c>
      <c r="X2672">
        <v>1.0040435999999999</v>
      </c>
    </row>
    <row r="2673" spans="1:24" hidden="1" x14ac:dyDescent="0.3">
      <c r="A2673" t="s">
        <v>14228</v>
      </c>
      <c r="B2673" t="s">
        <v>8179</v>
      </c>
      <c r="C2673" t="s">
        <v>14221</v>
      </c>
      <c r="D2673" t="s">
        <v>14222</v>
      </c>
      <c r="E2673" t="s">
        <v>113</v>
      </c>
      <c r="F2673" t="s">
        <v>14223</v>
      </c>
      <c r="G2673" t="s">
        <v>1356</v>
      </c>
      <c r="H2673" t="s">
        <v>127</v>
      </c>
      <c r="I2673" t="s">
        <v>138</v>
      </c>
      <c r="J2673" t="s">
        <v>14224</v>
      </c>
      <c r="K2673" t="s">
        <v>14225</v>
      </c>
      <c r="L2673" t="s">
        <v>120</v>
      </c>
      <c r="M2673">
        <v>40</v>
      </c>
      <c r="N2673" t="s">
        <v>9085</v>
      </c>
      <c r="O2673" t="s">
        <v>11880</v>
      </c>
      <c r="P2673">
        <v>3</v>
      </c>
      <c r="Q2673">
        <v>400</v>
      </c>
      <c r="R2673">
        <v>300</v>
      </c>
      <c r="S2673">
        <v>100</v>
      </c>
      <c r="W2673">
        <v>0.36</v>
      </c>
      <c r="X2673">
        <v>0.432</v>
      </c>
    </row>
    <row r="2674" spans="1:24" hidden="1" x14ac:dyDescent="0.3">
      <c r="A2674" t="s">
        <v>14229</v>
      </c>
      <c r="B2674" t="s">
        <v>8174</v>
      </c>
      <c r="C2674" t="s">
        <v>4991</v>
      </c>
      <c r="D2674" t="s">
        <v>4990</v>
      </c>
      <c r="E2674" t="s">
        <v>113</v>
      </c>
      <c r="F2674" t="s">
        <v>4992</v>
      </c>
      <c r="G2674" t="s">
        <v>133</v>
      </c>
      <c r="H2674" t="s">
        <v>8832</v>
      </c>
      <c r="I2674" t="s">
        <v>406</v>
      </c>
      <c r="J2674" t="s">
        <v>14230</v>
      </c>
      <c r="K2674" t="s">
        <v>14231</v>
      </c>
      <c r="L2674" t="s">
        <v>120</v>
      </c>
      <c r="M2674">
        <v>40</v>
      </c>
      <c r="N2674" t="s">
        <v>113</v>
      </c>
      <c r="O2674" t="s">
        <v>8207</v>
      </c>
      <c r="P2674">
        <v>3</v>
      </c>
      <c r="Q2674">
        <v>1400</v>
      </c>
      <c r="R2674">
        <v>320</v>
      </c>
      <c r="S2674">
        <v>145</v>
      </c>
      <c r="T2674">
        <v>120</v>
      </c>
      <c r="U2674">
        <v>240</v>
      </c>
      <c r="V2674">
        <v>310</v>
      </c>
      <c r="W2674">
        <v>1.3440000000000001</v>
      </c>
      <c r="X2674">
        <v>1.6128</v>
      </c>
    </row>
    <row r="2675" spans="1:24" hidden="1" x14ac:dyDescent="0.3">
      <c r="A2675" t="s">
        <v>14232</v>
      </c>
      <c r="B2675" t="s">
        <v>8179</v>
      </c>
      <c r="C2675" t="s">
        <v>4991</v>
      </c>
      <c r="D2675" t="s">
        <v>4990</v>
      </c>
      <c r="E2675" t="s">
        <v>113</v>
      </c>
      <c r="F2675" t="s">
        <v>4992</v>
      </c>
      <c r="G2675" t="s">
        <v>133</v>
      </c>
      <c r="H2675" t="s">
        <v>8832</v>
      </c>
      <c r="I2675" t="s">
        <v>406</v>
      </c>
      <c r="J2675" t="s">
        <v>14230</v>
      </c>
      <c r="K2675" t="s">
        <v>14231</v>
      </c>
      <c r="L2675" t="s">
        <v>120</v>
      </c>
      <c r="M2675">
        <v>40</v>
      </c>
      <c r="N2675" t="s">
        <v>9971</v>
      </c>
      <c r="O2675" t="s">
        <v>9972</v>
      </c>
      <c r="P2675">
        <v>3</v>
      </c>
      <c r="Q2675">
        <v>560</v>
      </c>
      <c r="R2675">
        <v>492</v>
      </c>
      <c r="S2675">
        <v>133</v>
      </c>
      <c r="W2675">
        <v>0.82655999999999996</v>
      </c>
      <c r="X2675">
        <v>0.99187199999999986</v>
      </c>
    </row>
    <row r="2676" spans="1:24" hidden="1" x14ac:dyDescent="0.3">
      <c r="A2676" t="s">
        <v>14233</v>
      </c>
      <c r="B2676" t="s">
        <v>8174</v>
      </c>
      <c r="C2676" t="s">
        <v>14234</v>
      </c>
      <c r="D2676" t="s">
        <v>14235</v>
      </c>
      <c r="E2676" t="s">
        <v>113</v>
      </c>
      <c r="F2676" t="s">
        <v>14236</v>
      </c>
      <c r="G2676" t="s">
        <v>247</v>
      </c>
      <c r="H2676" t="s">
        <v>371</v>
      </c>
      <c r="I2676" t="s">
        <v>115</v>
      </c>
      <c r="J2676" t="s">
        <v>14237</v>
      </c>
      <c r="K2676" t="s">
        <v>14238</v>
      </c>
      <c r="L2676" t="s">
        <v>120</v>
      </c>
      <c r="M2676">
        <v>38</v>
      </c>
      <c r="N2676" t="s">
        <v>9659</v>
      </c>
      <c r="O2676" t="s">
        <v>9491</v>
      </c>
      <c r="P2676">
        <v>3</v>
      </c>
      <c r="Q2676">
        <v>1499</v>
      </c>
      <c r="R2676">
        <v>395</v>
      </c>
      <c r="S2676">
        <v>228</v>
      </c>
      <c r="T2676">
        <v>350</v>
      </c>
      <c r="U2676">
        <v>125</v>
      </c>
      <c r="V2676">
        <v>230</v>
      </c>
      <c r="W2676">
        <v>1.7763150000000001</v>
      </c>
      <c r="X2676">
        <v>2.1315780000000002</v>
      </c>
    </row>
    <row r="2677" spans="1:24" hidden="1" x14ac:dyDescent="0.3">
      <c r="A2677" t="s">
        <v>14239</v>
      </c>
      <c r="B2677" t="s">
        <v>8617</v>
      </c>
      <c r="C2677" t="s">
        <v>14234</v>
      </c>
      <c r="D2677" t="s">
        <v>14235</v>
      </c>
      <c r="E2677" t="s">
        <v>113</v>
      </c>
      <c r="F2677" t="s">
        <v>14236</v>
      </c>
      <c r="G2677" t="s">
        <v>247</v>
      </c>
      <c r="H2677" t="s">
        <v>371</v>
      </c>
      <c r="I2677" t="s">
        <v>115</v>
      </c>
      <c r="J2677" t="s">
        <v>14237</v>
      </c>
      <c r="K2677" t="s">
        <v>14238</v>
      </c>
      <c r="L2677" t="s">
        <v>120</v>
      </c>
      <c r="M2677">
        <v>40</v>
      </c>
      <c r="N2677" t="s">
        <v>8614</v>
      </c>
      <c r="O2677" t="s">
        <v>9835</v>
      </c>
      <c r="P2677">
        <v>3</v>
      </c>
      <c r="Q2677">
        <v>694</v>
      </c>
      <c r="R2677">
        <v>408</v>
      </c>
      <c r="S2677">
        <v>171</v>
      </c>
      <c r="T2677">
        <v>350</v>
      </c>
      <c r="U2677">
        <v>125</v>
      </c>
      <c r="V2677">
        <v>230</v>
      </c>
      <c r="W2677">
        <v>0.84945599999999999</v>
      </c>
      <c r="X2677">
        <v>1.0193471999999999</v>
      </c>
    </row>
    <row r="2678" spans="1:24" hidden="1" x14ac:dyDescent="0.3">
      <c r="A2678" t="s">
        <v>14240</v>
      </c>
      <c r="B2678" t="s">
        <v>8179</v>
      </c>
      <c r="C2678" t="s">
        <v>14234</v>
      </c>
      <c r="D2678" t="s">
        <v>14235</v>
      </c>
      <c r="E2678" t="s">
        <v>113</v>
      </c>
      <c r="F2678" t="s">
        <v>14236</v>
      </c>
      <c r="G2678" t="s">
        <v>247</v>
      </c>
      <c r="H2678" t="s">
        <v>371</v>
      </c>
      <c r="I2678" t="s">
        <v>115</v>
      </c>
      <c r="J2678" t="s">
        <v>14237</v>
      </c>
      <c r="K2678" t="s">
        <v>14238</v>
      </c>
      <c r="L2678" t="s">
        <v>120</v>
      </c>
      <c r="M2678">
        <v>38</v>
      </c>
      <c r="N2678" t="s">
        <v>8614</v>
      </c>
      <c r="O2678" t="s">
        <v>9816</v>
      </c>
      <c r="P2678">
        <v>2</v>
      </c>
      <c r="Q2678">
        <v>523</v>
      </c>
      <c r="R2678">
        <v>397</v>
      </c>
      <c r="W2678">
        <v>0.41526200000000002</v>
      </c>
      <c r="X2678">
        <v>0.49831439999999999</v>
      </c>
    </row>
    <row r="2679" spans="1:24" hidden="1" x14ac:dyDescent="0.3">
      <c r="A2679" t="s">
        <v>14241</v>
      </c>
      <c r="B2679" t="s">
        <v>1304</v>
      </c>
      <c r="C2679" t="s">
        <v>14234</v>
      </c>
      <c r="D2679" t="s">
        <v>14235</v>
      </c>
      <c r="E2679" t="s">
        <v>113</v>
      </c>
      <c r="F2679" t="s">
        <v>14236</v>
      </c>
      <c r="G2679" t="s">
        <v>247</v>
      </c>
      <c r="H2679" t="s">
        <v>371</v>
      </c>
      <c r="I2679" t="s">
        <v>115</v>
      </c>
      <c r="J2679" t="s">
        <v>14237</v>
      </c>
      <c r="K2679" t="s">
        <v>14238</v>
      </c>
      <c r="L2679" t="s">
        <v>120</v>
      </c>
      <c r="M2679">
        <v>0</v>
      </c>
      <c r="N2679" t="s">
        <v>113</v>
      </c>
      <c r="O2679" t="s">
        <v>13812</v>
      </c>
      <c r="P2679">
        <v>1</v>
      </c>
    </row>
    <row r="2680" spans="1:24" hidden="1" x14ac:dyDescent="0.3">
      <c r="A2680" t="s">
        <v>14242</v>
      </c>
      <c r="B2680" t="s">
        <v>8174</v>
      </c>
      <c r="C2680" t="s">
        <v>14243</v>
      </c>
      <c r="D2680" t="s">
        <v>14244</v>
      </c>
      <c r="E2680" t="s">
        <v>113</v>
      </c>
      <c r="F2680" t="s">
        <v>113</v>
      </c>
      <c r="G2680" t="s">
        <v>113</v>
      </c>
      <c r="H2680" t="s">
        <v>113</v>
      </c>
      <c r="I2680" t="s">
        <v>285</v>
      </c>
      <c r="J2680" t="s">
        <v>113</v>
      </c>
      <c r="K2680" t="s">
        <v>113</v>
      </c>
      <c r="L2680" t="s">
        <v>113</v>
      </c>
      <c r="M2680">
        <v>12</v>
      </c>
      <c r="N2680" t="s">
        <v>9971</v>
      </c>
      <c r="O2680" t="s">
        <v>14245</v>
      </c>
      <c r="P2680">
        <v>2</v>
      </c>
      <c r="Q2680">
        <v>850</v>
      </c>
      <c r="R2680">
        <v>398</v>
      </c>
      <c r="S2680">
        <v>195</v>
      </c>
      <c r="T2680">
        <v>150</v>
      </c>
      <c r="U2680">
        <v>350</v>
      </c>
      <c r="W2680">
        <v>0.67659999999999998</v>
      </c>
      <c r="X2680">
        <v>0.81191999999999998</v>
      </c>
    </row>
    <row r="2681" spans="1:24" hidden="1" x14ac:dyDescent="0.3">
      <c r="A2681" t="s">
        <v>14246</v>
      </c>
      <c r="B2681" t="s">
        <v>8179</v>
      </c>
      <c r="C2681" t="s">
        <v>14243</v>
      </c>
      <c r="D2681" t="s">
        <v>14244</v>
      </c>
      <c r="E2681" t="s">
        <v>113</v>
      </c>
      <c r="F2681" t="s">
        <v>113</v>
      </c>
      <c r="G2681" t="s">
        <v>113</v>
      </c>
      <c r="H2681" t="s">
        <v>113</v>
      </c>
      <c r="I2681" t="s">
        <v>285</v>
      </c>
      <c r="J2681" t="s">
        <v>113</v>
      </c>
      <c r="K2681" t="s">
        <v>113</v>
      </c>
      <c r="L2681" t="s">
        <v>113</v>
      </c>
      <c r="M2681">
        <v>6</v>
      </c>
      <c r="N2681" t="s">
        <v>9971</v>
      </c>
      <c r="O2681" t="s">
        <v>14247</v>
      </c>
      <c r="P2681">
        <v>1</v>
      </c>
      <c r="Q2681">
        <v>701</v>
      </c>
      <c r="R2681">
        <v>327</v>
      </c>
      <c r="S2681">
        <v>162</v>
      </c>
      <c r="W2681">
        <v>0.22922699999999999</v>
      </c>
      <c r="X2681">
        <v>0.27507239999999999</v>
      </c>
    </row>
    <row r="2682" spans="1:24" hidden="1" x14ac:dyDescent="0.3">
      <c r="A2682" t="s">
        <v>14248</v>
      </c>
      <c r="B2682" t="s">
        <v>8536</v>
      </c>
      <c r="C2682" t="s">
        <v>14243</v>
      </c>
      <c r="D2682" t="s">
        <v>14244</v>
      </c>
      <c r="E2682" t="s">
        <v>113</v>
      </c>
      <c r="F2682" t="s">
        <v>113</v>
      </c>
      <c r="G2682" t="s">
        <v>113</v>
      </c>
      <c r="H2682" t="s">
        <v>113</v>
      </c>
      <c r="I2682" t="s">
        <v>285</v>
      </c>
      <c r="J2682" t="s">
        <v>113</v>
      </c>
      <c r="K2682" t="s">
        <v>113</v>
      </c>
      <c r="L2682" t="s">
        <v>113</v>
      </c>
      <c r="M2682">
        <v>6</v>
      </c>
      <c r="N2682" t="s">
        <v>9971</v>
      </c>
      <c r="O2682" t="s">
        <v>12063</v>
      </c>
      <c r="P2682">
        <v>1</v>
      </c>
      <c r="Q2682">
        <v>445</v>
      </c>
      <c r="R2682">
        <v>360</v>
      </c>
      <c r="S2682">
        <v>110</v>
      </c>
      <c r="W2682">
        <v>0.16020000000000001</v>
      </c>
      <c r="X2682">
        <v>0.19223999999999999</v>
      </c>
    </row>
    <row r="2683" spans="1:24" hidden="1" x14ac:dyDescent="0.3">
      <c r="A2683" t="s">
        <v>14249</v>
      </c>
      <c r="B2683" t="s">
        <v>8174</v>
      </c>
      <c r="C2683" t="s">
        <v>14250</v>
      </c>
      <c r="D2683" t="s">
        <v>14251</v>
      </c>
      <c r="E2683" t="s">
        <v>113</v>
      </c>
      <c r="F2683" t="s">
        <v>14252</v>
      </c>
      <c r="G2683" t="s">
        <v>133</v>
      </c>
      <c r="H2683" t="s">
        <v>3790</v>
      </c>
      <c r="I2683" t="s">
        <v>218</v>
      </c>
      <c r="J2683" t="s">
        <v>14253</v>
      </c>
      <c r="K2683" t="s">
        <v>14254</v>
      </c>
      <c r="L2683" t="s">
        <v>8903</v>
      </c>
      <c r="M2683">
        <v>30</v>
      </c>
      <c r="N2683" t="s">
        <v>113</v>
      </c>
      <c r="O2683" t="s">
        <v>8207</v>
      </c>
      <c r="P2683">
        <v>3</v>
      </c>
      <c r="Q2683">
        <v>1400</v>
      </c>
      <c r="R2683">
        <v>320</v>
      </c>
      <c r="S2683">
        <v>145</v>
      </c>
      <c r="T2683">
        <v>140</v>
      </c>
      <c r="U2683">
        <v>200</v>
      </c>
      <c r="V2683">
        <v>260</v>
      </c>
      <c r="W2683">
        <v>1.3440000000000001</v>
      </c>
      <c r="X2683">
        <v>1.6128</v>
      </c>
    </row>
    <row r="2684" spans="1:24" hidden="1" x14ac:dyDescent="0.3">
      <c r="A2684" t="s">
        <v>14255</v>
      </c>
      <c r="B2684" t="s">
        <v>8179</v>
      </c>
      <c r="C2684" t="s">
        <v>14250</v>
      </c>
      <c r="D2684" t="s">
        <v>14251</v>
      </c>
      <c r="E2684" t="s">
        <v>113</v>
      </c>
      <c r="F2684" t="s">
        <v>14252</v>
      </c>
      <c r="G2684" t="s">
        <v>133</v>
      </c>
      <c r="H2684" t="s">
        <v>3790</v>
      </c>
      <c r="I2684" t="s">
        <v>218</v>
      </c>
      <c r="J2684" t="s">
        <v>14253</v>
      </c>
      <c r="K2684" t="s">
        <v>14254</v>
      </c>
      <c r="L2684" t="s">
        <v>8903</v>
      </c>
      <c r="M2684">
        <v>30</v>
      </c>
      <c r="N2684" t="s">
        <v>113</v>
      </c>
      <c r="O2684" t="s">
        <v>13971</v>
      </c>
      <c r="P2684">
        <v>2</v>
      </c>
      <c r="Q2684">
        <v>630</v>
      </c>
      <c r="R2684">
        <v>321</v>
      </c>
      <c r="S2684">
        <v>130</v>
      </c>
      <c r="W2684">
        <v>0.40445999999999999</v>
      </c>
      <c r="X2684">
        <v>0.48535199999999995</v>
      </c>
    </row>
    <row r="2685" spans="1:24" hidden="1" x14ac:dyDescent="0.3">
      <c r="A2685" t="s">
        <v>14256</v>
      </c>
      <c r="B2685" t="s">
        <v>8362</v>
      </c>
      <c r="C2685" t="s">
        <v>14250</v>
      </c>
      <c r="D2685" t="s">
        <v>14251</v>
      </c>
      <c r="E2685" t="s">
        <v>113</v>
      </c>
      <c r="F2685" t="s">
        <v>14252</v>
      </c>
      <c r="G2685" t="s">
        <v>133</v>
      </c>
      <c r="H2685" t="s">
        <v>3790</v>
      </c>
      <c r="I2685" t="s">
        <v>218</v>
      </c>
      <c r="J2685" t="s">
        <v>14253</v>
      </c>
      <c r="K2685" t="s">
        <v>14254</v>
      </c>
      <c r="L2685" t="s">
        <v>8903</v>
      </c>
      <c r="M2685">
        <v>0</v>
      </c>
      <c r="N2685" t="s">
        <v>113</v>
      </c>
      <c r="O2685" t="s">
        <v>8362</v>
      </c>
      <c r="P2685">
        <v>1</v>
      </c>
      <c r="Q2685">
        <v>1.8</v>
      </c>
      <c r="T2685">
        <v>59.24</v>
      </c>
      <c r="W2685">
        <v>2.5446900494077327</v>
      </c>
      <c r="X2685">
        <v>0</v>
      </c>
    </row>
    <row r="2686" spans="1:24" hidden="1" x14ac:dyDescent="0.3">
      <c r="A2686" t="s">
        <v>14257</v>
      </c>
      <c r="B2686" t="s">
        <v>8174</v>
      </c>
      <c r="C2686" t="s">
        <v>14258</v>
      </c>
      <c r="D2686" t="s">
        <v>14259</v>
      </c>
      <c r="E2686" t="s">
        <v>113</v>
      </c>
      <c r="F2686" t="s">
        <v>14260</v>
      </c>
      <c r="G2686" t="s">
        <v>1356</v>
      </c>
      <c r="H2686" t="s">
        <v>127</v>
      </c>
      <c r="I2686" t="s">
        <v>226</v>
      </c>
      <c r="J2686" t="s">
        <v>14261</v>
      </c>
      <c r="K2686" t="s">
        <v>14262</v>
      </c>
      <c r="L2686" t="s">
        <v>120</v>
      </c>
      <c r="M2686">
        <v>40</v>
      </c>
      <c r="N2686" t="s">
        <v>9085</v>
      </c>
      <c r="O2686" t="s">
        <v>14263</v>
      </c>
      <c r="P2686">
        <v>3</v>
      </c>
      <c r="Q2686">
        <v>1499</v>
      </c>
      <c r="R2686">
        <v>349</v>
      </c>
      <c r="S2686">
        <v>166</v>
      </c>
      <c r="T2686">
        <v>30</v>
      </c>
      <c r="U2686">
        <v>110</v>
      </c>
      <c r="V2686">
        <v>270</v>
      </c>
      <c r="W2686">
        <v>1.569453</v>
      </c>
      <c r="X2686">
        <v>1.8833435999999999</v>
      </c>
    </row>
    <row r="2687" spans="1:24" hidden="1" x14ac:dyDescent="0.3">
      <c r="A2687" t="s">
        <v>14264</v>
      </c>
      <c r="B2687" t="s">
        <v>8617</v>
      </c>
      <c r="C2687" t="s">
        <v>14258</v>
      </c>
      <c r="D2687" t="s">
        <v>14259</v>
      </c>
      <c r="E2687" t="s">
        <v>113</v>
      </c>
      <c r="F2687" t="s">
        <v>14260</v>
      </c>
      <c r="G2687" t="s">
        <v>1356</v>
      </c>
      <c r="H2687" t="s">
        <v>127</v>
      </c>
      <c r="I2687" t="s">
        <v>226</v>
      </c>
      <c r="J2687" t="s">
        <v>14261</v>
      </c>
      <c r="K2687" t="s">
        <v>14262</v>
      </c>
      <c r="L2687" t="s">
        <v>120</v>
      </c>
      <c r="M2687">
        <v>40</v>
      </c>
      <c r="N2687" t="s">
        <v>9085</v>
      </c>
      <c r="O2687" t="s">
        <v>11997</v>
      </c>
      <c r="P2687">
        <v>3</v>
      </c>
      <c r="Q2687">
        <v>699</v>
      </c>
      <c r="R2687">
        <v>395</v>
      </c>
      <c r="S2687">
        <v>160</v>
      </c>
      <c r="T2687">
        <v>30</v>
      </c>
      <c r="U2687">
        <v>110</v>
      </c>
      <c r="V2687">
        <v>270</v>
      </c>
      <c r="W2687">
        <v>0.82831500000000002</v>
      </c>
      <c r="X2687">
        <v>0.99397800000000003</v>
      </c>
    </row>
    <row r="2688" spans="1:24" hidden="1" x14ac:dyDescent="0.3">
      <c r="A2688" t="s">
        <v>14265</v>
      </c>
      <c r="B2688" t="s">
        <v>8179</v>
      </c>
      <c r="C2688" t="s">
        <v>14258</v>
      </c>
      <c r="D2688" t="s">
        <v>14259</v>
      </c>
      <c r="E2688" t="s">
        <v>113</v>
      </c>
      <c r="F2688" t="s">
        <v>14260</v>
      </c>
      <c r="G2688" t="s">
        <v>1356</v>
      </c>
      <c r="H2688" t="s">
        <v>127</v>
      </c>
      <c r="I2688" t="s">
        <v>226</v>
      </c>
      <c r="J2688" t="s">
        <v>14261</v>
      </c>
      <c r="K2688" t="s">
        <v>14262</v>
      </c>
      <c r="L2688" t="s">
        <v>120</v>
      </c>
      <c r="M2688">
        <v>40</v>
      </c>
      <c r="N2688" t="s">
        <v>9085</v>
      </c>
      <c r="O2688" t="s">
        <v>11880</v>
      </c>
      <c r="P2688">
        <v>3</v>
      </c>
      <c r="Q2688">
        <v>480</v>
      </c>
      <c r="R2688">
        <v>356</v>
      </c>
      <c r="S2688">
        <v>140</v>
      </c>
      <c r="W2688">
        <v>0.51263999999999998</v>
      </c>
      <c r="X2688">
        <v>0.61516799999999994</v>
      </c>
    </row>
    <row r="2689" spans="1:24" hidden="1" x14ac:dyDescent="0.3">
      <c r="A2689" t="s">
        <v>14266</v>
      </c>
      <c r="B2689" t="s">
        <v>8536</v>
      </c>
      <c r="C2689" t="s">
        <v>14258</v>
      </c>
      <c r="D2689" t="s">
        <v>14259</v>
      </c>
      <c r="E2689" t="s">
        <v>113</v>
      </c>
      <c r="F2689" t="s">
        <v>14260</v>
      </c>
      <c r="G2689" t="s">
        <v>1356</v>
      </c>
      <c r="H2689" t="s">
        <v>127</v>
      </c>
      <c r="I2689" t="s">
        <v>226</v>
      </c>
      <c r="J2689" t="s">
        <v>14261</v>
      </c>
      <c r="K2689" t="s">
        <v>14262</v>
      </c>
      <c r="L2689" t="s">
        <v>120</v>
      </c>
      <c r="M2689">
        <v>40</v>
      </c>
      <c r="N2689" t="s">
        <v>9085</v>
      </c>
      <c r="O2689" t="s">
        <v>14267</v>
      </c>
      <c r="P2689">
        <v>3</v>
      </c>
      <c r="Q2689">
        <v>400</v>
      </c>
      <c r="R2689">
        <v>300</v>
      </c>
      <c r="S2689">
        <v>100</v>
      </c>
      <c r="W2689">
        <v>0.36</v>
      </c>
      <c r="X2689">
        <v>0.432</v>
      </c>
    </row>
    <row r="2690" spans="1:24" hidden="1" x14ac:dyDescent="0.3">
      <c r="A2690" t="s">
        <v>14268</v>
      </c>
      <c r="B2690" t="s">
        <v>8174</v>
      </c>
      <c r="C2690" t="s">
        <v>14269</v>
      </c>
      <c r="D2690" t="s">
        <v>14270</v>
      </c>
      <c r="E2690" t="s">
        <v>113</v>
      </c>
      <c r="F2690" t="s">
        <v>14271</v>
      </c>
      <c r="G2690" t="s">
        <v>1356</v>
      </c>
      <c r="H2690" t="s">
        <v>127</v>
      </c>
      <c r="I2690" t="s">
        <v>226</v>
      </c>
      <c r="J2690" t="s">
        <v>14272</v>
      </c>
      <c r="K2690" t="s">
        <v>14273</v>
      </c>
      <c r="L2690" t="s">
        <v>120</v>
      </c>
      <c r="M2690">
        <v>40</v>
      </c>
      <c r="N2690" t="s">
        <v>9085</v>
      </c>
      <c r="O2690" t="s">
        <v>8467</v>
      </c>
      <c r="P2690">
        <v>3</v>
      </c>
      <c r="Q2690">
        <v>1499</v>
      </c>
      <c r="R2690">
        <v>349</v>
      </c>
      <c r="S2690">
        <v>166</v>
      </c>
      <c r="T2690">
        <v>330</v>
      </c>
      <c r="U2690">
        <v>140</v>
      </c>
      <c r="V2690">
        <v>260</v>
      </c>
      <c r="W2690">
        <v>1.569453</v>
      </c>
      <c r="X2690">
        <v>1.8833435999999999</v>
      </c>
    </row>
    <row r="2691" spans="1:24" hidden="1" x14ac:dyDescent="0.3">
      <c r="A2691" t="s">
        <v>14274</v>
      </c>
      <c r="B2691" t="s">
        <v>8617</v>
      </c>
      <c r="C2691" t="s">
        <v>14269</v>
      </c>
      <c r="D2691" t="s">
        <v>14270</v>
      </c>
      <c r="E2691" t="s">
        <v>113</v>
      </c>
      <c r="F2691" t="s">
        <v>14271</v>
      </c>
      <c r="G2691" t="s">
        <v>1356</v>
      </c>
      <c r="H2691" t="s">
        <v>127</v>
      </c>
      <c r="I2691" t="s">
        <v>226</v>
      </c>
      <c r="J2691" t="s">
        <v>14272</v>
      </c>
      <c r="K2691" t="s">
        <v>14273</v>
      </c>
      <c r="L2691" t="s">
        <v>120</v>
      </c>
      <c r="M2691">
        <v>40</v>
      </c>
      <c r="N2691" t="s">
        <v>9085</v>
      </c>
      <c r="O2691" t="s">
        <v>14227</v>
      </c>
      <c r="P2691">
        <v>3</v>
      </c>
      <c r="Q2691">
        <v>699</v>
      </c>
      <c r="R2691">
        <v>395</v>
      </c>
      <c r="S2691">
        <v>160</v>
      </c>
      <c r="T2691">
        <v>330</v>
      </c>
      <c r="U2691">
        <v>140</v>
      </c>
      <c r="V2691">
        <v>260</v>
      </c>
      <c r="W2691">
        <v>0.82831500000000002</v>
      </c>
      <c r="X2691">
        <v>0.99397800000000003</v>
      </c>
    </row>
    <row r="2692" spans="1:24" hidden="1" x14ac:dyDescent="0.3">
      <c r="A2692" t="s">
        <v>14275</v>
      </c>
      <c r="B2692" t="s">
        <v>8179</v>
      </c>
      <c r="C2692" t="s">
        <v>14269</v>
      </c>
      <c r="D2692" t="s">
        <v>14270</v>
      </c>
      <c r="E2692" t="s">
        <v>113</v>
      </c>
      <c r="F2692" t="s">
        <v>14271</v>
      </c>
      <c r="G2692" t="s">
        <v>1356</v>
      </c>
      <c r="H2692" t="s">
        <v>127</v>
      </c>
      <c r="I2692" t="s">
        <v>226</v>
      </c>
      <c r="J2692" t="s">
        <v>14272</v>
      </c>
      <c r="K2692" t="s">
        <v>14273</v>
      </c>
      <c r="L2692" t="s">
        <v>120</v>
      </c>
      <c r="M2692">
        <v>40</v>
      </c>
      <c r="N2692" t="s">
        <v>9085</v>
      </c>
      <c r="O2692" t="s">
        <v>11880</v>
      </c>
      <c r="P2692">
        <v>3</v>
      </c>
      <c r="Q2692">
        <v>400</v>
      </c>
      <c r="R2692">
        <v>300</v>
      </c>
      <c r="S2692">
        <v>100</v>
      </c>
      <c r="W2692">
        <v>0.36</v>
      </c>
      <c r="X2692">
        <v>0.432</v>
      </c>
    </row>
    <row r="2693" spans="1:24" hidden="1" x14ac:dyDescent="0.3">
      <c r="A2693" t="s">
        <v>14276</v>
      </c>
      <c r="B2693" t="s">
        <v>8174</v>
      </c>
      <c r="C2693" t="s">
        <v>14277</v>
      </c>
      <c r="D2693" t="s">
        <v>14278</v>
      </c>
      <c r="E2693" t="s">
        <v>113</v>
      </c>
      <c r="F2693" t="s">
        <v>14279</v>
      </c>
      <c r="G2693" t="s">
        <v>1356</v>
      </c>
      <c r="H2693" t="s">
        <v>127</v>
      </c>
      <c r="I2693" t="s">
        <v>285</v>
      </c>
      <c r="J2693" t="s">
        <v>14280</v>
      </c>
      <c r="K2693" t="s">
        <v>14281</v>
      </c>
      <c r="L2693" t="s">
        <v>120</v>
      </c>
      <c r="M2693">
        <v>40</v>
      </c>
      <c r="N2693" t="s">
        <v>9971</v>
      </c>
      <c r="O2693" t="s">
        <v>9481</v>
      </c>
      <c r="P2693">
        <v>3</v>
      </c>
      <c r="Q2693">
        <v>1498</v>
      </c>
      <c r="R2693">
        <v>398</v>
      </c>
      <c r="S2693">
        <v>158</v>
      </c>
      <c r="T2693">
        <v>10</v>
      </c>
      <c r="U2693">
        <v>130</v>
      </c>
      <c r="V2693">
        <v>250</v>
      </c>
      <c r="W2693">
        <v>1.7886120000000001</v>
      </c>
      <c r="X2693">
        <v>2.1463344000000002</v>
      </c>
    </row>
    <row r="2694" spans="1:24" hidden="1" x14ac:dyDescent="0.3">
      <c r="A2694" t="s">
        <v>14282</v>
      </c>
      <c r="B2694" t="s">
        <v>8617</v>
      </c>
      <c r="C2694" t="s">
        <v>14277</v>
      </c>
      <c r="D2694" t="s">
        <v>14278</v>
      </c>
      <c r="E2694" t="s">
        <v>113</v>
      </c>
      <c r="F2694" t="s">
        <v>14279</v>
      </c>
      <c r="G2694" t="s">
        <v>1356</v>
      </c>
      <c r="H2694" t="s">
        <v>127</v>
      </c>
      <c r="I2694" t="s">
        <v>285</v>
      </c>
      <c r="J2694" t="s">
        <v>14280</v>
      </c>
      <c r="K2694" t="s">
        <v>14281</v>
      </c>
      <c r="L2694" t="s">
        <v>120</v>
      </c>
      <c r="M2694">
        <v>40</v>
      </c>
      <c r="N2694" t="s">
        <v>9971</v>
      </c>
      <c r="O2694" t="s">
        <v>12134</v>
      </c>
      <c r="P2694">
        <v>3</v>
      </c>
      <c r="Q2694">
        <v>752</v>
      </c>
      <c r="R2694">
        <v>395</v>
      </c>
      <c r="S2694">
        <v>146</v>
      </c>
      <c r="W2694">
        <v>0.89112000000000002</v>
      </c>
      <c r="X2694">
        <v>1.0693440000000001</v>
      </c>
    </row>
    <row r="2695" spans="1:24" hidden="1" x14ac:dyDescent="0.3">
      <c r="A2695" t="s">
        <v>14283</v>
      </c>
      <c r="B2695" t="s">
        <v>8179</v>
      </c>
      <c r="C2695" t="s">
        <v>14277</v>
      </c>
      <c r="D2695" t="s">
        <v>14278</v>
      </c>
      <c r="E2695" t="s">
        <v>113</v>
      </c>
      <c r="F2695" t="s">
        <v>14279</v>
      </c>
      <c r="G2695" t="s">
        <v>1356</v>
      </c>
      <c r="H2695" t="s">
        <v>127</v>
      </c>
      <c r="I2695" t="s">
        <v>285</v>
      </c>
      <c r="J2695" t="s">
        <v>14280</v>
      </c>
      <c r="K2695" t="s">
        <v>14281</v>
      </c>
      <c r="L2695" t="s">
        <v>120</v>
      </c>
      <c r="M2695">
        <v>40</v>
      </c>
      <c r="N2695" t="s">
        <v>113</v>
      </c>
      <c r="O2695" t="s">
        <v>12829</v>
      </c>
      <c r="P2695">
        <v>3</v>
      </c>
      <c r="Q2695">
        <v>730</v>
      </c>
      <c r="R2695">
        <v>520</v>
      </c>
      <c r="S2695">
        <v>185</v>
      </c>
      <c r="W2695">
        <v>1.1388</v>
      </c>
      <c r="X2695">
        <v>1.36656</v>
      </c>
    </row>
    <row r="2696" spans="1:24" hidden="1" x14ac:dyDescent="0.3">
      <c r="A2696" t="s">
        <v>14284</v>
      </c>
      <c r="B2696" t="s">
        <v>8536</v>
      </c>
      <c r="C2696" t="s">
        <v>14277</v>
      </c>
      <c r="D2696" t="s">
        <v>14278</v>
      </c>
      <c r="E2696" t="s">
        <v>113</v>
      </c>
      <c r="F2696" t="s">
        <v>14279</v>
      </c>
      <c r="G2696" t="s">
        <v>1356</v>
      </c>
      <c r="H2696" t="s">
        <v>127</v>
      </c>
      <c r="I2696" t="s">
        <v>285</v>
      </c>
      <c r="J2696" t="s">
        <v>14280</v>
      </c>
      <c r="K2696" t="s">
        <v>14281</v>
      </c>
      <c r="L2696" t="s">
        <v>120</v>
      </c>
      <c r="M2696">
        <v>40</v>
      </c>
      <c r="N2696" t="s">
        <v>113</v>
      </c>
      <c r="O2696" t="s">
        <v>13462</v>
      </c>
      <c r="P2696">
        <v>2</v>
      </c>
      <c r="Q2696">
        <v>560</v>
      </c>
      <c r="R2696">
        <v>492</v>
      </c>
      <c r="S2696">
        <v>133</v>
      </c>
      <c r="W2696">
        <v>0.55103999999999997</v>
      </c>
      <c r="X2696">
        <v>0.66124799999999995</v>
      </c>
    </row>
    <row r="2697" spans="1:24" hidden="1" x14ac:dyDescent="0.3">
      <c r="A2697" t="s">
        <v>14285</v>
      </c>
      <c r="B2697" t="s">
        <v>8539</v>
      </c>
      <c r="C2697" t="s">
        <v>14277</v>
      </c>
      <c r="D2697" t="s">
        <v>14278</v>
      </c>
      <c r="E2697" t="s">
        <v>113</v>
      </c>
      <c r="F2697" t="s">
        <v>14279</v>
      </c>
      <c r="G2697" t="s">
        <v>1356</v>
      </c>
      <c r="H2697" t="s">
        <v>127</v>
      </c>
      <c r="I2697" t="s">
        <v>285</v>
      </c>
      <c r="J2697" t="s">
        <v>14280</v>
      </c>
      <c r="K2697" t="s">
        <v>14281</v>
      </c>
      <c r="L2697" t="s">
        <v>120</v>
      </c>
      <c r="M2697">
        <v>40</v>
      </c>
      <c r="N2697" t="s">
        <v>9971</v>
      </c>
      <c r="O2697" t="s">
        <v>13039</v>
      </c>
      <c r="P2697">
        <v>2</v>
      </c>
      <c r="Q2697">
        <v>560</v>
      </c>
      <c r="R2697">
        <v>492</v>
      </c>
      <c r="S2697">
        <v>133</v>
      </c>
      <c r="W2697">
        <v>0.55103999999999997</v>
      </c>
      <c r="X2697">
        <v>0.66124799999999995</v>
      </c>
    </row>
    <row r="2698" spans="1:24" hidden="1" x14ac:dyDescent="0.3">
      <c r="A2698" t="s">
        <v>14286</v>
      </c>
      <c r="B2698" t="s">
        <v>8174</v>
      </c>
      <c r="C2698" t="s">
        <v>5876</v>
      </c>
      <c r="D2698" t="s">
        <v>14287</v>
      </c>
      <c r="E2698" t="s">
        <v>113</v>
      </c>
      <c r="F2698" t="s">
        <v>14288</v>
      </c>
      <c r="G2698" t="s">
        <v>1356</v>
      </c>
      <c r="H2698" t="s">
        <v>127</v>
      </c>
      <c r="I2698" t="s">
        <v>1189</v>
      </c>
      <c r="J2698" t="s">
        <v>14289</v>
      </c>
      <c r="K2698" t="s">
        <v>14290</v>
      </c>
      <c r="L2698" t="s">
        <v>120</v>
      </c>
      <c r="M2698">
        <v>40</v>
      </c>
      <c r="N2698" t="s">
        <v>9085</v>
      </c>
      <c r="O2698" t="s">
        <v>8467</v>
      </c>
      <c r="P2698">
        <v>3</v>
      </c>
      <c r="Q2698">
        <v>1499</v>
      </c>
      <c r="R2698">
        <v>349</v>
      </c>
      <c r="S2698">
        <v>166</v>
      </c>
      <c r="T2698">
        <v>310</v>
      </c>
      <c r="U2698">
        <v>50</v>
      </c>
      <c r="V2698">
        <v>150</v>
      </c>
      <c r="W2698">
        <v>1.569453</v>
      </c>
      <c r="X2698">
        <v>1.8833435999999999</v>
      </c>
    </row>
    <row r="2699" spans="1:24" hidden="1" x14ac:dyDescent="0.3">
      <c r="A2699" t="s">
        <v>14291</v>
      </c>
      <c r="B2699" t="s">
        <v>8179</v>
      </c>
      <c r="C2699" t="s">
        <v>5876</v>
      </c>
      <c r="D2699" t="s">
        <v>14287</v>
      </c>
      <c r="E2699" t="s">
        <v>113</v>
      </c>
      <c r="F2699" t="s">
        <v>14288</v>
      </c>
      <c r="G2699" t="s">
        <v>1356</v>
      </c>
      <c r="H2699" t="s">
        <v>127</v>
      </c>
      <c r="I2699" t="s">
        <v>1189</v>
      </c>
      <c r="J2699" t="s">
        <v>14289</v>
      </c>
      <c r="K2699" t="s">
        <v>14290</v>
      </c>
      <c r="L2699" t="s">
        <v>120</v>
      </c>
      <c r="M2699">
        <v>40</v>
      </c>
      <c r="N2699" t="s">
        <v>9085</v>
      </c>
      <c r="O2699" t="s">
        <v>11880</v>
      </c>
      <c r="P2699">
        <v>3</v>
      </c>
      <c r="Q2699">
        <v>400</v>
      </c>
      <c r="R2699">
        <v>300</v>
      </c>
      <c r="S2699">
        <v>100</v>
      </c>
      <c r="W2699">
        <v>0.36</v>
      </c>
      <c r="X2699">
        <v>0.432</v>
      </c>
    </row>
    <row r="2700" spans="1:24" hidden="1" x14ac:dyDescent="0.3">
      <c r="A2700" t="s">
        <v>14292</v>
      </c>
      <c r="B2700" t="s">
        <v>8174</v>
      </c>
      <c r="C2700" t="s">
        <v>7057</v>
      </c>
      <c r="D2700" t="s">
        <v>14293</v>
      </c>
      <c r="E2700" t="s">
        <v>113</v>
      </c>
      <c r="F2700" t="s">
        <v>14294</v>
      </c>
      <c r="G2700" t="s">
        <v>1356</v>
      </c>
      <c r="H2700" t="s">
        <v>127</v>
      </c>
      <c r="I2700" t="s">
        <v>654</v>
      </c>
      <c r="J2700" t="s">
        <v>14295</v>
      </c>
      <c r="K2700" t="s">
        <v>14296</v>
      </c>
      <c r="L2700" t="s">
        <v>120</v>
      </c>
      <c r="M2700">
        <v>39</v>
      </c>
      <c r="N2700" t="s">
        <v>113</v>
      </c>
      <c r="O2700" t="s">
        <v>9042</v>
      </c>
      <c r="P2700">
        <v>3</v>
      </c>
      <c r="Q2700">
        <v>1412</v>
      </c>
      <c r="R2700">
        <v>353</v>
      </c>
      <c r="T2700">
        <v>0</v>
      </c>
      <c r="U2700">
        <v>180</v>
      </c>
      <c r="V2700">
        <v>240</v>
      </c>
      <c r="W2700">
        <v>1.4953080000000001</v>
      </c>
      <c r="X2700">
        <v>1.7943696</v>
      </c>
    </row>
    <row r="2701" spans="1:24" hidden="1" x14ac:dyDescent="0.3">
      <c r="A2701" t="s">
        <v>14297</v>
      </c>
      <c r="B2701" t="s">
        <v>8179</v>
      </c>
      <c r="C2701" t="s">
        <v>7057</v>
      </c>
      <c r="D2701" t="s">
        <v>14293</v>
      </c>
      <c r="E2701" t="s">
        <v>113</v>
      </c>
      <c r="F2701" t="s">
        <v>14294</v>
      </c>
      <c r="G2701" t="s">
        <v>1356</v>
      </c>
      <c r="H2701" t="s">
        <v>127</v>
      </c>
      <c r="I2701" t="s">
        <v>654</v>
      </c>
      <c r="J2701" t="s">
        <v>14295</v>
      </c>
      <c r="K2701" t="s">
        <v>14296</v>
      </c>
      <c r="L2701" t="s">
        <v>120</v>
      </c>
      <c r="M2701">
        <v>39</v>
      </c>
      <c r="N2701" t="s">
        <v>113</v>
      </c>
      <c r="O2701" t="s">
        <v>9568</v>
      </c>
      <c r="P2701">
        <v>3</v>
      </c>
      <c r="Q2701">
        <v>409</v>
      </c>
      <c r="R2701">
        <v>269</v>
      </c>
      <c r="W2701">
        <v>0.330063</v>
      </c>
      <c r="X2701">
        <v>0.39607559999999997</v>
      </c>
    </row>
    <row r="2702" spans="1:24" hidden="1" x14ac:dyDescent="0.3">
      <c r="A2702" t="s">
        <v>14298</v>
      </c>
      <c r="B2702" t="s">
        <v>8174</v>
      </c>
      <c r="C2702" t="s">
        <v>14299</v>
      </c>
      <c r="D2702" t="s">
        <v>14300</v>
      </c>
      <c r="E2702" t="s">
        <v>113</v>
      </c>
      <c r="F2702" t="s">
        <v>113</v>
      </c>
      <c r="G2702" t="s">
        <v>113</v>
      </c>
      <c r="H2702" t="s">
        <v>113</v>
      </c>
      <c r="I2702" t="s">
        <v>115</v>
      </c>
      <c r="J2702" t="s">
        <v>113</v>
      </c>
      <c r="K2702" t="s">
        <v>113</v>
      </c>
      <c r="L2702" t="s">
        <v>113</v>
      </c>
      <c r="M2702">
        <v>40</v>
      </c>
      <c r="N2702" t="s">
        <v>8614</v>
      </c>
      <c r="O2702" t="s">
        <v>10765</v>
      </c>
      <c r="P2702">
        <v>3</v>
      </c>
      <c r="Q2702">
        <v>1412</v>
      </c>
      <c r="R2702">
        <v>353</v>
      </c>
      <c r="T2702">
        <v>20</v>
      </c>
      <c r="U2702">
        <v>190</v>
      </c>
      <c r="V2702">
        <v>275</v>
      </c>
      <c r="W2702">
        <v>1.4953080000000001</v>
      </c>
      <c r="X2702">
        <v>1.7943696</v>
      </c>
    </row>
    <row r="2703" spans="1:24" hidden="1" x14ac:dyDescent="0.3">
      <c r="A2703" t="s">
        <v>14301</v>
      </c>
      <c r="B2703" t="s">
        <v>8617</v>
      </c>
      <c r="C2703" t="s">
        <v>14299</v>
      </c>
      <c r="D2703" t="s">
        <v>14300</v>
      </c>
      <c r="E2703" t="s">
        <v>113</v>
      </c>
      <c r="F2703" t="s">
        <v>113</v>
      </c>
      <c r="G2703" t="s">
        <v>113</v>
      </c>
      <c r="H2703" t="s">
        <v>113</v>
      </c>
      <c r="I2703" t="s">
        <v>115</v>
      </c>
      <c r="J2703" t="s">
        <v>113</v>
      </c>
      <c r="K2703" t="s">
        <v>113</v>
      </c>
      <c r="L2703" t="s">
        <v>113</v>
      </c>
      <c r="M2703">
        <v>40</v>
      </c>
      <c r="N2703" t="s">
        <v>8614</v>
      </c>
      <c r="O2703" t="s">
        <v>9835</v>
      </c>
      <c r="P2703">
        <v>3</v>
      </c>
      <c r="Q2703">
        <v>694</v>
      </c>
      <c r="R2703">
        <v>408</v>
      </c>
      <c r="S2703">
        <v>171</v>
      </c>
      <c r="T2703">
        <v>20</v>
      </c>
      <c r="U2703">
        <v>190</v>
      </c>
      <c r="V2703">
        <v>275</v>
      </c>
      <c r="W2703">
        <v>0.84945599999999999</v>
      </c>
      <c r="X2703">
        <v>1.0193471999999999</v>
      </c>
    </row>
    <row r="2704" spans="1:24" hidden="1" x14ac:dyDescent="0.3">
      <c r="A2704" t="s">
        <v>14302</v>
      </c>
      <c r="B2704" t="s">
        <v>8179</v>
      </c>
      <c r="C2704" t="s">
        <v>14299</v>
      </c>
      <c r="D2704" t="s">
        <v>14300</v>
      </c>
      <c r="E2704" t="s">
        <v>113</v>
      </c>
      <c r="F2704" t="s">
        <v>113</v>
      </c>
      <c r="G2704" t="s">
        <v>113</v>
      </c>
      <c r="H2704" t="s">
        <v>113</v>
      </c>
      <c r="I2704" t="s">
        <v>115</v>
      </c>
      <c r="J2704" t="s">
        <v>113</v>
      </c>
      <c r="K2704" t="s">
        <v>113</v>
      </c>
      <c r="L2704" t="s">
        <v>113</v>
      </c>
      <c r="M2704">
        <v>40</v>
      </c>
      <c r="N2704" t="s">
        <v>8614</v>
      </c>
      <c r="O2704" t="s">
        <v>9568</v>
      </c>
      <c r="P2704">
        <v>3</v>
      </c>
      <c r="Q2704">
        <v>409</v>
      </c>
      <c r="R2704">
        <v>269</v>
      </c>
      <c r="W2704">
        <v>0.330063</v>
      </c>
      <c r="X2704">
        <v>0.39607559999999997</v>
      </c>
    </row>
    <row r="2705" spans="1:24" hidden="1" x14ac:dyDescent="0.3">
      <c r="A2705" t="s">
        <v>14303</v>
      </c>
      <c r="B2705" t="s">
        <v>8174</v>
      </c>
      <c r="C2705" t="s">
        <v>339</v>
      </c>
      <c r="D2705" t="s">
        <v>338</v>
      </c>
      <c r="E2705" t="s">
        <v>113</v>
      </c>
      <c r="F2705" t="s">
        <v>340</v>
      </c>
      <c r="G2705" t="s">
        <v>1356</v>
      </c>
      <c r="H2705" t="s">
        <v>127</v>
      </c>
      <c r="I2705" t="s">
        <v>344</v>
      </c>
      <c r="J2705" t="s">
        <v>14304</v>
      </c>
      <c r="K2705" t="s">
        <v>14305</v>
      </c>
      <c r="L2705" t="s">
        <v>8903</v>
      </c>
      <c r="M2705">
        <v>29</v>
      </c>
      <c r="N2705" t="s">
        <v>113</v>
      </c>
      <c r="O2705" t="s">
        <v>8467</v>
      </c>
      <c r="P2705">
        <v>3</v>
      </c>
      <c r="Q2705">
        <v>1499</v>
      </c>
      <c r="R2705">
        <v>349</v>
      </c>
      <c r="S2705">
        <v>166</v>
      </c>
      <c r="T2705">
        <v>300</v>
      </c>
      <c r="U2705">
        <v>120</v>
      </c>
      <c r="V2705">
        <v>220</v>
      </c>
      <c r="W2705">
        <v>1.569453</v>
      </c>
      <c r="X2705">
        <v>1.8833435999999999</v>
      </c>
    </row>
    <row r="2706" spans="1:24" hidden="1" x14ac:dyDescent="0.3">
      <c r="A2706" t="s">
        <v>14306</v>
      </c>
      <c r="B2706" t="s">
        <v>8179</v>
      </c>
      <c r="C2706" t="s">
        <v>339</v>
      </c>
      <c r="D2706" t="s">
        <v>338</v>
      </c>
      <c r="E2706" t="s">
        <v>113</v>
      </c>
      <c r="F2706" t="s">
        <v>340</v>
      </c>
      <c r="G2706" t="s">
        <v>1356</v>
      </c>
      <c r="H2706" t="s">
        <v>127</v>
      </c>
      <c r="I2706" t="s">
        <v>344</v>
      </c>
      <c r="J2706" t="s">
        <v>14304</v>
      </c>
      <c r="K2706" t="s">
        <v>14305</v>
      </c>
      <c r="L2706" t="s">
        <v>8903</v>
      </c>
      <c r="M2706">
        <v>29</v>
      </c>
      <c r="N2706" t="s">
        <v>113</v>
      </c>
      <c r="O2706" t="s">
        <v>11880</v>
      </c>
      <c r="P2706">
        <v>3</v>
      </c>
      <c r="Q2706">
        <v>400</v>
      </c>
      <c r="R2706">
        <v>300</v>
      </c>
      <c r="S2706">
        <v>100</v>
      </c>
      <c r="W2706">
        <v>0.36</v>
      </c>
      <c r="X2706">
        <v>0.432</v>
      </c>
    </row>
    <row r="2707" spans="1:24" hidden="1" x14ac:dyDescent="0.3">
      <c r="A2707" t="s">
        <v>14307</v>
      </c>
      <c r="B2707" t="s">
        <v>8536</v>
      </c>
      <c r="C2707" t="s">
        <v>339</v>
      </c>
      <c r="D2707" t="s">
        <v>338</v>
      </c>
      <c r="E2707" t="s">
        <v>113</v>
      </c>
      <c r="F2707" t="s">
        <v>340</v>
      </c>
      <c r="G2707" t="s">
        <v>1356</v>
      </c>
      <c r="H2707" t="s">
        <v>127</v>
      </c>
      <c r="I2707" t="s">
        <v>344</v>
      </c>
      <c r="J2707" t="s">
        <v>14304</v>
      </c>
      <c r="K2707" t="s">
        <v>14305</v>
      </c>
      <c r="L2707" t="s">
        <v>8903</v>
      </c>
      <c r="M2707">
        <v>29</v>
      </c>
      <c r="N2707" t="s">
        <v>113</v>
      </c>
      <c r="O2707" t="s">
        <v>9106</v>
      </c>
      <c r="P2707">
        <v>3</v>
      </c>
      <c r="Q2707">
        <v>400</v>
      </c>
      <c r="R2707">
        <v>300</v>
      </c>
      <c r="S2707">
        <v>100</v>
      </c>
      <c r="W2707">
        <v>0.36</v>
      </c>
      <c r="X2707">
        <v>0.432</v>
      </c>
    </row>
    <row r="2708" spans="1:24" hidden="1" x14ac:dyDescent="0.3">
      <c r="A2708" t="s">
        <v>14308</v>
      </c>
      <c r="B2708" t="s">
        <v>8174</v>
      </c>
      <c r="C2708" t="s">
        <v>14309</v>
      </c>
      <c r="D2708" t="s">
        <v>14310</v>
      </c>
      <c r="E2708" t="s">
        <v>113</v>
      </c>
      <c r="F2708" t="s">
        <v>14311</v>
      </c>
      <c r="G2708" t="s">
        <v>247</v>
      </c>
      <c r="H2708" t="s">
        <v>371</v>
      </c>
      <c r="I2708" t="s">
        <v>344</v>
      </c>
      <c r="J2708" t="s">
        <v>14312</v>
      </c>
      <c r="K2708" t="s">
        <v>14313</v>
      </c>
      <c r="L2708" t="s">
        <v>1173</v>
      </c>
      <c r="M2708">
        <v>48</v>
      </c>
      <c r="N2708" t="s">
        <v>8614</v>
      </c>
      <c r="O2708" t="s">
        <v>13957</v>
      </c>
      <c r="P2708">
        <v>3</v>
      </c>
      <c r="Q2708">
        <v>1500</v>
      </c>
      <c r="R2708">
        <v>488</v>
      </c>
      <c r="T2708">
        <v>0</v>
      </c>
      <c r="U2708">
        <v>120</v>
      </c>
      <c r="V2708">
        <v>240</v>
      </c>
      <c r="W2708">
        <v>2.1960000000000002</v>
      </c>
      <c r="X2708">
        <v>2.6352000000000002</v>
      </c>
    </row>
    <row r="2709" spans="1:24" hidden="1" x14ac:dyDescent="0.3">
      <c r="A2709" t="s">
        <v>14314</v>
      </c>
      <c r="B2709" t="s">
        <v>8179</v>
      </c>
      <c r="C2709" t="s">
        <v>14309</v>
      </c>
      <c r="D2709" t="s">
        <v>14310</v>
      </c>
      <c r="E2709" t="s">
        <v>113</v>
      </c>
      <c r="F2709" t="s">
        <v>14311</v>
      </c>
      <c r="G2709" t="s">
        <v>247</v>
      </c>
      <c r="H2709" t="s">
        <v>371</v>
      </c>
      <c r="I2709" t="s">
        <v>344</v>
      </c>
      <c r="J2709" t="s">
        <v>14312</v>
      </c>
      <c r="K2709" t="s">
        <v>14313</v>
      </c>
      <c r="L2709" t="s">
        <v>1173</v>
      </c>
      <c r="M2709">
        <v>48</v>
      </c>
      <c r="N2709" t="s">
        <v>8614</v>
      </c>
      <c r="O2709" t="s">
        <v>9568</v>
      </c>
      <c r="P2709">
        <v>3</v>
      </c>
      <c r="Q2709">
        <v>636</v>
      </c>
      <c r="R2709">
        <v>383</v>
      </c>
      <c r="W2709">
        <v>0.73076399999999997</v>
      </c>
      <c r="X2709">
        <v>0.87691679999999994</v>
      </c>
    </row>
    <row r="2710" spans="1:24" hidden="1" x14ac:dyDescent="0.3">
      <c r="A2710" t="s">
        <v>14315</v>
      </c>
      <c r="B2710" t="s">
        <v>8536</v>
      </c>
      <c r="C2710" t="s">
        <v>14309</v>
      </c>
      <c r="D2710" t="s">
        <v>14310</v>
      </c>
      <c r="E2710" t="s">
        <v>113</v>
      </c>
      <c r="F2710" t="s">
        <v>14311</v>
      </c>
      <c r="G2710" t="s">
        <v>247</v>
      </c>
      <c r="H2710" t="s">
        <v>371</v>
      </c>
      <c r="I2710" t="s">
        <v>344</v>
      </c>
      <c r="J2710" t="s">
        <v>14312</v>
      </c>
      <c r="K2710" t="s">
        <v>14313</v>
      </c>
      <c r="L2710" t="s">
        <v>1173</v>
      </c>
      <c r="M2710">
        <v>48</v>
      </c>
      <c r="N2710" t="s">
        <v>9085</v>
      </c>
      <c r="O2710" t="s">
        <v>9131</v>
      </c>
      <c r="P2710">
        <v>1</v>
      </c>
      <c r="Q2710">
        <v>210</v>
      </c>
      <c r="R2710">
        <v>210</v>
      </c>
      <c r="W2710">
        <v>4.41E-2</v>
      </c>
      <c r="X2710">
        <v>5.2920000000000002E-2</v>
      </c>
    </row>
    <row r="2711" spans="1:24" hidden="1" x14ac:dyDescent="0.3">
      <c r="A2711" t="s">
        <v>14316</v>
      </c>
      <c r="B2711" t="s">
        <v>8211</v>
      </c>
      <c r="C2711" t="s">
        <v>14309</v>
      </c>
      <c r="D2711" t="s">
        <v>14310</v>
      </c>
      <c r="E2711" t="s">
        <v>113</v>
      </c>
      <c r="F2711" t="s">
        <v>14311</v>
      </c>
      <c r="G2711" t="s">
        <v>247</v>
      </c>
      <c r="H2711" t="s">
        <v>371</v>
      </c>
      <c r="I2711" t="s">
        <v>344</v>
      </c>
      <c r="J2711" t="s">
        <v>14312</v>
      </c>
      <c r="K2711" t="s">
        <v>14313</v>
      </c>
      <c r="L2711" t="s">
        <v>1173</v>
      </c>
      <c r="M2711">
        <v>50</v>
      </c>
      <c r="N2711" t="s">
        <v>10031</v>
      </c>
      <c r="O2711" t="s">
        <v>13961</v>
      </c>
      <c r="P2711">
        <v>1</v>
      </c>
      <c r="Q2711">
        <v>0.9</v>
      </c>
      <c r="T2711">
        <v>205</v>
      </c>
      <c r="W2711">
        <v>0.63617251235193317</v>
      </c>
      <c r="X2711">
        <v>1.0178760197630932</v>
      </c>
    </row>
    <row r="2712" spans="1:24" hidden="1" x14ac:dyDescent="0.3">
      <c r="A2712" t="s">
        <v>14317</v>
      </c>
      <c r="B2712" t="s">
        <v>1304</v>
      </c>
      <c r="C2712" t="s">
        <v>14309</v>
      </c>
      <c r="D2712" t="s">
        <v>14310</v>
      </c>
      <c r="E2712" t="s">
        <v>113</v>
      </c>
      <c r="F2712" t="s">
        <v>14311</v>
      </c>
      <c r="G2712" t="s">
        <v>247</v>
      </c>
      <c r="H2712" t="s">
        <v>371</v>
      </c>
      <c r="I2712" t="s">
        <v>344</v>
      </c>
      <c r="J2712" t="s">
        <v>14312</v>
      </c>
      <c r="K2712" t="s">
        <v>14313</v>
      </c>
      <c r="L2712" t="s">
        <v>1173</v>
      </c>
      <c r="M2712">
        <v>0</v>
      </c>
      <c r="N2712" t="s">
        <v>113</v>
      </c>
      <c r="O2712" t="s">
        <v>13812</v>
      </c>
      <c r="P2712">
        <v>1</v>
      </c>
    </row>
    <row r="2713" spans="1:24" hidden="1" x14ac:dyDescent="0.3">
      <c r="A2713" t="s">
        <v>14318</v>
      </c>
      <c r="B2713" t="s">
        <v>8174</v>
      </c>
      <c r="C2713" t="s">
        <v>7574</v>
      </c>
      <c r="D2713" t="s">
        <v>14319</v>
      </c>
      <c r="E2713" t="s">
        <v>113</v>
      </c>
      <c r="F2713" t="s">
        <v>14320</v>
      </c>
      <c r="G2713" t="s">
        <v>1356</v>
      </c>
      <c r="H2713" t="s">
        <v>127</v>
      </c>
      <c r="I2713" t="s">
        <v>115</v>
      </c>
      <c r="J2713" t="s">
        <v>14321</v>
      </c>
      <c r="K2713" t="s">
        <v>14322</v>
      </c>
      <c r="L2713" t="s">
        <v>120</v>
      </c>
      <c r="M2713">
        <v>40</v>
      </c>
      <c r="N2713" t="s">
        <v>113</v>
      </c>
      <c r="O2713" t="s">
        <v>9042</v>
      </c>
      <c r="P2713">
        <v>3</v>
      </c>
      <c r="Q2713">
        <v>1412</v>
      </c>
      <c r="R2713">
        <v>353</v>
      </c>
      <c r="T2713">
        <v>310</v>
      </c>
      <c r="U2713">
        <v>35</v>
      </c>
      <c r="V2713">
        <v>240</v>
      </c>
      <c r="W2713">
        <v>1.4953080000000001</v>
      </c>
      <c r="X2713">
        <v>1.7943696</v>
      </c>
    </row>
    <row r="2714" spans="1:24" hidden="1" x14ac:dyDescent="0.3">
      <c r="A2714" t="s">
        <v>14323</v>
      </c>
      <c r="B2714" t="s">
        <v>8179</v>
      </c>
      <c r="C2714" t="s">
        <v>7574</v>
      </c>
      <c r="D2714" t="s">
        <v>14319</v>
      </c>
      <c r="E2714" t="s">
        <v>113</v>
      </c>
      <c r="F2714" t="s">
        <v>14320</v>
      </c>
      <c r="G2714" t="s">
        <v>1356</v>
      </c>
      <c r="H2714" t="s">
        <v>127</v>
      </c>
      <c r="I2714" t="s">
        <v>115</v>
      </c>
      <c r="J2714" t="s">
        <v>14321</v>
      </c>
      <c r="K2714" t="s">
        <v>14322</v>
      </c>
      <c r="L2714" t="s">
        <v>120</v>
      </c>
      <c r="M2714">
        <v>40</v>
      </c>
      <c r="N2714" t="s">
        <v>113</v>
      </c>
      <c r="O2714" t="s">
        <v>9568</v>
      </c>
      <c r="P2714">
        <v>3</v>
      </c>
      <c r="Q2714">
        <v>409</v>
      </c>
      <c r="R2714">
        <v>269</v>
      </c>
      <c r="W2714">
        <v>0.330063</v>
      </c>
      <c r="X2714">
        <v>0.39607559999999997</v>
      </c>
    </row>
    <row r="2715" spans="1:24" hidden="1" x14ac:dyDescent="0.3">
      <c r="A2715" t="s">
        <v>14324</v>
      </c>
      <c r="B2715" t="s">
        <v>8174</v>
      </c>
      <c r="C2715" t="s">
        <v>14325</v>
      </c>
      <c r="D2715" t="s">
        <v>14326</v>
      </c>
      <c r="E2715" t="s">
        <v>113</v>
      </c>
      <c r="F2715" t="s">
        <v>14327</v>
      </c>
      <c r="G2715" t="s">
        <v>1356</v>
      </c>
      <c r="H2715" t="s">
        <v>127</v>
      </c>
      <c r="I2715" t="s">
        <v>226</v>
      </c>
      <c r="J2715" t="s">
        <v>14328</v>
      </c>
      <c r="K2715" t="s">
        <v>14329</v>
      </c>
      <c r="L2715" t="s">
        <v>120</v>
      </c>
      <c r="M2715">
        <v>40</v>
      </c>
      <c r="N2715" t="s">
        <v>9085</v>
      </c>
      <c r="O2715" t="s">
        <v>9266</v>
      </c>
      <c r="P2715">
        <v>3</v>
      </c>
      <c r="Q2715">
        <v>1936</v>
      </c>
      <c r="R2715">
        <v>298</v>
      </c>
      <c r="S2715">
        <v>149</v>
      </c>
      <c r="T2715">
        <v>40</v>
      </c>
      <c r="U2715">
        <v>100</v>
      </c>
      <c r="V2715">
        <v>280</v>
      </c>
      <c r="W2715">
        <v>1.7307840000000001</v>
      </c>
      <c r="X2715">
        <v>2.0769408</v>
      </c>
    </row>
    <row r="2716" spans="1:24" hidden="1" x14ac:dyDescent="0.3">
      <c r="A2716" t="s">
        <v>14330</v>
      </c>
      <c r="B2716" t="s">
        <v>8179</v>
      </c>
      <c r="C2716" t="s">
        <v>14325</v>
      </c>
      <c r="D2716" t="s">
        <v>14326</v>
      </c>
      <c r="E2716" t="s">
        <v>113</v>
      </c>
      <c r="F2716" t="s">
        <v>14327</v>
      </c>
      <c r="G2716" t="s">
        <v>1356</v>
      </c>
      <c r="H2716" t="s">
        <v>127</v>
      </c>
      <c r="I2716" t="s">
        <v>226</v>
      </c>
      <c r="J2716" t="s">
        <v>14328</v>
      </c>
      <c r="K2716" t="s">
        <v>14329</v>
      </c>
      <c r="L2716" t="s">
        <v>120</v>
      </c>
      <c r="M2716">
        <v>40</v>
      </c>
      <c r="N2716" t="s">
        <v>9085</v>
      </c>
      <c r="O2716" t="s">
        <v>8469</v>
      </c>
      <c r="P2716">
        <v>3</v>
      </c>
      <c r="Q2716">
        <v>400</v>
      </c>
      <c r="R2716">
        <v>300</v>
      </c>
      <c r="S2716">
        <v>100</v>
      </c>
      <c r="W2716">
        <v>0.36</v>
      </c>
      <c r="X2716">
        <v>0.432</v>
      </c>
    </row>
    <row r="2717" spans="1:24" hidden="1" x14ac:dyDescent="0.3">
      <c r="A2717" t="s">
        <v>14331</v>
      </c>
      <c r="B2717" t="s">
        <v>8362</v>
      </c>
      <c r="C2717" t="s">
        <v>14325</v>
      </c>
      <c r="D2717" t="s">
        <v>14326</v>
      </c>
      <c r="E2717" t="s">
        <v>113</v>
      </c>
      <c r="F2717" t="s">
        <v>14327</v>
      </c>
      <c r="G2717" t="s">
        <v>1356</v>
      </c>
      <c r="H2717" t="s">
        <v>127</v>
      </c>
      <c r="I2717" t="s">
        <v>226</v>
      </c>
      <c r="J2717" t="s">
        <v>14328</v>
      </c>
      <c r="K2717" t="s">
        <v>14329</v>
      </c>
      <c r="L2717" t="s">
        <v>120</v>
      </c>
      <c r="M2717">
        <v>2</v>
      </c>
      <c r="N2717" t="s">
        <v>13484</v>
      </c>
      <c r="O2717" t="s">
        <v>14332</v>
      </c>
      <c r="P2717">
        <v>1</v>
      </c>
      <c r="Q2717">
        <v>1.2</v>
      </c>
      <c r="T2717">
        <v>325</v>
      </c>
      <c r="W2717">
        <v>1.1309733552923256</v>
      </c>
      <c r="X2717">
        <v>0</v>
      </c>
    </row>
    <row r="2718" spans="1:24" hidden="1" x14ac:dyDescent="0.3">
      <c r="A2718" t="s">
        <v>14333</v>
      </c>
      <c r="B2718" t="s">
        <v>8174</v>
      </c>
      <c r="C2718" t="s">
        <v>14334</v>
      </c>
      <c r="D2718" t="s">
        <v>14335</v>
      </c>
      <c r="E2718" t="s">
        <v>113</v>
      </c>
      <c r="F2718" t="s">
        <v>14336</v>
      </c>
      <c r="G2718" t="s">
        <v>1356</v>
      </c>
      <c r="H2718" t="s">
        <v>127</v>
      </c>
      <c r="I2718" t="s">
        <v>285</v>
      </c>
      <c r="J2718" t="s">
        <v>14337</v>
      </c>
      <c r="K2718" t="s">
        <v>14338</v>
      </c>
      <c r="L2718" t="s">
        <v>120</v>
      </c>
      <c r="M2718">
        <v>40</v>
      </c>
      <c r="N2718" t="s">
        <v>9971</v>
      </c>
      <c r="O2718" t="s">
        <v>9481</v>
      </c>
      <c r="P2718">
        <v>3</v>
      </c>
      <c r="Q2718">
        <v>1498</v>
      </c>
      <c r="R2718">
        <v>398</v>
      </c>
      <c r="S2718">
        <v>158</v>
      </c>
      <c r="T2718">
        <v>10</v>
      </c>
      <c r="U2718">
        <v>130</v>
      </c>
      <c r="V2718">
        <v>250</v>
      </c>
      <c r="W2718">
        <v>1.7886120000000001</v>
      </c>
      <c r="X2718">
        <v>2.1463344000000002</v>
      </c>
    </row>
    <row r="2719" spans="1:24" hidden="1" x14ac:dyDescent="0.3">
      <c r="A2719" t="s">
        <v>14339</v>
      </c>
      <c r="B2719" t="s">
        <v>8179</v>
      </c>
      <c r="C2719" t="s">
        <v>14334</v>
      </c>
      <c r="D2719" t="s">
        <v>14335</v>
      </c>
      <c r="E2719" t="s">
        <v>113</v>
      </c>
      <c r="F2719" t="s">
        <v>14336</v>
      </c>
      <c r="G2719" t="s">
        <v>1356</v>
      </c>
      <c r="H2719" t="s">
        <v>127</v>
      </c>
      <c r="I2719" t="s">
        <v>285</v>
      </c>
      <c r="J2719" t="s">
        <v>14337</v>
      </c>
      <c r="K2719" t="s">
        <v>14338</v>
      </c>
      <c r="L2719" t="s">
        <v>120</v>
      </c>
      <c r="M2719">
        <v>40</v>
      </c>
      <c r="N2719" t="s">
        <v>9971</v>
      </c>
      <c r="O2719" t="s">
        <v>12134</v>
      </c>
      <c r="P2719">
        <v>3</v>
      </c>
      <c r="Q2719">
        <v>752</v>
      </c>
      <c r="R2719">
        <v>395</v>
      </c>
      <c r="S2719">
        <v>146</v>
      </c>
      <c r="W2719">
        <v>0.89112000000000002</v>
      </c>
      <c r="X2719">
        <v>1.0693440000000001</v>
      </c>
    </row>
    <row r="2720" spans="1:24" hidden="1" x14ac:dyDescent="0.3">
      <c r="A2720" t="s">
        <v>14340</v>
      </c>
      <c r="B2720" t="s">
        <v>8536</v>
      </c>
      <c r="C2720" t="s">
        <v>14334</v>
      </c>
      <c r="D2720" t="s">
        <v>14335</v>
      </c>
      <c r="E2720" t="s">
        <v>113</v>
      </c>
      <c r="F2720" t="s">
        <v>14336</v>
      </c>
      <c r="G2720" t="s">
        <v>1356</v>
      </c>
      <c r="H2720" t="s">
        <v>127</v>
      </c>
      <c r="I2720" t="s">
        <v>285</v>
      </c>
      <c r="J2720" t="s">
        <v>14337</v>
      </c>
      <c r="K2720" t="s">
        <v>14338</v>
      </c>
      <c r="L2720" t="s">
        <v>120</v>
      </c>
      <c r="M2720">
        <v>40</v>
      </c>
      <c r="N2720" t="s">
        <v>9971</v>
      </c>
      <c r="O2720" t="s">
        <v>13039</v>
      </c>
      <c r="P2720">
        <v>3</v>
      </c>
      <c r="Q2720">
        <v>560</v>
      </c>
      <c r="R2720">
        <v>492</v>
      </c>
      <c r="S2720">
        <v>133</v>
      </c>
      <c r="W2720">
        <v>0.82655999999999996</v>
      </c>
      <c r="X2720">
        <v>0.99187199999999986</v>
      </c>
    </row>
    <row r="2721" spans="1:24" hidden="1" x14ac:dyDescent="0.3">
      <c r="A2721" t="s">
        <v>14341</v>
      </c>
      <c r="B2721" t="s">
        <v>8174</v>
      </c>
      <c r="C2721" t="s">
        <v>14342</v>
      </c>
      <c r="D2721" t="s">
        <v>14343</v>
      </c>
      <c r="E2721" t="s">
        <v>113</v>
      </c>
      <c r="F2721" t="s">
        <v>14344</v>
      </c>
      <c r="G2721" t="s">
        <v>133</v>
      </c>
      <c r="H2721" t="s">
        <v>3790</v>
      </c>
      <c r="I2721" t="s">
        <v>935</v>
      </c>
      <c r="J2721" t="s">
        <v>14345</v>
      </c>
      <c r="K2721" t="s">
        <v>14346</v>
      </c>
      <c r="L2721" t="s">
        <v>8903</v>
      </c>
      <c r="M2721">
        <v>30</v>
      </c>
      <c r="N2721" t="s">
        <v>113</v>
      </c>
      <c r="O2721" t="s">
        <v>8207</v>
      </c>
      <c r="P2721">
        <v>3</v>
      </c>
      <c r="Q2721">
        <v>1400</v>
      </c>
      <c r="R2721">
        <v>320</v>
      </c>
      <c r="S2721">
        <v>145</v>
      </c>
      <c r="T2721">
        <v>40</v>
      </c>
      <c r="U2721">
        <v>150</v>
      </c>
      <c r="V2721">
        <v>215</v>
      </c>
      <c r="W2721">
        <v>1.3440000000000001</v>
      </c>
      <c r="X2721">
        <v>1.6128</v>
      </c>
    </row>
    <row r="2722" spans="1:24" hidden="1" x14ac:dyDescent="0.3">
      <c r="A2722" t="s">
        <v>14347</v>
      </c>
      <c r="B2722" t="s">
        <v>8211</v>
      </c>
      <c r="C2722" t="s">
        <v>14342</v>
      </c>
      <c r="D2722" t="s">
        <v>14343</v>
      </c>
      <c r="E2722" t="s">
        <v>113</v>
      </c>
      <c r="F2722" t="s">
        <v>14344</v>
      </c>
      <c r="G2722" t="s">
        <v>133</v>
      </c>
      <c r="H2722" t="s">
        <v>3790</v>
      </c>
      <c r="I2722" t="s">
        <v>935</v>
      </c>
      <c r="J2722" t="s">
        <v>14345</v>
      </c>
      <c r="K2722" t="s">
        <v>14346</v>
      </c>
      <c r="L2722" t="s">
        <v>8903</v>
      </c>
      <c r="M2722">
        <v>28</v>
      </c>
      <c r="O2722" t="s">
        <v>14348</v>
      </c>
      <c r="P2722">
        <v>1</v>
      </c>
      <c r="Q2722">
        <v>0.6</v>
      </c>
      <c r="T2722">
        <v>0</v>
      </c>
      <c r="W2722">
        <v>0.28274333882308139</v>
      </c>
      <c r="X2722">
        <v>0.45238934211693027</v>
      </c>
    </row>
    <row r="2723" spans="1:24" hidden="1" x14ac:dyDescent="0.3">
      <c r="A2723" t="s">
        <v>14349</v>
      </c>
      <c r="B2723" t="s">
        <v>8179</v>
      </c>
      <c r="C2723" t="s">
        <v>14342</v>
      </c>
      <c r="D2723" t="s">
        <v>14343</v>
      </c>
      <c r="E2723" t="s">
        <v>113</v>
      </c>
      <c r="F2723" t="s">
        <v>14344</v>
      </c>
      <c r="G2723" t="s">
        <v>133</v>
      </c>
      <c r="H2723" t="s">
        <v>3790</v>
      </c>
      <c r="I2723" t="s">
        <v>935</v>
      </c>
      <c r="J2723" t="s">
        <v>14345</v>
      </c>
      <c r="K2723" t="s">
        <v>14346</v>
      </c>
      <c r="L2723" t="s">
        <v>8903</v>
      </c>
      <c r="M2723">
        <v>30</v>
      </c>
      <c r="N2723" t="s">
        <v>113</v>
      </c>
      <c r="O2723" t="s">
        <v>10384</v>
      </c>
      <c r="P2723">
        <v>3</v>
      </c>
      <c r="Q2723">
        <v>400</v>
      </c>
      <c r="R2723">
        <v>300</v>
      </c>
      <c r="S2723">
        <v>140</v>
      </c>
      <c r="W2723">
        <v>0.36</v>
      </c>
      <c r="X2723">
        <v>0.432</v>
      </c>
    </row>
    <row r="2724" spans="1:24" hidden="1" x14ac:dyDescent="0.3">
      <c r="A2724" t="s">
        <v>14350</v>
      </c>
      <c r="B2724" t="s">
        <v>8174</v>
      </c>
      <c r="C2724" t="s">
        <v>3106</v>
      </c>
      <c r="D2724" t="s">
        <v>3105</v>
      </c>
      <c r="E2724" t="s">
        <v>113</v>
      </c>
      <c r="F2724" t="s">
        <v>3107</v>
      </c>
      <c r="G2724" t="s">
        <v>1356</v>
      </c>
      <c r="H2724" t="s">
        <v>127</v>
      </c>
      <c r="I2724" t="s">
        <v>1189</v>
      </c>
      <c r="J2724" t="s">
        <v>14351</v>
      </c>
      <c r="K2724" t="s">
        <v>14352</v>
      </c>
      <c r="L2724" t="s">
        <v>120</v>
      </c>
      <c r="M2724">
        <v>40</v>
      </c>
      <c r="N2724" t="s">
        <v>9085</v>
      </c>
      <c r="O2724" t="s">
        <v>8467</v>
      </c>
      <c r="P2724">
        <v>3</v>
      </c>
      <c r="Q2724">
        <v>1499</v>
      </c>
      <c r="R2724">
        <v>349</v>
      </c>
      <c r="S2724">
        <v>166</v>
      </c>
      <c r="T2724">
        <v>280</v>
      </c>
      <c r="U2724">
        <v>110</v>
      </c>
      <c r="V2724">
        <v>205</v>
      </c>
      <c r="W2724">
        <v>1.569453</v>
      </c>
      <c r="X2724">
        <v>1.8833435999999999</v>
      </c>
    </row>
    <row r="2725" spans="1:24" hidden="1" x14ac:dyDescent="0.3">
      <c r="A2725" t="s">
        <v>14353</v>
      </c>
      <c r="B2725" t="s">
        <v>8179</v>
      </c>
      <c r="C2725" t="s">
        <v>3106</v>
      </c>
      <c r="D2725" t="s">
        <v>3105</v>
      </c>
      <c r="E2725" t="s">
        <v>113</v>
      </c>
      <c r="F2725" t="s">
        <v>3107</v>
      </c>
      <c r="G2725" t="s">
        <v>1356</v>
      </c>
      <c r="H2725" t="s">
        <v>127</v>
      </c>
      <c r="I2725" t="s">
        <v>1189</v>
      </c>
      <c r="J2725" t="s">
        <v>14351</v>
      </c>
      <c r="K2725" t="s">
        <v>14352</v>
      </c>
      <c r="L2725" t="s">
        <v>120</v>
      </c>
      <c r="M2725">
        <v>40</v>
      </c>
      <c r="N2725" t="s">
        <v>9085</v>
      </c>
      <c r="O2725" t="s">
        <v>11880</v>
      </c>
      <c r="P2725">
        <v>3</v>
      </c>
      <c r="Q2725">
        <v>400</v>
      </c>
      <c r="R2725">
        <v>300</v>
      </c>
      <c r="S2725">
        <v>100</v>
      </c>
      <c r="W2725">
        <v>0.36</v>
      </c>
      <c r="X2725">
        <v>0.432</v>
      </c>
    </row>
    <row r="2726" spans="1:24" hidden="1" x14ac:dyDescent="0.3">
      <c r="A2726" t="s">
        <v>14354</v>
      </c>
      <c r="B2726" t="s">
        <v>8174</v>
      </c>
      <c r="C2726" t="s">
        <v>4523</v>
      </c>
      <c r="D2726" t="s">
        <v>4522</v>
      </c>
      <c r="E2726" t="s">
        <v>113</v>
      </c>
      <c r="F2726" t="s">
        <v>4524</v>
      </c>
      <c r="G2726" t="s">
        <v>133</v>
      </c>
      <c r="H2726" t="s">
        <v>3790</v>
      </c>
      <c r="I2726" t="s">
        <v>218</v>
      </c>
      <c r="J2726" t="s">
        <v>14355</v>
      </c>
      <c r="K2726" t="s">
        <v>14356</v>
      </c>
      <c r="L2726" t="s">
        <v>120</v>
      </c>
      <c r="M2726">
        <v>40</v>
      </c>
      <c r="N2726" t="s">
        <v>113</v>
      </c>
      <c r="O2726" t="s">
        <v>12148</v>
      </c>
      <c r="P2726">
        <v>3</v>
      </c>
      <c r="Q2726">
        <v>1400</v>
      </c>
      <c r="R2726">
        <v>355</v>
      </c>
      <c r="S2726">
        <v>192</v>
      </c>
      <c r="T2726">
        <v>15</v>
      </c>
      <c r="U2726">
        <v>210</v>
      </c>
      <c r="V2726">
        <v>300</v>
      </c>
      <c r="W2726">
        <v>1.4910000000000001</v>
      </c>
      <c r="X2726">
        <v>1.7892000000000001</v>
      </c>
    </row>
    <row r="2727" spans="1:24" hidden="1" x14ac:dyDescent="0.3">
      <c r="A2727" t="s">
        <v>14357</v>
      </c>
      <c r="B2727" t="s">
        <v>8179</v>
      </c>
      <c r="C2727" t="s">
        <v>4523</v>
      </c>
      <c r="D2727" t="s">
        <v>4522</v>
      </c>
      <c r="E2727" t="s">
        <v>113</v>
      </c>
      <c r="F2727" t="s">
        <v>4524</v>
      </c>
      <c r="G2727" t="s">
        <v>133</v>
      </c>
      <c r="H2727" t="s">
        <v>3790</v>
      </c>
      <c r="I2727" t="s">
        <v>218</v>
      </c>
      <c r="J2727" t="s">
        <v>14355</v>
      </c>
      <c r="K2727" t="s">
        <v>14356</v>
      </c>
      <c r="L2727" t="s">
        <v>120</v>
      </c>
      <c r="M2727">
        <v>40</v>
      </c>
      <c r="N2727" t="s">
        <v>113</v>
      </c>
      <c r="O2727" t="s">
        <v>13147</v>
      </c>
      <c r="P2727">
        <v>1</v>
      </c>
      <c r="Q2727">
        <v>560</v>
      </c>
      <c r="R2727">
        <v>492</v>
      </c>
      <c r="S2727">
        <v>133</v>
      </c>
      <c r="W2727">
        <v>0.27551999999999999</v>
      </c>
      <c r="X2727">
        <v>0.33062399999999997</v>
      </c>
    </row>
    <row r="2728" spans="1:24" hidden="1" x14ac:dyDescent="0.3">
      <c r="A2728" t="s">
        <v>14358</v>
      </c>
      <c r="B2728" t="s">
        <v>8362</v>
      </c>
      <c r="C2728" t="s">
        <v>4523</v>
      </c>
      <c r="D2728" t="s">
        <v>4522</v>
      </c>
      <c r="E2728" t="s">
        <v>113</v>
      </c>
      <c r="F2728" t="s">
        <v>4524</v>
      </c>
      <c r="G2728" t="s">
        <v>133</v>
      </c>
      <c r="H2728" t="s">
        <v>3790</v>
      </c>
      <c r="I2728" t="s">
        <v>218</v>
      </c>
      <c r="J2728" t="s">
        <v>14355</v>
      </c>
      <c r="K2728" t="s">
        <v>14356</v>
      </c>
      <c r="L2728" t="s">
        <v>120</v>
      </c>
      <c r="M2728">
        <v>0</v>
      </c>
      <c r="N2728" t="s">
        <v>113</v>
      </c>
      <c r="O2728" t="s">
        <v>8362</v>
      </c>
      <c r="P2728">
        <v>1</v>
      </c>
      <c r="Q2728">
        <v>1.8</v>
      </c>
      <c r="W2728">
        <v>2.5446900494077327</v>
      </c>
      <c r="X2728">
        <v>0</v>
      </c>
    </row>
    <row r="2729" spans="1:24" hidden="1" x14ac:dyDescent="0.3">
      <c r="A2729" t="s">
        <v>14359</v>
      </c>
      <c r="B2729" t="s">
        <v>8174</v>
      </c>
      <c r="C2729" t="s">
        <v>14360</v>
      </c>
      <c r="D2729" t="s">
        <v>14361</v>
      </c>
      <c r="E2729" t="s">
        <v>113</v>
      </c>
      <c r="F2729" t="s">
        <v>14362</v>
      </c>
      <c r="G2729" t="s">
        <v>133</v>
      </c>
      <c r="H2729" t="s">
        <v>4890</v>
      </c>
      <c r="I2729" t="s">
        <v>2317</v>
      </c>
      <c r="J2729" t="s">
        <v>113</v>
      </c>
      <c r="K2729" t="s">
        <v>113</v>
      </c>
      <c r="L2729" t="s">
        <v>113</v>
      </c>
      <c r="M2729">
        <v>72</v>
      </c>
      <c r="N2729" t="s">
        <v>113</v>
      </c>
      <c r="O2729" t="s">
        <v>13559</v>
      </c>
      <c r="P2729">
        <v>3</v>
      </c>
      <c r="Q2729">
        <v>1500</v>
      </c>
      <c r="R2729">
        <v>380</v>
      </c>
      <c r="S2729">
        <v>138</v>
      </c>
      <c r="T2729">
        <v>70</v>
      </c>
      <c r="U2729">
        <v>160</v>
      </c>
      <c r="V2729">
        <v>280</v>
      </c>
      <c r="W2729">
        <v>1.71</v>
      </c>
      <c r="X2729">
        <v>2.052</v>
      </c>
    </row>
    <row r="2730" spans="1:24" hidden="1" x14ac:dyDescent="0.3">
      <c r="A2730" t="s">
        <v>14363</v>
      </c>
      <c r="B2730" t="s">
        <v>8617</v>
      </c>
      <c r="C2730" t="s">
        <v>14360</v>
      </c>
      <c r="D2730" t="s">
        <v>14361</v>
      </c>
      <c r="E2730" t="s">
        <v>113</v>
      </c>
      <c r="F2730" t="s">
        <v>14362</v>
      </c>
      <c r="G2730" t="s">
        <v>133</v>
      </c>
      <c r="H2730" t="s">
        <v>4890</v>
      </c>
      <c r="I2730" t="s">
        <v>2317</v>
      </c>
      <c r="J2730" t="s">
        <v>113</v>
      </c>
      <c r="K2730" t="s">
        <v>113</v>
      </c>
      <c r="L2730" t="s">
        <v>113</v>
      </c>
      <c r="M2730">
        <v>72</v>
      </c>
      <c r="N2730" t="s">
        <v>113</v>
      </c>
      <c r="O2730" t="s">
        <v>14364</v>
      </c>
      <c r="P2730">
        <v>3</v>
      </c>
      <c r="Q2730">
        <v>778</v>
      </c>
      <c r="R2730">
        <v>403</v>
      </c>
      <c r="S2730">
        <v>268</v>
      </c>
      <c r="T2730">
        <v>70</v>
      </c>
      <c r="U2730">
        <v>160</v>
      </c>
      <c r="V2730">
        <v>280</v>
      </c>
      <c r="W2730">
        <v>0.94060200000000005</v>
      </c>
      <c r="X2730">
        <v>1.1287224</v>
      </c>
    </row>
    <row r="2731" spans="1:24" hidden="1" x14ac:dyDescent="0.3">
      <c r="A2731" t="s">
        <v>14365</v>
      </c>
      <c r="B2731" t="s">
        <v>8179</v>
      </c>
      <c r="C2731" t="s">
        <v>14360</v>
      </c>
      <c r="D2731" t="s">
        <v>14361</v>
      </c>
      <c r="E2731" t="s">
        <v>113</v>
      </c>
      <c r="F2731" t="s">
        <v>14362</v>
      </c>
      <c r="G2731" t="s">
        <v>133</v>
      </c>
      <c r="H2731" t="s">
        <v>4890</v>
      </c>
      <c r="I2731" t="s">
        <v>2317</v>
      </c>
      <c r="J2731" t="s">
        <v>113</v>
      </c>
      <c r="K2731" t="s">
        <v>113</v>
      </c>
      <c r="L2731" t="s">
        <v>113</v>
      </c>
      <c r="M2731">
        <v>72</v>
      </c>
      <c r="N2731" t="s">
        <v>113</v>
      </c>
      <c r="O2731" t="s">
        <v>9194</v>
      </c>
      <c r="P2731">
        <v>3</v>
      </c>
      <c r="Q2731">
        <v>466</v>
      </c>
      <c r="R2731">
        <v>343</v>
      </c>
      <c r="S2731">
        <v>154</v>
      </c>
      <c r="W2731">
        <v>0.479514</v>
      </c>
      <c r="X2731">
        <v>0.57541679999999995</v>
      </c>
    </row>
    <row r="2732" spans="1:24" hidden="1" x14ac:dyDescent="0.3">
      <c r="A2732" t="s">
        <v>14366</v>
      </c>
      <c r="B2732" t="s">
        <v>8536</v>
      </c>
      <c r="C2732" t="s">
        <v>14360</v>
      </c>
      <c r="D2732" t="s">
        <v>14361</v>
      </c>
      <c r="E2732" t="s">
        <v>113</v>
      </c>
      <c r="F2732" t="s">
        <v>14362</v>
      </c>
      <c r="G2732" t="s">
        <v>133</v>
      </c>
      <c r="H2732" t="s">
        <v>4890</v>
      </c>
      <c r="I2732" t="s">
        <v>2317</v>
      </c>
      <c r="J2732" t="s">
        <v>113</v>
      </c>
      <c r="K2732" t="s">
        <v>113</v>
      </c>
      <c r="L2732" t="s">
        <v>113</v>
      </c>
      <c r="M2732">
        <v>72</v>
      </c>
      <c r="N2732" t="s">
        <v>113</v>
      </c>
      <c r="O2732" t="s">
        <v>14367</v>
      </c>
      <c r="P2732">
        <v>3</v>
      </c>
      <c r="Q2732">
        <v>351</v>
      </c>
      <c r="R2732">
        <v>298</v>
      </c>
      <c r="S2732">
        <v>113</v>
      </c>
      <c r="W2732">
        <v>0.31379400000000002</v>
      </c>
      <c r="X2732">
        <v>0.37655280000000002</v>
      </c>
    </row>
    <row r="2733" spans="1:24" hidden="1" x14ac:dyDescent="0.3">
      <c r="A2733" t="s">
        <v>14368</v>
      </c>
      <c r="B2733" t="s">
        <v>8539</v>
      </c>
      <c r="C2733" t="s">
        <v>14360</v>
      </c>
      <c r="D2733" t="s">
        <v>14361</v>
      </c>
      <c r="E2733" t="s">
        <v>113</v>
      </c>
      <c r="F2733" t="s">
        <v>14362</v>
      </c>
      <c r="G2733" t="s">
        <v>133</v>
      </c>
      <c r="H2733" t="s">
        <v>4890</v>
      </c>
      <c r="I2733" t="s">
        <v>2317</v>
      </c>
      <c r="J2733" t="s">
        <v>113</v>
      </c>
      <c r="K2733" t="s">
        <v>113</v>
      </c>
      <c r="L2733" t="s">
        <v>113</v>
      </c>
      <c r="M2733">
        <v>72</v>
      </c>
      <c r="N2733" t="s">
        <v>113</v>
      </c>
      <c r="O2733" t="s">
        <v>14369</v>
      </c>
      <c r="P2733">
        <v>2</v>
      </c>
      <c r="Q2733">
        <v>351</v>
      </c>
      <c r="R2733">
        <v>298</v>
      </c>
      <c r="S2733">
        <v>113</v>
      </c>
      <c r="W2733">
        <v>0.20919599999999999</v>
      </c>
      <c r="X2733">
        <v>0.25103519999999996</v>
      </c>
    </row>
    <row r="2734" spans="1:24" hidden="1" x14ac:dyDescent="0.3">
      <c r="A2734" t="s">
        <v>14370</v>
      </c>
      <c r="B2734" t="s">
        <v>8211</v>
      </c>
      <c r="C2734" t="s">
        <v>14360</v>
      </c>
      <c r="D2734" t="s">
        <v>14361</v>
      </c>
      <c r="E2734" t="s">
        <v>113</v>
      </c>
      <c r="F2734" t="s">
        <v>14362</v>
      </c>
      <c r="G2734" t="s">
        <v>133</v>
      </c>
      <c r="H2734" t="s">
        <v>4890</v>
      </c>
      <c r="I2734" t="s">
        <v>2317</v>
      </c>
      <c r="J2734" t="s">
        <v>113</v>
      </c>
      <c r="K2734" t="s">
        <v>113</v>
      </c>
      <c r="L2734" t="s">
        <v>113</v>
      </c>
      <c r="M2734">
        <v>72</v>
      </c>
      <c r="N2734" t="s">
        <v>113</v>
      </c>
      <c r="O2734" t="s">
        <v>14371</v>
      </c>
      <c r="P2734">
        <v>1</v>
      </c>
      <c r="Q2734">
        <v>0.3</v>
      </c>
      <c r="T2734">
        <v>190</v>
      </c>
      <c r="W2734">
        <v>7.0685834705770348E-2</v>
      </c>
      <c r="X2734">
        <v>0.11309733552923257</v>
      </c>
    </row>
    <row r="2735" spans="1:24" hidden="1" x14ac:dyDescent="0.3">
      <c r="A2735" t="s">
        <v>14372</v>
      </c>
      <c r="B2735" t="s">
        <v>8174</v>
      </c>
      <c r="C2735" t="s">
        <v>5011</v>
      </c>
      <c r="D2735" t="s">
        <v>5010</v>
      </c>
      <c r="E2735" t="s">
        <v>113</v>
      </c>
      <c r="F2735" t="s">
        <v>5012</v>
      </c>
      <c r="G2735" t="s">
        <v>133</v>
      </c>
      <c r="H2735" t="s">
        <v>8832</v>
      </c>
      <c r="I2735" t="s">
        <v>406</v>
      </c>
      <c r="J2735" t="s">
        <v>113</v>
      </c>
      <c r="K2735" t="s">
        <v>113</v>
      </c>
      <c r="L2735" t="s">
        <v>113</v>
      </c>
      <c r="M2735">
        <v>50</v>
      </c>
      <c r="N2735" t="s">
        <v>113</v>
      </c>
      <c r="O2735" t="s">
        <v>8207</v>
      </c>
      <c r="P2735">
        <v>3</v>
      </c>
      <c r="Q2735">
        <v>1400</v>
      </c>
      <c r="R2735">
        <v>320</v>
      </c>
      <c r="S2735">
        <v>145</v>
      </c>
      <c r="T2735">
        <v>20</v>
      </c>
      <c r="U2735">
        <v>170</v>
      </c>
      <c r="V2735">
        <v>210</v>
      </c>
      <c r="W2735">
        <v>1.3440000000000001</v>
      </c>
      <c r="X2735">
        <v>1.6128</v>
      </c>
    </row>
    <row r="2736" spans="1:24" hidden="1" x14ac:dyDescent="0.3">
      <c r="A2736" t="s">
        <v>14373</v>
      </c>
      <c r="B2736" t="s">
        <v>8179</v>
      </c>
      <c r="C2736" t="s">
        <v>5011</v>
      </c>
      <c r="D2736" t="s">
        <v>5010</v>
      </c>
      <c r="E2736" t="s">
        <v>113</v>
      </c>
      <c r="F2736" t="s">
        <v>5012</v>
      </c>
      <c r="G2736" t="s">
        <v>133</v>
      </c>
      <c r="H2736" t="s">
        <v>8832</v>
      </c>
      <c r="I2736" t="s">
        <v>406</v>
      </c>
      <c r="J2736" t="s">
        <v>113</v>
      </c>
      <c r="K2736" t="s">
        <v>113</v>
      </c>
      <c r="L2736" t="s">
        <v>113</v>
      </c>
      <c r="M2736">
        <v>50</v>
      </c>
      <c r="N2736" t="s">
        <v>113</v>
      </c>
      <c r="O2736" t="s">
        <v>9972</v>
      </c>
      <c r="P2736">
        <v>3</v>
      </c>
      <c r="Q2736">
        <v>560</v>
      </c>
      <c r="R2736">
        <v>492</v>
      </c>
      <c r="S2736">
        <v>133</v>
      </c>
      <c r="W2736">
        <v>0.82655999999999996</v>
      </c>
      <c r="X2736">
        <v>0.99187199999999986</v>
      </c>
    </row>
    <row r="2737" spans="1:24" hidden="1" x14ac:dyDescent="0.3">
      <c r="A2737" t="s">
        <v>14374</v>
      </c>
      <c r="B2737" t="s">
        <v>8174</v>
      </c>
      <c r="C2737" t="s">
        <v>5011</v>
      </c>
      <c r="D2737" t="s">
        <v>14375</v>
      </c>
      <c r="E2737" t="s">
        <v>113</v>
      </c>
      <c r="F2737" t="s">
        <v>5012</v>
      </c>
      <c r="G2737" t="s">
        <v>133</v>
      </c>
      <c r="H2737" t="s">
        <v>8832</v>
      </c>
      <c r="I2737" t="s">
        <v>406</v>
      </c>
      <c r="J2737" t="s">
        <v>14376</v>
      </c>
      <c r="K2737" t="s">
        <v>14377</v>
      </c>
      <c r="L2737" t="s">
        <v>1173</v>
      </c>
      <c r="M2737">
        <v>50</v>
      </c>
      <c r="N2737" t="s">
        <v>113</v>
      </c>
      <c r="O2737" t="s">
        <v>8207</v>
      </c>
      <c r="P2737">
        <v>3</v>
      </c>
      <c r="Q2737">
        <v>1400</v>
      </c>
      <c r="R2737">
        <v>320</v>
      </c>
      <c r="S2737">
        <v>145</v>
      </c>
      <c r="T2737">
        <v>20</v>
      </c>
      <c r="U2737">
        <v>170</v>
      </c>
      <c r="V2737">
        <v>210</v>
      </c>
      <c r="W2737">
        <v>1.3440000000000001</v>
      </c>
      <c r="X2737">
        <v>1.6128</v>
      </c>
    </row>
    <row r="2738" spans="1:24" hidden="1" x14ac:dyDescent="0.3">
      <c r="A2738" t="s">
        <v>14378</v>
      </c>
      <c r="B2738" t="s">
        <v>8179</v>
      </c>
      <c r="C2738" t="s">
        <v>5011</v>
      </c>
      <c r="D2738" t="s">
        <v>14375</v>
      </c>
      <c r="E2738" t="s">
        <v>113</v>
      </c>
      <c r="F2738" t="s">
        <v>5012</v>
      </c>
      <c r="G2738" t="s">
        <v>133</v>
      </c>
      <c r="H2738" t="s">
        <v>8832</v>
      </c>
      <c r="I2738" t="s">
        <v>406</v>
      </c>
      <c r="J2738" t="s">
        <v>14376</v>
      </c>
      <c r="K2738" t="s">
        <v>14377</v>
      </c>
      <c r="L2738" t="s">
        <v>1173</v>
      </c>
      <c r="M2738">
        <v>50</v>
      </c>
      <c r="N2738" t="s">
        <v>113</v>
      </c>
      <c r="O2738" t="s">
        <v>9972</v>
      </c>
      <c r="P2738">
        <v>3</v>
      </c>
      <c r="Q2738">
        <v>560</v>
      </c>
      <c r="R2738">
        <v>492</v>
      </c>
      <c r="S2738">
        <v>133</v>
      </c>
      <c r="W2738">
        <v>0.82655999999999996</v>
      </c>
      <c r="X2738">
        <v>0.99187199999999986</v>
      </c>
    </row>
    <row r="2739" spans="1:24" hidden="1" x14ac:dyDescent="0.3">
      <c r="A2739" t="s">
        <v>14379</v>
      </c>
      <c r="B2739" t="s">
        <v>8174</v>
      </c>
      <c r="C2739" t="s">
        <v>14380</v>
      </c>
      <c r="D2739" t="s">
        <v>14381</v>
      </c>
      <c r="E2739" t="s">
        <v>113</v>
      </c>
      <c r="F2739" t="s">
        <v>14382</v>
      </c>
      <c r="G2739" t="s">
        <v>133</v>
      </c>
      <c r="H2739" t="s">
        <v>3790</v>
      </c>
      <c r="I2739" t="s">
        <v>935</v>
      </c>
      <c r="J2739" t="s">
        <v>14383</v>
      </c>
      <c r="K2739" t="s">
        <v>14384</v>
      </c>
      <c r="L2739" t="s">
        <v>8903</v>
      </c>
      <c r="M2739">
        <v>30</v>
      </c>
      <c r="N2739" t="s">
        <v>113</v>
      </c>
      <c r="O2739" t="s">
        <v>8207</v>
      </c>
      <c r="P2739">
        <v>3</v>
      </c>
      <c r="Q2739">
        <v>1400</v>
      </c>
      <c r="R2739">
        <v>320</v>
      </c>
      <c r="S2739">
        <v>145</v>
      </c>
      <c r="T2739">
        <v>10</v>
      </c>
      <c r="U2739">
        <v>60</v>
      </c>
      <c r="V2739">
        <v>230</v>
      </c>
      <c r="W2739">
        <v>1.3440000000000001</v>
      </c>
      <c r="X2739">
        <v>1.6128</v>
      </c>
    </row>
    <row r="2740" spans="1:24" hidden="1" x14ac:dyDescent="0.3">
      <c r="A2740" t="s">
        <v>14385</v>
      </c>
      <c r="B2740" t="s">
        <v>8179</v>
      </c>
      <c r="C2740" t="s">
        <v>14380</v>
      </c>
      <c r="D2740" t="s">
        <v>14381</v>
      </c>
      <c r="E2740" t="s">
        <v>113</v>
      </c>
      <c r="F2740" t="s">
        <v>14382</v>
      </c>
      <c r="G2740" t="s">
        <v>133</v>
      </c>
      <c r="H2740" t="s">
        <v>3790</v>
      </c>
      <c r="I2740" t="s">
        <v>935</v>
      </c>
      <c r="J2740" t="s">
        <v>14383</v>
      </c>
      <c r="K2740" t="s">
        <v>14384</v>
      </c>
      <c r="L2740" t="s">
        <v>8903</v>
      </c>
      <c r="M2740">
        <v>30</v>
      </c>
      <c r="N2740" t="s">
        <v>113</v>
      </c>
      <c r="O2740" t="s">
        <v>10384</v>
      </c>
      <c r="P2740">
        <v>3</v>
      </c>
      <c r="Q2740">
        <v>400</v>
      </c>
      <c r="R2740">
        <v>300</v>
      </c>
      <c r="S2740">
        <v>100</v>
      </c>
      <c r="W2740">
        <v>0.36</v>
      </c>
      <c r="X2740">
        <v>0.432</v>
      </c>
    </row>
    <row r="2741" spans="1:24" hidden="1" x14ac:dyDescent="0.3">
      <c r="A2741" t="s">
        <v>14386</v>
      </c>
      <c r="B2741" t="s">
        <v>8174</v>
      </c>
      <c r="C2741" t="s">
        <v>4351</v>
      </c>
      <c r="D2741" t="s">
        <v>14387</v>
      </c>
      <c r="E2741" t="s">
        <v>113</v>
      </c>
      <c r="F2741" t="s">
        <v>4352</v>
      </c>
      <c r="G2741" t="s">
        <v>133</v>
      </c>
      <c r="H2741" t="s">
        <v>3790</v>
      </c>
      <c r="I2741" t="s">
        <v>218</v>
      </c>
      <c r="J2741" t="s">
        <v>14388</v>
      </c>
      <c r="K2741" t="s">
        <v>14389</v>
      </c>
      <c r="L2741" t="s">
        <v>120</v>
      </c>
      <c r="M2741">
        <v>40</v>
      </c>
      <c r="N2741" t="s">
        <v>113</v>
      </c>
      <c r="O2741" t="s">
        <v>8207</v>
      </c>
      <c r="P2741">
        <v>3</v>
      </c>
      <c r="Q2741">
        <v>1400</v>
      </c>
      <c r="R2741">
        <v>320</v>
      </c>
      <c r="S2741">
        <v>145</v>
      </c>
      <c r="T2741">
        <v>80</v>
      </c>
      <c r="U2741">
        <v>220</v>
      </c>
      <c r="V2741">
        <v>300</v>
      </c>
      <c r="W2741">
        <v>1.3440000000000001</v>
      </c>
      <c r="X2741">
        <v>1.6128</v>
      </c>
    </row>
    <row r="2742" spans="1:24" hidden="1" x14ac:dyDescent="0.3">
      <c r="A2742" t="s">
        <v>14390</v>
      </c>
      <c r="B2742" t="s">
        <v>8179</v>
      </c>
      <c r="C2742" t="s">
        <v>4351</v>
      </c>
      <c r="D2742" t="s">
        <v>14387</v>
      </c>
      <c r="E2742" t="s">
        <v>113</v>
      </c>
      <c r="F2742" t="s">
        <v>4352</v>
      </c>
      <c r="G2742" t="s">
        <v>133</v>
      </c>
      <c r="H2742" t="s">
        <v>3790</v>
      </c>
      <c r="I2742" t="s">
        <v>218</v>
      </c>
      <c r="J2742" t="s">
        <v>14388</v>
      </c>
      <c r="K2742" t="s">
        <v>14389</v>
      </c>
      <c r="L2742" t="s">
        <v>120</v>
      </c>
      <c r="M2742">
        <v>40</v>
      </c>
      <c r="N2742" t="s">
        <v>113</v>
      </c>
      <c r="O2742" t="s">
        <v>13147</v>
      </c>
      <c r="P2742">
        <v>1</v>
      </c>
      <c r="Q2742">
        <v>560</v>
      </c>
      <c r="R2742">
        <v>492</v>
      </c>
      <c r="S2742">
        <v>133</v>
      </c>
      <c r="W2742">
        <v>0.27551999999999999</v>
      </c>
      <c r="X2742">
        <v>0.33062399999999997</v>
      </c>
    </row>
    <row r="2743" spans="1:24" hidden="1" x14ac:dyDescent="0.3">
      <c r="A2743" t="s">
        <v>14391</v>
      </c>
      <c r="B2743" t="s">
        <v>8362</v>
      </c>
      <c r="C2743" t="s">
        <v>4351</v>
      </c>
      <c r="D2743" t="s">
        <v>14387</v>
      </c>
      <c r="E2743" t="s">
        <v>113</v>
      </c>
      <c r="F2743" t="s">
        <v>4352</v>
      </c>
      <c r="G2743" t="s">
        <v>133</v>
      </c>
      <c r="H2743" t="s">
        <v>3790</v>
      </c>
      <c r="I2743" t="s">
        <v>218</v>
      </c>
      <c r="J2743" t="s">
        <v>14388</v>
      </c>
      <c r="K2743" t="s">
        <v>14389</v>
      </c>
      <c r="L2743" t="s">
        <v>120</v>
      </c>
      <c r="M2743">
        <v>0</v>
      </c>
      <c r="N2743" t="s">
        <v>113</v>
      </c>
      <c r="O2743" t="s">
        <v>8362</v>
      </c>
      <c r="P2743">
        <v>1</v>
      </c>
      <c r="Q2743">
        <v>1.8</v>
      </c>
      <c r="T2743">
        <v>52.49</v>
      </c>
      <c r="W2743">
        <v>2.5446900494077327</v>
      </c>
      <c r="X2743">
        <v>0</v>
      </c>
    </row>
    <row r="2744" spans="1:24" hidden="1" x14ac:dyDescent="0.3">
      <c r="A2744" t="s">
        <v>14392</v>
      </c>
      <c r="B2744" t="s">
        <v>8174</v>
      </c>
      <c r="C2744" t="s">
        <v>14393</v>
      </c>
      <c r="D2744" t="s">
        <v>14394</v>
      </c>
      <c r="E2744" t="s">
        <v>113</v>
      </c>
      <c r="F2744" t="s">
        <v>14395</v>
      </c>
      <c r="G2744" t="s">
        <v>1356</v>
      </c>
      <c r="H2744" t="s">
        <v>127</v>
      </c>
      <c r="I2744" t="s">
        <v>115</v>
      </c>
      <c r="J2744" t="s">
        <v>14396</v>
      </c>
      <c r="K2744" t="s">
        <v>14397</v>
      </c>
      <c r="L2744" t="s">
        <v>120</v>
      </c>
      <c r="M2744">
        <v>40</v>
      </c>
      <c r="N2744" t="s">
        <v>9659</v>
      </c>
      <c r="O2744" t="s">
        <v>10765</v>
      </c>
      <c r="P2744">
        <v>3</v>
      </c>
      <c r="Q2744">
        <v>1412</v>
      </c>
      <c r="R2744">
        <v>353</v>
      </c>
      <c r="S2744">
        <v>164</v>
      </c>
      <c r="T2744">
        <v>15</v>
      </c>
      <c r="U2744">
        <v>80</v>
      </c>
      <c r="V2744">
        <v>175</v>
      </c>
      <c r="W2744">
        <v>1.4953080000000001</v>
      </c>
      <c r="X2744">
        <v>1.7943696</v>
      </c>
    </row>
    <row r="2745" spans="1:24" hidden="1" x14ac:dyDescent="0.3">
      <c r="A2745" t="s">
        <v>14398</v>
      </c>
      <c r="B2745" t="s">
        <v>8617</v>
      </c>
      <c r="C2745" t="s">
        <v>14393</v>
      </c>
      <c r="D2745" t="s">
        <v>14394</v>
      </c>
      <c r="E2745" t="s">
        <v>113</v>
      </c>
      <c r="F2745" t="s">
        <v>14395</v>
      </c>
      <c r="G2745" t="s">
        <v>1356</v>
      </c>
      <c r="H2745" t="s">
        <v>127</v>
      </c>
      <c r="I2745" t="s">
        <v>115</v>
      </c>
      <c r="J2745" t="s">
        <v>14396</v>
      </c>
      <c r="K2745" t="s">
        <v>14397</v>
      </c>
      <c r="L2745" t="s">
        <v>120</v>
      </c>
      <c r="M2745">
        <v>40</v>
      </c>
      <c r="N2745" t="s">
        <v>8614</v>
      </c>
      <c r="O2745" t="s">
        <v>9835</v>
      </c>
      <c r="P2745">
        <v>3</v>
      </c>
      <c r="Q2745">
        <v>778</v>
      </c>
      <c r="R2745">
        <v>408</v>
      </c>
      <c r="S2745">
        <v>219</v>
      </c>
      <c r="T2745">
        <v>15</v>
      </c>
      <c r="U2745">
        <v>80</v>
      </c>
      <c r="V2745">
        <v>175</v>
      </c>
      <c r="W2745">
        <v>0.95227200000000001</v>
      </c>
      <c r="X2745">
        <v>1.1427263999999999</v>
      </c>
    </row>
    <row r="2746" spans="1:24" hidden="1" x14ac:dyDescent="0.3">
      <c r="A2746" t="s">
        <v>14399</v>
      </c>
      <c r="B2746" t="s">
        <v>8179</v>
      </c>
      <c r="C2746" t="s">
        <v>14393</v>
      </c>
      <c r="D2746" t="s">
        <v>14394</v>
      </c>
      <c r="E2746" t="s">
        <v>113</v>
      </c>
      <c r="F2746" t="s">
        <v>14395</v>
      </c>
      <c r="G2746" t="s">
        <v>1356</v>
      </c>
      <c r="H2746" t="s">
        <v>127</v>
      </c>
      <c r="I2746" t="s">
        <v>115</v>
      </c>
      <c r="J2746" t="s">
        <v>14396</v>
      </c>
      <c r="K2746" t="s">
        <v>14397</v>
      </c>
      <c r="L2746" t="s">
        <v>120</v>
      </c>
      <c r="M2746">
        <v>40</v>
      </c>
      <c r="N2746" t="s">
        <v>8614</v>
      </c>
      <c r="O2746" t="s">
        <v>9568</v>
      </c>
      <c r="P2746">
        <v>3</v>
      </c>
      <c r="Q2746">
        <v>354</v>
      </c>
      <c r="R2746">
        <v>261</v>
      </c>
      <c r="S2746">
        <v>105</v>
      </c>
      <c r="W2746">
        <v>0.27718199999999998</v>
      </c>
      <c r="X2746">
        <v>0.33261839999999998</v>
      </c>
    </row>
    <row r="2747" spans="1:24" hidden="1" x14ac:dyDescent="0.3">
      <c r="A2747" t="s">
        <v>14400</v>
      </c>
      <c r="B2747" t="s">
        <v>8174</v>
      </c>
      <c r="C2747" t="s">
        <v>14401</v>
      </c>
      <c r="D2747" t="s">
        <v>14402</v>
      </c>
      <c r="E2747" t="s">
        <v>113</v>
      </c>
      <c r="F2747" t="s">
        <v>14403</v>
      </c>
      <c r="G2747" t="s">
        <v>1356</v>
      </c>
      <c r="H2747" t="s">
        <v>127</v>
      </c>
      <c r="I2747" t="s">
        <v>540</v>
      </c>
      <c r="J2747" t="s">
        <v>14404</v>
      </c>
      <c r="K2747" t="s">
        <v>14405</v>
      </c>
      <c r="L2747" t="s">
        <v>120</v>
      </c>
      <c r="M2747">
        <v>40</v>
      </c>
      <c r="N2747" t="s">
        <v>113</v>
      </c>
      <c r="O2747" t="s">
        <v>11997</v>
      </c>
      <c r="P2747">
        <v>3</v>
      </c>
      <c r="Q2747">
        <v>699</v>
      </c>
      <c r="R2747">
        <v>395</v>
      </c>
      <c r="S2747">
        <v>160</v>
      </c>
      <c r="T2747">
        <v>60</v>
      </c>
      <c r="U2747">
        <v>170</v>
      </c>
      <c r="V2747">
        <v>340</v>
      </c>
      <c r="W2747">
        <v>0.82831500000000002</v>
      </c>
      <c r="X2747">
        <v>0.99397800000000003</v>
      </c>
    </row>
    <row r="2748" spans="1:24" hidden="1" x14ac:dyDescent="0.3">
      <c r="A2748" t="s">
        <v>14406</v>
      </c>
      <c r="B2748" t="s">
        <v>8617</v>
      </c>
      <c r="C2748" t="s">
        <v>14401</v>
      </c>
      <c r="D2748" t="s">
        <v>14402</v>
      </c>
      <c r="E2748" t="s">
        <v>113</v>
      </c>
      <c r="F2748" t="s">
        <v>14403</v>
      </c>
      <c r="G2748" t="s">
        <v>1356</v>
      </c>
      <c r="H2748" t="s">
        <v>127</v>
      </c>
      <c r="I2748" t="s">
        <v>540</v>
      </c>
      <c r="J2748" t="s">
        <v>14404</v>
      </c>
      <c r="K2748" t="s">
        <v>14405</v>
      </c>
      <c r="L2748" t="s">
        <v>120</v>
      </c>
      <c r="M2748">
        <v>40</v>
      </c>
      <c r="N2748" t="s">
        <v>113</v>
      </c>
      <c r="O2748" t="s">
        <v>11592</v>
      </c>
      <c r="P2748">
        <v>3</v>
      </c>
      <c r="Q2748">
        <v>2099</v>
      </c>
      <c r="R2748">
        <v>499</v>
      </c>
      <c r="S2748">
        <v>206</v>
      </c>
      <c r="T2748">
        <v>60</v>
      </c>
      <c r="U2748">
        <v>170</v>
      </c>
      <c r="V2748">
        <v>340</v>
      </c>
      <c r="W2748">
        <v>3.1422029999999999</v>
      </c>
      <c r="X2748">
        <v>3.7706435999999997</v>
      </c>
    </row>
    <row r="2749" spans="1:24" hidden="1" x14ac:dyDescent="0.3">
      <c r="A2749" t="s">
        <v>14407</v>
      </c>
      <c r="B2749" t="s">
        <v>8179</v>
      </c>
      <c r="C2749" t="s">
        <v>14401</v>
      </c>
      <c r="D2749" t="s">
        <v>14402</v>
      </c>
      <c r="E2749" t="s">
        <v>113</v>
      </c>
      <c r="F2749" t="s">
        <v>14403</v>
      </c>
      <c r="G2749" t="s">
        <v>1356</v>
      </c>
      <c r="H2749" t="s">
        <v>127</v>
      </c>
      <c r="I2749" t="s">
        <v>540</v>
      </c>
      <c r="J2749" t="s">
        <v>14404</v>
      </c>
      <c r="K2749" t="s">
        <v>14405</v>
      </c>
      <c r="L2749" t="s">
        <v>120</v>
      </c>
      <c r="M2749">
        <v>40</v>
      </c>
      <c r="N2749" t="s">
        <v>113</v>
      </c>
      <c r="O2749" t="s">
        <v>14408</v>
      </c>
      <c r="P2749">
        <v>3</v>
      </c>
      <c r="Q2749">
        <v>400</v>
      </c>
      <c r="R2749">
        <v>300</v>
      </c>
      <c r="S2749">
        <v>100</v>
      </c>
      <c r="W2749">
        <v>0.36</v>
      </c>
      <c r="X2749">
        <v>0.432</v>
      </c>
    </row>
    <row r="2750" spans="1:24" hidden="1" x14ac:dyDescent="0.3">
      <c r="A2750" t="s">
        <v>14409</v>
      </c>
      <c r="B2750" t="s">
        <v>8536</v>
      </c>
      <c r="C2750" t="s">
        <v>14401</v>
      </c>
      <c r="D2750" t="s">
        <v>14402</v>
      </c>
      <c r="E2750" t="s">
        <v>113</v>
      </c>
      <c r="F2750" t="s">
        <v>14403</v>
      </c>
      <c r="G2750" t="s">
        <v>1356</v>
      </c>
      <c r="H2750" t="s">
        <v>127</v>
      </c>
      <c r="I2750" t="s">
        <v>540</v>
      </c>
      <c r="J2750" t="s">
        <v>14404</v>
      </c>
      <c r="K2750" t="s">
        <v>14405</v>
      </c>
      <c r="L2750" t="s">
        <v>120</v>
      </c>
      <c r="M2750">
        <v>40</v>
      </c>
      <c r="N2750" t="s">
        <v>113</v>
      </c>
      <c r="O2750" t="s">
        <v>14410</v>
      </c>
      <c r="P2750">
        <v>3</v>
      </c>
      <c r="Q2750">
        <v>480</v>
      </c>
      <c r="R2750">
        <v>356</v>
      </c>
      <c r="S2750">
        <v>140</v>
      </c>
      <c r="W2750">
        <v>0.51263999999999998</v>
      </c>
      <c r="X2750">
        <v>0.61516799999999994</v>
      </c>
    </row>
    <row r="2751" spans="1:24" hidden="1" x14ac:dyDescent="0.3">
      <c r="A2751" t="s">
        <v>14411</v>
      </c>
      <c r="B2751" t="s">
        <v>8174</v>
      </c>
      <c r="C2751" t="s">
        <v>14412</v>
      </c>
      <c r="D2751" t="s">
        <v>14413</v>
      </c>
      <c r="E2751" t="s">
        <v>113</v>
      </c>
      <c r="F2751" t="s">
        <v>14414</v>
      </c>
      <c r="G2751" t="s">
        <v>133</v>
      </c>
      <c r="H2751" t="s">
        <v>4890</v>
      </c>
      <c r="I2751" t="s">
        <v>218</v>
      </c>
      <c r="J2751" t="s">
        <v>113</v>
      </c>
      <c r="K2751" t="s">
        <v>113</v>
      </c>
      <c r="L2751" t="s">
        <v>113</v>
      </c>
      <c r="M2751">
        <v>43</v>
      </c>
      <c r="N2751" t="s">
        <v>113</v>
      </c>
      <c r="O2751" t="s">
        <v>9882</v>
      </c>
      <c r="P2751">
        <v>3</v>
      </c>
      <c r="Q2751">
        <v>1500</v>
      </c>
      <c r="R2751">
        <v>380</v>
      </c>
      <c r="S2751">
        <v>138</v>
      </c>
      <c r="T2751">
        <v>140</v>
      </c>
      <c r="U2751">
        <v>190</v>
      </c>
      <c r="V2751">
        <v>340</v>
      </c>
      <c r="W2751">
        <v>1.71</v>
      </c>
      <c r="X2751">
        <v>2.052</v>
      </c>
    </row>
    <row r="2752" spans="1:24" hidden="1" x14ac:dyDescent="0.3">
      <c r="A2752" t="s">
        <v>14415</v>
      </c>
      <c r="B2752" t="s">
        <v>8179</v>
      </c>
      <c r="C2752" t="s">
        <v>14412</v>
      </c>
      <c r="D2752" t="s">
        <v>14413</v>
      </c>
      <c r="E2752" t="s">
        <v>113</v>
      </c>
      <c r="F2752" t="s">
        <v>14414</v>
      </c>
      <c r="G2752" t="s">
        <v>133</v>
      </c>
      <c r="H2752" t="s">
        <v>4890</v>
      </c>
      <c r="I2752" t="s">
        <v>218</v>
      </c>
      <c r="J2752" t="s">
        <v>113</v>
      </c>
      <c r="K2752" t="s">
        <v>113</v>
      </c>
      <c r="L2752" t="s">
        <v>113</v>
      </c>
      <c r="N2752" t="s">
        <v>113</v>
      </c>
      <c r="O2752" t="s">
        <v>8695</v>
      </c>
      <c r="P2752">
        <v>9</v>
      </c>
      <c r="Q2752">
        <v>466</v>
      </c>
      <c r="R2752">
        <v>343</v>
      </c>
      <c r="S2752">
        <v>154</v>
      </c>
      <c r="W2752">
        <v>1.438542</v>
      </c>
      <c r="X2752">
        <v>1.7262503999999999</v>
      </c>
    </row>
    <row r="2753" spans="1:24" hidden="1" x14ac:dyDescent="0.3">
      <c r="A2753" t="s">
        <v>14416</v>
      </c>
      <c r="B2753" t="s">
        <v>8536</v>
      </c>
      <c r="C2753" t="s">
        <v>14412</v>
      </c>
      <c r="D2753" t="s">
        <v>14413</v>
      </c>
      <c r="E2753" t="s">
        <v>113</v>
      </c>
      <c r="F2753" t="s">
        <v>14414</v>
      </c>
      <c r="G2753" t="s">
        <v>133</v>
      </c>
      <c r="H2753" t="s">
        <v>4890</v>
      </c>
      <c r="I2753" t="s">
        <v>218</v>
      </c>
      <c r="J2753" t="s">
        <v>113</v>
      </c>
      <c r="K2753" t="s">
        <v>113</v>
      </c>
      <c r="L2753" t="s">
        <v>113</v>
      </c>
      <c r="N2753" t="s">
        <v>113</v>
      </c>
      <c r="O2753" t="s">
        <v>14417</v>
      </c>
      <c r="P2753">
        <v>3</v>
      </c>
      <c r="Q2753">
        <v>351</v>
      </c>
      <c r="R2753">
        <v>298</v>
      </c>
      <c r="S2753">
        <v>136</v>
      </c>
      <c r="W2753">
        <v>0.31379400000000002</v>
      </c>
      <c r="X2753">
        <v>0.37655280000000002</v>
      </c>
    </row>
    <row r="2754" spans="1:24" hidden="1" x14ac:dyDescent="0.3">
      <c r="A2754" t="s">
        <v>14418</v>
      </c>
      <c r="B2754" t="s">
        <v>8539</v>
      </c>
      <c r="C2754" t="s">
        <v>14412</v>
      </c>
      <c r="D2754" t="s">
        <v>14413</v>
      </c>
      <c r="E2754" t="s">
        <v>113</v>
      </c>
      <c r="F2754" t="s">
        <v>14414</v>
      </c>
      <c r="G2754" t="s">
        <v>133</v>
      </c>
      <c r="H2754" t="s">
        <v>4890</v>
      </c>
      <c r="I2754" t="s">
        <v>218</v>
      </c>
      <c r="J2754" t="s">
        <v>113</v>
      </c>
      <c r="K2754" t="s">
        <v>113</v>
      </c>
      <c r="L2754" t="s">
        <v>113</v>
      </c>
      <c r="N2754" t="s">
        <v>113</v>
      </c>
      <c r="O2754" t="s">
        <v>14419</v>
      </c>
      <c r="P2754">
        <v>3</v>
      </c>
      <c r="Q2754">
        <v>420</v>
      </c>
      <c r="R2754">
        <v>335</v>
      </c>
      <c r="S2754">
        <v>140</v>
      </c>
      <c r="W2754">
        <v>0.42209999999999998</v>
      </c>
      <c r="X2754">
        <v>0.50651999999999997</v>
      </c>
    </row>
    <row r="2755" spans="1:24" hidden="1" x14ac:dyDescent="0.3">
      <c r="A2755" t="s">
        <v>14420</v>
      </c>
      <c r="B2755" t="s">
        <v>8211</v>
      </c>
      <c r="C2755" t="s">
        <v>14412</v>
      </c>
      <c r="D2755" t="s">
        <v>14413</v>
      </c>
      <c r="E2755" t="s">
        <v>113</v>
      </c>
      <c r="F2755" t="s">
        <v>14414</v>
      </c>
      <c r="G2755" t="s">
        <v>133</v>
      </c>
      <c r="H2755" t="s">
        <v>4890</v>
      </c>
      <c r="I2755" t="s">
        <v>218</v>
      </c>
      <c r="J2755" t="s">
        <v>113</v>
      </c>
      <c r="K2755" t="s">
        <v>113</v>
      </c>
      <c r="L2755" t="s">
        <v>113</v>
      </c>
      <c r="M2755">
        <v>42</v>
      </c>
      <c r="N2755" t="s">
        <v>113</v>
      </c>
      <c r="O2755" t="s">
        <v>12283</v>
      </c>
      <c r="P2755">
        <v>1</v>
      </c>
      <c r="Q2755">
        <v>0.6</v>
      </c>
      <c r="T2755">
        <v>228.44</v>
      </c>
      <c r="W2755">
        <v>0.28274333882308139</v>
      </c>
      <c r="X2755">
        <v>0.45238934211693027</v>
      </c>
    </row>
    <row r="2756" spans="1:24" hidden="1" x14ac:dyDescent="0.3">
      <c r="A2756" t="s">
        <v>14421</v>
      </c>
      <c r="B2756" t="s">
        <v>8174</v>
      </c>
      <c r="C2756" t="s">
        <v>7556</v>
      </c>
      <c r="D2756" t="s">
        <v>14422</v>
      </c>
      <c r="E2756" t="s">
        <v>113</v>
      </c>
      <c r="F2756" t="s">
        <v>14423</v>
      </c>
      <c r="G2756" t="s">
        <v>1356</v>
      </c>
      <c r="H2756" t="s">
        <v>127</v>
      </c>
      <c r="I2756" t="s">
        <v>115</v>
      </c>
      <c r="J2756" t="s">
        <v>14424</v>
      </c>
      <c r="K2756" t="s">
        <v>14425</v>
      </c>
      <c r="L2756" t="s">
        <v>120</v>
      </c>
      <c r="M2756">
        <v>40</v>
      </c>
      <c r="N2756" t="s">
        <v>9659</v>
      </c>
      <c r="O2756" t="s">
        <v>10765</v>
      </c>
      <c r="P2756">
        <v>3</v>
      </c>
      <c r="Q2756">
        <v>1412</v>
      </c>
      <c r="R2756">
        <v>353</v>
      </c>
      <c r="S2756">
        <v>164</v>
      </c>
      <c r="T2756">
        <v>50</v>
      </c>
      <c r="U2756">
        <v>200</v>
      </c>
      <c r="V2756">
        <v>270</v>
      </c>
      <c r="W2756">
        <v>1.4953080000000001</v>
      </c>
      <c r="X2756">
        <v>1.7943696</v>
      </c>
    </row>
    <row r="2757" spans="1:24" hidden="1" x14ac:dyDescent="0.3">
      <c r="A2757" t="s">
        <v>14426</v>
      </c>
      <c r="B2757" t="s">
        <v>8617</v>
      </c>
      <c r="C2757" t="s">
        <v>7556</v>
      </c>
      <c r="D2757" t="s">
        <v>14422</v>
      </c>
      <c r="E2757" t="s">
        <v>113</v>
      </c>
      <c r="F2757" t="s">
        <v>14423</v>
      </c>
      <c r="G2757" t="s">
        <v>1356</v>
      </c>
      <c r="H2757" t="s">
        <v>127</v>
      </c>
      <c r="I2757" t="s">
        <v>115</v>
      </c>
      <c r="J2757" t="s">
        <v>14424</v>
      </c>
      <c r="K2757" t="s">
        <v>14425</v>
      </c>
      <c r="L2757" t="s">
        <v>120</v>
      </c>
      <c r="M2757">
        <v>40</v>
      </c>
      <c r="N2757" t="s">
        <v>8614</v>
      </c>
      <c r="O2757" t="s">
        <v>9835</v>
      </c>
      <c r="P2757">
        <v>3</v>
      </c>
      <c r="Q2757">
        <v>778</v>
      </c>
      <c r="R2757">
        <v>408</v>
      </c>
      <c r="S2757">
        <v>219</v>
      </c>
      <c r="T2757">
        <v>50</v>
      </c>
      <c r="U2757">
        <v>200</v>
      </c>
      <c r="V2757">
        <v>270</v>
      </c>
      <c r="W2757">
        <v>0.95227200000000001</v>
      </c>
      <c r="X2757">
        <v>1.1427263999999999</v>
      </c>
    </row>
    <row r="2758" spans="1:24" hidden="1" x14ac:dyDescent="0.3">
      <c r="A2758" t="s">
        <v>14427</v>
      </c>
      <c r="B2758" t="s">
        <v>8179</v>
      </c>
      <c r="C2758" t="s">
        <v>7556</v>
      </c>
      <c r="D2758" t="s">
        <v>14422</v>
      </c>
      <c r="E2758" t="s">
        <v>113</v>
      </c>
      <c r="F2758" t="s">
        <v>14423</v>
      </c>
      <c r="G2758" t="s">
        <v>1356</v>
      </c>
      <c r="H2758" t="s">
        <v>127</v>
      </c>
      <c r="I2758" t="s">
        <v>115</v>
      </c>
      <c r="J2758" t="s">
        <v>14424</v>
      </c>
      <c r="K2758" t="s">
        <v>14425</v>
      </c>
      <c r="L2758" t="s">
        <v>120</v>
      </c>
      <c r="M2758">
        <v>40</v>
      </c>
      <c r="N2758" t="s">
        <v>8614</v>
      </c>
      <c r="O2758" t="s">
        <v>9568</v>
      </c>
      <c r="P2758">
        <v>3</v>
      </c>
      <c r="Q2758">
        <v>354</v>
      </c>
      <c r="R2758">
        <v>261</v>
      </c>
      <c r="S2758">
        <v>105</v>
      </c>
      <c r="W2758">
        <v>0.27718199999999998</v>
      </c>
      <c r="X2758">
        <v>0.33261839999999998</v>
      </c>
    </row>
    <row r="2759" spans="1:24" hidden="1" x14ac:dyDescent="0.3">
      <c r="A2759" t="s">
        <v>14428</v>
      </c>
      <c r="B2759" t="s">
        <v>8174</v>
      </c>
      <c r="C2759" t="s">
        <v>4576</v>
      </c>
      <c r="D2759" t="s">
        <v>14429</v>
      </c>
      <c r="E2759" t="s">
        <v>113</v>
      </c>
      <c r="F2759" t="s">
        <v>4577</v>
      </c>
      <c r="G2759" t="s">
        <v>133</v>
      </c>
      <c r="H2759" t="s">
        <v>3790</v>
      </c>
      <c r="I2759" t="s">
        <v>218</v>
      </c>
      <c r="J2759" t="s">
        <v>14430</v>
      </c>
      <c r="K2759" t="s">
        <v>14431</v>
      </c>
      <c r="L2759" t="s">
        <v>120</v>
      </c>
      <c r="M2759">
        <v>40</v>
      </c>
      <c r="N2759" t="s">
        <v>113</v>
      </c>
      <c r="O2759" t="s">
        <v>12148</v>
      </c>
      <c r="P2759">
        <v>3</v>
      </c>
      <c r="Q2759">
        <v>1400</v>
      </c>
      <c r="R2759">
        <v>355</v>
      </c>
      <c r="S2759">
        <v>192</v>
      </c>
      <c r="T2759">
        <v>20</v>
      </c>
      <c r="U2759">
        <v>160</v>
      </c>
      <c r="V2759">
        <v>300</v>
      </c>
      <c r="W2759">
        <v>1.4910000000000001</v>
      </c>
      <c r="X2759">
        <v>1.7892000000000001</v>
      </c>
    </row>
    <row r="2760" spans="1:24" hidden="1" x14ac:dyDescent="0.3">
      <c r="A2760" t="s">
        <v>14432</v>
      </c>
      <c r="B2760" t="s">
        <v>8179</v>
      </c>
      <c r="C2760" t="s">
        <v>4576</v>
      </c>
      <c r="D2760" t="s">
        <v>14429</v>
      </c>
      <c r="E2760" t="s">
        <v>113</v>
      </c>
      <c r="F2760" t="s">
        <v>4577</v>
      </c>
      <c r="G2760" t="s">
        <v>133</v>
      </c>
      <c r="H2760" t="s">
        <v>3790</v>
      </c>
      <c r="I2760" t="s">
        <v>218</v>
      </c>
      <c r="J2760" t="s">
        <v>14430</v>
      </c>
      <c r="K2760" t="s">
        <v>14431</v>
      </c>
      <c r="L2760" t="s">
        <v>120</v>
      </c>
      <c r="M2760">
        <v>40</v>
      </c>
      <c r="N2760" t="s">
        <v>113</v>
      </c>
      <c r="O2760" t="s">
        <v>13147</v>
      </c>
      <c r="P2760">
        <v>1</v>
      </c>
      <c r="Q2760">
        <v>560</v>
      </c>
      <c r="R2760">
        <v>492</v>
      </c>
      <c r="S2760">
        <v>133</v>
      </c>
      <c r="W2760">
        <v>0.27551999999999999</v>
      </c>
      <c r="X2760">
        <v>0.33062399999999997</v>
      </c>
    </row>
    <row r="2761" spans="1:24" hidden="1" x14ac:dyDescent="0.3">
      <c r="A2761" t="s">
        <v>14433</v>
      </c>
      <c r="B2761" t="s">
        <v>8362</v>
      </c>
      <c r="C2761" t="s">
        <v>4576</v>
      </c>
      <c r="D2761" t="s">
        <v>14429</v>
      </c>
      <c r="E2761" t="s">
        <v>113</v>
      </c>
      <c r="F2761" t="s">
        <v>4577</v>
      </c>
      <c r="G2761" t="s">
        <v>133</v>
      </c>
      <c r="H2761" t="s">
        <v>3790</v>
      </c>
      <c r="I2761" t="s">
        <v>218</v>
      </c>
      <c r="J2761" t="s">
        <v>14430</v>
      </c>
      <c r="K2761" t="s">
        <v>14431</v>
      </c>
      <c r="L2761" t="s">
        <v>120</v>
      </c>
      <c r="M2761">
        <v>0</v>
      </c>
      <c r="N2761" t="s">
        <v>113</v>
      </c>
      <c r="O2761" t="s">
        <v>8362</v>
      </c>
      <c r="P2761">
        <v>1</v>
      </c>
      <c r="Q2761">
        <v>1.8</v>
      </c>
      <c r="T2761">
        <v>56.33</v>
      </c>
      <c r="W2761">
        <v>2.5446900494077327</v>
      </c>
      <c r="X2761">
        <v>0</v>
      </c>
    </row>
    <row r="2762" spans="1:24" hidden="1" x14ac:dyDescent="0.3">
      <c r="A2762" t="s">
        <v>14434</v>
      </c>
      <c r="B2762" t="s">
        <v>8174</v>
      </c>
      <c r="C2762" t="s">
        <v>14435</v>
      </c>
      <c r="D2762" t="s">
        <v>14436</v>
      </c>
      <c r="E2762" t="s">
        <v>113</v>
      </c>
      <c r="F2762" t="s">
        <v>14437</v>
      </c>
      <c r="G2762" t="s">
        <v>133</v>
      </c>
      <c r="H2762" t="s">
        <v>3790</v>
      </c>
      <c r="I2762" t="s">
        <v>218</v>
      </c>
      <c r="J2762" t="s">
        <v>14438</v>
      </c>
      <c r="K2762" t="s">
        <v>14439</v>
      </c>
      <c r="L2762" t="s">
        <v>120</v>
      </c>
      <c r="M2762">
        <v>40</v>
      </c>
      <c r="N2762" t="s">
        <v>113</v>
      </c>
      <c r="O2762" t="s">
        <v>12148</v>
      </c>
      <c r="P2762">
        <v>3</v>
      </c>
      <c r="Q2762">
        <v>1400</v>
      </c>
      <c r="R2762">
        <v>355</v>
      </c>
      <c r="S2762">
        <v>192</v>
      </c>
      <c r="T2762">
        <v>0</v>
      </c>
      <c r="U2762">
        <v>100</v>
      </c>
      <c r="V2762">
        <v>230</v>
      </c>
      <c r="W2762">
        <v>1.4910000000000001</v>
      </c>
      <c r="X2762">
        <v>1.7892000000000001</v>
      </c>
    </row>
    <row r="2763" spans="1:24" hidden="1" x14ac:dyDescent="0.3">
      <c r="A2763" t="s">
        <v>14440</v>
      </c>
      <c r="B2763" t="s">
        <v>8179</v>
      </c>
      <c r="C2763" t="s">
        <v>14435</v>
      </c>
      <c r="D2763" t="s">
        <v>14436</v>
      </c>
      <c r="E2763" t="s">
        <v>113</v>
      </c>
      <c r="F2763" t="s">
        <v>14437</v>
      </c>
      <c r="G2763" t="s">
        <v>133</v>
      </c>
      <c r="H2763" t="s">
        <v>3790</v>
      </c>
      <c r="I2763" t="s">
        <v>218</v>
      </c>
      <c r="J2763" t="s">
        <v>14438</v>
      </c>
      <c r="K2763" t="s">
        <v>14439</v>
      </c>
      <c r="L2763" t="s">
        <v>120</v>
      </c>
      <c r="M2763">
        <v>40</v>
      </c>
      <c r="N2763" t="s">
        <v>113</v>
      </c>
      <c r="O2763" t="s">
        <v>13147</v>
      </c>
      <c r="P2763">
        <v>1</v>
      </c>
      <c r="Q2763">
        <v>560</v>
      </c>
      <c r="R2763">
        <v>492</v>
      </c>
      <c r="S2763">
        <v>133</v>
      </c>
      <c r="W2763">
        <v>0.27551999999999999</v>
      </c>
      <c r="X2763">
        <v>0.33062399999999997</v>
      </c>
    </row>
    <row r="2764" spans="1:24" hidden="1" x14ac:dyDescent="0.3">
      <c r="A2764" t="s">
        <v>14441</v>
      </c>
      <c r="B2764" t="s">
        <v>8362</v>
      </c>
      <c r="C2764" t="s">
        <v>14435</v>
      </c>
      <c r="D2764" t="s">
        <v>14436</v>
      </c>
      <c r="E2764" t="s">
        <v>113</v>
      </c>
      <c r="F2764" t="s">
        <v>14437</v>
      </c>
      <c r="G2764" t="s">
        <v>133</v>
      </c>
      <c r="H2764" t="s">
        <v>3790</v>
      </c>
      <c r="I2764" t="s">
        <v>218</v>
      </c>
      <c r="J2764" t="s">
        <v>14438</v>
      </c>
      <c r="K2764" t="s">
        <v>14439</v>
      </c>
      <c r="L2764" t="s">
        <v>120</v>
      </c>
      <c r="M2764">
        <v>0</v>
      </c>
      <c r="N2764" t="s">
        <v>113</v>
      </c>
      <c r="O2764" t="s">
        <v>8362</v>
      </c>
      <c r="P2764">
        <v>1</v>
      </c>
      <c r="Q2764">
        <v>1.8</v>
      </c>
      <c r="W2764">
        <v>2.5446900494077327</v>
      </c>
      <c r="X2764">
        <v>0</v>
      </c>
    </row>
    <row r="2765" spans="1:24" hidden="1" x14ac:dyDescent="0.3">
      <c r="A2765" t="s">
        <v>14442</v>
      </c>
      <c r="B2765" t="s">
        <v>8174</v>
      </c>
      <c r="C2765" t="s">
        <v>14443</v>
      </c>
      <c r="D2765" t="s">
        <v>14444</v>
      </c>
      <c r="E2765" t="s">
        <v>113</v>
      </c>
      <c r="F2765" t="s">
        <v>14445</v>
      </c>
      <c r="G2765" t="s">
        <v>133</v>
      </c>
      <c r="H2765" t="s">
        <v>3790</v>
      </c>
      <c r="I2765" t="s">
        <v>218</v>
      </c>
      <c r="J2765" t="s">
        <v>14446</v>
      </c>
      <c r="K2765" t="s">
        <v>14447</v>
      </c>
      <c r="L2765" t="s">
        <v>1173</v>
      </c>
      <c r="M2765">
        <v>40</v>
      </c>
      <c r="N2765" t="s">
        <v>113</v>
      </c>
      <c r="O2765" t="s">
        <v>12148</v>
      </c>
      <c r="P2765">
        <v>3</v>
      </c>
      <c r="Q2765">
        <v>1400</v>
      </c>
      <c r="R2765">
        <v>355</v>
      </c>
      <c r="S2765">
        <v>192</v>
      </c>
      <c r="T2765">
        <v>150</v>
      </c>
      <c r="U2765">
        <v>220</v>
      </c>
      <c r="V2765">
        <v>270</v>
      </c>
      <c r="W2765">
        <v>1.4910000000000001</v>
      </c>
      <c r="X2765">
        <v>1.7892000000000001</v>
      </c>
    </row>
    <row r="2766" spans="1:24" hidden="1" x14ac:dyDescent="0.3">
      <c r="A2766" t="s">
        <v>14448</v>
      </c>
      <c r="B2766" t="s">
        <v>8179</v>
      </c>
      <c r="C2766" t="s">
        <v>14443</v>
      </c>
      <c r="D2766" t="s">
        <v>14444</v>
      </c>
      <c r="E2766" t="s">
        <v>113</v>
      </c>
      <c r="F2766" t="s">
        <v>14445</v>
      </c>
      <c r="G2766" t="s">
        <v>133</v>
      </c>
      <c r="H2766" t="s">
        <v>3790</v>
      </c>
      <c r="I2766" t="s">
        <v>218</v>
      </c>
      <c r="J2766" t="s">
        <v>14446</v>
      </c>
      <c r="K2766" t="s">
        <v>14447</v>
      </c>
      <c r="L2766" t="s">
        <v>1173</v>
      </c>
      <c r="M2766">
        <v>40</v>
      </c>
      <c r="N2766" t="s">
        <v>113</v>
      </c>
      <c r="O2766" t="s">
        <v>13147</v>
      </c>
      <c r="P2766">
        <v>1</v>
      </c>
      <c r="Q2766">
        <v>560</v>
      </c>
      <c r="R2766">
        <v>492</v>
      </c>
      <c r="S2766">
        <v>133</v>
      </c>
      <c r="W2766">
        <v>0.27551999999999999</v>
      </c>
      <c r="X2766">
        <v>0.33062399999999997</v>
      </c>
    </row>
    <row r="2767" spans="1:24" hidden="1" x14ac:dyDescent="0.3">
      <c r="A2767" t="s">
        <v>14449</v>
      </c>
      <c r="B2767" t="s">
        <v>8362</v>
      </c>
      <c r="C2767" t="s">
        <v>14443</v>
      </c>
      <c r="D2767" t="s">
        <v>14444</v>
      </c>
      <c r="E2767" t="s">
        <v>113</v>
      </c>
      <c r="F2767" t="s">
        <v>14445</v>
      </c>
      <c r="G2767" t="s">
        <v>133</v>
      </c>
      <c r="H2767" t="s">
        <v>3790</v>
      </c>
      <c r="I2767" t="s">
        <v>218</v>
      </c>
      <c r="J2767" t="s">
        <v>14446</v>
      </c>
      <c r="K2767" t="s">
        <v>14447</v>
      </c>
      <c r="L2767" t="s">
        <v>1173</v>
      </c>
      <c r="M2767">
        <v>0</v>
      </c>
      <c r="N2767" t="s">
        <v>113</v>
      </c>
      <c r="O2767" t="s">
        <v>8362</v>
      </c>
      <c r="P2767">
        <v>1</v>
      </c>
      <c r="Q2767">
        <v>1.8</v>
      </c>
      <c r="W2767">
        <v>2.5446900494077327</v>
      </c>
      <c r="X2767">
        <v>0</v>
      </c>
    </row>
    <row r="2768" spans="1:24" hidden="1" x14ac:dyDescent="0.3">
      <c r="A2768" t="s">
        <v>14450</v>
      </c>
      <c r="B2768" t="s">
        <v>8174</v>
      </c>
      <c r="C2768" t="s">
        <v>4416</v>
      </c>
      <c r="D2768" t="s">
        <v>4415</v>
      </c>
      <c r="E2768" t="s">
        <v>113</v>
      </c>
      <c r="F2768" t="s">
        <v>4417</v>
      </c>
      <c r="G2768" t="s">
        <v>133</v>
      </c>
      <c r="H2768" t="s">
        <v>3790</v>
      </c>
      <c r="I2768" t="s">
        <v>218</v>
      </c>
      <c r="J2768" t="s">
        <v>14451</v>
      </c>
      <c r="K2768" t="s">
        <v>14452</v>
      </c>
      <c r="L2768" t="s">
        <v>120</v>
      </c>
      <c r="M2768">
        <v>40</v>
      </c>
      <c r="O2768" t="s">
        <v>12148</v>
      </c>
      <c r="P2768">
        <v>3</v>
      </c>
      <c r="Q2768">
        <v>1400</v>
      </c>
      <c r="R2768">
        <v>355</v>
      </c>
      <c r="S2768">
        <v>192</v>
      </c>
      <c r="T2768">
        <v>100</v>
      </c>
      <c r="U2768">
        <v>170</v>
      </c>
      <c r="V2768">
        <v>260</v>
      </c>
      <c r="W2768">
        <v>1.4910000000000001</v>
      </c>
      <c r="X2768">
        <v>1.7892000000000001</v>
      </c>
    </row>
    <row r="2769" spans="1:24" hidden="1" x14ac:dyDescent="0.3">
      <c r="A2769" t="s">
        <v>14453</v>
      </c>
      <c r="B2769" t="s">
        <v>8179</v>
      </c>
      <c r="C2769" t="s">
        <v>4416</v>
      </c>
      <c r="D2769" t="s">
        <v>4415</v>
      </c>
      <c r="E2769" t="s">
        <v>113</v>
      </c>
      <c r="F2769" t="s">
        <v>4417</v>
      </c>
      <c r="G2769" t="s">
        <v>133</v>
      </c>
      <c r="H2769" t="s">
        <v>3790</v>
      </c>
      <c r="I2769" t="s">
        <v>218</v>
      </c>
      <c r="J2769" t="s">
        <v>14451</v>
      </c>
      <c r="K2769" t="s">
        <v>14452</v>
      </c>
      <c r="L2769" t="s">
        <v>120</v>
      </c>
      <c r="M2769">
        <v>40</v>
      </c>
      <c r="N2769" t="s">
        <v>9971</v>
      </c>
      <c r="O2769" t="s">
        <v>11247</v>
      </c>
      <c r="P2769">
        <v>1</v>
      </c>
      <c r="Q2769">
        <v>560</v>
      </c>
      <c r="R2769">
        <v>492</v>
      </c>
      <c r="S2769">
        <v>133</v>
      </c>
      <c r="W2769">
        <v>0.27551999999999999</v>
      </c>
      <c r="X2769">
        <v>0.33062399999999997</v>
      </c>
    </row>
    <row r="2770" spans="1:24" hidden="1" x14ac:dyDescent="0.3">
      <c r="A2770" t="s">
        <v>14454</v>
      </c>
      <c r="B2770" t="s">
        <v>8174</v>
      </c>
      <c r="C2770" t="s">
        <v>3804</v>
      </c>
      <c r="D2770" t="s">
        <v>14455</v>
      </c>
      <c r="E2770" t="s">
        <v>113</v>
      </c>
      <c r="F2770" t="s">
        <v>3805</v>
      </c>
      <c r="G2770" t="s">
        <v>133</v>
      </c>
      <c r="H2770" t="s">
        <v>3790</v>
      </c>
      <c r="I2770" t="s">
        <v>935</v>
      </c>
      <c r="J2770" t="s">
        <v>14456</v>
      </c>
      <c r="K2770" t="s">
        <v>14457</v>
      </c>
      <c r="L2770" t="s">
        <v>8903</v>
      </c>
      <c r="M2770">
        <v>30</v>
      </c>
      <c r="N2770" t="s">
        <v>113</v>
      </c>
      <c r="O2770" t="s">
        <v>8207</v>
      </c>
      <c r="P2770">
        <v>3</v>
      </c>
      <c r="Q2770">
        <v>1400</v>
      </c>
      <c r="R2770">
        <v>320</v>
      </c>
      <c r="S2770">
        <v>145</v>
      </c>
      <c r="T2770">
        <v>90</v>
      </c>
      <c r="U2770">
        <v>160</v>
      </c>
      <c r="V2770">
        <v>240</v>
      </c>
      <c r="W2770">
        <v>1.3440000000000001</v>
      </c>
      <c r="X2770">
        <v>1.6128</v>
      </c>
    </row>
    <row r="2771" spans="1:24" hidden="1" x14ac:dyDescent="0.3">
      <c r="A2771" t="s">
        <v>14458</v>
      </c>
      <c r="B2771" t="s">
        <v>8179</v>
      </c>
      <c r="C2771" t="s">
        <v>3804</v>
      </c>
      <c r="D2771" t="s">
        <v>14455</v>
      </c>
      <c r="E2771" t="s">
        <v>113</v>
      </c>
      <c r="F2771" t="s">
        <v>3805</v>
      </c>
      <c r="G2771" t="s">
        <v>133</v>
      </c>
      <c r="H2771" t="s">
        <v>3790</v>
      </c>
      <c r="I2771" t="s">
        <v>935</v>
      </c>
      <c r="J2771" t="s">
        <v>14456</v>
      </c>
      <c r="K2771" t="s">
        <v>14457</v>
      </c>
      <c r="L2771" t="s">
        <v>8903</v>
      </c>
      <c r="M2771">
        <v>30</v>
      </c>
      <c r="N2771" t="s">
        <v>113</v>
      </c>
      <c r="O2771" t="s">
        <v>10384</v>
      </c>
      <c r="P2771">
        <v>3</v>
      </c>
      <c r="Q2771">
        <v>400</v>
      </c>
      <c r="R2771">
        <v>300</v>
      </c>
      <c r="S2771">
        <v>100</v>
      </c>
      <c r="W2771">
        <v>0.36</v>
      </c>
      <c r="X2771">
        <v>0.432</v>
      </c>
    </row>
    <row r="2772" spans="1:24" hidden="1" x14ac:dyDescent="0.3">
      <c r="A2772" t="s">
        <v>14459</v>
      </c>
      <c r="B2772" t="s">
        <v>8174</v>
      </c>
      <c r="C2772" t="s">
        <v>4077</v>
      </c>
      <c r="D2772" t="s">
        <v>4076</v>
      </c>
      <c r="E2772" t="s">
        <v>113</v>
      </c>
      <c r="F2772" t="s">
        <v>14460</v>
      </c>
      <c r="G2772" t="s">
        <v>133</v>
      </c>
      <c r="H2772" t="s">
        <v>3790</v>
      </c>
      <c r="I2772" t="s">
        <v>218</v>
      </c>
      <c r="J2772" t="s">
        <v>14461</v>
      </c>
      <c r="K2772" t="s">
        <v>14462</v>
      </c>
      <c r="L2772" t="s">
        <v>120</v>
      </c>
      <c r="M2772">
        <v>40</v>
      </c>
      <c r="N2772" t="s">
        <v>113</v>
      </c>
      <c r="O2772" t="s">
        <v>12148</v>
      </c>
      <c r="P2772">
        <v>3</v>
      </c>
      <c r="Q2772">
        <v>1400</v>
      </c>
      <c r="R2772">
        <v>355</v>
      </c>
      <c r="S2772">
        <v>192</v>
      </c>
      <c r="T2772">
        <v>20</v>
      </c>
      <c r="U2772">
        <v>120</v>
      </c>
      <c r="V2772">
        <v>220</v>
      </c>
      <c r="W2772">
        <v>1.4910000000000001</v>
      </c>
      <c r="X2772">
        <v>1.7892000000000001</v>
      </c>
    </row>
    <row r="2773" spans="1:24" hidden="1" x14ac:dyDescent="0.3">
      <c r="A2773" t="s">
        <v>14463</v>
      </c>
      <c r="B2773" t="s">
        <v>8179</v>
      </c>
      <c r="C2773" t="s">
        <v>4077</v>
      </c>
      <c r="D2773" t="s">
        <v>4076</v>
      </c>
      <c r="E2773" t="s">
        <v>113</v>
      </c>
      <c r="F2773" t="s">
        <v>14460</v>
      </c>
      <c r="G2773" t="s">
        <v>133</v>
      </c>
      <c r="H2773" t="s">
        <v>3790</v>
      </c>
      <c r="I2773" t="s">
        <v>218</v>
      </c>
      <c r="J2773" t="s">
        <v>14461</v>
      </c>
      <c r="K2773" t="s">
        <v>14462</v>
      </c>
      <c r="L2773" t="s">
        <v>120</v>
      </c>
      <c r="M2773">
        <v>40</v>
      </c>
      <c r="N2773" t="s">
        <v>113</v>
      </c>
      <c r="O2773" t="s">
        <v>13147</v>
      </c>
      <c r="P2773">
        <v>1</v>
      </c>
      <c r="Q2773">
        <v>560</v>
      </c>
      <c r="R2773">
        <v>492</v>
      </c>
      <c r="S2773">
        <v>133</v>
      </c>
      <c r="W2773">
        <v>0.27551999999999999</v>
      </c>
      <c r="X2773">
        <v>0.33062399999999997</v>
      </c>
    </row>
    <row r="2774" spans="1:24" hidden="1" x14ac:dyDescent="0.3">
      <c r="A2774" t="s">
        <v>14464</v>
      </c>
      <c r="B2774" t="s">
        <v>8362</v>
      </c>
      <c r="C2774" t="s">
        <v>4077</v>
      </c>
      <c r="D2774" t="s">
        <v>4076</v>
      </c>
      <c r="E2774" t="s">
        <v>113</v>
      </c>
      <c r="F2774" t="s">
        <v>14460</v>
      </c>
      <c r="G2774" t="s">
        <v>133</v>
      </c>
      <c r="H2774" t="s">
        <v>3790</v>
      </c>
      <c r="I2774" t="s">
        <v>218</v>
      </c>
      <c r="J2774" t="s">
        <v>14461</v>
      </c>
      <c r="K2774" t="s">
        <v>14462</v>
      </c>
      <c r="L2774" t="s">
        <v>120</v>
      </c>
      <c r="M2774">
        <v>0</v>
      </c>
      <c r="N2774" t="s">
        <v>113</v>
      </c>
      <c r="O2774" t="s">
        <v>8362</v>
      </c>
      <c r="P2774">
        <v>1</v>
      </c>
      <c r="Q2774">
        <v>1.8</v>
      </c>
      <c r="T2774">
        <v>54.71</v>
      </c>
      <c r="W2774">
        <v>2.5446900494077327</v>
      </c>
      <c r="X2774">
        <v>0</v>
      </c>
    </row>
    <row r="2775" spans="1:24" hidden="1" x14ac:dyDescent="0.3">
      <c r="A2775" t="s">
        <v>14465</v>
      </c>
      <c r="B2775" t="s">
        <v>8174</v>
      </c>
      <c r="C2775" t="s">
        <v>4630</v>
      </c>
      <c r="D2775" t="s">
        <v>4629</v>
      </c>
      <c r="E2775" t="s">
        <v>113</v>
      </c>
      <c r="F2775" t="s">
        <v>4078</v>
      </c>
      <c r="G2775" t="s">
        <v>133</v>
      </c>
      <c r="H2775" t="s">
        <v>3790</v>
      </c>
      <c r="I2775" t="s">
        <v>218</v>
      </c>
      <c r="J2775" t="s">
        <v>14466</v>
      </c>
      <c r="K2775" t="s">
        <v>14467</v>
      </c>
      <c r="L2775" t="s">
        <v>8903</v>
      </c>
      <c r="M2775">
        <v>30</v>
      </c>
      <c r="N2775" t="s">
        <v>113</v>
      </c>
      <c r="O2775" t="s">
        <v>12148</v>
      </c>
      <c r="P2775">
        <v>3</v>
      </c>
      <c r="Q2775">
        <v>1400</v>
      </c>
      <c r="R2775">
        <v>355</v>
      </c>
      <c r="S2775">
        <v>192</v>
      </c>
      <c r="T2775">
        <v>50</v>
      </c>
      <c r="U2775">
        <v>230</v>
      </c>
      <c r="V2775">
        <v>300</v>
      </c>
      <c r="W2775">
        <v>1.4910000000000001</v>
      </c>
      <c r="X2775">
        <v>1.7892000000000001</v>
      </c>
    </row>
    <row r="2776" spans="1:24" hidden="1" x14ac:dyDescent="0.3">
      <c r="A2776" t="s">
        <v>14468</v>
      </c>
      <c r="B2776" t="s">
        <v>8179</v>
      </c>
      <c r="C2776" t="s">
        <v>4630</v>
      </c>
      <c r="D2776" t="s">
        <v>4629</v>
      </c>
      <c r="E2776" t="s">
        <v>113</v>
      </c>
      <c r="F2776" t="s">
        <v>4078</v>
      </c>
      <c r="G2776" t="s">
        <v>133</v>
      </c>
      <c r="H2776" t="s">
        <v>3790</v>
      </c>
      <c r="I2776" t="s">
        <v>218</v>
      </c>
      <c r="J2776" t="s">
        <v>14466</v>
      </c>
      <c r="K2776" t="s">
        <v>14467</v>
      </c>
      <c r="L2776" t="s">
        <v>8903</v>
      </c>
      <c r="M2776">
        <v>30</v>
      </c>
      <c r="N2776" t="s">
        <v>113</v>
      </c>
      <c r="O2776" t="s">
        <v>13147</v>
      </c>
      <c r="P2776">
        <v>1</v>
      </c>
      <c r="Q2776">
        <v>560</v>
      </c>
      <c r="R2776">
        <v>492</v>
      </c>
      <c r="S2776">
        <v>133</v>
      </c>
      <c r="W2776">
        <v>0.27551999999999999</v>
      </c>
      <c r="X2776">
        <v>0.33062399999999997</v>
      </c>
    </row>
    <row r="2777" spans="1:24" hidden="1" x14ac:dyDescent="0.3">
      <c r="A2777" t="s">
        <v>14469</v>
      </c>
      <c r="B2777" t="s">
        <v>8362</v>
      </c>
      <c r="C2777" t="s">
        <v>4630</v>
      </c>
      <c r="D2777" t="s">
        <v>4629</v>
      </c>
      <c r="E2777" t="s">
        <v>113</v>
      </c>
      <c r="F2777" t="s">
        <v>4078</v>
      </c>
      <c r="G2777" t="s">
        <v>133</v>
      </c>
      <c r="H2777" t="s">
        <v>3790</v>
      </c>
      <c r="I2777" t="s">
        <v>218</v>
      </c>
      <c r="J2777" t="s">
        <v>14466</v>
      </c>
      <c r="K2777" t="s">
        <v>14467</v>
      </c>
      <c r="L2777" t="s">
        <v>8903</v>
      </c>
      <c r="M2777">
        <v>0</v>
      </c>
      <c r="N2777" t="s">
        <v>113</v>
      </c>
      <c r="O2777" t="s">
        <v>8362</v>
      </c>
      <c r="P2777">
        <v>1</v>
      </c>
      <c r="Q2777">
        <v>1.8</v>
      </c>
      <c r="T2777">
        <v>57.34</v>
      </c>
      <c r="W2777">
        <v>2.5446900494077327</v>
      </c>
      <c r="X2777">
        <v>0</v>
      </c>
    </row>
    <row r="2778" spans="1:24" hidden="1" x14ac:dyDescent="0.3">
      <c r="A2778" t="s">
        <v>14470</v>
      </c>
      <c r="B2778" t="s">
        <v>8174</v>
      </c>
      <c r="C2778" t="s">
        <v>14471</v>
      </c>
      <c r="D2778" t="s">
        <v>14472</v>
      </c>
      <c r="E2778" t="s">
        <v>113</v>
      </c>
      <c r="F2778" t="s">
        <v>14473</v>
      </c>
      <c r="G2778" t="s">
        <v>133</v>
      </c>
      <c r="H2778" t="s">
        <v>3790</v>
      </c>
      <c r="I2778" t="s">
        <v>540</v>
      </c>
      <c r="J2778" t="s">
        <v>14474</v>
      </c>
      <c r="K2778" t="s">
        <v>14475</v>
      </c>
      <c r="L2778" t="s">
        <v>120</v>
      </c>
      <c r="M2778">
        <v>40</v>
      </c>
      <c r="N2778" t="s">
        <v>8442</v>
      </c>
      <c r="O2778" t="s">
        <v>8207</v>
      </c>
      <c r="P2778">
        <v>3</v>
      </c>
      <c r="Q2778">
        <v>1400</v>
      </c>
      <c r="R2778">
        <v>320</v>
      </c>
      <c r="S2778">
        <v>145</v>
      </c>
      <c r="T2778">
        <v>5</v>
      </c>
      <c r="U2778">
        <v>125</v>
      </c>
      <c r="V2778">
        <v>230</v>
      </c>
      <c r="W2778">
        <v>1.3440000000000001</v>
      </c>
      <c r="X2778">
        <v>1.6128</v>
      </c>
    </row>
    <row r="2779" spans="1:24" hidden="1" x14ac:dyDescent="0.3">
      <c r="A2779" t="s">
        <v>14476</v>
      </c>
      <c r="B2779" t="s">
        <v>8179</v>
      </c>
      <c r="C2779" t="s">
        <v>14471</v>
      </c>
      <c r="D2779" t="s">
        <v>14472</v>
      </c>
      <c r="E2779" t="s">
        <v>113</v>
      </c>
      <c r="F2779" t="s">
        <v>14473</v>
      </c>
      <c r="G2779" t="s">
        <v>133</v>
      </c>
      <c r="H2779" t="s">
        <v>3790</v>
      </c>
      <c r="I2779" t="s">
        <v>540</v>
      </c>
      <c r="J2779" t="s">
        <v>14474</v>
      </c>
      <c r="K2779" t="s">
        <v>14475</v>
      </c>
      <c r="L2779" t="s">
        <v>120</v>
      </c>
      <c r="M2779">
        <v>40</v>
      </c>
      <c r="N2779" t="s">
        <v>9971</v>
      </c>
      <c r="O2779" t="s">
        <v>9034</v>
      </c>
      <c r="P2779">
        <v>1</v>
      </c>
      <c r="Q2779">
        <v>560</v>
      </c>
      <c r="R2779">
        <v>308</v>
      </c>
      <c r="S2779">
        <v>149</v>
      </c>
      <c r="W2779">
        <v>0.17247999999999999</v>
      </c>
      <c r="X2779">
        <v>0.20697599999999999</v>
      </c>
    </row>
    <row r="2780" spans="1:24" hidden="1" x14ac:dyDescent="0.3">
      <c r="A2780" t="s">
        <v>14477</v>
      </c>
      <c r="B2780" t="s">
        <v>8536</v>
      </c>
      <c r="C2780" t="s">
        <v>14471</v>
      </c>
      <c r="D2780" t="s">
        <v>14472</v>
      </c>
      <c r="E2780" t="s">
        <v>113</v>
      </c>
      <c r="F2780" t="s">
        <v>14473</v>
      </c>
      <c r="G2780" t="s">
        <v>133</v>
      </c>
      <c r="H2780" t="s">
        <v>3790</v>
      </c>
      <c r="I2780" t="s">
        <v>540</v>
      </c>
      <c r="J2780" t="s">
        <v>14474</v>
      </c>
      <c r="K2780" t="s">
        <v>14475</v>
      </c>
      <c r="L2780" t="s">
        <v>120</v>
      </c>
      <c r="M2780">
        <v>38</v>
      </c>
      <c r="N2780" t="s">
        <v>8614</v>
      </c>
      <c r="O2780" t="s">
        <v>9505</v>
      </c>
      <c r="P2780">
        <v>2</v>
      </c>
      <c r="W2780">
        <v>0</v>
      </c>
      <c r="X2780">
        <v>0</v>
      </c>
    </row>
    <row r="2781" spans="1:24" hidden="1" x14ac:dyDescent="0.3">
      <c r="A2781" t="s">
        <v>14478</v>
      </c>
      <c r="B2781" t="s">
        <v>8211</v>
      </c>
      <c r="C2781" t="s">
        <v>14471</v>
      </c>
      <c r="D2781" t="s">
        <v>14472</v>
      </c>
      <c r="E2781" t="s">
        <v>113</v>
      </c>
      <c r="F2781" t="s">
        <v>14473</v>
      </c>
      <c r="G2781" t="s">
        <v>133</v>
      </c>
      <c r="H2781" t="s">
        <v>3790</v>
      </c>
      <c r="I2781" t="s">
        <v>540</v>
      </c>
      <c r="J2781" t="s">
        <v>14474</v>
      </c>
      <c r="K2781" t="s">
        <v>14475</v>
      </c>
      <c r="L2781" t="s">
        <v>120</v>
      </c>
      <c r="M2781">
        <v>38</v>
      </c>
      <c r="N2781" t="s">
        <v>8614</v>
      </c>
      <c r="O2781" t="s">
        <v>8843</v>
      </c>
      <c r="P2781">
        <v>1</v>
      </c>
      <c r="Q2781">
        <v>0.9</v>
      </c>
      <c r="T2781">
        <v>202</v>
      </c>
      <c r="W2781">
        <v>0.63617251235193317</v>
      </c>
      <c r="X2781">
        <v>1.0178760197630932</v>
      </c>
    </row>
    <row r="2782" spans="1:24" hidden="1" x14ac:dyDescent="0.3">
      <c r="A2782" t="s">
        <v>14479</v>
      </c>
      <c r="B2782" t="s">
        <v>8174</v>
      </c>
      <c r="C2782" t="s">
        <v>3143</v>
      </c>
      <c r="D2782" t="s">
        <v>3142</v>
      </c>
      <c r="E2782" t="s">
        <v>113</v>
      </c>
      <c r="F2782" t="s">
        <v>3144</v>
      </c>
      <c r="G2782" t="s">
        <v>1356</v>
      </c>
      <c r="H2782" t="s">
        <v>127</v>
      </c>
      <c r="I2782" t="s">
        <v>654</v>
      </c>
      <c r="J2782" t="s">
        <v>14480</v>
      </c>
      <c r="K2782" t="s">
        <v>14481</v>
      </c>
      <c r="L2782" t="s">
        <v>120</v>
      </c>
      <c r="M2782">
        <v>39</v>
      </c>
      <c r="N2782" t="s">
        <v>113</v>
      </c>
      <c r="O2782" t="s">
        <v>10765</v>
      </c>
      <c r="P2782">
        <v>3</v>
      </c>
      <c r="Q2782">
        <v>1412</v>
      </c>
      <c r="R2782">
        <v>353</v>
      </c>
      <c r="S2782">
        <v>164</v>
      </c>
      <c r="T2782">
        <v>0</v>
      </c>
      <c r="U2782">
        <v>70</v>
      </c>
      <c r="V2782">
        <v>200</v>
      </c>
      <c r="W2782">
        <v>1.4953080000000001</v>
      </c>
      <c r="X2782">
        <v>1.7943696</v>
      </c>
    </row>
    <row r="2783" spans="1:24" hidden="1" x14ac:dyDescent="0.3">
      <c r="A2783" t="s">
        <v>14482</v>
      </c>
      <c r="B2783" t="s">
        <v>8179</v>
      </c>
      <c r="C2783" t="s">
        <v>3143</v>
      </c>
      <c r="D2783" t="s">
        <v>3142</v>
      </c>
      <c r="E2783" t="s">
        <v>113</v>
      </c>
      <c r="F2783" t="s">
        <v>3144</v>
      </c>
      <c r="G2783" t="s">
        <v>1356</v>
      </c>
      <c r="H2783" t="s">
        <v>127</v>
      </c>
      <c r="I2783" t="s">
        <v>654</v>
      </c>
      <c r="J2783" t="s">
        <v>14480</v>
      </c>
      <c r="K2783" t="s">
        <v>14481</v>
      </c>
      <c r="L2783" t="s">
        <v>120</v>
      </c>
      <c r="M2783">
        <v>39</v>
      </c>
      <c r="N2783" t="s">
        <v>113</v>
      </c>
      <c r="O2783" t="s">
        <v>9568</v>
      </c>
      <c r="P2783">
        <v>3</v>
      </c>
      <c r="Q2783">
        <v>354</v>
      </c>
      <c r="R2783">
        <v>261</v>
      </c>
      <c r="S2783">
        <v>105</v>
      </c>
      <c r="W2783">
        <v>0.27718199999999998</v>
      </c>
      <c r="X2783">
        <v>0.33261839999999998</v>
      </c>
    </row>
    <row r="2784" spans="1:24" hidden="1" x14ac:dyDescent="0.3">
      <c r="A2784" t="s">
        <v>14483</v>
      </c>
      <c r="B2784" t="s">
        <v>8174</v>
      </c>
      <c r="C2784" t="s">
        <v>5099</v>
      </c>
      <c r="D2784" t="s">
        <v>5098</v>
      </c>
      <c r="E2784" t="s">
        <v>113</v>
      </c>
      <c r="F2784" t="s">
        <v>4631</v>
      </c>
      <c r="G2784" t="s">
        <v>133</v>
      </c>
      <c r="H2784" t="s">
        <v>3790</v>
      </c>
      <c r="I2784" t="s">
        <v>654</v>
      </c>
      <c r="J2784" t="s">
        <v>14484</v>
      </c>
      <c r="K2784" t="s">
        <v>14485</v>
      </c>
      <c r="L2784" t="s">
        <v>120</v>
      </c>
      <c r="M2784">
        <v>40</v>
      </c>
      <c r="N2784" t="s">
        <v>8442</v>
      </c>
      <c r="O2784" t="s">
        <v>8207</v>
      </c>
      <c r="P2784">
        <v>3</v>
      </c>
      <c r="Q2784">
        <v>1400</v>
      </c>
      <c r="R2784">
        <v>320</v>
      </c>
      <c r="S2784">
        <v>145</v>
      </c>
      <c r="T2784">
        <v>135</v>
      </c>
      <c r="U2784">
        <v>195</v>
      </c>
      <c r="V2784">
        <v>345</v>
      </c>
      <c r="W2784">
        <v>1.3440000000000001</v>
      </c>
      <c r="X2784">
        <v>1.6128</v>
      </c>
    </row>
    <row r="2785" spans="1:24" hidden="1" x14ac:dyDescent="0.3">
      <c r="A2785" t="s">
        <v>14486</v>
      </c>
      <c r="B2785" t="s">
        <v>8179</v>
      </c>
      <c r="C2785" t="s">
        <v>5099</v>
      </c>
      <c r="D2785" t="s">
        <v>5098</v>
      </c>
      <c r="E2785" t="s">
        <v>113</v>
      </c>
      <c r="F2785" t="s">
        <v>4631</v>
      </c>
      <c r="G2785" t="s">
        <v>133</v>
      </c>
      <c r="H2785" t="s">
        <v>3790</v>
      </c>
      <c r="I2785" t="s">
        <v>654</v>
      </c>
      <c r="J2785" t="s">
        <v>14484</v>
      </c>
      <c r="K2785" t="s">
        <v>14485</v>
      </c>
      <c r="L2785" t="s">
        <v>120</v>
      </c>
      <c r="M2785">
        <v>40</v>
      </c>
      <c r="N2785" t="s">
        <v>9971</v>
      </c>
      <c r="O2785" t="s">
        <v>9034</v>
      </c>
      <c r="P2785">
        <v>1</v>
      </c>
      <c r="Q2785">
        <v>560</v>
      </c>
      <c r="R2785">
        <v>308</v>
      </c>
      <c r="S2785">
        <v>149</v>
      </c>
      <c r="W2785">
        <v>0.17247999999999999</v>
      </c>
      <c r="X2785">
        <v>0.20697599999999999</v>
      </c>
    </row>
    <row r="2786" spans="1:24" hidden="1" x14ac:dyDescent="0.3">
      <c r="A2786" t="s">
        <v>14487</v>
      </c>
      <c r="B2786" t="s">
        <v>8536</v>
      </c>
      <c r="C2786" t="s">
        <v>5099</v>
      </c>
      <c r="D2786" t="s">
        <v>5098</v>
      </c>
      <c r="E2786" t="s">
        <v>113</v>
      </c>
      <c r="F2786" t="s">
        <v>4631</v>
      </c>
      <c r="G2786" t="s">
        <v>133</v>
      </c>
      <c r="H2786" t="s">
        <v>3790</v>
      </c>
      <c r="I2786" t="s">
        <v>654</v>
      </c>
      <c r="J2786" t="s">
        <v>14484</v>
      </c>
      <c r="K2786" t="s">
        <v>14485</v>
      </c>
      <c r="L2786" t="s">
        <v>120</v>
      </c>
      <c r="M2786">
        <v>38</v>
      </c>
      <c r="N2786" t="s">
        <v>8614</v>
      </c>
      <c r="O2786" t="s">
        <v>9505</v>
      </c>
      <c r="P2786">
        <v>2</v>
      </c>
      <c r="W2786">
        <v>0</v>
      </c>
      <c r="X2786">
        <v>0</v>
      </c>
    </row>
    <row r="2787" spans="1:24" hidden="1" x14ac:dyDescent="0.3">
      <c r="A2787" t="s">
        <v>14488</v>
      </c>
      <c r="B2787" t="s">
        <v>8211</v>
      </c>
      <c r="C2787" t="s">
        <v>5099</v>
      </c>
      <c r="D2787" t="s">
        <v>5098</v>
      </c>
      <c r="E2787" t="s">
        <v>113</v>
      </c>
      <c r="F2787" t="s">
        <v>4631</v>
      </c>
      <c r="G2787" t="s">
        <v>133</v>
      </c>
      <c r="H2787" t="s">
        <v>3790</v>
      </c>
      <c r="I2787" t="s">
        <v>654</v>
      </c>
      <c r="J2787" t="s">
        <v>14484</v>
      </c>
      <c r="K2787" t="s">
        <v>14485</v>
      </c>
      <c r="L2787" t="s">
        <v>120</v>
      </c>
      <c r="M2787">
        <v>38</v>
      </c>
      <c r="N2787" t="s">
        <v>8614</v>
      </c>
      <c r="O2787" t="s">
        <v>8843</v>
      </c>
      <c r="P2787">
        <v>1</v>
      </c>
      <c r="Q2787">
        <v>0.3</v>
      </c>
      <c r="T2787">
        <v>250</v>
      </c>
      <c r="W2787">
        <v>7.0685834705770348E-2</v>
      </c>
      <c r="X2787">
        <v>0.11309733552923257</v>
      </c>
    </row>
    <row r="2788" spans="1:24" hidden="1" x14ac:dyDescent="0.3">
      <c r="A2788" t="s">
        <v>14489</v>
      </c>
      <c r="B2788" t="s">
        <v>8362</v>
      </c>
      <c r="C2788" t="s">
        <v>5099</v>
      </c>
      <c r="D2788" t="s">
        <v>5098</v>
      </c>
      <c r="E2788" t="s">
        <v>113</v>
      </c>
      <c r="F2788" t="s">
        <v>4631</v>
      </c>
      <c r="G2788" t="s">
        <v>133</v>
      </c>
      <c r="H2788" t="s">
        <v>3790</v>
      </c>
      <c r="I2788" t="s">
        <v>654</v>
      </c>
      <c r="J2788" t="s">
        <v>14484</v>
      </c>
      <c r="K2788" t="s">
        <v>14485</v>
      </c>
      <c r="L2788" t="s">
        <v>120</v>
      </c>
      <c r="M2788">
        <v>0</v>
      </c>
      <c r="N2788" t="s">
        <v>113</v>
      </c>
      <c r="O2788" t="s">
        <v>8362</v>
      </c>
      <c r="P2788">
        <v>1</v>
      </c>
      <c r="Q2788">
        <v>1.8</v>
      </c>
      <c r="T2788">
        <v>57.9</v>
      </c>
      <c r="W2788">
        <v>2.5446900494077327</v>
      </c>
      <c r="X2788">
        <v>0</v>
      </c>
    </row>
    <row r="2789" spans="1:24" hidden="1" x14ac:dyDescent="0.3">
      <c r="A2789" t="s">
        <v>14490</v>
      </c>
      <c r="B2789" t="s">
        <v>8174</v>
      </c>
      <c r="C2789" t="s">
        <v>5121</v>
      </c>
      <c r="D2789" t="s">
        <v>5120</v>
      </c>
      <c r="E2789" t="s">
        <v>113</v>
      </c>
      <c r="F2789" t="s">
        <v>5122</v>
      </c>
      <c r="G2789" t="s">
        <v>133</v>
      </c>
      <c r="H2789" t="s">
        <v>3790</v>
      </c>
      <c r="I2789" t="s">
        <v>654</v>
      </c>
      <c r="J2789" t="s">
        <v>14491</v>
      </c>
      <c r="K2789" t="s">
        <v>14492</v>
      </c>
      <c r="L2789" t="s">
        <v>8903</v>
      </c>
      <c r="M2789">
        <v>30</v>
      </c>
      <c r="N2789" t="s">
        <v>8442</v>
      </c>
      <c r="O2789" t="s">
        <v>8207</v>
      </c>
      <c r="P2789">
        <v>3</v>
      </c>
      <c r="Q2789">
        <v>1400</v>
      </c>
      <c r="R2789">
        <v>320</v>
      </c>
      <c r="S2789">
        <v>145</v>
      </c>
      <c r="T2789">
        <v>100</v>
      </c>
      <c r="U2789">
        <v>155</v>
      </c>
      <c r="V2789">
        <v>270</v>
      </c>
      <c r="W2789">
        <v>1.3440000000000001</v>
      </c>
      <c r="X2789">
        <v>1.6128</v>
      </c>
    </row>
    <row r="2790" spans="1:24" hidden="1" x14ac:dyDescent="0.3">
      <c r="A2790" t="s">
        <v>14493</v>
      </c>
      <c r="B2790" t="s">
        <v>8179</v>
      </c>
      <c r="C2790" t="s">
        <v>5121</v>
      </c>
      <c r="D2790" t="s">
        <v>5120</v>
      </c>
      <c r="E2790" t="s">
        <v>113</v>
      </c>
      <c r="F2790" t="s">
        <v>5122</v>
      </c>
      <c r="G2790" t="s">
        <v>133</v>
      </c>
      <c r="H2790" t="s">
        <v>3790</v>
      </c>
      <c r="I2790" t="s">
        <v>654</v>
      </c>
      <c r="J2790" t="s">
        <v>14491</v>
      </c>
      <c r="K2790" t="s">
        <v>14492</v>
      </c>
      <c r="L2790" t="s">
        <v>8903</v>
      </c>
      <c r="M2790">
        <v>30</v>
      </c>
      <c r="N2790" t="s">
        <v>9971</v>
      </c>
      <c r="O2790" t="s">
        <v>9034</v>
      </c>
      <c r="P2790">
        <v>1</v>
      </c>
      <c r="Q2790">
        <v>560</v>
      </c>
      <c r="R2790">
        <v>308</v>
      </c>
      <c r="S2790">
        <v>149</v>
      </c>
      <c r="W2790">
        <v>0.17247999999999999</v>
      </c>
      <c r="X2790">
        <v>0.20697599999999999</v>
      </c>
    </row>
    <row r="2791" spans="1:24" hidden="1" x14ac:dyDescent="0.3">
      <c r="A2791" t="s">
        <v>14494</v>
      </c>
      <c r="B2791" t="s">
        <v>8536</v>
      </c>
      <c r="C2791" t="s">
        <v>5121</v>
      </c>
      <c r="D2791" t="s">
        <v>5120</v>
      </c>
      <c r="E2791" t="s">
        <v>113</v>
      </c>
      <c r="F2791" t="s">
        <v>5122</v>
      </c>
      <c r="G2791" t="s">
        <v>133</v>
      </c>
      <c r="H2791" t="s">
        <v>3790</v>
      </c>
      <c r="I2791" t="s">
        <v>654</v>
      </c>
      <c r="J2791" t="s">
        <v>14491</v>
      </c>
      <c r="K2791" t="s">
        <v>14492</v>
      </c>
      <c r="L2791" t="s">
        <v>8903</v>
      </c>
      <c r="M2791">
        <v>28</v>
      </c>
      <c r="N2791" t="s">
        <v>8614</v>
      </c>
      <c r="O2791" t="s">
        <v>9505</v>
      </c>
      <c r="P2791">
        <v>2</v>
      </c>
      <c r="W2791">
        <v>0</v>
      </c>
      <c r="X2791">
        <v>0</v>
      </c>
    </row>
    <row r="2792" spans="1:24" hidden="1" x14ac:dyDescent="0.3">
      <c r="A2792" t="s">
        <v>14495</v>
      </c>
      <c r="B2792" t="s">
        <v>8211</v>
      </c>
      <c r="C2792" t="s">
        <v>5121</v>
      </c>
      <c r="D2792" t="s">
        <v>5120</v>
      </c>
      <c r="E2792" t="s">
        <v>113</v>
      </c>
      <c r="F2792" t="s">
        <v>5122</v>
      </c>
      <c r="G2792" t="s">
        <v>133</v>
      </c>
      <c r="H2792" t="s">
        <v>3790</v>
      </c>
      <c r="I2792" t="s">
        <v>654</v>
      </c>
      <c r="J2792" t="s">
        <v>14491</v>
      </c>
      <c r="K2792" t="s">
        <v>14492</v>
      </c>
      <c r="L2792" t="s">
        <v>8903</v>
      </c>
      <c r="M2792">
        <v>28</v>
      </c>
      <c r="N2792" t="s">
        <v>8614</v>
      </c>
      <c r="O2792" t="s">
        <v>12877</v>
      </c>
      <c r="P2792">
        <v>1</v>
      </c>
      <c r="Q2792">
        <v>0.3</v>
      </c>
      <c r="T2792">
        <v>250</v>
      </c>
      <c r="W2792">
        <v>7.0685834705770348E-2</v>
      </c>
      <c r="X2792">
        <v>0.11309733552923257</v>
      </c>
    </row>
    <row r="2793" spans="1:24" hidden="1" x14ac:dyDescent="0.3">
      <c r="A2793" t="s">
        <v>14496</v>
      </c>
      <c r="B2793" t="s">
        <v>8174</v>
      </c>
      <c r="C2793" t="s">
        <v>14497</v>
      </c>
      <c r="D2793" t="s">
        <v>14498</v>
      </c>
      <c r="E2793" t="s">
        <v>113</v>
      </c>
      <c r="F2793" t="s">
        <v>14499</v>
      </c>
      <c r="G2793" t="s">
        <v>133</v>
      </c>
      <c r="H2793" t="s">
        <v>3790</v>
      </c>
      <c r="I2793" t="s">
        <v>540</v>
      </c>
      <c r="J2793" t="s">
        <v>14500</v>
      </c>
      <c r="K2793" t="s">
        <v>14501</v>
      </c>
      <c r="L2793" t="s">
        <v>8903</v>
      </c>
      <c r="M2793">
        <v>30</v>
      </c>
      <c r="N2793" t="s">
        <v>8442</v>
      </c>
      <c r="O2793" t="s">
        <v>8207</v>
      </c>
      <c r="P2793">
        <v>3</v>
      </c>
      <c r="Q2793">
        <v>1400</v>
      </c>
      <c r="R2793">
        <v>320</v>
      </c>
      <c r="S2793">
        <v>145</v>
      </c>
      <c r="T2793">
        <v>5</v>
      </c>
      <c r="U2793">
        <v>50</v>
      </c>
      <c r="V2793">
        <v>125</v>
      </c>
      <c r="W2793">
        <v>1.3440000000000001</v>
      </c>
      <c r="X2793">
        <v>1.6128</v>
      </c>
    </row>
    <row r="2794" spans="1:24" hidden="1" x14ac:dyDescent="0.3">
      <c r="A2794" t="s">
        <v>14502</v>
      </c>
      <c r="B2794" t="s">
        <v>8179</v>
      </c>
      <c r="C2794" t="s">
        <v>14497</v>
      </c>
      <c r="D2794" t="s">
        <v>14498</v>
      </c>
      <c r="E2794" t="s">
        <v>113</v>
      </c>
      <c r="F2794" t="s">
        <v>14499</v>
      </c>
      <c r="G2794" t="s">
        <v>133</v>
      </c>
      <c r="H2794" t="s">
        <v>3790</v>
      </c>
      <c r="I2794" t="s">
        <v>540</v>
      </c>
      <c r="J2794" t="s">
        <v>14500</v>
      </c>
      <c r="K2794" t="s">
        <v>14501</v>
      </c>
      <c r="L2794" t="s">
        <v>8903</v>
      </c>
      <c r="M2794">
        <v>30</v>
      </c>
      <c r="N2794" t="s">
        <v>9971</v>
      </c>
      <c r="O2794" t="s">
        <v>9034</v>
      </c>
      <c r="P2794">
        <v>1</v>
      </c>
      <c r="Q2794">
        <v>560</v>
      </c>
      <c r="R2794">
        <v>308</v>
      </c>
      <c r="S2794">
        <v>149</v>
      </c>
      <c r="W2794">
        <v>0.17247999999999999</v>
      </c>
      <c r="X2794">
        <v>0.20697599999999999</v>
      </c>
    </row>
    <row r="2795" spans="1:24" hidden="1" x14ac:dyDescent="0.3">
      <c r="A2795" t="s">
        <v>14503</v>
      </c>
      <c r="B2795" t="s">
        <v>8536</v>
      </c>
      <c r="C2795" t="s">
        <v>14497</v>
      </c>
      <c r="D2795" t="s">
        <v>14498</v>
      </c>
      <c r="E2795" t="s">
        <v>113</v>
      </c>
      <c r="F2795" t="s">
        <v>14499</v>
      </c>
      <c r="G2795" t="s">
        <v>133</v>
      </c>
      <c r="H2795" t="s">
        <v>3790</v>
      </c>
      <c r="I2795" t="s">
        <v>540</v>
      </c>
      <c r="J2795" t="s">
        <v>14500</v>
      </c>
      <c r="K2795" t="s">
        <v>14501</v>
      </c>
      <c r="L2795" t="s">
        <v>8903</v>
      </c>
      <c r="M2795">
        <v>28</v>
      </c>
      <c r="N2795" t="s">
        <v>8614</v>
      </c>
      <c r="O2795" t="s">
        <v>9505</v>
      </c>
      <c r="P2795">
        <v>2</v>
      </c>
      <c r="W2795">
        <v>0</v>
      </c>
      <c r="X2795">
        <v>0</v>
      </c>
    </row>
    <row r="2796" spans="1:24" hidden="1" x14ac:dyDescent="0.3">
      <c r="A2796" t="s">
        <v>14504</v>
      </c>
      <c r="B2796" t="s">
        <v>8211</v>
      </c>
      <c r="C2796" t="s">
        <v>14497</v>
      </c>
      <c r="D2796" t="s">
        <v>14498</v>
      </c>
      <c r="E2796" t="s">
        <v>113</v>
      </c>
      <c r="F2796" t="s">
        <v>14499</v>
      </c>
      <c r="G2796" t="s">
        <v>133</v>
      </c>
      <c r="H2796" t="s">
        <v>3790</v>
      </c>
      <c r="I2796" t="s">
        <v>540</v>
      </c>
      <c r="J2796" t="s">
        <v>14500</v>
      </c>
      <c r="K2796" t="s">
        <v>14501</v>
      </c>
      <c r="L2796" t="s">
        <v>8903</v>
      </c>
      <c r="M2796">
        <v>28</v>
      </c>
      <c r="N2796" t="s">
        <v>8614</v>
      </c>
      <c r="O2796" t="s">
        <v>8843</v>
      </c>
      <c r="P2796">
        <v>1</v>
      </c>
      <c r="Q2796">
        <v>0.9</v>
      </c>
      <c r="T2796">
        <v>277</v>
      </c>
      <c r="W2796">
        <v>0.63617251235193317</v>
      </c>
      <c r="X2796">
        <v>1.0178760197630932</v>
      </c>
    </row>
    <row r="2797" spans="1:24" hidden="1" x14ac:dyDescent="0.3">
      <c r="A2797" t="s">
        <v>14505</v>
      </c>
      <c r="B2797" t="s">
        <v>8362</v>
      </c>
      <c r="C2797" t="s">
        <v>14497</v>
      </c>
      <c r="D2797" t="s">
        <v>14498</v>
      </c>
      <c r="E2797" t="s">
        <v>113</v>
      </c>
      <c r="F2797" t="s">
        <v>14499</v>
      </c>
      <c r="G2797" t="s">
        <v>133</v>
      </c>
      <c r="H2797" t="s">
        <v>3790</v>
      </c>
      <c r="I2797" t="s">
        <v>540</v>
      </c>
      <c r="J2797" t="s">
        <v>14500</v>
      </c>
      <c r="K2797" t="s">
        <v>14501</v>
      </c>
      <c r="L2797" t="s">
        <v>8903</v>
      </c>
      <c r="M2797">
        <v>0</v>
      </c>
      <c r="N2797" t="s">
        <v>113</v>
      </c>
      <c r="O2797" t="s">
        <v>8362</v>
      </c>
      <c r="P2797">
        <v>1</v>
      </c>
      <c r="Q2797">
        <v>1.8</v>
      </c>
      <c r="T2797">
        <v>58.7</v>
      </c>
      <c r="W2797">
        <v>2.5446900494077327</v>
      </c>
      <c r="X2797">
        <v>0</v>
      </c>
    </row>
    <row r="2798" spans="1:24" hidden="1" x14ac:dyDescent="0.3">
      <c r="A2798" t="s">
        <v>14506</v>
      </c>
      <c r="B2798" t="s">
        <v>8174</v>
      </c>
      <c r="C2798" t="s">
        <v>4932</v>
      </c>
      <c r="D2798" t="s">
        <v>4931</v>
      </c>
      <c r="E2798" t="s">
        <v>113</v>
      </c>
      <c r="F2798" t="s">
        <v>4933</v>
      </c>
      <c r="G2798" t="s">
        <v>133</v>
      </c>
      <c r="H2798" t="s">
        <v>3790</v>
      </c>
      <c r="I2798" t="s">
        <v>540</v>
      </c>
      <c r="J2798" t="s">
        <v>14507</v>
      </c>
      <c r="K2798" t="s">
        <v>14508</v>
      </c>
      <c r="L2798" t="s">
        <v>120</v>
      </c>
      <c r="M2798">
        <v>40</v>
      </c>
      <c r="N2798" t="s">
        <v>8442</v>
      </c>
      <c r="O2798" t="s">
        <v>8207</v>
      </c>
      <c r="P2798">
        <v>3</v>
      </c>
      <c r="Q2798">
        <v>1400</v>
      </c>
      <c r="R2798">
        <v>320</v>
      </c>
      <c r="S2798">
        <v>145</v>
      </c>
      <c r="T2798">
        <v>90</v>
      </c>
      <c r="U2798">
        <v>140</v>
      </c>
      <c r="V2798">
        <v>260</v>
      </c>
      <c r="W2798">
        <v>1.3440000000000001</v>
      </c>
      <c r="X2798">
        <v>1.6128</v>
      </c>
    </row>
    <row r="2799" spans="1:24" hidden="1" x14ac:dyDescent="0.3">
      <c r="A2799" t="s">
        <v>14509</v>
      </c>
      <c r="B2799" t="s">
        <v>8179</v>
      </c>
      <c r="C2799" t="s">
        <v>4932</v>
      </c>
      <c r="D2799" t="s">
        <v>4931</v>
      </c>
      <c r="E2799" t="s">
        <v>113</v>
      </c>
      <c r="F2799" t="s">
        <v>4933</v>
      </c>
      <c r="G2799" t="s">
        <v>133</v>
      </c>
      <c r="H2799" t="s">
        <v>3790</v>
      </c>
      <c r="I2799" t="s">
        <v>540</v>
      </c>
      <c r="J2799" t="s">
        <v>14507</v>
      </c>
      <c r="K2799" t="s">
        <v>14508</v>
      </c>
      <c r="L2799" t="s">
        <v>120</v>
      </c>
      <c r="M2799">
        <v>40</v>
      </c>
      <c r="N2799" t="s">
        <v>9971</v>
      </c>
      <c r="O2799" t="s">
        <v>9034</v>
      </c>
      <c r="P2799">
        <v>1</v>
      </c>
      <c r="Q2799">
        <v>560</v>
      </c>
      <c r="R2799">
        <v>308</v>
      </c>
      <c r="S2799">
        <v>149</v>
      </c>
      <c r="W2799">
        <v>0.17247999999999999</v>
      </c>
      <c r="X2799">
        <v>0.20697599999999999</v>
      </c>
    </row>
    <row r="2800" spans="1:24" hidden="1" x14ac:dyDescent="0.3">
      <c r="A2800" t="s">
        <v>14510</v>
      </c>
      <c r="B2800" t="s">
        <v>8536</v>
      </c>
      <c r="C2800" t="s">
        <v>4932</v>
      </c>
      <c r="D2800" t="s">
        <v>4931</v>
      </c>
      <c r="E2800" t="s">
        <v>113</v>
      </c>
      <c r="F2800" t="s">
        <v>4933</v>
      </c>
      <c r="G2800" t="s">
        <v>133</v>
      </c>
      <c r="H2800" t="s">
        <v>3790</v>
      </c>
      <c r="I2800" t="s">
        <v>540</v>
      </c>
      <c r="J2800" t="s">
        <v>14507</v>
      </c>
      <c r="K2800" t="s">
        <v>14508</v>
      </c>
      <c r="L2800" t="s">
        <v>120</v>
      </c>
      <c r="M2800">
        <v>38</v>
      </c>
      <c r="N2800" t="s">
        <v>8614</v>
      </c>
      <c r="O2800" t="s">
        <v>9505</v>
      </c>
      <c r="P2800">
        <v>2</v>
      </c>
      <c r="W2800">
        <v>0</v>
      </c>
      <c r="X2800">
        <v>0</v>
      </c>
    </row>
    <row r="2801" spans="1:24" hidden="1" x14ac:dyDescent="0.3">
      <c r="A2801" t="s">
        <v>14511</v>
      </c>
      <c r="B2801" t="s">
        <v>8211</v>
      </c>
      <c r="C2801" t="s">
        <v>4932</v>
      </c>
      <c r="D2801" t="s">
        <v>4931</v>
      </c>
      <c r="E2801" t="s">
        <v>113</v>
      </c>
      <c r="F2801" t="s">
        <v>4933</v>
      </c>
      <c r="G2801" t="s">
        <v>133</v>
      </c>
      <c r="H2801" t="s">
        <v>3790</v>
      </c>
      <c r="I2801" t="s">
        <v>540</v>
      </c>
      <c r="J2801" t="s">
        <v>14507</v>
      </c>
      <c r="K2801" t="s">
        <v>14508</v>
      </c>
      <c r="L2801" t="s">
        <v>120</v>
      </c>
      <c r="M2801">
        <v>38</v>
      </c>
      <c r="N2801" t="s">
        <v>8614</v>
      </c>
      <c r="O2801" t="s">
        <v>12877</v>
      </c>
      <c r="P2801">
        <v>1</v>
      </c>
      <c r="Q2801">
        <v>0.3</v>
      </c>
      <c r="T2801">
        <v>250</v>
      </c>
      <c r="W2801">
        <v>7.0685834705770348E-2</v>
      </c>
      <c r="X2801">
        <v>0.11309733552923257</v>
      </c>
    </row>
    <row r="2802" spans="1:24" hidden="1" x14ac:dyDescent="0.3">
      <c r="A2802" t="s">
        <v>14512</v>
      </c>
      <c r="B2802" t="s">
        <v>8174</v>
      </c>
      <c r="C2802" t="s">
        <v>14513</v>
      </c>
      <c r="D2802" t="s">
        <v>14514</v>
      </c>
      <c r="E2802" t="s">
        <v>113</v>
      </c>
      <c r="F2802" t="s">
        <v>14515</v>
      </c>
      <c r="G2802" t="s">
        <v>133</v>
      </c>
      <c r="H2802" t="s">
        <v>5299</v>
      </c>
      <c r="I2802" t="s">
        <v>115</v>
      </c>
      <c r="J2802" t="s">
        <v>14516</v>
      </c>
      <c r="K2802" t="s">
        <v>14517</v>
      </c>
      <c r="L2802" t="s">
        <v>120</v>
      </c>
      <c r="M2802">
        <v>40</v>
      </c>
      <c r="N2802" t="s">
        <v>113</v>
      </c>
      <c r="O2802" t="s">
        <v>8207</v>
      </c>
      <c r="P2802">
        <v>2</v>
      </c>
      <c r="Q2802">
        <v>1400</v>
      </c>
      <c r="R2802">
        <v>320</v>
      </c>
      <c r="S2802">
        <v>145</v>
      </c>
      <c r="T2802">
        <v>90</v>
      </c>
      <c r="U2802">
        <v>270</v>
      </c>
      <c r="W2802">
        <v>0.89600000000000002</v>
      </c>
      <c r="X2802">
        <v>1.0751999999999999</v>
      </c>
    </row>
    <row r="2803" spans="1:24" hidden="1" x14ac:dyDescent="0.3">
      <c r="A2803" t="s">
        <v>14518</v>
      </c>
      <c r="B2803" t="s">
        <v>8179</v>
      </c>
      <c r="C2803" t="s">
        <v>14513</v>
      </c>
      <c r="D2803" t="s">
        <v>14514</v>
      </c>
      <c r="E2803" t="s">
        <v>113</v>
      </c>
      <c r="F2803" t="s">
        <v>14515</v>
      </c>
      <c r="G2803" t="s">
        <v>133</v>
      </c>
      <c r="H2803" t="s">
        <v>5299</v>
      </c>
      <c r="I2803" t="s">
        <v>115</v>
      </c>
      <c r="J2803" t="s">
        <v>14516</v>
      </c>
      <c r="K2803" t="s">
        <v>14517</v>
      </c>
      <c r="L2803" t="s">
        <v>120</v>
      </c>
      <c r="M2803">
        <v>40</v>
      </c>
      <c r="N2803" t="s">
        <v>113</v>
      </c>
      <c r="O2803" t="s">
        <v>9034</v>
      </c>
      <c r="P2803">
        <v>1</v>
      </c>
      <c r="Q2803">
        <v>560</v>
      </c>
      <c r="R2803">
        <v>308</v>
      </c>
      <c r="S2803">
        <v>149</v>
      </c>
      <c r="W2803">
        <v>0.17247999999999999</v>
      </c>
      <c r="X2803">
        <v>0.20697599999999999</v>
      </c>
    </row>
    <row r="2804" spans="1:24" hidden="1" x14ac:dyDescent="0.3">
      <c r="A2804" t="s">
        <v>14519</v>
      </c>
      <c r="B2804" t="s">
        <v>8211</v>
      </c>
      <c r="C2804" t="s">
        <v>14513</v>
      </c>
      <c r="D2804" t="s">
        <v>14514</v>
      </c>
      <c r="E2804" t="s">
        <v>113</v>
      </c>
      <c r="F2804" t="s">
        <v>14515</v>
      </c>
      <c r="G2804" t="s">
        <v>133</v>
      </c>
      <c r="H2804" t="s">
        <v>5299</v>
      </c>
      <c r="I2804" t="s">
        <v>115</v>
      </c>
      <c r="J2804" t="s">
        <v>14516</v>
      </c>
      <c r="K2804" t="s">
        <v>14517</v>
      </c>
      <c r="L2804" t="s">
        <v>120</v>
      </c>
      <c r="M2804">
        <v>39</v>
      </c>
      <c r="N2804" t="s">
        <v>113</v>
      </c>
      <c r="O2804" t="s">
        <v>9493</v>
      </c>
      <c r="P2804">
        <v>1</v>
      </c>
      <c r="Q2804">
        <v>0.3</v>
      </c>
      <c r="T2804">
        <v>125.63</v>
      </c>
      <c r="W2804">
        <v>7.0685834705770348E-2</v>
      </c>
      <c r="X2804">
        <v>0.11309733552923257</v>
      </c>
    </row>
    <row r="2805" spans="1:24" hidden="1" x14ac:dyDescent="0.3">
      <c r="A2805" t="s">
        <v>14520</v>
      </c>
      <c r="B2805" t="s">
        <v>8174</v>
      </c>
      <c r="C2805" t="s">
        <v>14521</v>
      </c>
      <c r="D2805" t="s">
        <v>14522</v>
      </c>
      <c r="E2805" t="s">
        <v>113</v>
      </c>
      <c r="F2805" t="s">
        <v>14523</v>
      </c>
      <c r="G2805" t="s">
        <v>133</v>
      </c>
      <c r="H2805" t="s">
        <v>14150</v>
      </c>
      <c r="I2805" t="s">
        <v>540</v>
      </c>
      <c r="J2805" t="s">
        <v>14524</v>
      </c>
      <c r="K2805" t="s">
        <v>14525</v>
      </c>
      <c r="L2805" t="s">
        <v>8842</v>
      </c>
      <c r="M2805">
        <v>70</v>
      </c>
      <c r="N2805" t="s">
        <v>113</v>
      </c>
      <c r="O2805" t="s">
        <v>8207</v>
      </c>
      <c r="P2805">
        <v>3</v>
      </c>
      <c r="Q2805">
        <v>1400</v>
      </c>
      <c r="R2805">
        <v>320</v>
      </c>
      <c r="S2805">
        <v>145</v>
      </c>
      <c r="T2805">
        <v>140</v>
      </c>
      <c r="U2805">
        <v>170</v>
      </c>
      <c r="V2805">
        <v>315</v>
      </c>
      <c r="W2805">
        <v>1.3440000000000001</v>
      </c>
      <c r="X2805">
        <v>1.6128</v>
      </c>
    </row>
    <row r="2806" spans="1:24" hidden="1" x14ac:dyDescent="0.3">
      <c r="A2806" t="s">
        <v>14526</v>
      </c>
      <c r="B2806" t="s">
        <v>8179</v>
      </c>
      <c r="C2806" t="s">
        <v>14521</v>
      </c>
      <c r="D2806" t="s">
        <v>14522</v>
      </c>
      <c r="E2806" t="s">
        <v>113</v>
      </c>
      <c r="F2806" t="s">
        <v>14523</v>
      </c>
      <c r="G2806" t="s">
        <v>133</v>
      </c>
      <c r="H2806" t="s">
        <v>14150</v>
      </c>
      <c r="I2806" t="s">
        <v>540</v>
      </c>
      <c r="J2806" t="s">
        <v>14524</v>
      </c>
      <c r="K2806" t="s">
        <v>14525</v>
      </c>
      <c r="L2806" t="s">
        <v>8842</v>
      </c>
      <c r="M2806">
        <v>70</v>
      </c>
      <c r="N2806" t="s">
        <v>113</v>
      </c>
      <c r="O2806" t="s">
        <v>9034</v>
      </c>
      <c r="P2806">
        <v>1</v>
      </c>
      <c r="Q2806">
        <v>560</v>
      </c>
      <c r="R2806">
        <v>308</v>
      </c>
      <c r="S2806">
        <v>149</v>
      </c>
      <c r="W2806">
        <v>0.17247999999999999</v>
      </c>
      <c r="X2806">
        <v>0.20697599999999999</v>
      </c>
    </row>
    <row r="2807" spans="1:24" hidden="1" x14ac:dyDescent="0.3">
      <c r="A2807" t="s">
        <v>14527</v>
      </c>
      <c r="B2807" t="s">
        <v>8536</v>
      </c>
      <c r="C2807" t="s">
        <v>14521</v>
      </c>
      <c r="D2807" t="s">
        <v>14522</v>
      </c>
      <c r="E2807" t="s">
        <v>113</v>
      </c>
      <c r="F2807" t="s">
        <v>14523</v>
      </c>
      <c r="G2807" t="s">
        <v>133</v>
      </c>
      <c r="H2807" t="s">
        <v>14150</v>
      </c>
      <c r="I2807" t="s">
        <v>540</v>
      </c>
      <c r="J2807" t="s">
        <v>14524</v>
      </c>
      <c r="K2807" t="s">
        <v>14525</v>
      </c>
      <c r="L2807" t="s">
        <v>8842</v>
      </c>
      <c r="M2807">
        <v>68</v>
      </c>
      <c r="N2807" t="s">
        <v>113</v>
      </c>
      <c r="O2807" t="s">
        <v>9505</v>
      </c>
      <c r="P2807">
        <v>2</v>
      </c>
      <c r="W2807">
        <v>0</v>
      </c>
      <c r="X2807">
        <v>0</v>
      </c>
    </row>
    <row r="2808" spans="1:24" hidden="1" x14ac:dyDescent="0.3">
      <c r="A2808" t="s">
        <v>14528</v>
      </c>
      <c r="B2808" t="s">
        <v>8211</v>
      </c>
      <c r="C2808" t="s">
        <v>14521</v>
      </c>
      <c r="D2808" t="s">
        <v>14522</v>
      </c>
      <c r="E2808" t="s">
        <v>113</v>
      </c>
      <c r="F2808" t="s">
        <v>14523</v>
      </c>
      <c r="G2808" t="s">
        <v>133</v>
      </c>
      <c r="H2808" t="s">
        <v>14150</v>
      </c>
      <c r="I2808" t="s">
        <v>540</v>
      </c>
      <c r="J2808" t="s">
        <v>14524</v>
      </c>
      <c r="K2808" t="s">
        <v>14525</v>
      </c>
      <c r="L2808" t="s">
        <v>8842</v>
      </c>
      <c r="M2808">
        <v>68</v>
      </c>
      <c r="N2808" t="s">
        <v>113</v>
      </c>
      <c r="O2808" t="s">
        <v>8843</v>
      </c>
      <c r="P2808">
        <v>1</v>
      </c>
      <c r="Q2808">
        <v>0.9</v>
      </c>
      <c r="T2808">
        <v>291</v>
      </c>
      <c r="W2808">
        <v>0.63617251235193317</v>
      </c>
      <c r="X2808">
        <v>1.0178760197630932</v>
      </c>
    </row>
    <row r="2809" spans="1:24" hidden="1" x14ac:dyDescent="0.3">
      <c r="A2809" t="s">
        <v>14529</v>
      </c>
      <c r="B2809" t="s">
        <v>8174</v>
      </c>
      <c r="C2809" t="s">
        <v>291</v>
      </c>
      <c r="D2809" t="s">
        <v>290</v>
      </c>
      <c r="E2809" t="s">
        <v>113</v>
      </c>
      <c r="F2809" t="s">
        <v>293</v>
      </c>
      <c r="G2809" t="s">
        <v>1356</v>
      </c>
      <c r="H2809" t="s">
        <v>127</v>
      </c>
      <c r="I2809" t="s">
        <v>115</v>
      </c>
      <c r="J2809" t="s">
        <v>113</v>
      </c>
      <c r="K2809" t="s">
        <v>113</v>
      </c>
      <c r="L2809" t="s">
        <v>113</v>
      </c>
      <c r="M2809">
        <v>9</v>
      </c>
      <c r="N2809" t="s">
        <v>8614</v>
      </c>
      <c r="O2809" t="s">
        <v>9565</v>
      </c>
      <c r="P2809">
        <v>3</v>
      </c>
      <c r="Q2809">
        <v>1412</v>
      </c>
      <c r="R2809">
        <v>353</v>
      </c>
      <c r="S2809">
        <v>164</v>
      </c>
      <c r="T2809">
        <v>0</v>
      </c>
      <c r="U2809">
        <v>170</v>
      </c>
      <c r="V2809">
        <v>285</v>
      </c>
      <c r="W2809">
        <v>1.4953080000000001</v>
      </c>
      <c r="X2809">
        <v>1.7943696</v>
      </c>
    </row>
    <row r="2810" spans="1:24" hidden="1" x14ac:dyDescent="0.3">
      <c r="A2810" t="s">
        <v>14530</v>
      </c>
      <c r="B2810" t="s">
        <v>8617</v>
      </c>
      <c r="C2810" t="s">
        <v>291</v>
      </c>
      <c r="D2810" t="s">
        <v>290</v>
      </c>
      <c r="E2810" t="s">
        <v>113</v>
      </c>
      <c r="F2810" t="s">
        <v>293</v>
      </c>
      <c r="G2810" t="s">
        <v>1356</v>
      </c>
      <c r="H2810" t="s">
        <v>127</v>
      </c>
      <c r="I2810" t="s">
        <v>115</v>
      </c>
      <c r="J2810" t="s">
        <v>113</v>
      </c>
      <c r="K2810" t="s">
        <v>113</v>
      </c>
      <c r="L2810" t="s">
        <v>113</v>
      </c>
      <c r="M2810">
        <v>9</v>
      </c>
      <c r="N2810" t="s">
        <v>8614</v>
      </c>
      <c r="O2810" t="s">
        <v>9835</v>
      </c>
      <c r="P2810">
        <v>3</v>
      </c>
      <c r="Q2810">
        <v>778</v>
      </c>
      <c r="R2810">
        <v>408</v>
      </c>
      <c r="S2810">
        <v>219</v>
      </c>
      <c r="T2810">
        <v>0</v>
      </c>
      <c r="U2810">
        <v>170</v>
      </c>
      <c r="V2810">
        <v>285</v>
      </c>
      <c r="W2810">
        <v>0.95227200000000001</v>
      </c>
      <c r="X2810">
        <v>1.1427263999999999</v>
      </c>
    </row>
    <row r="2811" spans="1:24" hidden="1" x14ac:dyDescent="0.3">
      <c r="A2811" t="s">
        <v>14531</v>
      </c>
      <c r="B2811" t="s">
        <v>8179</v>
      </c>
      <c r="C2811" t="s">
        <v>291</v>
      </c>
      <c r="D2811" t="s">
        <v>290</v>
      </c>
      <c r="E2811" t="s">
        <v>113</v>
      </c>
      <c r="F2811" t="s">
        <v>293</v>
      </c>
      <c r="G2811" t="s">
        <v>1356</v>
      </c>
      <c r="H2811" t="s">
        <v>127</v>
      </c>
      <c r="I2811" t="s">
        <v>115</v>
      </c>
      <c r="J2811" t="s">
        <v>113</v>
      </c>
      <c r="K2811" t="s">
        <v>113</v>
      </c>
      <c r="L2811" t="s">
        <v>113</v>
      </c>
      <c r="M2811">
        <v>9</v>
      </c>
      <c r="N2811" t="s">
        <v>10899</v>
      </c>
      <c r="O2811" t="s">
        <v>9568</v>
      </c>
      <c r="P2811">
        <v>3</v>
      </c>
      <c r="Q2811">
        <v>409</v>
      </c>
      <c r="R2811">
        <v>269</v>
      </c>
      <c r="S2811">
        <v>152</v>
      </c>
      <c r="W2811">
        <v>0.330063</v>
      </c>
      <c r="X2811">
        <v>0.39607559999999997</v>
      </c>
    </row>
    <row r="2812" spans="1:24" hidden="1" x14ac:dyDescent="0.3">
      <c r="A2812" t="s">
        <v>14532</v>
      </c>
      <c r="B2812" t="s">
        <v>8174</v>
      </c>
      <c r="C2812" t="s">
        <v>14533</v>
      </c>
      <c r="D2812" t="s">
        <v>14534</v>
      </c>
      <c r="E2812" t="s">
        <v>113</v>
      </c>
      <c r="F2812" t="s">
        <v>14535</v>
      </c>
      <c r="G2812" t="s">
        <v>133</v>
      </c>
      <c r="H2812" t="s">
        <v>14150</v>
      </c>
      <c r="I2812" t="s">
        <v>540</v>
      </c>
      <c r="J2812" t="s">
        <v>14536</v>
      </c>
      <c r="K2812" t="s">
        <v>14537</v>
      </c>
      <c r="L2812" t="s">
        <v>1173</v>
      </c>
      <c r="M2812">
        <v>50</v>
      </c>
      <c r="N2812" t="s">
        <v>8442</v>
      </c>
      <c r="O2812" t="s">
        <v>8207</v>
      </c>
      <c r="P2812">
        <v>3</v>
      </c>
      <c r="Q2812">
        <v>1400</v>
      </c>
      <c r="R2812">
        <v>320</v>
      </c>
      <c r="S2812">
        <v>145</v>
      </c>
      <c r="T2812">
        <v>105</v>
      </c>
      <c r="U2812">
        <v>180</v>
      </c>
      <c r="V2812">
        <v>310</v>
      </c>
      <c r="W2812">
        <v>1.3440000000000001</v>
      </c>
      <c r="X2812">
        <v>1.6128</v>
      </c>
    </row>
    <row r="2813" spans="1:24" hidden="1" x14ac:dyDescent="0.3">
      <c r="A2813" t="s">
        <v>14538</v>
      </c>
      <c r="B2813" t="s">
        <v>8179</v>
      </c>
      <c r="C2813" t="s">
        <v>14533</v>
      </c>
      <c r="D2813" t="s">
        <v>14534</v>
      </c>
      <c r="E2813" t="s">
        <v>113</v>
      </c>
      <c r="F2813" t="s">
        <v>14535</v>
      </c>
      <c r="G2813" t="s">
        <v>133</v>
      </c>
      <c r="H2813" t="s">
        <v>14150</v>
      </c>
      <c r="I2813" t="s">
        <v>540</v>
      </c>
      <c r="J2813" t="s">
        <v>14536</v>
      </c>
      <c r="K2813" t="s">
        <v>14537</v>
      </c>
      <c r="L2813" t="s">
        <v>1173</v>
      </c>
      <c r="M2813">
        <v>50</v>
      </c>
      <c r="N2813" t="s">
        <v>9971</v>
      </c>
      <c r="O2813" t="s">
        <v>9034</v>
      </c>
      <c r="P2813">
        <v>1</v>
      </c>
      <c r="Q2813">
        <v>560</v>
      </c>
      <c r="R2813">
        <v>308</v>
      </c>
      <c r="S2813">
        <v>149</v>
      </c>
      <c r="W2813">
        <v>0.17247999999999999</v>
      </c>
      <c r="X2813">
        <v>0.20697599999999999</v>
      </c>
    </row>
    <row r="2814" spans="1:24" hidden="1" x14ac:dyDescent="0.3">
      <c r="A2814" t="s">
        <v>14539</v>
      </c>
      <c r="B2814" t="s">
        <v>8536</v>
      </c>
      <c r="C2814" t="s">
        <v>14533</v>
      </c>
      <c r="D2814" t="s">
        <v>14534</v>
      </c>
      <c r="E2814" t="s">
        <v>113</v>
      </c>
      <c r="F2814" t="s">
        <v>14535</v>
      </c>
      <c r="G2814" t="s">
        <v>133</v>
      </c>
      <c r="H2814" t="s">
        <v>14150</v>
      </c>
      <c r="I2814" t="s">
        <v>540</v>
      </c>
      <c r="J2814" t="s">
        <v>14536</v>
      </c>
      <c r="K2814" t="s">
        <v>14537</v>
      </c>
      <c r="L2814" t="s">
        <v>1173</v>
      </c>
      <c r="M2814">
        <v>48</v>
      </c>
      <c r="N2814" t="s">
        <v>8614</v>
      </c>
      <c r="O2814" t="s">
        <v>9505</v>
      </c>
      <c r="P2814">
        <v>2</v>
      </c>
      <c r="W2814">
        <v>0</v>
      </c>
      <c r="X2814">
        <v>0</v>
      </c>
    </row>
    <row r="2815" spans="1:24" hidden="1" x14ac:dyDescent="0.3">
      <c r="A2815" t="s">
        <v>14540</v>
      </c>
      <c r="B2815" t="s">
        <v>8211</v>
      </c>
      <c r="C2815" t="s">
        <v>14533</v>
      </c>
      <c r="D2815" t="s">
        <v>14534</v>
      </c>
      <c r="E2815" t="s">
        <v>113</v>
      </c>
      <c r="F2815" t="s">
        <v>14535</v>
      </c>
      <c r="G2815" t="s">
        <v>133</v>
      </c>
      <c r="H2815" t="s">
        <v>14150</v>
      </c>
      <c r="I2815" t="s">
        <v>540</v>
      </c>
      <c r="J2815" t="s">
        <v>14536</v>
      </c>
      <c r="K2815" t="s">
        <v>14537</v>
      </c>
      <c r="L2815" t="s">
        <v>1173</v>
      </c>
      <c r="M2815">
        <v>48</v>
      </c>
      <c r="N2815" t="s">
        <v>8614</v>
      </c>
      <c r="O2815" t="s">
        <v>8734</v>
      </c>
      <c r="P2815">
        <v>1</v>
      </c>
      <c r="Q2815">
        <v>0.6</v>
      </c>
      <c r="T2815">
        <v>262</v>
      </c>
      <c r="W2815">
        <v>0.28274333882308139</v>
      </c>
      <c r="X2815">
        <v>0.45238934211693027</v>
      </c>
    </row>
    <row r="2816" spans="1:24" hidden="1" x14ac:dyDescent="0.3">
      <c r="A2816" t="s">
        <v>14541</v>
      </c>
      <c r="B2816" t="s">
        <v>8174</v>
      </c>
      <c r="C2816" t="s">
        <v>14542</v>
      </c>
      <c r="D2816" t="s">
        <v>14543</v>
      </c>
      <c r="E2816" t="s">
        <v>113</v>
      </c>
      <c r="F2816" t="s">
        <v>14544</v>
      </c>
      <c r="G2816" t="s">
        <v>133</v>
      </c>
      <c r="H2816" t="s">
        <v>14150</v>
      </c>
      <c r="I2816" t="s">
        <v>540</v>
      </c>
      <c r="J2816" t="s">
        <v>14545</v>
      </c>
      <c r="K2816" t="s">
        <v>14546</v>
      </c>
      <c r="L2816" t="s">
        <v>8842</v>
      </c>
      <c r="M2816">
        <v>70</v>
      </c>
      <c r="N2816" t="s">
        <v>8442</v>
      </c>
      <c r="O2816" t="s">
        <v>8207</v>
      </c>
      <c r="P2816">
        <v>3</v>
      </c>
      <c r="Q2816">
        <v>1400</v>
      </c>
      <c r="R2816">
        <v>320</v>
      </c>
      <c r="S2816">
        <v>145</v>
      </c>
      <c r="T2816">
        <v>30</v>
      </c>
      <c r="U2816">
        <v>220</v>
      </c>
      <c r="V2816">
        <v>260</v>
      </c>
      <c r="W2816">
        <v>1.3440000000000001</v>
      </c>
      <c r="X2816">
        <v>1.6128</v>
      </c>
    </row>
    <row r="2817" spans="1:24" hidden="1" x14ac:dyDescent="0.3">
      <c r="A2817" t="s">
        <v>14547</v>
      </c>
      <c r="B2817" t="s">
        <v>8179</v>
      </c>
      <c r="C2817" t="s">
        <v>14542</v>
      </c>
      <c r="D2817" t="s">
        <v>14543</v>
      </c>
      <c r="E2817" t="s">
        <v>113</v>
      </c>
      <c r="F2817" t="s">
        <v>14544</v>
      </c>
      <c r="G2817" t="s">
        <v>133</v>
      </c>
      <c r="H2817" t="s">
        <v>14150</v>
      </c>
      <c r="I2817" t="s">
        <v>540</v>
      </c>
      <c r="J2817" t="s">
        <v>14545</v>
      </c>
      <c r="K2817" t="s">
        <v>14546</v>
      </c>
      <c r="L2817" t="s">
        <v>8842</v>
      </c>
      <c r="M2817">
        <v>70</v>
      </c>
      <c r="N2817" t="s">
        <v>9971</v>
      </c>
      <c r="O2817" t="s">
        <v>9034</v>
      </c>
      <c r="P2817">
        <v>1</v>
      </c>
      <c r="Q2817">
        <v>560</v>
      </c>
      <c r="R2817">
        <v>308</v>
      </c>
      <c r="S2817">
        <v>149</v>
      </c>
      <c r="W2817">
        <v>0.17247999999999999</v>
      </c>
      <c r="X2817">
        <v>0.20697599999999999</v>
      </c>
    </row>
    <row r="2818" spans="1:24" hidden="1" x14ac:dyDescent="0.3">
      <c r="A2818" t="s">
        <v>14548</v>
      </c>
      <c r="B2818" t="s">
        <v>8536</v>
      </c>
      <c r="C2818" t="s">
        <v>14542</v>
      </c>
      <c r="D2818" t="s">
        <v>14543</v>
      </c>
      <c r="E2818" t="s">
        <v>113</v>
      </c>
      <c r="F2818" t="s">
        <v>14544</v>
      </c>
      <c r="G2818" t="s">
        <v>133</v>
      </c>
      <c r="H2818" t="s">
        <v>14150</v>
      </c>
      <c r="I2818" t="s">
        <v>540</v>
      </c>
      <c r="J2818" t="s">
        <v>14545</v>
      </c>
      <c r="K2818" t="s">
        <v>14546</v>
      </c>
      <c r="L2818" t="s">
        <v>8842</v>
      </c>
      <c r="M2818">
        <v>68</v>
      </c>
      <c r="N2818" t="s">
        <v>8614</v>
      </c>
      <c r="O2818" t="s">
        <v>9505</v>
      </c>
      <c r="P2818">
        <v>2</v>
      </c>
      <c r="W2818">
        <v>0</v>
      </c>
      <c r="X2818">
        <v>0</v>
      </c>
    </row>
    <row r="2819" spans="1:24" hidden="1" x14ac:dyDescent="0.3">
      <c r="A2819" t="s">
        <v>14549</v>
      </c>
      <c r="B2819" t="s">
        <v>8211</v>
      </c>
      <c r="C2819" t="s">
        <v>14542</v>
      </c>
      <c r="D2819" t="s">
        <v>14543</v>
      </c>
      <c r="E2819" t="s">
        <v>113</v>
      </c>
      <c r="F2819" t="s">
        <v>14544</v>
      </c>
      <c r="G2819" t="s">
        <v>133</v>
      </c>
      <c r="H2819" t="s">
        <v>14150</v>
      </c>
      <c r="I2819" t="s">
        <v>540</v>
      </c>
      <c r="J2819" t="s">
        <v>14545</v>
      </c>
      <c r="K2819" t="s">
        <v>14546</v>
      </c>
      <c r="L2819" t="s">
        <v>8842</v>
      </c>
      <c r="M2819">
        <v>68</v>
      </c>
      <c r="N2819" t="s">
        <v>8614</v>
      </c>
      <c r="O2819" t="s">
        <v>8843</v>
      </c>
      <c r="P2819">
        <v>1</v>
      </c>
      <c r="Q2819">
        <v>0.9</v>
      </c>
      <c r="T2819">
        <v>47</v>
      </c>
      <c r="W2819">
        <v>0.63617251235193317</v>
      </c>
      <c r="X2819">
        <v>1.0178760197630932</v>
      </c>
    </row>
    <row r="2820" spans="1:24" hidden="1" x14ac:dyDescent="0.3">
      <c r="A2820" t="s">
        <v>14550</v>
      </c>
      <c r="B2820" t="s">
        <v>8174</v>
      </c>
      <c r="C2820" t="s">
        <v>14551</v>
      </c>
      <c r="D2820" t="s">
        <v>14552</v>
      </c>
      <c r="E2820" t="s">
        <v>113</v>
      </c>
      <c r="F2820" t="s">
        <v>14553</v>
      </c>
      <c r="G2820" t="s">
        <v>133</v>
      </c>
      <c r="H2820" t="s">
        <v>14150</v>
      </c>
      <c r="I2820" t="s">
        <v>540</v>
      </c>
      <c r="J2820" t="s">
        <v>14554</v>
      </c>
      <c r="K2820" t="s">
        <v>14555</v>
      </c>
      <c r="L2820" t="s">
        <v>8842</v>
      </c>
      <c r="M2820">
        <v>70</v>
      </c>
      <c r="N2820" t="s">
        <v>8442</v>
      </c>
      <c r="O2820" t="s">
        <v>8207</v>
      </c>
      <c r="P2820">
        <v>3</v>
      </c>
      <c r="Q2820">
        <v>1400</v>
      </c>
      <c r="R2820">
        <v>320</v>
      </c>
      <c r="S2820">
        <v>145</v>
      </c>
      <c r="T2820">
        <v>65</v>
      </c>
      <c r="U2820">
        <v>145</v>
      </c>
      <c r="V2820">
        <v>205</v>
      </c>
      <c r="W2820">
        <v>1.3440000000000001</v>
      </c>
      <c r="X2820">
        <v>1.6128</v>
      </c>
    </row>
    <row r="2821" spans="1:24" hidden="1" x14ac:dyDescent="0.3">
      <c r="A2821" t="s">
        <v>14556</v>
      </c>
      <c r="B2821" t="s">
        <v>8179</v>
      </c>
      <c r="C2821" t="s">
        <v>14551</v>
      </c>
      <c r="D2821" t="s">
        <v>14552</v>
      </c>
      <c r="E2821" t="s">
        <v>113</v>
      </c>
      <c r="F2821" t="s">
        <v>14553</v>
      </c>
      <c r="G2821" t="s">
        <v>133</v>
      </c>
      <c r="H2821" t="s">
        <v>14150</v>
      </c>
      <c r="I2821" t="s">
        <v>540</v>
      </c>
      <c r="J2821" t="s">
        <v>14554</v>
      </c>
      <c r="K2821" t="s">
        <v>14555</v>
      </c>
      <c r="L2821" t="s">
        <v>8842</v>
      </c>
      <c r="M2821">
        <v>70</v>
      </c>
      <c r="N2821" t="s">
        <v>9971</v>
      </c>
      <c r="O2821" t="s">
        <v>9034</v>
      </c>
      <c r="P2821">
        <v>1</v>
      </c>
      <c r="Q2821">
        <v>560</v>
      </c>
      <c r="R2821">
        <v>308</v>
      </c>
      <c r="S2821">
        <v>149</v>
      </c>
      <c r="W2821">
        <v>0.17247999999999999</v>
      </c>
      <c r="X2821">
        <v>0.20697599999999999</v>
      </c>
    </row>
    <row r="2822" spans="1:24" hidden="1" x14ac:dyDescent="0.3">
      <c r="A2822" t="s">
        <v>14557</v>
      </c>
      <c r="B2822" t="s">
        <v>8536</v>
      </c>
      <c r="C2822" t="s">
        <v>14551</v>
      </c>
      <c r="D2822" t="s">
        <v>14552</v>
      </c>
      <c r="E2822" t="s">
        <v>113</v>
      </c>
      <c r="F2822" t="s">
        <v>14553</v>
      </c>
      <c r="G2822" t="s">
        <v>133</v>
      </c>
      <c r="H2822" t="s">
        <v>14150</v>
      </c>
      <c r="I2822" t="s">
        <v>540</v>
      </c>
      <c r="J2822" t="s">
        <v>14554</v>
      </c>
      <c r="K2822" t="s">
        <v>14555</v>
      </c>
      <c r="L2822" t="s">
        <v>8842</v>
      </c>
      <c r="M2822">
        <v>68</v>
      </c>
      <c r="N2822" t="s">
        <v>8614</v>
      </c>
      <c r="O2822" t="s">
        <v>9505</v>
      </c>
      <c r="P2822">
        <v>2</v>
      </c>
      <c r="W2822">
        <v>0</v>
      </c>
      <c r="X2822">
        <v>0</v>
      </c>
    </row>
    <row r="2823" spans="1:24" hidden="1" x14ac:dyDescent="0.3">
      <c r="A2823" t="s">
        <v>14558</v>
      </c>
      <c r="B2823" t="s">
        <v>8211</v>
      </c>
      <c r="C2823" t="s">
        <v>14551</v>
      </c>
      <c r="D2823" t="s">
        <v>14552</v>
      </c>
      <c r="E2823" t="s">
        <v>113</v>
      </c>
      <c r="F2823" t="s">
        <v>14553</v>
      </c>
      <c r="G2823" t="s">
        <v>133</v>
      </c>
      <c r="H2823" t="s">
        <v>14150</v>
      </c>
      <c r="I2823" t="s">
        <v>540</v>
      </c>
      <c r="J2823" t="s">
        <v>14554</v>
      </c>
      <c r="K2823" t="s">
        <v>14555</v>
      </c>
      <c r="L2823" t="s">
        <v>8842</v>
      </c>
      <c r="M2823">
        <v>68</v>
      </c>
      <c r="N2823" t="s">
        <v>8614</v>
      </c>
      <c r="O2823" t="s">
        <v>8843</v>
      </c>
      <c r="P2823">
        <v>1</v>
      </c>
      <c r="Q2823">
        <v>0.9</v>
      </c>
      <c r="W2823">
        <v>0.63617251235193317</v>
      </c>
      <c r="X2823">
        <v>1.0178760197630932</v>
      </c>
    </row>
    <row r="2824" spans="1:24" hidden="1" x14ac:dyDescent="0.3">
      <c r="A2824" t="s">
        <v>14559</v>
      </c>
      <c r="B2824" t="s">
        <v>8174</v>
      </c>
      <c r="C2824" t="s">
        <v>4925</v>
      </c>
      <c r="D2824" t="s">
        <v>4924</v>
      </c>
      <c r="E2824" t="s">
        <v>113</v>
      </c>
      <c r="F2824" t="s">
        <v>4927</v>
      </c>
      <c r="G2824" t="s">
        <v>133</v>
      </c>
      <c r="H2824" t="s">
        <v>14150</v>
      </c>
      <c r="I2824" t="s">
        <v>540</v>
      </c>
      <c r="J2824" t="s">
        <v>14560</v>
      </c>
      <c r="K2824" t="s">
        <v>14561</v>
      </c>
      <c r="L2824" t="s">
        <v>8842</v>
      </c>
      <c r="M2824">
        <v>70</v>
      </c>
      <c r="N2824" t="s">
        <v>8442</v>
      </c>
      <c r="O2824" t="s">
        <v>8207</v>
      </c>
      <c r="P2824">
        <v>3</v>
      </c>
      <c r="Q2824">
        <v>1400</v>
      </c>
      <c r="R2824">
        <v>320</v>
      </c>
      <c r="S2824">
        <v>145</v>
      </c>
      <c r="T2824">
        <v>100</v>
      </c>
      <c r="U2824">
        <v>180</v>
      </c>
      <c r="V2824">
        <v>275</v>
      </c>
      <c r="W2824">
        <v>1.3440000000000001</v>
      </c>
      <c r="X2824">
        <v>1.6128</v>
      </c>
    </row>
    <row r="2825" spans="1:24" hidden="1" x14ac:dyDescent="0.3">
      <c r="A2825" t="s">
        <v>14562</v>
      </c>
      <c r="B2825" t="s">
        <v>8179</v>
      </c>
      <c r="C2825" t="s">
        <v>4925</v>
      </c>
      <c r="D2825" t="s">
        <v>4924</v>
      </c>
      <c r="E2825" t="s">
        <v>113</v>
      </c>
      <c r="F2825" t="s">
        <v>4927</v>
      </c>
      <c r="G2825" t="s">
        <v>133</v>
      </c>
      <c r="H2825" t="s">
        <v>14150</v>
      </c>
      <c r="I2825" t="s">
        <v>540</v>
      </c>
      <c r="J2825" t="s">
        <v>14560</v>
      </c>
      <c r="K2825" t="s">
        <v>14561</v>
      </c>
      <c r="L2825" t="s">
        <v>8842</v>
      </c>
      <c r="M2825">
        <v>70</v>
      </c>
      <c r="N2825" t="s">
        <v>9971</v>
      </c>
      <c r="O2825" t="s">
        <v>9034</v>
      </c>
      <c r="P2825">
        <v>1</v>
      </c>
      <c r="Q2825">
        <v>560</v>
      </c>
      <c r="R2825">
        <v>308</v>
      </c>
      <c r="S2825">
        <v>149</v>
      </c>
      <c r="W2825">
        <v>0.17247999999999999</v>
      </c>
      <c r="X2825">
        <v>0.20697599999999999</v>
      </c>
    </row>
    <row r="2826" spans="1:24" hidden="1" x14ac:dyDescent="0.3">
      <c r="A2826" t="s">
        <v>14563</v>
      </c>
      <c r="B2826" t="s">
        <v>8536</v>
      </c>
      <c r="C2826" t="s">
        <v>4925</v>
      </c>
      <c r="D2826" t="s">
        <v>4924</v>
      </c>
      <c r="E2826" t="s">
        <v>113</v>
      </c>
      <c r="F2826" t="s">
        <v>4927</v>
      </c>
      <c r="G2826" t="s">
        <v>133</v>
      </c>
      <c r="H2826" t="s">
        <v>14150</v>
      </c>
      <c r="I2826" t="s">
        <v>540</v>
      </c>
      <c r="J2826" t="s">
        <v>14560</v>
      </c>
      <c r="K2826" t="s">
        <v>14561</v>
      </c>
      <c r="L2826" t="s">
        <v>8842</v>
      </c>
      <c r="M2826">
        <v>68</v>
      </c>
      <c r="N2826" t="s">
        <v>8614</v>
      </c>
      <c r="O2826" t="s">
        <v>9505</v>
      </c>
      <c r="P2826">
        <v>2</v>
      </c>
      <c r="W2826">
        <v>0</v>
      </c>
      <c r="X2826">
        <v>0</v>
      </c>
    </row>
    <row r="2827" spans="1:24" hidden="1" x14ac:dyDescent="0.3">
      <c r="A2827" t="s">
        <v>14564</v>
      </c>
      <c r="B2827" t="s">
        <v>8211</v>
      </c>
      <c r="C2827" t="s">
        <v>4925</v>
      </c>
      <c r="D2827" t="s">
        <v>4924</v>
      </c>
      <c r="E2827" t="s">
        <v>113</v>
      </c>
      <c r="F2827" t="s">
        <v>4927</v>
      </c>
      <c r="G2827" t="s">
        <v>133</v>
      </c>
      <c r="H2827" t="s">
        <v>14150</v>
      </c>
      <c r="I2827" t="s">
        <v>540</v>
      </c>
      <c r="J2827" t="s">
        <v>14560</v>
      </c>
      <c r="K2827" t="s">
        <v>14561</v>
      </c>
      <c r="L2827" t="s">
        <v>8842</v>
      </c>
      <c r="M2827">
        <v>68</v>
      </c>
      <c r="N2827" t="s">
        <v>8614</v>
      </c>
      <c r="O2827" t="s">
        <v>14565</v>
      </c>
      <c r="P2827">
        <v>1</v>
      </c>
      <c r="Q2827">
        <v>1.2</v>
      </c>
      <c r="T2827">
        <v>303</v>
      </c>
      <c r="W2827">
        <v>1.1309733552923256</v>
      </c>
      <c r="X2827">
        <v>1.8095573684677211</v>
      </c>
    </row>
    <row r="2828" spans="1:24" hidden="1" x14ac:dyDescent="0.3">
      <c r="A2828" t="s">
        <v>14566</v>
      </c>
      <c r="B2828" t="s">
        <v>8174</v>
      </c>
      <c r="C2828" t="s">
        <v>14567</v>
      </c>
      <c r="D2828" t="s">
        <v>14568</v>
      </c>
      <c r="E2828" t="s">
        <v>113</v>
      </c>
      <c r="F2828" t="s">
        <v>14569</v>
      </c>
      <c r="G2828" t="s">
        <v>133</v>
      </c>
      <c r="H2828" t="s">
        <v>14150</v>
      </c>
      <c r="I2828" t="s">
        <v>540</v>
      </c>
      <c r="J2828" t="s">
        <v>14570</v>
      </c>
      <c r="K2828" t="s">
        <v>14571</v>
      </c>
      <c r="L2828" t="s">
        <v>1173</v>
      </c>
      <c r="M2828">
        <v>50</v>
      </c>
      <c r="N2828" t="s">
        <v>8442</v>
      </c>
      <c r="O2828" t="s">
        <v>8207</v>
      </c>
      <c r="P2828">
        <v>3</v>
      </c>
      <c r="Q2828">
        <v>1400</v>
      </c>
      <c r="R2828">
        <v>320</v>
      </c>
      <c r="S2828">
        <v>145</v>
      </c>
      <c r="T2828">
        <v>70</v>
      </c>
      <c r="U2828">
        <v>215</v>
      </c>
      <c r="V2828">
        <v>270</v>
      </c>
      <c r="W2828">
        <v>1.3440000000000001</v>
      </c>
      <c r="X2828">
        <v>1.6128</v>
      </c>
    </row>
    <row r="2829" spans="1:24" hidden="1" x14ac:dyDescent="0.3">
      <c r="A2829" t="s">
        <v>14572</v>
      </c>
      <c r="B2829" t="s">
        <v>8179</v>
      </c>
      <c r="C2829" t="s">
        <v>14567</v>
      </c>
      <c r="D2829" t="s">
        <v>14568</v>
      </c>
      <c r="E2829" t="s">
        <v>113</v>
      </c>
      <c r="F2829" t="s">
        <v>14569</v>
      </c>
      <c r="G2829" t="s">
        <v>133</v>
      </c>
      <c r="H2829" t="s">
        <v>14150</v>
      </c>
      <c r="I2829" t="s">
        <v>540</v>
      </c>
      <c r="J2829" t="s">
        <v>14570</v>
      </c>
      <c r="K2829" t="s">
        <v>14571</v>
      </c>
      <c r="L2829" t="s">
        <v>1173</v>
      </c>
      <c r="M2829">
        <v>50</v>
      </c>
      <c r="N2829" t="s">
        <v>9971</v>
      </c>
      <c r="O2829" t="s">
        <v>9034</v>
      </c>
      <c r="P2829">
        <v>1</v>
      </c>
      <c r="Q2829">
        <v>560</v>
      </c>
      <c r="R2829">
        <v>308</v>
      </c>
      <c r="S2829">
        <v>149</v>
      </c>
      <c r="W2829">
        <v>0.17247999999999999</v>
      </c>
      <c r="X2829">
        <v>0.20697599999999999</v>
      </c>
    </row>
    <row r="2830" spans="1:24" hidden="1" x14ac:dyDescent="0.3">
      <c r="A2830" t="s">
        <v>14573</v>
      </c>
      <c r="B2830" t="s">
        <v>8536</v>
      </c>
      <c r="C2830" t="s">
        <v>14567</v>
      </c>
      <c r="D2830" t="s">
        <v>14568</v>
      </c>
      <c r="E2830" t="s">
        <v>113</v>
      </c>
      <c r="F2830" t="s">
        <v>14569</v>
      </c>
      <c r="G2830" t="s">
        <v>133</v>
      </c>
      <c r="H2830" t="s">
        <v>14150</v>
      </c>
      <c r="I2830" t="s">
        <v>540</v>
      </c>
      <c r="J2830" t="s">
        <v>14570</v>
      </c>
      <c r="K2830" t="s">
        <v>14571</v>
      </c>
      <c r="L2830" t="s">
        <v>1173</v>
      </c>
      <c r="M2830">
        <v>48</v>
      </c>
      <c r="N2830" t="s">
        <v>8614</v>
      </c>
      <c r="O2830" t="s">
        <v>9505</v>
      </c>
      <c r="P2830">
        <v>4</v>
      </c>
      <c r="W2830">
        <v>0</v>
      </c>
      <c r="X2830">
        <v>0</v>
      </c>
    </row>
    <row r="2831" spans="1:24" hidden="1" x14ac:dyDescent="0.3">
      <c r="A2831" t="s">
        <v>14574</v>
      </c>
      <c r="B2831" t="s">
        <v>8211</v>
      </c>
      <c r="C2831" t="s">
        <v>14567</v>
      </c>
      <c r="D2831" t="s">
        <v>14568</v>
      </c>
      <c r="E2831" t="s">
        <v>113</v>
      </c>
      <c r="F2831" t="s">
        <v>14569</v>
      </c>
      <c r="G2831" t="s">
        <v>133</v>
      </c>
      <c r="H2831" t="s">
        <v>14150</v>
      </c>
      <c r="I2831" t="s">
        <v>540</v>
      </c>
      <c r="J2831" t="s">
        <v>14570</v>
      </c>
      <c r="K2831" t="s">
        <v>14571</v>
      </c>
      <c r="L2831" t="s">
        <v>1173</v>
      </c>
      <c r="M2831">
        <v>48</v>
      </c>
      <c r="N2831" t="s">
        <v>8614</v>
      </c>
      <c r="O2831" t="s">
        <v>8843</v>
      </c>
      <c r="P2831">
        <v>1</v>
      </c>
      <c r="Q2831">
        <v>0.9</v>
      </c>
      <c r="T2831">
        <v>60</v>
      </c>
      <c r="W2831">
        <v>0.63617251235193317</v>
      </c>
      <c r="X2831">
        <v>1.0178760197630932</v>
      </c>
    </row>
    <row r="2832" spans="1:24" hidden="1" x14ac:dyDescent="0.3">
      <c r="A2832" t="s">
        <v>14575</v>
      </c>
      <c r="B2832" t="s">
        <v>8249</v>
      </c>
      <c r="C2832" t="s">
        <v>14567</v>
      </c>
      <c r="D2832" t="s">
        <v>14568</v>
      </c>
      <c r="E2832" t="s">
        <v>113</v>
      </c>
      <c r="F2832" t="s">
        <v>14569</v>
      </c>
      <c r="G2832" t="s">
        <v>133</v>
      </c>
      <c r="H2832" t="s">
        <v>14150</v>
      </c>
      <c r="I2832" t="s">
        <v>540</v>
      </c>
      <c r="J2832" t="s">
        <v>14570</v>
      </c>
      <c r="K2832" t="s">
        <v>14571</v>
      </c>
      <c r="L2832" t="s">
        <v>1173</v>
      </c>
      <c r="M2832">
        <v>48</v>
      </c>
      <c r="N2832" t="s">
        <v>8614</v>
      </c>
      <c r="O2832" t="s">
        <v>8734</v>
      </c>
      <c r="P2832">
        <v>1</v>
      </c>
      <c r="Q2832">
        <v>0.6</v>
      </c>
      <c r="T2832">
        <v>65</v>
      </c>
      <c r="W2832">
        <v>0.28274333882308139</v>
      </c>
      <c r="X2832">
        <v>0.45238934211693027</v>
      </c>
    </row>
    <row r="2833" spans="1:24" hidden="1" x14ac:dyDescent="0.3">
      <c r="A2833" t="s">
        <v>14576</v>
      </c>
      <c r="B2833" t="s">
        <v>8174</v>
      </c>
      <c r="C2833" t="s">
        <v>14577</v>
      </c>
      <c r="D2833" t="s">
        <v>14578</v>
      </c>
      <c r="E2833" t="s">
        <v>113</v>
      </c>
      <c r="F2833" t="s">
        <v>14579</v>
      </c>
      <c r="G2833" t="s">
        <v>1356</v>
      </c>
      <c r="H2833" t="s">
        <v>127</v>
      </c>
      <c r="I2833" t="s">
        <v>686</v>
      </c>
      <c r="J2833" t="s">
        <v>14580</v>
      </c>
      <c r="K2833" t="s">
        <v>14581</v>
      </c>
      <c r="L2833" t="s">
        <v>120</v>
      </c>
      <c r="M2833">
        <v>40</v>
      </c>
      <c r="N2833" t="s">
        <v>113</v>
      </c>
      <c r="O2833" t="s">
        <v>9266</v>
      </c>
      <c r="P2833">
        <v>3</v>
      </c>
      <c r="Q2833">
        <v>1936</v>
      </c>
      <c r="R2833">
        <v>298</v>
      </c>
      <c r="S2833">
        <v>149</v>
      </c>
      <c r="T2833">
        <v>45</v>
      </c>
      <c r="U2833">
        <v>170</v>
      </c>
      <c r="V2833">
        <v>300</v>
      </c>
      <c r="W2833">
        <v>1.7307840000000001</v>
      </c>
      <c r="X2833">
        <v>2.0769408</v>
      </c>
    </row>
    <row r="2834" spans="1:24" hidden="1" x14ac:dyDescent="0.3">
      <c r="A2834" t="s">
        <v>14582</v>
      </c>
      <c r="B2834" t="s">
        <v>8179</v>
      </c>
      <c r="C2834" t="s">
        <v>14577</v>
      </c>
      <c r="D2834" t="s">
        <v>14578</v>
      </c>
      <c r="E2834" t="s">
        <v>113</v>
      </c>
      <c r="F2834" t="s">
        <v>14579</v>
      </c>
      <c r="G2834" t="s">
        <v>1356</v>
      </c>
      <c r="H2834" t="s">
        <v>127</v>
      </c>
      <c r="I2834" t="s">
        <v>686</v>
      </c>
      <c r="J2834" t="s">
        <v>14580</v>
      </c>
      <c r="K2834" t="s">
        <v>14581</v>
      </c>
      <c r="L2834" t="s">
        <v>120</v>
      </c>
      <c r="M2834">
        <v>40</v>
      </c>
      <c r="N2834" t="s">
        <v>113</v>
      </c>
      <c r="O2834" t="s">
        <v>11880</v>
      </c>
      <c r="P2834">
        <v>3</v>
      </c>
      <c r="Q2834">
        <v>400</v>
      </c>
      <c r="R2834">
        <v>300</v>
      </c>
      <c r="S2834">
        <v>100</v>
      </c>
      <c r="W2834">
        <v>0.36</v>
      </c>
      <c r="X2834">
        <v>0.432</v>
      </c>
    </row>
    <row r="2835" spans="1:24" hidden="1" x14ac:dyDescent="0.3">
      <c r="A2835" t="s">
        <v>14583</v>
      </c>
      <c r="B2835" t="s">
        <v>8174</v>
      </c>
      <c r="C2835" t="s">
        <v>3296</v>
      </c>
      <c r="D2835" t="s">
        <v>3295</v>
      </c>
      <c r="E2835" t="s">
        <v>113</v>
      </c>
      <c r="F2835" t="s">
        <v>3297</v>
      </c>
      <c r="G2835" t="s">
        <v>1356</v>
      </c>
      <c r="H2835" t="s">
        <v>5729</v>
      </c>
      <c r="I2835" t="s">
        <v>115</v>
      </c>
      <c r="J2835" t="s">
        <v>14584</v>
      </c>
      <c r="K2835" t="s">
        <v>14585</v>
      </c>
      <c r="L2835" t="s">
        <v>9624</v>
      </c>
      <c r="M2835">
        <v>6</v>
      </c>
      <c r="N2835" t="s">
        <v>113</v>
      </c>
      <c r="O2835" t="s">
        <v>14586</v>
      </c>
      <c r="P2835">
        <v>1</v>
      </c>
      <c r="Q2835">
        <v>2300</v>
      </c>
      <c r="R2835">
        <v>300</v>
      </c>
      <c r="W2835">
        <v>0.69</v>
      </c>
      <c r="X2835">
        <v>0.82799999999999996</v>
      </c>
    </row>
    <row r="2836" spans="1:24" hidden="1" x14ac:dyDescent="0.3">
      <c r="A2836" t="s">
        <v>14587</v>
      </c>
      <c r="B2836" t="s">
        <v>8179</v>
      </c>
      <c r="C2836" t="s">
        <v>3296</v>
      </c>
      <c r="D2836" t="s">
        <v>3295</v>
      </c>
      <c r="E2836" t="s">
        <v>113</v>
      </c>
      <c r="F2836" t="s">
        <v>3297</v>
      </c>
      <c r="G2836" t="s">
        <v>1356</v>
      </c>
      <c r="H2836" t="s">
        <v>5729</v>
      </c>
      <c r="I2836" t="s">
        <v>115</v>
      </c>
      <c r="J2836" t="s">
        <v>14584</v>
      </c>
      <c r="K2836" t="s">
        <v>14585</v>
      </c>
      <c r="L2836" t="s">
        <v>9624</v>
      </c>
      <c r="M2836">
        <v>2</v>
      </c>
      <c r="N2836" t="s">
        <v>113</v>
      </c>
      <c r="O2836" t="s">
        <v>14588</v>
      </c>
      <c r="P2836">
        <v>1</v>
      </c>
      <c r="Q2836">
        <v>422</v>
      </c>
      <c r="R2836">
        <v>218</v>
      </c>
      <c r="S2836">
        <v>165</v>
      </c>
      <c r="W2836">
        <v>9.1995999999999994E-2</v>
      </c>
      <c r="X2836">
        <v>0.11039519999999999</v>
      </c>
    </row>
    <row r="2837" spans="1:24" hidden="1" x14ac:dyDescent="0.3">
      <c r="A2837" t="s">
        <v>14589</v>
      </c>
      <c r="B2837" t="s">
        <v>8174</v>
      </c>
      <c r="C2837" t="s">
        <v>14590</v>
      </c>
      <c r="D2837" t="s">
        <v>14591</v>
      </c>
      <c r="E2837" t="s">
        <v>113</v>
      </c>
      <c r="F2837" t="s">
        <v>14592</v>
      </c>
      <c r="G2837" t="s">
        <v>133</v>
      </c>
      <c r="H2837" t="s">
        <v>11147</v>
      </c>
      <c r="I2837" t="s">
        <v>654</v>
      </c>
      <c r="J2837" t="s">
        <v>14593</v>
      </c>
      <c r="K2837" t="s">
        <v>14594</v>
      </c>
      <c r="L2837" t="s">
        <v>120</v>
      </c>
      <c r="M2837">
        <v>40</v>
      </c>
      <c r="N2837" t="s">
        <v>8442</v>
      </c>
      <c r="O2837" t="s">
        <v>8207</v>
      </c>
      <c r="P2837">
        <v>3</v>
      </c>
      <c r="Q2837">
        <v>1400</v>
      </c>
      <c r="R2837">
        <v>320</v>
      </c>
      <c r="S2837">
        <v>145</v>
      </c>
      <c r="T2837">
        <v>105</v>
      </c>
      <c r="U2837">
        <v>225</v>
      </c>
      <c r="V2837">
        <v>345</v>
      </c>
      <c r="W2837">
        <v>1.3440000000000001</v>
      </c>
      <c r="X2837">
        <v>1.6128</v>
      </c>
    </row>
    <row r="2838" spans="1:24" hidden="1" x14ac:dyDescent="0.3">
      <c r="A2838" t="s">
        <v>14595</v>
      </c>
      <c r="B2838" t="s">
        <v>8179</v>
      </c>
      <c r="C2838" t="s">
        <v>14590</v>
      </c>
      <c r="D2838" t="s">
        <v>14591</v>
      </c>
      <c r="E2838" t="s">
        <v>113</v>
      </c>
      <c r="F2838" t="s">
        <v>14592</v>
      </c>
      <c r="G2838" t="s">
        <v>133</v>
      </c>
      <c r="H2838" t="s">
        <v>11147</v>
      </c>
      <c r="I2838" t="s">
        <v>654</v>
      </c>
      <c r="J2838" t="s">
        <v>14593</v>
      </c>
      <c r="K2838" t="s">
        <v>14594</v>
      </c>
      <c r="L2838" t="s">
        <v>120</v>
      </c>
      <c r="M2838">
        <v>40</v>
      </c>
      <c r="N2838" t="s">
        <v>9971</v>
      </c>
      <c r="O2838" t="s">
        <v>9034</v>
      </c>
      <c r="P2838">
        <v>1</v>
      </c>
      <c r="Q2838">
        <v>560</v>
      </c>
      <c r="R2838">
        <v>308</v>
      </c>
      <c r="S2838">
        <v>149</v>
      </c>
      <c r="W2838">
        <v>0.17247999999999999</v>
      </c>
      <c r="X2838">
        <v>0.20697599999999999</v>
      </c>
    </row>
    <row r="2839" spans="1:24" hidden="1" x14ac:dyDescent="0.3">
      <c r="A2839" t="s">
        <v>14596</v>
      </c>
      <c r="B2839" t="s">
        <v>8536</v>
      </c>
      <c r="C2839" t="s">
        <v>14590</v>
      </c>
      <c r="D2839" t="s">
        <v>14591</v>
      </c>
      <c r="E2839" t="s">
        <v>113</v>
      </c>
      <c r="F2839" t="s">
        <v>14592</v>
      </c>
      <c r="G2839" t="s">
        <v>133</v>
      </c>
      <c r="H2839" t="s">
        <v>11147</v>
      </c>
      <c r="I2839" t="s">
        <v>654</v>
      </c>
      <c r="J2839" t="s">
        <v>14593</v>
      </c>
      <c r="K2839" t="s">
        <v>14594</v>
      </c>
      <c r="L2839" t="s">
        <v>120</v>
      </c>
      <c r="M2839">
        <v>38</v>
      </c>
      <c r="N2839" t="s">
        <v>8614</v>
      </c>
      <c r="O2839" t="s">
        <v>9505</v>
      </c>
      <c r="P2839">
        <v>2</v>
      </c>
      <c r="W2839">
        <v>0</v>
      </c>
      <c r="X2839">
        <v>0</v>
      </c>
    </row>
    <row r="2840" spans="1:24" hidden="1" x14ac:dyDescent="0.3">
      <c r="A2840" t="s">
        <v>14597</v>
      </c>
      <c r="B2840" t="s">
        <v>8362</v>
      </c>
      <c r="C2840" t="s">
        <v>14590</v>
      </c>
      <c r="D2840" t="s">
        <v>14591</v>
      </c>
      <c r="E2840" t="s">
        <v>113</v>
      </c>
      <c r="F2840" t="s">
        <v>14592</v>
      </c>
      <c r="G2840" t="s">
        <v>133</v>
      </c>
      <c r="H2840" t="s">
        <v>11147</v>
      </c>
      <c r="I2840" t="s">
        <v>654</v>
      </c>
      <c r="J2840" t="s">
        <v>14593</v>
      </c>
      <c r="K2840" t="s">
        <v>14594</v>
      </c>
      <c r="L2840" t="s">
        <v>120</v>
      </c>
      <c r="M2840">
        <v>0</v>
      </c>
      <c r="N2840" t="s">
        <v>113</v>
      </c>
      <c r="O2840" t="s">
        <v>8362</v>
      </c>
      <c r="P2840">
        <v>1</v>
      </c>
      <c r="Q2840">
        <v>1.8</v>
      </c>
      <c r="W2840">
        <v>2.5446900494077327</v>
      </c>
      <c r="X2840">
        <v>0</v>
      </c>
    </row>
    <row r="2841" spans="1:24" hidden="1" x14ac:dyDescent="0.3">
      <c r="A2841" t="s">
        <v>14598</v>
      </c>
      <c r="B2841" t="s">
        <v>8211</v>
      </c>
      <c r="C2841" t="s">
        <v>14590</v>
      </c>
      <c r="D2841" t="s">
        <v>14591</v>
      </c>
      <c r="E2841" t="s">
        <v>113</v>
      </c>
      <c r="F2841" t="s">
        <v>14592</v>
      </c>
      <c r="G2841" t="s">
        <v>133</v>
      </c>
      <c r="H2841" t="s">
        <v>11147</v>
      </c>
      <c r="I2841" t="s">
        <v>654</v>
      </c>
      <c r="J2841" t="s">
        <v>14593</v>
      </c>
      <c r="K2841" t="s">
        <v>14594</v>
      </c>
      <c r="L2841" t="s">
        <v>120</v>
      </c>
      <c r="M2841">
        <v>38</v>
      </c>
      <c r="N2841" t="s">
        <v>8614</v>
      </c>
      <c r="O2841" t="s">
        <v>8843</v>
      </c>
      <c r="P2841">
        <v>1</v>
      </c>
      <c r="Q2841">
        <v>0.9</v>
      </c>
      <c r="T2841">
        <v>72</v>
      </c>
      <c r="W2841">
        <v>0.63617251235193317</v>
      </c>
      <c r="X2841">
        <v>1.0178760197630932</v>
      </c>
    </row>
    <row r="2842" spans="1:24" hidden="1" x14ac:dyDescent="0.3">
      <c r="A2842" t="s">
        <v>14599</v>
      </c>
      <c r="B2842" t="s">
        <v>8174</v>
      </c>
      <c r="C2842" t="s">
        <v>12098</v>
      </c>
      <c r="D2842" t="s">
        <v>14600</v>
      </c>
      <c r="E2842" t="s">
        <v>113</v>
      </c>
      <c r="F2842" t="s">
        <v>12100</v>
      </c>
      <c r="G2842" t="s">
        <v>1356</v>
      </c>
      <c r="H2842" t="s">
        <v>127</v>
      </c>
      <c r="I2842" t="s">
        <v>115</v>
      </c>
      <c r="J2842" t="s">
        <v>113</v>
      </c>
      <c r="K2842" t="s">
        <v>113</v>
      </c>
      <c r="L2842" t="s">
        <v>113</v>
      </c>
      <c r="M2842">
        <v>40</v>
      </c>
      <c r="N2842" t="s">
        <v>9659</v>
      </c>
      <c r="O2842" t="s">
        <v>9042</v>
      </c>
      <c r="P2842">
        <v>3</v>
      </c>
      <c r="Q2842">
        <v>1412</v>
      </c>
      <c r="R2842">
        <v>353</v>
      </c>
      <c r="T2842">
        <v>340</v>
      </c>
      <c r="U2842">
        <v>120</v>
      </c>
      <c r="V2842">
        <v>230</v>
      </c>
      <c r="W2842">
        <v>1.4953080000000001</v>
      </c>
      <c r="X2842">
        <v>1.7943696</v>
      </c>
    </row>
    <row r="2843" spans="1:24" hidden="1" x14ac:dyDescent="0.3">
      <c r="A2843" t="s">
        <v>14601</v>
      </c>
      <c r="B2843" t="s">
        <v>8179</v>
      </c>
      <c r="C2843" t="s">
        <v>12098</v>
      </c>
      <c r="D2843" t="s">
        <v>14600</v>
      </c>
      <c r="E2843" t="s">
        <v>113</v>
      </c>
      <c r="F2843" t="s">
        <v>12100</v>
      </c>
      <c r="G2843" t="s">
        <v>1356</v>
      </c>
      <c r="H2843" t="s">
        <v>127</v>
      </c>
      <c r="I2843" t="s">
        <v>115</v>
      </c>
      <c r="J2843" t="s">
        <v>113</v>
      </c>
      <c r="K2843" t="s">
        <v>113</v>
      </c>
      <c r="L2843" t="s">
        <v>113</v>
      </c>
      <c r="M2843">
        <v>40</v>
      </c>
      <c r="N2843" t="s">
        <v>8614</v>
      </c>
      <c r="O2843" t="s">
        <v>9568</v>
      </c>
      <c r="P2843">
        <v>3</v>
      </c>
      <c r="Q2843">
        <v>409</v>
      </c>
      <c r="R2843">
        <v>269</v>
      </c>
      <c r="W2843">
        <v>0.330063</v>
      </c>
      <c r="X2843">
        <v>0.39607559999999997</v>
      </c>
    </row>
    <row r="2844" spans="1:24" hidden="1" x14ac:dyDescent="0.3">
      <c r="A2844" t="s">
        <v>14602</v>
      </c>
      <c r="B2844" t="s">
        <v>8174</v>
      </c>
      <c r="C2844" t="s">
        <v>2776</v>
      </c>
      <c r="D2844" t="s">
        <v>2775</v>
      </c>
      <c r="E2844" t="s">
        <v>113</v>
      </c>
      <c r="F2844" t="s">
        <v>2777</v>
      </c>
      <c r="G2844" t="s">
        <v>1356</v>
      </c>
      <c r="H2844" t="s">
        <v>127</v>
      </c>
      <c r="I2844" t="s">
        <v>935</v>
      </c>
      <c r="J2844" t="s">
        <v>113</v>
      </c>
      <c r="K2844" t="s">
        <v>113</v>
      </c>
      <c r="L2844" t="s">
        <v>113</v>
      </c>
      <c r="M2844">
        <v>80</v>
      </c>
      <c r="N2844" t="s">
        <v>113</v>
      </c>
      <c r="O2844" t="s">
        <v>9600</v>
      </c>
      <c r="P2844">
        <v>3</v>
      </c>
      <c r="Q2844">
        <v>1509</v>
      </c>
      <c r="R2844">
        <v>469</v>
      </c>
      <c r="S2844">
        <v>206</v>
      </c>
      <c r="T2844">
        <v>340</v>
      </c>
      <c r="U2844">
        <v>130</v>
      </c>
      <c r="V2844">
        <v>190</v>
      </c>
      <c r="W2844">
        <v>2.1231629999999999</v>
      </c>
      <c r="X2844">
        <v>2.5477955999999997</v>
      </c>
    </row>
    <row r="2845" spans="1:24" hidden="1" x14ac:dyDescent="0.3">
      <c r="A2845" t="s">
        <v>14603</v>
      </c>
      <c r="B2845" t="s">
        <v>8617</v>
      </c>
      <c r="C2845" t="s">
        <v>2776</v>
      </c>
      <c r="D2845" t="s">
        <v>2775</v>
      </c>
      <c r="E2845" t="s">
        <v>113</v>
      </c>
      <c r="F2845" t="s">
        <v>2777</v>
      </c>
      <c r="G2845" t="s">
        <v>1356</v>
      </c>
      <c r="H2845" t="s">
        <v>127</v>
      </c>
      <c r="I2845" t="s">
        <v>935</v>
      </c>
      <c r="J2845" t="s">
        <v>113</v>
      </c>
      <c r="K2845" t="s">
        <v>113</v>
      </c>
      <c r="L2845" t="s">
        <v>113</v>
      </c>
      <c r="M2845">
        <v>80</v>
      </c>
      <c r="N2845" t="s">
        <v>113</v>
      </c>
      <c r="O2845" t="s">
        <v>11878</v>
      </c>
      <c r="P2845">
        <v>3</v>
      </c>
      <c r="Q2845">
        <v>965</v>
      </c>
      <c r="R2845">
        <v>470</v>
      </c>
      <c r="S2845">
        <v>180</v>
      </c>
      <c r="T2845">
        <v>340</v>
      </c>
      <c r="U2845">
        <v>130</v>
      </c>
      <c r="V2845">
        <v>190</v>
      </c>
      <c r="W2845">
        <v>1.3606499999999999</v>
      </c>
      <c r="X2845">
        <v>1.6327799999999999</v>
      </c>
    </row>
    <row r="2846" spans="1:24" hidden="1" x14ac:dyDescent="0.3">
      <c r="A2846" t="s">
        <v>14604</v>
      </c>
      <c r="B2846" t="s">
        <v>8179</v>
      </c>
      <c r="C2846" t="s">
        <v>2776</v>
      </c>
      <c r="D2846" t="s">
        <v>2775</v>
      </c>
      <c r="E2846" t="s">
        <v>113</v>
      </c>
      <c r="F2846" t="s">
        <v>2777</v>
      </c>
      <c r="G2846" t="s">
        <v>1356</v>
      </c>
      <c r="H2846" t="s">
        <v>127</v>
      </c>
      <c r="I2846" t="s">
        <v>935</v>
      </c>
      <c r="J2846" t="s">
        <v>113</v>
      </c>
      <c r="K2846" t="s">
        <v>113</v>
      </c>
      <c r="L2846" t="s">
        <v>113</v>
      </c>
      <c r="N2846" t="s">
        <v>113</v>
      </c>
      <c r="O2846" t="s">
        <v>14605</v>
      </c>
      <c r="P2846">
        <v>3</v>
      </c>
      <c r="Q2846">
        <v>480</v>
      </c>
      <c r="R2846">
        <v>356</v>
      </c>
      <c r="S2846">
        <v>140</v>
      </c>
      <c r="W2846">
        <v>0.51263999999999998</v>
      </c>
      <c r="X2846">
        <v>0.61516799999999994</v>
      </c>
    </row>
    <row r="2847" spans="1:24" hidden="1" x14ac:dyDescent="0.3">
      <c r="A2847" t="s">
        <v>14606</v>
      </c>
      <c r="B2847" t="s">
        <v>8174</v>
      </c>
      <c r="C2847" t="s">
        <v>12634</v>
      </c>
      <c r="D2847" t="s">
        <v>14607</v>
      </c>
      <c r="E2847" t="s">
        <v>113</v>
      </c>
      <c r="F2847" t="s">
        <v>14608</v>
      </c>
      <c r="G2847" t="s">
        <v>133</v>
      </c>
      <c r="H2847" t="s">
        <v>11897</v>
      </c>
      <c r="I2847" t="s">
        <v>115</v>
      </c>
      <c r="J2847" t="s">
        <v>14609</v>
      </c>
      <c r="K2847" t="s">
        <v>14610</v>
      </c>
      <c r="L2847" t="s">
        <v>1173</v>
      </c>
      <c r="M2847">
        <v>50</v>
      </c>
      <c r="N2847" t="s">
        <v>113</v>
      </c>
      <c r="O2847" t="s">
        <v>8207</v>
      </c>
      <c r="P2847">
        <v>3</v>
      </c>
      <c r="Q2847">
        <v>1400</v>
      </c>
      <c r="R2847">
        <v>320</v>
      </c>
      <c r="S2847">
        <v>145</v>
      </c>
      <c r="T2847">
        <v>300</v>
      </c>
      <c r="U2847">
        <v>150</v>
      </c>
      <c r="V2847">
        <v>260</v>
      </c>
      <c r="W2847">
        <v>1.3440000000000001</v>
      </c>
      <c r="X2847">
        <v>1.6128</v>
      </c>
    </row>
    <row r="2848" spans="1:24" hidden="1" x14ac:dyDescent="0.3">
      <c r="A2848" t="s">
        <v>14611</v>
      </c>
      <c r="B2848" t="s">
        <v>8179</v>
      </c>
      <c r="C2848" t="s">
        <v>12634</v>
      </c>
      <c r="D2848" t="s">
        <v>14607</v>
      </c>
      <c r="E2848" t="s">
        <v>113</v>
      </c>
      <c r="F2848" t="s">
        <v>14608</v>
      </c>
      <c r="G2848" t="s">
        <v>133</v>
      </c>
      <c r="H2848" t="s">
        <v>11897</v>
      </c>
      <c r="I2848" t="s">
        <v>115</v>
      </c>
      <c r="J2848" t="s">
        <v>14609</v>
      </c>
      <c r="K2848" t="s">
        <v>14610</v>
      </c>
      <c r="L2848" t="s">
        <v>1173</v>
      </c>
      <c r="M2848">
        <v>50</v>
      </c>
      <c r="N2848" t="s">
        <v>113</v>
      </c>
      <c r="O2848" t="s">
        <v>11901</v>
      </c>
      <c r="P2848">
        <v>3</v>
      </c>
      <c r="Q2848">
        <v>560</v>
      </c>
      <c r="R2848">
        <v>492</v>
      </c>
      <c r="S2848">
        <v>133</v>
      </c>
      <c r="W2848">
        <v>0.82655999999999996</v>
      </c>
      <c r="X2848">
        <v>0.99187199999999986</v>
      </c>
    </row>
    <row r="2849" spans="1:24" hidden="1" x14ac:dyDescent="0.3">
      <c r="A2849" t="s">
        <v>14612</v>
      </c>
      <c r="B2849" t="s">
        <v>8211</v>
      </c>
      <c r="C2849" t="s">
        <v>12634</v>
      </c>
      <c r="D2849" t="s">
        <v>14607</v>
      </c>
      <c r="E2849" t="s">
        <v>113</v>
      </c>
      <c r="F2849" t="s">
        <v>14608</v>
      </c>
      <c r="G2849" t="s">
        <v>133</v>
      </c>
      <c r="H2849" t="s">
        <v>11897</v>
      </c>
      <c r="I2849" t="s">
        <v>115</v>
      </c>
      <c r="J2849" t="s">
        <v>14609</v>
      </c>
      <c r="K2849" t="s">
        <v>14610</v>
      </c>
      <c r="L2849" t="s">
        <v>1173</v>
      </c>
      <c r="M2849">
        <v>47</v>
      </c>
      <c r="N2849" t="s">
        <v>113</v>
      </c>
      <c r="O2849" t="s">
        <v>113</v>
      </c>
      <c r="P2849">
        <v>1</v>
      </c>
      <c r="Q2849">
        <v>0.3</v>
      </c>
      <c r="T2849">
        <v>65.010000000000005</v>
      </c>
      <c r="W2849">
        <v>7.0685834705770348E-2</v>
      </c>
      <c r="X2849">
        <v>0.11309733552923257</v>
      </c>
    </row>
    <row r="2850" spans="1:24" hidden="1" x14ac:dyDescent="0.3">
      <c r="A2850" t="s">
        <v>14613</v>
      </c>
      <c r="B2850" t="s">
        <v>8249</v>
      </c>
      <c r="C2850" t="s">
        <v>12634</v>
      </c>
      <c r="D2850" t="s">
        <v>14607</v>
      </c>
      <c r="E2850" t="s">
        <v>113</v>
      </c>
      <c r="F2850" t="s">
        <v>14608</v>
      </c>
      <c r="G2850" t="s">
        <v>133</v>
      </c>
      <c r="H2850" t="s">
        <v>11897</v>
      </c>
      <c r="I2850" t="s">
        <v>115</v>
      </c>
      <c r="J2850" t="s">
        <v>14609</v>
      </c>
      <c r="K2850" t="s">
        <v>14610</v>
      </c>
      <c r="L2850" t="s">
        <v>1173</v>
      </c>
      <c r="M2850">
        <v>47</v>
      </c>
      <c r="N2850" t="s">
        <v>113</v>
      </c>
      <c r="O2850" t="s">
        <v>113</v>
      </c>
      <c r="P2850">
        <v>1</v>
      </c>
      <c r="Q2850">
        <v>0.6</v>
      </c>
      <c r="T2850">
        <v>307.24</v>
      </c>
      <c r="W2850">
        <v>0.28274333882308139</v>
      </c>
      <c r="X2850">
        <v>0.45238934211693027</v>
      </c>
    </row>
    <row r="2851" spans="1:24" hidden="1" x14ac:dyDescent="0.3">
      <c r="A2851" t="s">
        <v>14614</v>
      </c>
      <c r="B2851" t="s">
        <v>8174</v>
      </c>
      <c r="C2851" t="s">
        <v>14615</v>
      </c>
      <c r="D2851" t="s">
        <v>14616</v>
      </c>
      <c r="E2851" t="s">
        <v>113</v>
      </c>
      <c r="F2851" t="s">
        <v>14617</v>
      </c>
      <c r="G2851" t="s">
        <v>133</v>
      </c>
      <c r="H2851" t="s">
        <v>14618</v>
      </c>
      <c r="I2851" t="s">
        <v>138</v>
      </c>
      <c r="J2851" t="s">
        <v>14619</v>
      </c>
      <c r="K2851" t="s">
        <v>14620</v>
      </c>
      <c r="L2851" t="s">
        <v>1173</v>
      </c>
      <c r="M2851">
        <v>50</v>
      </c>
      <c r="N2851" t="s">
        <v>8442</v>
      </c>
      <c r="O2851" t="s">
        <v>9890</v>
      </c>
      <c r="P2851">
        <v>2</v>
      </c>
      <c r="Q2851">
        <v>2500</v>
      </c>
      <c r="R2851">
        <v>355</v>
      </c>
      <c r="T2851">
        <v>115</v>
      </c>
      <c r="U2851">
        <v>290</v>
      </c>
      <c r="W2851">
        <v>1.7749999999999999</v>
      </c>
      <c r="X2851">
        <v>2.13</v>
      </c>
    </row>
    <row r="2852" spans="1:24" hidden="1" x14ac:dyDescent="0.3">
      <c r="A2852" t="s">
        <v>14621</v>
      </c>
      <c r="B2852" t="s">
        <v>8179</v>
      </c>
      <c r="C2852" t="s">
        <v>14615</v>
      </c>
      <c r="D2852" t="s">
        <v>14616</v>
      </c>
      <c r="E2852" t="s">
        <v>113</v>
      </c>
      <c r="F2852" t="s">
        <v>14617</v>
      </c>
      <c r="G2852" t="s">
        <v>133</v>
      </c>
      <c r="H2852" t="s">
        <v>14618</v>
      </c>
      <c r="I2852" t="s">
        <v>138</v>
      </c>
      <c r="J2852" t="s">
        <v>14619</v>
      </c>
      <c r="K2852" t="s">
        <v>14620</v>
      </c>
      <c r="L2852" t="s">
        <v>1173</v>
      </c>
      <c r="M2852">
        <v>50</v>
      </c>
      <c r="N2852" t="s">
        <v>9971</v>
      </c>
      <c r="O2852" t="s">
        <v>14622</v>
      </c>
      <c r="P2852">
        <v>1</v>
      </c>
      <c r="Q2852">
        <v>560</v>
      </c>
      <c r="R2852">
        <v>492</v>
      </c>
      <c r="W2852">
        <v>0.27551999999999999</v>
      </c>
      <c r="X2852">
        <v>0.33062399999999997</v>
      </c>
    </row>
    <row r="2853" spans="1:24" hidden="1" x14ac:dyDescent="0.3">
      <c r="A2853" t="s">
        <v>14623</v>
      </c>
      <c r="B2853" t="s">
        <v>8211</v>
      </c>
      <c r="C2853" t="s">
        <v>14615</v>
      </c>
      <c r="D2853" t="s">
        <v>14616</v>
      </c>
      <c r="E2853" t="s">
        <v>113</v>
      </c>
      <c r="F2853" t="s">
        <v>14617</v>
      </c>
      <c r="G2853" t="s">
        <v>133</v>
      </c>
      <c r="H2853" t="s">
        <v>14618</v>
      </c>
      <c r="I2853" t="s">
        <v>138</v>
      </c>
      <c r="J2853" t="s">
        <v>14619</v>
      </c>
      <c r="K2853" t="s">
        <v>14620</v>
      </c>
      <c r="L2853" t="s">
        <v>1173</v>
      </c>
      <c r="M2853">
        <v>50</v>
      </c>
      <c r="N2853" t="s">
        <v>113</v>
      </c>
      <c r="O2853" t="s">
        <v>9493</v>
      </c>
      <c r="P2853">
        <v>1</v>
      </c>
      <c r="Q2853">
        <v>0.9</v>
      </c>
      <c r="U2853">
        <v>331</v>
      </c>
      <c r="W2853">
        <v>0.63617251235193317</v>
      </c>
      <c r="X2853">
        <v>1.0178760197630932</v>
      </c>
    </row>
    <row r="2854" spans="1:24" hidden="1" x14ac:dyDescent="0.3">
      <c r="A2854" t="s">
        <v>14624</v>
      </c>
      <c r="B2854" t="s">
        <v>8174</v>
      </c>
      <c r="C2854" t="s">
        <v>14625</v>
      </c>
      <c r="D2854" t="s">
        <v>14626</v>
      </c>
      <c r="E2854" t="s">
        <v>113</v>
      </c>
      <c r="F2854" t="s">
        <v>14627</v>
      </c>
      <c r="G2854" t="s">
        <v>133</v>
      </c>
      <c r="H2854" t="s">
        <v>14618</v>
      </c>
      <c r="I2854" t="s">
        <v>138</v>
      </c>
      <c r="J2854" t="s">
        <v>14628</v>
      </c>
      <c r="K2854" t="s">
        <v>14629</v>
      </c>
      <c r="L2854" t="s">
        <v>1173</v>
      </c>
      <c r="M2854">
        <v>50</v>
      </c>
      <c r="N2854" t="s">
        <v>8442</v>
      </c>
      <c r="O2854" t="s">
        <v>9890</v>
      </c>
      <c r="P2854">
        <v>2</v>
      </c>
      <c r="Q2854">
        <v>2500</v>
      </c>
      <c r="R2854">
        <v>355</v>
      </c>
      <c r="T2854">
        <v>45</v>
      </c>
      <c r="U2854">
        <v>230</v>
      </c>
      <c r="W2854">
        <v>1.7749999999999999</v>
      </c>
      <c r="X2854">
        <v>2.13</v>
      </c>
    </row>
    <row r="2855" spans="1:24" hidden="1" x14ac:dyDescent="0.3">
      <c r="A2855" t="s">
        <v>14630</v>
      </c>
      <c r="B2855" t="s">
        <v>8179</v>
      </c>
      <c r="C2855" t="s">
        <v>14625</v>
      </c>
      <c r="D2855" t="s">
        <v>14626</v>
      </c>
      <c r="E2855" t="s">
        <v>113</v>
      </c>
      <c r="F2855" t="s">
        <v>14627</v>
      </c>
      <c r="G2855" t="s">
        <v>133</v>
      </c>
      <c r="H2855" t="s">
        <v>14618</v>
      </c>
      <c r="I2855" t="s">
        <v>138</v>
      </c>
      <c r="J2855" t="s">
        <v>14628</v>
      </c>
      <c r="K2855" t="s">
        <v>14629</v>
      </c>
      <c r="L2855" t="s">
        <v>1173</v>
      </c>
      <c r="M2855">
        <v>50</v>
      </c>
      <c r="N2855" t="s">
        <v>9971</v>
      </c>
      <c r="O2855" t="s">
        <v>14622</v>
      </c>
      <c r="P2855">
        <v>1</v>
      </c>
      <c r="Q2855">
        <v>560</v>
      </c>
      <c r="R2855">
        <v>492</v>
      </c>
      <c r="W2855">
        <v>0.27551999999999999</v>
      </c>
      <c r="X2855">
        <v>0.33062399999999997</v>
      </c>
    </row>
    <row r="2856" spans="1:24" hidden="1" x14ac:dyDescent="0.3">
      <c r="A2856" t="s">
        <v>14631</v>
      </c>
      <c r="B2856" t="s">
        <v>8211</v>
      </c>
      <c r="C2856" t="s">
        <v>14625</v>
      </c>
      <c r="D2856" t="s">
        <v>14626</v>
      </c>
      <c r="E2856" t="s">
        <v>113</v>
      </c>
      <c r="F2856" t="s">
        <v>14627</v>
      </c>
      <c r="G2856" t="s">
        <v>133</v>
      </c>
      <c r="H2856" t="s">
        <v>14618</v>
      </c>
      <c r="I2856" t="s">
        <v>138</v>
      </c>
      <c r="J2856" t="s">
        <v>14628</v>
      </c>
      <c r="K2856" t="s">
        <v>14629</v>
      </c>
      <c r="L2856" t="s">
        <v>1173</v>
      </c>
      <c r="M2856">
        <v>50</v>
      </c>
      <c r="N2856" t="s">
        <v>113</v>
      </c>
      <c r="O2856" t="s">
        <v>9493</v>
      </c>
      <c r="P2856">
        <v>1</v>
      </c>
      <c r="Q2856">
        <v>0.9</v>
      </c>
      <c r="U2856">
        <v>56</v>
      </c>
      <c r="W2856">
        <v>0.63617251235193317</v>
      </c>
      <c r="X2856">
        <v>1.0178760197630932</v>
      </c>
    </row>
    <row r="2857" spans="1:24" hidden="1" x14ac:dyDescent="0.3">
      <c r="A2857" t="s">
        <v>14632</v>
      </c>
      <c r="B2857" t="s">
        <v>8174</v>
      </c>
      <c r="C2857" t="s">
        <v>14633</v>
      </c>
      <c r="D2857" t="s">
        <v>14634</v>
      </c>
      <c r="E2857" t="s">
        <v>113</v>
      </c>
      <c r="F2857" t="s">
        <v>14635</v>
      </c>
      <c r="G2857" t="s">
        <v>133</v>
      </c>
      <c r="H2857" t="s">
        <v>14618</v>
      </c>
      <c r="I2857" t="s">
        <v>138</v>
      </c>
      <c r="J2857" t="s">
        <v>14636</v>
      </c>
      <c r="K2857" t="s">
        <v>14637</v>
      </c>
      <c r="L2857" t="s">
        <v>1173</v>
      </c>
      <c r="M2857">
        <v>50</v>
      </c>
      <c r="N2857" t="s">
        <v>8442</v>
      </c>
      <c r="O2857" t="s">
        <v>9890</v>
      </c>
      <c r="P2857">
        <v>2</v>
      </c>
      <c r="Q2857">
        <v>2500</v>
      </c>
      <c r="R2857">
        <v>355</v>
      </c>
      <c r="T2857">
        <v>65</v>
      </c>
      <c r="U2857">
        <v>265</v>
      </c>
      <c r="W2857">
        <v>1.7749999999999999</v>
      </c>
      <c r="X2857">
        <v>2.13</v>
      </c>
    </row>
    <row r="2858" spans="1:24" hidden="1" x14ac:dyDescent="0.3">
      <c r="A2858" t="s">
        <v>14638</v>
      </c>
      <c r="B2858" t="s">
        <v>8179</v>
      </c>
      <c r="C2858" t="s">
        <v>14633</v>
      </c>
      <c r="D2858" t="s">
        <v>14634</v>
      </c>
      <c r="E2858" t="s">
        <v>113</v>
      </c>
      <c r="F2858" t="s">
        <v>14635</v>
      </c>
      <c r="G2858" t="s">
        <v>133</v>
      </c>
      <c r="H2858" t="s">
        <v>14618</v>
      </c>
      <c r="I2858" t="s">
        <v>138</v>
      </c>
      <c r="J2858" t="s">
        <v>14636</v>
      </c>
      <c r="K2858" t="s">
        <v>14637</v>
      </c>
      <c r="L2858" t="s">
        <v>1173</v>
      </c>
      <c r="O2858" t="s">
        <v>14639</v>
      </c>
      <c r="P2858">
        <v>4</v>
      </c>
      <c r="Q2858">
        <v>151</v>
      </c>
      <c r="R2858">
        <v>151</v>
      </c>
      <c r="W2858">
        <v>9.1203999999999993E-2</v>
      </c>
      <c r="X2858">
        <v>0.10944479999999999</v>
      </c>
    </row>
    <row r="2859" spans="1:24" hidden="1" x14ac:dyDescent="0.3">
      <c r="A2859" t="s">
        <v>14640</v>
      </c>
      <c r="B2859" t="s">
        <v>8536</v>
      </c>
      <c r="C2859" t="s">
        <v>14633</v>
      </c>
      <c r="D2859" t="s">
        <v>14634</v>
      </c>
      <c r="E2859" t="s">
        <v>113</v>
      </c>
      <c r="F2859" t="s">
        <v>14635</v>
      </c>
      <c r="G2859" t="s">
        <v>133</v>
      </c>
      <c r="H2859" t="s">
        <v>14618</v>
      </c>
      <c r="I2859" t="s">
        <v>138</v>
      </c>
      <c r="J2859" t="s">
        <v>14636</v>
      </c>
      <c r="K2859" t="s">
        <v>14637</v>
      </c>
      <c r="L2859" t="s">
        <v>1173</v>
      </c>
      <c r="M2859">
        <v>50</v>
      </c>
      <c r="N2859" t="s">
        <v>9971</v>
      </c>
      <c r="O2859" t="s">
        <v>14641</v>
      </c>
      <c r="P2859">
        <v>1</v>
      </c>
      <c r="Q2859">
        <v>308</v>
      </c>
      <c r="R2859">
        <v>512</v>
      </c>
      <c r="W2859">
        <v>0.157696</v>
      </c>
      <c r="X2859">
        <v>0.18923519999999999</v>
      </c>
    </row>
    <row r="2860" spans="1:24" hidden="1" x14ac:dyDescent="0.3">
      <c r="A2860" t="s">
        <v>14642</v>
      </c>
      <c r="B2860" t="s">
        <v>8211</v>
      </c>
      <c r="C2860" t="s">
        <v>14633</v>
      </c>
      <c r="D2860" t="s">
        <v>14634</v>
      </c>
      <c r="E2860" t="s">
        <v>113</v>
      </c>
      <c r="F2860" t="s">
        <v>14635</v>
      </c>
      <c r="G2860" t="s">
        <v>133</v>
      </c>
      <c r="H2860" t="s">
        <v>14618</v>
      </c>
      <c r="I2860" t="s">
        <v>138</v>
      </c>
      <c r="J2860" t="s">
        <v>14636</v>
      </c>
      <c r="K2860" t="s">
        <v>14637</v>
      </c>
      <c r="L2860" t="s">
        <v>1173</v>
      </c>
      <c r="O2860" t="s">
        <v>14643</v>
      </c>
      <c r="P2860">
        <v>1</v>
      </c>
      <c r="Q2860">
        <v>0.6</v>
      </c>
      <c r="T2860">
        <v>235</v>
      </c>
      <c r="W2860">
        <v>0.28274333882308139</v>
      </c>
      <c r="X2860">
        <v>0.45238934211693027</v>
      </c>
    </row>
    <row r="2861" spans="1:24" hidden="1" x14ac:dyDescent="0.3">
      <c r="A2861" t="s">
        <v>14644</v>
      </c>
      <c r="B2861" t="s">
        <v>8249</v>
      </c>
      <c r="C2861" t="s">
        <v>14633</v>
      </c>
      <c r="D2861" t="s">
        <v>14634</v>
      </c>
      <c r="E2861" t="s">
        <v>113</v>
      </c>
      <c r="F2861" t="s">
        <v>14635</v>
      </c>
      <c r="G2861" t="s">
        <v>133</v>
      </c>
      <c r="H2861" t="s">
        <v>14618</v>
      </c>
      <c r="I2861" t="s">
        <v>138</v>
      </c>
      <c r="J2861" t="s">
        <v>14636</v>
      </c>
      <c r="K2861" t="s">
        <v>14637</v>
      </c>
      <c r="L2861" t="s">
        <v>1173</v>
      </c>
      <c r="M2861">
        <v>50</v>
      </c>
      <c r="N2861" t="s">
        <v>113</v>
      </c>
      <c r="O2861" t="s">
        <v>14645</v>
      </c>
      <c r="P2861">
        <v>1</v>
      </c>
      <c r="Q2861">
        <v>0.3</v>
      </c>
      <c r="T2861">
        <v>45</v>
      </c>
      <c r="W2861">
        <v>7.0685834705770348E-2</v>
      </c>
      <c r="X2861">
        <v>0.11309733552923257</v>
      </c>
    </row>
    <row r="2862" spans="1:24" hidden="1" x14ac:dyDescent="0.3">
      <c r="A2862" t="s">
        <v>14646</v>
      </c>
      <c r="B2862" t="s">
        <v>8174</v>
      </c>
      <c r="C2862" t="s">
        <v>14647</v>
      </c>
      <c r="D2862" t="s">
        <v>14648</v>
      </c>
      <c r="E2862" t="s">
        <v>113</v>
      </c>
      <c r="F2862" t="s">
        <v>14649</v>
      </c>
      <c r="G2862" t="s">
        <v>133</v>
      </c>
      <c r="H2862" t="s">
        <v>14618</v>
      </c>
      <c r="I2862" t="s">
        <v>138</v>
      </c>
      <c r="J2862" t="s">
        <v>14650</v>
      </c>
      <c r="K2862" t="s">
        <v>14651</v>
      </c>
      <c r="L2862" t="s">
        <v>120</v>
      </c>
      <c r="M2862">
        <v>40</v>
      </c>
      <c r="N2862" t="s">
        <v>8442</v>
      </c>
      <c r="O2862" t="s">
        <v>8207</v>
      </c>
      <c r="P2862">
        <v>2</v>
      </c>
      <c r="Q2862">
        <v>1400</v>
      </c>
      <c r="R2862">
        <v>320</v>
      </c>
      <c r="T2862">
        <v>100</v>
      </c>
      <c r="U2862">
        <v>250</v>
      </c>
      <c r="W2862">
        <v>0.89600000000000002</v>
      </c>
      <c r="X2862">
        <v>1.0751999999999999</v>
      </c>
    </row>
    <row r="2863" spans="1:24" hidden="1" x14ac:dyDescent="0.3">
      <c r="A2863" t="s">
        <v>14652</v>
      </c>
      <c r="B2863" t="s">
        <v>8179</v>
      </c>
      <c r="C2863" t="s">
        <v>14647</v>
      </c>
      <c r="D2863" t="s">
        <v>14648</v>
      </c>
      <c r="E2863" t="s">
        <v>113</v>
      </c>
      <c r="F2863" t="s">
        <v>14649</v>
      </c>
      <c r="G2863" t="s">
        <v>133</v>
      </c>
      <c r="H2863" t="s">
        <v>14618</v>
      </c>
      <c r="I2863" t="s">
        <v>138</v>
      </c>
      <c r="J2863" t="s">
        <v>14650</v>
      </c>
      <c r="K2863" t="s">
        <v>14651</v>
      </c>
      <c r="L2863" t="s">
        <v>120</v>
      </c>
      <c r="O2863" t="s">
        <v>14639</v>
      </c>
      <c r="P2863">
        <v>4</v>
      </c>
      <c r="Q2863">
        <v>151</v>
      </c>
      <c r="R2863">
        <v>151</v>
      </c>
      <c r="W2863">
        <v>9.1203999999999993E-2</v>
      </c>
      <c r="X2863">
        <v>0.10944479999999999</v>
      </c>
    </row>
    <row r="2864" spans="1:24" hidden="1" x14ac:dyDescent="0.3">
      <c r="A2864" t="s">
        <v>14653</v>
      </c>
      <c r="B2864" t="s">
        <v>8536</v>
      </c>
      <c r="C2864" t="s">
        <v>14647</v>
      </c>
      <c r="D2864" t="s">
        <v>14648</v>
      </c>
      <c r="E2864" t="s">
        <v>113</v>
      </c>
      <c r="F2864" t="s">
        <v>14649</v>
      </c>
      <c r="G2864" t="s">
        <v>133</v>
      </c>
      <c r="H2864" t="s">
        <v>14618</v>
      </c>
      <c r="I2864" t="s">
        <v>138</v>
      </c>
      <c r="J2864" t="s">
        <v>14650</v>
      </c>
      <c r="K2864" t="s">
        <v>14651</v>
      </c>
      <c r="L2864" t="s">
        <v>120</v>
      </c>
      <c r="M2864">
        <v>40</v>
      </c>
      <c r="N2864" t="s">
        <v>9971</v>
      </c>
      <c r="O2864" t="s">
        <v>14641</v>
      </c>
      <c r="P2864">
        <v>1</v>
      </c>
      <c r="Q2864">
        <v>380</v>
      </c>
      <c r="R2864">
        <v>512</v>
      </c>
      <c r="W2864">
        <v>0.19456000000000001</v>
      </c>
      <c r="X2864">
        <v>0.23347200000000001</v>
      </c>
    </row>
    <row r="2865" spans="1:24" hidden="1" x14ac:dyDescent="0.3">
      <c r="A2865" t="s">
        <v>14654</v>
      </c>
      <c r="B2865" t="s">
        <v>8211</v>
      </c>
      <c r="C2865" t="s">
        <v>14647</v>
      </c>
      <c r="D2865" t="s">
        <v>14648</v>
      </c>
      <c r="E2865" t="s">
        <v>113</v>
      </c>
      <c r="F2865" t="s">
        <v>14649</v>
      </c>
      <c r="G2865" t="s">
        <v>133</v>
      </c>
      <c r="H2865" t="s">
        <v>14618</v>
      </c>
      <c r="I2865" t="s">
        <v>138</v>
      </c>
      <c r="J2865" t="s">
        <v>14650</v>
      </c>
      <c r="K2865" t="s">
        <v>14651</v>
      </c>
      <c r="L2865" t="s">
        <v>120</v>
      </c>
      <c r="O2865" t="s">
        <v>14643</v>
      </c>
      <c r="P2865">
        <v>1</v>
      </c>
      <c r="Q2865">
        <v>0.6</v>
      </c>
      <c r="T2865">
        <v>249</v>
      </c>
      <c r="W2865">
        <v>0.28274333882308139</v>
      </c>
      <c r="X2865">
        <v>0.45238934211693027</v>
      </c>
    </row>
    <row r="2866" spans="1:24" hidden="1" x14ac:dyDescent="0.3">
      <c r="A2866" t="s">
        <v>14655</v>
      </c>
      <c r="B2866" t="s">
        <v>8249</v>
      </c>
      <c r="C2866" t="s">
        <v>14647</v>
      </c>
      <c r="D2866" t="s">
        <v>14648</v>
      </c>
      <c r="E2866" t="s">
        <v>113</v>
      </c>
      <c r="F2866" t="s">
        <v>14649</v>
      </c>
      <c r="G2866" t="s">
        <v>133</v>
      </c>
      <c r="H2866" t="s">
        <v>14618</v>
      </c>
      <c r="I2866" t="s">
        <v>138</v>
      </c>
      <c r="J2866" t="s">
        <v>14650</v>
      </c>
      <c r="K2866" t="s">
        <v>14651</v>
      </c>
      <c r="L2866" t="s">
        <v>120</v>
      </c>
      <c r="M2866">
        <v>40</v>
      </c>
      <c r="N2866" t="s">
        <v>113</v>
      </c>
      <c r="O2866" t="s">
        <v>14656</v>
      </c>
      <c r="P2866">
        <v>1</v>
      </c>
      <c r="Q2866">
        <v>0.6</v>
      </c>
      <c r="T2866">
        <v>56</v>
      </c>
      <c r="W2866">
        <v>0.28274333882308139</v>
      </c>
      <c r="X2866">
        <v>0.45238934211693027</v>
      </c>
    </row>
    <row r="2867" spans="1:24" hidden="1" x14ac:dyDescent="0.3">
      <c r="A2867" t="s">
        <v>14657</v>
      </c>
      <c r="B2867" t="s">
        <v>8174</v>
      </c>
      <c r="C2867" t="s">
        <v>14658</v>
      </c>
      <c r="D2867" t="s">
        <v>14659</v>
      </c>
      <c r="E2867" t="s">
        <v>113</v>
      </c>
      <c r="F2867" t="s">
        <v>14660</v>
      </c>
      <c r="G2867" t="s">
        <v>133</v>
      </c>
      <c r="H2867" t="s">
        <v>14618</v>
      </c>
      <c r="I2867" t="s">
        <v>138</v>
      </c>
      <c r="J2867" t="s">
        <v>14661</v>
      </c>
      <c r="K2867" t="s">
        <v>14662</v>
      </c>
      <c r="L2867" t="s">
        <v>1173</v>
      </c>
      <c r="M2867">
        <v>50</v>
      </c>
      <c r="N2867" t="s">
        <v>8442</v>
      </c>
      <c r="O2867" t="s">
        <v>9890</v>
      </c>
      <c r="P2867">
        <v>2</v>
      </c>
      <c r="Q2867">
        <v>2500</v>
      </c>
      <c r="R2867">
        <v>355</v>
      </c>
      <c r="T2867">
        <v>50</v>
      </c>
      <c r="U2867">
        <v>225</v>
      </c>
      <c r="W2867">
        <v>1.7749999999999999</v>
      </c>
      <c r="X2867">
        <v>2.13</v>
      </c>
    </row>
    <row r="2868" spans="1:24" hidden="1" x14ac:dyDescent="0.3">
      <c r="A2868" t="s">
        <v>14663</v>
      </c>
      <c r="B2868" t="s">
        <v>8179</v>
      </c>
      <c r="C2868" t="s">
        <v>14658</v>
      </c>
      <c r="D2868" t="s">
        <v>14659</v>
      </c>
      <c r="E2868" t="s">
        <v>113</v>
      </c>
      <c r="F2868" t="s">
        <v>14660</v>
      </c>
      <c r="G2868" t="s">
        <v>133</v>
      </c>
      <c r="H2868" t="s">
        <v>14618</v>
      </c>
      <c r="I2868" t="s">
        <v>138</v>
      </c>
      <c r="J2868" t="s">
        <v>14661</v>
      </c>
      <c r="K2868" t="s">
        <v>14662</v>
      </c>
      <c r="L2868" t="s">
        <v>1173</v>
      </c>
      <c r="M2868">
        <v>50</v>
      </c>
      <c r="N2868" t="s">
        <v>9971</v>
      </c>
      <c r="O2868" t="s">
        <v>14622</v>
      </c>
      <c r="P2868">
        <v>1</v>
      </c>
      <c r="Q2868">
        <v>560</v>
      </c>
      <c r="R2868">
        <v>492</v>
      </c>
      <c r="W2868">
        <v>0.27551999999999999</v>
      </c>
      <c r="X2868">
        <v>0.33062399999999997</v>
      </c>
    </row>
    <row r="2869" spans="1:24" hidden="1" x14ac:dyDescent="0.3">
      <c r="A2869" t="s">
        <v>14664</v>
      </c>
      <c r="B2869" t="s">
        <v>8211</v>
      </c>
      <c r="C2869" t="s">
        <v>14658</v>
      </c>
      <c r="D2869" t="s">
        <v>14659</v>
      </c>
      <c r="E2869" t="s">
        <v>113</v>
      </c>
      <c r="F2869" t="s">
        <v>14660</v>
      </c>
      <c r="G2869" t="s">
        <v>133</v>
      </c>
      <c r="H2869" t="s">
        <v>14618</v>
      </c>
      <c r="I2869" t="s">
        <v>138</v>
      </c>
      <c r="J2869" t="s">
        <v>14661</v>
      </c>
      <c r="K2869" t="s">
        <v>14662</v>
      </c>
      <c r="L2869" t="s">
        <v>1173</v>
      </c>
      <c r="M2869">
        <v>50</v>
      </c>
      <c r="N2869" t="s">
        <v>113</v>
      </c>
      <c r="O2869" t="s">
        <v>9493</v>
      </c>
      <c r="P2869">
        <v>1</v>
      </c>
      <c r="Q2869">
        <v>0.9</v>
      </c>
      <c r="T2869">
        <v>248</v>
      </c>
      <c r="W2869">
        <v>0.63617251235193317</v>
      </c>
      <c r="X2869">
        <v>1.0178760197630932</v>
      </c>
    </row>
    <row r="2870" spans="1:24" hidden="1" x14ac:dyDescent="0.3">
      <c r="A2870" t="s">
        <v>14665</v>
      </c>
      <c r="B2870" t="s">
        <v>8174</v>
      </c>
      <c r="C2870" t="s">
        <v>14666</v>
      </c>
      <c r="D2870" t="s">
        <v>14667</v>
      </c>
      <c r="E2870" t="s">
        <v>113</v>
      </c>
      <c r="F2870" t="s">
        <v>14668</v>
      </c>
      <c r="G2870" t="s">
        <v>133</v>
      </c>
      <c r="H2870" t="s">
        <v>14618</v>
      </c>
      <c r="I2870" t="s">
        <v>138</v>
      </c>
      <c r="J2870" t="s">
        <v>14669</v>
      </c>
      <c r="K2870" t="s">
        <v>14670</v>
      </c>
      <c r="L2870" t="s">
        <v>9030</v>
      </c>
      <c r="M2870">
        <v>60</v>
      </c>
      <c r="N2870" t="s">
        <v>8442</v>
      </c>
      <c r="O2870" t="s">
        <v>9890</v>
      </c>
      <c r="P2870">
        <v>2</v>
      </c>
      <c r="Q2870">
        <v>2500</v>
      </c>
      <c r="R2870">
        <v>355</v>
      </c>
      <c r="S2870">
        <v>192</v>
      </c>
      <c r="T2870">
        <v>90</v>
      </c>
      <c r="U2870">
        <v>300</v>
      </c>
      <c r="W2870">
        <v>1.7749999999999999</v>
      </c>
      <c r="X2870">
        <v>2.13</v>
      </c>
    </row>
    <row r="2871" spans="1:24" hidden="1" x14ac:dyDescent="0.3">
      <c r="A2871" t="s">
        <v>14671</v>
      </c>
      <c r="B2871" t="s">
        <v>8179</v>
      </c>
      <c r="C2871" t="s">
        <v>14666</v>
      </c>
      <c r="D2871" t="s">
        <v>14667</v>
      </c>
      <c r="E2871" t="s">
        <v>113</v>
      </c>
      <c r="F2871" t="s">
        <v>14668</v>
      </c>
      <c r="G2871" t="s">
        <v>133</v>
      </c>
      <c r="H2871" t="s">
        <v>14618</v>
      </c>
      <c r="I2871" t="s">
        <v>138</v>
      </c>
      <c r="J2871" t="s">
        <v>14669</v>
      </c>
      <c r="K2871" t="s">
        <v>14670</v>
      </c>
      <c r="L2871" t="s">
        <v>9030</v>
      </c>
      <c r="M2871">
        <v>60</v>
      </c>
      <c r="N2871" t="s">
        <v>9971</v>
      </c>
      <c r="O2871" t="s">
        <v>14641</v>
      </c>
      <c r="P2871">
        <v>1</v>
      </c>
      <c r="Q2871">
        <v>512</v>
      </c>
      <c r="R2871">
        <v>308</v>
      </c>
      <c r="W2871">
        <v>0.157696</v>
      </c>
      <c r="X2871">
        <v>0.18923519999999999</v>
      </c>
    </row>
    <row r="2872" spans="1:24" hidden="1" x14ac:dyDescent="0.3">
      <c r="A2872" t="s">
        <v>14672</v>
      </c>
      <c r="B2872" t="s">
        <v>8536</v>
      </c>
      <c r="C2872" t="s">
        <v>14666</v>
      </c>
      <c r="D2872" t="s">
        <v>14667</v>
      </c>
      <c r="E2872" t="s">
        <v>113</v>
      </c>
      <c r="F2872" t="s">
        <v>14668</v>
      </c>
      <c r="G2872" t="s">
        <v>133</v>
      </c>
      <c r="H2872" t="s">
        <v>14618</v>
      </c>
      <c r="I2872" t="s">
        <v>138</v>
      </c>
      <c r="J2872" t="s">
        <v>14669</v>
      </c>
      <c r="K2872" t="s">
        <v>14670</v>
      </c>
      <c r="L2872" t="s">
        <v>9030</v>
      </c>
      <c r="O2872" t="s">
        <v>14673</v>
      </c>
      <c r="P2872">
        <v>2</v>
      </c>
      <c r="Q2872">
        <v>151</v>
      </c>
      <c r="R2872">
        <v>151</v>
      </c>
      <c r="W2872">
        <v>4.5601999999999997E-2</v>
      </c>
      <c r="X2872">
        <v>5.4722399999999997E-2</v>
      </c>
    </row>
    <row r="2873" spans="1:24" hidden="1" x14ac:dyDescent="0.3">
      <c r="A2873" t="s">
        <v>14674</v>
      </c>
      <c r="B2873" t="s">
        <v>8211</v>
      </c>
      <c r="C2873" t="s">
        <v>14666</v>
      </c>
      <c r="D2873" t="s">
        <v>14667</v>
      </c>
      <c r="E2873" t="s">
        <v>113</v>
      </c>
      <c r="F2873" t="s">
        <v>14668</v>
      </c>
      <c r="G2873" t="s">
        <v>133</v>
      </c>
      <c r="H2873" t="s">
        <v>14618</v>
      </c>
      <c r="I2873" t="s">
        <v>138</v>
      </c>
      <c r="J2873" t="s">
        <v>14669</v>
      </c>
      <c r="K2873" t="s">
        <v>14670</v>
      </c>
      <c r="L2873" t="s">
        <v>9030</v>
      </c>
      <c r="M2873">
        <v>60</v>
      </c>
      <c r="N2873" t="s">
        <v>113</v>
      </c>
      <c r="O2873" t="s">
        <v>14656</v>
      </c>
      <c r="P2873">
        <v>1</v>
      </c>
      <c r="Q2873">
        <v>0.6</v>
      </c>
      <c r="T2873">
        <v>99</v>
      </c>
      <c r="W2873">
        <v>0.28274333882308139</v>
      </c>
      <c r="X2873">
        <v>0.45238934211693027</v>
      </c>
    </row>
    <row r="2874" spans="1:24" hidden="1" x14ac:dyDescent="0.3">
      <c r="A2874" t="s">
        <v>14675</v>
      </c>
      <c r="B2874" t="s">
        <v>8174</v>
      </c>
      <c r="C2874" t="s">
        <v>14676</v>
      </c>
      <c r="D2874" t="s">
        <v>14677</v>
      </c>
      <c r="E2874" t="s">
        <v>113</v>
      </c>
      <c r="F2874" t="s">
        <v>14678</v>
      </c>
      <c r="G2874" t="s">
        <v>133</v>
      </c>
      <c r="H2874" t="s">
        <v>14618</v>
      </c>
      <c r="I2874" t="s">
        <v>138</v>
      </c>
      <c r="J2874" t="s">
        <v>14679</v>
      </c>
      <c r="K2874" t="s">
        <v>14680</v>
      </c>
      <c r="L2874" t="s">
        <v>1173</v>
      </c>
      <c r="M2874">
        <v>50</v>
      </c>
      <c r="N2874" t="s">
        <v>8442</v>
      </c>
      <c r="O2874" t="s">
        <v>8418</v>
      </c>
      <c r="P2874">
        <v>2</v>
      </c>
      <c r="Q2874">
        <v>1400</v>
      </c>
      <c r="R2874">
        <v>320</v>
      </c>
      <c r="T2874">
        <v>120</v>
      </c>
      <c r="U2874">
        <v>290</v>
      </c>
      <c r="W2874">
        <v>0.89600000000000002</v>
      </c>
      <c r="X2874">
        <v>1.0751999999999999</v>
      </c>
    </row>
    <row r="2875" spans="1:24" hidden="1" x14ac:dyDescent="0.3">
      <c r="A2875" t="s">
        <v>14681</v>
      </c>
      <c r="B2875" t="s">
        <v>8179</v>
      </c>
      <c r="C2875" t="s">
        <v>14676</v>
      </c>
      <c r="D2875" t="s">
        <v>14677</v>
      </c>
      <c r="E2875" t="s">
        <v>113</v>
      </c>
      <c r="F2875" t="s">
        <v>14678</v>
      </c>
      <c r="G2875" t="s">
        <v>133</v>
      </c>
      <c r="H2875" t="s">
        <v>14618</v>
      </c>
      <c r="I2875" t="s">
        <v>138</v>
      </c>
      <c r="J2875" t="s">
        <v>14679</v>
      </c>
      <c r="K2875" t="s">
        <v>14680</v>
      </c>
      <c r="L2875" t="s">
        <v>1173</v>
      </c>
      <c r="M2875">
        <v>50</v>
      </c>
      <c r="N2875" t="s">
        <v>9971</v>
      </c>
      <c r="O2875" t="s">
        <v>14641</v>
      </c>
      <c r="P2875">
        <v>1</v>
      </c>
      <c r="Q2875">
        <v>308</v>
      </c>
      <c r="R2875">
        <v>512</v>
      </c>
      <c r="S2875">
        <v>133</v>
      </c>
      <c r="W2875">
        <v>0.157696</v>
      </c>
      <c r="X2875">
        <v>0.18923519999999999</v>
      </c>
    </row>
    <row r="2876" spans="1:24" hidden="1" x14ac:dyDescent="0.3">
      <c r="A2876" t="s">
        <v>14682</v>
      </c>
      <c r="B2876" t="s">
        <v>8536</v>
      </c>
      <c r="C2876" t="s">
        <v>14676</v>
      </c>
      <c r="D2876" t="s">
        <v>14677</v>
      </c>
      <c r="E2876" t="s">
        <v>113</v>
      </c>
      <c r="F2876" t="s">
        <v>14678</v>
      </c>
      <c r="G2876" t="s">
        <v>133</v>
      </c>
      <c r="H2876" t="s">
        <v>14618</v>
      </c>
      <c r="I2876" t="s">
        <v>138</v>
      </c>
      <c r="J2876" t="s">
        <v>14679</v>
      </c>
      <c r="K2876" t="s">
        <v>14680</v>
      </c>
      <c r="L2876" t="s">
        <v>1173</v>
      </c>
      <c r="O2876" t="s">
        <v>14639</v>
      </c>
      <c r="P2876">
        <v>2</v>
      </c>
      <c r="Q2876">
        <v>151</v>
      </c>
      <c r="R2876">
        <v>151</v>
      </c>
      <c r="W2876">
        <v>4.5601999999999997E-2</v>
      </c>
      <c r="X2876">
        <v>5.4722399999999997E-2</v>
      </c>
    </row>
    <row r="2877" spans="1:24" hidden="1" x14ac:dyDescent="0.3">
      <c r="A2877" t="s">
        <v>14683</v>
      </c>
      <c r="B2877" t="s">
        <v>8211</v>
      </c>
      <c r="C2877" t="s">
        <v>14676</v>
      </c>
      <c r="D2877" t="s">
        <v>14677</v>
      </c>
      <c r="E2877" t="s">
        <v>113</v>
      </c>
      <c r="F2877" t="s">
        <v>14678</v>
      </c>
      <c r="G2877" t="s">
        <v>133</v>
      </c>
      <c r="H2877" t="s">
        <v>14618</v>
      </c>
      <c r="I2877" t="s">
        <v>138</v>
      </c>
      <c r="J2877" t="s">
        <v>14679</v>
      </c>
      <c r="K2877" t="s">
        <v>14680</v>
      </c>
      <c r="L2877" t="s">
        <v>1173</v>
      </c>
      <c r="M2877">
        <v>50</v>
      </c>
      <c r="N2877" t="s">
        <v>113</v>
      </c>
      <c r="O2877" t="s">
        <v>14643</v>
      </c>
      <c r="P2877">
        <v>1</v>
      </c>
      <c r="Q2877">
        <v>0.6</v>
      </c>
      <c r="T2877">
        <v>292</v>
      </c>
      <c r="W2877">
        <v>0.28274333882308139</v>
      </c>
      <c r="X2877">
        <v>0.45238934211693027</v>
      </c>
    </row>
    <row r="2878" spans="1:24" hidden="1" x14ac:dyDescent="0.3">
      <c r="A2878" t="s">
        <v>14684</v>
      </c>
      <c r="B2878" t="s">
        <v>8174</v>
      </c>
      <c r="C2878" t="s">
        <v>14685</v>
      </c>
      <c r="D2878" t="s">
        <v>14686</v>
      </c>
      <c r="E2878" t="s">
        <v>113</v>
      </c>
      <c r="F2878" t="s">
        <v>14687</v>
      </c>
      <c r="G2878" t="s">
        <v>133</v>
      </c>
      <c r="H2878" t="s">
        <v>14618</v>
      </c>
      <c r="I2878" t="s">
        <v>138</v>
      </c>
      <c r="J2878" t="s">
        <v>14688</v>
      </c>
      <c r="K2878" t="s">
        <v>14689</v>
      </c>
      <c r="L2878" t="s">
        <v>9030</v>
      </c>
      <c r="M2878">
        <v>60</v>
      </c>
      <c r="N2878" t="s">
        <v>8442</v>
      </c>
      <c r="O2878" t="s">
        <v>9890</v>
      </c>
      <c r="P2878">
        <v>2</v>
      </c>
      <c r="Q2878">
        <v>2500</v>
      </c>
      <c r="R2878">
        <v>355</v>
      </c>
      <c r="T2878">
        <v>110</v>
      </c>
      <c r="U2878">
        <v>290</v>
      </c>
      <c r="W2878">
        <v>1.7749999999999999</v>
      </c>
      <c r="X2878">
        <v>2.13</v>
      </c>
    </row>
    <row r="2879" spans="1:24" hidden="1" x14ac:dyDescent="0.3">
      <c r="A2879" t="s">
        <v>14690</v>
      </c>
      <c r="B2879" t="s">
        <v>8179</v>
      </c>
      <c r="C2879" t="s">
        <v>14685</v>
      </c>
      <c r="D2879" t="s">
        <v>14686</v>
      </c>
      <c r="E2879" t="s">
        <v>113</v>
      </c>
      <c r="F2879" t="s">
        <v>14687</v>
      </c>
      <c r="G2879" t="s">
        <v>133</v>
      </c>
      <c r="H2879" t="s">
        <v>14618</v>
      </c>
      <c r="I2879" t="s">
        <v>138</v>
      </c>
      <c r="J2879" t="s">
        <v>14688</v>
      </c>
      <c r="K2879" t="s">
        <v>14689</v>
      </c>
      <c r="L2879" t="s">
        <v>9030</v>
      </c>
      <c r="M2879">
        <v>60</v>
      </c>
      <c r="N2879" t="s">
        <v>9971</v>
      </c>
      <c r="O2879" t="s">
        <v>14622</v>
      </c>
      <c r="P2879">
        <v>1</v>
      </c>
      <c r="Q2879">
        <v>630</v>
      </c>
      <c r="R2879">
        <v>321</v>
      </c>
      <c r="W2879">
        <v>0.20222999999999999</v>
      </c>
      <c r="X2879">
        <v>0.24267599999999998</v>
      </c>
    </row>
    <row r="2880" spans="1:24" hidden="1" x14ac:dyDescent="0.3">
      <c r="A2880" t="s">
        <v>14691</v>
      </c>
      <c r="B2880" t="s">
        <v>8211</v>
      </c>
      <c r="C2880" t="s">
        <v>14685</v>
      </c>
      <c r="D2880" t="s">
        <v>14686</v>
      </c>
      <c r="E2880" t="s">
        <v>113</v>
      </c>
      <c r="F2880" t="s">
        <v>14687</v>
      </c>
      <c r="G2880" t="s">
        <v>133</v>
      </c>
      <c r="H2880" t="s">
        <v>14618</v>
      </c>
      <c r="I2880" t="s">
        <v>138</v>
      </c>
      <c r="J2880" t="s">
        <v>14688</v>
      </c>
      <c r="K2880" t="s">
        <v>14689</v>
      </c>
      <c r="L2880" t="s">
        <v>9030</v>
      </c>
      <c r="M2880">
        <v>60</v>
      </c>
      <c r="N2880" t="s">
        <v>113</v>
      </c>
      <c r="O2880" t="s">
        <v>9493</v>
      </c>
      <c r="P2880">
        <v>1</v>
      </c>
      <c r="Q2880">
        <v>0.9</v>
      </c>
      <c r="T2880">
        <v>111</v>
      </c>
      <c r="W2880">
        <v>0.63617251235193317</v>
      </c>
      <c r="X2880">
        <v>1.0178760197630932</v>
      </c>
    </row>
    <row r="2881" spans="1:24" hidden="1" x14ac:dyDescent="0.3">
      <c r="A2881" t="s">
        <v>14692</v>
      </c>
      <c r="B2881" t="s">
        <v>8174</v>
      </c>
      <c r="C2881" t="s">
        <v>14693</v>
      </c>
      <c r="D2881" t="s">
        <v>14694</v>
      </c>
      <c r="E2881" t="s">
        <v>113</v>
      </c>
      <c r="F2881" t="s">
        <v>14695</v>
      </c>
      <c r="G2881" t="s">
        <v>133</v>
      </c>
      <c r="H2881" t="s">
        <v>14618</v>
      </c>
      <c r="I2881" t="s">
        <v>138</v>
      </c>
      <c r="J2881" t="s">
        <v>14696</v>
      </c>
      <c r="K2881" t="s">
        <v>14697</v>
      </c>
      <c r="L2881" t="s">
        <v>8903</v>
      </c>
      <c r="M2881">
        <v>30</v>
      </c>
      <c r="N2881" t="s">
        <v>8442</v>
      </c>
      <c r="O2881" t="s">
        <v>9890</v>
      </c>
      <c r="P2881">
        <v>2</v>
      </c>
      <c r="Q2881">
        <v>2500</v>
      </c>
      <c r="R2881">
        <v>355</v>
      </c>
      <c r="T2881">
        <v>50</v>
      </c>
      <c r="U2881">
        <v>230</v>
      </c>
      <c r="W2881">
        <v>1.7749999999999999</v>
      </c>
      <c r="X2881">
        <v>2.13</v>
      </c>
    </row>
    <row r="2882" spans="1:24" hidden="1" x14ac:dyDescent="0.3">
      <c r="A2882" t="s">
        <v>14698</v>
      </c>
      <c r="B2882" t="s">
        <v>8179</v>
      </c>
      <c r="C2882" t="s">
        <v>14693</v>
      </c>
      <c r="D2882" t="s">
        <v>14694</v>
      </c>
      <c r="E2882" t="s">
        <v>113</v>
      </c>
      <c r="F2882" t="s">
        <v>14695</v>
      </c>
      <c r="G2882" t="s">
        <v>133</v>
      </c>
      <c r="H2882" t="s">
        <v>14618</v>
      </c>
      <c r="I2882" t="s">
        <v>138</v>
      </c>
      <c r="J2882" t="s">
        <v>14696</v>
      </c>
      <c r="K2882" t="s">
        <v>14697</v>
      </c>
      <c r="L2882" t="s">
        <v>8903</v>
      </c>
      <c r="M2882">
        <v>30</v>
      </c>
      <c r="N2882" t="s">
        <v>9971</v>
      </c>
      <c r="O2882" t="s">
        <v>14622</v>
      </c>
      <c r="P2882">
        <v>1</v>
      </c>
      <c r="Q2882">
        <v>630</v>
      </c>
      <c r="R2882">
        <v>321</v>
      </c>
      <c r="W2882">
        <v>0.20222999999999999</v>
      </c>
      <c r="X2882">
        <v>0.24267599999999998</v>
      </c>
    </row>
    <row r="2883" spans="1:24" hidden="1" x14ac:dyDescent="0.3">
      <c r="A2883" t="s">
        <v>14699</v>
      </c>
      <c r="B2883" t="s">
        <v>8211</v>
      </c>
      <c r="C2883" t="s">
        <v>14693</v>
      </c>
      <c r="D2883" t="s">
        <v>14694</v>
      </c>
      <c r="E2883" t="s">
        <v>113</v>
      </c>
      <c r="F2883" t="s">
        <v>14695</v>
      </c>
      <c r="G2883" t="s">
        <v>133</v>
      </c>
      <c r="H2883" t="s">
        <v>14618</v>
      </c>
      <c r="I2883" t="s">
        <v>138</v>
      </c>
      <c r="J2883" t="s">
        <v>14696</v>
      </c>
      <c r="K2883" t="s">
        <v>14697</v>
      </c>
      <c r="L2883" t="s">
        <v>8903</v>
      </c>
      <c r="M2883">
        <v>30</v>
      </c>
      <c r="N2883" t="s">
        <v>113</v>
      </c>
      <c r="O2883" t="s">
        <v>9493</v>
      </c>
      <c r="P2883">
        <v>1</v>
      </c>
      <c r="Q2883">
        <v>0.6</v>
      </c>
      <c r="T2883">
        <v>213</v>
      </c>
      <c r="W2883">
        <v>0.28274333882308139</v>
      </c>
      <c r="X2883">
        <v>0.45238934211693027</v>
      </c>
    </row>
    <row r="2884" spans="1:24" hidden="1" x14ac:dyDescent="0.3">
      <c r="A2884" t="s">
        <v>14700</v>
      </c>
      <c r="B2884" t="s">
        <v>8174</v>
      </c>
      <c r="C2884" t="s">
        <v>14701</v>
      </c>
      <c r="D2884" t="s">
        <v>14702</v>
      </c>
      <c r="E2884" t="s">
        <v>113</v>
      </c>
      <c r="F2884" t="s">
        <v>14703</v>
      </c>
      <c r="G2884" t="s">
        <v>133</v>
      </c>
      <c r="H2884" t="s">
        <v>14618</v>
      </c>
      <c r="I2884" t="s">
        <v>138</v>
      </c>
      <c r="J2884" t="s">
        <v>14704</v>
      </c>
      <c r="K2884" t="s">
        <v>14705</v>
      </c>
      <c r="L2884" t="s">
        <v>1173</v>
      </c>
      <c r="M2884">
        <v>50</v>
      </c>
      <c r="N2884" t="s">
        <v>8442</v>
      </c>
      <c r="O2884" t="s">
        <v>9890</v>
      </c>
      <c r="P2884">
        <v>2</v>
      </c>
      <c r="Q2884">
        <v>2500</v>
      </c>
      <c r="R2884">
        <v>355</v>
      </c>
      <c r="T2884">
        <v>110</v>
      </c>
      <c r="U2884">
        <v>290</v>
      </c>
      <c r="W2884">
        <v>1.7749999999999999</v>
      </c>
      <c r="X2884">
        <v>2.13</v>
      </c>
    </row>
    <row r="2885" spans="1:24" hidden="1" x14ac:dyDescent="0.3">
      <c r="A2885" t="s">
        <v>14706</v>
      </c>
      <c r="B2885" t="s">
        <v>8179</v>
      </c>
      <c r="C2885" t="s">
        <v>14701</v>
      </c>
      <c r="D2885" t="s">
        <v>14702</v>
      </c>
      <c r="E2885" t="s">
        <v>113</v>
      </c>
      <c r="F2885" t="s">
        <v>14703</v>
      </c>
      <c r="G2885" t="s">
        <v>133</v>
      </c>
      <c r="H2885" t="s">
        <v>14618</v>
      </c>
      <c r="I2885" t="s">
        <v>138</v>
      </c>
      <c r="J2885" t="s">
        <v>14704</v>
      </c>
      <c r="K2885" t="s">
        <v>14705</v>
      </c>
      <c r="L2885" t="s">
        <v>1173</v>
      </c>
      <c r="M2885">
        <v>50</v>
      </c>
      <c r="N2885" t="s">
        <v>9971</v>
      </c>
      <c r="O2885" t="s">
        <v>14622</v>
      </c>
      <c r="P2885">
        <v>1</v>
      </c>
      <c r="Q2885">
        <v>630</v>
      </c>
      <c r="R2885">
        <v>321</v>
      </c>
      <c r="W2885">
        <v>0.20222999999999999</v>
      </c>
      <c r="X2885">
        <v>0.24267599999999998</v>
      </c>
    </row>
    <row r="2886" spans="1:24" hidden="1" x14ac:dyDescent="0.3">
      <c r="A2886" t="s">
        <v>14707</v>
      </c>
      <c r="B2886" t="s">
        <v>8211</v>
      </c>
      <c r="C2886" t="s">
        <v>14701</v>
      </c>
      <c r="D2886" t="s">
        <v>14702</v>
      </c>
      <c r="E2886" t="s">
        <v>113</v>
      </c>
      <c r="F2886" t="s">
        <v>14703</v>
      </c>
      <c r="G2886" t="s">
        <v>133</v>
      </c>
      <c r="H2886" t="s">
        <v>14618</v>
      </c>
      <c r="I2886" t="s">
        <v>138</v>
      </c>
      <c r="J2886" t="s">
        <v>14704</v>
      </c>
      <c r="K2886" t="s">
        <v>14705</v>
      </c>
      <c r="L2886" t="s">
        <v>1173</v>
      </c>
      <c r="M2886">
        <v>50</v>
      </c>
      <c r="N2886" t="s">
        <v>113</v>
      </c>
      <c r="O2886" t="s">
        <v>9493</v>
      </c>
      <c r="P2886">
        <v>1</v>
      </c>
      <c r="Q2886">
        <v>0.9</v>
      </c>
      <c r="T2886">
        <v>111</v>
      </c>
      <c r="W2886">
        <v>0.63617251235193317</v>
      </c>
      <c r="X2886">
        <v>1.0178760197630932</v>
      </c>
    </row>
    <row r="2887" spans="1:24" hidden="1" x14ac:dyDescent="0.3">
      <c r="A2887" t="s">
        <v>14708</v>
      </c>
      <c r="B2887" t="s">
        <v>8174</v>
      </c>
      <c r="C2887" t="s">
        <v>14709</v>
      </c>
      <c r="D2887" t="s">
        <v>14710</v>
      </c>
      <c r="E2887" t="s">
        <v>113</v>
      </c>
      <c r="F2887" t="s">
        <v>14711</v>
      </c>
      <c r="G2887" t="s">
        <v>133</v>
      </c>
      <c r="H2887" t="s">
        <v>14618</v>
      </c>
      <c r="I2887" t="s">
        <v>138</v>
      </c>
      <c r="J2887" t="s">
        <v>14712</v>
      </c>
      <c r="K2887" t="s">
        <v>14713</v>
      </c>
      <c r="L2887" t="s">
        <v>9030</v>
      </c>
      <c r="M2887">
        <v>60</v>
      </c>
      <c r="N2887" t="s">
        <v>8442</v>
      </c>
      <c r="O2887" t="s">
        <v>9890</v>
      </c>
      <c r="P2887">
        <v>2</v>
      </c>
      <c r="Q2887">
        <v>2500</v>
      </c>
      <c r="R2887">
        <v>355</v>
      </c>
      <c r="T2887">
        <v>110</v>
      </c>
      <c r="U2887">
        <v>290</v>
      </c>
      <c r="W2887">
        <v>1.7749999999999999</v>
      </c>
      <c r="X2887">
        <v>2.13</v>
      </c>
    </row>
    <row r="2888" spans="1:24" hidden="1" x14ac:dyDescent="0.3">
      <c r="A2888" t="s">
        <v>14714</v>
      </c>
      <c r="B2888" t="s">
        <v>8179</v>
      </c>
      <c r="C2888" t="s">
        <v>14709</v>
      </c>
      <c r="D2888" t="s">
        <v>14710</v>
      </c>
      <c r="E2888" t="s">
        <v>113</v>
      </c>
      <c r="F2888" t="s">
        <v>14711</v>
      </c>
      <c r="G2888" t="s">
        <v>133</v>
      </c>
      <c r="H2888" t="s">
        <v>14618</v>
      </c>
      <c r="I2888" t="s">
        <v>138</v>
      </c>
      <c r="J2888" t="s">
        <v>14712</v>
      </c>
      <c r="K2888" t="s">
        <v>14713</v>
      </c>
      <c r="L2888" t="s">
        <v>9030</v>
      </c>
      <c r="M2888">
        <v>60</v>
      </c>
      <c r="N2888" t="s">
        <v>9971</v>
      </c>
      <c r="O2888" t="s">
        <v>14622</v>
      </c>
      <c r="P2888">
        <v>1</v>
      </c>
      <c r="Q2888">
        <v>630</v>
      </c>
      <c r="R2888">
        <v>321</v>
      </c>
      <c r="W2888">
        <v>0.20222999999999999</v>
      </c>
      <c r="X2888">
        <v>0.24267599999999998</v>
      </c>
    </row>
    <row r="2889" spans="1:24" hidden="1" x14ac:dyDescent="0.3">
      <c r="A2889" t="s">
        <v>14715</v>
      </c>
      <c r="B2889" t="s">
        <v>8211</v>
      </c>
      <c r="C2889" t="s">
        <v>14709</v>
      </c>
      <c r="D2889" t="s">
        <v>14710</v>
      </c>
      <c r="E2889" t="s">
        <v>113</v>
      </c>
      <c r="F2889" t="s">
        <v>14711</v>
      </c>
      <c r="G2889" t="s">
        <v>133</v>
      </c>
      <c r="H2889" t="s">
        <v>14618</v>
      </c>
      <c r="I2889" t="s">
        <v>138</v>
      </c>
      <c r="J2889" t="s">
        <v>14712</v>
      </c>
      <c r="K2889" t="s">
        <v>14713</v>
      </c>
      <c r="L2889" t="s">
        <v>9030</v>
      </c>
      <c r="M2889">
        <v>60</v>
      </c>
      <c r="N2889" t="s">
        <v>113</v>
      </c>
      <c r="O2889" t="s">
        <v>9493</v>
      </c>
      <c r="P2889">
        <v>1</v>
      </c>
      <c r="Q2889">
        <v>0.9</v>
      </c>
      <c r="T2889">
        <v>292</v>
      </c>
      <c r="W2889">
        <v>0.63617251235193317</v>
      </c>
      <c r="X2889">
        <v>1.0178760197630932</v>
      </c>
    </row>
    <row r="2890" spans="1:24" hidden="1" x14ac:dyDescent="0.3">
      <c r="A2890" t="s">
        <v>14716</v>
      </c>
      <c r="B2890" t="s">
        <v>8174</v>
      </c>
      <c r="C2890" t="s">
        <v>14717</v>
      </c>
      <c r="D2890" t="s">
        <v>14718</v>
      </c>
      <c r="E2890" t="s">
        <v>113</v>
      </c>
      <c r="F2890" t="s">
        <v>14719</v>
      </c>
      <c r="G2890" t="s">
        <v>133</v>
      </c>
      <c r="H2890" t="s">
        <v>14618</v>
      </c>
      <c r="I2890" t="s">
        <v>138</v>
      </c>
      <c r="J2890" t="s">
        <v>14720</v>
      </c>
      <c r="K2890" t="s">
        <v>14721</v>
      </c>
      <c r="L2890" t="s">
        <v>1173</v>
      </c>
      <c r="M2890">
        <v>50</v>
      </c>
      <c r="N2890" t="s">
        <v>8442</v>
      </c>
      <c r="O2890" t="s">
        <v>9890</v>
      </c>
      <c r="P2890">
        <v>2</v>
      </c>
      <c r="Q2890">
        <v>2500</v>
      </c>
      <c r="R2890">
        <v>355</v>
      </c>
      <c r="T2890">
        <v>115</v>
      </c>
      <c r="U2890">
        <v>285</v>
      </c>
      <c r="W2890">
        <v>1.7749999999999999</v>
      </c>
      <c r="X2890">
        <v>2.13</v>
      </c>
    </row>
    <row r="2891" spans="1:24" hidden="1" x14ac:dyDescent="0.3">
      <c r="A2891" t="s">
        <v>14722</v>
      </c>
      <c r="B2891" t="s">
        <v>8179</v>
      </c>
      <c r="C2891" t="s">
        <v>14717</v>
      </c>
      <c r="D2891" t="s">
        <v>14718</v>
      </c>
      <c r="E2891" t="s">
        <v>113</v>
      </c>
      <c r="F2891" t="s">
        <v>14719</v>
      </c>
      <c r="G2891" t="s">
        <v>133</v>
      </c>
      <c r="H2891" t="s">
        <v>14618</v>
      </c>
      <c r="I2891" t="s">
        <v>138</v>
      </c>
      <c r="J2891" t="s">
        <v>14720</v>
      </c>
      <c r="K2891" t="s">
        <v>14721</v>
      </c>
      <c r="L2891" t="s">
        <v>1173</v>
      </c>
      <c r="M2891">
        <v>50</v>
      </c>
      <c r="N2891" t="s">
        <v>9971</v>
      </c>
      <c r="O2891" t="s">
        <v>14622</v>
      </c>
      <c r="P2891">
        <v>1</v>
      </c>
      <c r="Q2891">
        <v>630</v>
      </c>
      <c r="R2891">
        <v>321</v>
      </c>
      <c r="W2891">
        <v>0.20222999999999999</v>
      </c>
      <c r="X2891">
        <v>0.24267599999999998</v>
      </c>
    </row>
    <row r="2892" spans="1:24" hidden="1" x14ac:dyDescent="0.3">
      <c r="A2892" t="s">
        <v>14723</v>
      </c>
      <c r="B2892" t="s">
        <v>8211</v>
      </c>
      <c r="C2892" t="s">
        <v>14717</v>
      </c>
      <c r="D2892" t="s">
        <v>14718</v>
      </c>
      <c r="E2892" t="s">
        <v>113</v>
      </c>
      <c r="F2892" t="s">
        <v>14719</v>
      </c>
      <c r="G2892" t="s">
        <v>133</v>
      </c>
      <c r="H2892" t="s">
        <v>14618</v>
      </c>
      <c r="I2892" t="s">
        <v>138</v>
      </c>
      <c r="J2892" t="s">
        <v>14720</v>
      </c>
      <c r="K2892" t="s">
        <v>14721</v>
      </c>
      <c r="L2892" t="s">
        <v>1173</v>
      </c>
      <c r="M2892">
        <v>50</v>
      </c>
      <c r="N2892" t="s">
        <v>113</v>
      </c>
      <c r="O2892" t="s">
        <v>9493</v>
      </c>
      <c r="P2892">
        <v>1</v>
      </c>
      <c r="Q2892">
        <v>0.9</v>
      </c>
      <c r="T2892">
        <v>39</v>
      </c>
      <c r="W2892">
        <v>0.63617251235193317</v>
      </c>
      <c r="X2892">
        <v>1.0178760197630932</v>
      </c>
    </row>
    <row r="2893" spans="1:24" hidden="1" x14ac:dyDescent="0.3">
      <c r="A2893" t="s">
        <v>14724</v>
      </c>
      <c r="B2893" t="s">
        <v>8174</v>
      </c>
      <c r="C2893" t="s">
        <v>14725</v>
      </c>
      <c r="D2893" t="s">
        <v>14726</v>
      </c>
      <c r="E2893" t="s">
        <v>113</v>
      </c>
      <c r="F2893" t="s">
        <v>14727</v>
      </c>
      <c r="G2893" t="s">
        <v>133</v>
      </c>
      <c r="H2893" t="s">
        <v>14618</v>
      </c>
      <c r="I2893" t="s">
        <v>138</v>
      </c>
      <c r="J2893" t="s">
        <v>14728</v>
      </c>
      <c r="K2893" t="s">
        <v>14729</v>
      </c>
      <c r="L2893" t="s">
        <v>1173</v>
      </c>
      <c r="M2893">
        <v>50</v>
      </c>
      <c r="N2893" t="s">
        <v>8442</v>
      </c>
      <c r="O2893" t="s">
        <v>9890</v>
      </c>
      <c r="P2893">
        <v>2</v>
      </c>
      <c r="Q2893">
        <v>2500</v>
      </c>
      <c r="R2893">
        <v>355</v>
      </c>
      <c r="T2893">
        <v>230</v>
      </c>
      <c r="U2893">
        <v>310</v>
      </c>
      <c r="W2893">
        <v>1.7749999999999999</v>
      </c>
      <c r="X2893">
        <v>2.13</v>
      </c>
    </row>
    <row r="2894" spans="1:24" hidden="1" x14ac:dyDescent="0.3">
      <c r="A2894" t="s">
        <v>14730</v>
      </c>
      <c r="B2894" t="s">
        <v>8179</v>
      </c>
      <c r="C2894" t="s">
        <v>14725</v>
      </c>
      <c r="D2894" t="s">
        <v>14726</v>
      </c>
      <c r="E2894" t="s">
        <v>113</v>
      </c>
      <c r="F2894" t="s">
        <v>14727</v>
      </c>
      <c r="G2894" t="s">
        <v>133</v>
      </c>
      <c r="H2894" t="s">
        <v>14618</v>
      </c>
      <c r="I2894" t="s">
        <v>138</v>
      </c>
      <c r="J2894" t="s">
        <v>14728</v>
      </c>
      <c r="K2894" t="s">
        <v>14729</v>
      </c>
      <c r="L2894" t="s">
        <v>1173</v>
      </c>
      <c r="M2894">
        <v>50</v>
      </c>
      <c r="N2894" t="s">
        <v>9971</v>
      </c>
      <c r="O2894" t="s">
        <v>14622</v>
      </c>
      <c r="P2894">
        <v>1</v>
      </c>
      <c r="Q2894">
        <v>630</v>
      </c>
      <c r="R2894">
        <v>321</v>
      </c>
      <c r="W2894">
        <v>0.20222999999999999</v>
      </c>
      <c r="X2894">
        <v>0.24267599999999998</v>
      </c>
    </row>
    <row r="2895" spans="1:24" hidden="1" x14ac:dyDescent="0.3">
      <c r="A2895" t="s">
        <v>14731</v>
      </c>
      <c r="B2895" t="s">
        <v>8211</v>
      </c>
      <c r="C2895" t="s">
        <v>14725</v>
      </c>
      <c r="D2895" t="s">
        <v>14726</v>
      </c>
      <c r="E2895" t="s">
        <v>113</v>
      </c>
      <c r="F2895" t="s">
        <v>14727</v>
      </c>
      <c r="G2895" t="s">
        <v>133</v>
      </c>
      <c r="H2895" t="s">
        <v>14618</v>
      </c>
      <c r="I2895" t="s">
        <v>138</v>
      </c>
      <c r="J2895" t="s">
        <v>14728</v>
      </c>
      <c r="K2895" t="s">
        <v>14729</v>
      </c>
      <c r="L2895" t="s">
        <v>1173</v>
      </c>
      <c r="M2895">
        <v>50</v>
      </c>
      <c r="N2895" t="s">
        <v>113</v>
      </c>
      <c r="O2895" t="s">
        <v>9493</v>
      </c>
      <c r="P2895">
        <v>1</v>
      </c>
      <c r="Q2895">
        <v>0.9</v>
      </c>
      <c r="T2895">
        <v>96</v>
      </c>
      <c r="W2895">
        <v>0.63617251235193317</v>
      </c>
      <c r="X2895">
        <v>1.0178760197630932</v>
      </c>
    </row>
    <row r="2896" spans="1:24" hidden="1" x14ac:dyDescent="0.3">
      <c r="A2896" t="s">
        <v>14732</v>
      </c>
      <c r="B2896" t="s">
        <v>8174</v>
      </c>
      <c r="C2896" t="s">
        <v>14733</v>
      </c>
      <c r="D2896" t="s">
        <v>14734</v>
      </c>
      <c r="E2896" t="s">
        <v>113</v>
      </c>
      <c r="F2896" t="s">
        <v>14735</v>
      </c>
      <c r="G2896" t="s">
        <v>133</v>
      </c>
      <c r="H2896" t="s">
        <v>14618</v>
      </c>
      <c r="I2896" t="s">
        <v>138</v>
      </c>
      <c r="J2896" t="s">
        <v>14736</v>
      </c>
      <c r="K2896" t="s">
        <v>14737</v>
      </c>
      <c r="L2896" t="s">
        <v>1173</v>
      </c>
      <c r="M2896">
        <v>50</v>
      </c>
      <c r="N2896" t="s">
        <v>8442</v>
      </c>
      <c r="O2896" t="s">
        <v>9890</v>
      </c>
      <c r="P2896">
        <v>2</v>
      </c>
      <c r="Q2896">
        <v>2500</v>
      </c>
      <c r="R2896">
        <v>355</v>
      </c>
      <c r="T2896">
        <v>70</v>
      </c>
      <c r="U2896">
        <v>220</v>
      </c>
      <c r="W2896">
        <v>1.7749999999999999</v>
      </c>
      <c r="X2896">
        <v>2.13</v>
      </c>
    </row>
    <row r="2897" spans="1:24" hidden="1" x14ac:dyDescent="0.3">
      <c r="A2897" t="s">
        <v>14738</v>
      </c>
      <c r="B2897" t="s">
        <v>8179</v>
      </c>
      <c r="C2897" t="s">
        <v>14733</v>
      </c>
      <c r="D2897" t="s">
        <v>14734</v>
      </c>
      <c r="E2897" t="s">
        <v>113</v>
      </c>
      <c r="F2897" t="s">
        <v>14735</v>
      </c>
      <c r="G2897" t="s">
        <v>133</v>
      </c>
      <c r="H2897" t="s">
        <v>14618</v>
      </c>
      <c r="I2897" t="s">
        <v>138</v>
      </c>
      <c r="J2897" t="s">
        <v>14736</v>
      </c>
      <c r="K2897" t="s">
        <v>14737</v>
      </c>
      <c r="L2897" t="s">
        <v>1173</v>
      </c>
      <c r="M2897">
        <v>50</v>
      </c>
      <c r="N2897" t="s">
        <v>9971</v>
      </c>
      <c r="O2897" t="s">
        <v>14622</v>
      </c>
      <c r="P2897">
        <v>1</v>
      </c>
      <c r="Q2897">
        <v>630</v>
      </c>
      <c r="R2897">
        <v>321</v>
      </c>
      <c r="W2897">
        <v>0.20222999999999999</v>
      </c>
      <c r="X2897">
        <v>0.24267599999999998</v>
      </c>
    </row>
    <row r="2898" spans="1:24" hidden="1" x14ac:dyDescent="0.3">
      <c r="A2898" t="s">
        <v>14739</v>
      </c>
      <c r="B2898" t="s">
        <v>8211</v>
      </c>
      <c r="C2898" t="s">
        <v>14733</v>
      </c>
      <c r="D2898" t="s">
        <v>14734</v>
      </c>
      <c r="E2898" t="s">
        <v>113</v>
      </c>
      <c r="F2898" t="s">
        <v>14735</v>
      </c>
      <c r="G2898" t="s">
        <v>133</v>
      </c>
      <c r="H2898" t="s">
        <v>14618</v>
      </c>
      <c r="I2898" t="s">
        <v>138</v>
      </c>
      <c r="J2898" t="s">
        <v>14736</v>
      </c>
      <c r="K2898" t="s">
        <v>14737</v>
      </c>
      <c r="L2898" t="s">
        <v>1173</v>
      </c>
      <c r="M2898">
        <v>50</v>
      </c>
      <c r="N2898" t="s">
        <v>113</v>
      </c>
      <c r="O2898" t="s">
        <v>9493</v>
      </c>
      <c r="P2898">
        <v>1</v>
      </c>
      <c r="Q2898">
        <v>0.9</v>
      </c>
      <c r="T2898">
        <v>52</v>
      </c>
      <c r="W2898">
        <v>0.63617251235193317</v>
      </c>
      <c r="X2898">
        <v>1.0178760197630932</v>
      </c>
    </row>
    <row r="2899" spans="1:24" hidden="1" x14ac:dyDescent="0.3">
      <c r="A2899" t="s">
        <v>14740</v>
      </c>
      <c r="B2899" t="s">
        <v>8174</v>
      </c>
      <c r="C2899" t="s">
        <v>14741</v>
      </c>
      <c r="D2899" t="s">
        <v>14742</v>
      </c>
      <c r="E2899" t="s">
        <v>113</v>
      </c>
      <c r="F2899" t="s">
        <v>14743</v>
      </c>
      <c r="G2899" t="s">
        <v>133</v>
      </c>
      <c r="H2899" t="s">
        <v>14618</v>
      </c>
      <c r="I2899" t="s">
        <v>138</v>
      </c>
      <c r="J2899" t="s">
        <v>14744</v>
      </c>
      <c r="K2899" t="s">
        <v>14745</v>
      </c>
      <c r="L2899" t="s">
        <v>1173</v>
      </c>
      <c r="M2899">
        <v>50</v>
      </c>
      <c r="N2899" t="s">
        <v>8442</v>
      </c>
      <c r="O2899" t="s">
        <v>9890</v>
      </c>
      <c r="P2899">
        <v>2</v>
      </c>
      <c r="Q2899">
        <v>2500</v>
      </c>
      <c r="R2899">
        <v>355</v>
      </c>
      <c r="T2899">
        <v>110</v>
      </c>
      <c r="U2899">
        <v>300</v>
      </c>
      <c r="W2899">
        <v>1.7749999999999999</v>
      </c>
      <c r="X2899">
        <v>2.13</v>
      </c>
    </row>
    <row r="2900" spans="1:24" hidden="1" x14ac:dyDescent="0.3">
      <c r="A2900" t="s">
        <v>14746</v>
      </c>
      <c r="B2900" t="s">
        <v>8179</v>
      </c>
      <c r="C2900" t="s">
        <v>14741</v>
      </c>
      <c r="D2900" t="s">
        <v>14742</v>
      </c>
      <c r="E2900" t="s">
        <v>113</v>
      </c>
      <c r="F2900" t="s">
        <v>14743</v>
      </c>
      <c r="G2900" t="s">
        <v>133</v>
      </c>
      <c r="H2900" t="s">
        <v>14618</v>
      </c>
      <c r="I2900" t="s">
        <v>138</v>
      </c>
      <c r="J2900" t="s">
        <v>14744</v>
      </c>
      <c r="K2900" t="s">
        <v>14745</v>
      </c>
      <c r="L2900" t="s">
        <v>1173</v>
      </c>
      <c r="M2900">
        <v>50</v>
      </c>
      <c r="N2900" t="s">
        <v>9971</v>
      </c>
      <c r="O2900" t="s">
        <v>14622</v>
      </c>
      <c r="P2900">
        <v>1</v>
      </c>
      <c r="Q2900">
        <v>630</v>
      </c>
      <c r="R2900">
        <v>321</v>
      </c>
      <c r="W2900">
        <v>0.20222999999999999</v>
      </c>
      <c r="X2900">
        <v>0.24267599999999998</v>
      </c>
    </row>
    <row r="2901" spans="1:24" hidden="1" x14ac:dyDescent="0.3">
      <c r="A2901" t="s">
        <v>14747</v>
      </c>
      <c r="B2901" t="s">
        <v>8211</v>
      </c>
      <c r="C2901" t="s">
        <v>14741</v>
      </c>
      <c r="D2901" t="s">
        <v>14742</v>
      </c>
      <c r="E2901" t="s">
        <v>113</v>
      </c>
      <c r="F2901" t="s">
        <v>14743</v>
      </c>
      <c r="G2901" t="s">
        <v>133</v>
      </c>
      <c r="H2901" t="s">
        <v>14618</v>
      </c>
      <c r="I2901" t="s">
        <v>138</v>
      </c>
      <c r="J2901" t="s">
        <v>14744</v>
      </c>
      <c r="K2901" t="s">
        <v>14745</v>
      </c>
      <c r="L2901" t="s">
        <v>1173</v>
      </c>
      <c r="M2901">
        <v>50</v>
      </c>
      <c r="N2901" t="s">
        <v>113</v>
      </c>
      <c r="O2901" t="s">
        <v>9493</v>
      </c>
      <c r="P2901">
        <v>1</v>
      </c>
      <c r="Q2901">
        <v>0.9</v>
      </c>
      <c r="T2901">
        <v>112</v>
      </c>
      <c r="W2901">
        <v>0.63617251235193317</v>
      </c>
      <c r="X2901">
        <v>1.0178760197630932</v>
      </c>
    </row>
    <row r="2902" spans="1:24" hidden="1" x14ac:dyDescent="0.3">
      <c r="A2902" t="s">
        <v>14748</v>
      </c>
      <c r="B2902" t="s">
        <v>8174</v>
      </c>
      <c r="C2902" t="s">
        <v>14749</v>
      </c>
      <c r="D2902" t="s">
        <v>14750</v>
      </c>
      <c r="E2902" t="s">
        <v>113</v>
      </c>
      <c r="F2902" t="s">
        <v>14751</v>
      </c>
      <c r="G2902" t="s">
        <v>133</v>
      </c>
      <c r="H2902" t="s">
        <v>14618</v>
      </c>
      <c r="I2902" t="s">
        <v>138</v>
      </c>
      <c r="J2902" t="s">
        <v>14752</v>
      </c>
      <c r="K2902" t="s">
        <v>14753</v>
      </c>
      <c r="L2902" t="s">
        <v>9030</v>
      </c>
      <c r="M2902">
        <v>60</v>
      </c>
      <c r="N2902" t="s">
        <v>8442</v>
      </c>
      <c r="O2902" t="s">
        <v>9890</v>
      </c>
      <c r="P2902">
        <v>2</v>
      </c>
      <c r="Q2902">
        <v>2500</v>
      </c>
      <c r="R2902">
        <v>355</v>
      </c>
      <c r="T2902">
        <v>110</v>
      </c>
      <c r="U2902">
        <v>290</v>
      </c>
      <c r="W2902">
        <v>1.7749999999999999</v>
      </c>
      <c r="X2902">
        <v>2.13</v>
      </c>
    </row>
    <row r="2903" spans="1:24" hidden="1" x14ac:dyDescent="0.3">
      <c r="A2903" t="s">
        <v>14754</v>
      </c>
      <c r="B2903" t="s">
        <v>8179</v>
      </c>
      <c r="C2903" t="s">
        <v>14749</v>
      </c>
      <c r="D2903" t="s">
        <v>14750</v>
      </c>
      <c r="E2903" t="s">
        <v>113</v>
      </c>
      <c r="F2903" t="s">
        <v>14751</v>
      </c>
      <c r="G2903" t="s">
        <v>133</v>
      </c>
      <c r="H2903" t="s">
        <v>14618</v>
      </c>
      <c r="I2903" t="s">
        <v>138</v>
      </c>
      <c r="J2903" t="s">
        <v>14752</v>
      </c>
      <c r="K2903" t="s">
        <v>14753</v>
      </c>
      <c r="L2903" t="s">
        <v>9030</v>
      </c>
      <c r="M2903">
        <v>60</v>
      </c>
      <c r="N2903" t="s">
        <v>9971</v>
      </c>
      <c r="O2903" t="s">
        <v>14622</v>
      </c>
      <c r="P2903">
        <v>1</v>
      </c>
      <c r="Q2903">
        <v>630</v>
      </c>
      <c r="R2903">
        <v>321</v>
      </c>
      <c r="W2903">
        <v>0.20222999999999999</v>
      </c>
      <c r="X2903">
        <v>0.24267599999999998</v>
      </c>
    </row>
    <row r="2904" spans="1:24" hidden="1" x14ac:dyDescent="0.3">
      <c r="A2904" t="s">
        <v>14755</v>
      </c>
      <c r="B2904" t="s">
        <v>8211</v>
      </c>
      <c r="C2904" t="s">
        <v>14749</v>
      </c>
      <c r="D2904" t="s">
        <v>14750</v>
      </c>
      <c r="E2904" t="s">
        <v>113</v>
      </c>
      <c r="F2904" t="s">
        <v>14751</v>
      </c>
      <c r="G2904" t="s">
        <v>133</v>
      </c>
      <c r="H2904" t="s">
        <v>14618</v>
      </c>
      <c r="I2904" t="s">
        <v>138</v>
      </c>
      <c r="J2904" t="s">
        <v>14752</v>
      </c>
      <c r="K2904" t="s">
        <v>14753</v>
      </c>
      <c r="L2904" t="s">
        <v>9030</v>
      </c>
      <c r="M2904">
        <v>60</v>
      </c>
      <c r="N2904" t="s">
        <v>113</v>
      </c>
      <c r="O2904" t="s">
        <v>9493</v>
      </c>
      <c r="P2904">
        <v>1</v>
      </c>
      <c r="Q2904">
        <v>0.9</v>
      </c>
      <c r="T2904">
        <v>101</v>
      </c>
      <c r="W2904">
        <v>0.63617251235193317</v>
      </c>
      <c r="X2904">
        <v>1.0178760197630932</v>
      </c>
    </row>
    <row r="2905" spans="1:24" hidden="1" x14ac:dyDescent="0.3">
      <c r="A2905" t="s">
        <v>14756</v>
      </c>
      <c r="B2905" t="s">
        <v>8174</v>
      </c>
      <c r="C2905" t="s">
        <v>14757</v>
      </c>
      <c r="D2905" t="s">
        <v>14758</v>
      </c>
      <c r="E2905" t="s">
        <v>113</v>
      </c>
      <c r="F2905" t="s">
        <v>14759</v>
      </c>
      <c r="G2905" t="s">
        <v>133</v>
      </c>
      <c r="H2905" t="s">
        <v>14618</v>
      </c>
      <c r="I2905" t="s">
        <v>138</v>
      </c>
      <c r="J2905" t="s">
        <v>14760</v>
      </c>
      <c r="K2905" t="s">
        <v>14761</v>
      </c>
      <c r="L2905" t="s">
        <v>9030</v>
      </c>
      <c r="M2905">
        <v>60</v>
      </c>
      <c r="N2905" t="s">
        <v>8442</v>
      </c>
      <c r="O2905" t="s">
        <v>9890</v>
      </c>
      <c r="P2905">
        <v>2</v>
      </c>
      <c r="Q2905">
        <v>2500</v>
      </c>
      <c r="R2905">
        <v>355</v>
      </c>
      <c r="T2905">
        <v>115</v>
      </c>
      <c r="U2905">
        <v>280</v>
      </c>
      <c r="W2905">
        <v>1.7749999999999999</v>
      </c>
      <c r="X2905">
        <v>2.13</v>
      </c>
    </row>
    <row r="2906" spans="1:24" hidden="1" x14ac:dyDescent="0.3">
      <c r="A2906" t="s">
        <v>14762</v>
      </c>
      <c r="B2906" t="s">
        <v>8179</v>
      </c>
      <c r="C2906" t="s">
        <v>14757</v>
      </c>
      <c r="D2906" t="s">
        <v>14758</v>
      </c>
      <c r="E2906" t="s">
        <v>113</v>
      </c>
      <c r="F2906" t="s">
        <v>14759</v>
      </c>
      <c r="G2906" t="s">
        <v>133</v>
      </c>
      <c r="H2906" t="s">
        <v>14618</v>
      </c>
      <c r="I2906" t="s">
        <v>138</v>
      </c>
      <c r="J2906" t="s">
        <v>14760</v>
      </c>
      <c r="K2906" t="s">
        <v>14761</v>
      </c>
      <c r="L2906" t="s">
        <v>9030</v>
      </c>
      <c r="M2906">
        <v>60</v>
      </c>
      <c r="N2906" t="s">
        <v>9971</v>
      </c>
      <c r="O2906" t="s">
        <v>14622</v>
      </c>
      <c r="P2906">
        <v>1</v>
      </c>
      <c r="Q2906">
        <v>630</v>
      </c>
      <c r="R2906">
        <v>321</v>
      </c>
      <c r="W2906">
        <v>0.20222999999999999</v>
      </c>
      <c r="X2906">
        <v>0.24267599999999998</v>
      </c>
    </row>
    <row r="2907" spans="1:24" hidden="1" x14ac:dyDescent="0.3">
      <c r="A2907" t="s">
        <v>14763</v>
      </c>
      <c r="B2907" t="s">
        <v>8211</v>
      </c>
      <c r="C2907" t="s">
        <v>14757</v>
      </c>
      <c r="D2907" t="s">
        <v>14758</v>
      </c>
      <c r="E2907" t="s">
        <v>113</v>
      </c>
      <c r="F2907" t="s">
        <v>14759</v>
      </c>
      <c r="G2907" t="s">
        <v>133</v>
      </c>
      <c r="H2907" t="s">
        <v>14618</v>
      </c>
      <c r="I2907" t="s">
        <v>138</v>
      </c>
      <c r="J2907" t="s">
        <v>14760</v>
      </c>
      <c r="K2907" t="s">
        <v>14761</v>
      </c>
      <c r="L2907" t="s">
        <v>9030</v>
      </c>
      <c r="M2907">
        <v>60</v>
      </c>
      <c r="N2907" t="s">
        <v>113</v>
      </c>
      <c r="O2907" t="s">
        <v>9493</v>
      </c>
      <c r="P2907">
        <v>1</v>
      </c>
      <c r="Q2907">
        <v>0.9</v>
      </c>
      <c r="T2907">
        <v>115</v>
      </c>
      <c r="W2907">
        <v>0.63617251235193317</v>
      </c>
      <c r="X2907">
        <v>1.0178760197630932</v>
      </c>
    </row>
    <row r="2908" spans="1:24" hidden="1" x14ac:dyDescent="0.3">
      <c r="A2908" t="s">
        <v>14764</v>
      </c>
      <c r="B2908" t="s">
        <v>8174</v>
      </c>
      <c r="C2908" t="s">
        <v>14765</v>
      </c>
      <c r="D2908" t="s">
        <v>14766</v>
      </c>
      <c r="E2908" t="s">
        <v>113</v>
      </c>
      <c r="F2908" t="s">
        <v>14767</v>
      </c>
      <c r="G2908" t="s">
        <v>133</v>
      </c>
      <c r="H2908" t="s">
        <v>14618</v>
      </c>
      <c r="I2908" t="s">
        <v>138</v>
      </c>
      <c r="J2908" t="s">
        <v>14768</v>
      </c>
      <c r="K2908" t="s">
        <v>14769</v>
      </c>
      <c r="L2908" t="s">
        <v>120</v>
      </c>
      <c r="M2908">
        <v>40</v>
      </c>
      <c r="N2908" t="s">
        <v>8442</v>
      </c>
      <c r="O2908" t="s">
        <v>9890</v>
      </c>
      <c r="P2908">
        <v>2</v>
      </c>
      <c r="Q2908">
        <v>2500</v>
      </c>
      <c r="R2908">
        <v>355</v>
      </c>
      <c r="T2908">
        <v>115</v>
      </c>
      <c r="U2908">
        <v>290</v>
      </c>
      <c r="W2908">
        <v>1.7749999999999999</v>
      </c>
      <c r="X2908">
        <v>2.13</v>
      </c>
    </row>
    <row r="2909" spans="1:24" hidden="1" x14ac:dyDescent="0.3">
      <c r="A2909" t="s">
        <v>14770</v>
      </c>
      <c r="B2909" t="s">
        <v>8179</v>
      </c>
      <c r="C2909" t="s">
        <v>14765</v>
      </c>
      <c r="D2909" t="s">
        <v>14766</v>
      </c>
      <c r="E2909" t="s">
        <v>113</v>
      </c>
      <c r="F2909" t="s">
        <v>14767</v>
      </c>
      <c r="G2909" t="s">
        <v>133</v>
      </c>
      <c r="H2909" t="s">
        <v>14618</v>
      </c>
      <c r="I2909" t="s">
        <v>138</v>
      </c>
      <c r="J2909" t="s">
        <v>14768</v>
      </c>
      <c r="K2909" t="s">
        <v>14769</v>
      </c>
      <c r="L2909" t="s">
        <v>120</v>
      </c>
      <c r="M2909">
        <v>40</v>
      </c>
      <c r="N2909" t="s">
        <v>9971</v>
      </c>
      <c r="O2909" t="s">
        <v>14622</v>
      </c>
      <c r="P2909">
        <v>1</v>
      </c>
      <c r="Q2909">
        <v>630</v>
      </c>
      <c r="R2909">
        <v>321</v>
      </c>
      <c r="W2909">
        <v>0.20222999999999999</v>
      </c>
      <c r="X2909">
        <v>0.24267599999999998</v>
      </c>
    </row>
    <row r="2910" spans="1:24" hidden="1" x14ac:dyDescent="0.3">
      <c r="A2910" t="s">
        <v>14771</v>
      </c>
      <c r="B2910" t="s">
        <v>8211</v>
      </c>
      <c r="C2910" t="s">
        <v>14765</v>
      </c>
      <c r="D2910" t="s">
        <v>14766</v>
      </c>
      <c r="E2910" t="s">
        <v>113</v>
      </c>
      <c r="F2910" t="s">
        <v>14767</v>
      </c>
      <c r="G2910" t="s">
        <v>133</v>
      </c>
      <c r="H2910" t="s">
        <v>14618</v>
      </c>
      <c r="I2910" t="s">
        <v>138</v>
      </c>
      <c r="J2910" t="s">
        <v>14768</v>
      </c>
      <c r="K2910" t="s">
        <v>14769</v>
      </c>
      <c r="L2910" t="s">
        <v>120</v>
      </c>
      <c r="M2910">
        <v>40</v>
      </c>
      <c r="N2910" t="s">
        <v>113</v>
      </c>
      <c r="O2910" t="s">
        <v>9493</v>
      </c>
      <c r="P2910">
        <v>1</v>
      </c>
      <c r="Q2910">
        <v>0.9</v>
      </c>
      <c r="T2910">
        <v>294</v>
      </c>
      <c r="W2910">
        <v>0.63617251235193317</v>
      </c>
      <c r="X2910">
        <v>1.0178760197630932</v>
      </c>
    </row>
    <row r="2911" spans="1:24" hidden="1" x14ac:dyDescent="0.3">
      <c r="A2911" t="s">
        <v>14772</v>
      </c>
      <c r="B2911" t="s">
        <v>8174</v>
      </c>
      <c r="C2911" t="s">
        <v>14773</v>
      </c>
      <c r="D2911" t="s">
        <v>14774</v>
      </c>
      <c r="E2911" t="s">
        <v>113</v>
      </c>
      <c r="F2911" t="s">
        <v>14775</v>
      </c>
      <c r="G2911" t="s">
        <v>133</v>
      </c>
      <c r="H2911" t="s">
        <v>14618</v>
      </c>
      <c r="I2911" t="s">
        <v>138</v>
      </c>
      <c r="J2911" t="s">
        <v>14776</v>
      </c>
      <c r="K2911" t="s">
        <v>14777</v>
      </c>
      <c r="L2911" t="s">
        <v>9030</v>
      </c>
      <c r="M2911">
        <v>60</v>
      </c>
      <c r="N2911" t="s">
        <v>8442</v>
      </c>
      <c r="O2911" t="s">
        <v>9890</v>
      </c>
      <c r="P2911">
        <v>2</v>
      </c>
      <c r="Q2911">
        <v>2500</v>
      </c>
      <c r="R2911">
        <v>355</v>
      </c>
      <c r="T2911">
        <v>30</v>
      </c>
      <c r="U2911">
        <v>210</v>
      </c>
      <c r="W2911">
        <v>1.7749999999999999</v>
      </c>
      <c r="X2911">
        <v>2.13</v>
      </c>
    </row>
    <row r="2912" spans="1:24" hidden="1" x14ac:dyDescent="0.3">
      <c r="A2912" t="s">
        <v>14778</v>
      </c>
      <c r="B2912" t="s">
        <v>8179</v>
      </c>
      <c r="C2912" t="s">
        <v>14773</v>
      </c>
      <c r="D2912" t="s">
        <v>14774</v>
      </c>
      <c r="E2912" t="s">
        <v>113</v>
      </c>
      <c r="F2912" t="s">
        <v>14775</v>
      </c>
      <c r="G2912" t="s">
        <v>133</v>
      </c>
      <c r="H2912" t="s">
        <v>14618</v>
      </c>
      <c r="I2912" t="s">
        <v>138</v>
      </c>
      <c r="J2912" t="s">
        <v>14776</v>
      </c>
      <c r="K2912" t="s">
        <v>14777</v>
      </c>
      <c r="L2912" t="s">
        <v>9030</v>
      </c>
      <c r="M2912">
        <v>60</v>
      </c>
      <c r="N2912" t="s">
        <v>9971</v>
      </c>
      <c r="O2912" t="s">
        <v>14622</v>
      </c>
      <c r="P2912">
        <v>1</v>
      </c>
      <c r="Q2912">
        <v>630</v>
      </c>
      <c r="R2912">
        <v>321</v>
      </c>
      <c r="W2912">
        <v>0.20222999999999999</v>
      </c>
      <c r="X2912">
        <v>0.24267599999999998</v>
      </c>
    </row>
    <row r="2913" spans="1:24" hidden="1" x14ac:dyDescent="0.3">
      <c r="A2913" t="s">
        <v>14779</v>
      </c>
      <c r="B2913" t="s">
        <v>8211</v>
      </c>
      <c r="C2913" t="s">
        <v>14773</v>
      </c>
      <c r="D2913" t="s">
        <v>14774</v>
      </c>
      <c r="E2913" t="s">
        <v>113</v>
      </c>
      <c r="F2913" t="s">
        <v>14775</v>
      </c>
      <c r="G2913" t="s">
        <v>133</v>
      </c>
      <c r="H2913" t="s">
        <v>14618</v>
      </c>
      <c r="I2913" t="s">
        <v>138</v>
      </c>
      <c r="J2913" t="s">
        <v>14776</v>
      </c>
      <c r="K2913" t="s">
        <v>14777</v>
      </c>
      <c r="L2913" t="s">
        <v>9030</v>
      </c>
      <c r="M2913">
        <v>60</v>
      </c>
      <c r="N2913" t="s">
        <v>113</v>
      </c>
      <c r="O2913" t="s">
        <v>9493</v>
      </c>
      <c r="P2913">
        <v>1</v>
      </c>
      <c r="Q2913">
        <v>0.9</v>
      </c>
      <c r="T2913">
        <v>48</v>
      </c>
      <c r="W2913">
        <v>0.63617251235193317</v>
      </c>
      <c r="X2913">
        <v>1.0178760197630932</v>
      </c>
    </row>
    <row r="2914" spans="1:24" hidden="1" x14ac:dyDescent="0.3">
      <c r="A2914" t="s">
        <v>14780</v>
      </c>
      <c r="B2914" t="s">
        <v>8174</v>
      </c>
      <c r="C2914" t="s">
        <v>14781</v>
      </c>
      <c r="D2914" t="s">
        <v>14782</v>
      </c>
      <c r="E2914" t="s">
        <v>113</v>
      </c>
      <c r="F2914" t="s">
        <v>14783</v>
      </c>
      <c r="G2914" t="s">
        <v>133</v>
      </c>
      <c r="H2914" t="s">
        <v>14618</v>
      </c>
      <c r="I2914" t="s">
        <v>138</v>
      </c>
      <c r="J2914" t="s">
        <v>14784</v>
      </c>
      <c r="K2914" t="s">
        <v>14785</v>
      </c>
      <c r="L2914" t="s">
        <v>8842</v>
      </c>
      <c r="M2914">
        <v>70</v>
      </c>
      <c r="N2914" t="s">
        <v>8442</v>
      </c>
      <c r="O2914" t="s">
        <v>9890</v>
      </c>
      <c r="P2914">
        <v>2</v>
      </c>
      <c r="Q2914">
        <v>2500</v>
      </c>
      <c r="R2914">
        <v>355</v>
      </c>
      <c r="T2914">
        <v>115</v>
      </c>
      <c r="U2914">
        <v>295</v>
      </c>
      <c r="W2914">
        <v>1.7749999999999999</v>
      </c>
      <c r="X2914">
        <v>2.13</v>
      </c>
    </row>
    <row r="2915" spans="1:24" hidden="1" x14ac:dyDescent="0.3">
      <c r="A2915" t="s">
        <v>14786</v>
      </c>
      <c r="B2915" t="s">
        <v>8179</v>
      </c>
      <c r="C2915" t="s">
        <v>14781</v>
      </c>
      <c r="D2915" t="s">
        <v>14782</v>
      </c>
      <c r="E2915" t="s">
        <v>113</v>
      </c>
      <c r="F2915" t="s">
        <v>14783</v>
      </c>
      <c r="G2915" t="s">
        <v>133</v>
      </c>
      <c r="H2915" t="s">
        <v>14618</v>
      </c>
      <c r="I2915" t="s">
        <v>138</v>
      </c>
      <c r="J2915" t="s">
        <v>14784</v>
      </c>
      <c r="K2915" t="s">
        <v>14785</v>
      </c>
      <c r="L2915" t="s">
        <v>8842</v>
      </c>
      <c r="M2915">
        <v>70</v>
      </c>
      <c r="N2915" t="s">
        <v>9971</v>
      </c>
      <c r="O2915" t="s">
        <v>14622</v>
      </c>
      <c r="P2915">
        <v>1</v>
      </c>
      <c r="Q2915">
        <v>630</v>
      </c>
      <c r="R2915">
        <v>321</v>
      </c>
      <c r="W2915">
        <v>0.20222999999999999</v>
      </c>
      <c r="X2915">
        <v>0.24267599999999998</v>
      </c>
    </row>
    <row r="2916" spans="1:24" hidden="1" x14ac:dyDescent="0.3">
      <c r="A2916" t="s">
        <v>14787</v>
      </c>
      <c r="B2916" t="s">
        <v>8211</v>
      </c>
      <c r="C2916" t="s">
        <v>14781</v>
      </c>
      <c r="D2916" t="s">
        <v>14782</v>
      </c>
      <c r="E2916" t="s">
        <v>113</v>
      </c>
      <c r="F2916" t="s">
        <v>14783</v>
      </c>
      <c r="G2916" t="s">
        <v>133</v>
      </c>
      <c r="H2916" t="s">
        <v>14618</v>
      </c>
      <c r="I2916" t="s">
        <v>138</v>
      </c>
      <c r="J2916" t="s">
        <v>14784</v>
      </c>
      <c r="K2916" t="s">
        <v>14785</v>
      </c>
      <c r="L2916" t="s">
        <v>8842</v>
      </c>
      <c r="M2916">
        <v>70</v>
      </c>
      <c r="N2916" t="s">
        <v>113</v>
      </c>
      <c r="O2916" t="s">
        <v>9493</v>
      </c>
      <c r="P2916">
        <v>1</v>
      </c>
      <c r="Q2916">
        <v>0.9</v>
      </c>
      <c r="T2916">
        <v>114</v>
      </c>
      <c r="W2916">
        <v>0.63617251235193317</v>
      </c>
      <c r="X2916">
        <v>1.0178760197630932</v>
      </c>
    </row>
    <row r="2917" spans="1:24" hidden="1" x14ac:dyDescent="0.3">
      <c r="A2917" t="s">
        <v>14788</v>
      </c>
      <c r="B2917" t="s">
        <v>8174</v>
      </c>
      <c r="C2917" t="s">
        <v>14334</v>
      </c>
      <c r="D2917" t="s">
        <v>14789</v>
      </c>
      <c r="E2917" t="s">
        <v>113</v>
      </c>
      <c r="F2917" t="s">
        <v>14336</v>
      </c>
      <c r="G2917" t="s">
        <v>1356</v>
      </c>
      <c r="H2917" t="s">
        <v>127</v>
      </c>
      <c r="I2917" t="s">
        <v>285</v>
      </c>
      <c r="J2917" t="s">
        <v>113</v>
      </c>
      <c r="K2917" t="s">
        <v>113</v>
      </c>
      <c r="L2917" t="s">
        <v>113</v>
      </c>
      <c r="M2917">
        <v>40</v>
      </c>
      <c r="N2917" t="s">
        <v>9971</v>
      </c>
      <c r="O2917" t="s">
        <v>9481</v>
      </c>
      <c r="P2917">
        <v>3</v>
      </c>
      <c r="Q2917">
        <v>1498</v>
      </c>
      <c r="R2917">
        <v>398</v>
      </c>
      <c r="S2917">
        <v>158</v>
      </c>
      <c r="T2917">
        <v>20</v>
      </c>
      <c r="U2917">
        <v>140</v>
      </c>
      <c r="V2917">
        <v>260</v>
      </c>
      <c r="W2917">
        <v>1.7886120000000001</v>
      </c>
      <c r="X2917">
        <v>2.1463344000000002</v>
      </c>
    </row>
    <row r="2918" spans="1:24" hidden="1" x14ac:dyDescent="0.3">
      <c r="A2918" t="s">
        <v>14790</v>
      </c>
      <c r="B2918" t="s">
        <v>8617</v>
      </c>
      <c r="C2918" t="s">
        <v>14334</v>
      </c>
      <c r="D2918" t="s">
        <v>14789</v>
      </c>
      <c r="E2918" t="s">
        <v>113</v>
      </c>
      <c r="F2918" t="s">
        <v>14336</v>
      </c>
      <c r="G2918" t="s">
        <v>1356</v>
      </c>
      <c r="H2918" t="s">
        <v>127</v>
      </c>
      <c r="I2918" t="s">
        <v>285</v>
      </c>
      <c r="J2918" t="s">
        <v>113</v>
      </c>
      <c r="K2918" t="s">
        <v>113</v>
      </c>
      <c r="L2918" t="s">
        <v>113</v>
      </c>
      <c r="M2918">
        <v>40</v>
      </c>
      <c r="N2918" t="s">
        <v>9971</v>
      </c>
      <c r="O2918" t="s">
        <v>12134</v>
      </c>
      <c r="P2918">
        <v>3</v>
      </c>
      <c r="Q2918">
        <v>752</v>
      </c>
      <c r="R2918">
        <v>395</v>
      </c>
      <c r="S2918">
        <v>146</v>
      </c>
      <c r="T2918">
        <v>20</v>
      </c>
      <c r="U2918">
        <v>140</v>
      </c>
      <c r="V2918">
        <v>260</v>
      </c>
      <c r="W2918">
        <v>0.89112000000000002</v>
      </c>
      <c r="X2918">
        <v>1.0693440000000001</v>
      </c>
    </row>
    <row r="2919" spans="1:24" hidden="1" x14ac:dyDescent="0.3">
      <c r="A2919" t="s">
        <v>14791</v>
      </c>
      <c r="B2919" t="s">
        <v>8179</v>
      </c>
      <c r="C2919" t="s">
        <v>14334</v>
      </c>
      <c r="D2919" t="s">
        <v>14789</v>
      </c>
      <c r="E2919" t="s">
        <v>113</v>
      </c>
      <c r="F2919" t="s">
        <v>14336</v>
      </c>
      <c r="G2919" t="s">
        <v>1356</v>
      </c>
      <c r="H2919" t="s">
        <v>127</v>
      </c>
      <c r="I2919" t="s">
        <v>285</v>
      </c>
      <c r="J2919" t="s">
        <v>113</v>
      </c>
      <c r="K2919" t="s">
        <v>113</v>
      </c>
      <c r="L2919" t="s">
        <v>113</v>
      </c>
      <c r="M2919">
        <v>40</v>
      </c>
      <c r="N2919" t="s">
        <v>113</v>
      </c>
      <c r="O2919" t="s">
        <v>12829</v>
      </c>
      <c r="P2919">
        <v>3</v>
      </c>
      <c r="Q2919">
        <v>730</v>
      </c>
      <c r="R2919">
        <v>520</v>
      </c>
      <c r="S2919">
        <v>185</v>
      </c>
      <c r="W2919">
        <v>1.1388</v>
      </c>
      <c r="X2919">
        <v>1.36656</v>
      </c>
    </row>
    <row r="2920" spans="1:24" hidden="1" x14ac:dyDescent="0.3">
      <c r="A2920" t="s">
        <v>14792</v>
      </c>
      <c r="B2920" t="s">
        <v>8536</v>
      </c>
      <c r="C2920" t="s">
        <v>14334</v>
      </c>
      <c r="D2920" t="s">
        <v>14789</v>
      </c>
      <c r="E2920" t="s">
        <v>113</v>
      </c>
      <c r="F2920" t="s">
        <v>14336</v>
      </c>
      <c r="G2920" t="s">
        <v>1356</v>
      </c>
      <c r="H2920" t="s">
        <v>127</v>
      </c>
      <c r="I2920" t="s">
        <v>285</v>
      </c>
      <c r="J2920" t="s">
        <v>113</v>
      </c>
      <c r="K2920" t="s">
        <v>113</v>
      </c>
      <c r="L2920" t="s">
        <v>113</v>
      </c>
      <c r="M2920">
        <v>40</v>
      </c>
      <c r="N2920" t="s">
        <v>113</v>
      </c>
      <c r="O2920" t="s">
        <v>13462</v>
      </c>
      <c r="P2920">
        <v>2</v>
      </c>
      <c r="Q2920">
        <v>560</v>
      </c>
      <c r="R2920">
        <v>492</v>
      </c>
      <c r="S2920">
        <v>133</v>
      </c>
      <c r="W2920">
        <v>0.55103999999999997</v>
      </c>
      <c r="X2920">
        <v>0.66124799999999995</v>
      </c>
    </row>
    <row r="2921" spans="1:24" hidden="1" x14ac:dyDescent="0.3">
      <c r="A2921" t="s">
        <v>14793</v>
      </c>
      <c r="B2921" t="s">
        <v>8539</v>
      </c>
      <c r="C2921" t="s">
        <v>14334</v>
      </c>
      <c r="D2921" t="s">
        <v>14789</v>
      </c>
      <c r="E2921" t="s">
        <v>113</v>
      </c>
      <c r="F2921" t="s">
        <v>14336</v>
      </c>
      <c r="G2921" t="s">
        <v>1356</v>
      </c>
      <c r="H2921" t="s">
        <v>127</v>
      </c>
      <c r="I2921" t="s">
        <v>285</v>
      </c>
      <c r="J2921" t="s">
        <v>113</v>
      </c>
      <c r="K2921" t="s">
        <v>113</v>
      </c>
      <c r="L2921" t="s">
        <v>113</v>
      </c>
      <c r="M2921">
        <v>40</v>
      </c>
      <c r="N2921" t="s">
        <v>9971</v>
      </c>
      <c r="O2921" t="s">
        <v>13039</v>
      </c>
      <c r="P2921">
        <v>2</v>
      </c>
      <c r="Q2921">
        <v>560</v>
      </c>
      <c r="R2921">
        <v>492</v>
      </c>
      <c r="S2921">
        <v>133</v>
      </c>
      <c r="W2921">
        <v>0.55103999999999997</v>
      </c>
      <c r="X2921">
        <v>0.66124799999999995</v>
      </c>
    </row>
    <row r="2922" spans="1:24" hidden="1" x14ac:dyDescent="0.3">
      <c r="A2922" t="s">
        <v>14794</v>
      </c>
      <c r="B2922" t="s">
        <v>8249</v>
      </c>
      <c r="C2922" t="s">
        <v>14693</v>
      </c>
      <c r="D2922" t="s">
        <v>14694</v>
      </c>
      <c r="E2922" t="s">
        <v>113</v>
      </c>
      <c r="F2922" t="s">
        <v>14695</v>
      </c>
      <c r="G2922" t="s">
        <v>133</v>
      </c>
      <c r="H2922" t="s">
        <v>14618</v>
      </c>
      <c r="I2922" t="s">
        <v>138</v>
      </c>
      <c r="J2922" t="s">
        <v>14696</v>
      </c>
      <c r="K2922" t="s">
        <v>14697</v>
      </c>
      <c r="L2922" t="s">
        <v>8903</v>
      </c>
      <c r="M2922">
        <v>30</v>
      </c>
      <c r="N2922" t="s">
        <v>113</v>
      </c>
      <c r="O2922" t="s">
        <v>9493</v>
      </c>
      <c r="P2922">
        <v>1</v>
      </c>
      <c r="Q2922">
        <v>0.9</v>
      </c>
      <c r="T2922">
        <v>224</v>
      </c>
      <c r="W2922">
        <v>0.63617251235193317</v>
      </c>
      <c r="X2922">
        <v>1.0178760197630932</v>
      </c>
    </row>
    <row r="2923" spans="1:24" hidden="1" x14ac:dyDescent="0.3">
      <c r="A2923" t="s">
        <v>14795</v>
      </c>
      <c r="B2923" t="s">
        <v>8174</v>
      </c>
      <c r="C2923" t="s">
        <v>14796</v>
      </c>
      <c r="D2923" t="s">
        <v>14797</v>
      </c>
      <c r="E2923" t="s">
        <v>113</v>
      </c>
      <c r="F2923" t="s">
        <v>14798</v>
      </c>
      <c r="G2923" t="s">
        <v>133</v>
      </c>
      <c r="H2923" t="s">
        <v>14618</v>
      </c>
      <c r="I2923" t="s">
        <v>138</v>
      </c>
      <c r="J2923" t="s">
        <v>14799</v>
      </c>
      <c r="K2923" t="s">
        <v>14800</v>
      </c>
      <c r="L2923" t="s">
        <v>120</v>
      </c>
      <c r="M2923">
        <v>40</v>
      </c>
      <c r="N2923" t="s">
        <v>8442</v>
      </c>
      <c r="O2923" t="s">
        <v>8418</v>
      </c>
      <c r="P2923">
        <v>2</v>
      </c>
      <c r="Q2923">
        <v>1400</v>
      </c>
      <c r="R2923">
        <v>320</v>
      </c>
      <c r="S2923">
        <v>145</v>
      </c>
      <c r="T2923">
        <v>15</v>
      </c>
      <c r="U2923">
        <v>195</v>
      </c>
      <c r="W2923">
        <v>0.89600000000000002</v>
      </c>
      <c r="X2923">
        <v>1.0751999999999999</v>
      </c>
    </row>
    <row r="2924" spans="1:24" hidden="1" x14ac:dyDescent="0.3">
      <c r="A2924" t="s">
        <v>14801</v>
      </c>
      <c r="B2924" t="s">
        <v>8179</v>
      </c>
      <c r="C2924" t="s">
        <v>14796</v>
      </c>
      <c r="D2924" t="s">
        <v>14797</v>
      </c>
      <c r="E2924" t="s">
        <v>113</v>
      </c>
      <c r="F2924" t="s">
        <v>14798</v>
      </c>
      <c r="G2924" t="s">
        <v>133</v>
      </c>
      <c r="H2924" t="s">
        <v>14618</v>
      </c>
      <c r="I2924" t="s">
        <v>138</v>
      </c>
      <c r="J2924" t="s">
        <v>14799</v>
      </c>
      <c r="K2924" t="s">
        <v>14800</v>
      </c>
      <c r="L2924" t="s">
        <v>120</v>
      </c>
      <c r="O2924" t="s">
        <v>14639</v>
      </c>
      <c r="P2924">
        <v>4</v>
      </c>
      <c r="Q2924">
        <v>151</v>
      </c>
      <c r="R2924">
        <v>151</v>
      </c>
      <c r="W2924">
        <v>9.1203999999999993E-2</v>
      </c>
      <c r="X2924">
        <v>0.10944479999999999</v>
      </c>
    </row>
    <row r="2925" spans="1:24" hidden="1" x14ac:dyDescent="0.3">
      <c r="A2925" t="s">
        <v>14802</v>
      </c>
      <c r="B2925" t="s">
        <v>8536</v>
      </c>
      <c r="C2925" t="s">
        <v>14796</v>
      </c>
      <c r="D2925" t="s">
        <v>14797</v>
      </c>
      <c r="E2925" t="s">
        <v>113</v>
      </c>
      <c r="F2925" t="s">
        <v>14798</v>
      </c>
      <c r="G2925" t="s">
        <v>133</v>
      </c>
      <c r="H2925" t="s">
        <v>14618</v>
      </c>
      <c r="I2925" t="s">
        <v>138</v>
      </c>
      <c r="J2925" t="s">
        <v>14799</v>
      </c>
      <c r="K2925" t="s">
        <v>14800</v>
      </c>
      <c r="L2925" t="s">
        <v>120</v>
      </c>
      <c r="M2925">
        <v>40</v>
      </c>
      <c r="N2925" t="s">
        <v>9971</v>
      </c>
      <c r="O2925" t="s">
        <v>14641</v>
      </c>
      <c r="P2925">
        <v>1</v>
      </c>
      <c r="Q2925">
        <v>512</v>
      </c>
      <c r="R2925">
        <v>308</v>
      </c>
      <c r="W2925">
        <v>0.157696</v>
      </c>
      <c r="X2925">
        <v>0.18923519999999999</v>
      </c>
    </row>
    <row r="2926" spans="1:24" hidden="1" x14ac:dyDescent="0.3">
      <c r="A2926" t="s">
        <v>14803</v>
      </c>
      <c r="B2926" t="s">
        <v>8211</v>
      </c>
      <c r="C2926" t="s">
        <v>14796</v>
      </c>
      <c r="D2926" t="s">
        <v>14797</v>
      </c>
      <c r="E2926" t="s">
        <v>113</v>
      </c>
      <c r="F2926" t="s">
        <v>14798</v>
      </c>
      <c r="G2926" t="s">
        <v>133</v>
      </c>
      <c r="H2926" t="s">
        <v>14618</v>
      </c>
      <c r="I2926" t="s">
        <v>138</v>
      </c>
      <c r="J2926" t="s">
        <v>14799</v>
      </c>
      <c r="K2926" t="s">
        <v>14800</v>
      </c>
      <c r="L2926" t="s">
        <v>120</v>
      </c>
      <c r="M2926">
        <v>40</v>
      </c>
      <c r="N2926" t="s">
        <v>113</v>
      </c>
      <c r="O2926" t="s">
        <v>14643</v>
      </c>
      <c r="P2926">
        <v>1</v>
      </c>
      <c r="Q2926">
        <v>0.3</v>
      </c>
      <c r="T2926">
        <v>235</v>
      </c>
      <c r="W2926">
        <v>7.0685834705770348E-2</v>
      </c>
      <c r="X2926">
        <v>0.11309733552923257</v>
      </c>
    </row>
    <row r="2927" spans="1:24" hidden="1" x14ac:dyDescent="0.3">
      <c r="A2927" t="s">
        <v>14804</v>
      </c>
      <c r="B2927" t="s">
        <v>8249</v>
      </c>
      <c r="C2927" t="s">
        <v>14796</v>
      </c>
      <c r="D2927" t="s">
        <v>14797</v>
      </c>
      <c r="E2927" t="s">
        <v>113</v>
      </c>
      <c r="F2927" t="s">
        <v>14798</v>
      </c>
      <c r="G2927" t="s">
        <v>133</v>
      </c>
      <c r="H2927" t="s">
        <v>14618</v>
      </c>
      <c r="I2927" t="s">
        <v>138</v>
      </c>
      <c r="J2927" t="s">
        <v>14799</v>
      </c>
      <c r="K2927" t="s">
        <v>14800</v>
      </c>
      <c r="L2927" t="s">
        <v>120</v>
      </c>
      <c r="M2927">
        <v>40</v>
      </c>
      <c r="N2927" t="s">
        <v>113</v>
      </c>
      <c r="O2927" t="s">
        <v>14645</v>
      </c>
      <c r="P2927">
        <v>1</v>
      </c>
      <c r="Q2927">
        <v>0.6</v>
      </c>
      <c r="T2927">
        <v>46</v>
      </c>
      <c r="W2927">
        <v>0.28274333882308139</v>
      </c>
      <c r="X2927">
        <v>0.45238934211693027</v>
      </c>
    </row>
    <row r="2928" spans="1:24" hidden="1" x14ac:dyDescent="0.3">
      <c r="A2928" t="s">
        <v>14805</v>
      </c>
      <c r="B2928" t="s">
        <v>8174</v>
      </c>
      <c r="C2928" t="s">
        <v>14806</v>
      </c>
      <c r="D2928" t="s">
        <v>14807</v>
      </c>
      <c r="E2928" t="s">
        <v>113</v>
      </c>
      <c r="F2928" t="s">
        <v>14808</v>
      </c>
      <c r="G2928" t="s">
        <v>133</v>
      </c>
      <c r="H2928" t="s">
        <v>14618</v>
      </c>
      <c r="I2928" t="s">
        <v>138</v>
      </c>
      <c r="J2928" t="s">
        <v>14809</v>
      </c>
      <c r="K2928" t="s">
        <v>14810</v>
      </c>
      <c r="L2928" t="s">
        <v>1173</v>
      </c>
      <c r="M2928">
        <v>50</v>
      </c>
      <c r="N2928" t="s">
        <v>8442</v>
      </c>
      <c r="O2928" t="s">
        <v>9890</v>
      </c>
      <c r="P2928">
        <v>2</v>
      </c>
      <c r="Q2928">
        <v>2500</v>
      </c>
      <c r="R2928">
        <v>355</v>
      </c>
      <c r="T2928">
        <v>60</v>
      </c>
      <c r="U2928">
        <v>240</v>
      </c>
      <c r="W2928">
        <v>1.7749999999999999</v>
      </c>
      <c r="X2928">
        <v>2.13</v>
      </c>
    </row>
    <row r="2929" spans="1:24" hidden="1" x14ac:dyDescent="0.3">
      <c r="A2929" t="s">
        <v>14811</v>
      </c>
      <c r="B2929" t="s">
        <v>8179</v>
      </c>
      <c r="C2929" t="s">
        <v>14806</v>
      </c>
      <c r="D2929" t="s">
        <v>14807</v>
      </c>
      <c r="E2929" t="s">
        <v>113</v>
      </c>
      <c r="F2929" t="s">
        <v>14808</v>
      </c>
      <c r="G2929" t="s">
        <v>133</v>
      </c>
      <c r="H2929" t="s">
        <v>14618</v>
      </c>
      <c r="I2929" t="s">
        <v>138</v>
      </c>
      <c r="J2929" t="s">
        <v>14809</v>
      </c>
      <c r="K2929" t="s">
        <v>14810</v>
      </c>
      <c r="L2929" t="s">
        <v>1173</v>
      </c>
      <c r="M2929">
        <v>50</v>
      </c>
      <c r="N2929" t="s">
        <v>9971</v>
      </c>
      <c r="O2929" t="s">
        <v>14622</v>
      </c>
      <c r="P2929">
        <v>1</v>
      </c>
      <c r="Q2929">
        <v>630</v>
      </c>
      <c r="R2929">
        <v>321</v>
      </c>
      <c r="W2929">
        <v>0.20222999999999999</v>
      </c>
      <c r="X2929">
        <v>0.24267599999999998</v>
      </c>
    </row>
    <row r="2930" spans="1:24" hidden="1" x14ac:dyDescent="0.3">
      <c r="A2930" t="s">
        <v>14812</v>
      </c>
      <c r="B2930" t="s">
        <v>8211</v>
      </c>
      <c r="C2930" t="s">
        <v>14806</v>
      </c>
      <c r="D2930" t="s">
        <v>14807</v>
      </c>
      <c r="E2930" t="s">
        <v>113</v>
      </c>
      <c r="F2930" t="s">
        <v>14808</v>
      </c>
      <c r="G2930" t="s">
        <v>133</v>
      </c>
      <c r="H2930" t="s">
        <v>14618</v>
      </c>
      <c r="I2930" t="s">
        <v>138</v>
      </c>
      <c r="J2930" t="s">
        <v>14809</v>
      </c>
      <c r="K2930" t="s">
        <v>14810</v>
      </c>
      <c r="L2930" t="s">
        <v>1173</v>
      </c>
      <c r="M2930">
        <v>50</v>
      </c>
      <c r="N2930" t="s">
        <v>113</v>
      </c>
      <c r="O2930" t="s">
        <v>9493</v>
      </c>
      <c r="P2930">
        <v>1</v>
      </c>
      <c r="Q2930">
        <v>0.9</v>
      </c>
      <c r="T2930">
        <v>68</v>
      </c>
      <c r="W2930">
        <v>0.63617251235193317</v>
      </c>
      <c r="X2930">
        <v>1.0178760197630932</v>
      </c>
    </row>
    <row r="2931" spans="1:24" hidden="1" x14ac:dyDescent="0.3">
      <c r="A2931" t="s">
        <v>14813</v>
      </c>
      <c r="B2931" t="s">
        <v>8174</v>
      </c>
      <c r="C2931" t="s">
        <v>14814</v>
      </c>
      <c r="D2931" t="s">
        <v>14815</v>
      </c>
      <c r="E2931" t="s">
        <v>113</v>
      </c>
      <c r="F2931" t="s">
        <v>14816</v>
      </c>
      <c r="G2931" t="s">
        <v>133</v>
      </c>
      <c r="H2931" t="s">
        <v>14618</v>
      </c>
      <c r="I2931" t="s">
        <v>138</v>
      </c>
      <c r="J2931" t="s">
        <v>14817</v>
      </c>
      <c r="K2931" t="s">
        <v>14818</v>
      </c>
      <c r="L2931" t="s">
        <v>9030</v>
      </c>
      <c r="M2931">
        <v>60</v>
      </c>
      <c r="N2931" t="s">
        <v>8442</v>
      </c>
      <c r="O2931" t="s">
        <v>9890</v>
      </c>
      <c r="P2931">
        <v>2</v>
      </c>
      <c r="Q2931">
        <v>2500</v>
      </c>
      <c r="R2931">
        <v>355</v>
      </c>
      <c r="T2931">
        <v>120</v>
      </c>
      <c r="U2931">
        <v>265</v>
      </c>
      <c r="W2931">
        <v>1.7749999999999999</v>
      </c>
      <c r="X2931">
        <v>2.13</v>
      </c>
    </row>
    <row r="2932" spans="1:24" hidden="1" x14ac:dyDescent="0.3">
      <c r="A2932" t="s">
        <v>14819</v>
      </c>
      <c r="B2932" t="s">
        <v>8179</v>
      </c>
      <c r="C2932" t="s">
        <v>14814</v>
      </c>
      <c r="D2932" t="s">
        <v>14815</v>
      </c>
      <c r="E2932" t="s">
        <v>113</v>
      </c>
      <c r="F2932" t="s">
        <v>14816</v>
      </c>
      <c r="G2932" t="s">
        <v>133</v>
      </c>
      <c r="H2932" t="s">
        <v>14618</v>
      </c>
      <c r="I2932" t="s">
        <v>138</v>
      </c>
      <c r="J2932" t="s">
        <v>14817</v>
      </c>
      <c r="K2932" t="s">
        <v>14818</v>
      </c>
      <c r="L2932" t="s">
        <v>9030</v>
      </c>
      <c r="M2932">
        <v>60</v>
      </c>
      <c r="N2932" t="s">
        <v>9971</v>
      </c>
      <c r="O2932" t="s">
        <v>14622</v>
      </c>
      <c r="P2932">
        <v>1</v>
      </c>
      <c r="Q2932">
        <v>630</v>
      </c>
      <c r="R2932">
        <v>321</v>
      </c>
      <c r="W2932">
        <v>0.20222999999999999</v>
      </c>
      <c r="X2932">
        <v>0.24267599999999998</v>
      </c>
    </row>
    <row r="2933" spans="1:24" hidden="1" x14ac:dyDescent="0.3">
      <c r="A2933" t="s">
        <v>14820</v>
      </c>
      <c r="B2933" t="s">
        <v>8211</v>
      </c>
      <c r="C2933" t="s">
        <v>14814</v>
      </c>
      <c r="D2933" t="s">
        <v>14815</v>
      </c>
      <c r="E2933" t="s">
        <v>113</v>
      </c>
      <c r="F2933" t="s">
        <v>14816</v>
      </c>
      <c r="G2933" t="s">
        <v>133</v>
      </c>
      <c r="H2933" t="s">
        <v>14618</v>
      </c>
      <c r="I2933" t="s">
        <v>138</v>
      </c>
      <c r="J2933" t="s">
        <v>14817</v>
      </c>
      <c r="K2933" t="s">
        <v>14818</v>
      </c>
      <c r="L2933" t="s">
        <v>9030</v>
      </c>
      <c r="M2933">
        <v>60</v>
      </c>
      <c r="N2933" t="s">
        <v>113</v>
      </c>
      <c r="O2933" t="s">
        <v>9493</v>
      </c>
      <c r="P2933">
        <v>1</v>
      </c>
      <c r="Q2933">
        <v>0.9</v>
      </c>
      <c r="T2933">
        <v>281</v>
      </c>
      <c r="W2933">
        <v>0.63617251235193317</v>
      </c>
      <c r="X2933">
        <v>1.0178760197630932</v>
      </c>
    </row>
    <row r="2934" spans="1:24" hidden="1" x14ac:dyDescent="0.3">
      <c r="A2934" t="s">
        <v>14821</v>
      </c>
      <c r="B2934" t="s">
        <v>8249</v>
      </c>
      <c r="C2934" t="s">
        <v>14814</v>
      </c>
      <c r="D2934" t="s">
        <v>14815</v>
      </c>
      <c r="E2934" t="s">
        <v>113</v>
      </c>
      <c r="F2934" t="s">
        <v>14816</v>
      </c>
      <c r="G2934" t="s">
        <v>133</v>
      </c>
      <c r="H2934" t="s">
        <v>14618</v>
      </c>
      <c r="I2934" t="s">
        <v>138</v>
      </c>
      <c r="J2934" t="s">
        <v>14817</v>
      </c>
      <c r="K2934" t="s">
        <v>14818</v>
      </c>
      <c r="L2934" t="s">
        <v>9030</v>
      </c>
      <c r="M2934">
        <v>60</v>
      </c>
      <c r="N2934" t="s">
        <v>113</v>
      </c>
      <c r="O2934" t="s">
        <v>9493</v>
      </c>
      <c r="P2934">
        <v>1</v>
      </c>
      <c r="Q2934">
        <v>0.9</v>
      </c>
      <c r="T2934">
        <v>114</v>
      </c>
      <c r="W2934">
        <v>0.63617251235193317</v>
      </c>
      <c r="X2934">
        <v>1.0178760197630932</v>
      </c>
    </row>
    <row r="2935" spans="1:24" hidden="1" x14ac:dyDescent="0.3">
      <c r="A2935" t="s">
        <v>14822</v>
      </c>
      <c r="B2935" t="s">
        <v>8174</v>
      </c>
      <c r="C2935" t="s">
        <v>14823</v>
      </c>
      <c r="D2935" t="s">
        <v>14824</v>
      </c>
      <c r="E2935" t="s">
        <v>113</v>
      </c>
      <c r="F2935" t="s">
        <v>14825</v>
      </c>
      <c r="G2935" t="s">
        <v>133</v>
      </c>
      <c r="H2935" t="s">
        <v>3790</v>
      </c>
      <c r="I2935" t="s">
        <v>935</v>
      </c>
      <c r="J2935" t="s">
        <v>14826</v>
      </c>
      <c r="K2935" t="s">
        <v>14827</v>
      </c>
      <c r="L2935" t="s">
        <v>8903</v>
      </c>
      <c r="M2935">
        <v>30</v>
      </c>
      <c r="N2935" t="s">
        <v>113</v>
      </c>
      <c r="O2935" t="s">
        <v>8207</v>
      </c>
      <c r="P2935">
        <v>3</v>
      </c>
      <c r="Q2935">
        <v>1400</v>
      </c>
      <c r="R2935">
        <v>320</v>
      </c>
      <c r="S2935">
        <v>145</v>
      </c>
      <c r="T2935">
        <v>50</v>
      </c>
      <c r="U2935">
        <v>195</v>
      </c>
      <c r="V2935">
        <v>240</v>
      </c>
      <c r="W2935">
        <v>1.3440000000000001</v>
      </c>
      <c r="X2935">
        <v>1.6128</v>
      </c>
    </row>
    <row r="2936" spans="1:24" hidden="1" x14ac:dyDescent="0.3">
      <c r="A2936" t="s">
        <v>14828</v>
      </c>
      <c r="B2936" t="s">
        <v>8179</v>
      </c>
      <c r="C2936" t="s">
        <v>14823</v>
      </c>
      <c r="D2936" t="s">
        <v>14824</v>
      </c>
      <c r="E2936" t="s">
        <v>113</v>
      </c>
      <c r="F2936" t="s">
        <v>14825</v>
      </c>
      <c r="G2936" t="s">
        <v>133</v>
      </c>
      <c r="H2936" t="s">
        <v>3790</v>
      </c>
      <c r="I2936" t="s">
        <v>935</v>
      </c>
      <c r="J2936" t="s">
        <v>14826</v>
      </c>
      <c r="K2936" t="s">
        <v>14827</v>
      </c>
      <c r="L2936" t="s">
        <v>8903</v>
      </c>
      <c r="M2936">
        <v>30</v>
      </c>
      <c r="N2936" t="s">
        <v>113</v>
      </c>
      <c r="O2936" t="s">
        <v>10384</v>
      </c>
      <c r="P2936">
        <v>3</v>
      </c>
      <c r="Q2936">
        <v>400</v>
      </c>
      <c r="R2936">
        <v>300</v>
      </c>
      <c r="S2936">
        <v>100</v>
      </c>
      <c r="W2936">
        <v>0.36</v>
      </c>
      <c r="X2936">
        <v>0.432</v>
      </c>
    </row>
    <row r="2937" spans="1:24" hidden="1" x14ac:dyDescent="0.3">
      <c r="A2937" t="s">
        <v>14829</v>
      </c>
      <c r="B2937" t="s">
        <v>8174</v>
      </c>
      <c r="C2937" t="s">
        <v>14830</v>
      </c>
      <c r="D2937" t="s">
        <v>14831</v>
      </c>
      <c r="E2937" t="s">
        <v>113</v>
      </c>
      <c r="F2937" t="s">
        <v>14832</v>
      </c>
      <c r="G2937" t="s">
        <v>1356</v>
      </c>
      <c r="H2937" t="s">
        <v>127</v>
      </c>
      <c r="I2937" t="s">
        <v>1189</v>
      </c>
      <c r="J2937" t="s">
        <v>14833</v>
      </c>
      <c r="K2937" t="s">
        <v>14834</v>
      </c>
      <c r="L2937" t="s">
        <v>120</v>
      </c>
      <c r="M2937">
        <v>40</v>
      </c>
      <c r="N2937" t="s">
        <v>113</v>
      </c>
      <c r="O2937" t="s">
        <v>9266</v>
      </c>
      <c r="P2937">
        <v>3</v>
      </c>
      <c r="Q2937">
        <v>1936</v>
      </c>
      <c r="R2937">
        <v>298</v>
      </c>
      <c r="S2937">
        <v>149</v>
      </c>
      <c r="T2937">
        <v>330</v>
      </c>
      <c r="U2937">
        <v>100</v>
      </c>
      <c r="V2937">
        <v>240</v>
      </c>
      <c r="W2937">
        <v>1.7307840000000001</v>
      </c>
      <c r="X2937">
        <v>2.0769408</v>
      </c>
    </row>
    <row r="2938" spans="1:24" hidden="1" x14ac:dyDescent="0.3">
      <c r="A2938" t="s">
        <v>14835</v>
      </c>
      <c r="B2938" t="s">
        <v>8179</v>
      </c>
      <c r="C2938" t="s">
        <v>14830</v>
      </c>
      <c r="D2938" t="s">
        <v>14831</v>
      </c>
      <c r="E2938" t="s">
        <v>113</v>
      </c>
      <c r="F2938" t="s">
        <v>14832</v>
      </c>
      <c r="G2938" t="s">
        <v>1356</v>
      </c>
      <c r="H2938" t="s">
        <v>127</v>
      </c>
      <c r="I2938" t="s">
        <v>1189</v>
      </c>
      <c r="J2938" t="s">
        <v>14833</v>
      </c>
      <c r="K2938" t="s">
        <v>14834</v>
      </c>
      <c r="L2938" t="s">
        <v>120</v>
      </c>
      <c r="M2938">
        <v>40</v>
      </c>
      <c r="N2938" t="s">
        <v>113</v>
      </c>
      <c r="O2938" t="s">
        <v>8469</v>
      </c>
      <c r="P2938">
        <v>3</v>
      </c>
      <c r="Q2938">
        <v>400</v>
      </c>
      <c r="R2938">
        <v>300</v>
      </c>
      <c r="S2938">
        <v>100</v>
      </c>
      <c r="W2938">
        <v>0.36</v>
      </c>
      <c r="X2938">
        <v>0.432</v>
      </c>
    </row>
    <row r="2939" spans="1:24" hidden="1" x14ac:dyDescent="0.3">
      <c r="A2939" t="s">
        <v>14836</v>
      </c>
      <c r="B2939" t="s">
        <v>8362</v>
      </c>
      <c r="C2939" t="s">
        <v>14830</v>
      </c>
      <c r="D2939" t="s">
        <v>14831</v>
      </c>
      <c r="E2939" t="s">
        <v>113</v>
      </c>
      <c r="F2939" t="s">
        <v>14832</v>
      </c>
      <c r="G2939" t="s">
        <v>1356</v>
      </c>
      <c r="H2939" t="s">
        <v>127</v>
      </c>
      <c r="I2939" t="s">
        <v>1189</v>
      </c>
      <c r="J2939" t="s">
        <v>14833</v>
      </c>
      <c r="K2939" t="s">
        <v>14834</v>
      </c>
      <c r="L2939" t="s">
        <v>120</v>
      </c>
      <c r="M2939">
        <v>0</v>
      </c>
      <c r="N2939" t="s">
        <v>113</v>
      </c>
      <c r="O2939" t="s">
        <v>14837</v>
      </c>
      <c r="P2939">
        <v>1</v>
      </c>
      <c r="Q2939">
        <v>1.8</v>
      </c>
      <c r="W2939">
        <v>2.5446900494077327</v>
      </c>
      <c r="X2939">
        <v>0</v>
      </c>
    </row>
    <row r="2940" spans="1:24" hidden="1" x14ac:dyDescent="0.3">
      <c r="A2940" t="s">
        <v>14838</v>
      </c>
      <c r="B2940" t="s">
        <v>8174</v>
      </c>
      <c r="C2940" t="s">
        <v>14839</v>
      </c>
      <c r="D2940" t="s">
        <v>14840</v>
      </c>
      <c r="E2940" t="s">
        <v>113</v>
      </c>
      <c r="F2940" t="s">
        <v>14841</v>
      </c>
      <c r="G2940" t="s">
        <v>133</v>
      </c>
      <c r="H2940" t="s">
        <v>3790</v>
      </c>
      <c r="I2940" t="s">
        <v>218</v>
      </c>
      <c r="J2940" t="s">
        <v>14842</v>
      </c>
      <c r="K2940" t="s">
        <v>14843</v>
      </c>
      <c r="L2940" t="s">
        <v>120</v>
      </c>
      <c r="M2940">
        <v>40</v>
      </c>
      <c r="N2940" t="s">
        <v>113</v>
      </c>
      <c r="O2940" t="s">
        <v>12148</v>
      </c>
      <c r="P2940">
        <v>3</v>
      </c>
      <c r="Q2940">
        <v>1400</v>
      </c>
      <c r="R2940">
        <v>355</v>
      </c>
      <c r="S2940">
        <v>192</v>
      </c>
      <c r="T2940">
        <v>130</v>
      </c>
      <c r="U2940">
        <v>220</v>
      </c>
      <c r="V2940">
        <v>310</v>
      </c>
      <c r="W2940">
        <v>1.4910000000000001</v>
      </c>
      <c r="X2940">
        <v>1.7892000000000001</v>
      </c>
    </row>
    <row r="2941" spans="1:24" hidden="1" x14ac:dyDescent="0.3">
      <c r="A2941" t="s">
        <v>14844</v>
      </c>
      <c r="B2941" t="s">
        <v>8179</v>
      </c>
      <c r="C2941" t="s">
        <v>14839</v>
      </c>
      <c r="D2941" t="s">
        <v>14840</v>
      </c>
      <c r="E2941" t="s">
        <v>113</v>
      </c>
      <c r="F2941" t="s">
        <v>14841</v>
      </c>
      <c r="G2941" t="s">
        <v>133</v>
      </c>
      <c r="H2941" t="s">
        <v>3790</v>
      </c>
      <c r="I2941" t="s">
        <v>218</v>
      </c>
      <c r="J2941" t="s">
        <v>14842</v>
      </c>
      <c r="K2941" t="s">
        <v>14843</v>
      </c>
      <c r="L2941" t="s">
        <v>120</v>
      </c>
      <c r="M2941">
        <v>40</v>
      </c>
      <c r="N2941" t="s">
        <v>113</v>
      </c>
      <c r="O2941" t="s">
        <v>13147</v>
      </c>
      <c r="P2941">
        <v>1</v>
      </c>
      <c r="Q2941">
        <v>560</v>
      </c>
      <c r="R2941">
        <v>492</v>
      </c>
      <c r="S2941">
        <v>133</v>
      </c>
      <c r="W2941">
        <v>0.27551999999999999</v>
      </c>
      <c r="X2941">
        <v>0.33062399999999997</v>
      </c>
    </row>
    <row r="2942" spans="1:24" hidden="1" x14ac:dyDescent="0.3">
      <c r="A2942" t="s">
        <v>14845</v>
      </c>
      <c r="B2942" t="s">
        <v>8362</v>
      </c>
      <c r="C2942" t="s">
        <v>14839</v>
      </c>
      <c r="D2942" t="s">
        <v>14840</v>
      </c>
      <c r="E2942" t="s">
        <v>113</v>
      </c>
      <c r="F2942" t="s">
        <v>14841</v>
      </c>
      <c r="G2942" t="s">
        <v>133</v>
      </c>
      <c r="H2942" t="s">
        <v>3790</v>
      </c>
      <c r="I2942" t="s">
        <v>218</v>
      </c>
      <c r="J2942" t="s">
        <v>14842</v>
      </c>
      <c r="K2942" t="s">
        <v>14843</v>
      </c>
      <c r="L2942" t="s">
        <v>120</v>
      </c>
      <c r="M2942">
        <v>0</v>
      </c>
      <c r="N2942" t="s">
        <v>113</v>
      </c>
      <c r="O2942" t="s">
        <v>8362</v>
      </c>
      <c r="P2942">
        <v>1</v>
      </c>
      <c r="Q2942">
        <v>1.8</v>
      </c>
      <c r="T2942">
        <v>60.36</v>
      </c>
      <c r="W2942">
        <v>2.5446900494077327</v>
      </c>
      <c r="X2942">
        <v>0</v>
      </c>
    </row>
    <row r="2943" spans="1:24" hidden="1" x14ac:dyDescent="0.3">
      <c r="A2943" t="s">
        <v>14846</v>
      </c>
      <c r="B2943" t="s">
        <v>8174</v>
      </c>
      <c r="C2943" t="s">
        <v>14847</v>
      </c>
      <c r="D2943" t="s">
        <v>14848</v>
      </c>
      <c r="E2943" t="s">
        <v>113</v>
      </c>
      <c r="F2943" t="s">
        <v>14849</v>
      </c>
      <c r="G2943" t="s">
        <v>1356</v>
      </c>
      <c r="H2943" t="s">
        <v>127</v>
      </c>
      <c r="I2943" t="s">
        <v>935</v>
      </c>
      <c r="J2943" t="s">
        <v>113</v>
      </c>
      <c r="K2943" t="s">
        <v>113</v>
      </c>
      <c r="L2943" t="s">
        <v>113</v>
      </c>
      <c r="M2943">
        <v>42</v>
      </c>
      <c r="N2943" t="s">
        <v>9085</v>
      </c>
      <c r="O2943" t="s">
        <v>8352</v>
      </c>
      <c r="P2943">
        <v>4</v>
      </c>
      <c r="Q2943">
        <v>1509</v>
      </c>
      <c r="R2943">
        <v>469</v>
      </c>
      <c r="S2943">
        <v>206</v>
      </c>
      <c r="T2943">
        <v>0</v>
      </c>
      <c r="U2943">
        <v>80</v>
      </c>
      <c r="W2943">
        <v>2.8308840000000002</v>
      </c>
      <c r="X2943">
        <v>3.3970608000000002</v>
      </c>
    </row>
    <row r="2944" spans="1:24" hidden="1" x14ac:dyDescent="0.3">
      <c r="A2944" t="s">
        <v>14850</v>
      </c>
      <c r="B2944" t="s">
        <v>8617</v>
      </c>
      <c r="C2944" t="s">
        <v>14847</v>
      </c>
      <c r="D2944" t="s">
        <v>14848</v>
      </c>
      <c r="E2944" t="s">
        <v>113</v>
      </c>
      <c r="F2944" t="s">
        <v>14849</v>
      </c>
      <c r="G2944" t="s">
        <v>1356</v>
      </c>
      <c r="H2944" t="s">
        <v>127</v>
      </c>
      <c r="I2944" t="s">
        <v>935</v>
      </c>
      <c r="J2944" t="s">
        <v>113</v>
      </c>
      <c r="K2944" t="s">
        <v>113</v>
      </c>
      <c r="L2944" t="s">
        <v>113</v>
      </c>
      <c r="M2944">
        <v>42</v>
      </c>
      <c r="N2944" t="s">
        <v>9085</v>
      </c>
      <c r="O2944" t="s">
        <v>13938</v>
      </c>
      <c r="P2944">
        <v>4</v>
      </c>
      <c r="Q2944">
        <v>965</v>
      </c>
      <c r="R2944">
        <v>470</v>
      </c>
      <c r="S2944">
        <v>180</v>
      </c>
      <c r="T2944">
        <v>0</v>
      </c>
      <c r="U2944">
        <v>80</v>
      </c>
      <c r="W2944">
        <v>1.8142</v>
      </c>
      <c r="X2944">
        <v>2.1770399999999999</v>
      </c>
    </row>
    <row r="2945" spans="1:24" hidden="1" x14ac:dyDescent="0.3">
      <c r="A2945" t="s">
        <v>14851</v>
      </c>
      <c r="B2945" t="s">
        <v>8179</v>
      </c>
      <c r="C2945" t="s">
        <v>14847</v>
      </c>
      <c r="D2945" t="s">
        <v>14848</v>
      </c>
      <c r="E2945" t="s">
        <v>113</v>
      </c>
      <c r="F2945" t="s">
        <v>14849</v>
      </c>
      <c r="G2945" t="s">
        <v>1356</v>
      </c>
      <c r="H2945" t="s">
        <v>127</v>
      </c>
      <c r="I2945" t="s">
        <v>935</v>
      </c>
      <c r="J2945" t="s">
        <v>113</v>
      </c>
      <c r="K2945" t="s">
        <v>113</v>
      </c>
      <c r="L2945" t="s">
        <v>113</v>
      </c>
      <c r="M2945">
        <v>42</v>
      </c>
      <c r="N2945" t="s">
        <v>9085</v>
      </c>
      <c r="O2945" t="s">
        <v>14852</v>
      </c>
      <c r="P2945">
        <v>4</v>
      </c>
      <c r="Q2945">
        <v>400</v>
      </c>
      <c r="R2945">
        <v>300</v>
      </c>
      <c r="S2945">
        <v>100</v>
      </c>
      <c r="W2945">
        <v>0.48</v>
      </c>
      <c r="X2945">
        <v>0.57599999999999996</v>
      </c>
    </row>
    <row r="2946" spans="1:24" hidden="1" x14ac:dyDescent="0.3">
      <c r="A2946" t="s">
        <v>14853</v>
      </c>
      <c r="B2946" t="s">
        <v>8536</v>
      </c>
      <c r="C2946" t="s">
        <v>14847</v>
      </c>
      <c r="D2946" t="s">
        <v>14848</v>
      </c>
      <c r="E2946" t="s">
        <v>113</v>
      </c>
      <c r="F2946" t="s">
        <v>14849</v>
      </c>
      <c r="G2946" t="s">
        <v>1356</v>
      </c>
      <c r="H2946" t="s">
        <v>127</v>
      </c>
      <c r="I2946" t="s">
        <v>935</v>
      </c>
      <c r="J2946" t="s">
        <v>113</v>
      </c>
      <c r="K2946" t="s">
        <v>113</v>
      </c>
      <c r="L2946" t="s">
        <v>113</v>
      </c>
      <c r="M2946">
        <v>42</v>
      </c>
      <c r="N2946" t="s">
        <v>9085</v>
      </c>
      <c r="O2946" t="s">
        <v>14854</v>
      </c>
      <c r="P2946">
        <v>4</v>
      </c>
      <c r="Q2946">
        <v>400</v>
      </c>
      <c r="R2946">
        <v>300</v>
      </c>
      <c r="S2946">
        <v>100</v>
      </c>
      <c r="W2946">
        <v>0.48</v>
      </c>
      <c r="X2946">
        <v>0.57599999999999996</v>
      </c>
    </row>
    <row r="2947" spans="1:24" hidden="1" x14ac:dyDescent="0.3">
      <c r="A2947" t="s">
        <v>14855</v>
      </c>
      <c r="B2947" t="s">
        <v>8174</v>
      </c>
      <c r="C2947" t="s">
        <v>3123</v>
      </c>
      <c r="D2947" t="s">
        <v>3122</v>
      </c>
      <c r="E2947" t="s">
        <v>113</v>
      </c>
      <c r="F2947" t="s">
        <v>3124</v>
      </c>
      <c r="G2947" t="s">
        <v>1356</v>
      </c>
      <c r="H2947" t="s">
        <v>127</v>
      </c>
      <c r="I2947" t="s">
        <v>654</v>
      </c>
      <c r="J2947" t="s">
        <v>14856</v>
      </c>
      <c r="K2947" t="s">
        <v>14857</v>
      </c>
      <c r="L2947" t="s">
        <v>6197</v>
      </c>
      <c r="M2947">
        <v>24</v>
      </c>
      <c r="N2947" t="s">
        <v>113</v>
      </c>
      <c r="O2947" t="s">
        <v>9042</v>
      </c>
      <c r="P2947">
        <v>3</v>
      </c>
      <c r="Q2947">
        <v>1412</v>
      </c>
      <c r="R2947">
        <v>353</v>
      </c>
      <c r="T2947">
        <v>350</v>
      </c>
      <c r="U2947">
        <v>100</v>
      </c>
      <c r="V2947">
        <v>210</v>
      </c>
      <c r="W2947">
        <v>1.4953080000000001</v>
      </c>
      <c r="X2947">
        <v>1.7943696</v>
      </c>
    </row>
    <row r="2948" spans="1:24" hidden="1" x14ac:dyDescent="0.3">
      <c r="A2948" t="s">
        <v>14858</v>
      </c>
      <c r="B2948" t="s">
        <v>8179</v>
      </c>
      <c r="C2948" t="s">
        <v>3123</v>
      </c>
      <c r="D2948" t="s">
        <v>3122</v>
      </c>
      <c r="E2948" t="s">
        <v>113</v>
      </c>
      <c r="F2948" t="s">
        <v>3124</v>
      </c>
      <c r="G2948" t="s">
        <v>1356</v>
      </c>
      <c r="H2948" t="s">
        <v>127</v>
      </c>
      <c r="I2948" t="s">
        <v>654</v>
      </c>
      <c r="J2948" t="s">
        <v>14856</v>
      </c>
      <c r="K2948" t="s">
        <v>14857</v>
      </c>
      <c r="L2948" t="s">
        <v>6197</v>
      </c>
      <c r="M2948">
        <v>24</v>
      </c>
      <c r="N2948" t="s">
        <v>113</v>
      </c>
      <c r="O2948" t="s">
        <v>14859</v>
      </c>
      <c r="P2948">
        <v>3</v>
      </c>
      <c r="Q2948">
        <v>409</v>
      </c>
      <c r="R2948">
        <v>269</v>
      </c>
      <c r="W2948">
        <v>0.330063</v>
      </c>
      <c r="X2948">
        <v>0.39607559999999997</v>
      </c>
    </row>
    <row r="2949" spans="1:24" hidden="1" x14ac:dyDescent="0.3">
      <c r="A2949" t="s">
        <v>14860</v>
      </c>
      <c r="B2949" t="s">
        <v>8174</v>
      </c>
      <c r="C2949" t="s">
        <v>14861</v>
      </c>
      <c r="D2949" t="s">
        <v>14862</v>
      </c>
      <c r="E2949" t="s">
        <v>113</v>
      </c>
      <c r="F2949" t="s">
        <v>14863</v>
      </c>
      <c r="G2949" t="s">
        <v>1356</v>
      </c>
      <c r="H2949" t="s">
        <v>127</v>
      </c>
      <c r="I2949" t="s">
        <v>686</v>
      </c>
      <c r="J2949" t="s">
        <v>14864</v>
      </c>
      <c r="K2949" t="s">
        <v>14865</v>
      </c>
      <c r="L2949" t="s">
        <v>120</v>
      </c>
      <c r="M2949">
        <v>40</v>
      </c>
      <c r="N2949" t="s">
        <v>113</v>
      </c>
      <c r="O2949" t="s">
        <v>8467</v>
      </c>
      <c r="P2949">
        <v>3</v>
      </c>
      <c r="Q2949">
        <v>1499</v>
      </c>
      <c r="R2949">
        <v>349</v>
      </c>
      <c r="S2949">
        <v>166</v>
      </c>
      <c r="T2949">
        <v>105</v>
      </c>
      <c r="U2949">
        <v>170</v>
      </c>
      <c r="V2949">
        <v>355</v>
      </c>
      <c r="W2949">
        <v>1.569453</v>
      </c>
      <c r="X2949">
        <v>1.8833435999999999</v>
      </c>
    </row>
    <row r="2950" spans="1:24" hidden="1" x14ac:dyDescent="0.3">
      <c r="A2950" t="s">
        <v>14866</v>
      </c>
      <c r="B2950" t="s">
        <v>8179</v>
      </c>
      <c r="C2950" t="s">
        <v>14861</v>
      </c>
      <c r="D2950" t="s">
        <v>14862</v>
      </c>
      <c r="E2950" t="s">
        <v>113</v>
      </c>
      <c r="F2950" t="s">
        <v>14863</v>
      </c>
      <c r="G2950" t="s">
        <v>1356</v>
      </c>
      <c r="H2950" t="s">
        <v>127</v>
      </c>
      <c r="I2950" t="s">
        <v>686</v>
      </c>
      <c r="J2950" t="s">
        <v>14864</v>
      </c>
      <c r="K2950" t="s">
        <v>14865</v>
      </c>
      <c r="L2950" t="s">
        <v>120</v>
      </c>
      <c r="M2950">
        <v>40</v>
      </c>
      <c r="N2950" t="s">
        <v>113</v>
      </c>
      <c r="O2950" t="s">
        <v>9106</v>
      </c>
      <c r="P2950">
        <v>3</v>
      </c>
      <c r="Q2950">
        <v>400</v>
      </c>
      <c r="R2950">
        <v>300</v>
      </c>
      <c r="S2950">
        <v>150</v>
      </c>
      <c r="W2950">
        <v>0.36</v>
      </c>
      <c r="X2950">
        <v>0.432</v>
      </c>
    </row>
    <row r="2951" spans="1:24" hidden="1" x14ac:dyDescent="0.3">
      <c r="A2951" t="s">
        <v>14867</v>
      </c>
      <c r="B2951" t="s">
        <v>8174</v>
      </c>
      <c r="C2951" t="s">
        <v>14868</v>
      </c>
      <c r="D2951" t="s">
        <v>14869</v>
      </c>
      <c r="E2951" t="s">
        <v>113</v>
      </c>
      <c r="F2951" t="s">
        <v>14870</v>
      </c>
      <c r="G2951" t="s">
        <v>1356</v>
      </c>
      <c r="H2951" t="s">
        <v>127</v>
      </c>
      <c r="I2951" t="s">
        <v>115</v>
      </c>
      <c r="J2951" t="s">
        <v>14871</v>
      </c>
      <c r="K2951" t="s">
        <v>14872</v>
      </c>
      <c r="L2951" t="s">
        <v>120</v>
      </c>
      <c r="M2951">
        <v>40</v>
      </c>
      <c r="N2951" t="s">
        <v>113</v>
      </c>
      <c r="O2951" t="s">
        <v>9042</v>
      </c>
      <c r="P2951">
        <v>3</v>
      </c>
      <c r="Q2951">
        <v>1412</v>
      </c>
      <c r="R2951">
        <v>353</v>
      </c>
      <c r="T2951">
        <v>40</v>
      </c>
      <c r="U2951">
        <v>170</v>
      </c>
      <c r="V2951">
        <v>280</v>
      </c>
      <c r="W2951">
        <v>1.4953080000000001</v>
      </c>
      <c r="X2951">
        <v>1.7943696</v>
      </c>
    </row>
    <row r="2952" spans="1:24" hidden="1" x14ac:dyDescent="0.3">
      <c r="A2952" t="s">
        <v>14873</v>
      </c>
      <c r="B2952" t="s">
        <v>8179</v>
      </c>
      <c r="C2952" t="s">
        <v>14868</v>
      </c>
      <c r="D2952" t="s">
        <v>14869</v>
      </c>
      <c r="E2952" t="s">
        <v>113</v>
      </c>
      <c r="F2952" t="s">
        <v>14870</v>
      </c>
      <c r="G2952" t="s">
        <v>1356</v>
      </c>
      <c r="H2952" t="s">
        <v>127</v>
      </c>
      <c r="I2952" t="s">
        <v>115</v>
      </c>
      <c r="J2952" t="s">
        <v>14871</v>
      </c>
      <c r="K2952" t="s">
        <v>14872</v>
      </c>
      <c r="L2952" t="s">
        <v>120</v>
      </c>
      <c r="M2952">
        <v>40</v>
      </c>
      <c r="N2952" t="s">
        <v>113</v>
      </c>
      <c r="O2952" t="s">
        <v>14859</v>
      </c>
      <c r="P2952">
        <v>3</v>
      </c>
      <c r="Q2952">
        <v>409</v>
      </c>
      <c r="R2952">
        <v>269</v>
      </c>
      <c r="W2952">
        <v>0.330063</v>
      </c>
      <c r="X2952">
        <v>0.39607559999999997</v>
      </c>
    </row>
    <row r="2953" spans="1:24" hidden="1" x14ac:dyDescent="0.3">
      <c r="A2953" t="s">
        <v>14874</v>
      </c>
      <c r="B2953" t="s">
        <v>8211</v>
      </c>
      <c r="C2953" t="s">
        <v>14868</v>
      </c>
      <c r="D2953" t="s">
        <v>14869</v>
      </c>
      <c r="E2953" t="s">
        <v>113</v>
      </c>
      <c r="F2953" t="s">
        <v>14870</v>
      </c>
      <c r="G2953" t="s">
        <v>1356</v>
      </c>
      <c r="H2953" t="s">
        <v>127</v>
      </c>
      <c r="I2953" t="s">
        <v>115</v>
      </c>
      <c r="J2953" t="s">
        <v>14871</v>
      </c>
      <c r="K2953" t="s">
        <v>14872</v>
      </c>
      <c r="L2953" t="s">
        <v>120</v>
      </c>
      <c r="M2953">
        <v>38</v>
      </c>
      <c r="N2953" t="s">
        <v>113</v>
      </c>
      <c r="O2953" t="s">
        <v>9493</v>
      </c>
      <c r="P2953">
        <v>1</v>
      </c>
      <c r="Q2953">
        <v>0.3</v>
      </c>
      <c r="W2953">
        <v>7.0685834705770348E-2</v>
      </c>
      <c r="X2953">
        <v>0.11309733552923257</v>
      </c>
    </row>
    <row r="2954" spans="1:24" hidden="1" x14ac:dyDescent="0.3">
      <c r="A2954" t="s">
        <v>14875</v>
      </c>
      <c r="B2954" t="s">
        <v>8174</v>
      </c>
      <c r="C2954" t="s">
        <v>14876</v>
      </c>
      <c r="D2954" t="s">
        <v>14877</v>
      </c>
      <c r="E2954" t="s">
        <v>113</v>
      </c>
      <c r="F2954" t="s">
        <v>14878</v>
      </c>
      <c r="G2954" t="s">
        <v>133</v>
      </c>
      <c r="H2954" t="s">
        <v>14879</v>
      </c>
      <c r="I2954" t="s">
        <v>540</v>
      </c>
      <c r="J2954" t="s">
        <v>14880</v>
      </c>
      <c r="K2954" t="s">
        <v>14881</v>
      </c>
      <c r="L2954" t="s">
        <v>1173</v>
      </c>
      <c r="M2954">
        <v>50</v>
      </c>
      <c r="N2954" t="s">
        <v>8442</v>
      </c>
      <c r="O2954" t="s">
        <v>8207</v>
      </c>
      <c r="P2954">
        <v>3</v>
      </c>
      <c r="Q2954">
        <v>1400</v>
      </c>
      <c r="R2954">
        <v>320</v>
      </c>
      <c r="S2954">
        <v>145</v>
      </c>
      <c r="T2954">
        <v>60</v>
      </c>
      <c r="U2954">
        <v>185</v>
      </c>
      <c r="V2954">
        <v>250</v>
      </c>
      <c r="W2954">
        <v>1.3440000000000001</v>
      </c>
      <c r="X2954">
        <v>1.6128</v>
      </c>
    </row>
    <row r="2955" spans="1:24" hidden="1" x14ac:dyDescent="0.3">
      <c r="A2955" t="s">
        <v>14882</v>
      </c>
      <c r="B2955" t="s">
        <v>8179</v>
      </c>
      <c r="C2955" t="s">
        <v>14876</v>
      </c>
      <c r="D2955" t="s">
        <v>14877</v>
      </c>
      <c r="E2955" t="s">
        <v>113</v>
      </c>
      <c r="F2955" t="s">
        <v>14878</v>
      </c>
      <c r="G2955" t="s">
        <v>133</v>
      </c>
      <c r="H2955" t="s">
        <v>14879</v>
      </c>
      <c r="I2955" t="s">
        <v>540</v>
      </c>
      <c r="J2955" t="s">
        <v>14880</v>
      </c>
      <c r="K2955" t="s">
        <v>14881</v>
      </c>
      <c r="L2955" t="s">
        <v>1173</v>
      </c>
      <c r="M2955">
        <v>50</v>
      </c>
      <c r="N2955" t="s">
        <v>8442</v>
      </c>
      <c r="O2955" t="s">
        <v>9034</v>
      </c>
      <c r="P2955">
        <v>1</v>
      </c>
      <c r="Q2955">
        <v>560</v>
      </c>
      <c r="R2955">
        <v>308</v>
      </c>
      <c r="S2955">
        <v>149</v>
      </c>
      <c r="W2955">
        <v>0.17247999999999999</v>
      </c>
      <c r="X2955">
        <v>0.20697599999999999</v>
      </c>
    </row>
    <row r="2956" spans="1:24" hidden="1" x14ac:dyDescent="0.3">
      <c r="A2956" t="s">
        <v>14883</v>
      </c>
      <c r="B2956" t="s">
        <v>8211</v>
      </c>
      <c r="C2956" t="s">
        <v>14876</v>
      </c>
      <c r="D2956" t="s">
        <v>14877</v>
      </c>
      <c r="E2956" t="s">
        <v>113</v>
      </c>
      <c r="F2956" t="s">
        <v>14878</v>
      </c>
      <c r="G2956" t="s">
        <v>133</v>
      </c>
      <c r="H2956" t="s">
        <v>14879</v>
      </c>
      <c r="I2956" t="s">
        <v>540</v>
      </c>
      <c r="J2956" t="s">
        <v>14880</v>
      </c>
      <c r="K2956" t="s">
        <v>14881</v>
      </c>
      <c r="L2956" t="s">
        <v>1173</v>
      </c>
      <c r="M2956">
        <v>48</v>
      </c>
      <c r="N2956" t="s">
        <v>8614</v>
      </c>
      <c r="O2956" t="s">
        <v>8734</v>
      </c>
      <c r="P2956">
        <v>1</v>
      </c>
      <c r="Q2956">
        <v>0.6</v>
      </c>
      <c r="T2956">
        <v>159</v>
      </c>
      <c r="W2956">
        <v>0.28274333882308139</v>
      </c>
      <c r="X2956">
        <v>0.45238934211693027</v>
      </c>
    </row>
    <row r="2957" spans="1:24" hidden="1" x14ac:dyDescent="0.3">
      <c r="A2957" t="s">
        <v>14884</v>
      </c>
      <c r="B2957" t="s">
        <v>8174</v>
      </c>
      <c r="C2957" t="s">
        <v>14885</v>
      </c>
      <c r="D2957" t="s">
        <v>14886</v>
      </c>
      <c r="E2957" t="s">
        <v>113</v>
      </c>
      <c r="F2957" t="s">
        <v>14887</v>
      </c>
      <c r="G2957" t="s">
        <v>133</v>
      </c>
      <c r="H2957" t="s">
        <v>14879</v>
      </c>
      <c r="I2957" t="s">
        <v>540</v>
      </c>
      <c r="J2957" t="s">
        <v>14888</v>
      </c>
      <c r="K2957" t="s">
        <v>14889</v>
      </c>
      <c r="L2957" t="s">
        <v>1173</v>
      </c>
      <c r="M2957">
        <v>50</v>
      </c>
      <c r="N2957" t="s">
        <v>8442</v>
      </c>
      <c r="O2957" t="s">
        <v>8207</v>
      </c>
      <c r="P2957">
        <v>3</v>
      </c>
      <c r="Q2957">
        <v>1400</v>
      </c>
      <c r="R2957">
        <v>320</v>
      </c>
      <c r="S2957">
        <v>145</v>
      </c>
      <c r="T2957">
        <v>0</v>
      </c>
      <c r="U2957">
        <v>120</v>
      </c>
      <c r="V2957">
        <v>240</v>
      </c>
      <c r="W2957">
        <v>1.3440000000000001</v>
      </c>
      <c r="X2957">
        <v>1.6128</v>
      </c>
    </row>
    <row r="2958" spans="1:24" hidden="1" x14ac:dyDescent="0.3">
      <c r="A2958" t="s">
        <v>14890</v>
      </c>
      <c r="B2958" t="s">
        <v>8179</v>
      </c>
      <c r="C2958" t="s">
        <v>14885</v>
      </c>
      <c r="D2958" t="s">
        <v>14886</v>
      </c>
      <c r="E2958" t="s">
        <v>113</v>
      </c>
      <c r="F2958" t="s">
        <v>14887</v>
      </c>
      <c r="G2958" t="s">
        <v>133</v>
      </c>
      <c r="H2958" t="s">
        <v>14879</v>
      </c>
      <c r="I2958" t="s">
        <v>540</v>
      </c>
      <c r="J2958" t="s">
        <v>14888</v>
      </c>
      <c r="K2958" t="s">
        <v>14889</v>
      </c>
      <c r="L2958" t="s">
        <v>1173</v>
      </c>
      <c r="M2958">
        <v>50</v>
      </c>
      <c r="N2958" t="s">
        <v>8442</v>
      </c>
      <c r="O2958" t="s">
        <v>9034</v>
      </c>
      <c r="P2958">
        <v>1</v>
      </c>
      <c r="Q2958">
        <v>560</v>
      </c>
      <c r="R2958">
        <v>308</v>
      </c>
      <c r="S2958">
        <v>149</v>
      </c>
      <c r="W2958">
        <v>0.17247999999999999</v>
      </c>
      <c r="X2958">
        <v>0.20697599999999999</v>
      </c>
    </row>
    <row r="2959" spans="1:24" hidden="1" x14ac:dyDescent="0.3">
      <c r="A2959" t="s">
        <v>14891</v>
      </c>
      <c r="B2959" t="s">
        <v>8211</v>
      </c>
      <c r="C2959" t="s">
        <v>14885</v>
      </c>
      <c r="D2959" t="s">
        <v>14886</v>
      </c>
      <c r="E2959" t="s">
        <v>113</v>
      </c>
      <c r="F2959" t="s">
        <v>14887</v>
      </c>
      <c r="G2959" t="s">
        <v>133</v>
      </c>
      <c r="H2959" t="s">
        <v>14879</v>
      </c>
      <c r="I2959" t="s">
        <v>540</v>
      </c>
      <c r="J2959" t="s">
        <v>14888</v>
      </c>
      <c r="K2959" t="s">
        <v>14889</v>
      </c>
      <c r="L2959" t="s">
        <v>1173</v>
      </c>
      <c r="M2959">
        <v>48</v>
      </c>
      <c r="N2959" t="s">
        <v>8614</v>
      </c>
      <c r="O2959" t="s">
        <v>8734</v>
      </c>
      <c r="P2959">
        <v>1</v>
      </c>
      <c r="Q2959">
        <v>0.6</v>
      </c>
      <c r="T2959">
        <v>326</v>
      </c>
      <c r="W2959">
        <v>0.28274333882308139</v>
      </c>
      <c r="X2959">
        <v>0.45238934211693027</v>
      </c>
    </row>
    <row r="2960" spans="1:24" hidden="1" x14ac:dyDescent="0.3">
      <c r="A2960" t="s">
        <v>14892</v>
      </c>
      <c r="B2960" t="s">
        <v>8174</v>
      </c>
      <c r="C2960" t="s">
        <v>14893</v>
      </c>
      <c r="D2960" t="s">
        <v>14894</v>
      </c>
      <c r="E2960" t="s">
        <v>113</v>
      </c>
      <c r="F2960" t="s">
        <v>14895</v>
      </c>
      <c r="G2960" t="s">
        <v>133</v>
      </c>
      <c r="H2960" t="s">
        <v>14879</v>
      </c>
      <c r="I2960" t="s">
        <v>540</v>
      </c>
      <c r="J2960" t="s">
        <v>14896</v>
      </c>
      <c r="K2960" t="s">
        <v>14897</v>
      </c>
      <c r="L2960" t="s">
        <v>1173</v>
      </c>
      <c r="M2960">
        <v>50</v>
      </c>
      <c r="N2960" t="s">
        <v>8442</v>
      </c>
      <c r="O2960" t="s">
        <v>8207</v>
      </c>
      <c r="P2960">
        <v>3</v>
      </c>
      <c r="Q2960">
        <v>1400</v>
      </c>
      <c r="R2960">
        <v>320</v>
      </c>
      <c r="S2960">
        <v>145</v>
      </c>
      <c r="T2960">
        <v>90</v>
      </c>
      <c r="U2960">
        <v>160</v>
      </c>
      <c r="V2960">
        <v>270</v>
      </c>
      <c r="W2960">
        <v>1.3440000000000001</v>
      </c>
      <c r="X2960">
        <v>1.6128</v>
      </c>
    </row>
    <row r="2961" spans="1:24" hidden="1" x14ac:dyDescent="0.3">
      <c r="A2961" t="s">
        <v>14898</v>
      </c>
      <c r="B2961" t="s">
        <v>8179</v>
      </c>
      <c r="C2961" t="s">
        <v>14893</v>
      </c>
      <c r="D2961" t="s">
        <v>14894</v>
      </c>
      <c r="E2961" t="s">
        <v>113</v>
      </c>
      <c r="F2961" t="s">
        <v>14895</v>
      </c>
      <c r="G2961" t="s">
        <v>133</v>
      </c>
      <c r="H2961" t="s">
        <v>14879</v>
      </c>
      <c r="I2961" t="s">
        <v>540</v>
      </c>
      <c r="J2961" t="s">
        <v>14896</v>
      </c>
      <c r="K2961" t="s">
        <v>14897</v>
      </c>
      <c r="L2961" t="s">
        <v>1173</v>
      </c>
      <c r="M2961">
        <v>50</v>
      </c>
      <c r="N2961" t="s">
        <v>8442</v>
      </c>
      <c r="O2961" t="s">
        <v>9034</v>
      </c>
      <c r="P2961">
        <v>1</v>
      </c>
      <c r="Q2961">
        <v>560</v>
      </c>
      <c r="R2961">
        <v>308</v>
      </c>
      <c r="S2961">
        <v>149</v>
      </c>
      <c r="W2961">
        <v>0.17247999999999999</v>
      </c>
      <c r="X2961">
        <v>0.20697599999999999</v>
      </c>
    </row>
    <row r="2962" spans="1:24" hidden="1" x14ac:dyDescent="0.3">
      <c r="A2962" t="s">
        <v>14899</v>
      </c>
      <c r="B2962" t="s">
        <v>8211</v>
      </c>
      <c r="C2962" t="s">
        <v>14893</v>
      </c>
      <c r="D2962" t="s">
        <v>14894</v>
      </c>
      <c r="E2962" t="s">
        <v>113</v>
      </c>
      <c r="F2962" t="s">
        <v>14895</v>
      </c>
      <c r="G2962" t="s">
        <v>133</v>
      </c>
      <c r="H2962" t="s">
        <v>14879</v>
      </c>
      <c r="I2962" t="s">
        <v>540</v>
      </c>
      <c r="J2962" t="s">
        <v>14896</v>
      </c>
      <c r="K2962" t="s">
        <v>14897</v>
      </c>
      <c r="L2962" t="s">
        <v>1173</v>
      </c>
      <c r="M2962">
        <v>48</v>
      </c>
      <c r="N2962" t="s">
        <v>8614</v>
      </c>
      <c r="O2962" t="s">
        <v>8843</v>
      </c>
      <c r="P2962">
        <v>1</v>
      </c>
      <c r="Q2962">
        <v>0.9</v>
      </c>
      <c r="T2962">
        <v>235</v>
      </c>
      <c r="W2962">
        <v>0.63617251235193317</v>
      </c>
      <c r="X2962">
        <v>1.0178760197630932</v>
      </c>
    </row>
    <row r="2963" spans="1:24" hidden="1" x14ac:dyDescent="0.3">
      <c r="A2963" t="s">
        <v>14900</v>
      </c>
      <c r="B2963" t="s">
        <v>8174</v>
      </c>
      <c r="C2963" t="s">
        <v>14901</v>
      </c>
      <c r="D2963" t="s">
        <v>14902</v>
      </c>
      <c r="E2963" t="s">
        <v>113</v>
      </c>
      <c r="F2963" t="s">
        <v>14903</v>
      </c>
      <c r="G2963" t="s">
        <v>133</v>
      </c>
      <c r="H2963" t="s">
        <v>14879</v>
      </c>
      <c r="I2963" t="s">
        <v>540</v>
      </c>
      <c r="J2963" t="s">
        <v>14904</v>
      </c>
      <c r="K2963" t="s">
        <v>14905</v>
      </c>
      <c r="L2963" t="s">
        <v>1173</v>
      </c>
      <c r="M2963">
        <v>50</v>
      </c>
      <c r="N2963" t="s">
        <v>8442</v>
      </c>
      <c r="O2963" t="s">
        <v>8207</v>
      </c>
      <c r="P2963">
        <v>3</v>
      </c>
      <c r="Q2963">
        <v>1400</v>
      </c>
      <c r="R2963">
        <v>320</v>
      </c>
      <c r="S2963">
        <v>145</v>
      </c>
      <c r="T2963">
        <v>35</v>
      </c>
      <c r="U2963">
        <v>150</v>
      </c>
      <c r="V2963">
        <v>325</v>
      </c>
      <c r="W2963">
        <v>1.3440000000000001</v>
      </c>
      <c r="X2963">
        <v>1.6128</v>
      </c>
    </row>
    <row r="2964" spans="1:24" hidden="1" x14ac:dyDescent="0.3">
      <c r="A2964" t="s">
        <v>14906</v>
      </c>
      <c r="B2964" t="s">
        <v>8179</v>
      </c>
      <c r="C2964" t="s">
        <v>14901</v>
      </c>
      <c r="D2964" t="s">
        <v>14902</v>
      </c>
      <c r="E2964" t="s">
        <v>113</v>
      </c>
      <c r="F2964" t="s">
        <v>14903</v>
      </c>
      <c r="G2964" t="s">
        <v>133</v>
      </c>
      <c r="H2964" t="s">
        <v>14879</v>
      </c>
      <c r="I2964" t="s">
        <v>540</v>
      </c>
      <c r="J2964" t="s">
        <v>14904</v>
      </c>
      <c r="K2964" t="s">
        <v>14905</v>
      </c>
      <c r="L2964" t="s">
        <v>1173</v>
      </c>
      <c r="M2964">
        <v>50</v>
      </c>
      <c r="N2964" t="s">
        <v>8442</v>
      </c>
      <c r="O2964" t="s">
        <v>9034</v>
      </c>
      <c r="P2964">
        <v>1</v>
      </c>
      <c r="Q2964">
        <v>560</v>
      </c>
      <c r="R2964">
        <v>308</v>
      </c>
      <c r="S2964">
        <v>149</v>
      </c>
      <c r="W2964">
        <v>0.17247999999999999</v>
      </c>
      <c r="X2964">
        <v>0.20697599999999999</v>
      </c>
    </row>
    <row r="2965" spans="1:24" hidden="1" x14ac:dyDescent="0.3">
      <c r="A2965" t="s">
        <v>14907</v>
      </c>
      <c r="B2965" t="s">
        <v>8211</v>
      </c>
      <c r="C2965" t="s">
        <v>14901</v>
      </c>
      <c r="D2965" t="s">
        <v>14902</v>
      </c>
      <c r="E2965" t="s">
        <v>113</v>
      </c>
      <c r="F2965" t="s">
        <v>14903</v>
      </c>
      <c r="G2965" t="s">
        <v>133</v>
      </c>
      <c r="H2965" t="s">
        <v>14879</v>
      </c>
      <c r="I2965" t="s">
        <v>540</v>
      </c>
      <c r="J2965" t="s">
        <v>14904</v>
      </c>
      <c r="K2965" t="s">
        <v>14905</v>
      </c>
      <c r="L2965" t="s">
        <v>1173</v>
      </c>
      <c r="M2965">
        <v>48</v>
      </c>
      <c r="N2965" t="s">
        <v>8614</v>
      </c>
      <c r="O2965" t="s">
        <v>8843</v>
      </c>
      <c r="P2965">
        <v>1</v>
      </c>
      <c r="Q2965">
        <v>0.9</v>
      </c>
      <c r="T2965">
        <v>277</v>
      </c>
      <c r="W2965">
        <v>0.63617251235193317</v>
      </c>
      <c r="X2965">
        <v>1.0178760197630932</v>
      </c>
    </row>
    <row r="2966" spans="1:24" hidden="1" x14ac:dyDescent="0.3">
      <c r="A2966" t="s">
        <v>14908</v>
      </c>
      <c r="B2966" t="s">
        <v>8174</v>
      </c>
      <c r="C2966" t="s">
        <v>14909</v>
      </c>
      <c r="D2966" t="s">
        <v>14910</v>
      </c>
      <c r="E2966" t="s">
        <v>113</v>
      </c>
      <c r="F2966" t="s">
        <v>14911</v>
      </c>
      <c r="G2966" t="s">
        <v>133</v>
      </c>
      <c r="H2966" t="s">
        <v>14879</v>
      </c>
      <c r="I2966" t="s">
        <v>540</v>
      </c>
      <c r="J2966" t="s">
        <v>14912</v>
      </c>
      <c r="K2966" t="s">
        <v>14913</v>
      </c>
      <c r="L2966" t="s">
        <v>1173</v>
      </c>
      <c r="M2966">
        <v>50</v>
      </c>
      <c r="N2966" t="s">
        <v>8442</v>
      </c>
      <c r="O2966" t="s">
        <v>8207</v>
      </c>
      <c r="P2966">
        <v>3</v>
      </c>
      <c r="Q2966">
        <v>1400</v>
      </c>
      <c r="R2966">
        <v>320</v>
      </c>
      <c r="S2966">
        <v>145</v>
      </c>
      <c r="T2966">
        <v>110</v>
      </c>
      <c r="U2966">
        <v>250</v>
      </c>
      <c r="V2966">
        <v>315</v>
      </c>
      <c r="W2966">
        <v>1.3440000000000001</v>
      </c>
      <c r="X2966">
        <v>1.6128</v>
      </c>
    </row>
    <row r="2967" spans="1:24" hidden="1" x14ac:dyDescent="0.3">
      <c r="A2967" t="s">
        <v>14914</v>
      </c>
      <c r="B2967" t="s">
        <v>8179</v>
      </c>
      <c r="C2967" t="s">
        <v>14909</v>
      </c>
      <c r="D2967" t="s">
        <v>14910</v>
      </c>
      <c r="E2967" t="s">
        <v>113</v>
      </c>
      <c r="F2967" t="s">
        <v>14911</v>
      </c>
      <c r="G2967" t="s">
        <v>133</v>
      </c>
      <c r="H2967" t="s">
        <v>14879</v>
      </c>
      <c r="I2967" t="s">
        <v>540</v>
      </c>
      <c r="J2967" t="s">
        <v>14912</v>
      </c>
      <c r="K2967" t="s">
        <v>14913</v>
      </c>
      <c r="L2967" t="s">
        <v>1173</v>
      </c>
      <c r="M2967">
        <v>50</v>
      </c>
      <c r="N2967" t="s">
        <v>8442</v>
      </c>
      <c r="O2967" t="s">
        <v>9034</v>
      </c>
      <c r="P2967">
        <v>1</v>
      </c>
      <c r="Q2967">
        <v>560</v>
      </c>
      <c r="R2967">
        <v>308</v>
      </c>
      <c r="S2967">
        <v>149</v>
      </c>
      <c r="W2967">
        <v>0.17247999999999999</v>
      </c>
      <c r="X2967">
        <v>0.20697599999999999</v>
      </c>
    </row>
    <row r="2968" spans="1:24" hidden="1" x14ac:dyDescent="0.3">
      <c r="A2968" t="s">
        <v>14915</v>
      </c>
      <c r="B2968" t="s">
        <v>8211</v>
      </c>
      <c r="C2968" t="s">
        <v>14909</v>
      </c>
      <c r="D2968" t="s">
        <v>14910</v>
      </c>
      <c r="E2968" t="s">
        <v>113</v>
      </c>
      <c r="F2968" t="s">
        <v>14911</v>
      </c>
      <c r="G2968" t="s">
        <v>133</v>
      </c>
      <c r="H2968" t="s">
        <v>14879</v>
      </c>
      <c r="I2968" t="s">
        <v>540</v>
      </c>
      <c r="J2968" t="s">
        <v>14912</v>
      </c>
      <c r="K2968" t="s">
        <v>14913</v>
      </c>
      <c r="L2968" t="s">
        <v>1173</v>
      </c>
      <c r="M2968">
        <v>48</v>
      </c>
      <c r="N2968" t="s">
        <v>8614</v>
      </c>
      <c r="O2968" t="s">
        <v>8843</v>
      </c>
      <c r="P2968">
        <v>1</v>
      </c>
      <c r="Q2968">
        <v>0.9</v>
      </c>
      <c r="T2968">
        <v>260</v>
      </c>
      <c r="W2968">
        <v>0.63617251235193317</v>
      </c>
      <c r="X2968">
        <v>1.0178760197630932</v>
      </c>
    </row>
    <row r="2969" spans="1:24" hidden="1" x14ac:dyDescent="0.3">
      <c r="A2969" t="s">
        <v>14916</v>
      </c>
      <c r="B2969" t="s">
        <v>8174</v>
      </c>
      <c r="C2969" t="s">
        <v>14917</v>
      </c>
      <c r="D2969" t="s">
        <v>14918</v>
      </c>
      <c r="E2969" t="s">
        <v>113</v>
      </c>
      <c r="F2969" t="s">
        <v>14919</v>
      </c>
      <c r="G2969" t="s">
        <v>133</v>
      </c>
      <c r="H2969" t="s">
        <v>14879</v>
      </c>
      <c r="I2969" t="s">
        <v>540</v>
      </c>
      <c r="J2969" t="s">
        <v>14920</v>
      </c>
      <c r="K2969" t="s">
        <v>14921</v>
      </c>
      <c r="L2969" t="s">
        <v>1173</v>
      </c>
      <c r="M2969">
        <v>50</v>
      </c>
      <c r="N2969" t="s">
        <v>8442</v>
      </c>
      <c r="O2969" t="s">
        <v>8207</v>
      </c>
      <c r="P2969">
        <v>3</v>
      </c>
      <c r="Q2969">
        <v>1400</v>
      </c>
      <c r="R2969">
        <v>320</v>
      </c>
      <c r="S2969">
        <v>145</v>
      </c>
      <c r="T2969">
        <v>65</v>
      </c>
      <c r="U2969">
        <v>140</v>
      </c>
      <c r="V2969">
        <v>215</v>
      </c>
      <c r="W2969">
        <v>1.3440000000000001</v>
      </c>
      <c r="X2969">
        <v>1.6128</v>
      </c>
    </row>
    <row r="2970" spans="1:24" hidden="1" x14ac:dyDescent="0.3">
      <c r="A2970" t="s">
        <v>14922</v>
      </c>
      <c r="B2970" t="s">
        <v>8179</v>
      </c>
      <c r="C2970" t="s">
        <v>14917</v>
      </c>
      <c r="D2970" t="s">
        <v>14918</v>
      </c>
      <c r="E2970" t="s">
        <v>113</v>
      </c>
      <c r="F2970" t="s">
        <v>14919</v>
      </c>
      <c r="G2970" t="s">
        <v>133</v>
      </c>
      <c r="H2970" t="s">
        <v>14879</v>
      </c>
      <c r="I2970" t="s">
        <v>540</v>
      </c>
      <c r="J2970" t="s">
        <v>14920</v>
      </c>
      <c r="K2970" t="s">
        <v>14921</v>
      </c>
      <c r="L2970" t="s">
        <v>1173</v>
      </c>
      <c r="M2970">
        <v>50</v>
      </c>
      <c r="N2970" t="s">
        <v>8442</v>
      </c>
      <c r="O2970" t="s">
        <v>9034</v>
      </c>
      <c r="P2970">
        <v>1</v>
      </c>
      <c r="Q2970">
        <v>560</v>
      </c>
      <c r="R2970">
        <v>308</v>
      </c>
      <c r="S2970">
        <v>149</v>
      </c>
      <c r="W2970">
        <v>0.17247999999999999</v>
      </c>
      <c r="X2970">
        <v>0.20697599999999999</v>
      </c>
    </row>
    <row r="2971" spans="1:24" hidden="1" x14ac:dyDescent="0.3">
      <c r="A2971" t="s">
        <v>14923</v>
      </c>
      <c r="B2971" t="s">
        <v>8211</v>
      </c>
      <c r="C2971" t="s">
        <v>14917</v>
      </c>
      <c r="D2971" t="s">
        <v>14918</v>
      </c>
      <c r="E2971" t="s">
        <v>113</v>
      </c>
      <c r="F2971" t="s">
        <v>14919</v>
      </c>
      <c r="G2971" t="s">
        <v>133</v>
      </c>
      <c r="H2971" t="s">
        <v>14879</v>
      </c>
      <c r="I2971" t="s">
        <v>540</v>
      </c>
      <c r="J2971" t="s">
        <v>14920</v>
      </c>
      <c r="K2971" t="s">
        <v>14921</v>
      </c>
      <c r="L2971" t="s">
        <v>1173</v>
      </c>
      <c r="M2971">
        <v>48</v>
      </c>
      <c r="N2971" t="s">
        <v>8614</v>
      </c>
      <c r="O2971" t="s">
        <v>8734</v>
      </c>
      <c r="P2971">
        <v>1</v>
      </c>
      <c r="Q2971">
        <v>0.6</v>
      </c>
      <c r="T2971">
        <v>196</v>
      </c>
      <c r="W2971">
        <v>0.28274333882308139</v>
      </c>
      <c r="X2971">
        <v>0.45238934211693027</v>
      </c>
    </row>
    <row r="2972" spans="1:24" hidden="1" x14ac:dyDescent="0.3">
      <c r="A2972" t="s">
        <v>14924</v>
      </c>
      <c r="B2972" t="s">
        <v>8174</v>
      </c>
      <c r="C2972" t="s">
        <v>14925</v>
      </c>
      <c r="D2972" t="s">
        <v>14926</v>
      </c>
      <c r="E2972" t="s">
        <v>113</v>
      </c>
      <c r="F2972" t="s">
        <v>14927</v>
      </c>
      <c r="G2972" t="s">
        <v>133</v>
      </c>
      <c r="H2972" t="s">
        <v>14879</v>
      </c>
      <c r="I2972" t="s">
        <v>540</v>
      </c>
      <c r="J2972" t="s">
        <v>14928</v>
      </c>
      <c r="K2972" t="s">
        <v>14929</v>
      </c>
      <c r="L2972" t="s">
        <v>1173</v>
      </c>
      <c r="M2972">
        <v>50</v>
      </c>
      <c r="N2972" t="s">
        <v>8442</v>
      </c>
      <c r="O2972" t="s">
        <v>8207</v>
      </c>
      <c r="P2972">
        <v>3</v>
      </c>
      <c r="Q2972">
        <v>1400</v>
      </c>
      <c r="R2972">
        <v>320</v>
      </c>
      <c r="S2972">
        <v>145</v>
      </c>
      <c r="T2972">
        <v>0</v>
      </c>
      <c r="U2972">
        <v>65</v>
      </c>
      <c r="V2972">
        <v>135</v>
      </c>
      <c r="W2972">
        <v>1.3440000000000001</v>
      </c>
      <c r="X2972">
        <v>1.6128</v>
      </c>
    </row>
    <row r="2973" spans="1:24" hidden="1" x14ac:dyDescent="0.3">
      <c r="A2973" t="s">
        <v>14930</v>
      </c>
      <c r="B2973" t="s">
        <v>8179</v>
      </c>
      <c r="C2973" t="s">
        <v>14925</v>
      </c>
      <c r="D2973" t="s">
        <v>14926</v>
      </c>
      <c r="E2973" t="s">
        <v>113</v>
      </c>
      <c r="F2973" t="s">
        <v>14927</v>
      </c>
      <c r="G2973" t="s">
        <v>133</v>
      </c>
      <c r="H2973" t="s">
        <v>14879</v>
      </c>
      <c r="I2973" t="s">
        <v>540</v>
      </c>
      <c r="J2973" t="s">
        <v>14928</v>
      </c>
      <c r="K2973" t="s">
        <v>14929</v>
      </c>
      <c r="L2973" t="s">
        <v>1173</v>
      </c>
      <c r="M2973">
        <v>50</v>
      </c>
      <c r="N2973" t="s">
        <v>8442</v>
      </c>
      <c r="O2973" t="s">
        <v>9034</v>
      </c>
      <c r="P2973">
        <v>1</v>
      </c>
      <c r="Q2973">
        <v>560</v>
      </c>
      <c r="R2973">
        <v>308</v>
      </c>
      <c r="S2973">
        <v>149</v>
      </c>
      <c r="W2973">
        <v>0.17247999999999999</v>
      </c>
      <c r="X2973">
        <v>0.20697599999999999</v>
      </c>
    </row>
    <row r="2974" spans="1:24" hidden="1" x14ac:dyDescent="0.3">
      <c r="A2974" t="s">
        <v>14931</v>
      </c>
      <c r="B2974" t="s">
        <v>8211</v>
      </c>
      <c r="C2974" t="s">
        <v>14925</v>
      </c>
      <c r="D2974" t="s">
        <v>14926</v>
      </c>
      <c r="E2974" t="s">
        <v>113</v>
      </c>
      <c r="F2974" t="s">
        <v>14927</v>
      </c>
      <c r="G2974" t="s">
        <v>133</v>
      </c>
      <c r="H2974" t="s">
        <v>14879</v>
      </c>
      <c r="I2974" t="s">
        <v>540</v>
      </c>
      <c r="J2974" t="s">
        <v>14928</v>
      </c>
      <c r="K2974" t="s">
        <v>14929</v>
      </c>
      <c r="L2974" t="s">
        <v>1173</v>
      </c>
      <c r="M2974">
        <v>48</v>
      </c>
      <c r="N2974" t="s">
        <v>8614</v>
      </c>
      <c r="O2974" t="s">
        <v>8734</v>
      </c>
      <c r="P2974">
        <v>1</v>
      </c>
      <c r="Q2974">
        <v>0.6</v>
      </c>
      <c r="T2974">
        <v>155</v>
      </c>
      <c r="W2974">
        <v>0.28274333882308139</v>
      </c>
      <c r="X2974">
        <v>0.45238934211693027</v>
      </c>
    </row>
    <row r="2975" spans="1:24" hidden="1" x14ac:dyDescent="0.3">
      <c r="A2975" t="s">
        <v>14932</v>
      </c>
      <c r="B2975" t="s">
        <v>8174</v>
      </c>
      <c r="C2975" t="s">
        <v>14933</v>
      </c>
      <c r="D2975" t="s">
        <v>14934</v>
      </c>
      <c r="E2975" t="s">
        <v>113</v>
      </c>
      <c r="F2975" t="s">
        <v>14935</v>
      </c>
      <c r="G2975" t="s">
        <v>133</v>
      </c>
      <c r="H2975" t="s">
        <v>14879</v>
      </c>
      <c r="I2975" t="s">
        <v>540</v>
      </c>
      <c r="J2975" t="s">
        <v>14936</v>
      </c>
      <c r="K2975" t="s">
        <v>14937</v>
      </c>
      <c r="L2975" t="s">
        <v>1173</v>
      </c>
      <c r="M2975">
        <v>50</v>
      </c>
      <c r="N2975" t="s">
        <v>8442</v>
      </c>
      <c r="O2975" t="s">
        <v>8207</v>
      </c>
      <c r="P2975">
        <v>3</v>
      </c>
      <c r="Q2975">
        <v>1400</v>
      </c>
      <c r="R2975">
        <v>320</v>
      </c>
      <c r="S2975">
        <v>145</v>
      </c>
      <c r="T2975">
        <v>0</v>
      </c>
      <c r="U2975">
        <v>110</v>
      </c>
      <c r="V2975">
        <v>215</v>
      </c>
      <c r="W2975">
        <v>1.3440000000000001</v>
      </c>
      <c r="X2975">
        <v>1.6128</v>
      </c>
    </row>
    <row r="2976" spans="1:24" hidden="1" x14ac:dyDescent="0.3">
      <c r="A2976" t="s">
        <v>14938</v>
      </c>
      <c r="B2976" t="s">
        <v>8179</v>
      </c>
      <c r="C2976" t="s">
        <v>14933</v>
      </c>
      <c r="D2976" t="s">
        <v>14934</v>
      </c>
      <c r="E2976" t="s">
        <v>113</v>
      </c>
      <c r="F2976" t="s">
        <v>14935</v>
      </c>
      <c r="G2976" t="s">
        <v>133</v>
      </c>
      <c r="H2976" t="s">
        <v>14879</v>
      </c>
      <c r="I2976" t="s">
        <v>540</v>
      </c>
      <c r="J2976" t="s">
        <v>14936</v>
      </c>
      <c r="K2976" t="s">
        <v>14937</v>
      </c>
      <c r="L2976" t="s">
        <v>1173</v>
      </c>
      <c r="M2976">
        <v>50</v>
      </c>
      <c r="N2976" t="s">
        <v>8442</v>
      </c>
      <c r="O2976" t="s">
        <v>9034</v>
      </c>
      <c r="P2976">
        <v>1</v>
      </c>
      <c r="Q2976">
        <v>560</v>
      </c>
      <c r="R2976">
        <v>308</v>
      </c>
      <c r="S2976">
        <v>149</v>
      </c>
      <c r="W2976">
        <v>0.17247999999999999</v>
      </c>
      <c r="X2976">
        <v>0.20697599999999999</v>
      </c>
    </row>
    <row r="2977" spans="1:24" hidden="1" x14ac:dyDescent="0.3">
      <c r="A2977" t="s">
        <v>14939</v>
      </c>
      <c r="B2977" t="s">
        <v>8211</v>
      </c>
      <c r="C2977" t="s">
        <v>14933</v>
      </c>
      <c r="D2977" t="s">
        <v>14934</v>
      </c>
      <c r="E2977" t="s">
        <v>113</v>
      </c>
      <c r="F2977" t="s">
        <v>14935</v>
      </c>
      <c r="G2977" t="s">
        <v>133</v>
      </c>
      <c r="H2977" t="s">
        <v>14879</v>
      </c>
      <c r="I2977" t="s">
        <v>540</v>
      </c>
      <c r="J2977" t="s">
        <v>14936</v>
      </c>
      <c r="K2977" t="s">
        <v>14937</v>
      </c>
      <c r="L2977" t="s">
        <v>1173</v>
      </c>
      <c r="M2977">
        <v>48</v>
      </c>
      <c r="N2977" t="s">
        <v>8614</v>
      </c>
      <c r="O2977" t="s">
        <v>8843</v>
      </c>
      <c r="P2977">
        <v>1</v>
      </c>
      <c r="Q2977">
        <v>0.9</v>
      </c>
      <c r="T2977">
        <v>53</v>
      </c>
      <c r="W2977">
        <v>0.63617251235193317</v>
      </c>
      <c r="X2977">
        <v>1.0178760197630932</v>
      </c>
    </row>
    <row r="2978" spans="1:24" hidden="1" x14ac:dyDescent="0.3">
      <c r="A2978" t="s">
        <v>14940</v>
      </c>
      <c r="B2978" t="s">
        <v>8174</v>
      </c>
      <c r="C2978" t="s">
        <v>14941</v>
      </c>
      <c r="D2978" t="s">
        <v>14942</v>
      </c>
      <c r="E2978" t="s">
        <v>113</v>
      </c>
      <c r="F2978" t="s">
        <v>14943</v>
      </c>
      <c r="G2978" t="s">
        <v>133</v>
      </c>
      <c r="H2978" t="s">
        <v>14879</v>
      </c>
      <c r="I2978" t="s">
        <v>540</v>
      </c>
      <c r="J2978" t="s">
        <v>14944</v>
      </c>
      <c r="K2978" t="s">
        <v>14945</v>
      </c>
      <c r="L2978" t="s">
        <v>1173</v>
      </c>
      <c r="M2978">
        <v>50</v>
      </c>
      <c r="N2978" t="s">
        <v>8442</v>
      </c>
      <c r="O2978" t="s">
        <v>8207</v>
      </c>
      <c r="P2978">
        <v>3</v>
      </c>
      <c r="Q2978">
        <v>1400</v>
      </c>
      <c r="R2978">
        <v>320</v>
      </c>
      <c r="S2978">
        <v>145</v>
      </c>
      <c r="T2978">
        <v>65</v>
      </c>
      <c r="U2978">
        <v>250</v>
      </c>
      <c r="V2978">
        <v>345</v>
      </c>
      <c r="W2978">
        <v>1.3440000000000001</v>
      </c>
      <c r="X2978">
        <v>1.6128</v>
      </c>
    </row>
    <row r="2979" spans="1:24" hidden="1" x14ac:dyDescent="0.3">
      <c r="A2979" t="s">
        <v>14946</v>
      </c>
      <c r="B2979" t="s">
        <v>8179</v>
      </c>
      <c r="C2979" t="s">
        <v>14941</v>
      </c>
      <c r="D2979" t="s">
        <v>14942</v>
      </c>
      <c r="E2979" t="s">
        <v>113</v>
      </c>
      <c r="F2979" t="s">
        <v>14943</v>
      </c>
      <c r="G2979" t="s">
        <v>133</v>
      </c>
      <c r="H2979" t="s">
        <v>14879</v>
      </c>
      <c r="I2979" t="s">
        <v>540</v>
      </c>
      <c r="J2979" t="s">
        <v>14944</v>
      </c>
      <c r="K2979" t="s">
        <v>14945</v>
      </c>
      <c r="L2979" t="s">
        <v>1173</v>
      </c>
      <c r="M2979">
        <v>50</v>
      </c>
      <c r="N2979" t="s">
        <v>8442</v>
      </c>
      <c r="O2979" t="s">
        <v>9034</v>
      </c>
      <c r="P2979">
        <v>1</v>
      </c>
      <c r="Q2979">
        <v>560</v>
      </c>
      <c r="R2979">
        <v>308</v>
      </c>
      <c r="S2979">
        <v>149</v>
      </c>
      <c r="W2979">
        <v>0.17247999999999999</v>
      </c>
      <c r="X2979">
        <v>0.20697599999999999</v>
      </c>
    </row>
    <row r="2980" spans="1:24" hidden="1" x14ac:dyDescent="0.3">
      <c r="A2980" t="s">
        <v>14947</v>
      </c>
      <c r="B2980" t="s">
        <v>8211</v>
      </c>
      <c r="C2980" t="s">
        <v>14941</v>
      </c>
      <c r="D2980" t="s">
        <v>14942</v>
      </c>
      <c r="E2980" t="s">
        <v>113</v>
      </c>
      <c r="F2980" t="s">
        <v>14943</v>
      </c>
      <c r="G2980" t="s">
        <v>133</v>
      </c>
      <c r="H2980" t="s">
        <v>14879</v>
      </c>
      <c r="I2980" t="s">
        <v>540</v>
      </c>
      <c r="J2980" t="s">
        <v>14944</v>
      </c>
      <c r="K2980" t="s">
        <v>14945</v>
      </c>
      <c r="L2980" t="s">
        <v>1173</v>
      </c>
      <c r="M2980">
        <v>48</v>
      </c>
      <c r="N2980" t="s">
        <v>8614</v>
      </c>
      <c r="O2980" t="s">
        <v>8734</v>
      </c>
      <c r="P2980">
        <v>1</v>
      </c>
      <c r="Q2980">
        <v>0.6</v>
      </c>
      <c r="T2980">
        <v>18</v>
      </c>
      <c r="W2980">
        <v>0.28274333882308139</v>
      </c>
      <c r="X2980">
        <v>0.45238934211693027</v>
      </c>
    </row>
    <row r="2981" spans="1:24" hidden="1" x14ac:dyDescent="0.3">
      <c r="A2981" t="s">
        <v>14948</v>
      </c>
      <c r="B2981" t="s">
        <v>8174</v>
      </c>
      <c r="C2981" t="s">
        <v>14949</v>
      </c>
      <c r="D2981" t="s">
        <v>14950</v>
      </c>
      <c r="E2981" t="s">
        <v>113</v>
      </c>
      <c r="F2981" t="s">
        <v>14951</v>
      </c>
      <c r="G2981" t="s">
        <v>133</v>
      </c>
      <c r="H2981" t="s">
        <v>3790</v>
      </c>
      <c r="I2981" t="s">
        <v>218</v>
      </c>
      <c r="J2981" t="s">
        <v>14952</v>
      </c>
      <c r="K2981" t="s">
        <v>14953</v>
      </c>
      <c r="L2981" t="s">
        <v>120</v>
      </c>
      <c r="M2981">
        <v>40</v>
      </c>
      <c r="N2981" t="s">
        <v>113</v>
      </c>
      <c r="O2981" t="s">
        <v>12148</v>
      </c>
      <c r="P2981">
        <v>3</v>
      </c>
      <c r="Q2981">
        <v>1400</v>
      </c>
      <c r="R2981">
        <v>355</v>
      </c>
      <c r="S2981">
        <v>192</v>
      </c>
      <c r="T2981">
        <v>150</v>
      </c>
      <c r="U2981">
        <v>220</v>
      </c>
      <c r="V2981">
        <v>280</v>
      </c>
      <c r="W2981">
        <v>1.4910000000000001</v>
      </c>
      <c r="X2981">
        <v>1.7892000000000001</v>
      </c>
    </row>
    <row r="2982" spans="1:24" hidden="1" x14ac:dyDescent="0.3">
      <c r="A2982" t="s">
        <v>14954</v>
      </c>
      <c r="B2982" t="s">
        <v>8179</v>
      </c>
      <c r="C2982" t="s">
        <v>14949</v>
      </c>
      <c r="D2982" t="s">
        <v>14950</v>
      </c>
      <c r="E2982" t="s">
        <v>113</v>
      </c>
      <c r="F2982" t="s">
        <v>14951</v>
      </c>
      <c r="G2982" t="s">
        <v>133</v>
      </c>
      <c r="H2982" t="s">
        <v>3790</v>
      </c>
      <c r="I2982" t="s">
        <v>218</v>
      </c>
      <c r="J2982" t="s">
        <v>14952</v>
      </c>
      <c r="K2982" t="s">
        <v>14953</v>
      </c>
      <c r="L2982" t="s">
        <v>120</v>
      </c>
      <c r="M2982">
        <v>40</v>
      </c>
      <c r="N2982" t="s">
        <v>113</v>
      </c>
      <c r="O2982" t="s">
        <v>13147</v>
      </c>
      <c r="P2982">
        <v>1</v>
      </c>
      <c r="Q2982">
        <v>560</v>
      </c>
      <c r="R2982">
        <v>492</v>
      </c>
      <c r="S2982">
        <v>133</v>
      </c>
      <c r="W2982">
        <v>0.27551999999999999</v>
      </c>
      <c r="X2982">
        <v>0.33062399999999997</v>
      </c>
    </row>
    <row r="2983" spans="1:24" hidden="1" x14ac:dyDescent="0.3">
      <c r="A2983" t="s">
        <v>14955</v>
      </c>
      <c r="B2983" t="s">
        <v>8211</v>
      </c>
      <c r="C2983" t="s">
        <v>14949</v>
      </c>
      <c r="D2983" t="s">
        <v>14950</v>
      </c>
      <c r="E2983" t="s">
        <v>113</v>
      </c>
      <c r="F2983" t="s">
        <v>14951</v>
      </c>
      <c r="G2983" t="s">
        <v>133</v>
      </c>
      <c r="H2983" t="s">
        <v>3790</v>
      </c>
      <c r="I2983" t="s">
        <v>218</v>
      </c>
      <c r="J2983" t="s">
        <v>14952</v>
      </c>
      <c r="K2983" t="s">
        <v>14953</v>
      </c>
      <c r="L2983" t="s">
        <v>120</v>
      </c>
      <c r="M2983">
        <v>0</v>
      </c>
      <c r="N2983" t="s">
        <v>113</v>
      </c>
      <c r="O2983" t="s">
        <v>8362</v>
      </c>
      <c r="P2983">
        <v>1</v>
      </c>
      <c r="Q2983">
        <v>1.8</v>
      </c>
      <c r="W2983">
        <v>2.5446900494077327</v>
      </c>
      <c r="X2983">
        <v>4.0715040790523727</v>
      </c>
    </row>
    <row r="2984" spans="1:24" hidden="1" x14ac:dyDescent="0.3">
      <c r="A2984" t="s">
        <v>14956</v>
      </c>
      <c r="B2984" t="s">
        <v>8174</v>
      </c>
      <c r="C2984" t="s">
        <v>14957</v>
      </c>
      <c r="D2984" t="s">
        <v>14958</v>
      </c>
      <c r="E2984" t="s">
        <v>113</v>
      </c>
      <c r="F2984" t="s">
        <v>14959</v>
      </c>
      <c r="G2984" t="s">
        <v>1356</v>
      </c>
      <c r="H2984" t="s">
        <v>127</v>
      </c>
      <c r="I2984" t="s">
        <v>138</v>
      </c>
      <c r="J2984" t="s">
        <v>14960</v>
      </c>
      <c r="K2984" t="s">
        <v>14961</v>
      </c>
      <c r="L2984" t="s">
        <v>120</v>
      </c>
      <c r="M2984">
        <v>40</v>
      </c>
      <c r="N2984" t="s">
        <v>113</v>
      </c>
      <c r="O2984" t="s">
        <v>8467</v>
      </c>
      <c r="P2984">
        <v>3</v>
      </c>
      <c r="Q2984">
        <v>1499</v>
      </c>
      <c r="R2984">
        <v>349</v>
      </c>
      <c r="S2984">
        <v>166</v>
      </c>
      <c r="T2984">
        <v>30</v>
      </c>
      <c r="U2984">
        <v>170</v>
      </c>
      <c r="V2984">
        <v>260</v>
      </c>
      <c r="W2984">
        <v>1.569453</v>
      </c>
      <c r="X2984">
        <v>1.8833435999999999</v>
      </c>
    </row>
    <row r="2985" spans="1:24" hidden="1" x14ac:dyDescent="0.3">
      <c r="A2985" t="s">
        <v>14962</v>
      </c>
      <c r="B2985" t="s">
        <v>8179</v>
      </c>
      <c r="C2985" t="s">
        <v>14957</v>
      </c>
      <c r="D2985" t="s">
        <v>14958</v>
      </c>
      <c r="E2985" t="s">
        <v>113</v>
      </c>
      <c r="F2985" t="s">
        <v>14959</v>
      </c>
      <c r="G2985" t="s">
        <v>1356</v>
      </c>
      <c r="H2985" t="s">
        <v>127</v>
      </c>
      <c r="I2985" t="s">
        <v>138</v>
      </c>
      <c r="J2985" t="s">
        <v>14960</v>
      </c>
      <c r="K2985" t="s">
        <v>14961</v>
      </c>
      <c r="L2985" t="s">
        <v>120</v>
      </c>
      <c r="M2985">
        <v>40</v>
      </c>
      <c r="N2985" t="s">
        <v>113</v>
      </c>
      <c r="O2985" t="s">
        <v>11880</v>
      </c>
      <c r="P2985">
        <v>3</v>
      </c>
      <c r="Q2985">
        <v>400</v>
      </c>
      <c r="R2985">
        <v>300</v>
      </c>
      <c r="S2985">
        <v>100</v>
      </c>
      <c r="W2985">
        <v>0.36</v>
      </c>
      <c r="X2985">
        <v>0.432</v>
      </c>
    </row>
    <row r="2986" spans="1:24" hidden="1" x14ac:dyDescent="0.3">
      <c r="A2986" t="s">
        <v>14963</v>
      </c>
      <c r="B2986" t="s">
        <v>8617</v>
      </c>
      <c r="C2986" t="s">
        <v>14957</v>
      </c>
      <c r="D2986" t="s">
        <v>14958</v>
      </c>
      <c r="E2986" t="s">
        <v>113</v>
      </c>
      <c r="F2986" t="s">
        <v>14959</v>
      </c>
      <c r="G2986" t="s">
        <v>1356</v>
      </c>
      <c r="H2986" t="s">
        <v>127</v>
      </c>
      <c r="I2986" t="s">
        <v>138</v>
      </c>
      <c r="J2986" t="s">
        <v>14960</v>
      </c>
      <c r="K2986" t="s">
        <v>14961</v>
      </c>
      <c r="L2986" t="s">
        <v>120</v>
      </c>
      <c r="M2986">
        <v>40</v>
      </c>
      <c r="N2986" t="s">
        <v>113</v>
      </c>
      <c r="O2986" t="s">
        <v>13048</v>
      </c>
      <c r="P2986">
        <v>3</v>
      </c>
      <c r="Q2986">
        <v>965</v>
      </c>
      <c r="R2986">
        <v>495</v>
      </c>
      <c r="S2986">
        <v>220</v>
      </c>
      <c r="T2986">
        <v>30</v>
      </c>
      <c r="U2986">
        <v>170</v>
      </c>
      <c r="V2986">
        <v>260</v>
      </c>
      <c r="W2986">
        <v>1.433025</v>
      </c>
      <c r="X2986">
        <v>1.71963</v>
      </c>
    </row>
    <row r="2987" spans="1:24" hidden="1" x14ac:dyDescent="0.3">
      <c r="A2987" t="s">
        <v>14964</v>
      </c>
      <c r="B2987" t="s">
        <v>8174</v>
      </c>
      <c r="C2987" t="s">
        <v>14965</v>
      </c>
      <c r="D2987" t="s">
        <v>14966</v>
      </c>
      <c r="E2987" t="s">
        <v>113</v>
      </c>
      <c r="F2987" t="s">
        <v>14967</v>
      </c>
      <c r="G2987" t="s">
        <v>1356</v>
      </c>
      <c r="H2987" t="s">
        <v>127</v>
      </c>
      <c r="I2987" t="s">
        <v>226</v>
      </c>
      <c r="J2987" t="s">
        <v>14968</v>
      </c>
      <c r="K2987" t="s">
        <v>14969</v>
      </c>
      <c r="L2987" t="s">
        <v>120</v>
      </c>
      <c r="M2987">
        <v>40</v>
      </c>
      <c r="N2987" t="s">
        <v>113</v>
      </c>
      <c r="O2987" t="s">
        <v>8352</v>
      </c>
      <c r="P2987">
        <v>3</v>
      </c>
      <c r="Q2987">
        <v>1509</v>
      </c>
      <c r="R2987">
        <v>469</v>
      </c>
      <c r="S2987">
        <v>206</v>
      </c>
      <c r="T2987">
        <v>30</v>
      </c>
      <c r="U2987">
        <v>150</v>
      </c>
      <c r="V2987">
        <v>310</v>
      </c>
      <c r="W2987">
        <v>2.1231629999999999</v>
      </c>
      <c r="X2987">
        <v>2.5477955999999997</v>
      </c>
    </row>
    <row r="2988" spans="1:24" hidden="1" x14ac:dyDescent="0.3">
      <c r="A2988" t="s">
        <v>14970</v>
      </c>
      <c r="B2988" t="s">
        <v>8179</v>
      </c>
      <c r="C2988" t="s">
        <v>14965</v>
      </c>
      <c r="D2988" t="s">
        <v>14966</v>
      </c>
      <c r="E2988" t="s">
        <v>113</v>
      </c>
      <c r="F2988" t="s">
        <v>14967</v>
      </c>
      <c r="G2988" t="s">
        <v>1356</v>
      </c>
      <c r="H2988" t="s">
        <v>127</v>
      </c>
      <c r="I2988" t="s">
        <v>226</v>
      </c>
      <c r="J2988" t="s">
        <v>14968</v>
      </c>
      <c r="K2988" t="s">
        <v>14969</v>
      </c>
      <c r="L2988" t="s">
        <v>120</v>
      </c>
      <c r="M2988">
        <v>40</v>
      </c>
      <c r="N2988" t="s">
        <v>113</v>
      </c>
      <c r="O2988" t="s">
        <v>11880</v>
      </c>
      <c r="P2988">
        <v>3</v>
      </c>
      <c r="Q2988">
        <v>400</v>
      </c>
      <c r="R2988">
        <v>300</v>
      </c>
      <c r="S2988">
        <v>100</v>
      </c>
      <c r="W2988">
        <v>0.36</v>
      </c>
      <c r="X2988">
        <v>0.432</v>
      </c>
    </row>
    <row r="2989" spans="1:24" hidden="1" x14ac:dyDescent="0.3">
      <c r="A2989" t="s">
        <v>14971</v>
      </c>
      <c r="B2989" t="s">
        <v>8536</v>
      </c>
      <c r="C2989" t="s">
        <v>14965</v>
      </c>
      <c r="D2989" t="s">
        <v>14966</v>
      </c>
      <c r="E2989" t="s">
        <v>113</v>
      </c>
      <c r="F2989" t="s">
        <v>14967</v>
      </c>
      <c r="G2989" t="s">
        <v>1356</v>
      </c>
      <c r="H2989" t="s">
        <v>127</v>
      </c>
      <c r="I2989" t="s">
        <v>226</v>
      </c>
      <c r="J2989" t="s">
        <v>14968</v>
      </c>
      <c r="K2989" t="s">
        <v>14969</v>
      </c>
      <c r="L2989" t="s">
        <v>120</v>
      </c>
      <c r="M2989">
        <v>40</v>
      </c>
      <c r="N2989" t="s">
        <v>113</v>
      </c>
      <c r="O2989" t="s">
        <v>9106</v>
      </c>
      <c r="P2989">
        <v>3</v>
      </c>
      <c r="Q2989">
        <v>400</v>
      </c>
      <c r="R2989">
        <v>300</v>
      </c>
      <c r="S2989">
        <v>150</v>
      </c>
      <c r="W2989">
        <v>0.36</v>
      </c>
      <c r="X2989">
        <v>0.432</v>
      </c>
    </row>
    <row r="2990" spans="1:24" hidden="1" x14ac:dyDescent="0.3">
      <c r="A2990" t="s">
        <v>14972</v>
      </c>
      <c r="B2990" t="s">
        <v>8174</v>
      </c>
      <c r="C2990" t="s">
        <v>13065</v>
      </c>
      <c r="D2990" t="s">
        <v>14973</v>
      </c>
      <c r="E2990" t="s">
        <v>113</v>
      </c>
      <c r="F2990" t="s">
        <v>14974</v>
      </c>
      <c r="G2990" t="s">
        <v>133</v>
      </c>
      <c r="H2990" t="s">
        <v>3790</v>
      </c>
      <c r="I2990" t="s">
        <v>686</v>
      </c>
      <c r="J2990" t="s">
        <v>14975</v>
      </c>
      <c r="K2990" t="s">
        <v>14976</v>
      </c>
      <c r="L2990" t="s">
        <v>120</v>
      </c>
      <c r="M2990">
        <v>40</v>
      </c>
      <c r="N2990" t="s">
        <v>113</v>
      </c>
      <c r="O2990" t="s">
        <v>8207</v>
      </c>
      <c r="P2990">
        <v>3</v>
      </c>
      <c r="Q2990">
        <v>1400</v>
      </c>
      <c r="R2990">
        <v>320</v>
      </c>
      <c r="S2990">
        <v>145</v>
      </c>
      <c r="T2990">
        <v>125</v>
      </c>
      <c r="U2990">
        <v>290</v>
      </c>
      <c r="V2990">
        <v>330</v>
      </c>
      <c r="W2990">
        <v>1.3440000000000001</v>
      </c>
      <c r="X2990">
        <v>1.6128</v>
      </c>
    </row>
    <row r="2991" spans="1:24" hidden="1" x14ac:dyDescent="0.3">
      <c r="A2991" t="s">
        <v>14977</v>
      </c>
      <c r="B2991" t="s">
        <v>8179</v>
      </c>
      <c r="C2991" t="s">
        <v>13065</v>
      </c>
      <c r="D2991" t="s">
        <v>14973</v>
      </c>
      <c r="E2991" t="s">
        <v>113</v>
      </c>
      <c r="F2991" t="s">
        <v>14974</v>
      </c>
      <c r="G2991" t="s">
        <v>133</v>
      </c>
      <c r="H2991" t="s">
        <v>3790</v>
      </c>
      <c r="I2991" t="s">
        <v>686</v>
      </c>
      <c r="J2991" t="s">
        <v>14975</v>
      </c>
      <c r="K2991" t="s">
        <v>14976</v>
      </c>
      <c r="L2991" t="s">
        <v>120</v>
      </c>
      <c r="M2991">
        <v>40</v>
      </c>
      <c r="N2991" t="s">
        <v>113</v>
      </c>
      <c r="O2991" t="s">
        <v>9034</v>
      </c>
      <c r="P2991">
        <v>1</v>
      </c>
      <c r="Q2991">
        <v>560</v>
      </c>
      <c r="R2991">
        <v>308</v>
      </c>
      <c r="S2991">
        <v>149</v>
      </c>
      <c r="W2991">
        <v>0.17247999999999999</v>
      </c>
      <c r="X2991">
        <v>0.20697599999999999</v>
      </c>
    </row>
    <row r="2992" spans="1:24" hidden="1" x14ac:dyDescent="0.3">
      <c r="A2992" t="s">
        <v>14978</v>
      </c>
      <c r="B2992" t="s">
        <v>8211</v>
      </c>
      <c r="C2992" t="s">
        <v>13065</v>
      </c>
      <c r="D2992" t="s">
        <v>14973</v>
      </c>
      <c r="E2992" t="s">
        <v>113</v>
      </c>
      <c r="F2992" t="s">
        <v>14974</v>
      </c>
      <c r="G2992" t="s">
        <v>133</v>
      </c>
      <c r="H2992" t="s">
        <v>3790</v>
      </c>
      <c r="I2992" t="s">
        <v>686</v>
      </c>
      <c r="J2992" t="s">
        <v>14975</v>
      </c>
      <c r="K2992" t="s">
        <v>14976</v>
      </c>
      <c r="L2992" t="s">
        <v>120</v>
      </c>
      <c r="M2992">
        <v>38</v>
      </c>
      <c r="N2992" t="s">
        <v>113</v>
      </c>
      <c r="O2992" t="s">
        <v>8843</v>
      </c>
      <c r="P2992">
        <v>1</v>
      </c>
      <c r="Q2992">
        <v>0.3</v>
      </c>
      <c r="W2992">
        <v>7.0685834705770348E-2</v>
      </c>
      <c r="X2992">
        <v>0.11309733552923257</v>
      </c>
    </row>
    <row r="2993" spans="1:24" hidden="1" x14ac:dyDescent="0.3">
      <c r="A2993" t="s">
        <v>14979</v>
      </c>
      <c r="B2993" t="s">
        <v>8174</v>
      </c>
      <c r="C2993" t="s">
        <v>4955</v>
      </c>
      <c r="D2993" t="s">
        <v>4954</v>
      </c>
      <c r="E2993" t="s">
        <v>113</v>
      </c>
      <c r="F2993" t="s">
        <v>4957</v>
      </c>
      <c r="G2993" t="s">
        <v>133</v>
      </c>
      <c r="H2993" t="s">
        <v>14150</v>
      </c>
      <c r="I2993" t="s">
        <v>540</v>
      </c>
      <c r="J2993" t="s">
        <v>14980</v>
      </c>
      <c r="K2993" t="s">
        <v>14981</v>
      </c>
      <c r="L2993" t="s">
        <v>9030</v>
      </c>
      <c r="M2993">
        <v>60</v>
      </c>
      <c r="N2993" t="s">
        <v>8442</v>
      </c>
      <c r="O2993" t="s">
        <v>8207</v>
      </c>
      <c r="P2993">
        <v>3</v>
      </c>
      <c r="Q2993">
        <v>1400</v>
      </c>
      <c r="R2993">
        <v>320</v>
      </c>
      <c r="S2993">
        <v>145</v>
      </c>
      <c r="T2993">
        <v>35</v>
      </c>
      <c r="U2993">
        <v>95</v>
      </c>
      <c r="V2993">
        <v>290</v>
      </c>
      <c r="W2993">
        <v>1.3440000000000001</v>
      </c>
      <c r="X2993">
        <v>1.6128</v>
      </c>
    </row>
    <row r="2994" spans="1:24" hidden="1" x14ac:dyDescent="0.3">
      <c r="A2994" t="s">
        <v>14982</v>
      </c>
      <c r="B2994" t="s">
        <v>8179</v>
      </c>
      <c r="C2994" t="s">
        <v>4955</v>
      </c>
      <c r="D2994" t="s">
        <v>4954</v>
      </c>
      <c r="E2994" t="s">
        <v>113</v>
      </c>
      <c r="F2994" t="s">
        <v>4957</v>
      </c>
      <c r="G2994" t="s">
        <v>133</v>
      </c>
      <c r="H2994" t="s">
        <v>14150</v>
      </c>
      <c r="I2994" t="s">
        <v>540</v>
      </c>
      <c r="J2994" t="s">
        <v>14980</v>
      </c>
      <c r="K2994" t="s">
        <v>14981</v>
      </c>
      <c r="L2994" t="s">
        <v>9030</v>
      </c>
      <c r="M2994">
        <v>60</v>
      </c>
      <c r="N2994" t="s">
        <v>9971</v>
      </c>
      <c r="O2994" t="s">
        <v>9034</v>
      </c>
      <c r="P2994">
        <v>1</v>
      </c>
      <c r="Q2994">
        <v>560</v>
      </c>
      <c r="R2994">
        <v>308</v>
      </c>
      <c r="S2994">
        <v>149</v>
      </c>
      <c r="W2994">
        <v>0.17247999999999999</v>
      </c>
      <c r="X2994">
        <v>0.20697599999999999</v>
      </c>
    </row>
    <row r="2995" spans="1:24" hidden="1" x14ac:dyDescent="0.3">
      <c r="A2995" t="s">
        <v>14983</v>
      </c>
      <c r="B2995" t="s">
        <v>8536</v>
      </c>
      <c r="C2995" t="s">
        <v>4955</v>
      </c>
      <c r="D2995" t="s">
        <v>4954</v>
      </c>
      <c r="E2995" t="s">
        <v>113</v>
      </c>
      <c r="F2995" t="s">
        <v>4957</v>
      </c>
      <c r="G2995" t="s">
        <v>133</v>
      </c>
      <c r="H2995" t="s">
        <v>14150</v>
      </c>
      <c r="I2995" t="s">
        <v>540</v>
      </c>
      <c r="J2995" t="s">
        <v>14980</v>
      </c>
      <c r="K2995" t="s">
        <v>14981</v>
      </c>
      <c r="L2995" t="s">
        <v>9030</v>
      </c>
      <c r="M2995">
        <v>58</v>
      </c>
      <c r="N2995" t="s">
        <v>8614</v>
      </c>
      <c r="O2995" t="s">
        <v>9505</v>
      </c>
      <c r="P2995">
        <v>2</v>
      </c>
      <c r="W2995">
        <v>0</v>
      </c>
      <c r="X2995">
        <v>0</v>
      </c>
    </row>
    <row r="2996" spans="1:24" hidden="1" x14ac:dyDescent="0.3">
      <c r="A2996" t="s">
        <v>14984</v>
      </c>
      <c r="B2996" t="s">
        <v>8211</v>
      </c>
      <c r="C2996" t="s">
        <v>4955</v>
      </c>
      <c r="D2996" t="s">
        <v>4954</v>
      </c>
      <c r="E2996" t="s">
        <v>113</v>
      </c>
      <c r="F2996" t="s">
        <v>4957</v>
      </c>
      <c r="G2996" t="s">
        <v>133</v>
      </c>
      <c r="H2996" t="s">
        <v>14150</v>
      </c>
      <c r="I2996" t="s">
        <v>540</v>
      </c>
      <c r="J2996" t="s">
        <v>14980</v>
      </c>
      <c r="K2996" t="s">
        <v>14981</v>
      </c>
      <c r="L2996" t="s">
        <v>9030</v>
      </c>
      <c r="M2996">
        <v>58</v>
      </c>
      <c r="N2996" t="s">
        <v>8614</v>
      </c>
      <c r="O2996" t="s">
        <v>8843</v>
      </c>
      <c r="P2996">
        <v>1</v>
      </c>
      <c r="Q2996">
        <v>0.9</v>
      </c>
      <c r="T2996">
        <v>226</v>
      </c>
      <c r="W2996">
        <v>0.63617251235193317</v>
      </c>
      <c r="X2996">
        <v>1.0178760197630932</v>
      </c>
    </row>
    <row r="2997" spans="1:24" hidden="1" x14ac:dyDescent="0.3">
      <c r="A2997" t="s">
        <v>14985</v>
      </c>
      <c r="B2997" t="s">
        <v>8362</v>
      </c>
      <c r="C2997" t="s">
        <v>4955</v>
      </c>
      <c r="D2997" t="s">
        <v>4954</v>
      </c>
      <c r="E2997" t="s">
        <v>113</v>
      </c>
      <c r="F2997" t="s">
        <v>4957</v>
      </c>
      <c r="G2997" t="s">
        <v>133</v>
      </c>
      <c r="H2997" t="s">
        <v>14150</v>
      </c>
      <c r="I2997" t="s">
        <v>540</v>
      </c>
      <c r="J2997" t="s">
        <v>14980</v>
      </c>
      <c r="K2997" t="s">
        <v>14981</v>
      </c>
      <c r="L2997" t="s">
        <v>9030</v>
      </c>
      <c r="M2997">
        <v>0</v>
      </c>
      <c r="N2997" t="s">
        <v>113</v>
      </c>
      <c r="O2997" t="s">
        <v>8362</v>
      </c>
      <c r="P2997">
        <v>1</v>
      </c>
      <c r="Q2997">
        <v>1.4</v>
      </c>
      <c r="W2997">
        <v>1.5393804002589984</v>
      </c>
      <c r="X2997">
        <v>0</v>
      </c>
    </row>
    <row r="2998" spans="1:24" hidden="1" x14ac:dyDescent="0.3">
      <c r="A2998" t="s">
        <v>14986</v>
      </c>
      <c r="B2998" t="s">
        <v>8174</v>
      </c>
      <c r="C2998" t="s">
        <v>14987</v>
      </c>
      <c r="D2998" t="s">
        <v>14988</v>
      </c>
      <c r="E2998" t="s">
        <v>113</v>
      </c>
      <c r="F2998" t="s">
        <v>14989</v>
      </c>
      <c r="G2998" t="s">
        <v>1356</v>
      </c>
      <c r="H2998" t="s">
        <v>127</v>
      </c>
      <c r="I2998" t="s">
        <v>115</v>
      </c>
      <c r="J2998" t="s">
        <v>113</v>
      </c>
      <c r="K2998" t="s">
        <v>113</v>
      </c>
      <c r="L2998" t="s">
        <v>113</v>
      </c>
      <c r="M2998">
        <v>48</v>
      </c>
      <c r="N2998" t="s">
        <v>113</v>
      </c>
      <c r="O2998" t="s">
        <v>9042</v>
      </c>
      <c r="P2998">
        <v>3</v>
      </c>
      <c r="Q2998">
        <v>1412</v>
      </c>
      <c r="R2998">
        <v>353</v>
      </c>
      <c r="T2998">
        <v>325</v>
      </c>
      <c r="U2998">
        <v>60</v>
      </c>
      <c r="V2998">
        <v>140</v>
      </c>
      <c r="W2998">
        <v>1.4953080000000001</v>
      </c>
      <c r="X2998">
        <v>1.7943696</v>
      </c>
    </row>
    <row r="2999" spans="1:24" hidden="1" x14ac:dyDescent="0.3">
      <c r="A2999" t="s">
        <v>14990</v>
      </c>
      <c r="B2999" t="s">
        <v>8617</v>
      </c>
      <c r="C2999" t="s">
        <v>14987</v>
      </c>
      <c r="D2999" t="s">
        <v>14988</v>
      </c>
      <c r="E2999" t="s">
        <v>113</v>
      </c>
      <c r="F2999" t="s">
        <v>14989</v>
      </c>
      <c r="G2999" t="s">
        <v>1356</v>
      </c>
      <c r="H2999" t="s">
        <v>127</v>
      </c>
      <c r="I2999" t="s">
        <v>115</v>
      </c>
      <c r="J2999" t="s">
        <v>113</v>
      </c>
      <c r="K2999" t="s">
        <v>113</v>
      </c>
      <c r="L2999" t="s">
        <v>113</v>
      </c>
      <c r="M2999">
        <v>48</v>
      </c>
      <c r="N2999" t="s">
        <v>113</v>
      </c>
      <c r="O2999" t="s">
        <v>9835</v>
      </c>
      <c r="P2999">
        <v>3</v>
      </c>
      <c r="Q2999">
        <v>778</v>
      </c>
      <c r="R2999">
        <v>408</v>
      </c>
      <c r="S2999">
        <v>219</v>
      </c>
      <c r="T2999">
        <v>325</v>
      </c>
      <c r="U2999">
        <v>60</v>
      </c>
      <c r="V2999">
        <v>140</v>
      </c>
      <c r="W2999">
        <v>0.95227200000000001</v>
      </c>
      <c r="X2999">
        <v>1.1427263999999999</v>
      </c>
    </row>
    <row r="3000" spans="1:24" hidden="1" x14ac:dyDescent="0.3">
      <c r="A3000" t="s">
        <v>14991</v>
      </c>
      <c r="B3000" t="s">
        <v>8179</v>
      </c>
      <c r="C3000" t="s">
        <v>14987</v>
      </c>
      <c r="D3000" t="s">
        <v>14988</v>
      </c>
      <c r="E3000" t="s">
        <v>113</v>
      </c>
      <c r="F3000" t="s">
        <v>14989</v>
      </c>
      <c r="G3000" t="s">
        <v>1356</v>
      </c>
      <c r="H3000" t="s">
        <v>127</v>
      </c>
      <c r="I3000" t="s">
        <v>115</v>
      </c>
      <c r="J3000" t="s">
        <v>113</v>
      </c>
      <c r="K3000" t="s">
        <v>113</v>
      </c>
      <c r="L3000" t="s">
        <v>113</v>
      </c>
      <c r="M3000">
        <v>42</v>
      </c>
      <c r="N3000" t="s">
        <v>113</v>
      </c>
      <c r="O3000" t="s">
        <v>9568</v>
      </c>
      <c r="P3000">
        <v>3</v>
      </c>
      <c r="Q3000">
        <v>409</v>
      </c>
      <c r="R3000">
        <v>269</v>
      </c>
      <c r="S3000">
        <v>152</v>
      </c>
      <c r="W3000">
        <v>0.330063</v>
      </c>
      <c r="X3000">
        <v>0.39607559999999997</v>
      </c>
    </row>
    <row r="3001" spans="1:24" hidden="1" x14ac:dyDescent="0.3">
      <c r="A3001" t="s">
        <v>14992</v>
      </c>
      <c r="B3001" t="s">
        <v>8536</v>
      </c>
      <c r="C3001" t="s">
        <v>14987</v>
      </c>
      <c r="D3001" t="s">
        <v>14988</v>
      </c>
      <c r="E3001" t="s">
        <v>113</v>
      </c>
      <c r="F3001" t="s">
        <v>14989</v>
      </c>
      <c r="G3001" t="s">
        <v>1356</v>
      </c>
      <c r="H3001" t="s">
        <v>127</v>
      </c>
      <c r="I3001" t="s">
        <v>115</v>
      </c>
      <c r="J3001" t="s">
        <v>113</v>
      </c>
      <c r="K3001" t="s">
        <v>113</v>
      </c>
      <c r="L3001" t="s">
        <v>113</v>
      </c>
      <c r="M3001">
        <v>42</v>
      </c>
      <c r="N3001" t="s">
        <v>113</v>
      </c>
      <c r="O3001" t="s">
        <v>8695</v>
      </c>
      <c r="P3001">
        <v>6</v>
      </c>
      <c r="Q3001">
        <v>466</v>
      </c>
      <c r="R3001">
        <v>343</v>
      </c>
      <c r="W3001">
        <v>0.95902799999999999</v>
      </c>
      <c r="X3001">
        <v>1.1508335999999999</v>
      </c>
    </row>
    <row r="3002" spans="1:24" hidden="1" x14ac:dyDescent="0.3">
      <c r="A3002" t="s">
        <v>14993</v>
      </c>
      <c r="B3002" t="s">
        <v>8174</v>
      </c>
      <c r="C3002" t="s">
        <v>14994</v>
      </c>
      <c r="D3002" t="s">
        <v>14995</v>
      </c>
      <c r="E3002" t="s">
        <v>113</v>
      </c>
      <c r="F3002" t="s">
        <v>14996</v>
      </c>
      <c r="G3002" t="s">
        <v>1356</v>
      </c>
      <c r="H3002" t="s">
        <v>127</v>
      </c>
      <c r="I3002" t="s">
        <v>115</v>
      </c>
      <c r="J3002" t="s">
        <v>14997</v>
      </c>
      <c r="K3002" t="s">
        <v>14998</v>
      </c>
      <c r="L3002" t="s">
        <v>1173</v>
      </c>
      <c r="M3002">
        <v>50</v>
      </c>
      <c r="N3002" t="s">
        <v>113</v>
      </c>
      <c r="O3002" t="s">
        <v>9042</v>
      </c>
      <c r="P3002">
        <v>3</v>
      </c>
      <c r="Q3002">
        <v>1412</v>
      </c>
      <c r="R3002">
        <v>353</v>
      </c>
      <c r="T3002">
        <v>350</v>
      </c>
      <c r="U3002">
        <v>80</v>
      </c>
      <c r="V3002">
        <v>220</v>
      </c>
      <c r="W3002">
        <v>1.4953080000000001</v>
      </c>
      <c r="X3002">
        <v>1.7943696</v>
      </c>
    </row>
    <row r="3003" spans="1:24" hidden="1" x14ac:dyDescent="0.3">
      <c r="A3003" t="s">
        <v>14999</v>
      </c>
      <c r="B3003" t="s">
        <v>8179</v>
      </c>
      <c r="C3003" t="s">
        <v>14994</v>
      </c>
      <c r="D3003" t="s">
        <v>14995</v>
      </c>
      <c r="E3003" t="s">
        <v>113</v>
      </c>
      <c r="F3003" t="s">
        <v>14996</v>
      </c>
      <c r="G3003" t="s">
        <v>1356</v>
      </c>
      <c r="H3003" t="s">
        <v>127</v>
      </c>
      <c r="I3003" t="s">
        <v>115</v>
      </c>
      <c r="J3003" t="s">
        <v>14997</v>
      </c>
      <c r="K3003" t="s">
        <v>14998</v>
      </c>
      <c r="L3003" t="s">
        <v>1173</v>
      </c>
      <c r="M3003">
        <v>50</v>
      </c>
      <c r="N3003" t="s">
        <v>113</v>
      </c>
      <c r="O3003" t="s">
        <v>9568</v>
      </c>
      <c r="P3003">
        <v>3</v>
      </c>
      <c r="Q3003">
        <v>409</v>
      </c>
      <c r="R3003">
        <v>269</v>
      </c>
      <c r="W3003">
        <v>0.330063</v>
      </c>
      <c r="X3003">
        <v>0.39607559999999997</v>
      </c>
    </row>
    <row r="3004" spans="1:24" hidden="1" x14ac:dyDescent="0.3">
      <c r="A3004" t="s">
        <v>15000</v>
      </c>
      <c r="B3004" t="s">
        <v>8174</v>
      </c>
      <c r="C3004" t="s">
        <v>3150</v>
      </c>
      <c r="D3004" t="s">
        <v>3149</v>
      </c>
      <c r="E3004" t="s">
        <v>113</v>
      </c>
      <c r="F3004" t="s">
        <v>3151</v>
      </c>
      <c r="G3004" t="s">
        <v>1356</v>
      </c>
      <c r="H3004" t="s">
        <v>127</v>
      </c>
      <c r="I3004" t="s">
        <v>654</v>
      </c>
      <c r="J3004" t="s">
        <v>113</v>
      </c>
      <c r="K3004" t="s">
        <v>113</v>
      </c>
      <c r="L3004" t="s">
        <v>113</v>
      </c>
      <c r="M3004">
        <v>30</v>
      </c>
      <c r="N3004" t="s">
        <v>113</v>
      </c>
      <c r="O3004" t="s">
        <v>9042</v>
      </c>
      <c r="P3004">
        <v>3</v>
      </c>
      <c r="Q3004">
        <v>1412</v>
      </c>
      <c r="R3004">
        <v>353</v>
      </c>
      <c r="T3004">
        <v>0</v>
      </c>
      <c r="U3004">
        <v>120</v>
      </c>
      <c r="V3004">
        <v>230</v>
      </c>
      <c r="W3004">
        <v>1.4953080000000001</v>
      </c>
      <c r="X3004">
        <v>1.7943696</v>
      </c>
    </row>
    <row r="3005" spans="1:24" hidden="1" x14ac:dyDescent="0.3">
      <c r="A3005" t="s">
        <v>15001</v>
      </c>
      <c r="B3005" t="s">
        <v>8617</v>
      </c>
      <c r="C3005" t="s">
        <v>3150</v>
      </c>
      <c r="D3005" t="s">
        <v>3149</v>
      </c>
      <c r="E3005" t="s">
        <v>113</v>
      </c>
      <c r="F3005" t="s">
        <v>3151</v>
      </c>
      <c r="G3005" t="s">
        <v>1356</v>
      </c>
      <c r="H3005" t="s">
        <v>127</v>
      </c>
      <c r="I3005" t="s">
        <v>654</v>
      </c>
      <c r="J3005" t="s">
        <v>113</v>
      </c>
      <c r="K3005" t="s">
        <v>113</v>
      </c>
      <c r="L3005" t="s">
        <v>113</v>
      </c>
      <c r="M3005">
        <v>30</v>
      </c>
      <c r="N3005" t="s">
        <v>113</v>
      </c>
      <c r="O3005" t="s">
        <v>9835</v>
      </c>
      <c r="P3005">
        <v>3</v>
      </c>
      <c r="Q3005">
        <v>778</v>
      </c>
      <c r="R3005">
        <v>408</v>
      </c>
      <c r="W3005">
        <v>0.95227200000000001</v>
      </c>
      <c r="X3005">
        <v>1.1427263999999999</v>
      </c>
    </row>
    <row r="3006" spans="1:24" hidden="1" x14ac:dyDescent="0.3">
      <c r="A3006" t="s">
        <v>15002</v>
      </c>
      <c r="B3006" t="s">
        <v>8179</v>
      </c>
      <c r="C3006" t="s">
        <v>3150</v>
      </c>
      <c r="D3006" t="s">
        <v>3149</v>
      </c>
      <c r="E3006" t="s">
        <v>113</v>
      </c>
      <c r="F3006" t="s">
        <v>3151</v>
      </c>
      <c r="G3006" t="s">
        <v>1356</v>
      </c>
      <c r="H3006" t="s">
        <v>127</v>
      </c>
      <c r="I3006" t="s">
        <v>654</v>
      </c>
      <c r="J3006" t="s">
        <v>113</v>
      </c>
      <c r="K3006" t="s">
        <v>113</v>
      </c>
      <c r="L3006" t="s">
        <v>113</v>
      </c>
      <c r="M3006">
        <v>30</v>
      </c>
      <c r="N3006" t="s">
        <v>113</v>
      </c>
      <c r="O3006" t="s">
        <v>9568</v>
      </c>
      <c r="P3006">
        <v>3</v>
      </c>
      <c r="Q3006">
        <v>409</v>
      </c>
      <c r="R3006">
        <v>269</v>
      </c>
      <c r="W3006">
        <v>0.330063</v>
      </c>
      <c r="X3006">
        <v>0.39607559999999997</v>
      </c>
    </row>
    <row r="3007" spans="1:24" hidden="1" x14ac:dyDescent="0.3">
      <c r="A3007" t="s">
        <v>15003</v>
      </c>
      <c r="B3007" t="s">
        <v>8174</v>
      </c>
      <c r="C3007" t="s">
        <v>15004</v>
      </c>
      <c r="D3007" t="s">
        <v>15005</v>
      </c>
      <c r="E3007" t="s">
        <v>113</v>
      </c>
      <c r="F3007" t="s">
        <v>15006</v>
      </c>
      <c r="G3007" t="s">
        <v>1356</v>
      </c>
      <c r="H3007" t="s">
        <v>127</v>
      </c>
      <c r="I3007" t="s">
        <v>226</v>
      </c>
      <c r="J3007" t="s">
        <v>15007</v>
      </c>
      <c r="K3007" t="s">
        <v>15008</v>
      </c>
      <c r="L3007" t="s">
        <v>120</v>
      </c>
      <c r="M3007">
        <v>40</v>
      </c>
      <c r="N3007" t="s">
        <v>9085</v>
      </c>
      <c r="O3007" t="s">
        <v>8467</v>
      </c>
      <c r="P3007">
        <v>3</v>
      </c>
      <c r="Q3007">
        <v>1499</v>
      </c>
      <c r="R3007">
        <v>349</v>
      </c>
      <c r="S3007">
        <v>166</v>
      </c>
      <c r="T3007">
        <v>70</v>
      </c>
      <c r="U3007">
        <v>160</v>
      </c>
      <c r="V3007">
        <v>220</v>
      </c>
      <c r="W3007">
        <v>1.569453</v>
      </c>
      <c r="X3007">
        <v>1.8833435999999999</v>
      </c>
    </row>
    <row r="3008" spans="1:24" hidden="1" x14ac:dyDescent="0.3">
      <c r="A3008" t="s">
        <v>15009</v>
      </c>
      <c r="B3008" t="s">
        <v>8617</v>
      </c>
      <c r="C3008" t="s">
        <v>15004</v>
      </c>
      <c r="D3008" t="s">
        <v>15005</v>
      </c>
      <c r="E3008" t="s">
        <v>113</v>
      </c>
      <c r="F3008" t="s">
        <v>15006</v>
      </c>
      <c r="G3008" t="s">
        <v>1356</v>
      </c>
      <c r="H3008" t="s">
        <v>127</v>
      </c>
      <c r="I3008" t="s">
        <v>226</v>
      </c>
      <c r="J3008" t="s">
        <v>15007</v>
      </c>
      <c r="K3008" t="s">
        <v>15008</v>
      </c>
      <c r="L3008" t="s">
        <v>120</v>
      </c>
      <c r="M3008">
        <v>40</v>
      </c>
      <c r="N3008" t="s">
        <v>9085</v>
      </c>
      <c r="O3008" t="s">
        <v>11997</v>
      </c>
      <c r="P3008">
        <v>3</v>
      </c>
      <c r="Q3008">
        <v>699</v>
      </c>
      <c r="R3008">
        <v>395</v>
      </c>
      <c r="S3008">
        <v>160</v>
      </c>
      <c r="T3008">
        <v>70</v>
      </c>
      <c r="U3008">
        <v>160</v>
      </c>
      <c r="V3008">
        <v>220</v>
      </c>
      <c r="W3008">
        <v>0.82831500000000002</v>
      </c>
      <c r="X3008">
        <v>0.99397800000000003</v>
      </c>
    </row>
    <row r="3009" spans="1:24" hidden="1" x14ac:dyDescent="0.3">
      <c r="A3009" t="s">
        <v>15010</v>
      </c>
      <c r="B3009" t="s">
        <v>8179</v>
      </c>
      <c r="C3009" t="s">
        <v>15004</v>
      </c>
      <c r="D3009" t="s">
        <v>15005</v>
      </c>
      <c r="E3009" t="s">
        <v>113</v>
      </c>
      <c r="F3009" t="s">
        <v>15006</v>
      </c>
      <c r="G3009" t="s">
        <v>1356</v>
      </c>
      <c r="H3009" t="s">
        <v>127</v>
      </c>
      <c r="I3009" t="s">
        <v>226</v>
      </c>
      <c r="J3009" t="s">
        <v>15007</v>
      </c>
      <c r="K3009" t="s">
        <v>15008</v>
      </c>
      <c r="L3009" t="s">
        <v>120</v>
      </c>
      <c r="M3009">
        <v>40</v>
      </c>
      <c r="N3009" t="s">
        <v>9085</v>
      </c>
      <c r="O3009" t="s">
        <v>11880</v>
      </c>
      <c r="P3009">
        <v>3</v>
      </c>
      <c r="Q3009">
        <v>400</v>
      </c>
      <c r="R3009">
        <v>300</v>
      </c>
      <c r="S3009">
        <v>100</v>
      </c>
      <c r="W3009">
        <v>0.36</v>
      </c>
      <c r="X3009">
        <v>0.432</v>
      </c>
    </row>
    <row r="3010" spans="1:24" hidden="1" x14ac:dyDescent="0.3">
      <c r="A3010" t="s">
        <v>15011</v>
      </c>
      <c r="B3010" t="s">
        <v>8174</v>
      </c>
      <c r="C3010" t="s">
        <v>15012</v>
      </c>
      <c r="D3010" t="s">
        <v>15013</v>
      </c>
      <c r="E3010" t="s">
        <v>113</v>
      </c>
      <c r="F3010" t="s">
        <v>15014</v>
      </c>
      <c r="G3010" t="s">
        <v>1356</v>
      </c>
      <c r="H3010" t="s">
        <v>127</v>
      </c>
      <c r="I3010" t="s">
        <v>115</v>
      </c>
      <c r="J3010" t="s">
        <v>113</v>
      </c>
      <c r="K3010" t="s">
        <v>113</v>
      </c>
      <c r="L3010" t="s">
        <v>113</v>
      </c>
      <c r="M3010">
        <v>78</v>
      </c>
      <c r="N3010" t="s">
        <v>113</v>
      </c>
      <c r="O3010" t="s">
        <v>9042</v>
      </c>
      <c r="P3010">
        <v>3</v>
      </c>
      <c r="Q3010">
        <v>1412</v>
      </c>
      <c r="R3010">
        <v>353</v>
      </c>
      <c r="T3010">
        <v>0</v>
      </c>
      <c r="U3010">
        <v>75</v>
      </c>
      <c r="V3010">
        <v>290</v>
      </c>
      <c r="W3010">
        <v>1.4953080000000001</v>
      </c>
      <c r="X3010">
        <v>1.7943696</v>
      </c>
    </row>
    <row r="3011" spans="1:24" hidden="1" x14ac:dyDescent="0.3">
      <c r="A3011" t="s">
        <v>15015</v>
      </c>
      <c r="B3011" t="s">
        <v>8617</v>
      </c>
      <c r="C3011" t="s">
        <v>15012</v>
      </c>
      <c r="D3011" t="s">
        <v>15013</v>
      </c>
      <c r="E3011" t="s">
        <v>113</v>
      </c>
      <c r="F3011" t="s">
        <v>15014</v>
      </c>
      <c r="G3011" t="s">
        <v>1356</v>
      </c>
      <c r="H3011" t="s">
        <v>127</v>
      </c>
      <c r="I3011" t="s">
        <v>115</v>
      </c>
      <c r="J3011" t="s">
        <v>113</v>
      </c>
      <c r="K3011" t="s">
        <v>113</v>
      </c>
      <c r="L3011" t="s">
        <v>113</v>
      </c>
      <c r="M3011">
        <v>78</v>
      </c>
      <c r="N3011" t="s">
        <v>113</v>
      </c>
      <c r="O3011" t="s">
        <v>9835</v>
      </c>
      <c r="P3011">
        <v>3</v>
      </c>
      <c r="Q3011">
        <v>778</v>
      </c>
      <c r="R3011">
        <v>408</v>
      </c>
      <c r="T3011">
        <v>0</v>
      </c>
      <c r="U3011">
        <v>75</v>
      </c>
      <c r="V3011">
        <v>290</v>
      </c>
      <c r="W3011">
        <v>0.95227200000000001</v>
      </c>
      <c r="X3011">
        <v>1.1427263999999999</v>
      </c>
    </row>
    <row r="3012" spans="1:24" hidden="1" x14ac:dyDescent="0.3">
      <c r="A3012" t="s">
        <v>15016</v>
      </c>
      <c r="B3012" t="s">
        <v>8179</v>
      </c>
      <c r="C3012" t="s">
        <v>15012</v>
      </c>
      <c r="D3012" t="s">
        <v>15013</v>
      </c>
      <c r="E3012" t="s">
        <v>113</v>
      </c>
      <c r="F3012" t="s">
        <v>15014</v>
      </c>
      <c r="G3012" t="s">
        <v>1356</v>
      </c>
      <c r="H3012" t="s">
        <v>127</v>
      </c>
      <c r="I3012" t="s">
        <v>115</v>
      </c>
      <c r="J3012" t="s">
        <v>113</v>
      </c>
      <c r="K3012" t="s">
        <v>113</v>
      </c>
      <c r="L3012" t="s">
        <v>113</v>
      </c>
      <c r="M3012">
        <v>78</v>
      </c>
      <c r="N3012" t="s">
        <v>113</v>
      </c>
      <c r="O3012" t="s">
        <v>9568</v>
      </c>
      <c r="P3012">
        <v>3</v>
      </c>
      <c r="Q3012">
        <v>409</v>
      </c>
      <c r="R3012">
        <v>269</v>
      </c>
      <c r="W3012">
        <v>0.330063</v>
      </c>
      <c r="X3012">
        <v>0.39607559999999997</v>
      </c>
    </row>
    <row r="3013" spans="1:24" hidden="1" x14ac:dyDescent="0.3">
      <c r="A3013" t="s">
        <v>15017</v>
      </c>
      <c r="B3013" t="s">
        <v>8174</v>
      </c>
      <c r="C3013" t="s">
        <v>15018</v>
      </c>
      <c r="D3013" t="s">
        <v>15019</v>
      </c>
      <c r="E3013" t="s">
        <v>113</v>
      </c>
      <c r="F3013" t="s">
        <v>15020</v>
      </c>
      <c r="G3013" t="s">
        <v>133</v>
      </c>
      <c r="H3013" t="s">
        <v>14879</v>
      </c>
      <c r="I3013" t="s">
        <v>540</v>
      </c>
      <c r="J3013" t="s">
        <v>15021</v>
      </c>
      <c r="K3013" t="s">
        <v>15022</v>
      </c>
      <c r="L3013" t="s">
        <v>1173</v>
      </c>
      <c r="M3013">
        <v>50</v>
      </c>
      <c r="N3013" t="s">
        <v>8442</v>
      </c>
      <c r="O3013" t="s">
        <v>8207</v>
      </c>
      <c r="P3013">
        <v>3</v>
      </c>
      <c r="Q3013">
        <v>1400</v>
      </c>
      <c r="R3013">
        <v>320</v>
      </c>
      <c r="S3013">
        <v>145</v>
      </c>
      <c r="T3013">
        <v>60</v>
      </c>
      <c r="U3013">
        <v>170</v>
      </c>
      <c r="V3013">
        <v>270</v>
      </c>
      <c r="W3013">
        <v>1.3440000000000001</v>
      </c>
      <c r="X3013">
        <v>1.6128</v>
      </c>
    </row>
    <row r="3014" spans="1:24" hidden="1" x14ac:dyDescent="0.3">
      <c r="A3014" t="s">
        <v>15023</v>
      </c>
      <c r="B3014" t="s">
        <v>8179</v>
      </c>
      <c r="C3014" t="s">
        <v>15018</v>
      </c>
      <c r="D3014" t="s">
        <v>15019</v>
      </c>
      <c r="E3014" t="s">
        <v>113</v>
      </c>
      <c r="F3014" t="s">
        <v>15020</v>
      </c>
      <c r="G3014" t="s">
        <v>133</v>
      </c>
      <c r="H3014" t="s">
        <v>14879</v>
      </c>
      <c r="I3014" t="s">
        <v>540</v>
      </c>
      <c r="J3014" t="s">
        <v>15021</v>
      </c>
      <c r="K3014" t="s">
        <v>15022</v>
      </c>
      <c r="L3014" t="s">
        <v>1173</v>
      </c>
      <c r="M3014">
        <v>50</v>
      </c>
      <c r="N3014" t="s">
        <v>8442</v>
      </c>
      <c r="O3014" t="s">
        <v>9034</v>
      </c>
      <c r="P3014">
        <v>1</v>
      </c>
      <c r="Q3014">
        <v>560</v>
      </c>
      <c r="R3014">
        <v>308</v>
      </c>
      <c r="S3014">
        <v>149</v>
      </c>
      <c r="W3014">
        <v>0.17247999999999999</v>
      </c>
      <c r="X3014">
        <v>0.20697599999999999</v>
      </c>
    </row>
    <row r="3015" spans="1:24" hidden="1" x14ac:dyDescent="0.3">
      <c r="A3015" t="s">
        <v>15024</v>
      </c>
      <c r="B3015" t="s">
        <v>8211</v>
      </c>
      <c r="C3015" t="s">
        <v>15018</v>
      </c>
      <c r="D3015" t="s">
        <v>15019</v>
      </c>
      <c r="E3015" t="s">
        <v>113</v>
      </c>
      <c r="F3015" t="s">
        <v>15020</v>
      </c>
      <c r="G3015" t="s">
        <v>133</v>
      </c>
      <c r="H3015" t="s">
        <v>14879</v>
      </c>
      <c r="I3015" t="s">
        <v>540</v>
      </c>
      <c r="J3015" t="s">
        <v>15021</v>
      </c>
      <c r="K3015" t="s">
        <v>15022</v>
      </c>
      <c r="L3015" t="s">
        <v>1173</v>
      </c>
      <c r="M3015">
        <v>50</v>
      </c>
      <c r="N3015" t="s">
        <v>8614</v>
      </c>
      <c r="O3015" t="s">
        <v>8843</v>
      </c>
      <c r="P3015">
        <v>1</v>
      </c>
      <c r="Q3015">
        <v>0.9</v>
      </c>
      <c r="T3015">
        <v>232</v>
      </c>
      <c r="W3015">
        <v>0.63617251235193317</v>
      </c>
      <c r="X3015">
        <v>1.0178760197630932</v>
      </c>
    </row>
    <row r="3016" spans="1:24" hidden="1" x14ac:dyDescent="0.3">
      <c r="A3016" t="s">
        <v>15025</v>
      </c>
      <c r="B3016" t="s">
        <v>8249</v>
      </c>
      <c r="C3016" t="s">
        <v>15018</v>
      </c>
      <c r="D3016" t="s">
        <v>15019</v>
      </c>
      <c r="E3016" t="s">
        <v>113</v>
      </c>
      <c r="F3016" t="s">
        <v>15020</v>
      </c>
      <c r="G3016" t="s">
        <v>133</v>
      </c>
      <c r="H3016" t="s">
        <v>14879</v>
      </c>
      <c r="I3016" t="s">
        <v>540</v>
      </c>
      <c r="J3016" t="s">
        <v>15021</v>
      </c>
      <c r="K3016" t="s">
        <v>15022</v>
      </c>
      <c r="L3016" t="s">
        <v>1173</v>
      </c>
      <c r="M3016">
        <v>48</v>
      </c>
      <c r="N3016" t="s">
        <v>113</v>
      </c>
      <c r="O3016" t="s">
        <v>15026</v>
      </c>
      <c r="P3016">
        <v>1</v>
      </c>
      <c r="Q3016">
        <v>0.6</v>
      </c>
      <c r="W3016">
        <v>0.28274333882308139</v>
      </c>
      <c r="X3016">
        <v>0.45238934211693027</v>
      </c>
    </row>
    <row r="3017" spans="1:24" hidden="1" x14ac:dyDescent="0.3">
      <c r="A3017" t="s">
        <v>15027</v>
      </c>
      <c r="B3017" t="s">
        <v>8174</v>
      </c>
      <c r="C3017" t="s">
        <v>12589</v>
      </c>
      <c r="D3017" t="s">
        <v>15028</v>
      </c>
      <c r="E3017" t="s">
        <v>113</v>
      </c>
      <c r="F3017" t="s">
        <v>15029</v>
      </c>
      <c r="G3017" t="s">
        <v>1356</v>
      </c>
      <c r="H3017" t="s">
        <v>127</v>
      </c>
      <c r="I3017" t="s">
        <v>654</v>
      </c>
      <c r="J3017" t="s">
        <v>113</v>
      </c>
      <c r="K3017" t="s">
        <v>113</v>
      </c>
      <c r="L3017" t="s">
        <v>113</v>
      </c>
      <c r="M3017">
        <v>53</v>
      </c>
      <c r="N3017" t="s">
        <v>113</v>
      </c>
      <c r="O3017" t="s">
        <v>9042</v>
      </c>
      <c r="P3017">
        <v>3</v>
      </c>
      <c r="Q3017">
        <v>1412</v>
      </c>
      <c r="R3017">
        <v>353</v>
      </c>
      <c r="T3017">
        <v>0</v>
      </c>
      <c r="U3017">
        <v>190</v>
      </c>
      <c r="V3017">
        <v>280</v>
      </c>
      <c r="W3017">
        <v>1.4953080000000001</v>
      </c>
      <c r="X3017">
        <v>1.7943696</v>
      </c>
    </row>
    <row r="3018" spans="1:24" hidden="1" x14ac:dyDescent="0.3">
      <c r="A3018" t="s">
        <v>15030</v>
      </c>
      <c r="B3018" t="s">
        <v>8617</v>
      </c>
      <c r="C3018" t="s">
        <v>12589</v>
      </c>
      <c r="D3018" t="s">
        <v>15028</v>
      </c>
      <c r="E3018" t="s">
        <v>113</v>
      </c>
      <c r="F3018" t="s">
        <v>15029</v>
      </c>
      <c r="G3018" t="s">
        <v>1356</v>
      </c>
      <c r="H3018" t="s">
        <v>127</v>
      </c>
      <c r="I3018" t="s">
        <v>654</v>
      </c>
      <c r="J3018" t="s">
        <v>113</v>
      </c>
      <c r="K3018" t="s">
        <v>113</v>
      </c>
      <c r="L3018" t="s">
        <v>113</v>
      </c>
      <c r="M3018">
        <v>53</v>
      </c>
      <c r="N3018" t="s">
        <v>113</v>
      </c>
      <c r="O3018" t="s">
        <v>9835</v>
      </c>
      <c r="P3018">
        <v>3</v>
      </c>
      <c r="Q3018">
        <v>778</v>
      </c>
      <c r="R3018">
        <v>408</v>
      </c>
      <c r="T3018">
        <v>0</v>
      </c>
      <c r="U3018">
        <v>190</v>
      </c>
      <c r="V3018">
        <v>280</v>
      </c>
      <c r="W3018">
        <v>0.95227200000000001</v>
      </c>
      <c r="X3018">
        <v>1.1427263999999999</v>
      </c>
    </row>
    <row r="3019" spans="1:24" hidden="1" x14ac:dyDescent="0.3">
      <c r="A3019" t="s">
        <v>15031</v>
      </c>
      <c r="B3019" t="s">
        <v>8179</v>
      </c>
      <c r="C3019" t="s">
        <v>12589</v>
      </c>
      <c r="D3019" t="s">
        <v>15028</v>
      </c>
      <c r="E3019" t="s">
        <v>113</v>
      </c>
      <c r="F3019" t="s">
        <v>15029</v>
      </c>
      <c r="G3019" t="s">
        <v>1356</v>
      </c>
      <c r="H3019" t="s">
        <v>127</v>
      </c>
      <c r="I3019" t="s">
        <v>654</v>
      </c>
      <c r="J3019" t="s">
        <v>113</v>
      </c>
      <c r="K3019" t="s">
        <v>113</v>
      </c>
      <c r="L3019" t="s">
        <v>113</v>
      </c>
      <c r="M3019">
        <v>53</v>
      </c>
      <c r="N3019" t="s">
        <v>113</v>
      </c>
      <c r="O3019" t="s">
        <v>9568</v>
      </c>
      <c r="P3019">
        <v>3</v>
      </c>
      <c r="Q3019">
        <v>409</v>
      </c>
      <c r="R3019">
        <v>269</v>
      </c>
      <c r="W3019">
        <v>0.330063</v>
      </c>
      <c r="X3019">
        <v>0.39607559999999997</v>
      </c>
    </row>
    <row r="3020" spans="1:24" hidden="1" x14ac:dyDescent="0.3">
      <c r="A3020" t="s">
        <v>15032</v>
      </c>
      <c r="B3020" t="s">
        <v>8536</v>
      </c>
      <c r="C3020" t="s">
        <v>12589</v>
      </c>
      <c r="D3020" t="s">
        <v>15028</v>
      </c>
      <c r="E3020" t="s">
        <v>113</v>
      </c>
      <c r="F3020" t="s">
        <v>15029</v>
      </c>
      <c r="G3020" t="s">
        <v>1356</v>
      </c>
      <c r="H3020" t="s">
        <v>127</v>
      </c>
      <c r="I3020" t="s">
        <v>654</v>
      </c>
      <c r="J3020" t="s">
        <v>113</v>
      </c>
      <c r="K3020" t="s">
        <v>113</v>
      </c>
      <c r="L3020" t="s">
        <v>113</v>
      </c>
      <c r="M3020">
        <v>53</v>
      </c>
      <c r="N3020" t="s">
        <v>113</v>
      </c>
      <c r="O3020" t="s">
        <v>11475</v>
      </c>
      <c r="P3020">
        <v>3</v>
      </c>
      <c r="Q3020">
        <v>409</v>
      </c>
      <c r="R3020">
        <v>269</v>
      </c>
      <c r="W3020">
        <v>0.330063</v>
      </c>
      <c r="X3020">
        <v>0.39607559999999997</v>
      </c>
    </row>
    <row r="3021" spans="1:24" hidden="1" x14ac:dyDescent="0.3">
      <c r="A3021" t="s">
        <v>15033</v>
      </c>
      <c r="B3021" t="s">
        <v>8174</v>
      </c>
      <c r="C3021" t="s">
        <v>5962</v>
      </c>
      <c r="D3021" t="s">
        <v>15034</v>
      </c>
      <c r="E3021" t="s">
        <v>113</v>
      </c>
      <c r="F3021" t="s">
        <v>5963</v>
      </c>
      <c r="G3021" t="s">
        <v>1356</v>
      </c>
      <c r="H3021" t="s">
        <v>127</v>
      </c>
      <c r="I3021" t="s">
        <v>654</v>
      </c>
      <c r="J3021" t="s">
        <v>113</v>
      </c>
      <c r="K3021" t="s">
        <v>113</v>
      </c>
      <c r="L3021" t="s">
        <v>113</v>
      </c>
      <c r="M3021">
        <v>59</v>
      </c>
      <c r="N3021" t="s">
        <v>113</v>
      </c>
      <c r="O3021" t="s">
        <v>9042</v>
      </c>
      <c r="P3021">
        <v>3</v>
      </c>
      <c r="Q3021">
        <v>1412</v>
      </c>
      <c r="R3021">
        <v>353</v>
      </c>
      <c r="T3021">
        <v>90</v>
      </c>
      <c r="U3021">
        <v>210</v>
      </c>
      <c r="V3021">
        <v>340</v>
      </c>
      <c r="W3021">
        <v>1.4953080000000001</v>
      </c>
      <c r="X3021">
        <v>1.7943696</v>
      </c>
    </row>
    <row r="3022" spans="1:24" hidden="1" x14ac:dyDescent="0.3">
      <c r="A3022" t="s">
        <v>15035</v>
      </c>
      <c r="B3022" t="s">
        <v>8617</v>
      </c>
      <c r="C3022" t="s">
        <v>5962</v>
      </c>
      <c r="D3022" t="s">
        <v>15034</v>
      </c>
      <c r="E3022" t="s">
        <v>113</v>
      </c>
      <c r="F3022" t="s">
        <v>5963</v>
      </c>
      <c r="G3022" t="s">
        <v>1356</v>
      </c>
      <c r="H3022" t="s">
        <v>127</v>
      </c>
      <c r="I3022" t="s">
        <v>654</v>
      </c>
      <c r="J3022" t="s">
        <v>113</v>
      </c>
      <c r="K3022" t="s">
        <v>113</v>
      </c>
      <c r="L3022" t="s">
        <v>113</v>
      </c>
      <c r="M3022">
        <v>59</v>
      </c>
      <c r="N3022" t="s">
        <v>113</v>
      </c>
      <c r="O3022" t="s">
        <v>9835</v>
      </c>
      <c r="P3022">
        <v>3</v>
      </c>
      <c r="Q3022">
        <v>778</v>
      </c>
      <c r="R3022">
        <v>408</v>
      </c>
      <c r="T3022">
        <v>90</v>
      </c>
      <c r="U3022">
        <v>210</v>
      </c>
      <c r="V3022">
        <v>340</v>
      </c>
      <c r="W3022">
        <v>0.95227200000000001</v>
      </c>
      <c r="X3022">
        <v>1.1427263999999999</v>
      </c>
    </row>
    <row r="3023" spans="1:24" hidden="1" x14ac:dyDescent="0.3">
      <c r="A3023" t="s">
        <v>15036</v>
      </c>
      <c r="B3023" t="s">
        <v>8179</v>
      </c>
      <c r="C3023" t="s">
        <v>5962</v>
      </c>
      <c r="D3023" t="s">
        <v>15034</v>
      </c>
      <c r="E3023" t="s">
        <v>113</v>
      </c>
      <c r="F3023" t="s">
        <v>5963</v>
      </c>
      <c r="G3023" t="s">
        <v>1356</v>
      </c>
      <c r="H3023" t="s">
        <v>127</v>
      </c>
      <c r="I3023" t="s">
        <v>654</v>
      </c>
      <c r="J3023" t="s">
        <v>113</v>
      </c>
      <c r="K3023" t="s">
        <v>113</v>
      </c>
      <c r="L3023" t="s">
        <v>113</v>
      </c>
      <c r="M3023">
        <v>59</v>
      </c>
      <c r="N3023" t="s">
        <v>113</v>
      </c>
      <c r="O3023" t="s">
        <v>9568</v>
      </c>
      <c r="P3023">
        <v>3</v>
      </c>
      <c r="Q3023">
        <v>409</v>
      </c>
      <c r="R3023">
        <v>269</v>
      </c>
      <c r="W3023">
        <v>0.330063</v>
      </c>
      <c r="X3023">
        <v>0.39607559999999997</v>
      </c>
    </row>
    <row r="3024" spans="1:24" hidden="1" x14ac:dyDescent="0.3">
      <c r="A3024" t="s">
        <v>15037</v>
      </c>
      <c r="B3024" t="s">
        <v>8174</v>
      </c>
      <c r="C3024" t="s">
        <v>15038</v>
      </c>
      <c r="D3024" t="s">
        <v>15039</v>
      </c>
      <c r="E3024" t="s">
        <v>113</v>
      </c>
      <c r="F3024" t="s">
        <v>15040</v>
      </c>
      <c r="G3024" t="s">
        <v>133</v>
      </c>
      <c r="H3024" t="s">
        <v>14150</v>
      </c>
      <c r="I3024" t="s">
        <v>540</v>
      </c>
      <c r="J3024" t="s">
        <v>15041</v>
      </c>
      <c r="K3024" t="s">
        <v>15042</v>
      </c>
      <c r="L3024" t="s">
        <v>8842</v>
      </c>
      <c r="M3024">
        <v>70</v>
      </c>
      <c r="N3024" t="s">
        <v>8442</v>
      </c>
      <c r="O3024" t="s">
        <v>8207</v>
      </c>
      <c r="P3024">
        <v>3</v>
      </c>
      <c r="Q3024">
        <v>1400</v>
      </c>
      <c r="R3024">
        <v>320</v>
      </c>
      <c r="S3024">
        <v>145</v>
      </c>
      <c r="T3024">
        <v>0</v>
      </c>
      <c r="U3024">
        <v>50</v>
      </c>
      <c r="V3024">
        <v>220</v>
      </c>
      <c r="W3024">
        <v>1.3440000000000001</v>
      </c>
      <c r="X3024">
        <v>1.6128</v>
      </c>
    </row>
    <row r="3025" spans="1:24" hidden="1" x14ac:dyDescent="0.3">
      <c r="A3025" t="s">
        <v>15043</v>
      </c>
      <c r="B3025" t="s">
        <v>8179</v>
      </c>
      <c r="C3025" t="s">
        <v>15038</v>
      </c>
      <c r="D3025" t="s">
        <v>15039</v>
      </c>
      <c r="E3025" t="s">
        <v>113</v>
      </c>
      <c r="F3025" t="s">
        <v>15040</v>
      </c>
      <c r="G3025" t="s">
        <v>133</v>
      </c>
      <c r="H3025" t="s">
        <v>14150</v>
      </c>
      <c r="I3025" t="s">
        <v>540</v>
      </c>
      <c r="J3025" t="s">
        <v>15041</v>
      </c>
      <c r="K3025" t="s">
        <v>15042</v>
      </c>
      <c r="L3025" t="s">
        <v>8842</v>
      </c>
      <c r="M3025">
        <v>70</v>
      </c>
      <c r="N3025" t="s">
        <v>9971</v>
      </c>
      <c r="O3025" t="s">
        <v>9034</v>
      </c>
      <c r="P3025">
        <v>1</v>
      </c>
      <c r="Q3025">
        <v>560</v>
      </c>
      <c r="R3025">
        <v>308</v>
      </c>
      <c r="S3025">
        <v>149</v>
      </c>
      <c r="W3025">
        <v>0.17247999999999999</v>
      </c>
      <c r="X3025">
        <v>0.20697599999999999</v>
      </c>
    </row>
    <row r="3026" spans="1:24" hidden="1" x14ac:dyDescent="0.3">
      <c r="A3026" t="s">
        <v>15044</v>
      </c>
      <c r="B3026" t="s">
        <v>8536</v>
      </c>
      <c r="C3026" t="s">
        <v>15038</v>
      </c>
      <c r="D3026" t="s">
        <v>15039</v>
      </c>
      <c r="E3026" t="s">
        <v>113</v>
      </c>
      <c r="F3026" t="s">
        <v>15040</v>
      </c>
      <c r="G3026" t="s">
        <v>133</v>
      </c>
      <c r="H3026" t="s">
        <v>14150</v>
      </c>
      <c r="I3026" t="s">
        <v>540</v>
      </c>
      <c r="J3026" t="s">
        <v>15041</v>
      </c>
      <c r="K3026" t="s">
        <v>15042</v>
      </c>
      <c r="L3026" t="s">
        <v>8842</v>
      </c>
      <c r="M3026">
        <v>68</v>
      </c>
      <c r="N3026" t="s">
        <v>8614</v>
      </c>
      <c r="O3026" t="s">
        <v>9505</v>
      </c>
      <c r="P3026">
        <v>2</v>
      </c>
      <c r="W3026">
        <v>0</v>
      </c>
      <c r="X3026">
        <v>0</v>
      </c>
    </row>
    <row r="3027" spans="1:24" hidden="1" x14ac:dyDescent="0.3">
      <c r="A3027" t="s">
        <v>15045</v>
      </c>
      <c r="B3027" t="s">
        <v>8211</v>
      </c>
      <c r="C3027" t="s">
        <v>15038</v>
      </c>
      <c r="D3027" t="s">
        <v>15039</v>
      </c>
      <c r="E3027" t="s">
        <v>113</v>
      </c>
      <c r="F3027" t="s">
        <v>15040</v>
      </c>
      <c r="G3027" t="s">
        <v>133</v>
      </c>
      <c r="H3027" t="s">
        <v>14150</v>
      </c>
      <c r="I3027" t="s">
        <v>540</v>
      </c>
      <c r="J3027" t="s">
        <v>15041</v>
      </c>
      <c r="K3027" t="s">
        <v>15042</v>
      </c>
      <c r="L3027" t="s">
        <v>8842</v>
      </c>
      <c r="M3027">
        <v>68</v>
      </c>
      <c r="N3027" t="s">
        <v>8614</v>
      </c>
      <c r="O3027" t="s">
        <v>14565</v>
      </c>
      <c r="P3027">
        <v>1</v>
      </c>
      <c r="Q3027">
        <v>1.2</v>
      </c>
      <c r="T3027">
        <v>62</v>
      </c>
      <c r="W3027">
        <v>1.1309733552923256</v>
      </c>
      <c r="X3027">
        <v>1.8095573684677211</v>
      </c>
    </row>
    <row r="3028" spans="1:24" hidden="1" x14ac:dyDescent="0.3">
      <c r="A3028" t="s">
        <v>15046</v>
      </c>
      <c r="B3028" t="s">
        <v>8174</v>
      </c>
      <c r="C3028" t="s">
        <v>15047</v>
      </c>
      <c r="D3028" t="s">
        <v>15048</v>
      </c>
      <c r="E3028" t="s">
        <v>113</v>
      </c>
      <c r="F3028" t="s">
        <v>15049</v>
      </c>
      <c r="G3028" t="s">
        <v>133</v>
      </c>
      <c r="H3028" t="s">
        <v>8832</v>
      </c>
      <c r="I3028" t="s">
        <v>406</v>
      </c>
      <c r="J3028" t="s">
        <v>15050</v>
      </c>
      <c r="K3028" t="s">
        <v>15051</v>
      </c>
      <c r="L3028" t="s">
        <v>8903</v>
      </c>
      <c r="M3028">
        <v>30</v>
      </c>
      <c r="N3028" t="s">
        <v>113</v>
      </c>
      <c r="O3028" t="s">
        <v>8207</v>
      </c>
      <c r="P3028">
        <v>3</v>
      </c>
      <c r="Q3028">
        <v>1400</v>
      </c>
      <c r="R3028">
        <v>320</v>
      </c>
      <c r="S3028">
        <v>145</v>
      </c>
      <c r="T3028">
        <v>15</v>
      </c>
      <c r="U3028">
        <v>240</v>
      </c>
      <c r="V3028">
        <v>300</v>
      </c>
      <c r="W3028">
        <v>1.3440000000000001</v>
      </c>
      <c r="X3028">
        <v>1.6128</v>
      </c>
    </row>
    <row r="3029" spans="1:24" hidden="1" x14ac:dyDescent="0.3">
      <c r="A3029" t="s">
        <v>15052</v>
      </c>
      <c r="B3029" t="s">
        <v>8179</v>
      </c>
      <c r="C3029" t="s">
        <v>15047</v>
      </c>
      <c r="D3029" t="s">
        <v>15048</v>
      </c>
      <c r="E3029" t="s">
        <v>113</v>
      </c>
      <c r="F3029" t="s">
        <v>15049</v>
      </c>
      <c r="G3029" t="s">
        <v>133</v>
      </c>
      <c r="H3029" t="s">
        <v>8832</v>
      </c>
      <c r="I3029" t="s">
        <v>406</v>
      </c>
      <c r="J3029" t="s">
        <v>15050</v>
      </c>
      <c r="K3029" t="s">
        <v>15051</v>
      </c>
      <c r="L3029" t="s">
        <v>8903</v>
      </c>
      <c r="M3029">
        <v>30</v>
      </c>
      <c r="N3029" t="s">
        <v>113</v>
      </c>
      <c r="O3029" t="s">
        <v>8757</v>
      </c>
      <c r="P3029">
        <v>1</v>
      </c>
      <c r="Q3029">
        <v>560</v>
      </c>
      <c r="R3029">
        <v>492</v>
      </c>
      <c r="W3029">
        <v>0.27551999999999999</v>
      </c>
      <c r="X3029">
        <v>0.33062399999999997</v>
      </c>
    </row>
    <row r="3030" spans="1:24" hidden="1" x14ac:dyDescent="0.3">
      <c r="A3030" t="s">
        <v>15053</v>
      </c>
      <c r="B3030" t="s">
        <v>8211</v>
      </c>
      <c r="C3030" t="s">
        <v>15047</v>
      </c>
      <c r="D3030" t="s">
        <v>15048</v>
      </c>
      <c r="E3030" t="s">
        <v>113</v>
      </c>
      <c r="F3030" t="s">
        <v>15049</v>
      </c>
      <c r="G3030" t="s">
        <v>133</v>
      </c>
      <c r="H3030" t="s">
        <v>8832</v>
      </c>
      <c r="I3030" t="s">
        <v>406</v>
      </c>
      <c r="J3030" t="s">
        <v>15050</v>
      </c>
      <c r="K3030" t="s">
        <v>15051</v>
      </c>
      <c r="L3030" t="s">
        <v>8903</v>
      </c>
      <c r="M3030">
        <v>28</v>
      </c>
      <c r="N3030" t="s">
        <v>113</v>
      </c>
      <c r="O3030" t="s">
        <v>9493</v>
      </c>
      <c r="P3030">
        <v>1</v>
      </c>
      <c r="Q3030">
        <v>0.9</v>
      </c>
      <c r="W3030">
        <v>0.63617251235193317</v>
      </c>
      <c r="X3030">
        <v>1.0178760197630932</v>
      </c>
    </row>
    <row r="3031" spans="1:24" hidden="1" x14ac:dyDescent="0.3">
      <c r="A3031" t="s">
        <v>15054</v>
      </c>
      <c r="B3031" t="s">
        <v>8174</v>
      </c>
      <c r="C3031" t="s">
        <v>15055</v>
      </c>
      <c r="D3031" t="s">
        <v>15056</v>
      </c>
      <c r="E3031" t="s">
        <v>113</v>
      </c>
      <c r="F3031" t="s">
        <v>15057</v>
      </c>
      <c r="G3031" t="s">
        <v>133</v>
      </c>
      <c r="H3031" t="s">
        <v>14879</v>
      </c>
      <c r="I3031" t="s">
        <v>540</v>
      </c>
      <c r="J3031" t="s">
        <v>15058</v>
      </c>
      <c r="K3031" t="s">
        <v>15059</v>
      </c>
      <c r="L3031" t="s">
        <v>1173</v>
      </c>
      <c r="M3031">
        <v>50</v>
      </c>
      <c r="N3031" t="s">
        <v>8442</v>
      </c>
      <c r="O3031" t="s">
        <v>8207</v>
      </c>
      <c r="P3031">
        <v>3</v>
      </c>
      <c r="Q3031">
        <v>1400</v>
      </c>
      <c r="R3031">
        <v>320</v>
      </c>
      <c r="S3031">
        <v>145</v>
      </c>
      <c r="T3031">
        <v>130</v>
      </c>
      <c r="U3031">
        <v>200</v>
      </c>
      <c r="V3031">
        <v>270</v>
      </c>
      <c r="W3031">
        <v>1.3440000000000001</v>
      </c>
      <c r="X3031">
        <v>1.6128</v>
      </c>
    </row>
    <row r="3032" spans="1:24" hidden="1" x14ac:dyDescent="0.3">
      <c r="A3032" t="s">
        <v>15060</v>
      </c>
      <c r="B3032" t="s">
        <v>8179</v>
      </c>
      <c r="C3032" t="s">
        <v>15055</v>
      </c>
      <c r="D3032" t="s">
        <v>15056</v>
      </c>
      <c r="E3032" t="s">
        <v>113</v>
      </c>
      <c r="F3032" t="s">
        <v>15057</v>
      </c>
      <c r="G3032" t="s">
        <v>133</v>
      </c>
      <c r="H3032" t="s">
        <v>14879</v>
      </c>
      <c r="I3032" t="s">
        <v>540</v>
      </c>
      <c r="J3032" t="s">
        <v>15058</v>
      </c>
      <c r="K3032" t="s">
        <v>15059</v>
      </c>
      <c r="L3032" t="s">
        <v>1173</v>
      </c>
      <c r="M3032">
        <v>50</v>
      </c>
      <c r="N3032" t="s">
        <v>8442</v>
      </c>
      <c r="O3032" t="s">
        <v>9034</v>
      </c>
      <c r="P3032">
        <v>1</v>
      </c>
      <c r="Q3032">
        <v>560</v>
      </c>
      <c r="R3032">
        <v>308</v>
      </c>
      <c r="S3032">
        <v>149</v>
      </c>
      <c r="W3032">
        <v>0.17247999999999999</v>
      </c>
      <c r="X3032">
        <v>0.20697599999999999</v>
      </c>
    </row>
    <row r="3033" spans="1:24" hidden="1" x14ac:dyDescent="0.3">
      <c r="A3033" t="s">
        <v>15061</v>
      </c>
      <c r="B3033" t="s">
        <v>8211</v>
      </c>
      <c r="C3033" t="s">
        <v>15055</v>
      </c>
      <c r="D3033" t="s">
        <v>15056</v>
      </c>
      <c r="E3033" t="s">
        <v>113</v>
      </c>
      <c r="F3033" t="s">
        <v>15057</v>
      </c>
      <c r="G3033" t="s">
        <v>133</v>
      </c>
      <c r="H3033" t="s">
        <v>14879</v>
      </c>
      <c r="I3033" t="s">
        <v>540</v>
      </c>
      <c r="J3033" t="s">
        <v>15058</v>
      </c>
      <c r="K3033" t="s">
        <v>15059</v>
      </c>
      <c r="L3033" t="s">
        <v>1173</v>
      </c>
      <c r="M3033">
        <v>48</v>
      </c>
      <c r="N3033" t="s">
        <v>113</v>
      </c>
      <c r="O3033" t="s">
        <v>15026</v>
      </c>
      <c r="P3033">
        <v>1</v>
      </c>
      <c r="Q3033">
        <v>0.6</v>
      </c>
      <c r="W3033">
        <v>0.28274333882308139</v>
      </c>
      <c r="X3033">
        <v>0.45238934211693027</v>
      </c>
    </row>
    <row r="3034" spans="1:24" hidden="1" x14ac:dyDescent="0.3">
      <c r="A3034" t="s">
        <v>15062</v>
      </c>
      <c r="B3034" t="s">
        <v>8174</v>
      </c>
      <c r="C3034" t="s">
        <v>15063</v>
      </c>
      <c r="D3034" t="s">
        <v>15064</v>
      </c>
      <c r="E3034" t="s">
        <v>113</v>
      </c>
      <c r="F3034" t="s">
        <v>15065</v>
      </c>
      <c r="G3034" t="s">
        <v>133</v>
      </c>
      <c r="H3034" t="s">
        <v>14879</v>
      </c>
      <c r="I3034" t="s">
        <v>540</v>
      </c>
      <c r="J3034" t="s">
        <v>15066</v>
      </c>
      <c r="K3034" t="s">
        <v>15067</v>
      </c>
      <c r="L3034" t="s">
        <v>1173</v>
      </c>
      <c r="M3034">
        <v>50</v>
      </c>
      <c r="N3034" t="s">
        <v>8442</v>
      </c>
      <c r="O3034" t="s">
        <v>8207</v>
      </c>
      <c r="P3034">
        <v>3</v>
      </c>
      <c r="Q3034">
        <v>1400</v>
      </c>
      <c r="R3034">
        <v>320</v>
      </c>
      <c r="S3034">
        <v>145</v>
      </c>
      <c r="T3034">
        <v>45</v>
      </c>
      <c r="U3034">
        <v>110</v>
      </c>
      <c r="V3034">
        <v>195</v>
      </c>
      <c r="W3034">
        <v>1.3440000000000001</v>
      </c>
      <c r="X3034">
        <v>1.6128</v>
      </c>
    </row>
    <row r="3035" spans="1:24" hidden="1" x14ac:dyDescent="0.3">
      <c r="A3035" t="s">
        <v>15068</v>
      </c>
      <c r="B3035" t="s">
        <v>8179</v>
      </c>
      <c r="C3035" t="s">
        <v>15063</v>
      </c>
      <c r="D3035" t="s">
        <v>15064</v>
      </c>
      <c r="E3035" t="s">
        <v>113</v>
      </c>
      <c r="F3035" t="s">
        <v>15065</v>
      </c>
      <c r="G3035" t="s">
        <v>133</v>
      </c>
      <c r="H3035" t="s">
        <v>14879</v>
      </c>
      <c r="I3035" t="s">
        <v>540</v>
      </c>
      <c r="J3035" t="s">
        <v>15066</v>
      </c>
      <c r="K3035" t="s">
        <v>15067</v>
      </c>
      <c r="L3035" t="s">
        <v>1173</v>
      </c>
      <c r="M3035">
        <v>50</v>
      </c>
      <c r="N3035" t="s">
        <v>8442</v>
      </c>
      <c r="O3035" t="s">
        <v>9034</v>
      </c>
      <c r="P3035">
        <v>1</v>
      </c>
      <c r="Q3035">
        <v>560</v>
      </c>
      <c r="R3035">
        <v>308</v>
      </c>
      <c r="S3035">
        <v>149</v>
      </c>
      <c r="W3035">
        <v>0.17247999999999999</v>
      </c>
      <c r="X3035">
        <v>0.20697599999999999</v>
      </c>
    </row>
    <row r="3036" spans="1:24" hidden="1" x14ac:dyDescent="0.3">
      <c r="A3036" t="s">
        <v>15069</v>
      </c>
      <c r="B3036" t="s">
        <v>8536</v>
      </c>
      <c r="C3036" t="s">
        <v>15063</v>
      </c>
      <c r="D3036" t="s">
        <v>15064</v>
      </c>
      <c r="E3036" t="s">
        <v>113</v>
      </c>
      <c r="F3036" t="s">
        <v>15065</v>
      </c>
      <c r="G3036" t="s">
        <v>133</v>
      </c>
      <c r="H3036" t="s">
        <v>14879</v>
      </c>
      <c r="I3036" t="s">
        <v>540</v>
      </c>
      <c r="J3036" t="s">
        <v>15066</v>
      </c>
      <c r="K3036" t="s">
        <v>15067</v>
      </c>
      <c r="L3036" t="s">
        <v>1173</v>
      </c>
      <c r="M3036">
        <v>48</v>
      </c>
      <c r="N3036" t="s">
        <v>8614</v>
      </c>
      <c r="O3036" t="s">
        <v>9505</v>
      </c>
      <c r="P3036">
        <v>2</v>
      </c>
      <c r="W3036">
        <v>0</v>
      </c>
      <c r="X3036">
        <v>0</v>
      </c>
    </row>
    <row r="3037" spans="1:24" hidden="1" x14ac:dyDescent="0.3">
      <c r="A3037" t="s">
        <v>15070</v>
      </c>
      <c r="B3037" t="s">
        <v>8211</v>
      </c>
      <c r="C3037" t="s">
        <v>15063</v>
      </c>
      <c r="D3037" t="s">
        <v>15064</v>
      </c>
      <c r="E3037" t="s">
        <v>113</v>
      </c>
      <c r="F3037" t="s">
        <v>15065</v>
      </c>
      <c r="G3037" t="s">
        <v>133</v>
      </c>
      <c r="H3037" t="s">
        <v>14879</v>
      </c>
      <c r="I3037" t="s">
        <v>540</v>
      </c>
      <c r="J3037" t="s">
        <v>15066</v>
      </c>
      <c r="K3037" t="s">
        <v>15067</v>
      </c>
      <c r="L3037" t="s">
        <v>1173</v>
      </c>
      <c r="M3037">
        <v>48</v>
      </c>
      <c r="N3037" t="s">
        <v>8614</v>
      </c>
      <c r="O3037" t="s">
        <v>8843</v>
      </c>
      <c r="P3037">
        <v>1</v>
      </c>
      <c r="Q3037">
        <v>0.9</v>
      </c>
      <c r="T3037">
        <v>277</v>
      </c>
      <c r="W3037">
        <v>0.63617251235193317</v>
      </c>
      <c r="X3037">
        <v>1.0178760197630932</v>
      </c>
    </row>
    <row r="3038" spans="1:24" hidden="1" x14ac:dyDescent="0.3">
      <c r="A3038" t="s">
        <v>15071</v>
      </c>
      <c r="B3038" t="s">
        <v>8174</v>
      </c>
      <c r="C3038" t="s">
        <v>15072</v>
      </c>
      <c r="D3038" t="s">
        <v>15073</v>
      </c>
      <c r="E3038" t="s">
        <v>113</v>
      </c>
      <c r="F3038" t="s">
        <v>15074</v>
      </c>
      <c r="G3038" t="s">
        <v>133</v>
      </c>
      <c r="H3038" t="s">
        <v>14879</v>
      </c>
      <c r="I3038" t="s">
        <v>540</v>
      </c>
      <c r="J3038" t="s">
        <v>15075</v>
      </c>
      <c r="K3038" t="s">
        <v>15076</v>
      </c>
      <c r="L3038" t="s">
        <v>1173</v>
      </c>
      <c r="M3038">
        <v>50</v>
      </c>
      <c r="N3038" t="s">
        <v>8442</v>
      </c>
      <c r="O3038" t="s">
        <v>8207</v>
      </c>
      <c r="P3038">
        <v>3</v>
      </c>
      <c r="Q3038">
        <v>1400</v>
      </c>
      <c r="R3038">
        <v>320</v>
      </c>
      <c r="S3038">
        <v>145</v>
      </c>
      <c r="T3038">
        <v>0</v>
      </c>
      <c r="U3038">
        <v>65</v>
      </c>
      <c r="V3038">
        <v>100</v>
      </c>
      <c r="W3038">
        <v>1.3440000000000001</v>
      </c>
      <c r="X3038">
        <v>1.6128</v>
      </c>
    </row>
    <row r="3039" spans="1:24" hidden="1" x14ac:dyDescent="0.3">
      <c r="A3039" t="s">
        <v>15077</v>
      </c>
      <c r="B3039" t="s">
        <v>8179</v>
      </c>
      <c r="C3039" t="s">
        <v>15072</v>
      </c>
      <c r="D3039" t="s">
        <v>15073</v>
      </c>
      <c r="E3039" t="s">
        <v>113</v>
      </c>
      <c r="F3039" t="s">
        <v>15074</v>
      </c>
      <c r="G3039" t="s">
        <v>133</v>
      </c>
      <c r="H3039" t="s">
        <v>14879</v>
      </c>
      <c r="I3039" t="s">
        <v>540</v>
      </c>
      <c r="J3039" t="s">
        <v>15075</v>
      </c>
      <c r="K3039" t="s">
        <v>15076</v>
      </c>
      <c r="L3039" t="s">
        <v>1173</v>
      </c>
      <c r="M3039">
        <v>50</v>
      </c>
      <c r="N3039" t="s">
        <v>8442</v>
      </c>
      <c r="O3039" t="s">
        <v>9034</v>
      </c>
      <c r="P3039">
        <v>1</v>
      </c>
      <c r="Q3039">
        <v>560</v>
      </c>
      <c r="R3039">
        <v>308</v>
      </c>
      <c r="S3039">
        <v>149</v>
      </c>
      <c r="W3039">
        <v>0.17247999999999999</v>
      </c>
      <c r="X3039">
        <v>0.20697599999999999</v>
      </c>
    </row>
    <row r="3040" spans="1:24" hidden="1" x14ac:dyDescent="0.3">
      <c r="A3040" t="s">
        <v>15078</v>
      </c>
      <c r="B3040" t="s">
        <v>8211</v>
      </c>
      <c r="C3040" t="s">
        <v>15072</v>
      </c>
      <c r="D3040" t="s">
        <v>15073</v>
      </c>
      <c r="E3040" t="s">
        <v>113</v>
      </c>
      <c r="F3040" t="s">
        <v>15074</v>
      </c>
      <c r="G3040" t="s">
        <v>133</v>
      </c>
      <c r="H3040" t="s">
        <v>14879</v>
      </c>
      <c r="I3040" t="s">
        <v>540</v>
      </c>
      <c r="J3040" t="s">
        <v>15075</v>
      </c>
      <c r="K3040" t="s">
        <v>15076</v>
      </c>
      <c r="L3040" t="s">
        <v>1173</v>
      </c>
      <c r="M3040">
        <v>48</v>
      </c>
      <c r="N3040" t="s">
        <v>8614</v>
      </c>
      <c r="O3040" t="s">
        <v>8734</v>
      </c>
      <c r="P3040">
        <v>1</v>
      </c>
      <c r="Q3040">
        <v>0.6</v>
      </c>
      <c r="T3040">
        <v>331</v>
      </c>
      <c r="W3040">
        <v>0.28274333882308139</v>
      </c>
      <c r="X3040">
        <v>0.45238934211693027</v>
      </c>
    </row>
    <row r="3041" spans="1:24" hidden="1" x14ac:dyDescent="0.3">
      <c r="A3041" t="s">
        <v>15079</v>
      </c>
      <c r="B3041" t="s">
        <v>8174</v>
      </c>
      <c r="C3041" t="s">
        <v>15080</v>
      </c>
      <c r="D3041" t="s">
        <v>15081</v>
      </c>
      <c r="E3041" t="s">
        <v>113</v>
      </c>
      <c r="F3041" t="s">
        <v>15082</v>
      </c>
      <c r="G3041" t="s">
        <v>133</v>
      </c>
      <c r="H3041" t="s">
        <v>14879</v>
      </c>
      <c r="I3041" t="s">
        <v>540</v>
      </c>
      <c r="J3041" t="s">
        <v>15083</v>
      </c>
      <c r="K3041" t="s">
        <v>15084</v>
      </c>
      <c r="L3041" t="s">
        <v>1173</v>
      </c>
      <c r="M3041">
        <v>50</v>
      </c>
      <c r="N3041" t="s">
        <v>8442</v>
      </c>
      <c r="O3041" t="s">
        <v>8207</v>
      </c>
      <c r="P3041">
        <v>3</v>
      </c>
      <c r="Q3041">
        <v>1400</v>
      </c>
      <c r="R3041">
        <v>320</v>
      </c>
      <c r="S3041">
        <v>145</v>
      </c>
      <c r="T3041">
        <v>0</v>
      </c>
      <c r="U3041">
        <v>75</v>
      </c>
      <c r="V3041">
        <v>250</v>
      </c>
      <c r="W3041">
        <v>1.3440000000000001</v>
      </c>
      <c r="X3041">
        <v>1.6128</v>
      </c>
    </row>
    <row r="3042" spans="1:24" hidden="1" x14ac:dyDescent="0.3">
      <c r="A3042" t="s">
        <v>15085</v>
      </c>
      <c r="B3042" t="s">
        <v>8179</v>
      </c>
      <c r="C3042" t="s">
        <v>15080</v>
      </c>
      <c r="D3042" t="s">
        <v>15081</v>
      </c>
      <c r="E3042" t="s">
        <v>113</v>
      </c>
      <c r="F3042" t="s">
        <v>15082</v>
      </c>
      <c r="G3042" t="s">
        <v>133</v>
      </c>
      <c r="H3042" t="s">
        <v>14879</v>
      </c>
      <c r="I3042" t="s">
        <v>540</v>
      </c>
      <c r="J3042" t="s">
        <v>15083</v>
      </c>
      <c r="K3042" t="s">
        <v>15084</v>
      </c>
      <c r="L3042" t="s">
        <v>1173</v>
      </c>
      <c r="M3042">
        <v>50</v>
      </c>
      <c r="N3042" t="s">
        <v>8442</v>
      </c>
      <c r="O3042" t="s">
        <v>9034</v>
      </c>
      <c r="P3042">
        <v>1</v>
      </c>
      <c r="Q3042">
        <v>560</v>
      </c>
      <c r="R3042">
        <v>308</v>
      </c>
      <c r="S3042">
        <v>149</v>
      </c>
      <c r="W3042">
        <v>0.17247999999999999</v>
      </c>
      <c r="X3042">
        <v>0.20697599999999999</v>
      </c>
    </row>
    <row r="3043" spans="1:24" hidden="1" x14ac:dyDescent="0.3">
      <c r="A3043" t="s">
        <v>15086</v>
      </c>
      <c r="B3043" t="s">
        <v>8211</v>
      </c>
      <c r="C3043" t="s">
        <v>15080</v>
      </c>
      <c r="D3043" t="s">
        <v>15081</v>
      </c>
      <c r="E3043" t="s">
        <v>113</v>
      </c>
      <c r="F3043" t="s">
        <v>15082</v>
      </c>
      <c r="G3043" t="s">
        <v>133</v>
      </c>
      <c r="H3043" t="s">
        <v>14879</v>
      </c>
      <c r="I3043" t="s">
        <v>540</v>
      </c>
      <c r="J3043" t="s">
        <v>15083</v>
      </c>
      <c r="K3043" t="s">
        <v>15084</v>
      </c>
      <c r="L3043" t="s">
        <v>1173</v>
      </c>
      <c r="M3043">
        <v>48</v>
      </c>
      <c r="N3043" t="s">
        <v>8614</v>
      </c>
      <c r="O3043" t="s">
        <v>8843</v>
      </c>
      <c r="P3043">
        <v>1</v>
      </c>
      <c r="Q3043">
        <v>0.9</v>
      </c>
      <c r="T3043">
        <v>245</v>
      </c>
      <c r="W3043">
        <v>0.63617251235193317</v>
      </c>
      <c r="X3043">
        <v>1.0178760197630932</v>
      </c>
    </row>
    <row r="3044" spans="1:24" hidden="1" x14ac:dyDescent="0.3">
      <c r="A3044" t="s">
        <v>15087</v>
      </c>
      <c r="B3044" t="s">
        <v>8174</v>
      </c>
      <c r="C3044" t="s">
        <v>15088</v>
      </c>
      <c r="D3044" t="s">
        <v>15089</v>
      </c>
      <c r="E3044" t="s">
        <v>113</v>
      </c>
      <c r="F3044" t="s">
        <v>15090</v>
      </c>
      <c r="G3044" t="s">
        <v>133</v>
      </c>
      <c r="H3044" t="s">
        <v>14879</v>
      </c>
      <c r="I3044" t="s">
        <v>540</v>
      </c>
      <c r="J3044" t="s">
        <v>15091</v>
      </c>
      <c r="K3044" t="s">
        <v>15092</v>
      </c>
      <c r="L3044" t="s">
        <v>1173</v>
      </c>
      <c r="M3044">
        <v>50</v>
      </c>
      <c r="N3044" t="s">
        <v>8442</v>
      </c>
      <c r="O3044" t="s">
        <v>8207</v>
      </c>
      <c r="P3044">
        <v>3</v>
      </c>
      <c r="Q3044">
        <v>1400</v>
      </c>
      <c r="R3044">
        <v>320</v>
      </c>
      <c r="S3044">
        <v>145</v>
      </c>
      <c r="T3044">
        <v>10</v>
      </c>
      <c r="U3044">
        <v>60</v>
      </c>
      <c r="V3044">
        <v>95</v>
      </c>
      <c r="W3044">
        <v>1.3440000000000001</v>
      </c>
      <c r="X3044">
        <v>1.6128</v>
      </c>
    </row>
    <row r="3045" spans="1:24" hidden="1" x14ac:dyDescent="0.3">
      <c r="A3045" t="s">
        <v>15093</v>
      </c>
      <c r="B3045" t="s">
        <v>8179</v>
      </c>
      <c r="C3045" t="s">
        <v>15088</v>
      </c>
      <c r="D3045" t="s">
        <v>15089</v>
      </c>
      <c r="E3045" t="s">
        <v>113</v>
      </c>
      <c r="F3045" t="s">
        <v>15090</v>
      </c>
      <c r="G3045" t="s">
        <v>133</v>
      </c>
      <c r="H3045" t="s">
        <v>14879</v>
      </c>
      <c r="I3045" t="s">
        <v>540</v>
      </c>
      <c r="J3045" t="s">
        <v>15091</v>
      </c>
      <c r="K3045" t="s">
        <v>15092</v>
      </c>
      <c r="L3045" t="s">
        <v>1173</v>
      </c>
      <c r="M3045">
        <v>50</v>
      </c>
      <c r="N3045" t="s">
        <v>8442</v>
      </c>
      <c r="O3045" t="s">
        <v>9034</v>
      </c>
      <c r="P3045">
        <v>1</v>
      </c>
      <c r="Q3045">
        <v>560</v>
      </c>
      <c r="R3045">
        <v>308</v>
      </c>
      <c r="S3045">
        <v>149</v>
      </c>
      <c r="W3045">
        <v>0.17247999999999999</v>
      </c>
      <c r="X3045">
        <v>0.20697599999999999</v>
      </c>
    </row>
    <row r="3046" spans="1:24" hidden="1" x14ac:dyDescent="0.3">
      <c r="A3046" t="s">
        <v>15094</v>
      </c>
      <c r="B3046" t="s">
        <v>8211</v>
      </c>
      <c r="C3046" t="s">
        <v>15088</v>
      </c>
      <c r="D3046" t="s">
        <v>15089</v>
      </c>
      <c r="E3046" t="s">
        <v>113</v>
      </c>
      <c r="F3046" t="s">
        <v>15090</v>
      </c>
      <c r="G3046" t="s">
        <v>133</v>
      </c>
      <c r="H3046" t="s">
        <v>14879</v>
      </c>
      <c r="I3046" t="s">
        <v>540</v>
      </c>
      <c r="J3046" t="s">
        <v>15091</v>
      </c>
      <c r="K3046" t="s">
        <v>15092</v>
      </c>
      <c r="L3046" t="s">
        <v>1173</v>
      </c>
      <c r="M3046">
        <v>48</v>
      </c>
      <c r="N3046" t="s">
        <v>8614</v>
      </c>
      <c r="O3046" t="s">
        <v>8843</v>
      </c>
      <c r="P3046">
        <v>1</v>
      </c>
      <c r="Q3046">
        <v>0.9</v>
      </c>
      <c r="T3046">
        <v>88</v>
      </c>
      <c r="W3046">
        <v>0.63617251235193317</v>
      </c>
      <c r="X3046">
        <v>1.0178760197630932</v>
      </c>
    </row>
    <row r="3047" spans="1:24" hidden="1" x14ac:dyDescent="0.3">
      <c r="A3047" t="s">
        <v>15095</v>
      </c>
      <c r="B3047" t="s">
        <v>8174</v>
      </c>
      <c r="C3047" t="s">
        <v>15096</v>
      </c>
      <c r="D3047" t="s">
        <v>15097</v>
      </c>
      <c r="E3047" t="s">
        <v>113</v>
      </c>
      <c r="F3047" t="s">
        <v>15098</v>
      </c>
      <c r="G3047" t="s">
        <v>133</v>
      </c>
      <c r="H3047" t="s">
        <v>14879</v>
      </c>
      <c r="I3047" t="s">
        <v>540</v>
      </c>
      <c r="J3047" t="s">
        <v>15099</v>
      </c>
      <c r="K3047" t="s">
        <v>15100</v>
      </c>
      <c r="L3047" t="s">
        <v>1173</v>
      </c>
      <c r="M3047">
        <v>50</v>
      </c>
      <c r="N3047" t="s">
        <v>8442</v>
      </c>
      <c r="O3047" t="s">
        <v>8207</v>
      </c>
      <c r="P3047">
        <v>3</v>
      </c>
      <c r="Q3047">
        <v>1400</v>
      </c>
      <c r="R3047">
        <v>320</v>
      </c>
      <c r="S3047">
        <v>145</v>
      </c>
      <c r="T3047">
        <v>0</v>
      </c>
      <c r="U3047">
        <v>130</v>
      </c>
      <c r="V3047">
        <v>220</v>
      </c>
      <c r="W3047">
        <v>1.3440000000000001</v>
      </c>
      <c r="X3047">
        <v>1.6128</v>
      </c>
    </row>
    <row r="3048" spans="1:24" hidden="1" x14ac:dyDescent="0.3">
      <c r="A3048" t="s">
        <v>15101</v>
      </c>
      <c r="B3048" t="s">
        <v>8179</v>
      </c>
      <c r="C3048" t="s">
        <v>15096</v>
      </c>
      <c r="D3048" t="s">
        <v>15097</v>
      </c>
      <c r="E3048" t="s">
        <v>113</v>
      </c>
      <c r="F3048" t="s">
        <v>15098</v>
      </c>
      <c r="G3048" t="s">
        <v>133</v>
      </c>
      <c r="H3048" t="s">
        <v>14879</v>
      </c>
      <c r="I3048" t="s">
        <v>540</v>
      </c>
      <c r="J3048" t="s">
        <v>15099</v>
      </c>
      <c r="K3048" t="s">
        <v>15100</v>
      </c>
      <c r="L3048" t="s">
        <v>1173</v>
      </c>
      <c r="M3048">
        <v>50</v>
      </c>
      <c r="N3048" t="s">
        <v>8442</v>
      </c>
      <c r="O3048" t="s">
        <v>9034</v>
      </c>
      <c r="P3048">
        <v>1</v>
      </c>
      <c r="Q3048">
        <v>560</v>
      </c>
      <c r="R3048">
        <v>308</v>
      </c>
      <c r="S3048">
        <v>149</v>
      </c>
      <c r="W3048">
        <v>0.17247999999999999</v>
      </c>
      <c r="X3048">
        <v>0.20697599999999999</v>
      </c>
    </row>
    <row r="3049" spans="1:24" hidden="1" x14ac:dyDescent="0.3">
      <c r="A3049" t="s">
        <v>15102</v>
      </c>
      <c r="B3049" t="s">
        <v>8211</v>
      </c>
      <c r="C3049" t="s">
        <v>15096</v>
      </c>
      <c r="D3049" t="s">
        <v>15097</v>
      </c>
      <c r="E3049" t="s">
        <v>113</v>
      </c>
      <c r="F3049" t="s">
        <v>15098</v>
      </c>
      <c r="G3049" t="s">
        <v>133</v>
      </c>
      <c r="H3049" t="s">
        <v>14879</v>
      </c>
      <c r="I3049" t="s">
        <v>540</v>
      </c>
      <c r="J3049" t="s">
        <v>15099</v>
      </c>
      <c r="K3049" t="s">
        <v>15100</v>
      </c>
      <c r="L3049" t="s">
        <v>1173</v>
      </c>
      <c r="M3049">
        <v>48</v>
      </c>
      <c r="N3049" t="s">
        <v>8614</v>
      </c>
      <c r="O3049" t="s">
        <v>8843</v>
      </c>
      <c r="P3049">
        <v>1</v>
      </c>
      <c r="Q3049">
        <v>0.9</v>
      </c>
      <c r="T3049">
        <v>302</v>
      </c>
      <c r="W3049">
        <v>0.63617251235193317</v>
      </c>
      <c r="X3049">
        <v>1.0178760197630932</v>
      </c>
    </row>
    <row r="3050" spans="1:24" hidden="1" x14ac:dyDescent="0.3">
      <c r="A3050" t="s">
        <v>15103</v>
      </c>
      <c r="B3050" t="s">
        <v>8174</v>
      </c>
      <c r="C3050" t="s">
        <v>15104</v>
      </c>
      <c r="D3050" t="s">
        <v>15105</v>
      </c>
      <c r="E3050" t="s">
        <v>113</v>
      </c>
      <c r="F3050" t="s">
        <v>15106</v>
      </c>
      <c r="G3050" t="s">
        <v>133</v>
      </c>
      <c r="H3050" t="s">
        <v>15107</v>
      </c>
      <c r="I3050" t="s">
        <v>218</v>
      </c>
      <c r="J3050" t="s">
        <v>15108</v>
      </c>
      <c r="K3050" t="s">
        <v>15109</v>
      </c>
      <c r="L3050" t="s">
        <v>9030</v>
      </c>
      <c r="M3050">
        <v>60</v>
      </c>
      <c r="N3050" t="s">
        <v>113</v>
      </c>
      <c r="O3050" t="s">
        <v>9890</v>
      </c>
      <c r="P3050">
        <v>3</v>
      </c>
      <c r="Q3050">
        <v>2500</v>
      </c>
      <c r="R3050">
        <v>355</v>
      </c>
      <c r="S3050">
        <v>192</v>
      </c>
      <c r="T3050">
        <v>0</v>
      </c>
      <c r="U3050">
        <v>100</v>
      </c>
      <c r="V3050">
        <v>320</v>
      </c>
      <c r="W3050">
        <v>2.6625000000000001</v>
      </c>
      <c r="X3050">
        <v>3.1949999999999998</v>
      </c>
    </row>
    <row r="3051" spans="1:24" hidden="1" x14ac:dyDescent="0.3">
      <c r="A3051" t="s">
        <v>15110</v>
      </c>
      <c r="B3051" t="s">
        <v>8179</v>
      </c>
      <c r="C3051" t="s">
        <v>15104</v>
      </c>
      <c r="D3051" t="s">
        <v>15105</v>
      </c>
      <c r="E3051" t="s">
        <v>113</v>
      </c>
      <c r="F3051" t="s">
        <v>15106</v>
      </c>
      <c r="G3051" t="s">
        <v>133</v>
      </c>
      <c r="H3051" t="s">
        <v>15107</v>
      </c>
      <c r="I3051" t="s">
        <v>218</v>
      </c>
      <c r="J3051" t="s">
        <v>15108</v>
      </c>
      <c r="K3051" t="s">
        <v>15109</v>
      </c>
      <c r="L3051" t="s">
        <v>9030</v>
      </c>
      <c r="M3051">
        <v>60</v>
      </c>
      <c r="N3051" t="s">
        <v>113</v>
      </c>
      <c r="O3051" t="s">
        <v>9034</v>
      </c>
      <c r="P3051">
        <v>1</v>
      </c>
      <c r="Q3051">
        <v>560</v>
      </c>
      <c r="R3051">
        <v>308</v>
      </c>
      <c r="S3051">
        <v>149</v>
      </c>
      <c r="W3051">
        <v>0.17247999999999999</v>
      </c>
      <c r="X3051">
        <v>0.20697599999999999</v>
      </c>
    </row>
    <row r="3052" spans="1:24" hidden="1" x14ac:dyDescent="0.3">
      <c r="A3052" t="s">
        <v>15111</v>
      </c>
      <c r="B3052" t="s">
        <v>8211</v>
      </c>
      <c r="C3052" t="s">
        <v>15104</v>
      </c>
      <c r="D3052" t="s">
        <v>15105</v>
      </c>
      <c r="E3052" t="s">
        <v>113</v>
      </c>
      <c r="F3052" t="s">
        <v>15106</v>
      </c>
      <c r="G3052" t="s">
        <v>133</v>
      </c>
      <c r="H3052" t="s">
        <v>15107</v>
      </c>
      <c r="I3052" t="s">
        <v>218</v>
      </c>
      <c r="J3052" t="s">
        <v>15108</v>
      </c>
      <c r="K3052" t="s">
        <v>15109</v>
      </c>
      <c r="L3052" t="s">
        <v>9030</v>
      </c>
      <c r="M3052">
        <v>58</v>
      </c>
      <c r="N3052" t="s">
        <v>113</v>
      </c>
      <c r="O3052" t="s">
        <v>9493</v>
      </c>
      <c r="P3052">
        <v>1</v>
      </c>
      <c r="Q3052">
        <v>1.2</v>
      </c>
      <c r="T3052">
        <v>249.41</v>
      </c>
      <c r="W3052">
        <v>1.1309733552923256</v>
      </c>
      <c r="X3052">
        <v>1.8095573684677211</v>
      </c>
    </row>
    <row r="3053" spans="1:24" hidden="1" x14ac:dyDescent="0.3">
      <c r="A3053" t="s">
        <v>15112</v>
      </c>
      <c r="B3053" t="s">
        <v>8249</v>
      </c>
      <c r="C3053" t="s">
        <v>15104</v>
      </c>
      <c r="D3053" t="s">
        <v>15105</v>
      </c>
      <c r="E3053" t="s">
        <v>113</v>
      </c>
      <c r="F3053" t="s">
        <v>15106</v>
      </c>
      <c r="G3053" t="s">
        <v>133</v>
      </c>
      <c r="H3053" t="s">
        <v>15107</v>
      </c>
      <c r="I3053" t="s">
        <v>218</v>
      </c>
      <c r="J3053" t="s">
        <v>15108</v>
      </c>
      <c r="K3053" t="s">
        <v>15109</v>
      </c>
      <c r="L3053" t="s">
        <v>9030</v>
      </c>
      <c r="M3053">
        <v>58</v>
      </c>
      <c r="N3053" t="s">
        <v>113</v>
      </c>
      <c r="O3053" t="s">
        <v>9493</v>
      </c>
      <c r="P3053">
        <v>1</v>
      </c>
      <c r="Q3053">
        <v>0.6</v>
      </c>
      <c r="T3053">
        <v>125.41</v>
      </c>
      <c r="W3053">
        <v>0.28274333882308139</v>
      </c>
      <c r="X3053">
        <v>0.45238934211693027</v>
      </c>
    </row>
    <row r="3054" spans="1:24" hidden="1" x14ac:dyDescent="0.3">
      <c r="A3054" t="s">
        <v>15113</v>
      </c>
      <c r="B3054" t="s">
        <v>8174</v>
      </c>
      <c r="C3054" t="s">
        <v>15114</v>
      </c>
      <c r="D3054" t="s">
        <v>15115</v>
      </c>
      <c r="E3054" t="s">
        <v>113</v>
      </c>
      <c r="F3054" t="s">
        <v>15116</v>
      </c>
      <c r="G3054" t="s">
        <v>133</v>
      </c>
      <c r="H3054" t="s">
        <v>15107</v>
      </c>
      <c r="I3054" t="s">
        <v>218</v>
      </c>
      <c r="J3054" t="s">
        <v>15117</v>
      </c>
      <c r="K3054" t="s">
        <v>15118</v>
      </c>
      <c r="L3054" t="s">
        <v>9030</v>
      </c>
      <c r="M3054">
        <v>60</v>
      </c>
      <c r="N3054" t="s">
        <v>113</v>
      </c>
      <c r="O3054" t="s">
        <v>9890</v>
      </c>
      <c r="P3054">
        <v>3</v>
      </c>
      <c r="Q3054">
        <v>2500</v>
      </c>
      <c r="R3054">
        <v>355</v>
      </c>
      <c r="S3054">
        <v>192</v>
      </c>
      <c r="T3054">
        <v>0</v>
      </c>
      <c r="U3054">
        <v>100</v>
      </c>
      <c r="V3054">
        <v>220</v>
      </c>
      <c r="W3054">
        <v>2.6625000000000001</v>
      </c>
      <c r="X3054">
        <v>3.1949999999999998</v>
      </c>
    </row>
    <row r="3055" spans="1:24" hidden="1" x14ac:dyDescent="0.3">
      <c r="A3055" t="s">
        <v>15119</v>
      </c>
      <c r="B3055" t="s">
        <v>8179</v>
      </c>
      <c r="C3055" t="s">
        <v>15114</v>
      </c>
      <c r="D3055" t="s">
        <v>15115</v>
      </c>
      <c r="E3055" t="s">
        <v>113</v>
      </c>
      <c r="F3055" t="s">
        <v>15116</v>
      </c>
      <c r="G3055" t="s">
        <v>133</v>
      </c>
      <c r="H3055" t="s">
        <v>15107</v>
      </c>
      <c r="I3055" t="s">
        <v>218</v>
      </c>
      <c r="J3055" t="s">
        <v>15117</v>
      </c>
      <c r="K3055" t="s">
        <v>15118</v>
      </c>
      <c r="L3055" t="s">
        <v>9030</v>
      </c>
      <c r="M3055">
        <v>60</v>
      </c>
      <c r="N3055" t="s">
        <v>113</v>
      </c>
      <c r="O3055" t="s">
        <v>9034</v>
      </c>
      <c r="P3055">
        <v>1</v>
      </c>
      <c r="Q3055">
        <v>560</v>
      </c>
      <c r="R3055">
        <v>308</v>
      </c>
      <c r="S3055">
        <v>149</v>
      </c>
      <c r="W3055">
        <v>0.17247999999999999</v>
      </c>
      <c r="X3055">
        <v>0.20697599999999999</v>
      </c>
    </row>
    <row r="3056" spans="1:24" hidden="1" x14ac:dyDescent="0.3">
      <c r="A3056" t="s">
        <v>15120</v>
      </c>
      <c r="B3056" t="s">
        <v>8211</v>
      </c>
      <c r="C3056" t="s">
        <v>15114</v>
      </c>
      <c r="D3056" t="s">
        <v>15115</v>
      </c>
      <c r="E3056" t="s">
        <v>113</v>
      </c>
      <c r="F3056" t="s">
        <v>15116</v>
      </c>
      <c r="G3056" t="s">
        <v>133</v>
      </c>
      <c r="H3056" t="s">
        <v>15107</v>
      </c>
      <c r="I3056" t="s">
        <v>218</v>
      </c>
      <c r="J3056" t="s">
        <v>15117</v>
      </c>
      <c r="K3056" t="s">
        <v>15118</v>
      </c>
      <c r="L3056" t="s">
        <v>9030</v>
      </c>
      <c r="M3056">
        <v>58</v>
      </c>
      <c r="N3056" t="s">
        <v>113</v>
      </c>
      <c r="O3056" t="s">
        <v>9493</v>
      </c>
      <c r="P3056">
        <v>1</v>
      </c>
      <c r="Q3056">
        <v>0.6</v>
      </c>
      <c r="T3056">
        <v>274.99</v>
      </c>
      <c r="W3056">
        <v>0.28274333882308139</v>
      </c>
      <c r="X3056">
        <v>0.45238934211693027</v>
      </c>
    </row>
    <row r="3057" spans="1:24" hidden="1" x14ac:dyDescent="0.3">
      <c r="A3057" t="s">
        <v>15121</v>
      </c>
      <c r="B3057" t="s">
        <v>8249</v>
      </c>
      <c r="C3057" t="s">
        <v>15114</v>
      </c>
      <c r="D3057" t="s">
        <v>15115</v>
      </c>
      <c r="E3057" t="s">
        <v>113</v>
      </c>
      <c r="F3057" t="s">
        <v>15116</v>
      </c>
      <c r="G3057" t="s">
        <v>133</v>
      </c>
      <c r="H3057" t="s">
        <v>15107</v>
      </c>
      <c r="I3057" t="s">
        <v>218</v>
      </c>
      <c r="J3057" t="s">
        <v>15117</v>
      </c>
      <c r="K3057" t="s">
        <v>15118</v>
      </c>
      <c r="L3057" t="s">
        <v>9030</v>
      </c>
      <c r="M3057">
        <v>58</v>
      </c>
      <c r="N3057" t="s">
        <v>113</v>
      </c>
      <c r="O3057" t="s">
        <v>9493</v>
      </c>
      <c r="P3057">
        <v>1</v>
      </c>
      <c r="Q3057">
        <v>0.6</v>
      </c>
      <c r="T3057">
        <v>236.09</v>
      </c>
      <c r="W3057">
        <v>0.28274333882308139</v>
      </c>
      <c r="X3057">
        <v>0.45238934211693027</v>
      </c>
    </row>
    <row r="3058" spans="1:24" hidden="1" x14ac:dyDescent="0.3">
      <c r="A3058" t="s">
        <v>15122</v>
      </c>
      <c r="B3058" t="s">
        <v>8174</v>
      </c>
      <c r="C3058" t="s">
        <v>15123</v>
      </c>
      <c r="D3058" t="s">
        <v>15124</v>
      </c>
      <c r="E3058" t="s">
        <v>113</v>
      </c>
      <c r="F3058" t="s">
        <v>15125</v>
      </c>
      <c r="G3058" t="s">
        <v>133</v>
      </c>
      <c r="H3058" t="s">
        <v>15107</v>
      </c>
      <c r="I3058" t="s">
        <v>218</v>
      </c>
      <c r="J3058" t="s">
        <v>15126</v>
      </c>
      <c r="K3058" t="s">
        <v>15127</v>
      </c>
      <c r="L3058" t="s">
        <v>9030</v>
      </c>
      <c r="M3058">
        <v>60</v>
      </c>
      <c r="N3058" t="s">
        <v>113</v>
      </c>
      <c r="O3058" t="s">
        <v>9890</v>
      </c>
      <c r="P3058">
        <v>3</v>
      </c>
      <c r="Q3058">
        <v>2500</v>
      </c>
      <c r="R3058">
        <v>355</v>
      </c>
      <c r="S3058">
        <v>192</v>
      </c>
      <c r="T3058">
        <v>120</v>
      </c>
      <c r="U3058">
        <v>220</v>
      </c>
      <c r="V3058">
        <v>310</v>
      </c>
      <c r="W3058">
        <v>2.6625000000000001</v>
      </c>
      <c r="X3058">
        <v>3.1949999999999998</v>
      </c>
    </row>
    <row r="3059" spans="1:24" hidden="1" x14ac:dyDescent="0.3">
      <c r="A3059" t="s">
        <v>15128</v>
      </c>
      <c r="B3059" t="s">
        <v>8179</v>
      </c>
      <c r="C3059" t="s">
        <v>15123</v>
      </c>
      <c r="D3059" t="s">
        <v>15124</v>
      </c>
      <c r="E3059" t="s">
        <v>113</v>
      </c>
      <c r="F3059" t="s">
        <v>15125</v>
      </c>
      <c r="G3059" t="s">
        <v>133</v>
      </c>
      <c r="H3059" t="s">
        <v>15107</v>
      </c>
      <c r="I3059" t="s">
        <v>218</v>
      </c>
      <c r="J3059" t="s">
        <v>15126</v>
      </c>
      <c r="K3059" t="s">
        <v>15127</v>
      </c>
      <c r="L3059" t="s">
        <v>9030</v>
      </c>
      <c r="M3059">
        <v>60</v>
      </c>
      <c r="N3059" t="s">
        <v>113</v>
      </c>
      <c r="O3059" t="s">
        <v>9034</v>
      </c>
      <c r="P3059">
        <v>1</v>
      </c>
      <c r="Q3059">
        <v>560</v>
      </c>
      <c r="R3059">
        <v>308</v>
      </c>
      <c r="S3059">
        <v>149</v>
      </c>
      <c r="W3059">
        <v>0.17247999999999999</v>
      </c>
      <c r="X3059">
        <v>0.20697599999999999</v>
      </c>
    </row>
    <row r="3060" spans="1:24" hidden="1" x14ac:dyDescent="0.3">
      <c r="A3060" t="s">
        <v>15129</v>
      </c>
      <c r="B3060" t="s">
        <v>8211</v>
      </c>
      <c r="C3060" t="s">
        <v>15123</v>
      </c>
      <c r="D3060" t="s">
        <v>15124</v>
      </c>
      <c r="E3060" t="s">
        <v>113</v>
      </c>
      <c r="F3060" t="s">
        <v>15125</v>
      </c>
      <c r="G3060" t="s">
        <v>133</v>
      </c>
      <c r="H3060" t="s">
        <v>15107</v>
      </c>
      <c r="I3060" t="s">
        <v>218</v>
      </c>
      <c r="J3060" t="s">
        <v>15126</v>
      </c>
      <c r="K3060" t="s">
        <v>15127</v>
      </c>
      <c r="L3060" t="s">
        <v>9030</v>
      </c>
      <c r="M3060">
        <v>58</v>
      </c>
      <c r="N3060" t="s">
        <v>113</v>
      </c>
      <c r="O3060" t="s">
        <v>9493</v>
      </c>
      <c r="P3060">
        <v>1</v>
      </c>
      <c r="Q3060">
        <v>0.6</v>
      </c>
      <c r="T3060">
        <v>91.54</v>
      </c>
      <c r="W3060">
        <v>0.28274333882308139</v>
      </c>
      <c r="X3060">
        <v>0.45238934211693027</v>
      </c>
    </row>
    <row r="3061" spans="1:24" hidden="1" x14ac:dyDescent="0.3">
      <c r="A3061" t="s">
        <v>15130</v>
      </c>
      <c r="B3061" t="s">
        <v>8174</v>
      </c>
      <c r="C3061" t="s">
        <v>15131</v>
      </c>
      <c r="D3061" t="s">
        <v>15132</v>
      </c>
      <c r="E3061" t="s">
        <v>113</v>
      </c>
      <c r="F3061" t="s">
        <v>15133</v>
      </c>
      <c r="G3061" t="s">
        <v>133</v>
      </c>
      <c r="H3061" t="s">
        <v>15107</v>
      </c>
      <c r="I3061" t="s">
        <v>218</v>
      </c>
      <c r="J3061" t="s">
        <v>15134</v>
      </c>
      <c r="K3061" t="s">
        <v>15135</v>
      </c>
      <c r="L3061" t="s">
        <v>8842</v>
      </c>
      <c r="M3061">
        <v>70</v>
      </c>
      <c r="N3061" t="s">
        <v>113</v>
      </c>
      <c r="O3061" t="s">
        <v>9890</v>
      </c>
      <c r="P3061">
        <v>3</v>
      </c>
      <c r="Q3061">
        <v>2500</v>
      </c>
      <c r="R3061">
        <v>355</v>
      </c>
      <c r="S3061">
        <v>192</v>
      </c>
      <c r="T3061">
        <v>65</v>
      </c>
      <c r="U3061">
        <v>150</v>
      </c>
      <c r="V3061">
        <v>250</v>
      </c>
      <c r="W3061">
        <v>2.6625000000000001</v>
      </c>
      <c r="X3061">
        <v>3.1949999999999998</v>
      </c>
    </row>
    <row r="3062" spans="1:24" hidden="1" x14ac:dyDescent="0.3">
      <c r="A3062" t="s">
        <v>15136</v>
      </c>
      <c r="B3062" t="s">
        <v>8617</v>
      </c>
      <c r="C3062" t="s">
        <v>15131</v>
      </c>
      <c r="D3062" t="s">
        <v>15132</v>
      </c>
      <c r="E3062" t="s">
        <v>113</v>
      </c>
      <c r="F3062" t="s">
        <v>15133</v>
      </c>
      <c r="G3062" t="s">
        <v>133</v>
      </c>
      <c r="H3062" t="s">
        <v>15107</v>
      </c>
      <c r="I3062" t="s">
        <v>218</v>
      </c>
      <c r="J3062" t="s">
        <v>15134</v>
      </c>
      <c r="K3062" t="s">
        <v>15135</v>
      </c>
      <c r="L3062" t="s">
        <v>8842</v>
      </c>
      <c r="M3062">
        <v>70</v>
      </c>
      <c r="N3062" t="s">
        <v>113</v>
      </c>
      <c r="O3062" t="s">
        <v>9890</v>
      </c>
      <c r="P3062">
        <v>1</v>
      </c>
      <c r="Q3062">
        <v>2500</v>
      </c>
      <c r="R3062">
        <v>355</v>
      </c>
      <c r="S3062">
        <v>192</v>
      </c>
      <c r="T3062">
        <v>330</v>
      </c>
      <c r="W3062">
        <v>0.88749999999999996</v>
      </c>
      <c r="X3062">
        <v>1.0649999999999999</v>
      </c>
    </row>
    <row r="3063" spans="1:24" hidden="1" x14ac:dyDescent="0.3">
      <c r="A3063" t="s">
        <v>15137</v>
      </c>
      <c r="B3063" t="s">
        <v>8179</v>
      </c>
      <c r="C3063" t="s">
        <v>15131</v>
      </c>
      <c r="D3063" t="s">
        <v>15132</v>
      </c>
      <c r="E3063" t="s">
        <v>113</v>
      </c>
      <c r="F3063" t="s">
        <v>15133</v>
      </c>
      <c r="G3063" t="s">
        <v>133</v>
      </c>
      <c r="H3063" t="s">
        <v>15107</v>
      </c>
      <c r="I3063" t="s">
        <v>218</v>
      </c>
      <c r="J3063" t="s">
        <v>15134</v>
      </c>
      <c r="K3063" t="s">
        <v>15135</v>
      </c>
      <c r="L3063" t="s">
        <v>8842</v>
      </c>
      <c r="M3063">
        <v>70</v>
      </c>
      <c r="N3063" t="s">
        <v>113</v>
      </c>
      <c r="O3063" t="s">
        <v>9034</v>
      </c>
      <c r="P3063">
        <v>1</v>
      </c>
      <c r="Q3063">
        <v>560</v>
      </c>
      <c r="R3063">
        <v>308</v>
      </c>
      <c r="S3063">
        <v>149</v>
      </c>
      <c r="W3063">
        <v>0.17247999999999999</v>
      </c>
      <c r="X3063">
        <v>0.20697599999999999</v>
      </c>
    </row>
    <row r="3064" spans="1:24" hidden="1" x14ac:dyDescent="0.3">
      <c r="A3064" t="s">
        <v>15138</v>
      </c>
      <c r="B3064" t="s">
        <v>8211</v>
      </c>
      <c r="C3064" t="s">
        <v>15131</v>
      </c>
      <c r="D3064" t="s">
        <v>15132</v>
      </c>
      <c r="E3064" t="s">
        <v>113</v>
      </c>
      <c r="F3064" t="s">
        <v>15133</v>
      </c>
      <c r="G3064" t="s">
        <v>133</v>
      </c>
      <c r="H3064" t="s">
        <v>15107</v>
      </c>
      <c r="I3064" t="s">
        <v>218</v>
      </c>
      <c r="J3064" t="s">
        <v>15134</v>
      </c>
      <c r="K3064" t="s">
        <v>15135</v>
      </c>
      <c r="L3064" t="s">
        <v>8842</v>
      </c>
      <c r="M3064">
        <v>68</v>
      </c>
      <c r="N3064" t="s">
        <v>113</v>
      </c>
      <c r="O3064" t="s">
        <v>9493</v>
      </c>
      <c r="P3064">
        <v>1</v>
      </c>
      <c r="Q3064">
        <v>0.6</v>
      </c>
      <c r="T3064">
        <v>305.39</v>
      </c>
      <c r="W3064">
        <v>0.28274333882308139</v>
      </c>
      <c r="X3064">
        <v>0.45238934211693027</v>
      </c>
    </row>
    <row r="3065" spans="1:24" hidden="1" x14ac:dyDescent="0.3">
      <c r="A3065" t="s">
        <v>15139</v>
      </c>
      <c r="B3065" t="s">
        <v>8249</v>
      </c>
      <c r="C3065" t="s">
        <v>15131</v>
      </c>
      <c r="D3065" t="s">
        <v>15132</v>
      </c>
      <c r="E3065" t="s">
        <v>113</v>
      </c>
      <c r="F3065" t="s">
        <v>15133</v>
      </c>
      <c r="G3065" t="s">
        <v>133</v>
      </c>
      <c r="H3065" t="s">
        <v>15107</v>
      </c>
      <c r="I3065" t="s">
        <v>218</v>
      </c>
      <c r="J3065" t="s">
        <v>15134</v>
      </c>
      <c r="K3065" t="s">
        <v>15135</v>
      </c>
      <c r="L3065" t="s">
        <v>8842</v>
      </c>
      <c r="M3065">
        <v>68</v>
      </c>
      <c r="N3065" t="s">
        <v>113</v>
      </c>
      <c r="O3065" t="s">
        <v>9493</v>
      </c>
      <c r="P3065">
        <v>1</v>
      </c>
      <c r="Q3065">
        <v>0.6</v>
      </c>
      <c r="T3065">
        <v>92.82</v>
      </c>
      <c r="W3065">
        <v>0.28274333882308139</v>
      </c>
      <c r="X3065">
        <v>0.45238934211693027</v>
      </c>
    </row>
    <row r="3066" spans="1:24" hidden="1" x14ac:dyDescent="0.3">
      <c r="A3066" t="s">
        <v>15140</v>
      </c>
      <c r="B3066" t="s">
        <v>8174</v>
      </c>
      <c r="C3066" t="s">
        <v>5555</v>
      </c>
      <c r="D3066" t="s">
        <v>5554</v>
      </c>
      <c r="E3066" t="s">
        <v>113</v>
      </c>
      <c r="F3066" t="s">
        <v>5556</v>
      </c>
      <c r="G3066" t="s">
        <v>133</v>
      </c>
      <c r="H3066" t="s">
        <v>5299</v>
      </c>
      <c r="I3066" t="s">
        <v>115</v>
      </c>
      <c r="J3066" t="s">
        <v>15141</v>
      </c>
      <c r="K3066" t="s">
        <v>15142</v>
      </c>
      <c r="L3066" t="s">
        <v>120</v>
      </c>
      <c r="M3066">
        <v>40</v>
      </c>
      <c r="N3066" t="s">
        <v>8442</v>
      </c>
      <c r="O3066" t="s">
        <v>9890</v>
      </c>
      <c r="P3066">
        <v>3</v>
      </c>
      <c r="Q3066">
        <v>2500</v>
      </c>
      <c r="R3066">
        <v>355</v>
      </c>
      <c r="S3066">
        <v>192</v>
      </c>
      <c r="T3066">
        <v>80</v>
      </c>
      <c r="U3066">
        <v>160</v>
      </c>
      <c r="V3066">
        <v>290</v>
      </c>
      <c r="W3066">
        <v>2.6625000000000001</v>
      </c>
      <c r="X3066">
        <v>3.1949999999999998</v>
      </c>
    </row>
    <row r="3067" spans="1:24" hidden="1" x14ac:dyDescent="0.3">
      <c r="A3067" t="s">
        <v>15143</v>
      </c>
      <c r="B3067" t="s">
        <v>8179</v>
      </c>
      <c r="C3067" t="s">
        <v>5555</v>
      </c>
      <c r="D3067" t="s">
        <v>5554</v>
      </c>
      <c r="E3067" t="s">
        <v>113</v>
      </c>
      <c r="F3067" t="s">
        <v>5556</v>
      </c>
      <c r="G3067" t="s">
        <v>133</v>
      </c>
      <c r="H3067" t="s">
        <v>5299</v>
      </c>
      <c r="I3067" t="s">
        <v>115</v>
      </c>
      <c r="J3067" t="s">
        <v>15141</v>
      </c>
      <c r="K3067" t="s">
        <v>15142</v>
      </c>
      <c r="L3067" t="s">
        <v>120</v>
      </c>
      <c r="M3067">
        <v>40</v>
      </c>
      <c r="N3067" t="s">
        <v>8442</v>
      </c>
      <c r="O3067" t="s">
        <v>9034</v>
      </c>
      <c r="P3067">
        <v>1</v>
      </c>
      <c r="Q3067">
        <v>560</v>
      </c>
      <c r="R3067">
        <v>308</v>
      </c>
      <c r="S3067">
        <v>149</v>
      </c>
      <c r="W3067">
        <v>0.17247999999999999</v>
      </c>
      <c r="X3067">
        <v>0.20697599999999999</v>
      </c>
    </row>
    <row r="3068" spans="1:24" hidden="1" x14ac:dyDescent="0.3">
      <c r="A3068" t="s">
        <v>15144</v>
      </c>
      <c r="B3068" t="s">
        <v>8211</v>
      </c>
      <c r="C3068" t="s">
        <v>5555</v>
      </c>
      <c r="D3068" t="s">
        <v>5554</v>
      </c>
      <c r="E3068" t="s">
        <v>113</v>
      </c>
      <c r="F3068" t="s">
        <v>5556</v>
      </c>
      <c r="G3068" t="s">
        <v>133</v>
      </c>
      <c r="H3068" t="s">
        <v>5299</v>
      </c>
      <c r="I3068" t="s">
        <v>115</v>
      </c>
      <c r="J3068" t="s">
        <v>15141</v>
      </c>
      <c r="K3068" t="s">
        <v>15142</v>
      </c>
      <c r="L3068" t="s">
        <v>120</v>
      </c>
      <c r="M3068">
        <v>39</v>
      </c>
      <c r="N3068" t="s">
        <v>8614</v>
      </c>
      <c r="O3068" t="s">
        <v>9493</v>
      </c>
      <c r="P3068">
        <v>1</v>
      </c>
      <c r="Q3068">
        <v>0.6</v>
      </c>
      <c r="T3068">
        <v>174.42</v>
      </c>
      <c r="W3068">
        <v>0.28274333882308139</v>
      </c>
      <c r="X3068">
        <v>0.45238934211693027</v>
      </c>
    </row>
    <row r="3069" spans="1:24" hidden="1" x14ac:dyDescent="0.3">
      <c r="A3069" t="s">
        <v>15145</v>
      </c>
      <c r="B3069" t="s">
        <v>8174</v>
      </c>
      <c r="C3069" t="s">
        <v>2605</v>
      </c>
      <c r="D3069" t="s">
        <v>2604</v>
      </c>
      <c r="E3069" t="s">
        <v>113</v>
      </c>
      <c r="F3069" t="s">
        <v>2607</v>
      </c>
      <c r="G3069" t="s">
        <v>133</v>
      </c>
      <c r="H3069" t="s">
        <v>5299</v>
      </c>
      <c r="I3069" t="s">
        <v>115</v>
      </c>
      <c r="J3069" t="s">
        <v>15146</v>
      </c>
      <c r="K3069" t="s">
        <v>15147</v>
      </c>
      <c r="L3069" t="s">
        <v>120</v>
      </c>
      <c r="M3069">
        <v>40</v>
      </c>
      <c r="N3069" t="s">
        <v>8442</v>
      </c>
      <c r="O3069" t="s">
        <v>9890</v>
      </c>
      <c r="P3069">
        <v>3</v>
      </c>
      <c r="Q3069">
        <v>2500</v>
      </c>
      <c r="R3069">
        <v>355</v>
      </c>
      <c r="S3069">
        <v>192</v>
      </c>
      <c r="T3069">
        <v>0</v>
      </c>
      <c r="U3069">
        <v>120</v>
      </c>
      <c r="V3069">
        <v>240</v>
      </c>
      <c r="W3069">
        <v>2.6625000000000001</v>
      </c>
      <c r="X3069">
        <v>3.1949999999999998</v>
      </c>
    </row>
    <row r="3070" spans="1:24" hidden="1" x14ac:dyDescent="0.3">
      <c r="A3070" t="s">
        <v>15148</v>
      </c>
      <c r="B3070" t="s">
        <v>8179</v>
      </c>
      <c r="C3070" t="s">
        <v>2605</v>
      </c>
      <c r="D3070" t="s">
        <v>2604</v>
      </c>
      <c r="E3070" t="s">
        <v>113</v>
      </c>
      <c r="F3070" t="s">
        <v>2607</v>
      </c>
      <c r="G3070" t="s">
        <v>133</v>
      </c>
      <c r="H3070" t="s">
        <v>5299</v>
      </c>
      <c r="I3070" t="s">
        <v>115</v>
      </c>
      <c r="J3070" t="s">
        <v>15146</v>
      </c>
      <c r="K3070" t="s">
        <v>15147</v>
      </c>
      <c r="L3070" t="s">
        <v>120</v>
      </c>
      <c r="M3070">
        <v>40</v>
      </c>
      <c r="N3070" t="s">
        <v>8442</v>
      </c>
      <c r="O3070" t="s">
        <v>9034</v>
      </c>
      <c r="P3070">
        <v>1</v>
      </c>
      <c r="Q3070">
        <v>560</v>
      </c>
      <c r="R3070">
        <v>308</v>
      </c>
      <c r="S3070">
        <v>149</v>
      </c>
      <c r="W3070">
        <v>0.17247999999999999</v>
      </c>
      <c r="X3070">
        <v>0.20697599999999999</v>
      </c>
    </row>
    <row r="3071" spans="1:24" hidden="1" x14ac:dyDescent="0.3">
      <c r="A3071" t="s">
        <v>15149</v>
      </c>
      <c r="B3071" t="s">
        <v>8211</v>
      </c>
      <c r="C3071" t="s">
        <v>2605</v>
      </c>
      <c r="D3071" t="s">
        <v>2604</v>
      </c>
      <c r="E3071" t="s">
        <v>113</v>
      </c>
      <c r="F3071" t="s">
        <v>2607</v>
      </c>
      <c r="G3071" t="s">
        <v>133</v>
      </c>
      <c r="H3071" t="s">
        <v>5299</v>
      </c>
      <c r="I3071" t="s">
        <v>115</v>
      </c>
      <c r="J3071" t="s">
        <v>15146</v>
      </c>
      <c r="K3071" t="s">
        <v>15147</v>
      </c>
      <c r="L3071" t="s">
        <v>120</v>
      </c>
      <c r="M3071">
        <v>39</v>
      </c>
      <c r="N3071" t="s">
        <v>8614</v>
      </c>
      <c r="O3071" t="s">
        <v>9493</v>
      </c>
      <c r="P3071">
        <v>1</v>
      </c>
      <c r="Q3071">
        <v>0.3</v>
      </c>
      <c r="T3071">
        <v>0</v>
      </c>
      <c r="W3071">
        <v>7.0685834705770348E-2</v>
      </c>
      <c r="X3071">
        <v>0.11309733552923257</v>
      </c>
    </row>
    <row r="3072" spans="1:24" hidden="1" x14ac:dyDescent="0.3">
      <c r="A3072" t="s">
        <v>15150</v>
      </c>
      <c r="B3072" t="s">
        <v>8174</v>
      </c>
      <c r="C3072" t="s">
        <v>7541</v>
      </c>
      <c r="D3072" t="s">
        <v>15151</v>
      </c>
      <c r="E3072" t="s">
        <v>113</v>
      </c>
      <c r="F3072" t="s">
        <v>15152</v>
      </c>
      <c r="G3072" t="s">
        <v>133</v>
      </c>
      <c r="H3072" t="s">
        <v>5299</v>
      </c>
      <c r="I3072" t="s">
        <v>115</v>
      </c>
      <c r="J3072" t="s">
        <v>15153</v>
      </c>
      <c r="K3072" t="s">
        <v>15154</v>
      </c>
      <c r="L3072" t="s">
        <v>11199</v>
      </c>
      <c r="M3072">
        <v>17</v>
      </c>
      <c r="N3072" t="s">
        <v>8442</v>
      </c>
      <c r="O3072" t="s">
        <v>9890</v>
      </c>
      <c r="P3072">
        <v>3</v>
      </c>
      <c r="Q3072">
        <v>2500</v>
      </c>
      <c r="R3072">
        <v>355</v>
      </c>
      <c r="S3072">
        <v>192</v>
      </c>
      <c r="T3072">
        <v>0</v>
      </c>
      <c r="U3072">
        <v>100</v>
      </c>
      <c r="V3072">
        <v>250</v>
      </c>
      <c r="W3072">
        <v>2.6625000000000001</v>
      </c>
      <c r="X3072">
        <v>3.1949999999999998</v>
      </c>
    </row>
    <row r="3073" spans="1:24" hidden="1" x14ac:dyDescent="0.3">
      <c r="A3073" t="s">
        <v>15155</v>
      </c>
      <c r="B3073" t="s">
        <v>8179</v>
      </c>
      <c r="C3073" t="s">
        <v>7541</v>
      </c>
      <c r="D3073" t="s">
        <v>15151</v>
      </c>
      <c r="E3073" t="s">
        <v>113</v>
      </c>
      <c r="F3073" t="s">
        <v>15152</v>
      </c>
      <c r="G3073" t="s">
        <v>133</v>
      </c>
      <c r="H3073" t="s">
        <v>5299</v>
      </c>
      <c r="I3073" t="s">
        <v>115</v>
      </c>
      <c r="J3073" t="s">
        <v>15153</v>
      </c>
      <c r="K3073" t="s">
        <v>15154</v>
      </c>
      <c r="L3073" t="s">
        <v>11199</v>
      </c>
      <c r="M3073">
        <v>17</v>
      </c>
      <c r="N3073" t="s">
        <v>8442</v>
      </c>
      <c r="O3073" t="s">
        <v>9034</v>
      </c>
      <c r="P3073">
        <v>1</v>
      </c>
      <c r="Q3073">
        <v>560</v>
      </c>
      <c r="R3073">
        <v>308</v>
      </c>
      <c r="S3073">
        <v>149</v>
      </c>
      <c r="W3073">
        <v>0.17247999999999999</v>
      </c>
      <c r="X3073">
        <v>0.20697599999999999</v>
      </c>
    </row>
    <row r="3074" spans="1:24" hidden="1" x14ac:dyDescent="0.3">
      <c r="A3074" t="s">
        <v>15156</v>
      </c>
      <c r="B3074" t="s">
        <v>8211</v>
      </c>
      <c r="C3074" t="s">
        <v>7541</v>
      </c>
      <c r="D3074" t="s">
        <v>15151</v>
      </c>
      <c r="E3074" t="s">
        <v>113</v>
      </c>
      <c r="F3074" t="s">
        <v>15152</v>
      </c>
      <c r="G3074" t="s">
        <v>133</v>
      </c>
      <c r="H3074" t="s">
        <v>5299</v>
      </c>
      <c r="I3074" t="s">
        <v>115</v>
      </c>
      <c r="J3074" t="s">
        <v>15153</v>
      </c>
      <c r="K3074" t="s">
        <v>15154</v>
      </c>
      <c r="L3074" t="s">
        <v>11199</v>
      </c>
      <c r="M3074">
        <v>16</v>
      </c>
      <c r="N3074" t="s">
        <v>8614</v>
      </c>
      <c r="O3074" t="s">
        <v>9493</v>
      </c>
      <c r="P3074">
        <v>1</v>
      </c>
      <c r="Q3074">
        <v>0.3</v>
      </c>
      <c r="T3074">
        <v>140.53</v>
      </c>
      <c r="W3074">
        <v>7.0685834705770348E-2</v>
      </c>
      <c r="X3074">
        <v>0.11309733552923257</v>
      </c>
    </row>
    <row r="3075" spans="1:24" hidden="1" x14ac:dyDescent="0.3">
      <c r="A3075" t="s">
        <v>15157</v>
      </c>
      <c r="B3075" t="s">
        <v>8174</v>
      </c>
      <c r="C3075" t="s">
        <v>15158</v>
      </c>
      <c r="D3075" t="s">
        <v>15159</v>
      </c>
      <c r="E3075" t="s">
        <v>113</v>
      </c>
      <c r="F3075" t="s">
        <v>15160</v>
      </c>
      <c r="G3075" t="s">
        <v>133</v>
      </c>
      <c r="H3075" t="s">
        <v>5299</v>
      </c>
      <c r="I3075" t="s">
        <v>115</v>
      </c>
      <c r="J3075" t="s">
        <v>15161</v>
      </c>
      <c r="K3075" t="s">
        <v>15162</v>
      </c>
      <c r="L3075" t="s">
        <v>8903</v>
      </c>
      <c r="M3075">
        <v>30</v>
      </c>
      <c r="N3075" t="s">
        <v>8442</v>
      </c>
      <c r="O3075" t="s">
        <v>9890</v>
      </c>
      <c r="P3075">
        <v>3</v>
      </c>
      <c r="Q3075">
        <v>2500</v>
      </c>
      <c r="R3075">
        <v>355</v>
      </c>
      <c r="S3075">
        <v>192</v>
      </c>
      <c r="T3075">
        <v>0</v>
      </c>
      <c r="U3075">
        <v>90</v>
      </c>
      <c r="V3075">
        <v>270</v>
      </c>
      <c r="W3075">
        <v>2.6625000000000001</v>
      </c>
      <c r="X3075">
        <v>3.1949999999999998</v>
      </c>
    </row>
    <row r="3076" spans="1:24" hidden="1" x14ac:dyDescent="0.3">
      <c r="A3076" t="s">
        <v>15163</v>
      </c>
      <c r="B3076" t="s">
        <v>8179</v>
      </c>
      <c r="C3076" t="s">
        <v>15158</v>
      </c>
      <c r="D3076" t="s">
        <v>15159</v>
      </c>
      <c r="E3076" t="s">
        <v>113</v>
      </c>
      <c r="F3076" t="s">
        <v>15160</v>
      </c>
      <c r="G3076" t="s">
        <v>133</v>
      </c>
      <c r="H3076" t="s">
        <v>5299</v>
      </c>
      <c r="I3076" t="s">
        <v>115</v>
      </c>
      <c r="J3076" t="s">
        <v>15161</v>
      </c>
      <c r="K3076" t="s">
        <v>15162</v>
      </c>
      <c r="L3076" t="s">
        <v>8903</v>
      </c>
      <c r="M3076">
        <v>30</v>
      </c>
      <c r="N3076" t="s">
        <v>8442</v>
      </c>
      <c r="O3076" t="s">
        <v>9034</v>
      </c>
      <c r="P3076">
        <v>1</v>
      </c>
      <c r="Q3076">
        <v>560</v>
      </c>
      <c r="R3076">
        <v>308</v>
      </c>
      <c r="S3076">
        <v>149</v>
      </c>
      <c r="W3076">
        <v>0.17247999999999999</v>
      </c>
      <c r="X3076">
        <v>0.20697599999999999</v>
      </c>
    </row>
    <row r="3077" spans="1:24" hidden="1" x14ac:dyDescent="0.3">
      <c r="A3077" t="s">
        <v>15164</v>
      </c>
      <c r="B3077" t="s">
        <v>8211</v>
      </c>
      <c r="C3077" t="s">
        <v>15158</v>
      </c>
      <c r="D3077" t="s">
        <v>15159</v>
      </c>
      <c r="E3077" t="s">
        <v>113</v>
      </c>
      <c r="F3077" t="s">
        <v>15160</v>
      </c>
      <c r="G3077" t="s">
        <v>133</v>
      </c>
      <c r="H3077" t="s">
        <v>5299</v>
      </c>
      <c r="I3077" t="s">
        <v>115</v>
      </c>
      <c r="J3077" t="s">
        <v>15161</v>
      </c>
      <c r="K3077" t="s">
        <v>15162</v>
      </c>
      <c r="L3077" t="s">
        <v>8903</v>
      </c>
      <c r="M3077">
        <v>29</v>
      </c>
      <c r="N3077" t="s">
        <v>8614</v>
      </c>
      <c r="O3077" t="s">
        <v>9493</v>
      </c>
      <c r="P3077">
        <v>1</v>
      </c>
      <c r="Q3077">
        <v>0.6</v>
      </c>
      <c r="T3077">
        <v>0</v>
      </c>
      <c r="W3077">
        <v>0.28274333882308139</v>
      </c>
      <c r="X3077">
        <v>0.45238934211693027</v>
      </c>
    </row>
    <row r="3078" spans="1:24" hidden="1" x14ac:dyDescent="0.3">
      <c r="A3078" t="s">
        <v>15165</v>
      </c>
      <c r="B3078" t="s">
        <v>8174</v>
      </c>
      <c r="C3078" t="s">
        <v>15166</v>
      </c>
      <c r="D3078" t="s">
        <v>15167</v>
      </c>
      <c r="E3078" t="s">
        <v>113</v>
      </c>
      <c r="F3078" t="s">
        <v>15168</v>
      </c>
      <c r="G3078" t="s">
        <v>1356</v>
      </c>
      <c r="H3078" t="s">
        <v>127</v>
      </c>
      <c r="I3078" t="s">
        <v>654</v>
      </c>
      <c r="J3078" t="s">
        <v>15169</v>
      </c>
      <c r="K3078" t="s">
        <v>15170</v>
      </c>
      <c r="L3078" t="s">
        <v>120</v>
      </c>
      <c r="M3078">
        <v>39</v>
      </c>
      <c r="N3078" t="s">
        <v>8614</v>
      </c>
      <c r="O3078" t="s">
        <v>9042</v>
      </c>
      <c r="P3078">
        <v>3</v>
      </c>
      <c r="Q3078">
        <v>1412</v>
      </c>
      <c r="R3078">
        <v>353</v>
      </c>
      <c r="S3078">
        <v>164</v>
      </c>
      <c r="T3078">
        <v>40</v>
      </c>
      <c r="U3078">
        <v>140</v>
      </c>
      <c r="V3078">
        <v>290</v>
      </c>
      <c r="W3078">
        <v>1.4953080000000001</v>
      </c>
      <c r="X3078">
        <v>1.7943696</v>
      </c>
    </row>
    <row r="3079" spans="1:24" hidden="1" x14ac:dyDescent="0.3">
      <c r="A3079" t="s">
        <v>15171</v>
      </c>
      <c r="B3079" t="s">
        <v>8617</v>
      </c>
      <c r="C3079" t="s">
        <v>15166</v>
      </c>
      <c r="D3079" t="s">
        <v>15167</v>
      </c>
      <c r="E3079" t="s">
        <v>113</v>
      </c>
      <c r="F3079" t="s">
        <v>15168</v>
      </c>
      <c r="G3079" t="s">
        <v>1356</v>
      </c>
      <c r="H3079" t="s">
        <v>127</v>
      </c>
      <c r="I3079" t="s">
        <v>654</v>
      </c>
      <c r="J3079" t="s">
        <v>15169</v>
      </c>
      <c r="K3079" t="s">
        <v>15170</v>
      </c>
      <c r="L3079" t="s">
        <v>120</v>
      </c>
      <c r="M3079">
        <v>39</v>
      </c>
      <c r="N3079" t="s">
        <v>8614</v>
      </c>
      <c r="O3079" t="s">
        <v>9835</v>
      </c>
      <c r="P3079">
        <v>3</v>
      </c>
      <c r="Q3079">
        <v>778</v>
      </c>
      <c r="R3079">
        <v>408</v>
      </c>
      <c r="S3079">
        <v>219</v>
      </c>
      <c r="T3079">
        <v>40</v>
      </c>
      <c r="U3079">
        <v>140</v>
      </c>
      <c r="V3079">
        <v>290</v>
      </c>
      <c r="W3079">
        <v>0.95227200000000001</v>
      </c>
      <c r="X3079">
        <v>1.1427263999999999</v>
      </c>
    </row>
    <row r="3080" spans="1:24" hidden="1" x14ac:dyDescent="0.3">
      <c r="A3080" t="s">
        <v>15172</v>
      </c>
      <c r="B3080" t="s">
        <v>8179</v>
      </c>
      <c r="C3080" t="s">
        <v>15166</v>
      </c>
      <c r="D3080" t="s">
        <v>15167</v>
      </c>
      <c r="E3080" t="s">
        <v>113</v>
      </c>
      <c r="F3080" t="s">
        <v>15168</v>
      </c>
      <c r="G3080" t="s">
        <v>1356</v>
      </c>
      <c r="H3080" t="s">
        <v>127</v>
      </c>
      <c r="I3080" t="s">
        <v>654</v>
      </c>
      <c r="J3080" t="s">
        <v>15169</v>
      </c>
      <c r="K3080" t="s">
        <v>15170</v>
      </c>
      <c r="L3080" t="s">
        <v>120</v>
      </c>
      <c r="M3080">
        <v>39</v>
      </c>
      <c r="N3080" t="s">
        <v>113</v>
      </c>
      <c r="O3080" t="s">
        <v>9576</v>
      </c>
      <c r="P3080">
        <v>3</v>
      </c>
      <c r="Q3080">
        <v>353</v>
      </c>
      <c r="R3080">
        <v>261</v>
      </c>
      <c r="S3080">
        <v>104</v>
      </c>
      <c r="W3080">
        <v>0.27639900000000001</v>
      </c>
      <c r="X3080">
        <v>0.3316788</v>
      </c>
    </row>
    <row r="3081" spans="1:24" hidden="1" x14ac:dyDescent="0.3">
      <c r="A3081" t="s">
        <v>15173</v>
      </c>
      <c r="B3081" t="s">
        <v>8536</v>
      </c>
      <c r="C3081" t="s">
        <v>15166</v>
      </c>
      <c r="D3081" t="s">
        <v>15167</v>
      </c>
      <c r="E3081" t="s">
        <v>113</v>
      </c>
      <c r="F3081" t="s">
        <v>15168</v>
      </c>
      <c r="G3081" t="s">
        <v>1356</v>
      </c>
      <c r="H3081" t="s">
        <v>127</v>
      </c>
      <c r="I3081" t="s">
        <v>654</v>
      </c>
      <c r="J3081" t="s">
        <v>15169</v>
      </c>
      <c r="K3081" t="s">
        <v>15170</v>
      </c>
      <c r="L3081" t="s">
        <v>120</v>
      </c>
      <c r="M3081">
        <v>39</v>
      </c>
      <c r="N3081" t="s">
        <v>113</v>
      </c>
      <c r="O3081" t="s">
        <v>15174</v>
      </c>
      <c r="P3081">
        <v>3</v>
      </c>
      <c r="Q3081">
        <v>778</v>
      </c>
      <c r="R3081">
        <v>408</v>
      </c>
      <c r="S3081">
        <v>219</v>
      </c>
      <c r="W3081">
        <v>0.95227200000000001</v>
      </c>
      <c r="X3081">
        <v>1.1427263999999999</v>
      </c>
    </row>
    <row r="3082" spans="1:24" hidden="1" x14ac:dyDescent="0.3">
      <c r="A3082" t="s">
        <v>15175</v>
      </c>
      <c r="B3082" t="s">
        <v>8211</v>
      </c>
      <c r="C3082" t="s">
        <v>5640</v>
      </c>
      <c r="D3082" t="s">
        <v>15176</v>
      </c>
      <c r="E3082" t="s">
        <v>113</v>
      </c>
      <c r="F3082" t="s">
        <v>15177</v>
      </c>
      <c r="G3082" t="s">
        <v>133</v>
      </c>
      <c r="H3082" t="s">
        <v>5220</v>
      </c>
      <c r="I3082" t="s">
        <v>115</v>
      </c>
      <c r="J3082" t="s">
        <v>15178</v>
      </c>
      <c r="K3082" t="s">
        <v>15179</v>
      </c>
      <c r="L3082" t="s">
        <v>8842</v>
      </c>
      <c r="M3082">
        <v>69</v>
      </c>
      <c r="O3082" t="s">
        <v>9493</v>
      </c>
      <c r="P3082">
        <v>1</v>
      </c>
      <c r="Q3082">
        <v>0.6</v>
      </c>
      <c r="T3082">
        <v>111.59</v>
      </c>
      <c r="W3082">
        <v>0.28274333882308139</v>
      </c>
      <c r="X3082">
        <v>0.45238934211693027</v>
      </c>
    </row>
    <row r="3083" spans="1:24" hidden="1" x14ac:dyDescent="0.3">
      <c r="A3083" t="s">
        <v>15180</v>
      </c>
      <c r="B3083" t="s">
        <v>8174</v>
      </c>
      <c r="C3083" t="s">
        <v>5640</v>
      </c>
      <c r="D3083" t="s">
        <v>15176</v>
      </c>
      <c r="E3083" t="s">
        <v>113</v>
      </c>
      <c r="F3083" t="s">
        <v>15177</v>
      </c>
      <c r="G3083" t="s">
        <v>133</v>
      </c>
      <c r="H3083" t="s">
        <v>5220</v>
      </c>
      <c r="I3083" t="s">
        <v>115</v>
      </c>
      <c r="J3083" t="s">
        <v>15178</v>
      </c>
      <c r="K3083" t="s">
        <v>15179</v>
      </c>
      <c r="L3083" t="s">
        <v>8842</v>
      </c>
      <c r="M3083">
        <v>70</v>
      </c>
      <c r="N3083" t="s">
        <v>8442</v>
      </c>
      <c r="O3083" t="s">
        <v>9890</v>
      </c>
      <c r="P3083">
        <v>3</v>
      </c>
      <c r="Q3083">
        <v>2500</v>
      </c>
      <c r="R3083">
        <v>355</v>
      </c>
      <c r="S3083">
        <v>192</v>
      </c>
      <c r="T3083">
        <v>0</v>
      </c>
      <c r="U3083">
        <v>90</v>
      </c>
      <c r="V3083">
        <v>270</v>
      </c>
      <c r="W3083">
        <v>2.6625000000000001</v>
      </c>
      <c r="X3083">
        <v>3.1949999999999998</v>
      </c>
    </row>
    <row r="3084" spans="1:24" hidden="1" x14ac:dyDescent="0.3">
      <c r="A3084" t="s">
        <v>15181</v>
      </c>
      <c r="B3084" t="s">
        <v>8179</v>
      </c>
      <c r="C3084" t="s">
        <v>5640</v>
      </c>
      <c r="D3084" t="s">
        <v>15176</v>
      </c>
      <c r="E3084" t="s">
        <v>113</v>
      </c>
      <c r="F3084" t="s">
        <v>15177</v>
      </c>
      <c r="G3084" t="s">
        <v>133</v>
      </c>
      <c r="H3084" t="s">
        <v>5220</v>
      </c>
      <c r="I3084" t="s">
        <v>115</v>
      </c>
      <c r="J3084" t="s">
        <v>15178</v>
      </c>
      <c r="K3084" t="s">
        <v>15179</v>
      </c>
      <c r="L3084" t="s">
        <v>8842</v>
      </c>
      <c r="M3084">
        <v>70</v>
      </c>
      <c r="N3084" t="s">
        <v>8442</v>
      </c>
      <c r="O3084" t="s">
        <v>9034</v>
      </c>
      <c r="P3084">
        <v>1</v>
      </c>
      <c r="Q3084">
        <v>560</v>
      </c>
      <c r="R3084">
        <v>308</v>
      </c>
      <c r="S3084">
        <v>149</v>
      </c>
      <c r="W3084">
        <v>0.17247999999999999</v>
      </c>
      <c r="X3084">
        <v>0.20697599999999999</v>
      </c>
    </row>
    <row r="3085" spans="1:24" hidden="1" x14ac:dyDescent="0.3">
      <c r="A3085" t="s">
        <v>15182</v>
      </c>
      <c r="B3085" t="s">
        <v>8211</v>
      </c>
      <c r="C3085" t="s">
        <v>5395</v>
      </c>
      <c r="D3085" t="s">
        <v>5394</v>
      </c>
      <c r="E3085" t="s">
        <v>113</v>
      </c>
      <c r="F3085" t="s">
        <v>5396</v>
      </c>
      <c r="G3085" t="s">
        <v>133</v>
      </c>
      <c r="H3085" t="s">
        <v>5220</v>
      </c>
      <c r="I3085" t="s">
        <v>115</v>
      </c>
      <c r="J3085" t="s">
        <v>15183</v>
      </c>
      <c r="K3085" t="s">
        <v>15184</v>
      </c>
      <c r="L3085" t="s">
        <v>9030</v>
      </c>
      <c r="M3085">
        <v>59</v>
      </c>
      <c r="O3085" t="s">
        <v>9493</v>
      </c>
      <c r="P3085">
        <v>1</v>
      </c>
      <c r="Q3085">
        <v>0.6</v>
      </c>
      <c r="T3085">
        <v>167.34</v>
      </c>
      <c r="W3085">
        <v>0.28274333882308139</v>
      </c>
      <c r="X3085">
        <v>0.45238934211693027</v>
      </c>
    </row>
    <row r="3086" spans="1:24" hidden="1" x14ac:dyDescent="0.3">
      <c r="A3086" t="s">
        <v>15185</v>
      </c>
      <c r="B3086" t="s">
        <v>8174</v>
      </c>
      <c r="C3086" t="s">
        <v>5395</v>
      </c>
      <c r="D3086" t="s">
        <v>5394</v>
      </c>
      <c r="E3086" t="s">
        <v>113</v>
      </c>
      <c r="F3086" t="s">
        <v>5396</v>
      </c>
      <c r="G3086" t="s">
        <v>133</v>
      </c>
      <c r="H3086" t="s">
        <v>5220</v>
      </c>
      <c r="I3086" t="s">
        <v>115</v>
      </c>
      <c r="J3086" t="s">
        <v>15183</v>
      </c>
      <c r="K3086" t="s">
        <v>15184</v>
      </c>
      <c r="L3086" t="s">
        <v>9030</v>
      </c>
      <c r="M3086">
        <v>60</v>
      </c>
      <c r="N3086" t="s">
        <v>8442</v>
      </c>
      <c r="O3086" t="s">
        <v>9890</v>
      </c>
      <c r="P3086">
        <v>3</v>
      </c>
      <c r="Q3086">
        <v>2500</v>
      </c>
      <c r="R3086">
        <v>355</v>
      </c>
      <c r="S3086">
        <v>192</v>
      </c>
      <c r="T3086">
        <v>0</v>
      </c>
      <c r="U3086">
        <v>320</v>
      </c>
      <c r="V3086">
        <v>160</v>
      </c>
      <c r="W3086">
        <v>2.6625000000000001</v>
      </c>
      <c r="X3086">
        <v>3.1949999999999998</v>
      </c>
    </row>
    <row r="3087" spans="1:24" hidden="1" x14ac:dyDescent="0.3">
      <c r="A3087" t="s">
        <v>15186</v>
      </c>
      <c r="B3087" t="s">
        <v>8179</v>
      </c>
      <c r="C3087" t="s">
        <v>5395</v>
      </c>
      <c r="D3087" t="s">
        <v>5394</v>
      </c>
      <c r="E3087" t="s">
        <v>113</v>
      </c>
      <c r="F3087" t="s">
        <v>5396</v>
      </c>
      <c r="G3087" t="s">
        <v>133</v>
      </c>
      <c r="H3087" t="s">
        <v>5220</v>
      </c>
      <c r="I3087" t="s">
        <v>115</v>
      </c>
      <c r="J3087" t="s">
        <v>15183</v>
      </c>
      <c r="K3087" t="s">
        <v>15184</v>
      </c>
      <c r="L3087" t="s">
        <v>9030</v>
      </c>
      <c r="M3087">
        <v>60</v>
      </c>
      <c r="N3087" t="s">
        <v>8442</v>
      </c>
      <c r="O3087" t="s">
        <v>9034</v>
      </c>
      <c r="P3087">
        <v>1</v>
      </c>
      <c r="Q3087">
        <v>560</v>
      </c>
      <c r="R3087">
        <v>308</v>
      </c>
      <c r="S3087">
        <v>149</v>
      </c>
      <c r="W3087">
        <v>0.17247999999999999</v>
      </c>
      <c r="X3087">
        <v>0.20697599999999999</v>
      </c>
    </row>
    <row r="3088" spans="1:24" hidden="1" x14ac:dyDescent="0.3">
      <c r="A3088" t="s">
        <v>15187</v>
      </c>
      <c r="B3088" t="s">
        <v>8211</v>
      </c>
      <c r="C3088" t="s">
        <v>5634</v>
      </c>
      <c r="D3088" t="s">
        <v>5633</v>
      </c>
      <c r="E3088" t="s">
        <v>113</v>
      </c>
      <c r="F3088" t="s">
        <v>5635</v>
      </c>
      <c r="G3088" t="s">
        <v>133</v>
      </c>
      <c r="H3088" t="s">
        <v>5220</v>
      </c>
      <c r="I3088" t="s">
        <v>115</v>
      </c>
      <c r="J3088" t="s">
        <v>15188</v>
      </c>
      <c r="K3088" t="s">
        <v>15189</v>
      </c>
      <c r="L3088" t="s">
        <v>1173</v>
      </c>
      <c r="M3088">
        <v>49</v>
      </c>
      <c r="O3088" t="s">
        <v>9493</v>
      </c>
      <c r="P3088">
        <v>1</v>
      </c>
      <c r="Q3088">
        <v>0.6</v>
      </c>
      <c r="T3088">
        <v>283.7</v>
      </c>
      <c r="W3088">
        <v>0.28274333882308139</v>
      </c>
      <c r="X3088">
        <v>0.45238934211693027</v>
      </c>
    </row>
    <row r="3089" spans="1:24" hidden="1" x14ac:dyDescent="0.3">
      <c r="A3089" t="s">
        <v>15190</v>
      </c>
      <c r="B3089" t="s">
        <v>8174</v>
      </c>
      <c r="C3089" t="s">
        <v>5634</v>
      </c>
      <c r="D3089" t="s">
        <v>5633</v>
      </c>
      <c r="E3089" t="s">
        <v>113</v>
      </c>
      <c r="F3089" t="s">
        <v>5635</v>
      </c>
      <c r="G3089" t="s">
        <v>133</v>
      </c>
      <c r="H3089" t="s">
        <v>5220</v>
      </c>
      <c r="I3089" t="s">
        <v>115</v>
      </c>
      <c r="J3089" t="s">
        <v>15188</v>
      </c>
      <c r="K3089" t="s">
        <v>15189</v>
      </c>
      <c r="L3089" t="s">
        <v>1173</v>
      </c>
      <c r="M3089">
        <v>50</v>
      </c>
      <c r="N3089" t="s">
        <v>8442</v>
      </c>
      <c r="O3089" t="s">
        <v>9890</v>
      </c>
      <c r="P3089">
        <v>2</v>
      </c>
      <c r="Q3089">
        <v>2500</v>
      </c>
      <c r="R3089">
        <v>355</v>
      </c>
      <c r="S3089">
        <v>192</v>
      </c>
      <c r="T3089">
        <v>70</v>
      </c>
      <c r="U3089">
        <v>290</v>
      </c>
      <c r="W3089">
        <v>1.7749999999999999</v>
      </c>
      <c r="X3089">
        <v>2.13</v>
      </c>
    </row>
    <row r="3090" spans="1:24" hidden="1" x14ac:dyDescent="0.3">
      <c r="A3090" t="s">
        <v>15191</v>
      </c>
      <c r="B3090" t="s">
        <v>8179</v>
      </c>
      <c r="C3090" t="s">
        <v>5634</v>
      </c>
      <c r="D3090" t="s">
        <v>5633</v>
      </c>
      <c r="E3090" t="s">
        <v>113</v>
      </c>
      <c r="F3090" t="s">
        <v>5635</v>
      </c>
      <c r="G3090" t="s">
        <v>133</v>
      </c>
      <c r="H3090" t="s">
        <v>5220</v>
      </c>
      <c r="I3090" t="s">
        <v>115</v>
      </c>
      <c r="J3090" t="s">
        <v>15188</v>
      </c>
      <c r="K3090" t="s">
        <v>15189</v>
      </c>
      <c r="L3090" t="s">
        <v>1173</v>
      </c>
      <c r="M3090">
        <v>50</v>
      </c>
      <c r="N3090" t="s">
        <v>8442</v>
      </c>
      <c r="O3090" t="s">
        <v>9034</v>
      </c>
      <c r="P3090">
        <v>1</v>
      </c>
      <c r="Q3090">
        <v>560</v>
      </c>
      <c r="R3090">
        <v>308</v>
      </c>
      <c r="S3090">
        <v>149</v>
      </c>
      <c r="W3090">
        <v>0.17247999999999999</v>
      </c>
      <c r="X3090">
        <v>0.20697599999999999</v>
      </c>
    </row>
    <row r="3091" spans="1:24" hidden="1" x14ac:dyDescent="0.3">
      <c r="A3091" t="s">
        <v>15192</v>
      </c>
      <c r="B3091" t="s">
        <v>8211</v>
      </c>
      <c r="C3091" t="s">
        <v>15193</v>
      </c>
      <c r="D3091" t="s">
        <v>15194</v>
      </c>
      <c r="E3091" t="s">
        <v>113</v>
      </c>
      <c r="F3091" t="s">
        <v>15195</v>
      </c>
      <c r="G3091" t="s">
        <v>133</v>
      </c>
      <c r="H3091" t="s">
        <v>5220</v>
      </c>
      <c r="I3091" t="s">
        <v>115</v>
      </c>
      <c r="J3091" t="s">
        <v>15196</v>
      </c>
      <c r="K3091" t="s">
        <v>15197</v>
      </c>
      <c r="L3091" t="s">
        <v>9030</v>
      </c>
      <c r="M3091">
        <v>59</v>
      </c>
      <c r="O3091" t="s">
        <v>9493</v>
      </c>
      <c r="P3091">
        <v>1</v>
      </c>
      <c r="Q3091">
        <v>0.6</v>
      </c>
      <c r="W3091">
        <v>0.28274333882308139</v>
      </c>
      <c r="X3091">
        <v>0.45238934211693027</v>
      </c>
    </row>
    <row r="3092" spans="1:24" hidden="1" x14ac:dyDescent="0.3">
      <c r="A3092" t="s">
        <v>15198</v>
      </c>
      <c r="B3092" t="s">
        <v>8174</v>
      </c>
      <c r="C3092" t="s">
        <v>15193</v>
      </c>
      <c r="D3092" t="s">
        <v>15194</v>
      </c>
      <c r="E3092" t="s">
        <v>113</v>
      </c>
      <c r="F3092" t="s">
        <v>15195</v>
      </c>
      <c r="G3092" t="s">
        <v>133</v>
      </c>
      <c r="H3092" t="s">
        <v>5220</v>
      </c>
      <c r="I3092" t="s">
        <v>115</v>
      </c>
      <c r="J3092" t="s">
        <v>15196</v>
      </c>
      <c r="K3092" t="s">
        <v>15197</v>
      </c>
      <c r="L3092" t="s">
        <v>9030</v>
      </c>
      <c r="M3092">
        <v>60</v>
      </c>
      <c r="N3092" t="s">
        <v>8442</v>
      </c>
      <c r="O3092" t="s">
        <v>9890</v>
      </c>
      <c r="P3092">
        <v>3</v>
      </c>
      <c r="Q3092">
        <v>2500</v>
      </c>
      <c r="R3092">
        <v>355</v>
      </c>
      <c r="S3092">
        <v>192</v>
      </c>
      <c r="T3092">
        <v>0</v>
      </c>
      <c r="U3092">
        <v>170</v>
      </c>
      <c r="V3092">
        <v>290</v>
      </c>
      <c r="W3092">
        <v>2.6625000000000001</v>
      </c>
      <c r="X3092">
        <v>3.1949999999999998</v>
      </c>
    </row>
    <row r="3093" spans="1:24" hidden="1" x14ac:dyDescent="0.3">
      <c r="A3093" t="s">
        <v>15199</v>
      </c>
      <c r="B3093" t="s">
        <v>8179</v>
      </c>
      <c r="C3093" t="s">
        <v>15193</v>
      </c>
      <c r="D3093" t="s">
        <v>15194</v>
      </c>
      <c r="E3093" t="s">
        <v>113</v>
      </c>
      <c r="F3093" t="s">
        <v>15195</v>
      </c>
      <c r="G3093" t="s">
        <v>133</v>
      </c>
      <c r="H3093" t="s">
        <v>5220</v>
      </c>
      <c r="I3093" t="s">
        <v>115</v>
      </c>
      <c r="J3093" t="s">
        <v>15196</v>
      </c>
      <c r="K3093" t="s">
        <v>15197</v>
      </c>
      <c r="L3093" t="s">
        <v>9030</v>
      </c>
      <c r="M3093">
        <v>60</v>
      </c>
      <c r="N3093" t="s">
        <v>8442</v>
      </c>
      <c r="O3093" t="s">
        <v>9034</v>
      </c>
      <c r="P3093">
        <v>1</v>
      </c>
      <c r="Q3093">
        <v>560</v>
      </c>
      <c r="R3093">
        <v>308</v>
      </c>
      <c r="S3093">
        <v>149</v>
      </c>
      <c r="W3093">
        <v>0.17247999999999999</v>
      </c>
      <c r="X3093">
        <v>0.20697599999999999</v>
      </c>
    </row>
    <row r="3094" spans="1:24" hidden="1" x14ac:dyDescent="0.3">
      <c r="A3094" t="s">
        <v>15200</v>
      </c>
      <c r="B3094" t="s">
        <v>8211</v>
      </c>
      <c r="C3094" t="s">
        <v>5209</v>
      </c>
      <c r="D3094" t="s">
        <v>15201</v>
      </c>
      <c r="E3094" t="s">
        <v>113</v>
      </c>
      <c r="F3094" t="s">
        <v>5210</v>
      </c>
      <c r="G3094" t="s">
        <v>133</v>
      </c>
      <c r="H3094" t="s">
        <v>5220</v>
      </c>
      <c r="I3094" t="s">
        <v>115</v>
      </c>
      <c r="J3094" t="s">
        <v>15202</v>
      </c>
      <c r="K3094" t="s">
        <v>15203</v>
      </c>
      <c r="L3094" t="s">
        <v>9030</v>
      </c>
      <c r="M3094">
        <v>59</v>
      </c>
      <c r="O3094" t="s">
        <v>9493</v>
      </c>
      <c r="P3094">
        <v>1</v>
      </c>
      <c r="Q3094">
        <v>0.3</v>
      </c>
      <c r="T3094">
        <v>100.21</v>
      </c>
      <c r="W3094">
        <v>7.0685834705770348E-2</v>
      </c>
      <c r="X3094">
        <v>0.11309733552923257</v>
      </c>
    </row>
    <row r="3095" spans="1:24" hidden="1" x14ac:dyDescent="0.3">
      <c r="A3095" t="s">
        <v>15204</v>
      </c>
      <c r="B3095" t="s">
        <v>8174</v>
      </c>
      <c r="C3095" t="s">
        <v>5209</v>
      </c>
      <c r="D3095" t="s">
        <v>15201</v>
      </c>
      <c r="E3095" t="s">
        <v>113</v>
      </c>
      <c r="F3095" t="s">
        <v>5210</v>
      </c>
      <c r="G3095" t="s">
        <v>133</v>
      </c>
      <c r="H3095" t="s">
        <v>5220</v>
      </c>
      <c r="I3095" t="s">
        <v>115</v>
      </c>
      <c r="J3095" t="s">
        <v>15202</v>
      </c>
      <c r="K3095" t="s">
        <v>15203</v>
      </c>
      <c r="L3095" t="s">
        <v>9030</v>
      </c>
      <c r="M3095">
        <v>60</v>
      </c>
      <c r="N3095" t="s">
        <v>8442</v>
      </c>
      <c r="O3095" t="s">
        <v>9890</v>
      </c>
      <c r="P3095">
        <v>3</v>
      </c>
      <c r="Q3095">
        <v>2500</v>
      </c>
      <c r="R3095">
        <v>355</v>
      </c>
      <c r="S3095">
        <v>192</v>
      </c>
      <c r="T3095">
        <v>0</v>
      </c>
      <c r="U3095">
        <v>40</v>
      </c>
      <c r="V3095">
        <v>180</v>
      </c>
      <c r="W3095">
        <v>2.6625000000000001</v>
      </c>
      <c r="X3095">
        <v>3.1949999999999998</v>
      </c>
    </row>
    <row r="3096" spans="1:24" hidden="1" x14ac:dyDescent="0.3">
      <c r="A3096" t="s">
        <v>15205</v>
      </c>
      <c r="B3096" t="s">
        <v>8179</v>
      </c>
      <c r="C3096" t="s">
        <v>5209</v>
      </c>
      <c r="D3096" t="s">
        <v>15201</v>
      </c>
      <c r="E3096" t="s">
        <v>113</v>
      </c>
      <c r="F3096" t="s">
        <v>5210</v>
      </c>
      <c r="G3096" t="s">
        <v>133</v>
      </c>
      <c r="H3096" t="s">
        <v>5220</v>
      </c>
      <c r="I3096" t="s">
        <v>115</v>
      </c>
      <c r="J3096" t="s">
        <v>15202</v>
      </c>
      <c r="K3096" t="s">
        <v>15203</v>
      </c>
      <c r="L3096" t="s">
        <v>9030</v>
      </c>
      <c r="M3096">
        <v>60</v>
      </c>
      <c r="N3096" t="s">
        <v>8442</v>
      </c>
      <c r="O3096" t="s">
        <v>9034</v>
      </c>
      <c r="P3096">
        <v>1</v>
      </c>
      <c r="Q3096">
        <v>560</v>
      </c>
      <c r="R3096">
        <v>308</v>
      </c>
      <c r="S3096">
        <v>149</v>
      </c>
      <c r="W3096">
        <v>0.17247999999999999</v>
      </c>
      <c r="X3096">
        <v>0.20697599999999999</v>
      </c>
    </row>
    <row r="3097" spans="1:24" hidden="1" x14ac:dyDescent="0.3">
      <c r="A3097" t="s">
        <v>15206</v>
      </c>
      <c r="B3097" t="s">
        <v>8211</v>
      </c>
      <c r="C3097" t="s">
        <v>15207</v>
      </c>
      <c r="D3097" t="s">
        <v>15208</v>
      </c>
      <c r="E3097" t="s">
        <v>113</v>
      </c>
      <c r="F3097" t="s">
        <v>15209</v>
      </c>
      <c r="G3097" t="s">
        <v>133</v>
      </c>
      <c r="H3097" t="s">
        <v>5220</v>
      </c>
      <c r="I3097" t="s">
        <v>115</v>
      </c>
      <c r="J3097" t="s">
        <v>15210</v>
      </c>
      <c r="K3097" t="s">
        <v>15211</v>
      </c>
      <c r="L3097" t="s">
        <v>8842</v>
      </c>
      <c r="M3097">
        <v>69</v>
      </c>
      <c r="O3097" t="s">
        <v>15026</v>
      </c>
      <c r="P3097">
        <v>1</v>
      </c>
      <c r="Q3097">
        <v>0.6</v>
      </c>
      <c r="T3097">
        <v>100.21</v>
      </c>
      <c r="W3097">
        <v>0.28274333882308139</v>
      </c>
      <c r="X3097">
        <v>0.45238934211693027</v>
      </c>
    </row>
    <row r="3098" spans="1:24" hidden="1" x14ac:dyDescent="0.3">
      <c r="A3098" t="s">
        <v>15212</v>
      </c>
      <c r="B3098" t="s">
        <v>8174</v>
      </c>
      <c r="C3098" t="s">
        <v>15207</v>
      </c>
      <c r="D3098" t="s">
        <v>15208</v>
      </c>
      <c r="E3098" t="s">
        <v>113</v>
      </c>
      <c r="F3098" t="s">
        <v>15209</v>
      </c>
      <c r="G3098" t="s">
        <v>133</v>
      </c>
      <c r="H3098" t="s">
        <v>5220</v>
      </c>
      <c r="I3098" t="s">
        <v>115</v>
      </c>
      <c r="J3098" t="s">
        <v>15210</v>
      </c>
      <c r="K3098" t="s">
        <v>15211</v>
      </c>
      <c r="L3098" t="s">
        <v>8842</v>
      </c>
      <c r="M3098">
        <v>70</v>
      </c>
      <c r="N3098" t="s">
        <v>8442</v>
      </c>
      <c r="O3098" t="s">
        <v>9890</v>
      </c>
      <c r="P3098">
        <v>3</v>
      </c>
      <c r="Q3098">
        <v>2500</v>
      </c>
      <c r="R3098">
        <v>355</v>
      </c>
      <c r="S3098">
        <v>192</v>
      </c>
      <c r="T3098">
        <v>0</v>
      </c>
      <c r="U3098">
        <v>80</v>
      </c>
      <c r="V3098">
        <v>190</v>
      </c>
      <c r="W3098">
        <v>2.6625000000000001</v>
      </c>
      <c r="X3098">
        <v>3.1949999999999998</v>
      </c>
    </row>
    <row r="3099" spans="1:24" hidden="1" x14ac:dyDescent="0.3">
      <c r="A3099" t="s">
        <v>15213</v>
      </c>
      <c r="B3099" t="s">
        <v>8179</v>
      </c>
      <c r="C3099" t="s">
        <v>15207</v>
      </c>
      <c r="D3099" t="s">
        <v>15208</v>
      </c>
      <c r="E3099" t="s">
        <v>113</v>
      </c>
      <c r="F3099" t="s">
        <v>15209</v>
      </c>
      <c r="G3099" t="s">
        <v>133</v>
      </c>
      <c r="H3099" t="s">
        <v>5220</v>
      </c>
      <c r="I3099" t="s">
        <v>115</v>
      </c>
      <c r="J3099" t="s">
        <v>15210</v>
      </c>
      <c r="K3099" t="s">
        <v>15211</v>
      </c>
      <c r="L3099" t="s">
        <v>8842</v>
      </c>
      <c r="M3099">
        <v>70</v>
      </c>
      <c r="N3099" t="s">
        <v>8442</v>
      </c>
      <c r="O3099" t="s">
        <v>9034</v>
      </c>
      <c r="P3099">
        <v>1</v>
      </c>
      <c r="Q3099">
        <v>560</v>
      </c>
      <c r="R3099">
        <v>308</v>
      </c>
      <c r="S3099">
        <v>149</v>
      </c>
      <c r="W3099">
        <v>0.17247999999999999</v>
      </c>
      <c r="X3099">
        <v>0.20697599999999999</v>
      </c>
    </row>
    <row r="3100" spans="1:24" hidden="1" x14ac:dyDescent="0.3">
      <c r="A3100" t="s">
        <v>15214</v>
      </c>
      <c r="B3100" t="s">
        <v>8174</v>
      </c>
      <c r="C3100" t="s">
        <v>15215</v>
      </c>
      <c r="D3100" t="s">
        <v>15216</v>
      </c>
      <c r="E3100" t="s">
        <v>113</v>
      </c>
      <c r="F3100" t="s">
        <v>15217</v>
      </c>
      <c r="G3100" t="s">
        <v>133</v>
      </c>
      <c r="H3100" t="s">
        <v>14879</v>
      </c>
      <c r="I3100" t="s">
        <v>540</v>
      </c>
      <c r="J3100" t="s">
        <v>15218</v>
      </c>
      <c r="K3100" t="s">
        <v>15219</v>
      </c>
      <c r="L3100" t="s">
        <v>1173</v>
      </c>
      <c r="M3100">
        <v>50</v>
      </c>
      <c r="N3100" t="s">
        <v>113</v>
      </c>
      <c r="O3100" t="s">
        <v>9890</v>
      </c>
      <c r="P3100">
        <v>3</v>
      </c>
      <c r="Q3100">
        <v>2500</v>
      </c>
      <c r="R3100">
        <v>355</v>
      </c>
      <c r="S3100">
        <v>192</v>
      </c>
      <c r="T3100">
        <v>0</v>
      </c>
      <c r="U3100">
        <v>120</v>
      </c>
      <c r="V3100">
        <v>240</v>
      </c>
      <c r="W3100">
        <v>2.6625000000000001</v>
      </c>
      <c r="X3100">
        <v>3.1949999999999998</v>
      </c>
    </row>
    <row r="3101" spans="1:24" hidden="1" x14ac:dyDescent="0.3">
      <c r="A3101" t="s">
        <v>15220</v>
      </c>
      <c r="B3101" t="s">
        <v>8179</v>
      </c>
      <c r="C3101" t="s">
        <v>15215</v>
      </c>
      <c r="D3101" t="s">
        <v>15216</v>
      </c>
      <c r="E3101" t="s">
        <v>113</v>
      </c>
      <c r="F3101" t="s">
        <v>15217</v>
      </c>
      <c r="G3101" t="s">
        <v>133</v>
      </c>
      <c r="H3101" t="s">
        <v>14879</v>
      </c>
      <c r="I3101" t="s">
        <v>540</v>
      </c>
      <c r="J3101" t="s">
        <v>15218</v>
      </c>
      <c r="K3101" t="s">
        <v>15219</v>
      </c>
      <c r="L3101" t="s">
        <v>1173</v>
      </c>
      <c r="M3101">
        <v>50</v>
      </c>
      <c r="N3101" t="s">
        <v>113</v>
      </c>
      <c r="O3101" t="s">
        <v>9034</v>
      </c>
      <c r="P3101">
        <v>1</v>
      </c>
      <c r="Q3101">
        <v>560</v>
      </c>
      <c r="R3101">
        <v>308</v>
      </c>
      <c r="S3101">
        <v>149</v>
      </c>
      <c r="W3101">
        <v>0.17247999999999999</v>
      </c>
      <c r="X3101">
        <v>0.20697599999999999</v>
      </c>
    </row>
    <row r="3102" spans="1:24" hidden="1" x14ac:dyDescent="0.3">
      <c r="A3102" t="s">
        <v>15221</v>
      </c>
      <c r="B3102" t="s">
        <v>8211</v>
      </c>
      <c r="C3102" t="s">
        <v>15215</v>
      </c>
      <c r="D3102" t="s">
        <v>15216</v>
      </c>
      <c r="E3102" t="s">
        <v>113</v>
      </c>
      <c r="F3102" t="s">
        <v>15217</v>
      </c>
      <c r="G3102" t="s">
        <v>133</v>
      </c>
      <c r="H3102" t="s">
        <v>14879</v>
      </c>
      <c r="I3102" t="s">
        <v>540</v>
      </c>
      <c r="J3102" t="s">
        <v>15218</v>
      </c>
      <c r="K3102" t="s">
        <v>15219</v>
      </c>
      <c r="L3102" t="s">
        <v>1173</v>
      </c>
      <c r="M3102">
        <v>48</v>
      </c>
      <c r="N3102" t="s">
        <v>113</v>
      </c>
      <c r="O3102" t="s">
        <v>9493</v>
      </c>
      <c r="P3102">
        <v>1</v>
      </c>
      <c r="Q3102">
        <v>0.9</v>
      </c>
      <c r="T3102">
        <v>215</v>
      </c>
      <c r="W3102">
        <v>0.63617251235193317</v>
      </c>
      <c r="X3102">
        <v>1.0178760197630932</v>
      </c>
    </row>
    <row r="3103" spans="1:24" hidden="1" x14ac:dyDescent="0.3">
      <c r="A3103" t="s">
        <v>15222</v>
      </c>
      <c r="B3103" t="s">
        <v>8174</v>
      </c>
      <c r="C3103" t="s">
        <v>5295</v>
      </c>
      <c r="D3103" t="s">
        <v>5294</v>
      </c>
      <c r="E3103" t="s">
        <v>113</v>
      </c>
      <c r="F3103" t="s">
        <v>5297</v>
      </c>
      <c r="G3103" t="s">
        <v>133</v>
      </c>
      <c r="H3103" t="s">
        <v>5299</v>
      </c>
      <c r="I3103" t="s">
        <v>115</v>
      </c>
      <c r="J3103" t="s">
        <v>15223</v>
      </c>
      <c r="K3103" t="s">
        <v>15224</v>
      </c>
      <c r="L3103" t="s">
        <v>120</v>
      </c>
      <c r="M3103">
        <v>40</v>
      </c>
      <c r="N3103" t="s">
        <v>113</v>
      </c>
      <c r="O3103" t="s">
        <v>9890</v>
      </c>
      <c r="P3103">
        <v>3</v>
      </c>
      <c r="Q3103">
        <v>2500</v>
      </c>
      <c r="R3103">
        <v>355</v>
      </c>
      <c r="S3103">
        <v>192</v>
      </c>
      <c r="T3103">
        <v>130</v>
      </c>
      <c r="U3103">
        <v>270</v>
      </c>
      <c r="W3103">
        <v>2.6625000000000001</v>
      </c>
      <c r="X3103">
        <v>3.1949999999999998</v>
      </c>
    </row>
    <row r="3104" spans="1:24" hidden="1" x14ac:dyDescent="0.3">
      <c r="A3104" t="s">
        <v>15225</v>
      </c>
      <c r="B3104" t="s">
        <v>8179</v>
      </c>
      <c r="C3104" t="s">
        <v>5295</v>
      </c>
      <c r="D3104" t="s">
        <v>5294</v>
      </c>
      <c r="E3104" t="s">
        <v>113</v>
      </c>
      <c r="F3104" t="s">
        <v>5297</v>
      </c>
      <c r="G3104" t="s">
        <v>133</v>
      </c>
      <c r="H3104" t="s">
        <v>5299</v>
      </c>
      <c r="I3104" t="s">
        <v>115</v>
      </c>
      <c r="J3104" t="s">
        <v>15223</v>
      </c>
      <c r="K3104" t="s">
        <v>15224</v>
      </c>
      <c r="L3104" t="s">
        <v>120</v>
      </c>
      <c r="M3104">
        <v>40</v>
      </c>
      <c r="N3104" t="s">
        <v>113</v>
      </c>
      <c r="O3104" t="s">
        <v>9034</v>
      </c>
      <c r="P3104">
        <v>1</v>
      </c>
      <c r="Q3104">
        <v>560</v>
      </c>
      <c r="R3104">
        <v>308</v>
      </c>
      <c r="S3104">
        <v>149</v>
      </c>
      <c r="W3104">
        <v>0.17247999999999999</v>
      </c>
      <c r="X3104">
        <v>0.20697599999999999</v>
      </c>
    </row>
    <row r="3105" spans="1:24" hidden="1" x14ac:dyDescent="0.3">
      <c r="A3105" t="s">
        <v>15226</v>
      </c>
      <c r="B3105" t="s">
        <v>8211</v>
      </c>
      <c r="C3105" t="s">
        <v>5295</v>
      </c>
      <c r="D3105" t="s">
        <v>5294</v>
      </c>
      <c r="E3105" t="s">
        <v>113</v>
      </c>
      <c r="F3105" t="s">
        <v>5297</v>
      </c>
      <c r="G3105" t="s">
        <v>133</v>
      </c>
      <c r="H3105" t="s">
        <v>5299</v>
      </c>
      <c r="I3105" t="s">
        <v>115</v>
      </c>
      <c r="J3105" t="s">
        <v>15223</v>
      </c>
      <c r="K3105" t="s">
        <v>15224</v>
      </c>
      <c r="L3105" t="s">
        <v>120</v>
      </c>
      <c r="M3105">
        <v>39</v>
      </c>
      <c r="N3105" t="s">
        <v>113</v>
      </c>
      <c r="O3105" t="s">
        <v>15227</v>
      </c>
      <c r="P3105">
        <v>1</v>
      </c>
      <c r="Q3105">
        <v>0.6</v>
      </c>
      <c r="T3105">
        <v>187.44</v>
      </c>
      <c r="W3105">
        <v>0.28274333882308139</v>
      </c>
      <c r="X3105">
        <v>0.45238934211693027</v>
      </c>
    </row>
    <row r="3106" spans="1:24" hidden="1" x14ac:dyDescent="0.3">
      <c r="A3106" t="s">
        <v>15228</v>
      </c>
      <c r="B3106" t="s">
        <v>8179</v>
      </c>
      <c r="C3106" t="s">
        <v>5313</v>
      </c>
      <c r="D3106" t="s">
        <v>5312</v>
      </c>
      <c r="E3106" t="s">
        <v>113</v>
      </c>
      <c r="F3106" t="s">
        <v>15229</v>
      </c>
      <c r="G3106" t="s">
        <v>133</v>
      </c>
      <c r="H3106" t="s">
        <v>5299</v>
      </c>
      <c r="I3106" t="s">
        <v>115</v>
      </c>
      <c r="J3106" t="s">
        <v>15230</v>
      </c>
      <c r="K3106" t="s">
        <v>15231</v>
      </c>
      <c r="L3106" t="s">
        <v>120</v>
      </c>
      <c r="M3106">
        <v>40</v>
      </c>
      <c r="N3106" t="s">
        <v>113</v>
      </c>
      <c r="O3106" t="s">
        <v>9505</v>
      </c>
      <c r="P3106">
        <v>2</v>
      </c>
      <c r="Q3106">
        <v>179</v>
      </c>
      <c r="R3106">
        <v>197</v>
      </c>
      <c r="S3106">
        <v>79</v>
      </c>
      <c r="W3106">
        <v>7.0526000000000005E-2</v>
      </c>
      <c r="X3106">
        <v>8.4631200000000004E-2</v>
      </c>
    </row>
    <row r="3107" spans="1:24" hidden="1" x14ac:dyDescent="0.3">
      <c r="A3107" t="s">
        <v>15232</v>
      </c>
      <c r="B3107" t="s">
        <v>8211</v>
      </c>
      <c r="C3107" t="s">
        <v>5313</v>
      </c>
      <c r="D3107" t="s">
        <v>5312</v>
      </c>
      <c r="E3107" t="s">
        <v>113</v>
      </c>
      <c r="F3107" t="s">
        <v>15229</v>
      </c>
      <c r="G3107" t="s">
        <v>133</v>
      </c>
      <c r="H3107" t="s">
        <v>5299</v>
      </c>
      <c r="I3107" t="s">
        <v>115</v>
      </c>
      <c r="J3107" t="s">
        <v>15230</v>
      </c>
      <c r="K3107" t="s">
        <v>15231</v>
      </c>
      <c r="L3107" t="s">
        <v>120</v>
      </c>
      <c r="M3107">
        <v>39</v>
      </c>
      <c r="N3107" t="s">
        <v>113</v>
      </c>
      <c r="O3107" t="s">
        <v>9493</v>
      </c>
      <c r="P3107">
        <v>1</v>
      </c>
      <c r="Q3107">
        <v>0.3</v>
      </c>
      <c r="W3107">
        <v>7.0685834705770348E-2</v>
      </c>
      <c r="X3107">
        <v>0.11309733552923257</v>
      </c>
    </row>
    <row r="3108" spans="1:24" hidden="1" x14ac:dyDescent="0.3">
      <c r="A3108" t="s">
        <v>15233</v>
      </c>
      <c r="B3108" t="s">
        <v>8174</v>
      </c>
      <c r="C3108" t="s">
        <v>15234</v>
      </c>
      <c r="D3108" t="s">
        <v>15235</v>
      </c>
      <c r="E3108" t="s">
        <v>113</v>
      </c>
      <c r="F3108" t="s">
        <v>15236</v>
      </c>
      <c r="G3108" t="s">
        <v>133</v>
      </c>
      <c r="H3108" t="s">
        <v>14879</v>
      </c>
      <c r="I3108" t="s">
        <v>540</v>
      </c>
      <c r="J3108" t="s">
        <v>15237</v>
      </c>
      <c r="K3108" t="s">
        <v>15238</v>
      </c>
      <c r="L3108" t="s">
        <v>1173</v>
      </c>
      <c r="M3108">
        <v>50</v>
      </c>
      <c r="N3108" t="s">
        <v>8442</v>
      </c>
      <c r="O3108" t="s">
        <v>8207</v>
      </c>
      <c r="P3108">
        <v>3</v>
      </c>
      <c r="Q3108">
        <v>1400</v>
      </c>
      <c r="R3108">
        <v>320</v>
      </c>
      <c r="S3108">
        <v>145</v>
      </c>
      <c r="W3108">
        <v>1.3440000000000001</v>
      </c>
      <c r="X3108">
        <v>1.6128</v>
      </c>
    </row>
    <row r="3109" spans="1:24" hidden="1" x14ac:dyDescent="0.3">
      <c r="A3109" t="s">
        <v>15239</v>
      </c>
      <c r="B3109" t="s">
        <v>8179</v>
      </c>
      <c r="C3109" t="s">
        <v>15234</v>
      </c>
      <c r="D3109" t="s">
        <v>15235</v>
      </c>
      <c r="E3109" t="s">
        <v>113</v>
      </c>
      <c r="F3109" t="s">
        <v>15236</v>
      </c>
      <c r="G3109" t="s">
        <v>133</v>
      </c>
      <c r="H3109" t="s">
        <v>14879</v>
      </c>
      <c r="I3109" t="s">
        <v>540</v>
      </c>
      <c r="J3109" t="s">
        <v>15237</v>
      </c>
      <c r="K3109" t="s">
        <v>15238</v>
      </c>
      <c r="L3109" t="s">
        <v>1173</v>
      </c>
      <c r="M3109">
        <v>50</v>
      </c>
      <c r="N3109" t="s">
        <v>9971</v>
      </c>
      <c r="O3109" t="s">
        <v>9034</v>
      </c>
      <c r="P3109">
        <v>1</v>
      </c>
      <c r="Q3109">
        <v>560</v>
      </c>
      <c r="R3109">
        <v>308</v>
      </c>
      <c r="S3109">
        <v>149</v>
      </c>
      <c r="W3109">
        <v>0.17247999999999999</v>
      </c>
      <c r="X3109">
        <v>0.20697599999999999</v>
      </c>
    </row>
    <row r="3110" spans="1:24" hidden="1" x14ac:dyDescent="0.3">
      <c r="A3110" t="s">
        <v>15240</v>
      </c>
      <c r="B3110" t="s">
        <v>8211</v>
      </c>
      <c r="C3110" t="s">
        <v>15234</v>
      </c>
      <c r="D3110" t="s">
        <v>15235</v>
      </c>
      <c r="E3110" t="s">
        <v>113</v>
      </c>
      <c r="F3110" t="s">
        <v>15236</v>
      </c>
      <c r="G3110" t="s">
        <v>133</v>
      </c>
      <c r="H3110" t="s">
        <v>14879</v>
      </c>
      <c r="I3110" t="s">
        <v>540</v>
      </c>
      <c r="J3110" t="s">
        <v>15237</v>
      </c>
      <c r="K3110" t="s">
        <v>15238</v>
      </c>
      <c r="L3110" t="s">
        <v>1173</v>
      </c>
      <c r="M3110">
        <v>48</v>
      </c>
      <c r="N3110" t="s">
        <v>8614</v>
      </c>
      <c r="O3110" t="s">
        <v>14565</v>
      </c>
      <c r="P3110">
        <v>1</v>
      </c>
      <c r="Q3110">
        <v>1.2</v>
      </c>
      <c r="W3110">
        <v>1.1309733552923256</v>
      </c>
      <c r="X3110">
        <v>1.8095573684677211</v>
      </c>
    </row>
    <row r="3111" spans="1:24" hidden="1" x14ac:dyDescent="0.3">
      <c r="A3111" t="s">
        <v>15241</v>
      </c>
      <c r="B3111" t="s">
        <v>8536</v>
      </c>
      <c r="C3111" t="s">
        <v>15234</v>
      </c>
      <c r="D3111" t="s">
        <v>15235</v>
      </c>
      <c r="E3111" t="s">
        <v>113</v>
      </c>
      <c r="F3111" t="s">
        <v>15236</v>
      </c>
      <c r="G3111" t="s">
        <v>133</v>
      </c>
      <c r="H3111" t="s">
        <v>14879</v>
      </c>
      <c r="I3111" t="s">
        <v>540</v>
      </c>
      <c r="J3111" t="s">
        <v>15237</v>
      </c>
      <c r="K3111" t="s">
        <v>15238</v>
      </c>
      <c r="L3111" t="s">
        <v>1173</v>
      </c>
      <c r="M3111">
        <v>48</v>
      </c>
      <c r="N3111" t="s">
        <v>8614</v>
      </c>
      <c r="O3111" t="s">
        <v>9505</v>
      </c>
      <c r="P3111">
        <v>1</v>
      </c>
      <c r="W3111">
        <v>0</v>
      </c>
      <c r="X3111">
        <v>0</v>
      </c>
    </row>
    <row r="3112" spans="1:24" hidden="1" x14ac:dyDescent="0.3">
      <c r="A3112" t="s">
        <v>15242</v>
      </c>
      <c r="B3112" t="s">
        <v>8174</v>
      </c>
      <c r="C3112" t="s">
        <v>15243</v>
      </c>
      <c r="D3112" t="s">
        <v>15244</v>
      </c>
      <c r="E3112" t="s">
        <v>113</v>
      </c>
      <c r="F3112" t="s">
        <v>15245</v>
      </c>
      <c r="G3112" t="s">
        <v>133</v>
      </c>
      <c r="H3112" t="s">
        <v>14879</v>
      </c>
      <c r="I3112" t="s">
        <v>540</v>
      </c>
      <c r="J3112" t="s">
        <v>15246</v>
      </c>
      <c r="K3112" t="s">
        <v>15247</v>
      </c>
      <c r="L3112" t="s">
        <v>1173</v>
      </c>
      <c r="M3112">
        <v>50</v>
      </c>
      <c r="N3112" t="s">
        <v>8442</v>
      </c>
      <c r="O3112" t="s">
        <v>8207</v>
      </c>
      <c r="P3112">
        <v>3</v>
      </c>
      <c r="Q3112">
        <v>1400</v>
      </c>
      <c r="R3112">
        <v>320</v>
      </c>
      <c r="S3112">
        <v>145</v>
      </c>
      <c r="T3112">
        <v>25</v>
      </c>
      <c r="U3112">
        <v>170</v>
      </c>
      <c r="V3112">
        <v>280</v>
      </c>
      <c r="W3112">
        <v>1.3440000000000001</v>
      </c>
      <c r="X3112">
        <v>1.6128</v>
      </c>
    </row>
    <row r="3113" spans="1:24" hidden="1" x14ac:dyDescent="0.3">
      <c r="A3113" t="s">
        <v>15248</v>
      </c>
      <c r="B3113" t="s">
        <v>8179</v>
      </c>
      <c r="C3113" t="s">
        <v>15243</v>
      </c>
      <c r="D3113" t="s">
        <v>15244</v>
      </c>
      <c r="E3113" t="s">
        <v>113</v>
      </c>
      <c r="F3113" t="s">
        <v>15245</v>
      </c>
      <c r="G3113" t="s">
        <v>133</v>
      </c>
      <c r="H3113" t="s">
        <v>14879</v>
      </c>
      <c r="I3113" t="s">
        <v>540</v>
      </c>
      <c r="J3113" t="s">
        <v>15246</v>
      </c>
      <c r="K3113" t="s">
        <v>15247</v>
      </c>
      <c r="L3113" t="s">
        <v>1173</v>
      </c>
      <c r="M3113">
        <v>50</v>
      </c>
      <c r="N3113" t="s">
        <v>9971</v>
      </c>
      <c r="O3113" t="s">
        <v>9034</v>
      </c>
      <c r="P3113">
        <v>1</v>
      </c>
      <c r="Q3113">
        <v>560</v>
      </c>
      <c r="R3113">
        <v>308</v>
      </c>
      <c r="S3113">
        <v>149</v>
      </c>
      <c r="W3113">
        <v>0.17247999999999999</v>
      </c>
      <c r="X3113">
        <v>0.20697599999999999</v>
      </c>
    </row>
    <row r="3114" spans="1:24" hidden="1" x14ac:dyDescent="0.3">
      <c r="A3114" t="s">
        <v>15249</v>
      </c>
      <c r="B3114" t="s">
        <v>8211</v>
      </c>
      <c r="C3114" t="s">
        <v>15243</v>
      </c>
      <c r="D3114" t="s">
        <v>15244</v>
      </c>
      <c r="E3114" t="s">
        <v>113</v>
      </c>
      <c r="F3114" t="s">
        <v>15245</v>
      </c>
      <c r="G3114" t="s">
        <v>133</v>
      </c>
      <c r="H3114" t="s">
        <v>14879</v>
      </c>
      <c r="I3114" t="s">
        <v>540</v>
      </c>
      <c r="J3114" t="s">
        <v>15246</v>
      </c>
      <c r="K3114" t="s">
        <v>15247</v>
      </c>
      <c r="L3114" t="s">
        <v>1173</v>
      </c>
      <c r="M3114">
        <v>48</v>
      </c>
      <c r="N3114" t="s">
        <v>8614</v>
      </c>
      <c r="O3114" t="s">
        <v>8843</v>
      </c>
      <c r="P3114">
        <v>1</v>
      </c>
      <c r="Q3114">
        <v>0.9</v>
      </c>
      <c r="T3114">
        <v>74</v>
      </c>
      <c r="W3114">
        <v>0.63617251235193317</v>
      </c>
      <c r="X3114">
        <v>1.0178760197630932</v>
      </c>
    </row>
    <row r="3115" spans="1:24" hidden="1" x14ac:dyDescent="0.3">
      <c r="A3115" t="s">
        <v>15250</v>
      </c>
      <c r="B3115" t="s">
        <v>8536</v>
      </c>
      <c r="C3115" t="s">
        <v>15243</v>
      </c>
      <c r="D3115" t="s">
        <v>15244</v>
      </c>
      <c r="E3115" t="s">
        <v>113</v>
      </c>
      <c r="F3115" t="s">
        <v>15245</v>
      </c>
      <c r="G3115" t="s">
        <v>133</v>
      </c>
      <c r="H3115" t="s">
        <v>14879</v>
      </c>
      <c r="I3115" t="s">
        <v>540</v>
      </c>
      <c r="J3115" t="s">
        <v>15246</v>
      </c>
      <c r="K3115" t="s">
        <v>15247</v>
      </c>
      <c r="L3115" t="s">
        <v>1173</v>
      </c>
      <c r="M3115">
        <v>48</v>
      </c>
      <c r="N3115" t="s">
        <v>8614</v>
      </c>
      <c r="O3115" t="s">
        <v>9505</v>
      </c>
      <c r="P3115">
        <v>1</v>
      </c>
      <c r="W3115">
        <v>0</v>
      </c>
      <c r="X3115">
        <v>0</v>
      </c>
    </row>
    <row r="3116" spans="1:24" hidden="1" x14ac:dyDescent="0.3">
      <c r="A3116" t="s">
        <v>15251</v>
      </c>
      <c r="B3116" t="s">
        <v>8174</v>
      </c>
      <c r="C3116" t="s">
        <v>4635</v>
      </c>
      <c r="D3116" t="s">
        <v>4634</v>
      </c>
      <c r="E3116" t="s">
        <v>113</v>
      </c>
      <c r="F3116" t="s">
        <v>4636</v>
      </c>
      <c r="G3116" t="s">
        <v>133</v>
      </c>
      <c r="H3116" t="s">
        <v>13919</v>
      </c>
      <c r="I3116" t="s">
        <v>218</v>
      </c>
      <c r="J3116" t="s">
        <v>15252</v>
      </c>
      <c r="K3116" t="s">
        <v>15253</v>
      </c>
      <c r="L3116" t="s">
        <v>8842</v>
      </c>
      <c r="M3116">
        <v>70</v>
      </c>
      <c r="N3116" t="s">
        <v>113</v>
      </c>
      <c r="O3116" t="s">
        <v>9890</v>
      </c>
      <c r="P3116">
        <v>3</v>
      </c>
      <c r="Q3116">
        <v>2500</v>
      </c>
      <c r="R3116">
        <v>355</v>
      </c>
      <c r="S3116">
        <v>192</v>
      </c>
      <c r="T3116">
        <v>10</v>
      </c>
      <c r="U3116">
        <v>90</v>
      </c>
      <c r="V3116">
        <v>170</v>
      </c>
      <c r="W3116">
        <v>2.6625000000000001</v>
      </c>
      <c r="X3116">
        <v>3.1949999999999998</v>
      </c>
    </row>
    <row r="3117" spans="1:24" hidden="1" x14ac:dyDescent="0.3">
      <c r="A3117" t="s">
        <v>15254</v>
      </c>
      <c r="B3117" t="s">
        <v>8179</v>
      </c>
      <c r="C3117" t="s">
        <v>4635</v>
      </c>
      <c r="D3117" t="s">
        <v>4634</v>
      </c>
      <c r="E3117" t="s">
        <v>113</v>
      </c>
      <c r="F3117" t="s">
        <v>4636</v>
      </c>
      <c r="G3117" t="s">
        <v>133</v>
      </c>
      <c r="H3117" t="s">
        <v>13919</v>
      </c>
      <c r="I3117" t="s">
        <v>218</v>
      </c>
      <c r="J3117" t="s">
        <v>15252</v>
      </c>
      <c r="K3117" t="s">
        <v>15253</v>
      </c>
      <c r="L3117" t="s">
        <v>8842</v>
      </c>
      <c r="M3117">
        <v>70</v>
      </c>
      <c r="N3117" t="s">
        <v>113</v>
      </c>
      <c r="O3117" t="s">
        <v>9034</v>
      </c>
      <c r="P3117">
        <v>1</v>
      </c>
      <c r="Q3117">
        <v>560</v>
      </c>
      <c r="R3117">
        <v>308</v>
      </c>
      <c r="S3117">
        <v>149</v>
      </c>
      <c r="W3117">
        <v>0.17247999999999999</v>
      </c>
      <c r="X3117">
        <v>0.20697599999999999</v>
      </c>
    </row>
    <row r="3118" spans="1:24" hidden="1" x14ac:dyDescent="0.3">
      <c r="A3118" t="s">
        <v>15255</v>
      </c>
      <c r="B3118" t="s">
        <v>8211</v>
      </c>
      <c r="C3118" t="s">
        <v>4635</v>
      </c>
      <c r="D3118" t="s">
        <v>4634</v>
      </c>
      <c r="E3118" t="s">
        <v>113</v>
      </c>
      <c r="F3118" t="s">
        <v>4636</v>
      </c>
      <c r="G3118" t="s">
        <v>133</v>
      </c>
      <c r="H3118" t="s">
        <v>13919</v>
      </c>
      <c r="I3118" t="s">
        <v>218</v>
      </c>
      <c r="J3118" t="s">
        <v>15252</v>
      </c>
      <c r="K3118" t="s">
        <v>15253</v>
      </c>
      <c r="L3118" t="s">
        <v>8842</v>
      </c>
      <c r="M3118">
        <v>68</v>
      </c>
      <c r="N3118" t="s">
        <v>113</v>
      </c>
      <c r="O3118" t="s">
        <v>9493</v>
      </c>
      <c r="P3118">
        <v>1</v>
      </c>
      <c r="Q3118">
        <v>1.2</v>
      </c>
      <c r="T3118">
        <v>106.9</v>
      </c>
      <c r="W3118">
        <v>1.1309733552923256</v>
      </c>
      <c r="X3118">
        <v>1.8095573684677211</v>
      </c>
    </row>
    <row r="3119" spans="1:24" hidden="1" x14ac:dyDescent="0.3">
      <c r="A3119" t="s">
        <v>15256</v>
      </c>
      <c r="B3119" t="s">
        <v>8174</v>
      </c>
      <c r="C3119" t="s">
        <v>15257</v>
      </c>
      <c r="D3119" t="s">
        <v>15258</v>
      </c>
      <c r="E3119" t="s">
        <v>113</v>
      </c>
      <c r="F3119" t="s">
        <v>15259</v>
      </c>
      <c r="G3119" t="s">
        <v>247</v>
      </c>
      <c r="H3119" t="s">
        <v>1106</v>
      </c>
      <c r="I3119" t="s">
        <v>218</v>
      </c>
      <c r="J3119" t="s">
        <v>113</v>
      </c>
      <c r="K3119" t="s">
        <v>113</v>
      </c>
      <c r="L3119" t="s">
        <v>113</v>
      </c>
      <c r="M3119">
        <v>17</v>
      </c>
      <c r="O3119" t="s">
        <v>15260</v>
      </c>
      <c r="P3119">
        <v>3</v>
      </c>
      <c r="Q3119">
        <v>1500</v>
      </c>
      <c r="R3119">
        <v>469</v>
      </c>
      <c r="W3119">
        <v>2.1105</v>
      </c>
      <c r="X3119">
        <v>2.5326</v>
      </c>
    </row>
    <row r="3120" spans="1:24" hidden="1" x14ac:dyDescent="0.3">
      <c r="A3120" t="s">
        <v>15261</v>
      </c>
      <c r="B3120" t="s">
        <v>8617</v>
      </c>
      <c r="C3120" t="s">
        <v>15257</v>
      </c>
      <c r="D3120" t="s">
        <v>15258</v>
      </c>
      <c r="E3120" t="s">
        <v>113</v>
      </c>
      <c r="F3120" t="s">
        <v>15259</v>
      </c>
      <c r="G3120" t="s">
        <v>247</v>
      </c>
      <c r="H3120" t="s">
        <v>1106</v>
      </c>
      <c r="I3120" t="s">
        <v>218</v>
      </c>
      <c r="J3120" t="s">
        <v>113</v>
      </c>
      <c r="K3120" t="s">
        <v>113</v>
      </c>
      <c r="L3120" t="s">
        <v>113</v>
      </c>
      <c r="M3120">
        <v>19</v>
      </c>
      <c r="O3120" t="s">
        <v>9835</v>
      </c>
      <c r="P3120">
        <v>3</v>
      </c>
      <c r="Q3120">
        <v>694</v>
      </c>
      <c r="R3120">
        <v>408</v>
      </c>
      <c r="W3120">
        <v>0.84945599999999999</v>
      </c>
      <c r="X3120">
        <v>1.0193471999999999</v>
      </c>
    </row>
    <row r="3121" spans="1:24" hidden="1" x14ac:dyDescent="0.3">
      <c r="A3121" t="s">
        <v>15262</v>
      </c>
      <c r="B3121" t="s">
        <v>8179</v>
      </c>
      <c r="C3121" t="s">
        <v>15257</v>
      </c>
      <c r="D3121" t="s">
        <v>15258</v>
      </c>
      <c r="E3121" t="s">
        <v>113</v>
      </c>
      <c r="F3121" t="s">
        <v>15259</v>
      </c>
      <c r="G3121" t="s">
        <v>247</v>
      </c>
      <c r="H3121" t="s">
        <v>1106</v>
      </c>
      <c r="I3121" t="s">
        <v>218</v>
      </c>
      <c r="J3121" t="s">
        <v>113</v>
      </c>
      <c r="K3121" t="s">
        <v>113</v>
      </c>
      <c r="L3121" t="s">
        <v>113</v>
      </c>
      <c r="M3121">
        <v>15</v>
      </c>
      <c r="O3121" t="s">
        <v>9816</v>
      </c>
      <c r="P3121">
        <v>2</v>
      </c>
      <c r="Q3121">
        <v>522</v>
      </c>
      <c r="R3121">
        <v>397</v>
      </c>
      <c r="W3121">
        <v>0.414468</v>
      </c>
      <c r="X3121">
        <v>0.49736159999999996</v>
      </c>
    </row>
    <row r="3122" spans="1:24" hidden="1" x14ac:dyDescent="0.3">
      <c r="A3122" t="s">
        <v>15263</v>
      </c>
      <c r="B3122" t="s">
        <v>8536</v>
      </c>
      <c r="C3122" t="s">
        <v>15257</v>
      </c>
      <c r="D3122" t="s">
        <v>15258</v>
      </c>
      <c r="E3122" t="s">
        <v>113</v>
      </c>
      <c r="F3122" t="s">
        <v>15259</v>
      </c>
      <c r="G3122" t="s">
        <v>247</v>
      </c>
      <c r="H3122" t="s">
        <v>1106</v>
      </c>
      <c r="I3122" t="s">
        <v>218</v>
      </c>
      <c r="J3122" t="s">
        <v>113</v>
      </c>
      <c r="K3122" t="s">
        <v>113</v>
      </c>
      <c r="L3122" t="s">
        <v>113</v>
      </c>
      <c r="M3122">
        <v>15</v>
      </c>
      <c r="O3122" t="s">
        <v>8695</v>
      </c>
      <c r="P3122">
        <v>3</v>
      </c>
      <c r="Q3122">
        <v>466</v>
      </c>
      <c r="R3122">
        <v>343</v>
      </c>
      <c r="W3122">
        <v>0.479514</v>
      </c>
      <c r="X3122">
        <v>0.57541679999999995</v>
      </c>
    </row>
    <row r="3123" spans="1:24" hidden="1" x14ac:dyDescent="0.3">
      <c r="A3123" t="s">
        <v>15264</v>
      </c>
      <c r="B3123" t="s">
        <v>8174</v>
      </c>
      <c r="C3123" t="s">
        <v>15265</v>
      </c>
      <c r="D3123" t="s">
        <v>15266</v>
      </c>
      <c r="E3123" t="s">
        <v>113</v>
      </c>
      <c r="F3123" t="s">
        <v>15267</v>
      </c>
      <c r="G3123" t="s">
        <v>133</v>
      </c>
      <c r="H3123" t="s">
        <v>15107</v>
      </c>
      <c r="I3123" t="s">
        <v>218</v>
      </c>
      <c r="J3123" t="s">
        <v>15268</v>
      </c>
      <c r="K3123" t="s">
        <v>15269</v>
      </c>
      <c r="L3123" t="s">
        <v>8842</v>
      </c>
      <c r="M3123">
        <v>70</v>
      </c>
      <c r="N3123" t="s">
        <v>113</v>
      </c>
      <c r="O3123" t="s">
        <v>9890</v>
      </c>
      <c r="P3123">
        <v>3</v>
      </c>
      <c r="Q3123">
        <v>2500</v>
      </c>
      <c r="R3123">
        <v>355</v>
      </c>
      <c r="S3123">
        <v>192</v>
      </c>
      <c r="T3123">
        <v>0</v>
      </c>
      <c r="U3123">
        <v>160</v>
      </c>
      <c r="V3123">
        <v>250</v>
      </c>
      <c r="W3123">
        <v>2.6625000000000001</v>
      </c>
      <c r="X3123">
        <v>3.1949999999999998</v>
      </c>
    </row>
    <row r="3124" spans="1:24" hidden="1" x14ac:dyDescent="0.3">
      <c r="A3124" t="s">
        <v>15270</v>
      </c>
      <c r="B3124" t="s">
        <v>8179</v>
      </c>
      <c r="C3124" t="s">
        <v>15265</v>
      </c>
      <c r="D3124" t="s">
        <v>15266</v>
      </c>
      <c r="E3124" t="s">
        <v>113</v>
      </c>
      <c r="F3124" t="s">
        <v>15267</v>
      </c>
      <c r="G3124" t="s">
        <v>133</v>
      </c>
      <c r="H3124" t="s">
        <v>15107</v>
      </c>
      <c r="I3124" t="s">
        <v>218</v>
      </c>
      <c r="J3124" t="s">
        <v>15268</v>
      </c>
      <c r="K3124" t="s">
        <v>15269</v>
      </c>
      <c r="L3124" t="s">
        <v>8842</v>
      </c>
      <c r="M3124">
        <v>70</v>
      </c>
      <c r="N3124" t="s">
        <v>113</v>
      </c>
      <c r="O3124" t="s">
        <v>9034</v>
      </c>
      <c r="P3124">
        <v>1</v>
      </c>
      <c r="Q3124">
        <v>560</v>
      </c>
      <c r="R3124">
        <v>308</v>
      </c>
      <c r="S3124">
        <v>149</v>
      </c>
      <c r="W3124">
        <v>0.17247999999999999</v>
      </c>
      <c r="X3124">
        <v>0.20697599999999999</v>
      </c>
    </row>
    <row r="3125" spans="1:24" hidden="1" x14ac:dyDescent="0.3">
      <c r="A3125" t="s">
        <v>15271</v>
      </c>
      <c r="B3125" t="s">
        <v>8211</v>
      </c>
      <c r="C3125" t="s">
        <v>15265</v>
      </c>
      <c r="D3125" t="s">
        <v>15266</v>
      </c>
      <c r="E3125" t="s">
        <v>113</v>
      </c>
      <c r="F3125" t="s">
        <v>15267</v>
      </c>
      <c r="G3125" t="s">
        <v>133</v>
      </c>
      <c r="H3125" t="s">
        <v>15107</v>
      </c>
      <c r="I3125" t="s">
        <v>218</v>
      </c>
      <c r="J3125" t="s">
        <v>15268</v>
      </c>
      <c r="K3125" t="s">
        <v>15269</v>
      </c>
      <c r="L3125" t="s">
        <v>8842</v>
      </c>
      <c r="M3125">
        <v>65</v>
      </c>
      <c r="N3125" t="s">
        <v>113</v>
      </c>
      <c r="O3125" t="s">
        <v>9493</v>
      </c>
      <c r="P3125">
        <v>2</v>
      </c>
      <c r="Q3125">
        <v>0.6</v>
      </c>
      <c r="T3125">
        <v>51.18</v>
      </c>
      <c r="U3125">
        <v>270.62</v>
      </c>
      <c r="W3125">
        <v>0.56548667764616278</v>
      </c>
      <c r="X3125">
        <v>0.90477868423386054</v>
      </c>
    </row>
    <row r="3126" spans="1:24" hidden="1" x14ac:dyDescent="0.3">
      <c r="A3126" t="s">
        <v>15272</v>
      </c>
      <c r="B3126" t="s">
        <v>8174</v>
      </c>
      <c r="C3126" t="s">
        <v>15273</v>
      </c>
      <c r="D3126" t="s">
        <v>15274</v>
      </c>
      <c r="E3126" t="s">
        <v>113</v>
      </c>
      <c r="F3126" t="s">
        <v>15275</v>
      </c>
      <c r="G3126" t="s">
        <v>133</v>
      </c>
      <c r="H3126" t="s">
        <v>3790</v>
      </c>
      <c r="I3126" t="s">
        <v>218</v>
      </c>
      <c r="J3126" t="s">
        <v>15276</v>
      </c>
      <c r="K3126" t="s">
        <v>15277</v>
      </c>
      <c r="L3126" t="s">
        <v>120</v>
      </c>
      <c r="M3126">
        <v>40</v>
      </c>
      <c r="N3126" t="s">
        <v>113</v>
      </c>
      <c r="O3126" t="s">
        <v>8207</v>
      </c>
      <c r="P3126">
        <v>3</v>
      </c>
      <c r="Q3126">
        <v>1400</v>
      </c>
      <c r="R3126">
        <v>320</v>
      </c>
      <c r="S3126">
        <v>145</v>
      </c>
      <c r="T3126">
        <v>60</v>
      </c>
      <c r="U3126">
        <v>170</v>
      </c>
      <c r="V3126">
        <v>270</v>
      </c>
      <c r="W3126">
        <v>1.3440000000000001</v>
      </c>
      <c r="X3126">
        <v>1.6128</v>
      </c>
    </row>
    <row r="3127" spans="1:24" hidden="1" x14ac:dyDescent="0.3">
      <c r="A3127" t="s">
        <v>15278</v>
      </c>
      <c r="B3127" t="s">
        <v>8179</v>
      </c>
      <c r="C3127" t="s">
        <v>15273</v>
      </c>
      <c r="D3127" t="s">
        <v>15274</v>
      </c>
      <c r="E3127" t="s">
        <v>113</v>
      </c>
      <c r="F3127" t="s">
        <v>15275</v>
      </c>
      <c r="G3127" t="s">
        <v>133</v>
      </c>
      <c r="H3127" t="s">
        <v>3790</v>
      </c>
      <c r="I3127" t="s">
        <v>218</v>
      </c>
      <c r="J3127" t="s">
        <v>15276</v>
      </c>
      <c r="K3127" t="s">
        <v>15277</v>
      </c>
      <c r="L3127" t="s">
        <v>120</v>
      </c>
      <c r="M3127">
        <v>40</v>
      </c>
      <c r="N3127" t="s">
        <v>113</v>
      </c>
      <c r="O3127" t="s">
        <v>9034</v>
      </c>
      <c r="P3127">
        <v>1</v>
      </c>
      <c r="Q3127">
        <v>560</v>
      </c>
      <c r="R3127">
        <v>308</v>
      </c>
      <c r="S3127">
        <v>149</v>
      </c>
      <c r="W3127">
        <v>0.17247999999999999</v>
      </c>
      <c r="X3127">
        <v>0.20697599999999999</v>
      </c>
    </row>
    <row r="3128" spans="1:24" hidden="1" x14ac:dyDescent="0.3">
      <c r="A3128" t="s">
        <v>15279</v>
      </c>
      <c r="B3128" t="s">
        <v>8362</v>
      </c>
      <c r="C3128" t="s">
        <v>15273</v>
      </c>
      <c r="D3128" t="s">
        <v>15274</v>
      </c>
      <c r="E3128" t="s">
        <v>113</v>
      </c>
      <c r="F3128" t="s">
        <v>15275</v>
      </c>
      <c r="G3128" t="s">
        <v>133</v>
      </c>
      <c r="H3128" t="s">
        <v>3790</v>
      </c>
      <c r="I3128" t="s">
        <v>218</v>
      </c>
      <c r="J3128" t="s">
        <v>15276</v>
      </c>
      <c r="K3128" t="s">
        <v>15277</v>
      </c>
      <c r="L3128" t="s">
        <v>120</v>
      </c>
      <c r="M3128">
        <v>0</v>
      </c>
      <c r="N3128" t="s">
        <v>113</v>
      </c>
      <c r="O3128" t="s">
        <v>8362</v>
      </c>
      <c r="P3128">
        <v>1</v>
      </c>
      <c r="Q3128">
        <v>1.8</v>
      </c>
      <c r="W3128">
        <v>2.5446900494077327</v>
      </c>
      <c r="X3128">
        <v>0</v>
      </c>
    </row>
    <row r="3129" spans="1:24" hidden="1" x14ac:dyDescent="0.3">
      <c r="A3129" t="s">
        <v>15280</v>
      </c>
      <c r="B3129" t="s">
        <v>8174</v>
      </c>
      <c r="C3129" t="s">
        <v>15281</v>
      </c>
      <c r="D3129" t="s">
        <v>15282</v>
      </c>
      <c r="E3129" t="s">
        <v>113</v>
      </c>
      <c r="F3129" t="s">
        <v>15283</v>
      </c>
      <c r="G3129" t="s">
        <v>1356</v>
      </c>
      <c r="H3129" t="s">
        <v>5729</v>
      </c>
      <c r="I3129" t="s">
        <v>226</v>
      </c>
      <c r="J3129" t="s">
        <v>15284</v>
      </c>
      <c r="K3129" t="s">
        <v>15285</v>
      </c>
      <c r="L3129" t="s">
        <v>129</v>
      </c>
      <c r="M3129">
        <v>18</v>
      </c>
      <c r="N3129" t="s">
        <v>9085</v>
      </c>
      <c r="O3129" t="s">
        <v>9266</v>
      </c>
      <c r="P3129">
        <v>3</v>
      </c>
      <c r="Q3129">
        <v>1936</v>
      </c>
      <c r="R3129">
        <v>298</v>
      </c>
      <c r="S3129">
        <v>149</v>
      </c>
      <c r="T3129">
        <v>0</v>
      </c>
      <c r="U3129">
        <v>75</v>
      </c>
      <c r="V3129">
        <v>300</v>
      </c>
      <c r="W3129">
        <v>1.7307840000000001</v>
      </c>
      <c r="X3129">
        <v>2.0769408</v>
      </c>
    </row>
    <row r="3130" spans="1:24" hidden="1" x14ac:dyDescent="0.3">
      <c r="A3130" t="s">
        <v>15286</v>
      </c>
      <c r="B3130" t="s">
        <v>8179</v>
      </c>
      <c r="C3130" t="s">
        <v>15281</v>
      </c>
      <c r="D3130" t="s">
        <v>15282</v>
      </c>
      <c r="E3130" t="s">
        <v>113</v>
      </c>
      <c r="F3130" t="s">
        <v>15283</v>
      </c>
      <c r="G3130" t="s">
        <v>1356</v>
      </c>
      <c r="H3130" t="s">
        <v>5729</v>
      </c>
      <c r="I3130" t="s">
        <v>226</v>
      </c>
      <c r="J3130" t="s">
        <v>15284</v>
      </c>
      <c r="K3130" t="s">
        <v>15285</v>
      </c>
      <c r="L3130" t="s">
        <v>129</v>
      </c>
      <c r="M3130">
        <v>18</v>
      </c>
      <c r="N3130" t="s">
        <v>9085</v>
      </c>
      <c r="O3130" t="s">
        <v>8469</v>
      </c>
      <c r="P3130">
        <v>1</v>
      </c>
      <c r="Q3130">
        <v>400</v>
      </c>
      <c r="R3130">
        <v>300</v>
      </c>
      <c r="S3130">
        <v>100</v>
      </c>
      <c r="W3130">
        <v>0.12</v>
      </c>
      <c r="X3130">
        <v>0.14399999999999999</v>
      </c>
    </row>
    <row r="3131" spans="1:24" hidden="1" x14ac:dyDescent="0.3">
      <c r="A3131" t="s">
        <v>15287</v>
      </c>
      <c r="B3131" t="s">
        <v>8362</v>
      </c>
      <c r="C3131" t="s">
        <v>15281</v>
      </c>
      <c r="D3131" t="s">
        <v>15282</v>
      </c>
      <c r="E3131" t="s">
        <v>113</v>
      </c>
      <c r="F3131" t="s">
        <v>15283</v>
      </c>
      <c r="G3131" t="s">
        <v>1356</v>
      </c>
      <c r="H3131" t="s">
        <v>5729</v>
      </c>
      <c r="I3131" t="s">
        <v>226</v>
      </c>
      <c r="J3131" t="s">
        <v>15284</v>
      </c>
      <c r="K3131" t="s">
        <v>15285</v>
      </c>
      <c r="L3131" t="s">
        <v>129</v>
      </c>
      <c r="M3131">
        <v>2</v>
      </c>
      <c r="N3131" t="s">
        <v>9085</v>
      </c>
      <c r="O3131" t="s">
        <v>13484</v>
      </c>
      <c r="P3131">
        <v>1</v>
      </c>
      <c r="Q3131">
        <v>1.2</v>
      </c>
      <c r="T3131">
        <v>327</v>
      </c>
      <c r="W3131">
        <v>1.1309733552923256</v>
      </c>
      <c r="X3131">
        <v>0</v>
      </c>
    </row>
    <row r="3132" spans="1:24" hidden="1" x14ac:dyDescent="0.3">
      <c r="A3132" t="s">
        <v>15288</v>
      </c>
      <c r="B3132" t="s">
        <v>1304</v>
      </c>
      <c r="C3132" t="s">
        <v>15281</v>
      </c>
      <c r="D3132" t="s">
        <v>15282</v>
      </c>
      <c r="E3132" t="s">
        <v>113</v>
      </c>
      <c r="F3132" t="s">
        <v>15283</v>
      </c>
      <c r="G3132" t="s">
        <v>1356</v>
      </c>
      <c r="H3132" t="s">
        <v>5729</v>
      </c>
      <c r="I3132" t="s">
        <v>226</v>
      </c>
      <c r="J3132" t="s">
        <v>15284</v>
      </c>
      <c r="K3132" t="s">
        <v>15285</v>
      </c>
      <c r="L3132" t="s">
        <v>129</v>
      </c>
      <c r="M3132">
        <v>5</v>
      </c>
      <c r="N3132" t="s">
        <v>9085</v>
      </c>
      <c r="O3132" t="s">
        <v>15289</v>
      </c>
      <c r="P3132">
        <v>1</v>
      </c>
      <c r="Q3132">
        <v>500</v>
      </c>
      <c r="R3132">
        <v>340</v>
      </c>
      <c r="S3132">
        <v>540</v>
      </c>
    </row>
    <row r="3133" spans="1:24" hidden="1" x14ac:dyDescent="0.3">
      <c r="A3133" t="s">
        <v>15290</v>
      </c>
      <c r="B3133" t="s">
        <v>8174</v>
      </c>
      <c r="C3133" t="s">
        <v>15291</v>
      </c>
      <c r="D3133" t="s">
        <v>15292</v>
      </c>
      <c r="E3133" t="s">
        <v>113</v>
      </c>
      <c r="F3133" t="s">
        <v>15293</v>
      </c>
      <c r="G3133" t="s">
        <v>133</v>
      </c>
      <c r="H3133" t="s">
        <v>14879</v>
      </c>
      <c r="I3133" t="s">
        <v>540</v>
      </c>
      <c r="J3133" t="s">
        <v>15294</v>
      </c>
      <c r="K3133" t="s">
        <v>15295</v>
      </c>
      <c r="L3133" t="s">
        <v>1173</v>
      </c>
      <c r="M3133">
        <v>50</v>
      </c>
      <c r="N3133" t="s">
        <v>8442</v>
      </c>
      <c r="O3133" t="s">
        <v>8207</v>
      </c>
      <c r="P3133">
        <v>3</v>
      </c>
      <c r="Q3133">
        <v>1400</v>
      </c>
      <c r="R3133">
        <v>320</v>
      </c>
      <c r="S3133">
        <v>145</v>
      </c>
      <c r="T3133">
        <v>40</v>
      </c>
      <c r="U3133">
        <v>145</v>
      </c>
      <c r="V3133">
        <v>340</v>
      </c>
      <c r="W3133">
        <v>1.3440000000000001</v>
      </c>
      <c r="X3133">
        <v>1.6128</v>
      </c>
    </row>
    <row r="3134" spans="1:24" hidden="1" x14ac:dyDescent="0.3">
      <c r="A3134" t="s">
        <v>15296</v>
      </c>
      <c r="B3134" t="s">
        <v>8179</v>
      </c>
      <c r="C3134" t="s">
        <v>15291</v>
      </c>
      <c r="D3134" t="s">
        <v>15292</v>
      </c>
      <c r="E3134" t="s">
        <v>113</v>
      </c>
      <c r="F3134" t="s">
        <v>15293</v>
      </c>
      <c r="G3134" t="s">
        <v>133</v>
      </c>
      <c r="H3134" t="s">
        <v>14879</v>
      </c>
      <c r="I3134" t="s">
        <v>540</v>
      </c>
      <c r="J3134" t="s">
        <v>15294</v>
      </c>
      <c r="K3134" t="s">
        <v>15295</v>
      </c>
      <c r="L3134" t="s">
        <v>1173</v>
      </c>
      <c r="M3134">
        <v>50</v>
      </c>
      <c r="N3134" t="s">
        <v>9971</v>
      </c>
      <c r="O3134" t="s">
        <v>9034</v>
      </c>
      <c r="P3134">
        <v>1</v>
      </c>
      <c r="Q3134">
        <v>560</v>
      </c>
      <c r="R3134">
        <v>308</v>
      </c>
      <c r="S3134">
        <v>149</v>
      </c>
      <c r="W3134">
        <v>0.17247999999999999</v>
      </c>
      <c r="X3134">
        <v>0.20697599999999999</v>
      </c>
    </row>
    <row r="3135" spans="1:24" hidden="1" x14ac:dyDescent="0.3">
      <c r="A3135" t="s">
        <v>15297</v>
      </c>
      <c r="B3135" t="s">
        <v>8211</v>
      </c>
      <c r="C3135" t="s">
        <v>15291</v>
      </c>
      <c r="D3135" t="s">
        <v>15292</v>
      </c>
      <c r="E3135" t="s">
        <v>113</v>
      </c>
      <c r="F3135" t="s">
        <v>15293</v>
      </c>
      <c r="G3135" t="s">
        <v>133</v>
      </c>
      <c r="H3135" t="s">
        <v>14879</v>
      </c>
      <c r="I3135" t="s">
        <v>540</v>
      </c>
      <c r="J3135" t="s">
        <v>15294</v>
      </c>
      <c r="K3135" t="s">
        <v>15295</v>
      </c>
      <c r="L3135" t="s">
        <v>1173</v>
      </c>
      <c r="M3135">
        <v>48</v>
      </c>
      <c r="N3135" t="s">
        <v>113</v>
      </c>
      <c r="O3135" t="s">
        <v>9493</v>
      </c>
      <c r="P3135">
        <v>1</v>
      </c>
      <c r="Q3135">
        <v>0.9</v>
      </c>
      <c r="T3135">
        <v>49</v>
      </c>
      <c r="W3135">
        <v>0.63617251235193317</v>
      </c>
      <c r="X3135">
        <v>1.0178760197630932</v>
      </c>
    </row>
    <row r="3136" spans="1:24" hidden="1" x14ac:dyDescent="0.3">
      <c r="A3136" t="s">
        <v>15298</v>
      </c>
      <c r="B3136" t="s">
        <v>8174</v>
      </c>
      <c r="C3136" t="s">
        <v>15299</v>
      </c>
      <c r="D3136" t="s">
        <v>15300</v>
      </c>
      <c r="E3136" t="s">
        <v>113</v>
      </c>
      <c r="F3136" t="s">
        <v>15301</v>
      </c>
      <c r="G3136" t="s">
        <v>133</v>
      </c>
      <c r="H3136" t="s">
        <v>14879</v>
      </c>
      <c r="I3136" t="s">
        <v>540</v>
      </c>
      <c r="J3136" t="s">
        <v>15302</v>
      </c>
      <c r="K3136" t="s">
        <v>15303</v>
      </c>
      <c r="L3136" t="s">
        <v>1173</v>
      </c>
      <c r="M3136">
        <v>50</v>
      </c>
      <c r="N3136" t="s">
        <v>8442</v>
      </c>
      <c r="O3136" t="s">
        <v>8207</v>
      </c>
      <c r="P3136">
        <v>3</v>
      </c>
      <c r="Q3136">
        <v>1400</v>
      </c>
      <c r="R3136">
        <v>320</v>
      </c>
      <c r="S3136">
        <v>145</v>
      </c>
      <c r="T3136">
        <v>50</v>
      </c>
      <c r="U3136">
        <v>150</v>
      </c>
      <c r="V3136">
        <v>330</v>
      </c>
      <c r="W3136">
        <v>1.3440000000000001</v>
      </c>
      <c r="X3136">
        <v>1.6128</v>
      </c>
    </row>
    <row r="3137" spans="1:24" hidden="1" x14ac:dyDescent="0.3">
      <c r="A3137" t="s">
        <v>15304</v>
      </c>
      <c r="B3137" t="s">
        <v>8179</v>
      </c>
      <c r="C3137" t="s">
        <v>15299</v>
      </c>
      <c r="D3137" t="s">
        <v>15300</v>
      </c>
      <c r="E3137" t="s">
        <v>113</v>
      </c>
      <c r="F3137" t="s">
        <v>15301</v>
      </c>
      <c r="G3137" t="s">
        <v>133</v>
      </c>
      <c r="H3137" t="s">
        <v>14879</v>
      </c>
      <c r="I3137" t="s">
        <v>540</v>
      </c>
      <c r="J3137" t="s">
        <v>15302</v>
      </c>
      <c r="K3137" t="s">
        <v>15303</v>
      </c>
      <c r="L3137" t="s">
        <v>1173</v>
      </c>
      <c r="M3137">
        <v>50</v>
      </c>
      <c r="N3137" t="s">
        <v>9971</v>
      </c>
      <c r="O3137" t="s">
        <v>9034</v>
      </c>
      <c r="P3137">
        <v>1</v>
      </c>
      <c r="Q3137">
        <v>560</v>
      </c>
      <c r="R3137">
        <v>308</v>
      </c>
      <c r="S3137">
        <v>149</v>
      </c>
      <c r="W3137">
        <v>0.17247999999999999</v>
      </c>
      <c r="X3137">
        <v>0.20697599999999999</v>
      </c>
    </row>
    <row r="3138" spans="1:24" hidden="1" x14ac:dyDescent="0.3">
      <c r="A3138" t="s">
        <v>15305</v>
      </c>
      <c r="B3138" t="s">
        <v>8536</v>
      </c>
      <c r="C3138" t="s">
        <v>15299</v>
      </c>
      <c r="D3138" t="s">
        <v>15300</v>
      </c>
      <c r="E3138" t="s">
        <v>113</v>
      </c>
      <c r="F3138" t="s">
        <v>15301</v>
      </c>
      <c r="G3138" t="s">
        <v>133</v>
      </c>
      <c r="H3138" t="s">
        <v>14879</v>
      </c>
      <c r="I3138" t="s">
        <v>540</v>
      </c>
      <c r="J3138" t="s">
        <v>15302</v>
      </c>
      <c r="K3138" t="s">
        <v>15303</v>
      </c>
      <c r="L3138" t="s">
        <v>1173</v>
      </c>
      <c r="M3138">
        <v>48</v>
      </c>
      <c r="N3138" t="s">
        <v>8614</v>
      </c>
      <c r="O3138" t="s">
        <v>9505</v>
      </c>
      <c r="P3138">
        <v>2</v>
      </c>
      <c r="W3138">
        <v>0</v>
      </c>
      <c r="X3138">
        <v>0</v>
      </c>
    </row>
    <row r="3139" spans="1:24" hidden="1" x14ac:dyDescent="0.3">
      <c r="A3139" t="s">
        <v>15306</v>
      </c>
      <c r="B3139" t="s">
        <v>8211</v>
      </c>
      <c r="C3139" t="s">
        <v>15299</v>
      </c>
      <c r="D3139" t="s">
        <v>15300</v>
      </c>
      <c r="E3139" t="s">
        <v>113</v>
      </c>
      <c r="F3139" t="s">
        <v>15301</v>
      </c>
      <c r="G3139" t="s">
        <v>133</v>
      </c>
      <c r="H3139" t="s">
        <v>14879</v>
      </c>
      <c r="I3139" t="s">
        <v>540</v>
      </c>
      <c r="J3139" t="s">
        <v>15302</v>
      </c>
      <c r="K3139" t="s">
        <v>15303</v>
      </c>
      <c r="L3139" t="s">
        <v>1173</v>
      </c>
      <c r="M3139">
        <v>48</v>
      </c>
      <c r="N3139" t="s">
        <v>8614</v>
      </c>
      <c r="O3139" t="s">
        <v>15307</v>
      </c>
      <c r="P3139">
        <v>1</v>
      </c>
      <c r="Q3139">
        <v>0.9</v>
      </c>
      <c r="T3139">
        <v>243</v>
      </c>
      <c r="W3139">
        <v>0.63617251235193317</v>
      </c>
      <c r="X3139">
        <v>1.0178760197630932</v>
      </c>
    </row>
    <row r="3140" spans="1:24" hidden="1" x14ac:dyDescent="0.3">
      <c r="A3140" t="s">
        <v>15308</v>
      </c>
      <c r="B3140" t="s">
        <v>8174</v>
      </c>
      <c r="C3140" t="s">
        <v>15309</v>
      </c>
      <c r="D3140" t="s">
        <v>15310</v>
      </c>
      <c r="E3140" t="s">
        <v>113</v>
      </c>
      <c r="F3140" t="s">
        <v>15311</v>
      </c>
      <c r="G3140" t="s">
        <v>133</v>
      </c>
      <c r="H3140" t="s">
        <v>14879</v>
      </c>
      <c r="I3140" t="s">
        <v>540</v>
      </c>
      <c r="J3140" t="s">
        <v>15312</v>
      </c>
      <c r="K3140" t="s">
        <v>15313</v>
      </c>
      <c r="L3140" t="s">
        <v>1173</v>
      </c>
      <c r="M3140">
        <v>50</v>
      </c>
      <c r="N3140" t="s">
        <v>8442</v>
      </c>
      <c r="O3140" t="s">
        <v>8207</v>
      </c>
      <c r="P3140">
        <v>3</v>
      </c>
      <c r="Q3140">
        <v>1400</v>
      </c>
      <c r="R3140">
        <v>320</v>
      </c>
      <c r="S3140">
        <v>145</v>
      </c>
      <c r="T3140">
        <v>65</v>
      </c>
      <c r="U3140">
        <v>215</v>
      </c>
      <c r="V3140">
        <v>310</v>
      </c>
      <c r="W3140">
        <v>1.3440000000000001</v>
      </c>
      <c r="X3140">
        <v>1.6128</v>
      </c>
    </row>
    <row r="3141" spans="1:24" hidden="1" x14ac:dyDescent="0.3">
      <c r="A3141" t="s">
        <v>15314</v>
      </c>
      <c r="B3141" t="s">
        <v>8179</v>
      </c>
      <c r="C3141" t="s">
        <v>15309</v>
      </c>
      <c r="D3141" t="s">
        <v>15310</v>
      </c>
      <c r="E3141" t="s">
        <v>113</v>
      </c>
      <c r="F3141" t="s">
        <v>15311</v>
      </c>
      <c r="G3141" t="s">
        <v>133</v>
      </c>
      <c r="H3141" t="s">
        <v>14879</v>
      </c>
      <c r="I3141" t="s">
        <v>540</v>
      </c>
      <c r="J3141" t="s">
        <v>15312</v>
      </c>
      <c r="K3141" t="s">
        <v>15313</v>
      </c>
      <c r="L3141" t="s">
        <v>1173</v>
      </c>
      <c r="M3141">
        <v>50</v>
      </c>
      <c r="N3141" t="s">
        <v>9971</v>
      </c>
      <c r="O3141" t="s">
        <v>9034</v>
      </c>
      <c r="P3141">
        <v>1</v>
      </c>
      <c r="Q3141">
        <v>560</v>
      </c>
      <c r="R3141">
        <v>308</v>
      </c>
      <c r="S3141">
        <v>149</v>
      </c>
      <c r="W3141">
        <v>0.17247999999999999</v>
      </c>
      <c r="X3141">
        <v>0.20697599999999999</v>
      </c>
    </row>
    <row r="3142" spans="1:24" hidden="1" x14ac:dyDescent="0.3">
      <c r="A3142" t="s">
        <v>15315</v>
      </c>
      <c r="B3142" t="s">
        <v>8536</v>
      </c>
      <c r="C3142" t="s">
        <v>15309</v>
      </c>
      <c r="D3142" t="s">
        <v>15310</v>
      </c>
      <c r="E3142" t="s">
        <v>113</v>
      </c>
      <c r="F3142" t="s">
        <v>15311</v>
      </c>
      <c r="G3142" t="s">
        <v>133</v>
      </c>
      <c r="H3142" t="s">
        <v>14879</v>
      </c>
      <c r="I3142" t="s">
        <v>540</v>
      </c>
      <c r="J3142" t="s">
        <v>15312</v>
      </c>
      <c r="K3142" t="s">
        <v>15313</v>
      </c>
      <c r="L3142" t="s">
        <v>1173</v>
      </c>
      <c r="M3142">
        <v>48</v>
      </c>
      <c r="N3142" t="s">
        <v>9085</v>
      </c>
      <c r="O3142" t="s">
        <v>9505</v>
      </c>
      <c r="P3142">
        <v>2</v>
      </c>
      <c r="W3142">
        <v>0</v>
      </c>
      <c r="X3142">
        <v>0</v>
      </c>
    </row>
    <row r="3143" spans="1:24" hidden="1" x14ac:dyDescent="0.3">
      <c r="A3143" t="s">
        <v>15316</v>
      </c>
      <c r="B3143" t="s">
        <v>8211</v>
      </c>
      <c r="C3143" t="s">
        <v>15309</v>
      </c>
      <c r="D3143" t="s">
        <v>15310</v>
      </c>
      <c r="E3143" t="s">
        <v>113</v>
      </c>
      <c r="F3143" t="s">
        <v>15311</v>
      </c>
      <c r="G3143" t="s">
        <v>133</v>
      </c>
      <c r="H3143" t="s">
        <v>14879</v>
      </c>
      <c r="I3143" t="s">
        <v>540</v>
      </c>
      <c r="J3143" t="s">
        <v>15312</v>
      </c>
      <c r="K3143" t="s">
        <v>15313</v>
      </c>
      <c r="L3143" t="s">
        <v>1173</v>
      </c>
      <c r="M3143">
        <v>48</v>
      </c>
      <c r="N3143" t="s">
        <v>9085</v>
      </c>
      <c r="O3143" t="s">
        <v>8843</v>
      </c>
      <c r="P3143">
        <v>1</v>
      </c>
      <c r="Q3143">
        <v>0.9</v>
      </c>
      <c r="T3143">
        <v>8</v>
      </c>
      <c r="W3143">
        <v>0.63617251235193317</v>
      </c>
      <c r="X3143">
        <v>1.0178760197630932</v>
      </c>
    </row>
    <row r="3144" spans="1:24" hidden="1" x14ac:dyDescent="0.3">
      <c r="A3144" t="s">
        <v>15317</v>
      </c>
      <c r="B3144" t="s">
        <v>8174</v>
      </c>
      <c r="C3144" t="s">
        <v>15318</v>
      </c>
      <c r="D3144" t="s">
        <v>15319</v>
      </c>
      <c r="E3144" t="s">
        <v>113</v>
      </c>
      <c r="F3144" t="s">
        <v>15320</v>
      </c>
      <c r="G3144" t="s">
        <v>133</v>
      </c>
      <c r="H3144" t="s">
        <v>14879</v>
      </c>
      <c r="I3144" t="s">
        <v>540</v>
      </c>
      <c r="J3144" t="s">
        <v>15321</v>
      </c>
      <c r="K3144" t="s">
        <v>15322</v>
      </c>
      <c r="L3144" t="s">
        <v>1173</v>
      </c>
      <c r="M3144">
        <v>50</v>
      </c>
      <c r="N3144" t="s">
        <v>8442</v>
      </c>
      <c r="O3144" t="s">
        <v>8207</v>
      </c>
      <c r="P3144">
        <v>3</v>
      </c>
      <c r="Q3144">
        <v>1400</v>
      </c>
      <c r="R3144">
        <v>320</v>
      </c>
      <c r="S3144">
        <v>145</v>
      </c>
      <c r="T3144">
        <v>0</v>
      </c>
      <c r="U3144">
        <v>65</v>
      </c>
      <c r="V3144">
        <v>280</v>
      </c>
      <c r="W3144">
        <v>1.3440000000000001</v>
      </c>
      <c r="X3144">
        <v>1.6128</v>
      </c>
    </row>
    <row r="3145" spans="1:24" hidden="1" x14ac:dyDescent="0.3">
      <c r="A3145" t="s">
        <v>15323</v>
      </c>
      <c r="B3145" t="s">
        <v>8179</v>
      </c>
      <c r="C3145" t="s">
        <v>15318</v>
      </c>
      <c r="D3145" t="s">
        <v>15319</v>
      </c>
      <c r="E3145" t="s">
        <v>113</v>
      </c>
      <c r="F3145" t="s">
        <v>15320</v>
      </c>
      <c r="G3145" t="s">
        <v>133</v>
      </c>
      <c r="H3145" t="s">
        <v>14879</v>
      </c>
      <c r="I3145" t="s">
        <v>540</v>
      </c>
      <c r="J3145" t="s">
        <v>15321</v>
      </c>
      <c r="K3145" t="s">
        <v>15322</v>
      </c>
      <c r="L3145" t="s">
        <v>1173</v>
      </c>
      <c r="M3145">
        <v>50</v>
      </c>
      <c r="N3145" t="s">
        <v>9971</v>
      </c>
      <c r="O3145" t="s">
        <v>9034</v>
      </c>
      <c r="P3145">
        <v>1</v>
      </c>
      <c r="Q3145">
        <v>560</v>
      </c>
      <c r="R3145">
        <v>308</v>
      </c>
      <c r="S3145">
        <v>149</v>
      </c>
      <c r="W3145">
        <v>0.17247999999999999</v>
      </c>
      <c r="X3145">
        <v>0.20697599999999999</v>
      </c>
    </row>
    <row r="3146" spans="1:24" hidden="1" x14ac:dyDescent="0.3">
      <c r="A3146" t="s">
        <v>15324</v>
      </c>
      <c r="B3146" t="s">
        <v>8536</v>
      </c>
      <c r="C3146" t="s">
        <v>15318</v>
      </c>
      <c r="D3146" t="s">
        <v>15319</v>
      </c>
      <c r="E3146" t="s">
        <v>113</v>
      </c>
      <c r="F3146" t="s">
        <v>15320</v>
      </c>
      <c r="G3146" t="s">
        <v>133</v>
      </c>
      <c r="H3146" t="s">
        <v>14879</v>
      </c>
      <c r="I3146" t="s">
        <v>540</v>
      </c>
      <c r="J3146" t="s">
        <v>15321</v>
      </c>
      <c r="K3146" t="s">
        <v>15322</v>
      </c>
      <c r="L3146" t="s">
        <v>1173</v>
      </c>
      <c r="M3146">
        <v>48</v>
      </c>
      <c r="N3146" t="s">
        <v>9085</v>
      </c>
      <c r="O3146" t="s">
        <v>9505</v>
      </c>
      <c r="P3146">
        <v>2</v>
      </c>
      <c r="W3146">
        <v>0</v>
      </c>
      <c r="X3146">
        <v>0</v>
      </c>
    </row>
    <row r="3147" spans="1:24" hidden="1" x14ac:dyDescent="0.3">
      <c r="A3147" t="s">
        <v>15325</v>
      </c>
      <c r="B3147" t="s">
        <v>8211</v>
      </c>
      <c r="C3147" t="s">
        <v>15318</v>
      </c>
      <c r="D3147" t="s">
        <v>15319</v>
      </c>
      <c r="E3147" t="s">
        <v>113</v>
      </c>
      <c r="F3147" t="s">
        <v>15320</v>
      </c>
      <c r="G3147" t="s">
        <v>133</v>
      </c>
      <c r="H3147" t="s">
        <v>14879</v>
      </c>
      <c r="I3147" t="s">
        <v>540</v>
      </c>
      <c r="J3147" t="s">
        <v>15321</v>
      </c>
      <c r="K3147" t="s">
        <v>15322</v>
      </c>
      <c r="L3147" t="s">
        <v>1173</v>
      </c>
      <c r="M3147">
        <v>48</v>
      </c>
      <c r="N3147" t="s">
        <v>9085</v>
      </c>
      <c r="O3147" t="s">
        <v>8843</v>
      </c>
      <c r="P3147">
        <v>1</v>
      </c>
      <c r="Q3147">
        <v>0.9</v>
      </c>
      <c r="T3147">
        <v>269</v>
      </c>
      <c r="W3147">
        <v>0.63617251235193317</v>
      </c>
      <c r="X3147">
        <v>1.0178760197630932</v>
      </c>
    </row>
    <row r="3148" spans="1:24" hidden="1" x14ac:dyDescent="0.3">
      <c r="A3148" t="s">
        <v>15326</v>
      </c>
      <c r="B3148" t="s">
        <v>8174</v>
      </c>
      <c r="C3148" t="s">
        <v>15327</v>
      </c>
      <c r="D3148" t="s">
        <v>15328</v>
      </c>
      <c r="E3148" t="s">
        <v>113</v>
      </c>
      <c r="F3148" t="s">
        <v>15329</v>
      </c>
      <c r="G3148" t="s">
        <v>133</v>
      </c>
      <c r="H3148" t="s">
        <v>14879</v>
      </c>
      <c r="I3148" t="s">
        <v>540</v>
      </c>
      <c r="J3148" t="s">
        <v>15330</v>
      </c>
      <c r="K3148" t="s">
        <v>15331</v>
      </c>
      <c r="L3148" t="s">
        <v>1173</v>
      </c>
      <c r="M3148">
        <v>50</v>
      </c>
      <c r="N3148" t="s">
        <v>8442</v>
      </c>
      <c r="O3148" t="s">
        <v>8207</v>
      </c>
      <c r="P3148">
        <v>3</v>
      </c>
      <c r="Q3148">
        <v>1400</v>
      </c>
      <c r="R3148">
        <v>320</v>
      </c>
      <c r="S3148">
        <v>145</v>
      </c>
      <c r="T3148">
        <v>20</v>
      </c>
      <c r="U3148">
        <v>105</v>
      </c>
      <c r="V3148">
        <v>190</v>
      </c>
      <c r="W3148">
        <v>1.3440000000000001</v>
      </c>
      <c r="X3148">
        <v>1.6128</v>
      </c>
    </row>
    <row r="3149" spans="1:24" hidden="1" x14ac:dyDescent="0.3">
      <c r="A3149" t="s">
        <v>15332</v>
      </c>
      <c r="B3149" t="s">
        <v>8179</v>
      </c>
      <c r="C3149" t="s">
        <v>15327</v>
      </c>
      <c r="D3149" t="s">
        <v>15328</v>
      </c>
      <c r="E3149" t="s">
        <v>113</v>
      </c>
      <c r="F3149" t="s">
        <v>15329</v>
      </c>
      <c r="G3149" t="s">
        <v>133</v>
      </c>
      <c r="H3149" t="s">
        <v>14879</v>
      </c>
      <c r="I3149" t="s">
        <v>540</v>
      </c>
      <c r="J3149" t="s">
        <v>15330</v>
      </c>
      <c r="K3149" t="s">
        <v>15331</v>
      </c>
      <c r="L3149" t="s">
        <v>1173</v>
      </c>
      <c r="M3149">
        <v>50</v>
      </c>
      <c r="N3149" t="s">
        <v>9971</v>
      </c>
      <c r="O3149" t="s">
        <v>9034</v>
      </c>
      <c r="P3149">
        <v>1</v>
      </c>
      <c r="Q3149">
        <v>560</v>
      </c>
      <c r="R3149">
        <v>308</v>
      </c>
      <c r="S3149">
        <v>149</v>
      </c>
      <c r="W3149">
        <v>0.17247999999999999</v>
      </c>
      <c r="X3149">
        <v>0.20697599999999999</v>
      </c>
    </row>
    <row r="3150" spans="1:24" hidden="1" x14ac:dyDescent="0.3">
      <c r="A3150" t="s">
        <v>15333</v>
      </c>
      <c r="B3150" t="s">
        <v>8536</v>
      </c>
      <c r="C3150" t="s">
        <v>15327</v>
      </c>
      <c r="D3150" t="s">
        <v>15328</v>
      </c>
      <c r="E3150" t="s">
        <v>113</v>
      </c>
      <c r="F3150" t="s">
        <v>15329</v>
      </c>
      <c r="G3150" t="s">
        <v>133</v>
      </c>
      <c r="H3150" t="s">
        <v>14879</v>
      </c>
      <c r="I3150" t="s">
        <v>540</v>
      </c>
      <c r="J3150" t="s">
        <v>15330</v>
      </c>
      <c r="K3150" t="s">
        <v>15331</v>
      </c>
      <c r="L3150" t="s">
        <v>1173</v>
      </c>
      <c r="M3150">
        <v>48</v>
      </c>
      <c r="N3150" t="s">
        <v>8614</v>
      </c>
      <c r="O3150" t="s">
        <v>9505</v>
      </c>
      <c r="P3150">
        <v>2</v>
      </c>
      <c r="W3150">
        <v>0</v>
      </c>
      <c r="X3150">
        <v>0</v>
      </c>
    </row>
    <row r="3151" spans="1:24" hidden="1" x14ac:dyDescent="0.3">
      <c r="A3151" t="s">
        <v>15334</v>
      </c>
      <c r="B3151" t="s">
        <v>8211</v>
      </c>
      <c r="C3151" t="s">
        <v>15327</v>
      </c>
      <c r="D3151" t="s">
        <v>15328</v>
      </c>
      <c r="E3151" t="s">
        <v>113</v>
      </c>
      <c r="F3151" t="s">
        <v>15329</v>
      </c>
      <c r="G3151" t="s">
        <v>133</v>
      </c>
      <c r="H3151" t="s">
        <v>14879</v>
      </c>
      <c r="I3151" t="s">
        <v>540</v>
      </c>
      <c r="J3151" t="s">
        <v>15330</v>
      </c>
      <c r="K3151" t="s">
        <v>15331</v>
      </c>
      <c r="L3151" t="s">
        <v>1173</v>
      </c>
      <c r="M3151">
        <v>48</v>
      </c>
      <c r="N3151" t="s">
        <v>8614</v>
      </c>
      <c r="O3151" t="s">
        <v>8843</v>
      </c>
      <c r="P3151">
        <v>1</v>
      </c>
      <c r="Q3151">
        <v>0.9</v>
      </c>
      <c r="T3151">
        <v>162</v>
      </c>
      <c r="W3151">
        <v>0.63617251235193317</v>
      </c>
      <c r="X3151">
        <v>1.0178760197630932</v>
      </c>
    </row>
    <row r="3152" spans="1:24" hidden="1" x14ac:dyDescent="0.3">
      <c r="A3152" t="s">
        <v>15335</v>
      </c>
      <c r="B3152" t="s">
        <v>8174</v>
      </c>
      <c r="C3152" t="s">
        <v>3787</v>
      </c>
      <c r="D3152" t="s">
        <v>3786</v>
      </c>
      <c r="E3152" t="s">
        <v>113</v>
      </c>
      <c r="F3152" t="s">
        <v>3788</v>
      </c>
      <c r="G3152" t="s">
        <v>133</v>
      </c>
      <c r="H3152" t="s">
        <v>3790</v>
      </c>
      <c r="I3152" t="s">
        <v>935</v>
      </c>
      <c r="J3152" t="s">
        <v>15336</v>
      </c>
      <c r="K3152" t="s">
        <v>15337</v>
      </c>
      <c r="L3152" t="s">
        <v>8903</v>
      </c>
      <c r="M3152">
        <v>30</v>
      </c>
      <c r="N3152" t="s">
        <v>113</v>
      </c>
      <c r="O3152" t="s">
        <v>8207</v>
      </c>
      <c r="P3152">
        <v>3</v>
      </c>
      <c r="Q3152">
        <v>1400</v>
      </c>
      <c r="R3152">
        <v>320</v>
      </c>
      <c r="S3152">
        <v>145</v>
      </c>
      <c r="T3152">
        <v>35</v>
      </c>
      <c r="U3152">
        <v>110</v>
      </c>
      <c r="V3152">
        <v>325</v>
      </c>
      <c r="W3152">
        <v>1.3440000000000001</v>
      </c>
      <c r="X3152">
        <v>1.6128</v>
      </c>
    </row>
    <row r="3153" spans="1:24" hidden="1" x14ac:dyDescent="0.3">
      <c r="A3153" t="s">
        <v>15338</v>
      </c>
      <c r="B3153" t="s">
        <v>8179</v>
      </c>
      <c r="C3153" t="s">
        <v>3787</v>
      </c>
      <c r="D3153" t="s">
        <v>3786</v>
      </c>
      <c r="E3153" t="s">
        <v>113</v>
      </c>
      <c r="F3153" t="s">
        <v>3788</v>
      </c>
      <c r="G3153" t="s">
        <v>133</v>
      </c>
      <c r="H3153" t="s">
        <v>3790</v>
      </c>
      <c r="I3153" t="s">
        <v>935</v>
      </c>
      <c r="J3153" t="s">
        <v>15336</v>
      </c>
      <c r="K3153" t="s">
        <v>15337</v>
      </c>
      <c r="L3153" t="s">
        <v>8903</v>
      </c>
      <c r="M3153">
        <v>30</v>
      </c>
      <c r="N3153" t="s">
        <v>113</v>
      </c>
      <c r="O3153" t="s">
        <v>9034</v>
      </c>
      <c r="P3153">
        <v>1</v>
      </c>
      <c r="Q3153">
        <v>560</v>
      </c>
      <c r="R3153">
        <v>308</v>
      </c>
      <c r="S3153">
        <v>149</v>
      </c>
      <c r="W3153">
        <v>0.17247999999999999</v>
      </c>
      <c r="X3153">
        <v>0.20697599999999999</v>
      </c>
    </row>
    <row r="3154" spans="1:24" hidden="1" x14ac:dyDescent="0.3">
      <c r="A3154" t="s">
        <v>15339</v>
      </c>
      <c r="B3154" t="s">
        <v>8174</v>
      </c>
      <c r="C3154" t="s">
        <v>15340</v>
      </c>
      <c r="D3154" t="s">
        <v>15341</v>
      </c>
      <c r="E3154" t="s">
        <v>113</v>
      </c>
      <c r="F3154" t="s">
        <v>15342</v>
      </c>
      <c r="G3154" t="s">
        <v>133</v>
      </c>
      <c r="H3154" t="s">
        <v>3790</v>
      </c>
      <c r="I3154" t="s">
        <v>218</v>
      </c>
      <c r="J3154" t="s">
        <v>15343</v>
      </c>
      <c r="K3154" t="s">
        <v>15344</v>
      </c>
      <c r="L3154" t="s">
        <v>8903</v>
      </c>
      <c r="M3154">
        <v>30</v>
      </c>
      <c r="N3154" t="s">
        <v>113</v>
      </c>
      <c r="O3154" t="s">
        <v>8207</v>
      </c>
      <c r="P3154">
        <v>3</v>
      </c>
      <c r="Q3154">
        <v>1400</v>
      </c>
      <c r="R3154">
        <v>320</v>
      </c>
      <c r="S3154">
        <v>145</v>
      </c>
      <c r="T3154">
        <v>20</v>
      </c>
      <c r="U3154">
        <v>120</v>
      </c>
      <c r="V3154">
        <v>250</v>
      </c>
      <c r="W3154">
        <v>1.3440000000000001</v>
      </c>
      <c r="X3154">
        <v>1.6128</v>
      </c>
    </row>
    <row r="3155" spans="1:24" hidden="1" x14ac:dyDescent="0.3">
      <c r="A3155" t="s">
        <v>15345</v>
      </c>
      <c r="B3155" t="s">
        <v>8179</v>
      </c>
      <c r="C3155" t="s">
        <v>15340</v>
      </c>
      <c r="D3155" t="s">
        <v>15341</v>
      </c>
      <c r="E3155" t="s">
        <v>113</v>
      </c>
      <c r="F3155" t="s">
        <v>15342</v>
      </c>
      <c r="G3155" t="s">
        <v>133</v>
      </c>
      <c r="H3155" t="s">
        <v>3790</v>
      </c>
      <c r="I3155" t="s">
        <v>218</v>
      </c>
      <c r="J3155" t="s">
        <v>15343</v>
      </c>
      <c r="K3155" t="s">
        <v>15344</v>
      </c>
      <c r="L3155" t="s">
        <v>8903</v>
      </c>
      <c r="M3155">
        <v>30</v>
      </c>
      <c r="N3155" t="s">
        <v>113</v>
      </c>
      <c r="O3155" t="s">
        <v>9034</v>
      </c>
      <c r="P3155">
        <v>1</v>
      </c>
      <c r="Q3155">
        <v>560</v>
      </c>
      <c r="R3155">
        <v>308</v>
      </c>
      <c r="S3155">
        <v>149</v>
      </c>
      <c r="W3155">
        <v>0.17247999999999999</v>
      </c>
      <c r="X3155">
        <v>0.20697599999999999</v>
      </c>
    </row>
    <row r="3156" spans="1:24" hidden="1" x14ac:dyDescent="0.3">
      <c r="A3156" t="s">
        <v>15346</v>
      </c>
      <c r="B3156" t="s">
        <v>8362</v>
      </c>
      <c r="C3156" t="s">
        <v>15340</v>
      </c>
      <c r="D3156" t="s">
        <v>15341</v>
      </c>
      <c r="E3156" t="s">
        <v>113</v>
      </c>
      <c r="F3156" t="s">
        <v>15342</v>
      </c>
      <c r="G3156" t="s">
        <v>133</v>
      </c>
      <c r="H3156" t="s">
        <v>3790</v>
      </c>
      <c r="I3156" t="s">
        <v>218</v>
      </c>
      <c r="J3156" t="s">
        <v>15343</v>
      </c>
      <c r="K3156" t="s">
        <v>15344</v>
      </c>
      <c r="L3156" t="s">
        <v>8903</v>
      </c>
      <c r="M3156">
        <v>0</v>
      </c>
      <c r="N3156" t="s">
        <v>113</v>
      </c>
      <c r="O3156" t="s">
        <v>8362</v>
      </c>
      <c r="P3156">
        <v>1</v>
      </c>
      <c r="Q3156">
        <v>1.8</v>
      </c>
      <c r="T3156">
        <v>55.27</v>
      </c>
      <c r="W3156">
        <v>2.5446900494077327</v>
      </c>
      <c r="X3156">
        <v>0</v>
      </c>
    </row>
    <row r="3157" spans="1:24" hidden="1" x14ac:dyDescent="0.3">
      <c r="A3157" t="s">
        <v>15347</v>
      </c>
      <c r="B3157" t="s">
        <v>8174</v>
      </c>
      <c r="C3157" t="s">
        <v>15348</v>
      </c>
      <c r="D3157" t="s">
        <v>15349</v>
      </c>
      <c r="E3157" t="s">
        <v>113</v>
      </c>
      <c r="F3157" t="s">
        <v>15350</v>
      </c>
      <c r="G3157" t="s">
        <v>133</v>
      </c>
      <c r="H3157" t="s">
        <v>3790</v>
      </c>
      <c r="I3157" t="s">
        <v>218</v>
      </c>
      <c r="J3157" t="s">
        <v>15351</v>
      </c>
      <c r="K3157" t="s">
        <v>15352</v>
      </c>
      <c r="L3157" t="s">
        <v>120</v>
      </c>
      <c r="M3157">
        <v>40</v>
      </c>
      <c r="N3157" t="s">
        <v>113</v>
      </c>
      <c r="O3157" t="s">
        <v>8207</v>
      </c>
      <c r="P3157">
        <v>3</v>
      </c>
      <c r="Q3157">
        <v>1400</v>
      </c>
      <c r="R3157">
        <v>320</v>
      </c>
      <c r="S3157">
        <v>145</v>
      </c>
      <c r="T3157">
        <v>70</v>
      </c>
      <c r="U3157">
        <v>150</v>
      </c>
      <c r="V3157">
        <v>300</v>
      </c>
      <c r="W3157">
        <v>1.3440000000000001</v>
      </c>
      <c r="X3157">
        <v>1.6128</v>
      </c>
    </row>
    <row r="3158" spans="1:24" hidden="1" x14ac:dyDescent="0.3">
      <c r="A3158" t="s">
        <v>15353</v>
      </c>
      <c r="B3158" t="s">
        <v>8179</v>
      </c>
      <c r="C3158" t="s">
        <v>15348</v>
      </c>
      <c r="D3158" t="s">
        <v>15349</v>
      </c>
      <c r="E3158" t="s">
        <v>113</v>
      </c>
      <c r="F3158" t="s">
        <v>15350</v>
      </c>
      <c r="G3158" t="s">
        <v>133</v>
      </c>
      <c r="H3158" t="s">
        <v>3790</v>
      </c>
      <c r="I3158" t="s">
        <v>218</v>
      </c>
      <c r="J3158" t="s">
        <v>15351</v>
      </c>
      <c r="K3158" t="s">
        <v>15352</v>
      </c>
      <c r="L3158" t="s">
        <v>120</v>
      </c>
      <c r="M3158">
        <v>40</v>
      </c>
      <c r="N3158" t="s">
        <v>113</v>
      </c>
      <c r="O3158" t="s">
        <v>9034</v>
      </c>
      <c r="P3158">
        <v>1</v>
      </c>
      <c r="Q3158">
        <v>560</v>
      </c>
      <c r="R3158">
        <v>308</v>
      </c>
      <c r="S3158">
        <v>149</v>
      </c>
      <c r="W3158">
        <v>0.17247999999999999</v>
      </c>
      <c r="X3158">
        <v>0.20697599999999999</v>
      </c>
    </row>
    <row r="3159" spans="1:24" hidden="1" x14ac:dyDescent="0.3">
      <c r="A3159" t="s">
        <v>15354</v>
      </c>
      <c r="B3159" t="s">
        <v>8362</v>
      </c>
      <c r="C3159" t="s">
        <v>15348</v>
      </c>
      <c r="D3159" t="s">
        <v>15349</v>
      </c>
      <c r="E3159" t="s">
        <v>113</v>
      </c>
      <c r="F3159" t="s">
        <v>15350</v>
      </c>
      <c r="G3159" t="s">
        <v>133</v>
      </c>
      <c r="H3159" t="s">
        <v>3790</v>
      </c>
      <c r="I3159" t="s">
        <v>218</v>
      </c>
      <c r="J3159" t="s">
        <v>15351</v>
      </c>
      <c r="K3159" t="s">
        <v>15352</v>
      </c>
      <c r="L3159" t="s">
        <v>120</v>
      </c>
      <c r="M3159">
        <v>0</v>
      </c>
      <c r="N3159" t="s">
        <v>113</v>
      </c>
      <c r="O3159" t="s">
        <v>8362</v>
      </c>
      <c r="P3159">
        <v>1</v>
      </c>
      <c r="Q3159">
        <v>1.8</v>
      </c>
      <c r="T3159">
        <v>57.8</v>
      </c>
      <c r="W3159">
        <v>2.5446900494077327</v>
      </c>
      <c r="X3159">
        <v>0</v>
      </c>
    </row>
    <row r="3160" spans="1:24" hidden="1" x14ac:dyDescent="0.3">
      <c r="A3160" t="s">
        <v>15355</v>
      </c>
      <c r="B3160" t="s">
        <v>8174</v>
      </c>
      <c r="C3160" t="s">
        <v>4374</v>
      </c>
      <c r="D3160" t="s">
        <v>4373</v>
      </c>
      <c r="E3160" t="s">
        <v>113</v>
      </c>
      <c r="F3160" t="s">
        <v>4375</v>
      </c>
      <c r="G3160" t="s">
        <v>133</v>
      </c>
      <c r="H3160" t="s">
        <v>3790</v>
      </c>
      <c r="I3160" t="s">
        <v>218</v>
      </c>
      <c r="J3160" t="s">
        <v>15356</v>
      </c>
      <c r="K3160" t="s">
        <v>15357</v>
      </c>
      <c r="L3160" t="s">
        <v>120</v>
      </c>
      <c r="M3160">
        <v>40</v>
      </c>
      <c r="N3160" t="s">
        <v>113</v>
      </c>
      <c r="O3160" t="s">
        <v>8207</v>
      </c>
      <c r="P3160">
        <v>3</v>
      </c>
      <c r="Q3160">
        <v>1400</v>
      </c>
      <c r="R3160">
        <v>320</v>
      </c>
      <c r="S3160">
        <v>145</v>
      </c>
      <c r="T3160">
        <v>0</v>
      </c>
      <c r="U3160">
        <v>180</v>
      </c>
      <c r="V3160">
        <v>230</v>
      </c>
      <c r="W3160">
        <v>1.3440000000000001</v>
      </c>
      <c r="X3160">
        <v>1.6128</v>
      </c>
    </row>
    <row r="3161" spans="1:24" hidden="1" x14ac:dyDescent="0.3">
      <c r="A3161" t="s">
        <v>15358</v>
      </c>
      <c r="B3161" t="s">
        <v>8179</v>
      </c>
      <c r="C3161" t="s">
        <v>4374</v>
      </c>
      <c r="D3161" t="s">
        <v>4373</v>
      </c>
      <c r="E3161" t="s">
        <v>113</v>
      </c>
      <c r="F3161" t="s">
        <v>4375</v>
      </c>
      <c r="G3161" t="s">
        <v>133</v>
      </c>
      <c r="H3161" t="s">
        <v>3790</v>
      </c>
      <c r="I3161" t="s">
        <v>218</v>
      </c>
      <c r="J3161" t="s">
        <v>15356</v>
      </c>
      <c r="K3161" t="s">
        <v>15357</v>
      </c>
      <c r="L3161" t="s">
        <v>120</v>
      </c>
      <c r="M3161">
        <v>40</v>
      </c>
      <c r="N3161" t="s">
        <v>113</v>
      </c>
      <c r="O3161" t="s">
        <v>9034</v>
      </c>
      <c r="P3161">
        <v>1</v>
      </c>
      <c r="Q3161">
        <v>560</v>
      </c>
      <c r="R3161">
        <v>308</v>
      </c>
      <c r="S3161">
        <v>149</v>
      </c>
      <c r="W3161">
        <v>0.17247999999999999</v>
      </c>
      <c r="X3161">
        <v>0.20697599999999999</v>
      </c>
    </row>
    <row r="3162" spans="1:24" hidden="1" x14ac:dyDescent="0.3">
      <c r="A3162" t="s">
        <v>15359</v>
      </c>
      <c r="B3162" t="s">
        <v>8362</v>
      </c>
      <c r="C3162" t="s">
        <v>4374</v>
      </c>
      <c r="D3162" t="s">
        <v>4373</v>
      </c>
      <c r="E3162" t="s">
        <v>113</v>
      </c>
      <c r="F3162" t="s">
        <v>4375</v>
      </c>
      <c r="G3162" t="s">
        <v>133</v>
      </c>
      <c r="H3162" t="s">
        <v>3790</v>
      </c>
      <c r="I3162" t="s">
        <v>218</v>
      </c>
      <c r="J3162" t="s">
        <v>15356</v>
      </c>
      <c r="K3162" t="s">
        <v>15357</v>
      </c>
      <c r="L3162" t="s">
        <v>120</v>
      </c>
      <c r="M3162">
        <v>0</v>
      </c>
      <c r="N3162" t="s">
        <v>113</v>
      </c>
      <c r="O3162" t="s">
        <v>8362</v>
      </c>
      <c r="P3162">
        <v>1</v>
      </c>
      <c r="Q3162">
        <v>1.8</v>
      </c>
      <c r="W3162">
        <v>2.5446900494077327</v>
      </c>
      <c r="X3162">
        <v>0</v>
      </c>
    </row>
    <row r="3163" spans="1:24" hidden="1" x14ac:dyDescent="0.3">
      <c r="A3163" t="s">
        <v>15360</v>
      </c>
      <c r="B3163" t="s">
        <v>8174</v>
      </c>
      <c r="C3163" t="s">
        <v>15361</v>
      </c>
      <c r="D3163" t="s">
        <v>15362</v>
      </c>
      <c r="E3163" t="s">
        <v>113</v>
      </c>
      <c r="F3163" t="s">
        <v>15363</v>
      </c>
      <c r="G3163" t="s">
        <v>133</v>
      </c>
      <c r="H3163" t="s">
        <v>3790</v>
      </c>
      <c r="I3163" t="s">
        <v>540</v>
      </c>
      <c r="J3163" t="s">
        <v>15364</v>
      </c>
      <c r="K3163" t="s">
        <v>15365</v>
      </c>
      <c r="L3163" t="s">
        <v>120</v>
      </c>
      <c r="M3163">
        <v>40</v>
      </c>
      <c r="N3163" t="s">
        <v>8442</v>
      </c>
      <c r="O3163" t="s">
        <v>8207</v>
      </c>
      <c r="P3163">
        <v>3</v>
      </c>
      <c r="Q3163">
        <v>1400</v>
      </c>
      <c r="R3163">
        <v>320</v>
      </c>
      <c r="S3163">
        <v>145</v>
      </c>
      <c r="T3163">
        <v>185</v>
      </c>
      <c r="U3163">
        <v>270</v>
      </c>
      <c r="V3163">
        <v>340</v>
      </c>
      <c r="W3163">
        <v>1.3440000000000001</v>
      </c>
      <c r="X3163">
        <v>1.6128</v>
      </c>
    </row>
    <row r="3164" spans="1:24" hidden="1" x14ac:dyDescent="0.3">
      <c r="A3164" t="s">
        <v>15366</v>
      </c>
      <c r="B3164" t="s">
        <v>8179</v>
      </c>
      <c r="C3164" t="s">
        <v>15361</v>
      </c>
      <c r="D3164" t="s">
        <v>15362</v>
      </c>
      <c r="E3164" t="s">
        <v>113</v>
      </c>
      <c r="F3164" t="s">
        <v>15363</v>
      </c>
      <c r="G3164" t="s">
        <v>133</v>
      </c>
      <c r="H3164" t="s">
        <v>3790</v>
      </c>
      <c r="I3164" t="s">
        <v>540</v>
      </c>
      <c r="J3164" t="s">
        <v>15364</v>
      </c>
      <c r="K3164" t="s">
        <v>15365</v>
      </c>
      <c r="L3164" t="s">
        <v>120</v>
      </c>
      <c r="M3164">
        <v>40</v>
      </c>
      <c r="N3164" t="s">
        <v>9971</v>
      </c>
      <c r="O3164" t="s">
        <v>9034</v>
      </c>
      <c r="P3164">
        <v>1</v>
      </c>
      <c r="Q3164">
        <v>560</v>
      </c>
      <c r="R3164">
        <v>308</v>
      </c>
      <c r="S3164">
        <v>149</v>
      </c>
      <c r="W3164">
        <v>0.17247999999999999</v>
      </c>
      <c r="X3164">
        <v>0.20697599999999999</v>
      </c>
    </row>
    <row r="3165" spans="1:24" hidden="1" x14ac:dyDescent="0.3">
      <c r="A3165" t="s">
        <v>15367</v>
      </c>
      <c r="B3165" t="s">
        <v>8536</v>
      </c>
      <c r="C3165" t="s">
        <v>15361</v>
      </c>
      <c r="D3165" t="s">
        <v>15362</v>
      </c>
      <c r="E3165" t="s">
        <v>113</v>
      </c>
      <c r="F3165" t="s">
        <v>15363</v>
      </c>
      <c r="G3165" t="s">
        <v>133</v>
      </c>
      <c r="H3165" t="s">
        <v>3790</v>
      </c>
      <c r="I3165" t="s">
        <v>540</v>
      </c>
      <c r="J3165" t="s">
        <v>15364</v>
      </c>
      <c r="K3165" t="s">
        <v>15365</v>
      </c>
      <c r="L3165" t="s">
        <v>120</v>
      </c>
      <c r="M3165">
        <v>38</v>
      </c>
      <c r="N3165" t="s">
        <v>8614</v>
      </c>
      <c r="O3165" t="s">
        <v>9505</v>
      </c>
      <c r="P3165">
        <v>2</v>
      </c>
      <c r="W3165">
        <v>0</v>
      </c>
      <c r="X3165">
        <v>0</v>
      </c>
    </row>
    <row r="3166" spans="1:24" hidden="1" x14ac:dyDescent="0.3">
      <c r="A3166" t="s">
        <v>15368</v>
      </c>
      <c r="B3166" t="s">
        <v>8211</v>
      </c>
      <c r="C3166" t="s">
        <v>15361</v>
      </c>
      <c r="D3166" t="s">
        <v>15362</v>
      </c>
      <c r="E3166" t="s">
        <v>113</v>
      </c>
      <c r="F3166" t="s">
        <v>15363</v>
      </c>
      <c r="G3166" t="s">
        <v>133</v>
      </c>
      <c r="H3166" t="s">
        <v>3790</v>
      </c>
      <c r="I3166" t="s">
        <v>540</v>
      </c>
      <c r="J3166" t="s">
        <v>15364</v>
      </c>
      <c r="K3166" t="s">
        <v>15365</v>
      </c>
      <c r="L3166" t="s">
        <v>120</v>
      </c>
      <c r="M3166">
        <v>38</v>
      </c>
      <c r="N3166" t="s">
        <v>8614</v>
      </c>
      <c r="O3166" t="s">
        <v>8843</v>
      </c>
      <c r="P3166">
        <v>1</v>
      </c>
      <c r="Q3166">
        <v>0.9</v>
      </c>
      <c r="T3166">
        <v>277</v>
      </c>
      <c r="W3166">
        <v>0.63617251235193317</v>
      </c>
      <c r="X3166">
        <v>1.0178760197630932</v>
      </c>
    </row>
    <row r="3167" spans="1:24" hidden="1" x14ac:dyDescent="0.3">
      <c r="A3167" t="s">
        <v>15369</v>
      </c>
      <c r="B3167" t="s">
        <v>8362</v>
      </c>
      <c r="C3167" t="s">
        <v>15361</v>
      </c>
      <c r="D3167" t="s">
        <v>15362</v>
      </c>
      <c r="E3167" t="s">
        <v>113</v>
      </c>
      <c r="F3167" t="s">
        <v>15363</v>
      </c>
      <c r="G3167" t="s">
        <v>133</v>
      </c>
      <c r="H3167" t="s">
        <v>3790</v>
      </c>
      <c r="I3167" t="s">
        <v>540</v>
      </c>
      <c r="J3167" t="s">
        <v>15364</v>
      </c>
      <c r="K3167" t="s">
        <v>15365</v>
      </c>
      <c r="L3167" t="s">
        <v>120</v>
      </c>
      <c r="M3167">
        <v>0</v>
      </c>
      <c r="N3167" t="s">
        <v>113</v>
      </c>
      <c r="O3167" t="s">
        <v>8362</v>
      </c>
      <c r="P3167">
        <v>1</v>
      </c>
      <c r="Q3167">
        <v>1.8</v>
      </c>
      <c r="W3167">
        <v>2.5446900494077327</v>
      </c>
      <c r="X3167">
        <v>0</v>
      </c>
    </row>
    <row r="3168" spans="1:24" hidden="1" x14ac:dyDescent="0.3">
      <c r="A3168" t="s">
        <v>15370</v>
      </c>
      <c r="B3168" t="s">
        <v>8174</v>
      </c>
      <c r="C3168" t="s">
        <v>15371</v>
      </c>
      <c r="D3168" t="s">
        <v>15372</v>
      </c>
      <c r="E3168" t="s">
        <v>113</v>
      </c>
      <c r="F3168" t="s">
        <v>15373</v>
      </c>
      <c r="G3168" t="s">
        <v>133</v>
      </c>
      <c r="H3168" t="s">
        <v>14879</v>
      </c>
      <c r="I3168" t="s">
        <v>540</v>
      </c>
      <c r="J3168" t="s">
        <v>15374</v>
      </c>
      <c r="K3168" t="s">
        <v>15375</v>
      </c>
      <c r="L3168" t="s">
        <v>8842</v>
      </c>
      <c r="M3168">
        <v>70</v>
      </c>
      <c r="N3168" t="s">
        <v>8442</v>
      </c>
      <c r="O3168" t="s">
        <v>8207</v>
      </c>
      <c r="P3168">
        <v>3</v>
      </c>
      <c r="Q3168">
        <v>1400</v>
      </c>
      <c r="R3168">
        <v>320</v>
      </c>
      <c r="S3168">
        <v>145</v>
      </c>
      <c r="T3168">
        <v>70</v>
      </c>
      <c r="U3168">
        <v>120</v>
      </c>
      <c r="V3168">
        <v>280</v>
      </c>
      <c r="W3168">
        <v>1.3440000000000001</v>
      </c>
      <c r="X3168">
        <v>1.6128</v>
      </c>
    </row>
    <row r="3169" spans="1:24" hidden="1" x14ac:dyDescent="0.3">
      <c r="A3169" t="s">
        <v>15376</v>
      </c>
      <c r="B3169" t="s">
        <v>8179</v>
      </c>
      <c r="C3169" t="s">
        <v>15371</v>
      </c>
      <c r="D3169" t="s">
        <v>15372</v>
      </c>
      <c r="E3169" t="s">
        <v>113</v>
      </c>
      <c r="F3169" t="s">
        <v>15373</v>
      </c>
      <c r="G3169" t="s">
        <v>133</v>
      </c>
      <c r="H3169" t="s">
        <v>14879</v>
      </c>
      <c r="I3169" t="s">
        <v>540</v>
      </c>
      <c r="J3169" t="s">
        <v>15374</v>
      </c>
      <c r="K3169" t="s">
        <v>15375</v>
      </c>
      <c r="L3169" t="s">
        <v>8842</v>
      </c>
      <c r="M3169">
        <v>70</v>
      </c>
      <c r="N3169" t="s">
        <v>9971</v>
      </c>
      <c r="O3169" t="s">
        <v>9034</v>
      </c>
      <c r="P3169">
        <v>1</v>
      </c>
      <c r="Q3169">
        <v>560</v>
      </c>
      <c r="R3169">
        <v>308</v>
      </c>
      <c r="S3169">
        <v>149</v>
      </c>
      <c r="W3169">
        <v>0.17247999999999999</v>
      </c>
      <c r="X3169">
        <v>0.20697599999999999</v>
      </c>
    </row>
    <row r="3170" spans="1:24" hidden="1" x14ac:dyDescent="0.3">
      <c r="A3170" t="s">
        <v>15377</v>
      </c>
      <c r="B3170" t="s">
        <v>8536</v>
      </c>
      <c r="C3170" t="s">
        <v>15371</v>
      </c>
      <c r="D3170" t="s">
        <v>15372</v>
      </c>
      <c r="E3170" t="s">
        <v>113</v>
      </c>
      <c r="F3170" t="s">
        <v>15373</v>
      </c>
      <c r="G3170" t="s">
        <v>133</v>
      </c>
      <c r="H3170" t="s">
        <v>14879</v>
      </c>
      <c r="I3170" t="s">
        <v>540</v>
      </c>
      <c r="J3170" t="s">
        <v>15374</v>
      </c>
      <c r="K3170" t="s">
        <v>15375</v>
      </c>
      <c r="L3170" t="s">
        <v>8842</v>
      </c>
      <c r="M3170">
        <v>68</v>
      </c>
      <c r="N3170" t="s">
        <v>8614</v>
      </c>
      <c r="O3170" t="s">
        <v>9505</v>
      </c>
      <c r="P3170">
        <v>2</v>
      </c>
      <c r="W3170">
        <v>0</v>
      </c>
      <c r="X3170">
        <v>0</v>
      </c>
    </row>
    <row r="3171" spans="1:24" hidden="1" x14ac:dyDescent="0.3">
      <c r="A3171" t="s">
        <v>15378</v>
      </c>
      <c r="B3171" t="s">
        <v>8211</v>
      </c>
      <c r="C3171" t="s">
        <v>15371</v>
      </c>
      <c r="D3171" t="s">
        <v>15372</v>
      </c>
      <c r="E3171" t="s">
        <v>113</v>
      </c>
      <c r="F3171" t="s">
        <v>15373</v>
      </c>
      <c r="G3171" t="s">
        <v>133</v>
      </c>
      <c r="H3171" t="s">
        <v>14879</v>
      </c>
      <c r="I3171" t="s">
        <v>540</v>
      </c>
      <c r="J3171" t="s">
        <v>15374</v>
      </c>
      <c r="K3171" t="s">
        <v>15375</v>
      </c>
      <c r="L3171" t="s">
        <v>8842</v>
      </c>
      <c r="M3171">
        <v>68</v>
      </c>
      <c r="N3171" t="s">
        <v>8614</v>
      </c>
      <c r="O3171" t="s">
        <v>14565</v>
      </c>
      <c r="P3171">
        <v>1</v>
      </c>
      <c r="Q3171">
        <v>1.2</v>
      </c>
      <c r="T3171">
        <v>309</v>
      </c>
      <c r="W3171">
        <v>1.1309733552923256</v>
      </c>
      <c r="X3171">
        <v>1.8095573684677211</v>
      </c>
    </row>
    <row r="3172" spans="1:24" hidden="1" x14ac:dyDescent="0.3">
      <c r="A3172" t="s">
        <v>15379</v>
      </c>
      <c r="B3172" t="s">
        <v>8174</v>
      </c>
      <c r="C3172" t="s">
        <v>15380</v>
      </c>
      <c r="D3172" t="s">
        <v>15381</v>
      </c>
      <c r="E3172" t="s">
        <v>113</v>
      </c>
      <c r="F3172" t="s">
        <v>15382</v>
      </c>
      <c r="G3172" t="s">
        <v>133</v>
      </c>
      <c r="H3172" t="s">
        <v>14879</v>
      </c>
      <c r="I3172" t="s">
        <v>540</v>
      </c>
      <c r="J3172" t="s">
        <v>15383</v>
      </c>
      <c r="K3172" t="s">
        <v>15384</v>
      </c>
      <c r="L3172" t="s">
        <v>1173</v>
      </c>
      <c r="M3172">
        <v>50</v>
      </c>
      <c r="N3172" t="s">
        <v>8442</v>
      </c>
      <c r="O3172" t="s">
        <v>8207</v>
      </c>
      <c r="P3172">
        <v>3</v>
      </c>
      <c r="Q3172">
        <v>1400</v>
      </c>
      <c r="R3172">
        <v>320</v>
      </c>
      <c r="S3172">
        <v>145</v>
      </c>
      <c r="T3172">
        <v>65</v>
      </c>
      <c r="U3172">
        <v>110</v>
      </c>
      <c r="V3172">
        <v>295</v>
      </c>
      <c r="W3172">
        <v>1.3440000000000001</v>
      </c>
      <c r="X3172">
        <v>1.6128</v>
      </c>
    </row>
    <row r="3173" spans="1:24" hidden="1" x14ac:dyDescent="0.3">
      <c r="A3173" t="s">
        <v>15385</v>
      </c>
      <c r="B3173" t="s">
        <v>8179</v>
      </c>
      <c r="C3173" t="s">
        <v>15380</v>
      </c>
      <c r="D3173" t="s">
        <v>15381</v>
      </c>
      <c r="E3173" t="s">
        <v>113</v>
      </c>
      <c r="F3173" t="s">
        <v>15382</v>
      </c>
      <c r="G3173" t="s">
        <v>133</v>
      </c>
      <c r="H3173" t="s">
        <v>14879</v>
      </c>
      <c r="I3173" t="s">
        <v>540</v>
      </c>
      <c r="J3173" t="s">
        <v>15383</v>
      </c>
      <c r="K3173" t="s">
        <v>15384</v>
      </c>
      <c r="L3173" t="s">
        <v>1173</v>
      </c>
      <c r="M3173">
        <v>50</v>
      </c>
      <c r="N3173" t="s">
        <v>9971</v>
      </c>
      <c r="O3173" t="s">
        <v>9034</v>
      </c>
      <c r="P3173">
        <v>1</v>
      </c>
      <c r="Q3173">
        <v>560</v>
      </c>
      <c r="R3173">
        <v>308</v>
      </c>
      <c r="S3173">
        <v>149</v>
      </c>
      <c r="W3173">
        <v>0.17247999999999999</v>
      </c>
      <c r="X3173">
        <v>0.20697599999999999</v>
      </c>
    </row>
    <row r="3174" spans="1:24" hidden="1" x14ac:dyDescent="0.3">
      <c r="A3174" t="s">
        <v>15386</v>
      </c>
      <c r="B3174" t="s">
        <v>8536</v>
      </c>
      <c r="C3174" t="s">
        <v>15380</v>
      </c>
      <c r="D3174" t="s">
        <v>15381</v>
      </c>
      <c r="E3174" t="s">
        <v>113</v>
      </c>
      <c r="F3174" t="s">
        <v>15382</v>
      </c>
      <c r="G3174" t="s">
        <v>133</v>
      </c>
      <c r="H3174" t="s">
        <v>14879</v>
      </c>
      <c r="I3174" t="s">
        <v>540</v>
      </c>
      <c r="J3174" t="s">
        <v>15383</v>
      </c>
      <c r="K3174" t="s">
        <v>15384</v>
      </c>
      <c r="L3174" t="s">
        <v>1173</v>
      </c>
      <c r="M3174">
        <v>48</v>
      </c>
      <c r="N3174" t="s">
        <v>8614</v>
      </c>
      <c r="O3174" t="s">
        <v>9505</v>
      </c>
      <c r="P3174">
        <v>2</v>
      </c>
      <c r="W3174">
        <v>0</v>
      </c>
      <c r="X3174">
        <v>0</v>
      </c>
    </row>
    <row r="3175" spans="1:24" hidden="1" x14ac:dyDescent="0.3">
      <c r="A3175" t="s">
        <v>15387</v>
      </c>
      <c r="B3175" t="s">
        <v>8211</v>
      </c>
      <c r="C3175" t="s">
        <v>15380</v>
      </c>
      <c r="D3175" t="s">
        <v>15381</v>
      </c>
      <c r="E3175" t="s">
        <v>113</v>
      </c>
      <c r="F3175" t="s">
        <v>15382</v>
      </c>
      <c r="G3175" t="s">
        <v>133</v>
      </c>
      <c r="H3175" t="s">
        <v>14879</v>
      </c>
      <c r="I3175" t="s">
        <v>540</v>
      </c>
      <c r="J3175" t="s">
        <v>15383</v>
      </c>
      <c r="K3175" t="s">
        <v>15384</v>
      </c>
      <c r="L3175" t="s">
        <v>1173</v>
      </c>
      <c r="M3175">
        <v>48</v>
      </c>
      <c r="N3175" t="s">
        <v>8614</v>
      </c>
      <c r="O3175" t="s">
        <v>8843</v>
      </c>
      <c r="P3175">
        <v>1</v>
      </c>
      <c r="Q3175">
        <v>0.9</v>
      </c>
      <c r="T3175">
        <v>196</v>
      </c>
      <c r="W3175">
        <v>0.63617251235193317</v>
      </c>
      <c r="X3175">
        <v>1.0178760197630932</v>
      </c>
    </row>
    <row r="3176" spans="1:24" hidden="1" x14ac:dyDescent="0.3">
      <c r="A3176" t="s">
        <v>15388</v>
      </c>
      <c r="B3176" t="s">
        <v>8174</v>
      </c>
      <c r="C3176" t="s">
        <v>15389</v>
      </c>
      <c r="D3176" t="s">
        <v>15390</v>
      </c>
      <c r="E3176" t="s">
        <v>113</v>
      </c>
      <c r="F3176" t="s">
        <v>15391</v>
      </c>
      <c r="G3176" t="s">
        <v>133</v>
      </c>
      <c r="H3176" t="s">
        <v>14879</v>
      </c>
      <c r="I3176" t="s">
        <v>540</v>
      </c>
      <c r="J3176" t="s">
        <v>15392</v>
      </c>
      <c r="K3176" t="s">
        <v>15393</v>
      </c>
      <c r="L3176" t="s">
        <v>1173</v>
      </c>
      <c r="M3176">
        <v>50</v>
      </c>
      <c r="N3176" t="s">
        <v>8442</v>
      </c>
      <c r="O3176" t="s">
        <v>8207</v>
      </c>
      <c r="P3176">
        <v>3</v>
      </c>
      <c r="Q3176">
        <v>1400</v>
      </c>
      <c r="R3176">
        <v>320</v>
      </c>
      <c r="S3176">
        <v>145</v>
      </c>
      <c r="T3176">
        <v>50</v>
      </c>
      <c r="U3176">
        <v>125</v>
      </c>
      <c r="V3176">
        <v>200</v>
      </c>
      <c r="W3176">
        <v>1.3440000000000001</v>
      </c>
      <c r="X3176">
        <v>1.6128</v>
      </c>
    </row>
    <row r="3177" spans="1:24" hidden="1" x14ac:dyDescent="0.3">
      <c r="A3177" t="s">
        <v>15394</v>
      </c>
      <c r="B3177" t="s">
        <v>8179</v>
      </c>
      <c r="C3177" t="s">
        <v>15389</v>
      </c>
      <c r="D3177" t="s">
        <v>15390</v>
      </c>
      <c r="E3177" t="s">
        <v>113</v>
      </c>
      <c r="F3177" t="s">
        <v>15391</v>
      </c>
      <c r="G3177" t="s">
        <v>133</v>
      </c>
      <c r="H3177" t="s">
        <v>14879</v>
      </c>
      <c r="I3177" t="s">
        <v>540</v>
      </c>
      <c r="J3177" t="s">
        <v>15392</v>
      </c>
      <c r="K3177" t="s">
        <v>15393</v>
      </c>
      <c r="L3177" t="s">
        <v>1173</v>
      </c>
      <c r="M3177">
        <v>50</v>
      </c>
      <c r="N3177" t="s">
        <v>9971</v>
      </c>
      <c r="O3177" t="s">
        <v>9034</v>
      </c>
      <c r="P3177">
        <v>1</v>
      </c>
      <c r="Q3177">
        <v>560</v>
      </c>
      <c r="R3177">
        <v>308</v>
      </c>
      <c r="S3177">
        <v>149</v>
      </c>
      <c r="W3177">
        <v>0.17247999999999999</v>
      </c>
      <c r="X3177">
        <v>0.20697599999999999</v>
      </c>
    </row>
    <row r="3178" spans="1:24" hidden="1" x14ac:dyDescent="0.3">
      <c r="A3178" t="s">
        <v>15395</v>
      </c>
      <c r="B3178" t="s">
        <v>8536</v>
      </c>
      <c r="C3178" t="s">
        <v>15389</v>
      </c>
      <c r="D3178" t="s">
        <v>15390</v>
      </c>
      <c r="E3178" t="s">
        <v>113</v>
      </c>
      <c r="F3178" t="s">
        <v>15391</v>
      </c>
      <c r="G3178" t="s">
        <v>133</v>
      </c>
      <c r="H3178" t="s">
        <v>14879</v>
      </c>
      <c r="I3178" t="s">
        <v>540</v>
      </c>
      <c r="J3178" t="s">
        <v>15392</v>
      </c>
      <c r="K3178" t="s">
        <v>15393</v>
      </c>
      <c r="L3178" t="s">
        <v>1173</v>
      </c>
      <c r="M3178">
        <v>48</v>
      </c>
      <c r="N3178" t="s">
        <v>8614</v>
      </c>
      <c r="O3178" t="s">
        <v>9505</v>
      </c>
      <c r="P3178">
        <v>2</v>
      </c>
      <c r="W3178">
        <v>0</v>
      </c>
      <c r="X3178">
        <v>0</v>
      </c>
    </row>
    <row r="3179" spans="1:24" hidden="1" x14ac:dyDescent="0.3">
      <c r="A3179" t="s">
        <v>15396</v>
      </c>
      <c r="B3179" t="s">
        <v>8211</v>
      </c>
      <c r="C3179" t="s">
        <v>15389</v>
      </c>
      <c r="D3179" t="s">
        <v>15390</v>
      </c>
      <c r="E3179" t="s">
        <v>113</v>
      </c>
      <c r="F3179" t="s">
        <v>15391</v>
      </c>
      <c r="G3179" t="s">
        <v>133</v>
      </c>
      <c r="H3179" t="s">
        <v>14879</v>
      </c>
      <c r="I3179" t="s">
        <v>540</v>
      </c>
      <c r="J3179" t="s">
        <v>15392</v>
      </c>
      <c r="K3179" t="s">
        <v>15393</v>
      </c>
      <c r="L3179" t="s">
        <v>1173</v>
      </c>
      <c r="M3179">
        <v>48</v>
      </c>
      <c r="N3179" t="s">
        <v>8614</v>
      </c>
      <c r="O3179" t="s">
        <v>14565</v>
      </c>
      <c r="P3179">
        <v>1</v>
      </c>
      <c r="Q3179">
        <v>1.2</v>
      </c>
      <c r="T3179">
        <v>53</v>
      </c>
      <c r="W3179">
        <v>1.1309733552923256</v>
      </c>
      <c r="X3179">
        <v>1.8095573684677211</v>
      </c>
    </row>
    <row r="3180" spans="1:24" hidden="1" x14ac:dyDescent="0.3">
      <c r="A3180" t="s">
        <v>15397</v>
      </c>
      <c r="B3180" t="s">
        <v>8174</v>
      </c>
      <c r="C3180" t="s">
        <v>15398</v>
      </c>
      <c r="D3180" t="s">
        <v>15399</v>
      </c>
      <c r="E3180" t="s">
        <v>113</v>
      </c>
      <c r="F3180" t="s">
        <v>15400</v>
      </c>
      <c r="G3180" t="s">
        <v>133</v>
      </c>
      <c r="H3180" t="s">
        <v>14879</v>
      </c>
      <c r="I3180" t="s">
        <v>540</v>
      </c>
      <c r="J3180" t="s">
        <v>15401</v>
      </c>
      <c r="K3180" t="s">
        <v>15402</v>
      </c>
      <c r="L3180" t="s">
        <v>1173</v>
      </c>
      <c r="M3180">
        <v>50</v>
      </c>
      <c r="N3180" t="s">
        <v>8442</v>
      </c>
      <c r="O3180" t="s">
        <v>8207</v>
      </c>
      <c r="P3180">
        <v>3</v>
      </c>
      <c r="Q3180">
        <v>1400</v>
      </c>
      <c r="R3180">
        <v>320</v>
      </c>
      <c r="S3180">
        <v>145</v>
      </c>
      <c r="T3180">
        <v>30</v>
      </c>
      <c r="U3180">
        <v>160</v>
      </c>
      <c r="V3180">
        <v>280</v>
      </c>
      <c r="W3180">
        <v>1.3440000000000001</v>
      </c>
      <c r="X3180">
        <v>1.6128</v>
      </c>
    </row>
    <row r="3181" spans="1:24" hidden="1" x14ac:dyDescent="0.3">
      <c r="A3181" t="s">
        <v>15403</v>
      </c>
      <c r="B3181" t="s">
        <v>8179</v>
      </c>
      <c r="C3181" t="s">
        <v>15398</v>
      </c>
      <c r="D3181" t="s">
        <v>15399</v>
      </c>
      <c r="E3181" t="s">
        <v>113</v>
      </c>
      <c r="F3181" t="s">
        <v>15400</v>
      </c>
      <c r="G3181" t="s">
        <v>133</v>
      </c>
      <c r="H3181" t="s">
        <v>14879</v>
      </c>
      <c r="I3181" t="s">
        <v>540</v>
      </c>
      <c r="J3181" t="s">
        <v>15401</v>
      </c>
      <c r="K3181" t="s">
        <v>15402</v>
      </c>
      <c r="L3181" t="s">
        <v>1173</v>
      </c>
      <c r="M3181">
        <v>50</v>
      </c>
      <c r="N3181" t="s">
        <v>9971</v>
      </c>
      <c r="O3181" t="s">
        <v>9034</v>
      </c>
      <c r="P3181">
        <v>1</v>
      </c>
      <c r="Q3181">
        <v>560</v>
      </c>
      <c r="R3181">
        <v>308</v>
      </c>
      <c r="S3181">
        <v>149</v>
      </c>
      <c r="W3181">
        <v>0.17247999999999999</v>
      </c>
      <c r="X3181">
        <v>0.20697599999999999</v>
      </c>
    </row>
    <row r="3182" spans="1:24" hidden="1" x14ac:dyDescent="0.3">
      <c r="A3182" t="s">
        <v>15404</v>
      </c>
      <c r="B3182" t="s">
        <v>8536</v>
      </c>
      <c r="C3182" t="s">
        <v>15398</v>
      </c>
      <c r="D3182" t="s">
        <v>15399</v>
      </c>
      <c r="E3182" t="s">
        <v>113</v>
      </c>
      <c r="F3182" t="s">
        <v>15400</v>
      </c>
      <c r="G3182" t="s">
        <v>133</v>
      </c>
      <c r="H3182" t="s">
        <v>14879</v>
      </c>
      <c r="I3182" t="s">
        <v>540</v>
      </c>
      <c r="J3182" t="s">
        <v>15401</v>
      </c>
      <c r="K3182" t="s">
        <v>15402</v>
      </c>
      <c r="L3182" t="s">
        <v>1173</v>
      </c>
      <c r="M3182">
        <v>48</v>
      </c>
      <c r="N3182" t="s">
        <v>8614</v>
      </c>
      <c r="O3182" t="s">
        <v>9505</v>
      </c>
      <c r="P3182">
        <v>2</v>
      </c>
      <c r="W3182">
        <v>0</v>
      </c>
      <c r="X3182">
        <v>0</v>
      </c>
    </row>
    <row r="3183" spans="1:24" hidden="1" x14ac:dyDescent="0.3">
      <c r="A3183" t="s">
        <v>15405</v>
      </c>
      <c r="B3183" t="s">
        <v>8211</v>
      </c>
      <c r="C3183" t="s">
        <v>15398</v>
      </c>
      <c r="D3183" t="s">
        <v>15399</v>
      </c>
      <c r="E3183" t="s">
        <v>113</v>
      </c>
      <c r="F3183" t="s">
        <v>15400</v>
      </c>
      <c r="G3183" t="s">
        <v>133</v>
      </c>
      <c r="H3183" t="s">
        <v>14879</v>
      </c>
      <c r="I3183" t="s">
        <v>540</v>
      </c>
      <c r="J3183" t="s">
        <v>15401</v>
      </c>
      <c r="K3183" t="s">
        <v>15402</v>
      </c>
      <c r="L3183" t="s">
        <v>1173</v>
      </c>
      <c r="M3183">
        <v>48</v>
      </c>
      <c r="N3183" t="s">
        <v>8614</v>
      </c>
      <c r="O3183" t="s">
        <v>8734</v>
      </c>
      <c r="P3183">
        <v>1</v>
      </c>
      <c r="Q3183">
        <v>0.6</v>
      </c>
      <c r="T3183">
        <v>189</v>
      </c>
      <c r="W3183">
        <v>0.28274333882308139</v>
      </c>
      <c r="X3183">
        <v>0.45238934211693027</v>
      </c>
    </row>
    <row r="3184" spans="1:24" hidden="1" x14ac:dyDescent="0.3">
      <c r="A3184" t="s">
        <v>15406</v>
      </c>
      <c r="B3184" t="s">
        <v>8174</v>
      </c>
      <c r="C3184" t="s">
        <v>15407</v>
      </c>
      <c r="D3184" t="s">
        <v>15408</v>
      </c>
      <c r="E3184" t="s">
        <v>113</v>
      </c>
      <c r="F3184" t="s">
        <v>15409</v>
      </c>
      <c r="G3184" t="s">
        <v>133</v>
      </c>
      <c r="H3184" t="s">
        <v>14879</v>
      </c>
      <c r="I3184" t="s">
        <v>540</v>
      </c>
      <c r="J3184" t="s">
        <v>15410</v>
      </c>
      <c r="K3184" t="s">
        <v>15411</v>
      </c>
      <c r="L3184" t="s">
        <v>1173</v>
      </c>
      <c r="T3184">
        <v>30</v>
      </c>
      <c r="U3184">
        <v>160</v>
      </c>
      <c r="V3184">
        <v>300</v>
      </c>
      <c r="W3184">
        <v>0</v>
      </c>
      <c r="X3184">
        <v>0</v>
      </c>
    </row>
    <row r="3185" spans="1:24" hidden="1" x14ac:dyDescent="0.3">
      <c r="A3185" t="s">
        <v>15412</v>
      </c>
      <c r="B3185" t="s">
        <v>8179</v>
      </c>
      <c r="C3185" t="s">
        <v>15407</v>
      </c>
      <c r="D3185" t="s">
        <v>15408</v>
      </c>
      <c r="E3185" t="s">
        <v>113</v>
      </c>
      <c r="F3185" t="s">
        <v>15409</v>
      </c>
      <c r="G3185" t="s">
        <v>133</v>
      </c>
      <c r="H3185" t="s">
        <v>14879</v>
      </c>
      <c r="I3185" t="s">
        <v>540</v>
      </c>
      <c r="J3185" t="s">
        <v>15410</v>
      </c>
      <c r="K3185" t="s">
        <v>15411</v>
      </c>
      <c r="L3185" t="s">
        <v>1173</v>
      </c>
      <c r="W3185">
        <v>0</v>
      </c>
      <c r="X3185">
        <v>0</v>
      </c>
    </row>
    <row r="3186" spans="1:24" hidden="1" x14ac:dyDescent="0.3">
      <c r="A3186" t="s">
        <v>15413</v>
      </c>
      <c r="B3186" t="s">
        <v>8536</v>
      </c>
      <c r="C3186" t="s">
        <v>15407</v>
      </c>
      <c r="D3186" t="s">
        <v>15408</v>
      </c>
      <c r="E3186" t="s">
        <v>113</v>
      </c>
      <c r="F3186" t="s">
        <v>15409</v>
      </c>
      <c r="G3186" t="s">
        <v>133</v>
      </c>
      <c r="H3186" t="s">
        <v>14879</v>
      </c>
      <c r="I3186" t="s">
        <v>540</v>
      </c>
      <c r="J3186" t="s">
        <v>15410</v>
      </c>
      <c r="K3186" t="s">
        <v>15411</v>
      </c>
      <c r="L3186" t="s">
        <v>1173</v>
      </c>
      <c r="W3186">
        <v>0</v>
      </c>
      <c r="X3186">
        <v>0</v>
      </c>
    </row>
    <row r="3187" spans="1:24" hidden="1" x14ac:dyDescent="0.3">
      <c r="A3187" t="s">
        <v>15414</v>
      </c>
      <c r="B3187" t="s">
        <v>8211</v>
      </c>
      <c r="C3187" t="s">
        <v>15407</v>
      </c>
      <c r="D3187" t="s">
        <v>15408</v>
      </c>
      <c r="E3187" t="s">
        <v>113</v>
      </c>
      <c r="F3187" t="s">
        <v>15409</v>
      </c>
      <c r="G3187" t="s">
        <v>133</v>
      </c>
      <c r="H3187" t="s">
        <v>14879</v>
      </c>
      <c r="I3187" t="s">
        <v>540</v>
      </c>
      <c r="J3187" t="s">
        <v>15410</v>
      </c>
      <c r="K3187" t="s">
        <v>15411</v>
      </c>
      <c r="L3187" t="s">
        <v>1173</v>
      </c>
      <c r="T3187">
        <v>224</v>
      </c>
      <c r="W3187">
        <v>0</v>
      </c>
      <c r="X3187">
        <v>0</v>
      </c>
    </row>
    <row r="3188" spans="1:24" hidden="1" x14ac:dyDescent="0.3">
      <c r="A3188" t="s">
        <v>15415</v>
      </c>
      <c r="B3188" t="s">
        <v>8174</v>
      </c>
      <c r="C3188" t="s">
        <v>15416</v>
      </c>
      <c r="D3188" t="s">
        <v>15417</v>
      </c>
      <c r="E3188" t="s">
        <v>113</v>
      </c>
      <c r="F3188" t="s">
        <v>15418</v>
      </c>
      <c r="G3188" t="s">
        <v>133</v>
      </c>
      <c r="H3188" t="s">
        <v>14879</v>
      </c>
      <c r="I3188" t="s">
        <v>540</v>
      </c>
      <c r="J3188" t="s">
        <v>15419</v>
      </c>
      <c r="K3188" t="s">
        <v>15420</v>
      </c>
      <c r="L3188" t="s">
        <v>8842</v>
      </c>
      <c r="M3188">
        <v>70</v>
      </c>
      <c r="N3188" t="s">
        <v>8442</v>
      </c>
      <c r="O3188" t="s">
        <v>8207</v>
      </c>
      <c r="P3188">
        <v>3</v>
      </c>
      <c r="Q3188">
        <v>1400</v>
      </c>
      <c r="R3188">
        <v>320</v>
      </c>
      <c r="S3188">
        <v>145</v>
      </c>
      <c r="T3188">
        <v>0</v>
      </c>
      <c r="U3188">
        <v>120</v>
      </c>
      <c r="V3188">
        <v>240</v>
      </c>
      <c r="W3188">
        <v>1.3440000000000001</v>
      </c>
      <c r="X3188">
        <v>1.6128</v>
      </c>
    </row>
    <row r="3189" spans="1:24" hidden="1" x14ac:dyDescent="0.3">
      <c r="A3189" t="s">
        <v>15421</v>
      </c>
      <c r="B3189" t="s">
        <v>8179</v>
      </c>
      <c r="C3189" t="s">
        <v>15416</v>
      </c>
      <c r="D3189" t="s">
        <v>15417</v>
      </c>
      <c r="E3189" t="s">
        <v>113</v>
      </c>
      <c r="F3189" t="s">
        <v>15418</v>
      </c>
      <c r="G3189" t="s">
        <v>133</v>
      </c>
      <c r="H3189" t="s">
        <v>14879</v>
      </c>
      <c r="I3189" t="s">
        <v>540</v>
      </c>
      <c r="J3189" t="s">
        <v>15419</v>
      </c>
      <c r="K3189" t="s">
        <v>15420</v>
      </c>
      <c r="L3189" t="s">
        <v>8842</v>
      </c>
      <c r="M3189">
        <v>70</v>
      </c>
      <c r="N3189" t="s">
        <v>9971</v>
      </c>
      <c r="O3189" t="s">
        <v>9034</v>
      </c>
      <c r="P3189">
        <v>1</v>
      </c>
      <c r="Q3189">
        <v>560</v>
      </c>
      <c r="R3189">
        <v>308</v>
      </c>
      <c r="S3189">
        <v>149</v>
      </c>
      <c r="W3189">
        <v>0.17247999999999999</v>
      </c>
      <c r="X3189">
        <v>0.20697599999999999</v>
      </c>
    </row>
    <row r="3190" spans="1:24" hidden="1" x14ac:dyDescent="0.3">
      <c r="A3190" t="s">
        <v>15422</v>
      </c>
      <c r="B3190" t="s">
        <v>8536</v>
      </c>
      <c r="C3190" t="s">
        <v>15416</v>
      </c>
      <c r="D3190" t="s">
        <v>15417</v>
      </c>
      <c r="E3190" t="s">
        <v>113</v>
      </c>
      <c r="F3190" t="s">
        <v>15418</v>
      </c>
      <c r="G3190" t="s">
        <v>133</v>
      </c>
      <c r="H3190" t="s">
        <v>14879</v>
      </c>
      <c r="I3190" t="s">
        <v>540</v>
      </c>
      <c r="J3190" t="s">
        <v>15419</v>
      </c>
      <c r="K3190" t="s">
        <v>15420</v>
      </c>
      <c r="L3190" t="s">
        <v>8842</v>
      </c>
      <c r="M3190">
        <v>68</v>
      </c>
      <c r="N3190" t="s">
        <v>8614</v>
      </c>
      <c r="O3190" t="s">
        <v>9505</v>
      </c>
      <c r="P3190">
        <v>2</v>
      </c>
      <c r="W3190">
        <v>0</v>
      </c>
      <c r="X3190">
        <v>0</v>
      </c>
    </row>
    <row r="3191" spans="1:24" hidden="1" x14ac:dyDescent="0.3">
      <c r="A3191" t="s">
        <v>15423</v>
      </c>
      <c r="B3191" t="s">
        <v>8211</v>
      </c>
      <c r="C3191" t="s">
        <v>15416</v>
      </c>
      <c r="D3191" t="s">
        <v>15417</v>
      </c>
      <c r="E3191" t="s">
        <v>113</v>
      </c>
      <c r="F3191" t="s">
        <v>15418</v>
      </c>
      <c r="G3191" t="s">
        <v>133</v>
      </c>
      <c r="H3191" t="s">
        <v>14879</v>
      </c>
      <c r="I3191" t="s">
        <v>540</v>
      </c>
      <c r="J3191" t="s">
        <v>15419</v>
      </c>
      <c r="K3191" t="s">
        <v>15420</v>
      </c>
      <c r="L3191" t="s">
        <v>8842</v>
      </c>
      <c r="M3191">
        <v>68</v>
      </c>
      <c r="N3191" t="s">
        <v>8614</v>
      </c>
      <c r="O3191" t="s">
        <v>14565</v>
      </c>
      <c r="P3191">
        <v>1</v>
      </c>
      <c r="Q3191">
        <v>1.2</v>
      </c>
      <c r="T3191">
        <v>328</v>
      </c>
      <c r="W3191">
        <v>1.1309733552923256</v>
      </c>
      <c r="X3191">
        <v>1.8095573684677211</v>
      </c>
    </row>
    <row r="3192" spans="1:24" hidden="1" x14ac:dyDescent="0.3">
      <c r="A3192" t="s">
        <v>15424</v>
      </c>
      <c r="B3192" t="s">
        <v>8174</v>
      </c>
      <c r="C3192" t="s">
        <v>15425</v>
      </c>
      <c r="D3192" t="s">
        <v>15426</v>
      </c>
      <c r="E3192" t="s">
        <v>113</v>
      </c>
      <c r="F3192" t="s">
        <v>15427</v>
      </c>
      <c r="G3192" t="s">
        <v>133</v>
      </c>
      <c r="H3192" t="s">
        <v>14879</v>
      </c>
      <c r="I3192" t="s">
        <v>540</v>
      </c>
      <c r="J3192" t="s">
        <v>15428</v>
      </c>
      <c r="K3192" t="s">
        <v>15429</v>
      </c>
      <c r="L3192" t="s">
        <v>1173</v>
      </c>
      <c r="M3192">
        <v>50</v>
      </c>
      <c r="N3192" t="s">
        <v>8442</v>
      </c>
      <c r="O3192" t="s">
        <v>8207</v>
      </c>
      <c r="P3192">
        <v>3</v>
      </c>
      <c r="Q3192">
        <v>1400</v>
      </c>
      <c r="R3192">
        <v>320</v>
      </c>
      <c r="S3192">
        <v>145</v>
      </c>
      <c r="T3192">
        <v>28</v>
      </c>
      <c r="U3192">
        <v>180</v>
      </c>
      <c r="V3192">
        <v>320</v>
      </c>
      <c r="W3192">
        <v>1.3440000000000001</v>
      </c>
      <c r="X3192">
        <v>1.6128</v>
      </c>
    </row>
    <row r="3193" spans="1:24" hidden="1" x14ac:dyDescent="0.3">
      <c r="A3193" t="s">
        <v>15430</v>
      </c>
      <c r="B3193" t="s">
        <v>8179</v>
      </c>
      <c r="C3193" t="s">
        <v>15425</v>
      </c>
      <c r="D3193" t="s">
        <v>15426</v>
      </c>
      <c r="E3193" t="s">
        <v>113</v>
      </c>
      <c r="F3193" t="s">
        <v>15427</v>
      </c>
      <c r="G3193" t="s">
        <v>133</v>
      </c>
      <c r="H3193" t="s">
        <v>14879</v>
      </c>
      <c r="I3193" t="s">
        <v>540</v>
      </c>
      <c r="J3193" t="s">
        <v>15428</v>
      </c>
      <c r="K3193" t="s">
        <v>15429</v>
      </c>
      <c r="L3193" t="s">
        <v>1173</v>
      </c>
      <c r="M3193">
        <v>50</v>
      </c>
      <c r="N3193" t="s">
        <v>9971</v>
      </c>
      <c r="O3193" t="s">
        <v>9034</v>
      </c>
      <c r="P3193">
        <v>1</v>
      </c>
      <c r="Q3193">
        <v>560</v>
      </c>
      <c r="R3193">
        <v>308</v>
      </c>
      <c r="S3193">
        <v>149</v>
      </c>
      <c r="W3193">
        <v>0.17247999999999999</v>
      </c>
      <c r="X3193">
        <v>0.20697599999999999</v>
      </c>
    </row>
    <row r="3194" spans="1:24" hidden="1" x14ac:dyDescent="0.3">
      <c r="A3194" t="s">
        <v>15431</v>
      </c>
      <c r="B3194" t="s">
        <v>8536</v>
      </c>
      <c r="C3194" t="s">
        <v>15425</v>
      </c>
      <c r="D3194" t="s">
        <v>15426</v>
      </c>
      <c r="E3194" t="s">
        <v>113</v>
      </c>
      <c r="F3194" t="s">
        <v>15427</v>
      </c>
      <c r="G3194" t="s">
        <v>133</v>
      </c>
      <c r="H3194" t="s">
        <v>14879</v>
      </c>
      <c r="I3194" t="s">
        <v>540</v>
      </c>
      <c r="J3194" t="s">
        <v>15428</v>
      </c>
      <c r="K3194" t="s">
        <v>15429</v>
      </c>
      <c r="L3194" t="s">
        <v>1173</v>
      </c>
      <c r="M3194">
        <v>48</v>
      </c>
      <c r="N3194" t="s">
        <v>8614</v>
      </c>
      <c r="O3194" t="s">
        <v>9505</v>
      </c>
      <c r="P3194">
        <v>2</v>
      </c>
      <c r="W3194">
        <v>0</v>
      </c>
      <c r="X3194">
        <v>0</v>
      </c>
    </row>
    <row r="3195" spans="1:24" hidden="1" x14ac:dyDescent="0.3">
      <c r="A3195" t="s">
        <v>15432</v>
      </c>
      <c r="B3195" t="s">
        <v>8211</v>
      </c>
      <c r="C3195" t="s">
        <v>15425</v>
      </c>
      <c r="D3195" t="s">
        <v>15426</v>
      </c>
      <c r="E3195" t="s">
        <v>113</v>
      </c>
      <c r="F3195" t="s">
        <v>15427</v>
      </c>
      <c r="G3195" t="s">
        <v>133</v>
      </c>
      <c r="H3195" t="s">
        <v>14879</v>
      </c>
      <c r="I3195" t="s">
        <v>540</v>
      </c>
      <c r="J3195" t="s">
        <v>15428</v>
      </c>
      <c r="K3195" t="s">
        <v>15429</v>
      </c>
      <c r="L3195" t="s">
        <v>1173</v>
      </c>
      <c r="M3195">
        <v>48</v>
      </c>
      <c r="N3195" t="s">
        <v>8614</v>
      </c>
      <c r="O3195" t="s">
        <v>8843</v>
      </c>
      <c r="P3195">
        <v>1</v>
      </c>
      <c r="Q3195">
        <v>0.9</v>
      </c>
      <c r="T3195">
        <v>298</v>
      </c>
      <c r="W3195">
        <v>0.63617251235193317</v>
      </c>
      <c r="X3195">
        <v>1.0178760197630932</v>
      </c>
    </row>
    <row r="3196" spans="1:24" hidden="1" x14ac:dyDescent="0.3">
      <c r="A3196" t="s">
        <v>15433</v>
      </c>
      <c r="B3196" t="s">
        <v>8174</v>
      </c>
      <c r="C3196" t="s">
        <v>15434</v>
      </c>
      <c r="D3196" t="s">
        <v>15435</v>
      </c>
      <c r="E3196" t="s">
        <v>113</v>
      </c>
      <c r="F3196" t="s">
        <v>15436</v>
      </c>
      <c r="G3196" t="s">
        <v>133</v>
      </c>
      <c r="H3196" t="s">
        <v>14879</v>
      </c>
      <c r="I3196" t="s">
        <v>540</v>
      </c>
      <c r="J3196" t="s">
        <v>15437</v>
      </c>
      <c r="K3196" t="s">
        <v>15438</v>
      </c>
      <c r="L3196" t="s">
        <v>1173</v>
      </c>
      <c r="M3196">
        <v>50</v>
      </c>
      <c r="N3196" t="s">
        <v>8442</v>
      </c>
      <c r="O3196" t="s">
        <v>8207</v>
      </c>
      <c r="P3196">
        <v>3</v>
      </c>
      <c r="Q3196">
        <v>1400</v>
      </c>
      <c r="R3196">
        <v>320</v>
      </c>
      <c r="S3196">
        <v>145</v>
      </c>
      <c r="T3196">
        <v>40</v>
      </c>
      <c r="U3196">
        <v>120</v>
      </c>
      <c r="V3196">
        <v>325</v>
      </c>
      <c r="W3196">
        <v>1.3440000000000001</v>
      </c>
      <c r="X3196">
        <v>1.6128</v>
      </c>
    </row>
    <row r="3197" spans="1:24" hidden="1" x14ac:dyDescent="0.3">
      <c r="A3197" t="s">
        <v>15439</v>
      </c>
      <c r="B3197" t="s">
        <v>8179</v>
      </c>
      <c r="C3197" t="s">
        <v>15434</v>
      </c>
      <c r="D3197" t="s">
        <v>15435</v>
      </c>
      <c r="E3197" t="s">
        <v>113</v>
      </c>
      <c r="F3197" t="s">
        <v>15436</v>
      </c>
      <c r="G3197" t="s">
        <v>133</v>
      </c>
      <c r="H3197" t="s">
        <v>14879</v>
      </c>
      <c r="I3197" t="s">
        <v>540</v>
      </c>
      <c r="J3197" t="s">
        <v>15437</v>
      </c>
      <c r="K3197" t="s">
        <v>15438</v>
      </c>
      <c r="L3197" t="s">
        <v>1173</v>
      </c>
      <c r="M3197">
        <v>50</v>
      </c>
      <c r="N3197" t="s">
        <v>9971</v>
      </c>
      <c r="O3197" t="s">
        <v>9034</v>
      </c>
      <c r="P3197">
        <v>1</v>
      </c>
      <c r="Q3197">
        <v>560</v>
      </c>
      <c r="R3197">
        <v>308</v>
      </c>
      <c r="S3197">
        <v>149</v>
      </c>
      <c r="W3197">
        <v>0.17247999999999999</v>
      </c>
      <c r="X3197">
        <v>0.20697599999999999</v>
      </c>
    </row>
    <row r="3198" spans="1:24" hidden="1" x14ac:dyDescent="0.3">
      <c r="A3198" t="s">
        <v>15440</v>
      </c>
      <c r="B3198" t="s">
        <v>8536</v>
      </c>
      <c r="C3198" t="s">
        <v>15434</v>
      </c>
      <c r="D3198" t="s">
        <v>15435</v>
      </c>
      <c r="E3198" t="s">
        <v>113</v>
      </c>
      <c r="F3198" t="s">
        <v>15436</v>
      </c>
      <c r="G3198" t="s">
        <v>133</v>
      </c>
      <c r="H3198" t="s">
        <v>14879</v>
      </c>
      <c r="I3198" t="s">
        <v>540</v>
      </c>
      <c r="J3198" t="s">
        <v>15437</v>
      </c>
      <c r="K3198" t="s">
        <v>15438</v>
      </c>
      <c r="L3198" t="s">
        <v>1173</v>
      </c>
      <c r="M3198">
        <v>48</v>
      </c>
      <c r="N3198" t="s">
        <v>8614</v>
      </c>
      <c r="O3198" t="s">
        <v>9505</v>
      </c>
      <c r="P3198">
        <v>2</v>
      </c>
      <c r="W3198">
        <v>0</v>
      </c>
      <c r="X3198">
        <v>0</v>
      </c>
    </row>
    <row r="3199" spans="1:24" hidden="1" x14ac:dyDescent="0.3">
      <c r="A3199" t="s">
        <v>15441</v>
      </c>
      <c r="B3199" t="s">
        <v>8211</v>
      </c>
      <c r="C3199" t="s">
        <v>15434</v>
      </c>
      <c r="D3199" t="s">
        <v>15435</v>
      </c>
      <c r="E3199" t="s">
        <v>113</v>
      </c>
      <c r="F3199" t="s">
        <v>15436</v>
      </c>
      <c r="G3199" t="s">
        <v>133</v>
      </c>
      <c r="H3199" t="s">
        <v>14879</v>
      </c>
      <c r="I3199" t="s">
        <v>540</v>
      </c>
      <c r="J3199" t="s">
        <v>15437</v>
      </c>
      <c r="K3199" t="s">
        <v>15438</v>
      </c>
      <c r="L3199" t="s">
        <v>1173</v>
      </c>
      <c r="M3199">
        <v>48</v>
      </c>
      <c r="N3199" t="s">
        <v>8614</v>
      </c>
      <c r="O3199" t="s">
        <v>8843</v>
      </c>
      <c r="P3199">
        <v>1</v>
      </c>
      <c r="Q3199">
        <v>0.9</v>
      </c>
      <c r="T3199">
        <v>286</v>
      </c>
      <c r="W3199">
        <v>0.63617251235193317</v>
      </c>
      <c r="X3199">
        <v>1.0178760197630932</v>
      </c>
    </row>
    <row r="3200" spans="1:24" hidden="1" x14ac:dyDescent="0.3">
      <c r="A3200" t="s">
        <v>15442</v>
      </c>
      <c r="B3200" t="s">
        <v>8174</v>
      </c>
      <c r="C3200" t="s">
        <v>5611</v>
      </c>
      <c r="D3200" t="s">
        <v>5610</v>
      </c>
      <c r="E3200" t="s">
        <v>113</v>
      </c>
      <c r="F3200" t="s">
        <v>5612</v>
      </c>
      <c r="G3200" t="s">
        <v>133</v>
      </c>
      <c r="H3200" t="s">
        <v>5245</v>
      </c>
      <c r="I3200" t="s">
        <v>115</v>
      </c>
      <c r="J3200" t="s">
        <v>15443</v>
      </c>
      <c r="K3200" t="s">
        <v>15444</v>
      </c>
      <c r="L3200" t="s">
        <v>10083</v>
      </c>
      <c r="M3200">
        <v>20</v>
      </c>
      <c r="N3200" t="s">
        <v>113</v>
      </c>
      <c r="O3200" t="s">
        <v>8207</v>
      </c>
      <c r="P3200">
        <v>3</v>
      </c>
      <c r="Q3200">
        <v>1400</v>
      </c>
      <c r="R3200">
        <v>320</v>
      </c>
      <c r="S3200">
        <v>145</v>
      </c>
      <c r="T3200">
        <v>330</v>
      </c>
      <c r="U3200">
        <v>150</v>
      </c>
      <c r="V3200">
        <v>270</v>
      </c>
      <c r="W3200">
        <v>1.3440000000000001</v>
      </c>
      <c r="X3200">
        <v>1.6128</v>
      </c>
    </row>
    <row r="3201" spans="1:24" hidden="1" x14ac:dyDescent="0.3">
      <c r="A3201" t="s">
        <v>15445</v>
      </c>
      <c r="B3201" t="s">
        <v>8179</v>
      </c>
      <c r="C3201" t="s">
        <v>5611</v>
      </c>
      <c r="D3201" t="s">
        <v>5610</v>
      </c>
      <c r="E3201" t="s">
        <v>113</v>
      </c>
      <c r="F3201" t="s">
        <v>5612</v>
      </c>
      <c r="G3201" t="s">
        <v>133</v>
      </c>
      <c r="H3201" t="s">
        <v>5245</v>
      </c>
      <c r="I3201" t="s">
        <v>115</v>
      </c>
      <c r="J3201" t="s">
        <v>15443</v>
      </c>
      <c r="K3201" t="s">
        <v>15444</v>
      </c>
      <c r="L3201" t="s">
        <v>10083</v>
      </c>
      <c r="M3201">
        <v>20</v>
      </c>
      <c r="N3201" t="s">
        <v>113</v>
      </c>
      <c r="O3201" t="s">
        <v>8641</v>
      </c>
      <c r="P3201">
        <v>3</v>
      </c>
      <c r="Q3201">
        <v>466</v>
      </c>
      <c r="R3201">
        <v>343</v>
      </c>
      <c r="S3201">
        <v>154</v>
      </c>
      <c r="W3201">
        <v>0.479514</v>
      </c>
      <c r="X3201">
        <v>0.57541679999999995</v>
      </c>
    </row>
    <row r="3202" spans="1:24" hidden="1" x14ac:dyDescent="0.3">
      <c r="A3202" t="s">
        <v>15446</v>
      </c>
      <c r="B3202" t="s">
        <v>8174</v>
      </c>
      <c r="C3202" t="s">
        <v>5391</v>
      </c>
      <c r="D3202" t="s">
        <v>5390</v>
      </c>
      <c r="E3202" t="s">
        <v>113</v>
      </c>
      <c r="F3202" t="s">
        <v>5392</v>
      </c>
      <c r="G3202" t="s">
        <v>133</v>
      </c>
      <c r="H3202" t="s">
        <v>1123</v>
      </c>
      <c r="I3202" t="s">
        <v>115</v>
      </c>
      <c r="J3202" t="s">
        <v>15447</v>
      </c>
      <c r="K3202" t="s">
        <v>15448</v>
      </c>
      <c r="L3202" t="s">
        <v>8842</v>
      </c>
      <c r="M3202">
        <v>70</v>
      </c>
      <c r="N3202" t="s">
        <v>8614</v>
      </c>
      <c r="O3202" t="s">
        <v>9042</v>
      </c>
      <c r="P3202">
        <v>3</v>
      </c>
      <c r="Q3202">
        <v>1412</v>
      </c>
      <c r="R3202">
        <v>353</v>
      </c>
      <c r="S3202">
        <v>164</v>
      </c>
      <c r="T3202">
        <v>0</v>
      </c>
      <c r="U3202">
        <v>130</v>
      </c>
      <c r="V3202">
        <v>270</v>
      </c>
      <c r="W3202">
        <v>1.4953080000000001</v>
      </c>
      <c r="X3202">
        <v>1.7943696</v>
      </c>
    </row>
    <row r="3203" spans="1:24" hidden="1" x14ac:dyDescent="0.3">
      <c r="A3203" t="s">
        <v>15449</v>
      </c>
      <c r="B3203" t="s">
        <v>8179</v>
      </c>
      <c r="C3203" t="s">
        <v>5391</v>
      </c>
      <c r="D3203" t="s">
        <v>5390</v>
      </c>
      <c r="E3203" t="s">
        <v>113</v>
      </c>
      <c r="F3203" t="s">
        <v>5392</v>
      </c>
      <c r="G3203" t="s">
        <v>133</v>
      </c>
      <c r="H3203" t="s">
        <v>1123</v>
      </c>
      <c r="I3203" t="s">
        <v>115</v>
      </c>
      <c r="J3203" t="s">
        <v>15447</v>
      </c>
      <c r="K3203" t="s">
        <v>15448</v>
      </c>
      <c r="L3203" t="s">
        <v>8842</v>
      </c>
      <c r="M3203">
        <v>70</v>
      </c>
      <c r="N3203" t="s">
        <v>113</v>
      </c>
      <c r="O3203" t="s">
        <v>9034</v>
      </c>
      <c r="P3203">
        <v>1</v>
      </c>
      <c r="Q3203">
        <v>560</v>
      </c>
      <c r="R3203">
        <v>308</v>
      </c>
      <c r="S3203">
        <v>149</v>
      </c>
      <c r="W3203">
        <v>0.17247999999999999</v>
      </c>
      <c r="X3203">
        <v>0.20697599999999999</v>
      </c>
    </row>
    <row r="3204" spans="1:24" hidden="1" x14ac:dyDescent="0.3">
      <c r="A3204" t="s">
        <v>15450</v>
      </c>
      <c r="B3204" t="s">
        <v>8211</v>
      </c>
      <c r="C3204" t="s">
        <v>5391</v>
      </c>
      <c r="D3204" t="s">
        <v>5390</v>
      </c>
      <c r="E3204" t="s">
        <v>113</v>
      </c>
      <c r="F3204" t="s">
        <v>5392</v>
      </c>
      <c r="G3204" t="s">
        <v>133</v>
      </c>
      <c r="H3204" t="s">
        <v>1123</v>
      </c>
      <c r="I3204" t="s">
        <v>115</v>
      </c>
      <c r="J3204" t="s">
        <v>15447</v>
      </c>
      <c r="K3204" t="s">
        <v>15448</v>
      </c>
      <c r="L3204" t="s">
        <v>8842</v>
      </c>
      <c r="M3204">
        <v>69</v>
      </c>
      <c r="N3204" t="s">
        <v>113</v>
      </c>
      <c r="O3204" t="s">
        <v>15451</v>
      </c>
      <c r="P3204">
        <v>1</v>
      </c>
      <c r="Q3204">
        <v>0.6</v>
      </c>
      <c r="T3204">
        <v>8.34</v>
      </c>
      <c r="W3204">
        <v>0.28274333882308139</v>
      </c>
      <c r="X3204">
        <v>0.45238934211693027</v>
      </c>
    </row>
    <row r="3205" spans="1:24" hidden="1" x14ac:dyDescent="0.3">
      <c r="A3205" t="s">
        <v>15452</v>
      </c>
      <c r="B3205" t="s">
        <v>8174</v>
      </c>
      <c r="C3205" t="s">
        <v>15453</v>
      </c>
      <c r="D3205" t="s">
        <v>15454</v>
      </c>
      <c r="E3205" t="s">
        <v>113</v>
      </c>
      <c r="F3205" t="s">
        <v>15455</v>
      </c>
      <c r="G3205" t="s">
        <v>133</v>
      </c>
      <c r="H3205" t="s">
        <v>14879</v>
      </c>
      <c r="I3205" t="s">
        <v>540</v>
      </c>
      <c r="J3205" t="s">
        <v>15456</v>
      </c>
      <c r="K3205" t="s">
        <v>15457</v>
      </c>
      <c r="L3205" t="s">
        <v>1173</v>
      </c>
      <c r="M3205">
        <v>50</v>
      </c>
      <c r="N3205" t="s">
        <v>8442</v>
      </c>
      <c r="O3205" t="s">
        <v>8207</v>
      </c>
      <c r="P3205">
        <v>3</v>
      </c>
      <c r="Q3205">
        <v>1400</v>
      </c>
      <c r="R3205">
        <v>320</v>
      </c>
      <c r="S3205">
        <v>145</v>
      </c>
      <c r="T3205">
        <v>110</v>
      </c>
      <c r="U3205">
        <v>170</v>
      </c>
      <c r="V3205">
        <v>230</v>
      </c>
      <c r="W3205">
        <v>1.3440000000000001</v>
      </c>
      <c r="X3205">
        <v>1.6128</v>
      </c>
    </row>
    <row r="3206" spans="1:24" hidden="1" x14ac:dyDescent="0.3">
      <c r="A3206" t="s">
        <v>15458</v>
      </c>
      <c r="B3206" t="s">
        <v>8179</v>
      </c>
      <c r="C3206" t="s">
        <v>15453</v>
      </c>
      <c r="D3206" t="s">
        <v>15454</v>
      </c>
      <c r="E3206" t="s">
        <v>113</v>
      </c>
      <c r="F3206" t="s">
        <v>15455</v>
      </c>
      <c r="G3206" t="s">
        <v>133</v>
      </c>
      <c r="H3206" t="s">
        <v>14879</v>
      </c>
      <c r="I3206" t="s">
        <v>540</v>
      </c>
      <c r="J3206" t="s">
        <v>15456</v>
      </c>
      <c r="K3206" t="s">
        <v>15457</v>
      </c>
      <c r="L3206" t="s">
        <v>1173</v>
      </c>
      <c r="M3206">
        <v>50</v>
      </c>
      <c r="N3206" t="s">
        <v>9971</v>
      </c>
      <c r="O3206" t="s">
        <v>9034</v>
      </c>
      <c r="P3206">
        <v>1</v>
      </c>
      <c r="Q3206">
        <v>560</v>
      </c>
      <c r="R3206">
        <v>308</v>
      </c>
      <c r="S3206">
        <v>149</v>
      </c>
      <c r="W3206">
        <v>0.17247999999999999</v>
      </c>
      <c r="X3206">
        <v>0.20697599999999999</v>
      </c>
    </row>
    <row r="3207" spans="1:24" hidden="1" x14ac:dyDescent="0.3">
      <c r="A3207" t="s">
        <v>15459</v>
      </c>
      <c r="B3207" t="s">
        <v>8211</v>
      </c>
      <c r="C3207" t="s">
        <v>15453</v>
      </c>
      <c r="D3207" t="s">
        <v>15454</v>
      </c>
      <c r="E3207" t="s">
        <v>113</v>
      </c>
      <c r="F3207" t="s">
        <v>15455</v>
      </c>
      <c r="G3207" t="s">
        <v>133</v>
      </c>
      <c r="H3207" t="s">
        <v>14879</v>
      </c>
      <c r="I3207" t="s">
        <v>540</v>
      </c>
      <c r="J3207" t="s">
        <v>15456</v>
      </c>
      <c r="K3207" t="s">
        <v>15457</v>
      </c>
      <c r="L3207" t="s">
        <v>1173</v>
      </c>
      <c r="M3207">
        <v>48</v>
      </c>
      <c r="N3207" t="s">
        <v>8614</v>
      </c>
      <c r="O3207" t="s">
        <v>14565</v>
      </c>
      <c r="P3207">
        <v>1</v>
      </c>
      <c r="Q3207">
        <v>12</v>
      </c>
      <c r="T3207">
        <v>350</v>
      </c>
    </row>
    <row r="3208" spans="1:24" hidden="1" x14ac:dyDescent="0.3">
      <c r="A3208" t="s">
        <v>15460</v>
      </c>
      <c r="B3208" t="s">
        <v>8536</v>
      </c>
      <c r="C3208" t="s">
        <v>15453</v>
      </c>
      <c r="D3208" t="s">
        <v>15454</v>
      </c>
      <c r="E3208" t="s">
        <v>113</v>
      </c>
      <c r="F3208" t="s">
        <v>15455</v>
      </c>
      <c r="G3208" t="s">
        <v>133</v>
      </c>
      <c r="H3208" t="s">
        <v>14879</v>
      </c>
      <c r="I3208" t="s">
        <v>540</v>
      </c>
      <c r="J3208" t="s">
        <v>15456</v>
      </c>
      <c r="K3208" t="s">
        <v>15457</v>
      </c>
      <c r="L3208" t="s">
        <v>1173</v>
      </c>
      <c r="M3208">
        <v>48</v>
      </c>
      <c r="N3208" t="s">
        <v>8614</v>
      </c>
      <c r="O3208" t="s">
        <v>9505</v>
      </c>
      <c r="P3208">
        <v>1</v>
      </c>
      <c r="W3208">
        <v>0</v>
      </c>
      <c r="X3208">
        <v>0</v>
      </c>
    </row>
    <row r="3209" spans="1:24" hidden="1" x14ac:dyDescent="0.3">
      <c r="A3209" t="s">
        <v>15461</v>
      </c>
      <c r="B3209" t="s">
        <v>8174</v>
      </c>
      <c r="C3209" t="s">
        <v>15462</v>
      </c>
      <c r="D3209" t="s">
        <v>15463</v>
      </c>
      <c r="E3209" t="s">
        <v>113</v>
      </c>
      <c r="F3209" t="s">
        <v>15464</v>
      </c>
      <c r="G3209" t="s">
        <v>133</v>
      </c>
      <c r="H3209" t="s">
        <v>14879</v>
      </c>
      <c r="I3209" t="s">
        <v>540</v>
      </c>
      <c r="J3209" t="s">
        <v>15465</v>
      </c>
      <c r="K3209" t="s">
        <v>15466</v>
      </c>
      <c r="L3209" t="s">
        <v>1173</v>
      </c>
      <c r="M3209">
        <v>50</v>
      </c>
      <c r="N3209" t="s">
        <v>8442</v>
      </c>
      <c r="O3209" t="s">
        <v>8207</v>
      </c>
      <c r="P3209">
        <v>3</v>
      </c>
      <c r="Q3209">
        <v>1400</v>
      </c>
      <c r="R3209">
        <v>320</v>
      </c>
      <c r="S3209">
        <v>145</v>
      </c>
      <c r="T3209">
        <v>50</v>
      </c>
      <c r="U3209">
        <v>150</v>
      </c>
      <c r="V3209">
        <v>330</v>
      </c>
      <c r="W3209">
        <v>1.3440000000000001</v>
      </c>
      <c r="X3209">
        <v>1.6128</v>
      </c>
    </row>
    <row r="3210" spans="1:24" hidden="1" x14ac:dyDescent="0.3">
      <c r="A3210" t="s">
        <v>15467</v>
      </c>
      <c r="B3210" t="s">
        <v>8179</v>
      </c>
      <c r="C3210" t="s">
        <v>15462</v>
      </c>
      <c r="D3210" t="s">
        <v>15463</v>
      </c>
      <c r="E3210" t="s">
        <v>113</v>
      </c>
      <c r="F3210" t="s">
        <v>15464</v>
      </c>
      <c r="G3210" t="s">
        <v>133</v>
      </c>
      <c r="H3210" t="s">
        <v>14879</v>
      </c>
      <c r="I3210" t="s">
        <v>540</v>
      </c>
      <c r="J3210" t="s">
        <v>15465</v>
      </c>
      <c r="K3210" t="s">
        <v>15466</v>
      </c>
      <c r="L3210" t="s">
        <v>1173</v>
      </c>
      <c r="M3210">
        <v>50</v>
      </c>
      <c r="N3210" t="s">
        <v>9971</v>
      </c>
      <c r="O3210" t="s">
        <v>9034</v>
      </c>
      <c r="P3210">
        <v>1</v>
      </c>
      <c r="Q3210">
        <v>560</v>
      </c>
      <c r="R3210">
        <v>308</v>
      </c>
      <c r="S3210">
        <v>149</v>
      </c>
      <c r="W3210">
        <v>0.17247999999999999</v>
      </c>
      <c r="X3210">
        <v>0.20697599999999999</v>
      </c>
    </row>
    <row r="3211" spans="1:24" hidden="1" x14ac:dyDescent="0.3">
      <c r="A3211" t="s">
        <v>15468</v>
      </c>
      <c r="B3211" t="s">
        <v>8211</v>
      </c>
      <c r="C3211" t="s">
        <v>15462</v>
      </c>
      <c r="D3211" t="s">
        <v>15463</v>
      </c>
      <c r="E3211" t="s">
        <v>113</v>
      </c>
      <c r="F3211" t="s">
        <v>15464</v>
      </c>
      <c r="G3211" t="s">
        <v>133</v>
      </c>
      <c r="H3211" t="s">
        <v>14879</v>
      </c>
      <c r="I3211" t="s">
        <v>540</v>
      </c>
      <c r="J3211" t="s">
        <v>15465</v>
      </c>
      <c r="K3211" t="s">
        <v>15466</v>
      </c>
      <c r="L3211" t="s">
        <v>1173</v>
      </c>
      <c r="M3211">
        <v>48</v>
      </c>
      <c r="N3211" t="s">
        <v>8614</v>
      </c>
      <c r="O3211" t="s">
        <v>8843</v>
      </c>
      <c r="P3211">
        <v>1</v>
      </c>
      <c r="Q3211">
        <v>0.9</v>
      </c>
      <c r="T3211">
        <v>243</v>
      </c>
      <c r="W3211">
        <v>0.63617251235193317</v>
      </c>
      <c r="X3211">
        <v>1.0178760197630932</v>
      </c>
    </row>
    <row r="3212" spans="1:24" hidden="1" x14ac:dyDescent="0.3">
      <c r="A3212" t="s">
        <v>15469</v>
      </c>
      <c r="B3212" t="s">
        <v>8536</v>
      </c>
      <c r="C3212" t="s">
        <v>15462</v>
      </c>
      <c r="D3212" t="s">
        <v>15463</v>
      </c>
      <c r="E3212" t="s">
        <v>113</v>
      </c>
      <c r="F3212" t="s">
        <v>15464</v>
      </c>
      <c r="G3212" t="s">
        <v>133</v>
      </c>
      <c r="H3212" t="s">
        <v>14879</v>
      </c>
      <c r="I3212" t="s">
        <v>540</v>
      </c>
      <c r="J3212" t="s">
        <v>15465</v>
      </c>
      <c r="K3212" t="s">
        <v>15466</v>
      </c>
      <c r="L3212" t="s">
        <v>1173</v>
      </c>
      <c r="M3212">
        <v>48</v>
      </c>
      <c r="N3212" t="s">
        <v>8614</v>
      </c>
      <c r="O3212" t="s">
        <v>9505</v>
      </c>
      <c r="P3212">
        <v>1</v>
      </c>
      <c r="W3212">
        <v>0</v>
      </c>
      <c r="X3212">
        <v>0</v>
      </c>
    </row>
    <row r="3213" spans="1:24" hidden="1" x14ac:dyDescent="0.3">
      <c r="A3213" t="s">
        <v>15470</v>
      </c>
      <c r="B3213" t="s">
        <v>8174</v>
      </c>
      <c r="C3213" t="s">
        <v>15471</v>
      </c>
      <c r="D3213" t="s">
        <v>15472</v>
      </c>
      <c r="E3213" t="s">
        <v>113</v>
      </c>
      <c r="F3213" t="s">
        <v>15473</v>
      </c>
      <c r="G3213" t="s">
        <v>133</v>
      </c>
      <c r="H3213" t="s">
        <v>3790</v>
      </c>
      <c r="I3213" t="s">
        <v>218</v>
      </c>
      <c r="J3213" t="s">
        <v>15474</v>
      </c>
      <c r="K3213" t="s">
        <v>15475</v>
      </c>
      <c r="L3213" t="s">
        <v>120</v>
      </c>
      <c r="M3213">
        <v>40</v>
      </c>
      <c r="N3213" t="s">
        <v>113</v>
      </c>
      <c r="O3213" t="s">
        <v>9890</v>
      </c>
      <c r="P3213">
        <v>3</v>
      </c>
      <c r="Q3213">
        <v>2500</v>
      </c>
      <c r="R3213">
        <v>355</v>
      </c>
      <c r="S3213">
        <v>192</v>
      </c>
      <c r="T3213">
        <v>20</v>
      </c>
      <c r="U3213">
        <v>240</v>
      </c>
      <c r="V3213">
        <v>320</v>
      </c>
      <c r="W3213">
        <v>2.6625000000000001</v>
      </c>
      <c r="X3213">
        <v>3.1949999999999998</v>
      </c>
    </row>
    <row r="3214" spans="1:24" hidden="1" x14ac:dyDescent="0.3">
      <c r="A3214" t="s">
        <v>15476</v>
      </c>
      <c r="B3214" t="s">
        <v>8179</v>
      </c>
      <c r="C3214" t="s">
        <v>15471</v>
      </c>
      <c r="D3214" t="s">
        <v>15472</v>
      </c>
      <c r="E3214" t="s">
        <v>113</v>
      </c>
      <c r="F3214" t="s">
        <v>15473</v>
      </c>
      <c r="G3214" t="s">
        <v>133</v>
      </c>
      <c r="H3214" t="s">
        <v>3790</v>
      </c>
      <c r="I3214" t="s">
        <v>218</v>
      </c>
      <c r="J3214" t="s">
        <v>15474</v>
      </c>
      <c r="K3214" t="s">
        <v>15475</v>
      </c>
      <c r="L3214" t="s">
        <v>120</v>
      </c>
      <c r="M3214">
        <v>40</v>
      </c>
      <c r="N3214" t="s">
        <v>113</v>
      </c>
      <c r="O3214" t="s">
        <v>9034</v>
      </c>
      <c r="P3214">
        <v>1</v>
      </c>
      <c r="Q3214">
        <v>560</v>
      </c>
      <c r="R3214">
        <v>308</v>
      </c>
      <c r="S3214">
        <v>149</v>
      </c>
      <c r="W3214">
        <v>0.17247999999999999</v>
      </c>
      <c r="X3214">
        <v>0.20697599999999999</v>
      </c>
    </row>
    <row r="3215" spans="1:24" hidden="1" x14ac:dyDescent="0.3">
      <c r="A3215" t="s">
        <v>15477</v>
      </c>
      <c r="B3215" t="s">
        <v>8174</v>
      </c>
      <c r="C3215" t="s">
        <v>14471</v>
      </c>
      <c r="D3215" t="s">
        <v>15478</v>
      </c>
      <c r="E3215" t="s">
        <v>113</v>
      </c>
      <c r="F3215" t="s">
        <v>14473</v>
      </c>
      <c r="G3215" t="s">
        <v>133</v>
      </c>
      <c r="H3215" t="s">
        <v>3790</v>
      </c>
      <c r="I3215" t="s">
        <v>540</v>
      </c>
      <c r="J3215" t="s">
        <v>15479</v>
      </c>
      <c r="K3215" t="s">
        <v>15480</v>
      </c>
      <c r="L3215" t="s">
        <v>120</v>
      </c>
      <c r="M3215">
        <v>40</v>
      </c>
      <c r="N3215" t="s">
        <v>113</v>
      </c>
      <c r="O3215" t="s">
        <v>9890</v>
      </c>
      <c r="P3215">
        <v>3</v>
      </c>
      <c r="Q3215">
        <v>2500</v>
      </c>
      <c r="R3215">
        <v>355</v>
      </c>
      <c r="S3215">
        <v>192</v>
      </c>
      <c r="T3215">
        <v>170</v>
      </c>
      <c r="U3215">
        <v>270</v>
      </c>
      <c r="V3215">
        <v>340</v>
      </c>
      <c r="W3215">
        <v>2.6625000000000001</v>
      </c>
      <c r="X3215">
        <v>3.1949999999999998</v>
      </c>
    </row>
    <row r="3216" spans="1:24" hidden="1" x14ac:dyDescent="0.3">
      <c r="A3216" t="s">
        <v>15481</v>
      </c>
      <c r="B3216" t="s">
        <v>8179</v>
      </c>
      <c r="C3216" t="s">
        <v>14471</v>
      </c>
      <c r="D3216" t="s">
        <v>15478</v>
      </c>
      <c r="E3216" t="s">
        <v>113</v>
      </c>
      <c r="F3216" t="s">
        <v>14473</v>
      </c>
      <c r="G3216" t="s">
        <v>133</v>
      </c>
      <c r="H3216" t="s">
        <v>3790</v>
      </c>
      <c r="I3216" t="s">
        <v>540</v>
      </c>
      <c r="J3216" t="s">
        <v>15479</v>
      </c>
      <c r="K3216" t="s">
        <v>15480</v>
      </c>
      <c r="L3216" t="s">
        <v>120</v>
      </c>
      <c r="M3216">
        <v>40</v>
      </c>
      <c r="N3216" t="s">
        <v>113</v>
      </c>
      <c r="O3216" t="s">
        <v>9034</v>
      </c>
      <c r="P3216">
        <v>1</v>
      </c>
      <c r="Q3216">
        <v>560</v>
      </c>
      <c r="R3216">
        <v>308</v>
      </c>
      <c r="S3216">
        <v>149</v>
      </c>
      <c r="W3216">
        <v>0.17247999999999999</v>
      </c>
      <c r="X3216">
        <v>0.20697599999999999</v>
      </c>
    </row>
    <row r="3217" spans="1:24" hidden="1" x14ac:dyDescent="0.3">
      <c r="A3217" t="s">
        <v>15482</v>
      </c>
      <c r="B3217" t="s">
        <v>8174</v>
      </c>
      <c r="C3217" t="s">
        <v>15483</v>
      </c>
      <c r="D3217" t="s">
        <v>15484</v>
      </c>
      <c r="E3217" t="s">
        <v>113</v>
      </c>
      <c r="F3217" t="s">
        <v>15485</v>
      </c>
      <c r="G3217" t="s">
        <v>1356</v>
      </c>
      <c r="H3217" t="s">
        <v>127</v>
      </c>
      <c r="I3217" t="s">
        <v>115</v>
      </c>
      <c r="J3217" t="s">
        <v>15486</v>
      </c>
      <c r="K3217" t="s">
        <v>15487</v>
      </c>
      <c r="L3217" t="s">
        <v>8903</v>
      </c>
      <c r="M3217">
        <v>30</v>
      </c>
      <c r="N3217" t="s">
        <v>113</v>
      </c>
      <c r="O3217" t="s">
        <v>9042</v>
      </c>
      <c r="P3217">
        <v>3</v>
      </c>
      <c r="Q3217">
        <v>1412</v>
      </c>
      <c r="R3217">
        <v>353</v>
      </c>
      <c r="T3217">
        <v>50</v>
      </c>
      <c r="U3217">
        <v>190</v>
      </c>
      <c r="V3217">
        <v>280</v>
      </c>
      <c r="W3217">
        <v>1.4953080000000001</v>
      </c>
      <c r="X3217">
        <v>1.7943696</v>
      </c>
    </row>
    <row r="3218" spans="1:24" hidden="1" x14ac:dyDescent="0.3">
      <c r="A3218" t="s">
        <v>15488</v>
      </c>
      <c r="B3218" t="s">
        <v>8179</v>
      </c>
      <c r="C3218" t="s">
        <v>15483</v>
      </c>
      <c r="D3218" t="s">
        <v>15484</v>
      </c>
      <c r="E3218" t="s">
        <v>113</v>
      </c>
      <c r="F3218" t="s">
        <v>15485</v>
      </c>
      <c r="G3218" t="s">
        <v>1356</v>
      </c>
      <c r="H3218" t="s">
        <v>127</v>
      </c>
      <c r="I3218" t="s">
        <v>115</v>
      </c>
      <c r="J3218" t="s">
        <v>15486</v>
      </c>
      <c r="K3218" t="s">
        <v>15487</v>
      </c>
      <c r="L3218" t="s">
        <v>8903</v>
      </c>
      <c r="M3218">
        <v>30</v>
      </c>
      <c r="N3218" t="s">
        <v>113</v>
      </c>
      <c r="O3218" t="s">
        <v>9568</v>
      </c>
      <c r="P3218">
        <v>3</v>
      </c>
      <c r="Q3218">
        <v>409</v>
      </c>
      <c r="R3218">
        <v>269</v>
      </c>
      <c r="W3218">
        <v>0.330063</v>
      </c>
      <c r="X3218">
        <v>0.39607559999999997</v>
      </c>
    </row>
    <row r="3219" spans="1:24" hidden="1" x14ac:dyDescent="0.3">
      <c r="A3219" t="s">
        <v>15489</v>
      </c>
      <c r="B3219" t="s">
        <v>8174</v>
      </c>
      <c r="C3219" t="s">
        <v>15490</v>
      </c>
      <c r="D3219" t="s">
        <v>15491</v>
      </c>
      <c r="E3219" t="s">
        <v>113</v>
      </c>
      <c r="F3219" t="s">
        <v>15492</v>
      </c>
      <c r="G3219" t="s">
        <v>133</v>
      </c>
      <c r="H3219" t="s">
        <v>5299</v>
      </c>
      <c r="I3219" t="s">
        <v>115</v>
      </c>
      <c r="J3219" t="s">
        <v>15493</v>
      </c>
      <c r="K3219" t="s">
        <v>15494</v>
      </c>
      <c r="L3219" t="s">
        <v>120</v>
      </c>
      <c r="M3219">
        <v>40</v>
      </c>
      <c r="N3219" t="s">
        <v>113</v>
      </c>
      <c r="O3219" t="s">
        <v>9890</v>
      </c>
      <c r="P3219">
        <v>3</v>
      </c>
      <c r="Q3219">
        <v>2500</v>
      </c>
      <c r="R3219">
        <v>355</v>
      </c>
      <c r="S3219">
        <v>192</v>
      </c>
      <c r="T3219">
        <v>0</v>
      </c>
      <c r="U3219">
        <v>120</v>
      </c>
      <c r="V3219">
        <v>240</v>
      </c>
      <c r="W3219">
        <v>2.6625000000000001</v>
      </c>
      <c r="X3219">
        <v>3.1949999999999998</v>
      </c>
    </row>
    <row r="3220" spans="1:24" hidden="1" x14ac:dyDescent="0.3">
      <c r="A3220" t="s">
        <v>15495</v>
      </c>
      <c r="B3220" t="s">
        <v>8179</v>
      </c>
      <c r="C3220" t="s">
        <v>15490</v>
      </c>
      <c r="D3220" t="s">
        <v>15491</v>
      </c>
      <c r="E3220" t="s">
        <v>113</v>
      </c>
      <c r="F3220" t="s">
        <v>15492</v>
      </c>
      <c r="G3220" t="s">
        <v>133</v>
      </c>
      <c r="H3220" t="s">
        <v>5299</v>
      </c>
      <c r="I3220" t="s">
        <v>115</v>
      </c>
      <c r="J3220" t="s">
        <v>15493</v>
      </c>
      <c r="K3220" t="s">
        <v>15494</v>
      </c>
      <c r="L3220" t="s">
        <v>120</v>
      </c>
      <c r="M3220">
        <v>40</v>
      </c>
      <c r="N3220" t="s">
        <v>113</v>
      </c>
      <c r="O3220" t="s">
        <v>9034</v>
      </c>
      <c r="P3220">
        <v>1</v>
      </c>
      <c r="Q3220">
        <v>560</v>
      </c>
      <c r="R3220">
        <v>308</v>
      </c>
      <c r="S3220">
        <v>149</v>
      </c>
      <c r="W3220">
        <v>0.17247999999999999</v>
      </c>
      <c r="X3220">
        <v>0.20697599999999999</v>
      </c>
    </row>
    <row r="3221" spans="1:24" hidden="1" x14ac:dyDescent="0.3">
      <c r="A3221" t="s">
        <v>15496</v>
      </c>
      <c r="B3221" t="s">
        <v>8211</v>
      </c>
      <c r="C3221" t="s">
        <v>15490</v>
      </c>
      <c r="D3221" t="s">
        <v>15491</v>
      </c>
      <c r="E3221" t="s">
        <v>113</v>
      </c>
      <c r="F3221" t="s">
        <v>15492</v>
      </c>
      <c r="G3221" t="s">
        <v>133</v>
      </c>
      <c r="H3221" t="s">
        <v>5299</v>
      </c>
      <c r="I3221" t="s">
        <v>115</v>
      </c>
      <c r="J3221" t="s">
        <v>15493</v>
      </c>
      <c r="K3221" t="s">
        <v>15494</v>
      </c>
      <c r="L3221" t="s">
        <v>120</v>
      </c>
      <c r="M3221">
        <v>39</v>
      </c>
      <c r="N3221" t="s">
        <v>113</v>
      </c>
      <c r="O3221" t="s">
        <v>9493</v>
      </c>
      <c r="P3221">
        <v>1</v>
      </c>
      <c r="Q3221">
        <v>0.6</v>
      </c>
      <c r="W3221">
        <v>0.28274333882308139</v>
      </c>
      <c r="X3221">
        <v>0.45238934211693027</v>
      </c>
    </row>
    <row r="3222" spans="1:24" hidden="1" x14ac:dyDescent="0.3">
      <c r="A3222" t="s">
        <v>15497</v>
      </c>
      <c r="B3222" t="s">
        <v>8174</v>
      </c>
      <c r="C3222" t="s">
        <v>15498</v>
      </c>
      <c r="D3222" t="s">
        <v>15499</v>
      </c>
      <c r="E3222" t="s">
        <v>113</v>
      </c>
      <c r="F3222" t="s">
        <v>15500</v>
      </c>
      <c r="G3222" t="s">
        <v>133</v>
      </c>
      <c r="H3222" t="s">
        <v>15501</v>
      </c>
      <c r="I3222" t="s">
        <v>138</v>
      </c>
      <c r="J3222" t="s">
        <v>15502</v>
      </c>
      <c r="K3222" t="s">
        <v>15503</v>
      </c>
      <c r="L3222" t="s">
        <v>9030</v>
      </c>
      <c r="M3222">
        <v>60</v>
      </c>
      <c r="N3222" t="s">
        <v>113</v>
      </c>
      <c r="O3222" t="s">
        <v>9890</v>
      </c>
      <c r="P3222">
        <v>3</v>
      </c>
      <c r="Q3222">
        <v>2500</v>
      </c>
      <c r="R3222">
        <v>355</v>
      </c>
      <c r="S3222">
        <v>192</v>
      </c>
      <c r="T3222">
        <v>20</v>
      </c>
      <c r="U3222">
        <v>110</v>
      </c>
      <c r="V3222">
        <v>220</v>
      </c>
      <c r="W3222">
        <v>2.6625000000000001</v>
      </c>
      <c r="X3222">
        <v>3.1949999999999998</v>
      </c>
    </row>
    <row r="3223" spans="1:24" hidden="1" x14ac:dyDescent="0.3">
      <c r="A3223" t="s">
        <v>15504</v>
      </c>
      <c r="B3223" t="s">
        <v>8179</v>
      </c>
      <c r="C3223" t="s">
        <v>15498</v>
      </c>
      <c r="D3223" t="s">
        <v>15499</v>
      </c>
      <c r="E3223" t="s">
        <v>113</v>
      </c>
      <c r="F3223" t="s">
        <v>15500</v>
      </c>
      <c r="G3223" t="s">
        <v>133</v>
      </c>
      <c r="H3223" t="s">
        <v>15501</v>
      </c>
      <c r="I3223" t="s">
        <v>138</v>
      </c>
      <c r="J3223" t="s">
        <v>15502</v>
      </c>
      <c r="K3223" t="s">
        <v>15503</v>
      </c>
      <c r="L3223" t="s">
        <v>9030</v>
      </c>
      <c r="M3223">
        <v>60</v>
      </c>
      <c r="N3223" t="s">
        <v>113</v>
      </c>
      <c r="O3223" t="s">
        <v>9034</v>
      </c>
      <c r="P3223">
        <v>1</v>
      </c>
      <c r="Q3223">
        <v>560</v>
      </c>
      <c r="R3223">
        <v>308</v>
      </c>
      <c r="S3223">
        <v>149</v>
      </c>
      <c r="W3223">
        <v>0.17247999999999999</v>
      </c>
      <c r="X3223">
        <v>0.20697599999999999</v>
      </c>
    </row>
    <row r="3224" spans="1:24" hidden="1" x14ac:dyDescent="0.3">
      <c r="A3224" t="s">
        <v>15505</v>
      </c>
      <c r="B3224" t="s">
        <v>8211</v>
      </c>
      <c r="C3224" t="s">
        <v>15498</v>
      </c>
      <c r="D3224" t="s">
        <v>15499</v>
      </c>
      <c r="E3224" t="s">
        <v>113</v>
      </c>
      <c r="F3224" t="s">
        <v>15500</v>
      </c>
      <c r="G3224" t="s">
        <v>133</v>
      </c>
      <c r="H3224" t="s">
        <v>15501</v>
      </c>
      <c r="I3224" t="s">
        <v>138</v>
      </c>
      <c r="J3224" t="s">
        <v>15502</v>
      </c>
      <c r="K3224" t="s">
        <v>15503</v>
      </c>
      <c r="L3224" t="s">
        <v>9030</v>
      </c>
      <c r="M3224">
        <v>58</v>
      </c>
      <c r="N3224" t="s">
        <v>113</v>
      </c>
      <c r="O3224" t="s">
        <v>9493</v>
      </c>
      <c r="P3224">
        <v>1</v>
      </c>
      <c r="Q3224">
        <v>0.9</v>
      </c>
      <c r="T3224">
        <v>299</v>
      </c>
      <c r="W3224">
        <v>0.63617251235193317</v>
      </c>
      <c r="X3224">
        <v>1.0178760197630932</v>
      </c>
    </row>
    <row r="3225" spans="1:24" hidden="1" x14ac:dyDescent="0.3">
      <c r="A3225" t="s">
        <v>15506</v>
      </c>
      <c r="B3225" t="s">
        <v>8174</v>
      </c>
      <c r="C3225" t="s">
        <v>5442</v>
      </c>
      <c r="D3225" t="s">
        <v>15507</v>
      </c>
      <c r="E3225" t="s">
        <v>113</v>
      </c>
      <c r="F3225" t="s">
        <v>15508</v>
      </c>
      <c r="G3225" t="s">
        <v>133</v>
      </c>
      <c r="H3225" t="s">
        <v>354</v>
      </c>
      <c r="I3225" t="s">
        <v>115</v>
      </c>
      <c r="J3225" t="s">
        <v>15509</v>
      </c>
      <c r="K3225" t="s">
        <v>15510</v>
      </c>
      <c r="L3225" t="s">
        <v>1173</v>
      </c>
      <c r="M3225">
        <v>50</v>
      </c>
      <c r="N3225" t="s">
        <v>113</v>
      </c>
      <c r="O3225" t="s">
        <v>8207</v>
      </c>
      <c r="P3225">
        <v>3</v>
      </c>
      <c r="Q3225">
        <v>1400</v>
      </c>
      <c r="R3225">
        <v>320</v>
      </c>
      <c r="S3225">
        <v>145</v>
      </c>
      <c r="T3225">
        <v>100</v>
      </c>
      <c r="U3225">
        <v>250</v>
      </c>
      <c r="V3225">
        <v>330</v>
      </c>
      <c r="W3225">
        <v>1.3440000000000001</v>
      </c>
      <c r="X3225">
        <v>1.6128</v>
      </c>
    </row>
    <row r="3226" spans="1:24" hidden="1" x14ac:dyDescent="0.3">
      <c r="A3226" t="s">
        <v>15511</v>
      </c>
      <c r="B3226" t="s">
        <v>8179</v>
      </c>
      <c r="C3226" t="s">
        <v>5442</v>
      </c>
      <c r="D3226" t="s">
        <v>15507</v>
      </c>
      <c r="E3226" t="s">
        <v>113</v>
      </c>
      <c r="F3226" t="s">
        <v>15508</v>
      </c>
      <c r="G3226" t="s">
        <v>133</v>
      </c>
      <c r="H3226" t="s">
        <v>354</v>
      </c>
      <c r="I3226" t="s">
        <v>115</v>
      </c>
      <c r="J3226" t="s">
        <v>15509</v>
      </c>
      <c r="K3226" t="s">
        <v>15510</v>
      </c>
      <c r="L3226" t="s">
        <v>1173</v>
      </c>
      <c r="M3226">
        <v>50</v>
      </c>
      <c r="N3226" t="s">
        <v>113</v>
      </c>
      <c r="O3226" t="s">
        <v>8757</v>
      </c>
      <c r="P3226">
        <v>1</v>
      </c>
      <c r="Q3226">
        <v>560</v>
      </c>
      <c r="R3226">
        <v>492</v>
      </c>
      <c r="W3226">
        <v>0.27551999999999999</v>
      </c>
      <c r="X3226">
        <v>0.33062399999999997</v>
      </c>
    </row>
    <row r="3227" spans="1:24" hidden="1" x14ac:dyDescent="0.3">
      <c r="A3227" t="s">
        <v>15512</v>
      </c>
      <c r="B3227" t="s">
        <v>8211</v>
      </c>
      <c r="C3227" t="s">
        <v>5442</v>
      </c>
      <c r="D3227" t="s">
        <v>15507</v>
      </c>
      <c r="E3227" t="s">
        <v>113</v>
      </c>
      <c r="F3227" t="s">
        <v>15508</v>
      </c>
      <c r="G3227" t="s">
        <v>133</v>
      </c>
      <c r="H3227" t="s">
        <v>354</v>
      </c>
      <c r="I3227" t="s">
        <v>115</v>
      </c>
      <c r="J3227" t="s">
        <v>15509</v>
      </c>
      <c r="K3227" t="s">
        <v>15510</v>
      </c>
      <c r="L3227" t="s">
        <v>1173</v>
      </c>
      <c r="M3227">
        <v>48</v>
      </c>
      <c r="N3227" t="s">
        <v>113</v>
      </c>
      <c r="O3227" t="s">
        <v>9493</v>
      </c>
      <c r="P3227">
        <v>1</v>
      </c>
      <c r="Q3227">
        <v>0.6</v>
      </c>
      <c r="T3227">
        <v>61.96</v>
      </c>
      <c r="W3227">
        <v>0.28274333882308139</v>
      </c>
      <c r="X3227">
        <v>0.45238934211693027</v>
      </c>
    </row>
    <row r="3228" spans="1:24" hidden="1" x14ac:dyDescent="0.3">
      <c r="A3228" t="s">
        <v>15513</v>
      </c>
      <c r="B3228" t="s">
        <v>8174</v>
      </c>
      <c r="C3228" t="s">
        <v>358</v>
      </c>
      <c r="D3228" t="s">
        <v>357</v>
      </c>
      <c r="E3228" t="s">
        <v>113</v>
      </c>
      <c r="F3228" t="s">
        <v>359</v>
      </c>
      <c r="G3228" t="s">
        <v>133</v>
      </c>
      <c r="H3228" t="s">
        <v>354</v>
      </c>
      <c r="I3228" t="s">
        <v>115</v>
      </c>
      <c r="J3228" t="s">
        <v>15514</v>
      </c>
      <c r="K3228" t="s">
        <v>15515</v>
      </c>
      <c r="L3228" t="s">
        <v>1173</v>
      </c>
      <c r="M3228">
        <v>50</v>
      </c>
      <c r="N3228" t="s">
        <v>113</v>
      </c>
      <c r="O3228" t="s">
        <v>8207</v>
      </c>
      <c r="P3228">
        <v>2</v>
      </c>
      <c r="Q3228">
        <v>1400</v>
      </c>
      <c r="R3228">
        <v>320</v>
      </c>
      <c r="S3228">
        <v>145</v>
      </c>
      <c r="T3228">
        <v>0</v>
      </c>
      <c r="U3228">
        <v>210</v>
      </c>
      <c r="W3228">
        <v>0.89600000000000002</v>
      </c>
      <c r="X3228">
        <v>1.0751999999999999</v>
      </c>
    </row>
    <row r="3229" spans="1:24" hidden="1" x14ac:dyDescent="0.3">
      <c r="A3229" t="s">
        <v>15516</v>
      </c>
      <c r="B3229" t="s">
        <v>8179</v>
      </c>
      <c r="C3229" t="s">
        <v>358</v>
      </c>
      <c r="D3229" t="s">
        <v>357</v>
      </c>
      <c r="E3229" t="s">
        <v>113</v>
      </c>
      <c r="F3229" t="s">
        <v>359</v>
      </c>
      <c r="G3229" t="s">
        <v>133</v>
      </c>
      <c r="H3229" t="s">
        <v>354</v>
      </c>
      <c r="I3229" t="s">
        <v>115</v>
      </c>
      <c r="J3229" t="s">
        <v>15514</v>
      </c>
      <c r="K3229" t="s">
        <v>15515</v>
      </c>
      <c r="L3229" t="s">
        <v>1173</v>
      </c>
      <c r="M3229">
        <v>50</v>
      </c>
      <c r="N3229" t="s">
        <v>113</v>
      </c>
      <c r="O3229" t="s">
        <v>8757</v>
      </c>
      <c r="P3229">
        <v>1</v>
      </c>
      <c r="Q3229">
        <v>560</v>
      </c>
      <c r="R3229">
        <v>492</v>
      </c>
      <c r="W3229">
        <v>0.27551999999999999</v>
      </c>
      <c r="X3229">
        <v>0.33062399999999997</v>
      </c>
    </row>
    <row r="3230" spans="1:24" hidden="1" x14ac:dyDescent="0.3">
      <c r="A3230" t="s">
        <v>15517</v>
      </c>
      <c r="B3230" t="s">
        <v>8211</v>
      </c>
      <c r="C3230" t="s">
        <v>358</v>
      </c>
      <c r="D3230" t="s">
        <v>357</v>
      </c>
      <c r="E3230" t="s">
        <v>113</v>
      </c>
      <c r="F3230" t="s">
        <v>359</v>
      </c>
      <c r="G3230" t="s">
        <v>133</v>
      </c>
      <c r="H3230" t="s">
        <v>354</v>
      </c>
      <c r="I3230" t="s">
        <v>115</v>
      </c>
      <c r="J3230" t="s">
        <v>15514</v>
      </c>
      <c r="K3230" t="s">
        <v>15515</v>
      </c>
      <c r="L3230" t="s">
        <v>1173</v>
      </c>
      <c r="M3230">
        <v>48</v>
      </c>
      <c r="N3230" t="s">
        <v>113</v>
      </c>
      <c r="O3230" t="s">
        <v>9493</v>
      </c>
      <c r="P3230">
        <v>2</v>
      </c>
      <c r="Q3230">
        <v>0.6</v>
      </c>
      <c r="T3230">
        <v>348.81</v>
      </c>
      <c r="U3230">
        <v>162.5</v>
      </c>
      <c r="W3230">
        <v>0.56548667764616278</v>
      </c>
      <c r="X3230">
        <v>0.90477868423386054</v>
      </c>
    </row>
    <row r="3231" spans="1:24" hidden="1" x14ac:dyDescent="0.3">
      <c r="A3231" t="s">
        <v>15518</v>
      </c>
      <c r="B3231" t="s">
        <v>8174</v>
      </c>
      <c r="C3231" t="s">
        <v>15519</v>
      </c>
      <c r="D3231" t="s">
        <v>15520</v>
      </c>
      <c r="E3231" t="s">
        <v>113</v>
      </c>
      <c r="F3231" t="s">
        <v>15521</v>
      </c>
      <c r="G3231" t="s">
        <v>133</v>
      </c>
      <c r="H3231" t="s">
        <v>15522</v>
      </c>
      <c r="I3231" t="s">
        <v>438</v>
      </c>
      <c r="J3231" t="s">
        <v>15523</v>
      </c>
      <c r="K3231" t="s">
        <v>15524</v>
      </c>
      <c r="L3231" t="s">
        <v>8842</v>
      </c>
      <c r="M3231">
        <v>70</v>
      </c>
      <c r="N3231" t="s">
        <v>113</v>
      </c>
      <c r="O3231" t="s">
        <v>9890</v>
      </c>
      <c r="P3231">
        <v>3</v>
      </c>
      <c r="Q3231">
        <v>2500</v>
      </c>
      <c r="R3231">
        <v>355</v>
      </c>
      <c r="S3231">
        <v>192</v>
      </c>
      <c r="T3231">
        <v>30</v>
      </c>
      <c r="U3231">
        <v>110</v>
      </c>
      <c r="V3231">
        <v>180</v>
      </c>
      <c r="W3231">
        <v>2.6625000000000001</v>
      </c>
      <c r="X3231">
        <v>3.1949999999999998</v>
      </c>
    </row>
    <row r="3232" spans="1:24" hidden="1" x14ac:dyDescent="0.3">
      <c r="A3232" t="s">
        <v>15525</v>
      </c>
      <c r="B3232" t="s">
        <v>8179</v>
      </c>
      <c r="C3232" t="s">
        <v>15519</v>
      </c>
      <c r="D3232" t="s">
        <v>15520</v>
      </c>
      <c r="E3232" t="s">
        <v>113</v>
      </c>
      <c r="F3232" t="s">
        <v>15521</v>
      </c>
      <c r="G3232" t="s">
        <v>133</v>
      </c>
      <c r="H3232" t="s">
        <v>15522</v>
      </c>
      <c r="I3232" t="s">
        <v>438</v>
      </c>
      <c r="J3232" t="s">
        <v>15523</v>
      </c>
      <c r="K3232" t="s">
        <v>15524</v>
      </c>
      <c r="L3232" t="s">
        <v>8842</v>
      </c>
      <c r="M3232">
        <v>70</v>
      </c>
      <c r="N3232" t="s">
        <v>113</v>
      </c>
      <c r="O3232" t="s">
        <v>9034</v>
      </c>
      <c r="P3232">
        <v>1</v>
      </c>
      <c r="Q3232">
        <v>560</v>
      </c>
      <c r="R3232">
        <v>308</v>
      </c>
      <c r="S3232">
        <v>149</v>
      </c>
      <c r="W3232">
        <v>0.17247999999999999</v>
      </c>
      <c r="X3232">
        <v>0.20697599999999999</v>
      </c>
    </row>
    <row r="3233" spans="1:24" hidden="1" x14ac:dyDescent="0.3">
      <c r="A3233" t="s">
        <v>15526</v>
      </c>
      <c r="B3233" t="s">
        <v>8211</v>
      </c>
      <c r="C3233" t="s">
        <v>15519</v>
      </c>
      <c r="D3233" t="s">
        <v>15520</v>
      </c>
      <c r="E3233" t="s">
        <v>113</v>
      </c>
      <c r="F3233" t="s">
        <v>15521</v>
      </c>
      <c r="G3233" t="s">
        <v>133</v>
      </c>
      <c r="H3233" t="s">
        <v>15522</v>
      </c>
      <c r="I3233" t="s">
        <v>438</v>
      </c>
      <c r="J3233" t="s">
        <v>15523</v>
      </c>
      <c r="K3233" t="s">
        <v>15524</v>
      </c>
      <c r="L3233" t="s">
        <v>8842</v>
      </c>
      <c r="M3233">
        <v>68</v>
      </c>
      <c r="N3233" t="s">
        <v>113</v>
      </c>
      <c r="O3233" t="s">
        <v>9493</v>
      </c>
      <c r="P3233">
        <v>1</v>
      </c>
      <c r="Q3233">
        <v>1.2</v>
      </c>
      <c r="T3233">
        <v>175</v>
      </c>
      <c r="W3233">
        <v>1.1309733552923256</v>
      </c>
      <c r="X3233">
        <v>1.8095573684677211</v>
      </c>
    </row>
    <row r="3234" spans="1:24" hidden="1" x14ac:dyDescent="0.3">
      <c r="A3234" t="s">
        <v>15527</v>
      </c>
      <c r="B3234" t="s">
        <v>8174</v>
      </c>
      <c r="C3234" t="s">
        <v>4827</v>
      </c>
      <c r="D3234" t="s">
        <v>4826</v>
      </c>
      <c r="E3234" t="s">
        <v>113</v>
      </c>
      <c r="F3234" t="s">
        <v>4828</v>
      </c>
      <c r="G3234" t="s">
        <v>133</v>
      </c>
      <c r="H3234" t="s">
        <v>1123</v>
      </c>
      <c r="I3234" t="s">
        <v>226</v>
      </c>
      <c r="J3234" t="s">
        <v>15528</v>
      </c>
      <c r="K3234" t="s">
        <v>15529</v>
      </c>
      <c r="L3234" t="s">
        <v>120</v>
      </c>
      <c r="M3234">
        <v>40</v>
      </c>
      <c r="N3234" t="s">
        <v>113</v>
      </c>
      <c r="O3234" t="s">
        <v>8207</v>
      </c>
      <c r="P3234">
        <v>3</v>
      </c>
      <c r="Q3234">
        <v>1400</v>
      </c>
      <c r="R3234">
        <v>320</v>
      </c>
      <c r="S3234">
        <v>145</v>
      </c>
      <c r="T3234">
        <v>0</v>
      </c>
      <c r="U3234">
        <v>80</v>
      </c>
      <c r="V3234">
        <v>270</v>
      </c>
      <c r="W3234">
        <v>1.3440000000000001</v>
      </c>
      <c r="X3234">
        <v>1.6128</v>
      </c>
    </row>
    <row r="3235" spans="1:24" hidden="1" x14ac:dyDescent="0.3">
      <c r="A3235" t="s">
        <v>15530</v>
      </c>
      <c r="B3235" t="s">
        <v>8179</v>
      </c>
      <c r="C3235" t="s">
        <v>4827</v>
      </c>
      <c r="D3235" t="s">
        <v>4826</v>
      </c>
      <c r="E3235" t="s">
        <v>113</v>
      </c>
      <c r="F3235" t="s">
        <v>4828</v>
      </c>
      <c r="G3235" t="s">
        <v>133</v>
      </c>
      <c r="H3235" t="s">
        <v>1123</v>
      </c>
      <c r="I3235" t="s">
        <v>226</v>
      </c>
      <c r="J3235" t="s">
        <v>15528</v>
      </c>
      <c r="K3235" t="s">
        <v>15529</v>
      </c>
      <c r="L3235" t="s">
        <v>120</v>
      </c>
      <c r="M3235">
        <v>40</v>
      </c>
      <c r="N3235" t="s">
        <v>113</v>
      </c>
      <c r="O3235" t="s">
        <v>9034</v>
      </c>
      <c r="P3235">
        <v>1</v>
      </c>
      <c r="Q3235">
        <v>560</v>
      </c>
      <c r="R3235">
        <v>308</v>
      </c>
      <c r="S3235">
        <v>149</v>
      </c>
      <c r="W3235">
        <v>0.17247999999999999</v>
      </c>
      <c r="X3235">
        <v>0.20697599999999999</v>
      </c>
    </row>
    <row r="3236" spans="1:24" hidden="1" x14ac:dyDescent="0.3">
      <c r="A3236" t="s">
        <v>15531</v>
      </c>
      <c r="B3236" t="s">
        <v>8211</v>
      </c>
      <c r="C3236" t="s">
        <v>4827</v>
      </c>
      <c r="D3236" t="s">
        <v>4826</v>
      </c>
      <c r="E3236" t="s">
        <v>113</v>
      </c>
      <c r="F3236" t="s">
        <v>4828</v>
      </c>
      <c r="G3236" t="s">
        <v>133</v>
      </c>
      <c r="H3236" t="s">
        <v>1123</v>
      </c>
      <c r="I3236" t="s">
        <v>226</v>
      </c>
      <c r="J3236" t="s">
        <v>15528</v>
      </c>
      <c r="K3236" t="s">
        <v>15529</v>
      </c>
      <c r="L3236" t="s">
        <v>120</v>
      </c>
      <c r="M3236">
        <v>38</v>
      </c>
      <c r="N3236" t="s">
        <v>113</v>
      </c>
      <c r="O3236" t="s">
        <v>9493</v>
      </c>
      <c r="P3236">
        <v>1</v>
      </c>
      <c r="Q3236">
        <v>0.9</v>
      </c>
      <c r="T3236">
        <v>26</v>
      </c>
      <c r="W3236">
        <v>0.63617251235193317</v>
      </c>
      <c r="X3236">
        <v>1.0178760197630932</v>
      </c>
    </row>
    <row r="3237" spans="1:24" hidden="1" x14ac:dyDescent="0.3">
      <c r="A3237" t="s">
        <v>15532</v>
      </c>
      <c r="B3237" t="s">
        <v>8174</v>
      </c>
      <c r="C3237" t="s">
        <v>15533</v>
      </c>
      <c r="D3237" t="s">
        <v>15534</v>
      </c>
      <c r="E3237" t="s">
        <v>113</v>
      </c>
      <c r="F3237" t="s">
        <v>15535</v>
      </c>
      <c r="G3237" t="s">
        <v>133</v>
      </c>
      <c r="H3237" t="s">
        <v>1123</v>
      </c>
      <c r="I3237" t="s">
        <v>115</v>
      </c>
      <c r="J3237" t="s">
        <v>15536</v>
      </c>
      <c r="K3237" t="s">
        <v>15537</v>
      </c>
      <c r="L3237" t="s">
        <v>8842</v>
      </c>
      <c r="M3237">
        <v>70</v>
      </c>
      <c r="N3237" t="s">
        <v>113</v>
      </c>
      <c r="O3237" t="s">
        <v>9890</v>
      </c>
      <c r="P3237">
        <v>3</v>
      </c>
      <c r="Q3237">
        <v>2500</v>
      </c>
      <c r="R3237">
        <v>355</v>
      </c>
      <c r="S3237">
        <v>192</v>
      </c>
      <c r="T3237">
        <v>10</v>
      </c>
      <c r="U3237">
        <v>160</v>
      </c>
      <c r="V3237">
        <v>300</v>
      </c>
      <c r="W3237">
        <v>2.6625000000000001</v>
      </c>
      <c r="X3237">
        <v>3.1949999999999998</v>
      </c>
    </row>
    <row r="3238" spans="1:24" hidden="1" x14ac:dyDescent="0.3">
      <c r="A3238" t="s">
        <v>15538</v>
      </c>
      <c r="B3238" t="s">
        <v>8179</v>
      </c>
      <c r="C3238" t="s">
        <v>15533</v>
      </c>
      <c r="D3238" t="s">
        <v>15534</v>
      </c>
      <c r="E3238" t="s">
        <v>113</v>
      </c>
      <c r="F3238" t="s">
        <v>15535</v>
      </c>
      <c r="G3238" t="s">
        <v>133</v>
      </c>
      <c r="H3238" t="s">
        <v>1123</v>
      </c>
      <c r="I3238" t="s">
        <v>115</v>
      </c>
      <c r="J3238" t="s">
        <v>15536</v>
      </c>
      <c r="K3238" t="s">
        <v>15537</v>
      </c>
      <c r="L3238" t="s">
        <v>8842</v>
      </c>
      <c r="M3238">
        <v>70</v>
      </c>
      <c r="N3238" t="s">
        <v>113</v>
      </c>
      <c r="O3238" t="s">
        <v>9034</v>
      </c>
      <c r="P3238">
        <v>1</v>
      </c>
      <c r="Q3238">
        <v>560</v>
      </c>
      <c r="R3238">
        <v>308</v>
      </c>
      <c r="S3238">
        <v>149</v>
      </c>
      <c r="W3238">
        <v>0.17247999999999999</v>
      </c>
      <c r="X3238">
        <v>0.20697599999999999</v>
      </c>
    </row>
    <row r="3239" spans="1:24" hidden="1" x14ac:dyDescent="0.3">
      <c r="A3239" t="s">
        <v>15539</v>
      </c>
      <c r="B3239" t="s">
        <v>8211</v>
      </c>
      <c r="C3239" t="s">
        <v>15533</v>
      </c>
      <c r="D3239" t="s">
        <v>15534</v>
      </c>
      <c r="E3239" t="s">
        <v>113</v>
      </c>
      <c r="F3239" t="s">
        <v>15535</v>
      </c>
      <c r="G3239" t="s">
        <v>133</v>
      </c>
      <c r="H3239" t="s">
        <v>1123</v>
      </c>
      <c r="I3239" t="s">
        <v>115</v>
      </c>
      <c r="J3239" t="s">
        <v>15536</v>
      </c>
      <c r="K3239" t="s">
        <v>15537</v>
      </c>
      <c r="L3239" t="s">
        <v>8842</v>
      </c>
      <c r="M3239">
        <v>68</v>
      </c>
      <c r="N3239" t="s">
        <v>113</v>
      </c>
      <c r="O3239" t="s">
        <v>15227</v>
      </c>
      <c r="P3239">
        <v>1</v>
      </c>
      <c r="Q3239">
        <v>1.2</v>
      </c>
      <c r="T3239">
        <v>139.55000000000001</v>
      </c>
      <c r="W3239">
        <v>1.1309733552923256</v>
      </c>
      <c r="X3239">
        <v>1.8095573684677211</v>
      </c>
    </row>
    <row r="3240" spans="1:24" hidden="1" x14ac:dyDescent="0.3">
      <c r="A3240" t="s">
        <v>15540</v>
      </c>
      <c r="B3240" t="s">
        <v>8174</v>
      </c>
      <c r="C3240" t="s">
        <v>4216</v>
      </c>
      <c r="D3240" t="s">
        <v>4215</v>
      </c>
      <c r="E3240" t="s">
        <v>113</v>
      </c>
      <c r="F3240" t="s">
        <v>4217</v>
      </c>
      <c r="G3240" t="s">
        <v>133</v>
      </c>
      <c r="H3240" t="s">
        <v>2371</v>
      </c>
      <c r="I3240" t="s">
        <v>218</v>
      </c>
      <c r="J3240" t="s">
        <v>15541</v>
      </c>
      <c r="K3240" t="s">
        <v>15542</v>
      </c>
      <c r="L3240" t="s">
        <v>8842</v>
      </c>
      <c r="M3240">
        <v>70</v>
      </c>
      <c r="N3240" t="s">
        <v>113</v>
      </c>
      <c r="O3240" t="s">
        <v>9890</v>
      </c>
      <c r="P3240">
        <v>3</v>
      </c>
      <c r="Q3240">
        <v>2500</v>
      </c>
      <c r="R3240">
        <v>355</v>
      </c>
      <c r="S3240">
        <v>192</v>
      </c>
      <c r="T3240">
        <v>15</v>
      </c>
      <c r="U3240">
        <v>245</v>
      </c>
      <c r="V3240">
        <v>290</v>
      </c>
      <c r="W3240">
        <v>2.6625000000000001</v>
      </c>
      <c r="X3240">
        <v>3.1949999999999998</v>
      </c>
    </row>
    <row r="3241" spans="1:24" hidden="1" x14ac:dyDescent="0.3">
      <c r="A3241" t="s">
        <v>15543</v>
      </c>
      <c r="B3241" t="s">
        <v>8179</v>
      </c>
      <c r="C3241" t="s">
        <v>4216</v>
      </c>
      <c r="D3241" t="s">
        <v>4215</v>
      </c>
      <c r="E3241" t="s">
        <v>113</v>
      </c>
      <c r="F3241" t="s">
        <v>4217</v>
      </c>
      <c r="G3241" t="s">
        <v>133</v>
      </c>
      <c r="H3241" t="s">
        <v>2371</v>
      </c>
      <c r="I3241" t="s">
        <v>218</v>
      </c>
      <c r="J3241" t="s">
        <v>15541</v>
      </c>
      <c r="K3241" t="s">
        <v>15542</v>
      </c>
      <c r="L3241" t="s">
        <v>8842</v>
      </c>
      <c r="M3241">
        <v>70</v>
      </c>
      <c r="N3241" t="s">
        <v>113</v>
      </c>
      <c r="O3241" t="s">
        <v>9034</v>
      </c>
      <c r="P3241">
        <v>1</v>
      </c>
      <c r="Q3241">
        <v>560</v>
      </c>
      <c r="R3241">
        <v>308</v>
      </c>
      <c r="S3241">
        <v>149</v>
      </c>
      <c r="W3241">
        <v>0.17247999999999999</v>
      </c>
      <c r="X3241">
        <v>0.20697599999999999</v>
      </c>
    </row>
    <row r="3242" spans="1:24" hidden="1" x14ac:dyDescent="0.3">
      <c r="A3242" t="s">
        <v>15544</v>
      </c>
      <c r="B3242" t="s">
        <v>8211</v>
      </c>
      <c r="C3242" t="s">
        <v>4216</v>
      </c>
      <c r="D3242" t="s">
        <v>4215</v>
      </c>
      <c r="E3242" t="s">
        <v>113</v>
      </c>
      <c r="F3242" t="s">
        <v>4217</v>
      </c>
      <c r="G3242" t="s">
        <v>133</v>
      </c>
      <c r="H3242" t="s">
        <v>2371</v>
      </c>
      <c r="I3242" t="s">
        <v>218</v>
      </c>
      <c r="J3242" t="s">
        <v>15541</v>
      </c>
      <c r="K3242" t="s">
        <v>15542</v>
      </c>
      <c r="L3242" t="s">
        <v>8842</v>
      </c>
      <c r="M3242">
        <v>68</v>
      </c>
      <c r="N3242" t="s">
        <v>113</v>
      </c>
      <c r="O3242" t="s">
        <v>9493</v>
      </c>
      <c r="P3242">
        <v>1</v>
      </c>
      <c r="Q3242">
        <v>0.6</v>
      </c>
      <c r="T3242">
        <v>260.83</v>
      </c>
      <c r="W3242">
        <v>0.28274333882308139</v>
      </c>
      <c r="X3242">
        <v>0.45238934211693027</v>
      </c>
    </row>
    <row r="3243" spans="1:24" hidden="1" x14ac:dyDescent="0.3">
      <c r="A3243" t="s">
        <v>15545</v>
      </c>
      <c r="B3243" t="s">
        <v>8174</v>
      </c>
      <c r="C3243" t="s">
        <v>2567</v>
      </c>
      <c r="D3243" t="s">
        <v>2566</v>
      </c>
      <c r="E3243" t="s">
        <v>113</v>
      </c>
      <c r="F3243" t="s">
        <v>2568</v>
      </c>
      <c r="G3243" t="s">
        <v>133</v>
      </c>
      <c r="H3243" t="s">
        <v>15546</v>
      </c>
      <c r="I3243" t="s">
        <v>218</v>
      </c>
      <c r="J3243" t="s">
        <v>15547</v>
      </c>
      <c r="K3243" t="s">
        <v>15548</v>
      </c>
      <c r="L3243" t="s">
        <v>8842</v>
      </c>
      <c r="M3243">
        <v>70</v>
      </c>
      <c r="N3243" t="s">
        <v>113</v>
      </c>
      <c r="O3243" t="s">
        <v>9890</v>
      </c>
      <c r="P3243">
        <v>4</v>
      </c>
      <c r="Q3243">
        <v>2500</v>
      </c>
      <c r="R3243">
        <v>355</v>
      </c>
      <c r="S3243">
        <v>192</v>
      </c>
      <c r="T3243">
        <v>50</v>
      </c>
      <c r="U3243">
        <v>160</v>
      </c>
      <c r="W3243">
        <v>3.55</v>
      </c>
      <c r="X3243">
        <v>4.26</v>
      </c>
    </row>
    <row r="3244" spans="1:24" hidden="1" x14ac:dyDescent="0.3">
      <c r="A3244" t="s">
        <v>15549</v>
      </c>
      <c r="B3244" t="s">
        <v>8179</v>
      </c>
      <c r="C3244" t="s">
        <v>2567</v>
      </c>
      <c r="D3244" t="s">
        <v>2566</v>
      </c>
      <c r="E3244" t="s">
        <v>113</v>
      </c>
      <c r="F3244" t="s">
        <v>2568</v>
      </c>
      <c r="G3244" t="s">
        <v>133</v>
      </c>
      <c r="H3244" t="s">
        <v>15546</v>
      </c>
      <c r="I3244" t="s">
        <v>218</v>
      </c>
      <c r="J3244" t="s">
        <v>15547</v>
      </c>
      <c r="K3244" t="s">
        <v>15548</v>
      </c>
      <c r="L3244" t="s">
        <v>8842</v>
      </c>
      <c r="M3244">
        <v>70</v>
      </c>
      <c r="N3244" t="s">
        <v>113</v>
      </c>
      <c r="O3244" t="s">
        <v>9034</v>
      </c>
      <c r="P3244">
        <v>1</v>
      </c>
      <c r="Q3244">
        <v>560</v>
      </c>
      <c r="R3244">
        <v>308</v>
      </c>
      <c r="S3244">
        <v>149</v>
      </c>
      <c r="W3244">
        <v>0.17247999999999999</v>
      </c>
      <c r="X3244">
        <v>0.20697599999999999</v>
      </c>
    </row>
    <row r="3245" spans="1:24" hidden="1" x14ac:dyDescent="0.3">
      <c r="A3245" t="s">
        <v>15550</v>
      </c>
      <c r="B3245" t="s">
        <v>8211</v>
      </c>
      <c r="C3245" t="s">
        <v>2567</v>
      </c>
      <c r="D3245" t="s">
        <v>2566</v>
      </c>
      <c r="E3245" t="s">
        <v>113</v>
      </c>
      <c r="F3245" t="s">
        <v>2568</v>
      </c>
      <c r="G3245" t="s">
        <v>133</v>
      </c>
      <c r="H3245" t="s">
        <v>15546</v>
      </c>
      <c r="I3245" t="s">
        <v>218</v>
      </c>
      <c r="J3245" t="s">
        <v>15547</v>
      </c>
      <c r="K3245" t="s">
        <v>15548</v>
      </c>
      <c r="L3245" t="s">
        <v>8842</v>
      </c>
      <c r="M3245">
        <v>68</v>
      </c>
      <c r="N3245" t="s">
        <v>113</v>
      </c>
      <c r="O3245" t="s">
        <v>9493</v>
      </c>
      <c r="P3245">
        <v>1</v>
      </c>
      <c r="Q3245">
        <v>0.6</v>
      </c>
      <c r="T3245">
        <v>86.24</v>
      </c>
      <c r="W3245">
        <v>0.28274333882308139</v>
      </c>
      <c r="X3245">
        <v>0.45238934211693027</v>
      </c>
    </row>
    <row r="3246" spans="1:24" hidden="1" x14ac:dyDescent="0.3">
      <c r="A3246" t="s">
        <v>15551</v>
      </c>
      <c r="B3246" t="s">
        <v>8174</v>
      </c>
      <c r="C3246" t="s">
        <v>4203</v>
      </c>
      <c r="D3246" t="s">
        <v>15552</v>
      </c>
      <c r="E3246" t="s">
        <v>113</v>
      </c>
      <c r="F3246" t="s">
        <v>4204</v>
      </c>
      <c r="G3246" t="s">
        <v>133</v>
      </c>
      <c r="H3246" t="s">
        <v>2371</v>
      </c>
      <c r="I3246" t="s">
        <v>218</v>
      </c>
      <c r="J3246" t="s">
        <v>15553</v>
      </c>
      <c r="K3246" t="s">
        <v>15554</v>
      </c>
      <c r="L3246" t="s">
        <v>8842</v>
      </c>
      <c r="M3246">
        <v>70</v>
      </c>
      <c r="N3246" t="s">
        <v>113</v>
      </c>
      <c r="O3246" t="s">
        <v>9890</v>
      </c>
      <c r="P3246">
        <v>4</v>
      </c>
      <c r="Q3246">
        <v>2500</v>
      </c>
      <c r="R3246">
        <v>355</v>
      </c>
      <c r="S3246">
        <v>192</v>
      </c>
      <c r="T3246">
        <v>0</v>
      </c>
      <c r="U3246">
        <v>130</v>
      </c>
      <c r="W3246">
        <v>3.55</v>
      </c>
      <c r="X3246">
        <v>4.26</v>
      </c>
    </row>
    <row r="3247" spans="1:24" hidden="1" x14ac:dyDescent="0.3">
      <c r="A3247" t="s">
        <v>15555</v>
      </c>
      <c r="B3247" t="s">
        <v>8179</v>
      </c>
      <c r="C3247" t="s">
        <v>4203</v>
      </c>
      <c r="D3247" t="s">
        <v>15552</v>
      </c>
      <c r="E3247" t="s">
        <v>113</v>
      </c>
      <c r="F3247" t="s">
        <v>4204</v>
      </c>
      <c r="G3247" t="s">
        <v>133</v>
      </c>
      <c r="H3247" t="s">
        <v>2371</v>
      </c>
      <c r="I3247" t="s">
        <v>218</v>
      </c>
      <c r="J3247" t="s">
        <v>15553</v>
      </c>
      <c r="K3247" t="s">
        <v>15554</v>
      </c>
      <c r="L3247" t="s">
        <v>8842</v>
      </c>
      <c r="M3247">
        <v>70</v>
      </c>
      <c r="N3247" t="s">
        <v>113</v>
      </c>
      <c r="O3247" t="s">
        <v>9034</v>
      </c>
      <c r="P3247">
        <v>1</v>
      </c>
      <c r="Q3247">
        <v>560</v>
      </c>
      <c r="R3247">
        <v>308</v>
      </c>
      <c r="S3247">
        <v>149</v>
      </c>
      <c r="W3247">
        <v>0.17247999999999999</v>
      </c>
      <c r="X3247">
        <v>0.20697599999999999</v>
      </c>
    </row>
    <row r="3248" spans="1:24" hidden="1" x14ac:dyDescent="0.3">
      <c r="A3248" t="s">
        <v>15556</v>
      </c>
      <c r="B3248" t="s">
        <v>8211</v>
      </c>
      <c r="C3248" t="s">
        <v>4203</v>
      </c>
      <c r="D3248" t="s">
        <v>15552</v>
      </c>
      <c r="E3248" t="s">
        <v>113</v>
      </c>
      <c r="F3248" t="s">
        <v>4204</v>
      </c>
      <c r="G3248" t="s">
        <v>133</v>
      </c>
      <c r="H3248" t="s">
        <v>2371</v>
      </c>
      <c r="I3248" t="s">
        <v>218</v>
      </c>
      <c r="J3248" t="s">
        <v>15553</v>
      </c>
      <c r="K3248" t="s">
        <v>15554</v>
      </c>
      <c r="L3248" t="s">
        <v>8842</v>
      </c>
      <c r="M3248">
        <v>68</v>
      </c>
      <c r="N3248" t="s">
        <v>113</v>
      </c>
      <c r="O3248" t="s">
        <v>9493</v>
      </c>
      <c r="P3248">
        <v>1</v>
      </c>
      <c r="Q3248">
        <v>1.2</v>
      </c>
      <c r="T3248">
        <v>296.31</v>
      </c>
      <c r="W3248">
        <v>1.1309733552923256</v>
      </c>
      <c r="X3248">
        <v>1.8095573684677211</v>
      </c>
    </row>
    <row r="3249" spans="1:24" hidden="1" x14ac:dyDescent="0.3">
      <c r="A3249" t="s">
        <v>15557</v>
      </c>
      <c r="B3249" t="s">
        <v>8249</v>
      </c>
      <c r="C3249" t="s">
        <v>4203</v>
      </c>
      <c r="D3249" t="s">
        <v>15552</v>
      </c>
      <c r="E3249" t="s">
        <v>113</v>
      </c>
      <c r="F3249" t="s">
        <v>4204</v>
      </c>
      <c r="G3249" t="s">
        <v>133</v>
      </c>
      <c r="H3249" t="s">
        <v>2371</v>
      </c>
      <c r="I3249" t="s">
        <v>218</v>
      </c>
      <c r="J3249" t="s">
        <v>15553</v>
      </c>
      <c r="K3249" t="s">
        <v>15554</v>
      </c>
      <c r="L3249" t="s">
        <v>8842</v>
      </c>
      <c r="M3249">
        <v>68</v>
      </c>
      <c r="N3249" t="s">
        <v>113</v>
      </c>
      <c r="O3249" t="s">
        <v>9493</v>
      </c>
      <c r="P3249">
        <v>2</v>
      </c>
      <c r="Q3249">
        <v>0.6</v>
      </c>
      <c r="T3249">
        <v>80.86</v>
      </c>
      <c r="U3249">
        <v>172.72</v>
      </c>
      <c r="W3249">
        <v>0.56548667764616278</v>
      </c>
      <c r="X3249">
        <v>0.90477868423386054</v>
      </c>
    </row>
    <row r="3250" spans="1:24" hidden="1" x14ac:dyDescent="0.3">
      <c r="A3250" t="s">
        <v>15558</v>
      </c>
      <c r="B3250" t="s">
        <v>8174</v>
      </c>
      <c r="C3250" t="s">
        <v>4831</v>
      </c>
      <c r="D3250" t="s">
        <v>4830</v>
      </c>
      <c r="E3250" t="s">
        <v>113</v>
      </c>
      <c r="F3250" t="s">
        <v>4832</v>
      </c>
      <c r="G3250" t="s">
        <v>133</v>
      </c>
      <c r="H3250" t="s">
        <v>1123</v>
      </c>
      <c r="I3250" t="s">
        <v>226</v>
      </c>
      <c r="J3250" t="s">
        <v>15559</v>
      </c>
      <c r="K3250" t="s">
        <v>15560</v>
      </c>
      <c r="L3250" t="s">
        <v>9030</v>
      </c>
      <c r="M3250">
        <v>60</v>
      </c>
      <c r="N3250" t="s">
        <v>113</v>
      </c>
      <c r="O3250" t="s">
        <v>8207</v>
      </c>
      <c r="P3250">
        <v>3</v>
      </c>
      <c r="Q3250">
        <v>1400</v>
      </c>
      <c r="R3250">
        <v>320</v>
      </c>
      <c r="S3250">
        <v>145</v>
      </c>
      <c r="T3250">
        <v>40</v>
      </c>
      <c r="U3250">
        <v>170</v>
      </c>
      <c r="V3250">
        <v>350</v>
      </c>
      <c r="W3250">
        <v>1.3440000000000001</v>
      </c>
      <c r="X3250">
        <v>1.6128</v>
      </c>
    </row>
    <row r="3251" spans="1:24" hidden="1" x14ac:dyDescent="0.3">
      <c r="A3251" t="s">
        <v>15561</v>
      </c>
      <c r="B3251" t="s">
        <v>8179</v>
      </c>
      <c r="C3251" t="s">
        <v>4831</v>
      </c>
      <c r="D3251" t="s">
        <v>4830</v>
      </c>
      <c r="E3251" t="s">
        <v>113</v>
      </c>
      <c r="F3251" t="s">
        <v>4832</v>
      </c>
      <c r="G3251" t="s">
        <v>133</v>
      </c>
      <c r="H3251" t="s">
        <v>1123</v>
      </c>
      <c r="I3251" t="s">
        <v>226</v>
      </c>
      <c r="J3251" t="s">
        <v>15559</v>
      </c>
      <c r="K3251" t="s">
        <v>15560</v>
      </c>
      <c r="L3251" t="s">
        <v>9030</v>
      </c>
      <c r="M3251">
        <v>60</v>
      </c>
      <c r="N3251" t="s">
        <v>113</v>
      </c>
      <c r="O3251" t="s">
        <v>9034</v>
      </c>
      <c r="P3251">
        <v>1</v>
      </c>
      <c r="Q3251">
        <v>560</v>
      </c>
      <c r="R3251">
        <v>308</v>
      </c>
      <c r="S3251">
        <v>149</v>
      </c>
      <c r="W3251">
        <v>0.17247999999999999</v>
      </c>
      <c r="X3251">
        <v>0.20697599999999999</v>
      </c>
    </row>
    <row r="3252" spans="1:24" hidden="1" x14ac:dyDescent="0.3">
      <c r="A3252" t="s">
        <v>15562</v>
      </c>
      <c r="B3252" t="s">
        <v>8362</v>
      </c>
      <c r="C3252" t="s">
        <v>4831</v>
      </c>
      <c r="D3252" t="s">
        <v>4830</v>
      </c>
      <c r="E3252" t="s">
        <v>113</v>
      </c>
      <c r="F3252" t="s">
        <v>4832</v>
      </c>
      <c r="G3252" t="s">
        <v>133</v>
      </c>
      <c r="H3252" t="s">
        <v>1123</v>
      </c>
      <c r="I3252" t="s">
        <v>226</v>
      </c>
      <c r="J3252" t="s">
        <v>15559</v>
      </c>
      <c r="K3252" t="s">
        <v>15560</v>
      </c>
      <c r="L3252" t="s">
        <v>9030</v>
      </c>
      <c r="M3252">
        <v>0</v>
      </c>
      <c r="N3252" t="s">
        <v>113</v>
      </c>
      <c r="O3252" t="s">
        <v>15026</v>
      </c>
      <c r="P3252">
        <v>1</v>
      </c>
      <c r="W3252">
        <v>0</v>
      </c>
      <c r="X3252">
        <v>0</v>
      </c>
    </row>
    <row r="3253" spans="1:24" hidden="1" x14ac:dyDescent="0.3">
      <c r="A3253" t="s">
        <v>15563</v>
      </c>
      <c r="B3253" t="s">
        <v>8174</v>
      </c>
      <c r="C3253" t="s">
        <v>15564</v>
      </c>
      <c r="D3253" t="s">
        <v>15565</v>
      </c>
      <c r="E3253" t="s">
        <v>113</v>
      </c>
      <c r="F3253" t="s">
        <v>15566</v>
      </c>
      <c r="G3253" t="s">
        <v>133</v>
      </c>
      <c r="H3253" t="s">
        <v>15522</v>
      </c>
      <c r="I3253" t="s">
        <v>438</v>
      </c>
      <c r="J3253" t="s">
        <v>15567</v>
      </c>
      <c r="K3253" t="s">
        <v>15568</v>
      </c>
      <c r="L3253" t="s">
        <v>9030</v>
      </c>
      <c r="M3253">
        <v>60</v>
      </c>
      <c r="N3253" t="s">
        <v>113</v>
      </c>
      <c r="O3253" t="s">
        <v>8207</v>
      </c>
      <c r="P3253">
        <v>3</v>
      </c>
      <c r="Q3253">
        <v>1400</v>
      </c>
      <c r="R3253">
        <v>320</v>
      </c>
      <c r="S3253">
        <v>145</v>
      </c>
      <c r="T3253">
        <v>20</v>
      </c>
      <c r="U3253">
        <v>130</v>
      </c>
      <c r="V3253">
        <v>220</v>
      </c>
      <c r="W3253">
        <v>1.3440000000000001</v>
      </c>
      <c r="X3253">
        <v>1.6128</v>
      </c>
    </row>
    <row r="3254" spans="1:24" hidden="1" x14ac:dyDescent="0.3">
      <c r="A3254" t="s">
        <v>15569</v>
      </c>
      <c r="B3254" t="s">
        <v>8179</v>
      </c>
      <c r="C3254" t="s">
        <v>15564</v>
      </c>
      <c r="D3254" t="s">
        <v>15565</v>
      </c>
      <c r="E3254" t="s">
        <v>113</v>
      </c>
      <c r="F3254" t="s">
        <v>15566</v>
      </c>
      <c r="G3254" t="s">
        <v>133</v>
      </c>
      <c r="H3254" t="s">
        <v>15522</v>
      </c>
      <c r="I3254" t="s">
        <v>438</v>
      </c>
      <c r="J3254" t="s">
        <v>15567</v>
      </c>
      <c r="K3254" t="s">
        <v>15568</v>
      </c>
      <c r="L3254" t="s">
        <v>9030</v>
      </c>
      <c r="M3254">
        <v>60</v>
      </c>
      <c r="N3254" t="s">
        <v>113</v>
      </c>
      <c r="O3254" t="s">
        <v>9034</v>
      </c>
      <c r="P3254">
        <v>1</v>
      </c>
      <c r="Q3254">
        <v>560</v>
      </c>
      <c r="R3254">
        <v>308</v>
      </c>
      <c r="S3254">
        <v>149</v>
      </c>
      <c r="W3254">
        <v>0.17247999999999999</v>
      </c>
      <c r="X3254">
        <v>0.20697599999999999</v>
      </c>
    </row>
    <row r="3255" spans="1:24" hidden="1" x14ac:dyDescent="0.3">
      <c r="A3255" t="s">
        <v>15570</v>
      </c>
      <c r="B3255" t="s">
        <v>8174</v>
      </c>
      <c r="C3255" t="s">
        <v>4753</v>
      </c>
      <c r="D3255" t="s">
        <v>4752</v>
      </c>
      <c r="E3255" t="s">
        <v>113</v>
      </c>
      <c r="F3255" t="s">
        <v>4754</v>
      </c>
      <c r="G3255" t="s">
        <v>133</v>
      </c>
      <c r="H3255" t="s">
        <v>1123</v>
      </c>
      <c r="I3255" t="s">
        <v>226</v>
      </c>
      <c r="J3255" t="s">
        <v>15571</v>
      </c>
      <c r="K3255" t="s">
        <v>15572</v>
      </c>
      <c r="L3255" t="s">
        <v>8842</v>
      </c>
      <c r="M3255">
        <v>70</v>
      </c>
      <c r="N3255" t="s">
        <v>113</v>
      </c>
      <c r="O3255" t="s">
        <v>8207</v>
      </c>
      <c r="P3255">
        <v>3</v>
      </c>
      <c r="Q3255">
        <v>1400</v>
      </c>
      <c r="R3255">
        <v>320</v>
      </c>
      <c r="S3255">
        <v>145</v>
      </c>
      <c r="T3255">
        <v>80</v>
      </c>
      <c r="U3255">
        <v>170</v>
      </c>
      <c r="V3255">
        <v>240</v>
      </c>
      <c r="W3255">
        <v>1.3440000000000001</v>
      </c>
      <c r="X3255">
        <v>1.6128</v>
      </c>
    </row>
    <row r="3256" spans="1:24" hidden="1" x14ac:dyDescent="0.3">
      <c r="A3256" t="s">
        <v>15573</v>
      </c>
      <c r="B3256" t="s">
        <v>8211</v>
      </c>
      <c r="C3256" t="s">
        <v>4753</v>
      </c>
      <c r="D3256" t="s">
        <v>4752</v>
      </c>
      <c r="E3256" t="s">
        <v>113</v>
      </c>
      <c r="F3256" t="s">
        <v>4754</v>
      </c>
      <c r="G3256" t="s">
        <v>133</v>
      </c>
      <c r="H3256" t="s">
        <v>1123</v>
      </c>
      <c r="I3256" t="s">
        <v>226</v>
      </c>
      <c r="J3256" t="s">
        <v>15571</v>
      </c>
      <c r="K3256" t="s">
        <v>15572</v>
      </c>
      <c r="L3256" t="s">
        <v>8842</v>
      </c>
      <c r="M3256">
        <v>68</v>
      </c>
      <c r="N3256" t="s">
        <v>113</v>
      </c>
      <c r="O3256" t="s">
        <v>15574</v>
      </c>
      <c r="P3256">
        <v>2</v>
      </c>
      <c r="Q3256">
        <v>0.6</v>
      </c>
      <c r="T3256">
        <v>204.72</v>
      </c>
      <c r="U3256">
        <v>208.27</v>
      </c>
      <c r="W3256">
        <v>0.56548667764616278</v>
      </c>
      <c r="X3256">
        <v>0.90477868423386054</v>
      </c>
    </row>
    <row r="3257" spans="1:24" hidden="1" x14ac:dyDescent="0.3">
      <c r="A3257" t="s">
        <v>15575</v>
      </c>
      <c r="B3257" t="s">
        <v>8179</v>
      </c>
      <c r="C3257" t="s">
        <v>4753</v>
      </c>
      <c r="D3257" t="s">
        <v>4752</v>
      </c>
      <c r="E3257" t="s">
        <v>113</v>
      </c>
      <c r="F3257" t="s">
        <v>4754</v>
      </c>
      <c r="G3257" t="s">
        <v>133</v>
      </c>
      <c r="H3257" t="s">
        <v>1123</v>
      </c>
      <c r="I3257" t="s">
        <v>226</v>
      </c>
      <c r="J3257" t="s">
        <v>15571</v>
      </c>
      <c r="K3257" t="s">
        <v>15572</v>
      </c>
      <c r="L3257" t="s">
        <v>8842</v>
      </c>
      <c r="M3257">
        <v>70</v>
      </c>
      <c r="N3257" t="s">
        <v>113</v>
      </c>
      <c r="O3257" t="s">
        <v>9034</v>
      </c>
      <c r="P3257">
        <v>1</v>
      </c>
      <c r="Q3257">
        <v>560</v>
      </c>
      <c r="R3257">
        <v>308</v>
      </c>
      <c r="S3257">
        <v>149</v>
      </c>
      <c r="W3257">
        <v>0.17247999999999999</v>
      </c>
      <c r="X3257">
        <v>0.20697599999999999</v>
      </c>
    </row>
    <row r="3258" spans="1:24" hidden="1" x14ac:dyDescent="0.3">
      <c r="A3258" t="s">
        <v>15576</v>
      </c>
      <c r="B3258" t="s">
        <v>8174</v>
      </c>
      <c r="C3258" t="s">
        <v>15577</v>
      </c>
      <c r="D3258" t="s">
        <v>15578</v>
      </c>
      <c r="E3258" t="s">
        <v>113</v>
      </c>
      <c r="F3258" t="s">
        <v>15579</v>
      </c>
      <c r="G3258" t="s">
        <v>133</v>
      </c>
      <c r="H3258" t="s">
        <v>1123</v>
      </c>
      <c r="I3258" t="s">
        <v>115</v>
      </c>
      <c r="J3258" t="s">
        <v>15580</v>
      </c>
      <c r="K3258" t="s">
        <v>15581</v>
      </c>
      <c r="L3258" t="s">
        <v>1173</v>
      </c>
      <c r="M3258">
        <v>50</v>
      </c>
      <c r="N3258" t="s">
        <v>113</v>
      </c>
      <c r="O3258" t="s">
        <v>9890</v>
      </c>
      <c r="P3258">
        <v>3</v>
      </c>
      <c r="Q3258">
        <v>2500</v>
      </c>
      <c r="R3258">
        <v>355</v>
      </c>
      <c r="S3258">
        <v>192</v>
      </c>
      <c r="T3258">
        <v>310</v>
      </c>
      <c r="U3258">
        <v>120</v>
      </c>
      <c r="V3258">
        <v>230</v>
      </c>
      <c r="W3258">
        <v>2.6625000000000001</v>
      </c>
      <c r="X3258">
        <v>3.1949999999999998</v>
      </c>
    </row>
    <row r="3259" spans="1:24" hidden="1" x14ac:dyDescent="0.3">
      <c r="A3259" t="s">
        <v>15582</v>
      </c>
      <c r="B3259" t="s">
        <v>8179</v>
      </c>
      <c r="C3259" t="s">
        <v>15577</v>
      </c>
      <c r="D3259" t="s">
        <v>15578</v>
      </c>
      <c r="E3259" t="s">
        <v>113</v>
      </c>
      <c r="F3259" t="s">
        <v>15579</v>
      </c>
      <c r="G3259" t="s">
        <v>133</v>
      </c>
      <c r="H3259" t="s">
        <v>1123</v>
      </c>
      <c r="I3259" t="s">
        <v>115</v>
      </c>
      <c r="J3259" t="s">
        <v>15580</v>
      </c>
      <c r="K3259" t="s">
        <v>15581</v>
      </c>
      <c r="L3259" t="s">
        <v>1173</v>
      </c>
      <c r="M3259">
        <v>50</v>
      </c>
      <c r="N3259" t="s">
        <v>113</v>
      </c>
      <c r="O3259" t="s">
        <v>9034</v>
      </c>
      <c r="P3259">
        <v>1</v>
      </c>
      <c r="Q3259">
        <v>560</v>
      </c>
      <c r="R3259">
        <v>308</v>
      </c>
      <c r="S3259">
        <v>149</v>
      </c>
      <c r="W3259">
        <v>0.17247999999999999</v>
      </c>
      <c r="X3259">
        <v>0.20697599999999999</v>
      </c>
    </row>
    <row r="3260" spans="1:24" hidden="1" x14ac:dyDescent="0.3">
      <c r="A3260" t="s">
        <v>15583</v>
      </c>
      <c r="B3260" t="s">
        <v>8211</v>
      </c>
      <c r="C3260" t="s">
        <v>15577</v>
      </c>
      <c r="D3260" t="s">
        <v>15578</v>
      </c>
      <c r="E3260" t="s">
        <v>113</v>
      </c>
      <c r="F3260" t="s">
        <v>15579</v>
      </c>
      <c r="G3260" t="s">
        <v>133</v>
      </c>
      <c r="H3260" t="s">
        <v>1123</v>
      </c>
      <c r="I3260" t="s">
        <v>115</v>
      </c>
      <c r="J3260" t="s">
        <v>15580</v>
      </c>
      <c r="K3260" t="s">
        <v>15581</v>
      </c>
      <c r="L3260" t="s">
        <v>1173</v>
      </c>
      <c r="M3260">
        <v>48</v>
      </c>
      <c r="N3260" t="s">
        <v>113</v>
      </c>
      <c r="O3260" t="s">
        <v>9493</v>
      </c>
      <c r="P3260">
        <v>1</v>
      </c>
      <c r="Q3260">
        <v>0.9</v>
      </c>
      <c r="T3260">
        <v>237.76</v>
      </c>
      <c r="W3260">
        <v>0.63617251235193317</v>
      </c>
      <c r="X3260">
        <v>1.0178760197630932</v>
      </c>
    </row>
    <row r="3261" spans="1:24" hidden="1" x14ac:dyDescent="0.3">
      <c r="A3261" t="s">
        <v>15584</v>
      </c>
      <c r="B3261" t="s">
        <v>8174</v>
      </c>
      <c r="C3261" t="s">
        <v>5279</v>
      </c>
      <c r="D3261" t="s">
        <v>15585</v>
      </c>
      <c r="E3261" t="s">
        <v>113</v>
      </c>
      <c r="F3261" t="s">
        <v>5280</v>
      </c>
      <c r="G3261" t="s">
        <v>133</v>
      </c>
      <c r="H3261" t="s">
        <v>1123</v>
      </c>
      <c r="I3261" t="s">
        <v>115</v>
      </c>
      <c r="J3261" t="s">
        <v>15586</v>
      </c>
      <c r="K3261" t="s">
        <v>15587</v>
      </c>
      <c r="L3261" t="s">
        <v>1173</v>
      </c>
      <c r="M3261">
        <v>50</v>
      </c>
      <c r="N3261" t="s">
        <v>113</v>
      </c>
      <c r="O3261" t="s">
        <v>9890</v>
      </c>
      <c r="P3261">
        <v>3</v>
      </c>
      <c r="Q3261">
        <v>2500</v>
      </c>
      <c r="R3261">
        <v>355</v>
      </c>
      <c r="S3261">
        <v>192</v>
      </c>
      <c r="T3261">
        <v>0</v>
      </c>
      <c r="U3261">
        <v>180</v>
      </c>
      <c r="V3261">
        <v>250</v>
      </c>
      <c r="W3261">
        <v>2.6625000000000001</v>
      </c>
      <c r="X3261">
        <v>3.1949999999999998</v>
      </c>
    </row>
    <row r="3262" spans="1:24" hidden="1" x14ac:dyDescent="0.3">
      <c r="A3262" t="s">
        <v>15588</v>
      </c>
      <c r="B3262" t="s">
        <v>8179</v>
      </c>
      <c r="C3262" t="s">
        <v>5279</v>
      </c>
      <c r="D3262" t="s">
        <v>15585</v>
      </c>
      <c r="E3262" t="s">
        <v>113</v>
      </c>
      <c r="F3262" t="s">
        <v>5280</v>
      </c>
      <c r="G3262" t="s">
        <v>133</v>
      </c>
      <c r="H3262" t="s">
        <v>1123</v>
      </c>
      <c r="I3262" t="s">
        <v>115</v>
      </c>
      <c r="J3262" t="s">
        <v>15586</v>
      </c>
      <c r="K3262" t="s">
        <v>15587</v>
      </c>
      <c r="L3262" t="s">
        <v>1173</v>
      </c>
      <c r="M3262">
        <v>50</v>
      </c>
      <c r="N3262" t="s">
        <v>113</v>
      </c>
      <c r="O3262" t="s">
        <v>9034</v>
      </c>
      <c r="P3262">
        <v>1</v>
      </c>
      <c r="Q3262">
        <v>560</v>
      </c>
      <c r="R3262">
        <v>308</v>
      </c>
      <c r="S3262">
        <v>149</v>
      </c>
      <c r="W3262">
        <v>0.17247999999999999</v>
      </c>
      <c r="X3262">
        <v>0.20697599999999999</v>
      </c>
    </row>
    <row r="3263" spans="1:24" hidden="1" x14ac:dyDescent="0.3">
      <c r="A3263" t="s">
        <v>15589</v>
      </c>
      <c r="B3263" t="s">
        <v>8211</v>
      </c>
      <c r="C3263" t="s">
        <v>5279</v>
      </c>
      <c r="D3263" t="s">
        <v>15585</v>
      </c>
      <c r="E3263" t="s">
        <v>113</v>
      </c>
      <c r="F3263" t="s">
        <v>5280</v>
      </c>
      <c r="G3263" t="s">
        <v>133</v>
      </c>
      <c r="H3263" t="s">
        <v>1123</v>
      </c>
      <c r="I3263" t="s">
        <v>115</v>
      </c>
      <c r="J3263" t="s">
        <v>15586</v>
      </c>
      <c r="K3263" t="s">
        <v>15587</v>
      </c>
      <c r="L3263" t="s">
        <v>1173</v>
      </c>
      <c r="M3263">
        <v>48</v>
      </c>
      <c r="N3263" t="s">
        <v>113</v>
      </c>
      <c r="O3263" t="s">
        <v>9493</v>
      </c>
      <c r="P3263">
        <v>1</v>
      </c>
      <c r="Q3263">
        <v>0.6</v>
      </c>
      <c r="T3263">
        <v>277</v>
      </c>
      <c r="W3263">
        <v>0.28274333882308139</v>
      </c>
      <c r="X3263">
        <v>0.45238934211693027</v>
      </c>
    </row>
    <row r="3264" spans="1:24" hidden="1" x14ac:dyDescent="0.3">
      <c r="A3264" t="s">
        <v>15590</v>
      </c>
      <c r="B3264" t="s">
        <v>8174</v>
      </c>
      <c r="C3264" t="s">
        <v>5698</v>
      </c>
      <c r="D3264" t="s">
        <v>15591</v>
      </c>
      <c r="E3264" t="s">
        <v>113</v>
      </c>
      <c r="F3264" t="s">
        <v>15592</v>
      </c>
      <c r="G3264" t="s">
        <v>133</v>
      </c>
      <c r="H3264" t="s">
        <v>354</v>
      </c>
      <c r="I3264" t="s">
        <v>115</v>
      </c>
      <c r="J3264" t="s">
        <v>15593</v>
      </c>
      <c r="K3264" t="s">
        <v>15594</v>
      </c>
      <c r="L3264" t="s">
        <v>1173</v>
      </c>
      <c r="M3264">
        <v>50</v>
      </c>
      <c r="N3264" t="s">
        <v>113</v>
      </c>
      <c r="O3264" t="s">
        <v>8207</v>
      </c>
      <c r="P3264">
        <v>2</v>
      </c>
      <c r="Q3264">
        <v>1400</v>
      </c>
      <c r="R3264">
        <v>320</v>
      </c>
      <c r="S3264">
        <v>145</v>
      </c>
      <c r="T3264">
        <v>340</v>
      </c>
      <c r="U3264">
        <v>150</v>
      </c>
      <c r="W3264">
        <v>0.89600000000000002</v>
      </c>
      <c r="X3264">
        <v>1.0751999999999999</v>
      </c>
    </row>
    <row r="3265" spans="1:24" hidden="1" x14ac:dyDescent="0.3">
      <c r="A3265" t="s">
        <v>15595</v>
      </c>
      <c r="B3265" t="s">
        <v>8179</v>
      </c>
      <c r="C3265" t="s">
        <v>5698</v>
      </c>
      <c r="D3265" t="s">
        <v>15591</v>
      </c>
      <c r="E3265" t="s">
        <v>113</v>
      </c>
      <c r="F3265" t="s">
        <v>15592</v>
      </c>
      <c r="G3265" t="s">
        <v>133</v>
      </c>
      <c r="H3265" t="s">
        <v>354</v>
      </c>
      <c r="I3265" t="s">
        <v>115</v>
      </c>
      <c r="J3265" t="s">
        <v>15593</v>
      </c>
      <c r="K3265" t="s">
        <v>15594</v>
      </c>
      <c r="L3265" t="s">
        <v>1173</v>
      </c>
      <c r="M3265">
        <v>50</v>
      </c>
      <c r="N3265" t="s">
        <v>113</v>
      </c>
      <c r="O3265" t="s">
        <v>9034</v>
      </c>
      <c r="P3265">
        <v>1</v>
      </c>
      <c r="Q3265">
        <v>560</v>
      </c>
      <c r="R3265">
        <v>308</v>
      </c>
      <c r="S3265">
        <v>149</v>
      </c>
      <c r="W3265">
        <v>0.17247999999999999</v>
      </c>
      <c r="X3265">
        <v>0.20697599999999999</v>
      </c>
    </row>
    <row r="3266" spans="1:24" hidden="1" x14ac:dyDescent="0.3">
      <c r="A3266" t="s">
        <v>15596</v>
      </c>
      <c r="B3266" t="s">
        <v>8211</v>
      </c>
      <c r="C3266" t="s">
        <v>5698</v>
      </c>
      <c r="D3266" t="s">
        <v>15591</v>
      </c>
      <c r="E3266" t="s">
        <v>113</v>
      </c>
      <c r="F3266" t="s">
        <v>15592</v>
      </c>
      <c r="G3266" t="s">
        <v>133</v>
      </c>
      <c r="H3266" t="s">
        <v>354</v>
      </c>
      <c r="I3266" t="s">
        <v>115</v>
      </c>
      <c r="J3266" t="s">
        <v>15593</v>
      </c>
      <c r="K3266" t="s">
        <v>15594</v>
      </c>
      <c r="L3266" t="s">
        <v>1173</v>
      </c>
      <c r="M3266">
        <v>48</v>
      </c>
      <c r="N3266" t="s">
        <v>113</v>
      </c>
      <c r="O3266" t="s">
        <v>9493</v>
      </c>
      <c r="P3266">
        <v>1</v>
      </c>
      <c r="Q3266">
        <v>0.6</v>
      </c>
      <c r="T3266">
        <v>167.38</v>
      </c>
      <c r="W3266">
        <v>0.28274333882308139</v>
      </c>
      <c r="X3266">
        <v>0.45238934211693027</v>
      </c>
    </row>
    <row r="3267" spans="1:24" hidden="1" x14ac:dyDescent="0.3">
      <c r="A3267" t="s">
        <v>15597</v>
      </c>
      <c r="B3267" t="s">
        <v>8174</v>
      </c>
      <c r="C3267" t="s">
        <v>15598</v>
      </c>
      <c r="D3267" t="s">
        <v>15599</v>
      </c>
      <c r="E3267" t="s">
        <v>113</v>
      </c>
      <c r="F3267" t="s">
        <v>15600</v>
      </c>
      <c r="G3267" t="s">
        <v>133</v>
      </c>
      <c r="H3267" t="s">
        <v>1123</v>
      </c>
      <c r="I3267" t="s">
        <v>115</v>
      </c>
      <c r="J3267" t="s">
        <v>15601</v>
      </c>
      <c r="K3267" t="s">
        <v>15602</v>
      </c>
      <c r="L3267" t="s">
        <v>1173</v>
      </c>
      <c r="M3267">
        <v>50</v>
      </c>
      <c r="N3267" t="s">
        <v>113</v>
      </c>
      <c r="O3267" t="s">
        <v>9890</v>
      </c>
      <c r="P3267">
        <v>3</v>
      </c>
      <c r="Q3267">
        <v>2500</v>
      </c>
      <c r="R3267">
        <v>355</v>
      </c>
      <c r="S3267">
        <v>192</v>
      </c>
      <c r="T3267">
        <v>340</v>
      </c>
      <c r="U3267">
        <v>90</v>
      </c>
      <c r="V3267">
        <v>260</v>
      </c>
      <c r="W3267">
        <v>2.6625000000000001</v>
      </c>
      <c r="X3267">
        <v>3.1949999999999998</v>
      </c>
    </row>
    <row r="3268" spans="1:24" hidden="1" x14ac:dyDescent="0.3">
      <c r="A3268" t="s">
        <v>15603</v>
      </c>
      <c r="B3268" t="s">
        <v>8179</v>
      </c>
      <c r="C3268" t="s">
        <v>15598</v>
      </c>
      <c r="D3268" t="s">
        <v>15599</v>
      </c>
      <c r="E3268" t="s">
        <v>113</v>
      </c>
      <c r="F3268" t="s">
        <v>15600</v>
      </c>
      <c r="G3268" t="s">
        <v>133</v>
      </c>
      <c r="H3268" t="s">
        <v>1123</v>
      </c>
      <c r="I3268" t="s">
        <v>115</v>
      </c>
      <c r="J3268" t="s">
        <v>15601</v>
      </c>
      <c r="K3268" t="s">
        <v>15602</v>
      </c>
      <c r="L3268" t="s">
        <v>1173</v>
      </c>
      <c r="M3268">
        <v>50</v>
      </c>
      <c r="N3268" t="s">
        <v>113</v>
      </c>
      <c r="O3268" t="s">
        <v>9034</v>
      </c>
      <c r="P3268">
        <v>1</v>
      </c>
      <c r="Q3268">
        <v>560</v>
      </c>
      <c r="R3268">
        <v>308</v>
      </c>
      <c r="S3268">
        <v>149</v>
      </c>
      <c r="W3268">
        <v>0.17247999999999999</v>
      </c>
      <c r="X3268">
        <v>0.20697599999999999</v>
      </c>
    </row>
    <row r="3269" spans="1:24" hidden="1" x14ac:dyDescent="0.3">
      <c r="A3269" t="s">
        <v>15604</v>
      </c>
      <c r="B3269" t="s">
        <v>8211</v>
      </c>
      <c r="C3269" t="s">
        <v>15598</v>
      </c>
      <c r="D3269" t="s">
        <v>15599</v>
      </c>
      <c r="E3269" t="s">
        <v>113</v>
      </c>
      <c r="F3269" t="s">
        <v>15600</v>
      </c>
      <c r="G3269" t="s">
        <v>133</v>
      </c>
      <c r="H3269" t="s">
        <v>1123</v>
      </c>
      <c r="I3269" t="s">
        <v>115</v>
      </c>
      <c r="J3269" t="s">
        <v>15601</v>
      </c>
      <c r="K3269" t="s">
        <v>15602</v>
      </c>
      <c r="L3269" t="s">
        <v>1173</v>
      </c>
      <c r="M3269">
        <v>48</v>
      </c>
      <c r="N3269" t="s">
        <v>113</v>
      </c>
      <c r="O3269" t="s">
        <v>15227</v>
      </c>
      <c r="P3269">
        <v>1</v>
      </c>
      <c r="Q3269">
        <v>0.9</v>
      </c>
      <c r="T3269">
        <v>299.36</v>
      </c>
      <c r="W3269">
        <v>0.63617251235193317</v>
      </c>
      <c r="X3269">
        <v>1.0178760197630932</v>
      </c>
    </row>
    <row r="3270" spans="1:24" hidden="1" x14ac:dyDescent="0.3">
      <c r="A3270" t="s">
        <v>15605</v>
      </c>
      <c r="B3270" t="s">
        <v>8174</v>
      </c>
      <c r="C3270" t="s">
        <v>15606</v>
      </c>
      <c r="D3270" t="s">
        <v>15607</v>
      </c>
      <c r="E3270" t="s">
        <v>113</v>
      </c>
      <c r="F3270" t="s">
        <v>15608</v>
      </c>
      <c r="G3270" t="s">
        <v>133</v>
      </c>
      <c r="H3270" t="s">
        <v>1123</v>
      </c>
      <c r="I3270" t="s">
        <v>115</v>
      </c>
      <c r="J3270" t="s">
        <v>15609</v>
      </c>
      <c r="K3270" t="s">
        <v>15610</v>
      </c>
      <c r="L3270" t="s">
        <v>9030</v>
      </c>
      <c r="M3270">
        <v>60</v>
      </c>
      <c r="N3270" t="s">
        <v>113</v>
      </c>
      <c r="O3270" t="s">
        <v>9890</v>
      </c>
      <c r="P3270">
        <v>3</v>
      </c>
      <c r="Q3270">
        <v>2500</v>
      </c>
      <c r="R3270">
        <v>355</v>
      </c>
      <c r="S3270">
        <v>192</v>
      </c>
      <c r="T3270">
        <v>0</v>
      </c>
      <c r="U3270">
        <v>140</v>
      </c>
      <c r="V3270">
        <v>260</v>
      </c>
      <c r="W3270">
        <v>2.6625000000000001</v>
      </c>
      <c r="X3270">
        <v>3.1949999999999998</v>
      </c>
    </row>
    <row r="3271" spans="1:24" hidden="1" x14ac:dyDescent="0.3">
      <c r="A3271" t="s">
        <v>15611</v>
      </c>
      <c r="B3271" t="s">
        <v>8179</v>
      </c>
      <c r="C3271" t="s">
        <v>15606</v>
      </c>
      <c r="D3271" t="s">
        <v>15607</v>
      </c>
      <c r="E3271" t="s">
        <v>113</v>
      </c>
      <c r="F3271" t="s">
        <v>15608</v>
      </c>
      <c r="G3271" t="s">
        <v>133</v>
      </c>
      <c r="H3271" t="s">
        <v>1123</v>
      </c>
      <c r="I3271" t="s">
        <v>115</v>
      </c>
      <c r="J3271" t="s">
        <v>15609</v>
      </c>
      <c r="K3271" t="s">
        <v>15610</v>
      </c>
      <c r="L3271" t="s">
        <v>9030</v>
      </c>
      <c r="M3271">
        <v>60</v>
      </c>
      <c r="N3271" t="s">
        <v>113</v>
      </c>
      <c r="O3271" t="s">
        <v>9034</v>
      </c>
      <c r="P3271">
        <v>1</v>
      </c>
      <c r="Q3271">
        <v>560</v>
      </c>
      <c r="R3271">
        <v>308</v>
      </c>
      <c r="S3271">
        <v>149</v>
      </c>
      <c r="W3271">
        <v>0.17247999999999999</v>
      </c>
      <c r="X3271">
        <v>0.20697599999999999</v>
      </c>
    </row>
    <row r="3272" spans="1:24" hidden="1" x14ac:dyDescent="0.3">
      <c r="A3272" t="s">
        <v>15612</v>
      </c>
      <c r="B3272" t="s">
        <v>8211</v>
      </c>
      <c r="C3272" t="s">
        <v>15606</v>
      </c>
      <c r="D3272" t="s">
        <v>15607</v>
      </c>
      <c r="E3272" t="s">
        <v>113</v>
      </c>
      <c r="F3272" t="s">
        <v>15608</v>
      </c>
      <c r="G3272" t="s">
        <v>133</v>
      </c>
      <c r="H3272" t="s">
        <v>1123</v>
      </c>
      <c r="I3272" t="s">
        <v>115</v>
      </c>
      <c r="J3272" t="s">
        <v>15609</v>
      </c>
      <c r="K3272" t="s">
        <v>15610</v>
      </c>
      <c r="L3272" t="s">
        <v>9030</v>
      </c>
      <c r="M3272">
        <v>58</v>
      </c>
      <c r="N3272" t="s">
        <v>113</v>
      </c>
      <c r="O3272" t="s">
        <v>15227</v>
      </c>
      <c r="P3272">
        <v>1</v>
      </c>
      <c r="Q3272">
        <v>0.6</v>
      </c>
      <c r="T3272">
        <v>138.5</v>
      </c>
      <c r="W3272">
        <v>0.28274333882308139</v>
      </c>
      <c r="X3272">
        <v>0.45238934211693027</v>
      </c>
    </row>
    <row r="3273" spans="1:24" hidden="1" x14ac:dyDescent="0.3">
      <c r="A3273" t="s">
        <v>15613</v>
      </c>
      <c r="B3273" t="s">
        <v>8174</v>
      </c>
      <c r="C3273" t="s">
        <v>5451</v>
      </c>
      <c r="D3273" t="s">
        <v>5450</v>
      </c>
      <c r="E3273" t="s">
        <v>113</v>
      </c>
      <c r="F3273" t="s">
        <v>5452</v>
      </c>
      <c r="G3273" t="s">
        <v>133</v>
      </c>
      <c r="H3273" t="s">
        <v>1123</v>
      </c>
      <c r="I3273" t="s">
        <v>115</v>
      </c>
      <c r="J3273" t="s">
        <v>15614</v>
      </c>
      <c r="K3273" t="s">
        <v>15615</v>
      </c>
      <c r="L3273" t="s">
        <v>1173</v>
      </c>
      <c r="M3273">
        <v>50</v>
      </c>
      <c r="N3273" t="s">
        <v>113</v>
      </c>
      <c r="O3273" t="s">
        <v>9890</v>
      </c>
      <c r="P3273">
        <v>3</v>
      </c>
      <c r="Q3273">
        <v>2500</v>
      </c>
      <c r="R3273">
        <v>355</v>
      </c>
      <c r="S3273">
        <v>192</v>
      </c>
      <c r="T3273">
        <v>50</v>
      </c>
      <c r="U3273">
        <v>150</v>
      </c>
      <c r="V3273">
        <v>280</v>
      </c>
      <c r="W3273">
        <v>2.6625000000000001</v>
      </c>
      <c r="X3273">
        <v>3.1949999999999998</v>
      </c>
    </row>
    <row r="3274" spans="1:24" hidden="1" x14ac:dyDescent="0.3">
      <c r="A3274" t="s">
        <v>15616</v>
      </c>
      <c r="B3274" t="s">
        <v>8179</v>
      </c>
      <c r="C3274" t="s">
        <v>5451</v>
      </c>
      <c r="D3274" t="s">
        <v>5450</v>
      </c>
      <c r="E3274" t="s">
        <v>113</v>
      </c>
      <c r="F3274" t="s">
        <v>5452</v>
      </c>
      <c r="G3274" t="s">
        <v>133</v>
      </c>
      <c r="H3274" t="s">
        <v>1123</v>
      </c>
      <c r="I3274" t="s">
        <v>115</v>
      </c>
      <c r="J3274" t="s">
        <v>15614</v>
      </c>
      <c r="K3274" t="s">
        <v>15615</v>
      </c>
      <c r="L3274" t="s">
        <v>1173</v>
      </c>
      <c r="M3274">
        <v>50</v>
      </c>
      <c r="N3274" t="s">
        <v>113</v>
      </c>
      <c r="O3274" t="s">
        <v>9034</v>
      </c>
      <c r="P3274">
        <v>1</v>
      </c>
      <c r="Q3274">
        <v>560</v>
      </c>
      <c r="R3274">
        <v>308</v>
      </c>
      <c r="S3274">
        <v>149</v>
      </c>
      <c r="W3274">
        <v>0.17247999999999999</v>
      </c>
      <c r="X3274">
        <v>0.20697599999999999</v>
      </c>
    </row>
    <row r="3275" spans="1:24" hidden="1" x14ac:dyDescent="0.3">
      <c r="A3275" t="s">
        <v>15617</v>
      </c>
      <c r="B3275" t="s">
        <v>8211</v>
      </c>
      <c r="C3275" t="s">
        <v>5451</v>
      </c>
      <c r="D3275" t="s">
        <v>5450</v>
      </c>
      <c r="E3275" t="s">
        <v>113</v>
      </c>
      <c r="F3275" t="s">
        <v>5452</v>
      </c>
      <c r="G3275" t="s">
        <v>133</v>
      </c>
      <c r="H3275" t="s">
        <v>1123</v>
      </c>
      <c r="I3275" t="s">
        <v>115</v>
      </c>
      <c r="J3275" t="s">
        <v>15614</v>
      </c>
      <c r="K3275" t="s">
        <v>15615</v>
      </c>
      <c r="L3275" t="s">
        <v>1173</v>
      </c>
      <c r="M3275">
        <v>48</v>
      </c>
      <c r="N3275" t="s">
        <v>113</v>
      </c>
      <c r="O3275" t="s">
        <v>9493</v>
      </c>
      <c r="P3275">
        <v>1</v>
      </c>
      <c r="Q3275">
        <v>0.6</v>
      </c>
      <c r="T3275">
        <v>327.71</v>
      </c>
      <c r="W3275">
        <v>0.28274333882308139</v>
      </c>
      <c r="X3275">
        <v>0.45238934211693027</v>
      </c>
    </row>
    <row r="3276" spans="1:24" hidden="1" x14ac:dyDescent="0.3">
      <c r="A3276" t="s">
        <v>15618</v>
      </c>
      <c r="B3276" t="s">
        <v>8174</v>
      </c>
      <c r="C3276" t="s">
        <v>5196</v>
      </c>
      <c r="D3276" t="s">
        <v>5195</v>
      </c>
      <c r="E3276" t="s">
        <v>113</v>
      </c>
      <c r="F3276" t="s">
        <v>5197</v>
      </c>
      <c r="G3276" t="s">
        <v>133</v>
      </c>
      <c r="H3276" t="s">
        <v>1123</v>
      </c>
      <c r="I3276" t="s">
        <v>115</v>
      </c>
      <c r="J3276" t="s">
        <v>15619</v>
      </c>
      <c r="K3276" t="s">
        <v>15620</v>
      </c>
      <c r="L3276" t="s">
        <v>1173</v>
      </c>
      <c r="M3276">
        <v>50</v>
      </c>
      <c r="N3276" t="s">
        <v>113</v>
      </c>
      <c r="O3276" t="s">
        <v>9890</v>
      </c>
      <c r="P3276">
        <v>3</v>
      </c>
      <c r="Q3276">
        <v>2500</v>
      </c>
      <c r="R3276">
        <v>355</v>
      </c>
      <c r="S3276">
        <v>192</v>
      </c>
      <c r="T3276">
        <v>40</v>
      </c>
      <c r="U3276">
        <v>100</v>
      </c>
      <c r="V3276">
        <v>200</v>
      </c>
      <c r="W3276">
        <v>2.6625000000000001</v>
      </c>
      <c r="X3276">
        <v>3.1949999999999998</v>
      </c>
    </row>
    <row r="3277" spans="1:24" hidden="1" x14ac:dyDescent="0.3">
      <c r="A3277" t="s">
        <v>15621</v>
      </c>
      <c r="B3277" t="s">
        <v>8179</v>
      </c>
      <c r="C3277" t="s">
        <v>5196</v>
      </c>
      <c r="D3277" t="s">
        <v>5195</v>
      </c>
      <c r="E3277" t="s">
        <v>113</v>
      </c>
      <c r="F3277" t="s">
        <v>5197</v>
      </c>
      <c r="G3277" t="s">
        <v>133</v>
      </c>
      <c r="H3277" t="s">
        <v>1123</v>
      </c>
      <c r="I3277" t="s">
        <v>115</v>
      </c>
      <c r="J3277" t="s">
        <v>15619</v>
      </c>
      <c r="K3277" t="s">
        <v>15620</v>
      </c>
      <c r="L3277" t="s">
        <v>1173</v>
      </c>
      <c r="M3277">
        <v>50</v>
      </c>
      <c r="N3277" t="s">
        <v>113</v>
      </c>
      <c r="O3277" t="s">
        <v>9034</v>
      </c>
      <c r="P3277">
        <v>1</v>
      </c>
      <c r="Q3277">
        <v>560</v>
      </c>
      <c r="R3277">
        <v>308</v>
      </c>
      <c r="S3277">
        <v>149</v>
      </c>
      <c r="W3277">
        <v>0.17247999999999999</v>
      </c>
      <c r="X3277">
        <v>0.20697599999999999</v>
      </c>
    </row>
    <row r="3278" spans="1:24" hidden="1" x14ac:dyDescent="0.3">
      <c r="A3278" t="s">
        <v>15622</v>
      </c>
      <c r="B3278" t="s">
        <v>8211</v>
      </c>
      <c r="C3278" t="s">
        <v>5196</v>
      </c>
      <c r="D3278" t="s">
        <v>5195</v>
      </c>
      <c r="E3278" t="s">
        <v>113</v>
      </c>
      <c r="F3278" t="s">
        <v>5197</v>
      </c>
      <c r="G3278" t="s">
        <v>133</v>
      </c>
      <c r="H3278" t="s">
        <v>1123</v>
      </c>
      <c r="I3278" t="s">
        <v>115</v>
      </c>
      <c r="J3278" t="s">
        <v>15619</v>
      </c>
      <c r="K3278" t="s">
        <v>15620</v>
      </c>
      <c r="L3278" t="s">
        <v>1173</v>
      </c>
      <c r="M3278">
        <v>48</v>
      </c>
      <c r="N3278" t="s">
        <v>113</v>
      </c>
      <c r="O3278" t="s">
        <v>15227</v>
      </c>
      <c r="P3278">
        <v>1</v>
      </c>
      <c r="Q3278">
        <v>0.6</v>
      </c>
      <c r="T3278">
        <v>336.18</v>
      </c>
      <c r="W3278">
        <v>0.28274333882308139</v>
      </c>
      <c r="X3278">
        <v>0.45238934211693027</v>
      </c>
    </row>
    <row r="3279" spans="1:24" hidden="1" x14ac:dyDescent="0.3">
      <c r="A3279" t="s">
        <v>15623</v>
      </c>
      <c r="B3279" t="s">
        <v>8174</v>
      </c>
      <c r="C3279" t="s">
        <v>15624</v>
      </c>
      <c r="D3279" t="s">
        <v>15625</v>
      </c>
      <c r="E3279" t="s">
        <v>113</v>
      </c>
      <c r="F3279" t="s">
        <v>15626</v>
      </c>
      <c r="G3279" t="s">
        <v>133</v>
      </c>
      <c r="H3279" t="s">
        <v>1123</v>
      </c>
      <c r="I3279" t="s">
        <v>115</v>
      </c>
      <c r="J3279" t="s">
        <v>15627</v>
      </c>
      <c r="K3279" t="s">
        <v>15628</v>
      </c>
      <c r="L3279" t="s">
        <v>1173</v>
      </c>
      <c r="M3279">
        <v>50</v>
      </c>
      <c r="N3279" t="s">
        <v>113</v>
      </c>
      <c r="O3279" t="s">
        <v>9890</v>
      </c>
      <c r="P3279">
        <v>3</v>
      </c>
      <c r="Q3279">
        <v>2500</v>
      </c>
      <c r="R3279">
        <v>355</v>
      </c>
      <c r="S3279">
        <v>192</v>
      </c>
      <c r="T3279">
        <v>310</v>
      </c>
      <c r="U3279">
        <v>40</v>
      </c>
      <c r="V3279">
        <v>250</v>
      </c>
      <c r="W3279">
        <v>2.6625000000000001</v>
      </c>
      <c r="X3279">
        <v>3.1949999999999998</v>
      </c>
    </row>
    <row r="3280" spans="1:24" hidden="1" x14ac:dyDescent="0.3">
      <c r="A3280" t="s">
        <v>15629</v>
      </c>
      <c r="B3280" t="s">
        <v>8179</v>
      </c>
      <c r="C3280" t="s">
        <v>15624</v>
      </c>
      <c r="D3280" t="s">
        <v>15625</v>
      </c>
      <c r="E3280" t="s">
        <v>113</v>
      </c>
      <c r="F3280" t="s">
        <v>15626</v>
      </c>
      <c r="G3280" t="s">
        <v>133</v>
      </c>
      <c r="H3280" t="s">
        <v>1123</v>
      </c>
      <c r="I3280" t="s">
        <v>115</v>
      </c>
      <c r="J3280" t="s">
        <v>15627</v>
      </c>
      <c r="K3280" t="s">
        <v>15628</v>
      </c>
      <c r="L3280" t="s">
        <v>1173</v>
      </c>
      <c r="M3280">
        <v>50</v>
      </c>
      <c r="N3280" t="s">
        <v>113</v>
      </c>
      <c r="O3280" t="s">
        <v>9034</v>
      </c>
      <c r="P3280">
        <v>1</v>
      </c>
      <c r="Q3280">
        <v>560</v>
      </c>
      <c r="R3280">
        <v>308</v>
      </c>
      <c r="S3280">
        <v>149</v>
      </c>
      <c r="W3280">
        <v>0.17247999999999999</v>
      </c>
      <c r="X3280">
        <v>0.20697599999999999</v>
      </c>
    </row>
    <row r="3281" spans="1:24" hidden="1" x14ac:dyDescent="0.3">
      <c r="A3281" t="s">
        <v>15630</v>
      </c>
      <c r="B3281" t="s">
        <v>8211</v>
      </c>
      <c r="C3281" t="s">
        <v>15624</v>
      </c>
      <c r="D3281" t="s">
        <v>15625</v>
      </c>
      <c r="E3281" t="s">
        <v>113</v>
      </c>
      <c r="F3281" t="s">
        <v>15626</v>
      </c>
      <c r="G3281" t="s">
        <v>133</v>
      </c>
      <c r="H3281" t="s">
        <v>1123</v>
      </c>
      <c r="I3281" t="s">
        <v>115</v>
      </c>
      <c r="J3281" t="s">
        <v>15627</v>
      </c>
      <c r="K3281" t="s">
        <v>15628</v>
      </c>
      <c r="L3281" t="s">
        <v>1173</v>
      </c>
      <c r="M3281">
        <v>48</v>
      </c>
      <c r="N3281" t="s">
        <v>113</v>
      </c>
      <c r="O3281" t="s">
        <v>15227</v>
      </c>
      <c r="P3281">
        <v>1</v>
      </c>
      <c r="Q3281">
        <v>1.2</v>
      </c>
      <c r="T3281">
        <v>42.01</v>
      </c>
      <c r="W3281">
        <v>1.1309733552923256</v>
      </c>
      <c r="X3281">
        <v>1.8095573684677211</v>
      </c>
    </row>
    <row r="3282" spans="1:24" hidden="1" x14ac:dyDescent="0.3">
      <c r="A3282" t="s">
        <v>15631</v>
      </c>
      <c r="B3282" t="s">
        <v>8174</v>
      </c>
      <c r="C3282" t="s">
        <v>5387</v>
      </c>
      <c r="D3282" t="s">
        <v>15632</v>
      </c>
      <c r="E3282" t="s">
        <v>113</v>
      </c>
      <c r="F3282" t="s">
        <v>5388</v>
      </c>
      <c r="G3282" t="s">
        <v>133</v>
      </c>
      <c r="H3282" t="s">
        <v>1123</v>
      </c>
      <c r="I3282" t="s">
        <v>115</v>
      </c>
      <c r="J3282" t="s">
        <v>15633</v>
      </c>
      <c r="K3282" t="s">
        <v>15634</v>
      </c>
      <c r="L3282" t="s">
        <v>1173</v>
      </c>
      <c r="M3282">
        <v>50</v>
      </c>
      <c r="N3282" t="s">
        <v>113</v>
      </c>
      <c r="O3282" t="s">
        <v>9890</v>
      </c>
      <c r="P3282">
        <v>3</v>
      </c>
      <c r="Q3282">
        <v>2500</v>
      </c>
      <c r="R3282">
        <v>355</v>
      </c>
      <c r="S3282">
        <v>192</v>
      </c>
      <c r="T3282">
        <v>330</v>
      </c>
      <c r="U3282">
        <v>90</v>
      </c>
      <c r="V3282">
        <v>270</v>
      </c>
      <c r="W3282">
        <v>2.6625000000000001</v>
      </c>
      <c r="X3282">
        <v>3.1949999999999998</v>
      </c>
    </row>
    <row r="3283" spans="1:24" hidden="1" x14ac:dyDescent="0.3">
      <c r="A3283" t="s">
        <v>15635</v>
      </c>
      <c r="B3283" t="s">
        <v>8179</v>
      </c>
      <c r="C3283" t="s">
        <v>5387</v>
      </c>
      <c r="D3283" t="s">
        <v>15632</v>
      </c>
      <c r="E3283" t="s">
        <v>113</v>
      </c>
      <c r="F3283" t="s">
        <v>5388</v>
      </c>
      <c r="G3283" t="s">
        <v>133</v>
      </c>
      <c r="H3283" t="s">
        <v>1123</v>
      </c>
      <c r="I3283" t="s">
        <v>115</v>
      </c>
      <c r="J3283" t="s">
        <v>15633</v>
      </c>
      <c r="K3283" t="s">
        <v>15634</v>
      </c>
      <c r="L3283" t="s">
        <v>1173</v>
      </c>
      <c r="M3283">
        <v>50</v>
      </c>
      <c r="N3283" t="s">
        <v>113</v>
      </c>
      <c r="O3283" t="s">
        <v>9034</v>
      </c>
      <c r="P3283">
        <v>1</v>
      </c>
      <c r="Q3283">
        <v>560</v>
      </c>
      <c r="R3283">
        <v>308</v>
      </c>
      <c r="S3283">
        <v>149</v>
      </c>
      <c r="W3283">
        <v>0.17247999999999999</v>
      </c>
      <c r="X3283">
        <v>0.20697599999999999</v>
      </c>
    </row>
    <row r="3284" spans="1:24" hidden="1" x14ac:dyDescent="0.3">
      <c r="A3284" t="s">
        <v>15636</v>
      </c>
      <c r="B3284" t="s">
        <v>8211</v>
      </c>
      <c r="C3284" t="s">
        <v>5387</v>
      </c>
      <c r="D3284" t="s">
        <v>15632</v>
      </c>
      <c r="E3284" t="s">
        <v>113</v>
      </c>
      <c r="F3284" t="s">
        <v>5388</v>
      </c>
      <c r="G3284" t="s">
        <v>133</v>
      </c>
      <c r="H3284" t="s">
        <v>1123</v>
      </c>
      <c r="I3284" t="s">
        <v>115</v>
      </c>
      <c r="J3284" t="s">
        <v>15633</v>
      </c>
      <c r="K3284" t="s">
        <v>15634</v>
      </c>
      <c r="L3284" t="s">
        <v>1173</v>
      </c>
      <c r="M3284">
        <v>48</v>
      </c>
      <c r="N3284" t="s">
        <v>113</v>
      </c>
      <c r="O3284" t="s">
        <v>15227</v>
      </c>
      <c r="P3284">
        <v>1</v>
      </c>
      <c r="Q3284">
        <v>0.6</v>
      </c>
      <c r="T3284">
        <v>198.6</v>
      </c>
      <c r="W3284">
        <v>0.28274333882308139</v>
      </c>
      <c r="X3284">
        <v>0.45238934211693027</v>
      </c>
    </row>
    <row r="3285" spans="1:24" hidden="1" x14ac:dyDescent="0.3">
      <c r="A3285" t="s">
        <v>15637</v>
      </c>
      <c r="B3285" t="s">
        <v>8174</v>
      </c>
      <c r="C3285" t="s">
        <v>5318</v>
      </c>
      <c r="D3285" t="s">
        <v>5317</v>
      </c>
      <c r="E3285" t="s">
        <v>113</v>
      </c>
      <c r="F3285" t="s">
        <v>5319</v>
      </c>
      <c r="G3285" t="s">
        <v>133</v>
      </c>
      <c r="H3285" t="s">
        <v>1123</v>
      </c>
      <c r="I3285" t="s">
        <v>115</v>
      </c>
      <c r="J3285" t="s">
        <v>15638</v>
      </c>
      <c r="K3285" t="s">
        <v>15639</v>
      </c>
      <c r="L3285" t="s">
        <v>8842</v>
      </c>
      <c r="M3285">
        <v>70</v>
      </c>
      <c r="N3285" t="s">
        <v>113</v>
      </c>
      <c r="O3285" t="s">
        <v>9890</v>
      </c>
      <c r="P3285">
        <v>3</v>
      </c>
      <c r="Q3285">
        <v>2500</v>
      </c>
      <c r="R3285">
        <v>355</v>
      </c>
      <c r="S3285">
        <v>192</v>
      </c>
      <c r="T3285">
        <v>310</v>
      </c>
      <c r="U3285">
        <v>40</v>
      </c>
      <c r="V3285">
        <v>160</v>
      </c>
      <c r="W3285">
        <v>2.6625000000000001</v>
      </c>
      <c r="X3285">
        <v>3.1949999999999998</v>
      </c>
    </row>
    <row r="3286" spans="1:24" hidden="1" x14ac:dyDescent="0.3">
      <c r="A3286" t="s">
        <v>15640</v>
      </c>
      <c r="B3286" t="s">
        <v>8179</v>
      </c>
      <c r="C3286" t="s">
        <v>5318</v>
      </c>
      <c r="D3286" t="s">
        <v>5317</v>
      </c>
      <c r="E3286" t="s">
        <v>113</v>
      </c>
      <c r="F3286" t="s">
        <v>5319</v>
      </c>
      <c r="G3286" t="s">
        <v>133</v>
      </c>
      <c r="H3286" t="s">
        <v>1123</v>
      </c>
      <c r="I3286" t="s">
        <v>115</v>
      </c>
      <c r="J3286" t="s">
        <v>15638</v>
      </c>
      <c r="K3286" t="s">
        <v>15639</v>
      </c>
      <c r="L3286" t="s">
        <v>8842</v>
      </c>
      <c r="M3286">
        <v>70</v>
      </c>
      <c r="N3286" t="s">
        <v>113</v>
      </c>
      <c r="O3286" t="s">
        <v>9034</v>
      </c>
      <c r="P3286">
        <v>1</v>
      </c>
      <c r="Q3286">
        <v>560</v>
      </c>
      <c r="R3286">
        <v>308</v>
      </c>
      <c r="S3286">
        <v>149</v>
      </c>
      <c r="W3286">
        <v>0.17247999999999999</v>
      </c>
      <c r="X3286">
        <v>0.20697599999999999</v>
      </c>
    </row>
    <row r="3287" spans="1:24" hidden="1" x14ac:dyDescent="0.3">
      <c r="A3287" t="s">
        <v>15641</v>
      </c>
      <c r="B3287" t="s">
        <v>8211</v>
      </c>
      <c r="C3287" t="s">
        <v>5318</v>
      </c>
      <c r="D3287" t="s">
        <v>5317</v>
      </c>
      <c r="E3287" t="s">
        <v>113</v>
      </c>
      <c r="F3287" t="s">
        <v>5319</v>
      </c>
      <c r="G3287" t="s">
        <v>133</v>
      </c>
      <c r="H3287" t="s">
        <v>1123</v>
      </c>
      <c r="I3287" t="s">
        <v>115</v>
      </c>
      <c r="J3287" t="s">
        <v>15638</v>
      </c>
      <c r="K3287" t="s">
        <v>15639</v>
      </c>
      <c r="L3287" t="s">
        <v>8842</v>
      </c>
      <c r="M3287">
        <v>68</v>
      </c>
      <c r="N3287" t="s">
        <v>113</v>
      </c>
      <c r="O3287" t="s">
        <v>9493</v>
      </c>
      <c r="P3287">
        <v>1</v>
      </c>
      <c r="Q3287">
        <v>0.9</v>
      </c>
      <c r="T3287">
        <v>73.11</v>
      </c>
      <c r="W3287">
        <v>0.63617251235193317</v>
      </c>
      <c r="X3287">
        <v>1.0178760197630932</v>
      </c>
    </row>
    <row r="3288" spans="1:24" hidden="1" x14ac:dyDescent="0.3">
      <c r="A3288" t="s">
        <v>15642</v>
      </c>
      <c r="B3288" t="s">
        <v>8174</v>
      </c>
      <c r="C3288" t="s">
        <v>5253</v>
      </c>
      <c r="D3288" t="s">
        <v>15643</v>
      </c>
      <c r="E3288" t="s">
        <v>113</v>
      </c>
      <c r="F3288" t="s">
        <v>5254</v>
      </c>
      <c r="G3288" t="s">
        <v>133</v>
      </c>
      <c r="H3288" t="s">
        <v>1123</v>
      </c>
      <c r="I3288" t="s">
        <v>115</v>
      </c>
      <c r="J3288" t="s">
        <v>15644</v>
      </c>
      <c r="K3288" t="s">
        <v>15645</v>
      </c>
      <c r="L3288" t="s">
        <v>1173</v>
      </c>
      <c r="M3288">
        <v>50</v>
      </c>
      <c r="N3288" t="s">
        <v>113</v>
      </c>
      <c r="O3288" t="s">
        <v>9890</v>
      </c>
      <c r="P3288">
        <v>3</v>
      </c>
      <c r="Q3288">
        <v>2500</v>
      </c>
      <c r="R3288">
        <v>355</v>
      </c>
      <c r="S3288">
        <v>192</v>
      </c>
      <c r="T3288">
        <v>40</v>
      </c>
      <c r="U3288">
        <v>180</v>
      </c>
      <c r="V3288">
        <v>260</v>
      </c>
      <c r="W3288">
        <v>2.6625000000000001</v>
      </c>
      <c r="X3288">
        <v>3.1949999999999998</v>
      </c>
    </row>
    <row r="3289" spans="1:24" hidden="1" x14ac:dyDescent="0.3">
      <c r="A3289" t="s">
        <v>15646</v>
      </c>
      <c r="B3289" t="s">
        <v>8179</v>
      </c>
      <c r="C3289" t="s">
        <v>5253</v>
      </c>
      <c r="D3289" t="s">
        <v>15643</v>
      </c>
      <c r="E3289" t="s">
        <v>113</v>
      </c>
      <c r="F3289" t="s">
        <v>5254</v>
      </c>
      <c r="G3289" t="s">
        <v>133</v>
      </c>
      <c r="H3289" t="s">
        <v>1123</v>
      </c>
      <c r="I3289" t="s">
        <v>115</v>
      </c>
      <c r="J3289" t="s">
        <v>15644</v>
      </c>
      <c r="K3289" t="s">
        <v>15645</v>
      </c>
      <c r="L3289" t="s">
        <v>1173</v>
      </c>
      <c r="M3289">
        <v>50</v>
      </c>
      <c r="N3289" t="s">
        <v>113</v>
      </c>
      <c r="O3289" t="s">
        <v>9034</v>
      </c>
      <c r="P3289">
        <v>1</v>
      </c>
      <c r="Q3289">
        <v>560</v>
      </c>
      <c r="R3289">
        <v>308</v>
      </c>
      <c r="S3289">
        <v>149</v>
      </c>
      <c r="W3289">
        <v>0.17247999999999999</v>
      </c>
      <c r="X3289">
        <v>0.20697599999999999</v>
      </c>
    </row>
    <row r="3290" spans="1:24" hidden="1" x14ac:dyDescent="0.3">
      <c r="A3290" t="s">
        <v>15647</v>
      </c>
      <c r="B3290" t="s">
        <v>8211</v>
      </c>
      <c r="C3290" t="s">
        <v>5253</v>
      </c>
      <c r="D3290" t="s">
        <v>15643</v>
      </c>
      <c r="E3290" t="s">
        <v>113</v>
      </c>
      <c r="F3290" t="s">
        <v>5254</v>
      </c>
      <c r="G3290" t="s">
        <v>133</v>
      </c>
      <c r="H3290" t="s">
        <v>1123</v>
      </c>
      <c r="I3290" t="s">
        <v>115</v>
      </c>
      <c r="J3290" t="s">
        <v>15644</v>
      </c>
      <c r="K3290" t="s">
        <v>15645</v>
      </c>
      <c r="L3290" t="s">
        <v>1173</v>
      </c>
      <c r="M3290">
        <v>48</v>
      </c>
      <c r="N3290" t="s">
        <v>113</v>
      </c>
      <c r="O3290" t="s">
        <v>15227</v>
      </c>
      <c r="P3290">
        <v>1</v>
      </c>
      <c r="Q3290">
        <v>0.9</v>
      </c>
      <c r="T3290">
        <v>254.96</v>
      </c>
      <c r="W3290">
        <v>0.63617251235193317</v>
      </c>
      <c r="X3290">
        <v>1.0178760197630932</v>
      </c>
    </row>
    <row r="3291" spans="1:24" hidden="1" x14ac:dyDescent="0.3">
      <c r="A3291" t="s">
        <v>15648</v>
      </c>
      <c r="B3291" t="s">
        <v>8174</v>
      </c>
      <c r="C3291" t="s">
        <v>4209</v>
      </c>
      <c r="D3291" t="s">
        <v>4208</v>
      </c>
      <c r="E3291" t="s">
        <v>113</v>
      </c>
      <c r="F3291" t="s">
        <v>4210</v>
      </c>
      <c r="G3291" t="s">
        <v>133</v>
      </c>
      <c r="H3291" t="s">
        <v>2371</v>
      </c>
      <c r="I3291" t="s">
        <v>218</v>
      </c>
      <c r="J3291" t="s">
        <v>15649</v>
      </c>
      <c r="K3291" t="s">
        <v>15650</v>
      </c>
      <c r="L3291" t="s">
        <v>8842</v>
      </c>
      <c r="M3291">
        <v>70</v>
      </c>
      <c r="N3291" t="s">
        <v>113</v>
      </c>
      <c r="O3291" t="s">
        <v>9890</v>
      </c>
      <c r="P3291">
        <v>3</v>
      </c>
      <c r="Q3291">
        <v>2500</v>
      </c>
      <c r="R3291">
        <v>355</v>
      </c>
      <c r="S3291">
        <v>192</v>
      </c>
      <c r="T3291">
        <v>95</v>
      </c>
      <c r="U3291">
        <v>240</v>
      </c>
      <c r="V3291">
        <v>325</v>
      </c>
      <c r="W3291">
        <v>2.6625000000000001</v>
      </c>
      <c r="X3291">
        <v>3.1949999999999998</v>
      </c>
    </row>
    <row r="3292" spans="1:24" hidden="1" x14ac:dyDescent="0.3">
      <c r="A3292" t="s">
        <v>15651</v>
      </c>
      <c r="B3292" t="s">
        <v>8179</v>
      </c>
      <c r="C3292" t="s">
        <v>4209</v>
      </c>
      <c r="D3292" t="s">
        <v>4208</v>
      </c>
      <c r="E3292" t="s">
        <v>113</v>
      </c>
      <c r="F3292" t="s">
        <v>4210</v>
      </c>
      <c r="G3292" t="s">
        <v>133</v>
      </c>
      <c r="H3292" t="s">
        <v>2371</v>
      </c>
      <c r="I3292" t="s">
        <v>218</v>
      </c>
      <c r="J3292" t="s">
        <v>15649</v>
      </c>
      <c r="K3292" t="s">
        <v>15650</v>
      </c>
      <c r="L3292" t="s">
        <v>8842</v>
      </c>
      <c r="M3292">
        <v>70</v>
      </c>
      <c r="N3292" t="s">
        <v>113</v>
      </c>
      <c r="O3292" t="s">
        <v>9034</v>
      </c>
      <c r="P3292">
        <v>1</v>
      </c>
      <c r="Q3292">
        <v>560</v>
      </c>
      <c r="R3292">
        <v>308</v>
      </c>
      <c r="S3292">
        <v>149</v>
      </c>
      <c r="W3292">
        <v>0.17247999999999999</v>
      </c>
      <c r="X3292">
        <v>0.20697599999999999</v>
      </c>
    </row>
    <row r="3293" spans="1:24" hidden="1" x14ac:dyDescent="0.3">
      <c r="A3293" t="s">
        <v>15652</v>
      </c>
      <c r="B3293" t="s">
        <v>8211</v>
      </c>
      <c r="C3293" t="s">
        <v>4209</v>
      </c>
      <c r="D3293" t="s">
        <v>4208</v>
      </c>
      <c r="E3293" t="s">
        <v>113</v>
      </c>
      <c r="F3293" t="s">
        <v>4210</v>
      </c>
      <c r="G3293" t="s">
        <v>133</v>
      </c>
      <c r="H3293" t="s">
        <v>2371</v>
      </c>
      <c r="I3293" t="s">
        <v>218</v>
      </c>
      <c r="J3293" t="s">
        <v>15649</v>
      </c>
      <c r="K3293" t="s">
        <v>15650</v>
      </c>
      <c r="L3293" t="s">
        <v>8842</v>
      </c>
      <c r="M3293">
        <v>68</v>
      </c>
      <c r="N3293" t="s">
        <v>113</v>
      </c>
      <c r="O3293" t="s">
        <v>9493</v>
      </c>
      <c r="P3293">
        <v>1</v>
      </c>
      <c r="Q3293">
        <v>0.6</v>
      </c>
      <c r="T3293">
        <v>352.72</v>
      </c>
      <c r="W3293">
        <v>0.28274333882308139</v>
      </c>
      <c r="X3293">
        <v>0.45238934211693027</v>
      </c>
    </row>
    <row r="3294" spans="1:24" hidden="1" x14ac:dyDescent="0.3">
      <c r="A3294" t="s">
        <v>15653</v>
      </c>
      <c r="B3294" t="s">
        <v>8174</v>
      </c>
      <c r="C3294" t="s">
        <v>5426</v>
      </c>
      <c r="D3294" t="s">
        <v>5425</v>
      </c>
      <c r="E3294" t="s">
        <v>113</v>
      </c>
      <c r="F3294" t="s">
        <v>5427</v>
      </c>
      <c r="G3294" t="s">
        <v>133</v>
      </c>
      <c r="H3294" t="s">
        <v>5220</v>
      </c>
      <c r="I3294" t="s">
        <v>115</v>
      </c>
      <c r="J3294" t="s">
        <v>15654</v>
      </c>
      <c r="K3294" t="s">
        <v>15655</v>
      </c>
      <c r="L3294" t="s">
        <v>8842</v>
      </c>
      <c r="M3294">
        <v>70</v>
      </c>
      <c r="N3294" t="s">
        <v>113</v>
      </c>
      <c r="O3294" t="s">
        <v>9890</v>
      </c>
      <c r="P3294">
        <v>2</v>
      </c>
      <c r="Q3294">
        <v>2500</v>
      </c>
      <c r="R3294">
        <v>355</v>
      </c>
      <c r="S3294">
        <v>192</v>
      </c>
      <c r="T3294">
        <v>120</v>
      </c>
      <c r="U3294">
        <v>250</v>
      </c>
      <c r="W3294">
        <v>1.7749999999999999</v>
      </c>
      <c r="X3294">
        <v>2.13</v>
      </c>
    </row>
    <row r="3295" spans="1:24" hidden="1" x14ac:dyDescent="0.3">
      <c r="A3295" t="s">
        <v>15656</v>
      </c>
      <c r="B3295" t="s">
        <v>8179</v>
      </c>
      <c r="C3295" t="s">
        <v>5426</v>
      </c>
      <c r="D3295" t="s">
        <v>5425</v>
      </c>
      <c r="E3295" t="s">
        <v>113</v>
      </c>
      <c r="F3295" t="s">
        <v>5427</v>
      </c>
      <c r="G3295" t="s">
        <v>133</v>
      </c>
      <c r="H3295" t="s">
        <v>5220</v>
      </c>
      <c r="I3295" t="s">
        <v>115</v>
      </c>
      <c r="J3295" t="s">
        <v>15654</v>
      </c>
      <c r="K3295" t="s">
        <v>15655</v>
      </c>
      <c r="L3295" t="s">
        <v>8842</v>
      </c>
      <c r="M3295">
        <v>70</v>
      </c>
      <c r="N3295" t="s">
        <v>113</v>
      </c>
      <c r="O3295" t="s">
        <v>9034</v>
      </c>
      <c r="P3295">
        <v>1</v>
      </c>
      <c r="Q3295">
        <v>560</v>
      </c>
      <c r="R3295">
        <v>308</v>
      </c>
      <c r="S3295">
        <v>149</v>
      </c>
      <c r="W3295">
        <v>0.17247999999999999</v>
      </c>
      <c r="X3295">
        <v>0.20697599999999999</v>
      </c>
    </row>
    <row r="3296" spans="1:24" hidden="1" x14ac:dyDescent="0.3">
      <c r="A3296" t="s">
        <v>15657</v>
      </c>
      <c r="B3296" t="s">
        <v>8211</v>
      </c>
      <c r="C3296" t="s">
        <v>5426</v>
      </c>
      <c r="D3296" t="s">
        <v>5425</v>
      </c>
      <c r="E3296" t="s">
        <v>113</v>
      </c>
      <c r="F3296" t="s">
        <v>5427</v>
      </c>
      <c r="G3296" t="s">
        <v>133</v>
      </c>
      <c r="H3296" t="s">
        <v>5220</v>
      </c>
      <c r="I3296" t="s">
        <v>115</v>
      </c>
      <c r="J3296" t="s">
        <v>15654</v>
      </c>
      <c r="K3296" t="s">
        <v>15655</v>
      </c>
      <c r="L3296" t="s">
        <v>8842</v>
      </c>
      <c r="M3296">
        <v>68</v>
      </c>
      <c r="N3296" t="s">
        <v>113</v>
      </c>
      <c r="O3296" t="s">
        <v>9493</v>
      </c>
      <c r="P3296">
        <v>1</v>
      </c>
      <c r="Q3296">
        <v>0.3</v>
      </c>
      <c r="T3296">
        <v>266.52999999999997</v>
      </c>
      <c r="W3296">
        <v>7.0685834705770348E-2</v>
      </c>
      <c r="X3296">
        <v>0.11309733552923257</v>
      </c>
    </row>
    <row r="3297" spans="1:24" hidden="1" x14ac:dyDescent="0.3">
      <c r="A3297" t="s">
        <v>15658</v>
      </c>
      <c r="B3297" t="s">
        <v>8174</v>
      </c>
      <c r="C3297" t="s">
        <v>5666</v>
      </c>
      <c r="D3297" t="s">
        <v>5665</v>
      </c>
      <c r="E3297" t="s">
        <v>113</v>
      </c>
      <c r="F3297" t="s">
        <v>5667</v>
      </c>
      <c r="G3297" t="s">
        <v>133</v>
      </c>
      <c r="H3297" t="s">
        <v>5220</v>
      </c>
      <c r="I3297" t="s">
        <v>115</v>
      </c>
      <c r="J3297" t="s">
        <v>15659</v>
      </c>
      <c r="K3297" t="s">
        <v>15660</v>
      </c>
      <c r="L3297" t="s">
        <v>8842</v>
      </c>
      <c r="M3297">
        <v>70</v>
      </c>
      <c r="N3297" t="s">
        <v>113</v>
      </c>
      <c r="O3297" t="s">
        <v>9890</v>
      </c>
      <c r="P3297">
        <v>2</v>
      </c>
      <c r="Q3297">
        <v>2500</v>
      </c>
      <c r="R3297">
        <v>355</v>
      </c>
      <c r="S3297">
        <v>192</v>
      </c>
      <c r="T3297">
        <v>110</v>
      </c>
      <c r="U3297">
        <v>270</v>
      </c>
      <c r="W3297">
        <v>1.7749999999999999</v>
      </c>
      <c r="X3297">
        <v>2.13</v>
      </c>
    </row>
    <row r="3298" spans="1:24" hidden="1" x14ac:dyDescent="0.3">
      <c r="A3298" t="s">
        <v>15661</v>
      </c>
      <c r="B3298" t="s">
        <v>8179</v>
      </c>
      <c r="C3298" t="s">
        <v>5666</v>
      </c>
      <c r="D3298" t="s">
        <v>5665</v>
      </c>
      <c r="E3298" t="s">
        <v>113</v>
      </c>
      <c r="F3298" t="s">
        <v>5667</v>
      </c>
      <c r="G3298" t="s">
        <v>133</v>
      </c>
      <c r="H3298" t="s">
        <v>5220</v>
      </c>
      <c r="I3298" t="s">
        <v>115</v>
      </c>
      <c r="J3298" t="s">
        <v>15659</v>
      </c>
      <c r="K3298" t="s">
        <v>15660</v>
      </c>
      <c r="L3298" t="s">
        <v>8842</v>
      </c>
      <c r="M3298">
        <v>70</v>
      </c>
      <c r="N3298" t="s">
        <v>113</v>
      </c>
      <c r="O3298" t="s">
        <v>9034</v>
      </c>
      <c r="P3298">
        <v>1</v>
      </c>
      <c r="Q3298">
        <v>560</v>
      </c>
      <c r="R3298">
        <v>308</v>
      </c>
      <c r="S3298">
        <v>149</v>
      </c>
      <c r="W3298">
        <v>0.17247999999999999</v>
      </c>
      <c r="X3298">
        <v>0.20697599999999999</v>
      </c>
    </row>
    <row r="3299" spans="1:24" hidden="1" x14ac:dyDescent="0.3">
      <c r="A3299" t="s">
        <v>15662</v>
      </c>
      <c r="B3299" t="s">
        <v>8174</v>
      </c>
      <c r="C3299" t="s">
        <v>15663</v>
      </c>
      <c r="D3299" t="s">
        <v>15664</v>
      </c>
      <c r="E3299" t="s">
        <v>113</v>
      </c>
      <c r="F3299" t="s">
        <v>15665</v>
      </c>
      <c r="G3299" t="s">
        <v>133</v>
      </c>
      <c r="H3299" t="s">
        <v>5220</v>
      </c>
      <c r="I3299" t="s">
        <v>115</v>
      </c>
      <c r="J3299" t="s">
        <v>15666</v>
      </c>
      <c r="K3299" t="s">
        <v>15667</v>
      </c>
      <c r="L3299" t="s">
        <v>9030</v>
      </c>
      <c r="M3299">
        <v>60</v>
      </c>
      <c r="N3299" t="s">
        <v>113</v>
      </c>
      <c r="O3299" t="s">
        <v>9890</v>
      </c>
      <c r="P3299">
        <v>3</v>
      </c>
      <c r="Q3299">
        <v>2500</v>
      </c>
      <c r="R3299">
        <v>355</v>
      </c>
      <c r="S3299">
        <v>192</v>
      </c>
      <c r="T3299">
        <v>90</v>
      </c>
      <c r="U3299">
        <v>150</v>
      </c>
      <c r="V3299">
        <v>250</v>
      </c>
      <c r="W3299">
        <v>2.6625000000000001</v>
      </c>
      <c r="X3299">
        <v>3.1949999999999998</v>
      </c>
    </row>
    <row r="3300" spans="1:24" hidden="1" x14ac:dyDescent="0.3">
      <c r="A3300" t="s">
        <v>15668</v>
      </c>
      <c r="B3300" t="s">
        <v>8179</v>
      </c>
      <c r="C3300" t="s">
        <v>15663</v>
      </c>
      <c r="D3300" t="s">
        <v>15664</v>
      </c>
      <c r="E3300" t="s">
        <v>113</v>
      </c>
      <c r="F3300" t="s">
        <v>15665</v>
      </c>
      <c r="G3300" t="s">
        <v>133</v>
      </c>
      <c r="H3300" t="s">
        <v>5220</v>
      </c>
      <c r="I3300" t="s">
        <v>115</v>
      </c>
      <c r="J3300" t="s">
        <v>15666</v>
      </c>
      <c r="K3300" t="s">
        <v>15667</v>
      </c>
      <c r="L3300" t="s">
        <v>9030</v>
      </c>
      <c r="M3300">
        <v>60</v>
      </c>
      <c r="N3300" t="s">
        <v>113</v>
      </c>
      <c r="O3300" t="s">
        <v>9034</v>
      </c>
      <c r="P3300">
        <v>1</v>
      </c>
      <c r="Q3300">
        <v>560</v>
      </c>
      <c r="R3300">
        <v>308</v>
      </c>
      <c r="S3300">
        <v>149</v>
      </c>
      <c r="W3300">
        <v>0.17247999999999999</v>
      </c>
      <c r="X3300">
        <v>0.20697599999999999</v>
      </c>
    </row>
    <row r="3301" spans="1:24" hidden="1" x14ac:dyDescent="0.3">
      <c r="A3301" t="s">
        <v>15669</v>
      </c>
      <c r="B3301" t="s">
        <v>8211</v>
      </c>
      <c r="C3301" t="s">
        <v>15663</v>
      </c>
      <c r="D3301" t="s">
        <v>15664</v>
      </c>
      <c r="E3301" t="s">
        <v>113</v>
      </c>
      <c r="F3301" t="s">
        <v>15665</v>
      </c>
      <c r="G3301" t="s">
        <v>133</v>
      </c>
      <c r="H3301" t="s">
        <v>5220</v>
      </c>
      <c r="I3301" t="s">
        <v>115</v>
      </c>
      <c r="J3301" t="s">
        <v>15666</v>
      </c>
      <c r="K3301" t="s">
        <v>15667</v>
      </c>
      <c r="L3301" t="s">
        <v>9030</v>
      </c>
      <c r="M3301">
        <v>58</v>
      </c>
      <c r="N3301" t="s">
        <v>113</v>
      </c>
      <c r="O3301" t="s">
        <v>9493</v>
      </c>
      <c r="P3301">
        <v>1</v>
      </c>
      <c r="Q3301">
        <v>0.6</v>
      </c>
      <c r="T3301">
        <v>212.23</v>
      </c>
      <c r="W3301">
        <v>0.28274333882308139</v>
      </c>
      <c r="X3301">
        <v>0.45238934211693027</v>
      </c>
    </row>
    <row r="3302" spans="1:24" hidden="1" x14ac:dyDescent="0.3">
      <c r="A3302" t="s">
        <v>15670</v>
      </c>
      <c r="B3302" t="s">
        <v>8174</v>
      </c>
      <c r="C3302" t="s">
        <v>5217</v>
      </c>
      <c r="D3302" t="s">
        <v>5216</v>
      </c>
      <c r="E3302" t="s">
        <v>113</v>
      </c>
      <c r="F3302" t="s">
        <v>5218</v>
      </c>
      <c r="G3302" t="s">
        <v>133</v>
      </c>
      <c r="H3302" t="s">
        <v>5220</v>
      </c>
      <c r="I3302" t="s">
        <v>115</v>
      </c>
      <c r="J3302" t="s">
        <v>15671</v>
      </c>
      <c r="K3302" t="s">
        <v>15672</v>
      </c>
      <c r="L3302" t="s">
        <v>9030</v>
      </c>
      <c r="M3302">
        <v>60</v>
      </c>
      <c r="N3302" t="s">
        <v>113</v>
      </c>
      <c r="O3302" t="s">
        <v>9890</v>
      </c>
      <c r="P3302">
        <v>3</v>
      </c>
      <c r="Q3302">
        <v>2500</v>
      </c>
      <c r="R3302">
        <v>355</v>
      </c>
      <c r="S3302">
        <v>192</v>
      </c>
      <c r="T3302">
        <v>110</v>
      </c>
      <c r="U3302">
        <v>190</v>
      </c>
      <c r="V3302">
        <v>250</v>
      </c>
      <c r="W3302">
        <v>2.6625000000000001</v>
      </c>
      <c r="X3302">
        <v>3.1949999999999998</v>
      </c>
    </row>
    <row r="3303" spans="1:24" hidden="1" x14ac:dyDescent="0.3">
      <c r="A3303" t="s">
        <v>15673</v>
      </c>
      <c r="B3303" t="s">
        <v>8179</v>
      </c>
      <c r="C3303" t="s">
        <v>5217</v>
      </c>
      <c r="D3303" t="s">
        <v>5216</v>
      </c>
      <c r="E3303" t="s">
        <v>113</v>
      </c>
      <c r="F3303" t="s">
        <v>5218</v>
      </c>
      <c r="G3303" t="s">
        <v>133</v>
      </c>
      <c r="H3303" t="s">
        <v>5220</v>
      </c>
      <c r="I3303" t="s">
        <v>115</v>
      </c>
      <c r="J3303" t="s">
        <v>15671</v>
      </c>
      <c r="K3303" t="s">
        <v>15672</v>
      </c>
      <c r="L3303" t="s">
        <v>9030</v>
      </c>
      <c r="M3303">
        <v>60</v>
      </c>
      <c r="N3303" t="s">
        <v>113</v>
      </c>
      <c r="O3303" t="s">
        <v>9034</v>
      </c>
      <c r="P3303">
        <v>1</v>
      </c>
      <c r="Q3303">
        <v>560</v>
      </c>
      <c r="R3303">
        <v>308</v>
      </c>
      <c r="S3303">
        <v>149</v>
      </c>
      <c r="W3303">
        <v>0.17247999999999999</v>
      </c>
      <c r="X3303">
        <v>0.20697599999999999</v>
      </c>
    </row>
    <row r="3304" spans="1:24" hidden="1" x14ac:dyDescent="0.3">
      <c r="A3304" t="s">
        <v>15674</v>
      </c>
      <c r="B3304" t="s">
        <v>8211</v>
      </c>
      <c r="C3304" t="s">
        <v>5217</v>
      </c>
      <c r="D3304" t="s">
        <v>5216</v>
      </c>
      <c r="E3304" t="s">
        <v>113</v>
      </c>
      <c r="F3304" t="s">
        <v>5218</v>
      </c>
      <c r="G3304" t="s">
        <v>133</v>
      </c>
      <c r="H3304" t="s">
        <v>5220</v>
      </c>
      <c r="I3304" t="s">
        <v>115</v>
      </c>
      <c r="J3304" t="s">
        <v>15671</v>
      </c>
      <c r="K3304" t="s">
        <v>15672</v>
      </c>
      <c r="L3304" t="s">
        <v>9030</v>
      </c>
      <c r="M3304">
        <v>58</v>
      </c>
      <c r="N3304" t="s">
        <v>113</v>
      </c>
      <c r="O3304" t="s">
        <v>9493</v>
      </c>
      <c r="P3304">
        <v>1</v>
      </c>
      <c r="Q3304">
        <v>0.9</v>
      </c>
      <c r="T3304">
        <v>190.76</v>
      </c>
      <c r="W3304">
        <v>0.63617251235193317</v>
      </c>
      <c r="X3304">
        <v>1.0178760197630932</v>
      </c>
    </row>
    <row r="3305" spans="1:24" hidden="1" x14ac:dyDescent="0.3">
      <c r="A3305" t="s">
        <v>15675</v>
      </c>
      <c r="B3305" t="s">
        <v>8174</v>
      </c>
      <c r="C3305" t="s">
        <v>5592</v>
      </c>
      <c r="D3305" t="s">
        <v>5591</v>
      </c>
      <c r="E3305" t="s">
        <v>113</v>
      </c>
      <c r="F3305" t="s">
        <v>5593</v>
      </c>
      <c r="G3305" t="s">
        <v>133</v>
      </c>
      <c r="H3305" t="s">
        <v>5220</v>
      </c>
      <c r="I3305" t="s">
        <v>115</v>
      </c>
      <c r="J3305" t="s">
        <v>15676</v>
      </c>
      <c r="K3305" t="s">
        <v>15677</v>
      </c>
      <c r="L3305" t="s">
        <v>8842</v>
      </c>
      <c r="M3305">
        <v>70</v>
      </c>
      <c r="N3305" t="s">
        <v>113</v>
      </c>
      <c r="O3305" t="s">
        <v>9890</v>
      </c>
      <c r="P3305">
        <v>3</v>
      </c>
      <c r="Q3305">
        <v>2500</v>
      </c>
      <c r="R3305">
        <v>355</v>
      </c>
      <c r="S3305">
        <v>192</v>
      </c>
      <c r="T3305">
        <v>0</v>
      </c>
      <c r="U3305">
        <v>80</v>
      </c>
      <c r="V3305">
        <v>180</v>
      </c>
      <c r="W3305">
        <v>2.6625000000000001</v>
      </c>
      <c r="X3305">
        <v>3.1949999999999998</v>
      </c>
    </row>
    <row r="3306" spans="1:24" hidden="1" x14ac:dyDescent="0.3">
      <c r="A3306" t="s">
        <v>15678</v>
      </c>
      <c r="B3306" t="s">
        <v>8179</v>
      </c>
      <c r="C3306" t="s">
        <v>5592</v>
      </c>
      <c r="D3306" t="s">
        <v>5591</v>
      </c>
      <c r="E3306" t="s">
        <v>113</v>
      </c>
      <c r="F3306" t="s">
        <v>5593</v>
      </c>
      <c r="G3306" t="s">
        <v>133</v>
      </c>
      <c r="H3306" t="s">
        <v>5220</v>
      </c>
      <c r="I3306" t="s">
        <v>115</v>
      </c>
      <c r="J3306" t="s">
        <v>15676</v>
      </c>
      <c r="K3306" t="s">
        <v>15677</v>
      </c>
      <c r="L3306" t="s">
        <v>8842</v>
      </c>
      <c r="M3306">
        <v>70</v>
      </c>
      <c r="N3306" t="s">
        <v>113</v>
      </c>
      <c r="O3306" t="s">
        <v>9034</v>
      </c>
      <c r="P3306">
        <v>1</v>
      </c>
      <c r="Q3306">
        <v>560</v>
      </c>
      <c r="R3306">
        <v>308</v>
      </c>
      <c r="S3306">
        <v>149</v>
      </c>
      <c r="W3306">
        <v>0.17247999999999999</v>
      </c>
      <c r="X3306">
        <v>0.20697599999999999</v>
      </c>
    </row>
    <row r="3307" spans="1:24" hidden="1" x14ac:dyDescent="0.3">
      <c r="A3307" t="s">
        <v>15679</v>
      </c>
      <c r="B3307" t="s">
        <v>8211</v>
      </c>
      <c r="C3307" t="s">
        <v>5592</v>
      </c>
      <c r="D3307" t="s">
        <v>5591</v>
      </c>
      <c r="E3307" t="s">
        <v>113</v>
      </c>
      <c r="F3307" t="s">
        <v>5593</v>
      </c>
      <c r="G3307" t="s">
        <v>133</v>
      </c>
      <c r="H3307" t="s">
        <v>5220</v>
      </c>
      <c r="I3307" t="s">
        <v>115</v>
      </c>
      <c r="J3307" t="s">
        <v>15676</v>
      </c>
      <c r="K3307" t="s">
        <v>15677</v>
      </c>
      <c r="L3307" t="s">
        <v>8842</v>
      </c>
      <c r="M3307">
        <v>68</v>
      </c>
      <c r="N3307" t="s">
        <v>113</v>
      </c>
      <c r="O3307" t="s">
        <v>9493</v>
      </c>
      <c r="P3307">
        <v>1</v>
      </c>
      <c r="Q3307">
        <v>0.3</v>
      </c>
      <c r="T3307">
        <v>129.36000000000001</v>
      </c>
      <c r="W3307">
        <v>7.0685834705770348E-2</v>
      </c>
      <c r="X3307">
        <v>0.11309733552923257</v>
      </c>
    </row>
    <row r="3308" spans="1:24" hidden="1" x14ac:dyDescent="0.3">
      <c r="A3308" t="s">
        <v>15680</v>
      </c>
      <c r="B3308" t="s">
        <v>8174</v>
      </c>
      <c r="C3308" t="s">
        <v>5640</v>
      </c>
      <c r="D3308" t="s">
        <v>5639</v>
      </c>
      <c r="E3308" t="s">
        <v>113</v>
      </c>
      <c r="F3308" t="s">
        <v>15177</v>
      </c>
      <c r="G3308" t="s">
        <v>133</v>
      </c>
      <c r="H3308" t="s">
        <v>5220</v>
      </c>
      <c r="I3308" t="s">
        <v>115</v>
      </c>
      <c r="J3308" t="s">
        <v>15681</v>
      </c>
      <c r="K3308" t="s">
        <v>15682</v>
      </c>
      <c r="L3308" t="s">
        <v>8842</v>
      </c>
      <c r="M3308">
        <v>70</v>
      </c>
      <c r="N3308" t="s">
        <v>113</v>
      </c>
      <c r="O3308" t="s">
        <v>9890</v>
      </c>
      <c r="P3308">
        <v>2</v>
      </c>
      <c r="Q3308">
        <v>2500</v>
      </c>
      <c r="R3308">
        <v>355</v>
      </c>
      <c r="S3308">
        <v>192</v>
      </c>
      <c r="T3308">
        <v>90</v>
      </c>
      <c r="U3308">
        <v>270</v>
      </c>
      <c r="W3308">
        <v>1.7749999999999999</v>
      </c>
      <c r="X3308">
        <v>2.13</v>
      </c>
    </row>
    <row r="3309" spans="1:24" hidden="1" x14ac:dyDescent="0.3">
      <c r="A3309" t="s">
        <v>15683</v>
      </c>
      <c r="B3309" t="s">
        <v>8179</v>
      </c>
      <c r="C3309" t="s">
        <v>5640</v>
      </c>
      <c r="D3309" t="s">
        <v>5639</v>
      </c>
      <c r="E3309" t="s">
        <v>113</v>
      </c>
      <c r="F3309" t="s">
        <v>15177</v>
      </c>
      <c r="G3309" t="s">
        <v>133</v>
      </c>
      <c r="H3309" t="s">
        <v>5220</v>
      </c>
      <c r="I3309" t="s">
        <v>115</v>
      </c>
      <c r="J3309" t="s">
        <v>15681</v>
      </c>
      <c r="K3309" t="s">
        <v>15682</v>
      </c>
      <c r="L3309" t="s">
        <v>8842</v>
      </c>
      <c r="M3309">
        <v>70</v>
      </c>
      <c r="N3309" t="s">
        <v>113</v>
      </c>
      <c r="O3309" t="s">
        <v>9034</v>
      </c>
      <c r="P3309">
        <v>1</v>
      </c>
      <c r="Q3309">
        <v>560</v>
      </c>
      <c r="R3309">
        <v>308</v>
      </c>
      <c r="S3309">
        <v>149</v>
      </c>
      <c r="W3309">
        <v>0.17247999999999999</v>
      </c>
      <c r="X3309">
        <v>0.20697599999999999</v>
      </c>
    </row>
    <row r="3310" spans="1:24" hidden="1" x14ac:dyDescent="0.3">
      <c r="A3310" t="s">
        <v>15684</v>
      </c>
      <c r="B3310" t="s">
        <v>8211</v>
      </c>
      <c r="C3310" t="s">
        <v>5640</v>
      </c>
      <c r="D3310" t="s">
        <v>5639</v>
      </c>
      <c r="E3310" t="s">
        <v>113</v>
      </c>
      <c r="F3310" t="s">
        <v>15177</v>
      </c>
      <c r="G3310" t="s">
        <v>133</v>
      </c>
      <c r="H3310" t="s">
        <v>5220</v>
      </c>
      <c r="I3310" t="s">
        <v>115</v>
      </c>
      <c r="J3310" t="s">
        <v>15681</v>
      </c>
      <c r="K3310" t="s">
        <v>15682</v>
      </c>
      <c r="L3310" t="s">
        <v>8842</v>
      </c>
      <c r="M3310">
        <v>68</v>
      </c>
      <c r="N3310" t="s">
        <v>113</v>
      </c>
      <c r="O3310" t="s">
        <v>15227</v>
      </c>
      <c r="P3310">
        <v>1</v>
      </c>
      <c r="Q3310">
        <v>0.6</v>
      </c>
      <c r="T3310">
        <v>111.83</v>
      </c>
      <c r="W3310">
        <v>0.28274333882308139</v>
      </c>
      <c r="X3310">
        <v>0.45238934211693027</v>
      </c>
    </row>
    <row r="3311" spans="1:24" hidden="1" x14ac:dyDescent="0.3">
      <c r="A3311" t="s">
        <v>15685</v>
      </c>
      <c r="B3311" t="s">
        <v>8174</v>
      </c>
      <c r="C3311" t="s">
        <v>15686</v>
      </c>
      <c r="D3311" t="s">
        <v>15687</v>
      </c>
      <c r="E3311" t="s">
        <v>113</v>
      </c>
      <c r="F3311" t="s">
        <v>15688</v>
      </c>
      <c r="G3311" t="s">
        <v>1356</v>
      </c>
      <c r="H3311" t="s">
        <v>127</v>
      </c>
      <c r="I3311" t="s">
        <v>115</v>
      </c>
      <c r="J3311" t="s">
        <v>113</v>
      </c>
      <c r="K3311" t="s">
        <v>113</v>
      </c>
      <c r="L3311" t="s">
        <v>113</v>
      </c>
      <c r="M3311">
        <v>50</v>
      </c>
      <c r="N3311" t="s">
        <v>113</v>
      </c>
      <c r="O3311" t="s">
        <v>9042</v>
      </c>
      <c r="P3311">
        <v>3</v>
      </c>
      <c r="Q3311">
        <v>1412</v>
      </c>
      <c r="R3311">
        <v>353</v>
      </c>
      <c r="T3311">
        <v>40</v>
      </c>
      <c r="U3311">
        <v>115</v>
      </c>
      <c r="V3311">
        <v>210</v>
      </c>
      <c r="W3311">
        <v>1.4953080000000001</v>
      </c>
      <c r="X3311">
        <v>1.7943696</v>
      </c>
    </row>
    <row r="3312" spans="1:24" hidden="1" x14ac:dyDescent="0.3">
      <c r="A3312" t="s">
        <v>15689</v>
      </c>
      <c r="B3312" t="s">
        <v>8617</v>
      </c>
      <c r="C3312" t="s">
        <v>15686</v>
      </c>
      <c r="D3312" t="s">
        <v>15687</v>
      </c>
      <c r="E3312" t="s">
        <v>113</v>
      </c>
      <c r="F3312" t="s">
        <v>15688</v>
      </c>
      <c r="G3312" t="s">
        <v>1356</v>
      </c>
      <c r="H3312" t="s">
        <v>127</v>
      </c>
      <c r="I3312" t="s">
        <v>115</v>
      </c>
      <c r="J3312" t="s">
        <v>113</v>
      </c>
      <c r="K3312" t="s">
        <v>113</v>
      </c>
      <c r="L3312" t="s">
        <v>113</v>
      </c>
      <c r="M3312">
        <v>50</v>
      </c>
      <c r="N3312" t="s">
        <v>113</v>
      </c>
      <c r="O3312" t="s">
        <v>10829</v>
      </c>
      <c r="P3312">
        <v>3</v>
      </c>
      <c r="Q3312">
        <v>739</v>
      </c>
      <c r="R3312">
        <v>435</v>
      </c>
      <c r="S3312">
        <v>223</v>
      </c>
      <c r="T3312">
        <v>40</v>
      </c>
      <c r="U3312">
        <v>115</v>
      </c>
      <c r="V3312">
        <v>210</v>
      </c>
      <c r="W3312">
        <v>0.964395</v>
      </c>
      <c r="X3312">
        <v>1.1572739999999999</v>
      </c>
    </row>
    <row r="3313" spans="1:24" hidden="1" x14ac:dyDescent="0.3">
      <c r="A3313" t="s">
        <v>15690</v>
      </c>
      <c r="B3313" t="s">
        <v>8179</v>
      </c>
      <c r="C3313" t="s">
        <v>15686</v>
      </c>
      <c r="D3313" t="s">
        <v>15687</v>
      </c>
      <c r="E3313" t="s">
        <v>113</v>
      </c>
      <c r="F3313" t="s">
        <v>15688</v>
      </c>
      <c r="G3313" t="s">
        <v>1356</v>
      </c>
      <c r="H3313" t="s">
        <v>127</v>
      </c>
      <c r="I3313" t="s">
        <v>115</v>
      </c>
      <c r="J3313" t="s">
        <v>113</v>
      </c>
      <c r="K3313" t="s">
        <v>113</v>
      </c>
      <c r="L3313" t="s">
        <v>113</v>
      </c>
      <c r="M3313">
        <v>50</v>
      </c>
      <c r="N3313" t="s">
        <v>113</v>
      </c>
      <c r="O3313" t="s">
        <v>9568</v>
      </c>
      <c r="P3313">
        <v>3</v>
      </c>
      <c r="Q3313">
        <v>409</v>
      </c>
      <c r="R3313">
        <v>269</v>
      </c>
      <c r="W3313">
        <v>0.330063</v>
      </c>
      <c r="X3313">
        <v>0.39607559999999997</v>
      </c>
    </row>
    <row r="3314" spans="1:24" hidden="1" x14ac:dyDescent="0.3">
      <c r="A3314" t="s">
        <v>15691</v>
      </c>
      <c r="B3314" t="s">
        <v>8174</v>
      </c>
      <c r="C3314" t="s">
        <v>5466</v>
      </c>
      <c r="D3314" t="s">
        <v>15692</v>
      </c>
      <c r="E3314" t="s">
        <v>113</v>
      </c>
      <c r="F3314" t="s">
        <v>15693</v>
      </c>
      <c r="G3314" t="s">
        <v>133</v>
      </c>
      <c r="H3314" t="s">
        <v>354</v>
      </c>
      <c r="I3314" t="s">
        <v>115</v>
      </c>
      <c r="J3314" t="s">
        <v>15694</v>
      </c>
      <c r="K3314" t="s">
        <v>15695</v>
      </c>
      <c r="L3314" t="s">
        <v>8842</v>
      </c>
      <c r="M3314">
        <v>70</v>
      </c>
      <c r="N3314" t="s">
        <v>113</v>
      </c>
      <c r="O3314" t="s">
        <v>9890</v>
      </c>
      <c r="P3314">
        <v>2</v>
      </c>
      <c r="Q3314">
        <v>2500</v>
      </c>
      <c r="R3314">
        <v>355</v>
      </c>
      <c r="S3314">
        <v>192</v>
      </c>
      <c r="T3314">
        <v>100</v>
      </c>
      <c r="U3314">
        <v>230</v>
      </c>
      <c r="W3314">
        <v>1.7749999999999999</v>
      </c>
      <c r="X3314">
        <v>2.13</v>
      </c>
    </row>
    <row r="3315" spans="1:24" hidden="1" x14ac:dyDescent="0.3">
      <c r="A3315" t="s">
        <v>15696</v>
      </c>
      <c r="B3315" t="s">
        <v>8179</v>
      </c>
      <c r="C3315" t="s">
        <v>5466</v>
      </c>
      <c r="D3315" t="s">
        <v>15692</v>
      </c>
      <c r="E3315" t="s">
        <v>113</v>
      </c>
      <c r="F3315" t="s">
        <v>15693</v>
      </c>
      <c r="G3315" t="s">
        <v>133</v>
      </c>
      <c r="H3315" t="s">
        <v>354</v>
      </c>
      <c r="I3315" t="s">
        <v>115</v>
      </c>
      <c r="J3315" t="s">
        <v>15694</v>
      </c>
      <c r="K3315" t="s">
        <v>15695</v>
      </c>
      <c r="L3315" t="s">
        <v>8842</v>
      </c>
      <c r="M3315">
        <v>70</v>
      </c>
      <c r="N3315" t="s">
        <v>113</v>
      </c>
      <c r="O3315" t="s">
        <v>9034</v>
      </c>
      <c r="P3315">
        <v>1</v>
      </c>
      <c r="Q3315">
        <v>560</v>
      </c>
      <c r="R3315">
        <v>308</v>
      </c>
      <c r="S3315">
        <v>149</v>
      </c>
      <c r="W3315">
        <v>0.17247999999999999</v>
      </c>
      <c r="X3315">
        <v>0.20697599999999999</v>
      </c>
    </row>
    <row r="3316" spans="1:24" hidden="1" x14ac:dyDescent="0.3">
      <c r="A3316" t="s">
        <v>15697</v>
      </c>
      <c r="B3316" t="s">
        <v>8211</v>
      </c>
      <c r="C3316" t="s">
        <v>5466</v>
      </c>
      <c r="D3316" t="s">
        <v>15692</v>
      </c>
      <c r="E3316" t="s">
        <v>113</v>
      </c>
      <c r="F3316" t="s">
        <v>15693</v>
      </c>
      <c r="G3316" t="s">
        <v>133</v>
      </c>
      <c r="H3316" t="s">
        <v>354</v>
      </c>
      <c r="I3316" t="s">
        <v>115</v>
      </c>
      <c r="J3316" t="s">
        <v>15694</v>
      </c>
      <c r="K3316" t="s">
        <v>15695</v>
      </c>
      <c r="L3316" t="s">
        <v>8842</v>
      </c>
      <c r="M3316">
        <v>68</v>
      </c>
      <c r="N3316" t="s">
        <v>113</v>
      </c>
      <c r="O3316" t="s">
        <v>9493</v>
      </c>
      <c r="P3316">
        <v>1</v>
      </c>
      <c r="Q3316">
        <v>0.6</v>
      </c>
      <c r="T3316">
        <v>124.49</v>
      </c>
      <c r="W3316">
        <v>0.28274333882308139</v>
      </c>
      <c r="X3316">
        <v>0.45238934211693027</v>
      </c>
    </row>
    <row r="3317" spans="1:24" hidden="1" x14ac:dyDescent="0.3">
      <c r="A3317" t="s">
        <v>15698</v>
      </c>
      <c r="B3317" t="s">
        <v>8174</v>
      </c>
      <c r="C3317" t="s">
        <v>15699</v>
      </c>
      <c r="D3317" t="s">
        <v>15700</v>
      </c>
      <c r="E3317" t="s">
        <v>113</v>
      </c>
      <c r="F3317" t="s">
        <v>15701</v>
      </c>
      <c r="G3317" t="s">
        <v>133</v>
      </c>
      <c r="H3317" t="s">
        <v>14879</v>
      </c>
      <c r="I3317" t="s">
        <v>540</v>
      </c>
      <c r="J3317" t="s">
        <v>15702</v>
      </c>
      <c r="K3317" t="s">
        <v>15703</v>
      </c>
      <c r="L3317" t="s">
        <v>1173</v>
      </c>
      <c r="M3317">
        <v>50</v>
      </c>
      <c r="N3317" t="s">
        <v>8442</v>
      </c>
      <c r="O3317" t="s">
        <v>8207</v>
      </c>
      <c r="P3317">
        <v>3</v>
      </c>
      <c r="Q3317">
        <v>1400</v>
      </c>
      <c r="R3317">
        <v>320</v>
      </c>
      <c r="S3317">
        <v>145</v>
      </c>
      <c r="T3317">
        <v>0</v>
      </c>
      <c r="U3317">
        <v>140</v>
      </c>
      <c r="V3317">
        <v>230</v>
      </c>
      <c r="W3317">
        <v>1.3440000000000001</v>
      </c>
      <c r="X3317">
        <v>1.6128</v>
      </c>
    </row>
    <row r="3318" spans="1:24" hidden="1" x14ac:dyDescent="0.3">
      <c r="A3318" t="s">
        <v>15704</v>
      </c>
      <c r="B3318" t="s">
        <v>8179</v>
      </c>
      <c r="C3318" t="s">
        <v>15699</v>
      </c>
      <c r="D3318" t="s">
        <v>15700</v>
      </c>
      <c r="E3318" t="s">
        <v>113</v>
      </c>
      <c r="F3318" t="s">
        <v>15701</v>
      </c>
      <c r="G3318" t="s">
        <v>133</v>
      </c>
      <c r="H3318" t="s">
        <v>14879</v>
      </c>
      <c r="I3318" t="s">
        <v>540</v>
      </c>
      <c r="J3318" t="s">
        <v>15702</v>
      </c>
      <c r="K3318" t="s">
        <v>15703</v>
      </c>
      <c r="L3318" t="s">
        <v>1173</v>
      </c>
      <c r="M3318">
        <v>50</v>
      </c>
      <c r="N3318" t="s">
        <v>9971</v>
      </c>
      <c r="O3318" t="s">
        <v>9034</v>
      </c>
      <c r="P3318">
        <v>1</v>
      </c>
      <c r="Q3318">
        <v>560</v>
      </c>
      <c r="R3318">
        <v>308</v>
      </c>
      <c r="S3318">
        <v>149</v>
      </c>
      <c r="W3318">
        <v>0.17247999999999999</v>
      </c>
      <c r="X3318">
        <v>0.20697599999999999</v>
      </c>
    </row>
    <row r="3319" spans="1:24" hidden="1" x14ac:dyDescent="0.3">
      <c r="A3319" t="s">
        <v>15705</v>
      </c>
      <c r="B3319" t="s">
        <v>8536</v>
      </c>
      <c r="C3319" t="s">
        <v>15699</v>
      </c>
      <c r="D3319" t="s">
        <v>15700</v>
      </c>
      <c r="E3319" t="s">
        <v>113</v>
      </c>
      <c r="F3319" t="s">
        <v>15701</v>
      </c>
      <c r="G3319" t="s">
        <v>133</v>
      </c>
      <c r="H3319" t="s">
        <v>14879</v>
      </c>
      <c r="I3319" t="s">
        <v>540</v>
      </c>
      <c r="J3319" t="s">
        <v>15702</v>
      </c>
      <c r="K3319" t="s">
        <v>15703</v>
      </c>
      <c r="L3319" t="s">
        <v>1173</v>
      </c>
      <c r="M3319">
        <v>48</v>
      </c>
      <c r="N3319" t="s">
        <v>8614</v>
      </c>
      <c r="O3319" t="s">
        <v>9505</v>
      </c>
      <c r="P3319">
        <v>2</v>
      </c>
      <c r="W3319">
        <v>0</v>
      </c>
      <c r="X3319">
        <v>0</v>
      </c>
    </row>
    <row r="3320" spans="1:24" hidden="1" x14ac:dyDescent="0.3">
      <c r="A3320" t="s">
        <v>15706</v>
      </c>
      <c r="B3320" t="s">
        <v>8211</v>
      </c>
      <c r="C3320" t="s">
        <v>15699</v>
      </c>
      <c r="D3320" t="s">
        <v>15700</v>
      </c>
      <c r="E3320" t="s">
        <v>113</v>
      </c>
      <c r="F3320" t="s">
        <v>15701</v>
      </c>
      <c r="G3320" t="s">
        <v>133</v>
      </c>
      <c r="H3320" t="s">
        <v>14879</v>
      </c>
      <c r="I3320" t="s">
        <v>540</v>
      </c>
      <c r="J3320" t="s">
        <v>15702</v>
      </c>
      <c r="K3320" t="s">
        <v>15703</v>
      </c>
      <c r="L3320" t="s">
        <v>1173</v>
      </c>
      <c r="M3320">
        <v>48</v>
      </c>
      <c r="N3320" t="s">
        <v>8614</v>
      </c>
      <c r="O3320" t="s">
        <v>12794</v>
      </c>
      <c r="P3320">
        <v>1</v>
      </c>
      <c r="Q3320">
        <v>0.9</v>
      </c>
      <c r="T3320">
        <v>278</v>
      </c>
      <c r="W3320">
        <v>0.63617251235193317</v>
      </c>
      <c r="X3320">
        <v>1.0178760197630932</v>
      </c>
    </row>
    <row r="3321" spans="1:24" hidden="1" x14ac:dyDescent="0.3">
      <c r="A3321" t="s">
        <v>15707</v>
      </c>
      <c r="B3321" t="s">
        <v>8174</v>
      </c>
      <c r="C3321" t="s">
        <v>2904</v>
      </c>
      <c r="D3321" t="s">
        <v>2903</v>
      </c>
      <c r="E3321" t="s">
        <v>113</v>
      </c>
      <c r="F3321" t="s">
        <v>2905</v>
      </c>
      <c r="G3321" t="s">
        <v>1356</v>
      </c>
      <c r="H3321" t="s">
        <v>127</v>
      </c>
      <c r="I3321" t="s">
        <v>226</v>
      </c>
      <c r="J3321" t="s">
        <v>15708</v>
      </c>
      <c r="K3321" t="s">
        <v>15709</v>
      </c>
      <c r="L3321" t="s">
        <v>120</v>
      </c>
      <c r="M3321">
        <v>40</v>
      </c>
      <c r="N3321" t="s">
        <v>9085</v>
      </c>
      <c r="O3321" t="s">
        <v>8467</v>
      </c>
      <c r="P3321">
        <v>3</v>
      </c>
      <c r="Q3321">
        <v>1499</v>
      </c>
      <c r="R3321">
        <v>349</v>
      </c>
      <c r="S3321">
        <v>166</v>
      </c>
      <c r="T3321">
        <v>350</v>
      </c>
      <c r="U3321">
        <v>120</v>
      </c>
      <c r="V3321">
        <v>270</v>
      </c>
      <c r="W3321">
        <v>1.569453</v>
      </c>
      <c r="X3321">
        <v>1.8833435999999999</v>
      </c>
    </row>
    <row r="3322" spans="1:24" hidden="1" x14ac:dyDescent="0.3">
      <c r="A3322" t="s">
        <v>15710</v>
      </c>
      <c r="B3322" t="s">
        <v>8179</v>
      </c>
      <c r="C3322" t="s">
        <v>2904</v>
      </c>
      <c r="D3322" t="s">
        <v>2903</v>
      </c>
      <c r="E3322" t="s">
        <v>113</v>
      </c>
      <c r="F3322" t="s">
        <v>2905</v>
      </c>
      <c r="G3322" t="s">
        <v>1356</v>
      </c>
      <c r="H3322" t="s">
        <v>127</v>
      </c>
      <c r="I3322" t="s">
        <v>226</v>
      </c>
      <c r="J3322" t="s">
        <v>15708</v>
      </c>
      <c r="K3322" t="s">
        <v>15709</v>
      </c>
      <c r="L3322" t="s">
        <v>120</v>
      </c>
      <c r="M3322">
        <v>40</v>
      </c>
      <c r="N3322" t="s">
        <v>9085</v>
      </c>
      <c r="O3322" t="s">
        <v>11880</v>
      </c>
      <c r="P3322">
        <v>3</v>
      </c>
      <c r="Q3322">
        <v>400</v>
      </c>
      <c r="R3322">
        <v>300</v>
      </c>
      <c r="S3322">
        <v>100</v>
      </c>
      <c r="W3322">
        <v>0.36</v>
      </c>
      <c r="X3322">
        <v>0.432</v>
      </c>
    </row>
    <row r="3323" spans="1:24" hidden="1" x14ac:dyDescent="0.3">
      <c r="A3323" t="s">
        <v>15711</v>
      </c>
      <c r="B3323" t="s">
        <v>8174</v>
      </c>
      <c r="C3323" t="s">
        <v>15712</v>
      </c>
      <c r="D3323" t="s">
        <v>15713</v>
      </c>
      <c r="E3323" t="s">
        <v>113</v>
      </c>
      <c r="F3323" t="s">
        <v>15714</v>
      </c>
      <c r="G3323" t="s">
        <v>1356</v>
      </c>
      <c r="H3323" t="s">
        <v>127</v>
      </c>
      <c r="I3323" t="s">
        <v>115</v>
      </c>
      <c r="J3323" t="s">
        <v>113</v>
      </c>
      <c r="K3323" t="s">
        <v>113</v>
      </c>
      <c r="L3323" t="s">
        <v>113</v>
      </c>
      <c r="M3323">
        <v>16</v>
      </c>
      <c r="N3323" t="s">
        <v>113</v>
      </c>
      <c r="O3323" t="s">
        <v>9042</v>
      </c>
      <c r="P3323">
        <v>3</v>
      </c>
      <c r="Q3323">
        <v>1412</v>
      </c>
      <c r="R3323">
        <v>353</v>
      </c>
      <c r="T3323">
        <v>15</v>
      </c>
      <c r="U3323">
        <v>145</v>
      </c>
      <c r="V3323">
        <v>220</v>
      </c>
      <c r="W3323">
        <v>1.4953080000000001</v>
      </c>
      <c r="X3323">
        <v>1.7943696</v>
      </c>
    </row>
    <row r="3324" spans="1:24" hidden="1" x14ac:dyDescent="0.3">
      <c r="A3324" t="s">
        <v>15715</v>
      </c>
      <c r="B3324" t="s">
        <v>8617</v>
      </c>
      <c r="C3324" t="s">
        <v>15712</v>
      </c>
      <c r="D3324" t="s">
        <v>15713</v>
      </c>
      <c r="E3324" t="s">
        <v>113</v>
      </c>
      <c r="F3324" t="s">
        <v>15714</v>
      </c>
      <c r="G3324" t="s">
        <v>1356</v>
      </c>
      <c r="H3324" t="s">
        <v>127</v>
      </c>
      <c r="I3324" t="s">
        <v>115</v>
      </c>
      <c r="J3324" t="s">
        <v>113</v>
      </c>
      <c r="K3324" t="s">
        <v>113</v>
      </c>
      <c r="L3324" t="s">
        <v>113</v>
      </c>
      <c r="M3324">
        <v>16</v>
      </c>
      <c r="N3324" t="s">
        <v>113</v>
      </c>
      <c r="O3324" t="s">
        <v>9835</v>
      </c>
      <c r="P3324">
        <v>3</v>
      </c>
      <c r="Q3324">
        <v>778</v>
      </c>
      <c r="R3324">
        <v>408</v>
      </c>
      <c r="T3324">
        <v>15</v>
      </c>
      <c r="U3324">
        <v>145</v>
      </c>
      <c r="V3324">
        <v>220</v>
      </c>
      <c r="W3324">
        <v>0.95227200000000001</v>
      </c>
      <c r="X3324">
        <v>1.1427263999999999</v>
      </c>
    </row>
    <row r="3325" spans="1:24" hidden="1" x14ac:dyDescent="0.3">
      <c r="A3325" t="s">
        <v>15716</v>
      </c>
      <c r="B3325" t="s">
        <v>8179</v>
      </c>
      <c r="C3325" t="s">
        <v>15712</v>
      </c>
      <c r="D3325" t="s">
        <v>15713</v>
      </c>
      <c r="E3325" t="s">
        <v>113</v>
      </c>
      <c r="F3325" t="s">
        <v>15714</v>
      </c>
      <c r="G3325" t="s">
        <v>1356</v>
      </c>
      <c r="H3325" t="s">
        <v>127</v>
      </c>
      <c r="I3325" t="s">
        <v>115</v>
      </c>
      <c r="J3325" t="s">
        <v>113</v>
      </c>
      <c r="K3325" t="s">
        <v>113</v>
      </c>
      <c r="L3325" t="s">
        <v>113</v>
      </c>
      <c r="M3325">
        <v>16</v>
      </c>
      <c r="N3325" t="s">
        <v>113</v>
      </c>
      <c r="O3325" t="s">
        <v>9568</v>
      </c>
      <c r="P3325">
        <v>3</v>
      </c>
      <c r="Q3325">
        <v>409</v>
      </c>
      <c r="R3325">
        <v>269</v>
      </c>
      <c r="W3325">
        <v>0.330063</v>
      </c>
      <c r="X3325">
        <v>0.39607559999999997</v>
      </c>
    </row>
    <row r="3326" spans="1:24" hidden="1" x14ac:dyDescent="0.3">
      <c r="A3326" t="s">
        <v>15717</v>
      </c>
      <c r="B3326" t="s">
        <v>8174</v>
      </c>
      <c r="C3326" t="s">
        <v>2799</v>
      </c>
      <c r="D3326" t="s">
        <v>2798</v>
      </c>
      <c r="E3326" t="s">
        <v>113</v>
      </c>
      <c r="F3326" t="s">
        <v>2800</v>
      </c>
      <c r="G3326" t="s">
        <v>1356</v>
      </c>
      <c r="H3326" t="s">
        <v>127</v>
      </c>
      <c r="I3326" t="s">
        <v>138</v>
      </c>
      <c r="J3326" t="s">
        <v>113</v>
      </c>
      <c r="K3326" t="s">
        <v>113</v>
      </c>
      <c r="L3326" t="s">
        <v>113</v>
      </c>
      <c r="M3326">
        <v>81</v>
      </c>
      <c r="N3326" t="s">
        <v>9085</v>
      </c>
      <c r="O3326" t="s">
        <v>8352</v>
      </c>
      <c r="P3326">
        <v>3</v>
      </c>
      <c r="Q3326">
        <v>1509</v>
      </c>
      <c r="R3326">
        <v>469</v>
      </c>
      <c r="S3326">
        <v>206</v>
      </c>
      <c r="T3326">
        <v>10</v>
      </c>
      <c r="U3326">
        <v>110</v>
      </c>
      <c r="V3326">
        <v>270</v>
      </c>
      <c r="W3326">
        <v>2.1231629999999999</v>
      </c>
      <c r="X3326">
        <v>2.5477955999999997</v>
      </c>
    </row>
    <row r="3327" spans="1:24" hidden="1" x14ac:dyDescent="0.3">
      <c r="A3327" t="s">
        <v>15718</v>
      </c>
      <c r="B3327" t="s">
        <v>8617</v>
      </c>
      <c r="C3327" t="s">
        <v>2799</v>
      </c>
      <c r="D3327" t="s">
        <v>2798</v>
      </c>
      <c r="E3327" t="s">
        <v>113</v>
      </c>
      <c r="F3327" t="s">
        <v>2800</v>
      </c>
      <c r="G3327" t="s">
        <v>1356</v>
      </c>
      <c r="H3327" t="s">
        <v>127</v>
      </c>
      <c r="I3327" t="s">
        <v>138</v>
      </c>
      <c r="J3327" t="s">
        <v>113</v>
      </c>
      <c r="K3327" t="s">
        <v>113</v>
      </c>
      <c r="L3327" t="s">
        <v>113</v>
      </c>
      <c r="M3327">
        <v>81</v>
      </c>
      <c r="N3327" t="s">
        <v>9085</v>
      </c>
      <c r="O3327" t="s">
        <v>13938</v>
      </c>
      <c r="P3327">
        <v>3</v>
      </c>
      <c r="Q3327">
        <v>699</v>
      </c>
      <c r="R3327">
        <v>395</v>
      </c>
      <c r="S3327">
        <v>160</v>
      </c>
      <c r="T3327">
        <v>10</v>
      </c>
      <c r="U3327">
        <v>110</v>
      </c>
      <c r="V3327">
        <v>270</v>
      </c>
      <c r="W3327">
        <v>0.82831500000000002</v>
      </c>
      <c r="X3327">
        <v>0.99397800000000003</v>
      </c>
    </row>
    <row r="3328" spans="1:24" hidden="1" x14ac:dyDescent="0.3">
      <c r="A3328" t="s">
        <v>15719</v>
      </c>
      <c r="B3328" t="s">
        <v>8179</v>
      </c>
      <c r="C3328" t="s">
        <v>2799</v>
      </c>
      <c r="D3328" t="s">
        <v>2798</v>
      </c>
      <c r="E3328" t="s">
        <v>113</v>
      </c>
      <c r="F3328" t="s">
        <v>2800</v>
      </c>
      <c r="G3328" t="s">
        <v>1356</v>
      </c>
      <c r="H3328" t="s">
        <v>127</v>
      </c>
      <c r="I3328" t="s">
        <v>138</v>
      </c>
      <c r="J3328" t="s">
        <v>113</v>
      </c>
      <c r="K3328" t="s">
        <v>113</v>
      </c>
      <c r="L3328" t="s">
        <v>113</v>
      </c>
      <c r="M3328">
        <v>81</v>
      </c>
      <c r="N3328" t="s">
        <v>9085</v>
      </c>
      <c r="O3328" t="s">
        <v>10274</v>
      </c>
      <c r="P3328">
        <v>3</v>
      </c>
      <c r="Q3328">
        <v>480</v>
      </c>
      <c r="R3328">
        <v>356</v>
      </c>
      <c r="S3328">
        <v>140</v>
      </c>
      <c r="W3328">
        <v>0.51263999999999998</v>
      </c>
      <c r="X3328">
        <v>0.61516799999999994</v>
      </c>
    </row>
    <row r="3329" spans="1:24" hidden="1" x14ac:dyDescent="0.3">
      <c r="A3329" t="s">
        <v>15720</v>
      </c>
      <c r="B3329" t="s">
        <v>8174</v>
      </c>
      <c r="C3329" t="s">
        <v>4317</v>
      </c>
      <c r="D3329" t="s">
        <v>4316</v>
      </c>
      <c r="E3329" t="s">
        <v>113</v>
      </c>
      <c r="F3329" t="s">
        <v>4318</v>
      </c>
      <c r="G3329" t="s">
        <v>133</v>
      </c>
      <c r="H3329" t="s">
        <v>2371</v>
      </c>
      <c r="I3329" t="s">
        <v>218</v>
      </c>
      <c r="J3329" t="s">
        <v>15721</v>
      </c>
      <c r="K3329" t="s">
        <v>15722</v>
      </c>
      <c r="L3329" t="s">
        <v>8842</v>
      </c>
      <c r="M3329">
        <v>70</v>
      </c>
      <c r="N3329" t="s">
        <v>113</v>
      </c>
      <c r="O3329" t="s">
        <v>9890</v>
      </c>
      <c r="P3329">
        <v>3</v>
      </c>
      <c r="Q3329">
        <v>2500</v>
      </c>
      <c r="R3329">
        <v>355</v>
      </c>
      <c r="S3329">
        <v>192</v>
      </c>
      <c r="T3329">
        <v>80</v>
      </c>
      <c r="U3329">
        <v>150</v>
      </c>
      <c r="V3329">
        <v>200</v>
      </c>
      <c r="W3329">
        <v>2.6625000000000001</v>
      </c>
      <c r="X3329">
        <v>3.1949999999999998</v>
      </c>
    </row>
    <row r="3330" spans="1:24" hidden="1" x14ac:dyDescent="0.3">
      <c r="A3330" t="s">
        <v>15723</v>
      </c>
      <c r="B3330" t="s">
        <v>8179</v>
      </c>
      <c r="C3330" t="s">
        <v>4317</v>
      </c>
      <c r="D3330" t="s">
        <v>4316</v>
      </c>
      <c r="E3330" t="s">
        <v>113</v>
      </c>
      <c r="F3330" t="s">
        <v>4318</v>
      </c>
      <c r="G3330" t="s">
        <v>133</v>
      </c>
      <c r="H3330" t="s">
        <v>2371</v>
      </c>
      <c r="I3330" t="s">
        <v>218</v>
      </c>
      <c r="J3330" t="s">
        <v>15721</v>
      </c>
      <c r="K3330" t="s">
        <v>15722</v>
      </c>
      <c r="L3330" t="s">
        <v>8842</v>
      </c>
      <c r="M3330">
        <v>70</v>
      </c>
      <c r="N3330" t="s">
        <v>113</v>
      </c>
      <c r="O3330" t="s">
        <v>9034</v>
      </c>
      <c r="P3330">
        <v>1</v>
      </c>
      <c r="Q3330">
        <v>560</v>
      </c>
      <c r="R3330">
        <v>308</v>
      </c>
      <c r="S3330">
        <v>149</v>
      </c>
      <c r="W3330">
        <v>0.17247999999999999</v>
      </c>
      <c r="X3330">
        <v>0.20697599999999999</v>
      </c>
    </row>
    <row r="3331" spans="1:24" hidden="1" x14ac:dyDescent="0.3">
      <c r="A3331" t="s">
        <v>15724</v>
      </c>
      <c r="B3331" t="s">
        <v>8211</v>
      </c>
      <c r="C3331" t="s">
        <v>4317</v>
      </c>
      <c r="D3331" t="s">
        <v>4316</v>
      </c>
      <c r="E3331" t="s">
        <v>113</v>
      </c>
      <c r="F3331" t="s">
        <v>4318</v>
      </c>
      <c r="G3331" t="s">
        <v>133</v>
      </c>
      <c r="H3331" t="s">
        <v>2371</v>
      </c>
      <c r="I3331" t="s">
        <v>218</v>
      </c>
      <c r="J3331" t="s">
        <v>15721</v>
      </c>
      <c r="K3331" t="s">
        <v>15722</v>
      </c>
      <c r="L3331" t="s">
        <v>8842</v>
      </c>
      <c r="M3331">
        <v>68</v>
      </c>
      <c r="N3331" t="s">
        <v>113</v>
      </c>
      <c r="O3331" t="s">
        <v>9493</v>
      </c>
      <c r="P3331">
        <v>1</v>
      </c>
      <c r="Q3331">
        <v>1.2</v>
      </c>
      <c r="T3331">
        <v>194.94</v>
      </c>
      <c r="W3331">
        <v>1.1309733552923256</v>
      </c>
      <c r="X3331">
        <v>1.8095573684677211</v>
      </c>
    </row>
    <row r="3332" spans="1:24" hidden="1" x14ac:dyDescent="0.3">
      <c r="A3332" t="s">
        <v>15725</v>
      </c>
      <c r="B3332" t="s">
        <v>8174</v>
      </c>
      <c r="C3332" t="s">
        <v>7903</v>
      </c>
      <c r="D3332" t="s">
        <v>15726</v>
      </c>
      <c r="E3332" t="s">
        <v>113</v>
      </c>
      <c r="F3332" t="s">
        <v>15727</v>
      </c>
      <c r="G3332" t="s">
        <v>133</v>
      </c>
      <c r="H3332" t="s">
        <v>5220</v>
      </c>
      <c r="I3332" t="s">
        <v>115</v>
      </c>
      <c r="J3332" t="s">
        <v>15728</v>
      </c>
      <c r="K3332" t="s">
        <v>15729</v>
      </c>
      <c r="L3332" t="s">
        <v>8903</v>
      </c>
      <c r="M3332">
        <v>30</v>
      </c>
      <c r="N3332" t="s">
        <v>113</v>
      </c>
      <c r="O3332" t="s">
        <v>9890</v>
      </c>
      <c r="P3332">
        <v>2</v>
      </c>
      <c r="Q3332">
        <v>2500</v>
      </c>
      <c r="R3332">
        <v>355</v>
      </c>
      <c r="S3332">
        <v>192</v>
      </c>
      <c r="T3332">
        <v>80</v>
      </c>
      <c r="U3332">
        <v>240</v>
      </c>
      <c r="W3332">
        <v>1.7749999999999999</v>
      </c>
      <c r="X3332">
        <v>2.13</v>
      </c>
    </row>
    <row r="3333" spans="1:24" hidden="1" x14ac:dyDescent="0.3">
      <c r="A3333" t="s">
        <v>15730</v>
      </c>
      <c r="B3333" t="s">
        <v>8179</v>
      </c>
      <c r="C3333" t="s">
        <v>7903</v>
      </c>
      <c r="D3333" t="s">
        <v>15726</v>
      </c>
      <c r="E3333" t="s">
        <v>113</v>
      </c>
      <c r="F3333" t="s">
        <v>15727</v>
      </c>
      <c r="G3333" t="s">
        <v>133</v>
      </c>
      <c r="H3333" t="s">
        <v>5220</v>
      </c>
      <c r="I3333" t="s">
        <v>115</v>
      </c>
      <c r="J3333" t="s">
        <v>15728</v>
      </c>
      <c r="K3333" t="s">
        <v>15729</v>
      </c>
      <c r="L3333" t="s">
        <v>8903</v>
      </c>
      <c r="M3333">
        <v>30</v>
      </c>
      <c r="N3333" t="s">
        <v>113</v>
      </c>
      <c r="O3333" t="s">
        <v>9034</v>
      </c>
      <c r="P3333">
        <v>1</v>
      </c>
      <c r="Q3333">
        <v>560</v>
      </c>
      <c r="R3333">
        <v>308</v>
      </c>
      <c r="S3333">
        <v>149</v>
      </c>
      <c r="W3333">
        <v>0.17247999999999999</v>
      </c>
      <c r="X3333">
        <v>0.20697599999999999</v>
      </c>
    </row>
    <row r="3334" spans="1:24" hidden="1" x14ac:dyDescent="0.3">
      <c r="A3334" t="s">
        <v>15731</v>
      </c>
      <c r="B3334" t="s">
        <v>8211</v>
      </c>
      <c r="C3334" t="s">
        <v>7903</v>
      </c>
      <c r="D3334" t="s">
        <v>15726</v>
      </c>
      <c r="E3334" t="s">
        <v>113</v>
      </c>
      <c r="F3334" t="s">
        <v>15727</v>
      </c>
      <c r="G3334" t="s">
        <v>133</v>
      </c>
      <c r="H3334" t="s">
        <v>5220</v>
      </c>
      <c r="I3334" t="s">
        <v>115</v>
      </c>
      <c r="J3334" t="s">
        <v>15728</v>
      </c>
      <c r="K3334" t="s">
        <v>15729</v>
      </c>
      <c r="L3334" t="s">
        <v>8903</v>
      </c>
      <c r="M3334">
        <v>28</v>
      </c>
      <c r="N3334" t="s">
        <v>113</v>
      </c>
      <c r="O3334" t="s">
        <v>15227</v>
      </c>
      <c r="P3334">
        <v>1</v>
      </c>
      <c r="Q3334">
        <v>0.3</v>
      </c>
      <c r="T3334">
        <v>142.61000000000001</v>
      </c>
      <c r="W3334">
        <v>7.0685834705770348E-2</v>
      </c>
      <c r="X3334">
        <v>0.11309733552923257</v>
      </c>
    </row>
    <row r="3335" spans="1:24" hidden="1" x14ac:dyDescent="0.3">
      <c r="A3335" t="s">
        <v>15732</v>
      </c>
      <c r="B3335" t="s">
        <v>8174</v>
      </c>
      <c r="C3335" t="s">
        <v>5209</v>
      </c>
      <c r="D3335" t="s">
        <v>5208</v>
      </c>
      <c r="E3335" t="s">
        <v>113</v>
      </c>
      <c r="F3335" t="s">
        <v>5210</v>
      </c>
      <c r="G3335" t="s">
        <v>133</v>
      </c>
      <c r="H3335" t="s">
        <v>5220</v>
      </c>
      <c r="I3335" t="s">
        <v>115</v>
      </c>
      <c r="J3335" t="s">
        <v>15733</v>
      </c>
      <c r="K3335" t="s">
        <v>15734</v>
      </c>
      <c r="L3335" t="s">
        <v>9030</v>
      </c>
      <c r="M3335">
        <v>60</v>
      </c>
      <c r="N3335" t="s">
        <v>113</v>
      </c>
      <c r="O3335" t="s">
        <v>9890</v>
      </c>
      <c r="P3335">
        <v>2</v>
      </c>
      <c r="Q3335">
        <v>2500</v>
      </c>
      <c r="R3335">
        <v>355</v>
      </c>
      <c r="S3335">
        <v>192</v>
      </c>
      <c r="T3335">
        <v>0</v>
      </c>
      <c r="U3335">
        <v>190</v>
      </c>
      <c r="W3335">
        <v>1.7749999999999999</v>
      </c>
      <c r="X3335">
        <v>2.13</v>
      </c>
    </row>
    <row r="3336" spans="1:24" hidden="1" x14ac:dyDescent="0.3">
      <c r="A3336" t="s">
        <v>15735</v>
      </c>
      <c r="B3336" t="s">
        <v>8179</v>
      </c>
      <c r="C3336" t="s">
        <v>5209</v>
      </c>
      <c r="D3336" t="s">
        <v>5208</v>
      </c>
      <c r="E3336" t="s">
        <v>113</v>
      </c>
      <c r="F3336" t="s">
        <v>5210</v>
      </c>
      <c r="G3336" t="s">
        <v>133</v>
      </c>
      <c r="H3336" t="s">
        <v>5220</v>
      </c>
      <c r="I3336" t="s">
        <v>115</v>
      </c>
      <c r="J3336" t="s">
        <v>15733</v>
      </c>
      <c r="K3336" t="s">
        <v>15734</v>
      </c>
      <c r="L3336" t="s">
        <v>9030</v>
      </c>
      <c r="M3336">
        <v>60</v>
      </c>
      <c r="N3336" t="s">
        <v>113</v>
      </c>
      <c r="O3336" t="s">
        <v>9034</v>
      </c>
      <c r="P3336">
        <v>1</v>
      </c>
      <c r="Q3336">
        <v>560</v>
      </c>
      <c r="R3336">
        <v>308</v>
      </c>
      <c r="S3336">
        <v>149</v>
      </c>
      <c r="W3336">
        <v>0.17247999999999999</v>
      </c>
      <c r="X3336">
        <v>0.20697599999999999</v>
      </c>
    </row>
    <row r="3337" spans="1:24" hidden="1" x14ac:dyDescent="0.3">
      <c r="A3337" t="s">
        <v>15736</v>
      </c>
      <c r="B3337" t="s">
        <v>8211</v>
      </c>
      <c r="C3337" t="s">
        <v>5209</v>
      </c>
      <c r="D3337" t="s">
        <v>5208</v>
      </c>
      <c r="E3337" t="s">
        <v>113</v>
      </c>
      <c r="F3337" t="s">
        <v>5210</v>
      </c>
      <c r="G3337" t="s">
        <v>133</v>
      </c>
      <c r="H3337" t="s">
        <v>5220</v>
      </c>
      <c r="I3337" t="s">
        <v>115</v>
      </c>
      <c r="J3337" t="s">
        <v>15733</v>
      </c>
      <c r="K3337" t="s">
        <v>15734</v>
      </c>
      <c r="L3337" t="s">
        <v>9030</v>
      </c>
      <c r="M3337">
        <v>58</v>
      </c>
      <c r="N3337" t="s">
        <v>113</v>
      </c>
      <c r="O3337" t="s">
        <v>9493</v>
      </c>
      <c r="P3337">
        <v>1</v>
      </c>
      <c r="Q3337">
        <v>0.3</v>
      </c>
      <c r="T3337">
        <v>76.27</v>
      </c>
      <c r="W3337">
        <v>7.0685834705770348E-2</v>
      </c>
      <c r="X3337">
        <v>0.11309733552923257</v>
      </c>
    </row>
    <row r="3338" spans="1:24" hidden="1" x14ac:dyDescent="0.3">
      <c r="A3338" t="s">
        <v>15737</v>
      </c>
      <c r="B3338" t="s">
        <v>8174</v>
      </c>
      <c r="C3338" t="s">
        <v>15738</v>
      </c>
      <c r="D3338" t="s">
        <v>15739</v>
      </c>
      <c r="E3338" t="s">
        <v>113</v>
      </c>
      <c r="F3338" t="s">
        <v>15740</v>
      </c>
      <c r="G3338" t="s">
        <v>247</v>
      </c>
      <c r="H3338" t="s">
        <v>371</v>
      </c>
      <c r="I3338" t="s">
        <v>163</v>
      </c>
      <c r="J3338" t="s">
        <v>15741</v>
      </c>
      <c r="K3338" t="s">
        <v>15742</v>
      </c>
      <c r="L3338" t="s">
        <v>120</v>
      </c>
      <c r="M3338">
        <v>40</v>
      </c>
      <c r="N3338" t="s">
        <v>9659</v>
      </c>
      <c r="O3338" t="s">
        <v>10476</v>
      </c>
      <c r="P3338">
        <v>3</v>
      </c>
      <c r="Q3338">
        <v>1500</v>
      </c>
      <c r="R3338">
        <v>469</v>
      </c>
      <c r="S3338">
        <v>198</v>
      </c>
      <c r="T3338">
        <v>10</v>
      </c>
      <c r="U3338">
        <v>180</v>
      </c>
      <c r="V3338">
        <v>270</v>
      </c>
      <c r="W3338">
        <v>2.1105</v>
      </c>
      <c r="X3338">
        <v>2.5326</v>
      </c>
    </row>
    <row r="3339" spans="1:24" hidden="1" x14ac:dyDescent="0.3">
      <c r="A3339" t="s">
        <v>15743</v>
      </c>
      <c r="B3339" t="s">
        <v>8179</v>
      </c>
      <c r="C3339" t="s">
        <v>15738</v>
      </c>
      <c r="D3339" t="s">
        <v>15739</v>
      </c>
      <c r="E3339" t="s">
        <v>113</v>
      </c>
      <c r="F3339" t="s">
        <v>15740</v>
      </c>
      <c r="G3339" t="s">
        <v>247</v>
      </c>
      <c r="H3339" t="s">
        <v>371</v>
      </c>
      <c r="I3339" t="s">
        <v>163</v>
      </c>
      <c r="J3339" t="s">
        <v>15741</v>
      </c>
      <c r="K3339" t="s">
        <v>15742</v>
      </c>
      <c r="L3339" t="s">
        <v>120</v>
      </c>
      <c r="M3339">
        <v>40</v>
      </c>
      <c r="N3339" t="s">
        <v>8614</v>
      </c>
      <c r="O3339" t="s">
        <v>9568</v>
      </c>
      <c r="P3339">
        <v>3</v>
      </c>
      <c r="Q3339">
        <v>409</v>
      </c>
      <c r="R3339">
        <v>269</v>
      </c>
      <c r="W3339">
        <v>0.330063</v>
      </c>
      <c r="X3339">
        <v>0.39607559999999997</v>
      </c>
    </row>
    <row r="3340" spans="1:24" hidden="1" x14ac:dyDescent="0.3">
      <c r="A3340" t="s">
        <v>15744</v>
      </c>
      <c r="B3340" t="s">
        <v>8536</v>
      </c>
      <c r="C3340" t="s">
        <v>15738</v>
      </c>
      <c r="D3340" t="s">
        <v>15739</v>
      </c>
      <c r="E3340" t="s">
        <v>113</v>
      </c>
      <c r="F3340" t="s">
        <v>15740</v>
      </c>
      <c r="G3340" t="s">
        <v>247</v>
      </c>
      <c r="H3340" t="s">
        <v>371</v>
      </c>
      <c r="I3340" t="s">
        <v>163</v>
      </c>
      <c r="J3340" t="s">
        <v>15741</v>
      </c>
      <c r="K3340" t="s">
        <v>15742</v>
      </c>
      <c r="L3340" t="s">
        <v>120</v>
      </c>
      <c r="M3340">
        <v>38</v>
      </c>
      <c r="N3340" t="s">
        <v>14207</v>
      </c>
      <c r="O3340" t="s">
        <v>15745</v>
      </c>
      <c r="P3340">
        <v>1</v>
      </c>
      <c r="Q3340">
        <v>252</v>
      </c>
      <c r="R3340">
        <v>374</v>
      </c>
      <c r="W3340">
        <v>9.4247999999999998E-2</v>
      </c>
      <c r="X3340">
        <v>0.11309759999999999</v>
      </c>
    </row>
    <row r="3341" spans="1:24" hidden="1" x14ac:dyDescent="0.3">
      <c r="A3341" t="s">
        <v>15746</v>
      </c>
      <c r="B3341" t="s">
        <v>8211</v>
      </c>
      <c r="C3341" t="s">
        <v>15738</v>
      </c>
      <c r="D3341" t="s">
        <v>15739</v>
      </c>
      <c r="E3341" t="s">
        <v>113</v>
      </c>
      <c r="F3341" t="s">
        <v>15740</v>
      </c>
      <c r="G3341" t="s">
        <v>247</v>
      </c>
      <c r="H3341" t="s">
        <v>371</v>
      </c>
      <c r="I3341" t="s">
        <v>163</v>
      </c>
      <c r="J3341" t="s">
        <v>15741</v>
      </c>
      <c r="K3341" t="s">
        <v>15742</v>
      </c>
      <c r="L3341" t="s">
        <v>120</v>
      </c>
      <c r="M3341">
        <v>38</v>
      </c>
      <c r="N3341" t="s">
        <v>15747</v>
      </c>
      <c r="O3341" t="s">
        <v>15748</v>
      </c>
      <c r="P3341">
        <v>1</v>
      </c>
      <c r="Q3341">
        <v>0.9</v>
      </c>
      <c r="T3341">
        <v>178</v>
      </c>
      <c r="W3341">
        <v>0.63617251235193317</v>
      </c>
      <c r="X3341">
        <v>1.0178760197630932</v>
      </c>
    </row>
    <row r="3342" spans="1:24" hidden="1" x14ac:dyDescent="0.3">
      <c r="A3342" t="s">
        <v>15749</v>
      </c>
      <c r="B3342" t="s">
        <v>1304</v>
      </c>
      <c r="C3342" t="s">
        <v>15738</v>
      </c>
      <c r="D3342" t="s">
        <v>15739</v>
      </c>
      <c r="E3342" t="s">
        <v>113</v>
      </c>
      <c r="F3342" t="s">
        <v>15740</v>
      </c>
      <c r="G3342" t="s">
        <v>247</v>
      </c>
      <c r="H3342" t="s">
        <v>371</v>
      </c>
      <c r="I3342" t="s">
        <v>163</v>
      </c>
      <c r="J3342" t="s">
        <v>15741</v>
      </c>
      <c r="K3342" t="s">
        <v>15742</v>
      </c>
      <c r="L3342" t="s">
        <v>120</v>
      </c>
      <c r="M3342">
        <v>0</v>
      </c>
      <c r="N3342" t="s">
        <v>113</v>
      </c>
      <c r="O3342" t="s">
        <v>10840</v>
      </c>
      <c r="P3342">
        <v>1</v>
      </c>
    </row>
    <row r="3343" spans="1:24" hidden="1" x14ac:dyDescent="0.3">
      <c r="A3343" t="s">
        <v>15750</v>
      </c>
      <c r="B3343" t="s">
        <v>8174</v>
      </c>
      <c r="C3343" t="s">
        <v>2367</v>
      </c>
      <c r="D3343" t="s">
        <v>2366</v>
      </c>
      <c r="E3343" t="s">
        <v>113</v>
      </c>
      <c r="F3343" t="s">
        <v>2368</v>
      </c>
      <c r="G3343" t="s">
        <v>133</v>
      </c>
      <c r="H3343" t="s">
        <v>2371</v>
      </c>
      <c r="I3343" t="s">
        <v>218</v>
      </c>
      <c r="J3343" t="s">
        <v>15751</v>
      </c>
      <c r="K3343" t="s">
        <v>15752</v>
      </c>
      <c r="L3343" t="s">
        <v>9030</v>
      </c>
      <c r="M3343">
        <v>60</v>
      </c>
      <c r="N3343" t="s">
        <v>113</v>
      </c>
      <c r="O3343" t="s">
        <v>9890</v>
      </c>
      <c r="P3343">
        <v>4</v>
      </c>
      <c r="Q3343">
        <v>2500</v>
      </c>
      <c r="R3343">
        <v>355</v>
      </c>
      <c r="S3343">
        <v>192</v>
      </c>
      <c r="T3343">
        <v>30</v>
      </c>
      <c r="U3343">
        <v>95</v>
      </c>
      <c r="W3343">
        <v>3.55</v>
      </c>
      <c r="X3343">
        <v>4.26</v>
      </c>
    </row>
    <row r="3344" spans="1:24" hidden="1" x14ac:dyDescent="0.3">
      <c r="A3344" t="s">
        <v>15753</v>
      </c>
      <c r="B3344" t="s">
        <v>8179</v>
      </c>
      <c r="C3344" t="s">
        <v>2367</v>
      </c>
      <c r="D3344" t="s">
        <v>2366</v>
      </c>
      <c r="E3344" t="s">
        <v>113</v>
      </c>
      <c r="F3344" t="s">
        <v>2368</v>
      </c>
      <c r="G3344" t="s">
        <v>133</v>
      </c>
      <c r="H3344" t="s">
        <v>2371</v>
      </c>
      <c r="I3344" t="s">
        <v>218</v>
      </c>
      <c r="J3344" t="s">
        <v>15751</v>
      </c>
      <c r="K3344" t="s">
        <v>15752</v>
      </c>
      <c r="L3344" t="s">
        <v>9030</v>
      </c>
      <c r="M3344">
        <v>60</v>
      </c>
      <c r="N3344" t="s">
        <v>113</v>
      </c>
      <c r="O3344" t="s">
        <v>9034</v>
      </c>
      <c r="P3344">
        <v>1</v>
      </c>
      <c r="Q3344">
        <v>560</v>
      </c>
      <c r="R3344">
        <v>308</v>
      </c>
      <c r="S3344">
        <v>149</v>
      </c>
      <c r="W3344">
        <v>0.17247999999999999</v>
      </c>
      <c r="X3344">
        <v>0.20697599999999999</v>
      </c>
    </row>
    <row r="3345" spans="1:24" hidden="1" x14ac:dyDescent="0.3">
      <c r="A3345" t="s">
        <v>15754</v>
      </c>
      <c r="B3345" t="s">
        <v>8211</v>
      </c>
      <c r="C3345" t="s">
        <v>2367</v>
      </c>
      <c r="D3345" t="s">
        <v>2366</v>
      </c>
      <c r="E3345" t="s">
        <v>113</v>
      </c>
      <c r="F3345" t="s">
        <v>2368</v>
      </c>
      <c r="G3345" t="s">
        <v>133</v>
      </c>
      <c r="H3345" t="s">
        <v>2371</v>
      </c>
      <c r="I3345" t="s">
        <v>218</v>
      </c>
      <c r="J3345" t="s">
        <v>15751</v>
      </c>
      <c r="K3345" t="s">
        <v>15752</v>
      </c>
      <c r="L3345" t="s">
        <v>9030</v>
      </c>
      <c r="M3345">
        <v>58</v>
      </c>
      <c r="N3345" t="s">
        <v>113</v>
      </c>
      <c r="O3345" t="s">
        <v>9493</v>
      </c>
      <c r="P3345">
        <v>1</v>
      </c>
      <c r="Q3345">
        <v>0.6</v>
      </c>
      <c r="T3345">
        <v>167.2</v>
      </c>
      <c r="W3345">
        <v>0.28274333882308139</v>
      </c>
      <c r="X3345">
        <v>0.45238934211693027</v>
      </c>
    </row>
    <row r="3346" spans="1:24" hidden="1" x14ac:dyDescent="0.3">
      <c r="A3346" t="s">
        <v>15755</v>
      </c>
      <c r="B3346" t="s">
        <v>8174</v>
      </c>
      <c r="C3346" t="s">
        <v>15756</v>
      </c>
      <c r="D3346" t="s">
        <v>15757</v>
      </c>
      <c r="E3346" t="s">
        <v>113</v>
      </c>
      <c r="F3346" t="s">
        <v>15758</v>
      </c>
      <c r="G3346" t="s">
        <v>1356</v>
      </c>
      <c r="H3346" t="s">
        <v>127</v>
      </c>
      <c r="I3346" t="s">
        <v>438</v>
      </c>
      <c r="J3346" t="s">
        <v>15759</v>
      </c>
      <c r="K3346" t="s">
        <v>15760</v>
      </c>
      <c r="L3346" t="s">
        <v>120</v>
      </c>
      <c r="M3346">
        <v>40</v>
      </c>
      <c r="N3346" t="s">
        <v>9085</v>
      </c>
      <c r="O3346" t="s">
        <v>9266</v>
      </c>
      <c r="P3346">
        <v>3</v>
      </c>
      <c r="Q3346">
        <v>1936</v>
      </c>
      <c r="R3346">
        <v>298</v>
      </c>
      <c r="S3346">
        <v>149</v>
      </c>
      <c r="T3346">
        <v>350</v>
      </c>
      <c r="U3346">
        <v>120</v>
      </c>
      <c r="V3346">
        <v>240</v>
      </c>
      <c r="W3346">
        <v>1.7307840000000001</v>
      </c>
      <c r="X3346">
        <v>2.0769408</v>
      </c>
    </row>
    <row r="3347" spans="1:24" hidden="1" x14ac:dyDescent="0.3">
      <c r="A3347" t="s">
        <v>15761</v>
      </c>
      <c r="B3347" t="s">
        <v>8179</v>
      </c>
      <c r="C3347" t="s">
        <v>15756</v>
      </c>
      <c r="D3347" t="s">
        <v>15757</v>
      </c>
      <c r="E3347" t="s">
        <v>113</v>
      </c>
      <c r="F3347" t="s">
        <v>15758</v>
      </c>
      <c r="G3347" t="s">
        <v>1356</v>
      </c>
      <c r="H3347" t="s">
        <v>127</v>
      </c>
      <c r="I3347" t="s">
        <v>438</v>
      </c>
      <c r="J3347" t="s">
        <v>15759</v>
      </c>
      <c r="K3347" t="s">
        <v>15760</v>
      </c>
      <c r="L3347" t="s">
        <v>120</v>
      </c>
      <c r="M3347">
        <v>40</v>
      </c>
      <c r="N3347" t="s">
        <v>9085</v>
      </c>
      <c r="O3347" t="s">
        <v>8469</v>
      </c>
      <c r="P3347">
        <v>3</v>
      </c>
      <c r="Q3347">
        <v>400</v>
      </c>
      <c r="R3347">
        <v>300</v>
      </c>
      <c r="S3347">
        <v>100</v>
      </c>
      <c r="W3347">
        <v>0.36</v>
      </c>
      <c r="X3347">
        <v>0.432</v>
      </c>
    </row>
    <row r="3348" spans="1:24" hidden="1" x14ac:dyDescent="0.3">
      <c r="A3348" t="s">
        <v>15762</v>
      </c>
      <c r="B3348" t="s">
        <v>8362</v>
      </c>
      <c r="C3348" t="s">
        <v>15756</v>
      </c>
      <c r="D3348" t="s">
        <v>15757</v>
      </c>
      <c r="E3348" t="s">
        <v>113</v>
      </c>
      <c r="F3348" t="s">
        <v>15758</v>
      </c>
      <c r="G3348" t="s">
        <v>1356</v>
      </c>
      <c r="H3348" t="s">
        <v>127</v>
      </c>
      <c r="I3348" t="s">
        <v>438</v>
      </c>
      <c r="J3348" t="s">
        <v>15759</v>
      </c>
      <c r="K3348" t="s">
        <v>15760</v>
      </c>
      <c r="L3348" t="s">
        <v>120</v>
      </c>
      <c r="M3348">
        <v>5</v>
      </c>
      <c r="N3348" t="s">
        <v>9085</v>
      </c>
      <c r="O3348" t="s">
        <v>14332</v>
      </c>
      <c r="P3348">
        <v>1</v>
      </c>
      <c r="Q3348">
        <v>1.2</v>
      </c>
      <c r="T3348">
        <v>324.8</v>
      </c>
      <c r="W3348">
        <v>1.1309733552923256</v>
      </c>
      <c r="X3348">
        <v>0</v>
      </c>
    </row>
    <row r="3349" spans="1:24" hidden="1" x14ac:dyDescent="0.3">
      <c r="A3349" t="s">
        <v>15763</v>
      </c>
      <c r="B3349" t="s">
        <v>8174</v>
      </c>
      <c r="C3349" t="s">
        <v>15764</v>
      </c>
      <c r="D3349" t="s">
        <v>15765</v>
      </c>
      <c r="E3349" t="s">
        <v>113</v>
      </c>
      <c r="F3349" t="s">
        <v>15766</v>
      </c>
      <c r="G3349" t="s">
        <v>1356</v>
      </c>
      <c r="H3349" t="s">
        <v>127</v>
      </c>
      <c r="I3349" t="s">
        <v>654</v>
      </c>
      <c r="J3349" t="s">
        <v>15767</v>
      </c>
      <c r="K3349" t="s">
        <v>15768</v>
      </c>
      <c r="L3349" t="s">
        <v>120</v>
      </c>
      <c r="M3349">
        <v>40</v>
      </c>
      <c r="N3349" t="s">
        <v>8614</v>
      </c>
      <c r="O3349" t="s">
        <v>9042</v>
      </c>
      <c r="P3349">
        <v>3</v>
      </c>
      <c r="Q3349">
        <v>1412</v>
      </c>
      <c r="R3349">
        <v>353</v>
      </c>
      <c r="T3349">
        <v>10</v>
      </c>
      <c r="U3349">
        <v>70</v>
      </c>
      <c r="V3349">
        <v>220</v>
      </c>
      <c r="W3349">
        <v>1.4953080000000001</v>
      </c>
      <c r="X3349">
        <v>1.7943696</v>
      </c>
    </row>
    <row r="3350" spans="1:24" hidden="1" x14ac:dyDescent="0.3">
      <c r="A3350" t="s">
        <v>15769</v>
      </c>
      <c r="B3350" t="s">
        <v>8617</v>
      </c>
      <c r="C3350" t="s">
        <v>15764</v>
      </c>
      <c r="D3350" t="s">
        <v>15765</v>
      </c>
      <c r="E3350" t="s">
        <v>113</v>
      </c>
      <c r="F3350" t="s">
        <v>15766</v>
      </c>
      <c r="G3350" t="s">
        <v>1356</v>
      </c>
      <c r="H3350" t="s">
        <v>127</v>
      </c>
      <c r="I3350" t="s">
        <v>654</v>
      </c>
      <c r="J3350" t="s">
        <v>15767</v>
      </c>
      <c r="K3350" t="s">
        <v>15768</v>
      </c>
      <c r="L3350" t="s">
        <v>120</v>
      </c>
      <c r="M3350">
        <v>40</v>
      </c>
      <c r="N3350" t="s">
        <v>113</v>
      </c>
      <c r="O3350" t="s">
        <v>9835</v>
      </c>
      <c r="P3350">
        <v>3</v>
      </c>
      <c r="Q3350">
        <v>778</v>
      </c>
      <c r="R3350">
        <v>408</v>
      </c>
      <c r="T3350">
        <v>10</v>
      </c>
      <c r="U3350">
        <v>70</v>
      </c>
      <c r="V3350">
        <v>220</v>
      </c>
      <c r="W3350">
        <v>0.95227200000000001</v>
      </c>
      <c r="X3350">
        <v>1.1427263999999999</v>
      </c>
    </row>
    <row r="3351" spans="1:24" hidden="1" x14ac:dyDescent="0.3">
      <c r="A3351" t="s">
        <v>15770</v>
      </c>
      <c r="B3351" t="s">
        <v>8179</v>
      </c>
      <c r="C3351" t="s">
        <v>15764</v>
      </c>
      <c r="D3351" t="s">
        <v>15765</v>
      </c>
      <c r="E3351" t="s">
        <v>113</v>
      </c>
      <c r="F3351" t="s">
        <v>15766</v>
      </c>
      <c r="G3351" t="s">
        <v>1356</v>
      </c>
      <c r="H3351" t="s">
        <v>127</v>
      </c>
      <c r="I3351" t="s">
        <v>654</v>
      </c>
      <c r="J3351" t="s">
        <v>15767</v>
      </c>
      <c r="K3351" t="s">
        <v>15768</v>
      </c>
      <c r="L3351" t="s">
        <v>120</v>
      </c>
      <c r="M3351">
        <v>40</v>
      </c>
      <c r="N3351" t="s">
        <v>113</v>
      </c>
      <c r="O3351" t="s">
        <v>9568</v>
      </c>
      <c r="P3351">
        <v>3</v>
      </c>
      <c r="Q3351">
        <v>409</v>
      </c>
      <c r="R3351">
        <v>269</v>
      </c>
      <c r="W3351">
        <v>0.330063</v>
      </c>
      <c r="X3351">
        <v>0.39607559999999997</v>
      </c>
    </row>
    <row r="3352" spans="1:24" hidden="1" x14ac:dyDescent="0.3">
      <c r="A3352" t="s">
        <v>15771</v>
      </c>
      <c r="B3352" t="s">
        <v>8536</v>
      </c>
      <c r="C3352" t="s">
        <v>15764</v>
      </c>
      <c r="D3352" t="s">
        <v>15765</v>
      </c>
      <c r="E3352" t="s">
        <v>113</v>
      </c>
      <c r="F3352" t="s">
        <v>15766</v>
      </c>
      <c r="G3352" t="s">
        <v>1356</v>
      </c>
      <c r="H3352" t="s">
        <v>127</v>
      </c>
      <c r="I3352" t="s">
        <v>654</v>
      </c>
      <c r="J3352" t="s">
        <v>15767</v>
      </c>
      <c r="K3352" t="s">
        <v>15768</v>
      </c>
      <c r="L3352" t="s">
        <v>120</v>
      </c>
      <c r="M3352">
        <v>40</v>
      </c>
      <c r="N3352" t="s">
        <v>113</v>
      </c>
      <c r="O3352" t="s">
        <v>11475</v>
      </c>
      <c r="P3352">
        <v>3</v>
      </c>
      <c r="Q3352">
        <v>420</v>
      </c>
      <c r="R3352">
        <v>342</v>
      </c>
      <c r="W3352">
        <v>0.43092000000000003</v>
      </c>
      <c r="X3352">
        <v>0.51710400000000001</v>
      </c>
    </row>
    <row r="3353" spans="1:24" hidden="1" x14ac:dyDescent="0.3">
      <c r="A3353" t="s">
        <v>15772</v>
      </c>
      <c r="B3353" t="s">
        <v>8174</v>
      </c>
      <c r="C3353" t="s">
        <v>3809</v>
      </c>
      <c r="D3353" t="s">
        <v>3808</v>
      </c>
      <c r="E3353" t="s">
        <v>113</v>
      </c>
      <c r="F3353" t="s">
        <v>3810</v>
      </c>
      <c r="G3353" t="s">
        <v>133</v>
      </c>
      <c r="H3353" t="s">
        <v>3790</v>
      </c>
      <c r="I3353" t="s">
        <v>935</v>
      </c>
      <c r="J3353" t="s">
        <v>15773</v>
      </c>
      <c r="K3353" t="s">
        <v>15774</v>
      </c>
      <c r="L3353" t="s">
        <v>8903</v>
      </c>
      <c r="M3353">
        <v>30</v>
      </c>
      <c r="N3353" t="s">
        <v>113</v>
      </c>
      <c r="O3353" t="s">
        <v>8207</v>
      </c>
      <c r="P3353">
        <v>3</v>
      </c>
      <c r="Q3353">
        <v>1400</v>
      </c>
      <c r="R3353">
        <v>320</v>
      </c>
      <c r="S3353">
        <v>145</v>
      </c>
      <c r="T3353">
        <v>50</v>
      </c>
      <c r="U3353">
        <v>140</v>
      </c>
      <c r="V3353">
        <v>230</v>
      </c>
      <c r="W3353">
        <v>1.3440000000000001</v>
      </c>
      <c r="X3353">
        <v>1.6128</v>
      </c>
    </row>
    <row r="3354" spans="1:24" hidden="1" x14ac:dyDescent="0.3">
      <c r="A3354" t="s">
        <v>15775</v>
      </c>
      <c r="B3354" t="s">
        <v>8179</v>
      </c>
      <c r="C3354" t="s">
        <v>3809</v>
      </c>
      <c r="D3354" t="s">
        <v>3808</v>
      </c>
      <c r="E3354" t="s">
        <v>113</v>
      </c>
      <c r="F3354" t="s">
        <v>3810</v>
      </c>
      <c r="G3354" t="s">
        <v>133</v>
      </c>
      <c r="H3354" t="s">
        <v>3790</v>
      </c>
      <c r="I3354" t="s">
        <v>935</v>
      </c>
      <c r="J3354" t="s">
        <v>15773</v>
      </c>
      <c r="K3354" t="s">
        <v>15774</v>
      </c>
      <c r="L3354" t="s">
        <v>8903</v>
      </c>
      <c r="M3354">
        <v>30</v>
      </c>
      <c r="N3354" t="s">
        <v>113</v>
      </c>
      <c r="O3354" t="s">
        <v>9034</v>
      </c>
      <c r="P3354">
        <v>1</v>
      </c>
      <c r="Q3354">
        <v>560</v>
      </c>
      <c r="R3354">
        <v>308</v>
      </c>
      <c r="S3354">
        <v>149</v>
      </c>
      <c r="W3354">
        <v>0.17247999999999999</v>
      </c>
      <c r="X3354">
        <v>0.20697599999999999</v>
      </c>
    </row>
    <row r="3355" spans="1:24" hidden="1" x14ac:dyDescent="0.3">
      <c r="A3355" t="s">
        <v>15776</v>
      </c>
      <c r="B3355" t="s">
        <v>8174</v>
      </c>
      <c r="C3355" t="s">
        <v>4082</v>
      </c>
      <c r="D3355" t="s">
        <v>4081</v>
      </c>
      <c r="E3355" t="s">
        <v>113</v>
      </c>
      <c r="F3355" t="s">
        <v>4083</v>
      </c>
      <c r="G3355" t="s">
        <v>133</v>
      </c>
      <c r="H3355" t="s">
        <v>15546</v>
      </c>
      <c r="I3355" t="s">
        <v>218</v>
      </c>
      <c r="J3355" t="s">
        <v>15777</v>
      </c>
      <c r="K3355" t="s">
        <v>15778</v>
      </c>
      <c r="L3355" t="s">
        <v>8842</v>
      </c>
      <c r="M3355">
        <v>70</v>
      </c>
      <c r="N3355" t="s">
        <v>113</v>
      </c>
      <c r="O3355" t="s">
        <v>9890</v>
      </c>
      <c r="P3355">
        <v>4</v>
      </c>
      <c r="Q3355">
        <v>2500</v>
      </c>
      <c r="R3355">
        <v>355</v>
      </c>
      <c r="S3355">
        <v>192</v>
      </c>
      <c r="T3355">
        <v>40</v>
      </c>
      <c r="U3355">
        <v>110</v>
      </c>
      <c r="W3355">
        <v>3.55</v>
      </c>
      <c r="X3355">
        <v>4.26</v>
      </c>
    </row>
    <row r="3356" spans="1:24" hidden="1" x14ac:dyDescent="0.3">
      <c r="A3356" t="s">
        <v>15779</v>
      </c>
      <c r="B3356" t="s">
        <v>8179</v>
      </c>
      <c r="C3356" t="s">
        <v>4082</v>
      </c>
      <c r="D3356" t="s">
        <v>4081</v>
      </c>
      <c r="E3356" t="s">
        <v>113</v>
      </c>
      <c r="F3356" t="s">
        <v>4083</v>
      </c>
      <c r="G3356" t="s">
        <v>133</v>
      </c>
      <c r="H3356" t="s">
        <v>15546</v>
      </c>
      <c r="I3356" t="s">
        <v>218</v>
      </c>
      <c r="J3356" t="s">
        <v>15777</v>
      </c>
      <c r="K3356" t="s">
        <v>15778</v>
      </c>
      <c r="L3356" t="s">
        <v>8842</v>
      </c>
      <c r="M3356">
        <v>70</v>
      </c>
      <c r="N3356" t="s">
        <v>113</v>
      </c>
      <c r="O3356" t="s">
        <v>9034</v>
      </c>
      <c r="P3356">
        <v>1</v>
      </c>
      <c r="Q3356">
        <v>560</v>
      </c>
      <c r="R3356">
        <v>308</v>
      </c>
      <c r="S3356">
        <v>149</v>
      </c>
      <c r="W3356">
        <v>0.17247999999999999</v>
      </c>
      <c r="X3356">
        <v>0.20697599999999999</v>
      </c>
    </row>
    <row r="3357" spans="1:24" hidden="1" x14ac:dyDescent="0.3">
      <c r="A3357" t="s">
        <v>15780</v>
      </c>
      <c r="B3357" t="s">
        <v>8211</v>
      </c>
      <c r="C3357" t="s">
        <v>4082</v>
      </c>
      <c r="D3357" t="s">
        <v>4081</v>
      </c>
      <c r="E3357" t="s">
        <v>113</v>
      </c>
      <c r="F3357" t="s">
        <v>4083</v>
      </c>
      <c r="G3357" t="s">
        <v>133</v>
      </c>
      <c r="H3357" t="s">
        <v>15546</v>
      </c>
      <c r="I3357" t="s">
        <v>218</v>
      </c>
      <c r="J3357" t="s">
        <v>15777</v>
      </c>
      <c r="K3357" t="s">
        <v>15778</v>
      </c>
      <c r="L3357" t="s">
        <v>8842</v>
      </c>
      <c r="M3357">
        <v>68</v>
      </c>
      <c r="N3357" t="s">
        <v>113</v>
      </c>
      <c r="O3357" t="s">
        <v>9493</v>
      </c>
      <c r="P3357">
        <v>2</v>
      </c>
      <c r="Q3357">
        <v>1.2</v>
      </c>
      <c r="T3357">
        <v>207.07</v>
      </c>
      <c r="U3357">
        <v>5.8</v>
      </c>
      <c r="W3357">
        <v>2.2619467105846511</v>
      </c>
      <c r="X3357">
        <v>3.6191147369354422</v>
      </c>
    </row>
    <row r="3358" spans="1:24" hidden="1" x14ac:dyDescent="0.3">
      <c r="A3358" t="s">
        <v>15781</v>
      </c>
      <c r="B3358" t="s">
        <v>8174</v>
      </c>
      <c r="C3358" t="s">
        <v>5448</v>
      </c>
      <c r="D3358" t="s">
        <v>15782</v>
      </c>
      <c r="E3358" t="s">
        <v>113</v>
      </c>
      <c r="F3358" t="s">
        <v>15783</v>
      </c>
      <c r="G3358" t="s">
        <v>133</v>
      </c>
      <c r="H3358" t="s">
        <v>354</v>
      </c>
      <c r="I3358" t="s">
        <v>115</v>
      </c>
      <c r="J3358" t="s">
        <v>15784</v>
      </c>
      <c r="K3358" t="s">
        <v>15785</v>
      </c>
      <c r="L3358" t="s">
        <v>1173</v>
      </c>
      <c r="M3358">
        <v>50</v>
      </c>
      <c r="N3358" t="s">
        <v>113</v>
      </c>
      <c r="O3358" t="s">
        <v>9890</v>
      </c>
      <c r="P3358">
        <v>2</v>
      </c>
      <c r="Q3358">
        <v>2500</v>
      </c>
      <c r="R3358">
        <v>355</v>
      </c>
      <c r="S3358">
        <v>192</v>
      </c>
      <c r="T3358">
        <v>140</v>
      </c>
      <c r="U3358">
        <v>330</v>
      </c>
      <c r="W3358">
        <v>1.7749999999999999</v>
      </c>
      <c r="X3358">
        <v>2.13</v>
      </c>
    </row>
    <row r="3359" spans="1:24" hidden="1" x14ac:dyDescent="0.3">
      <c r="A3359" t="s">
        <v>15786</v>
      </c>
      <c r="B3359" t="s">
        <v>8179</v>
      </c>
      <c r="C3359" t="s">
        <v>5448</v>
      </c>
      <c r="D3359" t="s">
        <v>15782</v>
      </c>
      <c r="E3359" t="s">
        <v>113</v>
      </c>
      <c r="F3359" t="s">
        <v>15783</v>
      </c>
      <c r="G3359" t="s">
        <v>133</v>
      </c>
      <c r="H3359" t="s">
        <v>354</v>
      </c>
      <c r="I3359" t="s">
        <v>115</v>
      </c>
      <c r="J3359" t="s">
        <v>15784</v>
      </c>
      <c r="K3359" t="s">
        <v>15785</v>
      </c>
      <c r="L3359" t="s">
        <v>1173</v>
      </c>
      <c r="M3359">
        <v>50</v>
      </c>
      <c r="N3359" t="s">
        <v>113</v>
      </c>
      <c r="O3359" t="s">
        <v>9034</v>
      </c>
      <c r="P3359">
        <v>1</v>
      </c>
      <c r="Q3359">
        <v>560</v>
      </c>
      <c r="R3359">
        <v>308</v>
      </c>
      <c r="S3359">
        <v>149</v>
      </c>
      <c r="W3359">
        <v>0.17247999999999999</v>
      </c>
      <c r="X3359">
        <v>0.20697599999999999</v>
      </c>
    </row>
    <row r="3360" spans="1:24" hidden="1" x14ac:dyDescent="0.3">
      <c r="A3360" t="s">
        <v>15787</v>
      </c>
      <c r="B3360" t="s">
        <v>8211</v>
      </c>
      <c r="C3360" t="s">
        <v>5448</v>
      </c>
      <c r="D3360" t="s">
        <v>15782</v>
      </c>
      <c r="E3360" t="s">
        <v>113</v>
      </c>
      <c r="F3360" t="s">
        <v>15783</v>
      </c>
      <c r="G3360" t="s">
        <v>133</v>
      </c>
      <c r="H3360" t="s">
        <v>354</v>
      </c>
      <c r="I3360" t="s">
        <v>115</v>
      </c>
      <c r="J3360" t="s">
        <v>15784</v>
      </c>
      <c r="K3360" t="s">
        <v>15785</v>
      </c>
      <c r="L3360" t="s">
        <v>1173</v>
      </c>
      <c r="M3360">
        <v>48</v>
      </c>
      <c r="N3360" t="s">
        <v>113</v>
      </c>
      <c r="O3360" t="s">
        <v>9493</v>
      </c>
      <c r="P3360">
        <v>1</v>
      </c>
      <c r="Q3360">
        <v>0.6</v>
      </c>
      <c r="T3360">
        <v>7.44</v>
      </c>
      <c r="W3360">
        <v>0.28274333882308139</v>
      </c>
      <c r="X3360">
        <v>0.45238934211693027</v>
      </c>
    </row>
    <row r="3361" spans="1:24" hidden="1" x14ac:dyDescent="0.3">
      <c r="A3361" t="s">
        <v>15788</v>
      </c>
      <c r="B3361" t="s">
        <v>8174</v>
      </c>
      <c r="C3361" t="s">
        <v>5534</v>
      </c>
      <c r="D3361" t="s">
        <v>15789</v>
      </c>
      <c r="E3361" t="s">
        <v>113</v>
      </c>
      <c r="F3361" t="s">
        <v>15790</v>
      </c>
      <c r="G3361" t="s">
        <v>133</v>
      </c>
      <c r="H3361" t="s">
        <v>354</v>
      </c>
      <c r="I3361" t="s">
        <v>115</v>
      </c>
      <c r="J3361" t="s">
        <v>15791</v>
      </c>
      <c r="K3361" t="s">
        <v>15792</v>
      </c>
      <c r="L3361" t="s">
        <v>1173</v>
      </c>
      <c r="M3361">
        <v>50</v>
      </c>
      <c r="N3361" t="s">
        <v>113</v>
      </c>
      <c r="O3361" t="s">
        <v>9890</v>
      </c>
      <c r="P3361">
        <v>3</v>
      </c>
      <c r="Q3361">
        <v>2500</v>
      </c>
      <c r="R3361">
        <v>355</v>
      </c>
      <c r="S3361">
        <v>192</v>
      </c>
      <c r="T3361">
        <v>10</v>
      </c>
      <c r="U3361">
        <v>70</v>
      </c>
      <c r="V3361">
        <v>240</v>
      </c>
      <c r="W3361">
        <v>2.6625000000000001</v>
      </c>
      <c r="X3361">
        <v>3.1949999999999998</v>
      </c>
    </row>
    <row r="3362" spans="1:24" hidden="1" x14ac:dyDescent="0.3">
      <c r="A3362" t="s">
        <v>15793</v>
      </c>
      <c r="B3362" t="s">
        <v>8179</v>
      </c>
      <c r="C3362" t="s">
        <v>5534</v>
      </c>
      <c r="D3362" t="s">
        <v>15789</v>
      </c>
      <c r="E3362" t="s">
        <v>113</v>
      </c>
      <c r="F3362" t="s">
        <v>15790</v>
      </c>
      <c r="G3362" t="s">
        <v>133</v>
      </c>
      <c r="H3362" t="s">
        <v>354</v>
      </c>
      <c r="I3362" t="s">
        <v>115</v>
      </c>
      <c r="J3362" t="s">
        <v>15791</v>
      </c>
      <c r="K3362" t="s">
        <v>15792</v>
      </c>
      <c r="L3362" t="s">
        <v>1173</v>
      </c>
      <c r="M3362">
        <v>50</v>
      </c>
      <c r="N3362" t="s">
        <v>113</v>
      </c>
      <c r="O3362" t="s">
        <v>9034</v>
      </c>
      <c r="P3362">
        <v>1</v>
      </c>
      <c r="Q3362">
        <v>560</v>
      </c>
      <c r="R3362">
        <v>308</v>
      </c>
      <c r="S3362">
        <v>149</v>
      </c>
      <c r="W3362">
        <v>0.17247999999999999</v>
      </c>
      <c r="X3362">
        <v>0.20697599999999999</v>
      </c>
    </row>
    <row r="3363" spans="1:24" hidden="1" x14ac:dyDescent="0.3">
      <c r="A3363" t="s">
        <v>15794</v>
      </c>
      <c r="B3363" t="s">
        <v>8211</v>
      </c>
      <c r="C3363" t="s">
        <v>5534</v>
      </c>
      <c r="D3363" t="s">
        <v>15789</v>
      </c>
      <c r="E3363" t="s">
        <v>113</v>
      </c>
      <c r="F3363" t="s">
        <v>15790</v>
      </c>
      <c r="G3363" t="s">
        <v>133</v>
      </c>
      <c r="H3363" t="s">
        <v>354</v>
      </c>
      <c r="I3363" t="s">
        <v>115</v>
      </c>
      <c r="J3363" t="s">
        <v>15791</v>
      </c>
      <c r="K3363" t="s">
        <v>15792</v>
      </c>
      <c r="L3363" t="s">
        <v>1173</v>
      </c>
      <c r="M3363">
        <v>48</v>
      </c>
      <c r="N3363" t="s">
        <v>113</v>
      </c>
      <c r="O3363" t="s">
        <v>9493</v>
      </c>
      <c r="P3363">
        <v>1</v>
      </c>
      <c r="Q3363">
        <v>0.6</v>
      </c>
      <c r="T3363">
        <v>23.09</v>
      </c>
      <c r="W3363">
        <v>0.28274333882308139</v>
      </c>
      <c r="X3363">
        <v>0.45238934211693027</v>
      </c>
    </row>
    <row r="3364" spans="1:24" hidden="1" x14ac:dyDescent="0.3">
      <c r="A3364" t="s">
        <v>15795</v>
      </c>
      <c r="B3364" t="s">
        <v>8174</v>
      </c>
      <c r="C3364" t="s">
        <v>5585</v>
      </c>
      <c r="D3364" t="s">
        <v>15796</v>
      </c>
      <c r="E3364" t="s">
        <v>113</v>
      </c>
      <c r="F3364" t="s">
        <v>15797</v>
      </c>
      <c r="G3364" t="s">
        <v>133</v>
      </c>
      <c r="H3364" t="s">
        <v>354</v>
      </c>
      <c r="I3364" t="s">
        <v>115</v>
      </c>
      <c r="J3364" t="s">
        <v>15798</v>
      </c>
      <c r="K3364" t="s">
        <v>15799</v>
      </c>
      <c r="L3364" t="s">
        <v>1173</v>
      </c>
      <c r="M3364">
        <v>50</v>
      </c>
      <c r="N3364" t="s">
        <v>113</v>
      </c>
      <c r="O3364" t="s">
        <v>8207</v>
      </c>
      <c r="P3364">
        <v>2</v>
      </c>
      <c r="Q3364">
        <v>1400</v>
      </c>
      <c r="R3364">
        <v>320</v>
      </c>
      <c r="S3364">
        <v>145</v>
      </c>
      <c r="T3364">
        <v>110</v>
      </c>
      <c r="U3364">
        <v>290</v>
      </c>
      <c r="W3364">
        <v>0.89600000000000002</v>
      </c>
      <c r="X3364">
        <v>1.0751999999999999</v>
      </c>
    </row>
    <row r="3365" spans="1:24" hidden="1" x14ac:dyDescent="0.3">
      <c r="A3365" t="s">
        <v>15800</v>
      </c>
      <c r="B3365" t="s">
        <v>8179</v>
      </c>
      <c r="C3365" t="s">
        <v>5585</v>
      </c>
      <c r="D3365" t="s">
        <v>15796</v>
      </c>
      <c r="E3365" t="s">
        <v>113</v>
      </c>
      <c r="F3365" t="s">
        <v>15797</v>
      </c>
      <c r="G3365" t="s">
        <v>133</v>
      </c>
      <c r="H3365" t="s">
        <v>354</v>
      </c>
      <c r="I3365" t="s">
        <v>115</v>
      </c>
      <c r="J3365" t="s">
        <v>15798</v>
      </c>
      <c r="K3365" t="s">
        <v>15799</v>
      </c>
      <c r="L3365" t="s">
        <v>1173</v>
      </c>
      <c r="M3365">
        <v>50</v>
      </c>
      <c r="N3365" t="s">
        <v>113</v>
      </c>
      <c r="O3365" t="s">
        <v>9034</v>
      </c>
      <c r="P3365">
        <v>1</v>
      </c>
      <c r="Q3365">
        <v>560</v>
      </c>
      <c r="R3365">
        <v>308</v>
      </c>
      <c r="S3365">
        <v>149</v>
      </c>
      <c r="W3365">
        <v>0.17247999999999999</v>
      </c>
      <c r="X3365">
        <v>0.20697599999999999</v>
      </c>
    </row>
    <row r="3366" spans="1:24" hidden="1" x14ac:dyDescent="0.3">
      <c r="A3366" t="s">
        <v>15801</v>
      </c>
      <c r="B3366" t="s">
        <v>8211</v>
      </c>
      <c r="C3366" t="s">
        <v>5585</v>
      </c>
      <c r="D3366" t="s">
        <v>15796</v>
      </c>
      <c r="E3366" t="s">
        <v>113</v>
      </c>
      <c r="F3366" t="s">
        <v>15797</v>
      </c>
      <c r="G3366" t="s">
        <v>133</v>
      </c>
      <c r="H3366" t="s">
        <v>354</v>
      </c>
      <c r="I3366" t="s">
        <v>115</v>
      </c>
      <c r="J3366" t="s">
        <v>15798</v>
      </c>
      <c r="K3366" t="s">
        <v>15799</v>
      </c>
      <c r="L3366" t="s">
        <v>1173</v>
      </c>
      <c r="M3366">
        <v>48</v>
      </c>
      <c r="N3366" t="s">
        <v>113</v>
      </c>
      <c r="O3366" t="s">
        <v>9493</v>
      </c>
      <c r="P3366">
        <v>1</v>
      </c>
      <c r="Q3366">
        <v>0.3</v>
      </c>
      <c r="T3366">
        <v>83.65</v>
      </c>
      <c r="W3366">
        <v>7.0685834705770348E-2</v>
      </c>
      <c r="X3366">
        <v>0.11309733552923257</v>
      </c>
    </row>
    <row r="3367" spans="1:24" hidden="1" x14ac:dyDescent="0.3">
      <c r="A3367" t="s">
        <v>15802</v>
      </c>
      <c r="B3367" t="s">
        <v>8174</v>
      </c>
      <c r="C3367" t="s">
        <v>5701</v>
      </c>
      <c r="D3367" t="s">
        <v>15803</v>
      </c>
      <c r="E3367" t="s">
        <v>113</v>
      </c>
      <c r="F3367" t="s">
        <v>15804</v>
      </c>
      <c r="G3367" t="s">
        <v>133</v>
      </c>
      <c r="H3367" t="s">
        <v>354</v>
      </c>
      <c r="I3367" t="s">
        <v>115</v>
      </c>
      <c r="J3367" t="s">
        <v>15805</v>
      </c>
      <c r="K3367" t="s">
        <v>15806</v>
      </c>
      <c r="L3367" t="s">
        <v>1173</v>
      </c>
      <c r="M3367">
        <v>50</v>
      </c>
      <c r="N3367" t="s">
        <v>113</v>
      </c>
      <c r="O3367" t="s">
        <v>8207</v>
      </c>
      <c r="P3367">
        <v>2</v>
      </c>
      <c r="Q3367">
        <v>1400</v>
      </c>
      <c r="R3367">
        <v>320</v>
      </c>
      <c r="S3367">
        <v>145</v>
      </c>
      <c r="T3367">
        <v>40</v>
      </c>
      <c r="U3367">
        <v>210</v>
      </c>
      <c r="W3367">
        <v>0.89600000000000002</v>
      </c>
      <c r="X3367">
        <v>1.0751999999999999</v>
      </c>
    </row>
    <row r="3368" spans="1:24" hidden="1" x14ac:dyDescent="0.3">
      <c r="A3368" t="s">
        <v>15807</v>
      </c>
      <c r="B3368" t="s">
        <v>8179</v>
      </c>
      <c r="C3368" t="s">
        <v>5701</v>
      </c>
      <c r="D3368" t="s">
        <v>15803</v>
      </c>
      <c r="E3368" t="s">
        <v>113</v>
      </c>
      <c r="F3368" t="s">
        <v>15804</v>
      </c>
      <c r="G3368" t="s">
        <v>133</v>
      </c>
      <c r="H3368" t="s">
        <v>354</v>
      </c>
      <c r="I3368" t="s">
        <v>115</v>
      </c>
      <c r="J3368" t="s">
        <v>15805</v>
      </c>
      <c r="K3368" t="s">
        <v>15806</v>
      </c>
      <c r="L3368" t="s">
        <v>1173</v>
      </c>
      <c r="M3368">
        <v>50</v>
      </c>
      <c r="N3368" t="s">
        <v>113</v>
      </c>
      <c r="O3368" t="s">
        <v>9034</v>
      </c>
      <c r="P3368">
        <v>1</v>
      </c>
      <c r="Q3368">
        <v>560</v>
      </c>
      <c r="R3368">
        <v>308</v>
      </c>
      <c r="S3368">
        <v>149</v>
      </c>
      <c r="W3368">
        <v>0.17247999999999999</v>
      </c>
      <c r="X3368">
        <v>0.20697599999999999</v>
      </c>
    </row>
    <row r="3369" spans="1:24" hidden="1" x14ac:dyDescent="0.3">
      <c r="A3369" t="s">
        <v>15808</v>
      </c>
      <c r="B3369" t="s">
        <v>8362</v>
      </c>
      <c r="C3369" t="s">
        <v>5701</v>
      </c>
      <c r="D3369" t="s">
        <v>15803</v>
      </c>
      <c r="E3369" t="s">
        <v>113</v>
      </c>
      <c r="F3369" t="s">
        <v>15804</v>
      </c>
      <c r="G3369" t="s">
        <v>133</v>
      </c>
      <c r="H3369" t="s">
        <v>354</v>
      </c>
      <c r="I3369" t="s">
        <v>115</v>
      </c>
      <c r="J3369" t="s">
        <v>15805</v>
      </c>
      <c r="K3369" t="s">
        <v>15806</v>
      </c>
      <c r="L3369" t="s">
        <v>1173</v>
      </c>
      <c r="M3369">
        <v>0</v>
      </c>
      <c r="N3369" t="s">
        <v>113</v>
      </c>
      <c r="O3369" t="s">
        <v>15809</v>
      </c>
      <c r="P3369">
        <v>1</v>
      </c>
      <c r="W3369">
        <v>0</v>
      </c>
      <c r="X3369">
        <v>0</v>
      </c>
    </row>
    <row r="3370" spans="1:24" hidden="1" x14ac:dyDescent="0.3">
      <c r="A3370" t="s">
        <v>15810</v>
      </c>
      <c r="B3370" t="s">
        <v>8174</v>
      </c>
      <c r="C3370" t="s">
        <v>3743</v>
      </c>
      <c r="D3370" t="s">
        <v>3742</v>
      </c>
      <c r="E3370" t="s">
        <v>113</v>
      </c>
      <c r="F3370" t="s">
        <v>3744</v>
      </c>
      <c r="G3370" t="s">
        <v>133</v>
      </c>
      <c r="H3370" t="s">
        <v>13570</v>
      </c>
      <c r="I3370" t="s">
        <v>344</v>
      </c>
      <c r="J3370" t="s">
        <v>15811</v>
      </c>
      <c r="K3370" t="s">
        <v>15812</v>
      </c>
      <c r="L3370" t="s">
        <v>120</v>
      </c>
      <c r="M3370">
        <v>40</v>
      </c>
      <c r="N3370" t="s">
        <v>113</v>
      </c>
      <c r="O3370" t="s">
        <v>8207</v>
      </c>
      <c r="P3370">
        <v>3</v>
      </c>
      <c r="Q3370">
        <v>1400</v>
      </c>
      <c r="R3370">
        <v>320</v>
      </c>
      <c r="S3370">
        <v>145</v>
      </c>
      <c r="T3370">
        <v>80</v>
      </c>
      <c r="U3370">
        <v>150</v>
      </c>
      <c r="V3370">
        <v>260</v>
      </c>
      <c r="W3370">
        <v>1.3440000000000001</v>
      </c>
      <c r="X3370">
        <v>1.6128</v>
      </c>
    </row>
    <row r="3371" spans="1:24" hidden="1" x14ac:dyDescent="0.3">
      <c r="A3371" t="s">
        <v>15813</v>
      </c>
      <c r="B3371" t="s">
        <v>8179</v>
      </c>
      <c r="C3371" t="s">
        <v>3743</v>
      </c>
      <c r="D3371" t="s">
        <v>3742</v>
      </c>
      <c r="E3371" t="s">
        <v>113</v>
      </c>
      <c r="F3371" t="s">
        <v>3744</v>
      </c>
      <c r="G3371" t="s">
        <v>133</v>
      </c>
      <c r="H3371" t="s">
        <v>13570</v>
      </c>
      <c r="I3371" t="s">
        <v>344</v>
      </c>
      <c r="J3371" t="s">
        <v>15811</v>
      </c>
      <c r="K3371" t="s">
        <v>15812</v>
      </c>
      <c r="L3371" t="s">
        <v>120</v>
      </c>
      <c r="M3371">
        <v>40</v>
      </c>
      <c r="N3371" t="s">
        <v>113</v>
      </c>
      <c r="O3371" t="s">
        <v>9034</v>
      </c>
      <c r="P3371">
        <v>1</v>
      </c>
      <c r="Q3371">
        <v>560</v>
      </c>
      <c r="R3371">
        <v>308</v>
      </c>
      <c r="S3371">
        <v>149</v>
      </c>
      <c r="W3371">
        <v>0.17247999999999999</v>
      </c>
      <c r="X3371">
        <v>0.20697599999999999</v>
      </c>
    </row>
    <row r="3372" spans="1:24" hidden="1" x14ac:dyDescent="0.3">
      <c r="A3372" t="s">
        <v>15814</v>
      </c>
      <c r="B3372" t="s">
        <v>8174</v>
      </c>
      <c r="C3372" t="s">
        <v>14443</v>
      </c>
      <c r="D3372" t="s">
        <v>15815</v>
      </c>
      <c r="E3372" t="s">
        <v>113</v>
      </c>
      <c r="F3372" t="s">
        <v>14445</v>
      </c>
      <c r="G3372" t="s">
        <v>133</v>
      </c>
      <c r="H3372" t="s">
        <v>3790</v>
      </c>
      <c r="I3372" t="s">
        <v>218</v>
      </c>
      <c r="J3372" t="s">
        <v>15816</v>
      </c>
      <c r="K3372" t="s">
        <v>15817</v>
      </c>
      <c r="L3372" t="s">
        <v>120</v>
      </c>
      <c r="M3372">
        <v>40</v>
      </c>
      <c r="N3372" t="s">
        <v>113</v>
      </c>
      <c r="O3372" t="s">
        <v>8207</v>
      </c>
      <c r="P3372">
        <v>3</v>
      </c>
      <c r="Q3372">
        <v>1400</v>
      </c>
      <c r="R3372">
        <v>320</v>
      </c>
      <c r="S3372">
        <v>145</v>
      </c>
      <c r="T3372">
        <v>90</v>
      </c>
      <c r="U3372">
        <v>180</v>
      </c>
      <c r="V3372">
        <v>320</v>
      </c>
      <c r="W3372">
        <v>1.3440000000000001</v>
      </c>
      <c r="X3372">
        <v>1.6128</v>
      </c>
    </row>
    <row r="3373" spans="1:24" hidden="1" x14ac:dyDescent="0.3">
      <c r="A3373" t="s">
        <v>15818</v>
      </c>
      <c r="B3373" t="s">
        <v>8179</v>
      </c>
      <c r="C3373" t="s">
        <v>14443</v>
      </c>
      <c r="D3373" t="s">
        <v>15815</v>
      </c>
      <c r="E3373" t="s">
        <v>113</v>
      </c>
      <c r="F3373" t="s">
        <v>14445</v>
      </c>
      <c r="G3373" t="s">
        <v>133</v>
      </c>
      <c r="H3373" t="s">
        <v>3790</v>
      </c>
      <c r="I3373" t="s">
        <v>218</v>
      </c>
      <c r="J3373" t="s">
        <v>15816</v>
      </c>
      <c r="K3373" t="s">
        <v>15817</v>
      </c>
      <c r="L3373" t="s">
        <v>120</v>
      </c>
      <c r="M3373">
        <v>40</v>
      </c>
      <c r="N3373" t="s">
        <v>113</v>
      </c>
      <c r="O3373" t="s">
        <v>9034</v>
      </c>
      <c r="P3373">
        <v>1</v>
      </c>
      <c r="Q3373">
        <v>560</v>
      </c>
      <c r="R3373">
        <v>308</v>
      </c>
      <c r="S3373">
        <v>149</v>
      </c>
      <c r="W3373">
        <v>0.17247999999999999</v>
      </c>
      <c r="X3373">
        <v>0.20697599999999999</v>
      </c>
    </row>
    <row r="3374" spans="1:24" hidden="1" x14ac:dyDescent="0.3">
      <c r="A3374" t="s">
        <v>15819</v>
      </c>
      <c r="B3374" t="s">
        <v>8362</v>
      </c>
      <c r="C3374" t="s">
        <v>14443</v>
      </c>
      <c r="D3374" t="s">
        <v>15815</v>
      </c>
      <c r="E3374" t="s">
        <v>113</v>
      </c>
      <c r="F3374" t="s">
        <v>14445</v>
      </c>
      <c r="G3374" t="s">
        <v>133</v>
      </c>
      <c r="H3374" t="s">
        <v>3790</v>
      </c>
      <c r="I3374" t="s">
        <v>218</v>
      </c>
      <c r="J3374" t="s">
        <v>15816</v>
      </c>
      <c r="K3374" t="s">
        <v>15817</v>
      </c>
      <c r="L3374" t="s">
        <v>120</v>
      </c>
      <c r="M3374">
        <v>0</v>
      </c>
      <c r="N3374" t="s">
        <v>113</v>
      </c>
      <c r="O3374" t="s">
        <v>8362</v>
      </c>
      <c r="P3374">
        <v>1</v>
      </c>
      <c r="Q3374">
        <v>1.2</v>
      </c>
      <c r="T3374">
        <v>55.83</v>
      </c>
      <c r="W3374">
        <v>1.1309733552923256</v>
      </c>
      <c r="X3374">
        <v>0</v>
      </c>
    </row>
    <row r="3375" spans="1:24" hidden="1" x14ac:dyDescent="0.3">
      <c r="A3375" t="s">
        <v>15820</v>
      </c>
      <c r="B3375" t="s">
        <v>8174</v>
      </c>
      <c r="C3375" t="s">
        <v>6213</v>
      </c>
      <c r="D3375" t="s">
        <v>6212</v>
      </c>
      <c r="E3375" t="s">
        <v>113</v>
      </c>
      <c r="F3375" t="s">
        <v>6214</v>
      </c>
      <c r="G3375" t="s">
        <v>1356</v>
      </c>
      <c r="H3375" t="s">
        <v>127</v>
      </c>
      <c r="I3375" t="s">
        <v>226</v>
      </c>
      <c r="J3375" t="s">
        <v>15821</v>
      </c>
      <c r="K3375" t="s">
        <v>15822</v>
      </c>
      <c r="L3375" t="s">
        <v>120</v>
      </c>
      <c r="M3375">
        <v>40</v>
      </c>
      <c r="N3375" t="s">
        <v>9085</v>
      </c>
      <c r="O3375" t="s">
        <v>8467</v>
      </c>
      <c r="P3375">
        <v>3</v>
      </c>
      <c r="Q3375">
        <v>1499</v>
      </c>
      <c r="R3375">
        <v>349</v>
      </c>
      <c r="S3375">
        <v>166</v>
      </c>
      <c r="T3375">
        <v>110</v>
      </c>
      <c r="U3375">
        <v>240</v>
      </c>
      <c r="V3375">
        <v>335</v>
      </c>
      <c r="W3375">
        <v>1.569453</v>
      </c>
      <c r="X3375">
        <v>1.8833435999999999</v>
      </c>
    </row>
    <row r="3376" spans="1:24" hidden="1" x14ac:dyDescent="0.3">
      <c r="A3376" t="s">
        <v>15823</v>
      </c>
      <c r="B3376" t="s">
        <v>8179</v>
      </c>
      <c r="C3376" t="s">
        <v>6213</v>
      </c>
      <c r="D3376" t="s">
        <v>6212</v>
      </c>
      <c r="E3376" t="s">
        <v>113</v>
      </c>
      <c r="F3376" t="s">
        <v>6214</v>
      </c>
      <c r="G3376" t="s">
        <v>1356</v>
      </c>
      <c r="H3376" t="s">
        <v>127</v>
      </c>
      <c r="I3376" t="s">
        <v>226</v>
      </c>
      <c r="J3376" t="s">
        <v>15821</v>
      </c>
      <c r="K3376" t="s">
        <v>15822</v>
      </c>
      <c r="L3376" t="s">
        <v>120</v>
      </c>
      <c r="M3376">
        <v>40</v>
      </c>
      <c r="N3376" t="s">
        <v>9085</v>
      </c>
      <c r="O3376" t="s">
        <v>11880</v>
      </c>
      <c r="P3376">
        <v>3</v>
      </c>
      <c r="Q3376">
        <v>400</v>
      </c>
      <c r="R3376">
        <v>300</v>
      </c>
      <c r="S3376">
        <v>100</v>
      </c>
      <c r="W3376">
        <v>0.36</v>
      </c>
      <c r="X3376">
        <v>0.432</v>
      </c>
    </row>
    <row r="3377" spans="1:24" hidden="1" x14ac:dyDescent="0.3">
      <c r="A3377" t="s">
        <v>15824</v>
      </c>
      <c r="B3377" t="s">
        <v>8174</v>
      </c>
      <c r="C3377" t="s">
        <v>15825</v>
      </c>
      <c r="D3377" t="s">
        <v>15826</v>
      </c>
      <c r="E3377" t="s">
        <v>113</v>
      </c>
      <c r="F3377" t="s">
        <v>15827</v>
      </c>
      <c r="G3377" t="s">
        <v>1356</v>
      </c>
      <c r="H3377" t="s">
        <v>5729</v>
      </c>
      <c r="I3377" t="s">
        <v>1189</v>
      </c>
      <c r="J3377" t="s">
        <v>15828</v>
      </c>
      <c r="K3377" t="s">
        <v>15829</v>
      </c>
      <c r="L3377" t="s">
        <v>129</v>
      </c>
      <c r="M3377">
        <v>18</v>
      </c>
      <c r="N3377" t="s">
        <v>9085</v>
      </c>
      <c r="O3377" t="s">
        <v>9266</v>
      </c>
      <c r="P3377">
        <v>3</v>
      </c>
      <c r="Q3377">
        <v>1936</v>
      </c>
      <c r="R3377">
        <v>298</v>
      </c>
      <c r="S3377">
        <v>149</v>
      </c>
      <c r="T3377">
        <v>0</v>
      </c>
      <c r="U3377">
        <v>130</v>
      </c>
      <c r="V3377">
        <v>235</v>
      </c>
      <c r="W3377">
        <v>1.7307840000000001</v>
      </c>
      <c r="X3377">
        <v>2.0769408</v>
      </c>
    </row>
    <row r="3378" spans="1:24" hidden="1" x14ac:dyDescent="0.3">
      <c r="A3378" t="s">
        <v>15830</v>
      </c>
      <c r="B3378" t="s">
        <v>8179</v>
      </c>
      <c r="C3378" t="s">
        <v>15825</v>
      </c>
      <c r="D3378" t="s">
        <v>15826</v>
      </c>
      <c r="E3378" t="s">
        <v>113</v>
      </c>
      <c r="F3378" t="s">
        <v>15827</v>
      </c>
      <c r="G3378" t="s">
        <v>1356</v>
      </c>
      <c r="H3378" t="s">
        <v>5729</v>
      </c>
      <c r="I3378" t="s">
        <v>1189</v>
      </c>
      <c r="J3378" t="s">
        <v>15828</v>
      </c>
      <c r="K3378" t="s">
        <v>15829</v>
      </c>
      <c r="L3378" t="s">
        <v>129</v>
      </c>
      <c r="M3378">
        <v>18</v>
      </c>
      <c r="N3378" t="s">
        <v>9085</v>
      </c>
      <c r="O3378" t="s">
        <v>8469</v>
      </c>
      <c r="P3378">
        <v>1</v>
      </c>
      <c r="Q3378">
        <v>400</v>
      </c>
      <c r="R3378">
        <v>300</v>
      </c>
      <c r="S3378">
        <v>100</v>
      </c>
      <c r="W3378">
        <v>0.12</v>
      </c>
      <c r="X3378">
        <v>0.14399999999999999</v>
      </c>
    </row>
    <row r="3379" spans="1:24" hidden="1" x14ac:dyDescent="0.3">
      <c r="A3379" t="s">
        <v>15831</v>
      </c>
      <c r="B3379" t="s">
        <v>8362</v>
      </c>
      <c r="C3379" t="s">
        <v>15825</v>
      </c>
      <c r="D3379" t="s">
        <v>15826</v>
      </c>
      <c r="E3379" t="s">
        <v>113</v>
      </c>
      <c r="F3379" t="s">
        <v>15827</v>
      </c>
      <c r="G3379" t="s">
        <v>1356</v>
      </c>
      <c r="H3379" t="s">
        <v>5729</v>
      </c>
      <c r="I3379" t="s">
        <v>1189</v>
      </c>
      <c r="J3379" t="s">
        <v>15828</v>
      </c>
      <c r="K3379" t="s">
        <v>15829</v>
      </c>
      <c r="L3379" t="s">
        <v>129</v>
      </c>
      <c r="M3379">
        <v>2</v>
      </c>
      <c r="N3379" t="s">
        <v>113</v>
      </c>
      <c r="O3379" t="s">
        <v>14332</v>
      </c>
      <c r="P3379">
        <v>1</v>
      </c>
      <c r="Q3379">
        <v>1.2</v>
      </c>
      <c r="T3379">
        <v>290</v>
      </c>
      <c r="W3379">
        <v>1.1309733552923256</v>
      </c>
      <c r="X3379">
        <v>0</v>
      </c>
    </row>
    <row r="3380" spans="1:24" hidden="1" x14ac:dyDescent="0.3">
      <c r="A3380" t="s">
        <v>15832</v>
      </c>
      <c r="B3380" t="s">
        <v>8174</v>
      </c>
      <c r="C3380" t="s">
        <v>7578</v>
      </c>
      <c r="D3380" t="s">
        <v>15833</v>
      </c>
      <c r="E3380" t="s">
        <v>113</v>
      </c>
      <c r="F3380" t="s">
        <v>15834</v>
      </c>
      <c r="G3380" t="s">
        <v>1356</v>
      </c>
      <c r="H3380" t="s">
        <v>127</v>
      </c>
      <c r="I3380" t="s">
        <v>115</v>
      </c>
      <c r="J3380" t="s">
        <v>15835</v>
      </c>
      <c r="K3380" t="s">
        <v>15836</v>
      </c>
      <c r="L3380" t="s">
        <v>120</v>
      </c>
      <c r="M3380">
        <v>40</v>
      </c>
      <c r="N3380" t="s">
        <v>10899</v>
      </c>
      <c r="O3380" t="s">
        <v>9042</v>
      </c>
      <c r="P3380">
        <v>3</v>
      </c>
      <c r="Q3380">
        <v>1412</v>
      </c>
      <c r="R3380">
        <v>353</v>
      </c>
      <c r="T3380">
        <v>30</v>
      </c>
      <c r="U3380">
        <v>140</v>
      </c>
      <c r="V3380">
        <v>250</v>
      </c>
      <c r="W3380">
        <v>1.4953080000000001</v>
      </c>
      <c r="X3380">
        <v>1.7943696</v>
      </c>
    </row>
    <row r="3381" spans="1:24" hidden="1" x14ac:dyDescent="0.3">
      <c r="A3381" t="s">
        <v>15837</v>
      </c>
      <c r="B3381" t="s">
        <v>8617</v>
      </c>
      <c r="C3381" t="s">
        <v>7578</v>
      </c>
      <c r="D3381" t="s">
        <v>15833</v>
      </c>
      <c r="E3381" t="s">
        <v>113</v>
      </c>
      <c r="F3381" t="s">
        <v>15834</v>
      </c>
      <c r="G3381" t="s">
        <v>1356</v>
      </c>
      <c r="H3381" t="s">
        <v>127</v>
      </c>
      <c r="I3381" t="s">
        <v>115</v>
      </c>
      <c r="J3381" t="s">
        <v>15835</v>
      </c>
      <c r="K3381" t="s">
        <v>15836</v>
      </c>
      <c r="L3381" t="s">
        <v>120</v>
      </c>
      <c r="M3381">
        <v>40</v>
      </c>
      <c r="N3381" t="s">
        <v>113</v>
      </c>
      <c r="O3381" t="s">
        <v>9835</v>
      </c>
      <c r="P3381">
        <v>3</v>
      </c>
      <c r="Q3381">
        <v>778</v>
      </c>
      <c r="R3381">
        <v>408</v>
      </c>
      <c r="T3381">
        <v>30</v>
      </c>
      <c r="U3381">
        <v>140</v>
      </c>
      <c r="V3381">
        <v>250</v>
      </c>
      <c r="W3381">
        <v>0.95227200000000001</v>
      </c>
      <c r="X3381">
        <v>1.1427263999999999</v>
      </c>
    </row>
    <row r="3382" spans="1:24" hidden="1" x14ac:dyDescent="0.3">
      <c r="A3382" t="s">
        <v>15838</v>
      </c>
      <c r="B3382" t="s">
        <v>8179</v>
      </c>
      <c r="C3382" t="s">
        <v>7578</v>
      </c>
      <c r="D3382" t="s">
        <v>15833</v>
      </c>
      <c r="E3382" t="s">
        <v>113</v>
      </c>
      <c r="F3382" t="s">
        <v>15834</v>
      </c>
      <c r="G3382" t="s">
        <v>1356</v>
      </c>
      <c r="H3382" t="s">
        <v>127</v>
      </c>
      <c r="I3382" t="s">
        <v>115</v>
      </c>
      <c r="J3382" t="s">
        <v>15835</v>
      </c>
      <c r="K3382" t="s">
        <v>15836</v>
      </c>
      <c r="L3382" t="s">
        <v>120</v>
      </c>
      <c r="M3382">
        <v>40</v>
      </c>
      <c r="N3382" t="s">
        <v>113</v>
      </c>
      <c r="O3382" t="s">
        <v>12523</v>
      </c>
      <c r="P3382">
        <v>3</v>
      </c>
      <c r="Q3382">
        <v>409</v>
      </c>
      <c r="R3382">
        <v>269</v>
      </c>
      <c r="W3382">
        <v>0.330063</v>
      </c>
      <c r="X3382">
        <v>0.39607559999999997</v>
      </c>
    </row>
    <row r="3383" spans="1:24" hidden="1" x14ac:dyDescent="0.3">
      <c r="A3383" t="s">
        <v>15839</v>
      </c>
      <c r="B3383" t="s">
        <v>8536</v>
      </c>
      <c r="C3383" t="s">
        <v>7578</v>
      </c>
      <c r="D3383" t="s">
        <v>15833</v>
      </c>
      <c r="E3383" t="s">
        <v>113</v>
      </c>
      <c r="F3383" t="s">
        <v>15834</v>
      </c>
      <c r="G3383" t="s">
        <v>1356</v>
      </c>
      <c r="H3383" t="s">
        <v>127</v>
      </c>
      <c r="I3383" t="s">
        <v>115</v>
      </c>
      <c r="J3383" t="s">
        <v>15835</v>
      </c>
      <c r="K3383" t="s">
        <v>15836</v>
      </c>
      <c r="L3383" t="s">
        <v>120</v>
      </c>
      <c r="M3383">
        <v>40</v>
      </c>
      <c r="N3383" t="s">
        <v>113</v>
      </c>
      <c r="O3383" t="s">
        <v>9568</v>
      </c>
      <c r="P3383">
        <v>3</v>
      </c>
      <c r="Q3383">
        <v>409</v>
      </c>
      <c r="R3383">
        <v>269</v>
      </c>
      <c r="W3383">
        <v>0.330063</v>
      </c>
      <c r="X3383">
        <v>0.39607559999999997</v>
      </c>
    </row>
    <row r="3384" spans="1:24" hidden="1" x14ac:dyDescent="0.3">
      <c r="A3384" t="s">
        <v>15840</v>
      </c>
      <c r="B3384" t="s">
        <v>8174</v>
      </c>
      <c r="C3384" t="s">
        <v>2805</v>
      </c>
      <c r="D3384" t="s">
        <v>2804</v>
      </c>
      <c r="E3384" t="s">
        <v>113</v>
      </c>
      <c r="F3384" t="s">
        <v>2806</v>
      </c>
      <c r="G3384" t="s">
        <v>1356</v>
      </c>
      <c r="H3384" t="s">
        <v>127</v>
      </c>
      <c r="I3384" t="s">
        <v>138</v>
      </c>
      <c r="J3384" t="s">
        <v>15841</v>
      </c>
      <c r="K3384" t="s">
        <v>15842</v>
      </c>
      <c r="L3384" t="s">
        <v>120</v>
      </c>
      <c r="M3384">
        <v>40</v>
      </c>
      <c r="N3384" t="s">
        <v>9085</v>
      </c>
      <c r="O3384" t="s">
        <v>9266</v>
      </c>
      <c r="P3384">
        <v>3</v>
      </c>
      <c r="Q3384">
        <v>1936</v>
      </c>
      <c r="R3384">
        <v>298</v>
      </c>
      <c r="S3384">
        <v>149</v>
      </c>
      <c r="T3384">
        <v>10</v>
      </c>
      <c r="U3384">
        <v>115</v>
      </c>
      <c r="V3384">
        <v>230</v>
      </c>
      <c r="W3384">
        <v>1.7307840000000001</v>
      </c>
      <c r="X3384">
        <v>2.0769408</v>
      </c>
    </row>
    <row r="3385" spans="1:24" hidden="1" x14ac:dyDescent="0.3">
      <c r="A3385" t="s">
        <v>15843</v>
      </c>
      <c r="B3385" t="s">
        <v>8617</v>
      </c>
      <c r="C3385" t="s">
        <v>2805</v>
      </c>
      <c r="D3385" t="s">
        <v>2804</v>
      </c>
      <c r="E3385" t="s">
        <v>113</v>
      </c>
      <c r="F3385" t="s">
        <v>2806</v>
      </c>
      <c r="G3385" t="s">
        <v>1356</v>
      </c>
      <c r="H3385" t="s">
        <v>127</v>
      </c>
      <c r="I3385" t="s">
        <v>138</v>
      </c>
      <c r="J3385" t="s">
        <v>15841</v>
      </c>
      <c r="K3385" t="s">
        <v>15842</v>
      </c>
      <c r="L3385" t="s">
        <v>120</v>
      </c>
      <c r="M3385">
        <v>40</v>
      </c>
      <c r="N3385" t="s">
        <v>9085</v>
      </c>
      <c r="O3385" t="s">
        <v>13938</v>
      </c>
      <c r="P3385">
        <v>3</v>
      </c>
      <c r="Q3385">
        <v>699</v>
      </c>
      <c r="R3385">
        <v>395</v>
      </c>
      <c r="S3385">
        <v>160</v>
      </c>
      <c r="T3385">
        <v>10</v>
      </c>
      <c r="U3385">
        <v>115</v>
      </c>
      <c r="V3385">
        <v>230</v>
      </c>
      <c r="W3385">
        <v>0.82831500000000002</v>
      </c>
      <c r="X3385">
        <v>0.99397800000000003</v>
      </c>
    </row>
    <row r="3386" spans="1:24" hidden="1" x14ac:dyDescent="0.3">
      <c r="A3386" t="s">
        <v>15844</v>
      </c>
      <c r="B3386" t="s">
        <v>8179</v>
      </c>
      <c r="C3386" t="s">
        <v>2805</v>
      </c>
      <c r="D3386" t="s">
        <v>2804</v>
      </c>
      <c r="E3386" t="s">
        <v>113</v>
      </c>
      <c r="F3386" t="s">
        <v>2806</v>
      </c>
      <c r="G3386" t="s">
        <v>1356</v>
      </c>
      <c r="H3386" t="s">
        <v>127</v>
      </c>
      <c r="I3386" t="s">
        <v>138</v>
      </c>
      <c r="J3386" t="s">
        <v>15841</v>
      </c>
      <c r="K3386" t="s">
        <v>15842</v>
      </c>
      <c r="L3386" t="s">
        <v>120</v>
      </c>
      <c r="M3386">
        <v>40</v>
      </c>
      <c r="N3386" t="s">
        <v>9085</v>
      </c>
      <c r="O3386" t="s">
        <v>11880</v>
      </c>
      <c r="P3386">
        <v>3</v>
      </c>
      <c r="Q3386">
        <v>400</v>
      </c>
      <c r="R3386">
        <v>300</v>
      </c>
      <c r="S3386">
        <v>100</v>
      </c>
      <c r="W3386">
        <v>0.36</v>
      </c>
      <c r="X3386">
        <v>0.432</v>
      </c>
    </row>
    <row r="3387" spans="1:24" hidden="1" x14ac:dyDescent="0.3">
      <c r="A3387" t="s">
        <v>15845</v>
      </c>
      <c r="B3387" t="s">
        <v>8174</v>
      </c>
      <c r="C3387" t="s">
        <v>2789</v>
      </c>
      <c r="D3387" t="s">
        <v>2788</v>
      </c>
      <c r="E3387" t="s">
        <v>113</v>
      </c>
      <c r="F3387" t="s">
        <v>2790</v>
      </c>
      <c r="G3387" t="s">
        <v>1356</v>
      </c>
      <c r="H3387" t="s">
        <v>127</v>
      </c>
      <c r="I3387" t="s">
        <v>138</v>
      </c>
      <c r="J3387" t="s">
        <v>15846</v>
      </c>
      <c r="K3387" t="s">
        <v>15847</v>
      </c>
      <c r="L3387" t="s">
        <v>120</v>
      </c>
      <c r="M3387">
        <v>40</v>
      </c>
      <c r="N3387" t="s">
        <v>9085</v>
      </c>
      <c r="O3387" t="s">
        <v>8467</v>
      </c>
      <c r="P3387">
        <v>3</v>
      </c>
      <c r="Q3387">
        <v>1499</v>
      </c>
      <c r="R3387">
        <v>349</v>
      </c>
      <c r="S3387">
        <v>166</v>
      </c>
      <c r="T3387">
        <v>300</v>
      </c>
      <c r="U3387">
        <v>130</v>
      </c>
      <c r="V3387">
        <v>200</v>
      </c>
      <c r="W3387">
        <v>1.569453</v>
      </c>
      <c r="X3387">
        <v>1.8833435999999999</v>
      </c>
    </row>
    <row r="3388" spans="1:24" hidden="1" x14ac:dyDescent="0.3">
      <c r="A3388" t="s">
        <v>15848</v>
      </c>
      <c r="B3388" t="s">
        <v>8617</v>
      </c>
      <c r="C3388" t="s">
        <v>2789</v>
      </c>
      <c r="D3388" t="s">
        <v>2788</v>
      </c>
      <c r="E3388" t="s">
        <v>113</v>
      </c>
      <c r="F3388" t="s">
        <v>2790</v>
      </c>
      <c r="G3388" t="s">
        <v>1356</v>
      </c>
      <c r="H3388" t="s">
        <v>127</v>
      </c>
      <c r="I3388" t="s">
        <v>138</v>
      </c>
      <c r="J3388" t="s">
        <v>15846</v>
      </c>
      <c r="K3388" t="s">
        <v>15847</v>
      </c>
      <c r="L3388" t="s">
        <v>120</v>
      </c>
      <c r="M3388">
        <v>40</v>
      </c>
      <c r="N3388" t="s">
        <v>9085</v>
      </c>
      <c r="O3388" t="s">
        <v>13938</v>
      </c>
      <c r="P3388">
        <v>3</v>
      </c>
      <c r="Q3388">
        <v>699</v>
      </c>
      <c r="R3388">
        <v>395</v>
      </c>
      <c r="S3388">
        <v>160</v>
      </c>
      <c r="T3388">
        <v>300</v>
      </c>
      <c r="U3388">
        <v>130</v>
      </c>
      <c r="V3388">
        <v>200</v>
      </c>
      <c r="W3388">
        <v>0.82831500000000002</v>
      </c>
      <c r="X3388">
        <v>0.99397800000000003</v>
      </c>
    </row>
    <row r="3389" spans="1:24" hidden="1" x14ac:dyDescent="0.3">
      <c r="A3389" t="s">
        <v>15849</v>
      </c>
      <c r="B3389" t="s">
        <v>8179</v>
      </c>
      <c r="C3389" t="s">
        <v>2789</v>
      </c>
      <c r="D3389" t="s">
        <v>2788</v>
      </c>
      <c r="E3389" t="s">
        <v>113</v>
      </c>
      <c r="F3389" t="s">
        <v>2790</v>
      </c>
      <c r="G3389" t="s">
        <v>1356</v>
      </c>
      <c r="H3389" t="s">
        <v>127</v>
      </c>
      <c r="I3389" t="s">
        <v>138</v>
      </c>
      <c r="J3389" t="s">
        <v>15846</v>
      </c>
      <c r="K3389" t="s">
        <v>15847</v>
      </c>
      <c r="L3389" t="s">
        <v>120</v>
      </c>
      <c r="M3389">
        <v>40</v>
      </c>
      <c r="N3389" t="s">
        <v>9085</v>
      </c>
      <c r="O3389" t="s">
        <v>14408</v>
      </c>
      <c r="P3389">
        <v>3</v>
      </c>
      <c r="Q3389">
        <v>400</v>
      </c>
      <c r="R3389">
        <v>300</v>
      </c>
      <c r="S3389">
        <v>100</v>
      </c>
      <c r="W3389">
        <v>0.36</v>
      </c>
      <c r="X3389">
        <v>0.432</v>
      </c>
    </row>
    <row r="3390" spans="1:24" hidden="1" x14ac:dyDescent="0.3">
      <c r="A3390" t="s">
        <v>15850</v>
      </c>
      <c r="B3390" t="s">
        <v>8174</v>
      </c>
      <c r="C3390" t="s">
        <v>5248</v>
      </c>
      <c r="D3390" t="s">
        <v>15851</v>
      </c>
      <c r="E3390" t="s">
        <v>113</v>
      </c>
      <c r="F3390" t="s">
        <v>5249</v>
      </c>
      <c r="G3390" t="s">
        <v>133</v>
      </c>
      <c r="H3390" t="s">
        <v>1123</v>
      </c>
      <c r="I3390" t="s">
        <v>115</v>
      </c>
      <c r="J3390" t="s">
        <v>15852</v>
      </c>
      <c r="K3390" t="s">
        <v>15853</v>
      </c>
      <c r="L3390" t="s">
        <v>1173</v>
      </c>
      <c r="M3390">
        <v>50</v>
      </c>
      <c r="N3390" t="s">
        <v>113</v>
      </c>
      <c r="O3390" t="s">
        <v>9890</v>
      </c>
      <c r="P3390">
        <v>3</v>
      </c>
      <c r="Q3390">
        <v>2500</v>
      </c>
      <c r="R3390">
        <v>355</v>
      </c>
      <c r="S3390">
        <v>192</v>
      </c>
      <c r="T3390">
        <v>30</v>
      </c>
      <c r="U3390">
        <v>160</v>
      </c>
      <c r="V3390">
        <v>280</v>
      </c>
      <c r="W3390">
        <v>2.6625000000000001</v>
      </c>
      <c r="X3390">
        <v>3.1949999999999998</v>
      </c>
    </row>
    <row r="3391" spans="1:24" hidden="1" x14ac:dyDescent="0.3">
      <c r="A3391" t="s">
        <v>15854</v>
      </c>
      <c r="B3391" t="s">
        <v>8179</v>
      </c>
      <c r="C3391" t="s">
        <v>5248</v>
      </c>
      <c r="D3391" t="s">
        <v>15851</v>
      </c>
      <c r="E3391" t="s">
        <v>113</v>
      </c>
      <c r="F3391" t="s">
        <v>5249</v>
      </c>
      <c r="G3391" t="s">
        <v>133</v>
      </c>
      <c r="H3391" t="s">
        <v>1123</v>
      </c>
      <c r="I3391" t="s">
        <v>115</v>
      </c>
      <c r="J3391" t="s">
        <v>15852</v>
      </c>
      <c r="K3391" t="s">
        <v>15853</v>
      </c>
      <c r="L3391" t="s">
        <v>1173</v>
      </c>
      <c r="M3391">
        <v>50</v>
      </c>
      <c r="N3391" t="s">
        <v>113</v>
      </c>
      <c r="O3391" t="s">
        <v>9034</v>
      </c>
      <c r="P3391">
        <v>1</v>
      </c>
      <c r="Q3391">
        <v>560</v>
      </c>
      <c r="R3391">
        <v>308</v>
      </c>
      <c r="S3391">
        <v>149</v>
      </c>
      <c r="W3391">
        <v>0.17247999999999999</v>
      </c>
      <c r="X3391">
        <v>0.20697599999999999</v>
      </c>
    </row>
    <row r="3392" spans="1:24" hidden="1" x14ac:dyDescent="0.3">
      <c r="A3392" t="s">
        <v>15855</v>
      </c>
      <c r="B3392" t="s">
        <v>8211</v>
      </c>
      <c r="C3392" t="s">
        <v>5248</v>
      </c>
      <c r="D3392" t="s">
        <v>15851</v>
      </c>
      <c r="E3392" t="s">
        <v>113</v>
      </c>
      <c r="F3392" t="s">
        <v>5249</v>
      </c>
      <c r="G3392" t="s">
        <v>133</v>
      </c>
      <c r="H3392" t="s">
        <v>1123</v>
      </c>
      <c r="I3392" t="s">
        <v>115</v>
      </c>
      <c r="J3392" t="s">
        <v>15852</v>
      </c>
      <c r="K3392" t="s">
        <v>15853</v>
      </c>
      <c r="L3392" t="s">
        <v>1173</v>
      </c>
      <c r="M3392">
        <v>48</v>
      </c>
      <c r="N3392" t="s">
        <v>113</v>
      </c>
      <c r="O3392" t="s">
        <v>9493</v>
      </c>
      <c r="P3392">
        <v>1</v>
      </c>
      <c r="Q3392">
        <v>0.6</v>
      </c>
      <c r="T3392">
        <v>11.8</v>
      </c>
      <c r="W3392">
        <v>0.28274333882308139</v>
      </c>
      <c r="X3392">
        <v>0.45238934211693027</v>
      </c>
    </row>
    <row r="3393" spans="1:24" hidden="1" x14ac:dyDescent="0.3">
      <c r="A3393" t="s">
        <v>15856</v>
      </c>
      <c r="B3393" t="s">
        <v>8249</v>
      </c>
      <c r="C3393" t="s">
        <v>5248</v>
      </c>
      <c r="D3393" t="s">
        <v>15851</v>
      </c>
      <c r="E3393" t="s">
        <v>113</v>
      </c>
      <c r="F3393" t="s">
        <v>5249</v>
      </c>
      <c r="G3393" t="s">
        <v>133</v>
      </c>
      <c r="H3393" t="s">
        <v>1123</v>
      </c>
      <c r="I3393" t="s">
        <v>115</v>
      </c>
      <c r="J3393" t="s">
        <v>15852</v>
      </c>
      <c r="K3393" t="s">
        <v>15853</v>
      </c>
      <c r="L3393" t="s">
        <v>1173</v>
      </c>
      <c r="M3393">
        <v>48</v>
      </c>
      <c r="N3393" t="s">
        <v>113</v>
      </c>
      <c r="O3393" t="s">
        <v>9493</v>
      </c>
      <c r="P3393">
        <v>1</v>
      </c>
      <c r="Q3393">
        <v>0.9</v>
      </c>
      <c r="T3393">
        <v>55.13</v>
      </c>
      <c r="W3393">
        <v>0.63617251235193317</v>
      </c>
      <c r="X3393">
        <v>1.0178760197630932</v>
      </c>
    </row>
    <row r="3394" spans="1:24" hidden="1" x14ac:dyDescent="0.3">
      <c r="A3394" t="s">
        <v>15857</v>
      </c>
      <c r="B3394" t="s">
        <v>8174</v>
      </c>
      <c r="C3394" t="s">
        <v>15858</v>
      </c>
      <c r="D3394" t="s">
        <v>15859</v>
      </c>
      <c r="E3394" t="s">
        <v>113</v>
      </c>
      <c r="F3394" t="s">
        <v>15860</v>
      </c>
      <c r="G3394" t="s">
        <v>133</v>
      </c>
      <c r="H3394" t="s">
        <v>3717</v>
      </c>
      <c r="I3394" t="s">
        <v>344</v>
      </c>
      <c r="J3394" t="s">
        <v>15861</v>
      </c>
      <c r="K3394" t="s">
        <v>15862</v>
      </c>
      <c r="L3394" t="s">
        <v>1173</v>
      </c>
      <c r="M3394">
        <v>50</v>
      </c>
      <c r="N3394" t="s">
        <v>113</v>
      </c>
      <c r="O3394" t="s">
        <v>8207</v>
      </c>
      <c r="P3394">
        <v>3</v>
      </c>
      <c r="Q3394">
        <v>1400</v>
      </c>
      <c r="R3394">
        <v>320</v>
      </c>
      <c r="S3394">
        <v>145</v>
      </c>
      <c r="T3394">
        <v>115</v>
      </c>
      <c r="U3394">
        <v>200</v>
      </c>
      <c r="V3394">
        <v>300</v>
      </c>
      <c r="W3394">
        <v>1.3440000000000001</v>
      </c>
      <c r="X3394">
        <v>1.6128</v>
      </c>
    </row>
    <row r="3395" spans="1:24" hidden="1" x14ac:dyDescent="0.3">
      <c r="A3395" t="s">
        <v>15863</v>
      </c>
      <c r="B3395" t="s">
        <v>8179</v>
      </c>
      <c r="C3395" t="s">
        <v>15858</v>
      </c>
      <c r="D3395" t="s">
        <v>15859</v>
      </c>
      <c r="E3395" t="s">
        <v>113</v>
      </c>
      <c r="F3395" t="s">
        <v>15860</v>
      </c>
      <c r="G3395" t="s">
        <v>133</v>
      </c>
      <c r="H3395" t="s">
        <v>3717</v>
      </c>
      <c r="I3395" t="s">
        <v>344</v>
      </c>
      <c r="J3395" t="s">
        <v>15861</v>
      </c>
      <c r="K3395" t="s">
        <v>15862</v>
      </c>
      <c r="L3395" t="s">
        <v>1173</v>
      </c>
      <c r="M3395">
        <v>50</v>
      </c>
      <c r="N3395" t="s">
        <v>113</v>
      </c>
      <c r="O3395" t="s">
        <v>9034</v>
      </c>
      <c r="P3395">
        <v>1</v>
      </c>
      <c r="Q3395">
        <v>560</v>
      </c>
      <c r="R3395">
        <v>308</v>
      </c>
      <c r="S3395">
        <v>149</v>
      </c>
      <c r="W3395">
        <v>0.17247999999999999</v>
      </c>
      <c r="X3395">
        <v>0.20697599999999999</v>
      </c>
    </row>
    <row r="3396" spans="1:24" hidden="1" x14ac:dyDescent="0.3">
      <c r="A3396" t="s">
        <v>15864</v>
      </c>
      <c r="B3396" t="s">
        <v>8174</v>
      </c>
      <c r="C3396" t="s">
        <v>5615</v>
      </c>
      <c r="D3396" t="s">
        <v>5614</v>
      </c>
      <c r="E3396" t="s">
        <v>113</v>
      </c>
      <c r="F3396" t="s">
        <v>5616</v>
      </c>
      <c r="G3396" t="s">
        <v>133</v>
      </c>
      <c r="H3396" t="s">
        <v>5245</v>
      </c>
      <c r="I3396" t="s">
        <v>115</v>
      </c>
      <c r="J3396" t="s">
        <v>15865</v>
      </c>
      <c r="K3396" t="s">
        <v>15866</v>
      </c>
      <c r="L3396" t="s">
        <v>120</v>
      </c>
      <c r="M3396">
        <v>40</v>
      </c>
      <c r="N3396" t="s">
        <v>113</v>
      </c>
      <c r="O3396" t="s">
        <v>8207</v>
      </c>
      <c r="P3396">
        <v>2</v>
      </c>
      <c r="Q3396">
        <v>1400</v>
      </c>
      <c r="R3396">
        <v>320</v>
      </c>
      <c r="S3396">
        <v>145</v>
      </c>
      <c r="T3396">
        <v>330</v>
      </c>
      <c r="U3396">
        <v>120</v>
      </c>
      <c r="W3396">
        <v>0.89600000000000002</v>
      </c>
      <c r="X3396">
        <v>1.0751999999999999</v>
      </c>
    </row>
    <row r="3397" spans="1:24" hidden="1" x14ac:dyDescent="0.3">
      <c r="A3397" t="s">
        <v>15867</v>
      </c>
      <c r="B3397" t="s">
        <v>8179</v>
      </c>
      <c r="C3397" t="s">
        <v>5615</v>
      </c>
      <c r="D3397" t="s">
        <v>5614</v>
      </c>
      <c r="E3397" t="s">
        <v>113</v>
      </c>
      <c r="F3397" t="s">
        <v>5616</v>
      </c>
      <c r="G3397" t="s">
        <v>133</v>
      </c>
      <c r="H3397" t="s">
        <v>5245</v>
      </c>
      <c r="I3397" t="s">
        <v>115</v>
      </c>
      <c r="J3397" t="s">
        <v>15865</v>
      </c>
      <c r="K3397" t="s">
        <v>15866</v>
      </c>
      <c r="L3397" t="s">
        <v>120</v>
      </c>
      <c r="M3397">
        <v>40</v>
      </c>
      <c r="N3397" t="s">
        <v>113</v>
      </c>
      <c r="O3397" t="s">
        <v>9034</v>
      </c>
      <c r="P3397">
        <v>1</v>
      </c>
      <c r="Q3397">
        <v>560</v>
      </c>
      <c r="R3397">
        <v>308</v>
      </c>
      <c r="S3397">
        <v>149</v>
      </c>
      <c r="W3397">
        <v>0.17247999999999999</v>
      </c>
      <c r="X3397">
        <v>0.20697599999999999</v>
      </c>
    </row>
    <row r="3398" spans="1:24" hidden="1" x14ac:dyDescent="0.3">
      <c r="A3398" t="s">
        <v>15868</v>
      </c>
      <c r="B3398" t="s">
        <v>8211</v>
      </c>
      <c r="C3398" t="s">
        <v>5615</v>
      </c>
      <c r="D3398" t="s">
        <v>5614</v>
      </c>
      <c r="E3398" t="s">
        <v>113</v>
      </c>
      <c r="F3398" t="s">
        <v>5616</v>
      </c>
      <c r="G3398" t="s">
        <v>133</v>
      </c>
      <c r="H3398" t="s">
        <v>5245</v>
      </c>
      <c r="I3398" t="s">
        <v>115</v>
      </c>
      <c r="J3398" t="s">
        <v>15865</v>
      </c>
      <c r="K3398" t="s">
        <v>15866</v>
      </c>
      <c r="L3398" t="s">
        <v>120</v>
      </c>
      <c r="M3398">
        <v>38</v>
      </c>
      <c r="N3398" t="s">
        <v>113</v>
      </c>
      <c r="O3398" t="s">
        <v>9493</v>
      </c>
      <c r="P3398">
        <v>2</v>
      </c>
      <c r="Q3398">
        <v>0.6</v>
      </c>
      <c r="T3398">
        <v>86.04</v>
      </c>
      <c r="U3398">
        <v>142.22999999999999</v>
      </c>
      <c r="W3398">
        <v>0.56548667764616278</v>
      </c>
      <c r="X3398">
        <v>0.90477868423386054</v>
      </c>
    </row>
    <row r="3399" spans="1:24" hidden="1" x14ac:dyDescent="0.3">
      <c r="A3399" t="s">
        <v>15869</v>
      </c>
      <c r="B3399" t="s">
        <v>8174</v>
      </c>
      <c r="C3399" t="s">
        <v>15870</v>
      </c>
      <c r="D3399" t="s">
        <v>15871</v>
      </c>
      <c r="E3399" t="s">
        <v>113</v>
      </c>
      <c r="F3399" t="s">
        <v>15872</v>
      </c>
      <c r="G3399" t="s">
        <v>133</v>
      </c>
      <c r="H3399" t="s">
        <v>14150</v>
      </c>
      <c r="I3399" t="s">
        <v>540</v>
      </c>
      <c r="J3399" t="s">
        <v>15873</v>
      </c>
      <c r="K3399" t="s">
        <v>15874</v>
      </c>
      <c r="L3399" t="s">
        <v>9030</v>
      </c>
      <c r="M3399">
        <v>60</v>
      </c>
      <c r="N3399" t="s">
        <v>8442</v>
      </c>
      <c r="O3399" t="s">
        <v>8207</v>
      </c>
      <c r="P3399">
        <v>3</v>
      </c>
      <c r="Q3399">
        <v>1400</v>
      </c>
      <c r="R3399">
        <v>320</v>
      </c>
      <c r="S3399">
        <v>145</v>
      </c>
      <c r="T3399">
        <v>100</v>
      </c>
      <c r="U3399">
        <v>150</v>
      </c>
      <c r="V3399">
        <v>315</v>
      </c>
      <c r="W3399">
        <v>1.3440000000000001</v>
      </c>
      <c r="X3399">
        <v>1.6128</v>
      </c>
    </row>
    <row r="3400" spans="1:24" hidden="1" x14ac:dyDescent="0.3">
      <c r="A3400" t="s">
        <v>15875</v>
      </c>
      <c r="B3400" t="s">
        <v>8179</v>
      </c>
      <c r="C3400" t="s">
        <v>15870</v>
      </c>
      <c r="D3400" t="s">
        <v>15871</v>
      </c>
      <c r="E3400" t="s">
        <v>113</v>
      </c>
      <c r="F3400" t="s">
        <v>15872</v>
      </c>
      <c r="G3400" t="s">
        <v>133</v>
      </c>
      <c r="H3400" t="s">
        <v>14150</v>
      </c>
      <c r="I3400" t="s">
        <v>540</v>
      </c>
      <c r="J3400" t="s">
        <v>15873</v>
      </c>
      <c r="K3400" t="s">
        <v>15874</v>
      </c>
      <c r="L3400" t="s">
        <v>9030</v>
      </c>
      <c r="M3400">
        <v>60</v>
      </c>
      <c r="N3400" t="s">
        <v>9971</v>
      </c>
      <c r="O3400" t="s">
        <v>9034</v>
      </c>
      <c r="P3400">
        <v>1</v>
      </c>
      <c r="Q3400">
        <v>560</v>
      </c>
      <c r="R3400">
        <v>308</v>
      </c>
      <c r="S3400">
        <v>149</v>
      </c>
      <c r="W3400">
        <v>0.17247999999999999</v>
      </c>
      <c r="X3400">
        <v>0.20697599999999999</v>
      </c>
    </row>
    <row r="3401" spans="1:24" hidden="1" x14ac:dyDescent="0.3">
      <c r="A3401" t="s">
        <v>15876</v>
      </c>
      <c r="B3401" t="s">
        <v>8536</v>
      </c>
      <c r="C3401" t="s">
        <v>15870</v>
      </c>
      <c r="D3401" t="s">
        <v>15871</v>
      </c>
      <c r="E3401" t="s">
        <v>113</v>
      </c>
      <c r="F3401" t="s">
        <v>15872</v>
      </c>
      <c r="G3401" t="s">
        <v>133</v>
      </c>
      <c r="H3401" t="s">
        <v>14150</v>
      </c>
      <c r="I3401" t="s">
        <v>540</v>
      </c>
      <c r="J3401" t="s">
        <v>15873</v>
      </c>
      <c r="K3401" t="s">
        <v>15874</v>
      </c>
      <c r="L3401" t="s">
        <v>9030</v>
      </c>
      <c r="M3401">
        <v>58</v>
      </c>
      <c r="N3401" t="s">
        <v>8614</v>
      </c>
      <c r="O3401" t="s">
        <v>9505</v>
      </c>
      <c r="P3401">
        <v>2</v>
      </c>
      <c r="W3401">
        <v>0</v>
      </c>
      <c r="X3401">
        <v>0</v>
      </c>
    </row>
    <row r="3402" spans="1:24" hidden="1" x14ac:dyDescent="0.3">
      <c r="A3402" t="s">
        <v>15877</v>
      </c>
      <c r="B3402" t="s">
        <v>8211</v>
      </c>
      <c r="C3402" t="s">
        <v>15870</v>
      </c>
      <c r="D3402" t="s">
        <v>15871</v>
      </c>
      <c r="E3402" t="s">
        <v>113</v>
      </c>
      <c r="F3402" t="s">
        <v>15872</v>
      </c>
      <c r="G3402" t="s">
        <v>133</v>
      </c>
      <c r="H3402" t="s">
        <v>14150</v>
      </c>
      <c r="I3402" t="s">
        <v>540</v>
      </c>
      <c r="J3402" t="s">
        <v>15873</v>
      </c>
      <c r="K3402" t="s">
        <v>15874</v>
      </c>
      <c r="L3402" t="s">
        <v>9030</v>
      </c>
      <c r="M3402">
        <v>58</v>
      </c>
      <c r="N3402" t="s">
        <v>8614</v>
      </c>
      <c r="O3402" t="s">
        <v>8734</v>
      </c>
      <c r="P3402">
        <v>1</v>
      </c>
      <c r="Q3402">
        <v>0.6</v>
      </c>
      <c r="T3402">
        <v>284</v>
      </c>
      <c r="W3402">
        <v>0.28274333882308139</v>
      </c>
      <c r="X3402">
        <v>0.45238934211693027</v>
      </c>
    </row>
    <row r="3403" spans="1:24" hidden="1" x14ac:dyDescent="0.3">
      <c r="A3403" t="s">
        <v>15878</v>
      </c>
      <c r="B3403" t="s">
        <v>8174</v>
      </c>
      <c r="C3403" t="s">
        <v>15879</v>
      </c>
      <c r="D3403" t="s">
        <v>15880</v>
      </c>
      <c r="E3403" t="s">
        <v>113</v>
      </c>
      <c r="F3403" t="s">
        <v>15881</v>
      </c>
      <c r="G3403" t="s">
        <v>1356</v>
      </c>
      <c r="H3403" t="s">
        <v>5729</v>
      </c>
      <c r="I3403" t="s">
        <v>1189</v>
      </c>
      <c r="J3403" t="s">
        <v>15882</v>
      </c>
      <c r="K3403" t="s">
        <v>15883</v>
      </c>
      <c r="L3403" t="s">
        <v>129</v>
      </c>
      <c r="M3403">
        <v>18</v>
      </c>
      <c r="N3403" t="s">
        <v>9085</v>
      </c>
      <c r="O3403" t="s">
        <v>9266</v>
      </c>
      <c r="P3403">
        <v>3</v>
      </c>
      <c r="Q3403">
        <v>1936</v>
      </c>
      <c r="R3403">
        <v>298</v>
      </c>
      <c r="S3403">
        <v>149</v>
      </c>
      <c r="T3403">
        <v>340</v>
      </c>
      <c r="U3403">
        <v>90</v>
      </c>
      <c r="V3403">
        <v>230</v>
      </c>
      <c r="W3403">
        <v>1.7307840000000001</v>
      </c>
      <c r="X3403">
        <v>2.0769408</v>
      </c>
    </row>
    <row r="3404" spans="1:24" hidden="1" x14ac:dyDescent="0.3">
      <c r="A3404" t="s">
        <v>15884</v>
      </c>
      <c r="B3404" t="s">
        <v>8179</v>
      </c>
      <c r="C3404" t="s">
        <v>15879</v>
      </c>
      <c r="D3404" t="s">
        <v>15880</v>
      </c>
      <c r="E3404" t="s">
        <v>113</v>
      </c>
      <c r="F3404" t="s">
        <v>15881</v>
      </c>
      <c r="G3404" t="s">
        <v>1356</v>
      </c>
      <c r="H3404" t="s">
        <v>5729</v>
      </c>
      <c r="I3404" t="s">
        <v>1189</v>
      </c>
      <c r="J3404" t="s">
        <v>15882</v>
      </c>
      <c r="K3404" t="s">
        <v>15883</v>
      </c>
      <c r="L3404" t="s">
        <v>129</v>
      </c>
      <c r="M3404">
        <v>18</v>
      </c>
      <c r="N3404" t="s">
        <v>9085</v>
      </c>
      <c r="O3404" t="s">
        <v>8469</v>
      </c>
      <c r="P3404">
        <v>1</v>
      </c>
      <c r="Q3404">
        <v>400</v>
      </c>
      <c r="R3404">
        <v>300</v>
      </c>
      <c r="S3404">
        <v>100</v>
      </c>
      <c r="W3404">
        <v>0.12</v>
      </c>
      <c r="X3404">
        <v>0.14399999999999999</v>
      </c>
    </row>
    <row r="3405" spans="1:24" hidden="1" x14ac:dyDescent="0.3">
      <c r="A3405" t="s">
        <v>15885</v>
      </c>
      <c r="B3405" t="s">
        <v>8362</v>
      </c>
      <c r="C3405" t="s">
        <v>15879</v>
      </c>
      <c r="D3405" t="s">
        <v>15880</v>
      </c>
      <c r="E3405" t="s">
        <v>113</v>
      </c>
      <c r="F3405" t="s">
        <v>15881</v>
      </c>
      <c r="G3405" t="s">
        <v>1356</v>
      </c>
      <c r="H3405" t="s">
        <v>5729</v>
      </c>
      <c r="I3405" t="s">
        <v>1189</v>
      </c>
      <c r="J3405" t="s">
        <v>15882</v>
      </c>
      <c r="K3405" t="s">
        <v>15883</v>
      </c>
      <c r="L3405" t="s">
        <v>129</v>
      </c>
      <c r="M3405">
        <v>0</v>
      </c>
      <c r="N3405" t="s">
        <v>113</v>
      </c>
      <c r="O3405" t="s">
        <v>15886</v>
      </c>
      <c r="P3405">
        <v>1</v>
      </c>
      <c r="Q3405">
        <v>1.8</v>
      </c>
      <c r="T3405">
        <v>310</v>
      </c>
      <c r="W3405">
        <v>2.5446900494077327</v>
      </c>
      <c r="X3405">
        <v>0</v>
      </c>
    </row>
    <row r="3406" spans="1:24" hidden="1" x14ac:dyDescent="0.3">
      <c r="A3406" t="s">
        <v>15887</v>
      </c>
      <c r="B3406" t="s">
        <v>1304</v>
      </c>
      <c r="C3406" t="s">
        <v>15879</v>
      </c>
      <c r="D3406" t="s">
        <v>15880</v>
      </c>
      <c r="E3406" t="s">
        <v>113</v>
      </c>
      <c r="F3406" t="s">
        <v>15881</v>
      </c>
      <c r="G3406" t="s">
        <v>1356</v>
      </c>
      <c r="H3406" t="s">
        <v>5729</v>
      </c>
      <c r="I3406" t="s">
        <v>1189</v>
      </c>
      <c r="J3406" t="s">
        <v>15882</v>
      </c>
      <c r="K3406" t="s">
        <v>15883</v>
      </c>
      <c r="L3406" t="s">
        <v>129</v>
      </c>
      <c r="M3406">
        <v>5</v>
      </c>
      <c r="N3406" t="s">
        <v>113</v>
      </c>
      <c r="O3406" t="s">
        <v>15888</v>
      </c>
      <c r="P3406">
        <v>1</v>
      </c>
      <c r="Q3406">
        <v>340</v>
      </c>
      <c r="R3406">
        <v>540</v>
      </c>
      <c r="S3406">
        <v>660</v>
      </c>
    </row>
    <row r="3407" spans="1:24" hidden="1" x14ac:dyDescent="0.3">
      <c r="A3407" t="s">
        <v>15889</v>
      </c>
      <c r="B3407" t="s">
        <v>8174</v>
      </c>
      <c r="C3407" t="s">
        <v>12595</v>
      </c>
      <c r="D3407" t="s">
        <v>15890</v>
      </c>
      <c r="E3407" t="s">
        <v>113</v>
      </c>
      <c r="F3407" t="s">
        <v>12597</v>
      </c>
      <c r="G3407" t="s">
        <v>1356</v>
      </c>
      <c r="H3407" t="s">
        <v>127</v>
      </c>
      <c r="I3407" t="s">
        <v>654</v>
      </c>
      <c r="J3407" t="s">
        <v>15891</v>
      </c>
      <c r="K3407" t="s">
        <v>15892</v>
      </c>
      <c r="L3407" t="s">
        <v>120</v>
      </c>
      <c r="M3407">
        <v>40</v>
      </c>
      <c r="N3407" t="s">
        <v>8614</v>
      </c>
      <c r="O3407" t="s">
        <v>9042</v>
      </c>
      <c r="P3407">
        <v>3</v>
      </c>
      <c r="Q3407">
        <v>1412</v>
      </c>
      <c r="R3407">
        <v>353</v>
      </c>
      <c r="T3407">
        <v>330</v>
      </c>
      <c r="U3407">
        <v>120</v>
      </c>
      <c r="V3407">
        <v>230</v>
      </c>
      <c r="W3407">
        <v>1.4953080000000001</v>
      </c>
      <c r="X3407">
        <v>1.7943696</v>
      </c>
    </row>
    <row r="3408" spans="1:24" hidden="1" x14ac:dyDescent="0.3">
      <c r="A3408" t="s">
        <v>15893</v>
      </c>
      <c r="B3408" t="s">
        <v>8179</v>
      </c>
      <c r="C3408" t="s">
        <v>12595</v>
      </c>
      <c r="D3408" t="s">
        <v>15890</v>
      </c>
      <c r="E3408" t="s">
        <v>113</v>
      </c>
      <c r="F3408" t="s">
        <v>12597</v>
      </c>
      <c r="G3408" t="s">
        <v>1356</v>
      </c>
      <c r="H3408" t="s">
        <v>127</v>
      </c>
      <c r="I3408" t="s">
        <v>654</v>
      </c>
      <c r="J3408" t="s">
        <v>15891</v>
      </c>
      <c r="K3408" t="s">
        <v>15892</v>
      </c>
      <c r="L3408" t="s">
        <v>120</v>
      </c>
      <c r="M3408">
        <v>40</v>
      </c>
      <c r="N3408" t="s">
        <v>113</v>
      </c>
      <c r="O3408" t="s">
        <v>9568</v>
      </c>
      <c r="P3408">
        <v>3</v>
      </c>
      <c r="Q3408">
        <v>409</v>
      </c>
      <c r="R3408">
        <v>269</v>
      </c>
      <c r="W3408">
        <v>0.330063</v>
      </c>
      <c r="X3408">
        <v>0.39607559999999997</v>
      </c>
    </row>
    <row r="3409" spans="1:24" hidden="1" x14ac:dyDescent="0.3">
      <c r="A3409" t="s">
        <v>15894</v>
      </c>
      <c r="B3409" t="s">
        <v>8174</v>
      </c>
      <c r="C3409" t="s">
        <v>15166</v>
      </c>
      <c r="D3409" t="s">
        <v>15895</v>
      </c>
      <c r="E3409" t="s">
        <v>113</v>
      </c>
      <c r="F3409" t="s">
        <v>15168</v>
      </c>
      <c r="G3409" t="s">
        <v>1356</v>
      </c>
      <c r="H3409" t="s">
        <v>127</v>
      </c>
      <c r="I3409" t="s">
        <v>654</v>
      </c>
      <c r="J3409" t="s">
        <v>15896</v>
      </c>
      <c r="K3409" t="s">
        <v>15897</v>
      </c>
      <c r="L3409" t="s">
        <v>120</v>
      </c>
      <c r="M3409">
        <v>40</v>
      </c>
      <c r="N3409" t="s">
        <v>8614</v>
      </c>
      <c r="O3409" t="s">
        <v>9042</v>
      </c>
      <c r="P3409">
        <v>3</v>
      </c>
      <c r="Q3409">
        <v>1412</v>
      </c>
      <c r="R3409">
        <v>353</v>
      </c>
      <c r="T3409">
        <v>30</v>
      </c>
      <c r="U3409">
        <v>135</v>
      </c>
      <c r="V3409">
        <v>240</v>
      </c>
      <c r="W3409">
        <v>1.4953080000000001</v>
      </c>
      <c r="X3409">
        <v>1.7943696</v>
      </c>
    </row>
    <row r="3410" spans="1:24" hidden="1" x14ac:dyDescent="0.3">
      <c r="A3410" t="s">
        <v>15898</v>
      </c>
      <c r="B3410" t="s">
        <v>8617</v>
      </c>
      <c r="C3410" t="s">
        <v>15166</v>
      </c>
      <c r="D3410" t="s">
        <v>15895</v>
      </c>
      <c r="E3410" t="s">
        <v>113</v>
      </c>
      <c r="F3410" t="s">
        <v>15168</v>
      </c>
      <c r="G3410" t="s">
        <v>1356</v>
      </c>
      <c r="H3410" t="s">
        <v>127</v>
      </c>
      <c r="I3410" t="s">
        <v>654</v>
      </c>
      <c r="J3410" t="s">
        <v>15896</v>
      </c>
      <c r="K3410" t="s">
        <v>15897</v>
      </c>
      <c r="L3410" t="s">
        <v>120</v>
      </c>
      <c r="M3410">
        <v>40</v>
      </c>
      <c r="N3410" t="s">
        <v>113</v>
      </c>
      <c r="O3410" t="s">
        <v>9835</v>
      </c>
      <c r="P3410">
        <v>3</v>
      </c>
      <c r="Q3410">
        <v>778</v>
      </c>
      <c r="R3410">
        <v>408</v>
      </c>
      <c r="T3410">
        <v>30</v>
      </c>
      <c r="U3410">
        <v>135</v>
      </c>
      <c r="V3410">
        <v>240</v>
      </c>
      <c r="W3410">
        <v>0.95227200000000001</v>
      </c>
      <c r="X3410">
        <v>1.1427263999999999</v>
      </c>
    </row>
    <row r="3411" spans="1:24" hidden="1" x14ac:dyDescent="0.3">
      <c r="A3411" t="s">
        <v>15899</v>
      </c>
      <c r="B3411" t="s">
        <v>8179</v>
      </c>
      <c r="C3411" t="s">
        <v>15166</v>
      </c>
      <c r="D3411" t="s">
        <v>15895</v>
      </c>
      <c r="E3411" t="s">
        <v>113</v>
      </c>
      <c r="F3411" t="s">
        <v>15168</v>
      </c>
      <c r="G3411" t="s">
        <v>1356</v>
      </c>
      <c r="H3411" t="s">
        <v>127</v>
      </c>
      <c r="I3411" t="s">
        <v>654</v>
      </c>
      <c r="J3411" t="s">
        <v>15896</v>
      </c>
      <c r="K3411" t="s">
        <v>15897</v>
      </c>
      <c r="L3411" t="s">
        <v>120</v>
      </c>
      <c r="M3411">
        <v>40</v>
      </c>
      <c r="N3411" t="s">
        <v>113</v>
      </c>
      <c r="O3411" t="s">
        <v>9568</v>
      </c>
      <c r="P3411">
        <v>3</v>
      </c>
      <c r="Q3411">
        <v>409</v>
      </c>
      <c r="R3411">
        <v>269</v>
      </c>
      <c r="W3411">
        <v>0.330063</v>
      </c>
      <c r="X3411">
        <v>0.39607559999999997</v>
      </c>
    </row>
    <row r="3412" spans="1:24" hidden="1" x14ac:dyDescent="0.3">
      <c r="A3412" t="s">
        <v>15900</v>
      </c>
      <c r="B3412" t="s">
        <v>8174</v>
      </c>
      <c r="C3412" t="s">
        <v>5436</v>
      </c>
      <c r="D3412" t="s">
        <v>15901</v>
      </c>
      <c r="E3412" t="s">
        <v>113</v>
      </c>
      <c r="F3412" t="s">
        <v>15902</v>
      </c>
      <c r="G3412" t="s">
        <v>133</v>
      </c>
      <c r="H3412" t="s">
        <v>354</v>
      </c>
      <c r="I3412" t="s">
        <v>115</v>
      </c>
      <c r="J3412" t="s">
        <v>15903</v>
      </c>
      <c r="K3412" t="s">
        <v>15904</v>
      </c>
      <c r="L3412" t="s">
        <v>1173</v>
      </c>
      <c r="M3412">
        <v>50</v>
      </c>
      <c r="N3412" t="s">
        <v>113</v>
      </c>
      <c r="O3412" t="s">
        <v>8207</v>
      </c>
      <c r="P3412">
        <v>2</v>
      </c>
      <c r="Q3412">
        <v>1400</v>
      </c>
      <c r="R3412">
        <v>320</v>
      </c>
      <c r="S3412">
        <v>145</v>
      </c>
      <c r="T3412">
        <v>40</v>
      </c>
      <c r="U3412">
        <v>70</v>
      </c>
      <c r="W3412">
        <v>0.89600000000000002</v>
      </c>
      <c r="X3412">
        <v>1.0751999999999999</v>
      </c>
    </row>
    <row r="3413" spans="1:24" hidden="1" x14ac:dyDescent="0.3">
      <c r="A3413" t="s">
        <v>15905</v>
      </c>
      <c r="B3413" t="s">
        <v>8179</v>
      </c>
      <c r="C3413" t="s">
        <v>5436</v>
      </c>
      <c r="D3413" t="s">
        <v>15901</v>
      </c>
      <c r="E3413" t="s">
        <v>113</v>
      </c>
      <c r="F3413" t="s">
        <v>15902</v>
      </c>
      <c r="G3413" t="s">
        <v>133</v>
      </c>
      <c r="H3413" t="s">
        <v>354</v>
      </c>
      <c r="I3413" t="s">
        <v>115</v>
      </c>
      <c r="J3413" t="s">
        <v>15903</v>
      </c>
      <c r="K3413" t="s">
        <v>15904</v>
      </c>
      <c r="L3413" t="s">
        <v>1173</v>
      </c>
      <c r="M3413">
        <v>50</v>
      </c>
      <c r="N3413" t="s">
        <v>113</v>
      </c>
      <c r="O3413" t="s">
        <v>9034</v>
      </c>
      <c r="P3413">
        <v>1</v>
      </c>
      <c r="Q3413">
        <v>560</v>
      </c>
      <c r="R3413">
        <v>308</v>
      </c>
      <c r="S3413">
        <v>149</v>
      </c>
      <c r="W3413">
        <v>0.17247999999999999</v>
      </c>
      <c r="X3413">
        <v>0.20697599999999999</v>
      </c>
    </row>
    <row r="3414" spans="1:24" hidden="1" x14ac:dyDescent="0.3">
      <c r="A3414" t="s">
        <v>15906</v>
      </c>
      <c r="B3414" t="s">
        <v>8211</v>
      </c>
      <c r="C3414" t="s">
        <v>5436</v>
      </c>
      <c r="D3414" t="s">
        <v>15901</v>
      </c>
      <c r="E3414" t="s">
        <v>113</v>
      </c>
      <c r="F3414" t="s">
        <v>15902</v>
      </c>
      <c r="G3414" t="s">
        <v>133</v>
      </c>
      <c r="H3414" t="s">
        <v>354</v>
      </c>
      <c r="I3414" t="s">
        <v>115</v>
      </c>
      <c r="J3414" t="s">
        <v>15903</v>
      </c>
      <c r="K3414" t="s">
        <v>15904</v>
      </c>
      <c r="L3414" t="s">
        <v>1173</v>
      </c>
      <c r="M3414">
        <v>48</v>
      </c>
      <c r="N3414" t="s">
        <v>113</v>
      </c>
      <c r="O3414" t="s">
        <v>9493</v>
      </c>
      <c r="P3414">
        <v>1</v>
      </c>
      <c r="Q3414">
        <v>0.6</v>
      </c>
      <c r="T3414">
        <v>168.81</v>
      </c>
      <c r="W3414">
        <v>0.28274333882308139</v>
      </c>
      <c r="X3414">
        <v>0.45238934211693027</v>
      </c>
    </row>
    <row r="3415" spans="1:24" hidden="1" x14ac:dyDescent="0.3">
      <c r="A3415" t="s">
        <v>15907</v>
      </c>
      <c r="B3415" t="s">
        <v>8174</v>
      </c>
      <c r="C3415" t="s">
        <v>3292</v>
      </c>
      <c r="D3415" t="s">
        <v>3291</v>
      </c>
      <c r="E3415" t="s">
        <v>113</v>
      </c>
      <c r="F3415" t="s">
        <v>3293</v>
      </c>
      <c r="G3415" t="s">
        <v>1356</v>
      </c>
      <c r="H3415" t="s">
        <v>127</v>
      </c>
      <c r="I3415" t="s">
        <v>115</v>
      </c>
      <c r="J3415" t="s">
        <v>15908</v>
      </c>
      <c r="K3415" t="s">
        <v>15909</v>
      </c>
      <c r="L3415" t="s">
        <v>120</v>
      </c>
      <c r="M3415">
        <v>40</v>
      </c>
      <c r="N3415" t="s">
        <v>8614</v>
      </c>
      <c r="O3415" t="s">
        <v>9042</v>
      </c>
      <c r="P3415">
        <v>3</v>
      </c>
      <c r="Q3415">
        <v>1412</v>
      </c>
      <c r="R3415">
        <v>353</v>
      </c>
      <c r="T3415">
        <v>65</v>
      </c>
      <c r="U3415">
        <v>150</v>
      </c>
      <c r="V3415">
        <v>230</v>
      </c>
      <c r="W3415">
        <v>1.4953080000000001</v>
      </c>
      <c r="X3415">
        <v>1.7943696</v>
      </c>
    </row>
    <row r="3416" spans="1:24" hidden="1" x14ac:dyDescent="0.3">
      <c r="A3416" t="s">
        <v>15910</v>
      </c>
      <c r="B3416" t="s">
        <v>8179</v>
      </c>
      <c r="C3416" t="s">
        <v>3292</v>
      </c>
      <c r="D3416" t="s">
        <v>3291</v>
      </c>
      <c r="E3416" t="s">
        <v>113</v>
      </c>
      <c r="F3416" t="s">
        <v>3293</v>
      </c>
      <c r="G3416" t="s">
        <v>1356</v>
      </c>
      <c r="H3416" t="s">
        <v>127</v>
      </c>
      <c r="I3416" t="s">
        <v>115</v>
      </c>
      <c r="J3416" t="s">
        <v>15908</v>
      </c>
      <c r="K3416" t="s">
        <v>15909</v>
      </c>
      <c r="L3416" t="s">
        <v>120</v>
      </c>
      <c r="M3416">
        <v>40</v>
      </c>
      <c r="N3416" t="s">
        <v>113</v>
      </c>
      <c r="O3416" t="s">
        <v>9568</v>
      </c>
      <c r="P3416">
        <v>3</v>
      </c>
      <c r="Q3416">
        <v>409</v>
      </c>
      <c r="R3416">
        <v>269</v>
      </c>
      <c r="W3416">
        <v>0.330063</v>
      </c>
      <c r="X3416">
        <v>0.39607559999999997</v>
      </c>
    </row>
    <row r="3417" spans="1:24" hidden="1" x14ac:dyDescent="0.3">
      <c r="A3417" t="s">
        <v>15911</v>
      </c>
      <c r="B3417" t="s">
        <v>8174</v>
      </c>
      <c r="C3417" t="s">
        <v>15912</v>
      </c>
      <c r="D3417" t="s">
        <v>15913</v>
      </c>
      <c r="E3417" t="s">
        <v>113</v>
      </c>
      <c r="F3417" t="s">
        <v>15914</v>
      </c>
      <c r="G3417" t="s">
        <v>1356</v>
      </c>
      <c r="H3417" t="s">
        <v>127</v>
      </c>
      <c r="I3417" t="s">
        <v>406</v>
      </c>
      <c r="J3417" t="s">
        <v>15915</v>
      </c>
      <c r="K3417" t="s">
        <v>15916</v>
      </c>
      <c r="L3417" t="s">
        <v>120</v>
      </c>
      <c r="M3417">
        <v>40</v>
      </c>
      <c r="N3417" t="s">
        <v>9659</v>
      </c>
      <c r="O3417" t="s">
        <v>9042</v>
      </c>
      <c r="P3417">
        <v>3</v>
      </c>
      <c r="Q3417">
        <v>1412</v>
      </c>
      <c r="R3417">
        <v>353</v>
      </c>
      <c r="S3417">
        <v>164</v>
      </c>
      <c r="T3417">
        <v>90</v>
      </c>
      <c r="U3417">
        <v>155</v>
      </c>
      <c r="V3417">
        <v>300</v>
      </c>
      <c r="W3417">
        <v>1.4953080000000001</v>
      </c>
      <c r="X3417">
        <v>1.7943696</v>
      </c>
    </row>
    <row r="3418" spans="1:24" hidden="1" x14ac:dyDescent="0.3">
      <c r="A3418" t="s">
        <v>15917</v>
      </c>
      <c r="B3418" t="s">
        <v>8617</v>
      </c>
      <c r="C3418" t="s">
        <v>15912</v>
      </c>
      <c r="D3418" t="s">
        <v>15913</v>
      </c>
      <c r="E3418" t="s">
        <v>113</v>
      </c>
      <c r="F3418" t="s">
        <v>15914</v>
      </c>
      <c r="G3418" t="s">
        <v>1356</v>
      </c>
      <c r="H3418" t="s">
        <v>127</v>
      </c>
      <c r="I3418" t="s">
        <v>406</v>
      </c>
      <c r="J3418" t="s">
        <v>15915</v>
      </c>
      <c r="K3418" t="s">
        <v>15916</v>
      </c>
      <c r="L3418" t="s">
        <v>120</v>
      </c>
      <c r="M3418">
        <v>40</v>
      </c>
      <c r="N3418" t="s">
        <v>9659</v>
      </c>
      <c r="O3418" t="s">
        <v>9835</v>
      </c>
      <c r="P3418">
        <v>3</v>
      </c>
      <c r="Q3418">
        <v>750</v>
      </c>
      <c r="R3418">
        <v>506</v>
      </c>
      <c r="S3418">
        <v>166</v>
      </c>
      <c r="T3418">
        <v>90</v>
      </c>
      <c r="U3418">
        <v>155</v>
      </c>
      <c r="V3418">
        <v>300</v>
      </c>
      <c r="W3418">
        <v>1.1385000000000001</v>
      </c>
      <c r="X3418">
        <v>1.3662000000000001</v>
      </c>
    </row>
    <row r="3419" spans="1:24" hidden="1" x14ac:dyDescent="0.3">
      <c r="A3419" t="s">
        <v>15918</v>
      </c>
      <c r="B3419" t="s">
        <v>8179</v>
      </c>
      <c r="C3419" t="s">
        <v>15912</v>
      </c>
      <c r="D3419" t="s">
        <v>15913</v>
      </c>
      <c r="E3419" t="s">
        <v>113</v>
      </c>
      <c r="F3419" t="s">
        <v>15914</v>
      </c>
      <c r="G3419" t="s">
        <v>1356</v>
      </c>
      <c r="H3419" t="s">
        <v>127</v>
      </c>
      <c r="I3419" t="s">
        <v>406</v>
      </c>
      <c r="J3419" t="s">
        <v>15915</v>
      </c>
      <c r="K3419" t="s">
        <v>15916</v>
      </c>
      <c r="L3419" t="s">
        <v>120</v>
      </c>
      <c r="M3419">
        <v>40</v>
      </c>
      <c r="N3419" t="s">
        <v>8614</v>
      </c>
      <c r="O3419" t="s">
        <v>12523</v>
      </c>
      <c r="P3419">
        <v>3</v>
      </c>
      <c r="Q3419">
        <v>409</v>
      </c>
      <c r="R3419">
        <v>269</v>
      </c>
      <c r="S3419">
        <v>136</v>
      </c>
      <c r="W3419">
        <v>0.330063</v>
      </c>
      <c r="X3419">
        <v>0.39607559999999997</v>
      </c>
    </row>
    <row r="3420" spans="1:24" hidden="1" x14ac:dyDescent="0.3">
      <c r="A3420" t="s">
        <v>15919</v>
      </c>
      <c r="B3420" t="s">
        <v>8211</v>
      </c>
      <c r="C3420" t="s">
        <v>15920</v>
      </c>
      <c r="D3420" t="s">
        <v>15921</v>
      </c>
      <c r="E3420" t="s">
        <v>113</v>
      </c>
      <c r="F3420" t="s">
        <v>15922</v>
      </c>
      <c r="G3420" t="s">
        <v>247</v>
      </c>
      <c r="H3420" t="s">
        <v>1187</v>
      </c>
      <c r="I3420" t="s">
        <v>1189</v>
      </c>
      <c r="J3420" t="s">
        <v>15923</v>
      </c>
      <c r="K3420" t="s">
        <v>15924</v>
      </c>
      <c r="L3420" t="s">
        <v>9030</v>
      </c>
      <c r="M3420">
        <v>57</v>
      </c>
      <c r="N3420" t="s">
        <v>113</v>
      </c>
      <c r="O3420" t="s">
        <v>9493</v>
      </c>
      <c r="P3420">
        <v>2</v>
      </c>
      <c r="Q3420">
        <v>0.6</v>
      </c>
      <c r="T3420">
        <v>355.9</v>
      </c>
      <c r="U3420">
        <v>176.4</v>
      </c>
      <c r="W3420">
        <v>0.56548667764616278</v>
      </c>
      <c r="X3420">
        <v>0.90477868423386054</v>
      </c>
    </row>
    <row r="3421" spans="1:24" hidden="1" x14ac:dyDescent="0.3">
      <c r="A3421" t="s">
        <v>15925</v>
      </c>
      <c r="B3421" t="s">
        <v>8179</v>
      </c>
      <c r="C3421" t="s">
        <v>15920</v>
      </c>
      <c r="D3421" t="s">
        <v>15921</v>
      </c>
      <c r="E3421" t="s">
        <v>113</v>
      </c>
      <c r="F3421" t="s">
        <v>15922</v>
      </c>
      <c r="G3421" t="s">
        <v>247</v>
      </c>
      <c r="H3421" t="s">
        <v>1187</v>
      </c>
      <c r="I3421" t="s">
        <v>1189</v>
      </c>
      <c r="J3421" t="s">
        <v>15923</v>
      </c>
      <c r="K3421" t="s">
        <v>15924</v>
      </c>
      <c r="L3421" t="s">
        <v>9030</v>
      </c>
      <c r="M3421">
        <v>59</v>
      </c>
      <c r="N3421" t="s">
        <v>9085</v>
      </c>
      <c r="O3421" t="s">
        <v>14408</v>
      </c>
      <c r="P3421">
        <v>2</v>
      </c>
      <c r="Q3421">
        <v>400</v>
      </c>
      <c r="R3421">
        <v>300</v>
      </c>
      <c r="W3421">
        <v>0.24</v>
      </c>
      <c r="X3421">
        <v>0.28799999999999998</v>
      </c>
    </row>
    <row r="3422" spans="1:24" hidden="1" x14ac:dyDescent="0.3">
      <c r="A3422" t="s">
        <v>15926</v>
      </c>
      <c r="B3422" t="s">
        <v>8174</v>
      </c>
      <c r="C3422" t="s">
        <v>15920</v>
      </c>
      <c r="D3422" t="s">
        <v>15921</v>
      </c>
      <c r="E3422" t="s">
        <v>113</v>
      </c>
      <c r="F3422" t="s">
        <v>15922</v>
      </c>
      <c r="G3422" t="s">
        <v>247</v>
      </c>
      <c r="H3422" t="s">
        <v>1187</v>
      </c>
      <c r="I3422" t="s">
        <v>1189</v>
      </c>
      <c r="J3422" t="s">
        <v>15923</v>
      </c>
      <c r="K3422" t="s">
        <v>15924</v>
      </c>
      <c r="L3422" t="s">
        <v>9030</v>
      </c>
      <c r="M3422">
        <v>60</v>
      </c>
      <c r="N3422" t="s">
        <v>9085</v>
      </c>
      <c r="O3422" t="s">
        <v>10794</v>
      </c>
      <c r="P3422">
        <v>2</v>
      </c>
      <c r="Q3422">
        <v>1499</v>
      </c>
      <c r="R3422">
        <v>369</v>
      </c>
      <c r="T3422">
        <v>0</v>
      </c>
      <c r="U3422">
        <v>180</v>
      </c>
      <c r="W3422">
        <v>1.1062620000000001</v>
      </c>
      <c r="X3422">
        <v>1.3275144000000001</v>
      </c>
    </row>
    <row r="3423" spans="1:24" hidden="1" x14ac:dyDescent="0.3">
      <c r="A3423" t="s">
        <v>15927</v>
      </c>
      <c r="B3423" t="s">
        <v>8211</v>
      </c>
      <c r="C3423" t="s">
        <v>15928</v>
      </c>
      <c r="D3423" t="s">
        <v>15929</v>
      </c>
      <c r="E3423" t="s">
        <v>113</v>
      </c>
      <c r="F3423" t="s">
        <v>15930</v>
      </c>
      <c r="G3423" t="s">
        <v>247</v>
      </c>
      <c r="H3423" t="s">
        <v>1187</v>
      </c>
      <c r="I3423" t="s">
        <v>1189</v>
      </c>
      <c r="J3423" t="s">
        <v>15931</v>
      </c>
      <c r="K3423" t="s">
        <v>15932</v>
      </c>
      <c r="L3423" t="s">
        <v>9030</v>
      </c>
      <c r="M3423">
        <v>57</v>
      </c>
      <c r="N3423" t="s">
        <v>113</v>
      </c>
      <c r="O3423" t="s">
        <v>9493</v>
      </c>
      <c r="P3423">
        <v>2</v>
      </c>
      <c r="Q3423">
        <v>0.6</v>
      </c>
      <c r="T3423">
        <v>182.8</v>
      </c>
      <c r="U3423">
        <v>356.4</v>
      </c>
      <c r="W3423">
        <v>0.56548667764616278</v>
      </c>
      <c r="X3423">
        <v>0.90477868423386054</v>
      </c>
    </row>
    <row r="3424" spans="1:24" hidden="1" x14ac:dyDescent="0.3">
      <c r="A3424" t="s">
        <v>15933</v>
      </c>
      <c r="B3424" t="s">
        <v>8179</v>
      </c>
      <c r="C3424" t="s">
        <v>15928</v>
      </c>
      <c r="D3424" t="s">
        <v>15929</v>
      </c>
      <c r="E3424" t="s">
        <v>113</v>
      </c>
      <c r="F3424" t="s">
        <v>15930</v>
      </c>
      <c r="G3424" t="s">
        <v>247</v>
      </c>
      <c r="H3424" t="s">
        <v>1187</v>
      </c>
      <c r="I3424" t="s">
        <v>1189</v>
      </c>
      <c r="J3424" t="s">
        <v>15931</v>
      </c>
      <c r="K3424" t="s">
        <v>15932</v>
      </c>
      <c r="L3424" t="s">
        <v>9030</v>
      </c>
      <c r="M3424">
        <v>59</v>
      </c>
      <c r="N3424" t="s">
        <v>9085</v>
      </c>
      <c r="O3424" t="s">
        <v>14408</v>
      </c>
      <c r="P3424">
        <v>2</v>
      </c>
      <c r="Q3424">
        <v>400</v>
      </c>
      <c r="R3424">
        <v>300</v>
      </c>
      <c r="W3424">
        <v>0.24</v>
      </c>
      <c r="X3424">
        <v>0.28799999999999998</v>
      </c>
    </row>
    <row r="3425" spans="1:24" hidden="1" x14ac:dyDescent="0.3">
      <c r="A3425" t="s">
        <v>15934</v>
      </c>
      <c r="B3425" t="s">
        <v>8174</v>
      </c>
      <c r="C3425" t="s">
        <v>15928</v>
      </c>
      <c r="D3425" t="s">
        <v>15929</v>
      </c>
      <c r="E3425" t="s">
        <v>113</v>
      </c>
      <c r="F3425" t="s">
        <v>15930</v>
      </c>
      <c r="G3425" t="s">
        <v>247</v>
      </c>
      <c r="H3425" t="s">
        <v>1187</v>
      </c>
      <c r="I3425" t="s">
        <v>1189</v>
      </c>
      <c r="J3425" t="s">
        <v>15931</v>
      </c>
      <c r="K3425" t="s">
        <v>15932</v>
      </c>
      <c r="L3425" t="s">
        <v>9030</v>
      </c>
      <c r="M3425">
        <v>60</v>
      </c>
      <c r="N3425" t="s">
        <v>9085</v>
      </c>
      <c r="O3425" t="s">
        <v>10794</v>
      </c>
      <c r="P3425">
        <v>2</v>
      </c>
      <c r="Q3425">
        <v>1499</v>
      </c>
      <c r="R3425">
        <v>369</v>
      </c>
      <c r="T3425">
        <v>0</v>
      </c>
      <c r="U3425">
        <v>180</v>
      </c>
      <c r="W3425">
        <v>1.1062620000000001</v>
      </c>
      <c r="X3425">
        <v>1.3275144000000001</v>
      </c>
    </row>
    <row r="3426" spans="1:24" hidden="1" x14ac:dyDescent="0.3">
      <c r="A3426" t="s">
        <v>15935</v>
      </c>
      <c r="B3426" t="s">
        <v>8211</v>
      </c>
      <c r="C3426" t="s">
        <v>15936</v>
      </c>
      <c r="D3426" t="s">
        <v>15937</v>
      </c>
      <c r="E3426" t="s">
        <v>113</v>
      </c>
      <c r="F3426" t="s">
        <v>15938</v>
      </c>
      <c r="G3426" t="s">
        <v>247</v>
      </c>
      <c r="H3426" t="s">
        <v>1187</v>
      </c>
      <c r="I3426" t="s">
        <v>1189</v>
      </c>
      <c r="J3426" t="s">
        <v>15939</v>
      </c>
      <c r="K3426" t="s">
        <v>15940</v>
      </c>
      <c r="L3426" t="s">
        <v>9030</v>
      </c>
      <c r="M3426">
        <v>57</v>
      </c>
      <c r="N3426" t="s">
        <v>113</v>
      </c>
      <c r="O3426" t="s">
        <v>9493</v>
      </c>
      <c r="P3426">
        <v>2</v>
      </c>
      <c r="Q3426">
        <v>0.6</v>
      </c>
      <c r="T3426">
        <v>224.4</v>
      </c>
      <c r="U3426">
        <v>2.8</v>
      </c>
      <c r="W3426">
        <v>0.56548667764616278</v>
      </c>
      <c r="X3426">
        <v>0.90477868423386054</v>
      </c>
    </row>
    <row r="3427" spans="1:24" hidden="1" x14ac:dyDescent="0.3">
      <c r="A3427" t="s">
        <v>15941</v>
      </c>
      <c r="B3427" t="s">
        <v>8179</v>
      </c>
      <c r="C3427" t="s">
        <v>15936</v>
      </c>
      <c r="D3427" t="s">
        <v>15937</v>
      </c>
      <c r="E3427" t="s">
        <v>113</v>
      </c>
      <c r="F3427" t="s">
        <v>15938</v>
      </c>
      <c r="G3427" t="s">
        <v>247</v>
      </c>
      <c r="H3427" t="s">
        <v>1187</v>
      </c>
      <c r="I3427" t="s">
        <v>1189</v>
      </c>
      <c r="J3427" t="s">
        <v>15939</v>
      </c>
      <c r="K3427" t="s">
        <v>15940</v>
      </c>
      <c r="L3427" t="s">
        <v>9030</v>
      </c>
      <c r="M3427">
        <v>59</v>
      </c>
      <c r="N3427" t="s">
        <v>9085</v>
      </c>
      <c r="O3427" t="s">
        <v>14408</v>
      </c>
      <c r="P3427">
        <v>2</v>
      </c>
      <c r="Q3427">
        <v>400</v>
      </c>
      <c r="R3427">
        <v>300</v>
      </c>
      <c r="W3427">
        <v>0.24</v>
      </c>
      <c r="X3427">
        <v>0.28799999999999998</v>
      </c>
    </row>
    <row r="3428" spans="1:24" hidden="1" x14ac:dyDescent="0.3">
      <c r="A3428" t="s">
        <v>15942</v>
      </c>
      <c r="B3428" t="s">
        <v>8174</v>
      </c>
      <c r="C3428" t="s">
        <v>15936</v>
      </c>
      <c r="D3428" t="s">
        <v>15937</v>
      </c>
      <c r="E3428" t="s">
        <v>113</v>
      </c>
      <c r="F3428" t="s">
        <v>15938</v>
      </c>
      <c r="G3428" t="s">
        <v>247</v>
      </c>
      <c r="H3428" t="s">
        <v>1187</v>
      </c>
      <c r="I3428" t="s">
        <v>1189</v>
      </c>
      <c r="J3428" t="s">
        <v>15939</v>
      </c>
      <c r="K3428" t="s">
        <v>15940</v>
      </c>
      <c r="L3428" t="s">
        <v>9030</v>
      </c>
      <c r="M3428">
        <v>60</v>
      </c>
      <c r="N3428" t="s">
        <v>9085</v>
      </c>
      <c r="O3428" t="s">
        <v>10794</v>
      </c>
      <c r="P3428">
        <v>2</v>
      </c>
      <c r="Q3428">
        <v>1499</v>
      </c>
      <c r="R3428">
        <v>369</v>
      </c>
      <c r="T3428">
        <v>0</v>
      </c>
      <c r="U3428">
        <v>200</v>
      </c>
      <c r="W3428">
        <v>1.1062620000000001</v>
      </c>
      <c r="X3428">
        <v>1.3275144000000001</v>
      </c>
    </row>
    <row r="3429" spans="1:24" hidden="1" x14ac:dyDescent="0.3">
      <c r="A3429" t="s">
        <v>15943</v>
      </c>
      <c r="B3429" t="s">
        <v>8211</v>
      </c>
      <c r="C3429" t="s">
        <v>7230</v>
      </c>
      <c r="D3429" t="s">
        <v>7229</v>
      </c>
      <c r="E3429" t="s">
        <v>113</v>
      </c>
      <c r="F3429" t="s">
        <v>7231</v>
      </c>
      <c r="G3429" t="s">
        <v>247</v>
      </c>
      <c r="H3429" t="s">
        <v>1187</v>
      </c>
      <c r="I3429" t="s">
        <v>1189</v>
      </c>
      <c r="J3429" t="s">
        <v>15944</v>
      </c>
      <c r="K3429" t="s">
        <v>15945</v>
      </c>
      <c r="L3429" t="s">
        <v>9030</v>
      </c>
      <c r="M3429">
        <v>57</v>
      </c>
      <c r="N3429" t="s">
        <v>113</v>
      </c>
      <c r="O3429" t="s">
        <v>9493</v>
      </c>
      <c r="P3429">
        <v>1</v>
      </c>
      <c r="Q3429">
        <v>0.6</v>
      </c>
      <c r="T3429">
        <v>44</v>
      </c>
      <c r="W3429">
        <v>0.28274333882308139</v>
      </c>
      <c r="X3429">
        <v>0.45238934211693027</v>
      </c>
    </row>
    <row r="3430" spans="1:24" hidden="1" x14ac:dyDescent="0.3">
      <c r="A3430" t="s">
        <v>15946</v>
      </c>
      <c r="B3430" t="s">
        <v>8179</v>
      </c>
      <c r="C3430" t="s">
        <v>7230</v>
      </c>
      <c r="D3430" t="s">
        <v>7229</v>
      </c>
      <c r="E3430" t="s">
        <v>113</v>
      </c>
      <c r="F3430" t="s">
        <v>7231</v>
      </c>
      <c r="G3430" t="s">
        <v>247</v>
      </c>
      <c r="H3430" t="s">
        <v>1187</v>
      </c>
      <c r="I3430" t="s">
        <v>1189</v>
      </c>
      <c r="J3430" t="s">
        <v>15944</v>
      </c>
      <c r="K3430" t="s">
        <v>15945</v>
      </c>
      <c r="L3430" t="s">
        <v>9030</v>
      </c>
      <c r="M3430">
        <v>59</v>
      </c>
      <c r="N3430" t="s">
        <v>9085</v>
      </c>
      <c r="O3430" t="s">
        <v>14408</v>
      </c>
      <c r="P3430">
        <v>2</v>
      </c>
      <c r="Q3430">
        <v>400</v>
      </c>
      <c r="R3430">
        <v>300</v>
      </c>
      <c r="W3430">
        <v>0.24</v>
      </c>
      <c r="X3430">
        <v>0.28799999999999998</v>
      </c>
    </row>
    <row r="3431" spans="1:24" hidden="1" x14ac:dyDescent="0.3">
      <c r="A3431" t="s">
        <v>15947</v>
      </c>
      <c r="B3431" t="s">
        <v>8174</v>
      </c>
      <c r="C3431" t="s">
        <v>7230</v>
      </c>
      <c r="D3431" t="s">
        <v>7229</v>
      </c>
      <c r="E3431" t="s">
        <v>113</v>
      </c>
      <c r="F3431" t="s">
        <v>7231</v>
      </c>
      <c r="G3431" t="s">
        <v>247</v>
      </c>
      <c r="H3431" t="s">
        <v>1187</v>
      </c>
      <c r="I3431" t="s">
        <v>1189</v>
      </c>
      <c r="J3431" t="s">
        <v>15944</v>
      </c>
      <c r="K3431" t="s">
        <v>15945</v>
      </c>
      <c r="L3431" t="s">
        <v>9030</v>
      </c>
      <c r="M3431">
        <v>60</v>
      </c>
      <c r="N3431" t="s">
        <v>9085</v>
      </c>
      <c r="O3431" t="s">
        <v>10794</v>
      </c>
      <c r="P3431">
        <v>2</v>
      </c>
      <c r="Q3431">
        <v>1499</v>
      </c>
      <c r="R3431">
        <v>369</v>
      </c>
      <c r="T3431">
        <v>20</v>
      </c>
      <c r="U3431">
        <v>200</v>
      </c>
      <c r="W3431">
        <v>1.1062620000000001</v>
      </c>
      <c r="X3431">
        <v>1.3275144000000001</v>
      </c>
    </row>
    <row r="3432" spans="1:24" hidden="1" x14ac:dyDescent="0.3">
      <c r="A3432" t="s">
        <v>15948</v>
      </c>
      <c r="B3432" t="s">
        <v>8249</v>
      </c>
      <c r="C3432" t="s">
        <v>7230</v>
      </c>
      <c r="D3432" t="s">
        <v>7229</v>
      </c>
      <c r="E3432" t="s">
        <v>113</v>
      </c>
      <c r="F3432" t="s">
        <v>7231</v>
      </c>
      <c r="G3432" t="s">
        <v>247</v>
      </c>
      <c r="H3432" t="s">
        <v>1187</v>
      </c>
      <c r="I3432" t="s">
        <v>1189</v>
      </c>
      <c r="J3432" t="s">
        <v>15944</v>
      </c>
      <c r="K3432" t="s">
        <v>15945</v>
      </c>
      <c r="L3432" t="s">
        <v>9030</v>
      </c>
      <c r="M3432">
        <v>57</v>
      </c>
      <c r="N3432" t="s">
        <v>113</v>
      </c>
      <c r="O3432" t="s">
        <v>9493</v>
      </c>
      <c r="P3432">
        <v>1</v>
      </c>
      <c r="Q3432">
        <v>1.8</v>
      </c>
      <c r="T3432">
        <v>217</v>
      </c>
      <c r="W3432">
        <v>2.5446900494077327</v>
      </c>
      <c r="X3432">
        <v>4.0715040790523727</v>
      </c>
    </row>
    <row r="3433" spans="1:24" hidden="1" x14ac:dyDescent="0.3">
      <c r="A3433" t="s">
        <v>15949</v>
      </c>
      <c r="B3433" t="s">
        <v>8174</v>
      </c>
      <c r="C3433" t="s">
        <v>2076</v>
      </c>
      <c r="D3433" t="s">
        <v>15950</v>
      </c>
      <c r="E3433" t="s">
        <v>113</v>
      </c>
      <c r="F3433" t="s">
        <v>2077</v>
      </c>
      <c r="G3433" t="s">
        <v>133</v>
      </c>
      <c r="H3433" t="s">
        <v>13142</v>
      </c>
      <c r="I3433" t="s">
        <v>218</v>
      </c>
      <c r="J3433" t="s">
        <v>15951</v>
      </c>
      <c r="K3433" t="s">
        <v>15952</v>
      </c>
      <c r="L3433" t="s">
        <v>9030</v>
      </c>
      <c r="M3433">
        <v>60</v>
      </c>
      <c r="N3433" t="s">
        <v>113</v>
      </c>
      <c r="O3433" t="s">
        <v>9927</v>
      </c>
      <c r="P3433">
        <v>2</v>
      </c>
      <c r="Q3433">
        <v>1500</v>
      </c>
      <c r="R3433">
        <v>380</v>
      </c>
      <c r="S3433">
        <v>138</v>
      </c>
      <c r="T3433">
        <v>40</v>
      </c>
      <c r="U3433">
        <v>205</v>
      </c>
      <c r="W3433">
        <v>1.1399999999999999</v>
      </c>
      <c r="X3433">
        <v>1.3679999999999999</v>
      </c>
    </row>
    <row r="3434" spans="1:24" hidden="1" x14ac:dyDescent="0.3">
      <c r="A3434" t="s">
        <v>15953</v>
      </c>
      <c r="B3434" t="s">
        <v>8179</v>
      </c>
      <c r="C3434" t="s">
        <v>2076</v>
      </c>
      <c r="D3434" t="s">
        <v>15950</v>
      </c>
      <c r="E3434" t="s">
        <v>113</v>
      </c>
      <c r="F3434" t="s">
        <v>2077</v>
      </c>
      <c r="G3434" t="s">
        <v>133</v>
      </c>
      <c r="H3434" t="s">
        <v>13142</v>
      </c>
      <c r="I3434" t="s">
        <v>218</v>
      </c>
      <c r="J3434" t="s">
        <v>15951</v>
      </c>
      <c r="K3434" t="s">
        <v>15952</v>
      </c>
      <c r="L3434" t="s">
        <v>9030</v>
      </c>
      <c r="M3434">
        <v>60</v>
      </c>
      <c r="N3434" t="s">
        <v>113</v>
      </c>
      <c r="O3434" t="s">
        <v>9034</v>
      </c>
      <c r="P3434">
        <v>1</v>
      </c>
      <c r="Q3434">
        <v>560</v>
      </c>
      <c r="R3434">
        <v>308</v>
      </c>
      <c r="S3434">
        <v>149</v>
      </c>
      <c r="W3434">
        <v>0.17247999999999999</v>
      </c>
      <c r="X3434">
        <v>0.20697599999999999</v>
      </c>
    </row>
    <row r="3435" spans="1:24" hidden="1" x14ac:dyDescent="0.3">
      <c r="A3435" t="s">
        <v>15954</v>
      </c>
      <c r="B3435" t="s">
        <v>8211</v>
      </c>
      <c r="C3435" t="s">
        <v>2076</v>
      </c>
      <c r="D3435" t="s">
        <v>15950</v>
      </c>
      <c r="E3435" t="s">
        <v>113</v>
      </c>
      <c r="F3435" t="s">
        <v>2077</v>
      </c>
      <c r="G3435" t="s">
        <v>133</v>
      </c>
      <c r="H3435" t="s">
        <v>13142</v>
      </c>
      <c r="I3435" t="s">
        <v>218</v>
      </c>
      <c r="J3435" t="s">
        <v>15951</v>
      </c>
      <c r="K3435" t="s">
        <v>15952</v>
      </c>
      <c r="L3435" t="s">
        <v>9030</v>
      </c>
      <c r="M3435">
        <v>58</v>
      </c>
      <c r="N3435" t="s">
        <v>113</v>
      </c>
      <c r="O3435" t="s">
        <v>9493</v>
      </c>
      <c r="P3435">
        <v>1</v>
      </c>
      <c r="Q3435">
        <v>0.3</v>
      </c>
      <c r="T3435">
        <v>249.1</v>
      </c>
      <c r="W3435">
        <v>7.0685834705770348E-2</v>
      </c>
      <c r="X3435">
        <v>0.11309733552923257</v>
      </c>
    </row>
    <row r="3436" spans="1:24" hidden="1" x14ac:dyDescent="0.3">
      <c r="A3436" t="s">
        <v>15955</v>
      </c>
      <c r="B3436" t="s">
        <v>8174</v>
      </c>
      <c r="C3436" t="s">
        <v>15956</v>
      </c>
      <c r="D3436" t="s">
        <v>15957</v>
      </c>
      <c r="E3436" t="s">
        <v>113</v>
      </c>
      <c r="F3436" t="s">
        <v>15958</v>
      </c>
      <c r="G3436" t="s">
        <v>247</v>
      </c>
      <c r="H3436" t="s">
        <v>1187</v>
      </c>
      <c r="I3436" t="s">
        <v>1189</v>
      </c>
      <c r="J3436" t="s">
        <v>15959</v>
      </c>
      <c r="K3436" t="s">
        <v>15960</v>
      </c>
      <c r="L3436" t="s">
        <v>9030</v>
      </c>
      <c r="M3436">
        <v>60</v>
      </c>
      <c r="N3436" t="s">
        <v>9085</v>
      </c>
      <c r="O3436" t="s">
        <v>10794</v>
      </c>
      <c r="P3436">
        <v>2</v>
      </c>
      <c r="Q3436">
        <v>1499</v>
      </c>
      <c r="R3436">
        <v>369</v>
      </c>
      <c r="T3436">
        <v>350</v>
      </c>
      <c r="U3436">
        <v>160</v>
      </c>
      <c r="W3436">
        <v>1.1062620000000001</v>
      </c>
      <c r="X3436">
        <v>1.3275144000000001</v>
      </c>
    </row>
    <row r="3437" spans="1:24" hidden="1" x14ac:dyDescent="0.3">
      <c r="A3437" t="s">
        <v>15961</v>
      </c>
      <c r="B3437" t="s">
        <v>8179</v>
      </c>
      <c r="C3437" t="s">
        <v>15956</v>
      </c>
      <c r="D3437" t="s">
        <v>15957</v>
      </c>
      <c r="E3437" t="s">
        <v>113</v>
      </c>
      <c r="F3437" t="s">
        <v>15958</v>
      </c>
      <c r="G3437" t="s">
        <v>247</v>
      </c>
      <c r="H3437" t="s">
        <v>1187</v>
      </c>
      <c r="I3437" t="s">
        <v>1189</v>
      </c>
      <c r="J3437" t="s">
        <v>15959</v>
      </c>
      <c r="K3437" t="s">
        <v>15960</v>
      </c>
      <c r="L3437" t="s">
        <v>9030</v>
      </c>
      <c r="M3437">
        <v>59</v>
      </c>
      <c r="N3437" t="s">
        <v>9085</v>
      </c>
      <c r="O3437" t="s">
        <v>11880</v>
      </c>
      <c r="P3437">
        <v>2</v>
      </c>
      <c r="Q3437">
        <v>400</v>
      </c>
      <c r="R3437">
        <v>300</v>
      </c>
      <c r="W3437">
        <v>0.24</v>
      </c>
      <c r="X3437">
        <v>0.28799999999999998</v>
      </c>
    </row>
    <row r="3438" spans="1:24" hidden="1" x14ac:dyDescent="0.3">
      <c r="A3438" t="s">
        <v>15962</v>
      </c>
      <c r="B3438" t="s">
        <v>8536</v>
      </c>
      <c r="C3438" t="s">
        <v>15956</v>
      </c>
      <c r="D3438" t="s">
        <v>15957</v>
      </c>
      <c r="E3438" t="s">
        <v>113</v>
      </c>
      <c r="F3438" t="s">
        <v>15958</v>
      </c>
      <c r="G3438" t="s">
        <v>247</v>
      </c>
      <c r="H3438" t="s">
        <v>1187</v>
      </c>
      <c r="I3438" t="s">
        <v>1189</v>
      </c>
      <c r="J3438" t="s">
        <v>15959</v>
      </c>
      <c r="K3438" t="s">
        <v>15960</v>
      </c>
      <c r="L3438" t="s">
        <v>9030</v>
      </c>
      <c r="M3438">
        <v>57</v>
      </c>
      <c r="N3438" t="s">
        <v>9085</v>
      </c>
      <c r="O3438" t="s">
        <v>9131</v>
      </c>
      <c r="P3438">
        <v>2</v>
      </c>
      <c r="Q3438">
        <v>210</v>
      </c>
      <c r="R3438">
        <v>210</v>
      </c>
      <c r="W3438">
        <v>8.8200000000000001E-2</v>
      </c>
      <c r="X3438">
        <v>0.10584</v>
      </c>
    </row>
    <row r="3439" spans="1:24" hidden="1" x14ac:dyDescent="0.3">
      <c r="A3439" t="s">
        <v>15963</v>
      </c>
      <c r="B3439" t="s">
        <v>8211</v>
      </c>
      <c r="C3439" t="s">
        <v>15956</v>
      </c>
      <c r="D3439" t="s">
        <v>15957</v>
      </c>
      <c r="E3439" t="s">
        <v>113</v>
      </c>
      <c r="F3439" t="s">
        <v>15958</v>
      </c>
      <c r="G3439" t="s">
        <v>247</v>
      </c>
      <c r="H3439" t="s">
        <v>1187</v>
      </c>
      <c r="I3439" t="s">
        <v>1189</v>
      </c>
      <c r="J3439" t="s">
        <v>15959</v>
      </c>
      <c r="K3439" t="s">
        <v>15960</v>
      </c>
      <c r="L3439" t="s">
        <v>9030</v>
      </c>
      <c r="M3439">
        <v>57</v>
      </c>
      <c r="N3439" t="s">
        <v>113</v>
      </c>
      <c r="O3439" t="s">
        <v>9493</v>
      </c>
      <c r="P3439">
        <v>1</v>
      </c>
      <c r="Q3439">
        <v>0.9</v>
      </c>
      <c r="T3439">
        <v>150</v>
      </c>
      <c r="W3439">
        <v>0.63617251235193317</v>
      </c>
      <c r="X3439">
        <v>1.0178760197630932</v>
      </c>
    </row>
    <row r="3440" spans="1:24" hidden="1" x14ac:dyDescent="0.3">
      <c r="A3440" t="s">
        <v>15964</v>
      </c>
      <c r="B3440" t="s">
        <v>8249</v>
      </c>
      <c r="C3440" t="s">
        <v>15956</v>
      </c>
      <c r="D3440" t="s">
        <v>15957</v>
      </c>
      <c r="E3440" t="s">
        <v>113</v>
      </c>
      <c r="F3440" t="s">
        <v>15958</v>
      </c>
      <c r="G3440" t="s">
        <v>247</v>
      </c>
      <c r="H3440" t="s">
        <v>1187</v>
      </c>
      <c r="I3440" t="s">
        <v>1189</v>
      </c>
      <c r="J3440" t="s">
        <v>15959</v>
      </c>
      <c r="K3440" t="s">
        <v>15960</v>
      </c>
      <c r="L3440" t="s">
        <v>9030</v>
      </c>
      <c r="M3440">
        <v>57</v>
      </c>
      <c r="N3440" t="s">
        <v>113</v>
      </c>
      <c r="O3440" t="s">
        <v>9493</v>
      </c>
      <c r="P3440">
        <v>1</v>
      </c>
      <c r="Q3440">
        <v>0.6</v>
      </c>
      <c r="T3440">
        <v>336.9</v>
      </c>
      <c r="W3440">
        <v>0.28274333882308139</v>
      </c>
      <c r="X3440">
        <v>0.45238934211693027</v>
      </c>
    </row>
    <row r="3441" spans="1:24" hidden="1" x14ac:dyDescent="0.3">
      <c r="A3441" t="s">
        <v>15965</v>
      </c>
      <c r="B3441" t="s">
        <v>1304</v>
      </c>
      <c r="C3441" t="s">
        <v>15956</v>
      </c>
      <c r="D3441" t="s">
        <v>15957</v>
      </c>
      <c r="E3441" t="s">
        <v>113</v>
      </c>
      <c r="F3441" t="s">
        <v>15958</v>
      </c>
      <c r="G3441" t="s">
        <v>247</v>
      </c>
      <c r="H3441" t="s">
        <v>1187</v>
      </c>
      <c r="I3441" t="s">
        <v>1189</v>
      </c>
      <c r="J3441" t="s">
        <v>15959</v>
      </c>
      <c r="K3441" t="s">
        <v>15960</v>
      </c>
      <c r="L3441" t="s">
        <v>9030</v>
      </c>
      <c r="M3441">
        <v>0</v>
      </c>
      <c r="N3441" t="s">
        <v>9085</v>
      </c>
      <c r="O3441" t="s">
        <v>15966</v>
      </c>
      <c r="P3441">
        <v>1</v>
      </c>
      <c r="R3441">
        <v>1200</v>
      </c>
      <c r="S3441">
        <v>2100</v>
      </c>
    </row>
    <row r="3442" spans="1:24" hidden="1" x14ac:dyDescent="0.3">
      <c r="A3442" t="s">
        <v>15967</v>
      </c>
      <c r="B3442" t="s">
        <v>8174</v>
      </c>
      <c r="C3442" t="s">
        <v>15968</v>
      </c>
      <c r="D3442" t="s">
        <v>15969</v>
      </c>
      <c r="E3442" t="s">
        <v>113</v>
      </c>
      <c r="F3442" t="s">
        <v>15970</v>
      </c>
      <c r="G3442" t="s">
        <v>247</v>
      </c>
      <c r="H3442" t="s">
        <v>1187</v>
      </c>
      <c r="I3442" t="s">
        <v>1189</v>
      </c>
      <c r="J3442" t="s">
        <v>15971</v>
      </c>
      <c r="K3442" t="s">
        <v>15972</v>
      </c>
      <c r="L3442" t="s">
        <v>9030</v>
      </c>
      <c r="M3442">
        <v>60</v>
      </c>
      <c r="N3442" t="s">
        <v>9085</v>
      </c>
      <c r="O3442" t="s">
        <v>10794</v>
      </c>
      <c r="P3442">
        <v>2</v>
      </c>
      <c r="Q3442">
        <v>1499</v>
      </c>
      <c r="R3442">
        <v>369</v>
      </c>
      <c r="T3442">
        <v>310</v>
      </c>
      <c r="U3442">
        <v>150</v>
      </c>
      <c r="W3442">
        <v>1.1062620000000001</v>
      </c>
      <c r="X3442">
        <v>1.3275144000000001</v>
      </c>
    </row>
    <row r="3443" spans="1:24" hidden="1" x14ac:dyDescent="0.3">
      <c r="A3443" t="s">
        <v>15973</v>
      </c>
      <c r="B3443" t="s">
        <v>8179</v>
      </c>
      <c r="C3443" t="s">
        <v>15968</v>
      </c>
      <c r="D3443" t="s">
        <v>15969</v>
      </c>
      <c r="E3443" t="s">
        <v>113</v>
      </c>
      <c r="F3443" t="s">
        <v>15970</v>
      </c>
      <c r="G3443" t="s">
        <v>247</v>
      </c>
      <c r="H3443" t="s">
        <v>1187</v>
      </c>
      <c r="I3443" t="s">
        <v>1189</v>
      </c>
      <c r="J3443" t="s">
        <v>15971</v>
      </c>
      <c r="K3443" t="s">
        <v>15972</v>
      </c>
      <c r="L3443" t="s">
        <v>9030</v>
      </c>
      <c r="M3443">
        <v>59</v>
      </c>
      <c r="N3443" t="s">
        <v>9085</v>
      </c>
      <c r="O3443" t="s">
        <v>11880</v>
      </c>
      <c r="P3443">
        <v>2</v>
      </c>
      <c r="Q3443">
        <v>400</v>
      </c>
      <c r="R3443">
        <v>300</v>
      </c>
      <c r="W3443">
        <v>0.24</v>
      </c>
      <c r="X3443">
        <v>0.28799999999999998</v>
      </c>
    </row>
    <row r="3444" spans="1:24" hidden="1" x14ac:dyDescent="0.3">
      <c r="A3444" t="s">
        <v>15974</v>
      </c>
      <c r="B3444" t="s">
        <v>8536</v>
      </c>
      <c r="C3444" t="s">
        <v>15968</v>
      </c>
      <c r="D3444" t="s">
        <v>15969</v>
      </c>
      <c r="E3444" t="s">
        <v>113</v>
      </c>
      <c r="F3444" t="s">
        <v>15970</v>
      </c>
      <c r="G3444" t="s">
        <v>247</v>
      </c>
      <c r="H3444" t="s">
        <v>1187</v>
      </c>
      <c r="I3444" t="s">
        <v>1189</v>
      </c>
      <c r="J3444" t="s">
        <v>15971</v>
      </c>
      <c r="K3444" t="s">
        <v>15972</v>
      </c>
      <c r="L3444" t="s">
        <v>9030</v>
      </c>
      <c r="M3444">
        <v>57</v>
      </c>
      <c r="N3444" t="s">
        <v>9085</v>
      </c>
      <c r="O3444" t="s">
        <v>9131</v>
      </c>
      <c r="P3444">
        <v>3</v>
      </c>
      <c r="Q3444">
        <v>210</v>
      </c>
      <c r="R3444">
        <v>210</v>
      </c>
      <c r="W3444">
        <v>0.1323</v>
      </c>
      <c r="X3444">
        <v>0.15875999999999998</v>
      </c>
    </row>
    <row r="3445" spans="1:24" hidden="1" x14ac:dyDescent="0.3">
      <c r="A3445" t="s">
        <v>15975</v>
      </c>
      <c r="B3445" t="s">
        <v>8211</v>
      </c>
      <c r="C3445" t="s">
        <v>15968</v>
      </c>
      <c r="D3445" t="s">
        <v>15969</v>
      </c>
      <c r="E3445" t="s">
        <v>113</v>
      </c>
      <c r="F3445" t="s">
        <v>15970</v>
      </c>
      <c r="G3445" t="s">
        <v>247</v>
      </c>
      <c r="H3445" t="s">
        <v>1187</v>
      </c>
      <c r="I3445" t="s">
        <v>1189</v>
      </c>
      <c r="J3445" t="s">
        <v>15971</v>
      </c>
      <c r="K3445" t="s">
        <v>15972</v>
      </c>
      <c r="L3445" t="s">
        <v>9030</v>
      </c>
      <c r="M3445">
        <v>57</v>
      </c>
      <c r="N3445" t="s">
        <v>113</v>
      </c>
      <c r="O3445" t="s">
        <v>9493</v>
      </c>
      <c r="P3445">
        <v>1</v>
      </c>
      <c r="Q3445">
        <v>1.2</v>
      </c>
      <c r="T3445">
        <v>335</v>
      </c>
      <c r="W3445">
        <v>1.1309733552923256</v>
      </c>
      <c r="X3445">
        <v>1.8095573684677211</v>
      </c>
    </row>
    <row r="3446" spans="1:24" hidden="1" x14ac:dyDescent="0.3">
      <c r="A3446" t="s">
        <v>15976</v>
      </c>
      <c r="B3446" t="s">
        <v>8249</v>
      </c>
      <c r="C3446" t="s">
        <v>15968</v>
      </c>
      <c r="D3446" t="s">
        <v>15969</v>
      </c>
      <c r="E3446" t="s">
        <v>113</v>
      </c>
      <c r="F3446" t="s">
        <v>15970</v>
      </c>
      <c r="G3446" t="s">
        <v>247</v>
      </c>
      <c r="H3446" t="s">
        <v>1187</v>
      </c>
      <c r="I3446" t="s">
        <v>1189</v>
      </c>
      <c r="J3446" t="s">
        <v>15971</v>
      </c>
      <c r="K3446" t="s">
        <v>15972</v>
      </c>
      <c r="L3446" t="s">
        <v>9030</v>
      </c>
      <c r="M3446">
        <v>57</v>
      </c>
      <c r="N3446" t="s">
        <v>113</v>
      </c>
      <c r="O3446" t="s">
        <v>9493</v>
      </c>
      <c r="P3446">
        <v>1</v>
      </c>
      <c r="Q3446">
        <v>0.6</v>
      </c>
      <c r="T3446">
        <v>162</v>
      </c>
      <c r="W3446">
        <v>0.28274333882308139</v>
      </c>
      <c r="X3446">
        <v>0.45238934211693027</v>
      </c>
    </row>
    <row r="3447" spans="1:24" hidden="1" x14ac:dyDescent="0.3">
      <c r="A3447" t="s">
        <v>15977</v>
      </c>
      <c r="B3447" t="s">
        <v>8629</v>
      </c>
      <c r="C3447" t="s">
        <v>15968</v>
      </c>
      <c r="D3447" t="s">
        <v>15969</v>
      </c>
      <c r="E3447" t="s">
        <v>113</v>
      </c>
      <c r="F3447" t="s">
        <v>15970</v>
      </c>
      <c r="G3447" t="s">
        <v>247</v>
      </c>
      <c r="H3447" t="s">
        <v>1187</v>
      </c>
      <c r="I3447" t="s">
        <v>1189</v>
      </c>
      <c r="J3447" t="s">
        <v>15971</v>
      </c>
      <c r="K3447" t="s">
        <v>15972</v>
      </c>
      <c r="L3447" t="s">
        <v>9030</v>
      </c>
      <c r="M3447">
        <v>57</v>
      </c>
      <c r="N3447" t="s">
        <v>113</v>
      </c>
      <c r="O3447" t="s">
        <v>9493</v>
      </c>
      <c r="P3447">
        <v>1</v>
      </c>
      <c r="Q3447">
        <v>1.8</v>
      </c>
      <c r="T3447">
        <v>151</v>
      </c>
      <c r="W3447">
        <v>2.5446900494077327</v>
      </c>
      <c r="X3447">
        <v>4.0715040790523727</v>
      </c>
    </row>
    <row r="3448" spans="1:24" hidden="1" x14ac:dyDescent="0.3">
      <c r="A3448" t="s">
        <v>15978</v>
      </c>
      <c r="B3448" t="s">
        <v>1304</v>
      </c>
      <c r="C3448" t="s">
        <v>15968</v>
      </c>
      <c r="D3448" t="s">
        <v>15969</v>
      </c>
      <c r="E3448" t="s">
        <v>113</v>
      </c>
      <c r="F3448" t="s">
        <v>15970</v>
      </c>
      <c r="G3448" t="s">
        <v>247</v>
      </c>
      <c r="H3448" t="s">
        <v>1187</v>
      </c>
      <c r="I3448" t="s">
        <v>1189</v>
      </c>
      <c r="J3448" t="s">
        <v>15971</v>
      </c>
      <c r="K3448" t="s">
        <v>15972</v>
      </c>
      <c r="L3448" t="s">
        <v>9030</v>
      </c>
      <c r="M3448">
        <v>0</v>
      </c>
      <c r="N3448" t="s">
        <v>9085</v>
      </c>
      <c r="O3448" t="s">
        <v>15966</v>
      </c>
      <c r="P3448">
        <v>1</v>
      </c>
      <c r="R3448">
        <v>1200</v>
      </c>
      <c r="S3448">
        <v>2100</v>
      </c>
    </row>
    <row r="3449" spans="1:24" hidden="1" x14ac:dyDescent="0.3">
      <c r="A3449" t="s">
        <v>15979</v>
      </c>
      <c r="B3449" t="s">
        <v>8174</v>
      </c>
      <c r="C3449" t="s">
        <v>12849</v>
      </c>
      <c r="D3449" t="s">
        <v>15980</v>
      </c>
      <c r="E3449" t="s">
        <v>113</v>
      </c>
      <c r="F3449" t="s">
        <v>12851</v>
      </c>
      <c r="G3449" t="s">
        <v>1356</v>
      </c>
      <c r="H3449" t="s">
        <v>127</v>
      </c>
      <c r="I3449" t="s">
        <v>115</v>
      </c>
      <c r="J3449" t="s">
        <v>15981</v>
      </c>
      <c r="K3449" t="s">
        <v>15982</v>
      </c>
      <c r="L3449" t="s">
        <v>120</v>
      </c>
      <c r="M3449">
        <v>40</v>
      </c>
      <c r="N3449" t="s">
        <v>9659</v>
      </c>
      <c r="O3449" t="s">
        <v>10765</v>
      </c>
      <c r="P3449">
        <v>3</v>
      </c>
      <c r="Q3449">
        <v>1412</v>
      </c>
      <c r="R3449">
        <v>353</v>
      </c>
      <c r="S3449">
        <v>164</v>
      </c>
      <c r="T3449">
        <v>330</v>
      </c>
      <c r="U3449">
        <v>90</v>
      </c>
      <c r="V3449">
        <v>230</v>
      </c>
      <c r="W3449">
        <v>1.4953080000000001</v>
      </c>
      <c r="X3449">
        <v>1.7943696</v>
      </c>
    </row>
    <row r="3450" spans="1:24" hidden="1" x14ac:dyDescent="0.3">
      <c r="A3450" t="s">
        <v>15983</v>
      </c>
      <c r="B3450" t="s">
        <v>8617</v>
      </c>
      <c r="C3450" t="s">
        <v>12849</v>
      </c>
      <c r="D3450" t="s">
        <v>15980</v>
      </c>
      <c r="E3450" t="s">
        <v>113</v>
      </c>
      <c r="F3450" t="s">
        <v>12851</v>
      </c>
      <c r="G3450" t="s">
        <v>1356</v>
      </c>
      <c r="H3450" t="s">
        <v>127</v>
      </c>
      <c r="I3450" t="s">
        <v>115</v>
      </c>
      <c r="J3450" t="s">
        <v>15981</v>
      </c>
      <c r="K3450" t="s">
        <v>15982</v>
      </c>
      <c r="L3450" t="s">
        <v>120</v>
      </c>
      <c r="M3450">
        <v>40</v>
      </c>
      <c r="N3450" t="s">
        <v>8614</v>
      </c>
      <c r="O3450" t="s">
        <v>9835</v>
      </c>
      <c r="P3450">
        <v>3</v>
      </c>
      <c r="Q3450">
        <v>778</v>
      </c>
      <c r="R3450">
        <v>408</v>
      </c>
      <c r="S3450">
        <v>219</v>
      </c>
      <c r="T3450">
        <v>330</v>
      </c>
      <c r="U3450">
        <v>90</v>
      </c>
      <c r="V3450">
        <v>230</v>
      </c>
      <c r="W3450">
        <v>0.95227200000000001</v>
      </c>
      <c r="X3450">
        <v>1.1427263999999999</v>
      </c>
    </row>
    <row r="3451" spans="1:24" hidden="1" x14ac:dyDescent="0.3">
      <c r="A3451" t="s">
        <v>15984</v>
      </c>
      <c r="B3451" t="s">
        <v>8179</v>
      </c>
      <c r="C3451" t="s">
        <v>12849</v>
      </c>
      <c r="D3451" t="s">
        <v>15980</v>
      </c>
      <c r="E3451" t="s">
        <v>113</v>
      </c>
      <c r="F3451" t="s">
        <v>12851</v>
      </c>
      <c r="G3451" t="s">
        <v>1356</v>
      </c>
      <c r="H3451" t="s">
        <v>127</v>
      </c>
      <c r="I3451" t="s">
        <v>115</v>
      </c>
      <c r="J3451" t="s">
        <v>15981</v>
      </c>
      <c r="K3451" t="s">
        <v>15982</v>
      </c>
      <c r="L3451" t="s">
        <v>120</v>
      </c>
      <c r="M3451">
        <v>40</v>
      </c>
      <c r="N3451" t="s">
        <v>8614</v>
      </c>
      <c r="O3451" t="s">
        <v>9568</v>
      </c>
      <c r="P3451">
        <v>3</v>
      </c>
      <c r="Q3451">
        <v>354</v>
      </c>
      <c r="R3451">
        <v>261</v>
      </c>
      <c r="S3451">
        <v>105</v>
      </c>
      <c r="W3451">
        <v>0.27718199999999998</v>
      </c>
      <c r="X3451">
        <v>0.33261839999999998</v>
      </c>
    </row>
    <row r="3452" spans="1:24" hidden="1" x14ac:dyDescent="0.3">
      <c r="A3452" t="s">
        <v>15985</v>
      </c>
      <c r="B3452" t="s">
        <v>8174</v>
      </c>
      <c r="C3452" t="s">
        <v>12098</v>
      </c>
      <c r="D3452" t="s">
        <v>15986</v>
      </c>
      <c r="E3452" t="s">
        <v>113</v>
      </c>
      <c r="F3452" t="s">
        <v>12100</v>
      </c>
      <c r="G3452" t="s">
        <v>1356</v>
      </c>
      <c r="H3452" t="s">
        <v>127</v>
      </c>
      <c r="I3452" t="s">
        <v>115</v>
      </c>
      <c r="J3452" t="s">
        <v>15987</v>
      </c>
      <c r="K3452" t="s">
        <v>15988</v>
      </c>
      <c r="L3452" t="s">
        <v>120</v>
      </c>
      <c r="M3452">
        <v>40</v>
      </c>
      <c r="N3452" t="s">
        <v>9659</v>
      </c>
      <c r="O3452" t="s">
        <v>10765</v>
      </c>
      <c r="P3452">
        <v>3</v>
      </c>
      <c r="Q3452">
        <v>1412</v>
      </c>
      <c r="R3452">
        <v>353</v>
      </c>
      <c r="S3452">
        <v>164</v>
      </c>
      <c r="T3452">
        <v>40</v>
      </c>
      <c r="U3452">
        <v>240</v>
      </c>
      <c r="V3452">
        <v>310</v>
      </c>
      <c r="W3452">
        <v>1.4953080000000001</v>
      </c>
      <c r="X3452">
        <v>1.7943696</v>
      </c>
    </row>
    <row r="3453" spans="1:24" hidden="1" x14ac:dyDescent="0.3">
      <c r="A3453" t="s">
        <v>15989</v>
      </c>
      <c r="B3453" t="s">
        <v>8179</v>
      </c>
      <c r="C3453" t="s">
        <v>12098</v>
      </c>
      <c r="D3453" t="s">
        <v>15986</v>
      </c>
      <c r="E3453" t="s">
        <v>113</v>
      </c>
      <c r="F3453" t="s">
        <v>12100</v>
      </c>
      <c r="G3453" t="s">
        <v>1356</v>
      </c>
      <c r="H3453" t="s">
        <v>127</v>
      </c>
      <c r="I3453" t="s">
        <v>115</v>
      </c>
      <c r="J3453" t="s">
        <v>15987</v>
      </c>
      <c r="K3453" t="s">
        <v>15988</v>
      </c>
      <c r="L3453" t="s">
        <v>120</v>
      </c>
      <c r="M3453">
        <v>40</v>
      </c>
      <c r="N3453" t="s">
        <v>8614</v>
      </c>
      <c r="O3453" t="s">
        <v>9568</v>
      </c>
      <c r="P3453">
        <v>3</v>
      </c>
      <c r="Q3453">
        <v>354</v>
      </c>
      <c r="R3453">
        <v>261</v>
      </c>
      <c r="S3453">
        <v>105</v>
      </c>
      <c r="W3453">
        <v>0.27718199999999998</v>
      </c>
      <c r="X3453">
        <v>0.33261839999999998</v>
      </c>
    </row>
    <row r="3454" spans="1:24" hidden="1" x14ac:dyDescent="0.3">
      <c r="A3454" t="s">
        <v>15990</v>
      </c>
      <c r="B3454" t="s">
        <v>8174</v>
      </c>
      <c r="C3454" t="s">
        <v>1384</v>
      </c>
      <c r="D3454" t="s">
        <v>1383</v>
      </c>
      <c r="E3454" t="s">
        <v>113</v>
      </c>
      <c r="F3454" t="s">
        <v>1385</v>
      </c>
      <c r="G3454" t="s">
        <v>133</v>
      </c>
      <c r="H3454" t="s">
        <v>127</v>
      </c>
      <c r="I3454" t="s">
        <v>115</v>
      </c>
      <c r="J3454" t="s">
        <v>15991</v>
      </c>
      <c r="K3454" t="s">
        <v>15992</v>
      </c>
      <c r="L3454" t="s">
        <v>120</v>
      </c>
      <c r="M3454">
        <v>40</v>
      </c>
      <c r="N3454" t="s">
        <v>9659</v>
      </c>
      <c r="O3454" t="s">
        <v>10765</v>
      </c>
      <c r="P3454">
        <v>3</v>
      </c>
      <c r="Q3454">
        <v>1412</v>
      </c>
      <c r="R3454">
        <v>353</v>
      </c>
      <c r="S3454">
        <v>164</v>
      </c>
      <c r="T3454">
        <v>300</v>
      </c>
      <c r="U3454">
        <v>200</v>
      </c>
      <c r="V3454">
        <v>80</v>
      </c>
      <c r="W3454">
        <v>1.4953080000000001</v>
      </c>
      <c r="X3454">
        <v>1.7943696</v>
      </c>
    </row>
    <row r="3455" spans="1:24" hidden="1" x14ac:dyDescent="0.3">
      <c r="A3455" t="s">
        <v>15993</v>
      </c>
      <c r="B3455" t="s">
        <v>8179</v>
      </c>
      <c r="C3455" t="s">
        <v>1384</v>
      </c>
      <c r="D3455" t="s">
        <v>1383</v>
      </c>
      <c r="E3455" t="s">
        <v>113</v>
      </c>
      <c r="F3455" t="s">
        <v>1385</v>
      </c>
      <c r="G3455" t="s">
        <v>133</v>
      </c>
      <c r="H3455" t="s">
        <v>127</v>
      </c>
      <c r="I3455" t="s">
        <v>115</v>
      </c>
      <c r="J3455" t="s">
        <v>15991</v>
      </c>
      <c r="K3455" t="s">
        <v>15992</v>
      </c>
      <c r="L3455" t="s">
        <v>120</v>
      </c>
      <c r="M3455">
        <v>40</v>
      </c>
      <c r="N3455" t="s">
        <v>8614</v>
      </c>
      <c r="O3455" t="s">
        <v>9568</v>
      </c>
      <c r="P3455">
        <v>3</v>
      </c>
      <c r="Q3455">
        <v>354</v>
      </c>
      <c r="R3455">
        <v>261</v>
      </c>
      <c r="S3455">
        <v>105</v>
      </c>
      <c r="W3455">
        <v>0.27718199999999998</v>
      </c>
      <c r="X3455">
        <v>0.33261839999999998</v>
      </c>
    </row>
    <row r="3456" spans="1:24" hidden="1" x14ac:dyDescent="0.3">
      <c r="A3456" t="s">
        <v>15994</v>
      </c>
      <c r="B3456" t="s">
        <v>8211</v>
      </c>
      <c r="C3456" t="s">
        <v>1384</v>
      </c>
      <c r="D3456" t="s">
        <v>1383</v>
      </c>
      <c r="E3456" t="s">
        <v>113</v>
      </c>
      <c r="F3456" t="s">
        <v>1385</v>
      </c>
      <c r="G3456" t="s">
        <v>133</v>
      </c>
      <c r="H3456" t="s">
        <v>127</v>
      </c>
      <c r="I3456" t="s">
        <v>115</v>
      </c>
      <c r="J3456" t="s">
        <v>15991</v>
      </c>
      <c r="K3456" t="s">
        <v>15992</v>
      </c>
      <c r="L3456" t="s">
        <v>120</v>
      </c>
      <c r="M3456">
        <v>38</v>
      </c>
      <c r="N3456" t="s">
        <v>8614</v>
      </c>
      <c r="O3456" t="s">
        <v>15995</v>
      </c>
      <c r="P3456">
        <v>1</v>
      </c>
      <c r="Q3456">
        <v>0.6</v>
      </c>
      <c r="T3456">
        <v>4.43</v>
      </c>
      <c r="W3456">
        <v>0.28274333882308139</v>
      </c>
      <c r="X3456">
        <v>0.45238934211693027</v>
      </c>
    </row>
    <row r="3457" spans="1:24" hidden="1" x14ac:dyDescent="0.3">
      <c r="A3457" t="s">
        <v>15996</v>
      </c>
      <c r="B3457" t="s">
        <v>8174</v>
      </c>
      <c r="C3457" t="s">
        <v>11752</v>
      </c>
      <c r="D3457" t="s">
        <v>15997</v>
      </c>
      <c r="E3457" t="s">
        <v>113</v>
      </c>
      <c r="F3457" t="s">
        <v>11754</v>
      </c>
      <c r="G3457" t="s">
        <v>1356</v>
      </c>
      <c r="H3457" t="s">
        <v>127</v>
      </c>
      <c r="I3457" t="s">
        <v>115</v>
      </c>
      <c r="J3457" t="s">
        <v>15998</v>
      </c>
      <c r="K3457" t="s">
        <v>15999</v>
      </c>
      <c r="L3457" t="s">
        <v>120</v>
      </c>
      <c r="M3457">
        <v>40</v>
      </c>
      <c r="N3457" t="s">
        <v>9659</v>
      </c>
      <c r="O3457" t="s">
        <v>10765</v>
      </c>
      <c r="P3457">
        <v>3</v>
      </c>
      <c r="Q3457">
        <v>1412</v>
      </c>
      <c r="R3457">
        <v>353</v>
      </c>
      <c r="S3457">
        <v>164</v>
      </c>
      <c r="T3457">
        <v>25</v>
      </c>
      <c r="U3457">
        <v>190</v>
      </c>
      <c r="V3457">
        <v>255</v>
      </c>
      <c r="W3457">
        <v>1.4953080000000001</v>
      </c>
      <c r="X3457">
        <v>1.7943696</v>
      </c>
    </row>
    <row r="3458" spans="1:24" hidden="1" x14ac:dyDescent="0.3">
      <c r="A3458" t="s">
        <v>16000</v>
      </c>
      <c r="B3458" t="s">
        <v>8617</v>
      </c>
      <c r="C3458" t="s">
        <v>11752</v>
      </c>
      <c r="D3458" t="s">
        <v>15997</v>
      </c>
      <c r="E3458" t="s">
        <v>113</v>
      </c>
      <c r="F3458" t="s">
        <v>11754</v>
      </c>
      <c r="G3458" t="s">
        <v>1356</v>
      </c>
      <c r="H3458" t="s">
        <v>127</v>
      </c>
      <c r="I3458" t="s">
        <v>115</v>
      </c>
      <c r="J3458" t="s">
        <v>15998</v>
      </c>
      <c r="K3458" t="s">
        <v>15999</v>
      </c>
      <c r="L3458" t="s">
        <v>120</v>
      </c>
      <c r="M3458">
        <v>40</v>
      </c>
      <c r="N3458" t="s">
        <v>8614</v>
      </c>
      <c r="O3458" t="s">
        <v>10829</v>
      </c>
      <c r="P3458">
        <v>3</v>
      </c>
      <c r="Q3458">
        <v>739</v>
      </c>
      <c r="R3458">
        <v>435</v>
      </c>
      <c r="S3458">
        <v>223</v>
      </c>
      <c r="T3458">
        <v>25</v>
      </c>
      <c r="U3458">
        <v>190</v>
      </c>
      <c r="V3458">
        <v>255</v>
      </c>
      <c r="W3458">
        <v>0.964395</v>
      </c>
      <c r="X3458">
        <v>1.1572739999999999</v>
      </c>
    </row>
    <row r="3459" spans="1:24" hidden="1" x14ac:dyDescent="0.3">
      <c r="A3459" t="s">
        <v>16001</v>
      </c>
      <c r="B3459" t="s">
        <v>8179</v>
      </c>
      <c r="C3459" t="s">
        <v>11752</v>
      </c>
      <c r="D3459" t="s">
        <v>15997</v>
      </c>
      <c r="E3459" t="s">
        <v>113</v>
      </c>
      <c r="F3459" t="s">
        <v>11754</v>
      </c>
      <c r="G3459" t="s">
        <v>1356</v>
      </c>
      <c r="H3459" t="s">
        <v>127</v>
      </c>
      <c r="I3459" t="s">
        <v>115</v>
      </c>
      <c r="J3459" t="s">
        <v>15998</v>
      </c>
      <c r="K3459" t="s">
        <v>15999</v>
      </c>
      <c r="L3459" t="s">
        <v>120</v>
      </c>
      <c r="M3459">
        <v>40</v>
      </c>
      <c r="N3459" t="s">
        <v>8614</v>
      </c>
      <c r="O3459" t="s">
        <v>9568</v>
      </c>
      <c r="P3459">
        <v>3</v>
      </c>
      <c r="Q3459">
        <v>354</v>
      </c>
      <c r="R3459">
        <v>261</v>
      </c>
      <c r="S3459">
        <v>105</v>
      </c>
      <c r="W3459">
        <v>0.27718199999999998</v>
      </c>
      <c r="X3459">
        <v>0.33261839999999998</v>
      </c>
    </row>
    <row r="3460" spans="1:24" hidden="1" x14ac:dyDescent="0.3">
      <c r="A3460" t="s">
        <v>16002</v>
      </c>
      <c r="B3460" t="s">
        <v>8174</v>
      </c>
      <c r="C3460" t="s">
        <v>4937</v>
      </c>
      <c r="D3460" t="s">
        <v>16003</v>
      </c>
      <c r="E3460" t="s">
        <v>113</v>
      </c>
      <c r="F3460" t="s">
        <v>4939</v>
      </c>
      <c r="G3460" t="s">
        <v>133</v>
      </c>
      <c r="H3460" t="s">
        <v>14150</v>
      </c>
      <c r="I3460" t="s">
        <v>540</v>
      </c>
      <c r="J3460" t="s">
        <v>16004</v>
      </c>
      <c r="K3460" t="s">
        <v>16005</v>
      </c>
      <c r="L3460" t="s">
        <v>8842</v>
      </c>
      <c r="M3460">
        <v>70</v>
      </c>
      <c r="N3460" t="s">
        <v>8442</v>
      </c>
      <c r="O3460" t="s">
        <v>8207</v>
      </c>
      <c r="P3460">
        <v>3</v>
      </c>
      <c r="Q3460">
        <v>1400</v>
      </c>
      <c r="R3460">
        <v>320</v>
      </c>
      <c r="S3460">
        <v>145</v>
      </c>
      <c r="T3460">
        <v>85</v>
      </c>
      <c r="U3460">
        <v>190</v>
      </c>
      <c r="V3460">
        <v>285</v>
      </c>
      <c r="W3460">
        <v>1.3440000000000001</v>
      </c>
      <c r="X3460">
        <v>1.6128</v>
      </c>
    </row>
    <row r="3461" spans="1:24" hidden="1" x14ac:dyDescent="0.3">
      <c r="A3461" t="s">
        <v>16006</v>
      </c>
      <c r="B3461" t="s">
        <v>8179</v>
      </c>
      <c r="C3461" t="s">
        <v>4937</v>
      </c>
      <c r="D3461" t="s">
        <v>16003</v>
      </c>
      <c r="E3461" t="s">
        <v>113</v>
      </c>
      <c r="F3461" t="s">
        <v>4939</v>
      </c>
      <c r="G3461" t="s">
        <v>133</v>
      </c>
      <c r="H3461" t="s">
        <v>14150</v>
      </c>
      <c r="I3461" t="s">
        <v>540</v>
      </c>
      <c r="J3461" t="s">
        <v>16004</v>
      </c>
      <c r="K3461" t="s">
        <v>16005</v>
      </c>
      <c r="L3461" t="s">
        <v>8842</v>
      </c>
      <c r="M3461">
        <v>70</v>
      </c>
      <c r="N3461" t="s">
        <v>9971</v>
      </c>
      <c r="O3461" t="s">
        <v>9034</v>
      </c>
      <c r="P3461">
        <v>1</v>
      </c>
      <c r="Q3461">
        <v>560</v>
      </c>
      <c r="R3461">
        <v>308</v>
      </c>
      <c r="S3461">
        <v>149</v>
      </c>
      <c r="W3461">
        <v>0.17247999999999999</v>
      </c>
      <c r="X3461">
        <v>0.20697599999999999</v>
      </c>
    </row>
    <row r="3462" spans="1:24" hidden="1" x14ac:dyDescent="0.3">
      <c r="A3462" t="s">
        <v>16007</v>
      </c>
      <c r="B3462" t="s">
        <v>8536</v>
      </c>
      <c r="C3462" t="s">
        <v>4937</v>
      </c>
      <c r="D3462" t="s">
        <v>16003</v>
      </c>
      <c r="E3462" t="s">
        <v>113</v>
      </c>
      <c r="F3462" t="s">
        <v>4939</v>
      </c>
      <c r="G3462" t="s">
        <v>133</v>
      </c>
      <c r="H3462" t="s">
        <v>14150</v>
      </c>
      <c r="I3462" t="s">
        <v>540</v>
      </c>
      <c r="J3462" t="s">
        <v>16004</v>
      </c>
      <c r="K3462" t="s">
        <v>16005</v>
      </c>
      <c r="L3462" t="s">
        <v>8842</v>
      </c>
      <c r="M3462">
        <v>68</v>
      </c>
      <c r="N3462" t="s">
        <v>8614</v>
      </c>
      <c r="O3462" t="s">
        <v>9505</v>
      </c>
      <c r="P3462">
        <v>2</v>
      </c>
      <c r="W3462">
        <v>0</v>
      </c>
      <c r="X3462">
        <v>0</v>
      </c>
    </row>
    <row r="3463" spans="1:24" hidden="1" x14ac:dyDescent="0.3">
      <c r="A3463" t="s">
        <v>16008</v>
      </c>
      <c r="B3463" t="s">
        <v>8211</v>
      </c>
      <c r="C3463" t="s">
        <v>4937</v>
      </c>
      <c r="D3463" t="s">
        <v>16003</v>
      </c>
      <c r="E3463" t="s">
        <v>113</v>
      </c>
      <c r="F3463" t="s">
        <v>4939</v>
      </c>
      <c r="G3463" t="s">
        <v>133</v>
      </c>
      <c r="H3463" t="s">
        <v>14150</v>
      </c>
      <c r="I3463" t="s">
        <v>540</v>
      </c>
      <c r="J3463" t="s">
        <v>16004</v>
      </c>
      <c r="K3463" t="s">
        <v>16005</v>
      </c>
      <c r="L3463" t="s">
        <v>8842</v>
      </c>
      <c r="M3463">
        <v>68</v>
      </c>
      <c r="N3463" t="s">
        <v>8614</v>
      </c>
      <c r="O3463" t="s">
        <v>8843</v>
      </c>
      <c r="P3463">
        <v>1</v>
      </c>
      <c r="Q3463">
        <v>0.9</v>
      </c>
      <c r="T3463">
        <v>278</v>
      </c>
      <c r="W3463">
        <v>0.63617251235193317</v>
      </c>
      <c r="X3463">
        <v>1.0178760197630932</v>
      </c>
    </row>
    <row r="3464" spans="1:24" hidden="1" x14ac:dyDescent="0.3">
      <c r="A3464" t="s">
        <v>16009</v>
      </c>
      <c r="B3464" t="s">
        <v>8174</v>
      </c>
      <c r="C3464" t="s">
        <v>5432</v>
      </c>
      <c r="D3464" t="s">
        <v>16010</v>
      </c>
      <c r="E3464" t="s">
        <v>113</v>
      </c>
      <c r="F3464" t="s">
        <v>16011</v>
      </c>
      <c r="G3464" t="s">
        <v>133</v>
      </c>
      <c r="H3464" t="s">
        <v>354</v>
      </c>
      <c r="I3464" t="s">
        <v>115</v>
      </c>
      <c r="J3464" t="s">
        <v>16012</v>
      </c>
      <c r="K3464" t="s">
        <v>16013</v>
      </c>
      <c r="L3464" t="s">
        <v>1173</v>
      </c>
      <c r="M3464">
        <v>50</v>
      </c>
      <c r="N3464" t="s">
        <v>113</v>
      </c>
      <c r="O3464" t="s">
        <v>8207</v>
      </c>
      <c r="P3464">
        <v>2</v>
      </c>
      <c r="Q3464">
        <v>1400</v>
      </c>
      <c r="R3464">
        <v>320</v>
      </c>
      <c r="S3464">
        <v>145</v>
      </c>
      <c r="T3464">
        <v>40</v>
      </c>
      <c r="U3464">
        <v>240</v>
      </c>
      <c r="W3464">
        <v>0.89600000000000002</v>
      </c>
      <c r="X3464">
        <v>1.0751999999999999</v>
      </c>
    </row>
    <row r="3465" spans="1:24" hidden="1" x14ac:dyDescent="0.3">
      <c r="A3465" t="s">
        <v>16014</v>
      </c>
      <c r="B3465" t="s">
        <v>8179</v>
      </c>
      <c r="C3465" t="s">
        <v>5432</v>
      </c>
      <c r="D3465" t="s">
        <v>16010</v>
      </c>
      <c r="E3465" t="s">
        <v>113</v>
      </c>
      <c r="F3465" t="s">
        <v>16011</v>
      </c>
      <c r="G3465" t="s">
        <v>133</v>
      </c>
      <c r="H3465" t="s">
        <v>354</v>
      </c>
      <c r="I3465" t="s">
        <v>115</v>
      </c>
      <c r="J3465" t="s">
        <v>16012</v>
      </c>
      <c r="K3465" t="s">
        <v>16013</v>
      </c>
      <c r="L3465" t="s">
        <v>1173</v>
      </c>
      <c r="M3465">
        <v>50</v>
      </c>
      <c r="N3465" t="s">
        <v>113</v>
      </c>
      <c r="O3465" t="s">
        <v>9034</v>
      </c>
      <c r="P3465">
        <v>1</v>
      </c>
      <c r="Q3465">
        <v>560</v>
      </c>
      <c r="R3465">
        <v>308</v>
      </c>
      <c r="S3465">
        <v>149</v>
      </c>
      <c r="W3465">
        <v>0.17247999999999999</v>
      </c>
      <c r="X3465">
        <v>0.20697599999999999</v>
      </c>
    </row>
    <row r="3466" spans="1:24" hidden="1" x14ac:dyDescent="0.3">
      <c r="A3466" t="s">
        <v>16015</v>
      </c>
      <c r="B3466" t="s">
        <v>8211</v>
      </c>
      <c r="C3466" t="s">
        <v>5432</v>
      </c>
      <c r="D3466" t="s">
        <v>16010</v>
      </c>
      <c r="E3466" t="s">
        <v>113</v>
      </c>
      <c r="F3466" t="s">
        <v>16011</v>
      </c>
      <c r="G3466" t="s">
        <v>133</v>
      </c>
      <c r="H3466" t="s">
        <v>354</v>
      </c>
      <c r="I3466" t="s">
        <v>115</v>
      </c>
      <c r="J3466" t="s">
        <v>16012</v>
      </c>
      <c r="K3466" t="s">
        <v>16013</v>
      </c>
      <c r="L3466" t="s">
        <v>1173</v>
      </c>
      <c r="M3466">
        <v>48</v>
      </c>
      <c r="N3466" t="s">
        <v>113</v>
      </c>
      <c r="O3466" t="s">
        <v>9493</v>
      </c>
      <c r="P3466">
        <v>1</v>
      </c>
      <c r="Q3466">
        <v>0.6</v>
      </c>
      <c r="T3466">
        <v>102.13</v>
      </c>
      <c r="W3466">
        <v>0.28274333882308139</v>
      </c>
      <c r="X3466">
        <v>0.45238934211693027</v>
      </c>
    </row>
    <row r="3467" spans="1:24" hidden="1" x14ac:dyDescent="0.3">
      <c r="A3467" t="s">
        <v>16016</v>
      </c>
      <c r="B3467" t="s">
        <v>8174</v>
      </c>
      <c r="C3467" t="s">
        <v>16017</v>
      </c>
      <c r="D3467" t="s">
        <v>16018</v>
      </c>
      <c r="E3467" t="s">
        <v>113</v>
      </c>
      <c r="F3467" t="s">
        <v>16019</v>
      </c>
      <c r="G3467" t="s">
        <v>133</v>
      </c>
      <c r="H3467" t="s">
        <v>14150</v>
      </c>
      <c r="I3467" t="s">
        <v>540</v>
      </c>
      <c r="J3467" t="s">
        <v>16020</v>
      </c>
      <c r="K3467" t="s">
        <v>16021</v>
      </c>
      <c r="L3467" t="s">
        <v>8842</v>
      </c>
      <c r="M3467">
        <v>70</v>
      </c>
      <c r="N3467" t="s">
        <v>8442</v>
      </c>
      <c r="O3467" t="s">
        <v>8207</v>
      </c>
      <c r="P3467">
        <v>3</v>
      </c>
      <c r="Q3467">
        <v>1400</v>
      </c>
      <c r="R3467">
        <v>320</v>
      </c>
      <c r="S3467">
        <v>145</v>
      </c>
      <c r="T3467">
        <v>70</v>
      </c>
      <c r="U3467">
        <v>125</v>
      </c>
      <c r="V3467">
        <v>315</v>
      </c>
      <c r="W3467">
        <v>1.3440000000000001</v>
      </c>
      <c r="X3467">
        <v>1.6128</v>
      </c>
    </row>
    <row r="3468" spans="1:24" hidden="1" x14ac:dyDescent="0.3">
      <c r="A3468" t="s">
        <v>16022</v>
      </c>
      <c r="B3468" t="s">
        <v>8179</v>
      </c>
      <c r="C3468" t="s">
        <v>16017</v>
      </c>
      <c r="D3468" t="s">
        <v>16018</v>
      </c>
      <c r="E3468" t="s">
        <v>113</v>
      </c>
      <c r="F3468" t="s">
        <v>16019</v>
      </c>
      <c r="G3468" t="s">
        <v>133</v>
      </c>
      <c r="H3468" t="s">
        <v>14150</v>
      </c>
      <c r="I3468" t="s">
        <v>540</v>
      </c>
      <c r="J3468" t="s">
        <v>16020</v>
      </c>
      <c r="K3468" t="s">
        <v>16021</v>
      </c>
      <c r="L3468" t="s">
        <v>8842</v>
      </c>
      <c r="M3468">
        <v>70</v>
      </c>
      <c r="N3468" t="s">
        <v>9971</v>
      </c>
      <c r="O3468" t="s">
        <v>9034</v>
      </c>
      <c r="P3468">
        <v>1</v>
      </c>
      <c r="Q3468">
        <v>560</v>
      </c>
      <c r="R3468">
        <v>308</v>
      </c>
      <c r="S3468">
        <v>149</v>
      </c>
      <c r="W3468">
        <v>0.17247999999999999</v>
      </c>
      <c r="X3468">
        <v>0.20697599999999999</v>
      </c>
    </row>
    <row r="3469" spans="1:24" hidden="1" x14ac:dyDescent="0.3">
      <c r="A3469" t="s">
        <v>16023</v>
      </c>
      <c r="B3469" t="s">
        <v>8536</v>
      </c>
      <c r="C3469" t="s">
        <v>16017</v>
      </c>
      <c r="D3469" t="s">
        <v>16018</v>
      </c>
      <c r="E3469" t="s">
        <v>113</v>
      </c>
      <c r="F3469" t="s">
        <v>16019</v>
      </c>
      <c r="G3469" t="s">
        <v>133</v>
      </c>
      <c r="H3469" t="s">
        <v>14150</v>
      </c>
      <c r="I3469" t="s">
        <v>540</v>
      </c>
      <c r="J3469" t="s">
        <v>16020</v>
      </c>
      <c r="K3469" t="s">
        <v>16021</v>
      </c>
      <c r="L3469" t="s">
        <v>8842</v>
      </c>
      <c r="M3469">
        <v>68</v>
      </c>
      <c r="N3469" t="s">
        <v>8614</v>
      </c>
      <c r="O3469" t="s">
        <v>9505</v>
      </c>
      <c r="P3469">
        <v>2</v>
      </c>
      <c r="W3469">
        <v>0</v>
      </c>
      <c r="X3469">
        <v>0</v>
      </c>
    </row>
    <row r="3470" spans="1:24" hidden="1" x14ac:dyDescent="0.3">
      <c r="A3470" t="s">
        <v>16024</v>
      </c>
      <c r="B3470" t="s">
        <v>8211</v>
      </c>
      <c r="C3470" t="s">
        <v>16017</v>
      </c>
      <c r="D3470" t="s">
        <v>16018</v>
      </c>
      <c r="E3470" t="s">
        <v>113</v>
      </c>
      <c r="F3470" t="s">
        <v>16019</v>
      </c>
      <c r="G3470" t="s">
        <v>133</v>
      </c>
      <c r="H3470" t="s">
        <v>14150</v>
      </c>
      <c r="I3470" t="s">
        <v>540</v>
      </c>
      <c r="J3470" t="s">
        <v>16020</v>
      </c>
      <c r="K3470" t="s">
        <v>16021</v>
      </c>
      <c r="L3470" t="s">
        <v>8842</v>
      </c>
      <c r="M3470">
        <v>68</v>
      </c>
      <c r="N3470" t="s">
        <v>8614</v>
      </c>
      <c r="O3470" t="s">
        <v>14565</v>
      </c>
      <c r="P3470">
        <v>1</v>
      </c>
      <c r="Q3470">
        <v>1.2</v>
      </c>
      <c r="T3470">
        <v>131</v>
      </c>
      <c r="W3470">
        <v>1.1309733552923256</v>
      </c>
      <c r="X3470">
        <v>1.8095573684677211</v>
      </c>
    </row>
    <row r="3471" spans="1:24" hidden="1" x14ac:dyDescent="0.3">
      <c r="A3471" t="s">
        <v>16025</v>
      </c>
      <c r="B3471" t="s">
        <v>8174</v>
      </c>
      <c r="C3471" t="s">
        <v>16026</v>
      </c>
      <c r="D3471" t="s">
        <v>16027</v>
      </c>
      <c r="E3471" t="s">
        <v>113</v>
      </c>
      <c r="F3471" t="s">
        <v>16028</v>
      </c>
      <c r="G3471" t="s">
        <v>247</v>
      </c>
      <c r="H3471" t="s">
        <v>1187</v>
      </c>
      <c r="I3471" t="s">
        <v>1189</v>
      </c>
      <c r="J3471" t="s">
        <v>16029</v>
      </c>
      <c r="K3471" t="s">
        <v>16030</v>
      </c>
      <c r="L3471" t="s">
        <v>9030</v>
      </c>
      <c r="M3471">
        <v>60</v>
      </c>
      <c r="N3471" t="s">
        <v>9085</v>
      </c>
      <c r="O3471" t="s">
        <v>10794</v>
      </c>
      <c r="P3471">
        <v>2</v>
      </c>
      <c r="Q3471">
        <v>1499</v>
      </c>
      <c r="R3471">
        <v>369</v>
      </c>
      <c r="T3471">
        <v>300</v>
      </c>
      <c r="U3471">
        <v>130</v>
      </c>
      <c r="W3471">
        <v>1.1062620000000001</v>
      </c>
      <c r="X3471">
        <v>1.3275144000000001</v>
      </c>
    </row>
    <row r="3472" spans="1:24" hidden="1" x14ac:dyDescent="0.3">
      <c r="A3472" t="s">
        <v>16031</v>
      </c>
      <c r="B3472" t="s">
        <v>8179</v>
      </c>
      <c r="C3472" t="s">
        <v>16026</v>
      </c>
      <c r="D3472" t="s">
        <v>16027</v>
      </c>
      <c r="E3472" t="s">
        <v>113</v>
      </c>
      <c r="F3472" t="s">
        <v>16028</v>
      </c>
      <c r="G3472" t="s">
        <v>247</v>
      </c>
      <c r="H3472" t="s">
        <v>1187</v>
      </c>
      <c r="I3472" t="s">
        <v>1189</v>
      </c>
      <c r="J3472" t="s">
        <v>16029</v>
      </c>
      <c r="K3472" t="s">
        <v>16030</v>
      </c>
      <c r="L3472" t="s">
        <v>9030</v>
      </c>
      <c r="M3472">
        <v>59</v>
      </c>
      <c r="N3472" t="s">
        <v>9085</v>
      </c>
      <c r="O3472" t="s">
        <v>11880</v>
      </c>
      <c r="P3472">
        <v>2</v>
      </c>
      <c r="Q3472">
        <v>400</v>
      </c>
      <c r="R3472">
        <v>300</v>
      </c>
      <c r="W3472">
        <v>0.24</v>
      </c>
      <c r="X3472">
        <v>0.28799999999999998</v>
      </c>
    </row>
    <row r="3473" spans="1:24" hidden="1" x14ac:dyDescent="0.3">
      <c r="A3473" t="s">
        <v>16032</v>
      </c>
      <c r="B3473" t="s">
        <v>8536</v>
      </c>
      <c r="C3473" t="s">
        <v>16026</v>
      </c>
      <c r="D3473" t="s">
        <v>16027</v>
      </c>
      <c r="E3473" t="s">
        <v>113</v>
      </c>
      <c r="F3473" t="s">
        <v>16028</v>
      </c>
      <c r="G3473" t="s">
        <v>247</v>
      </c>
      <c r="H3473" t="s">
        <v>1187</v>
      </c>
      <c r="I3473" t="s">
        <v>1189</v>
      </c>
      <c r="J3473" t="s">
        <v>16029</v>
      </c>
      <c r="K3473" t="s">
        <v>16030</v>
      </c>
      <c r="L3473" t="s">
        <v>9030</v>
      </c>
      <c r="M3473">
        <v>58</v>
      </c>
      <c r="N3473" t="s">
        <v>9085</v>
      </c>
      <c r="O3473" t="s">
        <v>9131</v>
      </c>
      <c r="P3473">
        <v>2</v>
      </c>
      <c r="Q3473">
        <v>210</v>
      </c>
      <c r="R3473">
        <v>210</v>
      </c>
      <c r="W3473">
        <v>8.8200000000000001E-2</v>
      </c>
      <c r="X3473">
        <v>0.10584</v>
      </c>
    </row>
    <row r="3474" spans="1:24" hidden="1" x14ac:dyDescent="0.3">
      <c r="A3474" t="s">
        <v>16033</v>
      </c>
      <c r="B3474" t="s">
        <v>8211</v>
      </c>
      <c r="C3474" t="s">
        <v>16026</v>
      </c>
      <c r="D3474" t="s">
        <v>16027</v>
      </c>
      <c r="E3474" t="s">
        <v>113</v>
      </c>
      <c r="F3474" t="s">
        <v>16028</v>
      </c>
      <c r="G3474" t="s">
        <v>247</v>
      </c>
      <c r="H3474" t="s">
        <v>1187</v>
      </c>
      <c r="I3474" t="s">
        <v>1189</v>
      </c>
      <c r="J3474" t="s">
        <v>16029</v>
      </c>
      <c r="K3474" t="s">
        <v>16030</v>
      </c>
      <c r="L3474" t="s">
        <v>9030</v>
      </c>
      <c r="M3474">
        <v>58</v>
      </c>
      <c r="N3474" t="s">
        <v>113</v>
      </c>
      <c r="O3474" t="s">
        <v>9493</v>
      </c>
      <c r="P3474">
        <v>2</v>
      </c>
      <c r="Q3474">
        <v>0.6</v>
      </c>
      <c r="T3474">
        <v>313.5</v>
      </c>
      <c r="U3474">
        <v>130</v>
      </c>
      <c r="W3474">
        <v>0.56548667764616278</v>
      </c>
      <c r="X3474">
        <v>0.90477868423386054</v>
      </c>
    </row>
    <row r="3475" spans="1:24" hidden="1" x14ac:dyDescent="0.3">
      <c r="A3475" t="s">
        <v>16034</v>
      </c>
      <c r="B3475" t="s">
        <v>1304</v>
      </c>
      <c r="C3475" t="s">
        <v>16026</v>
      </c>
      <c r="D3475" t="s">
        <v>16027</v>
      </c>
      <c r="E3475" t="s">
        <v>113</v>
      </c>
      <c r="F3475" t="s">
        <v>16028</v>
      </c>
      <c r="G3475" t="s">
        <v>247</v>
      </c>
      <c r="H3475" t="s">
        <v>1187</v>
      </c>
      <c r="I3475" t="s">
        <v>1189</v>
      </c>
      <c r="J3475" t="s">
        <v>16029</v>
      </c>
      <c r="K3475" t="s">
        <v>16030</v>
      </c>
      <c r="L3475" t="s">
        <v>9030</v>
      </c>
      <c r="M3475">
        <v>0</v>
      </c>
      <c r="N3475" t="s">
        <v>9085</v>
      </c>
      <c r="O3475" t="s">
        <v>16035</v>
      </c>
      <c r="P3475">
        <v>1</v>
      </c>
      <c r="R3475">
        <v>1200</v>
      </c>
      <c r="S3475">
        <v>2100</v>
      </c>
    </row>
    <row r="3476" spans="1:24" hidden="1" x14ac:dyDescent="0.3">
      <c r="A3476" t="s">
        <v>16036</v>
      </c>
      <c r="B3476" t="s">
        <v>8174</v>
      </c>
      <c r="C3476" t="s">
        <v>5439</v>
      </c>
      <c r="D3476" t="s">
        <v>16037</v>
      </c>
      <c r="E3476" t="s">
        <v>113</v>
      </c>
      <c r="F3476" t="s">
        <v>15902</v>
      </c>
      <c r="G3476" t="s">
        <v>133</v>
      </c>
      <c r="H3476" t="s">
        <v>354</v>
      </c>
      <c r="I3476" t="s">
        <v>115</v>
      </c>
      <c r="J3476" t="s">
        <v>16038</v>
      </c>
      <c r="K3476" t="s">
        <v>16039</v>
      </c>
      <c r="L3476" t="s">
        <v>1173</v>
      </c>
      <c r="M3476">
        <v>50</v>
      </c>
      <c r="N3476" t="s">
        <v>113</v>
      </c>
      <c r="O3476" t="s">
        <v>9890</v>
      </c>
      <c r="P3476">
        <v>3</v>
      </c>
      <c r="Q3476">
        <v>2500</v>
      </c>
      <c r="R3476">
        <v>355</v>
      </c>
      <c r="S3476">
        <v>192</v>
      </c>
      <c r="T3476">
        <v>340</v>
      </c>
      <c r="U3476">
        <v>160</v>
      </c>
      <c r="V3476">
        <v>230</v>
      </c>
      <c r="W3476">
        <v>2.6625000000000001</v>
      </c>
      <c r="X3476">
        <v>3.1949999999999998</v>
      </c>
    </row>
    <row r="3477" spans="1:24" hidden="1" x14ac:dyDescent="0.3">
      <c r="A3477" t="s">
        <v>16040</v>
      </c>
      <c r="B3477" t="s">
        <v>8179</v>
      </c>
      <c r="C3477" t="s">
        <v>5439</v>
      </c>
      <c r="D3477" t="s">
        <v>16037</v>
      </c>
      <c r="E3477" t="s">
        <v>113</v>
      </c>
      <c r="F3477" t="s">
        <v>15902</v>
      </c>
      <c r="G3477" t="s">
        <v>133</v>
      </c>
      <c r="H3477" t="s">
        <v>354</v>
      </c>
      <c r="I3477" t="s">
        <v>115</v>
      </c>
      <c r="J3477" t="s">
        <v>16038</v>
      </c>
      <c r="K3477" t="s">
        <v>16039</v>
      </c>
      <c r="L3477" t="s">
        <v>1173</v>
      </c>
      <c r="M3477">
        <v>50</v>
      </c>
      <c r="N3477" t="s">
        <v>113</v>
      </c>
      <c r="O3477" t="s">
        <v>9034</v>
      </c>
      <c r="P3477">
        <v>1</v>
      </c>
      <c r="Q3477">
        <v>560</v>
      </c>
      <c r="R3477">
        <v>308</v>
      </c>
      <c r="S3477">
        <v>149</v>
      </c>
      <c r="W3477">
        <v>0.17247999999999999</v>
      </c>
      <c r="X3477">
        <v>0.20697599999999999</v>
      </c>
    </row>
    <row r="3478" spans="1:24" hidden="1" x14ac:dyDescent="0.3">
      <c r="A3478" t="s">
        <v>16041</v>
      </c>
      <c r="B3478" t="s">
        <v>8211</v>
      </c>
      <c r="C3478" t="s">
        <v>5439</v>
      </c>
      <c r="D3478" t="s">
        <v>16037</v>
      </c>
      <c r="E3478" t="s">
        <v>113</v>
      </c>
      <c r="F3478" t="s">
        <v>15902</v>
      </c>
      <c r="G3478" t="s">
        <v>133</v>
      </c>
      <c r="H3478" t="s">
        <v>354</v>
      </c>
      <c r="I3478" t="s">
        <v>115</v>
      </c>
      <c r="J3478" t="s">
        <v>16038</v>
      </c>
      <c r="K3478" t="s">
        <v>16039</v>
      </c>
      <c r="L3478" t="s">
        <v>1173</v>
      </c>
      <c r="M3478">
        <v>48</v>
      </c>
      <c r="N3478" t="s">
        <v>113</v>
      </c>
      <c r="O3478" t="s">
        <v>9493</v>
      </c>
      <c r="P3478">
        <v>1</v>
      </c>
      <c r="Q3478">
        <v>0.6</v>
      </c>
      <c r="T3478">
        <v>189.08</v>
      </c>
      <c r="W3478">
        <v>0.28274333882308139</v>
      </c>
      <c r="X3478">
        <v>0.45238934211693027</v>
      </c>
    </row>
    <row r="3479" spans="1:24" hidden="1" x14ac:dyDescent="0.3">
      <c r="A3479" t="s">
        <v>16042</v>
      </c>
      <c r="B3479" t="s">
        <v>8174</v>
      </c>
      <c r="C3479" t="s">
        <v>5442</v>
      </c>
      <c r="D3479" t="s">
        <v>16043</v>
      </c>
      <c r="E3479" t="s">
        <v>113</v>
      </c>
      <c r="F3479" t="s">
        <v>15508</v>
      </c>
      <c r="G3479" t="s">
        <v>133</v>
      </c>
      <c r="H3479" t="s">
        <v>354</v>
      </c>
      <c r="I3479" t="s">
        <v>115</v>
      </c>
      <c r="J3479" t="s">
        <v>16044</v>
      </c>
      <c r="K3479" t="s">
        <v>16045</v>
      </c>
      <c r="L3479" t="s">
        <v>1173</v>
      </c>
      <c r="M3479">
        <v>50</v>
      </c>
      <c r="N3479" t="s">
        <v>113</v>
      </c>
      <c r="O3479" t="s">
        <v>8207</v>
      </c>
      <c r="P3479">
        <v>3</v>
      </c>
      <c r="Q3479">
        <v>1400</v>
      </c>
      <c r="R3479">
        <v>320</v>
      </c>
      <c r="S3479">
        <v>145</v>
      </c>
      <c r="T3479">
        <v>100</v>
      </c>
      <c r="U3479">
        <v>250</v>
      </c>
      <c r="V3479">
        <v>330</v>
      </c>
      <c r="W3479">
        <v>1.3440000000000001</v>
      </c>
      <c r="X3479">
        <v>1.6128</v>
      </c>
    </row>
    <row r="3480" spans="1:24" hidden="1" x14ac:dyDescent="0.3">
      <c r="A3480" t="s">
        <v>16046</v>
      </c>
      <c r="B3480" t="s">
        <v>8179</v>
      </c>
      <c r="C3480" t="s">
        <v>5442</v>
      </c>
      <c r="D3480" t="s">
        <v>16043</v>
      </c>
      <c r="E3480" t="s">
        <v>113</v>
      </c>
      <c r="F3480" t="s">
        <v>15508</v>
      </c>
      <c r="G3480" t="s">
        <v>133</v>
      </c>
      <c r="H3480" t="s">
        <v>354</v>
      </c>
      <c r="I3480" t="s">
        <v>115</v>
      </c>
      <c r="J3480" t="s">
        <v>16044</v>
      </c>
      <c r="K3480" t="s">
        <v>16045</v>
      </c>
      <c r="L3480" t="s">
        <v>1173</v>
      </c>
      <c r="M3480">
        <v>50</v>
      </c>
      <c r="N3480" t="s">
        <v>113</v>
      </c>
      <c r="O3480" t="s">
        <v>9034</v>
      </c>
      <c r="P3480">
        <v>1</v>
      </c>
      <c r="Q3480">
        <v>560</v>
      </c>
      <c r="R3480">
        <v>308</v>
      </c>
      <c r="S3480">
        <v>149</v>
      </c>
      <c r="W3480">
        <v>0.17247999999999999</v>
      </c>
      <c r="X3480">
        <v>0.20697599999999999</v>
      </c>
    </row>
    <row r="3481" spans="1:24" hidden="1" x14ac:dyDescent="0.3">
      <c r="A3481" t="s">
        <v>16047</v>
      </c>
      <c r="B3481" t="s">
        <v>8211</v>
      </c>
      <c r="C3481" t="s">
        <v>5442</v>
      </c>
      <c r="D3481" t="s">
        <v>16043</v>
      </c>
      <c r="E3481" t="s">
        <v>113</v>
      </c>
      <c r="F3481" t="s">
        <v>15508</v>
      </c>
      <c r="G3481" t="s">
        <v>133</v>
      </c>
      <c r="H3481" t="s">
        <v>354</v>
      </c>
      <c r="I3481" t="s">
        <v>115</v>
      </c>
      <c r="J3481" t="s">
        <v>16044</v>
      </c>
      <c r="K3481" t="s">
        <v>16045</v>
      </c>
      <c r="L3481" t="s">
        <v>1173</v>
      </c>
      <c r="M3481">
        <v>48</v>
      </c>
      <c r="N3481" t="s">
        <v>113</v>
      </c>
      <c r="O3481" t="s">
        <v>9493</v>
      </c>
      <c r="P3481">
        <v>1</v>
      </c>
      <c r="Q3481">
        <v>0.6</v>
      </c>
      <c r="T3481">
        <v>61.65</v>
      </c>
      <c r="W3481">
        <v>0.28274333882308139</v>
      </c>
      <c r="X3481">
        <v>0.45238934211693027</v>
      </c>
    </row>
    <row r="3482" spans="1:24" hidden="1" x14ac:dyDescent="0.3">
      <c r="A3482" t="s">
        <v>16048</v>
      </c>
      <c r="B3482" t="s">
        <v>8174</v>
      </c>
      <c r="C3482" t="s">
        <v>5466</v>
      </c>
      <c r="D3482" t="s">
        <v>16049</v>
      </c>
      <c r="E3482" t="s">
        <v>113</v>
      </c>
      <c r="F3482" t="s">
        <v>15693</v>
      </c>
      <c r="G3482" t="s">
        <v>133</v>
      </c>
      <c r="H3482" t="s">
        <v>354</v>
      </c>
      <c r="I3482" t="s">
        <v>115</v>
      </c>
      <c r="J3482" t="s">
        <v>16050</v>
      </c>
      <c r="K3482" t="s">
        <v>16051</v>
      </c>
      <c r="L3482" t="s">
        <v>8842</v>
      </c>
      <c r="M3482">
        <v>70</v>
      </c>
      <c r="N3482" t="s">
        <v>113</v>
      </c>
      <c r="O3482" t="s">
        <v>9890</v>
      </c>
      <c r="P3482">
        <v>2</v>
      </c>
      <c r="Q3482">
        <v>2500</v>
      </c>
      <c r="R3482">
        <v>355</v>
      </c>
      <c r="S3482">
        <v>192</v>
      </c>
      <c r="T3482">
        <v>100</v>
      </c>
      <c r="U3482">
        <v>230</v>
      </c>
      <c r="W3482">
        <v>1.7749999999999999</v>
      </c>
      <c r="X3482">
        <v>2.13</v>
      </c>
    </row>
    <row r="3483" spans="1:24" hidden="1" x14ac:dyDescent="0.3">
      <c r="A3483" t="s">
        <v>16052</v>
      </c>
      <c r="B3483" t="s">
        <v>8179</v>
      </c>
      <c r="C3483" t="s">
        <v>5466</v>
      </c>
      <c r="D3483" t="s">
        <v>16049</v>
      </c>
      <c r="E3483" t="s">
        <v>113</v>
      </c>
      <c r="F3483" t="s">
        <v>15693</v>
      </c>
      <c r="G3483" t="s">
        <v>133</v>
      </c>
      <c r="H3483" t="s">
        <v>354</v>
      </c>
      <c r="I3483" t="s">
        <v>115</v>
      </c>
      <c r="J3483" t="s">
        <v>16050</v>
      </c>
      <c r="K3483" t="s">
        <v>16051</v>
      </c>
      <c r="L3483" t="s">
        <v>8842</v>
      </c>
      <c r="M3483">
        <v>70</v>
      </c>
      <c r="N3483" t="s">
        <v>113</v>
      </c>
      <c r="O3483" t="s">
        <v>9034</v>
      </c>
      <c r="P3483">
        <v>1</v>
      </c>
      <c r="Q3483">
        <v>560</v>
      </c>
      <c r="R3483">
        <v>308</v>
      </c>
      <c r="S3483">
        <v>149</v>
      </c>
      <c r="W3483">
        <v>0.17247999999999999</v>
      </c>
      <c r="X3483">
        <v>0.20697599999999999</v>
      </c>
    </row>
    <row r="3484" spans="1:24" hidden="1" x14ac:dyDescent="0.3">
      <c r="A3484" t="s">
        <v>16053</v>
      </c>
      <c r="B3484" t="s">
        <v>8211</v>
      </c>
      <c r="C3484" t="s">
        <v>5466</v>
      </c>
      <c r="D3484" t="s">
        <v>16049</v>
      </c>
      <c r="E3484" t="s">
        <v>113</v>
      </c>
      <c r="F3484" t="s">
        <v>15693</v>
      </c>
      <c r="G3484" t="s">
        <v>133</v>
      </c>
      <c r="H3484" t="s">
        <v>354</v>
      </c>
      <c r="I3484" t="s">
        <v>115</v>
      </c>
      <c r="J3484" t="s">
        <v>16050</v>
      </c>
      <c r="K3484" t="s">
        <v>16051</v>
      </c>
      <c r="L3484" t="s">
        <v>8842</v>
      </c>
      <c r="M3484">
        <v>68</v>
      </c>
      <c r="N3484" t="s">
        <v>113</v>
      </c>
      <c r="O3484" t="s">
        <v>9493</v>
      </c>
      <c r="P3484">
        <v>1</v>
      </c>
      <c r="Q3484">
        <v>0.6</v>
      </c>
      <c r="T3484">
        <v>124.83</v>
      </c>
      <c r="W3484">
        <v>0.28274333882308139</v>
      </c>
      <c r="X3484">
        <v>0.45238934211693027</v>
      </c>
    </row>
    <row r="3485" spans="1:24" hidden="1" x14ac:dyDescent="0.3">
      <c r="A3485" t="s">
        <v>16054</v>
      </c>
      <c r="B3485" t="s">
        <v>8174</v>
      </c>
      <c r="C3485" t="s">
        <v>5470</v>
      </c>
      <c r="D3485" t="s">
        <v>16055</v>
      </c>
      <c r="E3485" t="s">
        <v>113</v>
      </c>
      <c r="F3485" t="s">
        <v>16056</v>
      </c>
      <c r="G3485" t="s">
        <v>133</v>
      </c>
      <c r="H3485" t="s">
        <v>354</v>
      </c>
      <c r="I3485" t="s">
        <v>115</v>
      </c>
      <c r="J3485" t="s">
        <v>16057</v>
      </c>
      <c r="K3485" t="s">
        <v>16058</v>
      </c>
      <c r="L3485" t="s">
        <v>1173</v>
      </c>
      <c r="M3485">
        <v>50</v>
      </c>
      <c r="N3485" t="s">
        <v>113</v>
      </c>
      <c r="O3485" t="s">
        <v>8207</v>
      </c>
      <c r="P3485">
        <v>3</v>
      </c>
      <c r="Q3485">
        <v>1400</v>
      </c>
      <c r="R3485">
        <v>320</v>
      </c>
      <c r="S3485">
        <v>145</v>
      </c>
      <c r="T3485">
        <v>0</v>
      </c>
      <c r="U3485">
        <v>110</v>
      </c>
      <c r="V3485">
        <v>270</v>
      </c>
      <c r="W3485">
        <v>1.3440000000000001</v>
      </c>
      <c r="X3485">
        <v>1.6128</v>
      </c>
    </row>
    <row r="3486" spans="1:24" hidden="1" x14ac:dyDescent="0.3">
      <c r="A3486" t="s">
        <v>16059</v>
      </c>
      <c r="B3486" t="s">
        <v>8179</v>
      </c>
      <c r="C3486" t="s">
        <v>5470</v>
      </c>
      <c r="D3486" t="s">
        <v>16055</v>
      </c>
      <c r="E3486" t="s">
        <v>113</v>
      </c>
      <c r="F3486" t="s">
        <v>16056</v>
      </c>
      <c r="G3486" t="s">
        <v>133</v>
      </c>
      <c r="H3486" t="s">
        <v>354</v>
      </c>
      <c r="I3486" t="s">
        <v>115</v>
      </c>
      <c r="J3486" t="s">
        <v>16057</v>
      </c>
      <c r="K3486" t="s">
        <v>16058</v>
      </c>
      <c r="L3486" t="s">
        <v>1173</v>
      </c>
      <c r="M3486">
        <v>50</v>
      </c>
      <c r="N3486" t="s">
        <v>113</v>
      </c>
      <c r="O3486" t="s">
        <v>9034</v>
      </c>
      <c r="P3486">
        <v>1</v>
      </c>
      <c r="Q3486">
        <v>560</v>
      </c>
      <c r="R3486">
        <v>308</v>
      </c>
      <c r="S3486">
        <v>149</v>
      </c>
      <c r="W3486">
        <v>0.17247999999999999</v>
      </c>
      <c r="X3486">
        <v>0.20697599999999999</v>
      </c>
    </row>
    <row r="3487" spans="1:24" hidden="1" x14ac:dyDescent="0.3">
      <c r="A3487" t="s">
        <v>16060</v>
      </c>
      <c r="B3487" t="s">
        <v>8211</v>
      </c>
      <c r="C3487" t="s">
        <v>5470</v>
      </c>
      <c r="D3487" t="s">
        <v>16055</v>
      </c>
      <c r="E3487" t="s">
        <v>113</v>
      </c>
      <c r="F3487" t="s">
        <v>16056</v>
      </c>
      <c r="G3487" t="s">
        <v>133</v>
      </c>
      <c r="H3487" t="s">
        <v>354</v>
      </c>
      <c r="I3487" t="s">
        <v>115</v>
      </c>
      <c r="J3487" t="s">
        <v>16057</v>
      </c>
      <c r="K3487" t="s">
        <v>16058</v>
      </c>
      <c r="L3487" t="s">
        <v>1173</v>
      </c>
      <c r="M3487">
        <v>48</v>
      </c>
      <c r="N3487" t="s">
        <v>113</v>
      </c>
      <c r="O3487" t="s">
        <v>9493</v>
      </c>
      <c r="P3487">
        <v>1</v>
      </c>
      <c r="Q3487">
        <v>0.6</v>
      </c>
      <c r="T3487">
        <v>60.53</v>
      </c>
      <c r="W3487">
        <v>0.28274333882308139</v>
      </c>
      <c r="X3487">
        <v>0.45238934211693027</v>
      </c>
    </row>
    <row r="3488" spans="1:24" hidden="1" x14ac:dyDescent="0.3">
      <c r="A3488" t="s">
        <v>16061</v>
      </c>
      <c r="B3488" t="s">
        <v>8174</v>
      </c>
      <c r="C3488" t="s">
        <v>361</v>
      </c>
      <c r="D3488" t="s">
        <v>360</v>
      </c>
      <c r="E3488" t="s">
        <v>113</v>
      </c>
      <c r="F3488" t="s">
        <v>362</v>
      </c>
      <c r="G3488" t="s">
        <v>133</v>
      </c>
      <c r="H3488" t="s">
        <v>354</v>
      </c>
      <c r="I3488" t="s">
        <v>115</v>
      </c>
      <c r="J3488" t="s">
        <v>16062</v>
      </c>
      <c r="K3488" t="s">
        <v>16063</v>
      </c>
      <c r="L3488" t="s">
        <v>1173</v>
      </c>
      <c r="M3488">
        <v>50</v>
      </c>
      <c r="N3488" t="s">
        <v>113</v>
      </c>
      <c r="O3488" t="s">
        <v>8207</v>
      </c>
      <c r="P3488">
        <v>2</v>
      </c>
      <c r="Q3488">
        <v>1400</v>
      </c>
      <c r="R3488">
        <v>320</v>
      </c>
      <c r="S3488">
        <v>145</v>
      </c>
      <c r="T3488">
        <v>100</v>
      </c>
      <c r="U3488">
        <v>270</v>
      </c>
      <c r="W3488">
        <v>0.89600000000000002</v>
      </c>
      <c r="X3488">
        <v>1.0751999999999999</v>
      </c>
    </row>
    <row r="3489" spans="1:24" hidden="1" x14ac:dyDescent="0.3">
      <c r="A3489" t="s">
        <v>16064</v>
      </c>
      <c r="B3489" t="s">
        <v>8179</v>
      </c>
      <c r="C3489" t="s">
        <v>361</v>
      </c>
      <c r="D3489" t="s">
        <v>360</v>
      </c>
      <c r="E3489" t="s">
        <v>113</v>
      </c>
      <c r="F3489" t="s">
        <v>362</v>
      </c>
      <c r="G3489" t="s">
        <v>133</v>
      </c>
      <c r="H3489" t="s">
        <v>354</v>
      </c>
      <c r="I3489" t="s">
        <v>115</v>
      </c>
      <c r="J3489" t="s">
        <v>16062</v>
      </c>
      <c r="K3489" t="s">
        <v>16063</v>
      </c>
      <c r="L3489" t="s">
        <v>1173</v>
      </c>
      <c r="M3489">
        <v>50</v>
      </c>
      <c r="N3489" t="s">
        <v>113</v>
      </c>
      <c r="O3489" t="s">
        <v>9034</v>
      </c>
      <c r="P3489">
        <v>1</v>
      </c>
      <c r="Q3489">
        <v>560</v>
      </c>
      <c r="R3489">
        <v>308</v>
      </c>
      <c r="S3489">
        <v>149</v>
      </c>
      <c r="W3489">
        <v>0.17247999999999999</v>
      </c>
      <c r="X3489">
        <v>0.20697599999999999</v>
      </c>
    </row>
    <row r="3490" spans="1:24" hidden="1" x14ac:dyDescent="0.3">
      <c r="A3490" t="s">
        <v>16065</v>
      </c>
      <c r="B3490" t="s">
        <v>8211</v>
      </c>
      <c r="C3490" t="s">
        <v>361</v>
      </c>
      <c r="D3490" t="s">
        <v>360</v>
      </c>
      <c r="E3490" t="s">
        <v>113</v>
      </c>
      <c r="F3490" t="s">
        <v>362</v>
      </c>
      <c r="G3490" t="s">
        <v>133</v>
      </c>
      <c r="H3490" t="s">
        <v>354</v>
      </c>
      <c r="I3490" t="s">
        <v>115</v>
      </c>
      <c r="J3490" t="s">
        <v>16062</v>
      </c>
      <c r="K3490" t="s">
        <v>16063</v>
      </c>
      <c r="L3490" t="s">
        <v>1173</v>
      </c>
      <c r="M3490">
        <v>48</v>
      </c>
      <c r="N3490" t="s">
        <v>113</v>
      </c>
      <c r="O3490" t="s">
        <v>9493</v>
      </c>
      <c r="P3490">
        <v>1</v>
      </c>
      <c r="Q3490">
        <v>0.3</v>
      </c>
      <c r="T3490">
        <v>59.08</v>
      </c>
      <c r="W3490">
        <v>7.0685834705770348E-2</v>
      </c>
      <c r="X3490">
        <v>0.11309733552923257</v>
      </c>
    </row>
    <row r="3491" spans="1:24" hidden="1" x14ac:dyDescent="0.3">
      <c r="A3491" t="s">
        <v>16066</v>
      </c>
      <c r="B3491" t="s">
        <v>8174</v>
      </c>
      <c r="C3491" t="s">
        <v>364</v>
      </c>
      <c r="D3491" t="s">
        <v>363</v>
      </c>
      <c r="E3491" t="s">
        <v>113</v>
      </c>
      <c r="F3491" t="s">
        <v>365</v>
      </c>
      <c r="G3491" t="s">
        <v>133</v>
      </c>
      <c r="H3491" t="s">
        <v>354</v>
      </c>
      <c r="I3491" t="s">
        <v>115</v>
      </c>
      <c r="J3491" t="s">
        <v>16067</v>
      </c>
      <c r="K3491" t="s">
        <v>16068</v>
      </c>
      <c r="L3491" t="s">
        <v>1173</v>
      </c>
      <c r="M3491">
        <v>50</v>
      </c>
      <c r="N3491" t="s">
        <v>113</v>
      </c>
      <c r="O3491" t="s">
        <v>8207</v>
      </c>
      <c r="P3491">
        <v>2</v>
      </c>
      <c r="Q3491">
        <v>1400</v>
      </c>
      <c r="R3491">
        <v>320</v>
      </c>
      <c r="S3491">
        <v>145</v>
      </c>
      <c r="T3491">
        <v>340</v>
      </c>
      <c r="U3491">
        <v>150</v>
      </c>
      <c r="W3491">
        <v>0.89600000000000002</v>
      </c>
      <c r="X3491">
        <v>1.0751999999999999</v>
      </c>
    </row>
    <row r="3492" spans="1:24" hidden="1" x14ac:dyDescent="0.3">
      <c r="A3492" t="s">
        <v>16069</v>
      </c>
      <c r="B3492" t="s">
        <v>8179</v>
      </c>
      <c r="C3492" t="s">
        <v>364</v>
      </c>
      <c r="D3492" t="s">
        <v>363</v>
      </c>
      <c r="E3492" t="s">
        <v>113</v>
      </c>
      <c r="F3492" t="s">
        <v>365</v>
      </c>
      <c r="G3492" t="s">
        <v>133</v>
      </c>
      <c r="H3492" t="s">
        <v>354</v>
      </c>
      <c r="I3492" t="s">
        <v>115</v>
      </c>
      <c r="J3492" t="s">
        <v>16067</v>
      </c>
      <c r="K3492" t="s">
        <v>16068</v>
      </c>
      <c r="L3492" t="s">
        <v>1173</v>
      </c>
      <c r="M3492">
        <v>50</v>
      </c>
      <c r="N3492" t="s">
        <v>113</v>
      </c>
      <c r="O3492" t="s">
        <v>9034</v>
      </c>
      <c r="P3492">
        <v>1</v>
      </c>
      <c r="Q3492">
        <v>560</v>
      </c>
      <c r="R3492">
        <v>308</v>
      </c>
      <c r="S3492">
        <v>149</v>
      </c>
      <c r="W3492">
        <v>0.17247999999999999</v>
      </c>
      <c r="X3492">
        <v>0.20697599999999999</v>
      </c>
    </row>
    <row r="3493" spans="1:24" hidden="1" x14ac:dyDescent="0.3">
      <c r="A3493" t="s">
        <v>16070</v>
      </c>
      <c r="B3493" t="s">
        <v>8211</v>
      </c>
      <c r="C3493" t="s">
        <v>364</v>
      </c>
      <c r="D3493" t="s">
        <v>363</v>
      </c>
      <c r="E3493" t="s">
        <v>113</v>
      </c>
      <c r="F3493" t="s">
        <v>365</v>
      </c>
      <c r="G3493" t="s">
        <v>133</v>
      </c>
      <c r="H3493" t="s">
        <v>354</v>
      </c>
      <c r="I3493" t="s">
        <v>115</v>
      </c>
      <c r="J3493" t="s">
        <v>16067</v>
      </c>
      <c r="K3493" t="s">
        <v>16068</v>
      </c>
      <c r="L3493" t="s">
        <v>1173</v>
      </c>
      <c r="M3493">
        <v>48</v>
      </c>
      <c r="N3493" t="s">
        <v>113</v>
      </c>
      <c r="O3493" t="s">
        <v>9493</v>
      </c>
      <c r="P3493">
        <v>1</v>
      </c>
      <c r="Q3493">
        <v>0.6</v>
      </c>
      <c r="T3493">
        <v>8.9600000000000009</v>
      </c>
      <c r="W3493">
        <v>0.28274333882308139</v>
      </c>
      <c r="X3493">
        <v>0.45238934211693027</v>
      </c>
    </row>
    <row r="3494" spans="1:24" hidden="1" x14ac:dyDescent="0.3">
      <c r="A3494" t="s">
        <v>16071</v>
      </c>
      <c r="B3494" t="s">
        <v>8174</v>
      </c>
      <c r="C3494" t="s">
        <v>7219</v>
      </c>
      <c r="D3494" t="s">
        <v>7218</v>
      </c>
      <c r="E3494" t="s">
        <v>113</v>
      </c>
      <c r="F3494" t="s">
        <v>7220</v>
      </c>
      <c r="G3494" t="s">
        <v>247</v>
      </c>
      <c r="H3494" t="s">
        <v>1187</v>
      </c>
      <c r="I3494" t="s">
        <v>1189</v>
      </c>
      <c r="J3494" t="s">
        <v>16072</v>
      </c>
      <c r="K3494" t="s">
        <v>16073</v>
      </c>
      <c r="L3494" t="s">
        <v>9030</v>
      </c>
      <c r="M3494">
        <v>60</v>
      </c>
      <c r="N3494" t="s">
        <v>9085</v>
      </c>
      <c r="O3494" t="s">
        <v>10329</v>
      </c>
      <c r="P3494">
        <v>2</v>
      </c>
      <c r="Q3494">
        <v>2580</v>
      </c>
      <c r="R3494">
        <v>590</v>
      </c>
      <c r="T3494">
        <v>310</v>
      </c>
      <c r="U3494">
        <v>150</v>
      </c>
      <c r="W3494">
        <v>3.0444</v>
      </c>
      <c r="X3494">
        <v>3.6532799999999996</v>
      </c>
    </row>
    <row r="3495" spans="1:24" hidden="1" x14ac:dyDescent="0.3">
      <c r="A3495" t="s">
        <v>16074</v>
      </c>
      <c r="B3495" t="s">
        <v>8179</v>
      </c>
      <c r="C3495" t="s">
        <v>7219</v>
      </c>
      <c r="D3495" t="s">
        <v>7218</v>
      </c>
      <c r="E3495" t="s">
        <v>113</v>
      </c>
      <c r="F3495" t="s">
        <v>7220</v>
      </c>
      <c r="G3495" t="s">
        <v>247</v>
      </c>
      <c r="H3495" t="s">
        <v>1187</v>
      </c>
      <c r="I3495" t="s">
        <v>1189</v>
      </c>
      <c r="J3495" t="s">
        <v>16072</v>
      </c>
      <c r="K3495" t="s">
        <v>16073</v>
      </c>
      <c r="L3495" t="s">
        <v>9030</v>
      </c>
      <c r="M3495">
        <v>59</v>
      </c>
      <c r="N3495" t="s">
        <v>9085</v>
      </c>
      <c r="O3495" t="s">
        <v>11880</v>
      </c>
      <c r="P3495">
        <v>2</v>
      </c>
      <c r="Q3495">
        <v>400</v>
      </c>
      <c r="R3495">
        <v>300</v>
      </c>
      <c r="W3495">
        <v>0.24</v>
      </c>
      <c r="X3495">
        <v>0.28799999999999998</v>
      </c>
    </row>
    <row r="3496" spans="1:24" hidden="1" x14ac:dyDescent="0.3">
      <c r="A3496" t="s">
        <v>16075</v>
      </c>
      <c r="B3496" t="s">
        <v>8536</v>
      </c>
      <c r="C3496" t="s">
        <v>7219</v>
      </c>
      <c r="D3496" t="s">
        <v>7218</v>
      </c>
      <c r="E3496" t="s">
        <v>113</v>
      </c>
      <c r="F3496" t="s">
        <v>7220</v>
      </c>
      <c r="G3496" t="s">
        <v>247</v>
      </c>
      <c r="H3496" t="s">
        <v>1187</v>
      </c>
      <c r="I3496" t="s">
        <v>1189</v>
      </c>
      <c r="J3496" t="s">
        <v>16072</v>
      </c>
      <c r="K3496" t="s">
        <v>16073</v>
      </c>
      <c r="L3496" t="s">
        <v>9030</v>
      </c>
      <c r="M3496">
        <v>57</v>
      </c>
      <c r="N3496" t="s">
        <v>9085</v>
      </c>
      <c r="O3496" t="s">
        <v>9131</v>
      </c>
      <c r="P3496">
        <v>1</v>
      </c>
      <c r="Q3496">
        <v>210</v>
      </c>
      <c r="R3496">
        <v>210</v>
      </c>
      <c r="W3496">
        <v>4.41E-2</v>
      </c>
      <c r="X3496">
        <v>5.2920000000000002E-2</v>
      </c>
    </row>
    <row r="3497" spans="1:24" hidden="1" x14ac:dyDescent="0.3">
      <c r="A3497" t="s">
        <v>16076</v>
      </c>
      <c r="B3497" t="s">
        <v>8211</v>
      </c>
      <c r="C3497" t="s">
        <v>7219</v>
      </c>
      <c r="D3497" t="s">
        <v>7218</v>
      </c>
      <c r="E3497" t="s">
        <v>113</v>
      </c>
      <c r="F3497" t="s">
        <v>7220</v>
      </c>
      <c r="G3497" t="s">
        <v>247</v>
      </c>
      <c r="H3497" t="s">
        <v>1187</v>
      </c>
      <c r="I3497" t="s">
        <v>1189</v>
      </c>
      <c r="J3497" t="s">
        <v>16072</v>
      </c>
      <c r="K3497" t="s">
        <v>16073</v>
      </c>
      <c r="L3497" t="s">
        <v>9030</v>
      </c>
      <c r="M3497">
        <v>57</v>
      </c>
      <c r="N3497" t="s">
        <v>113</v>
      </c>
      <c r="O3497" t="s">
        <v>9493</v>
      </c>
      <c r="P3497">
        <v>1</v>
      </c>
      <c r="Q3497">
        <v>0.6</v>
      </c>
      <c r="T3497">
        <v>307.89999999999998</v>
      </c>
      <c r="W3497">
        <v>0.28274333882308139</v>
      </c>
      <c r="X3497">
        <v>0.45238934211693027</v>
      </c>
    </row>
    <row r="3498" spans="1:24" hidden="1" x14ac:dyDescent="0.3">
      <c r="A3498" t="s">
        <v>16077</v>
      </c>
      <c r="B3498" t="s">
        <v>1304</v>
      </c>
      <c r="C3498" t="s">
        <v>7219</v>
      </c>
      <c r="D3498" t="s">
        <v>7218</v>
      </c>
      <c r="E3498" t="s">
        <v>113</v>
      </c>
      <c r="F3498" t="s">
        <v>7220</v>
      </c>
      <c r="G3498" t="s">
        <v>247</v>
      </c>
      <c r="H3498" t="s">
        <v>1187</v>
      </c>
      <c r="I3498" t="s">
        <v>1189</v>
      </c>
      <c r="J3498" t="s">
        <v>16072</v>
      </c>
      <c r="K3498" t="s">
        <v>16073</v>
      </c>
      <c r="L3498" t="s">
        <v>9030</v>
      </c>
      <c r="M3498">
        <v>0</v>
      </c>
      <c r="N3498" t="s">
        <v>9085</v>
      </c>
      <c r="O3498" t="s">
        <v>16078</v>
      </c>
      <c r="P3498">
        <v>1</v>
      </c>
    </row>
    <row r="3499" spans="1:24" hidden="1" x14ac:dyDescent="0.3">
      <c r="A3499" t="s">
        <v>16079</v>
      </c>
      <c r="B3499" t="s">
        <v>8174</v>
      </c>
      <c r="C3499" t="s">
        <v>7243</v>
      </c>
      <c r="D3499" t="s">
        <v>7242</v>
      </c>
      <c r="E3499" t="s">
        <v>113</v>
      </c>
      <c r="F3499" t="s">
        <v>7244</v>
      </c>
      <c r="G3499" t="s">
        <v>247</v>
      </c>
      <c r="H3499" t="s">
        <v>1187</v>
      </c>
      <c r="I3499" t="s">
        <v>1189</v>
      </c>
      <c r="J3499" t="s">
        <v>16080</v>
      </c>
      <c r="K3499" t="s">
        <v>16081</v>
      </c>
      <c r="L3499" t="s">
        <v>9030</v>
      </c>
      <c r="M3499">
        <v>60</v>
      </c>
      <c r="N3499" t="s">
        <v>9085</v>
      </c>
      <c r="O3499" t="s">
        <v>10329</v>
      </c>
      <c r="P3499">
        <v>2</v>
      </c>
      <c r="Q3499">
        <v>2580</v>
      </c>
      <c r="R3499">
        <v>590</v>
      </c>
      <c r="T3499">
        <v>310</v>
      </c>
      <c r="U3499">
        <v>140</v>
      </c>
      <c r="W3499">
        <v>3.0444</v>
      </c>
      <c r="X3499">
        <v>3.6532799999999996</v>
      </c>
    </row>
    <row r="3500" spans="1:24" hidden="1" x14ac:dyDescent="0.3">
      <c r="A3500" t="s">
        <v>16082</v>
      </c>
      <c r="B3500" t="s">
        <v>8179</v>
      </c>
      <c r="C3500" t="s">
        <v>7243</v>
      </c>
      <c r="D3500" t="s">
        <v>7242</v>
      </c>
      <c r="E3500" t="s">
        <v>113</v>
      </c>
      <c r="F3500" t="s">
        <v>7244</v>
      </c>
      <c r="G3500" t="s">
        <v>247</v>
      </c>
      <c r="H3500" t="s">
        <v>1187</v>
      </c>
      <c r="I3500" t="s">
        <v>1189</v>
      </c>
      <c r="J3500" t="s">
        <v>16080</v>
      </c>
      <c r="K3500" t="s">
        <v>16081</v>
      </c>
      <c r="L3500" t="s">
        <v>9030</v>
      </c>
      <c r="M3500">
        <v>59</v>
      </c>
      <c r="N3500" t="s">
        <v>9085</v>
      </c>
      <c r="O3500" t="s">
        <v>11880</v>
      </c>
      <c r="P3500">
        <v>2</v>
      </c>
      <c r="Q3500">
        <v>400</v>
      </c>
      <c r="R3500">
        <v>300</v>
      </c>
      <c r="W3500">
        <v>0.24</v>
      </c>
      <c r="X3500">
        <v>0.28799999999999998</v>
      </c>
    </row>
    <row r="3501" spans="1:24" hidden="1" x14ac:dyDescent="0.3">
      <c r="A3501" t="s">
        <v>16083</v>
      </c>
      <c r="B3501" t="s">
        <v>8536</v>
      </c>
      <c r="C3501" t="s">
        <v>7243</v>
      </c>
      <c r="D3501" t="s">
        <v>7242</v>
      </c>
      <c r="E3501" t="s">
        <v>113</v>
      </c>
      <c r="F3501" t="s">
        <v>7244</v>
      </c>
      <c r="G3501" t="s">
        <v>247</v>
      </c>
      <c r="H3501" t="s">
        <v>1187</v>
      </c>
      <c r="I3501" t="s">
        <v>1189</v>
      </c>
      <c r="J3501" t="s">
        <v>16080</v>
      </c>
      <c r="K3501" t="s">
        <v>16081</v>
      </c>
      <c r="L3501" t="s">
        <v>9030</v>
      </c>
      <c r="M3501">
        <v>57</v>
      </c>
      <c r="N3501" t="s">
        <v>9085</v>
      </c>
      <c r="O3501" t="s">
        <v>9131</v>
      </c>
      <c r="P3501">
        <v>2</v>
      </c>
      <c r="Q3501">
        <v>210</v>
      </c>
      <c r="R3501">
        <v>210</v>
      </c>
      <c r="W3501">
        <v>8.8200000000000001E-2</v>
      </c>
      <c r="X3501">
        <v>0.10584</v>
      </c>
    </row>
    <row r="3502" spans="1:24" hidden="1" x14ac:dyDescent="0.3">
      <c r="A3502" t="s">
        <v>16084</v>
      </c>
      <c r="B3502" t="s">
        <v>8211</v>
      </c>
      <c r="C3502" t="s">
        <v>7243</v>
      </c>
      <c r="D3502" t="s">
        <v>7242</v>
      </c>
      <c r="E3502" t="s">
        <v>113</v>
      </c>
      <c r="F3502" t="s">
        <v>7244</v>
      </c>
      <c r="G3502" t="s">
        <v>247</v>
      </c>
      <c r="H3502" t="s">
        <v>1187</v>
      </c>
      <c r="I3502" t="s">
        <v>1189</v>
      </c>
      <c r="J3502" t="s">
        <v>16080</v>
      </c>
      <c r="K3502" t="s">
        <v>16081</v>
      </c>
      <c r="L3502" t="s">
        <v>9030</v>
      </c>
      <c r="M3502">
        <v>57</v>
      </c>
      <c r="N3502" t="s">
        <v>113</v>
      </c>
      <c r="O3502" t="s">
        <v>9493</v>
      </c>
      <c r="P3502">
        <v>1</v>
      </c>
      <c r="Q3502">
        <v>0.9</v>
      </c>
      <c r="T3502">
        <v>141</v>
      </c>
      <c r="W3502">
        <v>0.63617251235193317</v>
      </c>
      <c r="X3502">
        <v>1.0178760197630932</v>
      </c>
    </row>
    <row r="3503" spans="1:24" hidden="1" x14ac:dyDescent="0.3">
      <c r="A3503" t="s">
        <v>16085</v>
      </c>
      <c r="B3503" t="s">
        <v>8249</v>
      </c>
      <c r="C3503" t="s">
        <v>7243</v>
      </c>
      <c r="D3503" t="s">
        <v>7242</v>
      </c>
      <c r="E3503" t="s">
        <v>113</v>
      </c>
      <c r="F3503" t="s">
        <v>7244</v>
      </c>
      <c r="G3503" t="s">
        <v>247</v>
      </c>
      <c r="H3503" t="s">
        <v>1187</v>
      </c>
      <c r="I3503" t="s">
        <v>1189</v>
      </c>
      <c r="J3503" t="s">
        <v>16080</v>
      </c>
      <c r="K3503" t="s">
        <v>16081</v>
      </c>
      <c r="L3503" t="s">
        <v>9030</v>
      </c>
      <c r="M3503">
        <v>57</v>
      </c>
      <c r="N3503" t="s">
        <v>113</v>
      </c>
      <c r="O3503" t="s">
        <v>9493</v>
      </c>
      <c r="P3503">
        <v>1</v>
      </c>
      <c r="Q3503">
        <v>0.6</v>
      </c>
      <c r="T3503">
        <v>310</v>
      </c>
      <c r="W3503">
        <v>0.28274333882308139</v>
      </c>
      <c r="X3503">
        <v>0.45238934211693027</v>
      </c>
    </row>
    <row r="3504" spans="1:24" hidden="1" x14ac:dyDescent="0.3">
      <c r="A3504" t="s">
        <v>16086</v>
      </c>
      <c r="B3504" t="s">
        <v>1304</v>
      </c>
      <c r="C3504" t="s">
        <v>7243</v>
      </c>
      <c r="D3504" t="s">
        <v>7242</v>
      </c>
      <c r="E3504" t="s">
        <v>113</v>
      </c>
      <c r="F3504" t="s">
        <v>7244</v>
      </c>
      <c r="G3504" t="s">
        <v>247</v>
      </c>
      <c r="H3504" t="s">
        <v>1187</v>
      </c>
      <c r="I3504" t="s">
        <v>1189</v>
      </c>
      <c r="J3504" t="s">
        <v>16080</v>
      </c>
      <c r="K3504" t="s">
        <v>16081</v>
      </c>
      <c r="L3504" t="s">
        <v>9030</v>
      </c>
      <c r="M3504">
        <v>0</v>
      </c>
      <c r="N3504" t="s">
        <v>9085</v>
      </c>
      <c r="O3504" t="s">
        <v>16087</v>
      </c>
      <c r="P3504">
        <v>1</v>
      </c>
      <c r="R3504">
        <v>1200</v>
      </c>
      <c r="S3504">
        <v>2100</v>
      </c>
    </row>
    <row r="3505" spans="1:24" hidden="1" x14ac:dyDescent="0.3">
      <c r="A3505" t="s">
        <v>16088</v>
      </c>
      <c r="B3505" t="s">
        <v>8174</v>
      </c>
      <c r="C3505" t="s">
        <v>7247</v>
      </c>
      <c r="D3505" t="s">
        <v>7246</v>
      </c>
      <c r="E3505" t="s">
        <v>113</v>
      </c>
      <c r="F3505" t="s">
        <v>7248</v>
      </c>
      <c r="G3505" t="s">
        <v>247</v>
      </c>
      <c r="H3505" t="s">
        <v>1187</v>
      </c>
      <c r="I3505" t="s">
        <v>1189</v>
      </c>
      <c r="J3505" t="s">
        <v>16089</v>
      </c>
      <c r="K3505" t="s">
        <v>16090</v>
      </c>
      <c r="L3505" t="s">
        <v>9030</v>
      </c>
      <c r="M3505">
        <v>60</v>
      </c>
      <c r="N3505" t="s">
        <v>9085</v>
      </c>
      <c r="O3505" t="s">
        <v>10329</v>
      </c>
      <c r="P3505">
        <v>2</v>
      </c>
      <c r="Q3505">
        <v>2580</v>
      </c>
      <c r="R3505">
        <v>590</v>
      </c>
      <c r="T3505">
        <v>320</v>
      </c>
      <c r="U3505">
        <v>145</v>
      </c>
      <c r="W3505">
        <v>3.0444</v>
      </c>
      <c r="X3505">
        <v>3.6532799999999996</v>
      </c>
    </row>
    <row r="3506" spans="1:24" hidden="1" x14ac:dyDescent="0.3">
      <c r="A3506" t="s">
        <v>16091</v>
      </c>
      <c r="B3506" t="s">
        <v>8179</v>
      </c>
      <c r="C3506" t="s">
        <v>7247</v>
      </c>
      <c r="D3506" t="s">
        <v>7246</v>
      </c>
      <c r="E3506" t="s">
        <v>113</v>
      </c>
      <c r="F3506" t="s">
        <v>7248</v>
      </c>
      <c r="G3506" t="s">
        <v>247</v>
      </c>
      <c r="H3506" t="s">
        <v>1187</v>
      </c>
      <c r="I3506" t="s">
        <v>1189</v>
      </c>
      <c r="J3506" t="s">
        <v>16089</v>
      </c>
      <c r="K3506" t="s">
        <v>16090</v>
      </c>
      <c r="L3506" t="s">
        <v>9030</v>
      </c>
      <c r="M3506">
        <v>59</v>
      </c>
      <c r="N3506" t="s">
        <v>9085</v>
      </c>
      <c r="O3506" t="s">
        <v>11880</v>
      </c>
      <c r="P3506">
        <v>2</v>
      </c>
      <c r="Q3506">
        <v>400</v>
      </c>
      <c r="R3506">
        <v>300</v>
      </c>
      <c r="W3506">
        <v>0.24</v>
      </c>
      <c r="X3506">
        <v>0.28799999999999998</v>
      </c>
    </row>
    <row r="3507" spans="1:24" hidden="1" x14ac:dyDescent="0.3">
      <c r="A3507" t="s">
        <v>16092</v>
      </c>
      <c r="B3507" t="s">
        <v>8536</v>
      </c>
      <c r="C3507" t="s">
        <v>7247</v>
      </c>
      <c r="D3507" t="s">
        <v>7246</v>
      </c>
      <c r="E3507" t="s">
        <v>113</v>
      </c>
      <c r="F3507" t="s">
        <v>7248</v>
      </c>
      <c r="G3507" t="s">
        <v>247</v>
      </c>
      <c r="H3507" t="s">
        <v>1187</v>
      </c>
      <c r="I3507" t="s">
        <v>1189</v>
      </c>
      <c r="J3507" t="s">
        <v>16089</v>
      </c>
      <c r="K3507" t="s">
        <v>16090</v>
      </c>
      <c r="L3507" t="s">
        <v>9030</v>
      </c>
      <c r="M3507">
        <v>57</v>
      </c>
      <c r="N3507" t="s">
        <v>9085</v>
      </c>
      <c r="O3507" t="s">
        <v>9131</v>
      </c>
      <c r="P3507">
        <v>2</v>
      </c>
      <c r="Q3507">
        <v>210</v>
      </c>
      <c r="R3507">
        <v>210</v>
      </c>
      <c r="W3507">
        <v>8.8200000000000001E-2</v>
      </c>
      <c r="X3507">
        <v>0.10584</v>
      </c>
    </row>
    <row r="3508" spans="1:24" hidden="1" x14ac:dyDescent="0.3">
      <c r="A3508" t="s">
        <v>16093</v>
      </c>
      <c r="B3508" t="s">
        <v>8211</v>
      </c>
      <c r="C3508" t="s">
        <v>7247</v>
      </c>
      <c r="D3508" t="s">
        <v>7246</v>
      </c>
      <c r="E3508" t="s">
        <v>113</v>
      </c>
      <c r="F3508" t="s">
        <v>7248</v>
      </c>
      <c r="G3508" t="s">
        <v>247</v>
      </c>
      <c r="H3508" t="s">
        <v>1187</v>
      </c>
      <c r="I3508" t="s">
        <v>1189</v>
      </c>
      <c r="J3508" t="s">
        <v>16089</v>
      </c>
      <c r="K3508" t="s">
        <v>16090</v>
      </c>
      <c r="L3508" t="s">
        <v>9030</v>
      </c>
      <c r="M3508">
        <v>57</v>
      </c>
      <c r="N3508" t="s">
        <v>113</v>
      </c>
      <c r="O3508" t="s">
        <v>9493</v>
      </c>
      <c r="P3508">
        <v>1</v>
      </c>
      <c r="Q3508">
        <v>0.9</v>
      </c>
      <c r="T3508">
        <v>321</v>
      </c>
      <c r="W3508">
        <v>0.63617251235193317</v>
      </c>
      <c r="X3508">
        <v>1.0178760197630932</v>
      </c>
    </row>
    <row r="3509" spans="1:24" hidden="1" x14ac:dyDescent="0.3">
      <c r="A3509" t="s">
        <v>16094</v>
      </c>
      <c r="B3509" t="s">
        <v>8249</v>
      </c>
      <c r="C3509" t="s">
        <v>7247</v>
      </c>
      <c r="D3509" t="s">
        <v>7246</v>
      </c>
      <c r="E3509" t="s">
        <v>113</v>
      </c>
      <c r="F3509" t="s">
        <v>7248</v>
      </c>
      <c r="G3509" t="s">
        <v>247</v>
      </c>
      <c r="H3509" t="s">
        <v>1187</v>
      </c>
      <c r="I3509" t="s">
        <v>1189</v>
      </c>
      <c r="J3509" t="s">
        <v>16089</v>
      </c>
      <c r="K3509" t="s">
        <v>16090</v>
      </c>
      <c r="L3509" t="s">
        <v>9030</v>
      </c>
      <c r="M3509">
        <v>57</v>
      </c>
      <c r="N3509" t="s">
        <v>113</v>
      </c>
      <c r="O3509" t="s">
        <v>9493</v>
      </c>
      <c r="P3509">
        <v>1</v>
      </c>
      <c r="Q3509">
        <v>0.6</v>
      </c>
      <c r="T3509">
        <v>143.5</v>
      </c>
      <c r="W3509">
        <v>0.28274333882308139</v>
      </c>
      <c r="X3509">
        <v>0.45238934211693027</v>
      </c>
    </row>
    <row r="3510" spans="1:24" hidden="1" x14ac:dyDescent="0.3">
      <c r="A3510" t="s">
        <v>16095</v>
      </c>
      <c r="B3510" t="s">
        <v>1304</v>
      </c>
      <c r="C3510" t="s">
        <v>7247</v>
      </c>
      <c r="D3510" t="s">
        <v>7246</v>
      </c>
      <c r="E3510" t="s">
        <v>113</v>
      </c>
      <c r="F3510" t="s">
        <v>7248</v>
      </c>
      <c r="G3510" t="s">
        <v>247</v>
      </c>
      <c r="H3510" t="s">
        <v>1187</v>
      </c>
      <c r="I3510" t="s">
        <v>1189</v>
      </c>
      <c r="J3510" t="s">
        <v>16089</v>
      </c>
      <c r="K3510" t="s">
        <v>16090</v>
      </c>
      <c r="L3510" t="s">
        <v>9030</v>
      </c>
      <c r="M3510">
        <v>0</v>
      </c>
      <c r="N3510" t="s">
        <v>9085</v>
      </c>
      <c r="O3510" t="s">
        <v>16087</v>
      </c>
      <c r="P3510">
        <v>1</v>
      </c>
      <c r="R3510">
        <v>1200</v>
      </c>
      <c r="S3510">
        <v>2100</v>
      </c>
    </row>
    <row r="3511" spans="1:24" hidden="1" x14ac:dyDescent="0.3">
      <c r="A3511" t="s">
        <v>16096</v>
      </c>
      <c r="B3511" t="s">
        <v>8174</v>
      </c>
      <c r="C3511" t="s">
        <v>16097</v>
      </c>
      <c r="D3511" t="s">
        <v>16098</v>
      </c>
      <c r="E3511" t="s">
        <v>113</v>
      </c>
      <c r="F3511" t="s">
        <v>16099</v>
      </c>
      <c r="G3511" t="s">
        <v>247</v>
      </c>
      <c r="H3511" t="s">
        <v>1187</v>
      </c>
      <c r="I3511" t="s">
        <v>1189</v>
      </c>
      <c r="J3511" t="s">
        <v>16100</v>
      </c>
      <c r="K3511" t="s">
        <v>16101</v>
      </c>
      <c r="L3511" t="s">
        <v>9030</v>
      </c>
      <c r="M3511">
        <v>60</v>
      </c>
      <c r="N3511" t="s">
        <v>9085</v>
      </c>
      <c r="O3511" t="s">
        <v>10329</v>
      </c>
      <c r="P3511">
        <v>2</v>
      </c>
      <c r="Q3511">
        <v>2580</v>
      </c>
      <c r="R3511">
        <v>590</v>
      </c>
      <c r="T3511">
        <v>320</v>
      </c>
      <c r="U3511">
        <v>160</v>
      </c>
      <c r="W3511">
        <v>3.0444</v>
      </c>
      <c r="X3511">
        <v>3.6532799999999996</v>
      </c>
    </row>
    <row r="3512" spans="1:24" hidden="1" x14ac:dyDescent="0.3">
      <c r="A3512" t="s">
        <v>16102</v>
      </c>
      <c r="B3512" t="s">
        <v>8179</v>
      </c>
      <c r="C3512" t="s">
        <v>16097</v>
      </c>
      <c r="D3512" t="s">
        <v>16098</v>
      </c>
      <c r="E3512" t="s">
        <v>113</v>
      </c>
      <c r="F3512" t="s">
        <v>16099</v>
      </c>
      <c r="G3512" t="s">
        <v>247</v>
      </c>
      <c r="H3512" t="s">
        <v>1187</v>
      </c>
      <c r="I3512" t="s">
        <v>1189</v>
      </c>
      <c r="J3512" t="s">
        <v>16100</v>
      </c>
      <c r="K3512" t="s">
        <v>16101</v>
      </c>
      <c r="L3512" t="s">
        <v>9030</v>
      </c>
      <c r="M3512">
        <v>59</v>
      </c>
      <c r="N3512" t="s">
        <v>9085</v>
      </c>
      <c r="O3512" t="s">
        <v>11880</v>
      </c>
      <c r="P3512">
        <v>2</v>
      </c>
      <c r="Q3512">
        <v>400</v>
      </c>
      <c r="R3512">
        <v>300</v>
      </c>
      <c r="W3512">
        <v>0.24</v>
      </c>
      <c r="X3512">
        <v>0.28799999999999998</v>
      </c>
    </row>
    <row r="3513" spans="1:24" hidden="1" x14ac:dyDescent="0.3">
      <c r="A3513" t="s">
        <v>16103</v>
      </c>
      <c r="B3513" t="s">
        <v>8536</v>
      </c>
      <c r="C3513" t="s">
        <v>16097</v>
      </c>
      <c r="D3513" t="s">
        <v>16098</v>
      </c>
      <c r="E3513" t="s">
        <v>113</v>
      </c>
      <c r="F3513" t="s">
        <v>16099</v>
      </c>
      <c r="G3513" t="s">
        <v>247</v>
      </c>
      <c r="H3513" t="s">
        <v>1187</v>
      </c>
      <c r="I3513" t="s">
        <v>1189</v>
      </c>
      <c r="J3513" t="s">
        <v>16100</v>
      </c>
      <c r="K3513" t="s">
        <v>16101</v>
      </c>
      <c r="L3513" t="s">
        <v>9030</v>
      </c>
      <c r="M3513">
        <v>57</v>
      </c>
      <c r="N3513" t="s">
        <v>9085</v>
      </c>
      <c r="O3513" t="s">
        <v>9131</v>
      </c>
      <c r="P3513">
        <v>2</v>
      </c>
      <c r="Q3513">
        <v>210</v>
      </c>
      <c r="R3513">
        <v>210</v>
      </c>
      <c r="W3513">
        <v>8.8200000000000001E-2</v>
      </c>
      <c r="X3513">
        <v>0.10584</v>
      </c>
    </row>
    <row r="3514" spans="1:24" hidden="1" x14ac:dyDescent="0.3">
      <c r="A3514" t="s">
        <v>16104</v>
      </c>
      <c r="B3514" t="s">
        <v>8211</v>
      </c>
      <c r="C3514" t="s">
        <v>16097</v>
      </c>
      <c r="D3514" t="s">
        <v>16098</v>
      </c>
      <c r="E3514" t="s">
        <v>113</v>
      </c>
      <c r="F3514" t="s">
        <v>16099</v>
      </c>
      <c r="G3514" t="s">
        <v>247</v>
      </c>
      <c r="H3514" t="s">
        <v>1187</v>
      </c>
      <c r="I3514" t="s">
        <v>1189</v>
      </c>
      <c r="J3514" t="s">
        <v>16100</v>
      </c>
      <c r="K3514" t="s">
        <v>16101</v>
      </c>
      <c r="L3514" t="s">
        <v>9030</v>
      </c>
      <c r="M3514">
        <v>57</v>
      </c>
      <c r="N3514" t="s">
        <v>113</v>
      </c>
      <c r="O3514" t="s">
        <v>9493</v>
      </c>
      <c r="P3514">
        <v>1</v>
      </c>
      <c r="Q3514">
        <v>0.6</v>
      </c>
      <c r="T3514">
        <v>323.5</v>
      </c>
      <c r="W3514">
        <v>0.28274333882308139</v>
      </c>
      <c r="X3514">
        <v>0.45238934211693027</v>
      </c>
    </row>
    <row r="3515" spans="1:24" hidden="1" x14ac:dyDescent="0.3">
      <c r="A3515" t="s">
        <v>16105</v>
      </c>
      <c r="B3515" t="s">
        <v>8249</v>
      </c>
      <c r="C3515" t="s">
        <v>16097</v>
      </c>
      <c r="D3515" t="s">
        <v>16098</v>
      </c>
      <c r="E3515" t="s">
        <v>113</v>
      </c>
      <c r="F3515" t="s">
        <v>16099</v>
      </c>
      <c r="G3515" t="s">
        <v>247</v>
      </c>
      <c r="H3515" t="s">
        <v>1187</v>
      </c>
      <c r="I3515" t="s">
        <v>1189</v>
      </c>
      <c r="J3515" t="s">
        <v>16100</v>
      </c>
      <c r="K3515" t="s">
        <v>16101</v>
      </c>
      <c r="L3515" t="s">
        <v>9030</v>
      </c>
      <c r="M3515">
        <v>57</v>
      </c>
      <c r="N3515" t="s">
        <v>113</v>
      </c>
      <c r="O3515" t="s">
        <v>9493</v>
      </c>
      <c r="P3515">
        <v>1</v>
      </c>
      <c r="Q3515">
        <v>0.9</v>
      </c>
      <c r="T3515">
        <v>162</v>
      </c>
      <c r="W3515">
        <v>0.63617251235193317</v>
      </c>
      <c r="X3515">
        <v>1.0178760197630932</v>
      </c>
    </row>
    <row r="3516" spans="1:24" hidden="1" x14ac:dyDescent="0.3">
      <c r="A3516" t="s">
        <v>16106</v>
      </c>
      <c r="B3516" t="s">
        <v>1304</v>
      </c>
      <c r="C3516" t="s">
        <v>16097</v>
      </c>
      <c r="D3516" t="s">
        <v>16098</v>
      </c>
      <c r="E3516" t="s">
        <v>113</v>
      </c>
      <c r="F3516" t="s">
        <v>16099</v>
      </c>
      <c r="G3516" t="s">
        <v>247</v>
      </c>
      <c r="H3516" t="s">
        <v>1187</v>
      </c>
      <c r="I3516" t="s">
        <v>1189</v>
      </c>
      <c r="J3516" t="s">
        <v>16100</v>
      </c>
      <c r="K3516" t="s">
        <v>16101</v>
      </c>
      <c r="L3516" t="s">
        <v>9030</v>
      </c>
      <c r="M3516">
        <v>0</v>
      </c>
      <c r="N3516" t="s">
        <v>9085</v>
      </c>
      <c r="O3516" t="s">
        <v>16087</v>
      </c>
      <c r="P3516">
        <v>1</v>
      </c>
      <c r="R3516">
        <v>1200</v>
      </c>
      <c r="S3516">
        <v>2100</v>
      </c>
    </row>
    <row r="3517" spans="1:24" hidden="1" x14ac:dyDescent="0.3">
      <c r="A3517" t="s">
        <v>16107</v>
      </c>
      <c r="B3517" t="s">
        <v>8174</v>
      </c>
      <c r="C3517" t="s">
        <v>16108</v>
      </c>
      <c r="D3517" t="s">
        <v>16109</v>
      </c>
      <c r="E3517" t="s">
        <v>113</v>
      </c>
      <c r="F3517" t="s">
        <v>16110</v>
      </c>
      <c r="G3517" t="s">
        <v>247</v>
      </c>
      <c r="H3517" t="s">
        <v>1187</v>
      </c>
      <c r="I3517" t="s">
        <v>1189</v>
      </c>
      <c r="J3517" t="s">
        <v>16111</v>
      </c>
      <c r="K3517" t="s">
        <v>16112</v>
      </c>
      <c r="L3517" t="s">
        <v>9030</v>
      </c>
      <c r="M3517">
        <v>60</v>
      </c>
      <c r="N3517" t="s">
        <v>9085</v>
      </c>
      <c r="O3517" t="s">
        <v>10329</v>
      </c>
      <c r="P3517">
        <v>2</v>
      </c>
      <c r="Q3517">
        <v>2580</v>
      </c>
      <c r="R3517">
        <v>590</v>
      </c>
      <c r="T3517">
        <v>345</v>
      </c>
      <c r="U3517">
        <v>145</v>
      </c>
      <c r="W3517">
        <v>3.0444</v>
      </c>
      <c r="X3517">
        <v>3.6532799999999996</v>
      </c>
    </row>
    <row r="3518" spans="1:24" hidden="1" x14ac:dyDescent="0.3">
      <c r="A3518" t="s">
        <v>16113</v>
      </c>
      <c r="B3518" t="s">
        <v>8179</v>
      </c>
      <c r="C3518" t="s">
        <v>16108</v>
      </c>
      <c r="D3518" t="s">
        <v>16109</v>
      </c>
      <c r="E3518" t="s">
        <v>113</v>
      </c>
      <c r="F3518" t="s">
        <v>16110</v>
      </c>
      <c r="G3518" t="s">
        <v>247</v>
      </c>
      <c r="H3518" t="s">
        <v>1187</v>
      </c>
      <c r="I3518" t="s">
        <v>1189</v>
      </c>
      <c r="J3518" t="s">
        <v>16111</v>
      </c>
      <c r="K3518" t="s">
        <v>16112</v>
      </c>
      <c r="L3518" t="s">
        <v>9030</v>
      </c>
      <c r="M3518">
        <v>59</v>
      </c>
      <c r="N3518" t="s">
        <v>9085</v>
      </c>
      <c r="O3518" t="s">
        <v>11880</v>
      </c>
      <c r="P3518">
        <v>2</v>
      </c>
      <c r="Q3518">
        <v>400</v>
      </c>
      <c r="R3518">
        <v>300</v>
      </c>
      <c r="W3518">
        <v>0.24</v>
      </c>
      <c r="X3518">
        <v>0.28799999999999998</v>
      </c>
    </row>
    <row r="3519" spans="1:24" hidden="1" x14ac:dyDescent="0.3">
      <c r="A3519" t="s">
        <v>16114</v>
      </c>
      <c r="B3519" t="s">
        <v>8536</v>
      </c>
      <c r="C3519" t="s">
        <v>16108</v>
      </c>
      <c r="D3519" t="s">
        <v>16109</v>
      </c>
      <c r="E3519" t="s">
        <v>113</v>
      </c>
      <c r="F3519" t="s">
        <v>16110</v>
      </c>
      <c r="G3519" t="s">
        <v>247</v>
      </c>
      <c r="H3519" t="s">
        <v>1187</v>
      </c>
      <c r="I3519" t="s">
        <v>1189</v>
      </c>
      <c r="J3519" t="s">
        <v>16111</v>
      </c>
      <c r="K3519" t="s">
        <v>16112</v>
      </c>
      <c r="L3519" t="s">
        <v>9030</v>
      </c>
      <c r="M3519">
        <v>57</v>
      </c>
      <c r="N3519" t="s">
        <v>9085</v>
      </c>
      <c r="O3519" t="s">
        <v>9131</v>
      </c>
      <c r="P3519">
        <v>2</v>
      </c>
      <c r="Q3519">
        <v>210</v>
      </c>
      <c r="R3519">
        <v>210</v>
      </c>
      <c r="W3519">
        <v>8.8200000000000001E-2</v>
      </c>
      <c r="X3519">
        <v>0.10584</v>
      </c>
    </row>
    <row r="3520" spans="1:24" hidden="1" x14ac:dyDescent="0.3">
      <c r="A3520" t="s">
        <v>16115</v>
      </c>
      <c r="B3520" t="s">
        <v>8211</v>
      </c>
      <c r="C3520" t="s">
        <v>16108</v>
      </c>
      <c r="D3520" t="s">
        <v>16109</v>
      </c>
      <c r="E3520" t="s">
        <v>113</v>
      </c>
      <c r="F3520" t="s">
        <v>16110</v>
      </c>
      <c r="G3520" t="s">
        <v>247</v>
      </c>
      <c r="H3520" t="s">
        <v>1187</v>
      </c>
      <c r="I3520" t="s">
        <v>1189</v>
      </c>
      <c r="J3520" t="s">
        <v>16111</v>
      </c>
      <c r="K3520" t="s">
        <v>16112</v>
      </c>
      <c r="L3520" t="s">
        <v>9030</v>
      </c>
      <c r="M3520">
        <v>57</v>
      </c>
      <c r="N3520" t="s">
        <v>113</v>
      </c>
      <c r="O3520" t="s">
        <v>9493</v>
      </c>
      <c r="P3520">
        <v>2</v>
      </c>
      <c r="Q3520">
        <v>0.6</v>
      </c>
      <c r="T3520">
        <v>342</v>
      </c>
      <c r="U3520">
        <v>133</v>
      </c>
      <c r="W3520">
        <v>0.56548667764616278</v>
      </c>
      <c r="X3520">
        <v>0.90477868423386054</v>
      </c>
    </row>
    <row r="3521" spans="1:24" hidden="1" x14ac:dyDescent="0.3">
      <c r="A3521" t="s">
        <v>16116</v>
      </c>
      <c r="B3521" t="s">
        <v>1304</v>
      </c>
      <c r="C3521" t="s">
        <v>16108</v>
      </c>
      <c r="D3521" t="s">
        <v>16109</v>
      </c>
      <c r="E3521" t="s">
        <v>113</v>
      </c>
      <c r="F3521" t="s">
        <v>16110</v>
      </c>
      <c r="G3521" t="s">
        <v>247</v>
      </c>
      <c r="H3521" t="s">
        <v>1187</v>
      </c>
      <c r="I3521" t="s">
        <v>1189</v>
      </c>
      <c r="J3521" t="s">
        <v>16111</v>
      </c>
      <c r="K3521" t="s">
        <v>16112</v>
      </c>
      <c r="L3521" t="s">
        <v>9030</v>
      </c>
      <c r="M3521">
        <v>0</v>
      </c>
      <c r="N3521" t="s">
        <v>9085</v>
      </c>
      <c r="O3521" t="s">
        <v>16078</v>
      </c>
      <c r="P3521">
        <v>1</v>
      </c>
      <c r="R3521">
        <v>1200</v>
      </c>
      <c r="S3521">
        <v>2100</v>
      </c>
    </row>
    <row r="3522" spans="1:24" hidden="1" x14ac:dyDescent="0.3">
      <c r="A3522" t="s">
        <v>16117</v>
      </c>
      <c r="B3522" t="s">
        <v>8174</v>
      </c>
      <c r="C3522" t="s">
        <v>16118</v>
      </c>
      <c r="D3522" t="s">
        <v>16119</v>
      </c>
      <c r="E3522" t="s">
        <v>113</v>
      </c>
      <c r="F3522" t="s">
        <v>16120</v>
      </c>
      <c r="G3522" t="s">
        <v>247</v>
      </c>
      <c r="H3522" t="s">
        <v>1187</v>
      </c>
      <c r="I3522" t="s">
        <v>1189</v>
      </c>
      <c r="J3522" t="s">
        <v>16121</v>
      </c>
      <c r="K3522" t="s">
        <v>16122</v>
      </c>
      <c r="L3522" t="s">
        <v>9030</v>
      </c>
      <c r="M3522">
        <v>60</v>
      </c>
      <c r="N3522" t="s">
        <v>9085</v>
      </c>
      <c r="O3522" t="s">
        <v>10329</v>
      </c>
      <c r="P3522">
        <v>2</v>
      </c>
      <c r="Q3522">
        <v>2580</v>
      </c>
      <c r="R3522">
        <v>590</v>
      </c>
      <c r="T3522">
        <v>305</v>
      </c>
      <c r="U3522">
        <v>95</v>
      </c>
      <c r="W3522">
        <v>3.0444</v>
      </c>
      <c r="X3522">
        <v>3.6532799999999996</v>
      </c>
    </row>
    <row r="3523" spans="1:24" hidden="1" x14ac:dyDescent="0.3">
      <c r="A3523" t="s">
        <v>16123</v>
      </c>
      <c r="B3523" t="s">
        <v>8179</v>
      </c>
      <c r="C3523" t="s">
        <v>16118</v>
      </c>
      <c r="D3523" t="s">
        <v>16119</v>
      </c>
      <c r="E3523" t="s">
        <v>113</v>
      </c>
      <c r="F3523" t="s">
        <v>16120</v>
      </c>
      <c r="G3523" t="s">
        <v>247</v>
      </c>
      <c r="H3523" t="s">
        <v>1187</v>
      </c>
      <c r="I3523" t="s">
        <v>1189</v>
      </c>
      <c r="J3523" t="s">
        <v>16121</v>
      </c>
      <c r="K3523" t="s">
        <v>16122</v>
      </c>
      <c r="L3523" t="s">
        <v>9030</v>
      </c>
      <c r="M3523">
        <v>59</v>
      </c>
      <c r="N3523" t="s">
        <v>9085</v>
      </c>
      <c r="O3523" t="s">
        <v>11880</v>
      </c>
      <c r="P3523">
        <v>2</v>
      </c>
      <c r="Q3523">
        <v>400</v>
      </c>
      <c r="R3523">
        <v>300</v>
      </c>
      <c r="W3523">
        <v>0.24</v>
      </c>
      <c r="X3523">
        <v>0.28799999999999998</v>
      </c>
    </row>
    <row r="3524" spans="1:24" hidden="1" x14ac:dyDescent="0.3">
      <c r="A3524" t="s">
        <v>16124</v>
      </c>
      <c r="B3524" t="s">
        <v>8536</v>
      </c>
      <c r="C3524" t="s">
        <v>16118</v>
      </c>
      <c r="D3524" t="s">
        <v>16119</v>
      </c>
      <c r="E3524" t="s">
        <v>113</v>
      </c>
      <c r="F3524" t="s">
        <v>16120</v>
      </c>
      <c r="G3524" t="s">
        <v>247</v>
      </c>
      <c r="H3524" t="s">
        <v>1187</v>
      </c>
      <c r="I3524" t="s">
        <v>1189</v>
      </c>
      <c r="J3524" t="s">
        <v>16121</v>
      </c>
      <c r="K3524" t="s">
        <v>16122</v>
      </c>
      <c r="L3524" t="s">
        <v>9030</v>
      </c>
      <c r="M3524">
        <v>57</v>
      </c>
      <c r="N3524" t="s">
        <v>9085</v>
      </c>
      <c r="O3524" t="s">
        <v>9131</v>
      </c>
      <c r="P3524">
        <v>2</v>
      </c>
      <c r="Q3524">
        <v>210</v>
      </c>
      <c r="R3524">
        <v>210</v>
      </c>
      <c r="W3524">
        <v>8.8200000000000001E-2</v>
      </c>
      <c r="X3524">
        <v>0.10584</v>
      </c>
    </row>
    <row r="3525" spans="1:24" hidden="1" x14ac:dyDescent="0.3">
      <c r="A3525" t="s">
        <v>16125</v>
      </c>
      <c r="B3525" t="s">
        <v>8211</v>
      </c>
      <c r="C3525" t="s">
        <v>16118</v>
      </c>
      <c r="D3525" t="s">
        <v>16119</v>
      </c>
      <c r="E3525" t="s">
        <v>113</v>
      </c>
      <c r="F3525" t="s">
        <v>16120</v>
      </c>
      <c r="G3525" t="s">
        <v>247</v>
      </c>
      <c r="H3525" t="s">
        <v>1187</v>
      </c>
      <c r="I3525" t="s">
        <v>1189</v>
      </c>
      <c r="J3525" t="s">
        <v>16121</v>
      </c>
      <c r="K3525" t="s">
        <v>16122</v>
      </c>
      <c r="L3525" t="s">
        <v>9030</v>
      </c>
      <c r="M3525">
        <v>57</v>
      </c>
      <c r="N3525" t="s">
        <v>113</v>
      </c>
      <c r="O3525" t="s">
        <v>9493</v>
      </c>
      <c r="P3525">
        <v>2</v>
      </c>
      <c r="Q3525">
        <v>0.6</v>
      </c>
      <c r="T3525">
        <v>94.4</v>
      </c>
      <c r="U3525">
        <v>313.7</v>
      </c>
      <c r="W3525">
        <v>0.56548667764616278</v>
      </c>
      <c r="X3525">
        <v>0.90477868423386054</v>
      </c>
    </row>
    <row r="3526" spans="1:24" hidden="1" x14ac:dyDescent="0.3">
      <c r="A3526" t="s">
        <v>16126</v>
      </c>
      <c r="B3526" t="s">
        <v>1304</v>
      </c>
      <c r="C3526" t="s">
        <v>16118</v>
      </c>
      <c r="D3526" t="s">
        <v>16119</v>
      </c>
      <c r="E3526" t="s">
        <v>113</v>
      </c>
      <c r="F3526" t="s">
        <v>16120</v>
      </c>
      <c r="G3526" t="s">
        <v>247</v>
      </c>
      <c r="H3526" t="s">
        <v>1187</v>
      </c>
      <c r="I3526" t="s">
        <v>1189</v>
      </c>
      <c r="J3526" t="s">
        <v>16121</v>
      </c>
      <c r="K3526" t="s">
        <v>16122</v>
      </c>
      <c r="L3526" t="s">
        <v>9030</v>
      </c>
      <c r="M3526">
        <v>0</v>
      </c>
      <c r="N3526" t="s">
        <v>9085</v>
      </c>
      <c r="O3526" t="s">
        <v>16078</v>
      </c>
      <c r="P3526">
        <v>1</v>
      </c>
      <c r="R3526">
        <v>1200</v>
      </c>
      <c r="S3526">
        <v>2100</v>
      </c>
    </row>
    <row r="3527" spans="1:24" hidden="1" x14ac:dyDescent="0.3">
      <c r="A3527" t="s">
        <v>16127</v>
      </c>
      <c r="B3527" t="s">
        <v>8174</v>
      </c>
      <c r="C3527" t="s">
        <v>16128</v>
      </c>
      <c r="D3527" t="s">
        <v>16129</v>
      </c>
      <c r="E3527" t="s">
        <v>113</v>
      </c>
      <c r="F3527" t="s">
        <v>16130</v>
      </c>
      <c r="G3527" t="s">
        <v>247</v>
      </c>
      <c r="H3527" t="s">
        <v>1187</v>
      </c>
      <c r="I3527" t="s">
        <v>1189</v>
      </c>
      <c r="J3527" t="s">
        <v>16131</v>
      </c>
      <c r="K3527" t="s">
        <v>16132</v>
      </c>
      <c r="L3527" t="s">
        <v>9030</v>
      </c>
      <c r="M3527">
        <v>60</v>
      </c>
      <c r="N3527" t="s">
        <v>9085</v>
      </c>
      <c r="O3527" t="s">
        <v>10329</v>
      </c>
      <c r="P3527">
        <v>2</v>
      </c>
      <c r="Q3527">
        <v>2580</v>
      </c>
      <c r="R3527">
        <v>590</v>
      </c>
      <c r="T3527">
        <v>315</v>
      </c>
      <c r="U3527">
        <v>90</v>
      </c>
      <c r="W3527">
        <v>3.0444</v>
      </c>
      <c r="X3527">
        <v>3.6532799999999996</v>
      </c>
    </row>
    <row r="3528" spans="1:24" hidden="1" x14ac:dyDescent="0.3">
      <c r="A3528" t="s">
        <v>16133</v>
      </c>
      <c r="B3528" t="s">
        <v>8179</v>
      </c>
      <c r="C3528" t="s">
        <v>16128</v>
      </c>
      <c r="D3528" t="s">
        <v>16129</v>
      </c>
      <c r="E3528" t="s">
        <v>113</v>
      </c>
      <c r="F3528" t="s">
        <v>16130</v>
      </c>
      <c r="G3528" t="s">
        <v>247</v>
      </c>
      <c r="H3528" t="s">
        <v>1187</v>
      </c>
      <c r="I3528" t="s">
        <v>1189</v>
      </c>
      <c r="J3528" t="s">
        <v>16131</v>
      </c>
      <c r="K3528" t="s">
        <v>16132</v>
      </c>
      <c r="L3528" t="s">
        <v>9030</v>
      </c>
      <c r="M3528">
        <v>59</v>
      </c>
      <c r="N3528" t="s">
        <v>9085</v>
      </c>
      <c r="O3528" t="s">
        <v>11880</v>
      </c>
      <c r="P3528">
        <v>2</v>
      </c>
      <c r="Q3528">
        <v>400</v>
      </c>
      <c r="R3528">
        <v>300</v>
      </c>
      <c r="W3528">
        <v>0.24</v>
      </c>
      <c r="X3528">
        <v>0.28799999999999998</v>
      </c>
    </row>
    <row r="3529" spans="1:24" hidden="1" x14ac:dyDescent="0.3">
      <c r="A3529" t="s">
        <v>16134</v>
      </c>
      <c r="B3529" t="s">
        <v>8536</v>
      </c>
      <c r="C3529" t="s">
        <v>16128</v>
      </c>
      <c r="D3529" t="s">
        <v>16129</v>
      </c>
      <c r="E3529" t="s">
        <v>113</v>
      </c>
      <c r="F3529" t="s">
        <v>16130</v>
      </c>
      <c r="G3529" t="s">
        <v>247</v>
      </c>
      <c r="H3529" t="s">
        <v>1187</v>
      </c>
      <c r="I3529" t="s">
        <v>1189</v>
      </c>
      <c r="J3529" t="s">
        <v>16131</v>
      </c>
      <c r="K3529" t="s">
        <v>16132</v>
      </c>
      <c r="L3529" t="s">
        <v>9030</v>
      </c>
      <c r="M3529">
        <v>57</v>
      </c>
      <c r="N3529" t="s">
        <v>9085</v>
      </c>
      <c r="O3529" t="s">
        <v>9131</v>
      </c>
      <c r="P3529">
        <v>2</v>
      </c>
      <c r="Q3529">
        <v>210</v>
      </c>
      <c r="R3529">
        <v>210</v>
      </c>
      <c r="W3529">
        <v>8.8200000000000001E-2</v>
      </c>
      <c r="X3529">
        <v>0.10584</v>
      </c>
    </row>
    <row r="3530" spans="1:24" hidden="1" x14ac:dyDescent="0.3">
      <c r="A3530" t="s">
        <v>16135</v>
      </c>
      <c r="B3530" t="s">
        <v>8211</v>
      </c>
      <c r="C3530" t="s">
        <v>16128</v>
      </c>
      <c r="D3530" t="s">
        <v>16129</v>
      </c>
      <c r="E3530" t="s">
        <v>113</v>
      </c>
      <c r="F3530" t="s">
        <v>16130</v>
      </c>
      <c r="G3530" t="s">
        <v>247</v>
      </c>
      <c r="H3530" t="s">
        <v>1187</v>
      </c>
      <c r="I3530" t="s">
        <v>1189</v>
      </c>
      <c r="J3530" t="s">
        <v>16131</v>
      </c>
      <c r="K3530" t="s">
        <v>16132</v>
      </c>
      <c r="L3530" t="s">
        <v>9030</v>
      </c>
      <c r="M3530">
        <v>57</v>
      </c>
      <c r="N3530" t="s">
        <v>113</v>
      </c>
      <c r="O3530" t="s">
        <v>9493</v>
      </c>
      <c r="P3530">
        <v>2</v>
      </c>
      <c r="Q3530">
        <v>0.6</v>
      </c>
      <c r="T3530">
        <v>317.7</v>
      </c>
      <c r="U3530">
        <v>92.6</v>
      </c>
      <c r="W3530">
        <v>0.56548667764616278</v>
      </c>
      <c r="X3530">
        <v>0.90477868423386054</v>
      </c>
    </row>
    <row r="3531" spans="1:24" hidden="1" x14ac:dyDescent="0.3">
      <c r="A3531" t="s">
        <v>16136</v>
      </c>
      <c r="B3531" t="s">
        <v>1304</v>
      </c>
      <c r="C3531" t="s">
        <v>16128</v>
      </c>
      <c r="D3531" t="s">
        <v>16129</v>
      </c>
      <c r="E3531" t="s">
        <v>113</v>
      </c>
      <c r="F3531" t="s">
        <v>16130</v>
      </c>
      <c r="G3531" t="s">
        <v>247</v>
      </c>
      <c r="H3531" t="s">
        <v>1187</v>
      </c>
      <c r="I3531" t="s">
        <v>1189</v>
      </c>
      <c r="J3531" t="s">
        <v>16131</v>
      </c>
      <c r="K3531" t="s">
        <v>16132</v>
      </c>
      <c r="L3531" t="s">
        <v>9030</v>
      </c>
      <c r="M3531">
        <v>0</v>
      </c>
      <c r="N3531" t="s">
        <v>9085</v>
      </c>
      <c r="O3531" t="s">
        <v>16078</v>
      </c>
      <c r="P3531">
        <v>1</v>
      </c>
      <c r="R3531">
        <v>1200</v>
      </c>
      <c r="S3531">
        <v>2100</v>
      </c>
    </row>
    <row r="3532" spans="1:24" hidden="1" x14ac:dyDescent="0.3">
      <c r="A3532" t="s">
        <v>16137</v>
      </c>
      <c r="B3532" t="s">
        <v>8174</v>
      </c>
      <c r="C3532" t="s">
        <v>16138</v>
      </c>
      <c r="D3532" t="s">
        <v>16139</v>
      </c>
      <c r="E3532" t="s">
        <v>113</v>
      </c>
      <c r="F3532" t="s">
        <v>16140</v>
      </c>
      <c r="G3532" t="s">
        <v>247</v>
      </c>
      <c r="H3532" t="s">
        <v>1187</v>
      </c>
      <c r="I3532" t="s">
        <v>1189</v>
      </c>
      <c r="J3532" t="s">
        <v>16141</v>
      </c>
      <c r="K3532" t="s">
        <v>16142</v>
      </c>
      <c r="L3532" t="s">
        <v>9030</v>
      </c>
      <c r="M3532">
        <v>60</v>
      </c>
      <c r="N3532" t="s">
        <v>9085</v>
      </c>
      <c r="O3532" t="s">
        <v>10329</v>
      </c>
      <c r="P3532">
        <v>2</v>
      </c>
      <c r="Q3532">
        <v>2580</v>
      </c>
      <c r="R3532">
        <v>590</v>
      </c>
      <c r="T3532">
        <v>140</v>
      </c>
      <c r="U3532">
        <v>265</v>
      </c>
      <c r="W3532">
        <v>3.0444</v>
      </c>
      <c r="X3532">
        <v>3.6532799999999996</v>
      </c>
    </row>
    <row r="3533" spans="1:24" hidden="1" x14ac:dyDescent="0.3">
      <c r="A3533" t="s">
        <v>16143</v>
      </c>
      <c r="B3533" t="s">
        <v>8179</v>
      </c>
      <c r="C3533" t="s">
        <v>16138</v>
      </c>
      <c r="D3533" t="s">
        <v>16139</v>
      </c>
      <c r="E3533" t="s">
        <v>113</v>
      </c>
      <c r="F3533" t="s">
        <v>16140</v>
      </c>
      <c r="G3533" t="s">
        <v>247</v>
      </c>
      <c r="H3533" t="s">
        <v>1187</v>
      </c>
      <c r="I3533" t="s">
        <v>1189</v>
      </c>
      <c r="J3533" t="s">
        <v>16141</v>
      </c>
      <c r="K3533" t="s">
        <v>16142</v>
      </c>
      <c r="L3533" t="s">
        <v>9030</v>
      </c>
      <c r="M3533">
        <v>59</v>
      </c>
      <c r="N3533" t="s">
        <v>9085</v>
      </c>
      <c r="O3533" t="s">
        <v>11880</v>
      </c>
      <c r="P3533">
        <v>2</v>
      </c>
      <c r="Q3533">
        <v>400</v>
      </c>
      <c r="R3533">
        <v>300</v>
      </c>
      <c r="W3533">
        <v>0.24</v>
      </c>
      <c r="X3533">
        <v>0.28799999999999998</v>
      </c>
    </row>
    <row r="3534" spans="1:24" hidden="1" x14ac:dyDescent="0.3">
      <c r="A3534" t="s">
        <v>16144</v>
      </c>
      <c r="B3534" t="s">
        <v>8536</v>
      </c>
      <c r="C3534" t="s">
        <v>16138</v>
      </c>
      <c r="D3534" t="s">
        <v>16139</v>
      </c>
      <c r="E3534" t="s">
        <v>113</v>
      </c>
      <c r="F3534" t="s">
        <v>16140</v>
      </c>
      <c r="G3534" t="s">
        <v>247</v>
      </c>
      <c r="H3534" t="s">
        <v>1187</v>
      </c>
      <c r="I3534" t="s">
        <v>1189</v>
      </c>
      <c r="J3534" t="s">
        <v>16141</v>
      </c>
      <c r="K3534" t="s">
        <v>16142</v>
      </c>
      <c r="L3534" t="s">
        <v>9030</v>
      </c>
      <c r="M3534">
        <v>57</v>
      </c>
      <c r="N3534" t="s">
        <v>9085</v>
      </c>
      <c r="O3534" t="s">
        <v>9131</v>
      </c>
      <c r="P3534">
        <v>2</v>
      </c>
      <c r="Q3534">
        <v>210</v>
      </c>
      <c r="R3534">
        <v>210</v>
      </c>
      <c r="W3534">
        <v>8.8200000000000001E-2</v>
      </c>
      <c r="X3534">
        <v>0.10584</v>
      </c>
    </row>
    <row r="3535" spans="1:24" hidden="1" x14ac:dyDescent="0.3">
      <c r="A3535" t="s">
        <v>16145</v>
      </c>
      <c r="B3535" t="s">
        <v>8211</v>
      </c>
      <c r="C3535" t="s">
        <v>16138</v>
      </c>
      <c r="D3535" t="s">
        <v>16139</v>
      </c>
      <c r="E3535" t="s">
        <v>113</v>
      </c>
      <c r="F3535" t="s">
        <v>16140</v>
      </c>
      <c r="G3535" t="s">
        <v>247</v>
      </c>
      <c r="H3535" t="s">
        <v>1187</v>
      </c>
      <c r="I3535" t="s">
        <v>1189</v>
      </c>
      <c r="J3535" t="s">
        <v>16141</v>
      </c>
      <c r="K3535" t="s">
        <v>16142</v>
      </c>
      <c r="L3535" t="s">
        <v>9030</v>
      </c>
      <c r="M3535">
        <v>57</v>
      </c>
      <c r="N3535" t="s">
        <v>113</v>
      </c>
      <c r="O3535" t="s">
        <v>9493</v>
      </c>
      <c r="P3535">
        <v>2</v>
      </c>
      <c r="Q3535">
        <v>0.6</v>
      </c>
      <c r="T3535">
        <v>262.3</v>
      </c>
      <c r="U3535">
        <v>137.69999999999999</v>
      </c>
      <c r="W3535">
        <v>0.56548667764616278</v>
      </c>
      <c r="X3535">
        <v>0.90477868423386054</v>
      </c>
    </row>
    <row r="3536" spans="1:24" hidden="1" x14ac:dyDescent="0.3">
      <c r="A3536" t="s">
        <v>16146</v>
      </c>
      <c r="B3536" t="s">
        <v>1304</v>
      </c>
      <c r="C3536" t="s">
        <v>16138</v>
      </c>
      <c r="D3536" t="s">
        <v>16139</v>
      </c>
      <c r="E3536" t="s">
        <v>113</v>
      </c>
      <c r="F3536" t="s">
        <v>16140</v>
      </c>
      <c r="G3536" t="s">
        <v>247</v>
      </c>
      <c r="H3536" t="s">
        <v>1187</v>
      </c>
      <c r="I3536" t="s">
        <v>1189</v>
      </c>
      <c r="J3536" t="s">
        <v>16141</v>
      </c>
      <c r="K3536" t="s">
        <v>16142</v>
      </c>
      <c r="L3536" t="s">
        <v>9030</v>
      </c>
      <c r="M3536">
        <v>0</v>
      </c>
      <c r="N3536" t="s">
        <v>9085</v>
      </c>
      <c r="O3536" t="s">
        <v>16078</v>
      </c>
      <c r="P3536">
        <v>1</v>
      </c>
      <c r="R3536">
        <v>1200</v>
      </c>
      <c r="S3536">
        <v>2100</v>
      </c>
    </row>
    <row r="3537" spans="1:24" hidden="1" x14ac:dyDescent="0.3">
      <c r="A3537" t="s">
        <v>16147</v>
      </c>
      <c r="B3537" t="s">
        <v>8174</v>
      </c>
      <c r="C3537" t="s">
        <v>16148</v>
      </c>
      <c r="D3537" t="s">
        <v>16149</v>
      </c>
      <c r="E3537" t="s">
        <v>113</v>
      </c>
      <c r="F3537" t="s">
        <v>16150</v>
      </c>
      <c r="G3537" t="s">
        <v>247</v>
      </c>
      <c r="H3537" t="s">
        <v>1187</v>
      </c>
      <c r="I3537" t="s">
        <v>1189</v>
      </c>
      <c r="J3537" t="s">
        <v>16151</v>
      </c>
      <c r="K3537" t="s">
        <v>16152</v>
      </c>
      <c r="L3537" t="s">
        <v>9030</v>
      </c>
      <c r="M3537">
        <v>60</v>
      </c>
      <c r="N3537" t="s">
        <v>9085</v>
      </c>
      <c r="O3537" t="s">
        <v>10329</v>
      </c>
      <c r="P3537">
        <v>2</v>
      </c>
      <c r="Q3537">
        <v>2580</v>
      </c>
      <c r="R3537">
        <v>590</v>
      </c>
      <c r="T3537">
        <v>80</v>
      </c>
      <c r="U3537">
        <v>270</v>
      </c>
      <c r="W3537">
        <v>3.0444</v>
      </c>
      <c r="X3537">
        <v>3.6532799999999996</v>
      </c>
    </row>
    <row r="3538" spans="1:24" hidden="1" x14ac:dyDescent="0.3">
      <c r="A3538" t="s">
        <v>16153</v>
      </c>
      <c r="B3538" t="s">
        <v>8179</v>
      </c>
      <c r="C3538" t="s">
        <v>16148</v>
      </c>
      <c r="D3538" t="s">
        <v>16149</v>
      </c>
      <c r="E3538" t="s">
        <v>113</v>
      </c>
      <c r="F3538" t="s">
        <v>16150</v>
      </c>
      <c r="G3538" t="s">
        <v>247</v>
      </c>
      <c r="H3538" t="s">
        <v>1187</v>
      </c>
      <c r="I3538" t="s">
        <v>1189</v>
      </c>
      <c r="J3538" t="s">
        <v>16151</v>
      </c>
      <c r="K3538" t="s">
        <v>16152</v>
      </c>
      <c r="L3538" t="s">
        <v>9030</v>
      </c>
      <c r="M3538">
        <v>59</v>
      </c>
      <c r="N3538" t="s">
        <v>9085</v>
      </c>
      <c r="O3538" t="s">
        <v>11880</v>
      </c>
      <c r="P3538">
        <v>2</v>
      </c>
      <c r="Q3538">
        <v>400</v>
      </c>
      <c r="R3538">
        <v>300</v>
      </c>
      <c r="W3538">
        <v>0.24</v>
      </c>
      <c r="X3538">
        <v>0.28799999999999998</v>
      </c>
    </row>
    <row r="3539" spans="1:24" hidden="1" x14ac:dyDescent="0.3">
      <c r="A3539" t="s">
        <v>16154</v>
      </c>
      <c r="B3539" t="s">
        <v>8536</v>
      </c>
      <c r="C3539" t="s">
        <v>16148</v>
      </c>
      <c r="D3539" t="s">
        <v>16149</v>
      </c>
      <c r="E3539" t="s">
        <v>113</v>
      </c>
      <c r="F3539" t="s">
        <v>16150</v>
      </c>
      <c r="G3539" t="s">
        <v>247</v>
      </c>
      <c r="H3539" t="s">
        <v>1187</v>
      </c>
      <c r="I3539" t="s">
        <v>1189</v>
      </c>
      <c r="J3539" t="s">
        <v>16151</v>
      </c>
      <c r="K3539" t="s">
        <v>16152</v>
      </c>
      <c r="L3539" t="s">
        <v>9030</v>
      </c>
      <c r="M3539">
        <v>57</v>
      </c>
      <c r="N3539" t="s">
        <v>9085</v>
      </c>
      <c r="O3539" t="s">
        <v>9131</v>
      </c>
      <c r="P3539">
        <v>1</v>
      </c>
      <c r="Q3539">
        <v>210</v>
      </c>
      <c r="R3539">
        <v>210</v>
      </c>
      <c r="W3539">
        <v>4.41E-2</v>
      </c>
      <c r="X3539">
        <v>5.2920000000000002E-2</v>
      </c>
    </row>
    <row r="3540" spans="1:24" hidden="1" x14ac:dyDescent="0.3">
      <c r="A3540" t="s">
        <v>16155</v>
      </c>
      <c r="B3540" t="s">
        <v>8211</v>
      </c>
      <c r="C3540" t="s">
        <v>16148</v>
      </c>
      <c r="D3540" t="s">
        <v>16149</v>
      </c>
      <c r="E3540" t="s">
        <v>113</v>
      </c>
      <c r="F3540" t="s">
        <v>16150</v>
      </c>
      <c r="G3540" t="s">
        <v>247</v>
      </c>
      <c r="H3540" t="s">
        <v>1187</v>
      </c>
      <c r="I3540" t="s">
        <v>1189</v>
      </c>
      <c r="J3540" t="s">
        <v>16151</v>
      </c>
      <c r="K3540" t="s">
        <v>16152</v>
      </c>
      <c r="L3540" t="s">
        <v>9030</v>
      </c>
      <c r="M3540">
        <v>57</v>
      </c>
      <c r="N3540" t="s">
        <v>113</v>
      </c>
      <c r="O3540" t="s">
        <v>9493</v>
      </c>
      <c r="P3540">
        <v>1</v>
      </c>
      <c r="Q3540">
        <v>0.6</v>
      </c>
      <c r="T3540">
        <v>82.4</v>
      </c>
      <c r="W3540">
        <v>0.28274333882308139</v>
      </c>
      <c r="X3540">
        <v>0.45238934211693027</v>
      </c>
    </row>
    <row r="3541" spans="1:24" hidden="1" x14ac:dyDescent="0.3">
      <c r="A3541" t="s">
        <v>16156</v>
      </c>
      <c r="B3541" t="s">
        <v>1304</v>
      </c>
      <c r="C3541" t="s">
        <v>16148</v>
      </c>
      <c r="D3541" t="s">
        <v>16149</v>
      </c>
      <c r="E3541" t="s">
        <v>113</v>
      </c>
      <c r="F3541" t="s">
        <v>16150</v>
      </c>
      <c r="G3541" t="s">
        <v>247</v>
      </c>
      <c r="H3541" t="s">
        <v>1187</v>
      </c>
      <c r="I3541" t="s">
        <v>1189</v>
      </c>
      <c r="J3541" t="s">
        <v>16151</v>
      </c>
      <c r="K3541" t="s">
        <v>16152</v>
      </c>
      <c r="L3541" t="s">
        <v>9030</v>
      </c>
      <c r="M3541">
        <v>0</v>
      </c>
      <c r="N3541" t="s">
        <v>9085</v>
      </c>
      <c r="O3541" t="s">
        <v>16078</v>
      </c>
      <c r="P3541">
        <v>1</v>
      </c>
      <c r="R3541">
        <v>1200</v>
      </c>
      <c r="S3541">
        <v>2100</v>
      </c>
    </row>
    <row r="3542" spans="1:24" hidden="1" x14ac:dyDescent="0.3">
      <c r="A3542" t="s">
        <v>16157</v>
      </c>
      <c r="B3542" t="s">
        <v>8174</v>
      </c>
      <c r="C3542" t="s">
        <v>7355</v>
      </c>
      <c r="D3542" t="s">
        <v>7354</v>
      </c>
      <c r="E3542" t="s">
        <v>113</v>
      </c>
      <c r="F3542" t="s">
        <v>7356</v>
      </c>
      <c r="G3542" t="s">
        <v>247</v>
      </c>
      <c r="H3542" t="s">
        <v>1187</v>
      </c>
      <c r="I3542" t="s">
        <v>1189</v>
      </c>
      <c r="J3542" t="s">
        <v>16158</v>
      </c>
      <c r="K3542" t="s">
        <v>16159</v>
      </c>
      <c r="L3542" t="s">
        <v>9030</v>
      </c>
      <c r="M3542">
        <v>60</v>
      </c>
      <c r="N3542" t="s">
        <v>9085</v>
      </c>
      <c r="O3542" t="s">
        <v>10329</v>
      </c>
      <c r="P3542">
        <v>2</v>
      </c>
      <c r="Q3542">
        <v>2580</v>
      </c>
      <c r="R3542">
        <v>590</v>
      </c>
      <c r="T3542">
        <v>300</v>
      </c>
      <c r="U3542">
        <v>115</v>
      </c>
      <c r="W3542">
        <v>3.0444</v>
      </c>
      <c r="X3542">
        <v>3.6532799999999996</v>
      </c>
    </row>
    <row r="3543" spans="1:24" hidden="1" x14ac:dyDescent="0.3">
      <c r="A3543" t="s">
        <v>16160</v>
      </c>
      <c r="B3543" t="s">
        <v>8179</v>
      </c>
      <c r="C3543" t="s">
        <v>7355</v>
      </c>
      <c r="D3543" t="s">
        <v>7354</v>
      </c>
      <c r="E3543" t="s">
        <v>113</v>
      </c>
      <c r="F3543" t="s">
        <v>7356</v>
      </c>
      <c r="G3543" t="s">
        <v>247</v>
      </c>
      <c r="H3543" t="s">
        <v>1187</v>
      </c>
      <c r="I3543" t="s">
        <v>1189</v>
      </c>
      <c r="J3543" t="s">
        <v>16158</v>
      </c>
      <c r="K3543" t="s">
        <v>16159</v>
      </c>
      <c r="L3543" t="s">
        <v>9030</v>
      </c>
      <c r="M3543">
        <v>59</v>
      </c>
      <c r="N3543" t="s">
        <v>9085</v>
      </c>
      <c r="O3543" t="s">
        <v>11880</v>
      </c>
      <c r="P3543">
        <v>2</v>
      </c>
      <c r="Q3543">
        <v>400</v>
      </c>
      <c r="R3543">
        <v>300</v>
      </c>
      <c r="W3543">
        <v>0.24</v>
      </c>
      <c r="X3543">
        <v>0.28799999999999998</v>
      </c>
    </row>
    <row r="3544" spans="1:24" hidden="1" x14ac:dyDescent="0.3">
      <c r="A3544" t="s">
        <v>16161</v>
      </c>
      <c r="B3544" t="s">
        <v>8536</v>
      </c>
      <c r="C3544" t="s">
        <v>7355</v>
      </c>
      <c r="D3544" t="s">
        <v>7354</v>
      </c>
      <c r="E3544" t="s">
        <v>113</v>
      </c>
      <c r="F3544" t="s">
        <v>7356</v>
      </c>
      <c r="G3544" t="s">
        <v>247</v>
      </c>
      <c r="H3544" t="s">
        <v>1187</v>
      </c>
      <c r="I3544" t="s">
        <v>1189</v>
      </c>
      <c r="J3544" t="s">
        <v>16158</v>
      </c>
      <c r="K3544" t="s">
        <v>16159</v>
      </c>
      <c r="L3544" t="s">
        <v>9030</v>
      </c>
      <c r="M3544">
        <v>57</v>
      </c>
      <c r="N3544" t="s">
        <v>9085</v>
      </c>
      <c r="O3544" t="s">
        <v>9131</v>
      </c>
      <c r="P3544">
        <v>2</v>
      </c>
      <c r="Q3544">
        <v>210</v>
      </c>
      <c r="R3544">
        <v>210</v>
      </c>
      <c r="W3544">
        <v>8.8200000000000001E-2</v>
      </c>
      <c r="X3544">
        <v>0.10584</v>
      </c>
    </row>
    <row r="3545" spans="1:24" hidden="1" x14ac:dyDescent="0.3">
      <c r="A3545" t="s">
        <v>16162</v>
      </c>
      <c r="B3545" t="s">
        <v>8211</v>
      </c>
      <c r="C3545" t="s">
        <v>7355</v>
      </c>
      <c r="D3545" t="s">
        <v>7354</v>
      </c>
      <c r="E3545" t="s">
        <v>113</v>
      </c>
      <c r="F3545" t="s">
        <v>7356</v>
      </c>
      <c r="G3545" t="s">
        <v>247</v>
      </c>
      <c r="H3545" t="s">
        <v>1187</v>
      </c>
      <c r="I3545" t="s">
        <v>1189</v>
      </c>
      <c r="J3545" t="s">
        <v>16158</v>
      </c>
      <c r="K3545" t="s">
        <v>16159</v>
      </c>
      <c r="L3545" t="s">
        <v>9030</v>
      </c>
      <c r="M3545">
        <v>57</v>
      </c>
      <c r="N3545" t="s">
        <v>113</v>
      </c>
      <c r="O3545" t="s">
        <v>9493</v>
      </c>
      <c r="P3545">
        <v>2</v>
      </c>
      <c r="Q3545">
        <v>0.6</v>
      </c>
      <c r="T3545">
        <v>316</v>
      </c>
      <c r="U3545">
        <v>104</v>
      </c>
      <c r="W3545">
        <v>0.56548667764616278</v>
      </c>
      <c r="X3545">
        <v>0.90477868423386054</v>
      </c>
    </row>
    <row r="3546" spans="1:24" hidden="1" x14ac:dyDescent="0.3">
      <c r="A3546" t="s">
        <v>16163</v>
      </c>
      <c r="B3546" t="s">
        <v>1304</v>
      </c>
      <c r="C3546" t="s">
        <v>7355</v>
      </c>
      <c r="D3546" t="s">
        <v>7354</v>
      </c>
      <c r="E3546" t="s">
        <v>113</v>
      </c>
      <c r="F3546" t="s">
        <v>7356</v>
      </c>
      <c r="G3546" t="s">
        <v>247</v>
      </c>
      <c r="H3546" t="s">
        <v>1187</v>
      </c>
      <c r="I3546" t="s">
        <v>1189</v>
      </c>
      <c r="J3546" t="s">
        <v>16158</v>
      </c>
      <c r="K3546" t="s">
        <v>16159</v>
      </c>
      <c r="L3546" t="s">
        <v>9030</v>
      </c>
      <c r="M3546">
        <v>0</v>
      </c>
      <c r="N3546" t="s">
        <v>9085</v>
      </c>
      <c r="O3546" t="s">
        <v>16078</v>
      </c>
      <c r="P3546">
        <v>1</v>
      </c>
      <c r="R3546">
        <v>1200</v>
      </c>
      <c r="S3546">
        <v>2100</v>
      </c>
    </row>
    <row r="3547" spans="1:24" hidden="1" x14ac:dyDescent="0.3">
      <c r="A3547" t="s">
        <v>16164</v>
      </c>
      <c r="B3547" t="s">
        <v>8174</v>
      </c>
      <c r="C3547" t="s">
        <v>7351</v>
      </c>
      <c r="D3547" t="s">
        <v>7350</v>
      </c>
      <c r="E3547" t="s">
        <v>113</v>
      </c>
      <c r="F3547" t="s">
        <v>7352</v>
      </c>
      <c r="G3547" t="s">
        <v>247</v>
      </c>
      <c r="H3547" t="s">
        <v>1187</v>
      </c>
      <c r="I3547" t="s">
        <v>1189</v>
      </c>
      <c r="J3547" t="s">
        <v>16165</v>
      </c>
      <c r="K3547" t="s">
        <v>16166</v>
      </c>
      <c r="L3547" t="s">
        <v>9030</v>
      </c>
      <c r="M3547">
        <v>60</v>
      </c>
      <c r="N3547" t="s">
        <v>9085</v>
      </c>
      <c r="O3547" t="s">
        <v>10329</v>
      </c>
      <c r="P3547">
        <v>2</v>
      </c>
      <c r="Q3547">
        <v>2580</v>
      </c>
      <c r="R3547">
        <v>590</v>
      </c>
      <c r="T3547">
        <v>345</v>
      </c>
      <c r="U3547">
        <v>145</v>
      </c>
      <c r="W3547">
        <v>3.0444</v>
      </c>
      <c r="X3547">
        <v>3.6532799999999996</v>
      </c>
    </row>
    <row r="3548" spans="1:24" hidden="1" x14ac:dyDescent="0.3">
      <c r="A3548" t="s">
        <v>16167</v>
      </c>
      <c r="B3548" t="s">
        <v>8179</v>
      </c>
      <c r="C3548" t="s">
        <v>7351</v>
      </c>
      <c r="D3548" t="s">
        <v>7350</v>
      </c>
      <c r="E3548" t="s">
        <v>113</v>
      </c>
      <c r="F3548" t="s">
        <v>7352</v>
      </c>
      <c r="G3548" t="s">
        <v>247</v>
      </c>
      <c r="H3548" t="s">
        <v>1187</v>
      </c>
      <c r="I3548" t="s">
        <v>1189</v>
      </c>
      <c r="J3548" t="s">
        <v>16165</v>
      </c>
      <c r="K3548" t="s">
        <v>16166</v>
      </c>
      <c r="L3548" t="s">
        <v>9030</v>
      </c>
      <c r="M3548">
        <v>59</v>
      </c>
      <c r="N3548" t="s">
        <v>9085</v>
      </c>
      <c r="O3548" t="s">
        <v>11880</v>
      </c>
      <c r="P3548">
        <v>2</v>
      </c>
      <c r="Q3548">
        <v>400</v>
      </c>
      <c r="R3548">
        <v>300</v>
      </c>
      <c r="W3548">
        <v>0.24</v>
      </c>
      <c r="X3548">
        <v>0.28799999999999998</v>
      </c>
    </row>
    <row r="3549" spans="1:24" hidden="1" x14ac:dyDescent="0.3">
      <c r="A3549" t="s">
        <v>16168</v>
      </c>
      <c r="B3549" t="s">
        <v>8536</v>
      </c>
      <c r="C3549" t="s">
        <v>7351</v>
      </c>
      <c r="D3549" t="s">
        <v>7350</v>
      </c>
      <c r="E3549" t="s">
        <v>113</v>
      </c>
      <c r="F3549" t="s">
        <v>7352</v>
      </c>
      <c r="G3549" t="s">
        <v>247</v>
      </c>
      <c r="H3549" t="s">
        <v>1187</v>
      </c>
      <c r="I3549" t="s">
        <v>1189</v>
      </c>
      <c r="J3549" t="s">
        <v>16165</v>
      </c>
      <c r="K3549" t="s">
        <v>16166</v>
      </c>
      <c r="L3549" t="s">
        <v>9030</v>
      </c>
      <c r="M3549">
        <v>57</v>
      </c>
      <c r="N3549" t="s">
        <v>9085</v>
      </c>
      <c r="O3549" t="s">
        <v>9131</v>
      </c>
      <c r="P3549">
        <v>2</v>
      </c>
      <c r="Q3549">
        <v>210</v>
      </c>
      <c r="R3549">
        <v>210</v>
      </c>
      <c r="W3549">
        <v>8.8200000000000001E-2</v>
      </c>
      <c r="X3549">
        <v>0.10584</v>
      </c>
    </row>
    <row r="3550" spans="1:24" hidden="1" x14ac:dyDescent="0.3">
      <c r="A3550" t="s">
        <v>16169</v>
      </c>
      <c r="B3550" t="s">
        <v>8211</v>
      </c>
      <c r="C3550" t="s">
        <v>7351</v>
      </c>
      <c r="D3550" t="s">
        <v>7350</v>
      </c>
      <c r="E3550" t="s">
        <v>113</v>
      </c>
      <c r="F3550" t="s">
        <v>7352</v>
      </c>
      <c r="G3550" t="s">
        <v>247</v>
      </c>
      <c r="H3550" t="s">
        <v>1187</v>
      </c>
      <c r="I3550" t="s">
        <v>1189</v>
      </c>
      <c r="J3550" t="s">
        <v>16165</v>
      </c>
      <c r="K3550" t="s">
        <v>16166</v>
      </c>
      <c r="L3550" t="s">
        <v>9030</v>
      </c>
      <c r="M3550">
        <v>57</v>
      </c>
      <c r="N3550" t="s">
        <v>113</v>
      </c>
      <c r="O3550" t="s">
        <v>9493</v>
      </c>
      <c r="P3550">
        <v>2</v>
      </c>
      <c r="Q3550">
        <v>0.6</v>
      </c>
      <c r="T3550">
        <v>345</v>
      </c>
      <c r="U3550">
        <v>136</v>
      </c>
      <c r="W3550">
        <v>0.56548667764616278</v>
      </c>
      <c r="X3550">
        <v>0.90477868423386054</v>
      </c>
    </row>
    <row r="3551" spans="1:24" hidden="1" x14ac:dyDescent="0.3">
      <c r="A3551" t="s">
        <v>16170</v>
      </c>
      <c r="B3551" t="s">
        <v>1304</v>
      </c>
      <c r="C3551" t="s">
        <v>7351</v>
      </c>
      <c r="D3551" t="s">
        <v>7350</v>
      </c>
      <c r="E3551" t="s">
        <v>113</v>
      </c>
      <c r="F3551" t="s">
        <v>7352</v>
      </c>
      <c r="G3551" t="s">
        <v>247</v>
      </c>
      <c r="H3551" t="s">
        <v>1187</v>
      </c>
      <c r="I3551" t="s">
        <v>1189</v>
      </c>
      <c r="J3551" t="s">
        <v>16165</v>
      </c>
      <c r="K3551" t="s">
        <v>16166</v>
      </c>
      <c r="L3551" t="s">
        <v>9030</v>
      </c>
      <c r="M3551">
        <v>0</v>
      </c>
      <c r="N3551" t="s">
        <v>9085</v>
      </c>
      <c r="O3551" t="s">
        <v>16078</v>
      </c>
      <c r="P3551">
        <v>1</v>
      </c>
      <c r="R3551">
        <v>1200</v>
      </c>
      <c r="S3551">
        <v>2100</v>
      </c>
    </row>
    <row r="3552" spans="1:24" hidden="1" x14ac:dyDescent="0.3">
      <c r="A3552" t="s">
        <v>16171</v>
      </c>
      <c r="B3552" t="s">
        <v>8174</v>
      </c>
      <c r="C3552" t="s">
        <v>16172</v>
      </c>
      <c r="D3552" t="s">
        <v>16173</v>
      </c>
      <c r="E3552" t="s">
        <v>113</v>
      </c>
      <c r="F3552" t="s">
        <v>16174</v>
      </c>
      <c r="G3552" t="s">
        <v>247</v>
      </c>
      <c r="H3552" t="s">
        <v>1187</v>
      </c>
      <c r="I3552" t="s">
        <v>1189</v>
      </c>
      <c r="J3552" t="s">
        <v>16175</v>
      </c>
      <c r="K3552" t="s">
        <v>16176</v>
      </c>
      <c r="L3552" t="s">
        <v>9030</v>
      </c>
      <c r="M3552">
        <v>60</v>
      </c>
      <c r="N3552" t="s">
        <v>9085</v>
      </c>
      <c r="O3552" t="s">
        <v>8647</v>
      </c>
      <c r="P3552">
        <v>2</v>
      </c>
      <c r="Q3552">
        <v>1509</v>
      </c>
      <c r="R3552">
        <v>469</v>
      </c>
      <c r="T3552">
        <v>350</v>
      </c>
      <c r="U3552">
        <v>165</v>
      </c>
      <c r="W3552">
        <v>1.4154420000000001</v>
      </c>
      <c r="X3552">
        <v>1.6985304000000001</v>
      </c>
    </row>
    <row r="3553" spans="1:24" hidden="1" x14ac:dyDescent="0.3">
      <c r="A3553" t="s">
        <v>16177</v>
      </c>
      <c r="B3553" t="s">
        <v>8179</v>
      </c>
      <c r="C3553" t="s">
        <v>16172</v>
      </c>
      <c r="D3553" t="s">
        <v>16173</v>
      </c>
      <c r="E3553" t="s">
        <v>113</v>
      </c>
      <c r="F3553" t="s">
        <v>16174</v>
      </c>
      <c r="G3553" t="s">
        <v>247</v>
      </c>
      <c r="H3553" t="s">
        <v>1187</v>
      </c>
      <c r="I3553" t="s">
        <v>1189</v>
      </c>
      <c r="J3553" t="s">
        <v>16175</v>
      </c>
      <c r="K3553" t="s">
        <v>16176</v>
      </c>
      <c r="L3553" t="s">
        <v>9030</v>
      </c>
      <c r="M3553">
        <v>59</v>
      </c>
      <c r="N3553" t="s">
        <v>9085</v>
      </c>
      <c r="O3553" t="s">
        <v>11880</v>
      </c>
      <c r="P3553">
        <v>2</v>
      </c>
      <c r="Q3553">
        <v>400</v>
      </c>
      <c r="R3553">
        <v>300</v>
      </c>
      <c r="W3553">
        <v>0.24</v>
      </c>
      <c r="X3553">
        <v>0.28799999999999998</v>
      </c>
    </row>
    <row r="3554" spans="1:24" hidden="1" x14ac:dyDescent="0.3">
      <c r="A3554" t="s">
        <v>16178</v>
      </c>
      <c r="B3554" t="s">
        <v>8536</v>
      </c>
      <c r="C3554" t="s">
        <v>16172</v>
      </c>
      <c r="D3554" t="s">
        <v>16173</v>
      </c>
      <c r="E3554" t="s">
        <v>113</v>
      </c>
      <c r="F3554" t="s">
        <v>16174</v>
      </c>
      <c r="G3554" t="s">
        <v>247</v>
      </c>
      <c r="H3554" t="s">
        <v>1187</v>
      </c>
      <c r="I3554" t="s">
        <v>1189</v>
      </c>
      <c r="J3554" t="s">
        <v>16175</v>
      </c>
      <c r="K3554" t="s">
        <v>16176</v>
      </c>
      <c r="L3554" t="s">
        <v>9030</v>
      </c>
      <c r="M3554">
        <v>57</v>
      </c>
      <c r="N3554" t="s">
        <v>9085</v>
      </c>
      <c r="O3554" t="s">
        <v>9131</v>
      </c>
      <c r="P3554">
        <v>2</v>
      </c>
      <c r="Q3554">
        <v>210</v>
      </c>
      <c r="R3554">
        <v>210</v>
      </c>
      <c r="W3554">
        <v>8.8200000000000001E-2</v>
      </c>
      <c r="X3554">
        <v>0.10584</v>
      </c>
    </row>
    <row r="3555" spans="1:24" hidden="1" x14ac:dyDescent="0.3">
      <c r="A3555" t="s">
        <v>16179</v>
      </c>
      <c r="B3555" t="s">
        <v>8211</v>
      </c>
      <c r="C3555" t="s">
        <v>16172</v>
      </c>
      <c r="D3555" t="s">
        <v>16173</v>
      </c>
      <c r="E3555" t="s">
        <v>113</v>
      </c>
      <c r="F3555" t="s">
        <v>16174</v>
      </c>
      <c r="G3555" t="s">
        <v>247</v>
      </c>
      <c r="H3555" t="s">
        <v>1187</v>
      </c>
      <c r="I3555" t="s">
        <v>1189</v>
      </c>
      <c r="J3555" t="s">
        <v>16175</v>
      </c>
      <c r="K3555" t="s">
        <v>16176</v>
      </c>
      <c r="L3555" t="s">
        <v>9030</v>
      </c>
      <c r="M3555">
        <v>57</v>
      </c>
      <c r="N3555" t="s">
        <v>113</v>
      </c>
      <c r="O3555" t="s">
        <v>9493</v>
      </c>
      <c r="P3555">
        <v>1</v>
      </c>
      <c r="Q3555">
        <v>0.9</v>
      </c>
      <c r="T3555">
        <v>165</v>
      </c>
      <c r="W3555">
        <v>0.63617251235193317</v>
      </c>
      <c r="X3555">
        <v>1.0178760197630932</v>
      </c>
    </row>
    <row r="3556" spans="1:24" hidden="1" x14ac:dyDescent="0.3">
      <c r="A3556" t="s">
        <v>16180</v>
      </c>
      <c r="B3556" t="s">
        <v>8249</v>
      </c>
      <c r="C3556" t="s">
        <v>16172</v>
      </c>
      <c r="D3556" t="s">
        <v>16173</v>
      </c>
      <c r="E3556" t="s">
        <v>113</v>
      </c>
      <c r="F3556" t="s">
        <v>16174</v>
      </c>
      <c r="G3556" t="s">
        <v>247</v>
      </c>
      <c r="H3556" t="s">
        <v>1187</v>
      </c>
      <c r="I3556" t="s">
        <v>1189</v>
      </c>
      <c r="J3556" t="s">
        <v>16175</v>
      </c>
      <c r="K3556" t="s">
        <v>16176</v>
      </c>
      <c r="L3556" t="s">
        <v>9030</v>
      </c>
      <c r="M3556">
        <v>57</v>
      </c>
      <c r="N3556" t="s">
        <v>113</v>
      </c>
      <c r="O3556" t="s">
        <v>9493</v>
      </c>
      <c r="P3556">
        <v>1</v>
      </c>
      <c r="Q3556">
        <v>0.6</v>
      </c>
      <c r="T3556">
        <v>348</v>
      </c>
      <c r="W3556">
        <v>0.28274333882308139</v>
      </c>
      <c r="X3556">
        <v>0.45238934211693027</v>
      </c>
    </row>
    <row r="3557" spans="1:24" hidden="1" x14ac:dyDescent="0.3">
      <c r="A3557" t="s">
        <v>16181</v>
      </c>
      <c r="B3557" t="s">
        <v>1304</v>
      </c>
      <c r="C3557" t="s">
        <v>16172</v>
      </c>
      <c r="D3557" t="s">
        <v>16173</v>
      </c>
      <c r="E3557" t="s">
        <v>113</v>
      </c>
      <c r="F3557" t="s">
        <v>16174</v>
      </c>
      <c r="G3557" t="s">
        <v>247</v>
      </c>
      <c r="H3557" t="s">
        <v>1187</v>
      </c>
      <c r="I3557" t="s">
        <v>1189</v>
      </c>
      <c r="J3557" t="s">
        <v>16175</v>
      </c>
      <c r="K3557" t="s">
        <v>16176</v>
      </c>
      <c r="L3557" t="s">
        <v>9030</v>
      </c>
      <c r="M3557">
        <v>0</v>
      </c>
      <c r="N3557" t="s">
        <v>9085</v>
      </c>
      <c r="O3557" t="s">
        <v>16078</v>
      </c>
      <c r="P3557">
        <v>1</v>
      </c>
      <c r="R3557">
        <v>1200</v>
      </c>
      <c r="S3557">
        <v>2100</v>
      </c>
    </row>
    <row r="3558" spans="1:24" hidden="1" x14ac:dyDescent="0.3">
      <c r="A3558" t="s">
        <v>16182</v>
      </c>
      <c r="B3558" t="s">
        <v>8174</v>
      </c>
      <c r="C3558" t="s">
        <v>7272</v>
      </c>
      <c r="D3558" t="s">
        <v>7271</v>
      </c>
      <c r="E3558" t="s">
        <v>113</v>
      </c>
      <c r="F3558" t="s">
        <v>7273</v>
      </c>
      <c r="G3558" t="s">
        <v>247</v>
      </c>
      <c r="H3558" t="s">
        <v>1187</v>
      </c>
      <c r="I3558" t="s">
        <v>1189</v>
      </c>
      <c r="J3558" t="s">
        <v>16183</v>
      </c>
      <c r="K3558" t="s">
        <v>16184</v>
      </c>
      <c r="L3558" t="s">
        <v>9030</v>
      </c>
      <c r="M3558">
        <v>60</v>
      </c>
      <c r="N3558" t="s">
        <v>9085</v>
      </c>
      <c r="O3558" t="s">
        <v>10329</v>
      </c>
      <c r="P3558">
        <v>2</v>
      </c>
      <c r="Q3558">
        <v>2580</v>
      </c>
      <c r="R3558">
        <v>590</v>
      </c>
      <c r="T3558">
        <v>0</v>
      </c>
      <c r="U3558">
        <v>130</v>
      </c>
      <c r="W3558">
        <v>3.0444</v>
      </c>
      <c r="X3558">
        <v>3.6532799999999996</v>
      </c>
    </row>
    <row r="3559" spans="1:24" hidden="1" x14ac:dyDescent="0.3">
      <c r="A3559" t="s">
        <v>16185</v>
      </c>
      <c r="B3559" t="s">
        <v>8179</v>
      </c>
      <c r="C3559" t="s">
        <v>7272</v>
      </c>
      <c r="D3559" t="s">
        <v>7271</v>
      </c>
      <c r="E3559" t="s">
        <v>113</v>
      </c>
      <c r="F3559" t="s">
        <v>7273</v>
      </c>
      <c r="G3559" t="s">
        <v>247</v>
      </c>
      <c r="H3559" t="s">
        <v>1187</v>
      </c>
      <c r="I3559" t="s">
        <v>1189</v>
      </c>
      <c r="J3559" t="s">
        <v>16183</v>
      </c>
      <c r="K3559" t="s">
        <v>16184</v>
      </c>
      <c r="L3559" t="s">
        <v>9030</v>
      </c>
      <c r="M3559">
        <v>59</v>
      </c>
      <c r="N3559" t="s">
        <v>9085</v>
      </c>
      <c r="O3559" t="s">
        <v>11880</v>
      </c>
      <c r="P3559">
        <v>2</v>
      </c>
      <c r="Q3559">
        <v>400</v>
      </c>
      <c r="R3559">
        <v>300</v>
      </c>
      <c r="W3559">
        <v>0.24</v>
      </c>
      <c r="X3559">
        <v>0.28799999999999998</v>
      </c>
    </row>
    <row r="3560" spans="1:24" hidden="1" x14ac:dyDescent="0.3">
      <c r="A3560" t="s">
        <v>16186</v>
      </c>
      <c r="B3560" t="s">
        <v>8536</v>
      </c>
      <c r="C3560" t="s">
        <v>7272</v>
      </c>
      <c r="D3560" t="s">
        <v>7271</v>
      </c>
      <c r="E3560" t="s">
        <v>113</v>
      </c>
      <c r="F3560" t="s">
        <v>7273</v>
      </c>
      <c r="G3560" t="s">
        <v>247</v>
      </c>
      <c r="H3560" t="s">
        <v>1187</v>
      </c>
      <c r="I3560" t="s">
        <v>1189</v>
      </c>
      <c r="J3560" t="s">
        <v>16183</v>
      </c>
      <c r="K3560" t="s">
        <v>16184</v>
      </c>
      <c r="L3560" t="s">
        <v>9030</v>
      </c>
      <c r="M3560">
        <v>57</v>
      </c>
      <c r="N3560" t="s">
        <v>9085</v>
      </c>
      <c r="O3560" t="s">
        <v>9131</v>
      </c>
      <c r="P3560">
        <v>1</v>
      </c>
      <c r="Q3560">
        <v>210</v>
      </c>
      <c r="R3560">
        <v>210</v>
      </c>
      <c r="W3560">
        <v>4.41E-2</v>
      </c>
      <c r="X3560">
        <v>5.2920000000000002E-2</v>
      </c>
    </row>
    <row r="3561" spans="1:24" hidden="1" x14ac:dyDescent="0.3">
      <c r="A3561" t="s">
        <v>16187</v>
      </c>
      <c r="B3561" t="s">
        <v>8211</v>
      </c>
      <c r="C3561" t="s">
        <v>7272</v>
      </c>
      <c r="D3561" t="s">
        <v>7271</v>
      </c>
      <c r="E3561" t="s">
        <v>113</v>
      </c>
      <c r="F3561" t="s">
        <v>7273</v>
      </c>
      <c r="G3561" t="s">
        <v>247</v>
      </c>
      <c r="H3561" t="s">
        <v>1187</v>
      </c>
      <c r="I3561" t="s">
        <v>1189</v>
      </c>
      <c r="J3561" t="s">
        <v>16183</v>
      </c>
      <c r="K3561" t="s">
        <v>16184</v>
      </c>
      <c r="L3561" t="s">
        <v>9030</v>
      </c>
      <c r="M3561">
        <v>57</v>
      </c>
      <c r="N3561" t="s">
        <v>113</v>
      </c>
      <c r="O3561" t="s">
        <v>9493</v>
      </c>
      <c r="P3561">
        <v>1</v>
      </c>
      <c r="Q3561">
        <v>0.6</v>
      </c>
      <c r="T3561">
        <v>143.5</v>
      </c>
      <c r="W3561">
        <v>0.28274333882308139</v>
      </c>
      <c r="X3561">
        <v>0.45238934211693027</v>
      </c>
    </row>
    <row r="3562" spans="1:24" hidden="1" x14ac:dyDescent="0.3">
      <c r="A3562" t="s">
        <v>16188</v>
      </c>
      <c r="B3562" t="s">
        <v>1304</v>
      </c>
      <c r="C3562" t="s">
        <v>7272</v>
      </c>
      <c r="D3562" t="s">
        <v>7271</v>
      </c>
      <c r="E3562" t="s">
        <v>113</v>
      </c>
      <c r="F3562" t="s">
        <v>7273</v>
      </c>
      <c r="G3562" t="s">
        <v>247</v>
      </c>
      <c r="H3562" t="s">
        <v>1187</v>
      </c>
      <c r="I3562" t="s">
        <v>1189</v>
      </c>
      <c r="J3562" t="s">
        <v>16183</v>
      </c>
      <c r="K3562" t="s">
        <v>16184</v>
      </c>
      <c r="L3562" t="s">
        <v>9030</v>
      </c>
      <c r="M3562">
        <v>0</v>
      </c>
      <c r="N3562" t="s">
        <v>9085</v>
      </c>
      <c r="O3562" t="s">
        <v>16078</v>
      </c>
      <c r="P3562">
        <v>1</v>
      </c>
      <c r="R3562">
        <v>1200</v>
      </c>
      <c r="S3562">
        <v>2100</v>
      </c>
    </row>
    <row r="3563" spans="1:24" hidden="1" x14ac:dyDescent="0.3">
      <c r="A3563" t="s">
        <v>16189</v>
      </c>
      <c r="B3563" t="s">
        <v>8174</v>
      </c>
      <c r="C3563" t="s">
        <v>16190</v>
      </c>
      <c r="D3563" t="s">
        <v>16191</v>
      </c>
      <c r="E3563" t="s">
        <v>113</v>
      </c>
      <c r="F3563" t="s">
        <v>16192</v>
      </c>
      <c r="G3563" t="s">
        <v>247</v>
      </c>
      <c r="H3563" t="s">
        <v>1187</v>
      </c>
      <c r="I3563" t="s">
        <v>1189</v>
      </c>
      <c r="J3563" t="s">
        <v>16193</v>
      </c>
      <c r="K3563" t="s">
        <v>16194</v>
      </c>
      <c r="L3563" t="s">
        <v>9030</v>
      </c>
      <c r="M3563">
        <v>60</v>
      </c>
      <c r="N3563" t="s">
        <v>9085</v>
      </c>
      <c r="O3563" t="s">
        <v>10329</v>
      </c>
      <c r="P3563">
        <v>2</v>
      </c>
      <c r="Q3563">
        <v>2580</v>
      </c>
      <c r="R3563">
        <v>590</v>
      </c>
      <c r="T3563">
        <v>0</v>
      </c>
      <c r="U3563">
        <v>150</v>
      </c>
      <c r="W3563">
        <v>3.0444</v>
      </c>
      <c r="X3563">
        <v>3.6532799999999996</v>
      </c>
    </row>
    <row r="3564" spans="1:24" hidden="1" x14ac:dyDescent="0.3">
      <c r="A3564" t="s">
        <v>16195</v>
      </c>
      <c r="B3564" t="s">
        <v>8179</v>
      </c>
      <c r="C3564" t="s">
        <v>16190</v>
      </c>
      <c r="D3564" t="s">
        <v>16191</v>
      </c>
      <c r="E3564" t="s">
        <v>113</v>
      </c>
      <c r="F3564" t="s">
        <v>16192</v>
      </c>
      <c r="G3564" t="s">
        <v>247</v>
      </c>
      <c r="H3564" t="s">
        <v>1187</v>
      </c>
      <c r="I3564" t="s">
        <v>1189</v>
      </c>
      <c r="J3564" t="s">
        <v>16193</v>
      </c>
      <c r="K3564" t="s">
        <v>16194</v>
      </c>
      <c r="L3564" t="s">
        <v>9030</v>
      </c>
      <c r="M3564">
        <v>59</v>
      </c>
      <c r="N3564" t="s">
        <v>9085</v>
      </c>
      <c r="O3564" t="s">
        <v>11880</v>
      </c>
      <c r="P3564">
        <v>2</v>
      </c>
      <c r="Q3564">
        <v>400</v>
      </c>
      <c r="R3564">
        <v>300</v>
      </c>
      <c r="W3564">
        <v>0.24</v>
      </c>
      <c r="X3564">
        <v>0.28799999999999998</v>
      </c>
    </row>
    <row r="3565" spans="1:24" hidden="1" x14ac:dyDescent="0.3">
      <c r="A3565" t="s">
        <v>16196</v>
      </c>
      <c r="B3565" t="s">
        <v>8536</v>
      </c>
      <c r="C3565" t="s">
        <v>16190</v>
      </c>
      <c r="D3565" t="s">
        <v>16191</v>
      </c>
      <c r="E3565" t="s">
        <v>113</v>
      </c>
      <c r="F3565" t="s">
        <v>16192</v>
      </c>
      <c r="G3565" t="s">
        <v>247</v>
      </c>
      <c r="H3565" t="s">
        <v>1187</v>
      </c>
      <c r="I3565" t="s">
        <v>1189</v>
      </c>
      <c r="J3565" t="s">
        <v>16193</v>
      </c>
      <c r="K3565" t="s">
        <v>16194</v>
      </c>
      <c r="L3565" t="s">
        <v>9030</v>
      </c>
      <c r="M3565">
        <v>57</v>
      </c>
      <c r="N3565" t="s">
        <v>9085</v>
      </c>
      <c r="O3565" t="s">
        <v>9131</v>
      </c>
      <c r="P3565">
        <v>2</v>
      </c>
      <c r="Q3565">
        <v>210</v>
      </c>
      <c r="R3565">
        <v>210</v>
      </c>
      <c r="W3565">
        <v>8.8200000000000001E-2</v>
      </c>
      <c r="X3565">
        <v>0.10584</v>
      </c>
    </row>
    <row r="3566" spans="1:24" hidden="1" x14ac:dyDescent="0.3">
      <c r="A3566" t="s">
        <v>16197</v>
      </c>
      <c r="B3566" t="s">
        <v>8211</v>
      </c>
      <c r="C3566" t="s">
        <v>16190</v>
      </c>
      <c r="D3566" t="s">
        <v>16191</v>
      </c>
      <c r="E3566" t="s">
        <v>113</v>
      </c>
      <c r="F3566" t="s">
        <v>16192</v>
      </c>
      <c r="G3566" t="s">
        <v>247</v>
      </c>
      <c r="H3566" t="s">
        <v>1187</v>
      </c>
      <c r="I3566" t="s">
        <v>1189</v>
      </c>
      <c r="J3566" t="s">
        <v>16193</v>
      </c>
      <c r="K3566" t="s">
        <v>16194</v>
      </c>
      <c r="L3566" t="s">
        <v>9030</v>
      </c>
      <c r="M3566">
        <v>57</v>
      </c>
      <c r="N3566" t="s">
        <v>113</v>
      </c>
      <c r="O3566" t="s">
        <v>9493</v>
      </c>
      <c r="P3566">
        <v>2</v>
      </c>
      <c r="Q3566">
        <v>0.6</v>
      </c>
      <c r="T3566">
        <v>148</v>
      </c>
      <c r="U3566">
        <v>359.3</v>
      </c>
      <c r="W3566">
        <v>0.56548667764616278</v>
      </c>
      <c r="X3566">
        <v>0.90477868423386054</v>
      </c>
    </row>
    <row r="3567" spans="1:24" hidden="1" x14ac:dyDescent="0.3">
      <c r="A3567" t="s">
        <v>16198</v>
      </c>
      <c r="B3567" t="s">
        <v>1304</v>
      </c>
      <c r="C3567" t="s">
        <v>16190</v>
      </c>
      <c r="D3567" t="s">
        <v>16191</v>
      </c>
      <c r="E3567" t="s">
        <v>113</v>
      </c>
      <c r="F3567" t="s">
        <v>16192</v>
      </c>
      <c r="G3567" t="s">
        <v>247</v>
      </c>
      <c r="H3567" t="s">
        <v>1187</v>
      </c>
      <c r="I3567" t="s">
        <v>1189</v>
      </c>
      <c r="J3567" t="s">
        <v>16193</v>
      </c>
      <c r="K3567" t="s">
        <v>16194</v>
      </c>
      <c r="L3567" t="s">
        <v>9030</v>
      </c>
      <c r="M3567">
        <v>0</v>
      </c>
      <c r="N3567" t="s">
        <v>9085</v>
      </c>
      <c r="O3567" t="s">
        <v>16078</v>
      </c>
      <c r="P3567">
        <v>1</v>
      </c>
      <c r="R3567">
        <v>1200</v>
      </c>
      <c r="S3567">
        <v>2100</v>
      </c>
    </row>
    <row r="3568" spans="1:24" hidden="1" x14ac:dyDescent="0.3">
      <c r="A3568" t="s">
        <v>16199</v>
      </c>
      <c r="B3568" t="s">
        <v>8174</v>
      </c>
      <c r="C3568" t="s">
        <v>16200</v>
      </c>
      <c r="D3568" t="s">
        <v>16201</v>
      </c>
      <c r="E3568" t="s">
        <v>113</v>
      </c>
      <c r="F3568" t="s">
        <v>16202</v>
      </c>
      <c r="G3568" t="s">
        <v>133</v>
      </c>
      <c r="H3568" t="s">
        <v>14150</v>
      </c>
      <c r="I3568" t="s">
        <v>540</v>
      </c>
      <c r="J3568" t="s">
        <v>16203</v>
      </c>
      <c r="K3568" t="s">
        <v>16204</v>
      </c>
      <c r="L3568" t="s">
        <v>8842</v>
      </c>
      <c r="M3568">
        <v>70</v>
      </c>
      <c r="N3568" t="s">
        <v>8442</v>
      </c>
      <c r="O3568" t="s">
        <v>8207</v>
      </c>
      <c r="P3568">
        <v>3</v>
      </c>
      <c r="Q3568">
        <v>1400</v>
      </c>
      <c r="R3568">
        <v>320</v>
      </c>
      <c r="S3568">
        <v>145</v>
      </c>
      <c r="T3568">
        <v>55</v>
      </c>
      <c r="U3568">
        <v>270</v>
      </c>
      <c r="V3568">
        <v>350</v>
      </c>
      <c r="W3568">
        <v>1.3440000000000001</v>
      </c>
      <c r="X3568">
        <v>1.6128</v>
      </c>
    </row>
    <row r="3569" spans="1:24" hidden="1" x14ac:dyDescent="0.3">
      <c r="A3569" t="s">
        <v>16205</v>
      </c>
      <c r="B3569" t="s">
        <v>8179</v>
      </c>
      <c r="C3569" t="s">
        <v>16200</v>
      </c>
      <c r="D3569" t="s">
        <v>16201</v>
      </c>
      <c r="E3569" t="s">
        <v>113</v>
      </c>
      <c r="F3569" t="s">
        <v>16202</v>
      </c>
      <c r="G3569" t="s">
        <v>133</v>
      </c>
      <c r="H3569" t="s">
        <v>14150</v>
      </c>
      <c r="I3569" t="s">
        <v>540</v>
      </c>
      <c r="J3569" t="s">
        <v>16203</v>
      </c>
      <c r="K3569" t="s">
        <v>16204</v>
      </c>
      <c r="L3569" t="s">
        <v>8842</v>
      </c>
      <c r="M3569">
        <v>70</v>
      </c>
      <c r="N3569" t="s">
        <v>9971</v>
      </c>
      <c r="O3569" t="s">
        <v>9034</v>
      </c>
      <c r="P3569">
        <v>1</v>
      </c>
      <c r="Q3569">
        <v>560</v>
      </c>
      <c r="R3569">
        <v>308</v>
      </c>
      <c r="S3569">
        <v>149</v>
      </c>
      <c r="W3569">
        <v>0.17247999999999999</v>
      </c>
      <c r="X3569">
        <v>0.20697599999999999</v>
      </c>
    </row>
    <row r="3570" spans="1:24" hidden="1" x14ac:dyDescent="0.3">
      <c r="A3570" t="s">
        <v>16206</v>
      </c>
      <c r="B3570" t="s">
        <v>8536</v>
      </c>
      <c r="C3570" t="s">
        <v>16200</v>
      </c>
      <c r="D3570" t="s">
        <v>16201</v>
      </c>
      <c r="E3570" t="s">
        <v>113</v>
      </c>
      <c r="F3570" t="s">
        <v>16202</v>
      </c>
      <c r="G3570" t="s">
        <v>133</v>
      </c>
      <c r="H3570" t="s">
        <v>14150</v>
      </c>
      <c r="I3570" t="s">
        <v>540</v>
      </c>
      <c r="J3570" t="s">
        <v>16203</v>
      </c>
      <c r="K3570" t="s">
        <v>16204</v>
      </c>
      <c r="L3570" t="s">
        <v>8842</v>
      </c>
      <c r="M3570">
        <v>68</v>
      </c>
      <c r="N3570" t="s">
        <v>8614</v>
      </c>
      <c r="O3570" t="s">
        <v>9505</v>
      </c>
      <c r="P3570">
        <v>2</v>
      </c>
      <c r="W3570">
        <v>0</v>
      </c>
      <c r="X3570">
        <v>0</v>
      </c>
    </row>
    <row r="3571" spans="1:24" hidden="1" x14ac:dyDescent="0.3">
      <c r="A3571" t="s">
        <v>16207</v>
      </c>
      <c r="B3571" t="s">
        <v>8211</v>
      </c>
      <c r="C3571" t="s">
        <v>16200</v>
      </c>
      <c r="D3571" t="s">
        <v>16201</v>
      </c>
      <c r="E3571" t="s">
        <v>113</v>
      </c>
      <c r="F3571" t="s">
        <v>16202</v>
      </c>
      <c r="G3571" t="s">
        <v>133</v>
      </c>
      <c r="H3571" t="s">
        <v>14150</v>
      </c>
      <c r="I3571" t="s">
        <v>540</v>
      </c>
      <c r="J3571" t="s">
        <v>16203</v>
      </c>
      <c r="K3571" t="s">
        <v>16204</v>
      </c>
      <c r="L3571" t="s">
        <v>8842</v>
      </c>
      <c r="M3571">
        <v>68</v>
      </c>
      <c r="N3571" t="s">
        <v>8614</v>
      </c>
      <c r="O3571" t="s">
        <v>8843</v>
      </c>
      <c r="P3571">
        <v>1</v>
      </c>
      <c r="Q3571">
        <v>0.9</v>
      </c>
      <c r="T3571">
        <v>247</v>
      </c>
      <c r="W3571">
        <v>0.63617251235193317</v>
      </c>
      <c r="X3571">
        <v>1.0178760197630932</v>
      </c>
    </row>
    <row r="3572" spans="1:24" hidden="1" x14ac:dyDescent="0.3">
      <c r="A3572" t="s">
        <v>16208</v>
      </c>
      <c r="B3572" t="s">
        <v>8174</v>
      </c>
      <c r="C3572" t="s">
        <v>16209</v>
      </c>
      <c r="D3572" t="s">
        <v>16210</v>
      </c>
      <c r="E3572" t="s">
        <v>113</v>
      </c>
      <c r="F3572" t="s">
        <v>16211</v>
      </c>
      <c r="G3572" t="s">
        <v>133</v>
      </c>
      <c r="H3572" t="s">
        <v>3790</v>
      </c>
      <c r="I3572" t="s">
        <v>654</v>
      </c>
      <c r="J3572" t="s">
        <v>16212</v>
      </c>
      <c r="K3572" t="s">
        <v>16213</v>
      </c>
      <c r="L3572" t="s">
        <v>120</v>
      </c>
      <c r="M3572">
        <v>40</v>
      </c>
      <c r="N3572" t="s">
        <v>8442</v>
      </c>
      <c r="O3572" t="s">
        <v>8207</v>
      </c>
      <c r="P3572">
        <v>3</v>
      </c>
      <c r="Q3572">
        <v>1400</v>
      </c>
      <c r="R3572">
        <v>320</v>
      </c>
      <c r="S3572">
        <v>145</v>
      </c>
      <c r="T3572">
        <v>100</v>
      </c>
      <c r="U3572">
        <v>185</v>
      </c>
      <c r="V3572">
        <v>355</v>
      </c>
      <c r="W3572">
        <v>1.3440000000000001</v>
      </c>
      <c r="X3572">
        <v>1.6128</v>
      </c>
    </row>
    <row r="3573" spans="1:24" hidden="1" x14ac:dyDescent="0.3">
      <c r="A3573" t="s">
        <v>16214</v>
      </c>
      <c r="B3573" t="s">
        <v>8179</v>
      </c>
      <c r="C3573" t="s">
        <v>16209</v>
      </c>
      <c r="D3573" t="s">
        <v>16210</v>
      </c>
      <c r="E3573" t="s">
        <v>113</v>
      </c>
      <c r="F3573" t="s">
        <v>16211</v>
      </c>
      <c r="G3573" t="s">
        <v>133</v>
      </c>
      <c r="H3573" t="s">
        <v>3790</v>
      </c>
      <c r="I3573" t="s">
        <v>654</v>
      </c>
      <c r="J3573" t="s">
        <v>16212</v>
      </c>
      <c r="K3573" t="s">
        <v>16213</v>
      </c>
      <c r="L3573" t="s">
        <v>120</v>
      </c>
      <c r="M3573">
        <v>40</v>
      </c>
      <c r="N3573" t="s">
        <v>9971</v>
      </c>
      <c r="O3573" t="s">
        <v>9034</v>
      </c>
      <c r="P3573">
        <v>1</v>
      </c>
      <c r="Q3573">
        <v>560</v>
      </c>
      <c r="R3573">
        <v>308</v>
      </c>
      <c r="S3573">
        <v>149</v>
      </c>
      <c r="W3573">
        <v>0.17247999999999999</v>
      </c>
      <c r="X3573">
        <v>0.20697599999999999</v>
      </c>
    </row>
    <row r="3574" spans="1:24" hidden="1" x14ac:dyDescent="0.3">
      <c r="A3574" t="s">
        <v>16215</v>
      </c>
      <c r="B3574" t="s">
        <v>8536</v>
      </c>
      <c r="C3574" t="s">
        <v>16209</v>
      </c>
      <c r="D3574" t="s">
        <v>16210</v>
      </c>
      <c r="E3574" t="s">
        <v>113</v>
      </c>
      <c r="F3574" t="s">
        <v>16211</v>
      </c>
      <c r="G3574" t="s">
        <v>133</v>
      </c>
      <c r="H3574" t="s">
        <v>3790</v>
      </c>
      <c r="I3574" t="s">
        <v>654</v>
      </c>
      <c r="J3574" t="s">
        <v>16212</v>
      </c>
      <c r="K3574" t="s">
        <v>16213</v>
      </c>
      <c r="L3574" t="s">
        <v>120</v>
      </c>
      <c r="M3574">
        <v>38</v>
      </c>
      <c r="N3574" t="s">
        <v>8614</v>
      </c>
      <c r="O3574" t="s">
        <v>9505</v>
      </c>
      <c r="P3574">
        <v>2</v>
      </c>
      <c r="W3574">
        <v>0</v>
      </c>
      <c r="X3574">
        <v>0</v>
      </c>
    </row>
    <row r="3575" spans="1:24" hidden="1" x14ac:dyDescent="0.3">
      <c r="A3575" t="s">
        <v>16216</v>
      </c>
      <c r="B3575" t="s">
        <v>8211</v>
      </c>
      <c r="C3575" t="s">
        <v>16209</v>
      </c>
      <c r="D3575" t="s">
        <v>16210</v>
      </c>
      <c r="E3575" t="s">
        <v>113</v>
      </c>
      <c r="F3575" t="s">
        <v>16211</v>
      </c>
      <c r="G3575" t="s">
        <v>133</v>
      </c>
      <c r="H3575" t="s">
        <v>3790</v>
      </c>
      <c r="I3575" t="s">
        <v>654</v>
      </c>
      <c r="J3575" t="s">
        <v>16212</v>
      </c>
      <c r="K3575" t="s">
        <v>16213</v>
      </c>
      <c r="L3575" t="s">
        <v>120</v>
      </c>
      <c r="M3575">
        <v>38</v>
      </c>
      <c r="N3575" t="s">
        <v>8614</v>
      </c>
      <c r="O3575" t="s">
        <v>8843</v>
      </c>
      <c r="P3575">
        <v>1</v>
      </c>
      <c r="Q3575">
        <v>0.9</v>
      </c>
      <c r="T3575">
        <v>277</v>
      </c>
      <c r="W3575">
        <v>0.63617251235193317</v>
      </c>
      <c r="X3575">
        <v>1.0178760197630932</v>
      </c>
    </row>
    <row r="3576" spans="1:24" hidden="1" x14ac:dyDescent="0.3">
      <c r="A3576" t="s">
        <v>16217</v>
      </c>
      <c r="B3576" t="s">
        <v>8174</v>
      </c>
      <c r="C3576" t="s">
        <v>16218</v>
      </c>
      <c r="D3576" t="s">
        <v>16219</v>
      </c>
      <c r="E3576" t="s">
        <v>113</v>
      </c>
      <c r="F3576" t="s">
        <v>16220</v>
      </c>
      <c r="G3576" t="s">
        <v>247</v>
      </c>
      <c r="H3576" t="s">
        <v>1187</v>
      </c>
      <c r="I3576" t="s">
        <v>1189</v>
      </c>
      <c r="J3576" t="s">
        <v>16221</v>
      </c>
      <c r="K3576" t="s">
        <v>16222</v>
      </c>
      <c r="L3576" t="s">
        <v>9030</v>
      </c>
      <c r="M3576">
        <v>60</v>
      </c>
      <c r="N3576" t="s">
        <v>9085</v>
      </c>
      <c r="O3576" t="s">
        <v>10794</v>
      </c>
      <c r="P3576">
        <v>2</v>
      </c>
      <c r="Q3576">
        <v>1499</v>
      </c>
      <c r="R3576">
        <v>369</v>
      </c>
      <c r="T3576">
        <v>290</v>
      </c>
      <c r="U3576">
        <v>110</v>
      </c>
      <c r="W3576">
        <v>1.1062620000000001</v>
      </c>
      <c r="X3576">
        <v>1.3275144000000001</v>
      </c>
    </row>
    <row r="3577" spans="1:24" hidden="1" x14ac:dyDescent="0.3">
      <c r="A3577" t="s">
        <v>16223</v>
      </c>
      <c r="B3577" t="s">
        <v>8179</v>
      </c>
      <c r="C3577" t="s">
        <v>16218</v>
      </c>
      <c r="D3577" t="s">
        <v>16219</v>
      </c>
      <c r="E3577" t="s">
        <v>113</v>
      </c>
      <c r="F3577" t="s">
        <v>16220</v>
      </c>
      <c r="G3577" t="s">
        <v>247</v>
      </c>
      <c r="H3577" t="s">
        <v>1187</v>
      </c>
      <c r="I3577" t="s">
        <v>1189</v>
      </c>
      <c r="J3577" t="s">
        <v>16221</v>
      </c>
      <c r="K3577" t="s">
        <v>16222</v>
      </c>
      <c r="L3577" t="s">
        <v>9030</v>
      </c>
      <c r="M3577">
        <v>59</v>
      </c>
      <c r="N3577" t="s">
        <v>9085</v>
      </c>
      <c r="O3577" t="s">
        <v>11880</v>
      </c>
      <c r="P3577">
        <v>2</v>
      </c>
      <c r="Q3577">
        <v>400</v>
      </c>
      <c r="R3577">
        <v>300</v>
      </c>
      <c r="W3577">
        <v>0.24</v>
      </c>
      <c r="X3577">
        <v>0.28799999999999998</v>
      </c>
    </row>
    <row r="3578" spans="1:24" hidden="1" x14ac:dyDescent="0.3">
      <c r="A3578" t="s">
        <v>16224</v>
      </c>
      <c r="B3578" t="s">
        <v>8536</v>
      </c>
      <c r="C3578" t="s">
        <v>16218</v>
      </c>
      <c r="D3578" t="s">
        <v>16219</v>
      </c>
      <c r="E3578" t="s">
        <v>113</v>
      </c>
      <c r="F3578" t="s">
        <v>16220</v>
      </c>
      <c r="G3578" t="s">
        <v>247</v>
      </c>
      <c r="H3578" t="s">
        <v>1187</v>
      </c>
      <c r="I3578" t="s">
        <v>1189</v>
      </c>
      <c r="J3578" t="s">
        <v>16221</v>
      </c>
      <c r="K3578" t="s">
        <v>16222</v>
      </c>
      <c r="L3578" t="s">
        <v>9030</v>
      </c>
      <c r="M3578">
        <v>57</v>
      </c>
      <c r="N3578" t="s">
        <v>9085</v>
      </c>
      <c r="O3578" t="s">
        <v>9131</v>
      </c>
      <c r="P3578">
        <v>2</v>
      </c>
      <c r="Q3578">
        <v>210</v>
      </c>
      <c r="R3578">
        <v>210</v>
      </c>
      <c r="W3578">
        <v>8.8200000000000001E-2</v>
      </c>
      <c r="X3578">
        <v>0.10584</v>
      </c>
    </row>
    <row r="3579" spans="1:24" hidden="1" x14ac:dyDescent="0.3">
      <c r="A3579" t="s">
        <v>16225</v>
      </c>
      <c r="B3579" t="s">
        <v>8211</v>
      </c>
      <c r="C3579" t="s">
        <v>16218</v>
      </c>
      <c r="D3579" t="s">
        <v>16219</v>
      </c>
      <c r="E3579" t="s">
        <v>113</v>
      </c>
      <c r="F3579" t="s">
        <v>16220</v>
      </c>
      <c r="G3579" t="s">
        <v>247</v>
      </c>
      <c r="H3579" t="s">
        <v>1187</v>
      </c>
      <c r="I3579" t="s">
        <v>1189</v>
      </c>
      <c r="J3579" t="s">
        <v>16221</v>
      </c>
      <c r="K3579" t="s">
        <v>16222</v>
      </c>
      <c r="L3579" t="s">
        <v>9030</v>
      </c>
      <c r="M3579">
        <v>57</v>
      </c>
      <c r="N3579" t="s">
        <v>113</v>
      </c>
      <c r="O3579" t="s">
        <v>9493</v>
      </c>
      <c r="P3579">
        <v>1</v>
      </c>
      <c r="Q3579">
        <v>0.9</v>
      </c>
      <c r="T3579">
        <v>288.60000000000002</v>
      </c>
      <c r="W3579">
        <v>0.63617251235193317</v>
      </c>
      <c r="X3579">
        <v>1.0178760197630932</v>
      </c>
    </row>
    <row r="3580" spans="1:24" hidden="1" x14ac:dyDescent="0.3">
      <c r="A3580" t="s">
        <v>16226</v>
      </c>
      <c r="B3580" t="s">
        <v>8249</v>
      </c>
      <c r="C3580" t="s">
        <v>16218</v>
      </c>
      <c r="D3580" t="s">
        <v>16219</v>
      </c>
      <c r="E3580" t="s">
        <v>113</v>
      </c>
      <c r="F3580" t="s">
        <v>16220</v>
      </c>
      <c r="G3580" t="s">
        <v>247</v>
      </c>
      <c r="H3580" t="s">
        <v>1187</v>
      </c>
      <c r="I3580" t="s">
        <v>1189</v>
      </c>
      <c r="J3580" t="s">
        <v>16221</v>
      </c>
      <c r="K3580" t="s">
        <v>16222</v>
      </c>
      <c r="L3580" t="s">
        <v>9030</v>
      </c>
      <c r="M3580">
        <v>57</v>
      </c>
      <c r="N3580" t="s">
        <v>113</v>
      </c>
      <c r="O3580" t="s">
        <v>9493</v>
      </c>
      <c r="P3580">
        <v>1</v>
      </c>
      <c r="Q3580">
        <v>0.6</v>
      </c>
      <c r="T3580">
        <v>103.9</v>
      </c>
      <c r="W3580">
        <v>0.28274333882308139</v>
      </c>
      <c r="X3580">
        <v>0.45238934211693027</v>
      </c>
    </row>
    <row r="3581" spans="1:24" hidden="1" x14ac:dyDescent="0.3">
      <c r="A3581" t="s">
        <v>16227</v>
      </c>
      <c r="B3581" t="s">
        <v>1304</v>
      </c>
      <c r="C3581" t="s">
        <v>16218</v>
      </c>
      <c r="D3581" t="s">
        <v>16219</v>
      </c>
      <c r="E3581" t="s">
        <v>113</v>
      </c>
      <c r="F3581" t="s">
        <v>16220</v>
      </c>
      <c r="G3581" t="s">
        <v>247</v>
      </c>
      <c r="H3581" t="s">
        <v>1187</v>
      </c>
      <c r="I3581" t="s">
        <v>1189</v>
      </c>
      <c r="J3581" t="s">
        <v>16221</v>
      </c>
      <c r="K3581" t="s">
        <v>16222</v>
      </c>
      <c r="L3581" t="s">
        <v>9030</v>
      </c>
      <c r="M3581">
        <v>0</v>
      </c>
      <c r="N3581" t="s">
        <v>9085</v>
      </c>
      <c r="O3581" t="s">
        <v>15966</v>
      </c>
      <c r="P3581">
        <v>1</v>
      </c>
      <c r="R3581">
        <v>1200</v>
      </c>
      <c r="S3581">
        <v>2100</v>
      </c>
    </row>
    <row r="3582" spans="1:24" hidden="1" x14ac:dyDescent="0.3">
      <c r="A3582" t="s">
        <v>16228</v>
      </c>
      <c r="B3582" t="s">
        <v>8174</v>
      </c>
      <c r="C3582" t="s">
        <v>2382</v>
      </c>
      <c r="D3582" t="s">
        <v>2381</v>
      </c>
      <c r="E3582" t="s">
        <v>113</v>
      </c>
      <c r="F3582" t="s">
        <v>2614</v>
      </c>
      <c r="G3582" t="s">
        <v>247</v>
      </c>
      <c r="H3582" t="s">
        <v>1187</v>
      </c>
      <c r="I3582" t="s">
        <v>1189</v>
      </c>
      <c r="J3582" t="s">
        <v>16229</v>
      </c>
      <c r="K3582" t="s">
        <v>16230</v>
      </c>
      <c r="L3582" t="s">
        <v>9030</v>
      </c>
      <c r="M3582">
        <v>60</v>
      </c>
      <c r="N3582" t="s">
        <v>9085</v>
      </c>
      <c r="O3582" t="s">
        <v>10794</v>
      </c>
      <c r="P3582">
        <v>2</v>
      </c>
      <c r="Q3582">
        <v>1499</v>
      </c>
      <c r="R3582">
        <v>369</v>
      </c>
      <c r="T3582">
        <v>330</v>
      </c>
      <c r="U3582">
        <v>110</v>
      </c>
      <c r="W3582">
        <v>1.1062620000000001</v>
      </c>
      <c r="X3582">
        <v>1.3275144000000001</v>
      </c>
    </row>
    <row r="3583" spans="1:24" hidden="1" x14ac:dyDescent="0.3">
      <c r="A3583" t="s">
        <v>16231</v>
      </c>
      <c r="B3583" t="s">
        <v>8179</v>
      </c>
      <c r="C3583" t="s">
        <v>2382</v>
      </c>
      <c r="D3583" t="s">
        <v>2381</v>
      </c>
      <c r="E3583" t="s">
        <v>113</v>
      </c>
      <c r="F3583" t="s">
        <v>2614</v>
      </c>
      <c r="G3583" t="s">
        <v>247</v>
      </c>
      <c r="H3583" t="s">
        <v>1187</v>
      </c>
      <c r="I3583" t="s">
        <v>1189</v>
      </c>
      <c r="J3583" t="s">
        <v>16229</v>
      </c>
      <c r="K3583" t="s">
        <v>16230</v>
      </c>
      <c r="L3583" t="s">
        <v>9030</v>
      </c>
      <c r="M3583">
        <v>59</v>
      </c>
      <c r="N3583" t="s">
        <v>9085</v>
      </c>
      <c r="O3583" t="s">
        <v>11880</v>
      </c>
      <c r="P3583">
        <v>2</v>
      </c>
      <c r="Q3583">
        <v>400</v>
      </c>
      <c r="R3583">
        <v>300</v>
      </c>
      <c r="W3583">
        <v>0.24</v>
      </c>
      <c r="X3583">
        <v>0.28799999999999998</v>
      </c>
    </row>
    <row r="3584" spans="1:24" hidden="1" x14ac:dyDescent="0.3">
      <c r="A3584" t="s">
        <v>16232</v>
      </c>
      <c r="B3584" t="s">
        <v>8536</v>
      </c>
      <c r="C3584" t="s">
        <v>2382</v>
      </c>
      <c r="D3584" t="s">
        <v>2381</v>
      </c>
      <c r="E3584" t="s">
        <v>113</v>
      </c>
      <c r="F3584" t="s">
        <v>2614</v>
      </c>
      <c r="G3584" t="s">
        <v>247</v>
      </c>
      <c r="H3584" t="s">
        <v>1187</v>
      </c>
      <c r="I3584" t="s">
        <v>1189</v>
      </c>
      <c r="J3584" t="s">
        <v>16229</v>
      </c>
      <c r="K3584" t="s">
        <v>16230</v>
      </c>
      <c r="L3584" t="s">
        <v>9030</v>
      </c>
      <c r="M3584">
        <v>57</v>
      </c>
      <c r="N3584" t="s">
        <v>9085</v>
      </c>
      <c r="O3584" t="s">
        <v>9131</v>
      </c>
      <c r="P3584">
        <v>2</v>
      </c>
      <c r="Q3584">
        <v>210</v>
      </c>
      <c r="R3584">
        <v>210</v>
      </c>
      <c r="W3584">
        <v>8.8200000000000001E-2</v>
      </c>
      <c r="X3584">
        <v>0.10584</v>
      </c>
    </row>
    <row r="3585" spans="1:24" hidden="1" x14ac:dyDescent="0.3">
      <c r="A3585" t="s">
        <v>16233</v>
      </c>
      <c r="B3585" t="s">
        <v>8211</v>
      </c>
      <c r="C3585" t="s">
        <v>2382</v>
      </c>
      <c r="D3585" t="s">
        <v>2381</v>
      </c>
      <c r="E3585" t="s">
        <v>113</v>
      </c>
      <c r="F3585" t="s">
        <v>2614</v>
      </c>
      <c r="G3585" t="s">
        <v>247</v>
      </c>
      <c r="H3585" t="s">
        <v>1187</v>
      </c>
      <c r="I3585" t="s">
        <v>1189</v>
      </c>
      <c r="J3585" t="s">
        <v>16229</v>
      </c>
      <c r="K3585" t="s">
        <v>16230</v>
      </c>
      <c r="L3585" t="s">
        <v>9030</v>
      </c>
      <c r="M3585">
        <v>57</v>
      </c>
      <c r="N3585" t="s">
        <v>113</v>
      </c>
      <c r="O3585" t="s">
        <v>9493</v>
      </c>
      <c r="P3585">
        <v>1</v>
      </c>
      <c r="Q3585">
        <v>0.6</v>
      </c>
      <c r="T3585">
        <v>325</v>
      </c>
      <c r="W3585">
        <v>0.28274333882308139</v>
      </c>
      <c r="X3585">
        <v>0.45238934211693027</v>
      </c>
    </row>
    <row r="3586" spans="1:24" hidden="1" x14ac:dyDescent="0.3">
      <c r="A3586" t="s">
        <v>16234</v>
      </c>
      <c r="B3586" t="s">
        <v>1304</v>
      </c>
      <c r="C3586" t="s">
        <v>2382</v>
      </c>
      <c r="D3586" t="s">
        <v>2381</v>
      </c>
      <c r="E3586" t="s">
        <v>113</v>
      </c>
      <c r="F3586" t="s">
        <v>2614</v>
      </c>
      <c r="G3586" t="s">
        <v>247</v>
      </c>
      <c r="H3586" t="s">
        <v>1187</v>
      </c>
      <c r="I3586" t="s">
        <v>1189</v>
      </c>
      <c r="J3586" t="s">
        <v>16229</v>
      </c>
      <c r="K3586" t="s">
        <v>16230</v>
      </c>
      <c r="L3586" t="s">
        <v>9030</v>
      </c>
      <c r="M3586">
        <v>0</v>
      </c>
      <c r="N3586" t="s">
        <v>9085</v>
      </c>
      <c r="O3586" t="s">
        <v>15966</v>
      </c>
      <c r="P3586">
        <v>1</v>
      </c>
      <c r="R3586">
        <v>1200</v>
      </c>
      <c r="S3586">
        <v>2100</v>
      </c>
    </row>
    <row r="3587" spans="1:24" hidden="1" x14ac:dyDescent="0.3">
      <c r="A3587" t="s">
        <v>16235</v>
      </c>
      <c r="B3587" t="s">
        <v>8174</v>
      </c>
      <c r="C3587" t="s">
        <v>6356</v>
      </c>
      <c r="D3587" t="s">
        <v>6355</v>
      </c>
      <c r="E3587" t="s">
        <v>113</v>
      </c>
      <c r="F3587" t="s">
        <v>6357</v>
      </c>
      <c r="G3587" t="s">
        <v>247</v>
      </c>
      <c r="H3587" t="s">
        <v>308</v>
      </c>
      <c r="I3587" t="s">
        <v>218</v>
      </c>
      <c r="J3587" t="s">
        <v>16236</v>
      </c>
      <c r="K3587" t="s">
        <v>16237</v>
      </c>
      <c r="L3587" t="s">
        <v>9690</v>
      </c>
      <c r="M3587">
        <v>80</v>
      </c>
      <c r="N3587" t="s">
        <v>9659</v>
      </c>
      <c r="O3587" t="s">
        <v>9771</v>
      </c>
      <c r="P3587">
        <v>1</v>
      </c>
      <c r="Q3587">
        <v>597</v>
      </c>
      <c r="R3587">
        <v>300</v>
      </c>
      <c r="S3587">
        <v>150</v>
      </c>
      <c r="T3587">
        <v>60</v>
      </c>
      <c r="W3587">
        <v>0.17910000000000001</v>
      </c>
      <c r="X3587">
        <v>0.21492</v>
      </c>
    </row>
    <row r="3588" spans="1:24" hidden="1" x14ac:dyDescent="0.3">
      <c r="A3588" t="s">
        <v>16238</v>
      </c>
      <c r="B3588" t="s">
        <v>8179</v>
      </c>
      <c r="C3588" t="s">
        <v>6356</v>
      </c>
      <c r="D3588" t="s">
        <v>6355</v>
      </c>
      <c r="E3588" t="s">
        <v>113</v>
      </c>
      <c r="F3588" t="s">
        <v>6357</v>
      </c>
      <c r="G3588" t="s">
        <v>247</v>
      </c>
      <c r="H3588" t="s">
        <v>308</v>
      </c>
      <c r="I3588" t="s">
        <v>218</v>
      </c>
      <c r="J3588" t="s">
        <v>16236</v>
      </c>
      <c r="K3588" t="s">
        <v>16237</v>
      </c>
      <c r="L3588" t="s">
        <v>9690</v>
      </c>
      <c r="M3588">
        <v>80</v>
      </c>
      <c r="N3588" t="s">
        <v>8614</v>
      </c>
      <c r="O3588" t="s">
        <v>11331</v>
      </c>
      <c r="P3588">
        <v>1</v>
      </c>
      <c r="W3588">
        <v>0</v>
      </c>
      <c r="X3588">
        <v>0</v>
      </c>
    </row>
    <row r="3589" spans="1:24" hidden="1" x14ac:dyDescent="0.3">
      <c r="A3589" t="s">
        <v>16239</v>
      </c>
      <c r="B3589" t="s">
        <v>8536</v>
      </c>
      <c r="C3589" t="s">
        <v>6356</v>
      </c>
      <c r="D3589" t="s">
        <v>6355</v>
      </c>
      <c r="E3589" t="s">
        <v>113</v>
      </c>
      <c r="F3589" t="s">
        <v>6357</v>
      </c>
      <c r="G3589" t="s">
        <v>247</v>
      </c>
      <c r="H3589" t="s">
        <v>308</v>
      </c>
      <c r="I3589" t="s">
        <v>218</v>
      </c>
      <c r="J3589" t="s">
        <v>16236</v>
      </c>
      <c r="K3589" t="s">
        <v>16237</v>
      </c>
      <c r="L3589" t="s">
        <v>9690</v>
      </c>
      <c r="M3589">
        <v>78</v>
      </c>
      <c r="N3589" t="s">
        <v>113</v>
      </c>
      <c r="O3589" t="s">
        <v>13564</v>
      </c>
      <c r="P3589">
        <v>1</v>
      </c>
      <c r="Q3589">
        <v>210</v>
      </c>
      <c r="R3589">
        <v>210</v>
      </c>
      <c r="W3589">
        <v>4.41E-2</v>
      </c>
      <c r="X3589">
        <v>5.2920000000000002E-2</v>
      </c>
    </row>
    <row r="3590" spans="1:24" hidden="1" x14ac:dyDescent="0.3">
      <c r="A3590" t="s">
        <v>16240</v>
      </c>
      <c r="B3590" t="s">
        <v>8211</v>
      </c>
      <c r="C3590" t="s">
        <v>6356</v>
      </c>
      <c r="D3590" t="s">
        <v>6355</v>
      </c>
      <c r="E3590" t="s">
        <v>113</v>
      </c>
      <c r="F3590" t="s">
        <v>6357</v>
      </c>
      <c r="G3590" t="s">
        <v>247</v>
      </c>
      <c r="H3590" t="s">
        <v>308</v>
      </c>
      <c r="I3590" t="s">
        <v>218</v>
      </c>
      <c r="J3590" t="s">
        <v>16236</v>
      </c>
      <c r="K3590" t="s">
        <v>16237</v>
      </c>
      <c r="L3590" t="s">
        <v>9690</v>
      </c>
      <c r="M3590">
        <v>78</v>
      </c>
      <c r="N3590" t="s">
        <v>113</v>
      </c>
      <c r="O3590" t="s">
        <v>9493</v>
      </c>
      <c r="P3590">
        <v>1</v>
      </c>
      <c r="Q3590">
        <v>1.2</v>
      </c>
      <c r="T3590">
        <v>199</v>
      </c>
      <c r="W3590">
        <v>1.1309733552923256</v>
      </c>
      <c r="X3590">
        <v>1.8095573684677211</v>
      </c>
    </row>
    <row r="3591" spans="1:24" hidden="1" x14ac:dyDescent="0.3">
      <c r="A3591" t="s">
        <v>16241</v>
      </c>
      <c r="B3591" t="s">
        <v>1304</v>
      </c>
      <c r="C3591" t="s">
        <v>6356</v>
      </c>
      <c r="D3591" t="s">
        <v>6355</v>
      </c>
      <c r="E3591" t="s">
        <v>113</v>
      </c>
      <c r="F3591" t="s">
        <v>6357</v>
      </c>
      <c r="G3591" t="s">
        <v>247</v>
      </c>
      <c r="H3591" t="s">
        <v>308</v>
      </c>
      <c r="I3591" t="s">
        <v>218</v>
      </c>
      <c r="J3591" t="s">
        <v>16236</v>
      </c>
      <c r="K3591" t="s">
        <v>16237</v>
      </c>
      <c r="L3591" t="s">
        <v>9690</v>
      </c>
      <c r="M3591">
        <v>0</v>
      </c>
      <c r="N3591" t="s">
        <v>113</v>
      </c>
      <c r="O3591" t="s">
        <v>13812</v>
      </c>
      <c r="P3591">
        <v>1</v>
      </c>
    </row>
    <row r="3592" spans="1:24" hidden="1" x14ac:dyDescent="0.3">
      <c r="A3592" t="s">
        <v>16242</v>
      </c>
      <c r="B3592" t="s">
        <v>8174</v>
      </c>
      <c r="C3592" t="s">
        <v>2821</v>
      </c>
      <c r="D3592" t="s">
        <v>2820</v>
      </c>
      <c r="E3592" t="s">
        <v>113</v>
      </c>
      <c r="F3592" t="s">
        <v>2822</v>
      </c>
      <c r="G3592" t="s">
        <v>1356</v>
      </c>
      <c r="H3592" t="s">
        <v>127</v>
      </c>
      <c r="I3592" t="s">
        <v>138</v>
      </c>
      <c r="J3592" t="s">
        <v>16243</v>
      </c>
      <c r="K3592" t="s">
        <v>16244</v>
      </c>
      <c r="L3592" t="s">
        <v>120</v>
      </c>
      <c r="M3592">
        <v>40</v>
      </c>
      <c r="N3592" t="s">
        <v>9085</v>
      </c>
      <c r="O3592" t="s">
        <v>8352</v>
      </c>
      <c r="P3592">
        <v>3</v>
      </c>
      <c r="Q3592">
        <v>1509</v>
      </c>
      <c r="R3592">
        <v>469</v>
      </c>
      <c r="S3592">
        <v>206</v>
      </c>
      <c r="T3592">
        <v>20</v>
      </c>
      <c r="U3592">
        <v>160</v>
      </c>
      <c r="V3592">
        <v>250</v>
      </c>
      <c r="W3592">
        <v>2.1231629999999999</v>
      </c>
      <c r="X3592">
        <v>2.5477955999999997</v>
      </c>
    </row>
    <row r="3593" spans="1:24" hidden="1" x14ac:dyDescent="0.3">
      <c r="A3593" t="s">
        <v>16245</v>
      </c>
      <c r="B3593" t="s">
        <v>8179</v>
      </c>
      <c r="C3593" t="s">
        <v>2821</v>
      </c>
      <c r="D3593" t="s">
        <v>2820</v>
      </c>
      <c r="E3593" t="s">
        <v>113</v>
      </c>
      <c r="F3593" t="s">
        <v>2822</v>
      </c>
      <c r="G3593" t="s">
        <v>1356</v>
      </c>
      <c r="H3593" t="s">
        <v>127</v>
      </c>
      <c r="I3593" t="s">
        <v>138</v>
      </c>
      <c r="J3593" t="s">
        <v>16243</v>
      </c>
      <c r="K3593" t="s">
        <v>16244</v>
      </c>
      <c r="L3593" t="s">
        <v>120</v>
      </c>
      <c r="M3593">
        <v>40</v>
      </c>
      <c r="N3593" t="s">
        <v>9085</v>
      </c>
      <c r="O3593" t="s">
        <v>9106</v>
      </c>
      <c r="P3593">
        <v>3</v>
      </c>
      <c r="Q3593">
        <v>400</v>
      </c>
      <c r="R3593">
        <v>300</v>
      </c>
      <c r="S3593">
        <v>150</v>
      </c>
      <c r="W3593">
        <v>0.36</v>
      </c>
      <c r="X3593">
        <v>0.432</v>
      </c>
    </row>
    <row r="3594" spans="1:24" hidden="1" x14ac:dyDescent="0.3">
      <c r="A3594" t="s">
        <v>16246</v>
      </c>
      <c r="B3594" t="s">
        <v>8536</v>
      </c>
      <c r="C3594" t="s">
        <v>2821</v>
      </c>
      <c r="D3594" t="s">
        <v>2820</v>
      </c>
      <c r="E3594" t="s">
        <v>113</v>
      </c>
      <c r="F3594" t="s">
        <v>2822</v>
      </c>
      <c r="G3594" t="s">
        <v>1356</v>
      </c>
      <c r="H3594" t="s">
        <v>127</v>
      </c>
      <c r="I3594" t="s">
        <v>138</v>
      </c>
      <c r="J3594" t="s">
        <v>16243</v>
      </c>
      <c r="K3594" t="s">
        <v>16244</v>
      </c>
      <c r="L3594" t="s">
        <v>120</v>
      </c>
      <c r="M3594">
        <v>40</v>
      </c>
      <c r="N3594" t="s">
        <v>9085</v>
      </c>
      <c r="O3594" t="s">
        <v>11880</v>
      </c>
      <c r="P3594">
        <v>3</v>
      </c>
      <c r="Q3594">
        <v>400</v>
      </c>
      <c r="R3594">
        <v>300</v>
      </c>
      <c r="S3594">
        <v>100</v>
      </c>
      <c r="W3594">
        <v>0.36</v>
      </c>
      <c r="X3594">
        <v>0.432</v>
      </c>
    </row>
    <row r="3595" spans="1:24" hidden="1" x14ac:dyDescent="0.3">
      <c r="A3595" t="s">
        <v>16247</v>
      </c>
      <c r="B3595" t="s">
        <v>8174</v>
      </c>
      <c r="C3595" t="s">
        <v>16248</v>
      </c>
      <c r="D3595" t="s">
        <v>16249</v>
      </c>
      <c r="E3595" t="s">
        <v>113</v>
      </c>
      <c r="F3595" t="s">
        <v>16250</v>
      </c>
      <c r="G3595" t="s">
        <v>247</v>
      </c>
      <c r="H3595" t="s">
        <v>371</v>
      </c>
      <c r="I3595" t="s">
        <v>115</v>
      </c>
      <c r="J3595" t="s">
        <v>113</v>
      </c>
      <c r="K3595" t="s">
        <v>113</v>
      </c>
      <c r="L3595" t="s">
        <v>113</v>
      </c>
      <c r="M3595">
        <v>49</v>
      </c>
      <c r="N3595" t="s">
        <v>9659</v>
      </c>
      <c r="O3595" t="s">
        <v>9491</v>
      </c>
      <c r="P3595">
        <v>3</v>
      </c>
      <c r="Q3595">
        <v>1499</v>
      </c>
      <c r="R3595">
        <v>395</v>
      </c>
      <c r="S3595">
        <v>228</v>
      </c>
      <c r="T3595">
        <v>310</v>
      </c>
      <c r="U3595">
        <v>90</v>
      </c>
      <c r="V3595">
        <v>220</v>
      </c>
      <c r="W3595">
        <v>1.7763150000000001</v>
      </c>
      <c r="X3595">
        <v>2.1315780000000002</v>
      </c>
    </row>
    <row r="3596" spans="1:24" hidden="1" x14ac:dyDescent="0.3">
      <c r="A3596" t="s">
        <v>16251</v>
      </c>
      <c r="B3596" t="s">
        <v>8617</v>
      </c>
      <c r="C3596" t="s">
        <v>16248</v>
      </c>
      <c r="D3596" t="s">
        <v>16249</v>
      </c>
      <c r="E3596" t="s">
        <v>113</v>
      </c>
      <c r="F3596" t="s">
        <v>16250</v>
      </c>
      <c r="G3596" t="s">
        <v>247</v>
      </c>
      <c r="H3596" t="s">
        <v>371</v>
      </c>
      <c r="I3596" t="s">
        <v>115</v>
      </c>
      <c r="J3596" t="s">
        <v>113</v>
      </c>
      <c r="K3596" t="s">
        <v>113</v>
      </c>
      <c r="L3596" t="s">
        <v>113</v>
      </c>
      <c r="M3596">
        <v>50</v>
      </c>
      <c r="N3596" t="s">
        <v>8614</v>
      </c>
      <c r="O3596" t="s">
        <v>12392</v>
      </c>
      <c r="P3596">
        <v>3</v>
      </c>
      <c r="Q3596">
        <v>717</v>
      </c>
      <c r="R3596">
        <v>408</v>
      </c>
      <c r="S3596">
        <v>155</v>
      </c>
      <c r="T3596">
        <v>310</v>
      </c>
      <c r="U3596">
        <v>90</v>
      </c>
      <c r="V3596">
        <v>220</v>
      </c>
      <c r="W3596">
        <v>0.87760800000000005</v>
      </c>
      <c r="X3596">
        <v>1.0531296000000001</v>
      </c>
    </row>
    <row r="3597" spans="1:24" hidden="1" x14ac:dyDescent="0.3">
      <c r="A3597" t="s">
        <v>16252</v>
      </c>
      <c r="B3597" t="s">
        <v>8179</v>
      </c>
      <c r="C3597" t="s">
        <v>16248</v>
      </c>
      <c r="D3597" t="s">
        <v>16249</v>
      </c>
      <c r="E3597" t="s">
        <v>113</v>
      </c>
      <c r="F3597" t="s">
        <v>16250</v>
      </c>
      <c r="G3597" t="s">
        <v>247</v>
      </c>
      <c r="H3597" t="s">
        <v>371</v>
      </c>
      <c r="I3597" t="s">
        <v>115</v>
      </c>
      <c r="J3597" t="s">
        <v>113</v>
      </c>
      <c r="K3597" t="s">
        <v>113</v>
      </c>
      <c r="L3597" t="s">
        <v>113</v>
      </c>
      <c r="M3597">
        <v>47</v>
      </c>
      <c r="N3597" t="s">
        <v>8614</v>
      </c>
      <c r="O3597" t="s">
        <v>9816</v>
      </c>
      <c r="P3597">
        <v>3</v>
      </c>
      <c r="Q3597">
        <v>523</v>
      </c>
      <c r="R3597">
        <v>397</v>
      </c>
      <c r="W3597">
        <v>0.62289300000000003</v>
      </c>
      <c r="X3597">
        <v>0.74747160000000001</v>
      </c>
    </row>
    <row r="3598" spans="1:24" hidden="1" x14ac:dyDescent="0.3">
      <c r="A3598" t="s">
        <v>16253</v>
      </c>
      <c r="B3598" t="s">
        <v>8174</v>
      </c>
      <c r="C3598" t="s">
        <v>6522</v>
      </c>
      <c r="D3598" t="s">
        <v>6521</v>
      </c>
      <c r="E3598" t="s">
        <v>113</v>
      </c>
      <c r="F3598" t="s">
        <v>6523</v>
      </c>
      <c r="G3598" t="s">
        <v>247</v>
      </c>
      <c r="H3598" t="s">
        <v>308</v>
      </c>
      <c r="I3598" t="s">
        <v>218</v>
      </c>
      <c r="J3598" t="s">
        <v>16254</v>
      </c>
      <c r="K3598" t="s">
        <v>16255</v>
      </c>
      <c r="L3598" t="s">
        <v>9690</v>
      </c>
      <c r="M3598">
        <v>80</v>
      </c>
      <c r="N3598" t="s">
        <v>9659</v>
      </c>
      <c r="O3598" t="s">
        <v>9771</v>
      </c>
      <c r="P3598">
        <v>1</v>
      </c>
      <c r="Q3598">
        <v>597</v>
      </c>
      <c r="R3598">
        <v>300</v>
      </c>
      <c r="S3598">
        <v>150</v>
      </c>
      <c r="T3598">
        <v>30</v>
      </c>
      <c r="W3598">
        <v>0.17910000000000001</v>
      </c>
      <c r="X3598">
        <v>0.21492</v>
      </c>
    </row>
    <row r="3599" spans="1:24" hidden="1" x14ac:dyDescent="0.3">
      <c r="A3599" t="s">
        <v>16256</v>
      </c>
      <c r="B3599" t="s">
        <v>8179</v>
      </c>
      <c r="C3599" t="s">
        <v>6522</v>
      </c>
      <c r="D3599" t="s">
        <v>6521</v>
      </c>
      <c r="E3599" t="s">
        <v>113</v>
      </c>
      <c r="F3599" t="s">
        <v>6523</v>
      </c>
      <c r="G3599" t="s">
        <v>247</v>
      </c>
      <c r="H3599" t="s">
        <v>308</v>
      </c>
      <c r="I3599" t="s">
        <v>218</v>
      </c>
      <c r="J3599" t="s">
        <v>16254</v>
      </c>
      <c r="K3599" t="s">
        <v>16255</v>
      </c>
      <c r="L3599" t="s">
        <v>9690</v>
      </c>
      <c r="M3599">
        <v>80</v>
      </c>
      <c r="N3599" t="s">
        <v>8614</v>
      </c>
      <c r="O3599" t="s">
        <v>9568</v>
      </c>
      <c r="P3599">
        <v>1</v>
      </c>
      <c r="Q3599">
        <v>353</v>
      </c>
      <c r="R3599">
        <v>261</v>
      </c>
      <c r="W3599">
        <v>9.2133000000000007E-2</v>
      </c>
      <c r="X3599">
        <v>0.11055960000000001</v>
      </c>
    </row>
    <row r="3600" spans="1:24" hidden="1" x14ac:dyDescent="0.3">
      <c r="A3600" t="s">
        <v>16257</v>
      </c>
      <c r="B3600" t="s">
        <v>8536</v>
      </c>
      <c r="C3600" t="s">
        <v>6522</v>
      </c>
      <c r="D3600" t="s">
        <v>6521</v>
      </c>
      <c r="E3600" t="s">
        <v>113</v>
      </c>
      <c r="F3600" t="s">
        <v>6523</v>
      </c>
      <c r="G3600" t="s">
        <v>247</v>
      </c>
      <c r="H3600" t="s">
        <v>308</v>
      </c>
      <c r="I3600" t="s">
        <v>218</v>
      </c>
      <c r="J3600" t="s">
        <v>16254</v>
      </c>
      <c r="K3600" t="s">
        <v>16255</v>
      </c>
      <c r="L3600" t="s">
        <v>9690</v>
      </c>
      <c r="M3600">
        <v>80</v>
      </c>
      <c r="N3600" t="s">
        <v>9085</v>
      </c>
      <c r="O3600" t="s">
        <v>9131</v>
      </c>
      <c r="P3600">
        <v>1</v>
      </c>
      <c r="Q3600">
        <v>210</v>
      </c>
      <c r="R3600">
        <v>210</v>
      </c>
      <c r="W3600">
        <v>4.41E-2</v>
      </c>
      <c r="X3600">
        <v>5.2920000000000002E-2</v>
      </c>
    </row>
    <row r="3601" spans="1:24" hidden="1" x14ac:dyDescent="0.3">
      <c r="A3601" t="s">
        <v>16258</v>
      </c>
      <c r="B3601" t="s">
        <v>8211</v>
      </c>
      <c r="C3601" t="s">
        <v>6522</v>
      </c>
      <c r="D3601" t="s">
        <v>6521</v>
      </c>
      <c r="E3601" t="s">
        <v>113</v>
      </c>
      <c r="F3601" t="s">
        <v>6523</v>
      </c>
      <c r="G3601" t="s">
        <v>247</v>
      </c>
      <c r="H3601" t="s">
        <v>308</v>
      </c>
      <c r="I3601" t="s">
        <v>218</v>
      </c>
      <c r="J3601" t="s">
        <v>16254</v>
      </c>
      <c r="K3601" t="s">
        <v>16255</v>
      </c>
      <c r="L3601" t="s">
        <v>9690</v>
      </c>
      <c r="M3601">
        <v>80</v>
      </c>
      <c r="N3601" t="s">
        <v>113</v>
      </c>
      <c r="O3601" t="s">
        <v>9493</v>
      </c>
      <c r="P3601">
        <v>1</v>
      </c>
      <c r="Q3601">
        <v>1.2</v>
      </c>
      <c r="T3601">
        <v>17</v>
      </c>
      <c r="W3601">
        <v>1.1309733552923256</v>
      </c>
      <c r="X3601">
        <v>1.8095573684677211</v>
      </c>
    </row>
    <row r="3602" spans="1:24" hidden="1" x14ac:dyDescent="0.3">
      <c r="A3602" t="s">
        <v>16259</v>
      </c>
      <c r="B3602" t="s">
        <v>1304</v>
      </c>
      <c r="C3602" t="s">
        <v>6522</v>
      </c>
      <c r="D3602" t="s">
        <v>6521</v>
      </c>
      <c r="E3602" t="s">
        <v>113</v>
      </c>
      <c r="F3602" t="s">
        <v>6523</v>
      </c>
      <c r="G3602" t="s">
        <v>247</v>
      </c>
      <c r="H3602" t="s">
        <v>308</v>
      </c>
      <c r="I3602" t="s">
        <v>218</v>
      </c>
      <c r="J3602" t="s">
        <v>16254</v>
      </c>
      <c r="K3602" t="s">
        <v>16255</v>
      </c>
      <c r="L3602" t="s">
        <v>9690</v>
      </c>
      <c r="M3602">
        <v>0</v>
      </c>
      <c r="N3602" t="s">
        <v>113</v>
      </c>
      <c r="O3602" t="s">
        <v>13812</v>
      </c>
      <c r="P3602">
        <v>1</v>
      </c>
    </row>
    <row r="3603" spans="1:24" hidden="1" x14ac:dyDescent="0.3">
      <c r="A3603" t="s">
        <v>16260</v>
      </c>
      <c r="B3603" t="s">
        <v>8174</v>
      </c>
      <c r="C3603" t="s">
        <v>6601</v>
      </c>
      <c r="D3603" t="s">
        <v>16261</v>
      </c>
      <c r="E3603" t="s">
        <v>113</v>
      </c>
      <c r="F3603" t="s">
        <v>6602</v>
      </c>
      <c r="G3603" t="s">
        <v>1356</v>
      </c>
      <c r="H3603" t="s">
        <v>127</v>
      </c>
      <c r="I3603" t="s">
        <v>226</v>
      </c>
      <c r="J3603" t="s">
        <v>16262</v>
      </c>
      <c r="K3603" t="s">
        <v>16263</v>
      </c>
      <c r="L3603" t="s">
        <v>120</v>
      </c>
      <c r="M3603">
        <v>40</v>
      </c>
      <c r="N3603" t="s">
        <v>9085</v>
      </c>
      <c r="O3603" t="s">
        <v>8467</v>
      </c>
      <c r="P3603">
        <v>3</v>
      </c>
      <c r="Q3603">
        <v>1499</v>
      </c>
      <c r="R3603">
        <v>349</v>
      </c>
      <c r="S3603">
        <v>166</v>
      </c>
      <c r="T3603">
        <v>40</v>
      </c>
      <c r="U3603">
        <v>160</v>
      </c>
      <c r="V3603">
        <v>260</v>
      </c>
      <c r="W3603">
        <v>1.569453</v>
      </c>
      <c r="X3603">
        <v>1.8833435999999999</v>
      </c>
    </row>
    <row r="3604" spans="1:24" hidden="1" x14ac:dyDescent="0.3">
      <c r="A3604" t="s">
        <v>16264</v>
      </c>
      <c r="B3604" t="s">
        <v>8617</v>
      </c>
      <c r="C3604" t="s">
        <v>6601</v>
      </c>
      <c r="D3604" t="s">
        <v>16261</v>
      </c>
      <c r="E3604" t="s">
        <v>113</v>
      </c>
      <c r="F3604" t="s">
        <v>6602</v>
      </c>
      <c r="G3604" t="s">
        <v>1356</v>
      </c>
      <c r="H3604" t="s">
        <v>127</v>
      </c>
      <c r="I3604" t="s">
        <v>226</v>
      </c>
      <c r="J3604" t="s">
        <v>16262</v>
      </c>
      <c r="K3604" t="s">
        <v>16263</v>
      </c>
      <c r="L3604" t="s">
        <v>120</v>
      </c>
      <c r="M3604">
        <v>40</v>
      </c>
      <c r="N3604" t="s">
        <v>9085</v>
      </c>
      <c r="O3604" t="s">
        <v>11997</v>
      </c>
      <c r="P3604">
        <v>3</v>
      </c>
      <c r="Q3604">
        <v>699</v>
      </c>
      <c r="R3604">
        <v>395</v>
      </c>
      <c r="S3604">
        <v>160</v>
      </c>
      <c r="T3604">
        <v>40</v>
      </c>
      <c r="U3604">
        <v>160</v>
      </c>
      <c r="V3604">
        <v>260</v>
      </c>
      <c r="W3604">
        <v>0.82831500000000002</v>
      </c>
      <c r="X3604">
        <v>0.99397800000000003</v>
      </c>
    </row>
    <row r="3605" spans="1:24" hidden="1" x14ac:dyDescent="0.3">
      <c r="A3605" t="s">
        <v>16265</v>
      </c>
      <c r="B3605" t="s">
        <v>8179</v>
      </c>
      <c r="C3605" t="s">
        <v>6601</v>
      </c>
      <c r="D3605" t="s">
        <v>16261</v>
      </c>
      <c r="E3605" t="s">
        <v>113</v>
      </c>
      <c r="F3605" t="s">
        <v>6602</v>
      </c>
      <c r="G3605" t="s">
        <v>1356</v>
      </c>
      <c r="H3605" t="s">
        <v>127</v>
      </c>
      <c r="I3605" t="s">
        <v>226</v>
      </c>
      <c r="J3605" t="s">
        <v>16262</v>
      </c>
      <c r="K3605" t="s">
        <v>16263</v>
      </c>
      <c r="L3605" t="s">
        <v>120</v>
      </c>
      <c r="M3605">
        <v>40</v>
      </c>
      <c r="N3605" t="s">
        <v>9085</v>
      </c>
      <c r="O3605" t="s">
        <v>11880</v>
      </c>
      <c r="P3605">
        <v>3</v>
      </c>
      <c r="Q3605">
        <v>400</v>
      </c>
      <c r="R3605">
        <v>300</v>
      </c>
      <c r="S3605">
        <v>100</v>
      </c>
      <c r="W3605">
        <v>0.36</v>
      </c>
      <c r="X3605">
        <v>0.432</v>
      </c>
    </row>
    <row r="3606" spans="1:24" hidden="1" x14ac:dyDescent="0.3">
      <c r="A3606" t="s">
        <v>16266</v>
      </c>
      <c r="B3606" t="s">
        <v>8174</v>
      </c>
      <c r="C3606" t="s">
        <v>331</v>
      </c>
      <c r="D3606" t="s">
        <v>330</v>
      </c>
      <c r="E3606" t="s">
        <v>113</v>
      </c>
      <c r="F3606" t="s">
        <v>332</v>
      </c>
      <c r="G3606" t="s">
        <v>1356</v>
      </c>
      <c r="H3606" t="s">
        <v>127</v>
      </c>
      <c r="I3606" t="s">
        <v>115</v>
      </c>
      <c r="J3606" t="s">
        <v>16267</v>
      </c>
      <c r="K3606" t="s">
        <v>16268</v>
      </c>
      <c r="L3606" t="s">
        <v>8903</v>
      </c>
      <c r="M3606">
        <v>30</v>
      </c>
      <c r="N3606" t="s">
        <v>8614</v>
      </c>
      <c r="O3606" t="s">
        <v>9565</v>
      </c>
      <c r="P3606">
        <v>3</v>
      </c>
      <c r="Q3606">
        <v>1412</v>
      </c>
      <c r="R3606">
        <v>353</v>
      </c>
      <c r="T3606">
        <v>345</v>
      </c>
      <c r="U3606">
        <v>205</v>
      </c>
      <c r="V3606">
        <v>285</v>
      </c>
      <c r="W3606">
        <v>1.4953080000000001</v>
      </c>
      <c r="X3606">
        <v>1.7943696</v>
      </c>
    </row>
    <row r="3607" spans="1:24" hidden="1" x14ac:dyDescent="0.3">
      <c r="A3607" t="s">
        <v>16269</v>
      </c>
      <c r="B3607" t="s">
        <v>8617</v>
      </c>
      <c r="C3607" t="s">
        <v>331</v>
      </c>
      <c r="D3607" t="s">
        <v>330</v>
      </c>
      <c r="E3607" t="s">
        <v>113</v>
      </c>
      <c r="F3607" t="s">
        <v>332</v>
      </c>
      <c r="G3607" t="s">
        <v>1356</v>
      </c>
      <c r="H3607" t="s">
        <v>127</v>
      </c>
      <c r="I3607" t="s">
        <v>115</v>
      </c>
      <c r="J3607" t="s">
        <v>16267</v>
      </c>
      <c r="K3607" t="s">
        <v>16268</v>
      </c>
      <c r="L3607" t="s">
        <v>8903</v>
      </c>
      <c r="M3607">
        <v>30</v>
      </c>
      <c r="N3607" t="s">
        <v>8614</v>
      </c>
      <c r="O3607" t="s">
        <v>9835</v>
      </c>
      <c r="P3607">
        <v>3</v>
      </c>
      <c r="Q3607">
        <v>778</v>
      </c>
      <c r="R3607">
        <v>408</v>
      </c>
      <c r="T3607">
        <v>345</v>
      </c>
      <c r="U3607">
        <v>205</v>
      </c>
      <c r="V3607">
        <v>285</v>
      </c>
      <c r="W3607">
        <v>0.95227200000000001</v>
      </c>
      <c r="X3607">
        <v>1.1427263999999999</v>
      </c>
    </row>
    <row r="3608" spans="1:24" hidden="1" x14ac:dyDescent="0.3">
      <c r="A3608" t="s">
        <v>16270</v>
      </c>
      <c r="B3608" t="s">
        <v>8179</v>
      </c>
      <c r="C3608" t="s">
        <v>331</v>
      </c>
      <c r="D3608" t="s">
        <v>330</v>
      </c>
      <c r="E3608" t="s">
        <v>113</v>
      </c>
      <c r="F3608" t="s">
        <v>332</v>
      </c>
      <c r="G3608" t="s">
        <v>1356</v>
      </c>
      <c r="H3608" t="s">
        <v>127</v>
      </c>
      <c r="I3608" t="s">
        <v>115</v>
      </c>
      <c r="J3608" t="s">
        <v>16267</v>
      </c>
      <c r="K3608" t="s">
        <v>16268</v>
      </c>
      <c r="L3608" t="s">
        <v>8903</v>
      </c>
      <c r="M3608">
        <v>30</v>
      </c>
      <c r="N3608" t="s">
        <v>8614</v>
      </c>
      <c r="O3608" t="s">
        <v>9568</v>
      </c>
      <c r="P3608">
        <v>3</v>
      </c>
      <c r="Q3608">
        <v>353</v>
      </c>
      <c r="R3608">
        <v>261</v>
      </c>
      <c r="W3608">
        <v>0.27639900000000001</v>
      </c>
      <c r="X3608">
        <v>0.3316788</v>
      </c>
    </row>
    <row r="3609" spans="1:24" hidden="1" x14ac:dyDescent="0.3">
      <c r="A3609" t="s">
        <v>16271</v>
      </c>
      <c r="B3609" t="s">
        <v>8536</v>
      </c>
      <c r="C3609" t="s">
        <v>331</v>
      </c>
      <c r="D3609" t="s">
        <v>330</v>
      </c>
      <c r="E3609" t="s">
        <v>113</v>
      </c>
      <c r="F3609" t="s">
        <v>332</v>
      </c>
      <c r="G3609" t="s">
        <v>1356</v>
      </c>
      <c r="H3609" t="s">
        <v>127</v>
      </c>
      <c r="I3609" t="s">
        <v>115</v>
      </c>
      <c r="J3609" t="s">
        <v>16267</v>
      </c>
      <c r="K3609" t="s">
        <v>16268</v>
      </c>
      <c r="L3609" t="s">
        <v>8903</v>
      </c>
      <c r="M3609">
        <v>30</v>
      </c>
      <c r="N3609" t="s">
        <v>8614</v>
      </c>
      <c r="O3609" t="s">
        <v>8695</v>
      </c>
      <c r="P3609">
        <v>6</v>
      </c>
      <c r="Q3609">
        <v>466</v>
      </c>
      <c r="R3609">
        <v>343</v>
      </c>
      <c r="W3609">
        <v>0.95902799999999999</v>
      </c>
      <c r="X3609">
        <v>1.1508335999999999</v>
      </c>
    </row>
    <row r="3610" spans="1:24" hidden="1" x14ac:dyDescent="0.3">
      <c r="A3610" t="s">
        <v>16272</v>
      </c>
      <c r="B3610" t="s">
        <v>8174</v>
      </c>
      <c r="C3610" t="s">
        <v>14250</v>
      </c>
      <c r="D3610" t="s">
        <v>16273</v>
      </c>
      <c r="E3610" t="s">
        <v>113</v>
      </c>
      <c r="F3610" t="s">
        <v>14252</v>
      </c>
      <c r="G3610" t="s">
        <v>133</v>
      </c>
      <c r="H3610" t="s">
        <v>3790</v>
      </c>
      <c r="I3610" t="s">
        <v>218</v>
      </c>
      <c r="J3610" t="s">
        <v>16274</v>
      </c>
      <c r="K3610" t="s">
        <v>16275</v>
      </c>
      <c r="L3610" t="s">
        <v>8903</v>
      </c>
      <c r="M3610">
        <v>30</v>
      </c>
      <c r="N3610" t="s">
        <v>8442</v>
      </c>
      <c r="O3610" t="s">
        <v>8207</v>
      </c>
      <c r="P3610">
        <v>3</v>
      </c>
      <c r="Q3610">
        <v>1400</v>
      </c>
      <c r="R3610">
        <v>320</v>
      </c>
      <c r="S3610">
        <v>145</v>
      </c>
      <c r="T3610">
        <v>0</v>
      </c>
      <c r="U3610">
        <v>200</v>
      </c>
      <c r="V3610">
        <v>280</v>
      </c>
      <c r="W3610">
        <v>1.3440000000000001</v>
      </c>
      <c r="X3610">
        <v>1.6128</v>
      </c>
    </row>
    <row r="3611" spans="1:24" hidden="1" x14ac:dyDescent="0.3">
      <c r="A3611" t="s">
        <v>16276</v>
      </c>
      <c r="B3611" t="s">
        <v>8179</v>
      </c>
      <c r="C3611" t="s">
        <v>14250</v>
      </c>
      <c r="D3611" t="s">
        <v>16273</v>
      </c>
      <c r="E3611" t="s">
        <v>113</v>
      </c>
      <c r="F3611" t="s">
        <v>14252</v>
      </c>
      <c r="G3611" t="s">
        <v>133</v>
      </c>
      <c r="H3611" t="s">
        <v>3790</v>
      </c>
      <c r="I3611" t="s">
        <v>218</v>
      </c>
      <c r="J3611" t="s">
        <v>16274</v>
      </c>
      <c r="K3611" t="s">
        <v>16275</v>
      </c>
      <c r="L3611" t="s">
        <v>8903</v>
      </c>
      <c r="M3611">
        <v>30</v>
      </c>
      <c r="N3611" t="s">
        <v>9971</v>
      </c>
      <c r="O3611" t="s">
        <v>9034</v>
      </c>
      <c r="P3611">
        <v>1</v>
      </c>
      <c r="Q3611">
        <v>560</v>
      </c>
      <c r="R3611">
        <v>308</v>
      </c>
      <c r="S3611">
        <v>149</v>
      </c>
      <c r="W3611">
        <v>0.17247999999999999</v>
      </c>
      <c r="X3611">
        <v>0.20697599999999999</v>
      </c>
    </row>
    <row r="3612" spans="1:24" hidden="1" x14ac:dyDescent="0.3">
      <c r="A3612" t="s">
        <v>16277</v>
      </c>
      <c r="B3612" t="s">
        <v>8362</v>
      </c>
      <c r="C3612" t="s">
        <v>14250</v>
      </c>
      <c r="D3612" t="s">
        <v>16273</v>
      </c>
      <c r="E3612" t="s">
        <v>113</v>
      </c>
      <c r="F3612" t="s">
        <v>14252</v>
      </c>
      <c r="G3612" t="s">
        <v>133</v>
      </c>
      <c r="H3612" t="s">
        <v>3790</v>
      </c>
      <c r="I3612" t="s">
        <v>218</v>
      </c>
      <c r="J3612" t="s">
        <v>16274</v>
      </c>
      <c r="K3612" t="s">
        <v>16275</v>
      </c>
      <c r="L3612" t="s">
        <v>8903</v>
      </c>
      <c r="M3612">
        <v>0</v>
      </c>
      <c r="N3612" t="s">
        <v>113</v>
      </c>
      <c r="O3612" t="s">
        <v>8362</v>
      </c>
      <c r="P3612">
        <v>1</v>
      </c>
      <c r="Q3612">
        <v>1.2</v>
      </c>
      <c r="T3612">
        <v>59.24</v>
      </c>
      <c r="W3612">
        <v>1.1309733552923256</v>
      </c>
      <c r="X3612">
        <v>0</v>
      </c>
    </row>
    <row r="3613" spans="1:24" hidden="1" x14ac:dyDescent="0.3">
      <c r="A3613" t="s">
        <v>16278</v>
      </c>
      <c r="B3613" t="s">
        <v>8174</v>
      </c>
      <c r="C3613" t="s">
        <v>7464</v>
      </c>
      <c r="D3613" t="s">
        <v>7463</v>
      </c>
      <c r="E3613" t="s">
        <v>113</v>
      </c>
      <c r="F3613" t="s">
        <v>7465</v>
      </c>
      <c r="G3613" t="s">
        <v>247</v>
      </c>
      <c r="H3613" t="s">
        <v>308</v>
      </c>
      <c r="I3613" t="s">
        <v>115</v>
      </c>
      <c r="J3613" t="s">
        <v>16279</v>
      </c>
      <c r="K3613" t="s">
        <v>16280</v>
      </c>
      <c r="L3613" t="s">
        <v>120</v>
      </c>
      <c r="M3613">
        <v>40</v>
      </c>
      <c r="N3613" t="s">
        <v>9659</v>
      </c>
      <c r="O3613" t="s">
        <v>10476</v>
      </c>
      <c r="P3613">
        <v>3</v>
      </c>
      <c r="Q3613">
        <v>1500</v>
      </c>
      <c r="R3613">
        <v>469</v>
      </c>
      <c r="S3613">
        <v>198</v>
      </c>
      <c r="T3613">
        <v>310</v>
      </c>
      <c r="U3613">
        <v>70</v>
      </c>
      <c r="V3613">
        <v>190</v>
      </c>
      <c r="W3613">
        <v>2.1105</v>
      </c>
      <c r="X3613">
        <v>2.5326</v>
      </c>
    </row>
    <row r="3614" spans="1:24" hidden="1" x14ac:dyDescent="0.3">
      <c r="A3614" t="s">
        <v>16281</v>
      </c>
      <c r="B3614" t="s">
        <v>8617</v>
      </c>
      <c r="C3614" t="s">
        <v>7464</v>
      </c>
      <c r="D3614" t="s">
        <v>7463</v>
      </c>
      <c r="E3614" t="s">
        <v>113</v>
      </c>
      <c r="F3614" t="s">
        <v>7465</v>
      </c>
      <c r="G3614" t="s">
        <v>247</v>
      </c>
      <c r="H3614" t="s">
        <v>308</v>
      </c>
      <c r="I3614" t="s">
        <v>115</v>
      </c>
      <c r="J3614" t="s">
        <v>16279</v>
      </c>
      <c r="K3614" t="s">
        <v>16280</v>
      </c>
      <c r="L3614" t="s">
        <v>120</v>
      </c>
      <c r="M3614">
        <v>40</v>
      </c>
      <c r="N3614" t="s">
        <v>8614</v>
      </c>
      <c r="O3614" t="s">
        <v>9835</v>
      </c>
      <c r="P3614">
        <v>3</v>
      </c>
      <c r="Q3614">
        <v>694</v>
      </c>
      <c r="R3614">
        <v>408</v>
      </c>
      <c r="S3614">
        <v>171</v>
      </c>
      <c r="T3614">
        <v>310</v>
      </c>
      <c r="U3614">
        <v>70</v>
      </c>
      <c r="V3614">
        <v>190</v>
      </c>
      <c r="W3614">
        <v>0.84945599999999999</v>
      </c>
      <c r="X3614">
        <v>1.0193471999999999</v>
      </c>
    </row>
    <row r="3615" spans="1:24" hidden="1" x14ac:dyDescent="0.3">
      <c r="A3615" t="s">
        <v>16282</v>
      </c>
      <c r="B3615" t="s">
        <v>8179</v>
      </c>
      <c r="C3615" t="s">
        <v>7464</v>
      </c>
      <c r="D3615" t="s">
        <v>7463</v>
      </c>
      <c r="E3615" t="s">
        <v>113</v>
      </c>
      <c r="F3615" t="s">
        <v>7465</v>
      </c>
      <c r="G3615" t="s">
        <v>247</v>
      </c>
      <c r="H3615" t="s">
        <v>308</v>
      </c>
      <c r="I3615" t="s">
        <v>115</v>
      </c>
      <c r="J3615" t="s">
        <v>16279</v>
      </c>
      <c r="K3615" t="s">
        <v>16280</v>
      </c>
      <c r="L3615" t="s">
        <v>120</v>
      </c>
      <c r="M3615">
        <v>38</v>
      </c>
      <c r="N3615" t="s">
        <v>8614</v>
      </c>
      <c r="O3615" t="s">
        <v>9568</v>
      </c>
      <c r="P3615">
        <v>3</v>
      </c>
      <c r="Q3615">
        <v>353</v>
      </c>
      <c r="R3615">
        <v>261</v>
      </c>
      <c r="S3615">
        <v>104</v>
      </c>
      <c r="W3615">
        <v>0.27639900000000001</v>
      </c>
      <c r="X3615">
        <v>0.3316788</v>
      </c>
    </row>
    <row r="3616" spans="1:24" hidden="1" x14ac:dyDescent="0.3">
      <c r="A3616" t="s">
        <v>16283</v>
      </c>
      <c r="B3616" t="s">
        <v>8536</v>
      </c>
      <c r="C3616" t="s">
        <v>7464</v>
      </c>
      <c r="D3616" t="s">
        <v>7463</v>
      </c>
      <c r="E3616" t="s">
        <v>113</v>
      </c>
      <c r="F3616" t="s">
        <v>7465</v>
      </c>
      <c r="G3616" t="s">
        <v>247</v>
      </c>
      <c r="H3616" t="s">
        <v>308</v>
      </c>
      <c r="I3616" t="s">
        <v>115</v>
      </c>
      <c r="J3616" t="s">
        <v>16279</v>
      </c>
      <c r="K3616" t="s">
        <v>16280</v>
      </c>
      <c r="L3616" t="s">
        <v>120</v>
      </c>
      <c r="M3616">
        <v>38</v>
      </c>
      <c r="N3616" t="s">
        <v>8614</v>
      </c>
      <c r="O3616" t="s">
        <v>9816</v>
      </c>
      <c r="P3616">
        <v>3</v>
      </c>
      <c r="Q3616">
        <v>522</v>
      </c>
      <c r="R3616">
        <v>397</v>
      </c>
      <c r="S3616">
        <v>130</v>
      </c>
      <c r="W3616">
        <v>0.62170199999999998</v>
      </c>
      <c r="X3616">
        <v>0.74604239999999999</v>
      </c>
    </row>
    <row r="3617" spans="1:24" hidden="1" x14ac:dyDescent="0.3">
      <c r="A3617" t="s">
        <v>16284</v>
      </c>
      <c r="B3617" t="s">
        <v>1304</v>
      </c>
      <c r="C3617" t="s">
        <v>7464</v>
      </c>
      <c r="D3617" t="s">
        <v>7463</v>
      </c>
      <c r="E3617" t="s">
        <v>113</v>
      </c>
      <c r="F3617" t="s">
        <v>7465</v>
      </c>
      <c r="G3617" t="s">
        <v>247</v>
      </c>
      <c r="H3617" t="s">
        <v>308</v>
      </c>
      <c r="I3617" t="s">
        <v>115</v>
      </c>
      <c r="J3617" t="s">
        <v>16279</v>
      </c>
      <c r="K3617" t="s">
        <v>16280</v>
      </c>
      <c r="L3617" t="s">
        <v>120</v>
      </c>
      <c r="M3617">
        <v>0</v>
      </c>
      <c r="N3617" t="s">
        <v>113</v>
      </c>
      <c r="O3617" t="s">
        <v>13812</v>
      </c>
      <c r="P3617">
        <v>1</v>
      </c>
    </row>
    <row r="3618" spans="1:24" hidden="1" x14ac:dyDescent="0.3">
      <c r="A3618" t="s">
        <v>16285</v>
      </c>
      <c r="B3618" t="s">
        <v>8174</v>
      </c>
      <c r="C3618" t="s">
        <v>7823</v>
      </c>
      <c r="D3618" t="s">
        <v>7822</v>
      </c>
      <c r="E3618" t="s">
        <v>113</v>
      </c>
      <c r="F3618" t="s">
        <v>7824</v>
      </c>
      <c r="G3618" t="s">
        <v>247</v>
      </c>
      <c r="H3618" t="s">
        <v>308</v>
      </c>
      <c r="I3618" t="s">
        <v>115</v>
      </c>
      <c r="J3618" t="s">
        <v>16286</v>
      </c>
      <c r="K3618" t="s">
        <v>16287</v>
      </c>
      <c r="L3618" t="s">
        <v>120</v>
      </c>
      <c r="M3618">
        <v>40</v>
      </c>
      <c r="N3618" t="s">
        <v>9659</v>
      </c>
      <c r="O3618" t="s">
        <v>10476</v>
      </c>
      <c r="P3618">
        <v>3</v>
      </c>
      <c r="Q3618">
        <v>1500</v>
      </c>
      <c r="R3618">
        <v>469</v>
      </c>
      <c r="S3618">
        <v>198</v>
      </c>
      <c r="T3618">
        <v>15</v>
      </c>
      <c r="U3618">
        <v>180</v>
      </c>
      <c r="V3618">
        <v>290</v>
      </c>
      <c r="W3618">
        <v>2.1105</v>
      </c>
      <c r="X3618">
        <v>2.5326</v>
      </c>
    </row>
    <row r="3619" spans="1:24" hidden="1" x14ac:dyDescent="0.3">
      <c r="A3619" t="s">
        <v>16288</v>
      </c>
      <c r="B3619" t="s">
        <v>8617</v>
      </c>
      <c r="C3619" t="s">
        <v>7823</v>
      </c>
      <c r="D3619" t="s">
        <v>7822</v>
      </c>
      <c r="E3619" t="s">
        <v>113</v>
      </c>
      <c r="F3619" t="s">
        <v>7824</v>
      </c>
      <c r="G3619" t="s">
        <v>247</v>
      </c>
      <c r="H3619" t="s">
        <v>308</v>
      </c>
      <c r="I3619" t="s">
        <v>115</v>
      </c>
      <c r="J3619" t="s">
        <v>16286</v>
      </c>
      <c r="K3619" t="s">
        <v>16287</v>
      </c>
      <c r="L3619" t="s">
        <v>120</v>
      </c>
      <c r="M3619">
        <v>40</v>
      </c>
      <c r="N3619" t="s">
        <v>8614</v>
      </c>
      <c r="O3619" t="s">
        <v>9835</v>
      </c>
      <c r="P3619">
        <v>3</v>
      </c>
      <c r="Q3619">
        <v>694</v>
      </c>
      <c r="R3619">
        <v>408</v>
      </c>
      <c r="S3619">
        <v>171</v>
      </c>
      <c r="T3619">
        <v>15</v>
      </c>
      <c r="U3619">
        <v>180</v>
      </c>
      <c r="V3619">
        <v>290</v>
      </c>
      <c r="W3619">
        <v>0.84945599999999999</v>
      </c>
      <c r="X3619">
        <v>1.0193471999999999</v>
      </c>
    </row>
    <row r="3620" spans="1:24" hidden="1" x14ac:dyDescent="0.3">
      <c r="A3620" t="s">
        <v>16289</v>
      </c>
      <c r="B3620" t="s">
        <v>8179</v>
      </c>
      <c r="C3620" t="s">
        <v>7823</v>
      </c>
      <c r="D3620" t="s">
        <v>7822</v>
      </c>
      <c r="E3620" t="s">
        <v>113</v>
      </c>
      <c r="F3620" t="s">
        <v>7824</v>
      </c>
      <c r="G3620" t="s">
        <v>247</v>
      </c>
      <c r="H3620" t="s">
        <v>308</v>
      </c>
      <c r="I3620" t="s">
        <v>115</v>
      </c>
      <c r="J3620" t="s">
        <v>16286</v>
      </c>
      <c r="K3620" t="s">
        <v>16287</v>
      </c>
      <c r="L3620" t="s">
        <v>120</v>
      </c>
      <c r="M3620">
        <v>40</v>
      </c>
      <c r="N3620" t="s">
        <v>8614</v>
      </c>
      <c r="O3620" t="s">
        <v>16290</v>
      </c>
      <c r="P3620">
        <v>3</v>
      </c>
      <c r="Q3620">
        <v>533</v>
      </c>
      <c r="R3620">
        <v>398</v>
      </c>
      <c r="S3620">
        <v>145</v>
      </c>
      <c r="W3620">
        <v>0.63640200000000002</v>
      </c>
      <c r="X3620">
        <v>0.76368239999999998</v>
      </c>
    </row>
    <row r="3621" spans="1:24" hidden="1" x14ac:dyDescent="0.3">
      <c r="A3621" t="s">
        <v>16291</v>
      </c>
      <c r="B3621" t="s">
        <v>8536</v>
      </c>
      <c r="C3621" t="s">
        <v>7823</v>
      </c>
      <c r="D3621" t="s">
        <v>7822</v>
      </c>
      <c r="E3621" t="s">
        <v>113</v>
      </c>
      <c r="F3621" t="s">
        <v>7824</v>
      </c>
      <c r="G3621" t="s">
        <v>247</v>
      </c>
      <c r="H3621" t="s">
        <v>308</v>
      </c>
      <c r="I3621" t="s">
        <v>115</v>
      </c>
      <c r="J3621" t="s">
        <v>16286</v>
      </c>
      <c r="K3621" t="s">
        <v>16287</v>
      </c>
      <c r="L3621" t="s">
        <v>120</v>
      </c>
      <c r="M3621">
        <v>38</v>
      </c>
      <c r="N3621" t="s">
        <v>113</v>
      </c>
      <c r="O3621" t="s">
        <v>13564</v>
      </c>
      <c r="P3621">
        <v>1</v>
      </c>
      <c r="Q3621">
        <v>210</v>
      </c>
      <c r="R3621">
        <v>210</v>
      </c>
      <c r="W3621">
        <v>4.41E-2</v>
      </c>
      <c r="X3621">
        <v>5.2920000000000002E-2</v>
      </c>
    </row>
    <row r="3622" spans="1:24" hidden="1" x14ac:dyDescent="0.3">
      <c r="A3622" t="s">
        <v>16292</v>
      </c>
      <c r="B3622" t="s">
        <v>8211</v>
      </c>
      <c r="C3622" t="s">
        <v>7823</v>
      </c>
      <c r="D3622" t="s">
        <v>7822</v>
      </c>
      <c r="E3622" t="s">
        <v>113</v>
      </c>
      <c r="F3622" t="s">
        <v>7824</v>
      </c>
      <c r="G3622" t="s">
        <v>247</v>
      </c>
      <c r="H3622" t="s">
        <v>308</v>
      </c>
      <c r="I3622" t="s">
        <v>115</v>
      </c>
      <c r="J3622" t="s">
        <v>16286</v>
      </c>
      <c r="K3622" t="s">
        <v>16287</v>
      </c>
      <c r="L3622" t="s">
        <v>120</v>
      </c>
      <c r="M3622">
        <v>38</v>
      </c>
      <c r="N3622" t="s">
        <v>113</v>
      </c>
      <c r="O3622" t="s">
        <v>9493</v>
      </c>
      <c r="P3622">
        <v>1</v>
      </c>
      <c r="Q3622">
        <v>0.6</v>
      </c>
      <c r="T3622">
        <v>251.43</v>
      </c>
      <c r="W3622">
        <v>0.28274333882308139</v>
      </c>
      <c r="X3622">
        <v>0.45238934211693027</v>
      </c>
    </row>
    <row r="3623" spans="1:24" hidden="1" x14ac:dyDescent="0.3">
      <c r="A3623" t="s">
        <v>16293</v>
      </c>
      <c r="B3623" t="s">
        <v>1304</v>
      </c>
      <c r="C3623" t="s">
        <v>7823</v>
      </c>
      <c r="D3623" t="s">
        <v>7822</v>
      </c>
      <c r="E3623" t="s">
        <v>113</v>
      </c>
      <c r="F3623" t="s">
        <v>7824</v>
      </c>
      <c r="G3623" t="s">
        <v>247</v>
      </c>
      <c r="H3623" t="s">
        <v>308</v>
      </c>
      <c r="I3623" t="s">
        <v>115</v>
      </c>
      <c r="J3623" t="s">
        <v>16286</v>
      </c>
      <c r="K3623" t="s">
        <v>16287</v>
      </c>
      <c r="L3623" t="s">
        <v>120</v>
      </c>
      <c r="M3623">
        <v>0</v>
      </c>
      <c r="N3623" t="s">
        <v>113</v>
      </c>
      <c r="O3623" t="s">
        <v>13812</v>
      </c>
      <c r="P3623">
        <v>1</v>
      </c>
    </row>
    <row r="3624" spans="1:24" hidden="1" x14ac:dyDescent="0.3">
      <c r="A3624" t="s">
        <v>16294</v>
      </c>
      <c r="B3624" t="s">
        <v>8174</v>
      </c>
      <c r="C3624" t="s">
        <v>7637</v>
      </c>
      <c r="D3624" t="s">
        <v>7636</v>
      </c>
      <c r="E3624" t="s">
        <v>113</v>
      </c>
      <c r="F3624" t="s">
        <v>7638</v>
      </c>
      <c r="G3624" t="s">
        <v>247</v>
      </c>
      <c r="H3624" t="s">
        <v>308</v>
      </c>
      <c r="I3624" t="s">
        <v>115</v>
      </c>
      <c r="J3624" t="s">
        <v>16295</v>
      </c>
      <c r="K3624" t="s">
        <v>16296</v>
      </c>
      <c r="L3624" t="s">
        <v>1173</v>
      </c>
      <c r="M3624">
        <v>50</v>
      </c>
      <c r="N3624" t="s">
        <v>9659</v>
      </c>
      <c r="O3624" t="s">
        <v>10476</v>
      </c>
      <c r="P3624">
        <v>3</v>
      </c>
      <c r="Q3624">
        <v>1500</v>
      </c>
      <c r="R3624">
        <v>469</v>
      </c>
      <c r="S3624">
        <v>198</v>
      </c>
      <c r="T3624">
        <v>340</v>
      </c>
      <c r="U3624">
        <v>50</v>
      </c>
      <c r="V3624">
        <v>230</v>
      </c>
      <c r="W3624">
        <v>2.1105</v>
      </c>
      <c r="X3624">
        <v>2.5326</v>
      </c>
    </row>
    <row r="3625" spans="1:24" hidden="1" x14ac:dyDescent="0.3">
      <c r="A3625" t="s">
        <v>16297</v>
      </c>
      <c r="B3625" t="s">
        <v>8617</v>
      </c>
      <c r="C3625" t="s">
        <v>7637</v>
      </c>
      <c r="D3625" t="s">
        <v>7636</v>
      </c>
      <c r="E3625" t="s">
        <v>113</v>
      </c>
      <c r="F3625" t="s">
        <v>7638</v>
      </c>
      <c r="G3625" t="s">
        <v>247</v>
      </c>
      <c r="H3625" t="s">
        <v>308</v>
      </c>
      <c r="I3625" t="s">
        <v>115</v>
      </c>
      <c r="J3625" t="s">
        <v>16295</v>
      </c>
      <c r="K3625" t="s">
        <v>16296</v>
      </c>
      <c r="L3625" t="s">
        <v>1173</v>
      </c>
      <c r="M3625">
        <v>50</v>
      </c>
      <c r="N3625" t="s">
        <v>8614</v>
      </c>
      <c r="O3625" t="s">
        <v>9835</v>
      </c>
      <c r="P3625">
        <v>3</v>
      </c>
      <c r="Q3625">
        <v>694</v>
      </c>
      <c r="R3625">
        <v>408</v>
      </c>
      <c r="S3625">
        <v>171</v>
      </c>
      <c r="T3625">
        <v>340</v>
      </c>
      <c r="U3625">
        <v>50</v>
      </c>
      <c r="V3625">
        <v>230</v>
      </c>
      <c r="W3625">
        <v>0.84945599999999999</v>
      </c>
      <c r="X3625">
        <v>1.0193471999999999</v>
      </c>
    </row>
    <row r="3626" spans="1:24" hidden="1" x14ac:dyDescent="0.3">
      <c r="A3626" t="s">
        <v>16298</v>
      </c>
      <c r="B3626" t="s">
        <v>8179</v>
      </c>
      <c r="C3626" t="s">
        <v>7637</v>
      </c>
      <c r="D3626" t="s">
        <v>7636</v>
      </c>
      <c r="E3626" t="s">
        <v>113</v>
      </c>
      <c r="F3626" t="s">
        <v>7638</v>
      </c>
      <c r="G3626" t="s">
        <v>247</v>
      </c>
      <c r="H3626" t="s">
        <v>308</v>
      </c>
      <c r="I3626" t="s">
        <v>115</v>
      </c>
      <c r="J3626" t="s">
        <v>16295</v>
      </c>
      <c r="K3626" t="s">
        <v>16296</v>
      </c>
      <c r="L3626" t="s">
        <v>1173</v>
      </c>
      <c r="M3626">
        <v>50</v>
      </c>
      <c r="N3626" t="s">
        <v>8614</v>
      </c>
      <c r="O3626" t="s">
        <v>16290</v>
      </c>
      <c r="P3626">
        <v>3</v>
      </c>
      <c r="Q3626">
        <v>533</v>
      </c>
      <c r="R3626">
        <v>398</v>
      </c>
      <c r="S3626">
        <v>145</v>
      </c>
      <c r="W3626">
        <v>0.63640200000000002</v>
      </c>
      <c r="X3626">
        <v>0.76368239999999998</v>
      </c>
    </row>
    <row r="3627" spans="1:24" hidden="1" x14ac:dyDescent="0.3">
      <c r="A3627" t="s">
        <v>16299</v>
      </c>
      <c r="B3627" t="s">
        <v>8536</v>
      </c>
      <c r="C3627" t="s">
        <v>7637</v>
      </c>
      <c r="D3627" t="s">
        <v>7636</v>
      </c>
      <c r="E3627" t="s">
        <v>113</v>
      </c>
      <c r="F3627" t="s">
        <v>7638</v>
      </c>
      <c r="G3627" t="s">
        <v>247</v>
      </c>
      <c r="H3627" t="s">
        <v>308</v>
      </c>
      <c r="I3627" t="s">
        <v>115</v>
      </c>
      <c r="J3627" t="s">
        <v>16295</v>
      </c>
      <c r="K3627" t="s">
        <v>16296</v>
      </c>
      <c r="L3627" t="s">
        <v>1173</v>
      </c>
      <c r="M3627">
        <v>48</v>
      </c>
      <c r="N3627" t="s">
        <v>113</v>
      </c>
      <c r="O3627" t="s">
        <v>13564</v>
      </c>
      <c r="P3627">
        <v>2</v>
      </c>
      <c r="Q3627">
        <v>210</v>
      </c>
      <c r="R3627">
        <v>210</v>
      </c>
      <c r="W3627">
        <v>8.8200000000000001E-2</v>
      </c>
      <c r="X3627">
        <v>0.10584</v>
      </c>
    </row>
    <row r="3628" spans="1:24" hidden="1" x14ac:dyDescent="0.3">
      <c r="A3628" t="s">
        <v>16300</v>
      </c>
      <c r="B3628" t="s">
        <v>8211</v>
      </c>
      <c r="C3628" t="s">
        <v>7637</v>
      </c>
      <c r="D3628" t="s">
        <v>7636</v>
      </c>
      <c r="E3628" t="s">
        <v>113</v>
      </c>
      <c r="F3628" t="s">
        <v>7638</v>
      </c>
      <c r="G3628" t="s">
        <v>247</v>
      </c>
      <c r="H3628" t="s">
        <v>308</v>
      </c>
      <c r="I3628" t="s">
        <v>115</v>
      </c>
      <c r="J3628" t="s">
        <v>16295</v>
      </c>
      <c r="K3628" t="s">
        <v>16296</v>
      </c>
      <c r="L3628" t="s">
        <v>1173</v>
      </c>
      <c r="M3628">
        <v>48</v>
      </c>
      <c r="N3628" t="s">
        <v>113</v>
      </c>
      <c r="O3628" t="s">
        <v>9493</v>
      </c>
      <c r="P3628">
        <v>1</v>
      </c>
      <c r="Q3628">
        <v>0.6</v>
      </c>
      <c r="T3628">
        <v>298.55</v>
      </c>
      <c r="W3628">
        <v>0.28274333882308139</v>
      </c>
      <c r="X3628">
        <v>0.45238934211693027</v>
      </c>
    </row>
    <row r="3629" spans="1:24" hidden="1" x14ac:dyDescent="0.3">
      <c r="A3629" t="s">
        <v>16301</v>
      </c>
      <c r="B3629" t="s">
        <v>1304</v>
      </c>
      <c r="C3629" t="s">
        <v>7637</v>
      </c>
      <c r="D3629" t="s">
        <v>7636</v>
      </c>
      <c r="E3629" t="s">
        <v>113</v>
      </c>
      <c r="F3629" t="s">
        <v>7638</v>
      </c>
      <c r="G3629" t="s">
        <v>247</v>
      </c>
      <c r="H3629" t="s">
        <v>308</v>
      </c>
      <c r="I3629" t="s">
        <v>115</v>
      </c>
      <c r="J3629" t="s">
        <v>16295</v>
      </c>
      <c r="K3629" t="s">
        <v>16296</v>
      </c>
      <c r="L3629" t="s">
        <v>1173</v>
      </c>
      <c r="M3629">
        <v>0</v>
      </c>
      <c r="N3629" t="s">
        <v>113</v>
      </c>
      <c r="O3629" t="s">
        <v>13812</v>
      </c>
      <c r="P3629">
        <v>1</v>
      </c>
    </row>
    <row r="3630" spans="1:24" hidden="1" x14ac:dyDescent="0.3">
      <c r="A3630" t="s">
        <v>16302</v>
      </c>
      <c r="B3630" t="s">
        <v>8174</v>
      </c>
      <c r="C3630" t="s">
        <v>4087</v>
      </c>
      <c r="D3630" t="s">
        <v>4086</v>
      </c>
      <c r="E3630" t="s">
        <v>113</v>
      </c>
      <c r="F3630" t="s">
        <v>4088</v>
      </c>
      <c r="G3630" t="s">
        <v>133</v>
      </c>
      <c r="H3630" t="s">
        <v>15546</v>
      </c>
      <c r="I3630" t="s">
        <v>218</v>
      </c>
      <c r="J3630" t="s">
        <v>15777</v>
      </c>
      <c r="K3630" t="s">
        <v>15778</v>
      </c>
      <c r="L3630" t="s">
        <v>9030</v>
      </c>
      <c r="M3630">
        <v>60</v>
      </c>
      <c r="N3630" t="s">
        <v>113</v>
      </c>
      <c r="O3630" t="s">
        <v>9890</v>
      </c>
      <c r="P3630">
        <v>4</v>
      </c>
      <c r="Q3630">
        <v>2500</v>
      </c>
      <c r="R3630">
        <v>355</v>
      </c>
      <c r="S3630">
        <v>192</v>
      </c>
      <c r="T3630">
        <v>10</v>
      </c>
      <c r="U3630">
        <v>100</v>
      </c>
      <c r="W3630">
        <v>3.55</v>
      </c>
      <c r="X3630">
        <v>4.26</v>
      </c>
    </row>
    <row r="3631" spans="1:24" hidden="1" x14ac:dyDescent="0.3">
      <c r="A3631" t="s">
        <v>16303</v>
      </c>
      <c r="B3631" t="s">
        <v>8179</v>
      </c>
      <c r="C3631" t="s">
        <v>4087</v>
      </c>
      <c r="D3631" t="s">
        <v>4086</v>
      </c>
      <c r="E3631" t="s">
        <v>113</v>
      </c>
      <c r="F3631" t="s">
        <v>4088</v>
      </c>
      <c r="G3631" t="s">
        <v>133</v>
      </c>
      <c r="H3631" t="s">
        <v>15546</v>
      </c>
      <c r="I3631" t="s">
        <v>218</v>
      </c>
      <c r="J3631" t="s">
        <v>15777</v>
      </c>
      <c r="K3631" t="s">
        <v>15778</v>
      </c>
      <c r="L3631" t="s">
        <v>9030</v>
      </c>
      <c r="M3631">
        <v>60</v>
      </c>
      <c r="N3631" t="s">
        <v>113</v>
      </c>
      <c r="O3631" t="s">
        <v>9034</v>
      </c>
      <c r="P3631">
        <v>1</v>
      </c>
      <c r="Q3631">
        <v>560</v>
      </c>
      <c r="R3631">
        <v>308</v>
      </c>
      <c r="S3631">
        <v>149</v>
      </c>
      <c r="W3631">
        <v>0.17247999999999999</v>
      </c>
      <c r="X3631">
        <v>0.20697599999999999</v>
      </c>
    </row>
    <row r="3632" spans="1:24" hidden="1" x14ac:dyDescent="0.3">
      <c r="A3632" t="s">
        <v>16304</v>
      </c>
      <c r="B3632" t="s">
        <v>8211</v>
      </c>
      <c r="C3632" t="s">
        <v>4087</v>
      </c>
      <c r="D3632" t="s">
        <v>4086</v>
      </c>
      <c r="E3632" t="s">
        <v>113</v>
      </c>
      <c r="F3632" t="s">
        <v>4088</v>
      </c>
      <c r="G3632" t="s">
        <v>133</v>
      </c>
      <c r="H3632" t="s">
        <v>15546</v>
      </c>
      <c r="I3632" t="s">
        <v>218</v>
      </c>
      <c r="J3632" t="s">
        <v>15777</v>
      </c>
      <c r="K3632" t="s">
        <v>15778</v>
      </c>
      <c r="L3632" t="s">
        <v>9030</v>
      </c>
      <c r="M3632">
        <v>58</v>
      </c>
      <c r="N3632" t="s">
        <v>113</v>
      </c>
      <c r="O3632" t="s">
        <v>9493</v>
      </c>
      <c r="P3632">
        <v>1</v>
      </c>
      <c r="Q3632">
        <v>1.2</v>
      </c>
      <c r="T3632">
        <v>185.62</v>
      </c>
      <c r="W3632">
        <v>1.1309733552923256</v>
      </c>
      <c r="X3632">
        <v>1.8095573684677211</v>
      </c>
    </row>
    <row r="3633" spans="1:24" hidden="1" x14ac:dyDescent="0.3">
      <c r="A3633" t="s">
        <v>16305</v>
      </c>
      <c r="B3633" t="s">
        <v>8174</v>
      </c>
      <c r="C3633" t="s">
        <v>7461</v>
      </c>
      <c r="D3633" t="s">
        <v>7460</v>
      </c>
      <c r="E3633" t="s">
        <v>113</v>
      </c>
      <c r="F3633" t="s">
        <v>7462</v>
      </c>
      <c r="G3633" t="s">
        <v>247</v>
      </c>
      <c r="H3633" t="s">
        <v>371</v>
      </c>
      <c r="I3633" t="s">
        <v>115</v>
      </c>
      <c r="J3633" t="s">
        <v>16306</v>
      </c>
      <c r="K3633" t="s">
        <v>16307</v>
      </c>
      <c r="L3633" t="s">
        <v>1173</v>
      </c>
      <c r="M3633">
        <v>50</v>
      </c>
      <c r="N3633" t="s">
        <v>9659</v>
      </c>
      <c r="O3633" t="s">
        <v>10476</v>
      </c>
      <c r="P3633">
        <v>3</v>
      </c>
      <c r="Q3633">
        <v>1500</v>
      </c>
      <c r="R3633">
        <v>469</v>
      </c>
      <c r="S3633">
        <v>198</v>
      </c>
      <c r="T3633">
        <v>0</v>
      </c>
      <c r="U3633">
        <v>140</v>
      </c>
      <c r="V3633">
        <v>275</v>
      </c>
      <c r="W3633">
        <v>2.1105</v>
      </c>
      <c r="X3633">
        <v>2.5326</v>
      </c>
    </row>
    <row r="3634" spans="1:24" hidden="1" x14ac:dyDescent="0.3">
      <c r="A3634" t="s">
        <v>16308</v>
      </c>
      <c r="B3634" t="s">
        <v>8617</v>
      </c>
      <c r="C3634" t="s">
        <v>7461</v>
      </c>
      <c r="D3634" t="s">
        <v>7460</v>
      </c>
      <c r="E3634" t="s">
        <v>113</v>
      </c>
      <c r="F3634" t="s">
        <v>7462</v>
      </c>
      <c r="G3634" t="s">
        <v>247</v>
      </c>
      <c r="H3634" t="s">
        <v>371</v>
      </c>
      <c r="I3634" t="s">
        <v>115</v>
      </c>
      <c r="J3634" t="s">
        <v>16306</v>
      </c>
      <c r="K3634" t="s">
        <v>16307</v>
      </c>
      <c r="L3634" t="s">
        <v>1173</v>
      </c>
      <c r="M3634">
        <v>50</v>
      </c>
      <c r="N3634" t="s">
        <v>8614</v>
      </c>
      <c r="O3634" t="s">
        <v>9835</v>
      </c>
      <c r="P3634">
        <v>3</v>
      </c>
      <c r="Q3634">
        <v>694</v>
      </c>
      <c r="R3634">
        <v>408</v>
      </c>
      <c r="S3634">
        <v>171</v>
      </c>
      <c r="T3634">
        <v>0</v>
      </c>
      <c r="U3634">
        <v>140</v>
      </c>
      <c r="V3634">
        <v>275</v>
      </c>
      <c r="W3634">
        <v>0.84945599999999999</v>
      </c>
      <c r="X3634">
        <v>1.0193471999999999</v>
      </c>
    </row>
    <row r="3635" spans="1:24" hidden="1" x14ac:dyDescent="0.3">
      <c r="A3635" t="s">
        <v>16309</v>
      </c>
      <c r="B3635" t="s">
        <v>8179</v>
      </c>
      <c r="C3635" t="s">
        <v>7461</v>
      </c>
      <c r="D3635" t="s">
        <v>7460</v>
      </c>
      <c r="E3635" t="s">
        <v>113</v>
      </c>
      <c r="F3635" t="s">
        <v>7462</v>
      </c>
      <c r="G3635" t="s">
        <v>247</v>
      </c>
      <c r="H3635" t="s">
        <v>371</v>
      </c>
      <c r="I3635" t="s">
        <v>115</v>
      </c>
      <c r="J3635" t="s">
        <v>16306</v>
      </c>
      <c r="K3635" t="s">
        <v>16307</v>
      </c>
      <c r="L3635" t="s">
        <v>1173</v>
      </c>
      <c r="M3635">
        <v>50</v>
      </c>
      <c r="N3635" t="s">
        <v>8614</v>
      </c>
      <c r="O3635" t="s">
        <v>9816</v>
      </c>
      <c r="P3635">
        <v>3</v>
      </c>
      <c r="Q3635">
        <v>522</v>
      </c>
      <c r="R3635">
        <v>397</v>
      </c>
      <c r="S3635">
        <v>130</v>
      </c>
      <c r="W3635">
        <v>0.62170199999999998</v>
      </c>
      <c r="X3635">
        <v>0.74604239999999999</v>
      </c>
    </row>
    <row r="3636" spans="1:24" hidden="1" x14ac:dyDescent="0.3">
      <c r="A3636" t="s">
        <v>16310</v>
      </c>
      <c r="B3636" t="s">
        <v>1304</v>
      </c>
      <c r="C3636" t="s">
        <v>7461</v>
      </c>
      <c r="D3636" t="s">
        <v>7460</v>
      </c>
      <c r="E3636" t="s">
        <v>113</v>
      </c>
      <c r="F3636" t="s">
        <v>7462</v>
      </c>
      <c r="G3636" t="s">
        <v>247</v>
      </c>
      <c r="H3636" t="s">
        <v>371</v>
      </c>
      <c r="I3636" t="s">
        <v>115</v>
      </c>
      <c r="J3636" t="s">
        <v>16306</v>
      </c>
      <c r="K3636" t="s">
        <v>16307</v>
      </c>
      <c r="L3636" t="s">
        <v>1173</v>
      </c>
      <c r="M3636">
        <v>0</v>
      </c>
      <c r="N3636" t="s">
        <v>113</v>
      </c>
      <c r="O3636" t="s">
        <v>13812</v>
      </c>
      <c r="P3636">
        <v>1</v>
      </c>
    </row>
    <row r="3637" spans="1:24" hidden="1" x14ac:dyDescent="0.3">
      <c r="A3637" t="s">
        <v>16311</v>
      </c>
      <c r="B3637" t="s">
        <v>8174</v>
      </c>
      <c r="C3637" t="s">
        <v>16312</v>
      </c>
      <c r="D3637" t="s">
        <v>16313</v>
      </c>
      <c r="E3637" t="s">
        <v>113</v>
      </c>
      <c r="F3637" t="s">
        <v>16314</v>
      </c>
      <c r="G3637" t="s">
        <v>247</v>
      </c>
      <c r="H3637" t="s">
        <v>1187</v>
      </c>
      <c r="I3637" t="s">
        <v>1189</v>
      </c>
      <c r="J3637" t="s">
        <v>16315</v>
      </c>
      <c r="K3637" t="s">
        <v>16316</v>
      </c>
      <c r="L3637" t="s">
        <v>9030</v>
      </c>
      <c r="M3637">
        <v>60</v>
      </c>
      <c r="N3637" t="s">
        <v>9085</v>
      </c>
      <c r="O3637" t="s">
        <v>10794</v>
      </c>
      <c r="P3637">
        <v>2</v>
      </c>
      <c r="Q3637">
        <v>1499</v>
      </c>
      <c r="R3637">
        <v>369</v>
      </c>
      <c r="T3637">
        <v>320</v>
      </c>
      <c r="U3637">
        <v>140</v>
      </c>
      <c r="W3637">
        <v>1.1062620000000001</v>
      </c>
      <c r="X3637">
        <v>1.3275144000000001</v>
      </c>
    </row>
    <row r="3638" spans="1:24" hidden="1" x14ac:dyDescent="0.3">
      <c r="A3638" t="s">
        <v>16317</v>
      </c>
      <c r="B3638" t="s">
        <v>8179</v>
      </c>
      <c r="C3638" t="s">
        <v>16312</v>
      </c>
      <c r="D3638" t="s">
        <v>16313</v>
      </c>
      <c r="E3638" t="s">
        <v>113</v>
      </c>
      <c r="F3638" t="s">
        <v>16314</v>
      </c>
      <c r="G3638" t="s">
        <v>247</v>
      </c>
      <c r="H3638" t="s">
        <v>1187</v>
      </c>
      <c r="I3638" t="s">
        <v>1189</v>
      </c>
      <c r="J3638" t="s">
        <v>16315</v>
      </c>
      <c r="K3638" t="s">
        <v>16316</v>
      </c>
      <c r="L3638" t="s">
        <v>9030</v>
      </c>
      <c r="M3638">
        <v>59</v>
      </c>
      <c r="N3638" t="s">
        <v>9085</v>
      </c>
      <c r="O3638" t="s">
        <v>11880</v>
      </c>
      <c r="P3638">
        <v>2</v>
      </c>
      <c r="Q3638">
        <v>400</v>
      </c>
      <c r="R3638">
        <v>300</v>
      </c>
      <c r="W3638">
        <v>0.24</v>
      </c>
      <c r="X3638">
        <v>0.28799999999999998</v>
      </c>
    </row>
    <row r="3639" spans="1:24" hidden="1" x14ac:dyDescent="0.3">
      <c r="A3639" t="s">
        <v>16318</v>
      </c>
      <c r="B3639" t="s">
        <v>8536</v>
      </c>
      <c r="C3639" t="s">
        <v>16312</v>
      </c>
      <c r="D3639" t="s">
        <v>16313</v>
      </c>
      <c r="E3639" t="s">
        <v>113</v>
      </c>
      <c r="F3639" t="s">
        <v>16314</v>
      </c>
      <c r="G3639" t="s">
        <v>247</v>
      </c>
      <c r="H3639" t="s">
        <v>1187</v>
      </c>
      <c r="I3639" t="s">
        <v>1189</v>
      </c>
      <c r="J3639" t="s">
        <v>16315</v>
      </c>
      <c r="K3639" t="s">
        <v>16316</v>
      </c>
      <c r="L3639" t="s">
        <v>9030</v>
      </c>
      <c r="M3639">
        <v>57</v>
      </c>
      <c r="N3639" t="s">
        <v>9085</v>
      </c>
      <c r="O3639" t="s">
        <v>9131</v>
      </c>
      <c r="P3639">
        <v>2</v>
      </c>
      <c r="Q3639">
        <v>210</v>
      </c>
      <c r="R3639">
        <v>210</v>
      </c>
      <c r="W3639">
        <v>8.8200000000000001E-2</v>
      </c>
      <c r="X3639">
        <v>0.10584</v>
      </c>
    </row>
    <row r="3640" spans="1:24" hidden="1" x14ac:dyDescent="0.3">
      <c r="A3640" t="s">
        <v>16319</v>
      </c>
      <c r="B3640" t="s">
        <v>8211</v>
      </c>
      <c r="C3640" t="s">
        <v>16312</v>
      </c>
      <c r="D3640" t="s">
        <v>16313</v>
      </c>
      <c r="E3640" t="s">
        <v>113</v>
      </c>
      <c r="F3640" t="s">
        <v>16314</v>
      </c>
      <c r="G3640" t="s">
        <v>247</v>
      </c>
      <c r="H3640" t="s">
        <v>1187</v>
      </c>
      <c r="I3640" t="s">
        <v>1189</v>
      </c>
      <c r="J3640" t="s">
        <v>16315</v>
      </c>
      <c r="K3640" t="s">
        <v>16316</v>
      </c>
      <c r="L3640" t="s">
        <v>9030</v>
      </c>
      <c r="M3640">
        <v>57</v>
      </c>
      <c r="N3640" t="s">
        <v>113</v>
      </c>
      <c r="O3640" t="s">
        <v>9493</v>
      </c>
      <c r="P3640">
        <v>2</v>
      </c>
      <c r="Q3640">
        <v>0.6</v>
      </c>
      <c r="T3640">
        <v>141.6</v>
      </c>
      <c r="U3640">
        <v>320.89999999999998</v>
      </c>
      <c r="W3640">
        <v>0.56548667764616278</v>
      </c>
      <c r="X3640">
        <v>0.90477868423386054</v>
      </c>
    </row>
    <row r="3641" spans="1:24" hidden="1" x14ac:dyDescent="0.3">
      <c r="A3641" t="s">
        <v>16320</v>
      </c>
      <c r="B3641" t="s">
        <v>1304</v>
      </c>
      <c r="C3641" t="s">
        <v>16312</v>
      </c>
      <c r="D3641" t="s">
        <v>16313</v>
      </c>
      <c r="E3641" t="s">
        <v>113</v>
      </c>
      <c r="F3641" t="s">
        <v>16314</v>
      </c>
      <c r="G3641" t="s">
        <v>247</v>
      </c>
      <c r="H3641" t="s">
        <v>1187</v>
      </c>
      <c r="I3641" t="s">
        <v>1189</v>
      </c>
      <c r="J3641" t="s">
        <v>16315</v>
      </c>
      <c r="K3641" t="s">
        <v>16316</v>
      </c>
      <c r="L3641" t="s">
        <v>9030</v>
      </c>
      <c r="M3641">
        <v>0</v>
      </c>
      <c r="N3641" t="s">
        <v>9085</v>
      </c>
      <c r="O3641" t="s">
        <v>15966</v>
      </c>
      <c r="P3641">
        <v>1</v>
      </c>
      <c r="R3641">
        <v>1200</v>
      </c>
      <c r="S3641">
        <v>2100</v>
      </c>
    </row>
    <row r="3642" spans="1:24" hidden="1" x14ac:dyDescent="0.3">
      <c r="A3642" t="s">
        <v>16321</v>
      </c>
      <c r="B3642" t="s">
        <v>8174</v>
      </c>
      <c r="C3642" t="s">
        <v>16322</v>
      </c>
      <c r="D3642" t="s">
        <v>16323</v>
      </c>
      <c r="E3642" t="s">
        <v>113</v>
      </c>
      <c r="F3642" t="s">
        <v>16324</v>
      </c>
      <c r="G3642" t="s">
        <v>247</v>
      </c>
      <c r="H3642" t="s">
        <v>1187</v>
      </c>
      <c r="I3642" t="s">
        <v>1189</v>
      </c>
      <c r="J3642" t="s">
        <v>16325</v>
      </c>
      <c r="K3642" t="s">
        <v>16326</v>
      </c>
      <c r="L3642" t="s">
        <v>9030</v>
      </c>
      <c r="M3642">
        <v>60</v>
      </c>
      <c r="N3642" t="s">
        <v>9085</v>
      </c>
      <c r="O3642" t="s">
        <v>10794</v>
      </c>
      <c r="P3642">
        <v>2</v>
      </c>
      <c r="Q3642">
        <v>1499</v>
      </c>
      <c r="R3642">
        <v>369</v>
      </c>
      <c r="T3642">
        <v>0</v>
      </c>
      <c r="U3642">
        <v>190</v>
      </c>
      <c r="W3642">
        <v>1.1062620000000001</v>
      </c>
      <c r="X3642">
        <v>1.3275144000000001</v>
      </c>
    </row>
    <row r="3643" spans="1:24" hidden="1" x14ac:dyDescent="0.3">
      <c r="A3643" t="s">
        <v>16327</v>
      </c>
      <c r="B3643" t="s">
        <v>8179</v>
      </c>
      <c r="C3643" t="s">
        <v>16322</v>
      </c>
      <c r="D3643" t="s">
        <v>16323</v>
      </c>
      <c r="E3643" t="s">
        <v>113</v>
      </c>
      <c r="F3643" t="s">
        <v>16324</v>
      </c>
      <c r="G3643" t="s">
        <v>247</v>
      </c>
      <c r="H3643" t="s">
        <v>1187</v>
      </c>
      <c r="I3643" t="s">
        <v>1189</v>
      </c>
      <c r="J3643" t="s">
        <v>16325</v>
      </c>
      <c r="K3643" t="s">
        <v>16326</v>
      </c>
      <c r="L3643" t="s">
        <v>9030</v>
      </c>
      <c r="M3643">
        <v>59</v>
      </c>
      <c r="N3643" t="s">
        <v>9085</v>
      </c>
      <c r="O3643" t="s">
        <v>11880</v>
      </c>
      <c r="P3643">
        <v>2</v>
      </c>
      <c r="Q3643">
        <v>400</v>
      </c>
      <c r="R3643">
        <v>300</v>
      </c>
      <c r="W3643">
        <v>0.24</v>
      </c>
      <c r="X3643">
        <v>0.28799999999999998</v>
      </c>
    </row>
    <row r="3644" spans="1:24" hidden="1" x14ac:dyDescent="0.3">
      <c r="A3644" t="s">
        <v>16328</v>
      </c>
      <c r="B3644" t="s">
        <v>8536</v>
      </c>
      <c r="C3644" t="s">
        <v>16322</v>
      </c>
      <c r="D3644" t="s">
        <v>16323</v>
      </c>
      <c r="E3644" t="s">
        <v>113</v>
      </c>
      <c r="F3644" t="s">
        <v>16324</v>
      </c>
      <c r="G3644" t="s">
        <v>247</v>
      </c>
      <c r="H3644" t="s">
        <v>1187</v>
      </c>
      <c r="I3644" t="s">
        <v>1189</v>
      </c>
      <c r="J3644" t="s">
        <v>16325</v>
      </c>
      <c r="K3644" t="s">
        <v>16326</v>
      </c>
      <c r="L3644" t="s">
        <v>9030</v>
      </c>
      <c r="M3644">
        <v>57</v>
      </c>
      <c r="N3644" t="s">
        <v>9085</v>
      </c>
      <c r="O3644" t="s">
        <v>9131</v>
      </c>
      <c r="P3644">
        <v>2</v>
      </c>
      <c r="Q3644">
        <v>210</v>
      </c>
      <c r="R3644">
        <v>210</v>
      </c>
      <c r="W3644">
        <v>8.8200000000000001E-2</v>
      </c>
      <c r="X3644">
        <v>0.10584</v>
      </c>
    </row>
    <row r="3645" spans="1:24" hidden="1" x14ac:dyDescent="0.3">
      <c r="A3645" t="s">
        <v>16329</v>
      </c>
      <c r="B3645" t="s">
        <v>8211</v>
      </c>
      <c r="C3645" t="s">
        <v>16322</v>
      </c>
      <c r="D3645" t="s">
        <v>16323</v>
      </c>
      <c r="E3645" t="s">
        <v>113</v>
      </c>
      <c r="F3645" t="s">
        <v>16324</v>
      </c>
      <c r="G3645" t="s">
        <v>247</v>
      </c>
      <c r="H3645" t="s">
        <v>1187</v>
      </c>
      <c r="I3645" t="s">
        <v>1189</v>
      </c>
      <c r="J3645" t="s">
        <v>16325</v>
      </c>
      <c r="K3645" t="s">
        <v>16326</v>
      </c>
      <c r="L3645" t="s">
        <v>9030</v>
      </c>
      <c r="M3645">
        <v>57</v>
      </c>
      <c r="N3645" t="s">
        <v>113</v>
      </c>
      <c r="O3645" t="s">
        <v>9493</v>
      </c>
      <c r="P3645">
        <v>1</v>
      </c>
      <c r="Q3645">
        <v>0.6</v>
      </c>
      <c r="T3645">
        <v>148</v>
      </c>
      <c r="W3645">
        <v>0.28274333882308139</v>
      </c>
      <c r="X3645">
        <v>0.45238934211693027</v>
      </c>
    </row>
    <row r="3646" spans="1:24" hidden="1" x14ac:dyDescent="0.3">
      <c r="A3646" t="s">
        <v>16330</v>
      </c>
      <c r="B3646" t="s">
        <v>8249</v>
      </c>
      <c r="C3646" t="s">
        <v>16322</v>
      </c>
      <c r="D3646" t="s">
        <v>16323</v>
      </c>
      <c r="E3646" t="s">
        <v>113</v>
      </c>
      <c r="F3646" t="s">
        <v>16324</v>
      </c>
      <c r="G3646" t="s">
        <v>247</v>
      </c>
      <c r="H3646" t="s">
        <v>1187</v>
      </c>
      <c r="I3646" t="s">
        <v>1189</v>
      </c>
      <c r="J3646" t="s">
        <v>16325</v>
      </c>
      <c r="K3646" t="s">
        <v>16326</v>
      </c>
      <c r="L3646" t="s">
        <v>9030</v>
      </c>
      <c r="M3646">
        <v>57</v>
      </c>
      <c r="N3646" t="s">
        <v>113</v>
      </c>
      <c r="O3646" t="s">
        <v>9493</v>
      </c>
      <c r="P3646">
        <v>1</v>
      </c>
      <c r="Q3646">
        <v>0.9</v>
      </c>
      <c r="T3646">
        <v>358</v>
      </c>
      <c r="W3646">
        <v>0.63617251235193317</v>
      </c>
      <c r="X3646">
        <v>1.0178760197630932</v>
      </c>
    </row>
    <row r="3647" spans="1:24" hidden="1" x14ac:dyDescent="0.3">
      <c r="A3647" t="s">
        <v>16331</v>
      </c>
      <c r="B3647" t="s">
        <v>1304</v>
      </c>
      <c r="C3647" t="s">
        <v>16322</v>
      </c>
      <c r="D3647" t="s">
        <v>16323</v>
      </c>
      <c r="E3647" t="s">
        <v>113</v>
      </c>
      <c r="F3647" t="s">
        <v>16324</v>
      </c>
      <c r="G3647" t="s">
        <v>247</v>
      </c>
      <c r="H3647" t="s">
        <v>1187</v>
      </c>
      <c r="I3647" t="s">
        <v>1189</v>
      </c>
      <c r="J3647" t="s">
        <v>16325</v>
      </c>
      <c r="K3647" t="s">
        <v>16326</v>
      </c>
      <c r="L3647" t="s">
        <v>9030</v>
      </c>
      <c r="M3647">
        <v>0</v>
      </c>
      <c r="N3647" t="s">
        <v>9085</v>
      </c>
      <c r="O3647" t="s">
        <v>15966</v>
      </c>
      <c r="P3647">
        <v>1</v>
      </c>
      <c r="R3647">
        <v>1200</v>
      </c>
      <c r="S3647">
        <v>2100</v>
      </c>
    </row>
    <row r="3648" spans="1:24" hidden="1" x14ac:dyDescent="0.3">
      <c r="A3648" t="s">
        <v>16332</v>
      </c>
      <c r="B3648" t="s">
        <v>8174</v>
      </c>
      <c r="C3648" t="s">
        <v>7367</v>
      </c>
      <c r="D3648" t="s">
        <v>7366</v>
      </c>
      <c r="E3648" t="s">
        <v>113</v>
      </c>
      <c r="F3648" t="s">
        <v>7368</v>
      </c>
      <c r="G3648" t="s">
        <v>247</v>
      </c>
      <c r="H3648" t="s">
        <v>1187</v>
      </c>
      <c r="I3648" t="s">
        <v>1189</v>
      </c>
      <c r="J3648" t="s">
        <v>16333</v>
      </c>
      <c r="K3648" t="s">
        <v>16334</v>
      </c>
      <c r="L3648" t="s">
        <v>9030</v>
      </c>
      <c r="M3648">
        <v>60</v>
      </c>
      <c r="N3648" t="s">
        <v>9085</v>
      </c>
      <c r="O3648" t="s">
        <v>10329</v>
      </c>
      <c r="P3648">
        <v>2</v>
      </c>
      <c r="Q3648">
        <v>2580</v>
      </c>
      <c r="R3648">
        <v>590</v>
      </c>
      <c r="T3648">
        <v>280</v>
      </c>
      <c r="U3648">
        <v>105</v>
      </c>
      <c r="W3648">
        <v>3.0444</v>
      </c>
      <c r="X3648">
        <v>3.6532799999999996</v>
      </c>
    </row>
    <row r="3649" spans="1:24" hidden="1" x14ac:dyDescent="0.3">
      <c r="A3649" t="s">
        <v>16335</v>
      </c>
      <c r="B3649" t="s">
        <v>8179</v>
      </c>
      <c r="C3649" t="s">
        <v>7367</v>
      </c>
      <c r="D3649" t="s">
        <v>7366</v>
      </c>
      <c r="E3649" t="s">
        <v>113</v>
      </c>
      <c r="F3649" t="s">
        <v>7368</v>
      </c>
      <c r="G3649" t="s">
        <v>247</v>
      </c>
      <c r="H3649" t="s">
        <v>1187</v>
      </c>
      <c r="I3649" t="s">
        <v>1189</v>
      </c>
      <c r="J3649" t="s">
        <v>16333</v>
      </c>
      <c r="K3649" t="s">
        <v>16334</v>
      </c>
      <c r="L3649" t="s">
        <v>9030</v>
      </c>
      <c r="M3649">
        <v>59</v>
      </c>
      <c r="N3649" t="s">
        <v>9085</v>
      </c>
      <c r="O3649" t="s">
        <v>11880</v>
      </c>
      <c r="P3649">
        <v>2</v>
      </c>
      <c r="Q3649">
        <v>400</v>
      </c>
      <c r="R3649">
        <v>300</v>
      </c>
      <c r="W3649">
        <v>0.24</v>
      </c>
      <c r="X3649">
        <v>0.28799999999999998</v>
      </c>
    </row>
    <row r="3650" spans="1:24" hidden="1" x14ac:dyDescent="0.3">
      <c r="A3650" t="s">
        <v>16336</v>
      </c>
      <c r="B3650" t="s">
        <v>8536</v>
      </c>
      <c r="C3650" t="s">
        <v>7367</v>
      </c>
      <c r="D3650" t="s">
        <v>7366</v>
      </c>
      <c r="E3650" t="s">
        <v>113</v>
      </c>
      <c r="F3650" t="s">
        <v>7368</v>
      </c>
      <c r="G3650" t="s">
        <v>247</v>
      </c>
      <c r="H3650" t="s">
        <v>1187</v>
      </c>
      <c r="I3650" t="s">
        <v>1189</v>
      </c>
      <c r="J3650" t="s">
        <v>16333</v>
      </c>
      <c r="K3650" t="s">
        <v>16334</v>
      </c>
      <c r="L3650" t="s">
        <v>9030</v>
      </c>
      <c r="M3650">
        <v>57</v>
      </c>
      <c r="N3650" t="s">
        <v>9085</v>
      </c>
      <c r="O3650" t="s">
        <v>9131</v>
      </c>
      <c r="P3650">
        <v>2</v>
      </c>
      <c r="Q3650">
        <v>210</v>
      </c>
      <c r="R3650">
        <v>210</v>
      </c>
      <c r="W3650">
        <v>8.8200000000000001E-2</v>
      </c>
      <c r="X3650">
        <v>0.10584</v>
      </c>
    </row>
    <row r="3651" spans="1:24" hidden="1" x14ac:dyDescent="0.3">
      <c r="A3651" t="s">
        <v>16337</v>
      </c>
      <c r="B3651" t="s">
        <v>8211</v>
      </c>
      <c r="C3651" t="s">
        <v>7367</v>
      </c>
      <c r="D3651" t="s">
        <v>7366</v>
      </c>
      <c r="E3651" t="s">
        <v>113</v>
      </c>
      <c r="F3651" t="s">
        <v>7368</v>
      </c>
      <c r="G3651" t="s">
        <v>247</v>
      </c>
      <c r="H3651" t="s">
        <v>1187</v>
      </c>
      <c r="I3651" t="s">
        <v>1189</v>
      </c>
      <c r="J3651" t="s">
        <v>16333</v>
      </c>
      <c r="K3651" t="s">
        <v>16334</v>
      </c>
      <c r="L3651" t="s">
        <v>9030</v>
      </c>
      <c r="M3651">
        <v>57</v>
      </c>
      <c r="N3651" t="s">
        <v>113</v>
      </c>
      <c r="O3651" t="s">
        <v>9493</v>
      </c>
      <c r="P3651">
        <v>2</v>
      </c>
      <c r="Q3651">
        <v>0.6</v>
      </c>
      <c r="T3651">
        <v>108</v>
      </c>
      <c r="U3651">
        <v>282</v>
      </c>
      <c r="W3651">
        <v>0.56548667764616278</v>
      </c>
      <c r="X3651">
        <v>0.90477868423386054</v>
      </c>
    </row>
    <row r="3652" spans="1:24" hidden="1" x14ac:dyDescent="0.3">
      <c r="A3652" t="s">
        <v>16338</v>
      </c>
      <c r="B3652" t="s">
        <v>1304</v>
      </c>
      <c r="C3652" t="s">
        <v>7367</v>
      </c>
      <c r="D3652" t="s">
        <v>7366</v>
      </c>
      <c r="E3652" t="s">
        <v>113</v>
      </c>
      <c r="F3652" t="s">
        <v>7368</v>
      </c>
      <c r="G3652" t="s">
        <v>247</v>
      </c>
      <c r="H3652" t="s">
        <v>1187</v>
      </c>
      <c r="I3652" t="s">
        <v>1189</v>
      </c>
      <c r="J3652" t="s">
        <v>16333</v>
      </c>
      <c r="K3652" t="s">
        <v>16334</v>
      </c>
      <c r="L3652" t="s">
        <v>9030</v>
      </c>
      <c r="M3652">
        <v>0</v>
      </c>
      <c r="N3652" t="s">
        <v>9085</v>
      </c>
      <c r="O3652" t="s">
        <v>16087</v>
      </c>
      <c r="P3652">
        <v>1</v>
      </c>
      <c r="R3652">
        <v>1200</v>
      </c>
      <c r="S3652">
        <v>2100</v>
      </c>
    </row>
    <row r="3653" spans="1:24" hidden="1" x14ac:dyDescent="0.3">
      <c r="A3653" t="s">
        <v>16339</v>
      </c>
      <c r="B3653" t="s">
        <v>8174</v>
      </c>
      <c r="C3653" t="s">
        <v>7363</v>
      </c>
      <c r="D3653" t="s">
        <v>7362</v>
      </c>
      <c r="E3653" t="s">
        <v>113</v>
      </c>
      <c r="F3653" t="s">
        <v>7364</v>
      </c>
      <c r="G3653" t="s">
        <v>247</v>
      </c>
      <c r="H3653" t="s">
        <v>1187</v>
      </c>
      <c r="I3653" t="s">
        <v>1189</v>
      </c>
      <c r="J3653" t="s">
        <v>16340</v>
      </c>
      <c r="K3653" t="s">
        <v>16341</v>
      </c>
      <c r="L3653" t="s">
        <v>9030</v>
      </c>
      <c r="M3653">
        <v>60</v>
      </c>
      <c r="N3653" t="s">
        <v>9085</v>
      </c>
      <c r="O3653" t="s">
        <v>10329</v>
      </c>
      <c r="P3653">
        <v>2</v>
      </c>
      <c r="Q3653">
        <v>2580</v>
      </c>
      <c r="R3653">
        <v>590</v>
      </c>
      <c r="T3653">
        <v>335</v>
      </c>
      <c r="U3653">
        <v>100</v>
      </c>
      <c r="W3653">
        <v>3.0444</v>
      </c>
      <c r="X3653">
        <v>3.6532799999999996</v>
      </c>
    </row>
    <row r="3654" spans="1:24" hidden="1" x14ac:dyDescent="0.3">
      <c r="A3654" t="s">
        <v>16342</v>
      </c>
      <c r="B3654" t="s">
        <v>8179</v>
      </c>
      <c r="C3654" t="s">
        <v>7363</v>
      </c>
      <c r="D3654" t="s">
        <v>7362</v>
      </c>
      <c r="E3654" t="s">
        <v>113</v>
      </c>
      <c r="F3654" t="s">
        <v>7364</v>
      </c>
      <c r="G3654" t="s">
        <v>247</v>
      </c>
      <c r="H3654" t="s">
        <v>1187</v>
      </c>
      <c r="I3654" t="s">
        <v>1189</v>
      </c>
      <c r="J3654" t="s">
        <v>16340</v>
      </c>
      <c r="K3654" t="s">
        <v>16341</v>
      </c>
      <c r="L3654" t="s">
        <v>9030</v>
      </c>
      <c r="M3654">
        <v>59</v>
      </c>
      <c r="N3654" t="s">
        <v>9085</v>
      </c>
      <c r="O3654" t="s">
        <v>11880</v>
      </c>
      <c r="P3654">
        <v>2</v>
      </c>
      <c r="Q3654">
        <v>400</v>
      </c>
      <c r="R3654">
        <v>300</v>
      </c>
      <c r="W3654">
        <v>0.24</v>
      </c>
      <c r="X3654">
        <v>0.28799999999999998</v>
      </c>
    </row>
    <row r="3655" spans="1:24" hidden="1" x14ac:dyDescent="0.3">
      <c r="A3655" t="s">
        <v>16343</v>
      </c>
      <c r="B3655" t="s">
        <v>8536</v>
      </c>
      <c r="C3655" t="s">
        <v>7363</v>
      </c>
      <c r="D3655" t="s">
        <v>7362</v>
      </c>
      <c r="E3655" t="s">
        <v>113</v>
      </c>
      <c r="F3655" t="s">
        <v>7364</v>
      </c>
      <c r="G3655" t="s">
        <v>247</v>
      </c>
      <c r="H3655" t="s">
        <v>1187</v>
      </c>
      <c r="I3655" t="s">
        <v>1189</v>
      </c>
      <c r="J3655" t="s">
        <v>16340</v>
      </c>
      <c r="K3655" t="s">
        <v>16341</v>
      </c>
      <c r="L3655" t="s">
        <v>9030</v>
      </c>
      <c r="M3655">
        <v>57</v>
      </c>
      <c r="N3655" t="s">
        <v>9085</v>
      </c>
      <c r="O3655" t="s">
        <v>9131</v>
      </c>
      <c r="P3655">
        <v>2</v>
      </c>
      <c r="Q3655">
        <v>210</v>
      </c>
      <c r="R3655">
        <v>210</v>
      </c>
      <c r="W3655">
        <v>8.8200000000000001E-2</v>
      </c>
      <c r="X3655">
        <v>0.10584</v>
      </c>
    </row>
    <row r="3656" spans="1:24" hidden="1" x14ac:dyDescent="0.3">
      <c r="A3656" t="s">
        <v>16344</v>
      </c>
      <c r="B3656" t="s">
        <v>8211</v>
      </c>
      <c r="C3656" t="s">
        <v>7363</v>
      </c>
      <c r="D3656" t="s">
        <v>7362</v>
      </c>
      <c r="E3656" t="s">
        <v>113</v>
      </c>
      <c r="F3656" t="s">
        <v>7364</v>
      </c>
      <c r="G3656" t="s">
        <v>247</v>
      </c>
      <c r="H3656" t="s">
        <v>1187</v>
      </c>
      <c r="I3656" t="s">
        <v>1189</v>
      </c>
      <c r="J3656" t="s">
        <v>16340</v>
      </c>
      <c r="K3656" t="s">
        <v>16341</v>
      </c>
      <c r="L3656" t="s">
        <v>9030</v>
      </c>
      <c r="M3656">
        <v>57</v>
      </c>
      <c r="N3656" t="s">
        <v>113</v>
      </c>
      <c r="O3656" t="s">
        <v>9493</v>
      </c>
      <c r="P3656">
        <v>2</v>
      </c>
      <c r="Q3656">
        <v>0.6</v>
      </c>
      <c r="T3656">
        <v>102</v>
      </c>
      <c r="U3656">
        <v>331</v>
      </c>
      <c r="W3656">
        <v>0.56548667764616278</v>
      </c>
      <c r="X3656">
        <v>0.90477868423386054</v>
      </c>
    </row>
    <row r="3657" spans="1:24" hidden="1" x14ac:dyDescent="0.3">
      <c r="A3657" t="s">
        <v>16345</v>
      </c>
      <c r="B3657" t="s">
        <v>1304</v>
      </c>
      <c r="C3657" t="s">
        <v>7363</v>
      </c>
      <c r="D3657" t="s">
        <v>7362</v>
      </c>
      <c r="E3657" t="s">
        <v>113</v>
      </c>
      <c r="F3657" t="s">
        <v>7364</v>
      </c>
      <c r="G3657" t="s">
        <v>247</v>
      </c>
      <c r="H3657" t="s">
        <v>1187</v>
      </c>
      <c r="I3657" t="s">
        <v>1189</v>
      </c>
      <c r="J3657" t="s">
        <v>16340</v>
      </c>
      <c r="K3657" t="s">
        <v>16341</v>
      </c>
      <c r="L3657" t="s">
        <v>9030</v>
      </c>
      <c r="M3657">
        <v>0</v>
      </c>
      <c r="N3657" t="s">
        <v>9085</v>
      </c>
      <c r="O3657" t="s">
        <v>16087</v>
      </c>
      <c r="P3657">
        <v>1</v>
      </c>
      <c r="R3657">
        <v>2100</v>
      </c>
      <c r="S3657">
        <v>1200</v>
      </c>
    </row>
    <row r="3658" spans="1:24" hidden="1" x14ac:dyDescent="0.3">
      <c r="A3658" t="s">
        <v>16346</v>
      </c>
      <c r="B3658" t="s">
        <v>8174</v>
      </c>
      <c r="C3658" t="s">
        <v>7359</v>
      </c>
      <c r="D3658" t="s">
        <v>7358</v>
      </c>
      <c r="E3658" t="s">
        <v>113</v>
      </c>
      <c r="F3658" t="s">
        <v>7360</v>
      </c>
      <c r="G3658" t="s">
        <v>247</v>
      </c>
      <c r="H3658" t="s">
        <v>1187</v>
      </c>
      <c r="I3658" t="s">
        <v>1189</v>
      </c>
      <c r="J3658" t="s">
        <v>16347</v>
      </c>
      <c r="K3658" t="s">
        <v>16348</v>
      </c>
      <c r="L3658" t="s">
        <v>9030</v>
      </c>
      <c r="M3658">
        <v>60</v>
      </c>
      <c r="N3658" t="s">
        <v>9085</v>
      </c>
      <c r="O3658" t="s">
        <v>10329</v>
      </c>
      <c r="P3658">
        <v>2</v>
      </c>
      <c r="Q3658">
        <v>2580</v>
      </c>
      <c r="R3658">
        <v>590</v>
      </c>
      <c r="T3658">
        <v>150</v>
      </c>
      <c r="U3658">
        <v>265</v>
      </c>
      <c r="W3658">
        <v>3.0444</v>
      </c>
      <c r="X3658">
        <v>3.6532799999999996</v>
      </c>
    </row>
    <row r="3659" spans="1:24" hidden="1" x14ac:dyDescent="0.3">
      <c r="A3659" t="s">
        <v>16349</v>
      </c>
      <c r="B3659" t="s">
        <v>8179</v>
      </c>
      <c r="C3659" t="s">
        <v>7359</v>
      </c>
      <c r="D3659" t="s">
        <v>7358</v>
      </c>
      <c r="E3659" t="s">
        <v>113</v>
      </c>
      <c r="F3659" t="s">
        <v>7360</v>
      </c>
      <c r="G3659" t="s">
        <v>247</v>
      </c>
      <c r="H3659" t="s">
        <v>1187</v>
      </c>
      <c r="I3659" t="s">
        <v>1189</v>
      </c>
      <c r="J3659" t="s">
        <v>16347</v>
      </c>
      <c r="K3659" t="s">
        <v>16348</v>
      </c>
      <c r="L3659" t="s">
        <v>9030</v>
      </c>
      <c r="M3659">
        <v>59</v>
      </c>
      <c r="N3659" t="s">
        <v>9085</v>
      </c>
      <c r="O3659" t="s">
        <v>11880</v>
      </c>
      <c r="P3659">
        <v>2</v>
      </c>
      <c r="Q3659">
        <v>400</v>
      </c>
      <c r="R3659">
        <v>300</v>
      </c>
      <c r="W3659">
        <v>0.24</v>
      </c>
      <c r="X3659">
        <v>0.28799999999999998</v>
      </c>
    </row>
    <row r="3660" spans="1:24" hidden="1" x14ac:dyDescent="0.3">
      <c r="A3660" t="s">
        <v>16350</v>
      </c>
      <c r="B3660" t="s">
        <v>8536</v>
      </c>
      <c r="C3660" t="s">
        <v>7359</v>
      </c>
      <c r="D3660" t="s">
        <v>7358</v>
      </c>
      <c r="E3660" t="s">
        <v>113</v>
      </c>
      <c r="F3660" t="s">
        <v>7360</v>
      </c>
      <c r="G3660" t="s">
        <v>247</v>
      </c>
      <c r="H3660" t="s">
        <v>1187</v>
      </c>
      <c r="I3660" t="s">
        <v>1189</v>
      </c>
      <c r="J3660" t="s">
        <v>16347</v>
      </c>
      <c r="K3660" t="s">
        <v>16348</v>
      </c>
      <c r="L3660" t="s">
        <v>9030</v>
      </c>
      <c r="M3660">
        <v>57</v>
      </c>
      <c r="N3660" t="s">
        <v>9085</v>
      </c>
      <c r="O3660" t="s">
        <v>9131</v>
      </c>
      <c r="P3660">
        <v>2</v>
      </c>
      <c r="Q3660">
        <v>210</v>
      </c>
      <c r="R3660">
        <v>210</v>
      </c>
      <c r="W3660">
        <v>8.8200000000000001E-2</v>
      </c>
      <c r="X3660">
        <v>0.10584</v>
      </c>
    </row>
    <row r="3661" spans="1:24" hidden="1" x14ac:dyDescent="0.3">
      <c r="A3661" t="s">
        <v>16351</v>
      </c>
      <c r="B3661" t="s">
        <v>8211</v>
      </c>
      <c r="C3661" t="s">
        <v>7359</v>
      </c>
      <c r="D3661" t="s">
        <v>7358</v>
      </c>
      <c r="E3661" t="s">
        <v>113</v>
      </c>
      <c r="F3661" t="s">
        <v>7360</v>
      </c>
      <c r="G3661" t="s">
        <v>247</v>
      </c>
      <c r="H3661" t="s">
        <v>1187</v>
      </c>
      <c r="I3661" t="s">
        <v>1189</v>
      </c>
      <c r="J3661" t="s">
        <v>16347</v>
      </c>
      <c r="K3661" t="s">
        <v>16348</v>
      </c>
      <c r="L3661" t="s">
        <v>9030</v>
      </c>
      <c r="M3661">
        <v>57</v>
      </c>
      <c r="N3661" t="s">
        <v>113</v>
      </c>
      <c r="O3661" t="s">
        <v>9493</v>
      </c>
      <c r="P3661">
        <v>2</v>
      </c>
      <c r="Q3661">
        <v>0.6</v>
      </c>
      <c r="T3661">
        <v>151</v>
      </c>
      <c r="U3661">
        <v>284</v>
      </c>
      <c r="W3661">
        <v>0.56548667764616278</v>
      </c>
      <c r="X3661">
        <v>0.90477868423386054</v>
      </c>
    </row>
    <row r="3662" spans="1:24" hidden="1" x14ac:dyDescent="0.3">
      <c r="A3662" t="s">
        <v>16352</v>
      </c>
      <c r="B3662" t="s">
        <v>1304</v>
      </c>
      <c r="C3662" t="s">
        <v>7359</v>
      </c>
      <c r="D3662" t="s">
        <v>7358</v>
      </c>
      <c r="E3662" t="s">
        <v>113</v>
      </c>
      <c r="F3662" t="s">
        <v>7360</v>
      </c>
      <c r="G3662" t="s">
        <v>247</v>
      </c>
      <c r="H3662" t="s">
        <v>1187</v>
      </c>
      <c r="I3662" t="s">
        <v>1189</v>
      </c>
      <c r="J3662" t="s">
        <v>16347</v>
      </c>
      <c r="K3662" t="s">
        <v>16348</v>
      </c>
      <c r="L3662" t="s">
        <v>9030</v>
      </c>
      <c r="M3662">
        <v>0</v>
      </c>
      <c r="N3662" t="s">
        <v>9085</v>
      </c>
      <c r="O3662" t="s">
        <v>16087</v>
      </c>
      <c r="P3662">
        <v>1</v>
      </c>
      <c r="R3662">
        <v>2100</v>
      </c>
      <c r="S3662">
        <v>1200</v>
      </c>
    </row>
    <row r="3663" spans="1:24" hidden="1" x14ac:dyDescent="0.3">
      <c r="A3663" t="s">
        <v>16353</v>
      </c>
      <c r="B3663" t="s">
        <v>8174</v>
      </c>
      <c r="C3663" t="s">
        <v>4968</v>
      </c>
      <c r="D3663" t="s">
        <v>4967</v>
      </c>
      <c r="E3663" t="s">
        <v>113</v>
      </c>
      <c r="F3663" t="s">
        <v>16354</v>
      </c>
      <c r="G3663" t="s">
        <v>133</v>
      </c>
      <c r="H3663" t="s">
        <v>13570</v>
      </c>
      <c r="I3663" t="s">
        <v>406</v>
      </c>
      <c r="J3663" t="s">
        <v>16355</v>
      </c>
      <c r="K3663" t="s">
        <v>16356</v>
      </c>
      <c r="L3663" t="s">
        <v>8903</v>
      </c>
      <c r="M3663">
        <v>30</v>
      </c>
      <c r="N3663" t="s">
        <v>113</v>
      </c>
      <c r="O3663" t="s">
        <v>8207</v>
      </c>
      <c r="P3663">
        <v>3</v>
      </c>
      <c r="Q3663">
        <v>1400</v>
      </c>
      <c r="R3663">
        <v>320</v>
      </c>
      <c r="S3663">
        <v>145</v>
      </c>
      <c r="T3663">
        <v>40</v>
      </c>
      <c r="U3663">
        <v>140</v>
      </c>
      <c r="V3663">
        <v>295</v>
      </c>
      <c r="W3663">
        <v>1.3440000000000001</v>
      </c>
      <c r="X3663">
        <v>1.6128</v>
      </c>
    </row>
    <row r="3664" spans="1:24" hidden="1" x14ac:dyDescent="0.3">
      <c r="A3664" t="s">
        <v>16357</v>
      </c>
      <c r="B3664" t="s">
        <v>8179</v>
      </c>
      <c r="C3664" t="s">
        <v>4968</v>
      </c>
      <c r="D3664" t="s">
        <v>4967</v>
      </c>
      <c r="E3664" t="s">
        <v>113</v>
      </c>
      <c r="F3664" t="s">
        <v>16354</v>
      </c>
      <c r="G3664" t="s">
        <v>133</v>
      </c>
      <c r="H3664" t="s">
        <v>13570</v>
      </c>
      <c r="I3664" t="s">
        <v>406</v>
      </c>
      <c r="J3664" t="s">
        <v>16355</v>
      </c>
      <c r="K3664" t="s">
        <v>16356</v>
      </c>
      <c r="L3664" t="s">
        <v>8903</v>
      </c>
      <c r="M3664">
        <v>30</v>
      </c>
      <c r="N3664" t="s">
        <v>113</v>
      </c>
      <c r="O3664" t="s">
        <v>9034</v>
      </c>
      <c r="P3664">
        <v>1</v>
      </c>
      <c r="Q3664">
        <v>560</v>
      </c>
      <c r="R3664">
        <v>308</v>
      </c>
      <c r="S3664">
        <v>149</v>
      </c>
      <c r="W3664">
        <v>0.17247999999999999</v>
      </c>
      <c r="X3664">
        <v>0.20697599999999999</v>
      </c>
    </row>
    <row r="3665" spans="1:24" hidden="1" x14ac:dyDescent="0.3">
      <c r="A3665" t="s">
        <v>16358</v>
      </c>
      <c r="B3665" t="s">
        <v>8362</v>
      </c>
      <c r="C3665" t="s">
        <v>4968</v>
      </c>
      <c r="D3665" t="s">
        <v>4967</v>
      </c>
      <c r="E3665" t="s">
        <v>113</v>
      </c>
      <c r="F3665" t="s">
        <v>16354</v>
      </c>
      <c r="G3665" t="s">
        <v>133</v>
      </c>
      <c r="H3665" t="s">
        <v>13570</v>
      </c>
      <c r="I3665" t="s">
        <v>406</v>
      </c>
      <c r="J3665" t="s">
        <v>16355</v>
      </c>
      <c r="K3665" t="s">
        <v>16356</v>
      </c>
      <c r="L3665" t="s">
        <v>8903</v>
      </c>
      <c r="M3665">
        <v>0</v>
      </c>
      <c r="N3665" t="s">
        <v>113</v>
      </c>
      <c r="O3665" t="s">
        <v>8362</v>
      </c>
      <c r="P3665">
        <v>1</v>
      </c>
      <c r="Q3665">
        <v>1.2</v>
      </c>
      <c r="W3665">
        <v>1.1309733552923256</v>
      </c>
      <c r="X3665">
        <v>0</v>
      </c>
    </row>
    <row r="3666" spans="1:24" hidden="1" x14ac:dyDescent="0.3">
      <c r="A3666" t="s">
        <v>16359</v>
      </c>
      <c r="B3666" t="s">
        <v>8174</v>
      </c>
      <c r="C3666" t="s">
        <v>16360</v>
      </c>
      <c r="D3666" t="s">
        <v>16361</v>
      </c>
      <c r="E3666" t="s">
        <v>113</v>
      </c>
      <c r="F3666" t="s">
        <v>16362</v>
      </c>
      <c r="G3666" t="s">
        <v>133</v>
      </c>
      <c r="H3666" t="s">
        <v>13570</v>
      </c>
      <c r="I3666" t="s">
        <v>406</v>
      </c>
      <c r="J3666" t="s">
        <v>16363</v>
      </c>
      <c r="K3666" t="s">
        <v>16364</v>
      </c>
      <c r="L3666" t="s">
        <v>8903</v>
      </c>
      <c r="M3666">
        <v>30</v>
      </c>
      <c r="N3666" t="s">
        <v>113</v>
      </c>
      <c r="O3666" t="s">
        <v>8207</v>
      </c>
      <c r="P3666">
        <v>3</v>
      </c>
      <c r="Q3666">
        <v>1400</v>
      </c>
      <c r="R3666">
        <v>320</v>
      </c>
      <c r="S3666">
        <v>145</v>
      </c>
      <c r="T3666">
        <v>10</v>
      </c>
      <c r="U3666">
        <v>160</v>
      </c>
      <c r="V3666">
        <v>240</v>
      </c>
      <c r="W3666">
        <v>1.3440000000000001</v>
      </c>
      <c r="X3666">
        <v>1.6128</v>
      </c>
    </row>
    <row r="3667" spans="1:24" hidden="1" x14ac:dyDescent="0.3">
      <c r="A3667" t="s">
        <v>16365</v>
      </c>
      <c r="B3667" t="s">
        <v>8179</v>
      </c>
      <c r="C3667" t="s">
        <v>16360</v>
      </c>
      <c r="D3667" t="s">
        <v>16361</v>
      </c>
      <c r="E3667" t="s">
        <v>113</v>
      </c>
      <c r="F3667" t="s">
        <v>16362</v>
      </c>
      <c r="G3667" t="s">
        <v>133</v>
      </c>
      <c r="H3667" t="s">
        <v>13570</v>
      </c>
      <c r="I3667" t="s">
        <v>406</v>
      </c>
      <c r="J3667" t="s">
        <v>16363</v>
      </c>
      <c r="K3667" t="s">
        <v>16364</v>
      </c>
      <c r="L3667" t="s">
        <v>8903</v>
      </c>
      <c r="M3667">
        <v>30</v>
      </c>
      <c r="N3667" t="s">
        <v>113</v>
      </c>
      <c r="O3667" t="s">
        <v>9034</v>
      </c>
      <c r="P3667">
        <v>1</v>
      </c>
      <c r="Q3667">
        <v>560</v>
      </c>
      <c r="R3667">
        <v>308</v>
      </c>
      <c r="S3667">
        <v>149</v>
      </c>
      <c r="W3667">
        <v>0.17247999999999999</v>
      </c>
      <c r="X3667">
        <v>0.20697599999999999</v>
      </c>
    </row>
    <row r="3668" spans="1:24" hidden="1" x14ac:dyDescent="0.3">
      <c r="A3668" t="s">
        <v>16366</v>
      </c>
      <c r="B3668" t="s">
        <v>8362</v>
      </c>
      <c r="C3668" t="s">
        <v>16360</v>
      </c>
      <c r="D3668" t="s">
        <v>16361</v>
      </c>
      <c r="E3668" t="s">
        <v>113</v>
      </c>
      <c r="F3668" t="s">
        <v>16362</v>
      </c>
      <c r="G3668" t="s">
        <v>133</v>
      </c>
      <c r="H3668" t="s">
        <v>13570</v>
      </c>
      <c r="I3668" t="s">
        <v>406</v>
      </c>
      <c r="J3668" t="s">
        <v>16363</v>
      </c>
      <c r="K3668" t="s">
        <v>16364</v>
      </c>
      <c r="L3668" t="s">
        <v>8903</v>
      </c>
      <c r="M3668">
        <v>30</v>
      </c>
      <c r="N3668" t="s">
        <v>113</v>
      </c>
      <c r="O3668" t="s">
        <v>15026</v>
      </c>
      <c r="P3668">
        <v>1</v>
      </c>
      <c r="W3668">
        <v>0</v>
      </c>
      <c r="X3668">
        <v>0</v>
      </c>
    </row>
    <row r="3669" spans="1:24" hidden="1" x14ac:dyDescent="0.3">
      <c r="A3669" t="s">
        <v>16367</v>
      </c>
      <c r="B3669" t="s">
        <v>8174</v>
      </c>
      <c r="C3669" t="s">
        <v>16368</v>
      </c>
      <c r="D3669" t="s">
        <v>16369</v>
      </c>
      <c r="E3669" t="s">
        <v>113</v>
      </c>
      <c r="F3669" t="s">
        <v>16370</v>
      </c>
      <c r="G3669" t="s">
        <v>133</v>
      </c>
      <c r="H3669" t="s">
        <v>13570</v>
      </c>
      <c r="I3669" t="s">
        <v>406</v>
      </c>
      <c r="J3669" t="s">
        <v>16371</v>
      </c>
      <c r="K3669" t="s">
        <v>16372</v>
      </c>
      <c r="L3669" t="s">
        <v>8903</v>
      </c>
      <c r="M3669">
        <v>30</v>
      </c>
      <c r="N3669" t="s">
        <v>113</v>
      </c>
      <c r="O3669" t="s">
        <v>8207</v>
      </c>
      <c r="P3669">
        <v>3</v>
      </c>
      <c r="Q3669">
        <v>1400</v>
      </c>
      <c r="R3669">
        <v>320</v>
      </c>
      <c r="S3669">
        <v>145</v>
      </c>
      <c r="T3669">
        <v>160</v>
      </c>
      <c r="U3669">
        <v>260</v>
      </c>
      <c r="V3669">
        <v>330</v>
      </c>
      <c r="W3669">
        <v>1.3440000000000001</v>
      </c>
      <c r="X3669">
        <v>1.6128</v>
      </c>
    </row>
    <row r="3670" spans="1:24" hidden="1" x14ac:dyDescent="0.3">
      <c r="A3670" t="s">
        <v>16373</v>
      </c>
      <c r="B3670" t="s">
        <v>8179</v>
      </c>
      <c r="C3670" t="s">
        <v>16368</v>
      </c>
      <c r="D3670" t="s">
        <v>16369</v>
      </c>
      <c r="E3670" t="s">
        <v>113</v>
      </c>
      <c r="F3670" t="s">
        <v>16370</v>
      </c>
      <c r="G3670" t="s">
        <v>133</v>
      </c>
      <c r="H3670" t="s">
        <v>13570</v>
      </c>
      <c r="I3670" t="s">
        <v>406</v>
      </c>
      <c r="J3670" t="s">
        <v>16371</v>
      </c>
      <c r="K3670" t="s">
        <v>16372</v>
      </c>
      <c r="L3670" t="s">
        <v>8903</v>
      </c>
      <c r="M3670">
        <v>30</v>
      </c>
      <c r="N3670" t="s">
        <v>113</v>
      </c>
      <c r="O3670" t="s">
        <v>9034</v>
      </c>
      <c r="P3670">
        <v>1</v>
      </c>
      <c r="Q3670">
        <v>560</v>
      </c>
      <c r="R3670">
        <v>308</v>
      </c>
      <c r="S3670">
        <v>149</v>
      </c>
      <c r="W3670">
        <v>0.17247999999999999</v>
      </c>
      <c r="X3670">
        <v>0.20697599999999999</v>
      </c>
    </row>
    <row r="3671" spans="1:24" hidden="1" x14ac:dyDescent="0.3">
      <c r="A3671" t="s">
        <v>16374</v>
      </c>
      <c r="B3671" t="s">
        <v>8362</v>
      </c>
      <c r="C3671" t="s">
        <v>16368</v>
      </c>
      <c r="D3671" t="s">
        <v>16369</v>
      </c>
      <c r="E3671" t="s">
        <v>113</v>
      </c>
      <c r="F3671" t="s">
        <v>16370</v>
      </c>
      <c r="G3671" t="s">
        <v>133</v>
      </c>
      <c r="H3671" t="s">
        <v>13570</v>
      </c>
      <c r="I3671" t="s">
        <v>406</v>
      </c>
      <c r="J3671" t="s">
        <v>16371</v>
      </c>
      <c r="K3671" t="s">
        <v>16372</v>
      </c>
      <c r="L3671" t="s">
        <v>8903</v>
      </c>
      <c r="M3671">
        <v>30</v>
      </c>
      <c r="N3671" t="s">
        <v>113</v>
      </c>
      <c r="O3671" t="s">
        <v>15026</v>
      </c>
      <c r="P3671">
        <v>1</v>
      </c>
      <c r="W3671">
        <v>0</v>
      </c>
      <c r="X3671">
        <v>0</v>
      </c>
    </row>
    <row r="3672" spans="1:24" hidden="1" x14ac:dyDescent="0.3">
      <c r="A3672" t="s">
        <v>16375</v>
      </c>
      <c r="B3672" t="s">
        <v>8174</v>
      </c>
      <c r="C3672" t="s">
        <v>7569</v>
      </c>
      <c r="D3672" t="s">
        <v>16376</v>
      </c>
      <c r="E3672" t="s">
        <v>113</v>
      </c>
      <c r="F3672" t="s">
        <v>7570</v>
      </c>
      <c r="G3672" t="s">
        <v>247</v>
      </c>
      <c r="H3672" t="s">
        <v>308</v>
      </c>
      <c r="I3672" t="s">
        <v>115</v>
      </c>
      <c r="J3672" t="s">
        <v>16377</v>
      </c>
      <c r="K3672" t="s">
        <v>16378</v>
      </c>
      <c r="L3672" t="s">
        <v>8903</v>
      </c>
      <c r="M3672">
        <v>30</v>
      </c>
      <c r="N3672" t="s">
        <v>9085</v>
      </c>
      <c r="O3672" t="s">
        <v>10794</v>
      </c>
      <c r="P3672">
        <v>3</v>
      </c>
      <c r="Q3672">
        <v>1499</v>
      </c>
      <c r="R3672">
        <v>369</v>
      </c>
      <c r="S3672">
        <v>149</v>
      </c>
      <c r="T3672">
        <v>310</v>
      </c>
      <c r="U3672">
        <v>60</v>
      </c>
      <c r="V3672">
        <v>180</v>
      </c>
      <c r="W3672">
        <v>1.6593929999999999</v>
      </c>
      <c r="X3672">
        <v>1.9912715999999997</v>
      </c>
    </row>
    <row r="3673" spans="1:24" hidden="1" x14ac:dyDescent="0.3">
      <c r="A3673" t="s">
        <v>16379</v>
      </c>
      <c r="B3673" t="s">
        <v>8617</v>
      </c>
      <c r="C3673" t="s">
        <v>7569</v>
      </c>
      <c r="D3673" t="s">
        <v>16376</v>
      </c>
      <c r="E3673" t="s">
        <v>113</v>
      </c>
      <c r="F3673" t="s">
        <v>7570</v>
      </c>
      <c r="G3673" t="s">
        <v>247</v>
      </c>
      <c r="H3673" t="s">
        <v>308</v>
      </c>
      <c r="I3673" t="s">
        <v>115</v>
      </c>
      <c r="J3673" t="s">
        <v>16377</v>
      </c>
      <c r="K3673" t="s">
        <v>16378</v>
      </c>
      <c r="L3673" t="s">
        <v>8903</v>
      </c>
      <c r="M3673">
        <v>30</v>
      </c>
      <c r="N3673" t="s">
        <v>9085</v>
      </c>
      <c r="O3673" t="s">
        <v>16380</v>
      </c>
      <c r="P3673">
        <v>3</v>
      </c>
      <c r="Q3673">
        <v>1450</v>
      </c>
      <c r="R3673">
        <v>400</v>
      </c>
      <c r="S3673">
        <v>180</v>
      </c>
      <c r="T3673">
        <v>310</v>
      </c>
      <c r="U3673">
        <v>60</v>
      </c>
      <c r="V3673">
        <v>180</v>
      </c>
      <c r="W3673">
        <v>1.74</v>
      </c>
      <c r="X3673">
        <v>2.0880000000000001</v>
      </c>
    </row>
    <row r="3674" spans="1:24" hidden="1" x14ac:dyDescent="0.3">
      <c r="A3674" t="s">
        <v>16381</v>
      </c>
      <c r="B3674" t="s">
        <v>8179</v>
      </c>
      <c r="C3674" t="s">
        <v>7569</v>
      </c>
      <c r="D3674" t="s">
        <v>16376</v>
      </c>
      <c r="E3674" t="s">
        <v>113</v>
      </c>
      <c r="F3674" t="s">
        <v>7570</v>
      </c>
      <c r="G3674" t="s">
        <v>247</v>
      </c>
      <c r="H3674" t="s">
        <v>308</v>
      </c>
      <c r="I3674" t="s">
        <v>115</v>
      </c>
      <c r="J3674" t="s">
        <v>16377</v>
      </c>
      <c r="K3674" t="s">
        <v>16378</v>
      </c>
      <c r="L3674" t="s">
        <v>8903</v>
      </c>
      <c r="M3674">
        <v>30</v>
      </c>
      <c r="N3674" t="s">
        <v>9085</v>
      </c>
      <c r="O3674" t="s">
        <v>9289</v>
      </c>
      <c r="P3674">
        <v>3</v>
      </c>
      <c r="Q3674">
        <v>400</v>
      </c>
      <c r="R3674">
        <v>300</v>
      </c>
      <c r="S3674">
        <v>100</v>
      </c>
      <c r="W3674">
        <v>0.36</v>
      </c>
      <c r="X3674">
        <v>0.432</v>
      </c>
    </row>
    <row r="3675" spans="1:24" hidden="1" x14ac:dyDescent="0.3">
      <c r="A3675" t="s">
        <v>16382</v>
      </c>
      <c r="B3675" t="s">
        <v>8536</v>
      </c>
      <c r="C3675" t="s">
        <v>7569</v>
      </c>
      <c r="D3675" t="s">
        <v>16376</v>
      </c>
      <c r="E3675" t="s">
        <v>113</v>
      </c>
      <c r="F3675" t="s">
        <v>7570</v>
      </c>
      <c r="G3675" t="s">
        <v>247</v>
      </c>
      <c r="H3675" t="s">
        <v>308</v>
      </c>
      <c r="I3675" t="s">
        <v>115</v>
      </c>
      <c r="J3675" t="s">
        <v>16377</v>
      </c>
      <c r="K3675" t="s">
        <v>16378</v>
      </c>
      <c r="L3675" t="s">
        <v>8903</v>
      </c>
      <c r="M3675">
        <v>30</v>
      </c>
      <c r="N3675" t="s">
        <v>9085</v>
      </c>
      <c r="O3675" t="s">
        <v>8649</v>
      </c>
      <c r="P3675">
        <v>3</v>
      </c>
      <c r="Q3675">
        <v>480</v>
      </c>
      <c r="R3675">
        <v>356</v>
      </c>
      <c r="S3675">
        <v>140</v>
      </c>
      <c r="W3675">
        <v>0.51263999999999998</v>
      </c>
      <c r="X3675">
        <v>0.61516799999999994</v>
      </c>
    </row>
    <row r="3676" spans="1:24" hidden="1" x14ac:dyDescent="0.3">
      <c r="A3676" t="s">
        <v>16383</v>
      </c>
      <c r="B3676" t="s">
        <v>8539</v>
      </c>
      <c r="C3676" t="s">
        <v>7569</v>
      </c>
      <c r="D3676" t="s">
        <v>16376</v>
      </c>
      <c r="E3676" t="s">
        <v>113</v>
      </c>
      <c r="F3676" t="s">
        <v>7570</v>
      </c>
      <c r="G3676" t="s">
        <v>247</v>
      </c>
      <c r="H3676" t="s">
        <v>308</v>
      </c>
      <c r="I3676" t="s">
        <v>115</v>
      </c>
      <c r="J3676" t="s">
        <v>16377</v>
      </c>
      <c r="K3676" t="s">
        <v>16378</v>
      </c>
      <c r="L3676" t="s">
        <v>8903</v>
      </c>
      <c r="M3676">
        <v>28</v>
      </c>
      <c r="N3676" t="s">
        <v>113</v>
      </c>
      <c r="O3676" t="s">
        <v>13564</v>
      </c>
      <c r="P3676">
        <v>2</v>
      </c>
      <c r="Q3676">
        <v>210</v>
      </c>
      <c r="R3676">
        <v>210</v>
      </c>
      <c r="W3676">
        <v>8.8200000000000001E-2</v>
      </c>
      <c r="X3676">
        <v>0.10584</v>
      </c>
    </row>
    <row r="3677" spans="1:24" hidden="1" x14ac:dyDescent="0.3">
      <c r="A3677" t="s">
        <v>16384</v>
      </c>
      <c r="B3677" t="s">
        <v>8211</v>
      </c>
      <c r="C3677" t="s">
        <v>7569</v>
      </c>
      <c r="D3677" t="s">
        <v>16376</v>
      </c>
      <c r="E3677" t="s">
        <v>113</v>
      </c>
      <c r="F3677" t="s">
        <v>7570</v>
      </c>
      <c r="G3677" t="s">
        <v>247</v>
      </c>
      <c r="H3677" t="s">
        <v>308</v>
      </c>
      <c r="I3677" t="s">
        <v>115</v>
      </c>
      <c r="J3677" t="s">
        <v>16377</v>
      </c>
      <c r="K3677" t="s">
        <v>16378</v>
      </c>
      <c r="L3677" t="s">
        <v>8903</v>
      </c>
      <c r="M3677">
        <v>28</v>
      </c>
      <c r="N3677" t="s">
        <v>113</v>
      </c>
      <c r="O3677" t="s">
        <v>16385</v>
      </c>
      <c r="P3677">
        <v>1</v>
      </c>
      <c r="Q3677">
        <v>0.6</v>
      </c>
      <c r="T3677">
        <v>178.09</v>
      </c>
      <c r="W3677">
        <v>0.28274333882308139</v>
      </c>
      <c r="X3677">
        <v>0.45238934211693027</v>
      </c>
    </row>
    <row r="3678" spans="1:24" hidden="1" x14ac:dyDescent="0.3">
      <c r="A3678" t="s">
        <v>16386</v>
      </c>
      <c r="B3678" t="s">
        <v>1304</v>
      </c>
      <c r="C3678" t="s">
        <v>7569</v>
      </c>
      <c r="D3678" t="s">
        <v>16376</v>
      </c>
      <c r="E3678" t="s">
        <v>113</v>
      </c>
      <c r="F3678" t="s">
        <v>7570</v>
      </c>
      <c r="G3678" t="s">
        <v>247</v>
      </c>
      <c r="H3678" t="s">
        <v>308</v>
      </c>
      <c r="I3678" t="s">
        <v>115</v>
      </c>
      <c r="J3678" t="s">
        <v>16377</v>
      </c>
      <c r="K3678" t="s">
        <v>16378</v>
      </c>
      <c r="L3678" t="s">
        <v>8903</v>
      </c>
      <c r="M3678">
        <v>0</v>
      </c>
      <c r="N3678" t="s">
        <v>113</v>
      </c>
      <c r="O3678" t="s">
        <v>13812</v>
      </c>
      <c r="P3678">
        <v>1</v>
      </c>
    </row>
    <row r="3679" spans="1:24" hidden="1" x14ac:dyDescent="0.3">
      <c r="A3679" t="s">
        <v>16387</v>
      </c>
      <c r="B3679" t="s">
        <v>8174</v>
      </c>
      <c r="C3679" t="s">
        <v>16388</v>
      </c>
      <c r="D3679" t="s">
        <v>16389</v>
      </c>
      <c r="E3679" t="s">
        <v>113</v>
      </c>
      <c r="F3679" t="s">
        <v>16390</v>
      </c>
      <c r="G3679" t="s">
        <v>247</v>
      </c>
      <c r="H3679" t="s">
        <v>1187</v>
      </c>
      <c r="I3679" t="s">
        <v>1189</v>
      </c>
      <c r="J3679" t="s">
        <v>16391</v>
      </c>
      <c r="K3679" t="s">
        <v>16392</v>
      </c>
      <c r="L3679" t="s">
        <v>9030</v>
      </c>
      <c r="M3679">
        <v>60</v>
      </c>
      <c r="N3679" t="s">
        <v>9085</v>
      </c>
      <c r="O3679" t="s">
        <v>10794</v>
      </c>
      <c r="P3679">
        <v>2</v>
      </c>
      <c r="Q3679">
        <v>1499</v>
      </c>
      <c r="R3679">
        <v>369</v>
      </c>
      <c r="T3679">
        <v>320</v>
      </c>
      <c r="U3679">
        <v>180</v>
      </c>
      <c r="W3679">
        <v>1.1062620000000001</v>
      </c>
      <c r="X3679">
        <v>1.3275144000000001</v>
      </c>
    </row>
    <row r="3680" spans="1:24" hidden="1" x14ac:dyDescent="0.3">
      <c r="A3680" t="s">
        <v>16393</v>
      </c>
      <c r="B3680" t="s">
        <v>8179</v>
      </c>
      <c r="C3680" t="s">
        <v>16388</v>
      </c>
      <c r="D3680" t="s">
        <v>16389</v>
      </c>
      <c r="E3680" t="s">
        <v>113</v>
      </c>
      <c r="F3680" t="s">
        <v>16390</v>
      </c>
      <c r="G3680" t="s">
        <v>247</v>
      </c>
      <c r="H3680" t="s">
        <v>1187</v>
      </c>
      <c r="I3680" t="s">
        <v>1189</v>
      </c>
      <c r="J3680" t="s">
        <v>16391</v>
      </c>
      <c r="K3680" t="s">
        <v>16392</v>
      </c>
      <c r="L3680" t="s">
        <v>9030</v>
      </c>
      <c r="M3680">
        <v>59</v>
      </c>
      <c r="N3680" t="s">
        <v>9085</v>
      </c>
      <c r="O3680" t="s">
        <v>11880</v>
      </c>
      <c r="P3680">
        <v>2</v>
      </c>
      <c r="Q3680">
        <v>400</v>
      </c>
      <c r="R3680">
        <v>300</v>
      </c>
      <c r="W3680">
        <v>0.24</v>
      </c>
      <c r="X3680">
        <v>0.28799999999999998</v>
      </c>
    </row>
    <row r="3681" spans="1:24" hidden="1" x14ac:dyDescent="0.3">
      <c r="A3681" t="s">
        <v>16394</v>
      </c>
      <c r="B3681" t="s">
        <v>8536</v>
      </c>
      <c r="C3681" t="s">
        <v>16388</v>
      </c>
      <c r="D3681" t="s">
        <v>16389</v>
      </c>
      <c r="E3681" t="s">
        <v>113</v>
      </c>
      <c r="F3681" t="s">
        <v>16390</v>
      </c>
      <c r="G3681" t="s">
        <v>247</v>
      </c>
      <c r="H3681" t="s">
        <v>1187</v>
      </c>
      <c r="I3681" t="s">
        <v>1189</v>
      </c>
      <c r="J3681" t="s">
        <v>16391</v>
      </c>
      <c r="K3681" t="s">
        <v>16392</v>
      </c>
      <c r="L3681" t="s">
        <v>9030</v>
      </c>
      <c r="M3681">
        <v>57</v>
      </c>
      <c r="N3681" t="s">
        <v>9085</v>
      </c>
      <c r="O3681" t="s">
        <v>9131</v>
      </c>
      <c r="P3681">
        <v>2</v>
      </c>
      <c r="Q3681">
        <v>210</v>
      </c>
      <c r="R3681">
        <v>210</v>
      </c>
      <c r="W3681">
        <v>8.8200000000000001E-2</v>
      </c>
      <c r="X3681">
        <v>0.10584</v>
      </c>
    </row>
    <row r="3682" spans="1:24" hidden="1" x14ac:dyDescent="0.3">
      <c r="A3682" t="s">
        <v>16395</v>
      </c>
      <c r="B3682" t="s">
        <v>8211</v>
      </c>
      <c r="C3682" t="s">
        <v>16388</v>
      </c>
      <c r="D3682" t="s">
        <v>16389</v>
      </c>
      <c r="E3682" t="s">
        <v>113</v>
      </c>
      <c r="F3682" t="s">
        <v>16390</v>
      </c>
      <c r="G3682" t="s">
        <v>247</v>
      </c>
      <c r="H3682" t="s">
        <v>1187</v>
      </c>
      <c r="I3682" t="s">
        <v>1189</v>
      </c>
      <c r="J3682" t="s">
        <v>16391</v>
      </c>
      <c r="K3682" t="s">
        <v>16392</v>
      </c>
      <c r="L3682" t="s">
        <v>9030</v>
      </c>
      <c r="M3682">
        <v>57</v>
      </c>
      <c r="N3682" t="s">
        <v>113</v>
      </c>
      <c r="O3682" t="s">
        <v>9493</v>
      </c>
      <c r="P3682">
        <v>2</v>
      </c>
      <c r="Q3682">
        <v>0.6</v>
      </c>
      <c r="T3682">
        <v>175.9</v>
      </c>
      <c r="U3682">
        <v>328.5</v>
      </c>
      <c r="W3682">
        <v>0.56548667764616278</v>
      </c>
      <c r="X3682">
        <v>0.90477868423386054</v>
      </c>
    </row>
    <row r="3683" spans="1:24" hidden="1" x14ac:dyDescent="0.3">
      <c r="A3683" t="s">
        <v>16396</v>
      </c>
      <c r="B3683" t="s">
        <v>1304</v>
      </c>
      <c r="C3683" t="s">
        <v>16388</v>
      </c>
      <c r="D3683" t="s">
        <v>16389</v>
      </c>
      <c r="E3683" t="s">
        <v>113</v>
      </c>
      <c r="F3683" t="s">
        <v>16390</v>
      </c>
      <c r="G3683" t="s">
        <v>247</v>
      </c>
      <c r="H3683" t="s">
        <v>1187</v>
      </c>
      <c r="I3683" t="s">
        <v>1189</v>
      </c>
      <c r="J3683" t="s">
        <v>16391</v>
      </c>
      <c r="K3683" t="s">
        <v>16392</v>
      </c>
      <c r="L3683" t="s">
        <v>9030</v>
      </c>
      <c r="M3683">
        <v>0</v>
      </c>
      <c r="N3683" t="s">
        <v>9085</v>
      </c>
      <c r="O3683" t="s">
        <v>15966</v>
      </c>
      <c r="P3683">
        <v>1</v>
      </c>
      <c r="R3683">
        <v>1200</v>
      </c>
      <c r="S3683">
        <v>2100</v>
      </c>
    </row>
    <row r="3684" spans="1:24" hidden="1" x14ac:dyDescent="0.3">
      <c r="A3684" t="s">
        <v>16397</v>
      </c>
      <c r="B3684" t="s">
        <v>8174</v>
      </c>
      <c r="C3684" t="s">
        <v>7903</v>
      </c>
      <c r="D3684" t="s">
        <v>16398</v>
      </c>
      <c r="E3684" t="s">
        <v>113</v>
      </c>
      <c r="F3684" t="s">
        <v>15727</v>
      </c>
      <c r="G3684" t="s">
        <v>133</v>
      </c>
      <c r="H3684" t="s">
        <v>5220</v>
      </c>
      <c r="I3684" t="s">
        <v>115</v>
      </c>
      <c r="J3684" t="s">
        <v>16399</v>
      </c>
      <c r="K3684" t="s">
        <v>16400</v>
      </c>
      <c r="L3684" t="s">
        <v>8903</v>
      </c>
      <c r="M3684">
        <v>30</v>
      </c>
      <c r="N3684" t="s">
        <v>113</v>
      </c>
      <c r="O3684" t="s">
        <v>9890</v>
      </c>
      <c r="P3684">
        <v>2</v>
      </c>
      <c r="Q3684">
        <v>2500</v>
      </c>
      <c r="R3684">
        <v>355</v>
      </c>
      <c r="S3684">
        <v>192</v>
      </c>
      <c r="T3684">
        <v>80</v>
      </c>
      <c r="U3684">
        <v>240</v>
      </c>
      <c r="W3684">
        <v>1.7749999999999999</v>
      </c>
      <c r="X3684">
        <v>2.13</v>
      </c>
    </row>
    <row r="3685" spans="1:24" hidden="1" x14ac:dyDescent="0.3">
      <c r="A3685" t="s">
        <v>16401</v>
      </c>
      <c r="B3685" t="s">
        <v>8179</v>
      </c>
      <c r="C3685" t="s">
        <v>7903</v>
      </c>
      <c r="D3685" t="s">
        <v>16398</v>
      </c>
      <c r="E3685" t="s">
        <v>113</v>
      </c>
      <c r="F3685" t="s">
        <v>15727</v>
      </c>
      <c r="G3685" t="s">
        <v>133</v>
      </c>
      <c r="H3685" t="s">
        <v>5220</v>
      </c>
      <c r="I3685" t="s">
        <v>115</v>
      </c>
      <c r="J3685" t="s">
        <v>16399</v>
      </c>
      <c r="K3685" t="s">
        <v>16400</v>
      </c>
      <c r="L3685" t="s">
        <v>8903</v>
      </c>
      <c r="M3685">
        <v>30</v>
      </c>
      <c r="N3685" t="s">
        <v>113</v>
      </c>
      <c r="O3685" t="s">
        <v>9034</v>
      </c>
      <c r="P3685">
        <v>1</v>
      </c>
      <c r="Q3685">
        <v>560</v>
      </c>
      <c r="R3685">
        <v>308</v>
      </c>
      <c r="S3685">
        <v>149</v>
      </c>
      <c r="W3685">
        <v>0.17247999999999999</v>
      </c>
      <c r="X3685">
        <v>0.20697599999999999</v>
      </c>
    </row>
    <row r="3686" spans="1:24" hidden="1" x14ac:dyDescent="0.3">
      <c r="A3686" t="s">
        <v>16402</v>
      </c>
      <c r="B3686" t="s">
        <v>8211</v>
      </c>
      <c r="C3686" t="s">
        <v>7903</v>
      </c>
      <c r="D3686" t="s">
        <v>16398</v>
      </c>
      <c r="E3686" t="s">
        <v>113</v>
      </c>
      <c r="F3686" t="s">
        <v>15727</v>
      </c>
      <c r="G3686" t="s">
        <v>133</v>
      </c>
      <c r="H3686" t="s">
        <v>5220</v>
      </c>
      <c r="I3686" t="s">
        <v>115</v>
      </c>
      <c r="J3686" t="s">
        <v>16399</v>
      </c>
      <c r="K3686" t="s">
        <v>16400</v>
      </c>
      <c r="L3686" t="s">
        <v>8903</v>
      </c>
      <c r="M3686">
        <v>28</v>
      </c>
      <c r="N3686" t="s">
        <v>113</v>
      </c>
      <c r="O3686" t="s">
        <v>15227</v>
      </c>
      <c r="P3686">
        <v>1</v>
      </c>
      <c r="Q3686">
        <v>0.3</v>
      </c>
      <c r="W3686">
        <v>7.0685834705770348E-2</v>
      </c>
      <c r="X3686">
        <v>0.11309733552923257</v>
      </c>
    </row>
    <row r="3687" spans="1:24" hidden="1" x14ac:dyDescent="0.3">
      <c r="A3687" t="s">
        <v>16403</v>
      </c>
      <c r="B3687" t="s">
        <v>8174</v>
      </c>
      <c r="C3687" t="s">
        <v>16404</v>
      </c>
      <c r="D3687" t="s">
        <v>16405</v>
      </c>
      <c r="E3687" t="s">
        <v>113</v>
      </c>
      <c r="F3687" t="s">
        <v>16406</v>
      </c>
      <c r="G3687" t="s">
        <v>133</v>
      </c>
      <c r="H3687" t="s">
        <v>3790</v>
      </c>
      <c r="I3687" t="s">
        <v>218</v>
      </c>
      <c r="J3687" t="s">
        <v>16407</v>
      </c>
      <c r="K3687" t="s">
        <v>16408</v>
      </c>
      <c r="L3687" t="s">
        <v>120</v>
      </c>
      <c r="M3687">
        <v>40</v>
      </c>
      <c r="N3687" t="s">
        <v>8442</v>
      </c>
      <c r="O3687" t="s">
        <v>8207</v>
      </c>
      <c r="P3687">
        <v>3</v>
      </c>
      <c r="Q3687">
        <v>1400</v>
      </c>
      <c r="R3687">
        <v>320</v>
      </c>
      <c r="S3687">
        <v>145</v>
      </c>
      <c r="T3687">
        <v>60</v>
      </c>
      <c r="U3687">
        <v>270</v>
      </c>
      <c r="V3687">
        <v>330</v>
      </c>
      <c r="W3687">
        <v>1.3440000000000001</v>
      </c>
      <c r="X3687">
        <v>1.6128</v>
      </c>
    </row>
    <row r="3688" spans="1:24" hidden="1" x14ac:dyDescent="0.3">
      <c r="A3688" t="s">
        <v>16409</v>
      </c>
      <c r="B3688" t="s">
        <v>8179</v>
      </c>
      <c r="C3688" t="s">
        <v>16404</v>
      </c>
      <c r="D3688" t="s">
        <v>16405</v>
      </c>
      <c r="E3688" t="s">
        <v>113</v>
      </c>
      <c r="F3688" t="s">
        <v>16406</v>
      </c>
      <c r="G3688" t="s">
        <v>133</v>
      </c>
      <c r="H3688" t="s">
        <v>3790</v>
      </c>
      <c r="I3688" t="s">
        <v>218</v>
      </c>
      <c r="J3688" t="s">
        <v>16407</v>
      </c>
      <c r="K3688" t="s">
        <v>16408</v>
      </c>
      <c r="L3688" t="s">
        <v>120</v>
      </c>
      <c r="M3688">
        <v>40</v>
      </c>
      <c r="N3688" t="s">
        <v>9971</v>
      </c>
      <c r="O3688" t="s">
        <v>9034</v>
      </c>
      <c r="P3688">
        <v>1</v>
      </c>
      <c r="Q3688">
        <v>560</v>
      </c>
      <c r="R3688">
        <v>308</v>
      </c>
      <c r="S3688">
        <v>149</v>
      </c>
      <c r="W3688">
        <v>0.17247999999999999</v>
      </c>
      <c r="X3688">
        <v>0.20697599999999999</v>
      </c>
    </row>
    <row r="3689" spans="1:24" hidden="1" x14ac:dyDescent="0.3">
      <c r="A3689" t="s">
        <v>16410</v>
      </c>
      <c r="B3689" t="s">
        <v>8362</v>
      </c>
      <c r="C3689" t="s">
        <v>16404</v>
      </c>
      <c r="D3689" t="s">
        <v>16405</v>
      </c>
      <c r="E3689" t="s">
        <v>113</v>
      </c>
      <c r="F3689" t="s">
        <v>16406</v>
      </c>
      <c r="G3689" t="s">
        <v>133</v>
      </c>
      <c r="H3689" t="s">
        <v>3790</v>
      </c>
      <c r="I3689" t="s">
        <v>218</v>
      </c>
      <c r="J3689" t="s">
        <v>16407</v>
      </c>
      <c r="K3689" t="s">
        <v>16408</v>
      </c>
      <c r="L3689" t="s">
        <v>120</v>
      </c>
      <c r="M3689">
        <v>0</v>
      </c>
      <c r="N3689" t="s">
        <v>113</v>
      </c>
      <c r="O3689" t="s">
        <v>8362</v>
      </c>
      <c r="P3689">
        <v>1</v>
      </c>
      <c r="Q3689">
        <v>1.2</v>
      </c>
      <c r="W3689">
        <v>1.1309733552923256</v>
      </c>
      <c r="X3689">
        <v>0</v>
      </c>
    </row>
    <row r="3690" spans="1:24" hidden="1" x14ac:dyDescent="0.3">
      <c r="A3690" t="s">
        <v>16411</v>
      </c>
      <c r="B3690" t="s">
        <v>8174</v>
      </c>
      <c r="C3690" t="s">
        <v>16412</v>
      </c>
      <c r="D3690" t="s">
        <v>16413</v>
      </c>
      <c r="E3690" t="s">
        <v>113</v>
      </c>
      <c r="F3690" t="s">
        <v>16414</v>
      </c>
      <c r="G3690" t="s">
        <v>133</v>
      </c>
      <c r="H3690" t="s">
        <v>3790</v>
      </c>
      <c r="I3690" t="s">
        <v>218</v>
      </c>
      <c r="J3690" t="s">
        <v>16415</v>
      </c>
      <c r="K3690" t="s">
        <v>16416</v>
      </c>
      <c r="L3690" t="s">
        <v>120</v>
      </c>
      <c r="M3690">
        <v>40</v>
      </c>
      <c r="N3690" t="s">
        <v>8442</v>
      </c>
      <c r="O3690" t="s">
        <v>8207</v>
      </c>
      <c r="P3690">
        <v>3</v>
      </c>
      <c r="Q3690">
        <v>1400</v>
      </c>
      <c r="R3690">
        <v>320</v>
      </c>
      <c r="S3690">
        <v>145</v>
      </c>
      <c r="T3690">
        <v>0</v>
      </c>
      <c r="U3690">
        <v>100</v>
      </c>
      <c r="V3690">
        <v>300</v>
      </c>
      <c r="W3690">
        <v>1.3440000000000001</v>
      </c>
      <c r="X3690">
        <v>1.6128</v>
      </c>
    </row>
    <row r="3691" spans="1:24" hidden="1" x14ac:dyDescent="0.3">
      <c r="A3691" t="s">
        <v>16417</v>
      </c>
      <c r="B3691" t="s">
        <v>8179</v>
      </c>
      <c r="C3691" t="s">
        <v>16412</v>
      </c>
      <c r="D3691" t="s">
        <v>16413</v>
      </c>
      <c r="E3691" t="s">
        <v>113</v>
      </c>
      <c r="F3691" t="s">
        <v>16414</v>
      </c>
      <c r="G3691" t="s">
        <v>133</v>
      </c>
      <c r="H3691" t="s">
        <v>3790</v>
      </c>
      <c r="I3691" t="s">
        <v>218</v>
      </c>
      <c r="J3691" t="s">
        <v>16415</v>
      </c>
      <c r="K3691" t="s">
        <v>16416</v>
      </c>
      <c r="L3691" t="s">
        <v>120</v>
      </c>
      <c r="M3691">
        <v>40</v>
      </c>
      <c r="N3691" t="s">
        <v>9971</v>
      </c>
      <c r="O3691" t="s">
        <v>9034</v>
      </c>
      <c r="P3691">
        <v>1</v>
      </c>
      <c r="Q3691">
        <v>560</v>
      </c>
      <c r="R3691">
        <v>308</v>
      </c>
      <c r="S3691">
        <v>149</v>
      </c>
      <c r="W3691">
        <v>0.17247999999999999</v>
      </c>
      <c r="X3691">
        <v>0.20697599999999999</v>
      </c>
    </row>
    <row r="3692" spans="1:24" hidden="1" x14ac:dyDescent="0.3">
      <c r="A3692" t="s">
        <v>16418</v>
      </c>
      <c r="B3692" t="s">
        <v>8362</v>
      </c>
      <c r="C3692" t="s">
        <v>16412</v>
      </c>
      <c r="D3692" t="s">
        <v>16413</v>
      </c>
      <c r="E3692" t="s">
        <v>113</v>
      </c>
      <c r="F3692" t="s">
        <v>16414</v>
      </c>
      <c r="G3692" t="s">
        <v>133</v>
      </c>
      <c r="H3692" t="s">
        <v>3790</v>
      </c>
      <c r="I3692" t="s">
        <v>218</v>
      </c>
      <c r="J3692" t="s">
        <v>16415</v>
      </c>
      <c r="K3692" t="s">
        <v>16416</v>
      </c>
      <c r="L3692" t="s">
        <v>120</v>
      </c>
      <c r="M3692">
        <v>0</v>
      </c>
      <c r="N3692" t="s">
        <v>113</v>
      </c>
      <c r="O3692" t="s">
        <v>8362</v>
      </c>
      <c r="P3692">
        <v>1</v>
      </c>
      <c r="Q3692">
        <v>1.2</v>
      </c>
      <c r="W3692">
        <v>1.1309733552923256</v>
      </c>
      <c r="X3692">
        <v>0</v>
      </c>
    </row>
    <row r="3693" spans="1:24" hidden="1" x14ac:dyDescent="0.3">
      <c r="A3693" t="s">
        <v>16419</v>
      </c>
      <c r="B3693" t="s">
        <v>8174</v>
      </c>
      <c r="C3693" t="s">
        <v>3171</v>
      </c>
      <c r="D3693" t="s">
        <v>3170</v>
      </c>
      <c r="E3693" t="s">
        <v>113</v>
      </c>
      <c r="F3693" t="s">
        <v>3172</v>
      </c>
      <c r="G3693" t="s">
        <v>1356</v>
      </c>
      <c r="H3693" t="s">
        <v>127</v>
      </c>
      <c r="I3693" t="s">
        <v>654</v>
      </c>
      <c r="J3693" t="s">
        <v>113</v>
      </c>
      <c r="K3693" t="s">
        <v>113</v>
      </c>
      <c r="L3693" t="s">
        <v>113</v>
      </c>
      <c r="M3693">
        <v>45</v>
      </c>
      <c r="N3693" t="s">
        <v>8614</v>
      </c>
      <c r="O3693" t="s">
        <v>9042</v>
      </c>
      <c r="P3693">
        <v>3</v>
      </c>
      <c r="Q3693">
        <v>1412</v>
      </c>
      <c r="R3693">
        <v>353</v>
      </c>
      <c r="T3693">
        <v>50</v>
      </c>
      <c r="U3693">
        <v>140</v>
      </c>
      <c r="V3693">
        <v>330</v>
      </c>
      <c r="W3693">
        <v>1.4953080000000001</v>
      </c>
      <c r="X3693">
        <v>1.7943696</v>
      </c>
    </row>
    <row r="3694" spans="1:24" hidden="1" x14ac:dyDescent="0.3">
      <c r="A3694" t="s">
        <v>16420</v>
      </c>
      <c r="B3694" t="s">
        <v>8617</v>
      </c>
      <c r="C3694" t="s">
        <v>3171</v>
      </c>
      <c r="D3694" t="s">
        <v>3170</v>
      </c>
      <c r="E3694" t="s">
        <v>113</v>
      </c>
      <c r="F3694" t="s">
        <v>3172</v>
      </c>
      <c r="G3694" t="s">
        <v>1356</v>
      </c>
      <c r="H3694" t="s">
        <v>127</v>
      </c>
      <c r="I3694" t="s">
        <v>654</v>
      </c>
      <c r="J3694" t="s">
        <v>113</v>
      </c>
      <c r="K3694" t="s">
        <v>113</v>
      </c>
      <c r="L3694" t="s">
        <v>113</v>
      </c>
      <c r="M3694">
        <v>45</v>
      </c>
      <c r="N3694" t="s">
        <v>8614</v>
      </c>
      <c r="O3694" t="s">
        <v>9835</v>
      </c>
      <c r="P3694">
        <v>3</v>
      </c>
      <c r="Q3694">
        <v>694</v>
      </c>
      <c r="R3694">
        <v>408</v>
      </c>
      <c r="T3694">
        <v>50</v>
      </c>
      <c r="U3694">
        <v>140</v>
      </c>
      <c r="V3694">
        <v>330</v>
      </c>
      <c r="W3694">
        <v>0.84945599999999999</v>
      </c>
      <c r="X3694">
        <v>1.0193471999999999</v>
      </c>
    </row>
    <row r="3695" spans="1:24" hidden="1" x14ac:dyDescent="0.3">
      <c r="A3695" t="s">
        <v>16421</v>
      </c>
      <c r="B3695" t="s">
        <v>8179</v>
      </c>
      <c r="C3695" t="s">
        <v>3171</v>
      </c>
      <c r="D3695" t="s">
        <v>3170</v>
      </c>
      <c r="E3695" t="s">
        <v>113</v>
      </c>
      <c r="F3695" t="s">
        <v>3172</v>
      </c>
      <c r="G3695" t="s">
        <v>1356</v>
      </c>
      <c r="H3695" t="s">
        <v>127</v>
      </c>
      <c r="I3695" t="s">
        <v>654</v>
      </c>
      <c r="J3695" t="s">
        <v>113</v>
      </c>
      <c r="K3695" t="s">
        <v>113</v>
      </c>
      <c r="L3695" t="s">
        <v>113</v>
      </c>
      <c r="M3695">
        <v>45</v>
      </c>
      <c r="N3695" t="s">
        <v>113</v>
      </c>
      <c r="O3695" t="s">
        <v>9568</v>
      </c>
      <c r="P3695">
        <v>3</v>
      </c>
      <c r="Q3695">
        <v>353</v>
      </c>
      <c r="R3695">
        <v>261</v>
      </c>
      <c r="W3695">
        <v>0.27639900000000001</v>
      </c>
      <c r="X3695">
        <v>0.3316788</v>
      </c>
    </row>
    <row r="3696" spans="1:24" hidden="1" x14ac:dyDescent="0.3">
      <c r="A3696" t="s">
        <v>16422</v>
      </c>
      <c r="B3696" t="s">
        <v>8536</v>
      </c>
      <c r="C3696" t="s">
        <v>3171</v>
      </c>
      <c r="D3696" t="s">
        <v>3170</v>
      </c>
      <c r="E3696" t="s">
        <v>113</v>
      </c>
      <c r="F3696" t="s">
        <v>3172</v>
      </c>
      <c r="G3696" t="s">
        <v>1356</v>
      </c>
      <c r="H3696" t="s">
        <v>127</v>
      </c>
      <c r="I3696" t="s">
        <v>654</v>
      </c>
      <c r="J3696" t="s">
        <v>113</v>
      </c>
      <c r="K3696" t="s">
        <v>113</v>
      </c>
      <c r="L3696" t="s">
        <v>113</v>
      </c>
      <c r="M3696">
        <v>45</v>
      </c>
      <c r="N3696" t="s">
        <v>113</v>
      </c>
      <c r="O3696" t="s">
        <v>11475</v>
      </c>
      <c r="P3696">
        <v>3</v>
      </c>
      <c r="Q3696">
        <v>420</v>
      </c>
      <c r="R3696">
        <v>342</v>
      </c>
      <c r="W3696">
        <v>0.43092000000000003</v>
      </c>
      <c r="X3696">
        <v>0.51710400000000001</v>
      </c>
    </row>
    <row r="3697" spans="1:24" hidden="1" x14ac:dyDescent="0.3">
      <c r="A3697" t="s">
        <v>16423</v>
      </c>
      <c r="B3697" t="s">
        <v>8174</v>
      </c>
      <c r="C3697" t="s">
        <v>16424</v>
      </c>
      <c r="D3697" t="s">
        <v>16425</v>
      </c>
      <c r="E3697" t="s">
        <v>113</v>
      </c>
      <c r="F3697" t="s">
        <v>16426</v>
      </c>
      <c r="G3697" t="s">
        <v>1356</v>
      </c>
      <c r="H3697" t="s">
        <v>127</v>
      </c>
      <c r="I3697" t="s">
        <v>654</v>
      </c>
      <c r="J3697" t="s">
        <v>113</v>
      </c>
      <c r="K3697" t="s">
        <v>113</v>
      </c>
      <c r="L3697" t="s">
        <v>113</v>
      </c>
      <c r="M3697">
        <v>31</v>
      </c>
      <c r="N3697" t="s">
        <v>8614</v>
      </c>
      <c r="O3697" t="s">
        <v>9042</v>
      </c>
      <c r="P3697">
        <v>3</v>
      </c>
      <c r="Q3697">
        <v>1412</v>
      </c>
      <c r="R3697">
        <v>353</v>
      </c>
      <c r="T3697">
        <v>330</v>
      </c>
      <c r="U3697">
        <v>95</v>
      </c>
      <c r="V3697">
        <v>220</v>
      </c>
      <c r="W3697">
        <v>1.4953080000000001</v>
      </c>
      <c r="X3697">
        <v>1.7943696</v>
      </c>
    </row>
    <row r="3698" spans="1:24" hidden="1" x14ac:dyDescent="0.3">
      <c r="A3698" t="s">
        <v>16427</v>
      </c>
      <c r="B3698" t="s">
        <v>8617</v>
      </c>
      <c r="C3698" t="s">
        <v>16424</v>
      </c>
      <c r="D3698" t="s">
        <v>16425</v>
      </c>
      <c r="E3698" t="s">
        <v>113</v>
      </c>
      <c r="F3698" t="s">
        <v>16426</v>
      </c>
      <c r="G3698" t="s">
        <v>1356</v>
      </c>
      <c r="H3698" t="s">
        <v>127</v>
      </c>
      <c r="I3698" t="s">
        <v>654</v>
      </c>
      <c r="J3698" t="s">
        <v>113</v>
      </c>
      <c r="K3698" t="s">
        <v>113</v>
      </c>
      <c r="L3698" t="s">
        <v>113</v>
      </c>
      <c r="M3698">
        <v>31</v>
      </c>
      <c r="N3698" t="s">
        <v>8614</v>
      </c>
      <c r="O3698" t="s">
        <v>9835</v>
      </c>
      <c r="P3698">
        <v>3</v>
      </c>
      <c r="Q3698">
        <v>694</v>
      </c>
      <c r="R3698">
        <v>408</v>
      </c>
      <c r="T3698">
        <v>330</v>
      </c>
      <c r="U3698">
        <v>95</v>
      </c>
      <c r="V3698">
        <v>220</v>
      </c>
      <c r="W3698">
        <v>0.84945599999999999</v>
      </c>
      <c r="X3698">
        <v>1.0193471999999999</v>
      </c>
    </row>
    <row r="3699" spans="1:24" hidden="1" x14ac:dyDescent="0.3">
      <c r="A3699" t="s">
        <v>16428</v>
      </c>
      <c r="B3699" t="s">
        <v>8179</v>
      </c>
      <c r="C3699" t="s">
        <v>16424</v>
      </c>
      <c r="D3699" t="s">
        <v>16425</v>
      </c>
      <c r="E3699" t="s">
        <v>113</v>
      </c>
      <c r="F3699" t="s">
        <v>16426</v>
      </c>
      <c r="G3699" t="s">
        <v>1356</v>
      </c>
      <c r="H3699" t="s">
        <v>127</v>
      </c>
      <c r="I3699" t="s">
        <v>654</v>
      </c>
      <c r="J3699" t="s">
        <v>113</v>
      </c>
      <c r="K3699" t="s">
        <v>113</v>
      </c>
      <c r="L3699" t="s">
        <v>113</v>
      </c>
      <c r="M3699">
        <v>31</v>
      </c>
      <c r="N3699" t="s">
        <v>113</v>
      </c>
      <c r="O3699" t="s">
        <v>9568</v>
      </c>
      <c r="P3699">
        <v>3</v>
      </c>
      <c r="Q3699">
        <v>353</v>
      </c>
      <c r="R3699">
        <v>261</v>
      </c>
      <c r="W3699">
        <v>0.27639900000000001</v>
      </c>
      <c r="X3699">
        <v>0.3316788</v>
      </c>
    </row>
    <row r="3700" spans="1:24" hidden="1" x14ac:dyDescent="0.3">
      <c r="A3700" t="s">
        <v>16429</v>
      </c>
      <c r="B3700" t="s">
        <v>8174</v>
      </c>
      <c r="C3700" t="s">
        <v>4840</v>
      </c>
      <c r="D3700" t="s">
        <v>16430</v>
      </c>
      <c r="E3700" t="s">
        <v>113</v>
      </c>
      <c r="F3700" t="s">
        <v>16431</v>
      </c>
      <c r="G3700" t="s">
        <v>133</v>
      </c>
      <c r="H3700" t="s">
        <v>4890</v>
      </c>
      <c r="I3700" t="s">
        <v>285</v>
      </c>
      <c r="J3700" t="s">
        <v>113</v>
      </c>
      <c r="K3700" t="s">
        <v>113</v>
      </c>
      <c r="L3700" t="s">
        <v>113</v>
      </c>
      <c r="M3700">
        <v>52</v>
      </c>
      <c r="N3700" t="s">
        <v>113</v>
      </c>
      <c r="O3700" t="s">
        <v>16432</v>
      </c>
      <c r="P3700">
        <v>3</v>
      </c>
      <c r="Q3700">
        <v>1555</v>
      </c>
      <c r="R3700">
        <v>630</v>
      </c>
      <c r="S3700">
        <v>320</v>
      </c>
      <c r="W3700">
        <v>2.9389500000000002</v>
      </c>
      <c r="X3700">
        <v>3.5267400000000002</v>
      </c>
    </row>
    <row r="3701" spans="1:24" hidden="1" x14ac:dyDescent="0.3">
      <c r="A3701" t="s">
        <v>16433</v>
      </c>
      <c r="B3701" t="s">
        <v>8617</v>
      </c>
      <c r="C3701" t="s">
        <v>4840</v>
      </c>
      <c r="D3701" t="s">
        <v>16430</v>
      </c>
      <c r="E3701" t="s">
        <v>113</v>
      </c>
      <c r="F3701" t="s">
        <v>16431</v>
      </c>
      <c r="G3701" t="s">
        <v>133</v>
      </c>
      <c r="H3701" t="s">
        <v>4890</v>
      </c>
      <c r="I3701" t="s">
        <v>285</v>
      </c>
      <c r="J3701" t="s">
        <v>113</v>
      </c>
      <c r="K3701" t="s">
        <v>113</v>
      </c>
      <c r="L3701" t="s">
        <v>113</v>
      </c>
      <c r="M3701">
        <v>52</v>
      </c>
      <c r="N3701" t="s">
        <v>113</v>
      </c>
      <c r="O3701" t="s">
        <v>16434</v>
      </c>
      <c r="P3701">
        <v>3</v>
      </c>
      <c r="Q3701">
        <v>1390</v>
      </c>
      <c r="R3701">
        <v>340</v>
      </c>
      <c r="S3701">
        <v>200</v>
      </c>
      <c r="W3701">
        <v>1.4177999999999999</v>
      </c>
      <c r="X3701">
        <v>1.70136</v>
      </c>
    </row>
    <row r="3702" spans="1:24" hidden="1" x14ac:dyDescent="0.3">
      <c r="A3702" t="s">
        <v>16435</v>
      </c>
      <c r="B3702" t="s">
        <v>8640</v>
      </c>
      <c r="C3702" t="s">
        <v>4840</v>
      </c>
      <c r="D3702" t="s">
        <v>16430</v>
      </c>
      <c r="E3702" t="s">
        <v>113</v>
      </c>
      <c r="F3702" t="s">
        <v>16431</v>
      </c>
      <c r="G3702" t="s">
        <v>133</v>
      </c>
      <c r="H3702" t="s">
        <v>4890</v>
      </c>
      <c r="I3702" t="s">
        <v>285</v>
      </c>
      <c r="J3702" t="s">
        <v>113</v>
      </c>
      <c r="K3702" t="s">
        <v>113</v>
      </c>
      <c r="L3702" t="s">
        <v>113</v>
      </c>
      <c r="M3702">
        <v>52</v>
      </c>
      <c r="N3702" t="s">
        <v>113</v>
      </c>
      <c r="O3702" t="s">
        <v>12392</v>
      </c>
      <c r="P3702">
        <v>3</v>
      </c>
      <c r="Q3702">
        <v>795</v>
      </c>
      <c r="R3702">
        <v>400</v>
      </c>
      <c r="S3702">
        <v>140</v>
      </c>
      <c r="W3702">
        <v>0.95399999999999996</v>
      </c>
      <c r="X3702">
        <v>1.1447999999999998</v>
      </c>
    </row>
    <row r="3703" spans="1:24" hidden="1" x14ac:dyDescent="0.3">
      <c r="A3703" t="s">
        <v>16436</v>
      </c>
      <c r="B3703" t="s">
        <v>8179</v>
      </c>
      <c r="C3703" t="s">
        <v>4840</v>
      </c>
      <c r="D3703" t="s">
        <v>16430</v>
      </c>
      <c r="E3703" t="s">
        <v>113</v>
      </c>
      <c r="F3703" t="s">
        <v>16431</v>
      </c>
      <c r="G3703" t="s">
        <v>133</v>
      </c>
      <c r="H3703" t="s">
        <v>4890</v>
      </c>
      <c r="I3703" t="s">
        <v>285</v>
      </c>
      <c r="J3703" t="s">
        <v>113</v>
      </c>
      <c r="K3703" t="s">
        <v>113</v>
      </c>
      <c r="L3703" t="s">
        <v>113</v>
      </c>
      <c r="M3703">
        <v>52</v>
      </c>
      <c r="N3703" t="s">
        <v>113</v>
      </c>
      <c r="O3703" t="s">
        <v>14419</v>
      </c>
      <c r="P3703">
        <v>3</v>
      </c>
      <c r="Q3703">
        <v>420</v>
      </c>
      <c r="R3703">
        <v>343</v>
      </c>
      <c r="S3703">
        <v>131</v>
      </c>
      <c r="W3703">
        <v>0.43218000000000001</v>
      </c>
      <c r="X3703">
        <v>0.51861599999999997</v>
      </c>
    </row>
    <row r="3704" spans="1:24" hidden="1" x14ac:dyDescent="0.3">
      <c r="A3704" t="s">
        <v>16437</v>
      </c>
      <c r="B3704" t="s">
        <v>8536</v>
      </c>
      <c r="C3704" t="s">
        <v>4840</v>
      </c>
      <c r="D3704" t="s">
        <v>16430</v>
      </c>
      <c r="E3704" t="s">
        <v>113</v>
      </c>
      <c r="F3704" t="s">
        <v>16431</v>
      </c>
      <c r="G3704" t="s">
        <v>133</v>
      </c>
      <c r="H3704" t="s">
        <v>4890</v>
      </c>
      <c r="I3704" t="s">
        <v>285</v>
      </c>
      <c r="J3704" t="s">
        <v>113</v>
      </c>
      <c r="K3704" t="s">
        <v>113</v>
      </c>
      <c r="L3704" t="s">
        <v>113</v>
      </c>
      <c r="M3704">
        <v>52</v>
      </c>
      <c r="N3704" t="s">
        <v>113</v>
      </c>
      <c r="O3704" t="s">
        <v>8695</v>
      </c>
      <c r="P3704">
        <v>3</v>
      </c>
      <c r="Q3704">
        <v>466</v>
      </c>
      <c r="R3704">
        <v>343</v>
      </c>
      <c r="S3704">
        <v>154</v>
      </c>
      <c r="W3704">
        <v>0.479514</v>
      </c>
      <c r="X3704">
        <v>0.57541679999999995</v>
      </c>
    </row>
    <row r="3705" spans="1:24" hidden="1" x14ac:dyDescent="0.3">
      <c r="A3705" t="s">
        <v>16438</v>
      </c>
      <c r="B3705" t="s">
        <v>8539</v>
      </c>
      <c r="C3705" t="s">
        <v>4840</v>
      </c>
      <c r="D3705" t="s">
        <v>16430</v>
      </c>
      <c r="E3705" t="s">
        <v>113</v>
      </c>
      <c r="F3705" t="s">
        <v>16431</v>
      </c>
      <c r="G3705" t="s">
        <v>133</v>
      </c>
      <c r="H3705" t="s">
        <v>4890</v>
      </c>
      <c r="I3705" t="s">
        <v>285</v>
      </c>
      <c r="J3705" t="s">
        <v>113</v>
      </c>
      <c r="K3705" t="s">
        <v>113</v>
      </c>
      <c r="L3705" t="s">
        <v>113</v>
      </c>
      <c r="M3705">
        <v>52</v>
      </c>
      <c r="N3705" t="s">
        <v>113</v>
      </c>
      <c r="O3705" t="s">
        <v>16439</v>
      </c>
      <c r="P3705">
        <v>1</v>
      </c>
      <c r="Q3705">
        <v>560</v>
      </c>
      <c r="R3705">
        <v>492</v>
      </c>
      <c r="S3705">
        <v>115</v>
      </c>
      <c r="W3705">
        <v>0.27551999999999999</v>
      </c>
      <c r="X3705">
        <v>0.33062399999999997</v>
      </c>
    </row>
    <row r="3706" spans="1:24" hidden="1" x14ac:dyDescent="0.3">
      <c r="A3706" t="s">
        <v>16440</v>
      </c>
      <c r="B3706" t="s">
        <v>8174</v>
      </c>
      <c r="C3706" t="s">
        <v>3081</v>
      </c>
      <c r="D3706" t="s">
        <v>3080</v>
      </c>
      <c r="E3706" t="s">
        <v>113</v>
      </c>
      <c r="F3706" t="s">
        <v>3082</v>
      </c>
      <c r="G3706" t="s">
        <v>1356</v>
      </c>
      <c r="H3706" t="s">
        <v>127</v>
      </c>
      <c r="I3706" t="s">
        <v>1189</v>
      </c>
      <c r="J3706" t="s">
        <v>16441</v>
      </c>
      <c r="K3706" t="s">
        <v>16442</v>
      </c>
      <c r="L3706" t="s">
        <v>120</v>
      </c>
      <c r="M3706">
        <v>40</v>
      </c>
      <c r="N3706" t="s">
        <v>9085</v>
      </c>
      <c r="O3706" t="s">
        <v>10329</v>
      </c>
      <c r="P3706">
        <v>3</v>
      </c>
      <c r="Q3706">
        <v>1936</v>
      </c>
      <c r="R3706">
        <v>298</v>
      </c>
      <c r="S3706">
        <v>149</v>
      </c>
      <c r="T3706">
        <v>10</v>
      </c>
      <c r="U3706">
        <v>143</v>
      </c>
      <c r="V3706">
        <v>230</v>
      </c>
      <c r="W3706">
        <v>1.7307840000000001</v>
      </c>
      <c r="X3706">
        <v>2.0769408</v>
      </c>
    </row>
    <row r="3707" spans="1:24" hidden="1" x14ac:dyDescent="0.3">
      <c r="A3707" t="s">
        <v>16443</v>
      </c>
      <c r="B3707" t="s">
        <v>8179</v>
      </c>
      <c r="C3707" t="s">
        <v>3081</v>
      </c>
      <c r="D3707" t="s">
        <v>3080</v>
      </c>
      <c r="E3707" t="s">
        <v>113</v>
      </c>
      <c r="F3707" t="s">
        <v>3082</v>
      </c>
      <c r="G3707" t="s">
        <v>1356</v>
      </c>
      <c r="H3707" t="s">
        <v>127</v>
      </c>
      <c r="I3707" t="s">
        <v>1189</v>
      </c>
      <c r="J3707" t="s">
        <v>16441</v>
      </c>
      <c r="K3707" t="s">
        <v>16442</v>
      </c>
      <c r="L3707" t="s">
        <v>120</v>
      </c>
      <c r="M3707">
        <v>40</v>
      </c>
      <c r="N3707" t="s">
        <v>9085</v>
      </c>
      <c r="O3707" t="s">
        <v>8469</v>
      </c>
      <c r="P3707">
        <v>1</v>
      </c>
      <c r="Q3707">
        <v>400</v>
      </c>
      <c r="R3707">
        <v>300</v>
      </c>
      <c r="S3707">
        <v>100</v>
      </c>
      <c r="W3707">
        <v>0.12</v>
      </c>
      <c r="X3707">
        <v>0.14399999999999999</v>
      </c>
    </row>
    <row r="3708" spans="1:24" hidden="1" x14ac:dyDescent="0.3">
      <c r="A3708" t="s">
        <v>16444</v>
      </c>
      <c r="B3708" t="s">
        <v>8362</v>
      </c>
      <c r="C3708" t="s">
        <v>3081</v>
      </c>
      <c r="D3708" t="s">
        <v>3080</v>
      </c>
      <c r="E3708" t="s">
        <v>113</v>
      </c>
      <c r="F3708" t="s">
        <v>3082</v>
      </c>
      <c r="G3708" t="s">
        <v>1356</v>
      </c>
      <c r="H3708" t="s">
        <v>127</v>
      </c>
      <c r="I3708" t="s">
        <v>1189</v>
      </c>
      <c r="J3708" t="s">
        <v>16441</v>
      </c>
      <c r="K3708" t="s">
        <v>16442</v>
      </c>
      <c r="L3708" t="s">
        <v>120</v>
      </c>
      <c r="M3708">
        <v>40</v>
      </c>
      <c r="N3708" t="s">
        <v>9085</v>
      </c>
      <c r="O3708" t="s">
        <v>15886</v>
      </c>
      <c r="P3708">
        <v>1</v>
      </c>
      <c r="Q3708">
        <v>1.8</v>
      </c>
      <c r="T3708">
        <v>309</v>
      </c>
      <c r="W3708">
        <v>2.5446900494077327</v>
      </c>
      <c r="X3708">
        <v>0</v>
      </c>
    </row>
    <row r="3709" spans="1:24" hidden="1" x14ac:dyDescent="0.3">
      <c r="A3709" t="s">
        <v>16445</v>
      </c>
      <c r="B3709" t="s">
        <v>8174</v>
      </c>
      <c r="C3709" t="s">
        <v>16446</v>
      </c>
      <c r="D3709" t="s">
        <v>16447</v>
      </c>
      <c r="E3709" t="s">
        <v>113</v>
      </c>
      <c r="F3709" t="s">
        <v>16448</v>
      </c>
      <c r="G3709" t="s">
        <v>1356</v>
      </c>
      <c r="H3709" t="s">
        <v>127</v>
      </c>
      <c r="I3709" t="s">
        <v>540</v>
      </c>
      <c r="J3709" t="s">
        <v>16449</v>
      </c>
      <c r="K3709" t="s">
        <v>16450</v>
      </c>
      <c r="L3709" t="s">
        <v>8903</v>
      </c>
      <c r="M3709">
        <v>30</v>
      </c>
      <c r="N3709" t="s">
        <v>113</v>
      </c>
      <c r="O3709" t="s">
        <v>11592</v>
      </c>
      <c r="P3709">
        <v>3</v>
      </c>
      <c r="Q3709">
        <v>2099</v>
      </c>
      <c r="R3709">
        <v>499</v>
      </c>
      <c r="S3709">
        <v>206</v>
      </c>
      <c r="T3709">
        <v>40</v>
      </c>
      <c r="U3709">
        <v>175</v>
      </c>
      <c r="V3709">
        <v>315</v>
      </c>
      <c r="W3709">
        <v>3.1422029999999999</v>
      </c>
      <c r="X3709">
        <v>3.7706435999999997</v>
      </c>
    </row>
    <row r="3710" spans="1:24" hidden="1" x14ac:dyDescent="0.3">
      <c r="A3710" t="s">
        <v>16451</v>
      </c>
      <c r="B3710" t="s">
        <v>8617</v>
      </c>
      <c r="C3710" t="s">
        <v>16446</v>
      </c>
      <c r="D3710" t="s">
        <v>16447</v>
      </c>
      <c r="E3710" t="s">
        <v>113</v>
      </c>
      <c r="F3710" t="s">
        <v>16448</v>
      </c>
      <c r="G3710" t="s">
        <v>1356</v>
      </c>
      <c r="H3710" t="s">
        <v>127</v>
      </c>
      <c r="I3710" t="s">
        <v>540</v>
      </c>
      <c r="J3710" t="s">
        <v>16449</v>
      </c>
      <c r="K3710" t="s">
        <v>16450</v>
      </c>
      <c r="L3710" t="s">
        <v>8903</v>
      </c>
      <c r="M3710">
        <v>30</v>
      </c>
      <c r="N3710" t="s">
        <v>113</v>
      </c>
      <c r="O3710" t="s">
        <v>11997</v>
      </c>
      <c r="P3710">
        <v>3</v>
      </c>
      <c r="Q3710">
        <v>699</v>
      </c>
      <c r="R3710">
        <v>395</v>
      </c>
      <c r="S3710">
        <v>160</v>
      </c>
      <c r="T3710">
        <v>40</v>
      </c>
      <c r="U3710">
        <v>175</v>
      </c>
      <c r="V3710">
        <v>315</v>
      </c>
      <c r="W3710">
        <v>0.82831500000000002</v>
      </c>
      <c r="X3710">
        <v>0.99397800000000003</v>
      </c>
    </row>
    <row r="3711" spans="1:24" hidden="1" x14ac:dyDescent="0.3">
      <c r="A3711" t="s">
        <v>16452</v>
      </c>
      <c r="B3711" t="s">
        <v>8179</v>
      </c>
      <c r="C3711" t="s">
        <v>16446</v>
      </c>
      <c r="D3711" t="s">
        <v>16447</v>
      </c>
      <c r="E3711" t="s">
        <v>113</v>
      </c>
      <c r="F3711" t="s">
        <v>16448</v>
      </c>
      <c r="G3711" t="s">
        <v>1356</v>
      </c>
      <c r="H3711" t="s">
        <v>127</v>
      </c>
      <c r="I3711" t="s">
        <v>540</v>
      </c>
      <c r="J3711" t="s">
        <v>16449</v>
      </c>
      <c r="K3711" t="s">
        <v>16450</v>
      </c>
      <c r="L3711" t="s">
        <v>8903</v>
      </c>
      <c r="M3711">
        <v>30</v>
      </c>
      <c r="N3711" t="s">
        <v>113</v>
      </c>
      <c r="O3711" t="s">
        <v>14408</v>
      </c>
      <c r="P3711">
        <v>3</v>
      </c>
      <c r="Q3711">
        <v>400</v>
      </c>
      <c r="R3711">
        <v>300</v>
      </c>
      <c r="S3711">
        <v>100</v>
      </c>
      <c r="W3711">
        <v>0.36</v>
      </c>
      <c r="X3711">
        <v>0.432</v>
      </c>
    </row>
    <row r="3712" spans="1:24" hidden="1" x14ac:dyDescent="0.3">
      <c r="A3712" t="s">
        <v>16453</v>
      </c>
      <c r="B3712" t="s">
        <v>8536</v>
      </c>
      <c r="C3712" t="s">
        <v>16446</v>
      </c>
      <c r="D3712" t="s">
        <v>16447</v>
      </c>
      <c r="E3712" t="s">
        <v>113</v>
      </c>
      <c r="F3712" t="s">
        <v>16448</v>
      </c>
      <c r="G3712" t="s">
        <v>1356</v>
      </c>
      <c r="H3712" t="s">
        <v>127</v>
      </c>
      <c r="I3712" t="s">
        <v>540</v>
      </c>
      <c r="J3712" t="s">
        <v>16449</v>
      </c>
      <c r="K3712" t="s">
        <v>16450</v>
      </c>
      <c r="L3712" t="s">
        <v>8903</v>
      </c>
      <c r="M3712">
        <v>30</v>
      </c>
      <c r="N3712" t="s">
        <v>113</v>
      </c>
      <c r="O3712" t="s">
        <v>14410</v>
      </c>
      <c r="P3712">
        <v>3</v>
      </c>
      <c r="Q3712">
        <v>480</v>
      </c>
      <c r="R3712">
        <v>356</v>
      </c>
      <c r="S3712">
        <v>140</v>
      </c>
      <c r="W3712">
        <v>0.51263999999999998</v>
      </c>
      <c r="X3712">
        <v>0.61516799999999994</v>
      </c>
    </row>
    <row r="3713" spans="1:24" hidden="1" x14ac:dyDescent="0.3">
      <c r="A3713" t="s">
        <v>16454</v>
      </c>
      <c r="B3713" t="s">
        <v>8211</v>
      </c>
      <c r="C3713" t="s">
        <v>16446</v>
      </c>
      <c r="D3713" t="s">
        <v>16447</v>
      </c>
      <c r="E3713" t="s">
        <v>113</v>
      </c>
      <c r="F3713" t="s">
        <v>16448</v>
      </c>
      <c r="G3713" t="s">
        <v>1356</v>
      </c>
      <c r="H3713" t="s">
        <v>127</v>
      </c>
      <c r="I3713" t="s">
        <v>540</v>
      </c>
      <c r="J3713" t="s">
        <v>16449</v>
      </c>
      <c r="K3713" t="s">
        <v>16450</v>
      </c>
      <c r="L3713" t="s">
        <v>8903</v>
      </c>
      <c r="M3713">
        <v>28</v>
      </c>
      <c r="N3713" t="s">
        <v>113</v>
      </c>
      <c r="O3713" t="s">
        <v>9493</v>
      </c>
      <c r="P3713">
        <v>1</v>
      </c>
      <c r="Q3713">
        <v>0.6</v>
      </c>
      <c r="T3713">
        <v>242.24</v>
      </c>
      <c r="W3713">
        <v>0.28274333882308139</v>
      </c>
      <c r="X3713">
        <v>0.45238934211693027</v>
      </c>
    </row>
    <row r="3714" spans="1:24" hidden="1" x14ac:dyDescent="0.3">
      <c r="A3714" t="s">
        <v>16455</v>
      </c>
      <c r="B3714" t="s">
        <v>8174</v>
      </c>
      <c r="C3714" t="s">
        <v>3804</v>
      </c>
      <c r="D3714" t="s">
        <v>3803</v>
      </c>
      <c r="E3714" t="s">
        <v>113</v>
      </c>
      <c r="F3714" t="s">
        <v>3805</v>
      </c>
      <c r="G3714" t="s">
        <v>133</v>
      </c>
      <c r="H3714" t="s">
        <v>3790</v>
      </c>
      <c r="I3714" t="s">
        <v>935</v>
      </c>
      <c r="J3714" t="s">
        <v>16456</v>
      </c>
      <c r="K3714" t="s">
        <v>16457</v>
      </c>
      <c r="L3714" t="s">
        <v>8903</v>
      </c>
      <c r="M3714">
        <v>30</v>
      </c>
      <c r="N3714" t="s">
        <v>113</v>
      </c>
      <c r="O3714" t="s">
        <v>8207</v>
      </c>
      <c r="P3714">
        <v>3</v>
      </c>
      <c r="Q3714">
        <v>1400</v>
      </c>
      <c r="R3714">
        <v>320</v>
      </c>
      <c r="S3714">
        <v>145</v>
      </c>
      <c r="T3714">
        <v>20</v>
      </c>
      <c r="U3714">
        <v>210</v>
      </c>
      <c r="V3714">
        <v>260</v>
      </c>
      <c r="W3714">
        <v>1.3440000000000001</v>
      </c>
      <c r="X3714">
        <v>1.6128</v>
      </c>
    </row>
    <row r="3715" spans="1:24" hidden="1" x14ac:dyDescent="0.3">
      <c r="A3715" t="s">
        <v>16458</v>
      </c>
      <c r="B3715" t="s">
        <v>8179</v>
      </c>
      <c r="C3715" t="s">
        <v>3804</v>
      </c>
      <c r="D3715" t="s">
        <v>3803</v>
      </c>
      <c r="E3715" t="s">
        <v>113</v>
      </c>
      <c r="F3715" t="s">
        <v>3805</v>
      </c>
      <c r="G3715" t="s">
        <v>133</v>
      </c>
      <c r="H3715" t="s">
        <v>3790</v>
      </c>
      <c r="I3715" t="s">
        <v>935</v>
      </c>
      <c r="J3715" t="s">
        <v>16456</v>
      </c>
      <c r="K3715" t="s">
        <v>16457</v>
      </c>
      <c r="L3715" t="s">
        <v>8903</v>
      </c>
      <c r="M3715">
        <v>30</v>
      </c>
      <c r="N3715" t="s">
        <v>113</v>
      </c>
      <c r="O3715" t="s">
        <v>9034</v>
      </c>
      <c r="P3715">
        <v>1</v>
      </c>
      <c r="Q3715">
        <v>560</v>
      </c>
      <c r="R3715">
        <v>308</v>
      </c>
      <c r="S3715">
        <v>149</v>
      </c>
      <c r="W3715">
        <v>0.17247999999999999</v>
      </c>
      <c r="X3715">
        <v>0.20697599999999999</v>
      </c>
    </row>
    <row r="3716" spans="1:24" hidden="1" x14ac:dyDescent="0.3">
      <c r="A3716" t="s">
        <v>16459</v>
      </c>
      <c r="B3716" t="s">
        <v>8362</v>
      </c>
      <c r="C3716" t="s">
        <v>3804</v>
      </c>
      <c r="D3716" t="s">
        <v>3803</v>
      </c>
      <c r="E3716" t="s">
        <v>113</v>
      </c>
      <c r="F3716" t="s">
        <v>3805</v>
      </c>
      <c r="G3716" t="s">
        <v>133</v>
      </c>
      <c r="H3716" t="s">
        <v>3790</v>
      </c>
      <c r="I3716" t="s">
        <v>935</v>
      </c>
      <c r="J3716" t="s">
        <v>16456</v>
      </c>
      <c r="K3716" t="s">
        <v>16457</v>
      </c>
      <c r="L3716" t="s">
        <v>8903</v>
      </c>
      <c r="M3716">
        <v>0</v>
      </c>
      <c r="N3716" t="s">
        <v>113</v>
      </c>
      <c r="O3716" t="s">
        <v>8362</v>
      </c>
      <c r="P3716">
        <v>1</v>
      </c>
      <c r="Q3716">
        <v>1.2</v>
      </c>
      <c r="W3716">
        <v>1.1309733552923256</v>
      </c>
      <c r="X3716">
        <v>0</v>
      </c>
    </row>
    <row r="3717" spans="1:24" hidden="1" x14ac:dyDescent="0.3">
      <c r="A3717" t="s">
        <v>16460</v>
      </c>
      <c r="B3717" t="s">
        <v>8174</v>
      </c>
      <c r="C3717" t="s">
        <v>16461</v>
      </c>
      <c r="D3717" t="s">
        <v>16462</v>
      </c>
      <c r="E3717" t="s">
        <v>113</v>
      </c>
      <c r="F3717" t="s">
        <v>16463</v>
      </c>
      <c r="G3717" t="s">
        <v>247</v>
      </c>
      <c r="H3717" t="s">
        <v>1398</v>
      </c>
      <c r="I3717" t="s">
        <v>344</v>
      </c>
      <c r="J3717" t="s">
        <v>16464</v>
      </c>
      <c r="K3717" t="s">
        <v>16465</v>
      </c>
      <c r="L3717" t="s">
        <v>1173</v>
      </c>
      <c r="M3717">
        <v>50</v>
      </c>
      <c r="N3717" t="s">
        <v>8614</v>
      </c>
      <c r="O3717" t="s">
        <v>16466</v>
      </c>
      <c r="P3717">
        <v>2</v>
      </c>
      <c r="Q3717">
        <v>1500</v>
      </c>
      <c r="R3717">
        <v>488</v>
      </c>
      <c r="T3717">
        <v>90</v>
      </c>
      <c r="U3717">
        <v>240</v>
      </c>
      <c r="W3717">
        <v>1.464</v>
      </c>
      <c r="X3717">
        <v>1.7567999999999999</v>
      </c>
    </row>
    <row r="3718" spans="1:24" hidden="1" x14ac:dyDescent="0.3">
      <c r="A3718" t="s">
        <v>16467</v>
      </c>
      <c r="B3718" t="s">
        <v>8179</v>
      </c>
      <c r="C3718" t="s">
        <v>16461</v>
      </c>
      <c r="D3718" t="s">
        <v>16462</v>
      </c>
      <c r="E3718" t="s">
        <v>113</v>
      </c>
      <c r="F3718" t="s">
        <v>16463</v>
      </c>
      <c r="G3718" t="s">
        <v>247</v>
      </c>
      <c r="H3718" t="s">
        <v>1398</v>
      </c>
      <c r="I3718" t="s">
        <v>344</v>
      </c>
      <c r="J3718" t="s">
        <v>16464</v>
      </c>
      <c r="K3718" t="s">
        <v>16465</v>
      </c>
      <c r="L3718" t="s">
        <v>1173</v>
      </c>
      <c r="M3718">
        <v>50</v>
      </c>
      <c r="N3718" t="s">
        <v>8614</v>
      </c>
      <c r="O3718" t="s">
        <v>9568</v>
      </c>
      <c r="P3718">
        <v>2</v>
      </c>
      <c r="Q3718">
        <v>409</v>
      </c>
      <c r="R3718">
        <v>269</v>
      </c>
      <c r="W3718">
        <v>0.22004199999999999</v>
      </c>
      <c r="X3718">
        <v>0.26405039999999996</v>
      </c>
    </row>
    <row r="3719" spans="1:24" hidden="1" x14ac:dyDescent="0.3">
      <c r="A3719" t="s">
        <v>16468</v>
      </c>
      <c r="B3719" t="s">
        <v>8536</v>
      </c>
      <c r="C3719" t="s">
        <v>16461</v>
      </c>
      <c r="D3719" t="s">
        <v>16462</v>
      </c>
      <c r="E3719" t="s">
        <v>113</v>
      </c>
      <c r="F3719" t="s">
        <v>16463</v>
      </c>
      <c r="G3719" t="s">
        <v>247</v>
      </c>
      <c r="H3719" t="s">
        <v>1398</v>
      </c>
      <c r="I3719" t="s">
        <v>344</v>
      </c>
      <c r="J3719" t="s">
        <v>16464</v>
      </c>
      <c r="K3719" t="s">
        <v>16465</v>
      </c>
      <c r="L3719" t="s">
        <v>1173</v>
      </c>
      <c r="M3719">
        <v>50</v>
      </c>
      <c r="N3719" t="s">
        <v>9085</v>
      </c>
      <c r="O3719" t="s">
        <v>9131</v>
      </c>
      <c r="P3719">
        <v>1</v>
      </c>
      <c r="Q3719">
        <v>210</v>
      </c>
      <c r="R3719">
        <v>210</v>
      </c>
      <c r="W3719">
        <v>4.41E-2</v>
      </c>
      <c r="X3719">
        <v>5.2920000000000002E-2</v>
      </c>
    </row>
    <row r="3720" spans="1:24" hidden="1" x14ac:dyDescent="0.3">
      <c r="A3720" t="s">
        <v>16469</v>
      </c>
      <c r="B3720" t="s">
        <v>8211</v>
      </c>
      <c r="C3720" t="s">
        <v>16461</v>
      </c>
      <c r="D3720" t="s">
        <v>16462</v>
      </c>
      <c r="E3720" t="s">
        <v>113</v>
      </c>
      <c r="F3720" t="s">
        <v>16463</v>
      </c>
      <c r="G3720" t="s">
        <v>247</v>
      </c>
      <c r="H3720" t="s">
        <v>1398</v>
      </c>
      <c r="I3720" t="s">
        <v>344</v>
      </c>
      <c r="J3720" t="s">
        <v>16464</v>
      </c>
      <c r="K3720" t="s">
        <v>16465</v>
      </c>
      <c r="L3720" t="s">
        <v>1173</v>
      </c>
      <c r="M3720">
        <v>48</v>
      </c>
      <c r="N3720" t="s">
        <v>10031</v>
      </c>
      <c r="O3720" t="s">
        <v>13810</v>
      </c>
      <c r="P3720">
        <v>1</v>
      </c>
      <c r="Q3720">
        <v>1.2</v>
      </c>
      <c r="T3720">
        <v>300</v>
      </c>
      <c r="W3720">
        <v>1.1309733552923256</v>
      </c>
      <c r="X3720">
        <v>1.8095573684677211</v>
      </c>
    </row>
    <row r="3721" spans="1:24" hidden="1" x14ac:dyDescent="0.3">
      <c r="A3721" t="s">
        <v>16470</v>
      </c>
      <c r="B3721" t="s">
        <v>1304</v>
      </c>
      <c r="C3721" t="s">
        <v>16461</v>
      </c>
      <c r="D3721" t="s">
        <v>16462</v>
      </c>
      <c r="E3721" t="s">
        <v>113</v>
      </c>
      <c r="F3721" t="s">
        <v>16463</v>
      </c>
      <c r="G3721" t="s">
        <v>247</v>
      </c>
      <c r="H3721" t="s">
        <v>1398</v>
      </c>
      <c r="I3721" t="s">
        <v>344</v>
      </c>
      <c r="J3721" t="s">
        <v>16464</v>
      </c>
      <c r="K3721" t="s">
        <v>16465</v>
      </c>
      <c r="L3721" t="s">
        <v>1173</v>
      </c>
      <c r="M3721">
        <v>0</v>
      </c>
      <c r="N3721" t="s">
        <v>113</v>
      </c>
      <c r="O3721" t="s">
        <v>13812</v>
      </c>
      <c r="P3721">
        <v>1</v>
      </c>
    </row>
    <row r="3722" spans="1:24" hidden="1" x14ac:dyDescent="0.3">
      <c r="A3722" t="s">
        <v>16471</v>
      </c>
      <c r="B3722" t="s">
        <v>8174</v>
      </c>
      <c r="C3722" t="s">
        <v>6372</v>
      </c>
      <c r="D3722" t="s">
        <v>6371</v>
      </c>
      <c r="E3722" t="s">
        <v>113</v>
      </c>
      <c r="F3722" t="s">
        <v>6373</v>
      </c>
      <c r="G3722" t="s">
        <v>247</v>
      </c>
      <c r="H3722" t="s">
        <v>308</v>
      </c>
      <c r="I3722" t="s">
        <v>218</v>
      </c>
      <c r="J3722" t="s">
        <v>16472</v>
      </c>
      <c r="K3722" t="s">
        <v>16473</v>
      </c>
      <c r="L3722" t="s">
        <v>9690</v>
      </c>
      <c r="M3722">
        <v>80</v>
      </c>
      <c r="N3722" t="s">
        <v>9659</v>
      </c>
      <c r="O3722" t="s">
        <v>9771</v>
      </c>
      <c r="P3722">
        <v>1</v>
      </c>
      <c r="Q3722">
        <v>597</v>
      </c>
      <c r="R3722">
        <v>300</v>
      </c>
      <c r="S3722">
        <v>150</v>
      </c>
      <c r="T3722">
        <v>290</v>
      </c>
      <c r="W3722">
        <v>0.17910000000000001</v>
      </c>
      <c r="X3722">
        <v>0.21492</v>
      </c>
    </row>
    <row r="3723" spans="1:24" hidden="1" x14ac:dyDescent="0.3">
      <c r="A3723" t="s">
        <v>16474</v>
      </c>
      <c r="B3723" t="s">
        <v>8179</v>
      </c>
      <c r="C3723" t="s">
        <v>6372</v>
      </c>
      <c r="D3723" t="s">
        <v>6371</v>
      </c>
      <c r="E3723" t="s">
        <v>113</v>
      </c>
      <c r="F3723" t="s">
        <v>6373</v>
      </c>
      <c r="G3723" t="s">
        <v>247</v>
      </c>
      <c r="H3723" t="s">
        <v>308</v>
      </c>
      <c r="I3723" t="s">
        <v>218</v>
      </c>
      <c r="J3723" t="s">
        <v>16472</v>
      </c>
      <c r="K3723" t="s">
        <v>16473</v>
      </c>
      <c r="L3723" t="s">
        <v>9690</v>
      </c>
      <c r="M3723">
        <v>80</v>
      </c>
      <c r="N3723" t="s">
        <v>8614</v>
      </c>
      <c r="O3723" t="s">
        <v>9568</v>
      </c>
      <c r="P3723">
        <v>1</v>
      </c>
      <c r="Q3723">
        <v>353</v>
      </c>
      <c r="R3723">
        <v>261</v>
      </c>
      <c r="W3723">
        <v>9.2133000000000007E-2</v>
      </c>
      <c r="X3723">
        <v>0.11055960000000001</v>
      </c>
    </row>
    <row r="3724" spans="1:24" hidden="1" x14ac:dyDescent="0.3">
      <c r="A3724" t="s">
        <v>16475</v>
      </c>
      <c r="B3724" t="s">
        <v>8536</v>
      </c>
      <c r="C3724" t="s">
        <v>6372</v>
      </c>
      <c r="D3724" t="s">
        <v>6371</v>
      </c>
      <c r="E3724" t="s">
        <v>113</v>
      </c>
      <c r="F3724" t="s">
        <v>6373</v>
      </c>
      <c r="G3724" t="s">
        <v>247</v>
      </c>
      <c r="H3724" t="s">
        <v>308</v>
      </c>
      <c r="I3724" t="s">
        <v>218</v>
      </c>
      <c r="J3724" t="s">
        <v>16472</v>
      </c>
      <c r="K3724" t="s">
        <v>16473</v>
      </c>
      <c r="L3724" t="s">
        <v>9690</v>
      </c>
      <c r="M3724">
        <v>78</v>
      </c>
      <c r="N3724" t="s">
        <v>113</v>
      </c>
      <c r="O3724" t="s">
        <v>9493</v>
      </c>
      <c r="P3724">
        <v>1</v>
      </c>
      <c r="Q3724">
        <v>210</v>
      </c>
      <c r="R3724">
        <v>210</v>
      </c>
      <c r="W3724">
        <v>4.41E-2</v>
      </c>
      <c r="X3724">
        <v>5.2920000000000002E-2</v>
      </c>
    </row>
    <row r="3725" spans="1:24" hidden="1" x14ac:dyDescent="0.3">
      <c r="A3725" t="s">
        <v>16476</v>
      </c>
      <c r="B3725" t="s">
        <v>8211</v>
      </c>
      <c r="C3725" t="s">
        <v>6372</v>
      </c>
      <c r="D3725" t="s">
        <v>6371</v>
      </c>
      <c r="E3725" t="s">
        <v>113</v>
      </c>
      <c r="F3725" t="s">
        <v>6373</v>
      </c>
      <c r="G3725" t="s">
        <v>247</v>
      </c>
      <c r="H3725" t="s">
        <v>308</v>
      </c>
      <c r="I3725" t="s">
        <v>218</v>
      </c>
      <c r="J3725" t="s">
        <v>16472</v>
      </c>
      <c r="K3725" t="s">
        <v>16473</v>
      </c>
      <c r="L3725" t="s">
        <v>9690</v>
      </c>
      <c r="M3725">
        <v>78</v>
      </c>
      <c r="N3725" t="s">
        <v>113</v>
      </c>
      <c r="O3725" t="s">
        <v>9493</v>
      </c>
      <c r="P3725">
        <v>1</v>
      </c>
      <c r="Q3725">
        <v>1.2</v>
      </c>
      <c r="T3725">
        <v>12</v>
      </c>
      <c r="W3725">
        <v>1.1309733552923256</v>
      </c>
      <c r="X3725">
        <v>1.8095573684677211</v>
      </c>
    </row>
    <row r="3726" spans="1:24" hidden="1" x14ac:dyDescent="0.3">
      <c r="A3726" t="s">
        <v>16477</v>
      </c>
      <c r="B3726" t="s">
        <v>1304</v>
      </c>
      <c r="C3726" t="s">
        <v>6372</v>
      </c>
      <c r="D3726" t="s">
        <v>6371</v>
      </c>
      <c r="E3726" t="s">
        <v>113</v>
      </c>
      <c r="F3726" t="s">
        <v>6373</v>
      </c>
      <c r="G3726" t="s">
        <v>247</v>
      </c>
      <c r="H3726" t="s">
        <v>308</v>
      </c>
      <c r="I3726" t="s">
        <v>218</v>
      </c>
      <c r="J3726" t="s">
        <v>16472</v>
      </c>
      <c r="K3726" t="s">
        <v>16473</v>
      </c>
      <c r="L3726" t="s">
        <v>9690</v>
      </c>
      <c r="M3726">
        <v>0</v>
      </c>
      <c r="N3726" t="s">
        <v>113</v>
      </c>
      <c r="O3726" t="s">
        <v>13812</v>
      </c>
      <c r="P3726">
        <v>1</v>
      </c>
    </row>
    <row r="3727" spans="1:24" hidden="1" x14ac:dyDescent="0.3">
      <c r="A3727" t="s">
        <v>16478</v>
      </c>
      <c r="B3727" t="s">
        <v>8174</v>
      </c>
      <c r="C3727" t="s">
        <v>4949</v>
      </c>
      <c r="D3727" t="s">
        <v>4948</v>
      </c>
      <c r="E3727" t="s">
        <v>113</v>
      </c>
      <c r="F3727" t="s">
        <v>4950</v>
      </c>
      <c r="G3727" t="s">
        <v>133</v>
      </c>
      <c r="H3727" t="s">
        <v>3790</v>
      </c>
      <c r="I3727" t="s">
        <v>540</v>
      </c>
      <c r="J3727" t="s">
        <v>16479</v>
      </c>
      <c r="K3727" t="s">
        <v>16480</v>
      </c>
      <c r="L3727" t="s">
        <v>120</v>
      </c>
      <c r="M3727">
        <v>40</v>
      </c>
      <c r="N3727" t="s">
        <v>8442</v>
      </c>
      <c r="O3727" t="s">
        <v>8207</v>
      </c>
      <c r="P3727">
        <v>3</v>
      </c>
      <c r="Q3727">
        <v>1400</v>
      </c>
      <c r="R3727">
        <v>320</v>
      </c>
      <c r="S3727">
        <v>145</v>
      </c>
      <c r="T3727">
        <v>50</v>
      </c>
      <c r="U3727">
        <v>125</v>
      </c>
      <c r="V3727">
        <v>270</v>
      </c>
      <c r="W3727">
        <v>1.3440000000000001</v>
      </c>
      <c r="X3727">
        <v>1.6128</v>
      </c>
    </row>
    <row r="3728" spans="1:24" hidden="1" x14ac:dyDescent="0.3">
      <c r="A3728" t="s">
        <v>16481</v>
      </c>
      <c r="B3728" t="s">
        <v>8179</v>
      </c>
      <c r="C3728" t="s">
        <v>4949</v>
      </c>
      <c r="D3728" t="s">
        <v>4948</v>
      </c>
      <c r="E3728" t="s">
        <v>113</v>
      </c>
      <c r="F3728" t="s">
        <v>4950</v>
      </c>
      <c r="G3728" t="s">
        <v>133</v>
      </c>
      <c r="H3728" t="s">
        <v>3790</v>
      </c>
      <c r="I3728" t="s">
        <v>540</v>
      </c>
      <c r="J3728" t="s">
        <v>16479</v>
      </c>
      <c r="K3728" t="s">
        <v>16480</v>
      </c>
      <c r="L3728" t="s">
        <v>120</v>
      </c>
      <c r="M3728">
        <v>40</v>
      </c>
      <c r="N3728" t="s">
        <v>9971</v>
      </c>
      <c r="O3728" t="s">
        <v>9034</v>
      </c>
      <c r="P3728">
        <v>1</v>
      </c>
      <c r="Q3728">
        <v>560</v>
      </c>
      <c r="R3728">
        <v>308</v>
      </c>
      <c r="S3728">
        <v>149</v>
      </c>
      <c r="W3728">
        <v>0.17247999999999999</v>
      </c>
      <c r="X3728">
        <v>0.20697599999999999</v>
      </c>
    </row>
    <row r="3729" spans="1:24" hidden="1" x14ac:dyDescent="0.3">
      <c r="A3729" t="s">
        <v>16482</v>
      </c>
      <c r="B3729" t="s">
        <v>8536</v>
      </c>
      <c r="C3729" t="s">
        <v>4949</v>
      </c>
      <c r="D3729" t="s">
        <v>4948</v>
      </c>
      <c r="E3729" t="s">
        <v>113</v>
      </c>
      <c r="F3729" t="s">
        <v>4950</v>
      </c>
      <c r="G3729" t="s">
        <v>133</v>
      </c>
      <c r="H3729" t="s">
        <v>3790</v>
      </c>
      <c r="I3729" t="s">
        <v>540</v>
      </c>
      <c r="J3729" t="s">
        <v>16479</v>
      </c>
      <c r="K3729" t="s">
        <v>16480</v>
      </c>
      <c r="L3729" t="s">
        <v>120</v>
      </c>
      <c r="M3729">
        <v>38</v>
      </c>
      <c r="N3729" t="s">
        <v>8614</v>
      </c>
      <c r="O3729" t="s">
        <v>9505</v>
      </c>
      <c r="P3729">
        <v>2</v>
      </c>
      <c r="W3729">
        <v>0</v>
      </c>
      <c r="X3729">
        <v>0</v>
      </c>
    </row>
    <row r="3730" spans="1:24" hidden="1" x14ac:dyDescent="0.3">
      <c r="A3730" t="s">
        <v>16483</v>
      </c>
      <c r="B3730" t="s">
        <v>8211</v>
      </c>
      <c r="C3730" t="s">
        <v>4949</v>
      </c>
      <c r="D3730" t="s">
        <v>4948</v>
      </c>
      <c r="E3730" t="s">
        <v>113</v>
      </c>
      <c r="F3730" t="s">
        <v>4950</v>
      </c>
      <c r="G3730" t="s">
        <v>133</v>
      </c>
      <c r="H3730" t="s">
        <v>3790</v>
      </c>
      <c r="I3730" t="s">
        <v>540</v>
      </c>
      <c r="J3730" t="s">
        <v>16479</v>
      </c>
      <c r="K3730" t="s">
        <v>16480</v>
      </c>
      <c r="L3730" t="s">
        <v>120</v>
      </c>
      <c r="M3730">
        <v>38</v>
      </c>
      <c r="N3730" t="s">
        <v>8614</v>
      </c>
      <c r="O3730" t="s">
        <v>8843</v>
      </c>
      <c r="P3730">
        <v>1</v>
      </c>
      <c r="Q3730">
        <v>0.9</v>
      </c>
      <c r="T3730">
        <v>277</v>
      </c>
      <c r="W3730">
        <v>0.63617251235193317</v>
      </c>
      <c r="X3730">
        <v>1.0178760197630932</v>
      </c>
    </row>
    <row r="3731" spans="1:24" hidden="1" x14ac:dyDescent="0.3">
      <c r="A3731" t="s">
        <v>16484</v>
      </c>
      <c r="B3731" t="s">
        <v>8362</v>
      </c>
      <c r="C3731" t="s">
        <v>4949</v>
      </c>
      <c r="D3731" t="s">
        <v>4948</v>
      </c>
      <c r="E3731" t="s">
        <v>113</v>
      </c>
      <c r="F3731" t="s">
        <v>4950</v>
      </c>
      <c r="G3731" t="s">
        <v>133</v>
      </c>
      <c r="H3731" t="s">
        <v>3790</v>
      </c>
      <c r="I3731" t="s">
        <v>540</v>
      </c>
      <c r="J3731" t="s">
        <v>16479</v>
      </c>
      <c r="K3731" t="s">
        <v>16480</v>
      </c>
      <c r="L3731" t="s">
        <v>120</v>
      </c>
      <c r="M3731">
        <v>0</v>
      </c>
      <c r="N3731" t="s">
        <v>113</v>
      </c>
      <c r="O3731" t="s">
        <v>8362</v>
      </c>
      <c r="P3731">
        <v>1</v>
      </c>
      <c r="Q3731">
        <v>1.2</v>
      </c>
      <c r="W3731">
        <v>1.1309733552923256</v>
      </c>
      <c r="X3731">
        <v>0</v>
      </c>
    </row>
    <row r="3732" spans="1:24" hidden="1" x14ac:dyDescent="0.3">
      <c r="A3732" t="s">
        <v>16485</v>
      </c>
      <c r="B3732" t="s">
        <v>8174</v>
      </c>
      <c r="C3732" t="s">
        <v>3984</v>
      </c>
      <c r="D3732" t="s">
        <v>16486</v>
      </c>
      <c r="E3732" t="s">
        <v>113</v>
      </c>
      <c r="F3732" t="s">
        <v>3986</v>
      </c>
      <c r="G3732" t="s">
        <v>133</v>
      </c>
      <c r="H3732" t="s">
        <v>136</v>
      </c>
      <c r="I3732" t="s">
        <v>138</v>
      </c>
      <c r="J3732" t="s">
        <v>16487</v>
      </c>
      <c r="K3732" t="s">
        <v>16488</v>
      </c>
      <c r="L3732" t="s">
        <v>120</v>
      </c>
      <c r="M3732">
        <v>40</v>
      </c>
      <c r="N3732" t="s">
        <v>113</v>
      </c>
      <c r="O3732" t="s">
        <v>16489</v>
      </c>
      <c r="P3732">
        <v>3</v>
      </c>
      <c r="Q3732">
        <v>1365</v>
      </c>
      <c r="R3732">
        <v>376</v>
      </c>
      <c r="S3732">
        <v>99</v>
      </c>
      <c r="T3732">
        <v>115</v>
      </c>
      <c r="U3732">
        <v>200</v>
      </c>
      <c r="V3732">
        <v>290</v>
      </c>
      <c r="W3732">
        <v>1.53972</v>
      </c>
      <c r="X3732">
        <v>1.847664</v>
      </c>
    </row>
    <row r="3733" spans="1:24" hidden="1" x14ac:dyDescent="0.3">
      <c r="A3733" t="s">
        <v>16490</v>
      </c>
      <c r="B3733" t="s">
        <v>8179</v>
      </c>
      <c r="C3733" t="s">
        <v>3984</v>
      </c>
      <c r="D3733" t="s">
        <v>16486</v>
      </c>
      <c r="E3733" t="s">
        <v>113</v>
      </c>
      <c r="F3733" t="s">
        <v>3986</v>
      </c>
      <c r="G3733" t="s">
        <v>133</v>
      </c>
      <c r="H3733" t="s">
        <v>136</v>
      </c>
      <c r="I3733" t="s">
        <v>138</v>
      </c>
      <c r="J3733" t="s">
        <v>16487</v>
      </c>
      <c r="K3733" t="s">
        <v>16488</v>
      </c>
      <c r="L3733" t="s">
        <v>120</v>
      </c>
      <c r="M3733">
        <v>40</v>
      </c>
      <c r="N3733" t="s">
        <v>113</v>
      </c>
      <c r="O3733" t="s">
        <v>8695</v>
      </c>
      <c r="P3733">
        <v>3</v>
      </c>
      <c r="Q3733">
        <v>466</v>
      </c>
      <c r="R3733">
        <v>343</v>
      </c>
      <c r="S3733">
        <v>154</v>
      </c>
      <c r="W3733">
        <v>0.479514</v>
      </c>
      <c r="X3733">
        <v>0.57541679999999995</v>
      </c>
    </row>
    <row r="3734" spans="1:24" hidden="1" x14ac:dyDescent="0.3">
      <c r="A3734" t="s">
        <v>16491</v>
      </c>
      <c r="B3734" t="s">
        <v>8536</v>
      </c>
      <c r="C3734" t="s">
        <v>3984</v>
      </c>
      <c r="D3734" t="s">
        <v>16486</v>
      </c>
      <c r="E3734" t="s">
        <v>113</v>
      </c>
      <c r="F3734" t="s">
        <v>3986</v>
      </c>
      <c r="G3734" t="s">
        <v>133</v>
      </c>
      <c r="H3734" t="s">
        <v>136</v>
      </c>
      <c r="I3734" t="s">
        <v>138</v>
      </c>
      <c r="J3734" t="s">
        <v>16487</v>
      </c>
      <c r="K3734" t="s">
        <v>16488</v>
      </c>
      <c r="L3734" t="s">
        <v>120</v>
      </c>
      <c r="M3734">
        <v>40</v>
      </c>
      <c r="N3734" t="s">
        <v>113</v>
      </c>
      <c r="O3734" t="s">
        <v>16492</v>
      </c>
      <c r="P3734">
        <v>1</v>
      </c>
      <c r="Q3734">
        <v>492</v>
      </c>
      <c r="R3734">
        <v>133</v>
      </c>
      <c r="S3734">
        <v>100</v>
      </c>
      <c r="W3734">
        <v>6.5435999999999994E-2</v>
      </c>
      <c r="X3734">
        <v>7.8523199999999987E-2</v>
      </c>
    </row>
    <row r="3735" spans="1:24" hidden="1" x14ac:dyDescent="0.3">
      <c r="A3735" t="s">
        <v>16493</v>
      </c>
      <c r="B3735" t="s">
        <v>8539</v>
      </c>
      <c r="C3735" t="s">
        <v>3984</v>
      </c>
      <c r="D3735" t="s">
        <v>16486</v>
      </c>
      <c r="E3735" t="s">
        <v>113</v>
      </c>
      <c r="F3735" t="s">
        <v>3986</v>
      </c>
      <c r="G3735" t="s">
        <v>133</v>
      </c>
      <c r="H3735" t="s">
        <v>136</v>
      </c>
      <c r="I3735" t="s">
        <v>138</v>
      </c>
      <c r="J3735" t="s">
        <v>16487</v>
      </c>
      <c r="K3735" t="s">
        <v>16488</v>
      </c>
      <c r="L3735" t="s">
        <v>120</v>
      </c>
      <c r="M3735">
        <v>38</v>
      </c>
      <c r="N3735" t="s">
        <v>113</v>
      </c>
      <c r="O3735" t="s">
        <v>16494</v>
      </c>
      <c r="P3735">
        <v>2</v>
      </c>
      <c r="Q3735">
        <v>228</v>
      </c>
      <c r="R3735">
        <v>228</v>
      </c>
      <c r="S3735">
        <v>120</v>
      </c>
      <c r="W3735">
        <v>0.103968</v>
      </c>
      <c r="X3735">
        <v>0.1247616</v>
      </c>
    </row>
    <row r="3736" spans="1:24" hidden="1" x14ac:dyDescent="0.3">
      <c r="A3736" t="s">
        <v>16495</v>
      </c>
      <c r="B3736" t="s">
        <v>8211</v>
      </c>
      <c r="C3736" t="s">
        <v>3984</v>
      </c>
      <c r="D3736" t="s">
        <v>16486</v>
      </c>
      <c r="E3736" t="s">
        <v>113</v>
      </c>
      <c r="F3736" t="s">
        <v>3986</v>
      </c>
      <c r="G3736" t="s">
        <v>133</v>
      </c>
      <c r="H3736" t="s">
        <v>136</v>
      </c>
      <c r="I3736" t="s">
        <v>138</v>
      </c>
      <c r="J3736" t="s">
        <v>16487</v>
      </c>
      <c r="K3736" t="s">
        <v>16488</v>
      </c>
      <c r="L3736" t="s">
        <v>120</v>
      </c>
      <c r="M3736">
        <v>38</v>
      </c>
      <c r="N3736" t="s">
        <v>113</v>
      </c>
      <c r="O3736" t="s">
        <v>16496</v>
      </c>
      <c r="P3736">
        <v>1</v>
      </c>
      <c r="Q3736">
        <v>0.6</v>
      </c>
      <c r="T3736">
        <v>235</v>
      </c>
      <c r="W3736">
        <v>0.28274333882308139</v>
      </c>
      <c r="X3736">
        <v>0.45238934211693027</v>
      </c>
    </row>
    <row r="3737" spans="1:24" hidden="1" x14ac:dyDescent="0.3">
      <c r="A3737" t="s">
        <v>16497</v>
      </c>
      <c r="B3737" t="s">
        <v>8174</v>
      </c>
      <c r="C3737" t="s">
        <v>3545</v>
      </c>
      <c r="D3737" t="s">
        <v>3544</v>
      </c>
      <c r="E3737" t="s">
        <v>113</v>
      </c>
      <c r="F3737" t="s">
        <v>3546</v>
      </c>
      <c r="G3737" t="s">
        <v>1356</v>
      </c>
      <c r="H3737" t="s">
        <v>5729</v>
      </c>
      <c r="I3737" t="s">
        <v>115</v>
      </c>
      <c r="J3737" t="s">
        <v>16498</v>
      </c>
      <c r="K3737" t="s">
        <v>16499</v>
      </c>
      <c r="L3737" t="s">
        <v>129</v>
      </c>
      <c r="M3737">
        <v>18</v>
      </c>
      <c r="N3737" t="s">
        <v>113</v>
      </c>
      <c r="O3737" t="s">
        <v>16500</v>
      </c>
      <c r="P3737">
        <v>1</v>
      </c>
      <c r="Q3737">
        <v>1980</v>
      </c>
      <c r="R3737">
        <v>300</v>
      </c>
      <c r="S3737">
        <v>149</v>
      </c>
      <c r="T3737">
        <v>330</v>
      </c>
      <c r="W3737">
        <v>0.59399999999999997</v>
      </c>
      <c r="X3737">
        <v>0.71279999999999999</v>
      </c>
    </row>
    <row r="3738" spans="1:24" hidden="1" x14ac:dyDescent="0.3">
      <c r="A3738" t="s">
        <v>16501</v>
      </c>
      <c r="B3738" t="s">
        <v>8179</v>
      </c>
      <c r="C3738" t="s">
        <v>3545</v>
      </c>
      <c r="D3738" t="s">
        <v>3544</v>
      </c>
      <c r="E3738" t="s">
        <v>113</v>
      </c>
      <c r="F3738" t="s">
        <v>3546</v>
      </c>
      <c r="G3738" t="s">
        <v>1356</v>
      </c>
      <c r="H3738" t="s">
        <v>5729</v>
      </c>
      <c r="I3738" t="s">
        <v>115</v>
      </c>
      <c r="J3738" t="s">
        <v>16498</v>
      </c>
      <c r="K3738" t="s">
        <v>16499</v>
      </c>
      <c r="L3738" t="s">
        <v>129</v>
      </c>
      <c r="M3738">
        <v>2</v>
      </c>
      <c r="N3738" t="s">
        <v>113</v>
      </c>
      <c r="O3738" t="s">
        <v>11432</v>
      </c>
      <c r="P3738">
        <v>1</v>
      </c>
      <c r="Q3738">
        <v>422</v>
      </c>
      <c r="R3738">
        <v>218</v>
      </c>
      <c r="S3738">
        <v>165</v>
      </c>
      <c r="W3738">
        <v>9.1995999999999994E-2</v>
      </c>
      <c r="X3738">
        <v>0.11039519999999999</v>
      </c>
    </row>
    <row r="3739" spans="1:24" hidden="1" x14ac:dyDescent="0.3">
      <c r="A3739" t="s">
        <v>16502</v>
      </c>
      <c r="B3739" t="s">
        <v>1304</v>
      </c>
      <c r="C3739" t="s">
        <v>3545</v>
      </c>
      <c r="D3739" t="s">
        <v>3544</v>
      </c>
      <c r="E3739" t="s">
        <v>113</v>
      </c>
      <c r="F3739" t="s">
        <v>3546</v>
      </c>
      <c r="G3739" t="s">
        <v>1356</v>
      </c>
      <c r="H3739" t="s">
        <v>5729</v>
      </c>
      <c r="I3739" t="s">
        <v>115</v>
      </c>
      <c r="J3739" t="s">
        <v>16498</v>
      </c>
      <c r="K3739" t="s">
        <v>16499</v>
      </c>
      <c r="L3739" t="s">
        <v>129</v>
      </c>
      <c r="M3739">
        <v>2</v>
      </c>
      <c r="N3739" t="s">
        <v>113</v>
      </c>
      <c r="O3739" t="s">
        <v>16503</v>
      </c>
      <c r="P3739">
        <v>1</v>
      </c>
      <c r="Q3739">
        <v>750</v>
      </c>
      <c r="R3739">
        <v>350</v>
      </c>
      <c r="S3739">
        <v>500</v>
      </c>
    </row>
    <row r="3740" spans="1:24" hidden="1" x14ac:dyDescent="0.3">
      <c r="A3740" t="s">
        <v>16504</v>
      </c>
      <c r="B3740" t="s">
        <v>8362</v>
      </c>
      <c r="C3740" t="s">
        <v>3545</v>
      </c>
      <c r="D3740" t="s">
        <v>3544</v>
      </c>
      <c r="E3740" t="s">
        <v>113</v>
      </c>
      <c r="F3740" t="s">
        <v>3546</v>
      </c>
      <c r="G3740" t="s">
        <v>1356</v>
      </c>
      <c r="H3740" t="s">
        <v>5729</v>
      </c>
      <c r="I3740" t="s">
        <v>115</v>
      </c>
      <c r="J3740" t="s">
        <v>16498</v>
      </c>
      <c r="K3740" t="s">
        <v>16499</v>
      </c>
      <c r="L3740" t="s">
        <v>129</v>
      </c>
      <c r="M3740">
        <v>2</v>
      </c>
      <c r="N3740" t="s">
        <v>113</v>
      </c>
      <c r="O3740" t="s">
        <v>8362</v>
      </c>
      <c r="P3740">
        <v>1</v>
      </c>
      <c r="Q3740">
        <v>1.2</v>
      </c>
      <c r="W3740">
        <v>1.1309733552923256</v>
      </c>
      <c r="X3740">
        <v>0</v>
      </c>
    </row>
    <row r="3741" spans="1:24" hidden="1" x14ac:dyDescent="0.3">
      <c r="A3741" t="s">
        <v>16505</v>
      </c>
      <c r="B3741" t="s">
        <v>8174</v>
      </c>
      <c r="C3741" t="s">
        <v>16506</v>
      </c>
      <c r="D3741" t="s">
        <v>16507</v>
      </c>
      <c r="E3741" t="s">
        <v>113</v>
      </c>
      <c r="F3741" t="s">
        <v>16508</v>
      </c>
      <c r="G3741" t="s">
        <v>133</v>
      </c>
      <c r="H3741" t="s">
        <v>13919</v>
      </c>
      <c r="I3741" t="s">
        <v>218</v>
      </c>
      <c r="J3741" t="s">
        <v>16509</v>
      </c>
      <c r="K3741" t="s">
        <v>16510</v>
      </c>
      <c r="L3741" t="s">
        <v>8842</v>
      </c>
      <c r="M3741">
        <v>70</v>
      </c>
      <c r="N3741" t="s">
        <v>113</v>
      </c>
      <c r="O3741" t="s">
        <v>9890</v>
      </c>
      <c r="P3741">
        <v>2</v>
      </c>
      <c r="Q3741">
        <v>2500</v>
      </c>
      <c r="R3741">
        <v>355</v>
      </c>
      <c r="S3741">
        <v>192</v>
      </c>
      <c r="T3741">
        <v>75</v>
      </c>
      <c r="U3741">
        <v>290</v>
      </c>
      <c r="W3741">
        <v>1.7749999999999999</v>
      </c>
      <c r="X3741">
        <v>2.13</v>
      </c>
    </row>
    <row r="3742" spans="1:24" hidden="1" x14ac:dyDescent="0.3">
      <c r="A3742" t="s">
        <v>16511</v>
      </c>
      <c r="B3742" t="s">
        <v>8179</v>
      </c>
      <c r="C3742" t="s">
        <v>16506</v>
      </c>
      <c r="D3742" t="s">
        <v>16507</v>
      </c>
      <c r="E3742" t="s">
        <v>113</v>
      </c>
      <c r="F3742" t="s">
        <v>16508</v>
      </c>
      <c r="G3742" t="s">
        <v>133</v>
      </c>
      <c r="H3742" t="s">
        <v>13919</v>
      </c>
      <c r="I3742" t="s">
        <v>218</v>
      </c>
      <c r="J3742" t="s">
        <v>16509</v>
      </c>
      <c r="K3742" t="s">
        <v>16510</v>
      </c>
      <c r="L3742" t="s">
        <v>8842</v>
      </c>
      <c r="M3742">
        <v>70</v>
      </c>
      <c r="N3742" t="s">
        <v>113</v>
      </c>
      <c r="O3742" t="s">
        <v>9034</v>
      </c>
      <c r="P3742">
        <v>1</v>
      </c>
      <c r="Q3742">
        <v>560</v>
      </c>
      <c r="R3742">
        <v>308</v>
      </c>
      <c r="S3742">
        <v>149</v>
      </c>
      <c r="W3742">
        <v>0.17247999999999999</v>
      </c>
      <c r="X3742">
        <v>0.20697599999999999</v>
      </c>
    </row>
    <row r="3743" spans="1:24" hidden="1" x14ac:dyDescent="0.3">
      <c r="A3743" t="s">
        <v>16512</v>
      </c>
      <c r="B3743" t="s">
        <v>8174</v>
      </c>
      <c r="C3743" t="s">
        <v>16513</v>
      </c>
      <c r="D3743" t="s">
        <v>16514</v>
      </c>
      <c r="E3743" t="s">
        <v>113</v>
      </c>
      <c r="F3743" t="s">
        <v>16515</v>
      </c>
      <c r="G3743" t="s">
        <v>133</v>
      </c>
      <c r="H3743" t="s">
        <v>12557</v>
      </c>
      <c r="I3743" t="s">
        <v>218</v>
      </c>
      <c r="J3743" t="s">
        <v>16516</v>
      </c>
      <c r="K3743" t="s">
        <v>16517</v>
      </c>
      <c r="L3743" t="s">
        <v>8842</v>
      </c>
      <c r="M3743">
        <v>70</v>
      </c>
      <c r="N3743" t="s">
        <v>8442</v>
      </c>
      <c r="O3743" t="s">
        <v>9890</v>
      </c>
      <c r="P3743">
        <v>4</v>
      </c>
      <c r="Q3743">
        <v>2500</v>
      </c>
      <c r="R3743">
        <v>355</v>
      </c>
      <c r="S3743">
        <v>355</v>
      </c>
      <c r="T3743">
        <v>105</v>
      </c>
      <c r="U3743">
        <v>180</v>
      </c>
      <c r="W3743">
        <v>3.55</v>
      </c>
      <c r="X3743">
        <v>4.26</v>
      </c>
    </row>
    <row r="3744" spans="1:24" hidden="1" x14ac:dyDescent="0.3">
      <c r="A3744" t="s">
        <v>16518</v>
      </c>
      <c r="B3744" t="s">
        <v>8179</v>
      </c>
      <c r="C3744" t="s">
        <v>16513</v>
      </c>
      <c r="D3744" t="s">
        <v>16514</v>
      </c>
      <c r="E3744" t="s">
        <v>113</v>
      </c>
      <c r="F3744" t="s">
        <v>16515</v>
      </c>
      <c r="G3744" t="s">
        <v>133</v>
      </c>
      <c r="H3744" t="s">
        <v>12557</v>
      </c>
      <c r="I3744" t="s">
        <v>218</v>
      </c>
      <c r="J3744" t="s">
        <v>16516</v>
      </c>
      <c r="K3744" t="s">
        <v>16517</v>
      </c>
      <c r="L3744" t="s">
        <v>8842</v>
      </c>
      <c r="M3744">
        <v>70</v>
      </c>
      <c r="N3744" t="s">
        <v>8614</v>
      </c>
      <c r="O3744" t="s">
        <v>8695</v>
      </c>
      <c r="P3744">
        <v>3</v>
      </c>
      <c r="Q3744">
        <v>466</v>
      </c>
      <c r="R3744">
        <v>343</v>
      </c>
      <c r="S3744">
        <v>154</v>
      </c>
      <c r="W3744">
        <v>0.479514</v>
      </c>
      <c r="X3744">
        <v>0.57541679999999995</v>
      </c>
    </row>
    <row r="3745" spans="1:24" hidden="1" x14ac:dyDescent="0.3">
      <c r="A3745" t="s">
        <v>16519</v>
      </c>
      <c r="B3745" t="s">
        <v>8211</v>
      </c>
      <c r="C3745" t="s">
        <v>16513</v>
      </c>
      <c r="D3745" t="s">
        <v>16514</v>
      </c>
      <c r="E3745" t="s">
        <v>113</v>
      </c>
      <c r="F3745" t="s">
        <v>16515</v>
      </c>
      <c r="G3745" t="s">
        <v>133</v>
      </c>
      <c r="H3745" t="s">
        <v>12557</v>
      </c>
      <c r="I3745" t="s">
        <v>218</v>
      </c>
      <c r="J3745" t="s">
        <v>16516</v>
      </c>
      <c r="K3745" t="s">
        <v>16517</v>
      </c>
      <c r="L3745" t="s">
        <v>8842</v>
      </c>
      <c r="M3745">
        <v>68</v>
      </c>
      <c r="N3745" t="s">
        <v>113</v>
      </c>
      <c r="O3745" t="s">
        <v>9493</v>
      </c>
      <c r="P3745">
        <v>1</v>
      </c>
      <c r="Q3745">
        <v>1.2</v>
      </c>
      <c r="T3745">
        <v>101.25</v>
      </c>
      <c r="W3745">
        <v>1.1309733552923256</v>
      </c>
      <c r="X3745">
        <v>1.8095573684677211</v>
      </c>
    </row>
    <row r="3746" spans="1:24" hidden="1" x14ac:dyDescent="0.3">
      <c r="A3746" t="s">
        <v>16520</v>
      </c>
      <c r="B3746" t="s">
        <v>8174</v>
      </c>
      <c r="C3746" t="s">
        <v>5679</v>
      </c>
      <c r="D3746" t="s">
        <v>16521</v>
      </c>
      <c r="E3746" t="s">
        <v>113</v>
      </c>
      <c r="F3746" t="s">
        <v>16522</v>
      </c>
      <c r="G3746" t="s">
        <v>133</v>
      </c>
      <c r="H3746" t="s">
        <v>354</v>
      </c>
      <c r="I3746" t="s">
        <v>115</v>
      </c>
      <c r="J3746" t="s">
        <v>16523</v>
      </c>
      <c r="K3746" t="s">
        <v>16524</v>
      </c>
      <c r="L3746" t="s">
        <v>1173</v>
      </c>
      <c r="M3746">
        <v>50</v>
      </c>
      <c r="N3746" t="s">
        <v>113</v>
      </c>
      <c r="O3746" t="s">
        <v>8207</v>
      </c>
      <c r="P3746">
        <v>2</v>
      </c>
      <c r="Q3746">
        <v>1400</v>
      </c>
      <c r="R3746">
        <v>320</v>
      </c>
      <c r="S3746">
        <v>145</v>
      </c>
      <c r="T3746">
        <v>40</v>
      </c>
      <c r="U3746">
        <v>210</v>
      </c>
      <c r="W3746">
        <v>0.89600000000000002</v>
      </c>
      <c r="X3746">
        <v>1.0751999999999999</v>
      </c>
    </row>
    <row r="3747" spans="1:24" hidden="1" x14ac:dyDescent="0.3">
      <c r="A3747" t="s">
        <v>16525</v>
      </c>
      <c r="B3747" t="s">
        <v>8179</v>
      </c>
      <c r="C3747" t="s">
        <v>5679</v>
      </c>
      <c r="D3747" t="s">
        <v>16521</v>
      </c>
      <c r="E3747" t="s">
        <v>113</v>
      </c>
      <c r="F3747" t="s">
        <v>16522</v>
      </c>
      <c r="G3747" t="s">
        <v>133</v>
      </c>
      <c r="H3747" t="s">
        <v>354</v>
      </c>
      <c r="I3747" t="s">
        <v>115</v>
      </c>
      <c r="J3747" t="s">
        <v>16523</v>
      </c>
      <c r="K3747" t="s">
        <v>16524</v>
      </c>
      <c r="L3747" t="s">
        <v>1173</v>
      </c>
      <c r="M3747">
        <v>50</v>
      </c>
      <c r="N3747" t="s">
        <v>113</v>
      </c>
      <c r="O3747" t="s">
        <v>9034</v>
      </c>
      <c r="P3747">
        <v>2</v>
      </c>
      <c r="Q3747">
        <v>560</v>
      </c>
      <c r="R3747">
        <v>308</v>
      </c>
      <c r="S3747">
        <v>149</v>
      </c>
      <c r="W3747">
        <v>0.34495999999999999</v>
      </c>
      <c r="X3747">
        <v>0.41395199999999999</v>
      </c>
    </row>
    <row r="3748" spans="1:24" hidden="1" x14ac:dyDescent="0.3">
      <c r="A3748" t="s">
        <v>16526</v>
      </c>
      <c r="B3748" t="s">
        <v>8362</v>
      </c>
      <c r="C3748" t="s">
        <v>5679</v>
      </c>
      <c r="D3748" t="s">
        <v>16521</v>
      </c>
      <c r="E3748" t="s">
        <v>113</v>
      </c>
      <c r="F3748" t="s">
        <v>16522</v>
      </c>
      <c r="G3748" t="s">
        <v>133</v>
      </c>
      <c r="H3748" t="s">
        <v>354</v>
      </c>
      <c r="I3748" t="s">
        <v>115</v>
      </c>
      <c r="J3748" t="s">
        <v>16523</v>
      </c>
      <c r="K3748" t="s">
        <v>16524</v>
      </c>
      <c r="L3748" t="s">
        <v>1173</v>
      </c>
      <c r="M3748">
        <v>0</v>
      </c>
      <c r="N3748" t="s">
        <v>113</v>
      </c>
      <c r="O3748" t="s">
        <v>8362</v>
      </c>
      <c r="P3748">
        <v>1</v>
      </c>
      <c r="Q3748">
        <v>1.8</v>
      </c>
      <c r="W3748">
        <v>2.5446900494077327</v>
      </c>
      <c r="X3748">
        <v>0</v>
      </c>
    </row>
    <row r="3749" spans="1:24" hidden="1" x14ac:dyDescent="0.3">
      <c r="A3749" t="s">
        <v>16527</v>
      </c>
      <c r="B3749" t="s">
        <v>8174</v>
      </c>
      <c r="C3749" t="s">
        <v>5360</v>
      </c>
      <c r="D3749" t="s">
        <v>16528</v>
      </c>
      <c r="E3749" t="s">
        <v>113</v>
      </c>
      <c r="F3749" t="s">
        <v>16529</v>
      </c>
      <c r="G3749" t="s">
        <v>133</v>
      </c>
      <c r="H3749" t="s">
        <v>354</v>
      </c>
      <c r="I3749" t="s">
        <v>115</v>
      </c>
      <c r="J3749" t="s">
        <v>16530</v>
      </c>
      <c r="K3749" t="s">
        <v>16531</v>
      </c>
      <c r="L3749" t="s">
        <v>120</v>
      </c>
      <c r="M3749">
        <v>40</v>
      </c>
      <c r="N3749" t="s">
        <v>113</v>
      </c>
      <c r="O3749" t="s">
        <v>9890</v>
      </c>
      <c r="P3749">
        <v>2</v>
      </c>
      <c r="Q3749">
        <v>2500</v>
      </c>
      <c r="R3749">
        <v>355</v>
      </c>
      <c r="S3749">
        <v>192</v>
      </c>
      <c r="T3749">
        <v>0</v>
      </c>
      <c r="U3749">
        <v>180</v>
      </c>
      <c r="W3749">
        <v>1.7749999999999999</v>
      </c>
      <c r="X3749">
        <v>2.13</v>
      </c>
    </row>
    <row r="3750" spans="1:24" hidden="1" x14ac:dyDescent="0.3">
      <c r="A3750" t="s">
        <v>16532</v>
      </c>
      <c r="B3750" t="s">
        <v>8179</v>
      </c>
      <c r="C3750" t="s">
        <v>5360</v>
      </c>
      <c r="D3750" t="s">
        <v>16528</v>
      </c>
      <c r="E3750" t="s">
        <v>113</v>
      </c>
      <c r="F3750" t="s">
        <v>16529</v>
      </c>
      <c r="G3750" t="s">
        <v>133</v>
      </c>
      <c r="H3750" t="s">
        <v>354</v>
      </c>
      <c r="I3750" t="s">
        <v>115</v>
      </c>
      <c r="J3750" t="s">
        <v>16530</v>
      </c>
      <c r="K3750" t="s">
        <v>16531</v>
      </c>
      <c r="L3750" t="s">
        <v>120</v>
      </c>
      <c r="M3750">
        <v>40</v>
      </c>
      <c r="N3750" t="s">
        <v>113</v>
      </c>
      <c r="O3750" t="s">
        <v>9034</v>
      </c>
      <c r="P3750">
        <v>2</v>
      </c>
      <c r="Q3750">
        <v>560</v>
      </c>
      <c r="R3750">
        <v>308</v>
      </c>
      <c r="S3750">
        <v>149</v>
      </c>
      <c r="W3750">
        <v>0.34495999999999999</v>
      </c>
      <c r="X3750">
        <v>0.41395199999999999</v>
      </c>
    </row>
    <row r="3751" spans="1:24" hidden="1" x14ac:dyDescent="0.3">
      <c r="A3751" t="s">
        <v>16533</v>
      </c>
      <c r="B3751" t="s">
        <v>8362</v>
      </c>
      <c r="C3751" t="s">
        <v>5360</v>
      </c>
      <c r="D3751" t="s">
        <v>16528</v>
      </c>
      <c r="E3751" t="s">
        <v>113</v>
      </c>
      <c r="F3751" t="s">
        <v>16529</v>
      </c>
      <c r="G3751" t="s">
        <v>133</v>
      </c>
      <c r="H3751" t="s">
        <v>354</v>
      </c>
      <c r="I3751" t="s">
        <v>115</v>
      </c>
      <c r="J3751" t="s">
        <v>16530</v>
      </c>
      <c r="K3751" t="s">
        <v>16531</v>
      </c>
      <c r="L3751" t="s">
        <v>120</v>
      </c>
      <c r="M3751">
        <v>0</v>
      </c>
      <c r="N3751" t="s">
        <v>113</v>
      </c>
      <c r="O3751" t="s">
        <v>8362</v>
      </c>
      <c r="P3751">
        <v>1</v>
      </c>
      <c r="Q3751">
        <v>1.8</v>
      </c>
      <c r="W3751">
        <v>2.5446900494077327</v>
      </c>
      <c r="X3751">
        <v>0</v>
      </c>
    </row>
    <row r="3752" spans="1:24" hidden="1" x14ac:dyDescent="0.3">
      <c r="A3752" t="s">
        <v>16534</v>
      </c>
      <c r="B3752" t="s">
        <v>8174</v>
      </c>
      <c r="C3752" t="s">
        <v>15380</v>
      </c>
      <c r="D3752" t="s">
        <v>16535</v>
      </c>
      <c r="E3752" t="s">
        <v>113</v>
      </c>
      <c r="F3752" t="s">
        <v>15382</v>
      </c>
      <c r="G3752" t="s">
        <v>133</v>
      </c>
      <c r="H3752" t="s">
        <v>14879</v>
      </c>
      <c r="I3752" t="s">
        <v>540</v>
      </c>
      <c r="J3752" t="s">
        <v>16536</v>
      </c>
      <c r="K3752" t="s">
        <v>16537</v>
      </c>
      <c r="L3752" t="s">
        <v>1173</v>
      </c>
      <c r="M3752">
        <v>50</v>
      </c>
      <c r="N3752" t="s">
        <v>8442</v>
      </c>
      <c r="O3752" t="s">
        <v>8207</v>
      </c>
      <c r="P3752">
        <v>3</v>
      </c>
      <c r="Q3752">
        <v>1400</v>
      </c>
      <c r="R3752">
        <v>320</v>
      </c>
      <c r="S3752">
        <v>145</v>
      </c>
      <c r="T3752">
        <v>45</v>
      </c>
      <c r="U3752">
        <v>155</v>
      </c>
      <c r="V3752">
        <v>285</v>
      </c>
      <c r="W3752">
        <v>1.3440000000000001</v>
      </c>
      <c r="X3752">
        <v>1.6128</v>
      </c>
    </row>
    <row r="3753" spans="1:24" hidden="1" x14ac:dyDescent="0.3">
      <c r="A3753" t="s">
        <v>16538</v>
      </c>
      <c r="B3753" t="s">
        <v>8179</v>
      </c>
      <c r="C3753" t="s">
        <v>15380</v>
      </c>
      <c r="D3753" t="s">
        <v>16535</v>
      </c>
      <c r="E3753" t="s">
        <v>113</v>
      </c>
      <c r="F3753" t="s">
        <v>15382</v>
      </c>
      <c r="G3753" t="s">
        <v>133</v>
      </c>
      <c r="H3753" t="s">
        <v>14879</v>
      </c>
      <c r="I3753" t="s">
        <v>540</v>
      </c>
      <c r="J3753" t="s">
        <v>16536</v>
      </c>
      <c r="K3753" t="s">
        <v>16537</v>
      </c>
      <c r="L3753" t="s">
        <v>1173</v>
      </c>
      <c r="M3753">
        <v>50</v>
      </c>
      <c r="N3753" t="s">
        <v>9971</v>
      </c>
      <c r="O3753" t="s">
        <v>9034</v>
      </c>
      <c r="P3753">
        <v>1</v>
      </c>
      <c r="Q3753">
        <v>560</v>
      </c>
      <c r="R3753">
        <v>308</v>
      </c>
      <c r="S3753">
        <v>149</v>
      </c>
      <c r="W3753">
        <v>0.17247999999999999</v>
      </c>
      <c r="X3753">
        <v>0.20697599999999999</v>
      </c>
    </row>
    <row r="3754" spans="1:24" hidden="1" x14ac:dyDescent="0.3">
      <c r="A3754" t="s">
        <v>16539</v>
      </c>
      <c r="B3754" t="s">
        <v>8536</v>
      </c>
      <c r="C3754" t="s">
        <v>15380</v>
      </c>
      <c r="D3754" t="s">
        <v>16535</v>
      </c>
      <c r="E3754" t="s">
        <v>113</v>
      </c>
      <c r="F3754" t="s">
        <v>15382</v>
      </c>
      <c r="G3754" t="s">
        <v>133</v>
      </c>
      <c r="H3754" t="s">
        <v>14879</v>
      </c>
      <c r="I3754" t="s">
        <v>540</v>
      </c>
      <c r="J3754" t="s">
        <v>16536</v>
      </c>
      <c r="K3754" t="s">
        <v>16537</v>
      </c>
      <c r="L3754" t="s">
        <v>1173</v>
      </c>
      <c r="M3754">
        <v>48</v>
      </c>
      <c r="N3754" t="s">
        <v>8614</v>
      </c>
      <c r="O3754" t="s">
        <v>9505</v>
      </c>
      <c r="P3754">
        <v>2</v>
      </c>
      <c r="W3754">
        <v>0</v>
      </c>
      <c r="X3754">
        <v>0</v>
      </c>
    </row>
    <row r="3755" spans="1:24" hidden="1" x14ac:dyDescent="0.3">
      <c r="A3755" t="s">
        <v>16540</v>
      </c>
      <c r="B3755" t="s">
        <v>8211</v>
      </c>
      <c r="C3755" t="s">
        <v>15380</v>
      </c>
      <c r="D3755" t="s">
        <v>16535</v>
      </c>
      <c r="E3755" t="s">
        <v>113</v>
      </c>
      <c r="F3755" t="s">
        <v>15382</v>
      </c>
      <c r="G3755" t="s">
        <v>133</v>
      </c>
      <c r="H3755" t="s">
        <v>14879</v>
      </c>
      <c r="I3755" t="s">
        <v>540</v>
      </c>
      <c r="J3755" t="s">
        <v>16536</v>
      </c>
      <c r="K3755" t="s">
        <v>16537</v>
      </c>
      <c r="L3755" t="s">
        <v>1173</v>
      </c>
      <c r="M3755">
        <v>48</v>
      </c>
      <c r="N3755" t="s">
        <v>8614</v>
      </c>
      <c r="O3755" t="s">
        <v>8843</v>
      </c>
      <c r="P3755">
        <v>1</v>
      </c>
      <c r="Q3755">
        <v>0.9</v>
      </c>
      <c r="T3755">
        <v>215</v>
      </c>
      <c r="W3755">
        <v>0.63617251235193317</v>
      </c>
      <c r="X3755">
        <v>1.0178760197630932</v>
      </c>
    </row>
    <row r="3756" spans="1:24" hidden="1" x14ac:dyDescent="0.3">
      <c r="A3756" t="s">
        <v>16541</v>
      </c>
      <c r="B3756" t="s">
        <v>8174</v>
      </c>
      <c r="C3756" t="s">
        <v>16542</v>
      </c>
      <c r="D3756" t="s">
        <v>16543</v>
      </c>
      <c r="E3756" t="s">
        <v>113</v>
      </c>
      <c r="F3756" t="s">
        <v>16544</v>
      </c>
      <c r="G3756" t="s">
        <v>133</v>
      </c>
      <c r="H3756" t="s">
        <v>13919</v>
      </c>
      <c r="I3756" t="s">
        <v>218</v>
      </c>
      <c r="J3756" t="s">
        <v>16545</v>
      </c>
      <c r="K3756" t="s">
        <v>16546</v>
      </c>
      <c r="L3756" t="s">
        <v>8842</v>
      </c>
      <c r="M3756">
        <v>70</v>
      </c>
      <c r="N3756" t="s">
        <v>113</v>
      </c>
      <c r="O3756" t="s">
        <v>9890</v>
      </c>
      <c r="P3756">
        <v>3</v>
      </c>
      <c r="Q3756">
        <v>2500</v>
      </c>
      <c r="R3756">
        <v>355</v>
      </c>
      <c r="S3756">
        <v>192</v>
      </c>
      <c r="T3756">
        <v>0</v>
      </c>
      <c r="U3756">
        <v>90</v>
      </c>
      <c r="V3756">
        <v>225</v>
      </c>
      <c r="W3756">
        <v>2.6625000000000001</v>
      </c>
      <c r="X3756">
        <v>3.1949999999999998</v>
      </c>
    </row>
    <row r="3757" spans="1:24" hidden="1" x14ac:dyDescent="0.3">
      <c r="A3757" t="s">
        <v>16547</v>
      </c>
      <c r="B3757" t="s">
        <v>8179</v>
      </c>
      <c r="C3757" t="s">
        <v>16542</v>
      </c>
      <c r="D3757" t="s">
        <v>16543</v>
      </c>
      <c r="E3757" t="s">
        <v>113</v>
      </c>
      <c r="F3757" t="s">
        <v>16544</v>
      </c>
      <c r="G3757" t="s">
        <v>133</v>
      </c>
      <c r="H3757" t="s">
        <v>13919</v>
      </c>
      <c r="I3757" t="s">
        <v>218</v>
      </c>
      <c r="J3757" t="s">
        <v>16545</v>
      </c>
      <c r="K3757" t="s">
        <v>16546</v>
      </c>
      <c r="L3757" t="s">
        <v>8842</v>
      </c>
      <c r="M3757">
        <v>70</v>
      </c>
      <c r="N3757" t="s">
        <v>113</v>
      </c>
      <c r="O3757" t="s">
        <v>9034</v>
      </c>
      <c r="P3757">
        <v>1</v>
      </c>
      <c r="Q3757">
        <v>560</v>
      </c>
      <c r="R3757">
        <v>308</v>
      </c>
      <c r="S3757">
        <v>149</v>
      </c>
      <c r="W3757">
        <v>0.17247999999999999</v>
      </c>
      <c r="X3757">
        <v>0.20697599999999999</v>
      </c>
    </row>
    <row r="3758" spans="1:24" hidden="1" x14ac:dyDescent="0.3">
      <c r="A3758" t="s">
        <v>16548</v>
      </c>
      <c r="B3758" t="s">
        <v>8174</v>
      </c>
      <c r="C3758" t="s">
        <v>4335</v>
      </c>
      <c r="D3758" t="s">
        <v>4334</v>
      </c>
      <c r="E3758" t="s">
        <v>113</v>
      </c>
      <c r="F3758" t="s">
        <v>4336</v>
      </c>
      <c r="G3758" t="s">
        <v>133</v>
      </c>
      <c r="H3758" t="s">
        <v>13142</v>
      </c>
      <c r="I3758" t="s">
        <v>218</v>
      </c>
      <c r="J3758" t="s">
        <v>16549</v>
      </c>
      <c r="K3758" t="s">
        <v>16550</v>
      </c>
      <c r="L3758" t="s">
        <v>1173</v>
      </c>
      <c r="M3758">
        <v>50</v>
      </c>
      <c r="N3758" t="s">
        <v>113</v>
      </c>
      <c r="O3758" t="s">
        <v>9890</v>
      </c>
      <c r="P3758">
        <v>2</v>
      </c>
      <c r="Q3758">
        <v>2500</v>
      </c>
      <c r="R3758">
        <v>355</v>
      </c>
      <c r="S3758">
        <v>192</v>
      </c>
      <c r="T3758">
        <v>45</v>
      </c>
      <c r="U3758">
        <v>235</v>
      </c>
      <c r="W3758">
        <v>1.7749999999999999</v>
      </c>
      <c r="X3758">
        <v>2.13</v>
      </c>
    </row>
    <row r="3759" spans="1:24" hidden="1" x14ac:dyDescent="0.3">
      <c r="A3759" t="s">
        <v>16551</v>
      </c>
      <c r="B3759" t="s">
        <v>8179</v>
      </c>
      <c r="C3759" t="s">
        <v>4335</v>
      </c>
      <c r="D3759" t="s">
        <v>4334</v>
      </c>
      <c r="E3759" t="s">
        <v>113</v>
      </c>
      <c r="F3759" t="s">
        <v>4336</v>
      </c>
      <c r="G3759" t="s">
        <v>133</v>
      </c>
      <c r="H3759" t="s">
        <v>13142</v>
      </c>
      <c r="I3759" t="s">
        <v>218</v>
      </c>
      <c r="J3759" t="s">
        <v>16549</v>
      </c>
      <c r="K3759" t="s">
        <v>16550</v>
      </c>
      <c r="L3759" t="s">
        <v>1173</v>
      </c>
      <c r="M3759">
        <v>50</v>
      </c>
      <c r="N3759" t="s">
        <v>113</v>
      </c>
      <c r="O3759" t="s">
        <v>9034</v>
      </c>
      <c r="P3759">
        <v>1</v>
      </c>
      <c r="Q3759">
        <v>560</v>
      </c>
      <c r="R3759">
        <v>308</v>
      </c>
      <c r="S3759">
        <v>149</v>
      </c>
      <c r="W3759">
        <v>0.17247999999999999</v>
      </c>
      <c r="X3759">
        <v>0.20697599999999999</v>
      </c>
    </row>
    <row r="3760" spans="1:24" hidden="1" x14ac:dyDescent="0.3">
      <c r="A3760" t="s">
        <v>16552</v>
      </c>
      <c r="B3760" t="s">
        <v>8174</v>
      </c>
      <c r="C3760" t="s">
        <v>15318</v>
      </c>
      <c r="D3760" t="s">
        <v>16553</v>
      </c>
      <c r="E3760" t="s">
        <v>113</v>
      </c>
      <c r="F3760" t="s">
        <v>15320</v>
      </c>
      <c r="G3760" t="s">
        <v>133</v>
      </c>
      <c r="H3760" t="s">
        <v>14879</v>
      </c>
      <c r="I3760" t="s">
        <v>540</v>
      </c>
      <c r="J3760" t="s">
        <v>15321</v>
      </c>
      <c r="K3760" t="s">
        <v>15322</v>
      </c>
      <c r="L3760" t="s">
        <v>1173</v>
      </c>
      <c r="M3760">
        <v>50</v>
      </c>
      <c r="N3760" t="s">
        <v>8442</v>
      </c>
      <c r="O3760" t="s">
        <v>8207</v>
      </c>
      <c r="P3760">
        <v>3</v>
      </c>
      <c r="Q3760">
        <v>1400</v>
      </c>
      <c r="R3760">
        <v>320</v>
      </c>
      <c r="S3760">
        <v>145</v>
      </c>
      <c r="T3760">
        <v>0</v>
      </c>
      <c r="U3760">
        <v>120</v>
      </c>
      <c r="V3760">
        <v>240</v>
      </c>
      <c r="W3760">
        <v>1.3440000000000001</v>
      </c>
      <c r="X3760">
        <v>1.6128</v>
      </c>
    </row>
    <row r="3761" spans="1:24" hidden="1" x14ac:dyDescent="0.3">
      <c r="A3761" t="s">
        <v>16554</v>
      </c>
      <c r="B3761" t="s">
        <v>8179</v>
      </c>
      <c r="C3761" t="s">
        <v>15318</v>
      </c>
      <c r="D3761" t="s">
        <v>16553</v>
      </c>
      <c r="E3761" t="s">
        <v>113</v>
      </c>
      <c r="F3761" t="s">
        <v>15320</v>
      </c>
      <c r="G3761" t="s">
        <v>133</v>
      </c>
      <c r="H3761" t="s">
        <v>14879</v>
      </c>
      <c r="I3761" t="s">
        <v>540</v>
      </c>
      <c r="J3761" t="s">
        <v>15321</v>
      </c>
      <c r="K3761" t="s">
        <v>15322</v>
      </c>
      <c r="L3761" t="s">
        <v>1173</v>
      </c>
      <c r="M3761">
        <v>50</v>
      </c>
      <c r="N3761" t="s">
        <v>9971</v>
      </c>
      <c r="O3761" t="s">
        <v>9034</v>
      </c>
      <c r="P3761">
        <v>1</v>
      </c>
      <c r="Q3761">
        <v>560</v>
      </c>
      <c r="R3761">
        <v>308</v>
      </c>
      <c r="S3761">
        <v>149</v>
      </c>
      <c r="W3761">
        <v>0.17247999999999999</v>
      </c>
      <c r="X3761">
        <v>0.20697599999999999</v>
      </c>
    </row>
    <row r="3762" spans="1:24" hidden="1" x14ac:dyDescent="0.3">
      <c r="A3762" t="s">
        <v>16555</v>
      </c>
      <c r="B3762" t="s">
        <v>8536</v>
      </c>
      <c r="C3762" t="s">
        <v>15318</v>
      </c>
      <c r="D3762" t="s">
        <v>16553</v>
      </c>
      <c r="E3762" t="s">
        <v>113</v>
      </c>
      <c r="F3762" t="s">
        <v>15320</v>
      </c>
      <c r="G3762" t="s">
        <v>133</v>
      </c>
      <c r="H3762" t="s">
        <v>14879</v>
      </c>
      <c r="I3762" t="s">
        <v>540</v>
      </c>
      <c r="J3762" t="s">
        <v>15321</v>
      </c>
      <c r="K3762" t="s">
        <v>15322</v>
      </c>
      <c r="L3762" t="s">
        <v>1173</v>
      </c>
      <c r="M3762">
        <v>48</v>
      </c>
      <c r="N3762" t="s">
        <v>8614</v>
      </c>
      <c r="O3762" t="s">
        <v>9505</v>
      </c>
      <c r="P3762">
        <v>2</v>
      </c>
      <c r="W3762">
        <v>0</v>
      </c>
      <c r="X3762">
        <v>0</v>
      </c>
    </row>
    <row r="3763" spans="1:24" hidden="1" x14ac:dyDescent="0.3">
      <c r="A3763" t="s">
        <v>16556</v>
      </c>
      <c r="B3763" t="s">
        <v>8211</v>
      </c>
      <c r="C3763" t="s">
        <v>15318</v>
      </c>
      <c r="D3763" t="s">
        <v>16553</v>
      </c>
      <c r="E3763" t="s">
        <v>113</v>
      </c>
      <c r="F3763" t="s">
        <v>15320</v>
      </c>
      <c r="G3763" t="s">
        <v>133</v>
      </c>
      <c r="H3763" t="s">
        <v>14879</v>
      </c>
      <c r="I3763" t="s">
        <v>540</v>
      </c>
      <c r="J3763" t="s">
        <v>15321</v>
      </c>
      <c r="K3763" t="s">
        <v>15322</v>
      </c>
      <c r="L3763" t="s">
        <v>1173</v>
      </c>
      <c r="M3763">
        <v>48</v>
      </c>
      <c r="N3763" t="s">
        <v>8614</v>
      </c>
      <c r="O3763" t="s">
        <v>8843</v>
      </c>
      <c r="P3763">
        <v>1</v>
      </c>
      <c r="Q3763">
        <v>0.9</v>
      </c>
      <c r="T3763">
        <v>269</v>
      </c>
      <c r="W3763">
        <v>0.63617251235193317</v>
      </c>
      <c r="X3763">
        <v>1.0178760197630932</v>
      </c>
    </row>
    <row r="3764" spans="1:24" hidden="1" x14ac:dyDescent="0.3">
      <c r="A3764" t="s">
        <v>16557</v>
      </c>
      <c r="B3764" t="s">
        <v>8174</v>
      </c>
      <c r="C3764" t="s">
        <v>3714</v>
      </c>
      <c r="D3764" t="s">
        <v>3713</v>
      </c>
      <c r="E3764" t="s">
        <v>113</v>
      </c>
      <c r="F3764" t="s">
        <v>3715</v>
      </c>
      <c r="G3764" t="s">
        <v>133</v>
      </c>
      <c r="H3764" t="s">
        <v>3717</v>
      </c>
      <c r="I3764" t="s">
        <v>344</v>
      </c>
      <c r="J3764" t="s">
        <v>16558</v>
      </c>
      <c r="K3764" t="s">
        <v>16559</v>
      </c>
      <c r="L3764" t="s">
        <v>1173</v>
      </c>
      <c r="M3764">
        <v>50</v>
      </c>
      <c r="N3764" t="s">
        <v>113</v>
      </c>
      <c r="O3764" t="s">
        <v>8207</v>
      </c>
      <c r="P3764">
        <v>3</v>
      </c>
      <c r="Q3764">
        <v>1400</v>
      </c>
      <c r="R3764">
        <v>320</v>
      </c>
      <c r="S3764">
        <v>145</v>
      </c>
      <c r="T3764">
        <v>0</v>
      </c>
      <c r="U3764">
        <v>75</v>
      </c>
      <c r="V3764">
        <v>120</v>
      </c>
      <c r="W3764">
        <v>1.3440000000000001</v>
      </c>
      <c r="X3764">
        <v>1.6128</v>
      </c>
    </row>
    <row r="3765" spans="1:24" hidden="1" x14ac:dyDescent="0.3">
      <c r="A3765" t="s">
        <v>16560</v>
      </c>
      <c r="B3765" t="s">
        <v>8179</v>
      </c>
      <c r="C3765" t="s">
        <v>3714</v>
      </c>
      <c r="D3765" t="s">
        <v>3713</v>
      </c>
      <c r="E3765" t="s">
        <v>113</v>
      </c>
      <c r="F3765" t="s">
        <v>3715</v>
      </c>
      <c r="G3765" t="s">
        <v>133</v>
      </c>
      <c r="H3765" t="s">
        <v>3717</v>
      </c>
      <c r="I3765" t="s">
        <v>344</v>
      </c>
      <c r="J3765" t="s">
        <v>16558</v>
      </c>
      <c r="K3765" t="s">
        <v>16559</v>
      </c>
      <c r="L3765" t="s">
        <v>1173</v>
      </c>
      <c r="M3765">
        <v>50</v>
      </c>
      <c r="N3765" t="s">
        <v>113</v>
      </c>
      <c r="O3765" t="s">
        <v>9034</v>
      </c>
      <c r="P3765">
        <v>1</v>
      </c>
      <c r="Q3765">
        <v>560</v>
      </c>
      <c r="R3765">
        <v>308</v>
      </c>
      <c r="S3765">
        <v>149</v>
      </c>
      <c r="W3765">
        <v>0.17247999999999999</v>
      </c>
      <c r="X3765">
        <v>0.20697599999999999</v>
      </c>
    </row>
    <row r="3766" spans="1:24" hidden="1" x14ac:dyDescent="0.3">
      <c r="A3766" t="s">
        <v>16561</v>
      </c>
      <c r="B3766" t="s">
        <v>8174</v>
      </c>
      <c r="C3766" t="s">
        <v>16562</v>
      </c>
      <c r="D3766" t="s">
        <v>16563</v>
      </c>
      <c r="E3766" t="s">
        <v>113</v>
      </c>
      <c r="F3766" t="s">
        <v>16564</v>
      </c>
      <c r="G3766" t="s">
        <v>133</v>
      </c>
      <c r="H3766" t="s">
        <v>13142</v>
      </c>
      <c r="I3766" t="s">
        <v>218</v>
      </c>
      <c r="J3766" t="s">
        <v>16565</v>
      </c>
      <c r="K3766" t="s">
        <v>16566</v>
      </c>
      <c r="L3766" t="s">
        <v>1173</v>
      </c>
      <c r="M3766">
        <v>50</v>
      </c>
      <c r="N3766" t="s">
        <v>8442</v>
      </c>
      <c r="O3766" t="s">
        <v>9890</v>
      </c>
      <c r="P3766">
        <v>2</v>
      </c>
      <c r="Q3766">
        <v>2500</v>
      </c>
      <c r="R3766">
        <v>355</v>
      </c>
      <c r="S3766">
        <v>192</v>
      </c>
      <c r="T3766">
        <v>30</v>
      </c>
      <c r="U3766">
        <v>215</v>
      </c>
      <c r="W3766">
        <v>1.7749999999999999</v>
      </c>
      <c r="X3766">
        <v>2.13</v>
      </c>
    </row>
    <row r="3767" spans="1:24" hidden="1" x14ac:dyDescent="0.3">
      <c r="A3767" t="s">
        <v>16567</v>
      </c>
      <c r="B3767" t="s">
        <v>8179</v>
      </c>
      <c r="C3767" t="s">
        <v>16562</v>
      </c>
      <c r="D3767" t="s">
        <v>16563</v>
      </c>
      <c r="E3767" t="s">
        <v>113</v>
      </c>
      <c r="F3767" t="s">
        <v>16564</v>
      </c>
      <c r="G3767" t="s">
        <v>133</v>
      </c>
      <c r="H3767" t="s">
        <v>13142</v>
      </c>
      <c r="I3767" t="s">
        <v>218</v>
      </c>
      <c r="J3767" t="s">
        <v>16565</v>
      </c>
      <c r="K3767" t="s">
        <v>16566</v>
      </c>
      <c r="L3767" t="s">
        <v>1173</v>
      </c>
      <c r="M3767">
        <v>50</v>
      </c>
      <c r="N3767" t="s">
        <v>9971</v>
      </c>
      <c r="O3767" t="s">
        <v>13147</v>
      </c>
      <c r="P3767">
        <v>1</v>
      </c>
      <c r="Q3767">
        <v>560</v>
      </c>
      <c r="R3767">
        <v>422</v>
      </c>
      <c r="S3767">
        <v>133</v>
      </c>
      <c r="W3767">
        <v>0.23632</v>
      </c>
      <c r="X3767">
        <v>0.283584</v>
      </c>
    </row>
    <row r="3768" spans="1:24" hidden="1" x14ac:dyDescent="0.3">
      <c r="A3768" t="s">
        <v>16568</v>
      </c>
      <c r="B3768" t="s">
        <v>8211</v>
      </c>
      <c r="C3768" t="s">
        <v>16562</v>
      </c>
      <c r="D3768" t="s">
        <v>16563</v>
      </c>
      <c r="E3768" t="s">
        <v>113</v>
      </c>
      <c r="F3768" t="s">
        <v>16564</v>
      </c>
      <c r="G3768" t="s">
        <v>133</v>
      </c>
      <c r="H3768" t="s">
        <v>13142</v>
      </c>
      <c r="I3768" t="s">
        <v>218</v>
      </c>
      <c r="J3768" t="s">
        <v>16565</v>
      </c>
      <c r="K3768" t="s">
        <v>16566</v>
      </c>
      <c r="L3768" t="s">
        <v>1173</v>
      </c>
      <c r="M3768">
        <v>48</v>
      </c>
      <c r="N3768" t="s">
        <v>113</v>
      </c>
      <c r="O3768" t="s">
        <v>9493</v>
      </c>
      <c r="P3768">
        <v>1</v>
      </c>
      <c r="Q3768">
        <v>0.6</v>
      </c>
      <c r="T3768">
        <v>34.14</v>
      </c>
      <c r="W3768">
        <v>0.28274333882308139</v>
      </c>
      <c r="X3768">
        <v>0.45238934211693027</v>
      </c>
    </row>
    <row r="3769" spans="1:24" hidden="1" x14ac:dyDescent="0.3">
      <c r="A3769" t="s">
        <v>16569</v>
      </c>
      <c r="B3769" t="s">
        <v>8174</v>
      </c>
      <c r="C3769" t="s">
        <v>3984</v>
      </c>
      <c r="D3769" t="s">
        <v>3983</v>
      </c>
      <c r="E3769" t="s">
        <v>113</v>
      </c>
      <c r="F3769" t="s">
        <v>3986</v>
      </c>
      <c r="G3769" t="s">
        <v>133</v>
      </c>
      <c r="H3769" t="s">
        <v>136</v>
      </c>
      <c r="I3769" t="s">
        <v>138</v>
      </c>
      <c r="J3769" t="s">
        <v>16570</v>
      </c>
      <c r="K3769" t="s">
        <v>16571</v>
      </c>
      <c r="L3769" t="s">
        <v>120</v>
      </c>
      <c r="M3769">
        <v>40</v>
      </c>
      <c r="N3769" t="s">
        <v>113</v>
      </c>
      <c r="O3769" t="s">
        <v>16489</v>
      </c>
      <c r="P3769">
        <v>3</v>
      </c>
      <c r="Q3769">
        <v>1365</v>
      </c>
      <c r="R3769">
        <v>376</v>
      </c>
      <c r="S3769">
        <v>99</v>
      </c>
      <c r="T3769">
        <v>115</v>
      </c>
      <c r="U3769">
        <v>200</v>
      </c>
      <c r="V3769">
        <v>290</v>
      </c>
      <c r="W3769">
        <v>1.53972</v>
      </c>
      <c r="X3769">
        <v>1.847664</v>
      </c>
    </row>
    <row r="3770" spans="1:24" hidden="1" x14ac:dyDescent="0.3">
      <c r="A3770" t="s">
        <v>16572</v>
      </c>
      <c r="B3770" t="s">
        <v>8179</v>
      </c>
      <c r="C3770" t="s">
        <v>3984</v>
      </c>
      <c r="D3770" t="s">
        <v>3983</v>
      </c>
      <c r="E3770" t="s">
        <v>113</v>
      </c>
      <c r="F3770" t="s">
        <v>3986</v>
      </c>
      <c r="G3770" t="s">
        <v>133</v>
      </c>
      <c r="H3770" t="s">
        <v>136</v>
      </c>
      <c r="I3770" t="s">
        <v>138</v>
      </c>
      <c r="J3770" t="s">
        <v>16570</v>
      </c>
      <c r="K3770" t="s">
        <v>16571</v>
      </c>
      <c r="L3770" t="s">
        <v>120</v>
      </c>
      <c r="M3770">
        <v>40</v>
      </c>
      <c r="N3770" t="s">
        <v>113</v>
      </c>
      <c r="O3770" t="s">
        <v>8695</v>
      </c>
      <c r="P3770">
        <v>3</v>
      </c>
      <c r="Q3770">
        <v>466</v>
      </c>
      <c r="R3770">
        <v>343</v>
      </c>
      <c r="S3770">
        <v>154</v>
      </c>
      <c r="W3770">
        <v>0.479514</v>
      </c>
      <c r="X3770">
        <v>0.57541679999999995</v>
      </c>
    </row>
    <row r="3771" spans="1:24" hidden="1" x14ac:dyDescent="0.3">
      <c r="A3771" t="s">
        <v>16573</v>
      </c>
      <c r="B3771" t="s">
        <v>8536</v>
      </c>
      <c r="C3771" t="s">
        <v>3984</v>
      </c>
      <c r="D3771" t="s">
        <v>3983</v>
      </c>
      <c r="E3771" t="s">
        <v>113</v>
      </c>
      <c r="F3771" t="s">
        <v>3986</v>
      </c>
      <c r="G3771" t="s">
        <v>133</v>
      </c>
      <c r="H3771" t="s">
        <v>136</v>
      </c>
      <c r="I3771" t="s">
        <v>138</v>
      </c>
      <c r="J3771" t="s">
        <v>16570</v>
      </c>
      <c r="K3771" t="s">
        <v>16571</v>
      </c>
      <c r="L3771" t="s">
        <v>120</v>
      </c>
      <c r="M3771">
        <v>40</v>
      </c>
      <c r="N3771" t="s">
        <v>113</v>
      </c>
      <c r="O3771" t="s">
        <v>16492</v>
      </c>
      <c r="P3771">
        <v>1</v>
      </c>
      <c r="Q3771">
        <v>492</v>
      </c>
      <c r="R3771">
        <v>133</v>
      </c>
      <c r="S3771">
        <v>100</v>
      </c>
      <c r="W3771">
        <v>6.5435999999999994E-2</v>
      </c>
      <c r="X3771">
        <v>7.8523199999999987E-2</v>
      </c>
    </row>
    <row r="3772" spans="1:24" hidden="1" x14ac:dyDescent="0.3">
      <c r="A3772" t="s">
        <v>16574</v>
      </c>
      <c r="B3772" t="s">
        <v>8539</v>
      </c>
      <c r="C3772" t="s">
        <v>3984</v>
      </c>
      <c r="D3772" t="s">
        <v>3983</v>
      </c>
      <c r="E3772" t="s">
        <v>113</v>
      </c>
      <c r="F3772" t="s">
        <v>3986</v>
      </c>
      <c r="G3772" t="s">
        <v>133</v>
      </c>
      <c r="H3772" t="s">
        <v>136</v>
      </c>
      <c r="I3772" t="s">
        <v>138</v>
      </c>
      <c r="J3772" t="s">
        <v>16570</v>
      </c>
      <c r="K3772" t="s">
        <v>16571</v>
      </c>
      <c r="L3772" t="s">
        <v>120</v>
      </c>
      <c r="M3772">
        <v>38</v>
      </c>
      <c r="N3772" t="s">
        <v>113</v>
      </c>
      <c r="O3772" t="s">
        <v>16494</v>
      </c>
      <c r="P3772">
        <v>2</v>
      </c>
      <c r="Q3772">
        <v>228</v>
      </c>
      <c r="R3772">
        <v>228</v>
      </c>
      <c r="S3772">
        <v>120</v>
      </c>
      <c r="W3772">
        <v>0.103968</v>
      </c>
      <c r="X3772">
        <v>0.1247616</v>
      </c>
    </row>
    <row r="3773" spans="1:24" hidden="1" x14ac:dyDescent="0.3">
      <c r="A3773" t="s">
        <v>16575</v>
      </c>
      <c r="B3773" t="s">
        <v>8211</v>
      </c>
      <c r="C3773" t="s">
        <v>3984</v>
      </c>
      <c r="D3773" t="s">
        <v>3983</v>
      </c>
      <c r="E3773" t="s">
        <v>113</v>
      </c>
      <c r="F3773" t="s">
        <v>3986</v>
      </c>
      <c r="G3773" t="s">
        <v>133</v>
      </c>
      <c r="H3773" t="s">
        <v>136</v>
      </c>
      <c r="I3773" t="s">
        <v>138</v>
      </c>
      <c r="J3773" t="s">
        <v>16570</v>
      </c>
      <c r="K3773" t="s">
        <v>16571</v>
      </c>
      <c r="L3773" t="s">
        <v>120</v>
      </c>
      <c r="M3773">
        <v>38</v>
      </c>
      <c r="N3773" t="s">
        <v>113</v>
      </c>
      <c r="O3773" t="s">
        <v>16496</v>
      </c>
      <c r="P3773">
        <v>1</v>
      </c>
      <c r="Q3773">
        <v>0.6</v>
      </c>
      <c r="T3773">
        <v>235</v>
      </c>
      <c r="W3773">
        <v>0.28274333882308139</v>
      </c>
      <c r="X3773">
        <v>0.45238934211693027</v>
      </c>
    </row>
    <row r="3774" spans="1:24" hidden="1" x14ac:dyDescent="0.3">
      <c r="A3774" t="s">
        <v>16576</v>
      </c>
      <c r="B3774" t="s">
        <v>8174</v>
      </c>
      <c r="C3774" t="s">
        <v>16577</v>
      </c>
      <c r="D3774" t="s">
        <v>16578</v>
      </c>
      <c r="E3774" t="s">
        <v>113</v>
      </c>
      <c r="F3774" t="s">
        <v>16579</v>
      </c>
      <c r="G3774" t="s">
        <v>247</v>
      </c>
      <c r="H3774" t="s">
        <v>1398</v>
      </c>
      <c r="I3774" t="s">
        <v>344</v>
      </c>
      <c r="J3774" t="s">
        <v>16580</v>
      </c>
      <c r="K3774" t="s">
        <v>16581</v>
      </c>
      <c r="L3774" t="s">
        <v>1173</v>
      </c>
      <c r="M3774">
        <v>50</v>
      </c>
      <c r="N3774" t="s">
        <v>8614</v>
      </c>
      <c r="O3774" t="s">
        <v>16466</v>
      </c>
      <c r="P3774">
        <v>2</v>
      </c>
      <c r="Q3774">
        <v>1500</v>
      </c>
      <c r="R3774">
        <v>488</v>
      </c>
      <c r="T3774">
        <v>115</v>
      </c>
      <c r="U3774">
        <v>295</v>
      </c>
      <c r="W3774">
        <v>1.464</v>
      </c>
      <c r="X3774">
        <v>1.7567999999999999</v>
      </c>
    </row>
    <row r="3775" spans="1:24" hidden="1" x14ac:dyDescent="0.3">
      <c r="A3775" t="s">
        <v>16582</v>
      </c>
      <c r="B3775" t="s">
        <v>8179</v>
      </c>
      <c r="C3775" t="s">
        <v>16577</v>
      </c>
      <c r="D3775" t="s">
        <v>16578</v>
      </c>
      <c r="E3775" t="s">
        <v>113</v>
      </c>
      <c r="F3775" t="s">
        <v>16579</v>
      </c>
      <c r="G3775" t="s">
        <v>247</v>
      </c>
      <c r="H3775" t="s">
        <v>1398</v>
      </c>
      <c r="I3775" t="s">
        <v>344</v>
      </c>
      <c r="J3775" t="s">
        <v>16580</v>
      </c>
      <c r="K3775" t="s">
        <v>16581</v>
      </c>
      <c r="L3775" t="s">
        <v>1173</v>
      </c>
      <c r="M3775">
        <v>50</v>
      </c>
      <c r="N3775" t="s">
        <v>8614</v>
      </c>
      <c r="O3775" t="s">
        <v>9568</v>
      </c>
      <c r="P3775">
        <v>2</v>
      </c>
      <c r="Q3775">
        <v>409</v>
      </c>
      <c r="R3775">
        <v>269</v>
      </c>
      <c r="W3775">
        <v>0.22004199999999999</v>
      </c>
      <c r="X3775">
        <v>0.26405039999999996</v>
      </c>
    </row>
    <row r="3776" spans="1:24" hidden="1" x14ac:dyDescent="0.3">
      <c r="A3776" t="s">
        <v>16583</v>
      </c>
      <c r="B3776" t="s">
        <v>8536</v>
      </c>
      <c r="C3776" t="s">
        <v>16577</v>
      </c>
      <c r="D3776" t="s">
        <v>16578</v>
      </c>
      <c r="E3776" t="s">
        <v>113</v>
      </c>
      <c r="F3776" t="s">
        <v>16579</v>
      </c>
      <c r="G3776" t="s">
        <v>247</v>
      </c>
      <c r="H3776" t="s">
        <v>1398</v>
      </c>
      <c r="I3776" t="s">
        <v>344</v>
      </c>
      <c r="J3776" t="s">
        <v>16580</v>
      </c>
      <c r="K3776" t="s">
        <v>16581</v>
      </c>
      <c r="L3776" t="s">
        <v>1173</v>
      </c>
      <c r="M3776">
        <v>50</v>
      </c>
      <c r="N3776" t="s">
        <v>9085</v>
      </c>
      <c r="O3776" t="s">
        <v>9131</v>
      </c>
      <c r="P3776">
        <v>1</v>
      </c>
      <c r="Q3776">
        <v>210</v>
      </c>
      <c r="R3776">
        <v>210</v>
      </c>
      <c r="W3776">
        <v>4.41E-2</v>
      </c>
      <c r="X3776">
        <v>5.2920000000000002E-2</v>
      </c>
    </row>
    <row r="3777" spans="1:24" hidden="1" x14ac:dyDescent="0.3">
      <c r="A3777" t="s">
        <v>16584</v>
      </c>
      <c r="B3777" t="s">
        <v>8211</v>
      </c>
      <c r="C3777" t="s">
        <v>16577</v>
      </c>
      <c r="D3777" t="s">
        <v>16578</v>
      </c>
      <c r="E3777" t="s">
        <v>113</v>
      </c>
      <c r="F3777" t="s">
        <v>16579</v>
      </c>
      <c r="G3777" t="s">
        <v>247</v>
      </c>
      <c r="H3777" t="s">
        <v>1398</v>
      </c>
      <c r="I3777" t="s">
        <v>344</v>
      </c>
      <c r="J3777" t="s">
        <v>16580</v>
      </c>
      <c r="K3777" t="s">
        <v>16581</v>
      </c>
      <c r="L3777" t="s">
        <v>1173</v>
      </c>
      <c r="M3777">
        <v>48</v>
      </c>
      <c r="N3777" t="s">
        <v>10031</v>
      </c>
      <c r="O3777" t="s">
        <v>13810</v>
      </c>
      <c r="P3777">
        <v>1</v>
      </c>
      <c r="Q3777">
        <v>1.2</v>
      </c>
      <c r="T3777">
        <v>283</v>
      </c>
      <c r="W3777">
        <v>1.1309733552923256</v>
      </c>
      <c r="X3777">
        <v>1.8095573684677211</v>
      </c>
    </row>
    <row r="3778" spans="1:24" hidden="1" x14ac:dyDescent="0.3">
      <c r="A3778" t="s">
        <v>16585</v>
      </c>
      <c r="B3778" t="s">
        <v>1304</v>
      </c>
      <c r="C3778" t="s">
        <v>16577</v>
      </c>
      <c r="D3778" t="s">
        <v>16578</v>
      </c>
      <c r="E3778" t="s">
        <v>113</v>
      </c>
      <c r="F3778" t="s">
        <v>16579</v>
      </c>
      <c r="G3778" t="s">
        <v>247</v>
      </c>
      <c r="H3778" t="s">
        <v>1398</v>
      </c>
      <c r="I3778" t="s">
        <v>344</v>
      </c>
      <c r="J3778" t="s">
        <v>16580</v>
      </c>
      <c r="K3778" t="s">
        <v>16581</v>
      </c>
      <c r="L3778" t="s">
        <v>1173</v>
      </c>
      <c r="M3778">
        <v>0</v>
      </c>
      <c r="N3778" t="s">
        <v>113</v>
      </c>
      <c r="O3778" t="s">
        <v>13812</v>
      </c>
      <c r="P3778">
        <v>1</v>
      </c>
    </row>
    <row r="3779" spans="1:24" hidden="1" x14ac:dyDescent="0.3">
      <c r="A3779" t="s">
        <v>16586</v>
      </c>
      <c r="B3779" t="s">
        <v>8539</v>
      </c>
      <c r="C3779" t="s">
        <v>8631</v>
      </c>
      <c r="D3779" t="s">
        <v>8632</v>
      </c>
      <c r="E3779" t="s">
        <v>113</v>
      </c>
      <c r="F3779" t="s">
        <v>113</v>
      </c>
      <c r="G3779" t="s">
        <v>113</v>
      </c>
      <c r="H3779" t="s">
        <v>113</v>
      </c>
      <c r="I3779" t="s">
        <v>115</v>
      </c>
      <c r="J3779" t="s">
        <v>113</v>
      </c>
      <c r="K3779" t="s">
        <v>113</v>
      </c>
      <c r="L3779" t="s">
        <v>113</v>
      </c>
      <c r="M3779">
        <v>2</v>
      </c>
      <c r="N3779" t="s">
        <v>8614</v>
      </c>
      <c r="O3779" t="s">
        <v>8790</v>
      </c>
      <c r="P3779">
        <v>1</v>
      </c>
      <c r="Q3779">
        <v>478</v>
      </c>
      <c r="R3779">
        <v>375</v>
      </c>
      <c r="W3779">
        <v>0.17924999999999999</v>
      </c>
      <c r="X3779">
        <v>0.21509999999999999</v>
      </c>
    </row>
    <row r="3780" spans="1:24" hidden="1" x14ac:dyDescent="0.3">
      <c r="A3780" t="s">
        <v>16587</v>
      </c>
      <c r="B3780" t="s">
        <v>1304</v>
      </c>
      <c r="C3780" t="s">
        <v>8631</v>
      </c>
      <c r="D3780" t="s">
        <v>8632</v>
      </c>
      <c r="E3780" t="s">
        <v>113</v>
      </c>
      <c r="F3780" t="s">
        <v>113</v>
      </c>
      <c r="G3780" t="s">
        <v>113</v>
      </c>
      <c r="H3780" t="s">
        <v>113</v>
      </c>
      <c r="I3780" t="s">
        <v>115</v>
      </c>
      <c r="J3780" t="s">
        <v>113</v>
      </c>
      <c r="K3780" t="s">
        <v>113</v>
      </c>
      <c r="L3780" t="s">
        <v>113</v>
      </c>
      <c r="M3780">
        <v>0</v>
      </c>
      <c r="N3780" t="s">
        <v>113</v>
      </c>
      <c r="O3780" t="s">
        <v>16588</v>
      </c>
      <c r="P3780">
        <v>1</v>
      </c>
    </row>
    <row r="3781" spans="1:24" hidden="1" x14ac:dyDescent="0.3">
      <c r="A3781" t="s">
        <v>16589</v>
      </c>
      <c r="B3781" t="s">
        <v>8174</v>
      </c>
      <c r="C3781" t="s">
        <v>16590</v>
      </c>
      <c r="D3781" t="s">
        <v>16591</v>
      </c>
      <c r="E3781" t="s">
        <v>113</v>
      </c>
      <c r="F3781" t="s">
        <v>113</v>
      </c>
      <c r="G3781" t="s">
        <v>113</v>
      </c>
      <c r="H3781" t="s">
        <v>113</v>
      </c>
      <c r="I3781" t="s">
        <v>115</v>
      </c>
      <c r="J3781" t="s">
        <v>113</v>
      </c>
      <c r="K3781" t="s">
        <v>113</v>
      </c>
      <c r="L3781" t="s">
        <v>113</v>
      </c>
      <c r="M3781">
        <v>8</v>
      </c>
      <c r="N3781" t="s">
        <v>8442</v>
      </c>
      <c r="O3781" t="s">
        <v>9164</v>
      </c>
      <c r="P3781">
        <v>2</v>
      </c>
      <c r="Q3781">
        <v>500</v>
      </c>
      <c r="R3781">
        <v>350</v>
      </c>
      <c r="T3781">
        <v>230</v>
      </c>
      <c r="U3781">
        <v>0</v>
      </c>
      <c r="W3781">
        <v>0.35</v>
      </c>
      <c r="X3781">
        <v>0.42</v>
      </c>
    </row>
    <row r="3782" spans="1:24" hidden="1" x14ac:dyDescent="0.3">
      <c r="A3782" t="s">
        <v>16592</v>
      </c>
      <c r="B3782" t="s">
        <v>8179</v>
      </c>
      <c r="C3782" t="s">
        <v>16590</v>
      </c>
      <c r="D3782" t="s">
        <v>16591</v>
      </c>
      <c r="E3782" t="s">
        <v>113</v>
      </c>
      <c r="F3782" t="s">
        <v>113</v>
      </c>
      <c r="G3782" t="s">
        <v>113</v>
      </c>
      <c r="H3782" t="s">
        <v>113</v>
      </c>
      <c r="I3782" t="s">
        <v>115</v>
      </c>
      <c r="J3782" t="s">
        <v>113</v>
      </c>
      <c r="K3782" t="s">
        <v>113</v>
      </c>
      <c r="L3782" t="s">
        <v>113</v>
      </c>
      <c r="M3782">
        <v>2</v>
      </c>
      <c r="N3782" t="s">
        <v>8614</v>
      </c>
      <c r="O3782" t="s">
        <v>9568</v>
      </c>
      <c r="P3782">
        <v>1</v>
      </c>
      <c r="Q3782">
        <v>409</v>
      </c>
      <c r="R3782">
        <v>269</v>
      </c>
      <c r="W3782">
        <v>0.11002099999999999</v>
      </c>
      <c r="X3782">
        <v>0.13202519999999998</v>
      </c>
    </row>
    <row r="3783" spans="1:24" hidden="1" x14ac:dyDescent="0.3">
      <c r="A3783" t="s">
        <v>16593</v>
      </c>
      <c r="B3783" t="s">
        <v>8536</v>
      </c>
      <c r="C3783" t="s">
        <v>16590</v>
      </c>
      <c r="D3783" t="s">
        <v>16591</v>
      </c>
      <c r="E3783" t="s">
        <v>113</v>
      </c>
      <c r="F3783" t="s">
        <v>113</v>
      </c>
      <c r="G3783" t="s">
        <v>113</v>
      </c>
      <c r="H3783" t="s">
        <v>113</v>
      </c>
      <c r="I3783" t="s">
        <v>115</v>
      </c>
      <c r="J3783" t="s">
        <v>113</v>
      </c>
      <c r="K3783" t="s">
        <v>113</v>
      </c>
      <c r="L3783" t="s">
        <v>113</v>
      </c>
      <c r="M3783">
        <v>2</v>
      </c>
      <c r="N3783" t="s">
        <v>8614</v>
      </c>
      <c r="O3783" t="s">
        <v>9816</v>
      </c>
      <c r="P3783">
        <v>1</v>
      </c>
      <c r="Q3783">
        <v>523</v>
      </c>
      <c r="R3783">
        <v>397</v>
      </c>
      <c r="W3783">
        <v>0.20763100000000001</v>
      </c>
      <c r="X3783">
        <v>0.2491572</v>
      </c>
    </row>
    <row r="3784" spans="1:24" hidden="1" x14ac:dyDescent="0.3">
      <c r="A3784" t="s">
        <v>16594</v>
      </c>
      <c r="B3784" t="s">
        <v>8539</v>
      </c>
      <c r="C3784" t="s">
        <v>16590</v>
      </c>
      <c r="D3784" t="s">
        <v>16591</v>
      </c>
      <c r="E3784" t="s">
        <v>113</v>
      </c>
      <c r="F3784" t="s">
        <v>113</v>
      </c>
      <c r="G3784" t="s">
        <v>113</v>
      </c>
      <c r="H3784" t="s">
        <v>113</v>
      </c>
      <c r="I3784" t="s">
        <v>115</v>
      </c>
      <c r="J3784" t="s">
        <v>113</v>
      </c>
      <c r="K3784" t="s">
        <v>113</v>
      </c>
      <c r="L3784" t="s">
        <v>113</v>
      </c>
      <c r="M3784">
        <v>2</v>
      </c>
      <c r="N3784" t="s">
        <v>8614</v>
      </c>
      <c r="O3784" t="s">
        <v>8790</v>
      </c>
      <c r="P3784">
        <v>1</v>
      </c>
      <c r="Q3784">
        <v>478</v>
      </c>
      <c r="R3784">
        <v>375</v>
      </c>
      <c r="W3784">
        <v>0.17924999999999999</v>
      </c>
      <c r="X3784">
        <v>0.21509999999999999</v>
      </c>
    </row>
    <row r="3785" spans="1:24" hidden="1" x14ac:dyDescent="0.3">
      <c r="A3785" t="s">
        <v>16595</v>
      </c>
      <c r="B3785" t="s">
        <v>1304</v>
      </c>
      <c r="C3785" t="s">
        <v>16590</v>
      </c>
      <c r="D3785" t="s">
        <v>16591</v>
      </c>
      <c r="E3785" t="s">
        <v>113</v>
      </c>
      <c r="F3785" t="s">
        <v>113</v>
      </c>
      <c r="G3785" t="s">
        <v>113</v>
      </c>
      <c r="H3785" t="s">
        <v>113</v>
      </c>
      <c r="I3785" t="s">
        <v>115</v>
      </c>
      <c r="J3785" t="s">
        <v>113</v>
      </c>
      <c r="K3785" t="s">
        <v>113</v>
      </c>
      <c r="L3785" t="s">
        <v>113</v>
      </c>
      <c r="M3785">
        <v>0</v>
      </c>
      <c r="N3785" t="s">
        <v>113</v>
      </c>
      <c r="O3785" t="s">
        <v>16588</v>
      </c>
      <c r="P3785">
        <v>1</v>
      </c>
    </row>
    <row r="3786" spans="1:24" hidden="1" x14ac:dyDescent="0.3">
      <c r="A3786" t="s">
        <v>16596</v>
      </c>
      <c r="B3786" t="s">
        <v>8174</v>
      </c>
      <c r="C3786" t="s">
        <v>16597</v>
      </c>
      <c r="D3786" t="s">
        <v>16598</v>
      </c>
      <c r="E3786" t="s">
        <v>113</v>
      </c>
      <c r="F3786" t="s">
        <v>113</v>
      </c>
      <c r="G3786" t="s">
        <v>113</v>
      </c>
      <c r="H3786" t="s">
        <v>113</v>
      </c>
      <c r="I3786" t="s">
        <v>115</v>
      </c>
      <c r="J3786" t="s">
        <v>113</v>
      </c>
      <c r="K3786" t="s">
        <v>113</v>
      </c>
      <c r="L3786" t="s">
        <v>113</v>
      </c>
      <c r="M3786">
        <v>12</v>
      </c>
      <c r="N3786" t="s">
        <v>8442</v>
      </c>
      <c r="O3786" t="s">
        <v>9164</v>
      </c>
      <c r="P3786">
        <v>2</v>
      </c>
      <c r="Q3786">
        <v>500</v>
      </c>
      <c r="R3786">
        <v>350</v>
      </c>
      <c r="T3786">
        <v>330</v>
      </c>
      <c r="U3786">
        <v>210</v>
      </c>
      <c r="W3786">
        <v>0.35</v>
      </c>
      <c r="X3786">
        <v>0.42</v>
      </c>
    </row>
    <row r="3787" spans="1:24" hidden="1" x14ac:dyDescent="0.3">
      <c r="A3787" t="s">
        <v>16599</v>
      </c>
      <c r="B3787" t="s">
        <v>8179</v>
      </c>
      <c r="C3787" t="s">
        <v>16597</v>
      </c>
      <c r="D3787" t="s">
        <v>16598</v>
      </c>
      <c r="E3787" t="s">
        <v>113</v>
      </c>
      <c r="F3787" t="s">
        <v>113</v>
      </c>
      <c r="G3787" t="s">
        <v>113</v>
      </c>
      <c r="H3787" t="s">
        <v>113</v>
      </c>
      <c r="I3787" t="s">
        <v>115</v>
      </c>
      <c r="J3787" t="s">
        <v>113</v>
      </c>
      <c r="K3787" t="s">
        <v>113</v>
      </c>
      <c r="L3787" t="s">
        <v>113</v>
      </c>
      <c r="M3787">
        <v>2</v>
      </c>
      <c r="N3787" t="s">
        <v>8614</v>
      </c>
      <c r="O3787" t="s">
        <v>9568</v>
      </c>
      <c r="P3787">
        <v>1</v>
      </c>
      <c r="Q3787">
        <v>409</v>
      </c>
      <c r="R3787">
        <v>269</v>
      </c>
      <c r="W3787">
        <v>0.11002099999999999</v>
      </c>
      <c r="X3787">
        <v>0.13202519999999998</v>
      </c>
    </row>
    <row r="3788" spans="1:24" hidden="1" x14ac:dyDescent="0.3">
      <c r="A3788" t="s">
        <v>16600</v>
      </c>
      <c r="B3788" t="s">
        <v>8536</v>
      </c>
      <c r="C3788" t="s">
        <v>16597</v>
      </c>
      <c r="D3788" t="s">
        <v>16598</v>
      </c>
      <c r="E3788" t="s">
        <v>113</v>
      </c>
      <c r="F3788" t="s">
        <v>113</v>
      </c>
      <c r="G3788" t="s">
        <v>113</v>
      </c>
      <c r="H3788" t="s">
        <v>113</v>
      </c>
      <c r="I3788" t="s">
        <v>115</v>
      </c>
      <c r="J3788" t="s">
        <v>113</v>
      </c>
      <c r="K3788" t="s">
        <v>113</v>
      </c>
      <c r="L3788" t="s">
        <v>113</v>
      </c>
      <c r="M3788">
        <v>2</v>
      </c>
      <c r="N3788" t="s">
        <v>8614</v>
      </c>
      <c r="O3788" t="s">
        <v>9816</v>
      </c>
      <c r="P3788">
        <v>1</v>
      </c>
      <c r="Q3788">
        <v>523</v>
      </c>
      <c r="R3788">
        <v>397</v>
      </c>
      <c r="W3788">
        <v>0.20763100000000001</v>
      </c>
      <c r="X3788">
        <v>0.2491572</v>
      </c>
    </row>
    <row r="3789" spans="1:24" hidden="1" x14ac:dyDescent="0.3">
      <c r="A3789" t="s">
        <v>16601</v>
      </c>
      <c r="B3789" t="s">
        <v>8539</v>
      </c>
      <c r="C3789" t="s">
        <v>16597</v>
      </c>
      <c r="D3789" t="s">
        <v>16598</v>
      </c>
      <c r="E3789" t="s">
        <v>113</v>
      </c>
      <c r="F3789" t="s">
        <v>113</v>
      </c>
      <c r="G3789" t="s">
        <v>113</v>
      </c>
      <c r="H3789" t="s">
        <v>113</v>
      </c>
      <c r="I3789" t="s">
        <v>115</v>
      </c>
      <c r="J3789" t="s">
        <v>113</v>
      </c>
      <c r="K3789" t="s">
        <v>113</v>
      </c>
      <c r="L3789" t="s">
        <v>113</v>
      </c>
      <c r="M3789">
        <v>2</v>
      </c>
      <c r="N3789" t="s">
        <v>8614</v>
      </c>
      <c r="O3789" t="s">
        <v>8790</v>
      </c>
      <c r="P3789">
        <v>1</v>
      </c>
      <c r="Q3789">
        <v>478</v>
      </c>
      <c r="R3789">
        <v>375</v>
      </c>
      <c r="W3789">
        <v>0.17924999999999999</v>
      </c>
      <c r="X3789">
        <v>0.21509999999999999</v>
      </c>
    </row>
    <row r="3790" spans="1:24" hidden="1" x14ac:dyDescent="0.3">
      <c r="A3790" t="s">
        <v>16602</v>
      </c>
      <c r="B3790" t="s">
        <v>1304</v>
      </c>
      <c r="C3790" t="s">
        <v>16597</v>
      </c>
      <c r="D3790" t="s">
        <v>16598</v>
      </c>
      <c r="E3790" t="s">
        <v>113</v>
      </c>
      <c r="F3790" t="s">
        <v>113</v>
      </c>
      <c r="G3790" t="s">
        <v>113</v>
      </c>
      <c r="H3790" t="s">
        <v>113</v>
      </c>
      <c r="I3790" t="s">
        <v>115</v>
      </c>
      <c r="J3790" t="s">
        <v>113</v>
      </c>
      <c r="K3790" t="s">
        <v>113</v>
      </c>
      <c r="L3790" t="s">
        <v>113</v>
      </c>
      <c r="M3790">
        <v>0</v>
      </c>
      <c r="N3790" t="s">
        <v>113</v>
      </c>
      <c r="O3790" t="s">
        <v>16588</v>
      </c>
      <c r="P3790">
        <v>1</v>
      </c>
    </row>
    <row r="3791" spans="1:24" hidden="1" x14ac:dyDescent="0.3">
      <c r="A3791" t="s">
        <v>16603</v>
      </c>
      <c r="B3791" t="s">
        <v>8174</v>
      </c>
      <c r="C3791" t="s">
        <v>16604</v>
      </c>
      <c r="D3791" t="s">
        <v>16605</v>
      </c>
      <c r="E3791" t="s">
        <v>113</v>
      </c>
      <c r="F3791" t="s">
        <v>113</v>
      </c>
      <c r="G3791" t="s">
        <v>113</v>
      </c>
      <c r="H3791" t="s">
        <v>113</v>
      </c>
      <c r="I3791" t="s">
        <v>115</v>
      </c>
      <c r="J3791" t="s">
        <v>113</v>
      </c>
      <c r="K3791" t="s">
        <v>113</v>
      </c>
      <c r="L3791" t="s">
        <v>113</v>
      </c>
      <c r="M3791">
        <v>12</v>
      </c>
      <c r="N3791" t="s">
        <v>8442</v>
      </c>
      <c r="O3791" t="s">
        <v>9164</v>
      </c>
      <c r="P3791">
        <v>2</v>
      </c>
      <c r="Q3791">
        <v>500</v>
      </c>
      <c r="R3791">
        <v>350</v>
      </c>
      <c r="T3791">
        <v>155</v>
      </c>
      <c r="U3791">
        <v>330</v>
      </c>
      <c r="W3791">
        <v>0.35</v>
      </c>
      <c r="X3791">
        <v>0.42</v>
      </c>
    </row>
    <row r="3792" spans="1:24" hidden="1" x14ac:dyDescent="0.3">
      <c r="A3792" t="s">
        <v>16606</v>
      </c>
      <c r="B3792" t="s">
        <v>8179</v>
      </c>
      <c r="C3792" t="s">
        <v>16604</v>
      </c>
      <c r="D3792" t="s">
        <v>16605</v>
      </c>
      <c r="E3792" t="s">
        <v>113</v>
      </c>
      <c r="F3792" t="s">
        <v>113</v>
      </c>
      <c r="G3792" t="s">
        <v>113</v>
      </c>
      <c r="H3792" t="s">
        <v>113</v>
      </c>
      <c r="I3792" t="s">
        <v>115</v>
      </c>
      <c r="J3792" t="s">
        <v>113</v>
      </c>
      <c r="K3792" t="s">
        <v>113</v>
      </c>
      <c r="L3792" t="s">
        <v>113</v>
      </c>
      <c r="M3792">
        <v>2</v>
      </c>
      <c r="N3792" t="s">
        <v>8614</v>
      </c>
      <c r="O3792" t="s">
        <v>9568</v>
      </c>
      <c r="P3792">
        <v>1</v>
      </c>
      <c r="Q3792">
        <v>409</v>
      </c>
      <c r="R3792">
        <v>269</v>
      </c>
      <c r="W3792">
        <v>0.11002099999999999</v>
      </c>
      <c r="X3792">
        <v>0.13202519999999998</v>
      </c>
    </row>
    <row r="3793" spans="1:24" hidden="1" x14ac:dyDescent="0.3">
      <c r="A3793" t="s">
        <v>16607</v>
      </c>
      <c r="B3793" t="s">
        <v>8536</v>
      </c>
      <c r="C3793" t="s">
        <v>16604</v>
      </c>
      <c r="D3793" t="s">
        <v>16605</v>
      </c>
      <c r="E3793" t="s">
        <v>113</v>
      </c>
      <c r="F3793" t="s">
        <v>113</v>
      </c>
      <c r="G3793" t="s">
        <v>113</v>
      </c>
      <c r="H3793" t="s">
        <v>113</v>
      </c>
      <c r="I3793" t="s">
        <v>115</v>
      </c>
      <c r="J3793" t="s">
        <v>113</v>
      </c>
      <c r="K3793" t="s">
        <v>113</v>
      </c>
      <c r="L3793" t="s">
        <v>113</v>
      </c>
      <c r="M3793">
        <v>2</v>
      </c>
      <c r="N3793" t="s">
        <v>8614</v>
      </c>
      <c r="O3793" t="s">
        <v>9816</v>
      </c>
      <c r="P3793">
        <v>1</v>
      </c>
      <c r="Q3793">
        <v>523</v>
      </c>
      <c r="R3793">
        <v>397</v>
      </c>
      <c r="W3793">
        <v>0.20763100000000001</v>
      </c>
      <c r="X3793">
        <v>0.2491572</v>
      </c>
    </row>
    <row r="3794" spans="1:24" hidden="1" x14ac:dyDescent="0.3">
      <c r="A3794" t="s">
        <v>16608</v>
      </c>
      <c r="B3794" t="s">
        <v>8539</v>
      </c>
      <c r="C3794" t="s">
        <v>16604</v>
      </c>
      <c r="D3794" t="s">
        <v>16605</v>
      </c>
      <c r="E3794" t="s">
        <v>113</v>
      </c>
      <c r="F3794" t="s">
        <v>113</v>
      </c>
      <c r="G3794" t="s">
        <v>113</v>
      </c>
      <c r="H3794" t="s">
        <v>113</v>
      </c>
      <c r="I3794" t="s">
        <v>115</v>
      </c>
      <c r="J3794" t="s">
        <v>113</v>
      </c>
      <c r="K3794" t="s">
        <v>113</v>
      </c>
      <c r="L3794" t="s">
        <v>113</v>
      </c>
      <c r="M3794">
        <v>2</v>
      </c>
      <c r="N3794" t="s">
        <v>8614</v>
      </c>
      <c r="O3794" t="s">
        <v>8790</v>
      </c>
      <c r="P3794">
        <v>1</v>
      </c>
      <c r="Q3794">
        <v>478</v>
      </c>
      <c r="R3794">
        <v>375</v>
      </c>
      <c r="W3794">
        <v>0.17924999999999999</v>
      </c>
      <c r="X3794">
        <v>0.21509999999999999</v>
      </c>
    </row>
    <row r="3795" spans="1:24" hidden="1" x14ac:dyDescent="0.3">
      <c r="A3795" t="s">
        <v>16609</v>
      </c>
      <c r="B3795" t="s">
        <v>1304</v>
      </c>
      <c r="C3795" t="s">
        <v>16604</v>
      </c>
      <c r="D3795" t="s">
        <v>16605</v>
      </c>
      <c r="E3795" t="s">
        <v>113</v>
      </c>
      <c r="F3795" t="s">
        <v>113</v>
      </c>
      <c r="G3795" t="s">
        <v>113</v>
      </c>
      <c r="H3795" t="s">
        <v>113</v>
      </c>
      <c r="I3795" t="s">
        <v>115</v>
      </c>
      <c r="J3795" t="s">
        <v>113</v>
      </c>
      <c r="K3795" t="s">
        <v>113</v>
      </c>
      <c r="L3795" t="s">
        <v>113</v>
      </c>
      <c r="M3795">
        <v>0</v>
      </c>
      <c r="N3795" t="s">
        <v>113</v>
      </c>
      <c r="O3795" t="s">
        <v>16588</v>
      </c>
      <c r="P3795">
        <v>1</v>
      </c>
    </row>
    <row r="3796" spans="1:24" hidden="1" x14ac:dyDescent="0.3">
      <c r="A3796" t="s">
        <v>16610</v>
      </c>
      <c r="B3796" t="s">
        <v>8174</v>
      </c>
      <c r="C3796" t="s">
        <v>16611</v>
      </c>
      <c r="D3796" t="s">
        <v>16612</v>
      </c>
      <c r="E3796" t="s">
        <v>113</v>
      </c>
      <c r="F3796" t="s">
        <v>113</v>
      </c>
      <c r="G3796" t="s">
        <v>113</v>
      </c>
      <c r="H3796" t="s">
        <v>113</v>
      </c>
      <c r="I3796" t="s">
        <v>115</v>
      </c>
      <c r="J3796" t="s">
        <v>113</v>
      </c>
      <c r="K3796" t="s">
        <v>113</v>
      </c>
      <c r="L3796" t="s">
        <v>113</v>
      </c>
      <c r="M3796">
        <v>12</v>
      </c>
      <c r="N3796" t="s">
        <v>8442</v>
      </c>
      <c r="O3796" t="s">
        <v>9164</v>
      </c>
      <c r="P3796">
        <v>2</v>
      </c>
      <c r="Q3796">
        <v>500</v>
      </c>
      <c r="R3796">
        <v>350</v>
      </c>
      <c r="T3796">
        <v>225</v>
      </c>
      <c r="U3796">
        <v>160</v>
      </c>
      <c r="W3796">
        <v>0.35</v>
      </c>
      <c r="X3796">
        <v>0.42</v>
      </c>
    </row>
    <row r="3797" spans="1:24" hidden="1" x14ac:dyDescent="0.3">
      <c r="A3797" t="s">
        <v>16613</v>
      </c>
      <c r="B3797" t="s">
        <v>8179</v>
      </c>
      <c r="C3797" t="s">
        <v>16611</v>
      </c>
      <c r="D3797" t="s">
        <v>16612</v>
      </c>
      <c r="E3797" t="s">
        <v>113</v>
      </c>
      <c r="F3797" t="s">
        <v>113</v>
      </c>
      <c r="G3797" t="s">
        <v>113</v>
      </c>
      <c r="H3797" t="s">
        <v>113</v>
      </c>
      <c r="I3797" t="s">
        <v>115</v>
      </c>
      <c r="J3797" t="s">
        <v>113</v>
      </c>
      <c r="K3797" t="s">
        <v>113</v>
      </c>
      <c r="L3797" t="s">
        <v>113</v>
      </c>
      <c r="M3797">
        <v>2</v>
      </c>
      <c r="N3797" t="s">
        <v>8614</v>
      </c>
      <c r="O3797" t="s">
        <v>9568</v>
      </c>
      <c r="P3797">
        <v>2</v>
      </c>
      <c r="Q3797">
        <v>409</v>
      </c>
      <c r="R3797">
        <v>269</v>
      </c>
      <c r="W3797">
        <v>0.22004199999999999</v>
      </c>
      <c r="X3797">
        <v>0.26405039999999996</v>
      </c>
    </row>
    <row r="3798" spans="1:24" hidden="1" x14ac:dyDescent="0.3">
      <c r="A3798" t="s">
        <v>16614</v>
      </c>
      <c r="B3798" t="s">
        <v>8536</v>
      </c>
      <c r="C3798" t="s">
        <v>16611</v>
      </c>
      <c r="D3798" t="s">
        <v>16612</v>
      </c>
      <c r="E3798" t="s">
        <v>113</v>
      </c>
      <c r="F3798" t="s">
        <v>113</v>
      </c>
      <c r="G3798" t="s">
        <v>113</v>
      </c>
      <c r="H3798" t="s">
        <v>113</v>
      </c>
      <c r="I3798" t="s">
        <v>115</v>
      </c>
      <c r="J3798" t="s">
        <v>113</v>
      </c>
      <c r="K3798" t="s">
        <v>113</v>
      </c>
      <c r="L3798" t="s">
        <v>113</v>
      </c>
      <c r="M3798">
        <v>2</v>
      </c>
      <c r="N3798" t="s">
        <v>8614</v>
      </c>
      <c r="O3798" t="s">
        <v>9816</v>
      </c>
      <c r="P3798">
        <v>1</v>
      </c>
      <c r="Q3798">
        <v>523</v>
      </c>
      <c r="R3798">
        <v>397</v>
      </c>
      <c r="W3798">
        <v>0.20763100000000001</v>
      </c>
      <c r="X3798">
        <v>0.2491572</v>
      </c>
    </row>
    <row r="3799" spans="1:24" hidden="1" x14ac:dyDescent="0.3">
      <c r="A3799" t="s">
        <v>16615</v>
      </c>
      <c r="B3799" t="s">
        <v>8539</v>
      </c>
      <c r="C3799" t="s">
        <v>16611</v>
      </c>
      <c r="D3799" t="s">
        <v>16612</v>
      </c>
      <c r="E3799" t="s">
        <v>113</v>
      </c>
      <c r="F3799" t="s">
        <v>113</v>
      </c>
      <c r="G3799" t="s">
        <v>113</v>
      </c>
      <c r="H3799" t="s">
        <v>113</v>
      </c>
      <c r="I3799" t="s">
        <v>115</v>
      </c>
      <c r="J3799" t="s">
        <v>113</v>
      </c>
      <c r="K3799" t="s">
        <v>113</v>
      </c>
      <c r="L3799" t="s">
        <v>113</v>
      </c>
      <c r="M3799">
        <v>2</v>
      </c>
      <c r="N3799" t="s">
        <v>8614</v>
      </c>
      <c r="O3799" t="s">
        <v>8790</v>
      </c>
      <c r="P3799">
        <v>1</v>
      </c>
      <c r="Q3799">
        <v>478</v>
      </c>
      <c r="R3799">
        <v>375</v>
      </c>
      <c r="W3799">
        <v>0.17924999999999999</v>
      </c>
      <c r="X3799">
        <v>0.21509999999999999</v>
      </c>
    </row>
    <row r="3800" spans="1:24" hidden="1" x14ac:dyDescent="0.3">
      <c r="A3800" t="s">
        <v>16616</v>
      </c>
      <c r="B3800" t="s">
        <v>1304</v>
      </c>
      <c r="C3800" t="s">
        <v>16611</v>
      </c>
      <c r="D3800" t="s">
        <v>16612</v>
      </c>
      <c r="E3800" t="s">
        <v>113</v>
      </c>
      <c r="F3800" t="s">
        <v>113</v>
      </c>
      <c r="G3800" t="s">
        <v>113</v>
      </c>
      <c r="H3800" t="s">
        <v>113</v>
      </c>
      <c r="I3800" t="s">
        <v>115</v>
      </c>
      <c r="J3800" t="s">
        <v>113</v>
      </c>
      <c r="K3800" t="s">
        <v>113</v>
      </c>
      <c r="L3800" t="s">
        <v>113</v>
      </c>
      <c r="M3800">
        <v>0</v>
      </c>
      <c r="N3800" t="s">
        <v>113</v>
      </c>
      <c r="O3800" t="s">
        <v>16588</v>
      </c>
      <c r="P3800">
        <v>1</v>
      </c>
    </row>
    <row r="3801" spans="1:24" hidden="1" x14ac:dyDescent="0.3">
      <c r="A3801" t="s">
        <v>16617</v>
      </c>
      <c r="B3801" t="s">
        <v>8174</v>
      </c>
      <c r="C3801" t="s">
        <v>16618</v>
      </c>
      <c r="D3801" t="s">
        <v>16619</v>
      </c>
      <c r="E3801" t="s">
        <v>113</v>
      </c>
      <c r="F3801" t="s">
        <v>16620</v>
      </c>
      <c r="G3801" t="s">
        <v>133</v>
      </c>
      <c r="H3801" t="s">
        <v>1123</v>
      </c>
      <c r="I3801" t="s">
        <v>115</v>
      </c>
      <c r="J3801" t="s">
        <v>16621</v>
      </c>
      <c r="K3801" t="s">
        <v>16622</v>
      </c>
      <c r="L3801" t="s">
        <v>1173</v>
      </c>
      <c r="M3801">
        <v>50</v>
      </c>
      <c r="N3801" t="s">
        <v>113</v>
      </c>
      <c r="O3801" t="s">
        <v>9890</v>
      </c>
      <c r="P3801">
        <v>3</v>
      </c>
      <c r="Q3801">
        <v>2500</v>
      </c>
      <c r="R3801">
        <v>355</v>
      </c>
      <c r="S3801">
        <v>192</v>
      </c>
      <c r="T3801">
        <v>10</v>
      </c>
      <c r="U3801">
        <v>160</v>
      </c>
      <c r="V3801">
        <v>260</v>
      </c>
      <c r="W3801">
        <v>2.6625000000000001</v>
      </c>
      <c r="X3801">
        <v>3.1949999999999998</v>
      </c>
    </row>
    <row r="3802" spans="1:24" hidden="1" x14ac:dyDescent="0.3">
      <c r="A3802" t="s">
        <v>16623</v>
      </c>
      <c r="B3802" t="s">
        <v>8179</v>
      </c>
      <c r="C3802" t="s">
        <v>16618</v>
      </c>
      <c r="D3802" t="s">
        <v>16619</v>
      </c>
      <c r="E3802" t="s">
        <v>113</v>
      </c>
      <c r="F3802" t="s">
        <v>16620</v>
      </c>
      <c r="G3802" t="s">
        <v>133</v>
      </c>
      <c r="H3802" t="s">
        <v>1123</v>
      </c>
      <c r="I3802" t="s">
        <v>115</v>
      </c>
      <c r="J3802" t="s">
        <v>16621</v>
      </c>
      <c r="K3802" t="s">
        <v>16622</v>
      </c>
      <c r="L3802" t="s">
        <v>1173</v>
      </c>
      <c r="M3802">
        <v>50</v>
      </c>
      <c r="N3802" t="s">
        <v>113</v>
      </c>
      <c r="O3802" t="s">
        <v>9034</v>
      </c>
      <c r="P3802">
        <v>1</v>
      </c>
      <c r="Q3802">
        <v>560</v>
      </c>
      <c r="R3802">
        <v>308</v>
      </c>
      <c r="S3802">
        <v>149</v>
      </c>
      <c r="W3802">
        <v>0.17247999999999999</v>
      </c>
      <c r="X3802">
        <v>0.20697599999999999</v>
      </c>
    </row>
    <row r="3803" spans="1:24" hidden="1" x14ac:dyDescent="0.3">
      <c r="A3803" t="s">
        <v>16624</v>
      </c>
      <c r="B3803" t="s">
        <v>8211</v>
      </c>
      <c r="C3803" t="s">
        <v>16618</v>
      </c>
      <c r="D3803" t="s">
        <v>16619</v>
      </c>
      <c r="E3803" t="s">
        <v>113</v>
      </c>
      <c r="F3803" t="s">
        <v>16620</v>
      </c>
      <c r="G3803" t="s">
        <v>133</v>
      </c>
      <c r="H3803" t="s">
        <v>1123</v>
      </c>
      <c r="I3803" t="s">
        <v>115</v>
      </c>
      <c r="J3803" t="s">
        <v>16621</v>
      </c>
      <c r="K3803" t="s">
        <v>16622</v>
      </c>
      <c r="L3803" t="s">
        <v>1173</v>
      </c>
      <c r="M3803">
        <v>48</v>
      </c>
      <c r="N3803" t="s">
        <v>113</v>
      </c>
      <c r="O3803" t="s">
        <v>15227</v>
      </c>
      <c r="P3803">
        <v>1</v>
      </c>
      <c r="Q3803">
        <v>1.2</v>
      </c>
      <c r="T3803">
        <v>120.22</v>
      </c>
      <c r="W3803">
        <v>1.1309733552923256</v>
      </c>
      <c r="X3803">
        <v>1.8095573684677211</v>
      </c>
    </row>
    <row r="3804" spans="1:24" hidden="1" x14ac:dyDescent="0.3">
      <c r="A3804" t="s">
        <v>16625</v>
      </c>
      <c r="B3804" t="s">
        <v>8174</v>
      </c>
      <c r="C3804" t="s">
        <v>5704</v>
      </c>
      <c r="D3804" t="s">
        <v>5703</v>
      </c>
      <c r="E3804" t="s">
        <v>113</v>
      </c>
      <c r="F3804" t="s">
        <v>5705</v>
      </c>
      <c r="G3804" t="s">
        <v>133</v>
      </c>
      <c r="H3804" t="s">
        <v>1123</v>
      </c>
      <c r="I3804" t="s">
        <v>115</v>
      </c>
      <c r="J3804" t="s">
        <v>16626</v>
      </c>
      <c r="K3804" t="s">
        <v>16627</v>
      </c>
      <c r="L3804" t="s">
        <v>1173</v>
      </c>
      <c r="M3804">
        <v>50</v>
      </c>
      <c r="N3804" t="s">
        <v>113</v>
      </c>
      <c r="O3804" t="s">
        <v>9890</v>
      </c>
      <c r="P3804">
        <v>3</v>
      </c>
      <c r="Q3804">
        <v>2500</v>
      </c>
      <c r="R3804">
        <v>355</v>
      </c>
      <c r="S3804">
        <v>192</v>
      </c>
      <c r="T3804">
        <v>340</v>
      </c>
      <c r="U3804">
        <v>90</v>
      </c>
      <c r="V3804">
        <v>190</v>
      </c>
      <c r="W3804">
        <v>2.6625000000000001</v>
      </c>
      <c r="X3804">
        <v>3.1949999999999998</v>
      </c>
    </row>
    <row r="3805" spans="1:24" hidden="1" x14ac:dyDescent="0.3">
      <c r="A3805" t="s">
        <v>16628</v>
      </c>
      <c r="B3805" t="s">
        <v>8179</v>
      </c>
      <c r="C3805" t="s">
        <v>5704</v>
      </c>
      <c r="D3805" t="s">
        <v>5703</v>
      </c>
      <c r="E3805" t="s">
        <v>113</v>
      </c>
      <c r="F3805" t="s">
        <v>5705</v>
      </c>
      <c r="G3805" t="s">
        <v>133</v>
      </c>
      <c r="H3805" t="s">
        <v>1123</v>
      </c>
      <c r="I3805" t="s">
        <v>115</v>
      </c>
      <c r="J3805" t="s">
        <v>16626</v>
      </c>
      <c r="K3805" t="s">
        <v>16627</v>
      </c>
      <c r="L3805" t="s">
        <v>1173</v>
      </c>
      <c r="M3805">
        <v>50</v>
      </c>
      <c r="N3805" t="s">
        <v>113</v>
      </c>
      <c r="O3805" t="s">
        <v>9034</v>
      </c>
      <c r="P3805">
        <v>1</v>
      </c>
      <c r="Q3805">
        <v>560</v>
      </c>
      <c r="R3805">
        <v>308</v>
      </c>
      <c r="S3805">
        <v>149</v>
      </c>
      <c r="W3805">
        <v>0.17247999999999999</v>
      </c>
      <c r="X3805">
        <v>0.20697599999999999</v>
      </c>
    </row>
    <row r="3806" spans="1:24" hidden="1" x14ac:dyDescent="0.3">
      <c r="A3806" t="s">
        <v>16629</v>
      </c>
      <c r="B3806" t="s">
        <v>8211</v>
      </c>
      <c r="C3806" t="s">
        <v>5704</v>
      </c>
      <c r="D3806" t="s">
        <v>5703</v>
      </c>
      <c r="E3806" t="s">
        <v>113</v>
      </c>
      <c r="F3806" t="s">
        <v>5705</v>
      </c>
      <c r="G3806" t="s">
        <v>133</v>
      </c>
      <c r="H3806" t="s">
        <v>1123</v>
      </c>
      <c r="I3806" t="s">
        <v>115</v>
      </c>
      <c r="J3806" t="s">
        <v>16626</v>
      </c>
      <c r="K3806" t="s">
        <v>16627</v>
      </c>
      <c r="L3806" t="s">
        <v>1173</v>
      </c>
      <c r="M3806">
        <v>48</v>
      </c>
      <c r="N3806" t="s">
        <v>113</v>
      </c>
      <c r="O3806" t="s">
        <v>15227</v>
      </c>
      <c r="P3806">
        <v>1</v>
      </c>
      <c r="Q3806">
        <v>0.9</v>
      </c>
      <c r="T3806">
        <v>165.88</v>
      </c>
      <c r="W3806">
        <v>0.63617251235193317</v>
      </c>
      <c r="X3806">
        <v>1.0178760197630932</v>
      </c>
    </row>
    <row r="3807" spans="1:24" hidden="1" x14ac:dyDescent="0.3">
      <c r="A3807" t="s">
        <v>16630</v>
      </c>
      <c r="B3807" t="s">
        <v>8174</v>
      </c>
      <c r="C3807" t="s">
        <v>4917</v>
      </c>
      <c r="D3807" t="s">
        <v>4916</v>
      </c>
      <c r="E3807" t="s">
        <v>113</v>
      </c>
      <c r="F3807" t="s">
        <v>4918</v>
      </c>
      <c r="G3807" t="s">
        <v>133</v>
      </c>
      <c r="H3807" t="s">
        <v>3790</v>
      </c>
      <c r="I3807" t="s">
        <v>540</v>
      </c>
      <c r="J3807" t="s">
        <v>16631</v>
      </c>
      <c r="K3807" t="s">
        <v>16632</v>
      </c>
      <c r="L3807" t="s">
        <v>120</v>
      </c>
      <c r="M3807">
        <v>40</v>
      </c>
      <c r="N3807" t="s">
        <v>8442</v>
      </c>
      <c r="O3807" t="s">
        <v>8207</v>
      </c>
      <c r="P3807">
        <v>3</v>
      </c>
      <c r="Q3807">
        <v>1400</v>
      </c>
      <c r="R3807">
        <v>320</v>
      </c>
      <c r="S3807">
        <v>145</v>
      </c>
      <c r="T3807">
        <v>65</v>
      </c>
      <c r="U3807">
        <v>185</v>
      </c>
      <c r="V3807">
        <v>305</v>
      </c>
      <c r="W3807">
        <v>1.3440000000000001</v>
      </c>
      <c r="X3807">
        <v>1.6128</v>
      </c>
    </row>
    <row r="3808" spans="1:24" hidden="1" x14ac:dyDescent="0.3">
      <c r="A3808" t="s">
        <v>16633</v>
      </c>
      <c r="B3808" t="s">
        <v>8179</v>
      </c>
      <c r="C3808" t="s">
        <v>4917</v>
      </c>
      <c r="D3808" t="s">
        <v>4916</v>
      </c>
      <c r="E3808" t="s">
        <v>113</v>
      </c>
      <c r="F3808" t="s">
        <v>4918</v>
      </c>
      <c r="G3808" t="s">
        <v>133</v>
      </c>
      <c r="H3808" t="s">
        <v>3790</v>
      </c>
      <c r="I3808" t="s">
        <v>540</v>
      </c>
      <c r="J3808" t="s">
        <v>16631</v>
      </c>
      <c r="K3808" t="s">
        <v>16632</v>
      </c>
      <c r="L3808" t="s">
        <v>120</v>
      </c>
      <c r="M3808">
        <v>40</v>
      </c>
      <c r="N3808" t="s">
        <v>9971</v>
      </c>
      <c r="O3808" t="s">
        <v>9034</v>
      </c>
      <c r="P3808">
        <v>1</v>
      </c>
      <c r="Q3808">
        <v>560</v>
      </c>
      <c r="R3808">
        <v>308</v>
      </c>
      <c r="S3808">
        <v>149</v>
      </c>
      <c r="W3808">
        <v>0.17247999999999999</v>
      </c>
      <c r="X3808">
        <v>0.20697599999999999</v>
      </c>
    </row>
    <row r="3809" spans="1:24" hidden="1" x14ac:dyDescent="0.3">
      <c r="A3809" t="s">
        <v>16634</v>
      </c>
      <c r="B3809" t="s">
        <v>8536</v>
      </c>
      <c r="C3809" t="s">
        <v>4917</v>
      </c>
      <c r="D3809" t="s">
        <v>4916</v>
      </c>
      <c r="E3809" t="s">
        <v>113</v>
      </c>
      <c r="F3809" t="s">
        <v>4918</v>
      </c>
      <c r="G3809" t="s">
        <v>133</v>
      </c>
      <c r="H3809" t="s">
        <v>3790</v>
      </c>
      <c r="I3809" t="s">
        <v>540</v>
      </c>
      <c r="J3809" t="s">
        <v>16631</v>
      </c>
      <c r="K3809" t="s">
        <v>16632</v>
      </c>
      <c r="L3809" t="s">
        <v>120</v>
      </c>
      <c r="M3809">
        <v>38</v>
      </c>
      <c r="N3809" t="s">
        <v>8614</v>
      </c>
      <c r="O3809" t="s">
        <v>9505</v>
      </c>
      <c r="P3809">
        <v>2</v>
      </c>
      <c r="W3809">
        <v>0</v>
      </c>
      <c r="X3809">
        <v>0</v>
      </c>
    </row>
    <row r="3810" spans="1:24" hidden="1" x14ac:dyDescent="0.3">
      <c r="A3810" t="s">
        <v>16635</v>
      </c>
      <c r="B3810" t="s">
        <v>8211</v>
      </c>
      <c r="C3810" t="s">
        <v>4917</v>
      </c>
      <c r="D3810" t="s">
        <v>4916</v>
      </c>
      <c r="E3810" t="s">
        <v>113</v>
      </c>
      <c r="F3810" t="s">
        <v>4918</v>
      </c>
      <c r="G3810" t="s">
        <v>133</v>
      </c>
      <c r="H3810" t="s">
        <v>3790</v>
      </c>
      <c r="I3810" t="s">
        <v>540</v>
      </c>
      <c r="J3810" t="s">
        <v>16631</v>
      </c>
      <c r="K3810" t="s">
        <v>16632</v>
      </c>
      <c r="L3810" t="s">
        <v>120</v>
      </c>
      <c r="M3810">
        <v>38</v>
      </c>
      <c r="N3810" t="s">
        <v>8614</v>
      </c>
      <c r="O3810" t="s">
        <v>8843</v>
      </c>
      <c r="P3810">
        <v>1</v>
      </c>
      <c r="Q3810">
        <v>0.9</v>
      </c>
      <c r="T3810">
        <v>277</v>
      </c>
      <c r="W3810">
        <v>0.63617251235193317</v>
      </c>
      <c r="X3810">
        <v>1.0178760197630932</v>
      </c>
    </row>
    <row r="3811" spans="1:24" hidden="1" x14ac:dyDescent="0.3">
      <c r="A3811" t="s">
        <v>16636</v>
      </c>
      <c r="B3811" t="s">
        <v>8174</v>
      </c>
      <c r="C3811" t="s">
        <v>15434</v>
      </c>
      <c r="D3811" t="s">
        <v>16637</v>
      </c>
      <c r="E3811" t="s">
        <v>113</v>
      </c>
      <c r="F3811" t="s">
        <v>15436</v>
      </c>
      <c r="G3811" t="s">
        <v>133</v>
      </c>
      <c r="H3811" t="s">
        <v>14879</v>
      </c>
      <c r="I3811" t="s">
        <v>540</v>
      </c>
      <c r="J3811" t="s">
        <v>16638</v>
      </c>
      <c r="K3811" t="s">
        <v>16639</v>
      </c>
      <c r="L3811" t="s">
        <v>1173</v>
      </c>
      <c r="M3811">
        <v>50</v>
      </c>
      <c r="N3811" t="s">
        <v>8442</v>
      </c>
      <c r="O3811" t="s">
        <v>8207</v>
      </c>
      <c r="P3811">
        <v>3</v>
      </c>
      <c r="Q3811">
        <v>1400</v>
      </c>
      <c r="R3811">
        <v>320</v>
      </c>
      <c r="S3811">
        <v>145</v>
      </c>
      <c r="T3811">
        <v>40</v>
      </c>
      <c r="U3811">
        <v>120</v>
      </c>
      <c r="V3811">
        <v>325</v>
      </c>
      <c r="W3811">
        <v>1.3440000000000001</v>
      </c>
      <c r="X3811">
        <v>1.6128</v>
      </c>
    </row>
    <row r="3812" spans="1:24" hidden="1" x14ac:dyDescent="0.3">
      <c r="A3812" t="s">
        <v>16640</v>
      </c>
      <c r="B3812" t="s">
        <v>8179</v>
      </c>
      <c r="C3812" t="s">
        <v>15434</v>
      </c>
      <c r="D3812" t="s">
        <v>16637</v>
      </c>
      <c r="E3812" t="s">
        <v>113</v>
      </c>
      <c r="F3812" t="s">
        <v>15436</v>
      </c>
      <c r="G3812" t="s">
        <v>133</v>
      </c>
      <c r="H3812" t="s">
        <v>14879</v>
      </c>
      <c r="I3812" t="s">
        <v>540</v>
      </c>
      <c r="J3812" t="s">
        <v>16638</v>
      </c>
      <c r="K3812" t="s">
        <v>16639</v>
      </c>
      <c r="L3812" t="s">
        <v>1173</v>
      </c>
      <c r="M3812">
        <v>50</v>
      </c>
      <c r="N3812" t="s">
        <v>9971</v>
      </c>
      <c r="O3812" t="s">
        <v>9034</v>
      </c>
      <c r="P3812">
        <v>1</v>
      </c>
      <c r="Q3812">
        <v>560</v>
      </c>
      <c r="R3812">
        <v>308</v>
      </c>
      <c r="S3812">
        <v>149</v>
      </c>
      <c r="W3812">
        <v>0.17247999999999999</v>
      </c>
      <c r="X3812">
        <v>0.20697599999999999</v>
      </c>
    </row>
    <row r="3813" spans="1:24" hidden="1" x14ac:dyDescent="0.3">
      <c r="A3813" t="s">
        <v>16641</v>
      </c>
      <c r="B3813" t="s">
        <v>8536</v>
      </c>
      <c r="C3813" t="s">
        <v>15434</v>
      </c>
      <c r="D3813" t="s">
        <v>16637</v>
      </c>
      <c r="E3813" t="s">
        <v>113</v>
      </c>
      <c r="F3813" t="s">
        <v>15436</v>
      </c>
      <c r="G3813" t="s">
        <v>133</v>
      </c>
      <c r="H3813" t="s">
        <v>14879</v>
      </c>
      <c r="I3813" t="s">
        <v>540</v>
      </c>
      <c r="J3813" t="s">
        <v>16638</v>
      </c>
      <c r="K3813" t="s">
        <v>16639</v>
      </c>
      <c r="L3813" t="s">
        <v>1173</v>
      </c>
      <c r="M3813">
        <v>48</v>
      </c>
      <c r="N3813" t="s">
        <v>8614</v>
      </c>
      <c r="O3813" t="s">
        <v>9505</v>
      </c>
      <c r="P3813">
        <v>2</v>
      </c>
      <c r="W3813">
        <v>0</v>
      </c>
      <c r="X3813">
        <v>0</v>
      </c>
    </row>
    <row r="3814" spans="1:24" hidden="1" x14ac:dyDescent="0.3">
      <c r="A3814" t="s">
        <v>16642</v>
      </c>
      <c r="B3814" t="s">
        <v>8211</v>
      </c>
      <c r="C3814" t="s">
        <v>15434</v>
      </c>
      <c r="D3814" t="s">
        <v>16637</v>
      </c>
      <c r="E3814" t="s">
        <v>113</v>
      </c>
      <c r="F3814" t="s">
        <v>15436</v>
      </c>
      <c r="G3814" t="s">
        <v>133</v>
      </c>
      <c r="H3814" t="s">
        <v>14879</v>
      </c>
      <c r="I3814" t="s">
        <v>540</v>
      </c>
      <c r="J3814" t="s">
        <v>16638</v>
      </c>
      <c r="K3814" t="s">
        <v>16639</v>
      </c>
      <c r="L3814" t="s">
        <v>1173</v>
      </c>
      <c r="M3814">
        <v>48</v>
      </c>
      <c r="N3814" t="s">
        <v>8614</v>
      </c>
      <c r="O3814" t="s">
        <v>8843</v>
      </c>
      <c r="P3814">
        <v>1</v>
      </c>
      <c r="Q3814">
        <v>0.9</v>
      </c>
      <c r="T3814">
        <v>286</v>
      </c>
      <c r="W3814">
        <v>0.63617251235193317</v>
      </c>
      <c r="X3814">
        <v>1.0178760197630932</v>
      </c>
    </row>
    <row r="3815" spans="1:24" hidden="1" x14ac:dyDescent="0.3">
      <c r="A3815" t="s">
        <v>16643</v>
      </c>
      <c r="B3815" t="s">
        <v>8174</v>
      </c>
      <c r="C3815" t="s">
        <v>3234</v>
      </c>
      <c r="D3815" t="s">
        <v>16644</v>
      </c>
      <c r="E3815" t="s">
        <v>113</v>
      </c>
      <c r="F3815" t="s">
        <v>3235</v>
      </c>
      <c r="G3815" t="s">
        <v>1356</v>
      </c>
      <c r="H3815" t="s">
        <v>127</v>
      </c>
      <c r="I3815" t="s">
        <v>686</v>
      </c>
      <c r="J3815" t="s">
        <v>16645</v>
      </c>
      <c r="K3815" t="s">
        <v>16646</v>
      </c>
      <c r="L3815" t="s">
        <v>120</v>
      </c>
      <c r="M3815">
        <v>40</v>
      </c>
      <c r="N3815" t="s">
        <v>113</v>
      </c>
      <c r="O3815" t="s">
        <v>11997</v>
      </c>
      <c r="P3815">
        <v>3</v>
      </c>
      <c r="Q3815">
        <v>699</v>
      </c>
      <c r="R3815">
        <v>395</v>
      </c>
      <c r="S3815">
        <v>160</v>
      </c>
      <c r="T3815">
        <v>15</v>
      </c>
      <c r="U3815">
        <v>210</v>
      </c>
      <c r="V3815">
        <v>290</v>
      </c>
      <c r="W3815">
        <v>0.82831500000000002</v>
      </c>
      <c r="X3815">
        <v>0.99397800000000003</v>
      </c>
    </row>
    <row r="3816" spans="1:24" hidden="1" x14ac:dyDescent="0.3">
      <c r="A3816" t="s">
        <v>16647</v>
      </c>
      <c r="B3816" t="s">
        <v>8617</v>
      </c>
      <c r="C3816" t="s">
        <v>3234</v>
      </c>
      <c r="D3816" t="s">
        <v>16644</v>
      </c>
      <c r="E3816" t="s">
        <v>113</v>
      </c>
      <c r="F3816" t="s">
        <v>3235</v>
      </c>
      <c r="G3816" t="s">
        <v>1356</v>
      </c>
      <c r="H3816" t="s">
        <v>127</v>
      </c>
      <c r="I3816" t="s">
        <v>686</v>
      </c>
      <c r="J3816" t="s">
        <v>16645</v>
      </c>
      <c r="K3816" t="s">
        <v>16646</v>
      </c>
      <c r="L3816" t="s">
        <v>120</v>
      </c>
      <c r="M3816">
        <v>40</v>
      </c>
      <c r="N3816" t="s">
        <v>113</v>
      </c>
      <c r="O3816" t="s">
        <v>9266</v>
      </c>
      <c r="P3816">
        <v>3</v>
      </c>
      <c r="Q3816">
        <v>1936</v>
      </c>
      <c r="R3816">
        <v>298</v>
      </c>
      <c r="S3816">
        <v>149</v>
      </c>
      <c r="T3816">
        <v>15</v>
      </c>
      <c r="U3816">
        <v>210</v>
      </c>
      <c r="V3816">
        <v>290</v>
      </c>
      <c r="W3816">
        <v>1.7307840000000001</v>
      </c>
      <c r="X3816">
        <v>2.0769408</v>
      </c>
    </row>
    <row r="3817" spans="1:24" hidden="1" x14ac:dyDescent="0.3">
      <c r="A3817" t="s">
        <v>16648</v>
      </c>
      <c r="B3817" t="s">
        <v>8179</v>
      </c>
      <c r="C3817" t="s">
        <v>3234</v>
      </c>
      <c r="D3817" t="s">
        <v>16644</v>
      </c>
      <c r="E3817" t="s">
        <v>113</v>
      </c>
      <c r="F3817" t="s">
        <v>3235</v>
      </c>
      <c r="G3817" t="s">
        <v>1356</v>
      </c>
      <c r="H3817" t="s">
        <v>127</v>
      </c>
      <c r="I3817" t="s">
        <v>686</v>
      </c>
      <c r="J3817" t="s">
        <v>16645</v>
      </c>
      <c r="K3817" t="s">
        <v>16646</v>
      </c>
      <c r="L3817" t="s">
        <v>120</v>
      </c>
      <c r="M3817">
        <v>40</v>
      </c>
      <c r="N3817" t="s">
        <v>113</v>
      </c>
      <c r="O3817" t="s">
        <v>11880</v>
      </c>
      <c r="P3817">
        <v>3</v>
      </c>
      <c r="Q3817">
        <v>400</v>
      </c>
      <c r="R3817">
        <v>300</v>
      </c>
      <c r="S3817">
        <v>100</v>
      </c>
      <c r="W3817">
        <v>0.36</v>
      </c>
      <c r="X3817">
        <v>0.432</v>
      </c>
    </row>
    <row r="3818" spans="1:24" hidden="1" x14ac:dyDescent="0.3">
      <c r="A3818" t="s">
        <v>16649</v>
      </c>
      <c r="B3818" t="s">
        <v>8174</v>
      </c>
      <c r="C3818" t="s">
        <v>9596</v>
      </c>
      <c r="D3818" t="s">
        <v>16650</v>
      </c>
      <c r="E3818" t="s">
        <v>113</v>
      </c>
      <c r="F3818" t="s">
        <v>16651</v>
      </c>
      <c r="G3818" t="s">
        <v>1356</v>
      </c>
      <c r="H3818" t="s">
        <v>127</v>
      </c>
      <c r="I3818" t="s">
        <v>540</v>
      </c>
      <c r="J3818" t="s">
        <v>16652</v>
      </c>
      <c r="K3818" t="s">
        <v>16653</v>
      </c>
      <c r="L3818" t="s">
        <v>8903</v>
      </c>
      <c r="M3818">
        <v>30</v>
      </c>
      <c r="N3818" t="s">
        <v>113</v>
      </c>
      <c r="O3818" t="s">
        <v>9600</v>
      </c>
      <c r="P3818">
        <v>3</v>
      </c>
      <c r="Q3818">
        <v>1509</v>
      </c>
      <c r="R3818">
        <v>469</v>
      </c>
      <c r="S3818">
        <v>206</v>
      </c>
      <c r="T3818">
        <v>170</v>
      </c>
      <c r="U3818">
        <v>250</v>
      </c>
      <c r="V3818">
        <v>340</v>
      </c>
      <c r="W3818">
        <v>2.1231629999999999</v>
      </c>
      <c r="X3818">
        <v>2.5477955999999997</v>
      </c>
    </row>
    <row r="3819" spans="1:24" hidden="1" x14ac:dyDescent="0.3">
      <c r="A3819" t="s">
        <v>16654</v>
      </c>
      <c r="B3819" t="s">
        <v>8179</v>
      </c>
      <c r="C3819" t="s">
        <v>9596</v>
      </c>
      <c r="D3819" t="s">
        <v>16650</v>
      </c>
      <c r="E3819" t="s">
        <v>113</v>
      </c>
      <c r="F3819" t="s">
        <v>16651</v>
      </c>
      <c r="G3819" t="s">
        <v>1356</v>
      </c>
      <c r="H3819" t="s">
        <v>127</v>
      </c>
      <c r="I3819" t="s">
        <v>540</v>
      </c>
      <c r="J3819" t="s">
        <v>16652</v>
      </c>
      <c r="K3819" t="s">
        <v>16653</v>
      </c>
      <c r="L3819" t="s">
        <v>8903</v>
      </c>
      <c r="M3819">
        <v>30</v>
      </c>
      <c r="N3819" t="s">
        <v>113</v>
      </c>
      <c r="O3819" t="s">
        <v>11880</v>
      </c>
      <c r="P3819">
        <v>3</v>
      </c>
      <c r="Q3819">
        <v>400</v>
      </c>
      <c r="R3819">
        <v>300</v>
      </c>
      <c r="S3819">
        <v>150</v>
      </c>
      <c r="W3819">
        <v>0.36</v>
      </c>
      <c r="X3819">
        <v>0.432</v>
      </c>
    </row>
    <row r="3820" spans="1:24" hidden="1" x14ac:dyDescent="0.3">
      <c r="A3820" t="s">
        <v>16655</v>
      </c>
      <c r="B3820" t="s">
        <v>8536</v>
      </c>
      <c r="C3820" t="s">
        <v>9596</v>
      </c>
      <c r="D3820" t="s">
        <v>16650</v>
      </c>
      <c r="E3820" t="s">
        <v>113</v>
      </c>
      <c r="F3820" t="s">
        <v>16651</v>
      </c>
      <c r="G3820" t="s">
        <v>1356</v>
      </c>
      <c r="H3820" t="s">
        <v>127</v>
      </c>
      <c r="I3820" t="s">
        <v>540</v>
      </c>
      <c r="J3820" t="s">
        <v>16652</v>
      </c>
      <c r="K3820" t="s">
        <v>16653</v>
      </c>
      <c r="L3820" t="s">
        <v>8903</v>
      </c>
      <c r="M3820">
        <v>30</v>
      </c>
      <c r="N3820" t="s">
        <v>113</v>
      </c>
      <c r="O3820" t="s">
        <v>16656</v>
      </c>
      <c r="P3820">
        <v>3</v>
      </c>
      <c r="Q3820">
        <v>400</v>
      </c>
      <c r="R3820">
        <v>300</v>
      </c>
      <c r="S3820">
        <v>150</v>
      </c>
      <c r="W3820">
        <v>0.36</v>
      </c>
      <c r="X3820">
        <v>0.432</v>
      </c>
    </row>
    <row r="3821" spans="1:24" hidden="1" x14ac:dyDescent="0.3">
      <c r="A3821" t="s">
        <v>16657</v>
      </c>
      <c r="B3821" t="s">
        <v>8174</v>
      </c>
      <c r="C3821" t="s">
        <v>1930</v>
      </c>
      <c r="D3821" t="s">
        <v>1929</v>
      </c>
      <c r="E3821" t="s">
        <v>113</v>
      </c>
      <c r="F3821" t="s">
        <v>1931</v>
      </c>
      <c r="G3821" t="s">
        <v>247</v>
      </c>
      <c r="H3821" t="s">
        <v>1398</v>
      </c>
      <c r="I3821" t="s">
        <v>344</v>
      </c>
      <c r="J3821" t="s">
        <v>16658</v>
      </c>
      <c r="K3821" t="s">
        <v>16659</v>
      </c>
      <c r="L3821" t="s">
        <v>1173</v>
      </c>
      <c r="M3821">
        <v>50</v>
      </c>
      <c r="N3821" t="s">
        <v>8614</v>
      </c>
      <c r="O3821" t="s">
        <v>16466</v>
      </c>
      <c r="P3821">
        <v>2</v>
      </c>
      <c r="Q3821">
        <v>1500</v>
      </c>
      <c r="R3821">
        <v>488</v>
      </c>
      <c r="T3821">
        <v>10</v>
      </c>
      <c r="U3821">
        <v>175</v>
      </c>
      <c r="W3821">
        <v>1.464</v>
      </c>
      <c r="X3821">
        <v>1.7567999999999999</v>
      </c>
    </row>
    <row r="3822" spans="1:24" hidden="1" x14ac:dyDescent="0.3">
      <c r="A3822" t="s">
        <v>16660</v>
      </c>
      <c r="B3822" t="s">
        <v>8179</v>
      </c>
      <c r="C3822" t="s">
        <v>1930</v>
      </c>
      <c r="D3822" t="s">
        <v>1929</v>
      </c>
      <c r="E3822" t="s">
        <v>113</v>
      </c>
      <c r="F3822" t="s">
        <v>1931</v>
      </c>
      <c r="G3822" t="s">
        <v>247</v>
      </c>
      <c r="H3822" t="s">
        <v>1398</v>
      </c>
      <c r="I3822" t="s">
        <v>344</v>
      </c>
      <c r="J3822" t="s">
        <v>16658</v>
      </c>
      <c r="K3822" t="s">
        <v>16659</v>
      </c>
      <c r="L3822" t="s">
        <v>1173</v>
      </c>
      <c r="M3822">
        <v>50</v>
      </c>
      <c r="N3822" t="s">
        <v>8614</v>
      </c>
      <c r="O3822" t="s">
        <v>9568</v>
      </c>
      <c r="P3822">
        <v>2</v>
      </c>
      <c r="Q3822">
        <v>409</v>
      </c>
      <c r="R3822">
        <v>269</v>
      </c>
      <c r="W3822">
        <v>0.22004199999999999</v>
      </c>
      <c r="X3822">
        <v>0.26405039999999996</v>
      </c>
    </row>
    <row r="3823" spans="1:24" hidden="1" x14ac:dyDescent="0.3">
      <c r="A3823" t="s">
        <v>16661</v>
      </c>
      <c r="B3823" t="s">
        <v>8536</v>
      </c>
      <c r="C3823" t="s">
        <v>1930</v>
      </c>
      <c r="D3823" t="s">
        <v>1929</v>
      </c>
      <c r="E3823" t="s">
        <v>113</v>
      </c>
      <c r="F3823" t="s">
        <v>1931</v>
      </c>
      <c r="G3823" t="s">
        <v>247</v>
      </c>
      <c r="H3823" t="s">
        <v>1398</v>
      </c>
      <c r="I3823" t="s">
        <v>344</v>
      </c>
      <c r="J3823" t="s">
        <v>16658</v>
      </c>
      <c r="K3823" t="s">
        <v>16659</v>
      </c>
      <c r="L3823" t="s">
        <v>1173</v>
      </c>
      <c r="M3823">
        <v>50</v>
      </c>
      <c r="N3823" t="s">
        <v>9085</v>
      </c>
      <c r="O3823" t="s">
        <v>9131</v>
      </c>
      <c r="P3823">
        <v>1</v>
      </c>
      <c r="Q3823">
        <v>210</v>
      </c>
      <c r="R3823">
        <v>210</v>
      </c>
      <c r="W3823">
        <v>4.41E-2</v>
      </c>
      <c r="X3823">
        <v>5.2920000000000002E-2</v>
      </c>
    </row>
    <row r="3824" spans="1:24" hidden="1" x14ac:dyDescent="0.3">
      <c r="A3824" t="s">
        <v>16662</v>
      </c>
      <c r="B3824" t="s">
        <v>8211</v>
      </c>
      <c r="C3824" t="s">
        <v>1930</v>
      </c>
      <c r="D3824" t="s">
        <v>1929</v>
      </c>
      <c r="E3824" t="s">
        <v>113</v>
      </c>
      <c r="F3824" t="s">
        <v>1931</v>
      </c>
      <c r="G3824" t="s">
        <v>247</v>
      </c>
      <c r="H3824" t="s">
        <v>1398</v>
      </c>
      <c r="I3824" t="s">
        <v>344</v>
      </c>
      <c r="J3824" t="s">
        <v>16658</v>
      </c>
      <c r="K3824" t="s">
        <v>16659</v>
      </c>
      <c r="L3824" t="s">
        <v>1173</v>
      </c>
      <c r="M3824">
        <v>48</v>
      </c>
      <c r="N3824" t="s">
        <v>10031</v>
      </c>
      <c r="O3824" t="s">
        <v>13810</v>
      </c>
      <c r="P3824">
        <v>1</v>
      </c>
      <c r="Q3824">
        <v>1.2</v>
      </c>
      <c r="T3824">
        <v>299</v>
      </c>
      <c r="W3824">
        <v>1.1309733552923256</v>
      </c>
      <c r="X3824">
        <v>1.8095573684677211</v>
      </c>
    </row>
    <row r="3825" spans="1:24" hidden="1" x14ac:dyDescent="0.3">
      <c r="A3825" t="s">
        <v>16663</v>
      </c>
      <c r="B3825" t="s">
        <v>1304</v>
      </c>
      <c r="C3825" t="s">
        <v>1930</v>
      </c>
      <c r="D3825" t="s">
        <v>1929</v>
      </c>
      <c r="E3825" t="s">
        <v>113</v>
      </c>
      <c r="F3825" t="s">
        <v>1931</v>
      </c>
      <c r="G3825" t="s">
        <v>247</v>
      </c>
      <c r="H3825" t="s">
        <v>1398</v>
      </c>
      <c r="I3825" t="s">
        <v>344</v>
      </c>
      <c r="J3825" t="s">
        <v>16658</v>
      </c>
      <c r="K3825" t="s">
        <v>16659</v>
      </c>
      <c r="L3825" t="s">
        <v>1173</v>
      </c>
      <c r="M3825">
        <v>0</v>
      </c>
      <c r="N3825" t="s">
        <v>113</v>
      </c>
      <c r="O3825" t="s">
        <v>13812</v>
      </c>
      <c r="P3825">
        <v>1</v>
      </c>
    </row>
    <row r="3826" spans="1:24" hidden="1" x14ac:dyDescent="0.3">
      <c r="A3826" t="s">
        <v>16664</v>
      </c>
      <c r="B3826" t="s">
        <v>8174</v>
      </c>
      <c r="C3826" t="s">
        <v>5242</v>
      </c>
      <c r="D3826" t="s">
        <v>5241</v>
      </c>
      <c r="E3826" t="s">
        <v>113</v>
      </c>
      <c r="F3826" t="s">
        <v>16665</v>
      </c>
      <c r="G3826" t="s">
        <v>133</v>
      </c>
      <c r="H3826" t="s">
        <v>5245</v>
      </c>
      <c r="I3826" t="s">
        <v>115</v>
      </c>
      <c r="J3826" t="s">
        <v>16666</v>
      </c>
      <c r="K3826" t="s">
        <v>16667</v>
      </c>
      <c r="L3826" t="s">
        <v>10083</v>
      </c>
      <c r="M3826">
        <v>20</v>
      </c>
      <c r="N3826" t="s">
        <v>113</v>
      </c>
      <c r="O3826" t="s">
        <v>8207</v>
      </c>
      <c r="P3826">
        <v>3</v>
      </c>
      <c r="Q3826">
        <v>1400</v>
      </c>
      <c r="R3826">
        <v>320</v>
      </c>
      <c r="S3826">
        <v>145</v>
      </c>
      <c r="T3826">
        <v>20</v>
      </c>
      <c r="U3826">
        <v>80</v>
      </c>
      <c r="V3826">
        <v>220</v>
      </c>
      <c r="W3826">
        <v>1.3440000000000001</v>
      </c>
      <c r="X3826">
        <v>1.6128</v>
      </c>
    </row>
    <row r="3827" spans="1:24" hidden="1" x14ac:dyDescent="0.3">
      <c r="A3827" t="s">
        <v>16668</v>
      </c>
      <c r="B3827" t="s">
        <v>8179</v>
      </c>
      <c r="C3827" t="s">
        <v>5242</v>
      </c>
      <c r="D3827" t="s">
        <v>5241</v>
      </c>
      <c r="E3827" t="s">
        <v>113</v>
      </c>
      <c r="F3827" t="s">
        <v>16665</v>
      </c>
      <c r="G3827" t="s">
        <v>133</v>
      </c>
      <c r="H3827" t="s">
        <v>5245</v>
      </c>
      <c r="I3827" t="s">
        <v>115</v>
      </c>
      <c r="J3827" t="s">
        <v>16666</v>
      </c>
      <c r="K3827" t="s">
        <v>16667</v>
      </c>
      <c r="L3827" t="s">
        <v>10083</v>
      </c>
      <c r="M3827">
        <v>20</v>
      </c>
      <c r="N3827" t="s">
        <v>113</v>
      </c>
      <c r="O3827" t="s">
        <v>9034</v>
      </c>
      <c r="P3827">
        <v>1</v>
      </c>
      <c r="Q3827">
        <v>560</v>
      </c>
      <c r="R3827">
        <v>308</v>
      </c>
      <c r="S3827">
        <v>149</v>
      </c>
      <c r="W3827">
        <v>0.17247999999999999</v>
      </c>
      <c r="X3827">
        <v>0.20697599999999999</v>
      </c>
    </row>
    <row r="3828" spans="1:24" hidden="1" x14ac:dyDescent="0.3">
      <c r="A3828" t="s">
        <v>16669</v>
      </c>
      <c r="B3828" t="s">
        <v>8211</v>
      </c>
      <c r="C3828" t="s">
        <v>5242</v>
      </c>
      <c r="D3828" t="s">
        <v>5241</v>
      </c>
      <c r="E3828" t="s">
        <v>113</v>
      </c>
      <c r="F3828" t="s">
        <v>16665</v>
      </c>
      <c r="G3828" t="s">
        <v>133</v>
      </c>
      <c r="H3828" t="s">
        <v>5245</v>
      </c>
      <c r="I3828" t="s">
        <v>115</v>
      </c>
      <c r="J3828" t="s">
        <v>16666</v>
      </c>
      <c r="K3828" t="s">
        <v>16667</v>
      </c>
      <c r="L3828" t="s">
        <v>10083</v>
      </c>
      <c r="M3828">
        <v>18</v>
      </c>
      <c r="N3828" t="s">
        <v>113</v>
      </c>
      <c r="O3828" t="s">
        <v>9493</v>
      </c>
      <c r="P3828">
        <v>1</v>
      </c>
      <c r="Q3828">
        <v>0.6</v>
      </c>
      <c r="T3828">
        <v>189.95</v>
      </c>
      <c r="W3828">
        <v>0.28274333882308139</v>
      </c>
      <c r="X3828">
        <v>0.45238934211693027</v>
      </c>
    </row>
    <row r="3829" spans="1:24" hidden="1" x14ac:dyDescent="0.3">
      <c r="A3829" t="s">
        <v>16670</v>
      </c>
      <c r="B3829" t="s">
        <v>8249</v>
      </c>
      <c r="C3829" t="s">
        <v>5242</v>
      </c>
      <c r="D3829" t="s">
        <v>5241</v>
      </c>
      <c r="E3829" t="s">
        <v>113</v>
      </c>
      <c r="F3829" t="s">
        <v>16665</v>
      </c>
      <c r="G3829" t="s">
        <v>133</v>
      </c>
      <c r="H3829" t="s">
        <v>5245</v>
      </c>
      <c r="I3829" t="s">
        <v>115</v>
      </c>
      <c r="J3829" t="s">
        <v>16666</v>
      </c>
      <c r="K3829" t="s">
        <v>16667</v>
      </c>
      <c r="L3829" t="s">
        <v>10083</v>
      </c>
      <c r="M3829">
        <v>18</v>
      </c>
      <c r="N3829" t="s">
        <v>113</v>
      </c>
      <c r="O3829" t="s">
        <v>9493</v>
      </c>
      <c r="P3829">
        <v>1</v>
      </c>
      <c r="Q3829">
        <v>0.3</v>
      </c>
      <c r="T3829">
        <v>49.71</v>
      </c>
      <c r="W3829">
        <v>7.0685834705770348E-2</v>
      </c>
      <c r="X3829">
        <v>0.11309733552923257</v>
      </c>
    </row>
    <row r="3830" spans="1:24" hidden="1" x14ac:dyDescent="0.3">
      <c r="A3830" t="s">
        <v>16671</v>
      </c>
      <c r="B3830" t="s">
        <v>8174</v>
      </c>
      <c r="C3830" t="s">
        <v>16672</v>
      </c>
      <c r="D3830" t="s">
        <v>16673</v>
      </c>
      <c r="E3830" t="s">
        <v>113</v>
      </c>
      <c r="F3830" t="s">
        <v>16674</v>
      </c>
      <c r="G3830" t="s">
        <v>247</v>
      </c>
      <c r="H3830" t="s">
        <v>1398</v>
      </c>
      <c r="I3830" t="s">
        <v>344</v>
      </c>
      <c r="J3830" t="s">
        <v>16675</v>
      </c>
      <c r="K3830" t="s">
        <v>16676</v>
      </c>
      <c r="L3830" t="s">
        <v>8903</v>
      </c>
      <c r="M3830">
        <v>30</v>
      </c>
      <c r="N3830" t="s">
        <v>8614</v>
      </c>
      <c r="O3830" t="s">
        <v>16466</v>
      </c>
      <c r="P3830">
        <v>2</v>
      </c>
      <c r="Q3830">
        <v>1500</v>
      </c>
      <c r="R3830">
        <v>488</v>
      </c>
      <c r="T3830">
        <v>120</v>
      </c>
      <c r="U3830">
        <v>290</v>
      </c>
      <c r="W3830">
        <v>1.464</v>
      </c>
      <c r="X3830">
        <v>1.7567999999999999</v>
      </c>
    </row>
    <row r="3831" spans="1:24" hidden="1" x14ac:dyDescent="0.3">
      <c r="A3831" t="s">
        <v>16677</v>
      </c>
      <c r="B3831" t="s">
        <v>8179</v>
      </c>
      <c r="C3831" t="s">
        <v>16672</v>
      </c>
      <c r="D3831" t="s">
        <v>16673</v>
      </c>
      <c r="E3831" t="s">
        <v>113</v>
      </c>
      <c r="F3831" t="s">
        <v>16674</v>
      </c>
      <c r="G3831" t="s">
        <v>247</v>
      </c>
      <c r="H3831" t="s">
        <v>1398</v>
      </c>
      <c r="I3831" t="s">
        <v>344</v>
      </c>
      <c r="J3831" t="s">
        <v>16675</v>
      </c>
      <c r="K3831" t="s">
        <v>16676</v>
      </c>
      <c r="L3831" t="s">
        <v>8903</v>
      </c>
      <c r="M3831">
        <v>30</v>
      </c>
      <c r="N3831" t="s">
        <v>8614</v>
      </c>
      <c r="O3831" t="s">
        <v>9568</v>
      </c>
      <c r="P3831">
        <v>2</v>
      </c>
      <c r="Q3831">
        <v>409</v>
      </c>
      <c r="R3831">
        <v>269</v>
      </c>
      <c r="W3831">
        <v>0.22004199999999999</v>
      </c>
      <c r="X3831">
        <v>0.26405039999999996</v>
      </c>
    </row>
    <row r="3832" spans="1:24" hidden="1" x14ac:dyDescent="0.3">
      <c r="A3832" t="s">
        <v>16678</v>
      </c>
      <c r="B3832" t="s">
        <v>8536</v>
      </c>
      <c r="C3832" t="s">
        <v>16672</v>
      </c>
      <c r="D3832" t="s">
        <v>16673</v>
      </c>
      <c r="E3832" t="s">
        <v>113</v>
      </c>
      <c r="F3832" t="s">
        <v>16674</v>
      </c>
      <c r="G3832" t="s">
        <v>247</v>
      </c>
      <c r="H3832" t="s">
        <v>1398</v>
      </c>
      <c r="I3832" t="s">
        <v>344</v>
      </c>
      <c r="J3832" t="s">
        <v>16675</v>
      </c>
      <c r="K3832" t="s">
        <v>16676</v>
      </c>
      <c r="L3832" t="s">
        <v>8903</v>
      </c>
      <c r="M3832">
        <v>30</v>
      </c>
      <c r="N3832" t="s">
        <v>9085</v>
      </c>
      <c r="O3832" t="s">
        <v>9131</v>
      </c>
      <c r="P3832">
        <v>1</v>
      </c>
      <c r="Q3832">
        <v>210</v>
      </c>
      <c r="R3832">
        <v>210</v>
      </c>
      <c r="W3832">
        <v>4.41E-2</v>
      </c>
      <c r="X3832">
        <v>5.2920000000000002E-2</v>
      </c>
    </row>
    <row r="3833" spans="1:24" hidden="1" x14ac:dyDescent="0.3">
      <c r="A3833" t="s">
        <v>16679</v>
      </c>
      <c r="B3833" t="s">
        <v>8211</v>
      </c>
      <c r="C3833" t="s">
        <v>16672</v>
      </c>
      <c r="D3833" t="s">
        <v>16673</v>
      </c>
      <c r="E3833" t="s">
        <v>113</v>
      </c>
      <c r="F3833" t="s">
        <v>16674</v>
      </c>
      <c r="G3833" t="s">
        <v>247</v>
      </c>
      <c r="H3833" t="s">
        <v>1398</v>
      </c>
      <c r="I3833" t="s">
        <v>344</v>
      </c>
      <c r="J3833" t="s">
        <v>16675</v>
      </c>
      <c r="K3833" t="s">
        <v>16676</v>
      </c>
      <c r="L3833" t="s">
        <v>8903</v>
      </c>
      <c r="M3833">
        <v>28</v>
      </c>
      <c r="N3833" t="s">
        <v>10031</v>
      </c>
      <c r="O3833" t="s">
        <v>13810</v>
      </c>
      <c r="P3833">
        <v>1</v>
      </c>
      <c r="Q3833">
        <v>1.2</v>
      </c>
      <c r="T3833">
        <v>294</v>
      </c>
      <c r="W3833">
        <v>1.1309733552923256</v>
      </c>
      <c r="X3833">
        <v>1.8095573684677211</v>
      </c>
    </row>
    <row r="3834" spans="1:24" hidden="1" x14ac:dyDescent="0.3">
      <c r="A3834" t="s">
        <v>16680</v>
      </c>
      <c r="B3834" t="s">
        <v>1304</v>
      </c>
      <c r="C3834" t="s">
        <v>16672</v>
      </c>
      <c r="D3834" t="s">
        <v>16673</v>
      </c>
      <c r="E3834" t="s">
        <v>113</v>
      </c>
      <c r="F3834" t="s">
        <v>16674</v>
      </c>
      <c r="G3834" t="s">
        <v>247</v>
      </c>
      <c r="H3834" t="s">
        <v>1398</v>
      </c>
      <c r="I3834" t="s">
        <v>344</v>
      </c>
      <c r="J3834" t="s">
        <v>16675</v>
      </c>
      <c r="K3834" t="s">
        <v>16676</v>
      </c>
      <c r="L3834" t="s">
        <v>8903</v>
      </c>
      <c r="M3834">
        <v>0</v>
      </c>
      <c r="N3834" t="s">
        <v>113</v>
      </c>
      <c r="O3834" t="s">
        <v>13812</v>
      </c>
      <c r="P3834">
        <v>1</v>
      </c>
    </row>
    <row r="3835" spans="1:24" hidden="1" x14ac:dyDescent="0.3">
      <c r="A3835" t="s">
        <v>16681</v>
      </c>
      <c r="B3835" t="s">
        <v>8174</v>
      </c>
      <c r="C3835" t="s">
        <v>15371</v>
      </c>
      <c r="D3835" t="s">
        <v>16682</v>
      </c>
      <c r="E3835" t="s">
        <v>113</v>
      </c>
      <c r="F3835" t="s">
        <v>15373</v>
      </c>
      <c r="G3835" t="s">
        <v>133</v>
      </c>
      <c r="H3835" t="s">
        <v>14879</v>
      </c>
      <c r="I3835" t="s">
        <v>540</v>
      </c>
      <c r="J3835" t="s">
        <v>16683</v>
      </c>
      <c r="K3835" t="s">
        <v>16684</v>
      </c>
      <c r="L3835" t="s">
        <v>8842</v>
      </c>
      <c r="M3835">
        <v>70</v>
      </c>
      <c r="N3835" t="s">
        <v>8442</v>
      </c>
      <c r="O3835" t="s">
        <v>8207</v>
      </c>
      <c r="P3835">
        <v>3</v>
      </c>
      <c r="Q3835">
        <v>1400</v>
      </c>
      <c r="R3835">
        <v>320</v>
      </c>
      <c r="S3835">
        <v>145</v>
      </c>
      <c r="T3835">
        <v>0</v>
      </c>
      <c r="U3835">
        <v>120</v>
      </c>
      <c r="V3835">
        <v>340</v>
      </c>
      <c r="W3835">
        <v>1.3440000000000001</v>
      </c>
      <c r="X3835">
        <v>1.6128</v>
      </c>
    </row>
    <row r="3836" spans="1:24" hidden="1" x14ac:dyDescent="0.3">
      <c r="A3836" t="s">
        <v>16685</v>
      </c>
      <c r="B3836" t="s">
        <v>8179</v>
      </c>
      <c r="C3836" t="s">
        <v>15371</v>
      </c>
      <c r="D3836" t="s">
        <v>16682</v>
      </c>
      <c r="E3836" t="s">
        <v>113</v>
      </c>
      <c r="F3836" t="s">
        <v>15373</v>
      </c>
      <c r="G3836" t="s">
        <v>133</v>
      </c>
      <c r="H3836" t="s">
        <v>14879</v>
      </c>
      <c r="I3836" t="s">
        <v>540</v>
      </c>
      <c r="J3836" t="s">
        <v>16683</v>
      </c>
      <c r="K3836" t="s">
        <v>16684</v>
      </c>
      <c r="L3836" t="s">
        <v>8842</v>
      </c>
      <c r="M3836">
        <v>70</v>
      </c>
      <c r="N3836" t="s">
        <v>9971</v>
      </c>
      <c r="O3836" t="s">
        <v>9034</v>
      </c>
      <c r="P3836">
        <v>1</v>
      </c>
      <c r="Q3836">
        <v>560</v>
      </c>
      <c r="R3836">
        <v>308</v>
      </c>
      <c r="S3836">
        <v>149</v>
      </c>
      <c r="W3836">
        <v>0.17247999999999999</v>
      </c>
      <c r="X3836">
        <v>0.20697599999999999</v>
      </c>
    </row>
    <row r="3837" spans="1:24" hidden="1" x14ac:dyDescent="0.3">
      <c r="A3837" t="s">
        <v>16686</v>
      </c>
      <c r="B3837" t="s">
        <v>8536</v>
      </c>
      <c r="C3837" t="s">
        <v>15371</v>
      </c>
      <c r="D3837" t="s">
        <v>16682</v>
      </c>
      <c r="E3837" t="s">
        <v>113</v>
      </c>
      <c r="F3837" t="s">
        <v>15373</v>
      </c>
      <c r="G3837" t="s">
        <v>133</v>
      </c>
      <c r="H3837" t="s">
        <v>14879</v>
      </c>
      <c r="I3837" t="s">
        <v>540</v>
      </c>
      <c r="J3837" t="s">
        <v>16683</v>
      </c>
      <c r="K3837" t="s">
        <v>16684</v>
      </c>
      <c r="L3837" t="s">
        <v>8842</v>
      </c>
      <c r="M3837">
        <v>68</v>
      </c>
      <c r="N3837" t="s">
        <v>8614</v>
      </c>
      <c r="O3837" t="s">
        <v>9505</v>
      </c>
      <c r="P3837">
        <v>2</v>
      </c>
      <c r="W3837">
        <v>0</v>
      </c>
      <c r="X3837">
        <v>0</v>
      </c>
    </row>
    <row r="3838" spans="1:24" hidden="1" x14ac:dyDescent="0.3">
      <c r="A3838" t="s">
        <v>16687</v>
      </c>
      <c r="B3838" t="s">
        <v>8211</v>
      </c>
      <c r="C3838" t="s">
        <v>15371</v>
      </c>
      <c r="D3838" t="s">
        <v>16682</v>
      </c>
      <c r="E3838" t="s">
        <v>113</v>
      </c>
      <c r="F3838" t="s">
        <v>15373</v>
      </c>
      <c r="G3838" t="s">
        <v>133</v>
      </c>
      <c r="H3838" t="s">
        <v>14879</v>
      </c>
      <c r="I3838" t="s">
        <v>540</v>
      </c>
      <c r="J3838" t="s">
        <v>16683</v>
      </c>
      <c r="K3838" t="s">
        <v>16684</v>
      </c>
      <c r="L3838" t="s">
        <v>8842</v>
      </c>
      <c r="M3838">
        <v>68</v>
      </c>
      <c r="N3838" t="s">
        <v>8614</v>
      </c>
      <c r="O3838" t="s">
        <v>8843</v>
      </c>
      <c r="P3838">
        <v>1</v>
      </c>
      <c r="Q3838">
        <v>0.9</v>
      </c>
      <c r="T3838">
        <v>308</v>
      </c>
      <c r="W3838">
        <v>0.63617251235193317</v>
      </c>
      <c r="X3838">
        <v>1.0178760197630932</v>
      </c>
    </row>
    <row r="3839" spans="1:24" hidden="1" x14ac:dyDescent="0.3">
      <c r="A3839" t="s">
        <v>16688</v>
      </c>
      <c r="B3839" t="s">
        <v>8174</v>
      </c>
      <c r="C3839" t="s">
        <v>7478</v>
      </c>
      <c r="D3839" t="s">
        <v>7477</v>
      </c>
      <c r="E3839" t="s">
        <v>113</v>
      </c>
      <c r="F3839" t="s">
        <v>7479</v>
      </c>
      <c r="G3839" t="s">
        <v>247</v>
      </c>
      <c r="H3839" t="s">
        <v>308</v>
      </c>
      <c r="I3839" t="s">
        <v>115</v>
      </c>
      <c r="J3839" t="s">
        <v>16689</v>
      </c>
      <c r="K3839" t="s">
        <v>16690</v>
      </c>
      <c r="L3839" t="s">
        <v>120</v>
      </c>
      <c r="M3839">
        <v>40</v>
      </c>
      <c r="N3839" t="s">
        <v>9085</v>
      </c>
      <c r="O3839" t="s">
        <v>11169</v>
      </c>
      <c r="P3839">
        <v>3</v>
      </c>
      <c r="Q3839">
        <v>2009</v>
      </c>
      <c r="R3839">
        <v>469</v>
      </c>
      <c r="S3839">
        <v>206</v>
      </c>
      <c r="T3839">
        <v>310</v>
      </c>
      <c r="U3839">
        <v>110</v>
      </c>
      <c r="V3839">
        <v>220</v>
      </c>
      <c r="W3839">
        <v>2.8266629999999999</v>
      </c>
      <c r="X3839">
        <v>3.3919956</v>
      </c>
    </row>
    <row r="3840" spans="1:24" hidden="1" x14ac:dyDescent="0.3">
      <c r="A3840" t="s">
        <v>16691</v>
      </c>
      <c r="B3840" t="s">
        <v>8617</v>
      </c>
      <c r="C3840" t="s">
        <v>7478</v>
      </c>
      <c r="D3840" t="s">
        <v>7477</v>
      </c>
      <c r="E3840" t="s">
        <v>113</v>
      </c>
      <c r="F3840" t="s">
        <v>7479</v>
      </c>
      <c r="G3840" t="s">
        <v>247</v>
      </c>
      <c r="H3840" t="s">
        <v>308</v>
      </c>
      <c r="I3840" t="s">
        <v>115</v>
      </c>
      <c r="J3840" t="s">
        <v>16689</v>
      </c>
      <c r="K3840" t="s">
        <v>16690</v>
      </c>
      <c r="L3840" t="s">
        <v>120</v>
      </c>
      <c r="M3840">
        <v>40</v>
      </c>
      <c r="N3840" t="s">
        <v>9085</v>
      </c>
      <c r="O3840" t="s">
        <v>16692</v>
      </c>
      <c r="P3840">
        <v>3</v>
      </c>
      <c r="Q3840">
        <v>1450</v>
      </c>
      <c r="R3840">
        <v>400</v>
      </c>
      <c r="S3840">
        <v>180</v>
      </c>
      <c r="T3840">
        <v>310</v>
      </c>
      <c r="U3840">
        <v>110</v>
      </c>
      <c r="V3840">
        <v>220</v>
      </c>
      <c r="W3840">
        <v>1.74</v>
      </c>
      <c r="X3840">
        <v>2.0880000000000001</v>
      </c>
    </row>
    <row r="3841" spans="1:24" hidden="1" x14ac:dyDescent="0.3">
      <c r="A3841" t="s">
        <v>16693</v>
      </c>
      <c r="B3841" t="s">
        <v>8179</v>
      </c>
      <c r="C3841" t="s">
        <v>7478</v>
      </c>
      <c r="D3841" t="s">
        <v>7477</v>
      </c>
      <c r="E3841" t="s">
        <v>113</v>
      </c>
      <c r="F3841" t="s">
        <v>7479</v>
      </c>
      <c r="G3841" t="s">
        <v>247</v>
      </c>
      <c r="H3841" t="s">
        <v>308</v>
      </c>
      <c r="I3841" t="s">
        <v>115</v>
      </c>
      <c r="J3841" t="s">
        <v>16689</v>
      </c>
      <c r="K3841" t="s">
        <v>16690</v>
      </c>
      <c r="L3841" t="s">
        <v>120</v>
      </c>
      <c r="M3841">
        <v>40</v>
      </c>
      <c r="N3841" t="s">
        <v>9085</v>
      </c>
      <c r="O3841" t="s">
        <v>11880</v>
      </c>
      <c r="P3841">
        <v>3</v>
      </c>
      <c r="Q3841">
        <v>400</v>
      </c>
      <c r="R3841">
        <v>300</v>
      </c>
      <c r="W3841">
        <v>0.36</v>
      </c>
      <c r="X3841">
        <v>0.432</v>
      </c>
    </row>
    <row r="3842" spans="1:24" hidden="1" x14ac:dyDescent="0.3">
      <c r="A3842" t="s">
        <v>16694</v>
      </c>
      <c r="B3842" t="s">
        <v>8536</v>
      </c>
      <c r="C3842" t="s">
        <v>7478</v>
      </c>
      <c r="D3842" t="s">
        <v>7477</v>
      </c>
      <c r="E3842" t="s">
        <v>113</v>
      </c>
      <c r="F3842" t="s">
        <v>7479</v>
      </c>
      <c r="G3842" t="s">
        <v>247</v>
      </c>
      <c r="H3842" t="s">
        <v>308</v>
      </c>
      <c r="I3842" t="s">
        <v>115</v>
      </c>
      <c r="J3842" t="s">
        <v>16689</v>
      </c>
      <c r="K3842" t="s">
        <v>16690</v>
      </c>
      <c r="L3842" t="s">
        <v>120</v>
      </c>
      <c r="M3842">
        <v>40</v>
      </c>
      <c r="N3842" t="s">
        <v>9085</v>
      </c>
      <c r="O3842" t="s">
        <v>16695</v>
      </c>
      <c r="P3842">
        <v>3</v>
      </c>
      <c r="Q3842">
        <v>400</v>
      </c>
      <c r="R3842">
        <v>300</v>
      </c>
      <c r="W3842">
        <v>0.36</v>
      </c>
      <c r="X3842">
        <v>0.432</v>
      </c>
    </row>
    <row r="3843" spans="1:24" hidden="1" x14ac:dyDescent="0.3">
      <c r="A3843" t="s">
        <v>16696</v>
      </c>
      <c r="B3843" t="s">
        <v>1304</v>
      </c>
      <c r="C3843" t="s">
        <v>7478</v>
      </c>
      <c r="D3843" t="s">
        <v>7477</v>
      </c>
      <c r="E3843" t="s">
        <v>113</v>
      </c>
      <c r="F3843" t="s">
        <v>7479</v>
      </c>
      <c r="G3843" t="s">
        <v>247</v>
      </c>
      <c r="H3843" t="s">
        <v>308</v>
      </c>
      <c r="I3843" t="s">
        <v>115</v>
      </c>
      <c r="J3843" t="s">
        <v>16689</v>
      </c>
      <c r="K3843" t="s">
        <v>16690</v>
      </c>
      <c r="L3843" t="s">
        <v>120</v>
      </c>
      <c r="M3843">
        <v>0</v>
      </c>
      <c r="N3843" t="s">
        <v>113</v>
      </c>
      <c r="O3843" t="s">
        <v>13812</v>
      </c>
      <c r="P3843">
        <v>1</v>
      </c>
    </row>
    <row r="3844" spans="1:24" hidden="1" x14ac:dyDescent="0.3">
      <c r="A3844" t="s">
        <v>16697</v>
      </c>
      <c r="B3844" t="s">
        <v>8174</v>
      </c>
      <c r="C3844" t="s">
        <v>16698</v>
      </c>
      <c r="D3844" t="s">
        <v>16699</v>
      </c>
      <c r="E3844" t="s">
        <v>113</v>
      </c>
      <c r="F3844" t="s">
        <v>16700</v>
      </c>
      <c r="G3844" t="s">
        <v>247</v>
      </c>
      <c r="H3844" t="s">
        <v>308</v>
      </c>
      <c r="I3844" t="s">
        <v>115</v>
      </c>
      <c r="J3844" t="s">
        <v>16701</v>
      </c>
      <c r="K3844" t="s">
        <v>16702</v>
      </c>
      <c r="L3844" t="s">
        <v>120</v>
      </c>
      <c r="M3844">
        <v>40</v>
      </c>
      <c r="N3844" t="s">
        <v>9085</v>
      </c>
      <c r="O3844" t="s">
        <v>11169</v>
      </c>
      <c r="P3844">
        <v>3</v>
      </c>
      <c r="Q3844">
        <v>2009</v>
      </c>
      <c r="R3844">
        <v>469</v>
      </c>
      <c r="S3844">
        <v>206</v>
      </c>
      <c r="T3844">
        <v>0</v>
      </c>
      <c r="U3844">
        <v>120</v>
      </c>
      <c r="V3844">
        <v>240</v>
      </c>
      <c r="W3844">
        <v>2.8266629999999999</v>
      </c>
      <c r="X3844">
        <v>3.3919956</v>
      </c>
    </row>
    <row r="3845" spans="1:24" hidden="1" x14ac:dyDescent="0.3">
      <c r="A3845" t="s">
        <v>16703</v>
      </c>
      <c r="B3845" t="s">
        <v>8617</v>
      </c>
      <c r="C3845" t="s">
        <v>16698</v>
      </c>
      <c r="D3845" t="s">
        <v>16699</v>
      </c>
      <c r="E3845" t="s">
        <v>113</v>
      </c>
      <c r="F3845" t="s">
        <v>16700</v>
      </c>
      <c r="G3845" t="s">
        <v>247</v>
      </c>
      <c r="H3845" t="s">
        <v>308</v>
      </c>
      <c r="I3845" t="s">
        <v>115</v>
      </c>
      <c r="J3845" t="s">
        <v>16701</v>
      </c>
      <c r="K3845" t="s">
        <v>16702</v>
      </c>
      <c r="L3845" t="s">
        <v>120</v>
      </c>
      <c r="M3845">
        <v>40</v>
      </c>
      <c r="N3845" t="s">
        <v>9085</v>
      </c>
      <c r="O3845" t="s">
        <v>16692</v>
      </c>
      <c r="P3845">
        <v>3</v>
      </c>
      <c r="Q3845">
        <v>1450</v>
      </c>
      <c r="R3845">
        <v>400</v>
      </c>
      <c r="S3845">
        <v>180</v>
      </c>
      <c r="T3845">
        <v>0</v>
      </c>
      <c r="U3845">
        <v>120</v>
      </c>
      <c r="V3845">
        <v>240</v>
      </c>
      <c r="W3845">
        <v>1.74</v>
      </c>
      <c r="X3845">
        <v>2.0880000000000001</v>
      </c>
    </row>
    <row r="3846" spans="1:24" hidden="1" x14ac:dyDescent="0.3">
      <c r="A3846" t="s">
        <v>16704</v>
      </c>
      <c r="B3846" t="s">
        <v>8179</v>
      </c>
      <c r="C3846" t="s">
        <v>16698</v>
      </c>
      <c r="D3846" t="s">
        <v>16699</v>
      </c>
      <c r="E3846" t="s">
        <v>113</v>
      </c>
      <c r="F3846" t="s">
        <v>16700</v>
      </c>
      <c r="G3846" t="s">
        <v>247</v>
      </c>
      <c r="H3846" t="s">
        <v>308</v>
      </c>
      <c r="I3846" t="s">
        <v>115</v>
      </c>
      <c r="J3846" t="s">
        <v>16701</v>
      </c>
      <c r="K3846" t="s">
        <v>16702</v>
      </c>
      <c r="L3846" t="s">
        <v>120</v>
      </c>
      <c r="M3846">
        <v>40</v>
      </c>
      <c r="N3846" t="s">
        <v>9085</v>
      </c>
      <c r="O3846" t="s">
        <v>11880</v>
      </c>
      <c r="P3846">
        <v>3</v>
      </c>
      <c r="Q3846">
        <v>400</v>
      </c>
      <c r="R3846">
        <v>300</v>
      </c>
      <c r="W3846">
        <v>0.36</v>
      </c>
      <c r="X3846">
        <v>0.432</v>
      </c>
    </row>
    <row r="3847" spans="1:24" hidden="1" x14ac:dyDescent="0.3">
      <c r="A3847" t="s">
        <v>16705</v>
      </c>
      <c r="B3847" t="s">
        <v>8536</v>
      </c>
      <c r="C3847" t="s">
        <v>16698</v>
      </c>
      <c r="D3847" t="s">
        <v>16699</v>
      </c>
      <c r="E3847" t="s">
        <v>113</v>
      </c>
      <c r="F3847" t="s">
        <v>16700</v>
      </c>
      <c r="G3847" t="s">
        <v>247</v>
      </c>
      <c r="H3847" t="s">
        <v>308</v>
      </c>
      <c r="I3847" t="s">
        <v>115</v>
      </c>
      <c r="J3847" t="s">
        <v>16701</v>
      </c>
      <c r="K3847" t="s">
        <v>16702</v>
      </c>
      <c r="L3847" t="s">
        <v>120</v>
      </c>
      <c r="M3847">
        <v>40</v>
      </c>
      <c r="N3847" t="s">
        <v>9085</v>
      </c>
      <c r="O3847" t="s">
        <v>16695</v>
      </c>
      <c r="P3847">
        <v>3</v>
      </c>
      <c r="Q3847">
        <v>400</v>
      </c>
      <c r="R3847">
        <v>300</v>
      </c>
      <c r="W3847">
        <v>0.36</v>
      </c>
      <c r="X3847">
        <v>0.432</v>
      </c>
    </row>
    <row r="3848" spans="1:24" hidden="1" x14ac:dyDescent="0.3">
      <c r="A3848" t="s">
        <v>16706</v>
      </c>
      <c r="B3848" t="s">
        <v>8539</v>
      </c>
      <c r="C3848" t="s">
        <v>16698</v>
      </c>
      <c r="D3848" t="s">
        <v>16699</v>
      </c>
      <c r="E3848" t="s">
        <v>113</v>
      </c>
      <c r="F3848" t="s">
        <v>16700</v>
      </c>
      <c r="G3848" t="s">
        <v>247</v>
      </c>
      <c r="H3848" t="s">
        <v>308</v>
      </c>
      <c r="I3848" t="s">
        <v>115</v>
      </c>
      <c r="J3848" t="s">
        <v>16701</v>
      </c>
      <c r="K3848" t="s">
        <v>16702</v>
      </c>
      <c r="L3848" t="s">
        <v>120</v>
      </c>
      <c r="M3848">
        <v>38</v>
      </c>
      <c r="N3848" t="s">
        <v>113</v>
      </c>
      <c r="O3848" t="s">
        <v>13564</v>
      </c>
      <c r="P3848">
        <v>1</v>
      </c>
      <c r="Q3848">
        <v>210</v>
      </c>
      <c r="R3848">
        <v>210</v>
      </c>
      <c r="W3848">
        <v>4.41E-2</v>
      </c>
      <c r="X3848">
        <v>5.2920000000000002E-2</v>
      </c>
    </row>
    <row r="3849" spans="1:24" hidden="1" x14ac:dyDescent="0.3">
      <c r="A3849" t="s">
        <v>16707</v>
      </c>
      <c r="B3849" t="s">
        <v>8211</v>
      </c>
      <c r="C3849" t="s">
        <v>16698</v>
      </c>
      <c r="D3849" t="s">
        <v>16699</v>
      </c>
      <c r="E3849" t="s">
        <v>113</v>
      </c>
      <c r="F3849" t="s">
        <v>16700</v>
      </c>
      <c r="G3849" t="s">
        <v>247</v>
      </c>
      <c r="H3849" t="s">
        <v>308</v>
      </c>
      <c r="I3849" t="s">
        <v>115</v>
      </c>
      <c r="J3849" t="s">
        <v>16701</v>
      </c>
      <c r="K3849" t="s">
        <v>16702</v>
      </c>
      <c r="L3849" t="s">
        <v>120</v>
      </c>
      <c r="M3849">
        <v>38</v>
      </c>
      <c r="N3849" t="s">
        <v>113</v>
      </c>
      <c r="O3849" t="s">
        <v>9493</v>
      </c>
      <c r="P3849">
        <v>1</v>
      </c>
      <c r="Q3849">
        <v>0.6</v>
      </c>
      <c r="T3849">
        <v>262.75</v>
      </c>
      <c r="W3849">
        <v>0.28274333882308139</v>
      </c>
      <c r="X3849">
        <v>0.45238934211693027</v>
      </c>
    </row>
    <row r="3850" spans="1:24" hidden="1" x14ac:dyDescent="0.3">
      <c r="A3850" t="s">
        <v>16708</v>
      </c>
      <c r="B3850" t="s">
        <v>1304</v>
      </c>
      <c r="C3850" t="s">
        <v>16698</v>
      </c>
      <c r="D3850" t="s">
        <v>16699</v>
      </c>
      <c r="E3850" t="s">
        <v>113</v>
      </c>
      <c r="F3850" t="s">
        <v>16700</v>
      </c>
      <c r="G3850" t="s">
        <v>247</v>
      </c>
      <c r="H3850" t="s">
        <v>308</v>
      </c>
      <c r="I3850" t="s">
        <v>115</v>
      </c>
      <c r="J3850" t="s">
        <v>16701</v>
      </c>
      <c r="K3850" t="s">
        <v>16702</v>
      </c>
      <c r="L3850" t="s">
        <v>120</v>
      </c>
      <c r="M3850">
        <v>0</v>
      </c>
      <c r="N3850" t="s">
        <v>113</v>
      </c>
      <c r="O3850" t="s">
        <v>13812</v>
      </c>
      <c r="P3850">
        <v>1</v>
      </c>
    </row>
    <row r="3851" spans="1:24" hidden="1" x14ac:dyDescent="0.3">
      <c r="A3851" t="s">
        <v>16709</v>
      </c>
      <c r="B3851" t="s">
        <v>8174</v>
      </c>
      <c r="C3851" t="s">
        <v>1750</v>
      </c>
      <c r="D3851" t="s">
        <v>1749</v>
      </c>
      <c r="E3851" t="s">
        <v>113</v>
      </c>
      <c r="F3851" t="s">
        <v>1751</v>
      </c>
      <c r="G3851" t="s">
        <v>247</v>
      </c>
      <c r="H3851" t="s">
        <v>308</v>
      </c>
      <c r="I3851" t="s">
        <v>218</v>
      </c>
      <c r="J3851" t="s">
        <v>16710</v>
      </c>
      <c r="K3851" t="s">
        <v>16711</v>
      </c>
      <c r="L3851" t="s">
        <v>8842</v>
      </c>
      <c r="M3851">
        <v>68</v>
      </c>
      <c r="N3851" t="s">
        <v>9659</v>
      </c>
      <c r="O3851" t="s">
        <v>9771</v>
      </c>
      <c r="P3851">
        <v>1</v>
      </c>
      <c r="Q3851">
        <v>597</v>
      </c>
      <c r="R3851">
        <v>300</v>
      </c>
      <c r="T3851">
        <v>140</v>
      </c>
      <c r="W3851">
        <v>0.17910000000000001</v>
      </c>
      <c r="X3851">
        <v>0.21492</v>
      </c>
    </row>
    <row r="3852" spans="1:24" hidden="1" x14ac:dyDescent="0.3">
      <c r="A3852" t="s">
        <v>16712</v>
      </c>
      <c r="B3852" t="s">
        <v>8179</v>
      </c>
      <c r="C3852" t="s">
        <v>1750</v>
      </c>
      <c r="D3852" t="s">
        <v>1749</v>
      </c>
      <c r="E3852" t="s">
        <v>113</v>
      </c>
      <c r="F3852" t="s">
        <v>1751</v>
      </c>
      <c r="G3852" t="s">
        <v>247</v>
      </c>
      <c r="H3852" t="s">
        <v>308</v>
      </c>
      <c r="I3852" t="s">
        <v>218</v>
      </c>
      <c r="J3852" t="s">
        <v>16710</v>
      </c>
      <c r="K3852" t="s">
        <v>16711</v>
      </c>
      <c r="L3852" t="s">
        <v>8842</v>
      </c>
      <c r="M3852">
        <v>68</v>
      </c>
      <c r="N3852" t="s">
        <v>8614</v>
      </c>
      <c r="O3852" t="s">
        <v>9568</v>
      </c>
      <c r="P3852">
        <v>1</v>
      </c>
      <c r="Q3852">
        <v>353</v>
      </c>
      <c r="R3852">
        <v>261</v>
      </c>
      <c r="W3852">
        <v>9.2133000000000007E-2</v>
      </c>
      <c r="X3852">
        <v>0.11055960000000001</v>
      </c>
    </row>
    <row r="3853" spans="1:24" hidden="1" x14ac:dyDescent="0.3">
      <c r="A3853" t="s">
        <v>16713</v>
      </c>
      <c r="B3853" t="s">
        <v>8536</v>
      </c>
      <c r="C3853" t="s">
        <v>1750</v>
      </c>
      <c r="D3853" t="s">
        <v>1749</v>
      </c>
      <c r="E3853" t="s">
        <v>113</v>
      </c>
      <c r="F3853" t="s">
        <v>1751</v>
      </c>
      <c r="G3853" t="s">
        <v>247</v>
      </c>
      <c r="H3853" t="s">
        <v>308</v>
      </c>
      <c r="I3853" t="s">
        <v>218</v>
      </c>
      <c r="J3853" t="s">
        <v>16710</v>
      </c>
      <c r="K3853" t="s">
        <v>16711</v>
      </c>
      <c r="L3853" t="s">
        <v>8842</v>
      </c>
      <c r="M3853">
        <v>70</v>
      </c>
      <c r="N3853" t="s">
        <v>9085</v>
      </c>
      <c r="O3853" t="s">
        <v>9131</v>
      </c>
      <c r="P3853">
        <v>1</v>
      </c>
      <c r="Q3853">
        <v>210</v>
      </c>
      <c r="R3853">
        <v>210</v>
      </c>
      <c r="W3853">
        <v>4.41E-2</v>
      </c>
      <c r="X3853">
        <v>5.2920000000000002E-2</v>
      </c>
    </row>
    <row r="3854" spans="1:24" hidden="1" x14ac:dyDescent="0.3">
      <c r="A3854" t="s">
        <v>16714</v>
      </c>
      <c r="B3854" t="s">
        <v>8211</v>
      </c>
      <c r="C3854" t="s">
        <v>1750</v>
      </c>
      <c r="D3854" t="s">
        <v>1749</v>
      </c>
      <c r="E3854" t="s">
        <v>113</v>
      </c>
      <c r="F3854" t="s">
        <v>1751</v>
      </c>
      <c r="G3854" t="s">
        <v>247</v>
      </c>
      <c r="H3854" t="s">
        <v>308</v>
      </c>
      <c r="I3854" t="s">
        <v>218</v>
      </c>
      <c r="J3854" t="s">
        <v>16710</v>
      </c>
      <c r="K3854" t="s">
        <v>16711</v>
      </c>
      <c r="L3854" t="s">
        <v>8842</v>
      </c>
      <c r="M3854">
        <v>70</v>
      </c>
      <c r="N3854" t="s">
        <v>113</v>
      </c>
      <c r="O3854" t="s">
        <v>9493</v>
      </c>
      <c r="P3854">
        <v>1</v>
      </c>
      <c r="Q3854">
        <v>1.2</v>
      </c>
      <c r="T3854">
        <v>74.099999999999994</v>
      </c>
      <c r="W3854">
        <v>1.1309733552923256</v>
      </c>
      <c r="X3854">
        <v>1.8095573684677211</v>
      </c>
    </row>
    <row r="3855" spans="1:24" hidden="1" x14ac:dyDescent="0.3">
      <c r="A3855" t="s">
        <v>16715</v>
      </c>
      <c r="B3855" t="s">
        <v>1304</v>
      </c>
      <c r="C3855" t="s">
        <v>1750</v>
      </c>
      <c r="D3855" t="s">
        <v>1749</v>
      </c>
      <c r="E3855" t="s">
        <v>113</v>
      </c>
      <c r="F3855" t="s">
        <v>1751</v>
      </c>
      <c r="G3855" t="s">
        <v>247</v>
      </c>
      <c r="H3855" t="s">
        <v>308</v>
      </c>
      <c r="I3855" t="s">
        <v>218</v>
      </c>
      <c r="J3855" t="s">
        <v>16710</v>
      </c>
      <c r="K3855" t="s">
        <v>16711</v>
      </c>
      <c r="L3855" t="s">
        <v>8842</v>
      </c>
      <c r="M3855">
        <v>0</v>
      </c>
      <c r="N3855" t="s">
        <v>113</v>
      </c>
      <c r="O3855" t="s">
        <v>13812</v>
      </c>
      <c r="P3855">
        <v>1</v>
      </c>
    </row>
    <row r="3856" spans="1:24" hidden="1" x14ac:dyDescent="0.3">
      <c r="A3856" t="s">
        <v>16716</v>
      </c>
      <c r="B3856" t="s">
        <v>8174</v>
      </c>
      <c r="C3856" t="s">
        <v>6564</v>
      </c>
      <c r="D3856" t="s">
        <v>6563</v>
      </c>
      <c r="E3856" t="s">
        <v>113</v>
      </c>
      <c r="F3856" t="s">
        <v>6565</v>
      </c>
      <c r="G3856" t="s">
        <v>247</v>
      </c>
      <c r="H3856" t="s">
        <v>308</v>
      </c>
      <c r="I3856" t="s">
        <v>218</v>
      </c>
      <c r="J3856" t="s">
        <v>16717</v>
      </c>
      <c r="K3856" t="s">
        <v>16718</v>
      </c>
      <c r="L3856" t="s">
        <v>9690</v>
      </c>
      <c r="M3856">
        <v>78</v>
      </c>
      <c r="N3856" t="s">
        <v>9659</v>
      </c>
      <c r="O3856" t="s">
        <v>9771</v>
      </c>
      <c r="P3856">
        <v>1</v>
      </c>
      <c r="Q3856">
        <v>597</v>
      </c>
      <c r="R3856">
        <v>300</v>
      </c>
      <c r="T3856">
        <v>30</v>
      </c>
      <c r="W3856">
        <v>0.17910000000000001</v>
      </c>
      <c r="X3856">
        <v>0.21492</v>
      </c>
    </row>
    <row r="3857" spans="1:24" hidden="1" x14ac:dyDescent="0.3">
      <c r="A3857" t="s">
        <v>16719</v>
      </c>
      <c r="B3857" t="s">
        <v>8179</v>
      </c>
      <c r="C3857" t="s">
        <v>6564</v>
      </c>
      <c r="D3857" t="s">
        <v>6563</v>
      </c>
      <c r="E3857" t="s">
        <v>113</v>
      </c>
      <c r="F3857" t="s">
        <v>6565</v>
      </c>
      <c r="G3857" t="s">
        <v>247</v>
      </c>
      <c r="H3857" t="s">
        <v>308</v>
      </c>
      <c r="I3857" t="s">
        <v>218</v>
      </c>
      <c r="J3857" t="s">
        <v>16717</v>
      </c>
      <c r="K3857" t="s">
        <v>16718</v>
      </c>
      <c r="L3857" t="s">
        <v>9690</v>
      </c>
      <c r="M3857">
        <v>78</v>
      </c>
      <c r="N3857" t="s">
        <v>8614</v>
      </c>
      <c r="O3857" t="s">
        <v>9568</v>
      </c>
      <c r="P3857">
        <v>1</v>
      </c>
      <c r="Q3857">
        <v>353</v>
      </c>
      <c r="R3857">
        <v>261</v>
      </c>
      <c r="W3857">
        <v>9.2133000000000007E-2</v>
      </c>
      <c r="X3857">
        <v>0.11055960000000001</v>
      </c>
    </row>
    <row r="3858" spans="1:24" hidden="1" x14ac:dyDescent="0.3">
      <c r="A3858" t="s">
        <v>16720</v>
      </c>
      <c r="B3858" t="s">
        <v>8536</v>
      </c>
      <c r="C3858" t="s">
        <v>6564</v>
      </c>
      <c r="D3858" t="s">
        <v>6563</v>
      </c>
      <c r="E3858" t="s">
        <v>113</v>
      </c>
      <c r="F3858" t="s">
        <v>6565</v>
      </c>
      <c r="G3858" t="s">
        <v>247</v>
      </c>
      <c r="H3858" t="s">
        <v>308</v>
      </c>
      <c r="I3858" t="s">
        <v>218</v>
      </c>
      <c r="J3858" t="s">
        <v>16717</v>
      </c>
      <c r="K3858" t="s">
        <v>16718</v>
      </c>
      <c r="L3858" t="s">
        <v>9690</v>
      </c>
      <c r="M3858">
        <v>80</v>
      </c>
      <c r="N3858" t="s">
        <v>9085</v>
      </c>
      <c r="O3858" t="s">
        <v>16721</v>
      </c>
      <c r="P3858">
        <v>1</v>
      </c>
      <c r="Q3858">
        <v>1415</v>
      </c>
      <c r="R3858">
        <v>298</v>
      </c>
      <c r="W3858">
        <v>0.42166999999999999</v>
      </c>
      <c r="X3858">
        <v>0.50600400000000001</v>
      </c>
    </row>
    <row r="3859" spans="1:24" hidden="1" x14ac:dyDescent="0.3">
      <c r="A3859" t="s">
        <v>16722</v>
      </c>
      <c r="B3859" t="s">
        <v>8211</v>
      </c>
      <c r="C3859" t="s">
        <v>6564</v>
      </c>
      <c r="D3859" t="s">
        <v>6563</v>
      </c>
      <c r="E3859" t="s">
        <v>113</v>
      </c>
      <c r="F3859" t="s">
        <v>6565</v>
      </c>
      <c r="G3859" t="s">
        <v>247</v>
      </c>
      <c r="H3859" t="s">
        <v>308</v>
      </c>
      <c r="I3859" t="s">
        <v>218</v>
      </c>
      <c r="J3859" t="s">
        <v>16717</v>
      </c>
      <c r="K3859" t="s">
        <v>16718</v>
      </c>
      <c r="L3859" t="s">
        <v>9690</v>
      </c>
      <c r="M3859">
        <v>80</v>
      </c>
      <c r="N3859" t="s">
        <v>113</v>
      </c>
      <c r="O3859" t="s">
        <v>9493</v>
      </c>
      <c r="P3859">
        <v>1</v>
      </c>
      <c r="Q3859">
        <v>1.2</v>
      </c>
      <c r="T3859">
        <v>60</v>
      </c>
      <c r="W3859">
        <v>1.1309733552923256</v>
      </c>
      <c r="X3859">
        <v>1.8095573684677211</v>
      </c>
    </row>
    <row r="3860" spans="1:24" hidden="1" x14ac:dyDescent="0.3">
      <c r="A3860" t="s">
        <v>16723</v>
      </c>
      <c r="B3860" t="s">
        <v>1304</v>
      </c>
      <c r="C3860" t="s">
        <v>6564</v>
      </c>
      <c r="D3860" t="s">
        <v>6563</v>
      </c>
      <c r="E3860" t="s">
        <v>113</v>
      </c>
      <c r="F3860" t="s">
        <v>6565</v>
      </c>
      <c r="G3860" t="s">
        <v>247</v>
      </c>
      <c r="H3860" t="s">
        <v>308</v>
      </c>
      <c r="I3860" t="s">
        <v>218</v>
      </c>
      <c r="J3860" t="s">
        <v>16717</v>
      </c>
      <c r="K3860" t="s">
        <v>16718</v>
      </c>
      <c r="L3860" t="s">
        <v>9690</v>
      </c>
      <c r="M3860">
        <v>0</v>
      </c>
      <c r="N3860" t="s">
        <v>113</v>
      </c>
      <c r="O3860" t="s">
        <v>13812</v>
      </c>
      <c r="P3860">
        <v>1</v>
      </c>
    </row>
    <row r="3861" spans="1:24" hidden="1" x14ac:dyDescent="0.3">
      <c r="A3861" t="s">
        <v>16724</v>
      </c>
      <c r="B3861" t="s">
        <v>8174</v>
      </c>
      <c r="C3861" t="s">
        <v>2916</v>
      </c>
      <c r="D3861" t="s">
        <v>2915</v>
      </c>
      <c r="E3861" t="s">
        <v>113</v>
      </c>
      <c r="F3861" t="s">
        <v>2917</v>
      </c>
      <c r="G3861" t="s">
        <v>1356</v>
      </c>
      <c r="H3861" t="s">
        <v>127</v>
      </c>
      <c r="I3861" t="s">
        <v>226</v>
      </c>
      <c r="J3861" t="s">
        <v>16725</v>
      </c>
      <c r="K3861" t="s">
        <v>16726</v>
      </c>
      <c r="L3861" t="s">
        <v>120</v>
      </c>
      <c r="M3861">
        <v>40</v>
      </c>
      <c r="N3861" t="s">
        <v>9085</v>
      </c>
      <c r="O3861" t="s">
        <v>9266</v>
      </c>
      <c r="P3861">
        <v>3</v>
      </c>
      <c r="Q3861">
        <v>1936</v>
      </c>
      <c r="R3861">
        <v>298</v>
      </c>
      <c r="S3861">
        <v>149</v>
      </c>
      <c r="T3861">
        <v>0</v>
      </c>
      <c r="U3861">
        <v>120</v>
      </c>
      <c r="V3861">
        <v>240</v>
      </c>
      <c r="W3861">
        <v>1.7307840000000001</v>
      </c>
      <c r="X3861">
        <v>2.0769408</v>
      </c>
    </row>
    <row r="3862" spans="1:24" hidden="1" x14ac:dyDescent="0.3">
      <c r="A3862" t="s">
        <v>16727</v>
      </c>
      <c r="B3862" t="s">
        <v>8617</v>
      </c>
      <c r="C3862" t="s">
        <v>2916</v>
      </c>
      <c r="D3862" t="s">
        <v>2915</v>
      </c>
      <c r="E3862" t="s">
        <v>113</v>
      </c>
      <c r="F3862" t="s">
        <v>2917</v>
      </c>
      <c r="G3862" t="s">
        <v>1356</v>
      </c>
      <c r="H3862" t="s">
        <v>127</v>
      </c>
      <c r="I3862" t="s">
        <v>226</v>
      </c>
      <c r="J3862" t="s">
        <v>16725</v>
      </c>
      <c r="K3862" t="s">
        <v>16726</v>
      </c>
      <c r="L3862" t="s">
        <v>120</v>
      </c>
      <c r="M3862">
        <v>40</v>
      </c>
      <c r="N3862" t="s">
        <v>9085</v>
      </c>
      <c r="O3862" t="s">
        <v>13938</v>
      </c>
      <c r="P3862">
        <v>3</v>
      </c>
      <c r="Q3862">
        <v>699</v>
      </c>
      <c r="R3862">
        <v>395</v>
      </c>
      <c r="T3862">
        <v>0</v>
      </c>
      <c r="U3862">
        <v>120</v>
      </c>
      <c r="V3862">
        <v>240</v>
      </c>
      <c r="W3862">
        <v>0.82831500000000002</v>
      </c>
      <c r="X3862">
        <v>0.99397800000000003</v>
      </c>
    </row>
    <row r="3863" spans="1:24" hidden="1" x14ac:dyDescent="0.3">
      <c r="A3863" t="s">
        <v>16728</v>
      </c>
      <c r="B3863" t="s">
        <v>8179</v>
      </c>
      <c r="C3863" t="s">
        <v>2916</v>
      </c>
      <c r="D3863" t="s">
        <v>2915</v>
      </c>
      <c r="E3863" t="s">
        <v>113</v>
      </c>
      <c r="F3863" t="s">
        <v>2917</v>
      </c>
      <c r="G3863" t="s">
        <v>1356</v>
      </c>
      <c r="H3863" t="s">
        <v>127</v>
      </c>
      <c r="I3863" t="s">
        <v>226</v>
      </c>
      <c r="J3863" t="s">
        <v>16725</v>
      </c>
      <c r="K3863" t="s">
        <v>16726</v>
      </c>
      <c r="L3863" t="s">
        <v>120</v>
      </c>
      <c r="M3863">
        <v>40</v>
      </c>
      <c r="N3863" t="s">
        <v>9085</v>
      </c>
      <c r="O3863" t="s">
        <v>11880</v>
      </c>
      <c r="P3863">
        <v>3</v>
      </c>
      <c r="Q3863">
        <v>400</v>
      </c>
      <c r="R3863">
        <v>300</v>
      </c>
      <c r="S3863">
        <v>100</v>
      </c>
      <c r="W3863">
        <v>0.36</v>
      </c>
      <c r="X3863">
        <v>0.432</v>
      </c>
    </row>
    <row r="3864" spans="1:24" hidden="1" x14ac:dyDescent="0.3">
      <c r="A3864" t="s">
        <v>16729</v>
      </c>
      <c r="B3864" t="s">
        <v>8174</v>
      </c>
      <c r="C3864" t="s">
        <v>7093</v>
      </c>
      <c r="D3864" t="s">
        <v>7092</v>
      </c>
      <c r="E3864" t="s">
        <v>113</v>
      </c>
      <c r="F3864" t="s">
        <v>7094</v>
      </c>
      <c r="G3864" t="s">
        <v>1356</v>
      </c>
      <c r="H3864" t="s">
        <v>127</v>
      </c>
      <c r="I3864" t="s">
        <v>406</v>
      </c>
      <c r="J3864" t="s">
        <v>16730</v>
      </c>
      <c r="K3864" t="s">
        <v>16731</v>
      </c>
      <c r="L3864" t="s">
        <v>120</v>
      </c>
      <c r="M3864">
        <v>40</v>
      </c>
      <c r="N3864" t="s">
        <v>9659</v>
      </c>
      <c r="O3864" t="s">
        <v>9042</v>
      </c>
      <c r="P3864">
        <v>3</v>
      </c>
      <c r="Q3864">
        <v>1412</v>
      </c>
      <c r="R3864">
        <v>353</v>
      </c>
      <c r="S3864">
        <v>164</v>
      </c>
      <c r="T3864">
        <v>90</v>
      </c>
      <c r="U3864">
        <v>150</v>
      </c>
      <c r="V3864">
        <v>335</v>
      </c>
      <c r="W3864">
        <v>1.4953080000000001</v>
      </c>
      <c r="X3864">
        <v>1.7943696</v>
      </c>
    </row>
    <row r="3865" spans="1:24" hidden="1" x14ac:dyDescent="0.3">
      <c r="A3865" t="s">
        <v>16732</v>
      </c>
      <c r="B3865" t="s">
        <v>8617</v>
      </c>
      <c r="C3865" t="s">
        <v>7093</v>
      </c>
      <c r="D3865" t="s">
        <v>7092</v>
      </c>
      <c r="E3865" t="s">
        <v>113</v>
      </c>
      <c r="F3865" t="s">
        <v>7094</v>
      </c>
      <c r="G3865" t="s">
        <v>1356</v>
      </c>
      <c r="H3865" t="s">
        <v>127</v>
      </c>
      <c r="I3865" t="s">
        <v>406</v>
      </c>
      <c r="J3865" t="s">
        <v>16730</v>
      </c>
      <c r="K3865" t="s">
        <v>16731</v>
      </c>
      <c r="L3865" t="s">
        <v>120</v>
      </c>
      <c r="M3865">
        <v>40</v>
      </c>
      <c r="N3865" t="s">
        <v>9659</v>
      </c>
      <c r="O3865" t="s">
        <v>12392</v>
      </c>
      <c r="P3865">
        <v>3</v>
      </c>
      <c r="Q3865">
        <v>852</v>
      </c>
      <c r="R3865">
        <v>506</v>
      </c>
      <c r="S3865">
        <v>160</v>
      </c>
      <c r="T3865">
        <v>90</v>
      </c>
      <c r="U3865">
        <v>150</v>
      </c>
      <c r="V3865">
        <v>335</v>
      </c>
      <c r="W3865">
        <v>1.293336</v>
      </c>
      <c r="X3865">
        <v>1.5520031999999999</v>
      </c>
    </row>
    <row r="3866" spans="1:24" hidden="1" x14ac:dyDescent="0.3">
      <c r="A3866" t="s">
        <v>16733</v>
      </c>
      <c r="B3866" t="s">
        <v>8179</v>
      </c>
      <c r="C3866" t="s">
        <v>7093</v>
      </c>
      <c r="D3866" t="s">
        <v>7092</v>
      </c>
      <c r="E3866" t="s">
        <v>113</v>
      </c>
      <c r="F3866" t="s">
        <v>7094</v>
      </c>
      <c r="G3866" t="s">
        <v>1356</v>
      </c>
      <c r="H3866" t="s">
        <v>127</v>
      </c>
      <c r="I3866" t="s">
        <v>406</v>
      </c>
      <c r="J3866" t="s">
        <v>16730</v>
      </c>
      <c r="K3866" t="s">
        <v>16731</v>
      </c>
      <c r="L3866" t="s">
        <v>120</v>
      </c>
      <c r="M3866">
        <v>40</v>
      </c>
      <c r="N3866" t="s">
        <v>8614</v>
      </c>
      <c r="O3866" t="s">
        <v>9568</v>
      </c>
      <c r="P3866">
        <v>3</v>
      </c>
      <c r="Q3866">
        <v>353</v>
      </c>
      <c r="R3866">
        <v>261</v>
      </c>
      <c r="S3866">
        <v>104</v>
      </c>
      <c r="W3866">
        <v>0.27639900000000001</v>
      </c>
      <c r="X3866">
        <v>0.3316788</v>
      </c>
    </row>
    <row r="3867" spans="1:24" hidden="1" x14ac:dyDescent="0.3">
      <c r="A3867" t="s">
        <v>16734</v>
      </c>
      <c r="B3867" t="s">
        <v>8174</v>
      </c>
      <c r="C3867" t="s">
        <v>2410</v>
      </c>
      <c r="D3867" t="s">
        <v>2409</v>
      </c>
      <c r="E3867" t="s">
        <v>113</v>
      </c>
      <c r="F3867" t="s">
        <v>2411</v>
      </c>
      <c r="G3867" t="s">
        <v>1356</v>
      </c>
      <c r="H3867" t="s">
        <v>127</v>
      </c>
      <c r="I3867" t="s">
        <v>654</v>
      </c>
      <c r="J3867" t="s">
        <v>16735</v>
      </c>
      <c r="K3867" t="s">
        <v>16736</v>
      </c>
      <c r="L3867" t="s">
        <v>120</v>
      </c>
      <c r="M3867">
        <v>40</v>
      </c>
      <c r="N3867" t="s">
        <v>113</v>
      </c>
      <c r="O3867" t="s">
        <v>9042</v>
      </c>
      <c r="P3867">
        <v>3</v>
      </c>
      <c r="Q3867">
        <v>1412</v>
      </c>
      <c r="R3867">
        <v>353</v>
      </c>
      <c r="S3867">
        <v>164</v>
      </c>
      <c r="T3867">
        <v>30</v>
      </c>
      <c r="U3867">
        <v>90</v>
      </c>
      <c r="V3867">
        <v>190</v>
      </c>
      <c r="W3867">
        <v>1.4953080000000001</v>
      </c>
      <c r="X3867">
        <v>1.7943696</v>
      </c>
    </row>
    <row r="3868" spans="1:24" hidden="1" x14ac:dyDescent="0.3">
      <c r="A3868" t="s">
        <v>16737</v>
      </c>
      <c r="B3868" t="s">
        <v>8179</v>
      </c>
      <c r="C3868" t="s">
        <v>2410</v>
      </c>
      <c r="D3868" t="s">
        <v>2409</v>
      </c>
      <c r="E3868" t="s">
        <v>113</v>
      </c>
      <c r="F3868" t="s">
        <v>2411</v>
      </c>
      <c r="G3868" t="s">
        <v>1356</v>
      </c>
      <c r="H3868" t="s">
        <v>127</v>
      </c>
      <c r="I3868" t="s">
        <v>654</v>
      </c>
      <c r="J3868" t="s">
        <v>16735</v>
      </c>
      <c r="K3868" t="s">
        <v>16736</v>
      </c>
      <c r="L3868" t="s">
        <v>120</v>
      </c>
      <c r="M3868">
        <v>40</v>
      </c>
      <c r="N3868" t="s">
        <v>113</v>
      </c>
      <c r="O3868" t="s">
        <v>12523</v>
      </c>
      <c r="P3868">
        <v>3</v>
      </c>
      <c r="Q3868">
        <v>409</v>
      </c>
      <c r="R3868">
        <v>269</v>
      </c>
      <c r="S3868">
        <v>136</v>
      </c>
      <c r="W3868">
        <v>0.330063</v>
      </c>
      <c r="X3868">
        <v>0.39607559999999997</v>
      </c>
    </row>
    <row r="3869" spans="1:24" hidden="1" x14ac:dyDescent="0.3">
      <c r="A3869" t="s">
        <v>16738</v>
      </c>
      <c r="B3869" t="s">
        <v>8536</v>
      </c>
      <c r="C3869" t="s">
        <v>2410</v>
      </c>
      <c r="D3869" t="s">
        <v>2409</v>
      </c>
      <c r="E3869" t="s">
        <v>113</v>
      </c>
      <c r="F3869" t="s">
        <v>2411</v>
      </c>
      <c r="G3869" t="s">
        <v>1356</v>
      </c>
      <c r="H3869" t="s">
        <v>127</v>
      </c>
      <c r="I3869" t="s">
        <v>654</v>
      </c>
      <c r="J3869" t="s">
        <v>16735</v>
      </c>
      <c r="K3869" t="s">
        <v>16736</v>
      </c>
      <c r="L3869" t="s">
        <v>120</v>
      </c>
      <c r="M3869">
        <v>40</v>
      </c>
      <c r="N3869" t="s">
        <v>113</v>
      </c>
      <c r="O3869" t="s">
        <v>9568</v>
      </c>
      <c r="P3869">
        <v>3</v>
      </c>
      <c r="Q3869">
        <v>353</v>
      </c>
      <c r="R3869">
        <v>261</v>
      </c>
      <c r="S3869">
        <v>104</v>
      </c>
      <c r="W3869">
        <v>0.27639900000000001</v>
      </c>
      <c r="X3869">
        <v>0.3316788</v>
      </c>
    </row>
    <row r="3870" spans="1:24" hidden="1" x14ac:dyDescent="0.3">
      <c r="A3870" t="s">
        <v>16739</v>
      </c>
      <c r="B3870" t="s">
        <v>8174</v>
      </c>
      <c r="C3870" t="s">
        <v>350</v>
      </c>
      <c r="D3870" t="s">
        <v>349</v>
      </c>
      <c r="E3870" t="s">
        <v>113</v>
      </c>
      <c r="F3870" t="s">
        <v>351</v>
      </c>
      <c r="G3870" t="s">
        <v>133</v>
      </c>
      <c r="H3870" t="s">
        <v>354</v>
      </c>
      <c r="I3870" t="s">
        <v>115</v>
      </c>
      <c r="J3870" t="s">
        <v>16740</v>
      </c>
      <c r="K3870" t="s">
        <v>16741</v>
      </c>
      <c r="L3870" t="s">
        <v>1173</v>
      </c>
      <c r="M3870">
        <v>50</v>
      </c>
      <c r="N3870" t="s">
        <v>113</v>
      </c>
      <c r="O3870" t="s">
        <v>8207</v>
      </c>
      <c r="P3870">
        <v>3</v>
      </c>
      <c r="Q3870">
        <v>1400</v>
      </c>
      <c r="R3870">
        <v>320</v>
      </c>
      <c r="S3870">
        <v>145</v>
      </c>
      <c r="T3870">
        <v>30</v>
      </c>
      <c r="U3870">
        <v>80</v>
      </c>
      <c r="V3870">
        <v>250</v>
      </c>
      <c r="W3870">
        <v>1.3440000000000001</v>
      </c>
      <c r="X3870">
        <v>1.6128</v>
      </c>
    </row>
    <row r="3871" spans="1:24" hidden="1" x14ac:dyDescent="0.3">
      <c r="A3871" t="s">
        <v>16742</v>
      </c>
      <c r="B3871" t="s">
        <v>8179</v>
      </c>
      <c r="C3871" t="s">
        <v>350</v>
      </c>
      <c r="D3871" t="s">
        <v>349</v>
      </c>
      <c r="E3871" t="s">
        <v>113</v>
      </c>
      <c r="F3871" t="s">
        <v>351</v>
      </c>
      <c r="G3871" t="s">
        <v>133</v>
      </c>
      <c r="H3871" t="s">
        <v>354</v>
      </c>
      <c r="I3871" t="s">
        <v>115</v>
      </c>
      <c r="J3871" t="s">
        <v>16740</v>
      </c>
      <c r="K3871" t="s">
        <v>16741</v>
      </c>
      <c r="L3871" t="s">
        <v>1173</v>
      </c>
      <c r="M3871">
        <v>50</v>
      </c>
      <c r="N3871" t="s">
        <v>113</v>
      </c>
      <c r="O3871" t="s">
        <v>9034</v>
      </c>
      <c r="P3871">
        <v>1</v>
      </c>
      <c r="Q3871">
        <v>560</v>
      </c>
      <c r="R3871">
        <v>308</v>
      </c>
      <c r="S3871">
        <v>149</v>
      </c>
      <c r="W3871">
        <v>0.17247999999999999</v>
      </c>
      <c r="X3871">
        <v>0.20697599999999999</v>
      </c>
    </row>
    <row r="3872" spans="1:24" hidden="1" x14ac:dyDescent="0.3">
      <c r="A3872" t="s">
        <v>16743</v>
      </c>
      <c r="B3872" t="s">
        <v>8211</v>
      </c>
      <c r="C3872" t="s">
        <v>350</v>
      </c>
      <c r="D3872" t="s">
        <v>349</v>
      </c>
      <c r="E3872" t="s">
        <v>113</v>
      </c>
      <c r="F3872" t="s">
        <v>351</v>
      </c>
      <c r="G3872" t="s">
        <v>133</v>
      </c>
      <c r="H3872" t="s">
        <v>354</v>
      </c>
      <c r="I3872" t="s">
        <v>115</v>
      </c>
      <c r="J3872" t="s">
        <v>16740</v>
      </c>
      <c r="K3872" t="s">
        <v>16741</v>
      </c>
      <c r="L3872" t="s">
        <v>1173</v>
      </c>
      <c r="M3872">
        <v>48</v>
      </c>
      <c r="N3872" t="s">
        <v>113</v>
      </c>
      <c r="O3872" t="s">
        <v>9493</v>
      </c>
      <c r="P3872">
        <v>1</v>
      </c>
      <c r="Q3872">
        <v>0.6</v>
      </c>
      <c r="T3872">
        <v>250.81</v>
      </c>
      <c r="W3872">
        <v>0.28274333882308139</v>
      </c>
      <c r="X3872">
        <v>0.45238934211693027</v>
      </c>
    </row>
    <row r="3873" spans="1:24" hidden="1" x14ac:dyDescent="0.3">
      <c r="A3873" t="s">
        <v>16744</v>
      </c>
      <c r="B3873" t="s">
        <v>8174</v>
      </c>
      <c r="C3873" t="s">
        <v>5407</v>
      </c>
      <c r="D3873" t="s">
        <v>16745</v>
      </c>
      <c r="E3873" t="s">
        <v>113</v>
      </c>
      <c r="F3873" t="s">
        <v>16746</v>
      </c>
      <c r="G3873" t="s">
        <v>133</v>
      </c>
      <c r="H3873" t="s">
        <v>354</v>
      </c>
      <c r="I3873" t="s">
        <v>115</v>
      </c>
      <c r="J3873" t="s">
        <v>16747</v>
      </c>
      <c r="K3873" t="s">
        <v>16748</v>
      </c>
      <c r="L3873" t="s">
        <v>1173</v>
      </c>
      <c r="M3873">
        <v>50</v>
      </c>
      <c r="N3873" t="s">
        <v>113</v>
      </c>
      <c r="O3873" t="s">
        <v>8207</v>
      </c>
      <c r="P3873">
        <v>2</v>
      </c>
      <c r="Q3873">
        <v>1400</v>
      </c>
      <c r="R3873">
        <v>320</v>
      </c>
      <c r="S3873">
        <v>145</v>
      </c>
      <c r="T3873">
        <v>70</v>
      </c>
      <c r="U3873">
        <v>260</v>
      </c>
      <c r="W3873">
        <v>0.89600000000000002</v>
      </c>
      <c r="X3873">
        <v>1.0751999999999999</v>
      </c>
    </row>
    <row r="3874" spans="1:24" hidden="1" x14ac:dyDescent="0.3">
      <c r="A3874" t="s">
        <v>16749</v>
      </c>
      <c r="B3874" t="s">
        <v>8179</v>
      </c>
      <c r="C3874" t="s">
        <v>5407</v>
      </c>
      <c r="D3874" t="s">
        <v>16745</v>
      </c>
      <c r="E3874" t="s">
        <v>113</v>
      </c>
      <c r="F3874" t="s">
        <v>16746</v>
      </c>
      <c r="G3874" t="s">
        <v>133</v>
      </c>
      <c r="H3874" t="s">
        <v>354</v>
      </c>
      <c r="I3874" t="s">
        <v>115</v>
      </c>
      <c r="J3874" t="s">
        <v>16747</v>
      </c>
      <c r="K3874" t="s">
        <v>16748</v>
      </c>
      <c r="L3874" t="s">
        <v>1173</v>
      </c>
      <c r="M3874">
        <v>50</v>
      </c>
      <c r="N3874" t="s">
        <v>113</v>
      </c>
      <c r="O3874" t="s">
        <v>9034</v>
      </c>
      <c r="P3874">
        <v>1</v>
      </c>
      <c r="Q3874">
        <v>560</v>
      </c>
      <c r="R3874">
        <v>308</v>
      </c>
      <c r="S3874">
        <v>149</v>
      </c>
      <c r="W3874">
        <v>0.17247999999999999</v>
      </c>
      <c r="X3874">
        <v>0.20697599999999999</v>
      </c>
    </row>
    <row r="3875" spans="1:24" hidden="1" x14ac:dyDescent="0.3">
      <c r="A3875" t="s">
        <v>16750</v>
      </c>
      <c r="B3875" t="s">
        <v>8211</v>
      </c>
      <c r="C3875" t="s">
        <v>5407</v>
      </c>
      <c r="D3875" t="s">
        <v>16745</v>
      </c>
      <c r="E3875" t="s">
        <v>113</v>
      </c>
      <c r="F3875" t="s">
        <v>16746</v>
      </c>
      <c r="G3875" t="s">
        <v>133</v>
      </c>
      <c r="H3875" t="s">
        <v>354</v>
      </c>
      <c r="I3875" t="s">
        <v>115</v>
      </c>
      <c r="J3875" t="s">
        <v>16747</v>
      </c>
      <c r="K3875" t="s">
        <v>16748</v>
      </c>
      <c r="L3875" t="s">
        <v>1173</v>
      </c>
      <c r="M3875">
        <v>48</v>
      </c>
      <c r="N3875" t="s">
        <v>113</v>
      </c>
      <c r="O3875" t="s">
        <v>9493</v>
      </c>
      <c r="P3875">
        <v>2</v>
      </c>
      <c r="Q3875">
        <v>0.6</v>
      </c>
      <c r="T3875">
        <v>70.06</v>
      </c>
      <c r="U3875">
        <v>277.44</v>
      </c>
      <c r="W3875">
        <v>0.56548667764616278</v>
      </c>
      <c r="X3875">
        <v>0.90477868423386054</v>
      </c>
    </row>
    <row r="3876" spans="1:24" hidden="1" x14ac:dyDescent="0.3">
      <c r="A3876" t="s">
        <v>16751</v>
      </c>
      <c r="B3876" t="s">
        <v>8174</v>
      </c>
      <c r="C3876" t="s">
        <v>5473</v>
      </c>
      <c r="D3876" t="s">
        <v>16752</v>
      </c>
      <c r="E3876" t="s">
        <v>113</v>
      </c>
      <c r="F3876" t="s">
        <v>16753</v>
      </c>
      <c r="G3876" t="s">
        <v>133</v>
      </c>
      <c r="H3876" t="s">
        <v>354</v>
      </c>
      <c r="I3876" t="s">
        <v>115</v>
      </c>
      <c r="J3876" t="s">
        <v>16754</v>
      </c>
      <c r="K3876" t="s">
        <v>16755</v>
      </c>
      <c r="L3876" t="s">
        <v>1173</v>
      </c>
      <c r="M3876">
        <v>50</v>
      </c>
      <c r="N3876" t="s">
        <v>113</v>
      </c>
      <c r="O3876" t="s">
        <v>8207</v>
      </c>
      <c r="P3876">
        <v>3</v>
      </c>
      <c r="Q3876">
        <v>1400</v>
      </c>
      <c r="R3876">
        <v>320</v>
      </c>
      <c r="T3876">
        <v>70</v>
      </c>
      <c r="U3876">
        <v>250</v>
      </c>
      <c r="V3876">
        <v>320</v>
      </c>
      <c r="W3876">
        <v>1.3440000000000001</v>
      </c>
      <c r="X3876">
        <v>1.6128</v>
      </c>
    </row>
    <row r="3877" spans="1:24" hidden="1" x14ac:dyDescent="0.3">
      <c r="A3877" t="s">
        <v>16756</v>
      </c>
      <c r="B3877" t="s">
        <v>8179</v>
      </c>
      <c r="C3877" t="s">
        <v>5473</v>
      </c>
      <c r="D3877" t="s">
        <v>16752</v>
      </c>
      <c r="E3877" t="s">
        <v>113</v>
      </c>
      <c r="F3877" t="s">
        <v>16753</v>
      </c>
      <c r="G3877" t="s">
        <v>133</v>
      </c>
      <c r="H3877" t="s">
        <v>354</v>
      </c>
      <c r="I3877" t="s">
        <v>115</v>
      </c>
      <c r="J3877" t="s">
        <v>16754</v>
      </c>
      <c r="K3877" t="s">
        <v>16755</v>
      </c>
      <c r="L3877" t="s">
        <v>1173</v>
      </c>
      <c r="M3877">
        <v>50</v>
      </c>
      <c r="N3877" t="s">
        <v>113</v>
      </c>
      <c r="O3877" t="s">
        <v>9034</v>
      </c>
      <c r="P3877">
        <v>1</v>
      </c>
      <c r="Q3877">
        <v>560</v>
      </c>
      <c r="R3877">
        <v>308</v>
      </c>
      <c r="W3877">
        <v>0.17247999999999999</v>
      </c>
      <c r="X3877">
        <v>0.20697599999999999</v>
      </c>
    </row>
    <row r="3878" spans="1:24" hidden="1" x14ac:dyDescent="0.3">
      <c r="A3878" t="s">
        <v>16757</v>
      </c>
      <c r="B3878" t="s">
        <v>8211</v>
      </c>
      <c r="C3878" t="s">
        <v>5473</v>
      </c>
      <c r="D3878" t="s">
        <v>16752</v>
      </c>
      <c r="E3878" t="s">
        <v>113</v>
      </c>
      <c r="F3878" t="s">
        <v>16753</v>
      </c>
      <c r="G3878" t="s">
        <v>133</v>
      </c>
      <c r="H3878" t="s">
        <v>354</v>
      </c>
      <c r="I3878" t="s">
        <v>115</v>
      </c>
      <c r="J3878" t="s">
        <v>16754</v>
      </c>
      <c r="K3878" t="s">
        <v>16755</v>
      </c>
      <c r="L3878" t="s">
        <v>1173</v>
      </c>
      <c r="M3878">
        <v>48</v>
      </c>
      <c r="N3878" t="s">
        <v>113</v>
      </c>
      <c r="O3878" t="s">
        <v>9493</v>
      </c>
      <c r="P3878">
        <v>1</v>
      </c>
      <c r="Q3878">
        <v>0.6</v>
      </c>
      <c r="T3878">
        <v>263.83999999999997</v>
      </c>
      <c r="W3878">
        <v>0.28274333882308139</v>
      </c>
      <c r="X3878">
        <v>0.45238934211693027</v>
      </c>
    </row>
    <row r="3879" spans="1:24" hidden="1" x14ac:dyDescent="0.3">
      <c r="A3879" t="s">
        <v>16758</v>
      </c>
      <c r="B3879" t="s">
        <v>8174</v>
      </c>
      <c r="C3879" t="s">
        <v>5530</v>
      </c>
      <c r="D3879" t="s">
        <v>16759</v>
      </c>
      <c r="E3879" t="s">
        <v>113</v>
      </c>
      <c r="F3879" t="s">
        <v>16760</v>
      </c>
      <c r="G3879" t="s">
        <v>133</v>
      </c>
      <c r="H3879" t="s">
        <v>354</v>
      </c>
      <c r="I3879" t="s">
        <v>115</v>
      </c>
      <c r="J3879" t="s">
        <v>16761</v>
      </c>
      <c r="K3879" t="s">
        <v>16762</v>
      </c>
      <c r="L3879" t="s">
        <v>1173</v>
      </c>
      <c r="M3879">
        <v>50</v>
      </c>
      <c r="N3879" t="s">
        <v>113</v>
      </c>
      <c r="O3879" t="s">
        <v>9890</v>
      </c>
      <c r="P3879">
        <v>3</v>
      </c>
      <c r="Q3879">
        <v>2500</v>
      </c>
      <c r="R3879">
        <v>355</v>
      </c>
      <c r="S3879">
        <v>192</v>
      </c>
      <c r="T3879">
        <v>40</v>
      </c>
      <c r="U3879">
        <v>220</v>
      </c>
      <c r="V3879">
        <v>310</v>
      </c>
      <c r="W3879">
        <v>2.6625000000000001</v>
      </c>
      <c r="X3879">
        <v>3.1949999999999998</v>
      </c>
    </row>
    <row r="3880" spans="1:24" hidden="1" x14ac:dyDescent="0.3">
      <c r="A3880" t="s">
        <v>16763</v>
      </c>
      <c r="B3880" t="s">
        <v>8179</v>
      </c>
      <c r="C3880" t="s">
        <v>5530</v>
      </c>
      <c r="D3880" t="s">
        <v>16759</v>
      </c>
      <c r="E3880" t="s">
        <v>113</v>
      </c>
      <c r="F3880" t="s">
        <v>16760</v>
      </c>
      <c r="G3880" t="s">
        <v>133</v>
      </c>
      <c r="H3880" t="s">
        <v>354</v>
      </c>
      <c r="I3880" t="s">
        <v>115</v>
      </c>
      <c r="J3880" t="s">
        <v>16761</v>
      </c>
      <c r="K3880" t="s">
        <v>16762</v>
      </c>
      <c r="L3880" t="s">
        <v>1173</v>
      </c>
      <c r="M3880">
        <v>50</v>
      </c>
      <c r="N3880" t="s">
        <v>113</v>
      </c>
      <c r="O3880" t="s">
        <v>9034</v>
      </c>
      <c r="P3880">
        <v>1</v>
      </c>
      <c r="Q3880">
        <v>560</v>
      </c>
      <c r="R3880">
        <v>308</v>
      </c>
      <c r="S3880">
        <v>149</v>
      </c>
      <c r="W3880">
        <v>0.17247999999999999</v>
      </c>
      <c r="X3880">
        <v>0.20697599999999999</v>
      </c>
    </row>
    <row r="3881" spans="1:24" hidden="1" x14ac:dyDescent="0.3">
      <c r="A3881" t="s">
        <v>16764</v>
      </c>
      <c r="B3881" t="s">
        <v>8211</v>
      </c>
      <c r="C3881" t="s">
        <v>5530</v>
      </c>
      <c r="D3881" t="s">
        <v>16759</v>
      </c>
      <c r="E3881" t="s">
        <v>113</v>
      </c>
      <c r="F3881" t="s">
        <v>16760</v>
      </c>
      <c r="G3881" t="s">
        <v>133</v>
      </c>
      <c r="H3881" t="s">
        <v>354</v>
      </c>
      <c r="I3881" t="s">
        <v>115</v>
      </c>
      <c r="J3881" t="s">
        <v>16761</v>
      </c>
      <c r="K3881" t="s">
        <v>16762</v>
      </c>
      <c r="L3881" t="s">
        <v>1173</v>
      </c>
      <c r="M3881">
        <v>48</v>
      </c>
      <c r="N3881" t="s">
        <v>113</v>
      </c>
      <c r="O3881" t="s">
        <v>9493</v>
      </c>
      <c r="P3881">
        <v>1</v>
      </c>
      <c r="Q3881">
        <v>0.9</v>
      </c>
      <c r="T3881">
        <v>214.4</v>
      </c>
      <c r="W3881">
        <v>0.63617251235193317</v>
      </c>
      <c r="X3881">
        <v>1.0178760197630932</v>
      </c>
    </row>
    <row r="3882" spans="1:24" hidden="1" x14ac:dyDescent="0.3">
      <c r="A3882" t="s">
        <v>16765</v>
      </c>
      <c r="B3882" t="s">
        <v>8174</v>
      </c>
      <c r="C3882" t="s">
        <v>5190</v>
      </c>
      <c r="D3882" t="s">
        <v>16766</v>
      </c>
      <c r="E3882" t="s">
        <v>113</v>
      </c>
      <c r="F3882" t="s">
        <v>16767</v>
      </c>
      <c r="G3882" t="s">
        <v>133</v>
      </c>
      <c r="H3882" t="s">
        <v>354</v>
      </c>
      <c r="I3882" t="s">
        <v>115</v>
      </c>
      <c r="J3882" t="s">
        <v>16768</v>
      </c>
      <c r="K3882" t="s">
        <v>16769</v>
      </c>
      <c r="L3882" t="s">
        <v>1173</v>
      </c>
      <c r="M3882">
        <v>50</v>
      </c>
      <c r="N3882" t="s">
        <v>113</v>
      </c>
      <c r="O3882" t="s">
        <v>9890</v>
      </c>
      <c r="P3882">
        <v>2</v>
      </c>
      <c r="Q3882">
        <v>2500</v>
      </c>
      <c r="R3882">
        <v>355</v>
      </c>
      <c r="S3882">
        <v>192</v>
      </c>
      <c r="T3882">
        <v>90</v>
      </c>
      <c r="U3882">
        <v>280</v>
      </c>
      <c r="W3882">
        <v>1.7749999999999999</v>
      </c>
      <c r="X3882">
        <v>2.13</v>
      </c>
    </row>
    <row r="3883" spans="1:24" hidden="1" x14ac:dyDescent="0.3">
      <c r="A3883" t="s">
        <v>16770</v>
      </c>
      <c r="B3883" t="s">
        <v>8179</v>
      </c>
      <c r="C3883" t="s">
        <v>5190</v>
      </c>
      <c r="D3883" t="s">
        <v>16766</v>
      </c>
      <c r="E3883" t="s">
        <v>113</v>
      </c>
      <c r="F3883" t="s">
        <v>16767</v>
      </c>
      <c r="G3883" t="s">
        <v>133</v>
      </c>
      <c r="H3883" t="s">
        <v>354</v>
      </c>
      <c r="I3883" t="s">
        <v>115</v>
      </c>
      <c r="J3883" t="s">
        <v>16768</v>
      </c>
      <c r="K3883" t="s">
        <v>16769</v>
      </c>
      <c r="L3883" t="s">
        <v>1173</v>
      </c>
      <c r="M3883">
        <v>50</v>
      </c>
      <c r="N3883" t="s">
        <v>113</v>
      </c>
      <c r="O3883" t="s">
        <v>9034</v>
      </c>
      <c r="P3883">
        <v>1</v>
      </c>
      <c r="Q3883">
        <v>560</v>
      </c>
      <c r="R3883">
        <v>308</v>
      </c>
      <c r="S3883">
        <v>149</v>
      </c>
      <c r="W3883">
        <v>0.17247999999999999</v>
      </c>
      <c r="X3883">
        <v>0.20697599999999999</v>
      </c>
    </row>
    <row r="3884" spans="1:24" hidden="1" x14ac:dyDescent="0.3">
      <c r="A3884" t="s">
        <v>16771</v>
      </c>
      <c r="B3884" t="s">
        <v>8211</v>
      </c>
      <c r="C3884" t="s">
        <v>5190</v>
      </c>
      <c r="D3884" t="s">
        <v>16766</v>
      </c>
      <c r="E3884" t="s">
        <v>113</v>
      </c>
      <c r="F3884" t="s">
        <v>16767</v>
      </c>
      <c r="G3884" t="s">
        <v>133</v>
      </c>
      <c r="H3884" t="s">
        <v>354</v>
      </c>
      <c r="I3884" t="s">
        <v>115</v>
      </c>
      <c r="J3884" t="s">
        <v>16768</v>
      </c>
      <c r="K3884" t="s">
        <v>16769</v>
      </c>
      <c r="L3884" t="s">
        <v>1173</v>
      </c>
      <c r="M3884">
        <v>48</v>
      </c>
      <c r="N3884" t="s">
        <v>113</v>
      </c>
      <c r="O3884" t="s">
        <v>9493</v>
      </c>
      <c r="P3884">
        <v>1</v>
      </c>
      <c r="Q3884">
        <v>0.6</v>
      </c>
      <c r="T3884">
        <v>253.95</v>
      </c>
      <c r="W3884">
        <v>0.28274333882308139</v>
      </c>
      <c r="X3884">
        <v>0.45238934211693027</v>
      </c>
    </row>
    <row r="3885" spans="1:24" hidden="1" x14ac:dyDescent="0.3">
      <c r="A3885" t="s">
        <v>16772</v>
      </c>
      <c r="B3885" t="s">
        <v>8174</v>
      </c>
      <c r="C3885" t="s">
        <v>5338</v>
      </c>
      <c r="D3885" t="s">
        <v>16773</v>
      </c>
      <c r="E3885" t="s">
        <v>113</v>
      </c>
      <c r="F3885" t="s">
        <v>16774</v>
      </c>
      <c r="G3885" t="s">
        <v>133</v>
      </c>
      <c r="H3885" t="s">
        <v>354</v>
      </c>
      <c r="I3885" t="s">
        <v>115</v>
      </c>
      <c r="J3885" t="s">
        <v>16775</v>
      </c>
      <c r="K3885" t="s">
        <v>16776</v>
      </c>
      <c r="L3885" t="s">
        <v>120</v>
      </c>
      <c r="M3885">
        <v>40</v>
      </c>
      <c r="N3885" t="s">
        <v>113</v>
      </c>
      <c r="O3885" t="s">
        <v>8207</v>
      </c>
      <c r="P3885">
        <v>2</v>
      </c>
      <c r="Q3885">
        <v>1400</v>
      </c>
      <c r="R3885">
        <v>320</v>
      </c>
      <c r="S3885">
        <v>145</v>
      </c>
      <c r="T3885">
        <v>330</v>
      </c>
      <c r="U3885">
        <v>180</v>
      </c>
      <c r="W3885">
        <v>0.89600000000000002</v>
      </c>
      <c r="X3885">
        <v>1.0751999999999999</v>
      </c>
    </row>
    <row r="3886" spans="1:24" hidden="1" x14ac:dyDescent="0.3">
      <c r="A3886" t="s">
        <v>16777</v>
      </c>
      <c r="B3886" t="s">
        <v>8179</v>
      </c>
      <c r="C3886" t="s">
        <v>5338</v>
      </c>
      <c r="D3886" t="s">
        <v>16773</v>
      </c>
      <c r="E3886" t="s">
        <v>113</v>
      </c>
      <c r="F3886" t="s">
        <v>16774</v>
      </c>
      <c r="G3886" t="s">
        <v>133</v>
      </c>
      <c r="H3886" t="s">
        <v>354</v>
      </c>
      <c r="I3886" t="s">
        <v>115</v>
      </c>
      <c r="J3886" t="s">
        <v>16775</v>
      </c>
      <c r="K3886" t="s">
        <v>16776</v>
      </c>
      <c r="L3886" t="s">
        <v>120</v>
      </c>
      <c r="M3886">
        <v>40</v>
      </c>
      <c r="N3886" t="s">
        <v>113</v>
      </c>
      <c r="O3886" t="s">
        <v>8695</v>
      </c>
      <c r="P3886">
        <v>2</v>
      </c>
      <c r="Q3886">
        <v>466</v>
      </c>
      <c r="R3886">
        <v>343</v>
      </c>
      <c r="S3886">
        <v>154</v>
      </c>
      <c r="W3886">
        <v>0.31967600000000002</v>
      </c>
      <c r="X3886">
        <v>0.38361119999999999</v>
      </c>
    </row>
    <row r="3887" spans="1:24" hidden="1" x14ac:dyDescent="0.3">
      <c r="A3887" t="s">
        <v>16778</v>
      </c>
      <c r="B3887" t="s">
        <v>8362</v>
      </c>
      <c r="C3887" t="s">
        <v>5338</v>
      </c>
      <c r="D3887" t="s">
        <v>16773</v>
      </c>
      <c r="E3887" t="s">
        <v>113</v>
      </c>
      <c r="F3887" t="s">
        <v>16774</v>
      </c>
      <c r="G3887" t="s">
        <v>133</v>
      </c>
      <c r="H3887" t="s">
        <v>354</v>
      </c>
      <c r="I3887" t="s">
        <v>115</v>
      </c>
      <c r="J3887" t="s">
        <v>16775</v>
      </c>
      <c r="K3887" t="s">
        <v>16776</v>
      </c>
      <c r="L3887" t="s">
        <v>120</v>
      </c>
      <c r="M3887">
        <v>0</v>
      </c>
      <c r="N3887" t="s">
        <v>113</v>
      </c>
      <c r="O3887" t="s">
        <v>16779</v>
      </c>
      <c r="P3887">
        <v>1</v>
      </c>
      <c r="W3887">
        <v>0</v>
      </c>
      <c r="X3887">
        <v>0</v>
      </c>
    </row>
    <row r="3888" spans="1:24" hidden="1" x14ac:dyDescent="0.3">
      <c r="A3888" t="s">
        <v>16780</v>
      </c>
      <c r="B3888" t="s">
        <v>8174</v>
      </c>
      <c r="C3888" t="s">
        <v>5351</v>
      </c>
      <c r="D3888" t="s">
        <v>16781</v>
      </c>
      <c r="E3888" t="s">
        <v>113</v>
      </c>
      <c r="F3888" t="s">
        <v>16782</v>
      </c>
      <c r="G3888" t="s">
        <v>133</v>
      </c>
      <c r="H3888" t="s">
        <v>354</v>
      </c>
      <c r="I3888" t="s">
        <v>115</v>
      </c>
      <c r="J3888" t="s">
        <v>16783</v>
      </c>
      <c r="K3888" t="s">
        <v>16784</v>
      </c>
      <c r="L3888" t="s">
        <v>10083</v>
      </c>
      <c r="M3888">
        <v>20</v>
      </c>
      <c r="N3888" t="s">
        <v>113</v>
      </c>
      <c r="O3888" t="s">
        <v>8207</v>
      </c>
      <c r="P3888">
        <v>2</v>
      </c>
      <c r="Q3888">
        <v>1400</v>
      </c>
      <c r="R3888">
        <v>320</v>
      </c>
      <c r="S3888">
        <v>145</v>
      </c>
      <c r="T3888">
        <v>20</v>
      </c>
      <c r="U3888">
        <v>210</v>
      </c>
      <c r="W3888">
        <v>0.89600000000000002</v>
      </c>
      <c r="X3888">
        <v>1.0751999999999999</v>
      </c>
    </row>
    <row r="3889" spans="1:24" hidden="1" x14ac:dyDescent="0.3">
      <c r="A3889" t="s">
        <v>16785</v>
      </c>
      <c r="B3889" t="s">
        <v>8179</v>
      </c>
      <c r="C3889" t="s">
        <v>5351</v>
      </c>
      <c r="D3889" t="s">
        <v>16781</v>
      </c>
      <c r="E3889" t="s">
        <v>113</v>
      </c>
      <c r="F3889" t="s">
        <v>16782</v>
      </c>
      <c r="G3889" t="s">
        <v>133</v>
      </c>
      <c r="H3889" t="s">
        <v>354</v>
      </c>
      <c r="I3889" t="s">
        <v>115</v>
      </c>
      <c r="J3889" t="s">
        <v>16783</v>
      </c>
      <c r="K3889" t="s">
        <v>16784</v>
      </c>
      <c r="L3889" t="s">
        <v>10083</v>
      </c>
      <c r="M3889">
        <v>20</v>
      </c>
      <c r="N3889" t="s">
        <v>113</v>
      </c>
      <c r="O3889" t="s">
        <v>8695</v>
      </c>
      <c r="P3889">
        <v>2</v>
      </c>
      <c r="Q3889">
        <v>466</v>
      </c>
      <c r="R3889">
        <v>343</v>
      </c>
      <c r="S3889">
        <v>154</v>
      </c>
      <c r="W3889">
        <v>0.31967600000000002</v>
      </c>
      <c r="X3889">
        <v>0.38361119999999999</v>
      </c>
    </row>
    <row r="3890" spans="1:24" hidden="1" x14ac:dyDescent="0.3">
      <c r="A3890" t="s">
        <v>16786</v>
      </c>
      <c r="B3890" t="s">
        <v>8362</v>
      </c>
      <c r="C3890" t="s">
        <v>5351</v>
      </c>
      <c r="D3890" t="s">
        <v>16781</v>
      </c>
      <c r="E3890" t="s">
        <v>113</v>
      </c>
      <c r="F3890" t="s">
        <v>16782</v>
      </c>
      <c r="G3890" t="s">
        <v>133</v>
      </c>
      <c r="H3890" t="s">
        <v>354</v>
      </c>
      <c r="I3890" t="s">
        <v>115</v>
      </c>
      <c r="J3890" t="s">
        <v>16783</v>
      </c>
      <c r="K3890" t="s">
        <v>16784</v>
      </c>
      <c r="L3890" t="s">
        <v>10083</v>
      </c>
      <c r="M3890">
        <v>0</v>
      </c>
      <c r="N3890" t="s">
        <v>113</v>
      </c>
      <c r="O3890" t="s">
        <v>16779</v>
      </c>
      <c r="P3890">
        <v>1</v>
      </c>
      <c r="W3890">
        <v>0</v>
      </c>
      <c r="X3890">
        <v>0</v>
      </c>
    </row>
    <row r="3891" spans="1:24" hidden="1" x14ac:dyDescent="0.3">
      <c r="A3891" t="s">
        <v>16787</v>
      </c>
      <c r="B3891" t="s">
        <v>8174</v>
      </c>
      <c r="C3891" t="s">
        <v>5354</v>
      </c>
      <c r="D3891" t="s">
        <v>16788</v>
      </c>
      <c r="E3891" t="s">
        <v>113</v>
      </c>
      <c r="F3891" t="s">
        <v>16789</v>
      </c>
      <c r="G3891" t="s">
        <v>133</v>
      </c>
      <c r="H3891" t="s">
        <v>354</v>
      </c>
      <c r="I3891" t="s">
        <v>115</v>
      </c>
      <c r="J3891" t="s">
        <v>16790</v>
      </c>
      <c r="K3891" t="s">
        <v>16791</v>
      </c>
      <c r="L3891" t="s">
        <v>8903</v>
      </c>
      <c r="M3891">
        <v>30</v>
      </c>
      <c r="N3891" t="s">
        <v>113</v>
      </c>
      <c r="O3891" t="s">
        <v>8207</v>
      </c>
      <c r="P3891">
        <v>2</v>
      </c>
      <c r="Q3891">
        <v>1400</v>
      </c>
      <c r="R3891">
        <v>320</v>
      </c>
      <c r="S3891">
        <v>145</v>
      </c>
      <c r="T3891">
        <v>340</v>
      </c>
      <c r="U3891">
        <v>140</v>
      </c>
      <c r="W3891">
        <v>0.89600000000000002</v>
      </c>
      <c r="X3891">
        <v>1.0751999999999999</v>
      </c>
    </row>
    <row r="3892" spans="1:24" hidden="1" x14ac:dyDescent="0.3">
      <c r="A3892" t="s">
        <v>16792</v>
      </c>
      <c r="B3892" t="s">
        <v>8179</v>
      </c>
      <c r="C3892" t="s">
        <v>5354</v>
      </c>
      <c r="D3892" t="s">
        <v>16788</v>
      </c>
      <c r="E3892" t="s">
        <v>113</v>
      </c>
      <c r="F3892" t="s">
        <v>16789</v>
      </c>
      <c r="G3892" t="s">
        <v>133</v>
      </c>
      <c r="H3892" t="s">
        <v>354</v>
      </c>
      <c r="I3892" t="s">
        <v>115</v>
      </c>
      <c r="J3892" t="s">
        <v>16790</v>
      </c>
      <c r="K3892" t="s">
        <v>16791</v>
      </c>
      <c r="L3892" t="s">
        <v>8903</v>
      </c>
      <c r="M3892">
        <v>30</v>
      </c>
      <c r="N3892" t="s">
        <v>113</v>
      </c>
      <c r="O3892" t="s">
        <v>8695</v>
      </c>
      <c r="P3892">
        <v>2</v>
      </c>
      <c r="Q3892">
        <v>466</v>
      </c>
      <c r="R3892">
        <v>343</v>
      </c>
      <c r="S3892">
        <v>154</v>
      </c>
      <c r="W3892">
        <v>0.31967600000000002</v>
      </c>
      <c r="X3892">
        <v>0.38361119999999999</v>
      </c>
    </row>
    <row r="3893" spans="1:24" hidden="1" x14ac:dyDescent="0.3">
      <c r="A3893" t="s">
        <v>16793</v>
      </c>
      <c r="B3893" t="s">
        <v>8362</v>
      </c>
      <c r="C3893" t="s">
        <v>5354</v>
      </c>
      <c r="D3893" t="s">
        <v>16788</v>
      </c>
      <c r="E3893" t="s">
        <v>113</v>
      </c>
      <c r="F3893" t="s">
        <v>16789</v>
      </c>
      <c r="G3893" t="s">
        <v>133</v>
      </c>
      <c r="H3893" t="s">
        <v>354</v>
      </c>
      <c r="I3893" t="s">
        <v>115</v>
      </c>
      <c r="J3893" t="s">
        <v>16790</v>
      </c>
      <c r="K3893" t="s">
        <v>16791</v>
      </c>
      <c r="L3893" t="s">
        <v>8903</v>
      </c>
      <c r="M3893">
        <v>0</v>
      </c>
      <c r="N3893" t="s">
        <v>113</v>
      </c>
      <c r="O3893" t="s">
        <v>16779</v>
      </c>
      <c r="P3893">
        <v>1</v>
      </c>
      <c r="W3893">
        <v>0</v>
      </c>
      <c r="X3893">
        <v>0</v>
      </c>
    </row>
    <row r="3894" spans="1:24" hidden="1" x14ac:dyDescent="0.3">
      <c r="A3894" t="s">
        <v>16794</v>
      </c>
      <c r="B3894" t="s">
        <v>8174</v>
      </c>
      <c r="C3894" t="s">
        <v>5357</v>
      </c>
      <c r="D3894" t="s">
        <v>16795</v>
      </c>
      <c r="E3894" t="s">
        <v>113</v>
      </c>
      <c r="F3894" t="s">
        <v>16796</v>
      </c>
      <c r="G3894" t="s">
        <v>133</v>
      </c>
      <c r="H3894" t="s">
        <v>354</v>
      </c>
      <c r="I3894" t="s">
        <v>115</v>
      </c>
      <c r="J3894" t="s">
        <v>16797</v>
      </c>
      <c r="K3894" t="s">
        <v>16798</v>
      </c>
      <c r="L3894" t="s">
        <v>9030</v>
      </c>
      <c r="M3894">
        <v>60</v>
      </c>
      <c r="N3894" t="s">
        <v>113</v>
      </c>
      <c r="O3894" t="s">
        <v>8207</v>
      </c>
      <c r="P3894">
        <v>3</v>
      </c>
      <c r="Q3894">
        <v>1400</v>
      </c>
      <c r="R3894">
        <v>320</v>
      </c>
      <c r="S3894">
        <v>145</v>
      </c>
      <c r="T3894">
        <v>10</v>
      </c>
      <c r="U3894">
        <v>150</v>
      </c>
      <c r="V3894">
        <v>200</v>
      </c>
      <c r="W3894">
        <v>1.3440000000000001</v>
      </c>
      <c r="X3894">
        <v>1.6128</v>
      </c>
    </row>
    <row r="3895" spans="1:24" hidden="1" x14ac:dyDescent="0.3">
      <c r="A3895" t="s">
        <v>16799</v>
      </c>
      <c r="B3895" t="s">
        <v>8179</v>
      </c>
      <c r="C3895" t="s">
        <v>5357</v>
      </c>
      <c r="D3895" t="s">
        <v>16795</v>
      </c>
      <c r="E3895" t="s">
        <v>113</v>
      </c>
      <c r="F3895" t="s">
        <v>16796</v>
      </c>
      <c r="G3895" t="s">
        <v>133</v>
      </c>
      <c r="H3895" t="s">
        <v>354</v>
      </c>
      <c r="I3895" t="s">
        <v>115</v>
      </c>
      <c r="J3895" t="s">
        <v>16797</v>
      </c>
      <c r="K3895" t="s">
        <v>16798</v>
      </c>
      <c r="L3895" t="s">
        <v>9030</v>
      </c>
      <c r="M3895">
        <v>60</v>
      </c>
      <c r="N3895" t="s">
        <v>113</v>
      </c>
      <c r="O3895" t="s">
        <v>8695</v>
      </c>
      <c r="P3895">
        <v>3</v>
      </c>
      <c r="Q3895">
        <v>466</v>
      </c>
      <c r="R3895">
        <v>343</v>
      </c>
      <c r="S3895">
        <v>154</v>
      </c>
      <c r="W3895">
        <v>0.479514</v>
      </c>
      <c r="X3895">
        <v>0.57541679999999995</v>
      </c>
    </row>
    <row r="3896" spans="1:24" hidden="1" x14ac:dyDescent="0.3">
      <c r="A3896" t="s">
        <v>16800</v>
      </c>
      <c r="B3896" t="s">
        <v>8362</v>
      </c>
      <c r="C3896" t="s">
        <v>5357</v>
      </c>
      <c r="D3896" t="s">
        <v>16795</v>
      </c>
      <c r="E3896" t="s">
        <v>113</v>
      </c>
      <c r="F3896" t="s">
        <v>16796</v>
      </c>
      <c r="G3896" t="s">
        <v>133</v>
      </c>
      <c r="H3896" t="s">
        <v>354</v>
      </c>
      <c r="I3896" t="s">
        <v>115</v>
      </c>
      <c r="J3896" t="s">
        <v>16797</v>
      </c>
      <c r="K3896" t="s">
        <v>16798</v>
      </c>
      <c r="L3896" t="s">
        <v>9030</v>
      </c>
      <c r="M3896">
        <v>0</v>
      </c>
      <c r="N3896" t="s">
        <v>113</v>
      </c>
      <c r="O3896" t="s">
        <v>16779</v>
      </c>
      <c r="P3896">
        <v>1</v>
      </c>
      <c r="W3896">
        <v>0</v>
      </c>
      <c r="X3896">
        <v>0</v>
      </c>
    </row>
    <row r="3897" spans="1:24" hidden="1" x14ac:dyDescent="0.3">
      <c r="A3897" t="s">
        <v>16801</v>
      </c>
      <c r="B3897" t="s">
        <v>8174</v>
      </c>
      <c r="C3897" t="s">
        <v>5701</v>
      </c>
      <c r="D3897" t="s">
        <v>16802</v>
      </c>
      <c r="E3897" t="s">
        <v>113</v>
      </c>
      <c r="F3897" t="s">
        <v>15804</v>
      </c>
      <c r="G3897" t="s">
        <v>133</v>
      </c>
      <c r="H3897" t="s">
        <v>354</v>
      </c>
      <c r="I3897" t="s">
        <v>115</v>
      </c>
      <c r="J3897" t="s">
        <v>16803</v>
      </c>
      <c r="K3897" t="s">
        <v>16804</v>
      </c>
      <c r="L3897" t="s">
        <v>1173</v>
      </c>
      <c r="M3897">
        <v>50</v>
      </c>
      <c r="N3897" t="s">
        <v>113</v>
      </c>
      <c r="O3897" t="s">
        <v>8207</v>
      </c>
      <c r="P3897">
        <v>2</v>
      </c>
      <c r="Q3897">
        <v>1400</v>
      </c>
      <c r="R3897">
        <v>320</v>
      </c>
      <c r="S3897">
        <v>145</v>
      </c>
      <c r="T3897">
        <v>40</v>
      </c>
      <c r="U3897">
        <v>210</v>
      </c>
      <c r="W3897">
        <v>0.89600000000000002</v>
      </c>
      <c r="X3897">
        <v>1.0751999999999999</v>
      </c>
    </row>
    <row r="3898" spans="1:24" hidden="1" x14ac:dyDescent="0.3">
      <c r="A3898" t="s">
        <v>16805</v>
      </c>
      <c r="B3898" t="s">
        <v>8179</v>
      </c>
      <c r="C3898" t="s">
        <v>5701</v>
      </c>
      <c r="D3898" t="s">
        <v>16802</v>
      </c>
      <c r="E3898" t="s">
        <v>113</v>
      </c>
      <c r="F3898" t="s">
        <v>15804</v>
      </c>
      <c r="G3898" t="s">
        <v>133</v>
      </c>
      <c r="H3898" t="s">
        <v>354</v>
      </c>
      <c r="I3898" t="s">
        <v>115</v>
      </c>
      <c r="J3898" t="s">
        <v>16803</v>
      </c>
      <c r="K3898" t="s">
        <v>16804</v>
      </c>
      <c r="L3898" t="s">
        <v>1173</v>
      </c>
      <c r="M3898">
        <v>50</v>
      </c>
      <c r="N3898" t="s">
        <v>113</v>
      </c>
      <c r="O3898" t="s">
        <v>8695</v>
      </c>
      <c r="P3898">
        <v>2</v>
      </c>
      <c r="Q3898">
        <v>466</v>
      </c>
      <c r="R3898">
        <v>343</v>
      </c>
      <c r="S3898">
        <v>154</v>
      </c>
      <c r="W3898">
        <v>0.31967600000000002</v>
      </c>
      <c r="X3898">
        <v>0.38361119999999999</v>
      </c>
    </row>
    <row r="3899" spans="1:24" hidden="1" x14ac:dyDescent="0.3">
      <c r="A3899" t="s">
        <v>16806</v>
      </c>
      <c r="B3899" t="s">
        <v>8362</v>
      </c>
      <c r="C3899" t="s">
        <v>5701</v>
      </c>
      <c r="D3899" t="s">
        <v>16802</v>
      </c>
      <c r="E3899" t="s">
        <v>113</v>
      </c>
      <c r="F3899" t="s">
        <v>15804</v>
      </c>
      <c r="G3899" t="s">
        <v>133</v>
      </c>
      <c r="H3899" t="s">
        <v>354</v>
      </c>
      <c r="I3899" t="s">
        <v>115</v>
      </c>
      <c r="J3899" t="s">
        <v>16803</v>
      </c>
      <c r="K3899" t="s">
        <v>16804</v>
      </c>
      <c r="L3899" t="s">
        <v>1173</v>
      </c>
      <c r="M3899">
        <v>0</v>
      </c>
      <c r="N3899" t="s">
        <v>113</v>
      </c>
      <c r="O3899" t="s">
        <v>16779</v>
      </c>
      <c r="P3899">
        <v>1</v>
      </c>
      <c r="W3899">
        <v>0</v>
      </c>
      <c r="X3899">
        <v>0</v>
      </c>
    </row>
    <row r="3900" spans="1:24" hidden="1" x14ac:dyDescent="0.3">
      <c r="A3900" t="s">
        <v>16807</v>
      </c>
      <c r="B3900" t="s">
        <v>8174</v>
      </c>
      <c r="C3900" t="s">
        <v>5689</v>
      </c>
      <c r="D3900" t="s">
        <v>16808</v>
      </c>
      <c r="E3900" t="s">
        <v>113</v>
      </c>
      <c r="F3900" t="s">
        <v>16809</v>
      </c>
      <c r="G3900" t="s">
        <v>133</v>
      </c>
      <c r="H3900" t="s">
        <v>354</v>
      </c>
      <c r="I3900" t="s">
        <v>115</v>
      </c>
      <c r="J3900" t="s">
        <v>16810</v>
      </c>
      <c r="K3900" t="s">
        <v>16811</v>
      </c>
      <c r="L3900" t="s">
        <v>8903</v>
      </c>
      <c r="M3900">
        <v>30</v>
      </c>
      <c r="N3900" t="s">
        <v>113</v>
      </c>
      <c r="O3900" t="s">
        <v>8207</v>
      </c>
      <c r="P3900">
        <v>2</v>
      </c>
      <c r="Q3900">
        <v>1400</v>
      </c>
      <c r="R3900">
        <v>320</v>
      </c>
      <c r="S3900">
        <v>145</v>
      </c>
      <c r="T3900">
        <v>70</v>
      </c>
      <c r="U3900">
        <v>250</v>
      </c>
      <c r="W3900">
        <v>0.89600000000000002</v>
      </c>
      <c r="X3900">
        <v>1.0751999999999999</v>
      </c>
    </row>
    <row r="3901" spans="1:24" hidden="1" x14ac:dyDescent="0.3">
      <c r="A3901" t="s">
        <v>16812</v>
      </c>
      <c r="B3901" t="s">
        <v>8179</v>
      </c>
      <c r="C3901" t="s">
        <v>5689</v>
      </c>
      <c r="D3901" t="s">
        <v>16808</v>
      </c>
      <c r="E3901" t="s">
        <v>113</v>
      </c>
      <c r="F3901" t="s">
        <v>16809</v>
      </c>
      <c r="G3901" t="s">
        <v>133</v>
      </c>
      <c r="H3901" t="s">
        <v>354</v>
      </c>
      <c r="I3901" t="s">
        <v>115</v>
      </c>
      <c r="J3901" t="s">
        <v>16810</v>
      </c>
      <c r="K3901" t="s">
        <v>16811</v>
      </c>
      <c r="L3901" t="s">
        <v>8903</v>
      </c>
      <c r="M3901">
        <v>30</v>
      </c>
      <c r="N3901" t="s">
        <v>113</v>
      </c>
      <c r="O3901" t="s">
        <v>8695</v>
      </c>
      <c r="P3901">
        <v>2</v>
      </c>
      <c r="Q3901">
        <v>466</v>
      </c>
      <c r="R3901">
        <v>343</v>
      </c>
      <c r="S3901">
        <v>154</v>
      </c>
      <c r="W3901">
        <v>0.31967600000000002</v>
      </c>
      <c r="X3901">
        <v>0.38361119999999999</v>
      </c>
    </row>
    <row r="3902" spans="1:24" hidden="1" x14ac:dyDescent="0.3">
      <c r="A3902" t="s">
        <v>16813</v>
      </c>
      <c r="B3902" t="s">
        <v>8362</v>
      </c>
      <c r="C3902" t="s">
        <v>5689</v>
      </c>
      <c r="D3902" t="s">
        <v>16808</v>
      </c>
      <c r="E3902" t="s">
        <v>113</v>
      </c>
      <c r="F3902" t="s">
        <v>16809</v>
      </c>
      <c r="G3902" t="s">
        <v>133</v>
      </c>
      <c r="H3902" t="s">
        <v>354</v>
      </c>
      <c r="I3902" t="s">
        <v>115</v>
      </c>
      <c r="J3902" t="s">
        <v>16810</v>
      </c>
      <c r="K3902" t="s">
        <v>16811</v>
      </c>
      <c r="L3902" t="s">
        <v>8903</v>
      </c>
      <c r="M3902">
        <v>0</v>
      </c>
      <c r="N3902" t="s">
        <v>113</v>
      </c>
      <c r="O3902" t="s">
        <v>16779</v>
      </c>
      <c r="P3902">
        <v>1</v>
      </c>
      <c r="W3902">
        <v>0</v>
      </c>
      <c r="X3902">
        <v>0</v>
      </c>
    </row>
    <row r="3903" spans="1:24" hidden="1" x14ac:dyDescent="0.3">
      <c r="A3903" t="s">
        <v>16814</v>
      </c>
      <c r="B3903" t="s">
        <v>8174</v>
      </c>
      <c r="C3903" t="s">
        <v>5695</v>
      </c>
      <c r="D3903" t="s">
        <v>16815</v>
      </c>
      <c r="E3903" t="s">
        <v>113</v>
      </c>
      <c r="F3903" t="s">
        <v>16816</v>
      </c>
      <c r="G3903" t="s">
        <v>133</v>
      </c>
      <c r="H3903" t="s">
        <v>354</v>
      </c>
      <c r="I3903" t="s">
        <v>115</v>
      </c>
      <c r="J3903" t="s">
        <v>16817</v>
      </c>
      <c r="K3903" t="s">
        <v>16818</v>
      </c>
      <c r="L3903" t="s">
        <v>120</v>
      </c>
      <c r="M3903">
        <v>40</v>
      </c>
      <c r="N3903" t="s">
        <v>113</v>
      </c>
      <c r="O3903" t="s">
        <v>9890</v>
      </c>
      <c r="P3903">
        <v>2</v>
      </c>
      <c r="Q3903">
        <v>2500</v>
      </c>
      <c r="R3903">
        <v>355</v>
      </c>
      <c r="S3903">
        <v>192</v>
      </c>
      <c r="T3903">
        <v>310</v>
      </c>
      <c r="U3903">
        <v>230</v>
      </c>
      <c r="W3903">
        <v>1.7749999999999999</v>
      </c>
      <c r="X3903">
        <v>2.13</v>
      </c>
    </row>
    <row r="3904" spans="1:24" hidden="1" x14ac:dyDescent="0.3">
      <c r="A3904" t="s">
        <v>16819</v>
      </c>
      <c r="B3904" t="s">
        <v>8179</v>
      </c>
      <c r="C3904" t="s">
        <v>5695</v>
      </c>
      <c r="D3904" t="s">
        <v>16815</v>
      </c>
      <c r="E3904" t="s">
        <v>113</v>
      </c>
      <c r="F3904" t="s">
        <v>16816</v>
      </c>
      <c r="G3904" t="s">
        <v>133</v>
      </c>
      <c r="H3904" t="s">
        <v>354</v>
      </c>
      <c r="I3904" t="s">
        <v>115</v>
      </c>
      <c r="J3904" t="s">
        <v>16817</v>
      </c>
      <c r="K3904" t="s">
        <v>16818</v>
      </c>
      <c r="L3904" t="s">
        <v>120</v>
      </c>
      <c r="M3904">
        <v>40</v>
      </c>
      <c r="N3904" t="s">
        <v>113</v>
      </c>
      <c r="O3904" t="s">
        <v>8695</v>
      </c>
      <c r="P3904">
        <v>2</v>
      </c>
      <c r="Q3904">
        <v>466</v>
      </c>
      <c r="R3904">
        <v>343</v>
      </c>
      <c r="S3904">
        <v>154</v>
      </c>
      <c r="W3904">
        <v>0.31967600000000002</v>
      </c>
      <c r="X3904">
        <v>0.38361119999999999</v>
      </c>
    </row>
    <row r="3905" spans="1:24" hidden="1" x14ac:dyDescent="0.3">
      <c r="A3905" t="s">
        <v>16820</v>
      </c>
      <c r="B3905" t="s">
        <v>8362</v>
      </c>
      <c r="C3905" t="s">
        <v>5695</v>
      </c>
      <c r="D3905" t="s">
        <v>16815</v>
      </c>
      <c r="E3905" t="s">
        <v>113</v>
      </c>
      <c r="F3905" t="s">
        <v>16816</v>
      </c>
      <c r="G3905" t="s">
        <v>133</v>
      </c>
      <c r="H3905" t="s">
        <v>354</v>
      </c>
      <c r="I3905" t="s">
        <v>115</v>
      </c>
      <c r="J3905" t="s">
        <v>16817</v>
      </c>
      <c r="K3905" t="s">
        <v>16818</v>
      </c>
      <c r="L3905" t="s">
        <v>120</v>
      </c>
      <c r="M3905">
        <v>0</v>
      </c>
      <c r="N3905" t="s">
        <v>113</v>
      </c>
      <c r="O3905" t="s">
        <v>16779</v>
      </c>
      <c r="P3905">
        <v>1</v>
      </c>
      <c r="W3905">
        <v>0</v>
      </c>
      <c r="X3905">
        <v>0</v>
      </c>
    </row>
    <row r="3906" spans="1:24" hidden="1" x14ac:dyDescent="0.3">
      <c r="A3906" t="s">
        <v>16821</v>
      </c>
      <c r="B3906" t="s">
        <v>8174</v>
      </c>
      <c r="C3906" t="s">
        <v>16822</v>
      </c>
      <c r="D3906" t="s">
        <v>16823</v>
      </c>
      <c r="E3906" t="s">
        <v>113</v>
      </c>
      <c r="F3906" t="s">
        <v>16824</v>
      </c>
      <c r="G3906" t="s">
        <v>133</v>
      </c>
      <c r="H3906" t="s">
        <v>136</v>
      </c>
      <c r="I3906" t="s">
        <v>344</v>
      </c>
      <c r="J3906" t="s">
        <v>16825</v>
      </c>
      <c r="K3906" t="s">
        <v>16826</v>
      </c>
      <c r="L3906" t="s">
        <v>120</v>
      </c>
      <c r="M3906">
        <v>40</v>
      </c>
      <c r="N3906" t="s">
        <v>113</v>
      </c>
      <c r="O3906" t="s">
        <v>16489</v>
      </c>
      <c r="P3906">
        <v>3</v>
      </c>
      <c r="Q3906">
        <v>1365</v>
      </c>
      <c r="R3906">
        <v>376</v>
      </c>
      <c r="S3906">
        <v>99</v>
      </c>
      <c r="T3906">
        <v>40</v>
      </c>
      <c r="U3906">
        <v>110</v>
      </c>
      <c r="V3906">
        <v>330</v>
      </c>
      <c r="W3906">
        <v>1.53972</v>
      </c>
      <c r="X3906">
        <v>1.847664</v>
      </c>
    </row>
    <row r="3907" spans="1:24" hidden="1" x14ac:dyDescent="0.3">
      <c r="A3907" t="s">
        <v>16827</v>
      </c>
      <c r="B3907" t="s">
        <v>8179</v>
      </c>
      <c r="C3907" t="s">
        <v>16822</v>
      </c>
      <c r="D3907" t="s">
        <v>16823</v>
      </c>
      <c r="E3907" t="s">
        <v>113</v>
      </c>
      <c r="F3907" t="s">
        <v>16824</v>
      </c>
      <c r="G3907" t="s">
        <v>133</v>
      </c>
      <c r="H3907" t="s">
        <v>136</v>
      </c>
      <c r="I3907" t="s">
        <v>344</v>
      </c>
      <c r="J3907" t="s">
        <v>16825</v>
      </c>
      <c r="K3907" t="s">
        <v>16826</v>
      </c>
      <c r="L3907" t="s">
        <v>120</v>
      </c>
      <c r="M3907">
        <v>40</v>
      </c>
      <c r="N3907" t="s">
        <v>113</v>
      </c>
      <c r="O3907" t="s">
        <v>8695</v>
      </c>
      <c r="P3907">
        <v>3</v>
      </c>
      <c r="Q3907">
        <v>466</v>
      </c>
      <c r="R3907">
        <v>343</v>
      </c>
      <c r="S3907">
        <v>154</v>
      </c>
      <c r="W3907">
        <v>0.479514</v>
      </c>
      <c r="X3907">
        <v>0.57541679999999995</v>
      </c>
    </row>
    <row r="3908" spans="1:24" hidden="1" x14ac:dyDescent="0.3">
      <c r="A3908" t="s">
        <v>16828</v>
      </c>
      <c r="B3908" t="s">
        <v>8174</v>
      </c>
      <c r="C3908" t="s">
        <v>16829</v>
      </c>
      <c r="D3908" t="s">
        <v>16830</v>
      </c>
      <c r="E3908" t="s">
        <v>113</v>
      </c>
      <c r="F3908" t="s">
        <v>16831</v>
      </c>
      <c r="G3908" t="s">
        <v>247</v>
      </c>
      <c r="H3908" t="s">
        <v>371</v>
      </c>
      <c r="I3908" t="s">
        <v>540</v>
      </c>
      <c r="J3908" t="s">
        <v>113</v>
      </c>
      <c r="K3908" t="s">
        <v>113</v>
      </c>
      <c r="L3908" t="s">
        <v>113</v>
      </c>
      <c r="M3908">
        <v>18</v>
      </c>
      <c r="N3908" t="s">
        <v>9085</v>
      </c>
      <c r="O3908" t="s">
        <v>16832</v>
      </c>
      <c r="P3908">
        <v>3</v>
      </c>
      <c r="Q3908">
        <v>1450</v>
      </c>
      <c r="R3908">
        <v>400</v>
      </c>
      <c r="T3908">
        <v>310</v>
      </c>
      <c r="U3908">
        <v>100</v>
      </c>
      <c r="V3908">
        <v>190</v>
      </c>
      <c r="W3908">
        <v>1.74</v>
      </c>
      <c r="X3908">
        <v>2.0880000000000001</v>
      </c>
    </row>
    <row r="3909" spans="1:24" hidden="1" x14ac:dyDescent="0.3">
      <c r="A3909" t="s">
        <v>16833</v>
      </c>
      <c r="B3909" t="s">
        <v>8617</v>
      </c>
      <c r="C3909" t="s">
        <v>16829</v>
      </c>
      <c r="D3909" t="s">
        <v>16830</v>
      </c>
      <c r="E3909" t="s">
        <v>113</v>
      </c>
      <c r="F3909" t="s">
        <v>16831</v>
      </c>
      <c r="G3909" t="s">
        <v>247</v>
      </c>
      <c r="H3909" t="s">
        <v>371</v>
      </c>
      <c r="I3909" t="s">
        <v>540</v>
      </c>
      <c r="J3909" t="s">
        <v>113</v>
      </c>
      <c r="K3909" t="s">
        <v>113</v>
      </c>
      <c r="L3909" t="s">
        <v>113</v>
      </c>
      <c r="M3909">
        <v>18</v>
      </c>
      <c r="N3909" t="s">
        <v>9085</v>
      </c>
      <c r="O3909" t="s">
        <v>8647</v>
      </c>
      <c r="P3909">
        <v>3</v>
      </c>
      <c r="Q3909">
        <v>1509</v>
      </c>
      <c r="R3909">
        <v>469</v>
      </c>
      <c r="T3909">
        <v>310</v>
      </c>
      <c r="U3909">
        <v>100</v>
      </c>
      <c r="V3909">
        <v>190</v>
      </c>
      <c r="W3909">
        <v>2.1231629999999999</v>
      </c>
      <c r="X3909">
        <v>2.5477955999999997</v>
      </c>
    </row>
    <row r="3910" spans="1:24" hidden="1" x14ac:dyDescent="0.3">
      <c r="A3910" t="s">
        <v>16834</v>
      </c>
      <c r="B3910" t="s">
        <v>8179</v>
      </c>
      <c r="C3910" t="s">
        <v>16829</v>
      </c>
      <c r="D3910" t="s">
        <v>16830</v>
      </c>
      <c r="E3910" t="s">
        <v>113</v>
      </c>
      <c r="F3910" t="s">
        <v>16831</v>
      </c>
      <c r="G3910" t="s">
        <v>247</v>
      </c>
      <c r="H3910" t="s">
        <v>371</v>
      </c>
      <c r="I3910" t="s">
        <v>540</v>
      </c>
      <c r="J3910" t="s">
        <v>113</v>
      </c>
      <c r="K3910" t="s">
        <v>113</v>
      </c>
      <c r="L3910" t="s">
        <v>113</v>
      </c>
      <c r="M3910">
        <v>13</v>
      </c>
      <c r="N3910" t="s">
        <v>9085</v>
      </c>
      <c r="O3910" t="s">
        <v>9289</v>
      </c>
      <c r="P3910">
        <v>3</v>
      </c>
      <c r="Q3910">
        <v>400</v>
      </c>
      <c r="R3910">
        <v>300</v>
      </c>
      <c r="W3910">
        <v>0.36</v>
      </c>
      <c r="X3910">
        <v>0.432</v>
      </c>
    </row>
    <row r="3911" spans="1:24" hidden="1" x14ac:dyDescent="0.3">
      <c r="A3911" t="s">
        <v>16835</v>
      </c>
      <c r="B3911" t="s">
        <v>8536</v>
      </c>
      <c r="C3911" t="s">
        <v>16829</v>
      </c>
      <c r="D3911" t="s">
        <v>16830</v>
      </c>
      <c r="E3911" t="s">
        <v>113</v>
      </c>
      <c r="F3911" t="s">
        <v>16831</v>
      </c>
      <c r="G3911" t="s">
        <v>247</v>
      </c>
      <c r="H3911" t="s">
        <v>371</v>
      </c>
      <c r="I3911" t="s">
        <v>540</v>
      </c>
      <c r="J3911" t="s">
        <v>113</v>
      </c>
      <c r="K3911" t="s">
        <v>113</v>
      </c>
      <c r="L3911" t="s">
        <v>113</v>
      </c>
      <c r="M3911">
        <v>12</v>
      </c>
      <c r="N3911" t="s">
        <v>9085</v>
      </c>
      <c r="O3911" t="s">
        <v>10950</v>
      </c>
      <c r="P3911">
        <v>3</v>
      </c>
      <c r="Q3911">
        <v>400</v>
      </c>
      <c r="R3911">
        <v>300</v>
      </c>
      <c r="W3911">
        <v>0.36</v>
      </c>
      <c r="X3911">
        <v>0.432</v>
      </c>
    </row>
    <row r="3912" spans="1:24" hidden="1" x14ac:dyDescent="0.3">
      <c r="A3912" t="s">
        <v>16836</v>
      </c>
      <c r="B3912" t="s">
        <v>8539</v>
      </c>
      <c r="C3912" t="s">
        <v>16829</v>
      </c>
      <c r="D3912" t="s">
        <v>16830</v>
      </c>
      <c r="E3912" t="s">
        <v>113</v>
      </c>
      <c r="F3912" t="s">
        <v>16831</v>
      </c>
      <c r="G3912" t="s">
        <v>247</v>
      </c>
      <c r="H3912" t="s">
        <v>371</v>
      </c>
      <c r="I3912" t="s">
        <v>540</v>
      </c>
      <c r="J3912" t="s">
        <v>113</v>
      </c>
      <c r="K3912" t="s">
        <v>113</v>
      </c>
      <c r="L3912" t="s">
        <v>113</v>
      </c>
      <c r="M3912">
        <v>15</v>
      </c>
      <c r="N3912" t="s">
        <v>14207</v>
      </c>
      <c r="O3912" t="s">
        <v>15745</v>
      </c>
      <c r="P3912">
        <v>2</v>
      </c>
      <c r="Q3912">
        <v>252</v>
      </c>
      <c r="R3912">
        <v>363</v>
      </c>
      <c r="W3912">
        <v>0.182952</v>
      </c>
      <c r="X3912">
        <v>0.2195424</v>
      </c>
    </row>
    <row r="3913" spans="1:24" hidden="1" x14ac:dyDescent="0.3">
      <c r="A3913" t="s">
        <v>16837</v>
      </c>
      <c r="B3913" t="s">
        <v>8211</v>
      </c>
      <c r="C3913" t="s">
        <v>16829</v>
      </c>
      <c r="D3913" t="s">
        <v>16830</v>
      </c>
      <c r="E3913" t="s">
        <v>113</v>
      </c>
      <c r="F3913" t="s">
        <v>16831</v>
      </c>
      <c r="G3913" t="s">
        <v>247</v>
      </c>
      <c r="H3913" t="s">
        <v>371</v>
      </c>
      <c r="I3913" t="s">
        <v>540</v>
      </c>
      <c r="J3913" t="s">
        <v>113</v>
      </c>
      <c r="K3913" t="s">
        <v>113</v>
      </c>
      <c r="L3913" t="s">
        <v>113</v>
      </c>
      <c r="M3913">
        <v>15</v>
      </c>
      <c r="N3913" t="s">
        <v>113</v>
      </c>
      <c r="O3913" t="s">
        <v>9493</v>
      </c>
      <c r="P3913">
        <v>1</v>
      </c>
      <c r="Q3913">
        <v>0.6</v>
      </c>
      <c r="T3913">
        <v>274</v>
      </c>
      <c r="W3913">
        <v>0.28274333882308139</v>
      </c>
      <c r="X3913">
        <v>0.45238934211693027</v>
      </c>
    </row>
    <row r="3914" spans="1:24" hidden="1" x14ac:dyDescent="0.3">
      <c r="A3914" t="s">
        <v>16838</v>
      </c>
      <c r="B3914" t="s">
        <v>8174</v>
      </c>
      <c r="C3914" t="s">
        <v>16839</v>
      </c>
      <c r="D3914" t="s">
        <v>16840</v>
      </c>
      <c r="E3914" t="s">
        <v>113</v>
      </c>
      <c r="F3914" t="s">
        <v>16841</v>
      </c>
      <c r="G3914" t="s">
        <v>247</v>
      </c>
      <c r="H3914" t="s">
        <v>308</v>
      </c>
      <c r="I3914" t="s">
        <v>115</v>
      </c>
      <c r="J3914" t="s">
        <v>16842</v>
      </c>
      <c r="K3914" t="s">
        <v>16843</v>
      </c>
      <c r="L3914" t="s">
        <v>8903</v>
      </c>
      <c r="M3914">
        <v>30</v>
      </c>
      <c r="N3914" t="s">
        <v>8614</v>
      </c>
      <c r="O3914" t="s">
        <v>12392</v>
      </c>
      <c r="P3914">
        <v>3</v>
      </c>
      <c r="Q3914">
        <v>717</v>
      </c>
      <c r="R3914">
        <v>408</v>
      </c>
      <c r="T3914">
        <v>20</v>
      </c>
      <c r="U3914">
        <v>120</v>
      </c>
      <c r="V3914">
        <v>245</v>
      </c>
      <c r="W3914">
        <v>0.87760800000000005</v>
      </c>
      <c r="X3914">
        <v>1.0531296000000001</v>
      </c>
    </row>
    <row r="3915" spans="1:24" hidden="1" x14ac:dyDescent="0.3">
      <c r="A3915" t="s">
        <v>16844</v>
      </c>
      <c r="B3915" t="s">
        <v>8617</v>
      </c>
      <c r="C3915" t="s">
        <v>16839</v>
      </c>
      <c r="D3915" t="s">
        <v>16840</v>
      </c>
      <c r="E3915" t="s">
        <v>113</v>
      </c>
      <c r="F3915" t="s">
        <v>16841</v>
      </c>
      <c r="G3915" t="s">
        <v>247</v>
      </c>
      <c r="H3915" t="s">
        <v>308</v>
      </c>
      <c r="I3915" t="s">
        <v>115</v>
      </c>
      <c r="J3915" t="s">
        <v>16842</v>
      </c>
      <c r="K3915" t="s">
        <v>16843</v>
      </c>
      <c r="L3915" t="s">
        <v>8903</v>
      </c>
      <c r="M3915">
        <v>28</v>
      </c>
      <c r="N3915" t="s">
        <v>9659</v>
      </c>
      <c r="O3915" t="s">
        <v>9491</v>
      </c>
      <c r="P3915">
        <v>3</v>
      </c>
      <c r="Q3915">
        <v>1499</v>
      </c>
      <c r="R3915">
        <v>395</v>
      </c>
      <c r="T3915">
        <v>20</v>
      </c>
      <c r="U3915">
        <v>120</v>
      </c>
      <c r="V3915">
        <v>245</v>
      </c>
      <c r="W3915">
        <v>1.7763150000000001</v>
      </c>
      <c r="X3915">
        <v>2.1315780000000002</v>
      </c>
    </row>
    <row r="3916" spans="1:24" hidden="1" x14ac:dyDescent="0.3">
      <c r="A3916" t="s">
        <v>16845</v>
      </c>
      <c r="B3916" t="s">
        <v>8179</v>
      </c>
      <c r="C3916" t="s">
        <v>16839</v>
      </c>
      <c r="D3916" t="s">
        <v>16840</v>
      </c>
      <c r="E3916" t="s">
        <v>113</v>
      </c>
      <c r="F3916" t="s">
        <v>16841</v>
      </c>
      <c r="G3916" t="s">
        <v>247</v>
      </c>
      <c r="H3916" t="s">
        <v>308</v>
      </c>
      <c r="I3916" t="s">
        <v>115</v>
      </c>
      <c r="J3916" t="s">
        <v>16842</v>
      </c>
      <c r="K3916" t="s">
        <v>16843</v>
      </c>
      <c r="L3916" t="s">
        <v>8903</v>
      </c>
      <c r="M3916">
        <v>28</v>
      </c>
      <c r="N3916" t="s">
        <v>8614</v>
      </c>
      <c r="O3916" t="s">
        <v>16846</v>
      </c>
      <c r="P3916">
        <v>3</v>
      </c>
      <c r="Q3916">
        <v>533</v>
      </c>
      <c r="R3916">
        <v>398</v>
      </c>
      <c r="W3916">
        <v>0.63640200000000002</v>
      </c>
      <c r="X3916">
        <v>0.76368239999999998</v>
      </c>
    </row>
    <row r="3917" spans="1:24" hidden="1" x14ac:dyDescent="0.3">
      <c r="A3917" t="s">
        <v>16847</v>
      </c>
      <c r="B3917" t="s">
        <v>1304</v>
      </c>
      <c r="C3917" t="s">
        <v>16839</v>
      </c>
      <c r="D3917" t="s">
        <v>16840</v>
      </c>
      <c r="E3917" t="s">
        <v>113</v>
      </c>
      <c r="F3917" t="s">
        <v>16841</v>
      </c>
      <c r="G3917" t="s">
        <v>247</v>
      </c>
      <c r="H3917" t="s">
        <v>308</v>
      </c>
      <c r="I3917" t="s">
        <v>115</v>
      </c>
      <c r="J3917" t="s">
        <v>16842</v>
      </c>
      <c r="K3917" t="s">
        <v>16843</v>
      </c>
      <c r="L3917" t="s">
        <v>8903</v>
      </c>
      <c r="M3917">
        <v>0</v>
      </c>
      <c r="N3917" t="s">
        <v>113</v>
      </c>
      <c r="O3917" t="s">
        <v>13812</v>
      </c>
      <c r="P3917">
        <v>1</v>
      </c>
    </row>
    <row r="3918" spans="1:24" hidden="1" x14ac:dyDescent="0.3">
      <c r="A3918" t="s">
        <v>16848</v>
      </c>
      <c r="B3918" t="s">
        <v>8174</v>
      </c>
      <c r="C3918" t="s">
        <v>2301</v>
      </c>
      <c r="D3918" t="s">
        <v>2300</v>
      </c>
      <c r="E3918" t="s">
        <v>113</v>
      </c>
      <c r="F3918" t="s">
        <v>113</v>
      </c>
      <c r="G3918" t="s">
        <v>113</v>
      </c>
      <c r="H3918" t="s">
        <v>113</v>
      </c>
      <c r="I3918" t="s">
        <v>218</v>
      </c>
      <c r="J3918" t="s">
        <v>16849</v>
      </c>
      <c r="K3918" t="s">
        <v>16850</v>
      </c>
      <c r="L3918" t="s">
        <v>120</v>
      </c>
      <c r="M3918">
        <v>40</v>
      </c>
      <c r="N3918" t="s">
        <v>113</v>
      </c>
      <c r="O3918" t="s">
        <v>12148</v>
      </c>
      <c r="P3918">
        <v>3</v>
      </c>
      <c r="Q3918">
        <v>1400</v>
      </c>
      <c r="R3918">
        <v>355</v>
      </c>
      <c r="T3918">
        <v>90</v>
      </c>
      <c r="U3918">
        <v>140</v>
      </c>
      <c r="V3918">
        <v>290</v>
      </c>
      <c r="W3918">
        <v>1.4910000000000001</v>
      </c>
      <c r="X3918">
        <v>1.7892000000000001</v>
      </c>
    </row>
    <row r="3919" spans="1:24" hidden="1" x14ac:dyDescent="0.3">
      <c r="A3919" t="s">
        <v>16851</v>
      </c>
      <c r="B3919" t="s">
        <v>8179</v>
      </c>
      <c r="C3919" t="s">
        <v>2301</v>
      </c>
      <c r="D3919" t="s">
        <v>2300</v>
      </c>
      <c r="E3919" t="s">
        <v>113</v>
      </c>
      <c r="F3919" t="s">
        <v>113</v>
      </c>
      <c r="G3919" t="s">
        <v>113</v>
      </c>
      <c r="H3919" t="s">
        <v>113</v>
      </c>
      <c r="I3919" t="s">
        <v>218</v>
      </c>
      <c r="J3919" t="s">
        <v>16849</v>
      </c>
      <c r="K3919" t="s">
        <v>16850</v>
      </c>
      <c r="L3919" t="s">
        <v>120</v>
      </c>
      <c r="M3919">
        <v>40</v>
      </c>
      <c r="N3919" t="s">
        <v>113</v>
      </c>
      <c r="O3919" t="s">
        <v>9194</v>
      </c>
      <c r="P3919">
        <v>3</v>
      </c>
      <c r="Q3919">
        <v>466</v>
      </c>
      <c r="R3919">
        <v>343</v>
      </c>
      <c r="W3919">
        <v>0.479514</v>
      </c>
      <c r="X3919">
        <v>0.57541679999999995</v>
      </c>
    </row>
    <row r="3920" spans="1:24" hidden="1" x14ac:dyDescent="0.3">
      <c r="A3920" t="s">
        <v>16852</v>
      </c>
      <c r="B3920" t="s">
        <v>8211</v>
      </c>
      <c r="C3920" t="s">
        <v>2301</v>
      </c>
      <c r="D3920" t="s">
        <v>2300</v>
      </c>
      <c r="E3920" t="s">
        <v>113</v>
      </c>
      <c r="F3920" t="s">
        <v>113</v>
      </c>
      <c r="G3920" t="s">
        <v>113</v>
      </c>
      <c r="H3920" t="s">
        <v>113</v>
      </c>
      <c r="I3920" t="s">
        <v>218</v>
      </c>
      <c r="J3920" t="s">
        <v>16849</v>
      </c>
      <c r="K3920" t="s">
        <v>16850</v>
      </c>
      <c r="L3920" t="s">
        <v>120</v>
      </c>
      <c r="M3920">
        <v>38</v>
      </c>
      <c r="N3920" t="s">
        <v>113</v>
      </c>
      <c r="O3920" t="s">
        <v>16853</v>
      </c>
      <c r="P3920">
        <v>1</v>
      </c>
      <c r="T3920">
        <v>0</v>
      </c>
      <c r="W3920">
        <v>0</v>
      </c>
      <c r="X3920">
        <v>0</v>
      </c>
    </row>
    <row r="3921" spans="1:24" hidden="1" x14ac:dyDescent="0.3">
      <c r="A3921" t="s">
        <v>16854</v>
      </c>
      <c r="B3921" t="s">
        <v>8174</v>
      </c>
      <c r="C3921" t="s">
        <v>16855</v>
      </c>
      <c r="D3921" t="s">
        <v>16856</v>
      </c>
      <c r="E3921" t="s">
        <v>113</v>
      </c>
      <c r="F3921" t="s">
        <v>16857</v>
      </c>
      <c r="G3921" t="s">
        <v>247</v>
      </c>
      <c r="H3921" t="s">
        <v>1398</v>
      </c>
      <c r="I3921" t="s">
        <v>344</v>
      </c>
      <c r="J3921" t="s">
        <v>16858</v>
      </c>
      <c r="K3921" t="s">
        <v>16859</v>
      </c>
      <c r="L3921" t="s">
        <v>1173</v>
      </c>
      <c r="M3921">
        <v>50</v>
      </c>
      <c r="N3921" t="s">
        <v>8614</v>
      </c>
      <c r="O3921" t="s">
        <v>16466</v>
      </c>
      <c r="P3921">
        <v>2</v>
      </c>
      <c r="Q3921">
        <v>1500</v>
      </c>
      <c r="R3921">
        <v>488</v>
      </c>
      <c r="T3921">
        <v>75</v>
      </c>
      <c r="U3921">
        <v>235</v>
      </c>
      <c r="W3921">
        <v>1.464</v>
      </c>
      <c r="X3921">
        <v>1.7567999999999999</v>
      </c>
    </row>
    <row r="3922" spans="1:24" hidden="1" x14ac:dyDescent="0.3">
      <c r="A3922" t="s">
        <v>16860</v>
      </c>
      <c r="B3922" t="s">
        <v>8179</v>
      </c>
      <c r="C3922" t="s">
        <v>16855</v>
      </c>
      <c r="D3922" t="s">
        <v>16856</v>
      </c>
      <c r="E3922" t="s">
        <v>113</v>
      </c>
      <c r="F3922" t="s">
        <v>16857</v>
      </c>
      <c r="G3922" t="s">
        <v>247</v>
      </c>
      <c r="H3922" t="s">
        <v>1398</v>
      </c>
      <c r="I3922" t="s">
        <v>344</v>
      </c>
      <c r="J3922" t="s">
        <v>16858</v>
      </c>
      <c r="K3922" t="s">
        <v>16859</v>
      </c>
      <c r="L3922" t="s">
        <v>1173</v>
      </c>
      <c r="M3922">
        <v>50</v>
      </c>
      <c r="N3922" t="s">
        <v>8614</v>
      </c>
      <c r="O3922" t="s">
        <v>9568</v>
      </c>
      <c r="P3922">
        <v>2</v>
      </c>
      <c r="Q3922">
        <v>409</v>
      </c>
      <c r="R3922">
        <v>269</v>
      </c>
      <c r="W3922">
        <v>0.22004199999999999</v>
      </c>
      <c r="X3922">
        <v>0.26405039999999996</v>
      </c>
    </row>
    <row r="3923" spans="1:24" hidden="1" x14ac:dyDescent="0.3">
      <c r="A3923" t="s">
        <v>16861</v>
      </c>
      <c r="B3923" t="s">
        <v>8536</v>
      </c>
      <c r="C3923" t="s">
        <v>16855</v>
      </c>
      <c r="D3923" t="s">
        <v>16856</v>
      </c>
      <c r="E3923" t="s">
        <v>113</v>
      </c>
      <c r="F3923" t="s">
        <v>16857</v>
      </c>
      <c r="G3923" t="s">
        <v>247</v>
      </c>
      <c r="H3923" t="s">
        <v>1398</v>
      </c>
      <c r="I3923" t="s">
        <v>344</v>
      </c>
      <c r="J3923" t="s">
        <v>16858</v>
      </c>
      <c r="K3923" t="s">
        <v>16859</v>
      </c>
      <c r="L3923" t="s">
        <v>1173</v>
      </c>
      <c r="M3923">
        <v>50</v>
      </c>
      <c r="N3923" t="s">
        <v>9085</v>
      </c>
      <c r="O3923" t="s">
        <v>9131</v>
      </c>
      <c r="P3923">
        <v>1</v>
      </c>
      <c r="Q3923">
        <v>210</v>
      </c>
      <c r="R3923">
        <v>210</v>
      </c>
      <c r="W3923">
        <v>4.41E-2</v>
      </c>
      <c r="X3923">
        <v>5.2920000000000002E-2</v>
      </c>
    </row>
    <row r="3924" spans="1:24" hidden="1" x14ac:dyDescent="0.3">
      <c r="A3924" t="s">
        <v>16862</v>
      </c>
      <c r="B3924" t="s">
        <v>8211</v>
      </c>
      <c r="C3924" t="s">
        <v>16855</v>
      </c>
      <c r="D3924" t="s">
        <v>16856</v>
      </c>
      <c r="E3924" t="s">
        <v>113</v>
      </c>
      <c r="F3924" t="s">
        <v>16857</v>
      </c>
      <c r="G3924" t="s">
        <v>247</v>
      </c>
      <c r="H3924" t="s">
        <v>1398</v>
      </c>
      <c r="I3924" t="s">
        <v>344</v>
      </c>
      <c r="J3924" t="s">
        <v>16858</v>
      </c>
      <c r="K3924" t="s">
        <v>16859</v>
      </c>
      <c r="L3924" t="s">
        <v>1173</v>
      </c>
      <c r="M3924">
        <v>48</v>
      </c>
      <c r="N3924" t="s">
        <v>10031</v>
      </c>
      <c r="O3924" t="s">
        <v>13961</v>
      </c>
      <c r="P3924">
        <v>1</v>
      </c>
      <c r="Q3924">
        <v>0.9</v>
      </c>
      <c r="T3924">
        <v>295</v>
      </c>
      <c r="W3924">
        <v>0.63617251235193317</v>
      </c>
      <c r="X3924">
        <v>1.0178760197630932</v>
      </c>
    </row>
    <row r="3925" spans="1:24" hidden="1" x14ac:dyDescent="0.3">
      <c r="A3925" t="s">
        <v>16863</v>
      </c>
      <c r="B3925" t="s">
        <v>1304</v>
      </c>
      <c r="C3925" t="s">
        <v>16855</v>
      </c>
      <c r="D3925" t="s">
        <v>16856</v>
      </c>
      <c r="E3925" t="s">
        <v>113</v>
      </c>
      <c r="F3925" t="s">
        <v>16857</v>
      </c>
      <c r="G3925" t="s">
        <v>247</v>
      </c>
      <c r="H3925" t="s">
        <v>1398</v>
      </c>
      <c r="I3925" t="s">
        <v>344</v>
      </c>
      <c r="J3925" t="s">
        <v>16858</v>
      </c>
      <c r="K3925" t="s">
        <v>16859</v>
      </c>
      <c r="L3925" t="s">
        <v>1173</v>
      </c>
      <c r="M3925">
        <v>0</v>
      </c>
      <c r="N3925" t="s">
        <v>113</v>
      </c>
      <c r="O3925" t="s">
        <v>13812</v>
      </c>
      <c r="P3925">
        <v>1</v>
      </c>
    </row>
    <row r="3926" spans="1:24" hidden="1" x14ac:dyDescent="0.3">
      <c r="A3926" t="s">
        <v>16864</v>
      </c>
      <c r="B3926" t="s">
        <v>8174</v>
      </c>
      <c r="C3926" t="s">
        <v>16865</v>
      </c>
      <c r="D3926" t="s">
        <v>16866</v>
      </c>
      <c r="E3926" t="s">
        <v>113</v>
      </c>
      <c r="F3926" t="s">
        <v>16867</v>
      </c>
      <c r="G3926" t="s">
        <v>133</v>
      </c>
      <c r="H3926" t="s">
        <v>16868</v>
      </c>
      <c r="I3926" t="s">
        <v>540</v>
      </c>
      <c r="J3926" t="s">
        <v>16869</v>
      </c>
      <c r="K3926" t="s">
        <v>16870</v>
      </c>
      <c r="L3926" t="s">
        <v>1173</v>
      </c>
      <c r="M3926">
        <v>50</v>
      </c>
      <c r="N3926" t="s">
        <v>9971</v>
      </c>
      <c r="O3926" t="s">
        <v>8245</v>
      </c>
      <c r="P3926">
        <v>3</v>
      </c>
      <c r="Q3926">
        <v>1400</v>
      </c>
      <c r="R3926">
        <v>320</v>
      </c>
      <c r="S3926">
        <v>145</v>
      </c>
      <c r="T3926">
        <v>0</v>
      </c>
      <c r="U3926">
        <v>70</v>
      </c>
      <c r="V3926">
        <v>150</v>
      </c>
      <c r="W3926">
        <v>1.3440000000000001</v>
      </c>
      <c r="X3926">
        <v>1.6128</v>
      </c>
    </row>
    <row r="3927" spans="1:24" hidden="1" x14ac:dyDescent="0.3">
      <c r="A3927" t="s">
        <v>16871</v>
      </c>
      <c r="B3927" t="s">
        <v>8179</v>
      </c>
      <c r="C3927" t="s">
        <v>16865</v>
      </c>
      <c r="D3927" t="s">
        <v>16866</v>
      </c>
      <c r="E3927" t="s">
        <v>113</v>
      </c>
      <c r="F3927" t="s">
        <v>16867</v>
      </c>
      <c r="G3927" t="s">
        <v>133</v>
      </c>
      <c r="H3927" t="s">
        <v>16868</v>
      </c>
      <c r="I3927" t="s">
        <v>540</v>
      </c>
      <c r="J3927" t="s">
        <v>16869</v>
      </c>
      <c r="K3927" t="s">
        <v>16870</v>
      </c>
      <c r="L3927" t="s">
        <v>1173</v>
      </c>
      <c r="M3927">
        <v>50</v>
      </c>
      <c r="N3927" t="s">
        <v>9971</v>
      </c>
      <c r="O3927" t="s">
        <v>14622</v>
      </c>
      <c r="P3927">
        <v>1</v>
      </c>
      <c r="Q3927">
        <v>630</v>
      </c>
      <c r="R3927">
        <v>321</v>
      </c>
      <c r="W3927">
        <v>0.20222999999999999</v>
      </c>
      <c r="X3927">
        <v>0.24267599999999998</v>
      </c>
    </row>
    <row r="3928" spans="1:24" hidden="1" x14ac:dyDescent="0.3">
      <c r="A3928" t="s">
        <v>16872</v>
      </c>
      <c r="B3928" t="s">
        <v>8362</v>
      </c>
      <c r="C3928" t="s">
        <v>16865</v>
      </c>
      <c r="D3928" t="s">
        <v>16866</v>
      </c>
      <c r="E3928" t="s">
        <v>113</v>
      </c>
      <c r="F3928" t="s">
        <v>16867</v>
      </c>
      <c r="G3928" t="s">
        <v>133</v>
      </c>
      <c r="H3928" t="s">
        <v>16868</v>
      </c>
      <c r="I3928" t="s">
        <v>540</v>
      </c>
      <c r="J3928" t="s">
        <v>16869</v>
      </c>
      <c r="K3928" t="s">
        <v>16870</v>
      </c>
      <c r="L3928" t="s">
        <v>1173</v>
      </c>
      <c r="M3928">
        <v>10</v>
      </c>
      <c r="N3928" t="s">
        <v>113</v>
      </c>
      <c r="O3928" t="s">
        <v>15026</v>
      </c>
      <c r="P3928">
        <v>1</v>
      </c>
      <c r="Q3928">
        <v>0.3</v>
      </c>
      <c r="T3928">
        <v>155</v>
      </c>
      <c r="W3928">
        <v>7.0685834705770348E-2</v>
      </c>
      <c r="X3928">
        <v>0</v>
      </c>
    </row>
    <row r="3929" spans="1:24" hidden="1" x14ac:dyDescent="0.3">
      <c r="A3929" t="s">
        <v>16873</v>
      </c>
      <c r="B3929" t="s">
        <v>8174</v>
      </c>
      <c r="C3929" t="s">
        <v>16874</v>
      </c>
      <c r="D3929" t="s">
        <v>16875</v>
      </c>
      <c r="E3929" t="s">
        <v>113</v>
      </c>
      <c r="F3929" t="s">
        <v>16876</v>
      </c>
      <c r="G3929" t="s">
        <v>133</v>
      </c>
      <c r="H3929" t="s">
        <v>16868</v>
      </c>
      <c r="I3929" t="s">
        <v>540</v>
      </c>
      <c r="J3929" t="s">
        <v>16877</v>
      </c>
      <c r="K3929" t="s">
        <v>16878</v>
      </c>
      <c r="L3929" t="s">
        <v>1173</v>
      </c>
      <c r="M3929">
        <v>50</v>
      </c>
      <c r="N3929" t="s">
        <v>9971</v>
      </c>
      <c r="O3929" t="s">
        <v>8245</v>
      </c>
      <c r="P3929">
        <v>3</v>
      </c>
      <c r="Q3929">
        <v>1400</v>
      </c>
      <c r="R3929">
        <v>320</v>
      </c>
      <c r="S3929">
        <v>145</v>
      </c>
      <c r="T3929">
        <v>0</v>
      </c>
      <c r="U3929">
        <v>165</v>
      </c>
      <c r="V3929">
        <v>335</v>
      </c>
      <c r="W3929">
        <v>1.3440000000000001</v>
      </c>
      <c r="X3929">
        <v>1.6128</v>
      </c>
    </row>
    <row r="3930" spans="1:24" hidden="1" x14ac:dyDescent="0.3">
      <c r="A3930" t="s">
        <v>16879</v>
      </c>
      <c r="B3930" t="s">
        <v>8179</v>
      </c>
      <c r="C3930" t="s">
        <v>16874</v>
      </c>
      <c r="D3930" t="s">
        <v>16875</v>
      </c>
      <c r="E3930" t="s">
        <v>113</v>
      </c>
      <c r="F3930" t="s">
        <v>16876</v>
      </c>
      <c r="G3930" t="s">
        <v>133</v>
      </c>
      <c r="H3930" t="s">
        <v>16868</v>
      </c>
      <c r="I3930" t="s">
        <v>540</v>
      </c>
      <c r="J3930" t="s">
        <v>16877</v>
      </c>
      <c r="K3930" t="s">
        <v>16878</v>
      </c>
      <c r="L3930" t="s">
        <v>1173</v>
      </c>
      <c r="M3930">
        <v>50</v>
      </c>
      <c r="N3930" t="s">
        <v>9971</v>
      </c>
      <c r="O3930" t="s">
        <v>14622</v>
      </c>
      <c r="P3930">
        <v>1</v>
      </c>
      <c r="Q3930">
        <v>630</v>
      </c>
      <c r="R3930">
        <v>321</v>
      </c>
      <c r="W3930">
        <v>0.20222999999999999</v>
      </c>
      <c r="X3930">
        <v>0.24267599999999998</v>
      </c>
    </row>
    <row r="3931" spans="1:24" hidden="1" x14ac:dyDescent="0.3">
      <c r="A3931" t="s">
        <v>16880</v>
      </c>
      <c r="B3931" t="s">
        <v>8536</v>
      </c>
      <c r="C3931" t="s">
        <v>16874</v>
      </c>
      <c r="D3931" t="s">
        <v>16875</v>
      </c>
      <c r="E3931" t="s">
        <v>113</v>
      </c>
      <c r="F3931" t="s">
        <v>16876</v>
      </c>
      <c r="G3931" t="s">
        <v>133</v>
      </c>
      <c r="H3931" t="s">
        <v>16868</v>
      </c>
      <c r="I3931" t="s">
        <v>540</v>
      </c>
      <c r="J3931" t="s">
        <v>16877</v>
      </c>
      <c r="K3931" t="s">
        <v>16878</v>
      </c>
      <c r="L3931" t="s">
        <v>1173</v>
      </c>
      <c r="M3931">
        <v>48</v>
      </c>
      <c r="N3931" t="s">
        <v>8614</v>
      </c>
      <c r="O3931" t="s">
        <v>9505</v>
      </c>
      <c r="P3931">
        <v>2</v>
      </c>
      <c r="W3931">
        <v>0</v>
      </c>
      <c r="X3931">
        <v>0</v>
      </c>
    </row>
    <row r="3932" spans="1:24" hidden="1" x14ac:dyDescent="0.3">
      <c r="A3932" t="s">
        <v>16881</v>
      </c>
      <c r="B3932" t="s">
        <v>8211</v>
      </c>
      <c r="C3932" t="s">
        <v>16874</v>
      </c>
      <c r="D3932" t="s">
        <v>16875</v>
      </c>
      <c r="E3932" t="s">
        <v>113</v>
      </c>
      <c r="F3932" t="s">
        <v>16876</v>
      </c>
      <c r="G3932" t="s">
        <v>133</v>
      </c>
      <c r="H3932" t="s">
        <v>16868</v>
      </c>
      <c r="I3932" t="s">
        <v>540</v>
      </c>
      <c r="J3932" t="s">
        <v>16877</v>
      </c>
      <c r="K3932" t="s">
        <v>16878</v>
      </c>
      <c r="L3932" t="s">
        <v>1173</v>
      </c>
      <c r="M3932">
        <v>48</v>
      </c>
      <c r="N3932" t="s">
        <v>8614</v>
      </c>
      <c r="O3932" t="s">
        <v>16882</v>
      </c>
      <c r="P3932">
        <v>1</v>
      </c>
      <c r="Q3932">
        <v>0.6</v>
      </c>
      <c r="T3932">
        <v>151</v>
      </c>
      <c r="W3932">
        <v>0.28274333882308139</v>
      </c>
      <c r="X3932">
        <v>0.45238934211693027</v>
      </c>
    </row>
    <row r="3933" spans="1:24" hidden="1" x14ac:dyDescent="0.3">
      <c r="A3933" t="s">
        <v>16883</v>
      </c>
      <c r="B3933" t="s">
        <v>8174</v>
      </c>
      <c r="C3933" t="s">
        <v>16884</v>
      </c>
      <c r="D3933" t="s">
        <v>16885</v>
      </c>
      <c r="E3933" t="s">
        <v>113</v>
      </c>
      <c r="F3933" t="s">
        <v>16886</v>
      </c>
      <c r="G3933" t="s">
        <v>133</v>
      </c>
      <c r="H3933" t="s">
        <v>16868</v>
      </c>
      <c r="I3933" t="s">
        <v>540</v>
      </c>
      <c r="J3933" t="s">
        <v>16887</v>
      </c>
      <c r="K3933" t="s">
        <v>16888</v>
      </c>
      <c r="L3933" t="s">
        <v>1173</v>
      </c>
      <c r="M3933">
        <v>50</v>
      </c>
      <c r="N3933" t="s">
        <v>9971</v>
      </c>
      <c r="O3933" t="s">
        <v>8245</v>
      </c>
      <c r="P3933">
        <v>3</v>
      </c>
      <c r="Q3933">
        <v>1400</v>
      </c>
      <c r="R3933">
        <v>320</v>
      </c>
      <c r="S3933">
        <v>145</v>
      </c>
      <c r="T3933">
        <v>100</v>
      </c>
      <c r="U3933">
        <v>180</v>
      </c>
      <c r="V3933">
        <v>340</v>
      </c>
      <c r="W3933">
        <v>1.3440000000000001</v>
      </c>
      <c r="X3933">
        <v>1.6128</v>
      </c>
    </row>
    <row r="3934" spans="1:24" hidden="1" x14ac:dyDescent="0.3">
      <c r="A3934" t="s">
        <v>16889</v>
      </c>
      <c r="B3934" t="s">
        <v>8179</v>
      </c>
      <c r="C3934" t="s">
        <v>16884</v>
      </c>
      <c r="D3934" t="s">
        <v>16885</v>
      </c>
      <c r="E3934" t="s">
        <v>113</v>
      </c>
      <c r="F3934" t="s">
        <v>16886</v>
      </c>
      <c r="G3934" t="s">
        <v>133</v>
      </c>
      <c r="H3934" t="s">
        <v>16868</v>
      </c>
      <c r="I3934" t="s">
        <v>540</v>
      </c>
      <c r="J3934" t="s">
        <v>16887</v>
      </c>
      <c r="K3934" t="s">
        <v>16888</v>
      </c>
      <c r="L3934" t="s">
        <v>1173</v>
      </c>
      <c r="M3934">
        <v>50</v>
      </c>
      <c r="N3934" t="s">
        <v>9971</v>
      </c>
      <c r="O3934" t="s">
        <v>14622</v>
      </c>
      <c r="P3934">
        <v>1</v>
      </c>
      <c r="Q3934">
        <v>630</v>
      </c>
      <c r="R3934">
        <v>321</v>
      </c>
      <c r="W3934">
        <v>0.20222999999999999</v>
      </c>
      <c r="X3934">
        <v>0.24267599999999998</v>
      </c>
    </row>
    <row r="3935" spans="1:24" hidden="1" x14ac:dyDescent="0.3">
      <c r="A3935" t="s">
        <v>16890</v>
      </c>
      <c r="B3935" t="s">
        <v>8536</v>
      </c>
      <c r="C3935" t="s">
        <v>16884</v>
      </c>
      <c r="D3935" t="s">
        <v>16885</v>
      </c>
      <c r="E3935" t="s">
        <v>113</v>
      </c>
      <c r="F3935" t="s">
        <v>16886</v>
      </c>
      <c r="G3935" t="s">
        <v>133</v>
      </c>
      <c r="H3935" t="s">
        <v>16868</v>
      </c>
      <c r="I3935" t="s">
        <v>540</v>
      </c>
      <c r="J3935" t="s">
        <v>16887</v>
      </c>
      <c r="K3935" t="s">
        <v>16888</v>
      </c>
      <c r="L3935" t="s">
        <v>1173</v>
      </c>
      <c r="M3935">
        <v>48</v>
      </c>
      <c r="N3935" t="s">
        <v>8614</v>
      </c>
      <c r="O3935" t="s">
        <v>9505</v>
      </c>
      <c r="P3935">
        <v>2</v>
      </c>
      <c r="W3935">
        <v>0</v>
      </c>
      <c r="X3935">
        <v>0</v>
      </c>
    </row>
    <row r="3936" spans="1:24" hidden="1" x14ac:dyDescent="0.3">
      <c r="A3936" t="s">
        <v>16891</v>
      </c>
      <c r="B3936" t="s">
        <v>8211</v>
      </c>
      <c r="C3936" t="s">
        <v>16884</v>
      </c>
      <c r="D3936" t="s">
        <v>16885</v>
      </c>
      <c r="E3936" t="s">
        <v>113</v>
      </c>
      <c r="F3936" t="s">
        <v>16886</v>
      </c>
      <c r="G3936" t="s">
        <v>133</v>
      </c>
      <c r="H3936" t="s">
        <v>16868</v>
      </c>
      <c r="I3936" t="s">
        <v>540</v>
      </c>
      <c r="J3936" t="s">
        <v>16887</v>
      </c>
      <c r="K3936" t="s">
        <v>16888</v>
      </c>
      <c r="L3936" t="s">
        <v>1173</v>
      </c>
      <c r="M3936">
        <v>48</v>
      </c>
      <c r="N3936" t="s">
        <v>8614</v>
      </c>
      <c r="O3936" t="s">
        <v>16882</v>
      </c>
      <c r="P3936">
        <v>1</v>
      </c>
      <c r="Q3936">
        <v>0.6</v>
      </c>
      <c r="T3936">
        <v>2</v>
      </c>
      <c r="W3936">
        <v>0.28274333882308139</v>
      </c>
      <c r="X3936">
        <v>0.45238934211693027</v>
      </c>
    </row>
    <row r="3937" spans="1:24" hidden="1" x14ac:dyDescent="0.3">
      <c r="A3937" t="s">
        <v>16892</v>
      </c>
      <c r="B3937" t="s">
        <v>8174</v>
      </c>
      <c r="C3937" t="s">
        <v>16893</v>
      </c>
      <c r="D3937" t="s">
        <v>16894</v>
      </c>
      <c r="E3937" t="s">
        <v>113</v>
      </c>
      <c r="F3937" t="s">
        <v>16895</v>
      </c>
      <c r="G3937" t="s">
        <v>133</v>
      </c>
      <c r="H3937" t="s">
        <v>16868</v>
      </c>
      <c r="I3937" t="s">
        <v>540</v>
      </c>
      <c r="J3937" t="s">
        <v>16896</v>
      </c>
      <c r="K3937" t="s">
        <v>16897</v>
      </c>
      <c r="L3937" t="s">
        <v>1173</v>
      </c>
      <c r="M3937">
        <v>50</v>
      </c>
      <c r="N3937" t="s">
        <v>9971</v>
      </c>
      <c r="O3937" t="s">
        <v>8245</v>
      </c>
      <c r="P3937">
        <v>3</v>
      </c>
      <c r="Q3937">
        <v>1400</v>
      </c>
      <c r="R3937">
        <v>320</v>
      </c>
      <c r="S3937">
        <v>145</v>
      </c>
      <c r="T3937">
        <v>15</v>
      </c>
      <c r="U3937">
        <v>60</v>
      </c>
      <c r="V3937">
        <v>175</v>
      </c>
      <c r="W3937">
        <v>1.3440000000000001</v>
      </c>
      <c r="X3937">
        <v>1.6128</v>
      </c>
    </row>
    <row r="3938" spans="1:24" hidden="1" x14ac:dyDescent="0.3">
      <c r="A3938" t="s">
        <v>16898</v>
      </c>
      <c r="B3938" t="s">
        <v>8179</v>
      </c>
      <c r="C3938" t="s">
        <v>16893</v>
      </c>
      <c r="D3938" t="s">
        <v>16894</v>
      </c>
      <c r="E3938" t="s">
        <v>113</v>
      </c>
      <c r="F3938" t="s">
        <v>16895</v>
      </c>
      <c r="G3938" t="s">
        <v>133</v>
      </c>
      <c r="H3938" t="s">
        <v>16868</v>
      </c>
      <c r="I3938" t="s">
        <v>540</v>
      </c>
      <c r="J3938" t="s">
        <v>16896</v>
      </c>
      <c r="K3938" t="s">
        <v>16897</v>
      </c>
      <c r="L3938" t="s">
        <v>1173</v>
      </c>
      <c r="M3938">
        <v>50</v>
      </c>
      <c r="N3938" t="s">
        <v>9971</v>
      </c>
      <c r="O3938" t="s">
        <v>14622</v>
      </c>
      <c r="P3938">
        <v>1</v>
      </c>
      <c r="Q3938">
        <v>630</v>
      </c>
      <c r="R3938">
        <v>321</v>
      </c>
      <c r="W3938">
        <v>0.20222999999999999</v>
      </c>
      <c r="X3938">
        <v>0.24267599999999998</v>
      </c>
    </row>
    <row r="3939" spans="1:24" hidden="1" x14ac:dyDescent="0.3">
      <c r="A3939" t="s">
        <v>16899</v>
      </c>
      <c r="B3939" t="s">
        <v>8536</v>
      </c>
      <c r="C3939" t="s">
        <v>16893</v>
      </c>
      <c r="D3939" t="s">
        <v>16894</v>
      </c>
      <c r="E3939" t="s">
        <v>113</v>
      </c>
      <c r="F3939" t="s">
        <v>16895</v>
      </c>
      <c r="G3939" t="s">
        <v>133</v>
      </c>
      <c r="H3939" t="s">
        <v>16868</v>
      </c>
      <c r="I3939" t="s">
        <v>540</v>
      </c>
      <c r="J3939" t="s">
        <v>16896</v>
      </c>
      <c r="K3939" t="s">
        <v>16897</v>
      </c>
      <c r="L3939" t="s">
        <v>1173</v>
      </c>
      <c r="M3939">
        <v>48</v>
      </c>
      <c r="N3939" t="s">
        <v>8614</v>
      </c>
      <c r="O3939" t="s">
        <v>9505</v>
      </c>
      <c r="P3939">
        <v>2</v>
      </c>
      <c r="W3939">
        <v>0</v>
      </c>
      <c r="X3939">
        <v>0</v>
      </c>
    </row>
    <row r="3940" spans="1:24" hidden="1" x14ac:dyDescent="0.3">
      <c r="A3940" t="s">
        <v>16900</v>
      </c>
      <c r="B3940" t="s">
        <v>8211</v>
      </c>
      <c r="C3940" t="s">
        <v>16893</v>
      </c>
      <c r="D3940" t="s">
        <v>16894</v>
      </c>
      <c r="E3940" t="s">
        <v>113</v>
      </c>
      <c r="F3940" t="s">
        <v>16895</v>
      </c>
      <c r="G3940" t="s">
        <v>133</v>
      </c>
      <c r="H3940" t="s">
        <v>16868</v>
      </c>
      <c r="I3940" t="s">
        <v>540</v>
      </c>
      <c r="J3940" t="s">
        <v>16896</v>
      </c>
      <c r="K3940" t="s">
        <v>16897</v>
      </c>
      <c r="L3940" t="s">
        <v>1173</v>
      </c>
      <c r="M3940">
        <v>48</v>
      </c>
      <c r="N3940" t="s">
        <v>8614</v>
      </c>
      <c r="O3940" t="s">
        <v>9493</v>
      </c>
      <c r="P3940">
        <v>1</v>
      </c>
      <c r="Q3940">
        <v>0.9</v>
      </c>
      <c r="T3940">
        <v>292</v>
      </c>
      <c r="W3940">
        <v>0.63617251235193317</v>
      </c>
      <c r="X3940">
        <v>1.0178760197630932</v>
      </c>
    </row>
    <row r="3941" spans="1:24" hidden="1" x14ac:dyDescent="0.3">
      <c r="A3941" t="s">
        <v>16901</v>
      </c>
      <c r="B3941" t="s">
        <v>8174</v>
      </c>
      <c r="C3941" t="s">
        <v>6769</v>
      </c>
      <c r="D3941" t="s">
        <v>6768</v>
      </c>
      <c r="E3941" t="s">
        <v>113</v>
      </c>
      <c r="F3941" t="s">
        <v>6770</v>
      </c>
      <c r="G3941" t="s">
        <v>133</v>
      </c>
      <c r="H3941" t="s">
        <v>3717</v>
      </c>
      <c r="I3941" t="s">
        <v>285</v>
      </c>
      <c r="J3941" t="s">
        <v>16902</v>
      </c>
      <c r="K3941" t="s">
        <v>16903</v>
      </c>
      <c r="L3941" t="s">
        <v>1173</v>
      </c>
      <c r="M3941">
        <v>50</v>
      </c>
      <c r="N3941" t="s">
        <v>113</v>
      </c>
      <c r="O3941" t="s">
        <v>16904</v>
      </c>
      <c r="P3941">
        <v>3</v>
      </c>
      <c r="Q3941">
        <v>1400</v>
      </c>
      <c r="R3941">
        <v>353</v>
      </c>
      <c r="S3941">
        <v>138</v>
      </c>
      <c r="T3941">
        <v>0</v>
      </c>
      <c r="U3941">
        <v>120</v>
      </c>
      <c r="V3941">
        <v>240</v>
      </c>
      <c r="W3941">
        <v>1.4825999999999999</v>
      </c>
      <c r="X3941">
        <v>1.7791199999999998</v>
      </c>
    </row>
    <row r="3942" spans="1:24" hidden="1" x14ac:dyDescent="0.3">
      <c r="A3942" t="s">
        <v>16905</v>
      </c>
      <c r="B3942" t="s">
        <v>8179</v>
      </c>
      <c r="C3942" t="s">
        <v>6769</v>
      </c>
      <c r="D3942" t="s">
        <v>6768</v>
      </c>
      <c r="E3942" t="s">
        <v>113</v>
      </c>
      <c r="F3942" t="s">
        <v>6770</v>
      </c>
      <c r="G3942" t="s">
        <v>133</v>
      </c>
      <c r="H3942" t="s">
        <v>3717</v>
      </c>
      <c r="I3942" t="s">
        <v>285</v>
      </c>
      <c r="J3942" t="s">
        <v>16902</v>
      </c>
      <c r="K3942" t="s">
        <v>16903</v>
      </c>
      <c r="L3942" t="s">
        <v>1173</v>
      </c>
      <c r="M3942">
        <v>50</v>
      </c>
      <c r="N3942" t="s">
        <v>113</v>
      </c>
      <c r="O3942" t="s">
        <v>8695</v>
      </c>
      <c r="P3942">
        <v>3</v>
      </c>
      <c r="Q3942">
        <v>466</v>
      </c>
      <c r="R3942">
        <v>343</v>
      </c>
      <c r="S3942">
        <v>154</v>
      </c>
      <c r="W3942">
        <v>0.479514</v>
      </c>
      <c r="X3942">
        <v>0.57541679999999995</v>
      </c>
    </row>
    <row r="3943" spans="1:24" hidden="1" x14ac:dyDescent="0.3">
      <c r="A3943" t="s">
        <v>16906</v>
      </c>
      <c r="B3943" t="s">
        <v>8536</v>
      </c>
      <c r="C3943" t="s">
        <v>6769</v>
      </c>
      <c r="D3943" t="s">
        <v>6768</v>
      </c>
      <c r="E3943" t="s">
        <v>113</v>
      </c>
      <c r="F3943" t="s">
        <v>6770</v>
      </c>
      <c r="G3943" t="s">
        <v>133</v>
      </c>
      <c r="H3943" t="s">
        <v>3717</v>
      </c>
      <c r="I3943" t="s">
        <v>285</v>
      </c>
      <c r="J3943" t="s">
        <v>16902</v>
      </c>
      <c r="K3943" t="s">
        <v>16903</v>
      </c>
      <c r="L3943" t="s">
        <v>1173</v>
      </c>
      <c r="M3943">
        <v>50</v>
      </c>
      <c r="N3943" t="s">
        <v>113</v>
      </c>
      <c r="O3943" t="s">
        <v>13564</v>
      </c>
      <c r="P3943">
        <v>1</v>
      </c>
      <c r="Q3943">
        <v>230</v>
      </c>
      <c r="R3943">
        <v>230</v>
      </c>
      <c r="W3943">
        <v>5.2900000000000003E-2</v>
      </c>
      <c r="X3943">
        <v>6.3479999999999995E-2</v>
      </c>
    </row>
    <row r="3944" spans="1:24" hidden="1" x14ac:dyDescent="0.3">
      <c r="A3944" t="s">
        <v>16907</v>
      </c>
      <c r="B3944" t="s">
        <v>8211</v>
      </c>
      <c r="C3944" t="s">
        <v>6769</v>
      </c>
      <c r="D3944" t="s">
        <v>6768</v>
      </c>
      <c r="E3944" t="s">
        <v>113</v>
      </c>
      <c r="F3944" t="s">
        <v>6770</v>
      </c>
      <c r="G3944" t="s">
        <v>133</v>
      </c>
      <c r="H3944" t="s">
        <v>3717</v>
      </c>
      <c r="I3944" t="s">
        <v>285</v>
      </c>
      <c r="J3944" t="s">
        <v>16902</v>
      </c>
      <c r="K3944" t="s">
        <v>16903</v>
      </c>
      <c r="L3944" t="s">
        <v>1173</v>
      </c>
      <c r="M3944">
        <v>48</v>
      </c>
      <c r="N3944" t="s">
        <v>113</v>
      </c>
      <c r="O3944" t="s">
        <v>12283</v>
      </c>
      <c r="P3944">
        <v>1</v>
      </c>
      <c r="Q3944">
        <v>0.6</v>
      </c>
      <c r="T3944">
        <v>0</v>
      </c>
      <c r="W3944">
        <v>0.28274333882308139</v>
      </c>
      <c r="X3944">
        <v>0.45238934211693027</v>
      </c>
    </row>
    <row r="3945" spans="1:24" hidden="1" x14ac:dyDescent="0.3">
      <c r="A3945" t="s">
        <v>16908</v>
      </c>
      <c r="B3945" t="s">
        <v>8174</v>
      </c>
      <c r="C3945" t="s">
        <v>4797</v>
      </c>
      <c r="D3945" t="s">
        <v>4796</v>
      </c>
      <c r="E3945" t="s">
        <v>113</v>
      </c>
      <c r="F3945" t="s">
        <v>4798</v>
      </c>
      <c r="G3945" t="s">
        <v>133</v>
      </c>
      <c r="H3945" t="s">
        <v>3717</v>
      </c>
      <c r="I3945" t="s">
        <v>226</v>
      </c>
      <c r="J3945" t="s">
        <v>16909</v>
      </c>
      <c r="K3945" t="s">
        <v>16910</v>
      </c>
      <c r="L3945" t="s">
        <v>120</v>
      </c>
      <c r="M3945">
        <v>40</v>
      </c>
      <c r="N3945" t="s">
        <v>113</v>
      </c>
      <c r="O3945" t="s">
        <v>8499</v>
      </c>
      <c r="P3945">
        <v>3</v>
      </c>
      <c r="Q3945">
        <v>1365</v>
      </c>
      <c r="R3945">
        <v>376</v>
      </c>
      <c r="S3945">
        <v>99</v>
      </c>
      <c r="T3945">
        <v>20</v>
      </c>
      <c r="U3945">
        <v>100</v>
      </c>
      <c r="V3945">
        <v>200</v>
      </c>
      <c r="W3945">
        <v>1.53972</v>
      </c>
      <c r="X3945">
        <v>1.847664</v>
      </c>
    </row>
    <row r="3946" spans="1:24" hidden="1" x14ac:dyDescent="0.3">
      <c r="A3946" t="s">
        <v>16911</v>
      </c>
      <c r="B3946" t="s">
        <v>8179</v>
      </c>
      <c r="C3946" t="s">
        <v>4797</v>
      </c>
      <c r="D3946" t="s">
        <v>4796</v>
      </c>
      <c r="E3946" t="s">
        <v>113</v>
      </c>
      <c r="F3946" t="s">
        <v>4798</v>
      </c>
      <c r="G3946" t="s">
        <v>133</v>
      </c>
      <c r="H3946" t="s">
        <v>3717</v>
      </c>
      <c r="I3946" t="s">
        <v>226</v>
      </c>
      <c r="J3946" t="s">
        <v>16909</v>
      </c>
      <c r="K3946" t="s">
        <v>16910</v>
      </c>
      <c r="L3946" t="s">
        <v>120</v>
      </c>
      <c r="M3946">
        <v>40</v>
      </c>
      <c r="N3946" t="s">
        <v>113</v>
      </c>
      <c r="O3946" t="s">
        <v>9194</v>
      </c>
      <c r="P3946">
        <v>3</v>
      </c>
      <c r="Q3946">
        <v>466</v>
      </c>
      <c r="R3946">
        <v>343</v>
      </c>
      <c r="S3946">
        <v>154</v>
      </c>
      <c r="W3946">
        <v>0.479514</v>
      </c>
      <c r="X3946">
        <v>0.57541679999999995</v>
      </c>
    </row>
    <row r="3947" spans="1:24" hidden="1" x14ac:dyDescent="0.3">
      <c r="A3947" t="s">
        <v>16912</v>
      </c>
      <c r="B3947" t="s">
        <v>8536</v>
      </c>
      <c r="C3947" t="s">
        <v>4797</v>
      </c>
      <c r="D3947" t="s">
        <v>4796</v>
      </c>
      <c r="E3947" t="s">
        <v>113</v>
      </c>
      <c r="F3947" t="s">
        <v>4798</v>
      </c>
      <c r="G3947" t="s">
        <v>133</v>
      </c>
      <c r="H3947" t="s">
        <v>3717</v>
      </c>
      <c r="I3947" t="s">
        <v>226</v>
      </c>
      <c r="J3947" t="s">
        <v>16909</v>
      </c>
      <c r="K3947" t="s">
        <v>16910</v>
      </c>
      <c r="L3947" t="s">
        <v>120</v>
      </c>
      <c r="M3947">
        <v>40</v>
      </c>
      <c r="N3947" t="s">
        <v>113</v>
      </c>
      <c r="O3947" t="s">
        <v>16492</v>
      </c>
      <c r="P3947">
        <v>1</v>
      </c>
      <c r="Q3947">
        <v>492</v>
      </c>
      <c r="R3947">
        <v>133</v>
      </c>
      <c r="S3947">
        <v>100</v>
      </c>
      <c r="W3947">
        <v>6.5435999999999994E-2</v>
      </c>
      <c r="X3947">
        <v>7.8523199999999987E-2</v>
      </c>
    </row>
    <row r="3948" spans="1:24" hidden="1" x14ac:dyDescent="0.3">
      <c r="A3948" t="s">
        <v>16913</v>
      </c>
      <c r="B3948" t="s">
        <v>8539</v>
      </c>
      <c r="C3948" t="s">
        <v>4797</v>
      </c>
      <c r="D3948" t="s">
        <v>4796</v>
      </c>
      <c r="E3948" t="s">
        <v>113</v>
      </c>
      <c r="F3948" t="s">
        <v>4798</v>
      </c>
      <c r="G3948" t="s">
        <v>133</v>
      </c>
      <c r="H3948" t="s">
        <v>3717</v>
      </c>
      <c r="I3948" t="s">
        <v>226</v>
      </c>
      <c r="J3948" t="s">
        <v>16909</v>
      </c>
      <c r="K3948" t="s">
        <v>16910</v>
      </c>
      <c r="L3948" t="s">
        <v>120</v>
      </c>
      <c r="M3948">
        <v>38</v>
      </c>
      <c r="N3948" t="s">
        <v>113</v>
      </c>
      <c r="O3948" t="s">
        <v>16494</v>
      </c>
      <c r="P3948">
        <v>2</v>
      </c>
      <c r="Q3948">
        <v>228</v>
      </c>
      <c r="R3948">
        <v>228</v>
      </c>
      <c r="S3948">
        <v>120</v>
      </c>
      <c r="W3948">
        <v>0.103968</v>
      </c>
      <c r="X3948">
        <v>0.1247616</v>
      </c>
    </row>
    <row r="3949" spans="1:24" hidden="1" x14ac:dyDescent="0.3">
      <c r="A3949" t="s">
        <v>16914</v>
      </c>
      <c r="B3949" t="s">
        <v>8211</v>
      </c>
      <c r="C3949" t="s">
        <v>4797</v>
      </c>
      <c r="D3949" t="s">
        <v>4796</v>
      </c>
      <c r="E3949" t="s">
        <v>113</v>
      </c>
      <c r="F3949" t="s">
        <v>4798</v>
      </c>
      <c r="G3949" t="s">
        <v>133</v>
      </c>
      <c r="H3949" t="s">
        <v>3717</v>
      </c>
      <c r="I3949" t="s">
        <v>226</v>
      </c>
      <c r="J3949" t="s">
        <v>16909</v>
      </c>
      <c r="K3949" t="s">
        <v>16910</v>
      </c>
      <c r="L3949" t="s">
        <v>120</v>
      </c>
      <c r="M3949">
        <v>38</v>
      </c>
      <c r="N3949" t="s">
        <v>113</v>
      </c>
      <c r="O3949" t="s">
        <v>16496</v>
      </c>
      <c r="P3949">
        <v>1</v>
      </c>
      <c r="Q3949">
        <v>0.6</v>
      </c>
      <c r="T3949">
        <v>235</v>
      </c>
      <c r="W3949">
        <v>0.28274333882308139</v>
      </c>
      <c r="X3949">
        <v>0.45238934211693027</v>
      </c>
    </row>
    <row r="3950" spans="1:24" hidden="1" x14ac:dyDescent="0.3">
      <c r="A3950" t="s">
        <v>16915</v>
      </c>
      <c r="B3950" t="s">
        <v>8174</v>
      </c>
      <c r="C3950" t="s">
        <v>16916</v>
      </c>
      <c r="D3950" t="s">
        <v>16917</v>
      </c>
      <c r="E3950" t="s">
        <v>113</v>
      </c>
      <c r="F3950" t="s">
        <v>16918</v>
      </c>
      <c r="G3950" t="s">
        <v>133</v>
      </c>
      <c r="H3950" t="s">
        <v>9863</v>
      </c>
      <c r="I3950" t="s">
        <v>406</v>
      </c>
      <c r="J3950" t="s">
        <v>16919</v>
      </c>
      <c r="K3950" t="s">
        <v>16920</v>
      </c>
      <c r="L3950" t="s">
        <v>1173</v>
      </c>
      <c r="M3950">
        <v>50</v>
      </c>
      <c r="N3950" t="s">
        <v>113</v>
      </c>
      <c r="O3950" t="s">
        <v>8207</v>
      </c>
      <c r="P3950">
        <v>3</v>
      </c>
      <c r="Q3950">
        <v>1400</v>
      </c>
      <c r="R3950">
        <v>320</v>
      </c>
      <c r="S3950">
        <v>145</v>
      </c>
      <c r="T3950">
        <v>60</v>
      </c>
      <c r="U3950">
        <v>160</v>
      </c>
      <c r="V3950">
        <v>260</v>
      </c>
      <c r="W3950">
        <v>1.3440000000000001</v>
      </c>
      <c r="X3950">
        <v>1.6128</v>
      </c>
    </row>
    <row r="3951" spans="1:24" hidden="1" x14ac:dyDescent="0.3">
      <c r="A3951" t="s">
        <v>16921</v>
      </c>
      <c r="B3951" t="s">
        <v>8179</v>
      </c>
      <c r="C3951" t="s">
        <v>16916</v>
      </c>
      <c r="D3951" t="s">
        <v>16917</v>
      </c>
      <c r="E3951" t="s">
        <v>113</v>
      </c>
      <c r="F3951" t="s">
        <v>16918</v>
      </c>
      <c r="G3951" t="s">
        <v>133</v>
      </c>
      <c r="H3951" t="s">
        <v>9863</v>
      </c>
      <c r="I3951" t="s">
        <v>406</v>
      </c>
      <c r="J3951" t="s">
        <v>16919</v>
      </c>
      <c r="K3951" t="s">
        <v>16920</v>
      </c>
      <c r="L3951" t="s">
        <v>1173</v>
      </c>
      <c r="M3951">
        <v>50</v>
      </c>
      <c r="N3951" t="s">
        <v>113</v>
      </c>
      <c r="O3951" t="s">
        <v>10414</v>
      </c>
      <c r="P3951">
        <v>1</v>
      </c>
      <c r="Q3951">
        <v>560</v>
      </c>
      <c r="R3951">
        <v>492</v>
      </c>
      <c r="S3951">
        <v>133</v>
      </c>
      <c r="W3951">
        <v>0.27551999999999999</v>
      </c>
      <c r="X3951">
        <v>0.33062399999999997</v>
      </c>
    </row>
    <row r="3952" spans="1:24" hidden="1" x14ac:dyDescent="0.3">
      <c r="A3952" t="s">
        <v>16922</v>
      </c>
      <c r="B3952" t="s">
        <v>8362</v>
      </c>
      <c r="C3952" t="s">
        <v>16916</v>
      </c>
      <c r="D3952" t="s">
        <v>16917</v>
      </c>
      <c r="E3952" t="s">
        <v>113</v>
      </c>
      <c r="F3952" t="s">
        <v>16918</v>
      </c>
      <c r="G3952" t="s">
        <v>133</v>
      </c>
      <c r="H3952" t="s">
        <v>9863</v>
      </c>
      <c r="I3952" t="s">
        <v>406</v>
      </c>
      <c r="J3952" t="s">
        <v>16919</v>
      </c>
      <c r="K3952" t="s">
        <v>16920</v>
      </c>
      <c r="L3952" t="s">
        <v>1173</v>
      </c>
      <c r="M3952">
        <v>0</v>
      </c>
      <c r="N3952" t="s">
        <v>113</v>
      </c>
      <c r="O3952" t="s">
        <v>8362</v>
      </c>
      <c r="P3952">
        <v>1</v>
      </c>
      <c r="Q3952">
        <v>1.8</v>
      </c>
      <c r="W3952">
        <v>2.5446900494077327</v>
      </c>
      <c r="X3952">
        <v>0</v>
      </c>
    </row>
    <row r="3953" spans="1:24" hidden="1" x14ac:dyDescent="0.3">
      <c r="A3953" t="s">
        <v>16923</v>
      </c>
      <c r="B3953" t="s">
        <v>8174</v>
      </c>
      <c r="C3953" t="s">
        <v>6502</v>
      </c>
      <c r="D3953" t="s">
        <v>6501</v>
      </c>
      <c r="E3953" t="s">
        <v>113</v>
      </c>
      <c r="F3953" t="s">
        <v>6503</v>
      </c>
      <c r="G3953" t="s">
        <v>247</v>
      </c>
      <c r="H3953" t="s">
        <v>308</v>
      </c>
      <c r="I3953" t="s">
        <v>218</v>
      </c>
      <c r="J3953" t="s">
        <v>16924</v>
      </c>
      <c r="K3953" t="s">
        <v>16925</v>
      </c>
      <c r="L3953" t="s">
        <v>9690</v>
      </c>
      <c r="M3953">
        <v>80</v>
      </c>
      <c r="N3953" t="s">
        <v>9659</v>
      </c>
      <c r="O3953" t="s">
        <v>9771</v>
      </c>
      <c r="P3953">
        <v>1</v>
      </c>
      <c r="Q3953">
        <v>597</v>
      </c>
      <c r="R3953">
        <v>300</v>
      </c>
      <c r="S3953">
        <v>150</v>
      </c>
      <c r="T3953">
        <v>70</v>
      </c>
      <c r="W3953">
        <v>0.17910000000000001</v>
      </c>
      <c r="X3953">
        <v>0.21492</v>
      </c>
    </row>
    <row r="3954" spans="1:24" hidden="1" x14ac:dyDescent="0.3">
      <c r="A3954" t="s">
        <v>16926</v>
      </c>
      <c r="B3954" t="s">
        <v>8179</v>
      </c>
      <c r="C3954" t="s">
        <v>6502</v>
      </c>
      <c r="D3954" t="s">
        <v>6501</v>
      </c>
      <c r="E3954" t="s">
        <v>113</v>
      </c>
      <c r="F3954" t="s">
        <v>6503</v>
      </c>
      <c r="G3954" t="s">
        <v>247</v>
      </c>
      <c r="H3954" t="s">
        <v>308</v>
      </c>
      <c r="I3954" t="s">
        <v>218</v>
      </c>
      <c r="J3954" t="s">
        <v>16924</v>
      </c>
      <c r="K3954" t="s">
        <v>16925</v>
      </c>
      <c r="L3954" t="s">
        <v>9690</v>
      </c>
      <c r="M3954">
        <v>80</v>
      </c>
      <c r="N3954" t="s">
        <v>8614</v>
      </c>
      <c r="O3954" t="s">
        <v>9568</v>
      </c>
      <c r="P3954">
        <v>1</v>
      </c>
      <c r="Q3954">
        <v>353</v>
      </c>
      <c r="R3954">
        <v>261</v>
      </c>
      <c r="W3954">
        <v>9.2133000000000007E-2</v>
      </c>
      <c r="X3954">
        <v>0.11055960000000001</v>
      </c>
    </row>
    <row r="3955" spans="1:24" hidden="1" x14ac:dyDescent="0.3">
      <c r="A3955" t="s">
        <v>16927</v>
      </c>
      <c r="B3955" t="s">
        <v>8536</v>
      </c>
      <c r="C3955" t="s">
        <v>6502</v>
      </c>
      <c r="D3955" t="s">
        <v>6501</v>
      </c>
      <c r="E3955" t="s">
        <v>113</v>
      </c>
      <c r="F3955" t="s">
        <v>6503</v>
      </c>
      <c r="G3955" t="s">
        <v>247</v>
      </c>
      <c r="H3955" t="s">
        <v>308</v>
      </c>
      <c r="I3955" t="s">
        <v>218</v>
      </c>
      <c r="J3955" t="s">
        <v>16924</v>
      </c>
      <c r="K3955" t="s">
        <v>16925</v>
      </c>
      <c r="L3955" t="s">
        <v>9690</v>
      </c>
      <c r="M3955">
        <v>77</v>
      </c>
      <c r="N3955" t="s">
        <v>113</v>
      </c>
      <c r="O3955" t="s">
        <v>13564</v>
      </c>
      <c r="P3955">
        <v>1</v>
      </c>
      <c r="Q3955">
        <v>210</v>
      </c>
      <c r="R3955">
        <v>210</v>
      </c>
      <c r="W3955">
        <v>4.41E-2</v>
      </c>
      <c r="X3955">
        <v>5.2920000000000002E-2</v>
      </c>
    </row>
    <row r="3956" spans="1:24" hidden="1" x14ac:dyDescent="0.3">
      <c r="A3956" t="s">
        <v>16928</v>
      </c>
      <c r="B3956" t="s">
        <v>8211</v>
      </c>
      <c r="C3956" t="s">
        <v>6502</v>
      </c>
      <c r="D3956" t="s">
        <v>6501</v>
      </c>
      <c r="E3956" t="s">
        <v>113</v>
      </c>
      <c r="F3956" t="s">
        <v>6503</v>
      </c>
      <c r="G3956" t="s">
        <v>247</v>
      </c>
      <c r="H3956" t="s">
        <v>308</v>
      </c>
      <c r="I3956" t="s">
        <v>218</v>
      </c>
      <c r="J3956" t="s">
        <v>16924</v>
      </c>
      <c r="K3956" t="s">
        <v>16925</v>
      </c>
      <c r="L3956" t="s">
        <v>9690</v>
      </c>
      <c r="M3956">
        <v>77</v>
      </c>
      <c r="N3956" t="s">
        <v>113</v>
      </c>
      <c r="O3956" t="s">
        <v>9493</v>
      </c>
      <c r="P3956">
        <v>1</v>
      </c>
      <c r="Q3956">
        <v>0.6</v>
      </c>
      <c r="T3956">
        <v>295.2</v>
      </c>
      <c r="W3956">
        <v>0.28274333882308139</v>
      </c>
      <c r="X3956">
        <v>0.45238934211693027</v>
      </c>
    </row>
    <row r="3957" spans="1:24" hidden="1" x14ac:dyDescent="0.3">
      <c r="A3957" t="s">
        <v>16929</v>
      </c>
      <c r="B3957" t="s">
        <v>1304</v>
      </c>
      <c r="C3957" t="s">
        <v>6502</v>
      </c>
      <c r="D3957" t="s">
        <v>6501</v>
      </c>
      <c r="E3957" t="s">
        <v>113</v>
      </c>
      <c r="F3957" t="s">
        <v>6503</v>
      </c>
      <c r="G3957" t="s">
        <v>247</v>
      </c>
      <c r="H3957" t="s">
        <v>308</v>
      </c>
      <c r="I3957" t="s">
        <v>218</v>
      </c>
      <c r="J3957" t="s">
        <v>16924</v>
      </c>
      <c r="K3957" t="s">
        <v>16925</v>
      </c>
      <c r="L3957" t="s">
        <v>9690</v>
      </c>
      <c r="M3957">
        <v>0</v>
      </c>
      <c r="N3957" t="s">
        <v>113</v>
      </c>
      <c r="O3957" t="s">
        <v>13812</v>
      </c>
      <c r="P3957">
        <v>1</v>
      </c>
    </row>
    <row r="3958" spans="1:24" hidden="1" x14ac:dyDescent="0.3">
      <c r="A3958" t="s">
        <v>16930</v>
      </c>
      <c r="B3958" t="s">
        <v>8174</v>
      </c>
      <c r="C3958" t="s">
        <v>5348</v>
      </c>
      <c r="D3958" t="s">
        <v>16931</v>
      </c>
      <c r="E3958" t="s">
        <v>113</v>
      </c>
      <c r="F3958" t="s">
        <v>16932</v>
      </c>
      <c r="G3958" t="s">
        <v>133</v>
      </c>
      <c r="H3958" t="s">
        <v>354</v>
      </c>
      <c r="I3958" t="s">
        <v>115</v>
      </c>
      <c r="J3958" t="s">
        <v>16933</v>
      </c>
      <c r="K3958" t="s">
        <v>16934</v>
      </c>
      <c r="L3958" t="s">
        <v>1173</v>
      </c>
      <c r="M3958">
        <v>50</v>
      </c>
      <c r="N3958" t="s">
        <v>113</v>
      </c>
      <c r="O3958" t="s">
        <v>9890</v>
      </c>
      <c r="P3958">
        <v>2</v>
      </c>
      <c r="Q3958">
        <v>2500</v>
      </c>
      <c r="R3958">
        <v>355</v>
      </c>
      <c r="S3958">
        <v>192</v>
      </c>
      <c r="T3958">
        <v>0</v>
      </c>
      <c r="U3958">
        <v>230</v>
      </c>
      <c r="W3958">
        <v>1.7749999999999999</v>
      </c>
      <c r="X3958">
        <v>2.13</v>
      </c>
    </row>
    <row r="3959" spans="1:24" hidden="1" x14ac:dyDescent="0.3">
      <c r="A3959" t="s">
        <v>16935</v>
      </c>
      <c r="B3959" t="s">
        <v>8179</v>
      </c>
      <c r="C3959" t="s">
        <v>5348</v>
      </c>
      <c r="D3959" t="s">
        <v>16931</v>
      </c>
      <c r="E3959" t="s">
        <v>113</v>
      </c>
      <c r="F3959" t="s">
        <v>16932</v>
      </c>
      <c r="G3959" t="s">
        <v>133</v>
      </c>
      <c r="H3959" t="s">
        <v>354</v>
      </c>
      <c r="I3959" t="s">
        <v>115</v>
      </c>
      <c r="J3959" t="s">
        <v>16933</v>
      </c>
      <c r="K3959" t="s">
        <v>16934</v>
      </c>
      <c r="L3959" t="s">
        <v>1173</v>
      </c>
      <c r="M3959">
        <v>50</v>
      </c>
      <c r="N3959" t="s">
        <v>113</v>
      </c>
      <c r="O3959" t="s">
        <v>8695</v>
      </c>
      <c r="P3959">
        <v>2</v>
      </c>
      <c r="Q3959">
        <v>466</v>
      </c>
      <c r="R3959">
        <v>343</v>
      </c>
      <c r="S3959">
        <v>154</v>
      </c>
      <c r="W3959">
        <v>0.31967600000000002</v>
      </c>
      <c r="X3959">
        <v>0.38361119999999999</v>
      </c>
    </row>
    <row r="3960" spans="1:24" hidden="1" x14ac:dyDescent="0.3">
      <c r="A3960" t="s">
        <v>16936</v>
      </c>
      <c r="B3960" t="s">
        <v>8362</v>
      </c>
      <c r="C3960" t="s">
        <v>5348</v>
      </c>
      <c r="D3960" t="s">
        <v>16931</v>
      </c>
      <c r="E3960" t="s">
        <v>113</v>
      </c>
      <c r="F3960" t="s">
        <v>16932</v>
      </c>
      <c r="G3960" t="s">
        <v>133</v>
      </c>
      <c r="H3960" t="s">
        <v>354</v>
      </c>
      <c r="I3960" t="s">
        <v>115</v>
      </c>
      <c r="J3960" t="s">
        <v>16933</v>
      </c>
      <c r="K3960" t="s">
        <v>16934</v>
      </c>
      <c r="L3960" t="s">
        <v>1173</v>
      </c>
      <c r="M3960">
        <v>0</v>
      </c>
      <c r="N3960" t="s">
        <v>113</v>
      </c>
      <c r="O3960" t="s">
        <v>16779</v>
      </c>
      <c r="P3960">
        <v>1</v>
      </c>
      <c r="W3960">
        <v>0</v>
      </c>
      <c r="X3960">
        <v>0</v>
      </c>
    </row>
    <row r="3961" spans="1:24" hidden="1" x14ac:dyDescent="0.3">
      <c r="A3961" t="s">
        <v>16937</v>
      </c>
      <c r="B3961" t="s">
        <v>8174</v>
      </c>
      <c r="C3961" t="s">
        <v>16938</v>
      </c>
      <c r="D3961" t="s">
        <v>16939</v>
      </c>
      <c r="E3961" t="s">
        <v>113</v>
      </c>
      <c r="F3961" t="s">
        <v>16940</v>
      </c>
      <c r="G3961" t="s">
        <v>247</v>
      </c>
      <c r="H3961" t="s">
        <v>1187</v>
      </c>
      <c r="I3961" t="s">
        <v>1189</v>
      </c>
      <c r="J3961" t="s">
        <v>16941</v>
      </c>
      <c r="K3961" t="s">
        <v>16942</v>
      </c>
      <c r="L3961" t="s">
        <v>9030</v>
      </c>
      <c r="M3961">
        <v>60</v>
      </c>
      <c r="N3961" t="s">
        <v>9085</v>
      </c>
      <c r="O3961" t="s">
        <v>10794</v>
      </c>
      <c r="P3961">
        <v>2</v>
      </c>
      <c r="Q3961">
        <v>1499</v>
      </c>
      <c r="R3961">
        <v>369</v>
      </c>
      <c r="T3961">
        <v>270</v>
      </c>
      <c r="U3961">
        <v>90</v>
      </c>
      <c r="W3961">
        <v>1.1062620000000001</v>
      </c>
      <c r="X3961">
        <v>1.3275144000000001</v>
      </c>
    </row>
    <row r="3962" spans="1:24" hidden="1" x14ac:dyDescent="0.3">
      <c r="A3962" t="s">
        <v>16943</v>
      </c>
      <c r="B3962" t="s">
        <v>8179</v>
      </c>
      <c r="C3962" t="s">
        <v>16938</v>
      </c>
      <c r="D3962" t="s">
        <v>16939</v>
      </c>
      <c r="E3962" t="s">
        <v>113</v>
      </c>
      <c r="F3962" t="s">
        <v>16940</v>
      </c>
      <c r="G3962" t="s">
        <v>247</v>
      </c>
      <c r="H3962" t="s">
        <v>1187</v>
      </c>
      <c r="I3962" t="s">
        <v>1189</v>
      </c>
      <c r="J3962" t="s">
        <v>16941</v>
      </c>
      <c r="K3962" t="s">
        <v>16942</v>
      </c>
      <c r="L3962" t="s">
        <v>9030</v>
      </c>
      <c r="M3962">
        <v>59</v>
      </c>
      <c r="N3962" t="s">
        <v>9085</v>
      </c>
      <c r="O3962" t="s">
        <v>11880</v>
      </c>
      <c r="P3962">
        <v>2</v>
      </c>
      <c r="Q3962">
        <v>400</v>
      </c>
      <c r="R3962">
        <v>300</v>
      </c>
      <c r="W3962">
        <v>0.24</v>
      </c>
      <c r="X3962">
        <v>0.28799999999999998</v>
      </c>
    </row>
    <row r="3963" spans="1:24" hidden="1" x14ac:dyDescent="0.3">
      <c r="A3963" t="s">
        <v>16944</v>
      </c>
      <c r="B3963" t="s">
        <v>8536</v>
      </c>
      <c r="C3963" t="s">
        <v>16938</v>
      </c>
      <c r="D3963" t="s">
        <v>16939</v>
      </c>
      <c r="E3963" t="s">
        <v>113</v>
      </c>
      <c r="F3963" t="s">
        <v>16940</v>
      </c>
      <c r="G3963" t="s">
        <v>247</v>
      </c>
      <c r="H3963" t="s">
        <v>1187</v>
      </c>
      <c r="I3963" t="s">
        <v>1189</v>
      </c>
      <c r="J3963" t="s">
        <v>16941</v>
      </c>
      <c r="K3963" t="s">
        <v>16942</v>
      </c>
      <c r="L3963" t="s">
        <v>9030</v>
      </c>
      <c r="M3963">
        <v>57</v>
      </c>
      <c r="N3963" t="s">
        <v>9085</v>
      </c>
      <c r="O3963" t="s">
        <v>9131</v>
      </c>
      <c r="P3963">
        <v>2</v>
      </c>
      <c r="Q3963">
        <v>210</v>
      </c>
      <c r="R3963">
        <v>210</v>
      </c>
      <c r="W3963">
        <v>8.8200000000000001E-2</v>
      </c>
      <c r="X3963">
        <v>0.10584</v>
      </c>
    </row>
    <row r="3964" spans="1:24" hidden="1" x14ac:dyDescent="0.3">
      <c r="A3964" t="s">
        <v>16945</v>
      </c>
      <c r="B3964" t="s">
        <v>8211</v>
      </c>
      <c r="C3964" t="s">
        <v>16938</v>
      </c>
      <c r="D3964" t="s">
        <v>16939</v>
      </c>
      <c r="E3964" t="s">
        <v>113</v>
      </c>
      <c r="F3964" t="s">
        <v>16940</v>
      </c>
      <c r="G3964" t="s">
        <v>247</v>
      </c>
      <c r="H3964" t="s">
        <v>1187</v>
      </c>
      <c r="I3964" t="s">
        <v>1189</v>
      </c>
      <c r="J3964" t="s">
        <v>16941</v>
      </c>
      <c r="K3964" t="s">
        <v>16942</v>
      </c>
      <c r="L3964" t="s">
        <v>9030</v>
      </c>
      <c r="M3964">
        <v>57</v>
      </c>
      <c r="N3964" t="s">
        <v>113</v>
      </c>
      <c r="O3964" t="s">
        <v>9493</v>
      </c>
      <c r="P3964">
        <v>2</v>
      </c>
      <c r="Q3964">
        <v>0.6</v>
      </c>
      <c r="T3964">
        <v>272</v>
      </c>
      <c r="U3964">
        <v>83</v>
      </c>
      <c r="W3964">
        <v>0.56548667764616278</v>
      </c>
      <c r="X3964">
        <v>0.90477868423386054</v>
      </c>
    </row>
    <row r="3965" spans="1:24" hidden="1" x14ac:dyDescent="0.3">
      <c r="A3965" t="s">
        <v>16946</v>
      </c>
      <c r="B3965" t="s">
        <v>1304</v>
      </c>
      <c r="C3965" t="s">
        <v>16938</v>
      </c>
      <c r="D3965" t="s">
        <v>16939</v>
      </c>
      <c r="E3965" t="s">
        <v>113</v>
      </c>
      <c r="F3965" t="s">
        <v>16940</v>
      </c>
      <c r="G3965" t="s">
        <v>247</v>
      </c>
      <c r="H3965" t="s">
        <v>1187</v>
      </c>
      <c r="I3965" t="s">
        <v>1189</v>
      </c>
      <c r="J3965" t="s">
        <v>16941</v>
      </c>
      <c r="K3965" t="s">
        <v>16942</v>
      </c>
      <c r="L3965" t="s">
        <v>9030</v>
      </c>
      <c r="M3965">
        <v>0</v>
      </c>
      <c r="N3965" t="s">
        <v>9085</v>
      </c>
      <c r="O3965" t="s">
        <v>15966</v>
      </c>
      <c r="P3965">
        <v>1</v>
      </c>
      <c r="R3965">
        <v>1200</v>
      </c>
      <c r="S3965">
        <v>2100</v>
      </c>
    </row>
    <row r="3966" spans="1:24" hidden="1" x14ac:dyDescent="0.3">
      <c r="A3966" t="s">
        <v>16947</v>
      </c>
      <c r="B3966" t="s">
        <v>8174</v>
      </c>
      <c r="C3966" t="s">
        <v>1362</v>
      </c>
      <c r="D3966" t="s">
        <v>1361</v>
      </c>
      <c r="E3966" t="s">
        <v>113</v>
      </c>
      <c r="F3966" t="s">
        <v>1363</v>
      </c>
      <c r="G3966" t="s">
        <v>247</v>
      </c>
      <c r="H3966" t="s">
        <v>308</v>
      </c>
      <c r="I3966" t="s">
        <v>344</v>
      </c>
      <c r="J3966" t="s">
        <v>16948</v>
      </c>
      <c r="K3966" t="s">
        <v>16949</v>
      </c>
      <c r="L3966" t="s">
        <v>120</v>
      </c>
      <c r="M3966">
        <v>40</v>
      </c>
      <c r="N3966" t="s">
        <v>8614</v>
      </c>
      <c r="O3966" t="s">
        <v>16466</v>
      </c>
      <c r="P3966">
        <v>3</v>
      </c>
      <c r="Q3966">
        <v>1500</v>
      </c>
      <c r="R3966">
        <v>488</v>
      </c>
      <c r="T3966">
        <v>80</v>
      </c>
      <c r="U3966">
        <v>200</v>
      </c>
      <c r="V3966">
        <v>320</v>
      </c>
      <c r="W3966">
        <v>2.1960000000000002</v>
      </c>
      <c r="X3966">
        <v>2.6352000000000002</v>
      </c>
    </row>
    <row r="3967" spans="1:24" hidden="1" x14ac:dyDescent="0.3">
      <c r="A3967" t="s">
        <v>16950</v>
      </c>
      <c r="B3967" t="s">
        <v>8617</v>
      </c>
      <c r="C3967" t="s">
        <v>1362</v>
      </c>
      <c r="D3967" t="s">
        <v>1361</v>
      </c>
      <c r="E3967" t="s">
        <v>113</v>
      </c>
      <c r="F3967" t="s">
        <v>1363</v>
      </c>
      <c r="G3967" t="s">
        <v>247</v>
      </c>
      <c r="H3967" t="s">
        <v>308</v>
      </c>
      <c r="I3967" t="s">
        <v>344</v>
      </c>
      <c r="J3967" t="s">
        <v>16948</v>
      </c>
      <c r="K3967" t="s">
        <v>16949</v>
      </c>
      <c r="L3967" t="s">
        <v>120</v>
      </c>
      <c r="M3967">
        <v>40</v>
      </c>
      <c r="N3967" t="s">
        <v>8614</v>
      </c>
      <c r="O3967" t="s">
        <v>9835</v>
      </c>
      <c r="P3967">
        <v>3</v>
      </c>
      <c r="Q3967">
        <v>694</v>
      </c>
      <c r="R3967">
        <v>408</v>
      </c>
      <c r="T3967">
        <v>80</v>
      </c>
      <c r="U3967">
        <v>200</v>
      </c>
      <c r="V3967">
        <v>320</v>
      </c>
      <c r="W3967">
        <v>0.84945599999999999</v>
      </c>
      <c r="X3967">
        <v>1.0193471999999999</v>
      </c>
    </row>
    <row r="3968" spans="1:24" hidden="1" x14ac:dyDescent="0.3">
      <c r="A3968" t="s">
        <v>16951</v>
      </c>
      <c r="B3968" t="s">
        <v>8179</v>
      </c>
      <c r="C3968" t="s">
        <v>1362</v>
      </c>
      <c r="D3968" t="s">
        <v>1361</v>
      </c>
      <c r="E3968" t="s">
        <v>113</v>
      </c>
      <c r="F3968" t="s">
        <v>1363</v>
      </c>
      <c r="G3968" t="s">
        <v>247</v>
      </c>
      <c r="H3968" t="s">
        <v>308</v>
      </c>
      <c r="I3968" t="s">
        <v>344</v>
      </c>
      <c r="J3968" t="s">
        <v>16948</v>
      </c>
      <c r="K3968" t="s">
        <v>16949</v>
      </c>
      <c r="L3968" t="s">
        <v>120</v>
      </c>
      <c r="M3968">
        <v>40</v>
      </c>
      <c r="N3968" t="s">
        <v>8614</v>
      </c>
      <c r="O3968" t="s">
        <v>9816</v>
      </c>
      <c r="P3968">
        <v>3</v>
      </c>
      <c r="Q3968">
        <v>522</v>
      </c>
      <c r="R3968">
        <v>397</v>
      </c>
      <c r="W3968">
        <v>0.62170199999999998</v>
      </c>
      <c r="X3968">
        <v>0.74604239999999999</v>
      </c>
    </row>
    <row r="3969" spans="1:24" hidden="1" x14ac:dyDescent="0.3">
      <c r="A3969" t="s">
        <v>16952</v>
      </c>
      <c r="B3969" t="s">
        <v>1304</v>
      </c>
      <c r="C3969" t="s">
        <v>1362</v>
      </c>
      <c r="D3969" t="s">
        <v>1361</v>
      </c>
      <c r="E3969" t="s">
        <v>113</v>
      </c>
      <c r="F3969" t="s">
        <v>1363</v>
      </c>
      <c r="G3969" t="s">
        <v>247</v>
      </c>
      <c r="H3969" t="s">
        <v>308</v>
      </c>
      <c r="I3969" t="s">
        <v>344</v>
      </c>
      <c r="J3969" t="s">
        <v>16948</v>
      </c>
      <c r="K3969" t="s">
        <v>16949</v>
      </c>
      <c r="L3969" t="s">
        <v>120</v>
      </c>
      <c r="M3969">
        <v>0</v>
      </c>
      <c r="N3969" t="s">
        <v>113</v>
      </c>
      <c r="O3969" t="s">
        <v>13812</v>
      </c>
      <c r="P3969">
        <v>1</v>
      </c>
    </row>
    <row r="3970" spans="1:24" hidden="1" x14ac:dyDescent="0.3">
      <c r="A3970" t="s">
        <v>16953</v>
      </c>
      <c r="B3970" t="s">
        <v>8174</v>
      </c>
      <c r="C3970" t="s">
        <v>7497</v>
      </c>
      <c r="D3970" t="s">
        <v>7496</v>
      </c>
      <c r="E3970" t="s">
        <v>113</v>
      </c>
      <c r="F3970" t="s">
        <v>7498</v>
      </c>
      <c r="G3970" t="s">
        <v>247</v>
      </c>
      <c r="H3970" t="s">
        <v>308</v>
      </c>
      <c r="I3970" t="s">
        <v>115</v>
      </c>
      <c r="J3970" t="s">
        <v>16954</v>
      </c>
      <c r="K3970" t="s">
        <v>16955</v>
      </c>
      <c r="L3970" t="s">
        <v>8903</v>
      </c>
      <c r="M3970">
        <v>29</v>
      </c>
      <c r="N3970" t="s">
        <v>9085</v>
      </c>
      <c r="O3970" t="s">
        <v>16832</v>
      </c>
      <c r="P3970">
        <v>3</v>
      </c>
      <c r="Q3970">
        <v>1450</v>
      </c>
      <c r="R3970">
        <v>400</v>
      </c>
      <c r="T3970">
        <v>30</v>
      </c>
      <c r="U3970">
        <v>130</v>
      </c>
      <c r="V3970">
        <v>300</v>
      </c>
      <c r="W3970">
        <v>1.74</v>
      </c>
      <c r="X3970">
        <v>2.0880000000000001</v>
      </c>
    </row>
    <row r="3971" spans="1:24" hidden="1" x14ac:dyDescent="0.3">
      <c r="A3971" t="s">
        <v>16956</v>
      </c>
      <c r="B3971" t="s">
        <v>8617</v>
      </c>
      <c r="C3971" t="s">
        <v>7497</v>
      </c>
      <c r="D3971" t="s">
        <v>7496</v>
      </c>
      <c r="E3971" t="s">
        <v>113</v>
      </c>
      <c r="F3971" t="s">
        <v>7498</v>
      </c>
      <c r="G3971" t="s">
        <v>247</v>
      </c>
      <c r="H3971" t="s">
        <v>308</v>
      </c>
      <c r="I3971" t="s">
        <v>115</v>
      </c>
      <c r="J3971" t="s">
        <v>16954</v>
      </c>
      <c r="K3971" t="s">
        <v>16955</v>
      </c>
      <c r="L3971" t="s">
        <v>8903</v>
      </c>
      <c r="M3971">
        <v>27</v>
      </c>
      <c r="N3971" t="s">
        <v>9085</v>
      </c>
      <c r="O3971" t="s">
        <v>11169</v>
      </c>
      <c r="P3971">
        <v>3</v>
      </c>
      <c r="Q3971">
        <v>2009</v>
      </c>
      <c r="R3971">
        <v>469</v>
      </c>
      <c r="T3971">
        <v>0</v>
      </c>
      <c r="U3971">
        <v>130</v>
      </c>
      <c r="V3971">
        <v>300</v>
      </c>
      <c r="W3971">
        <v>2.8266629999999999</v>
      </c>
      <c r="X3971">
        <v>3.3919956</v>
      </c>
    </row>
    <row r="3972" spans="1:24" hidden="1" x14ac:dyDescent="0.3">
      <c r="A3972" t="s">
        <v>16957</v>
      </c>
      <c r="B3972" t="s">
        <v>8179</v>
      </c>
      <c r="C3972" t="s">
        <v>7497</v>
      </c>
      <c r="D3972" t="s">
        <v>7496</v>
      </c>
      <c r="E3972" t="s">
        <v>113</v>
      </c>
      <c r="F3972" t="s">
        <v>7498</v>
      </c>
      <c r="G3972" t="s">
        <v>247</v>
      </c>
      <c r="H3972" t="s">
        <v>308</v>
      </c>
      <c r="I3972" t="s">
        <v>115</v>
      </c>
      <c r="J3972" t="s">
        <v>16954</v>
      </c>
      <c r="K3972" t="s">
        <v>16955</v>
      </c>
      <c r="L3972" t="s">
        <v>8903</v>
      </c>
      <c r="M3972">
        <v>27</v>
      </c>
      <c r="N3972" t="s">
        <v>9085</v>
      </c>
      <c r="O3972" t="s">
        <v>16958</v>
      </c>
      <c r="P3972">
        <v>3</v>
      </c>
      <c r="Q3972">
        <v>400</v>
      </c>
      <c r="R3972">
        <v>300</v>
      </c>
      <c r="W3972">
        <v>0.36</v>
      </c>
      <c r="X3972">
        <v>0.432</v>
      </c>
    </row>
    <row r="3973" spans="1:24" hidden="1" x14ac:dyDescent="0.3">
      <c r="A3973" t="s">
        <v>16959</v>
      </c>
      <c r="B3973" t="s">
        <v>8536</v>
      </c>
      <c r="C3973" t="s">
        <v>7497</v>
      </c>
      <c r="D3973" t="s">
        <v>7496</v>
      </c>
      <c r="E3973" t="s">
        <v>113</v>
      </c>
      <c r="F3973" t="s">
        <v>7498</v>
      </c>
      <c r="G3973" t="s">
        <v>247</v>
      </c>
      <c r="H3973" t="s">
        <v>308</v>
      </c>
      <c r="I3973" t="s">
        <v>115</v>
      </c>
      <c r="J3973" t="s">
        <v>16954</v>
      </c>
      <c r="K3973" t="s">
        <v>16955</v>
      </c>
      <c r="L3973" t="s">
        <v>8903</v>
      </c>
      <c r="M3973">
        <v>27</v>
      </c>
      <c r="N3973" t="s">
        <v>9085</v>
      </c>
      <c r="O3973" t="s">
        <v>16960</v>
      </c>
      <c r="P3973">
        <v>3</v>
      </c>
      <c r="Q3973">
        <v>400</v>
      </c>
      <c r="R3973">
        <v>300</v>
      </c>
      <c r="W3973">
        <v>0.36</v>
      </c>
      <c r="X3973">
        <v>0.432</v>
      </c>
    </row>
    <row r="3974" spans="1:24" hidden="1" x14ac:dyDescent="0.3">
      <c r="A3974" t="s">
        <v>16961</v>
      </c>
      <c r="B3974" t="s">
        <v>1304</v>
      </c>
      <c r="C3974" t="s">
        <v>7497</v>
      </c>
      <c r="D3974" t="s">
        <v>7496</v>
      </c>
      <c r="E3974" t="s">
        <v>113</v>
      </c>
      <c r="F3974" t="s">
        <v>7498</v>
      </c>
      <c r="G3974" t="s">
        <v>247</v>
      </c>
      <c r="H3974" t="s">
        <v>308</v>
      </c>
      <c r="I3974" t="s">
        <v>115</v>
      </c>
      <c r="J3974" t="s">
        <v>16954</v>
      </c>
      <c r="K3974" t="s">
        <v>16955</v>
      </c>
      <c r="L3974" t="s">
        <v>8903</v>
      </c>
      <c r="M3974">
        <v>0</v>
      </c>
      <c r="N3974" t="s">
        <v>113</v>
      </c>
      <c r="O3974" t="s">
        <v>13812</v>
      </c>
      <c r="P3974">
        <v>1</v>
      </c>
    </row>
    <row r="3975" spans="1:24" hidden="1" x14ac:dyDescent="0.3">
      <c r="A3975" t="s">
        <v>16962</v>
      </c>
      <c r="B3975" t="s">
        <v>8174</v>
      </c>
      <c r="C3975" t="s">
        <v>6246</v>
      </c>
      <c r="D3975" t="s">
        <v>6245</v>
      </c>
      <c r="E3975" t="s">
        <v>113</v>
      </c>
      <c r="F3975" t="s">
        <v>6247</v>
      </c>
      <c r="G3975" t="s">
        <v>247</v>
      </c>
      <c r="H3975" t="s">
        <v>308</v>
      </c>
      <c r="I3975" t="s">
        <v>218</v>
      </c>
      <c r="J3975" t="s">
        <v>16963</v>
      </c>
      <c r="K3975" t="s">
        <v>16964</v>
      </c>
      <c r="L3975" t="s">
        <v>8903</v>
      </c>
      <c r="M3975">
        <v>30</v>
      </c>
      <c r="N3975" t="s">
        <v>9659</v>
      </c>
      <c r="O3975" t="s">
        <v>10476</v>
      </c>
      <c r="P3975">
        <v>3</v>
      </c>
      <c r="Q3975">
        <v>1500</v>
      </c>
      <c r="R3975">
        <v>469</v>
      </c>
      <c r="S3975">
        <v>198</v>
      </c>
      <c r="T3975">
        <v>30</v>
      </c>
      <c r="U3975">
        <v>160</v>
      </c>
      <c r="V3975">
        <v>270</v>
      </c>
      <c r="W3975">
        <v>2.1105</v>
      </c>
      <c r="X3975">
        <v>2.5326</v>
      </c>
    </row>
    <row r="3976" spans="1:24" hidden="1" x14ac:dyDescent="0.3">
      <c r="A3976" t="s">
        <v>16965</v>
      </c>
      <c r="B3976" t="s">
        <v>8617</v>
      </c>
      <c r="C3976" t="s">
        <v>6246</v>
      </c>
      <c r="D3976" t="s">
        <v>6245</v>
      </c>
      <c r="E3976" t="s">
        <v>113</v>
      </c>
      <c r="F3976" t="s">
        <v>6247</v>
      </c>
      <c r="G3976" t="s">
        <v>247</v>
      </c>
      <c r="H3976" t="s">
        <v>308</v>
      </c>
      <c r="I3976" t="s">
        <v>218</v>
      </c>
      <c r="J3976" t="s">
        <v>16963</v>
      </c>
      <c r="K3976" t="s">
        <v>16964</v>
      </c>
      <c r="L3976" t="s">
        <v>8903</v>
      </c>
      <c r="M3976">
        <v>30</v>
      </c>
      <c r="N3976" t="s">
        <v>8614</v>
      </c>
      <c r="O3976" t="s">
        <v>9835</v>
      </c>
      <c r="P3976">
        <v>3</v>
      </c>
      <c r="Q3976">
        <v>694</v>
      </c>
      <c r="R3976">
        <v>408</v>
      </c>
      <c r="S3976">
        <v>171</v>
      </c>
      <c r="T3976">
        <v>30</v>
      </c>
      <c r="U3976">
        <v>160</v>
      </c>
      <c r="V3976">
        <v>270</v>
      </c>
      <c r="W3976">
        <v>0.84945599999999999</v>
      </c>
      <c r="X3976">
        <v>1.0193471999999999</v>
      </c>
    </row>
    <row r="3977" spans="1:24" hidden="1" x14ac:dyDescent="0.3">
      <c r="A3977" t="s">
        <v>16966</v>
      </c>
      <c r="B3977" t="s">
        <v>8179</v>
      </c>
      <c r="C3977" t="s">
        <v>6246</v>
      </c>
      <c r="D3977" t="s">
        <v>6245</v>
      </c>
      <c r="E3977" t="s">
        <v>113</v>
      </c>
      <c r="F3977" t="s">
        <v>6247</v>
      </c>
      <c r="G3977" t="s">
        <v>247</v>
      </c>
      <c r="H3977" t="s">
        <v>308</v>
      </c>
      <c r="I3977" t="s">
        <v>218</v>
      </c>
      <c r="J3977" t="s">
        <v>16963</v>
      </c>
      <c r="K3977" t="s">
        <v>16964</v>
      </c>
      <c r="L3977" t="s">
        <v>8903</v>
      </c>
      <c r="M3977">
        <v>30</v>
      </c>
      <c r="N3977" t="s">
        <v>8614</v>
      </c>
      <c r="O3977" t="s">
        <v>9568</v>
      </c>
      <c r="P3977">
        <v>3</v>
      </c>
      <c r="Q3977">
        <v>409</v>
      </c>
      <c r="R3977">
        <v>269</v>
      </c>
      <c r="W3977">
        <v>0.330063</v>
      </c>
      <c r="X3977">
        <v>0.39607559999999997</v>
      </c>
    </row>
    <row r="3978" spans="1:24" hidden="1" x14ac:dyDescent="0.3">
      <c r="A3978" t="s">
        <v>16967</v>
      </c>
      <c r="B3978" t="s">
        <v>8536</v>
      </c>
      <c r="C3978" t="s">
        <v>6246</v>
      </c>
      <c r="D3978" t="s">
        <v>6245</v>
      </c>
      <c r="E3978" t="s">
        <v>113</v>
      </c>
      <c r="F3978" t="s">
        <v>6247</v>
      </c>
      <c r="G3978" t="s">
        <v>247</v>
      </c>
      <c r="H3978" t="s">
        <v>308</v>
      </c>
      <c r="I3978" t="s">
        <v>218</v>
      </c>
      <c r="J3978" t="s">
        <v>16963</v>
      </c>
      <c r="K3978" t="s">
        <v>16964</v>
      </c>
      <c r="L3978" t="s">
        <v>8903</v>
      </c>
      <c r="M3978">
        <v>30</v>
      </c>
      <c r="N3978" t="s">
        <v>8614</v>
      </c>
      <c r="O3978" t="s">
        <v>9816</v>
      </c>
      <c r="P3978">
        <v>3</v>
      </c>
      <c r="Q3978">
        <v>522</v>
      </c>
      <c r="R3978">
        <v>397</v>
      </c>
      <c r="W3978">
        <v>0.62170199999999998</v>
      </c>
      <c r="X3978">
        <v>0.74604239999999999</v>
      </c>
    </row>
    <row r="3979" spans="1:24" hidden="1" x14ac:dyDescent="0.3">
      <c r="A3979" t="s">
        <v>16968</v>
      </c>
      <c r="B3979" t="s">
        <v>1304</v>
      </c>
      <c r="C3979" t="s">
        <v>6246</v>
      </c>
      <c r="D3979" t="s">
        <v>6245</v>
      </c>
      <c r="E3979" t="s">
        <v>113</v>
      </c>
      <c r="F3979" t="s">
        <v>6247</v>
      </c>
      <c r="G3979" t="s">
        <v>247</v>
      </c>
      <c r="H3979" t="s">
        <v>308</v>
      </c>
      <c r="I3979" t="s">
        <v>218</v>
      </c>
      <c r="J3979" t="s">
        <v>16963</v>
      </c>
      <c r="K3979" t="s">
        <v>16964</v>
      </c>
      <c r="L3979" t="s">
        <v>8903</v>
      </c>
      <c r="M3979">
        <v>0</v>
      </c>
      <c r="N3979" t="s">
        <v>113</v>
      </c>
      <c r="O3979" t="s">
        <v>16969</v>
      </c>
      <c r="P3979">
        <v>1</v>
      </c>
    </row>
    <row r="3980" spans="1:24" hidden="1" x14ac:dyDescent="0.3">
      <c r="A3980" t="s">
        <v>16970</v>
      </c>
      <c r="B3980" t="s">
        <v>8174</v>
      </c>
      <c r="C3980" t="s">
        <v>6516</v>
      </c>
      <c r="D3980" t="s">
        <v>6515</v>
      </c>
      <c r="E3980" t="s">
        <v>113</v>
      </c>
      <c r="F3980" t="s">
        <v>6517</v>
      </c>
      <c r="G3980" t="s">
        <v>247</v>
      </c>
      <c r="H3980" t="s">
        <v>308</v>
      </c>
      <c r="I3980" t="s">
        <v>218</v>
      </c>
      <c r="J3980" t="s">
        <v>16971</v>
      </c>
      <c r="K3980" t="s">
        <v>16972</v>
      </c>
      <c r="L3980" t="s">
        <v>9690</v>
      </c>
      <c r="M3980">
        <v>80</v>
      </c>
      <c r="N3980" t="s">
        <v>9659</v>
      </c>
      <c r="O3980" t="s">
        <v>9771</v>
      </c>
      <c r="P3980">
        <v>1</v>
      </c>
      <c r="Q3980">
        <v>597</v>
      </c>
      <c r="R3980">
        <v>300</v>
      </c>
      <c r="S3980">
        <v>150</v>
      </c>
      <c r="T3980">
        <v>210</v>
      </c>
      <c r="W3980">
        <v>0.17910000000000001</v>
      </c>
      <c r="X3980">
        <v>0.21492</v>
      </c>
    </row>
    <row r="3981" spans="1:24" hidden="1" x14ac:dyDescent="0.3">
      <c r="A3981" t="s">
        <v>16973</v>
      </c>
      <c r="B3981" t="s">
        <v>8179</v>
      </c>
      <c r="C3981" t="s">
        <v>6516</v>
      </c>
      <c r="D3981" t="s">
        <v>6515</v>
      </c>
      <c r="E3981" t="s">
        <v>113</v>
      </c>
      <c r="F3981" t="s">
        <v>6517</v>
      </c>
      <c r="G3981" t="s">
        <v>247</v>
      </c>
      <c r="H3981" t="s">
        <v>308</v>
      </c>
      <c r="I3981" t="s">
        <v>218</v>
      </c>
      <c r="J3981" t="s">
        <v>16971</v>
      </c>
      <c r="K3981" t="s">
        <v>16972</v>
      </c>
      <c r="L3981" t="s">
        <v>9690</v>
      </c>
      <c r="M3981">
        <v>80</v>
      </c>
      <c r="N3981" t="s">
        <v>8614</v>
      </c>
      <c r="O3981" t="s">
        <v>9568</v>
      </c>
      <c r="P3981">
        <v>1</v>
      </c>
      <c r="Q3981">
        <v>409</v>
      </c>
      <c r="R3981">
        <v>269</v>
      </c>
      <c r="W3981">
        <v>0.11002099999999999</v>
      </c>
      <c r="X3981">
        <v>0.13202519999999998</v>
      </c>
    </row>
    <row r="3982" spans="1:24" hidden="1" x14ac:dyDescent="0.3">
      <c r="A3982" t="s">
        <v>16974</v>
      </c>
      <c r="B3982" t="s">
        <v>8536</v>
      </c>
      <c r="C3982" t="s">
        <v>6516</v>
      </c>
      <c r="D3982" t="s">
        <v>6515</v>
      </c>
      <c r="E3982" t="s">
        <v>113</v>
      </c>
      <c r="F3982" t="s">
        <v>6517</v>
      </c>
      <c r="G3982" t="s">
        <v>247</v>
      </c>
      <c r="H3982" t="s">
        <v>308</v>
      </c>
      <c r="I3982" t="s">
        <v>218</v>
      </c>
      <c r="J3982" t="s">
        <v>16971</v>
      </c>
      <c r="K3982" t="s">
        <v>16972</v>
      </c>
      <c r="L3982" t="s">
        <v>9690</v>
      </c>
      <c r="M3982">
        <v>77</v>
      </c>
      <c r="N3982" t="s">
        <v>113</v>
      </c>
      <c r="O3982" t="s">
        <v>13564</v>
      </c>
      <c r="P3982">
        <v>1</v>
      </c>
      <c r="Q3982">
        <v>210</v>
      </c>
      <c r="R3982">
        <v>210</v>
      </c>
      <c r="W3982">
        <v>4.41E-2</v>
      </c>
      <c r="X3982">
        <v>5.2920000000000002E-2</v>
      </c>
    </row>
    <row r="3983" spans="1:24" hidden="1" x14ac:dyDescent="0.3">
      <c r="A3983" t="s">
        <v>16975</v>
      </c>
      <c r="B3983" t="s">
        <v>8211</v>
      </c>
      <c r="C3983" t="s">
        <v>6516</v>
      </c>
      <c r="D3983" t="s">
        <v>6515</v>
      </c>
      <c r="E3983" t="s">
        <v>113</v>
      </c>
      <c r="F3983" t="s">
        <v>6517</v>
      </c>
      <c r="G3983" t="s">
        <v>247</v>
      </c>
      <c r="H3983" t="s">
        <v>308</v>
      </c>
      <c r="I3983" t="s">
        <v>218</v>
      </c>
      <c r="J3983" t="s">
        <v>16971</v>
      </c>
      <c r="K3983" t="s">
        <v>16972</v>
      </c>
      <c r="L3983" t="s">
        <v>9690</v>
      </c>
      <c r="M3983">
        <v>77</v>
      </c>
      <c r="N3983" t="s">
        <v>113</v>
      </c>
      <c r="O3983" t="s">
        <v>9493</v>
      </c>
      <c r="P3983">
        <v>1</v>
      </c>
      <c r="Q3983">
        <v>0.6</v>
      </c>
      <c r="T3983">
        <v>270.7</v>
      </c>
      <c r="W3983">
        <v>0.28274333882308139</v>
      </c>
      <c r="X3983">
        <v>0.45238934211693027</v>
      </c>
    </row>
    <row r="3984" spans="1:24" hidden="1" x14ac:dyDescent="0.3">
      <c r="A3984" t="s">
        <v>16976</v>
      </c>
      <c r="B3984" t="s">
        <v>1304</v>
      </c>
      <c r="C3984" t="s">
        <v>6516</v>
      </c>
      <c r="D3984" t="s">
        <v>6515</v>
      </c>
      <c r="E3984" t="s">
        <v>113</v>
      </c>
      <c r="F3984" t="s">
        <v>6517</v>
      </c>
      <c r="G3984" t="s">
        <v>247</v>
      </c>
      <c r="H3984" t="s">
        <v>308</v>
      </c>
      <c r="I3984" t="s">
        <v>218</v>
      </c>
      <c r="J3984" t="s">
        <v>16971</v>
      </c>
      <c r="K3984" t="s">
        <v>16972</v>
      </c>
      <c r="L3984" t="s">
        <v>9690</v>
      </c>
      <c r="M3984">
        <v>0</v>
      </c>
      <c r="N3984" t="s">
        <v>113</v>
      </c>
      <c r="O3984" t="s">
        <v>13812</v>
      </c>
      <c r="P3984">
        <v>1</v>
      </c>
    </row>
    <row r="3985" spans="1:24" hidden="1" x14ac:dyDescent="0.3">
      <c r="A3985" t="s">
        <v>16977</v>
      </c>
      <c r="B3985" t="s">
        <v>8174</v>
      </c>
      <c r="C3985" t="s">
        <v>416</v>
      </c>
      <c r="D3985" t="s">
        <v>415</v>
      </c>
      <c r="E3985" t="s">
        <v>113</v>
      </c>
      <c r="F3985" t="s">
        <v>417</v>
      </c>
      <c r="G3985" t="s">
        <v>247</v>
      </c>
      <c r="H3985" t="s">
        <v>419</v>
      </c>
      <c r="I3985" t="s">
        <v>115</v>
      </c>
      <c r="J3985" t="s">
        <v>16978</v>
      </c>
      <c r="K3985" t="s">
        <v>16979</v>
      </c>
      <c r="L3985" t="s">
        <v>8842</v>
      </c>
      <c r="M3985">
        <v>69</v>
      </c>
      <c r="N3985" t="s">
        <v>9085</v>
      </c>
      <c r="O3985" t="s">
        <v>11214</v>
      </c>
      <c r="P3985">
        <v>3</v>
      </c>
      <c r="Q3985">
        <v>1499</v>
      </c>
      <c r="R3985">
        <v>429</v>
      </c>
      <c r="T3985">
        <v>0</v>
      </c>
      <c r="U3985">
        <v>120</v>
      </c>
      <c r="V3985">
        <v>240</v>
      </c>
      <c r="W3985">
        <v>1.9292130000000001</v>
      </c>
      <c r="X3985">
        <v>2.3150556</v>
      </c>
    </row>
    <row r="3986" spans="1:24" hidden="1" x14ac:dyDescent="0.3">
      <c r="A3986" t="s">
        <v>16980</v>
      </c>
      <c r="B3986" t="s">
        <v>8179</v>
      </c>
      <c r="C3986" t="s">
        <v>416</v>
      </c>
      <c r="D3986" t="s">
        <v>415</v>
      </c>
      <c r="E3986" t="s">
        <v>113</v>
      </c>
      <c r="F3986" t="s">
        <v>417</v>
      </c>
      <c r="G3986" t="s">
        <v>247</v>
      </c>
      <c r="H3986" t="s">
        <v>419</v>
      </c>
      <c r="I3986" t="s">
        <v>115</v>
      </c>
      <c r="J3986" t="s">
        <v>16978</v>
      </c>
      <c r="K3986" t="s">
        <v>16979</v>
      </c>
      <c r="L3986" t="s">
        <v>8842</v>
      </c>
      <c r="M3986">
        <v>69</v>
      </c>
      <c r="N3986" t="s">
        <v>9085</v>
      </c>
      <c r="O3986" t="s">
        <v>8649</v>
      </c>
      <c r="P3986">
        <v>2</v>
      </c>
      <c r="Q3986">
        <v>480</v>
      </c>
      <c r="R3986">
        <v>356</v>
      </c>
      <c r="W3986">
        <v>0.34176000000000001</v>
      </c>
      <c r="X3986">
        <v>0.41011199999999998</v>
      </c>
    </row>
    <row r="3987" spans="1:24" hidden="1" x14ac:dyDescent="0.3">
      <c r="A3987" t="s">
        <v>16981</v>
      </c>
      <c r="B3987" t="s">
        <v>8536</v>
      </c>
      <c r="C3987" t="s">
        <v>416</v>
      </c>
      <c r="D3987" t="s">
        <v>415</v>
      </c>
      <c r="E3987" t="s">
        <v>113</v>
      </c>
      <c r="F3987" t="s">
        <v>417</v>
      </c>
      <c r="G3987" t="s">
        <v>247</v>
      </c>
      <c r="H3987" t="s">
        <v>419</v>
      </c>
      <c r="I3987" t="s">
        <v>115</v>
      </c>
      <c r="J3987" t="s">
        <v>16978</v>
      </c>
      <c r="K3987" t="s">
        <v>16979</v>
      </c>
      <c r="L3987" t="s">
        <v>8842</v>
      </c>
      <c r="M3987">
        <v>69</v>
      </c>
      <c r="N3987" t="s">
        <v>9085</v>
      </c>
      <c r="O3987" t="s">
        <v>11880</v>
      </c>
      <c r="P3987">
        <v>3</v>
      </c>
      <c r="Q3987">
        <v>400</v>
      </c>
      <c r="R3987">
        <v>300</v>
      </c>
      <c r="W3987">
        <v>0.36</v>
      </c>
      <c r="X3987">
        <v>0.432</v>
      </c>
    </row>
    <row r="3988" spans="1:24" hidden="1" x14ac:dyDescent="0.3">
      <c r="A3988" t="s">
        <v>16982</v>
      </c>
      <c r="B3988" t="s">
        <v>8539</v>
      </c>
      <c r="C3988" t="s">
        <v>416</v>
      </c>
      <c r="D3988" t="s">
        <v>415</v>
      </c>
      <c r="E3988" t="s">
        <v>113</v>
      </c>
      <c r="F3988" t="s">
        <v>417</v>
      </c>
      <c r="G3988" t="s">
        <v>247</v>
      </c>
      <c r="H3988" t="s">
        <v>419</v>
      </c>
      <c r="I3988" t="s">
        <v>115</v>
      </c>
      <c r="J3988" t="s">
        <v>16978</v>
      </c>
      <c r="K3988" t="s">
        <v>16979</v>
      </c>
      <c r="L3988" t="s">
        <v>8842</v>
      </c>
      <c r="M3988">
        <v>67</v>
      </c>
      <c r="N3988" t="s">
        <v>9085</v>
      </c>
      <c r="O3988" t="s">
        <v>9131</v>
      </c>
      <c r="P3988">
        <v>4</v>
      </c>
      <c r="Q3988">
        <v>210</v>
      </c>
      <c r="R3988">
        <v>210</v>
      </c>
      <c r="W3988">
        <v>0.1764</v>
      </c>
      <c r="X3988">
        <v>0.21168000000000001</v>
      </c>
    </row>
    <row r="3989" spans="1:24" hidden="1" x14ac:dyDescent="0.3">
      <c r="A3989" t="s">
        <v>16983</v>
      </c>
      <c r="B3989" t="s">
        <v>8211</v>
      </c>
      <c r="C3989" t="s">
        <v>416</v>
      </c>
      <c r="D3989" t="s">
        <v>415</v>
      </c>
      <c r="E3989" t="s">
        <v>113</v>
      </c>
      <c r="F3989" t="s">
        <v>417</v>
      </c>
      <c r="G3989" t="s">
        <v>247</v>
      </c>
      <c r="H3989" t="s">
        <v>419</v>
      </c>
      <c r="I3989" t="s">
        <v>115</v>
      </c>
      <c r="J3989" t="s">
        <v>16978</v>
      </c>
      <c r="K3989" t="s">
        <v>16979</v>
      </c>
      <c r="L3989" t="s">
        <v>8842</v>
      </c>
      <c r="M3989">
        <v>67</v>
      </c>
      <c r="N3989" t="s">
        <v>113</v>
      </c>
      <c r="O3989" t="s">
        <v>9493</v>
      </c>
      <c r="P3989">
        <v>1</v>
      </c>
      <c r="Q3989">
        <v>0.6</v>
      </c>
      <c r="T3989">
        <v>271</v>
      </c>
      <c r="W3989">
        <v>0.28274333882308139</v>
      </c>
      <c r="X3989">
        <v>0.45238934211693027</v>
      </c>
    </row>
    <row r="3990" spans="1:24" hidden="1" x14ac:dyDescent="0.3">
      <c r="A3990" t="s">
        <v>16984</v>
      </c>
      <c r="B3990" t="s">
        <v>8249</v>
      </c>
      <c r="C3990" t="s">
        <v>416</v>
      </c>
      <c r="D3990" t="s">
        <v>415</v>
      </c>
      <c r="E3990" t="s">
        <v>113</v>
      </c>
      <c r="F3990" t="s">
        <v>417</v>
      </c>
      <c r="G3990" t="s">
        <v>247</v>
      </c>
      <c r="H3990" t="s">
        <v>419</v>
      </c>
      <c r="I3990" t="s">
        <v>115</v>
      </c>
      <c r="J3990" t="s">
        <v>16978</v>
      </c>
      <c r="K3990" t="s">
        <v>16979</v>
      </c>
      <c r="L3990" t="s">
        <v>8842</v>
      </c>
      <c r="M3990">
        <v>67</v>
      </c>
      <c r="N3990" t="s">
        <v>113</v>
      </c>
      <c r="O3990" t="s">
        <v>9493</v>
      </c>
      <c r="P3990">
        <v>1</v>
      </c>
      <c r="Q3990">
        <v>1.2</v>
      </c>
      <c r="T3990">
        <v>118</v>
      </c>
      <c r="W3990">
        <v>1.1309733552923256</v>
      </c>
      <c r="X3990">
        <v>1.8095573684677211</v>
      </c>
    </row>
    <row r="3991" spans="1:24" hidden="1" x14ac:dyDescent="0.3">
      <c r="A3991" t="s">
        <v>16985</v>
      </c>
      <c r="B3991" t="s">
        <v>1304</v>
      </c>
      <c r="C3991" t="s">
        <v>416</v>
      </c>
      <c r="D3991" t="s">
        <v>415</v>
      </c>
      <c r="E3991" t="s">
        <v>113</v>
      </c>
      <c r="F3991" t="s">
        <v>417</v>
      </c>
      <c r="G3991" t="s">
        <v>247</v>
      </c>
      <c r="H3991" t="s">
        <v>419</v>
      </c>
      <c r="I3991" t="s">
        <v>115</v>
      </c>
      <c r="J3991" t="s">
        <v>16978</v>
      </c>
      <c r="K3991" t="s">
        <v>16979</v>
      </c>
      <c r="L3991" t="s">
        <v>8842</v>
      </c>
      <c r="M3991">
        <v>0</v>
      </c>
      <c r="N3991" t="s">
        <v>9085</v>
      </c>
      <c r="O3991" t="s">
        <v>16986</v>
      </c>
      <c r="P3991">
        <v>1</v>
      </c>
      <c r="R3991">
        <v>2400</v>
      </c>
      <c r="S3991">
        <v>1000</v>
      </c>
    </row>
    <row r="3992" spans="1:24" hidden="1" x14ac:dyDescent="0.3">
      <c r="A3992" t="s">
        <v>16987</v>
      </c>
      <c r="B3992" t="s">
        <v>8174</v>
      </c>
      <c r="C3992" t="s">
        <v>4653</v>
      </c>
      <c r="D3992" t="s">
        <v>4652</v>
      </c>
      <c r="E3992" t="s">
        <v>113</v>
      </c>
      <c r="F3992" t="s">
        <v>4654</v>
      </c>
      <c r="G3992" t="s">
        <v>133</v>
      </c>
      <c r="H3992" t="s">
        <v>136</v>
      </c>
      <c r="I3992" t="s">
        <v>438</v>
      </c>
      <c r="J3992" t="s">
        <v>16988</v>
      </c>
      <c r="K3992" t="s">
        <v>16989</v>
      </c>
      <c r="L3992" t="s">
        <v>8903</v>
      </c>
      <c r="M3992">
        <v>30</v>
      </c>
      <c r="N3992" t="s">
        <v>8442</v>
      </c>
      <c r="O3992" t="s">
        <v>8207</v>
      </c>
      <c r="P3992">
        <v>3</v>
      </c>
      <c r="Q3992">
        <v>1400</v>
      </c>
      <c r="R3992">
        <v>320</v>
      </c>
      <c r="T3992">
        <v>10</v>
      </c>
      <c r="U3992">
        <v>120</v>
      </c>
      <c r="V3992">
        <v>260</v>
      </c>
      <c r="W3992">
        <v>1.3440000000000001</v>
      </c>
      <c r="X3992">
        <v>1.6128</v>
      </c>
    </row>
    <row r="3993" spans="1:24" hidden="1" x14ac:dyDescent="0.3">
      <c r="A3993" t="s">
        <v>16990</v>
      </c>
      <c r="B3993" t="s">
        <v>8179</v>
      </c>
      <c r="C3993" t="s">
        <v>4653</v>
      </c>
      <c r="D3993" t="s">
        <v>4652</v>
      </c>
      <c r="E3993" t="s">
        <v>113</v>
      </c>
      <c r="F3993" t="s">
        <v>4654</v>
      </c>
      <c r="G3993" t="s">
        <v>133</v>
      </c>
      <c r="H3993" t="s">
        <v>136</v>
      </c>
      <c r="I3993" t="s">
        <v>438</v>
      </c>
      <c r="J3993" t="s">
        <v>16988</v>
      </c>
      <c r="K3993" t="s">
        <v>16989</v>
      </c>
      <c r="L3993" t="s">
        <v>8903</v>
      </c>
      <c r="M3993">
        <v>30</v>
      </c>
      <c r="N3993" t="s">
        <v>8614</v>
      </c>
      <c r="O3993" t="s">
        <v>8695</v>
      </c>
      <c r="P3993">
        <v>3</v>
      </c>
      <c r="Q3993">
        <v>466</v>
      </c>
      <c r="R3993">
        <v>343</v>
      </c>
      <c r="W3993">
        <v>0.479514</v>
      </c>
      <c r="X3993">
        <v>0.57541679999999995</v>
      </c>
    </row>
    <row r="3994" spans="1:24" hidden="1" x14ac:dyDescent="0.3">
      <c r="A3994" t="s">
        <v>16991</v>
      </c>
      <c r="B3994" t="s">
        <v>8536</v>
      </c>
      <c r="C3994" t="s">
        <v>4653</v>
      </c>
      <c r="D3994" t="s">
        <v>4652</v>
      </c>
      <c r="E3994" t="s">
        <v>113</v>
      </c>
      <c r="F3994" t="s">
        <v>4654</v>
      </c>
      <c r="G3994" t="s">
        <v>133</v>
      </c>
      <c r="H3994" t="s">
        <v>136</v>
      </c>
      <c r="I3994" t="s">
        <v>438</v>
      </c>
      <c r="J3994" t="s">
        <v>16988</v>
      </c>
      <c r="K3994" t="s">
        <v>16989</v>
      </c>
      <c r="L3994" t="s">
        <v>8903</v>
      </c>
      <c r="M3994">
        <v>30</v>
      </c>
      <c r="N3994" t="s">
        <v>11431</v>
      </c>
      <c r="O3994" t="s">
        <v>16992</v>
      </c>
      <c r="P3994">
        <v>2</v>
      </c>
      <c r="Q3994">
        <v>151</v>
      </c>
      <c r="R3994">
        <v>151</v>
      </c>
      <c r="W3994">
        <v>4.5601999999999997E-2</v>
      </c>
      <c r="X3994">
        <v>5.4722399999999997E-2</v>
      </c>
    </row>
    <row r="3995" spans="1:24" hidden="1" x14ac:dyDescent="0.3">
      <c r="A3995" t="s">
        <v>16993</v>
      </c>
      <c r="B3995" t="s">
        <v>8211</v>
      </c>
      <c r="C3995" t="s">
        <v>4653</v>
      </c>
      <c r="D3995" t="s">
        <v>4652</v>
      </c>
      <c r="E3995" t="s">
        <v>113</v>
      </c>
      <c r="F3995" t="s">
        <v>4654</v>
      </c>
      <c r="G3995" t="s">
        <v>133</v>
      </c>
      <c r="H3995" t="s">
        <v>136</v>
      </c>
      <c r="I3995" t="s">
        <v>438</v>
      </c>
      <c r="J3995" t="s">
        <v>16988</v>
      </c>
      <c r="K3995" t="s">
        <v>16989</v>
      </c>
      <c r="L3995" t="s">
        <v>8903</v>
      </c>
      <c r="M3995">
        <v>30</v>
      </c>
      <c r="N3995" t="s">
        <v>11431</v>
      </c>
      <c r="O3995" t="s">
        <v>16994</v>
      </c>
      <c r="P3995">
        <v>1</v>
      </c>
      <c r="Q3995">
        <v>0.6</v>
      </c>
      <c r="T3995">
        <v>172</v>
      </c>
      <c r="W3995">
        <v>0.28274333882308139</v>
      </c>
      <c r="X3995">
        <v>0.45238934211693027</v>
      </c>
    </row>
    <row r="3996" spans="1:24" hidden="1" x14ac:dyDescent="0.3">
      <c r="A3996" t="s">
        <v>16995</v>
      </c>
      <c r="B3996" t="s">
        <v>8174</v>
      </c>
      <c r="C3996" t="s">
        <v>4731</v>
      </c>
      <c r="D3996" t="s">
        <v>4730</v>
      </c>
      <c r="E3996" t="s">
        <v>113</v>
      </c>
      <c r="F3996" t="s">
        <v>4732</v>
      </c>
      <c r="G3996" t="s">
        <v>133</v>
      </c>
      <c r="H3996" t="s">
        <v>136</v>
      </c>
      <c r="I3996" t="s">
        <v>438</v>
      </c>
      <c r="J3996" t="s">
        <v>16996</v>
      </c>
      <c r="K3996" t="s">
        <v>16997</v>
      </c>
      <c r="L3996" t="s">
        <v>8903</v>
      </c>
      <c r="M3996">
        <v>30</v>
      </c>
      <c r="N3996" t="s">
        <v>8442</v>
      </c>
      <c r="O3996" t="s">
        <v>8207</v>
      </c>
      <c r="P3996">
        <v>3</v>
      </c>
      <c r="Q3996">
        <v>1400</v>
      </c>
      <c r="R3996">
        <v>320</v>
      </c>
      <c r="T3996">
        <v>40</v>
      </c>
      <c r="U3996">
        <v>160</v>
      </c>
      <c r="V3996">
        <v>260</v>
      </c>
      <c r="W3996">
        <v>1.3440000000000001</v>
      </c>
      <c r="X3996">
        <v>1.6128</v>
      </c>
    </row>
    <row r="3997" spans="1:24" hidden="1" x14ac:dyDescent="0.3">
      <c r="A3997" t="s">
        <v>16998</v>
      </c>
      <c r="B3997" t="s">
        <v>8179</v>
      </c>
      <c r="C3997" t="s">
        <v>4731</v>
      </c>
      <c r="D3997" t="s">
        <v>4730</v>
      </c>
      <c r="E3997" t="s">
        <v>113</v>
      </c>
      <c r="F3997" t="s">
        <v>4732</v>
      </c>
      <c r="G3997" t="s">
        <v>133</v>
      </c>
      <c r="H3997" t="s">
        <v>136</v>
      </c>
      <c r="I3997" t="s">
        <v>438</v>
      </c>
      <c r="J3997" t="s">
        <v>16996</v>
      </c>
      <c r="K3997" t="s">
        <v>16997</v>
      </c>
      <c r="L3997" t="s">
        <v>8903</v>
      </c>
      <c r="M3997">
        <v>30</v>
      </c>
      <c r="N3997" t="s">
        <v>8614</v>
      </c>
      <c r="O3997" t="s">
        <v>8695</v>
      </c>
      <c r="P3997">
        <v>3</v>
      </c>
      <c r="Q3997">
        <v>466</v>
      </c>
      <c r="R3997">
        <v>343</v>
      </c>
      <c r="W3997">
        <v>0.479514</v>
      </c>
      <c r="X3997">
        <v>0.57541679999999995</v>
      </c>
    </row>
    <row r="3998" spans="1:24" hidden="1" x14ac:dyDescent="0.3">
      <c r="A3998" t="s">
        <v>16999</v>
      </c>
      <c r="B3998" t="s">
        <v>8211</v>
      </c>
      <c r="C3998" t="s">
        <v>4731</v>
      </c>
      <c r="D3998" t="s">
        <v>4730</v>
      </c>
      <c r="E3998" t="s">
        <v>113</v>
      </c>
      <c r="F3998" t="s">
        <v>4732</v>
      </c>
      <c r="G3998" t="s">
        <v>133</v>
      </c>
      <c r="H3998" t="s">
        <v>136</v>
      </c>
      <c r="I3998" t="s">
        <v>438</v>
      </c>
      <c r="J3998" t="s">
        <v>16996</v>
      </c>
      <c r="K3998" t="s">
        <v>16997</v>
      </c>
      <c r="L3998" t="s">
        <v>8903</v>
      </c>
      <c r="M3998">
        <v>30</v>
      </c>
      <c r="N3998" t="s">
        <v>113</v>
      </c>
      <c r="O3998" t="s">
        <v>9493</v>
      </c>
      <c r="P3998">
        <v>1</v>
      </c>
      <c r="Q3998">
        <v>0.9</v>
      </c>
      <c r="T3998">
        <v>7</v>
      </c>
      <c r="W3998">
        <v>0.63617251235193317</v>
      </c>
      <c r="X3998">
        <v>1.0178760197630932</v>
      </c>
    </row>
    <row r="3999" spans="1:24" hidden="1" x14ac:dyDescent="0.3">
      <c r="A3999" t="s">
        <v>17000</v>
      </c>
      <c r="B3999" t="s">
        <v>8174</v>
      </c>
      <c r="C3999" t="s">
        <v>17001</v>
      </c>
      <c r="D3999" t="s">
        <v>17002</v>
      </c>
      <c r="E3999" t="s">
        <v>113</v>
      </c>
      <c r="F3999" t="s">
        <v>17003</v>
      </c>
      <c r="G3999" t="s">
        <v>133</v>
      </c>
      <c r="H3999" t="s">
        <v>136</v>
      </c>
      <c r="I3999" t="s">
        <v>438</v>
      </c>
      <c r="J3999" t="s">
        <v>17004</v>
      </c>
      <c r="K3999" t="s">
        <v>17005</v>
      </c>
      <c r="L3999" t="s">
        <v>8903</v>
      </c>
      <c r="M3999">
        <v>30</v>
      </c>
      <c r="N3999" t="s">
        <v>8442</v>
      </c>
      <c r="O3999" t="s">
        <v>8207</v>
      </c>
      <c r="P3999">
        <v>3</v>
      </c>
      <c r="Q3999">
        <v>1400</v>
      </c>
      <c r="R3999">
        <v>320</v>
      </c>
      <c r="T3999">
        <v>30</v>
      </c>
      <c r="U3999">
        <v>140</v>
      </c>
      <c r="V3999">
        <v>300</v>
      </c>
      <c r="W3999">
        <v>1.3440000000000001</v>
      </c>
      <c r="X3999">
        <v>1.6128</v>
      </c>
    </row>
    <row r="4000" spans="1:24" hidden="1" x14ac:dyDescent="0.3">
      <c r="A4000" t="s">
        <v>17006</v>
      </c>
      <c r="B4000" t="s">
        <v>8179</v>
      </c>
      <c r="C4000" t="s">
        <v>17001</v>
      </c>
      <c r="D4000" t="s">
        <v>17002</v>
      </c>
      <c r="E4000" t="s">
        <v>113</v>
      </c>
      <c r="F4000" t="s">
        <v>17003</v>
      </c>
      <c r="G4000" t="s">
        <v>133</v>
      </c>
      <c r="H4000" t="s">
        <v>136</v>
      </c>
      <c r="I4000" t="s">
        <v>438</v>
      </c>
      <c r="J4000" t="s">
        <v>17004</v>
      </c>
      <c r="K4000" t="s">
        <v>17005</v>
      </c>
      <c r="L4000" t="s">
        <v>8903</v>
      </c>
      <c r="M4000">
        <v>30</v>
      </c>
      <c r="N4000" t="s">
        <v>8614</v>
      </c>
      <c r="O4000" t="s">
        <v>8695</v>
      </c>
      <c r="P4000">
        <v>3</v>
      </c>
      <c r="Q4000">
        <v>466</v>
      </c>
      <c r="R4000">
        <v>343</v>
      </c>
      <c r="W4000">
        <v>0.479514</v>
      </c>
      <c r="X4000">
        <v>0.57541679999999995</v>
      </c>
    </row>
    <row r="4001" spans="1:24" hidden="1" x14ac:dyDescent="0.3">
      <c r="A4001" t="s">
        <v>17007</v>
      </c>
      <c r="B4001" t="s">
        <v>8536</v>
      </c>
      <c r="C4001" t="s">
        <v>17001</v>
      </c>
      <c r="D4001" t="s">
        <v>17002</v>
      </c>
      <c r="E4001" t="s">
        <v>113</v>
      </c>
      <c r="F4001" t="s">
        <v>17003</v>
      </c>
      <c r="G4001" t="s">
        <v>133</v>
      </c>
      <c r="H4001" t="s">
        <v>136</v>
      </c>
      <c r="I4001" t="s">
        <v>438</v>
      </c>
      <c r="J4001" t="s">
        <v>17004</v>
      </c>
      <c r="K4001" t="s">
        <v>17005</v>
      </c>
      <c r="L4001" t="s">
        <v>8903</v>
      </c>
      <c r="M4001">
        <v>28</v>
      </c>
      <c r="N4001" t="s">
        <v>11431</v>
      </c>
      <c r="O4001" t="s">
        <v>17008</v>
      </c>
      <c r="P4001">
        <v>2</v>
      </c>
      <c r="Q4001">
        <v>150</v>
      </c>
      <c r="R4001">
        <v>150</v>
      </c>
      <c r="W4001">
        <v>4.4999999999999998E-2</v>
      </c>
      <c r="X4001">
        <v>5.3999999999999999E-2</v>
      </c>
    </row>
    <row r="4002" spans="1:24" hidden="1" x14ac:dyDescent="0.3">
      <c r="A4002" t="s">
        <v>17009</v>
      </c>
      <c r="B4002" t="s">
        <v>8211</v>
      </c>
      <c r="C4002" t="s">
        <v>17001</v>
      </c>
      <c r="D4002" t="s">
        <v>17002</v>
      </c>
      <c r="E4002" t="s">
        <v>113</v>
      </c>
      <c r="F4002" t="s">
        <v>17003</v>
      </c>
      <c r="G4002" t="s">
        <v>133</v>
      </c>
      <c r="H4002" t="s">
        <v>136</v>
      </c>
      <c r="I4002" t="s">
        <v>438</v>
      </c>
      <c r="J4002" t="s">
        <v>17004</v>
      </c>
      <c r="K4002" t="s">
        <v>17005</v>
      </c>
      <c r="L4002" t="s">
        <v>8903</v>
      </c>
      <c r="M4002">
        <v>28</v>
      </c>
      <c r="N4002" t="s">
        <v>11431</v>
      </c>
      <c r="O4002" t="s">
        <v>16994</v>
      </c>
      <c r="P4002">
        <v>1</v>
      </c>
      <c r="Q4002">
        <v>0.6</v>
      </c>
      <c r="T4002">
        <v>0</v>
      </c>
      <c r="W4002">
        <v>0.28274333882308139</v>
      </c>
      <c r="X4002">
        <v>0.45238934211693027</v>
      </c>
    </row>
    <row r="4003" spans="1:24" hidden="1" x14ac:dyDescent="0.3">
      <c r="A4003" t="s">
        <v>17010</v>
      </c>
      <c r="B4003" t="s">
        <v>8174</v>
      </c>
      <c r="C4003" t="s">
        <v>3137</v>
      </c>
      <c r="D4003" t="s">
        <v>3136</v>
      </c>
      <c r="E4003" t="s">
        <v>113</v>
      </c>
      <c r="F4003" t="s">
        <v>3138</v>
      </c>
      <c r="G4003" t="s">
        <v>1356</v>
      </c>
      <c r="H4003" t="s">
        <v>127</v>
      </c>
      <c r="I4003" t="s">
        <v>654</v>
      </c>
      <c r="J4003" t="s">
        <v>17011</v>
      </c>
      <c r="K4003" t="s">
        <v>17012</v>
      </c>
      <c r="L4003" t="s">
        <v>120</v>
      </c>
      <c r="M4003">
        <v>40</v>
      </c>
      <c r="N4003" t="s">
        <v>8614</v>
      </c>
      <c r="O4003" t="s">
        <v>9042</v>
      </c>
      <c r="P4003">
        <v>3</v>
      </c>
      <c r="Q4003">
        <v>1412</v>
      </c>
      <c r="R4003">
        <v>353</v>
      </c>
      <c r="S4003">
        <v>164</v>
      </c>
      <c r="T4003">
        <v>40</v>
      </c>
      <c r="U4003">
        <v>100</v>
      </c>
      <c r="V4003">
        <v>320</v>
      </c>
      <c r="W4003">
        <v>1.4953080000000001</v>
      </c>
      <c r="X4003">
        <v>1.7943696</v>
      </c>
    </row>
    <row r="4004" spans="1:24" hidden="1" x14ac:dyDescent="0.3">
      <c r="A4004" t="s">
        <v>17013</v>
      </c>
      <c r="B4004" t="s">
        <v>8617</v>
      </c>
      <c r="C4004" t="s">
        <v>3137</v>
      </c>
      <c r="D4004" t="s">
        <v>3136</v>
      </c>
      <c r="E4004" t="s">
        <v>113</v>
      </c>
      <c r="F4004" t="s">
        <v>3138</v>
      </c>
      <c r="G4004" t="s">
        <v>1356</v>
      </c>
      <c r="H4004" t="s">
        <v>127</v>
      </c>
      <c r="I4004" t="s">
        <v>654</v>
      </c>
      <c r="J4004" t="s">
        <v>17011</v>
      </c>
      <c r="K4004" t="s">
        <v>17012</v>
      </c>
      <c r="L4004" t="s">
        <v>120</v>
      </c>
      <c r="M4004">
        <v>40</v>
      </c>
      <c r="N4004" t="s">
        <v>8614</v>
      </c>
      <c r="O4004" t="s">
        <v>9835</v>
      </c>
      <c r="P4004">
        <v>3</v>
      </c>
      <c r="Q4004">
        <v>694</v>
      </c>
      <c r="R4004">
        <v>408</v>
      </c>
      <c r="T4004">
        <v>40</v>
      </c>
      <c r="U4004">
        <v>100</v>
      </c>
      <c r="V4004">
        <v>320</v>
      </c>
      <c r="W4004">
        <v>0.84945599999999999</v>
      </c>
      <c r="X4004">
        <v>1.0193471999999999</v>
      </c>
    </row>
    <row r="4005" spans="1:24" hidden="1" x14ac:dyDescent="0.3">
      <c r="A4005" t="s">
        <v>17014</v>
      </c>
      <c r="B4005" t="s">
        <v>8179</v>
      </c>
      <c r="C4005" t="s">
        <v>3137</v>
      </c>
      <c r="D4005" t="s">
        <v>3136</v>
      </c>
      <c r="E4005" t="s">
        <v>113</v>
      </c>
      <c r="F4005" t="s">
        <v>3138</v>
      </c>
      <c r="G4005" t="s">
        <v>1356</v>
      </c>
      <c r="H4005" t="s">
        <v>127</v>
      </c>
      <c r="I4005" t="s">
        <v>654</v>
      </c>
      <c r="J4005" t="s">
        <v>17011</v>
      </c>
      <c r="K4005" t="s">
        <v>17012</v>
      </c>
      <c r="L4005" t="s">
        <v>120</v>
      </c>
      <c r="M4005">
        <v>40</v>
      </c>
      <c r="N4005" t="s">
        <v>113</v>
      </c>
      <c r="O4005" t="s">
        <v>9568</v>
      </c>
      <c r="P4005">
        <v>3</v>
      </c>
      <c r="Q4005">
        <v>409</v>
      </c>
      <c r="R4005">
        <v>269</v>
      </c>
      <c r="W4005">
        <v>0.330063</v>
      </c>
      <c r="X4005">
        <v>0.39607559999999997</v>
      </c>
    </row>
    <row r="4006" spans="1:24" hidden="1" x14ac:dyDescent="0.3">
      <c r="A4006" t="s">
        <v>17015</v>
      </c>
      <c r="B4006" t="s">
        <v>8174</v>
      </c>
      <c r="C4006" t="s">
        <v>6803</v>
      </c>
      <c r="D4006" t="s">
        <v>6802</v>
      </c>
      <c r="E4006" t="s">
        <v>113</v>
      </c>
      <c r="F4006" t="s">
        <v>6804</v>
      </c>
      <c r="G4006" t="s">
        <v>247</v>
      </c>
      <c r="H4006" t="s">
        <v>1600</v>
      </c>
      <c r="I4006" t="s">
        <v>226</v>
      </c>
      <c r="J4006" t="s">
        <v>17016</v>
      </c>
      <c r="K4006" t="s">
        <v>17017</v>
      </c>
      <c r="L4006" t="s">
        <v>9690</v>
      </c>
      <c r="M4006">
        <v>80</v>
      </c>
      <c r="N4006" t="s">
        <v>9085</v>
      </c>
      <c r="O4006" t="s">
        <v>10329</v>
      </c>
      <c r="P4006">
        <v>2</v>
      </c>
      <c r="Q4006">
        <v>2580</v>
      </c>
      <c r="R4006">
        <v>590</v>
      </c>
      <c r="S4006">
        <v>169</v>
      </c>
      <c r="T4006">
        <v>0</v>
      </c>
      <c r="U4006">
        <v>180</v>
      </c>
      <c r="W4006">
        <v>3.0444</v>
      </c>
      <c r="X4006">
        <v>3.6532799999999996</v>
      </c>
    </row>
    <row r="4007" spans="1:24" hidden="1" x14ac:dyDescent="0.3">
      <c r="A4007" t="s">
        <v>17018</v>
      </c>
      <c r="B4007" t="s">
        <v>8179</v>
      </c>
      <c r="C4007" t="s">
        <v>6803</v>
      </c>
      <c r="D4007" t="s">
        <v>6802</v>
      </c>
      <c r="E4007" t="s">
        <v>113</v>
      </c>
      <c r="F4007" t="s">
        <v>6804</v>
      </c>
      <c r="G4007" t="s">
        <v>247</v>
      </c>
      <c r="H4007" t="s">
        <v>1600</v>
      </c>
      <c r="I4007" t="s">
        <v>226</v>
      </c>
      <c r="J4007" t="s">
        <v>17016</v>
      </c>
      <c r="K4007" t="s">
        <v>17017</v>
      </c>
      <c r="L4007" t="s">
        <v>9690</v>
      </c>
      <c r="M4007">
        <v>79</v>
      </c>
      <c r="N4007" t="s">
        <v>9085</v>
      </c>
      <c r="O4007" t="s">
        <v>11880</v>
      </c>
      <c r="P4007">
        <v>2</v>
      </c>
      <c r="Q4007">
        <v>400</v>
      </c>
      <c r="R4007">
        <v>300</v>
      </c>
      <c r="S4007">
        <v>100</v>
      </c>
      <c r="W4007">
        <v>0.24</v>
      </c>
      <c r="X4007">
        <v>0.28799999999999998</v>
      </c>
    </row>
    <row r="4008" spans="1:24" hidden="1" x14ac:dyDescent="0.3">
      <c r="A4008" t="s">
        <v>17019</v>
      </c>
      <c r="B4008" t="s">
        <v>8536</v>
      </c>
      <c r="C4008" t="s">
        <v>6803</v>
      </c>
      <c r="D4008" t="s">
        <v>6802</v>
      </c>
      <c r="E4008" t="s">
        <v>113</v>
      </c>
      <c r="F4008" t="s">
        <v>6804</v>
      </c>
      <c r="G4008" t="s">
        <v>247</v>
      </c>
      <c r="H4008" t="s">
        <v>1600</v>
      </c>
      <c r="I4008" t="s">
        <v>226</v>
      </c>
      <c r="J4008" t="s">
        <v>17016</v>
      </c>
      <c r="K4008" t="s">
        <v>17017</v>
      </c>
      <c r="L4008" t="s">
        <v>9690</v>
      </c>
      <c r="M4008">
        <v>78</v>
      </c>
      <c r="N4008" t="s">
        <v>113</v>
      </c>
      <c r="O4008" t="s">
        <v>9493</v>
      </c>
      <c r="P4008">
        <v>1</v>
      </c>
      <c r="Q4008">
        <v>210</v>
      </c>
      <c r="R4008">
        <v>210</v>
      </c>
      <c r="W4008">
        <v>4.41E-2</v>
      </c>
      <c r="X4008">
        <v>5.2920000000000002E-2</v>
      </c>
    </row>
    <row r="4009" spans="1:24" hidden="1" x14ac:dyDescent="0.3">
      <c r="A4009" t="s">
        <v>17020</v>
      </c>
      <c r="B4009" t="s">
        <v>8211</v>
      </c>
      <c r="C4009" t="s">
        <v>6803</v>
      </c>
      <c r="D4009" t="s">
        <v>6802</v>
      </c>
      <c r="E4009" t="s">
        <v>113</v>
      </c>
      <c r="F4009" t="s">
        <v>6804</v>
      </c>
      <c r="G4009" t="s">
        <v>247</v>
      </c>
      <c r="H4009" t="s">
        <v>1600</v>
      </c>
      <c r="I4009" t="s">
        <v>226</v>
      </c>
      <c r="J4009" t="s">
        <v>17016</v>
      </c>
      <c r="K4009" t="s">
        <v>17017</v>
      </c>
      <c r="L4009" t="s">
        <v>9690</v>
      </c>
      <c r="M4009">
        <v>78</v>
      </c>
      <c r="N4009" t="s">
        <v>113</v>
      </c>
      <c r="O4009" t="s">
        <v>9493</v>
      </c>
      <c r="P4009">
        <v>1</v>
      </c>
      <c r="Q4009">
        <v>0.9</v>
      </c>
      <c r="T4009">
        <v>359</v>
      </c>
      <c r="W4009">
        <v>0.63617251235193317</v>
      </c>
      <c r="X4009">
        <v>1.0178760197630932</v>
      </c>
    </row>
    <row r="4010" spans="1:24" hidden="1" x14ac:dyDescent="0.3">
      <c r="A4010" t="s">
        <v>17021</v>
      </c>
      <c r="B4010" t="s">
        <v>1304</v>
      </c>
      <c r="C4010" t="s">
        <v>6803</v>
      </c>
      <c r="D4010" t="s">
        <v>6802</v>
      </c>
      <c r="E4010" t="s">
        <v>113</v>
      </c>
      <c r="F4010" t="s">
        <v>6804</v>
      </c>
      <c r="G4010" t="s">
        <v>247</v>
      </c>
      <c r="H4010" t="s">
        <v>1600</v>
      </c>
      <c r="I4010" t="s">
        <v>226</v>
      </c>
      <c r="J4010" t="s">
        <v>17016</v>
      </c>
      <c r="K4010" t="s">
        <v>17017</v>
      </c>
      <c r="L4010" t="s">
        <v>9690</v>
      </c>
      <c r="M4010">
        <v>0</v>
      </c>
      <c r="N4010" t="s">
        <v>113</v>
      </c>
      <c r="O4010" t="s">
        <v>1304</v>
      </c>
      <c r="P4010">
        <v>1</v>
      </c>
      <c r="R4010">
        <v>1200</v>
      </c>
      <c r="S4010">
        <v>2100</v>
      </c>
    </row>
    <row r="4011" spans="1:24" hidden="1" x14ac:dyDescent="0.3">
      <c r="A4011" t="s">
        <v>17022</v>
      </c>
      <c r="B4011" t="s">
        <v>8174</v>
      </c>
      <c r="C4011" t="s">
        <v>5777</v>
      </c>
      <c r="D4011" t="s">
        <v>5776</v>
      </c>
      <c r="E4011" t="s">
        <v>113</v>
      </c>
      <c r="F4011" t="s">
        <v>5778</v>
      </c>
      <c r="G4011" t="s">
        <v>1356</v>
      </c>
      <c r="H4011" t="s">
        <v>127</v>
      </c>
      <c r="I4011" t="s">
        <v>163</v>
      </c>
      <c r="J4011" t="s">
        <v>17023</v>
      </c>
      <c r="K4011" t="s">
        <v>17024</v>
      </c>
      <c r="L4011" t="s">
        <v>120</v>
      </c>
      <c r="M4011">
        <v>40</v>
      </c>
      <c r="N4011" t="s">
        <v>17025</v>
      </c>
      <c r="O4011" t="s">
        <v>9481</v>
      </c>
      <c r="P4011">
        <v>3</v>
      </c>
      <c r="Q4011">
        <v>1498</v>
      </c>
      <c r="R4011">
        <v>398</v>
      </c>
      <c r="S4011">
        <v>158</v>
      </c>
      <c r="T4011">
        <v>70</v>
      </c>
      <c r="U4011">
        <v>190</v>
      </c>
      <c r="V4011">
        <v>320</v>
      </c>
      <c r="W4011">
        <v>1.7886120000000001</v>
      </c>
      <c r="X4011">
        <v>2.1463344000000002</v>
      </c>
    </row>
    <row r="4012" spans="1:24" hidden="1" x14ac:dyDescent="0.3">
      <c r="A4012" t="s">
        <v>17026</v>
      </c>
      <c r="B4012" t="s">
        <v>8179</v>
      </c>
      <c r="C4012" t="s">
        <v>5777</v>
      </c>
      <c r="D4012" t="s">
        <v>5776</v>
      </c>
      <c r="E4012" t="s">
        <v>113</v>
      </c>
      <c r="F4012" t="s">
        <v>5778</v>
      </c>
      <c r="G4012" t="s">
        <v>1356</v>
      </c>
      <c r="H4012" t="s">
        <v>127</v>
      </c>
      <c r="I4012" t="s">
        <v>163</v>
      </c>
      <c r="J4012" t="s">
        <v>17023</v>
      </c>
      <c r="K4012" t="s">
        <v>17024</v>
      </c>
      <c r="L4012" t="s">
        <v>120</v>
      </c>
      <c r="M4012">
        <v>40</v>
      </c>
      <c r="N4012" t="s">
        <v>17025</v>
      </c>
      <c r="O4012" t="s">
        <v>13836</v>
      </c>
      <c r="P4012">
        <v>2</v>
      </c>
      <c r="Q4012">
        <v>560</v>
      </c>
      <c r="R4012">
        <v>492</v>
      </c>
      <c r="S4012">
        <v>133</v>
      </c>
      <c r="W4012">
        <v>0.55103999999999997</v>
      </c>
      <c r="X4012">
        <v>0.66124799999999995</v>
      </c>
    </row>
    <row r="4013" spans="1:24" hidden="1" x14ac:dyDescent="0.3">
      <c r="A4013" t="s">
        <v>17027</v>
      </c>
      <c r="B4013" t="s">
        <v>8536</v>
      </c>
      <c r="C4013" t="s">
        <v>5777</v>
      </c>
      <c r="D4013" t="s">
        <v>5776</v>
      </c>
      <c r="E4013" t="s">
        <v>113</v>
      </c>
      <c r="F4013" t="s">
        <v>5778</v>
      </c>
      <c r="G4013" t="s">
        <v>1356</v>
      </c>
      <c r="H4013" t="s">
        <v>127</v>
      </c>
      <c r="I4013" t="s">
        <v>163</v>
      </c>
      <c r="J4013" t="s">
        <v>17023</v>
      </c>
      <c r="K4013" t="s">
        <v>17024</v>
      </c>
      <c r="L4013" t="s">
        <v>120</v>
      </c>
      <c r="M4013">
        <v>40</v>
      </c>
      <c r="N4013" t="s">
        <v>17025</v>
      </c>
      <c r="O4013" t="s">
        <v>9483</v>
      </c>
      <c r="P4013">
        <v>2</v>
      </c>
      <c r="Q4013">
        <v>630</v>
      </c>
      <c r="R4013">
        <v>321</v>
      </c>
      <c r="S4013">
        <v>130</v>
      </c>
      <c r="W4013">
        <v>0.40445999999999999</v>
      </c>
      <c r="X4013">
        <v>0.48535199999999995</v>
      </c>
    </row>
    <row r="4014" spans="1:24" hidden="1" x14ac:dyDescent="0.3">
      <c r="A4014" t="s">
        <v>17028</v>
      </c>
      <c r="B4014" t="s">
        <v>8539</v>
      </c>
      <c r="C4014" t="s">
        <v>5777</v>
      </c>
      <c r="D4014" t="s">
        <v>5776</v>
      </c>
      <c r="E4014" t="s">
        <v>113</v>
      </c>
      <c r="F4014" t="s">
        <v>5778</v>
      </c>
      <c r="G4014" t="s">
        <v>1356</v>
      </c>
      <c r="H4014" t="s">
        <v>127</v>
      </c>
      <c r="I4014" t="s">
        <v>163</v>
      </c>
      <c r="J4014" t="s">
        <v>17023</v>
      </c>
      <c r="K4014" t="s">
        <v>17024</v>
      </c>
      <c r="L4014" t="s">
        <v>120</v>
      </c>
      <c r="M4014">
        <v>40</v>
      </c>
      <c r="N4014" t="s">
        <v>17025</v>
      </c>
      <c r="O4014" t="s">
        <v>12134</v>
      </c>
      <c r="P4014">
        <v>3</v>
      </c>
      <c r="Q4014">
        <v>752</v>
      </c>
      <c r="R4014">
        <v>395</v>
      </c>
      <c r="S4014">
        <v>146</v>
      </c>
      <c r="T4014">
        <v>70</v>
      </c>
      <c r="U4014">
        <v>190</v>
      </c>
      <c r="V4014">
        <v>320</v>
      </c>
      <c r="W4014">
        <v>0.89112000000000002</v>
      </c>
      <c r="X4014">
        <v>1.0693440000000001</v>
      </c>
    </row>
    <row r="4015" spans="1:24" hidden="1" x14ac:dyDescent="0.3">
      <c r="A4015" t="s">
        <v>17029</v>
      </c>
      <c r="B4015" t="s">
        <v>8174</v>
      </c>
      <c r="C4015" t="s">
        <v>3489</v>
      </c>
      <c r="D4015" t="s">
        <v>3488</v>
      </c>
      <c r="E4015" t="s">
        <v>113</v>
      </c>
      <c r="F4015" t="s">
        <v>3490</v>
      </c>
      <c r="G4015" t="s">
        <v>1356</v>
      </c>
      <c r="H4015" t="s">
        <v>1148</v>
      </c>
      <c r="I4015" t="s">
        <v>115</v>
      </c>
      <c r="J4015" t="s">
        <v>17030</v>
      </c>
      <c r="K4015" t="s">
        <v>17031</v>
      </c>
      <c r="L4015" t="s">
        <v>120</v>
      </c>
      <c r="M4015">
        <v>40</v>
      </c>
      <c r="N4015" t="s">
        <v>8614</v>
      </c>
      <c r="O4015" t="s">
        <v>9042</v>
      </c>
      <c r="P4015">
        <v>3</v>
      </c>
      <c r="Q4015">
        <v>1412</v>
      </c>
      <c r="R4015">
        <v>353</v>
      </c>
      <c r="S4015">
        <v>164</v>
      </c>
      <c r="T4015">
        <v>25</v>
      </c>
      <c r="U4015">
        <v>85</v>
      </c>
      <c r="V4015">
        <v>210</v>
      </c>
      <c r="W4015">
        <v>1.4953080000000001</v>
      </c>
      <c r="X4015">
        <v>1.7943696</v>
      </c>
    </row>
    <row r="4016" spans="1:24" hidden="1" x14ac:dyDescent="0.3">
      <c r="A4016" t="s">
        <v>17032</v>
      </c>
      <c r="B4016" t="s">
        <v>8617</v>
      </c>
      <c r="C4016" t="s">
        <v>3489</v>
      </c>
      <c r="D4016" t="s">
        <v>3488</v>
      </c>
      <c r="E4016" t="s">
        <v>113</v>
      </c>
      <c r="F4016" t="s">
        <v>3490</v>
      </c>
      <c r="G4016" t="s">
        <v>1356</v>
      </c>
      <c r="H4016" t="s">
        <v>1148</v>
      </c>
      <c r="I4016" t="s">
        <v>115</v>
      </c>
      <c r="J4016" t="s">
        <v>17030</v>
      </c>
      <c r="K4016" t="s">
        <v>17031</v>
      </c>
      <c r="L4016" t="s">
        <v>120</v>
      </c>
      <c r="M4016">
        <v>40</v>
      </c>
      <c r="N4016" t="s">
        <v>8614</v>
      </c>
      <c r="O4016" t="s">
        <v>10829</v>
      </c>
      <c r="P4016">
        <v>3</v>
      </c>
      <c r="Q4016">
        <v>739</v>
      </c>
      <c r="R4016">
        <v>435</v>
      </c>
      <c r="S4016">
        <v>223</v>
      </c>
      <c r="T4016">
        <v>25</v>
      </c>
      <c r="U4016">
        <v>85</v>
      </c>
      <c r="V4016">
        <v>210</v>
      </c>
      <c r="W4016">
        <v>0.964395</v>
      </c>
      <c r="X4016">
        <v>1.1572739999999999</v>
      </c>
    </row>
    <row r="4017" spans="1:24" hidden="1" x14ac:dyDescent="0.3">
      <c r="A4017" t="s">
        <v>17033</v>
      </c>
      <c r="B4017" t="s">
        <v>8179</v>
      </c>
      <c r="C4017" t="s">
        <v>3489</v>
      </c>
      <c r="D4017" t="s">
        <v>3488</v>
      </c>
      <c r="E4017" t="s">
        <v>113</v>
      </c>
      <c r="F4017" t="s">
        <v>3490</v>
      </c>
      <c r="G4017" t="s">
        <v>1356</v>
      </c>
      <c r="H4017" t="s">
        <v>1148</v>
      </c>
      <c r="I4017" t="s">
        <v>115</v>
      </c>
      <c r="J4017" t="s">
        <v>17030</v>
      </c>
      <c r="K4017" t="s">
        <v>17031</v>
      </c>
      <c r="L4017" t="s">
        <v>120</v>
      </c>
      <c r="M4017">
        <v>40</v>
      </c>
      <c r="N4017" t="s">
        <v>113</v>
      </c>
      <c r="O4017" t="s">
        <v>9568</v>
      </c>
      <c r="P4017">
        <v>3</v>
      </c>
      <c r="Q4017">
        <v>409</v>
      </c>
      <c r="R4017">
        <v>269</v>
      </c>
      <c r="W4017">
        <v>0.330063</v>
      </c>
      <c r="X4017">
        <v>0.39607559999999997</v>
      </c>
    </row>
    <row r="4018" spans="1:24" hidden="1" x14ac:dyDescent="0.3">
      <c r="A4018" t="s">
        <v>17034</v>
      </c>
      <c r="B4018" t="s">
        <v>8174</v>
      </c>
      <c r="C4018" t="s">
        <v>1779</v>
      </c>
      <c r="D4018" t="s">
        <v>1778</v>
      </c>
      <c r="E4018" t="s">
        <v>113</v>
      </c>
      <c r="F4018" t="s">
        <v>1780</v>
      </c>
      <c r="G4018" t="s">
        <v>1356</v>
      </c>
      <c r="H4018" t="s">
        <v>127</v>
      </c>
      <c r="I4018" t="s">
        <v>115</v>
      </c>
      <c r="J4018" t="s">
        <v>17035</v>
      </c>
      <c r="K4018" t="s">
        <v>17036</v>
      </c>
      <c r="L4018" t="s">
        <v>120</v>
      </c>
      <c r="M4018">
        <v>40</v>
      </c>
      <c r="N4018" t="s">
        <v>8614</v>
      </c>
      <c r="O4018" t="s">
        <v>9042</v>
      </c>
      <c r="P4018">
        <v>3</v>
      </c>
      <c r="Q4018">
        <v>1412</v>
      </c>
      <c r="R4018">
        <v>353</v>
      </c>
      <c r="S4018">
        <v>164</v>
      </c>
      <c r="T4018">
        <v>40</v>
      </c>
      <c r="U4018">
        <v>110</v>
      </c>
      <c r="V4018">
        <v>300</v>
      </c>
      <c r="W4018">
        <v>1.4953080000000001</v>
      </c>
      <c r="X4018">
        <v>1.7943696</v>
      </c>
    </row>
    <row r="4019" spans="1:24" hidden="1" x14ac:dyDescent="0.3">
      <c r="A4019" t="s">
        <v>17037</v>
      </c>
      <c r="B4019" t="s">
        <v>8179</v>
      </c>
      <c r="C4019" t="s">
        <v>1779</v>
      </c>
      <c r="D4019" t="s">
        <v>1778</v>
      </c>
      <c r="E4019" t="s">
        <v>113</v>
      </c>
      <c r="F4019" t="s">
        <v>1780</v>
      </c>
      <c r="G4019" t="s">
        <v>1356</v>
      </c>
      <c r="H4019" t="s">
        <v>127</v>
      </c>
      <c r="I4019" t="s">
        <v>115</v>
      </c>
      <c r="J4019" t="s">
        <v>17035</v>
      </c>
      <c r="K4019" t="s">
        <v>17036</v>
      </c>
      <c r="L4019" t="s">
        <v>120</v>
      </c>
      <c r="M4019">
        <v>40</v>
      </c>
      <c r="N4019" t="s">
        <v>113</v>
      </c>
      <c r="O4019" t="s">
        <v>9568</v>
      </c>
      <c r="P4019">
        <v>3</v>
      </c>
      <c r="Q4019">
        <v>409</v>
      </c>
      <c r="R4019">
        <v>269</v>
      </c>
      <c r="W4019">
        <v>0.330063</v>
      </c>
      <c r="X4019">
        <v>0.39607559999999997</v>
      </c>
    </row>
    <row r="4020" spans="1:24" hidden="1" x14ac:dyDescent="0.3">
      <c r="A4020" t="s">
        <v>17038</v>
      </c>
      <c r="B4020" t="s">
        <v>8211</v>
      </c>
      <c r="C4020" t="s">
        <v>1779</v>
      </c>
      <c r="D4020" t="s">
        <v>1778</v>
      </c>
      <c r="E4020" t="s">
        <v>113</v>
      </c>
      <c r="F4020" t="s">
        <v>1780</v>
      </c>
      <c r="G4020" t="s">
        <v>1356</v>
      </c>
      <c r="H4020" t="s">
        <v>127</v>
      </c>
      <c r="I4020" t="s">
        <v>115</v>
      </c>
      <c r="J4020" t="s">
        <v>17035</v>
      </c>
      <c r="K4020" t="s">
        <v>17036</v>
      </c>
      <c r="L4020" t="s">
        <v>120</v>
      </c>
      <c r="M4020">
        <v>38</v>
      </c>
      <c r="N4020" t="s">
        <v>113</v>
      </c>
      <c r="O4020" t="s">
        <v>9493</v>
      </c>
      <c r="P4020">
        <v>1</v>
      </c>
      <c r="Q4020">
        <v>0.9</v>
      </c>
      <c r="T4020">
        <v>281.42</v>
      </c>
      <c r="W4020">
        <v>0.63617251235193317</v>
      </c>
      <c r="X4020">
        <v>1.0178760197630932</v>
      </c>
    </row>
    <row r="4021" spans="1:24" hidden="1" x14ac:dyDescent="0.3">
      <c r="A4021" t="s">
        <v>17039</v>
      </c>
      <c r="B4021" t="s">
        <v>8536</v>
      </c>
      <c r="C4021" t="s">
        <v>1779</v>
      </c>
      <c r="D4021" t="s">
        <v>1778</v>
      </c>
      <c r="E4021" t="s">
        <v>113</v>
      </c>
      <c r="F4021" t="s">
        <v>1780</v>
      </c>
      <c r="G4021" t="s">
        <v>1356</v>
      </c>
      <c r="H4021" t="s">
        <v>127</v>
      </c>
      <c r="I4021" t="s">
        <v>115</v>
      </c>
      <c r="J4021" t="s">
        <v>17035</v>
      </c>
      <c r="K4021" t="s">
        <v>17036</v>
      </c>
      <c r="L4021" t="s">
        <v>120</v>
      </c>
      <c r="M4021">
        <v>40</v>
      </c>
      <c r="N4021" t="s">
        <v>113</v>
      </c>
      <c r="O4021" t="s">
        <v>11475</v>
      </c>
      <c r="P4021">
        <v>3</v>
      </c>
      <c r="Q4021">
        <v>420</v>
      </c>
      <c r="R4021">
        <v>342</v>
      </c>
      <c r="W4021">
        <v>0.43092000000000003</v>
      </c>
      <c r="X4021">
        <v>0.51710400000000001</v>
      </c>
    </row>
    <row r="4022" spans="1:24" hidden="1" x14ac:dyDescent="0.3">
      <c r="A4022" t="s">
        <v>17040</v>
      </c>
      <c r="B4022" t="s">
        <v>8174</v>
      </c>
      <c r="C4022" t="s">
        <v>1631</v>
      </c>
      <c r="D4022" t="s">
        <v>1630</v>
      </c>
      <c r="E4022" t="s">
        <v>113</v>
      </c>
      <c r="F4022" t="s">
        <v>1632</v>
      </c>
      <c r="G4022" t="s">
        <v>247</v>
      </c>
      <c r="H4022" t="s">
        <v>419</v>
      </c>
      <c r="I4022" t="s">
        <v>115</v>
      </c>
      <c r="J4022" t="s">
        <v>17041</v>
      </c>
      <c r="K4022" t="s">
        <v>17042</v>
      </c>
      <c r="L4022" t="s">
        <v>8842</v>
      </c>
      <c r="M4022">
        <v>69</v>
      </c>
      <c r="N4022" t="s">
        <v>9085</v>
      </c>
      <c r="O4022" t="s">
        <v>11214</v>
      </c>
      <c r="P4022">
        <v>3</v>
      </c>
      <c r="Q4022">
        <v>1499</v>
      </c>
      <c r="R4022">
        <v>429</v>
      </c>
      <c r="T4022">
        <v>0</v>
      </c>
      <c r="U4022">
        <v>120</v>
      </c>
      <c r="V4022">
        <v>240</v>
      </c>
      <c r="W4022">
        <v>1.9292130000000001</v>
      </c>
      <c r="X4022">
        <v>2.3150556</v>
      </c>
    </row>
    <row r="4023" spans="1:24" hidden="1" x14ac:dyDescent="0.3">
      <c r="A4023" t="s">
        <v>17043</v>
      </c>
      <c r="B4023" t="s">
        <v>8179</v>
      </c>
      <c r="C4023" t="s">
        <v>1631</v>
      </c>
      <c r="D4023" t="s">
        <v>1630</v>
      </c>
      <c r="E4023" t="s">
        <v>113</v>
      </c>
      <c r="F4023" t="s">
        <v>1632</v>
      </c>
      <c r="G4023" t="s">
        <v>247</v>
      </c>
      <c r="H4023" t="s">
        <v>419</v>
      </c>
      <c r="I4023" t="s">
        <v>115</v>
      </c>
      <c r="J4023" t="s">
        <v>17041</v>
      </c>
      <c r="K4023" t="s">
        <v>17042</v>
      </c>
      <c r="L4023" t="s">
        <v>8842</v>
      </c>
      <c r="M4023">
        <v>69</v>
      </c>
      <c r="N4023" t="s">
        <v>9085</v>
      </c>
      <c r="O4023" t="s">
        <v>11880</v>
      </c>
      <c r="P4023">
        <v>3</v>
      </c>
      <c r="Q4023">
        <v>400</v>
      </c>
      <c r="R4023">
        <v>300</v>
      </c>
      <c r="W4023">
        <v>0.36</v>
      </c>
      <c r="X4023">
        <v>0.432</v>
      </c>
    </row>
    <row r="4024" spans="1:24" hidden="1" x14ac:dyDescent="0.3">
      <c r="A4024" t="s">
        <v>17044</v>
      </c>
      <c r="B4024" t="s">
        <v>8536</v>
      </c>
      <c r="C4024" t="s">
        <v>1631</v>
      </c>
      <c r="D4024" t="s">
        <v>1630</v>
      </c>
      <c r="E4024" t="s">
        <v>113</v>
      </c>
      <c r="F4024" t="s">
        <v>1632</v>
      </c>
      <c r="G4024" t="s">
        <v>247</v>
      </c>
      <c r="H4024" t="s">
        <v>419</v>
      </c>
      <c r="I4024" t="s">
        <v>115</v>
      </c>
      <c r="J4024" t="s">
        <v>17041</v>
      </c>
      <c r="K4024" t="s">
        <v>17042</v>
      </c>
      <c r="L4024" t="s">
        <v>8842</v>
      </c>
      <c r="M4024">
        <v>69</v>
      </c>
      <c r="N4024" t="s">
        <v>9085</v>
      </c>
      <c r="O4024" t="s">
        <v>8649</v>
      </c>
      <c r="P4024">
        <v>2</v>
      </c>
      <c r="Q4024">
        <v>480</v>
      </c>
      <c r="R4024">
        <v>356</v>
      </c>
      <c r="W4024">
        <v>0.34176000000000001</v>
      </c>
      <c r="X4024">
        <v>0.41011199999999998</v>
      </c>
    </row>
    <row r="4025" spans="1:24" hidden="1" x14ac:dyDescent="0.3">
      <c r="A4025" t="s">
        <v>17045</v>
      </c>
      <c r="B4025" t="s">
        <v>8539</v>
      </c>
      <c r="C4025" t="s">
        <v>1631</v>
      </c>
      <c r="D4025" t="s">
        <v>1630</v>
      </c>
      <c r="E4025" t="s">
        <v>113</v>
      </c>
      <c r="F4025" t="s">
        <v>1632</v>
      </c>
      <c r="G4025" t="s">
        <v>247</v>
      </c>
      <c r="H4025" t="s">
        <v>419</v>
      </c>
      <c r="I4025" t="s">
        <v>115</v>
      </c>
      <c r="J4025" t="s">
        <v>17041</v>
      </c>
      <c r="K4025" t="s">
        <v>17042</v>
      </c>
      <c r="L4025" t="s">
        <v>8842</v>
      </c>
      <c r="M4025">
        <v>67</v>
      </c>
      <c r="N4025" t="s">
        <v>9085</v>
      </c>
      <c r="O4025" t="s">
        <v>9131</v>
      </c>
      <c r="P4025">
        <v>8</v>
      </c>
      <c r="Q4025">
        <v>210</v>
      </c>
      <c r="R4025">
        <v>210</v>
      </c>
      <c r="W4025">
        <v>0.3528</v>
      </c>
      <c r="X4025">
        <v>0.42336000000000001</v>
      </c>
    </row>
    <row r="4026" spans="1:24" hidden="1" x14ac:dyDescent="0.3">
      <c r="A4026" t="s">
        <v>17046</v>
      </c>
      <c r="B4026" t="s">
        <v>8211</v>
      </c>
      <c r="C4026" t="s">
        <v>1631</v>
      </c>
      <c r="D4026" t="s">
        <v>1630</v>
      </c>
      <c r="E4026" t="s">
        <v>113</v>
      </c>
      <c r="F4026" t="s">
        <v>1632</v>
      </c>
      <c r="G4026" t="s">
        <v>247</v>
      </c>
      <c r="H4026" t="s">
        <v>419</v>
      </c>
      <c r="I4026" t="s">
        <v>115</v>
      </c>
      <c r="J4026" t="s">
        <v>17041</v>
      </c>
      <c r="K4026" t="s">
        <v>17042</v>
      </c>
      <c r="L4026" t="s">
        <v>8842</v>
      </c>
      <c r="M4026">
        <v>67</v>
      </c>
      <c r="N4026" t="s">
        <v>113</v>
      </c>
      <c r="O4026" t="s">
        <v>9493</v>
      </c>
      <c r="P4026">
        <v>2</v>
      </c>
      <c r="Q4026">
        <v>0.6</v>
      </c>
      <c r="T4026">
        <v>91</v>
      </c>
      <c r="U4026">
        <v>192</v>
      </c>
      <c r="W4026">
        <v>0.56548667764616278</v>
      </c>
      <c r="X4026">
        <v>0.90477868423386054</v>
      </c>
    </row>
    <row r="4027" spans="1:24" hidden="1" x14ac:dyDescent="0.3">
      <c r="A4027" t="s">
        <v>17047</v>
      </c>
      <c r="B4027" t="s">
        <v>8249</v>
      </c>
      <c r="C4027" t="s">
        <v>1631</v>
      </c>
      <c r="D4027" t="s">
        <v>1630</v>
      </c>
      <c r="E4027" t="s">
        <v>113</v>
      </c>
      <c r="F4027" t="s">
        <v>1632</v>
      </c>
      <c r="G4027" t="s">
        <v>247</v>
      </c>
      <c r="H4027" t="s">
        <v>419</v>
      </c>
      <c r="I4027" t="s">
        <v>115</v>
      </c>
      <c r="J4027" t="s">
        <v>17041</v>
      </c>
      <c r="K4027" t="s">
        <v>17042</v>
      </c>
      <c r="L4027" t="s">
        <v>8842</v>
      </c>
      <c r="M4027">
        <v>67</v>
      </c>
      <c r="N4027" t="s">
        <v>113</v>
      </c>
      <c r="O4027" t="s">
        <v>9493</v>
      </c>
      <c r="P4027">
        <v>1</v>
      </c>
      <c r="Q4027">
        <v>0.9</v>
      </c>
      <c r="T4027">
        <v>262</v>
      </c>
      <c r="W4027">
        <v>0.63617251235193317</v>
      </c>
      <c r="X4027">
        <v>1.0178760197630932</v>
      </c>
    </row>
    <row r="4028" spans="1:24" hidden="1" x14ac:dyDescent="0.3">
      <c r="A4028" t="s">
        <v>17048</v>
      </c>
      <c r="B4028" t="s">
        <v>1304</v>
      </c>
      <c r="C4028" t="s">
        <v>1631</v>
      </c>
      <c r="D4028" t="s">
        <v>1630</v>
      </c>
      <c r="E4028" t="s">
        <v>113</v>
      </c>
      <c r="F4028" t="s">
        <v>1632</v>
      </c>
      <c r="G4028" t="s">
        <v>247</v>
      </c>
      <c r="H4028" t="s">
        <v>419</v>
      </c>
      <c r="I4028" t="s">
        <v>115</v>
      </c>
      <c r="J4028" t="s">
        <v>17041</v>
      </c>
      <c r="K4028" t="s">
        <v>17042</v>
      </c>
      <c r="L4028" t="s">
        <v>8842</v>
      </c>
      <c r="M4028">
        <v>0</v>
      </c>
      <c r="N4028" t="s">
        <v>9085</v>
      </c>
      <c r="O4028" t="s">
        <v>17049</v>
      </c>
      <c r="P4028">
        <v>1</v>
      </c>
      <c r="R4028">
        <v>2400</v>
      </c>
      <c r="S4028">
        <v>1000</v>
      </c>
    </row>
    <row r="4029" spans="1:24" hidden="1" x14ac:dyDescent="0.3">
      <c r="A4029" t="s">
        <v>17050</v>
      </c>
      <c r="B4029" t="s">
        <v>8174</v>
      </c>
      <c r="C4029" t="s">
        <v>7933</v>
      </c>
      <c r="D4029" t="s">
        <v>7932</v>
      </c>
      <c r="E4029" t="s">
        <v>113</v>
      </c>
      <c r="F4029" t="s">
        <v>17051</v>
      </c>
      <c r="G4029" t="s">
        <v>1356</v>
      </c>
      <c r="H4029" t="s">
        <v>1148</v>
      </c>
      <c r="I4029" t="s">
        <v>115</v>
      </c>
      <c r="J4029" t="s">
        <v>17052</v>
      </c>
      <c r="K4029" t="s">
        <v>17053</v>
      </c>
      <c r="L4029" t="s">
        <v>120</v>
      </c>
      <c r="M4029">
        <v>40</v>
      </c>
      <c r="N4029" t="s">
        <v>8614</v>
      </c>
      <c r="O4029" t="s">
        <v>9042</v>
      </c>
      <c r="P4029">
        <v>3</v>
      </c>
      <c r="Q4029">
        <v>1412</v>
      </c>
      <c r="R4029">
        <v>353</v>
      </c>
      <c r="T4029">
        <v>40</v>
      </c>
      <c r="U4029">
        <v>110</v>
      </c>
      <c r="V4029">
        <v>260</v>
      </c>
      <c r="W4029">
        <v>1.4953080000000001</v>
      </c>
      <c r="X4029">
        <v>1.7943696</v>
      </c>
    </row>
    <row r="4030" spans="1:24" hidden="1" x14ac:dyDescent="0.3">
      <c r="A4030" t="s">
        <v>17054</v>
      </c>
      <c r="B4030" t="s">
        <v>8179</v>
      </c>
      <c r="C4030" t="s">
        <v>7933</v>
      </c>
      <c r="D4030" t="s">
        <v>7932</v>
      </c>
      <c r="E4030" t="s">
        <v>113</v>
      </c>
      <c r="F4030" t="s">
        <v>17051</v>
      </c>
      <c r="G4030" t="s">
        <v>1356</v>
      </c>
      <c r="H4030" t="s">
        <v>1148</v>
      </c>
      <c r="I4030" t="s">
        <v>115</v>
      </c>
      <c r="J4030" t="s">
        <v>17052</v>
      </c>
      <c r="K4030" t="s">
        <v>17053</v>
      </c>
      <c r="L4030" t="s">
        <v>120</v>
      </c>
      <c r="M4030">
        <v>40</v>
      </c>
      <c r="N4030" t="s">
        <v>113</v>
      </c>
      <c r="O4030" t="s">
        <v>9568</v>
      </c>
      <c r="P4030">
        <v>3</v>
      </c>
      <c r="Q4030">
        <v>409</v>
      </c>
      <c r="R4030">
        <v>269</v>
      </c>
      <c r="W4030">
        <v>0.330063</v>
      </c>
      <c r="X4030">
        <v>0.39607559999999997</v>
      </c>
    </row>
    <row r="4031" spans="1:24" hidden="1" x14ac:dyDescent="0.3">
      <c r="A4031" t="s">
        <v>17055</v>
      </c>
      <c r="B4031" t="s">
        <v>8536</v>
      </c>
      <c r="C4031" t="s">
        <v>7933</v>
      </c>
      <c r="D4031" t="s">
        <v>7932</v>
      </c>
      <c r="E4031" t="s">
        <v>113</v>
      </c>
      <c r="F4031" t="s">
        <v>17051</v>
      </c>
      <c r="G4031" t="s">
        <v>1356</v>
      </c>
      <c r="H4031" t="s">
        <v>1148</v>
      </c>
      <c r="I4031" t="s">
        <v>115</v>
      </c>
      <c r="J4031" t="s">
        <v>17052</v>
      </c>
      <c r="K4031" t="s">
        <v>17053</v>
      </c>
      <c r="L4031" t="s">
        <v>120</v>
      </c>
      <c r="M4031">
        <v>40</v>
      </c>
      <c r="N4031" t="s">
        <v>113</v>
      </c>
      <c r="O4031" t="s">
        <v>12523</v>
      </c>
      <c r="P4031">
        <v>3</v>
      </c>
      <c r="Q4031">
        <v>409</v>
      </c>
      <c r="R4031">
        <v>269</v>
      </c>
      <c r="W4031">
        <v>0.330063</v>
      </c>
      <c r="X4031">
        <v>0.39607559999999997</v>
      </c>
    </row>
    <row r="4032" spans="1:24" hidden="1" x14ac:dyDescent="0.3">
      <c r="A4032" t="s">
        <v>17056</v>
      </c>
      <c r="B4032" t="s">
        <v>8174</v>
      </c>
      <c r="C4032" t="s">
        <v>6720</v>
      </c>
      <c r="D4032" t="s">
        <v>6719</v>
      </c>
      <c r="E4032" t="s">
        <v>113</v>
      </c>
      <c r="F4032" t="s">
        <v>6721</v>
      </c>
      <c r="G4032" t="s">
        <v>247</v>
      </c>
      <c r="H4032" t="s">
        <v>1600</v>
      </c>
      <c r="I4032" t="s">
        <v>226</v>
      </c>
      <c r="J4032" t="s">
        <v>17057</v>
      </c>
      <c r="K4032" t="s">
        <v>17058</v>
      </c>
      <c r="L4032" t="s">
        <v>9690</v>
      </c>
      <c r="M4032">
        <v>80</v>
      </c>
      <c r="N4032" t="s">
        <v>9085</v>
      </c>
      <c r="O4032" t="s">
        <v>10329</v>
      </c>
      <c r="P4032">
        <v>2</v>
      </c>
      <c r="Q4032">
        <v>2580</v>
      </c>
      <c r="R4032">
        <v>590</v>
      </c>
      <c r="S4032">
        <v>169</v>
      </c>
      <c r="T4032">
        <v>25</v>
      </c>
      <c r="W4032">
        <v>3.0444</v>
      </c>
      <c r="X4032">
        <v>3.6532799999999996</v>
      </c>
    </row>
    <row r="4033" spans="1:24" hidden="1" x14ac:dyDescent="0.3">
      <c r="A4033" t="s">
        <v>17059</v>
      </c>
      <c r="B4033" t="s">
        <v>8179</v>
      </c>
      <c r="C4033" t="s">
        <v>6720</v>
      </c>
      <c r="D4033" t="s">
        <v>6719</v>
      </c>
      <c r="E4033" t="s">
        <v>113</v>
      </c>
      <c r="F4033" t="s">
        <v>6721</v>
      </c>
      <c r="G4033" t="s">
        <v>247</v>
      </c>
      <c r="H4033" t="s">
        <v>1600</v>
      </c>
      <c r="I4033" t="s">
        <v>226</v>
      </c>
      <c r="J4033" t="s">
        <v>17057</v>
      </c>
      <c r="K4033" t="s">
        <v>17058</v>
      </c>
      <c r="L4033" t="s">
        <v>9690</v>
      </c>
      <c r="M4033">
        <v>79</v>
      </c>
      <c r="N4033" t="s">
        <v>9085</v>
      </c>
      <c r="O4033" t="s">
        <v>11880</v>
      </c>
      <c r="P4033">
        <v>2</v>
      </c>
      <c r="Q4033">
        <v>400</v>
      </c>
      <c r="R4033">
        <v>300</v>
      </c>
      <c r="S4033">
        <v>100</v>
      </c>
      <c r="W4033">
        <v>0.24</v>
      </c>
      <c r="X4033">
        <v>0.28799999999999998</v>
      </c>
    </row>
    <row r="4034" spans="1:24" hidden="1" x14ac:dyDescent="0.3">
      <c r="A4034" t="s">
        <v>17060</v>
      </c>
      <c r="B4034" t="s">
        <v>8536</v>
      </c>
      <c r="C4034" t="s">
        <v>6720</v>
      </c>
      <c r="D4034" t="s">
        <v>6719</v>
      </c>
      <c r="E4034" t="s">
        <v>113</v>
      </c>
      <c r="F4034" t="s">
        <v>6721</v>
      </c>
      <c r="G4034" t="s">
        <v>247</v>
      </c>
      <c r="H4034" t="s">
        <v>1600</v>
      </c>
      <c r="I4034" t="s">
        <v>226</v>
      </c>
      <c r="J4034" t="s">
        <v>17057</v>
      </c>
      <c r="K4034" t="s">
        <v>17058</v>
      </c>
      <c r="L4034" t="s">
        <v>9690</v>
      </c>
      <c r="M4034">
        <v>77</v>
      </c>
      <c r="N4034" t="s">
        <v>113</v>
      </c>
      <c r="O4034" t="s">
        <v>13564</v>
      </c>
      <c r="P4034">
        <v>1</v>
      </c>
      <c r="Q4034">
        <v>210</v>
      </c>
      <c r="R4034">
        <v>210</v>
      </c>
      <c r="W4034">
        <v>4.41E-2</v>
      </c>
      <c r="X4034">
        <v>5.2920000000000002E-2</v>
      </c>
    </row>
    <row r="4035" spans="1:24" hidden="1" x14ac:dyDescent="0.3">
      <c r="A4035" t="s">
        <v>17061</v>
      </c>
      <c r="B4035" t="s">
        <v>8211</v>
      </c>
      <c r="C4035" t="s">
        <v>6720</v>
      </c>
      <c r="D4035" t="s">
        <v>6719</v>
      </c>
      <c r="E4035" t="s">
        <v>113</v>
      </c>
      <c r="F4035" t="s">
        <v>6721</v>
      </c>
      <c r="G4035" t="s">
        <v>247</v>
      </c>
      <c r="H4035" t="s">
        <v>1600</v>
      </c>
      <c r="I4035" t="s">
        <v>226</v>
      </c>
      <c r="J4035" t="s">
        <v>17057</v>
      </c>
      <c r="K4035" t="s">
        <v>17058</v>
      </c>
      <c r="L4035" t="s">
        <v>9690</v>
      </c>
      <c r="M4035">
        <v>77</v>
      </c>
      <c r="N4035" t="s">
        <v>113</v>
      </c>
      <c r="O4035" t="s">
        <v>9493</v>
      </c>
      <c r="P4035">
        <v>1</v>
      </c>
      <c r="Q4035">
        <v>0.9</v>
      </c>
      <c r="T4035">
        <v>22.9</v>
      </c>
      <c r="W4035">
        <v>0.63617251235193317</v>
      </c>
      <c r="X4035">
        <v>1.0178760197630932</v>
      </c>
    </row>
    <row r="4036" spans="1:24" hidden="1" x14ac:dyDescent="0.3">
      <c r="A4036" t="s">
        <v>17062</v>
      </c>
      <c r="B4036" t="s">
        <v>1304</v>
      </c>
      <c r="C4036" t="s">
        <v>6720</v>
      </c>
      <c r="D4036" t="s">
        <v>6719</v>
      </c>
      <c r="E4036" t="s">
        <v>113</v>
      </c>
      <c r="F4036" t="s">
        <v>6721</v>
      </c>
      <c r="G4036" t="s">
        <v>247</v>
      </c>
      <c r="H4036" t="s">
        <v>1600</v>
      </c>
      <c r="I4036" t="s">
        <v>226</v>
      </c>
      <c r="J4036" t="s">
        <v>17057</v>
      </c>
      <c r="K4036" t="s">
        <v>17058</v>
      </c>
      <c r="L4036" t="s">
        <v>9690</v>
      </c>
      <c r="M4036">
        <v>0</v>
      </c>
      <c r="N4036" t="s">
        <v>9085</v>
      </c>
      <c r="O4036" t="s">
        <v>17063</v>
      </c>
      <c r="P4036">
        <v>1</v>
      </c>
      <c r="R4036">
        <v>1200</v>
      </c>
      <c r="S4036">
        <v>2100</v>
      </c>
    </row>
    <row r="4037" spans="1:24" hidden="1" x14ac:dyDescent="0.3">
      <c r="A4037" t="s">
        <v>17064</v>
      </c>
      <c r="B4037" t="s">
        <v>8174</v>
      </c>
      <c r="C4037" t="s">
        <v>6707</v>
      </c>
      <c r="D4037" t="s">
        <v>6706</v>
      </c>
      <c r="E4037" t="s">
        <v>113</v>
      </c>
      <c r="F4037" t="s">
        <v>6708</v>
      </c>
      <c r="G4037" t="s">
        <v>247</v>
      </c>
      <c r="H4037" t="s">
        <v>1600</v>
      </c>
      <c r="I4037" t="s">
        <v>226</v>
      </c>
      <c r="J4037" t="s">
        <v>17065</v>
      </c>
      <c r="K4037" t="s">
        <v>17066</v>
      </c>
      <c r="L4037" t="s">
        <v>9690</v>
      </c>
      <c r="M4037">
        <v>80</v>
      </c>
      <c r="N4037" t="s">
        <v>9085</v>
      </c>
      <c r="O4037" t="s">
        <v>10329</v>
      </c>
      <c r="P4037">
        <v>2</v>
      </c>
      <c r="Q4037">
        <v>2580</v>
      </c>
      <c r="R4037">
        <v>590</v>
      </c>
      <c r="S4037">
        <v>169</v>
      </c>
      <c r="T4037">
        <v>25</v>
      </c>
      <c r="U4037">
        <v>200</v>
      </c>
      <c r="W4037">
        <v>3.0444</v>
      </c>
      <c r="X4037">
        <v>3.6532799999999996</v>
      </c>
    </row>
    <row r="4038" spans="1:24" hidden="1" x14ac:dyDescent="0.3">
      <c r="A4038" t="s">
        <v>17067</v>
      </c>
      <c r="B4038" t="s">
        <v>8179</v>
      </c>
      <c r="C4038" t="s">
        <v>6707</v>
      </c>
      <c r="D4038" t="s">
        <v>6706</v>
      </c>
      <c r="E4038" t="s">
        <v>113</v>
      </c>
      <c r="F4038" t="s">
        <v>6708</v>
      </c>
      <c r="G4038" t="s">
        <v>247</v>
      </c>
      <c r="H4038" t="s">
        <v>1600</v>
      </c>
      <c r="I4038" t="s">
        <v>226</v>
      </c>
      <c r="J4038" t="s">
        <v>17065</v>
      </c>
      <c r="K4038" t="s">
        <v>17066</v>
      </c>
      <c r="L4038" t="s">
        <v>9690</v>
      </c>
      <c r="M4038">
        <v>79</v>
      </c>
      <c r="N4038" t="s">
        <v>9085</v>
      </c>
      <c r="O4038" t="s">
        <v>11880</v>
      </c>
      <c r="P4038">
        <v>2</v>
      </c>
      <c r="Q4038">
        <v>400</v>
      </c>
      <c r="R4038">
        <v>300</v>
      </c>
      <c r="S4038">
        <v>100</v>
      </c>
      <c r="W4038">
        <v>0.24</v>
      </c>
      <c r="X4038">
        <v>0.28799999999999998</v>
      </c>
    </row>
    <row r="4039" spans="1:24" hidden="1" x14ac:dyDescent="0.3">
      <c r="A4039" t="s">
        <v>17068</v>
      </c>
      <c r="B4039" t="s">
        <v>8536</v>
      </c>
      <c r="C4039" t="s">
        <v>6707</v>
      </c>
      <c r="D4039" t="s">
        <v>6706</v>
      </c>
      <c r="E4039" t="s">
        <v>113</v>
      </c>
      <c r="F4039" t="s">
        <v>6708</v>
      </c>
      <c r="G4039" t="s">
        <v>247</v>
      </c>
      <c r="H4039" t="s">
        <v>1600</v>
      </c>
      <c r="I4039" t="s">
        <v>226</v>
      </c>
      <c r="J4039" t="s">
        <v>17065</v>
      </c>
      <c r="K4039" t="s">
        <v>17066</v>
      </c>
      <c r="L4039" t="s">
        <v>9690</v>
      </c>
      <c r="M4039">
        <v>77</v>
      </c>
      <c r="N4039" t="s">
        <v>113</v>
      </c>
      <c r="O4039" t="s">
        <v>13564</v>
      </c>
      <c r="P4039">
        <v>2</v>
      </c>
      <c r="Q4039">
        <v>210</v>
      </c>
      <c r="R4039">
        <v>210</v>
      </c>
      <c r="S4039">
        <v>82</v>
      </c>
      <c r="W4039">
        <v>8.8200000000000001E-2</v>
      </c>
      <c r="X4039">
        <v>0.10584</v>
      </c>
    </row>
    <row r="4040" spans="1:24" hidden="1" x14ac:dyDescent="0.3">
      <c r="A4040" t="s">
        <v>17069</v>
      </c>
      <c r="B4040" t="s">
        <v>8211</v>
      </c>
      <c r="C4040" t="s">
        <v>6707</v>
      </c>
      <c r="D4040" t="s">
        <v>6706</v>
      </c>
      <c r="E4040" t="s">
        <v>113</v>
      </c>
      <c r="F4040" t="s">
        <v>6708</v>
      </c>
      <c r="G4040" t="s">
        <v>247</v>
      </c>
      <c r="H4040" t="s">
        <v>1600</v>
      </c>
      <c r="I4040" t="s">
        <v>226</v>
      </c>
      <c r="J4040" t="s">
        <v>17065</v>
      </c>
      <c r="K4040" t="s">
        <v>17066</v>
      </c>
      <c r="L4040" t="s">
        <v>9690</v>
      </c>
      <c r="M4040">
        <v>77</v>
      </c>
      <c r="N4040" t="s">
        <v>113</v>
      </c>
      <c r="O4040" t="s">
        <v>9493</v>
      </c>
      <c r="P4040">
        <v>1</v>
      </c>
      <c r="Q4040">
        <v>1.2</v>
      </c>
      <c r="T4040">
        <v>24.6</v>
      </c>
      <c r="W4040">
        <v>1.1309733552923256</v>
      </c>
      <c r="X4040">
        <v>1.8095573684677211</v>
      </c>
    </row>
    <row r="4041" spans="1:24" hidden="1" x14ac:dyDescent="0.3">
      <c r="A4041" t="s">
        <v>17070</v>
      </c>
      <c r="B4041" t="s">
        <v>8249</v>
      </c>
      <c r="C4041" t="s">
        <v>6707</v>
      </c>
      <c r="D4041" t="s">
        <v>6706</v>
      </c>
      <c r="E4041" t="s">
        <v>113</v>
      </c>
      <c r="F4041" t="s">
        <v>6708</v>
      </c>
      <c r="G4041" t="s">
        <v>247</v>
      </c>
      <c r="H4041" t="s">
        <v>1600</v>
      </c>
      <c r="I4041" t="s">
        <v>226</v>
      </c>
      <c r="J4041" t="s">
        <v>17065</v>
      </c>
      <c r="K4041" t="s">
        <v>17066</v>
      </c>
      <c r="L4041" t="s">
        <v>9690</v>
      </c>
      <c r="M4041">
        <v>77</v>
      </c>
      <c r="N4041" t="s">
        <v>113</v>
      </c>
      <c r="O4041" t="s">
        <v>9493</v>
      </c>
      <c r="P4041">
        <v>1</v>
      </c>
      <c r="Q4041">
        <v>0.9</v>
      </c>
      <c r="T4041">
        <v>204.8</v>
      </c>
      <c r="W4041">
        <v>0.63617251235193317</v>
      </c>
      <c r="X4041">
        <v>1.0178760197630932</v>
      </c>
    </row>
    <row r="4042" spans="1:24" hidden="1" x14ac:dyDescent="0.3">
      <c r="A4042" t="s">
        <v>17071</v>
      </c>
      <c r="B4042" t="s">
        <v>1304</v>
      </c>
      <c r="C4042" t="s">
        <v>6707</v>
      </c>
      <c r="D4042" t="s">
        <v>6706</v>
      </c>
      <c r="E4042" t="s">
        <v>113</v>
      </c>
      <c r="F4042" t="s">
        <v>6708</v>
      </c>
      <c r="G4042" t="s">
        <v>247</v>
      </c>
      <c r="H4042" t="s">
        <v>1600</v>
      </c>
      <c r="I4042" t="s">
        <v>226</v>
      </c>
      <c r="J4042" t="s">
        <v>17065</v>
      </c>
      <c r="K4042" t="s">
        <v>17066</v>
      </c>
      <c r="L4042" t="s">
        <v>9690</v>
      </c>
      <c r="M4042">
        <v>0</v>
      </c>
      <c r="N4042" t="s">
        <v>9085</v>
      </c>
      <c r="O4042" t="s">
        <v>17063</v>
      </c>
      <c r="P4042">
        <v>1</v>
      </c>
      <c r="R4042">
        <v>1200</v>
      </c>
      <c r="S4042">
        <v>2100</v>
      </c>
    </row>
    <row r="4043" spans="1:24" hidden="1" x14ac:dyDescent="0.3">
      <c r="A4043" t="s">
        <v>17072</v>
      </c>
      <c r="B4043" t="s">
        <v>8174</v>
      </c>
      <c r="C4043" t="s">
        <v>6716</v>
      </c>
      <c r="D4043" t="s">
        <v>6715</v>
      </c>
      <c r="E4043" t="s">
        <v>113</v>
      </c>
      <c r="F4043" t="s">
        <v>6717</v>
      </c>
      <c r="G4043" t="s">
        <v>247</v>
      </c>
      <c r="H4043" t="s">
        <v>1600</v>
      </c>
      <c r="I4043" t="s">
        <v>226</v>
      </c>
      <c r="J4043" t="s">
        <v>17073</v>
      </c>
      <c r="K4043" t="s">
        <v>17074</v>
      </c>
      <c r="L4043" t="s">
        <v>9690</v>
      </c>
      <c r="M4043">
        <v>80</v>
      </c>
      <c r="N4043" t="s">
        <v>9085</v>
      </c>
      <c r="O4043" t="s">
        <v>10329</v>
      </c>
      <c r="P4043">
        <v>2</v>
      </c>
      <c r="Q4043">
        <v>2580</v>
      </c>
      <c r="R4043">
        <v>590</v>
      </c>
      <c r="S4043">
        <v>169</v>
      </c>
      <c r="T4043">
        <v>185</v>
      </c>
      <c r="U4043">
        <v>340</v>
      </c>
      <c r="W4043">
        <v>3.0444</v>
      </c>
      <c r="X4043">
        <v>3.6532799999999996</v>
      </c>
    </row>
    <row r="4044" spans="1:24" hidden="1" x14ac:dyDescent="0.3">
      <c r="A4044" t="s">
        <v>17075</v>
      </c>
      <c r="B4044" t="s">
        <v>8179</v>
      </c>
      <c r="C4044" t="s">
        <v>6716</v>
      </c>
      <c r="D4044" t="s">
        <v>6715</v>
      </c>
      <c r="E4044" t="s">
        <v>113</v>
      </c>
      <c r="F4044" t="s">
        <v>6717</v>
      </c>
      <c r="G4044" t="s">
        <v>247</v>
      </c>
      <c r="H4044" t="s">
        <v>1600</v>
      </c>
      <c r="I4044" t="s">
        <v>226</v>
      </c>
      <c r="J4044" t="s">
        <v>17073</v>
      </c>
      <c r="K4044" t="s">
        <v>17074</v>
      </c>
      <c r="L4044" t="s">
        <v>9690</v>
      </c>
      <c r="M4044">
        <v>79</v>
      </c>
      <c r="N4044" t="s">
        <v>9085</v>
      </c>
      <c r="O4044" t="s">
        <v>11880</v>
      </c>
      <c r="P4044">
        <v>2</v>
      </c>
      <c r="Q4044">
        <v>400</v>
      </c>
      <c r="R4044">
        <v>300</v>
      </c>
      <c r="S4044">
        <v>100</v>
      </c>
      <c r="W4044">
        <v>0.24</v>
      </c>
      <c r="X4044">
        <v>0.28799999999999998</v>
      </c>
    </row>
    <row r="4045" spans="1:24" hidden="1" x14ac:dyDescent="0.3">
      <c r="A4045" t="s">
        <v>17076</v>
      </c>
      <c r="B4045" t="s">
        <v>8536</v>
      </c>
      <c r="C4045" t="s">
        <v>6716</v>
      </c>
      <c r="D4045" t="s">
        <v>6715</v>
      </c>
      <c r="E4045" t="s">
        <v>113</v>
      </c>
      <c r="F4045" t="s">
        <v>6717</v>
      </c>
      <c r="G4045" t="s">
        <v>247</v>
      </c>
      <c r="H4045" t="s">
        <v>1600</v>
      </c>
      <c r="I4045" t="s">
        <v>226</v>
      </c>
      <c r="J4045" t="s">
        <v>17073</v>
      </c>
      <c r="K4045" t="s">
        <v>17074</v>
      </c>
      <c r="L4045" t="s">
        <v>9690</v>
      </c>
      <c r="M4045">
        <v>77</v>
      </c>
      <c r="N4045" t="s">
        <v>113</v>
      </c>
      <c r="O4045" t="s">
        <v>10912</v>
      </c>
      <c r="P4045">
        <v>1</v>
      </c>
      <c r="Q4045">
        <v>210</v>
      </c>
      <c r="R4045">
        <v>210</v>
      </c>
      <c r="S4045">
        <v>82</v>
      </c>
      <c r="W4045">
        <v>4.41E-2</v>
      </c>
      <c r="X4045">
        <v>5.2920000000000002E-2</v>
      </c>
    </row>
    <row r="4046" spans="1:24" hidden="1" x14ac:dyDescent="0.3">
      <c r="A4046" t="s">
        <v>17077</v>
      </c>
      <c r="B4046" t="s">
        <v>8211</v>
      </c>
      <c r="C4046" t="s">
        <v>6716</v>
      </c>
      <c r="D4046" t="s">
        <v>6715</v>
      </c>
      <c r="E4046" t="s">
        <v>113</v>
      </c>
      <c r="F4046" t="s">
        <v>6717</v>
      </c>
      <c r="G4046" t="s">
        <v>247</v>
      </c>
      <c r="H4046" t="s">
        <v>1600</v>
      </c>
      <c r="I4046" t="s">
        <v>226</v>
      </c>
      <c r="J4046" t="s">
        <v>17073</v>
      </c>
      <c r="K4046" t="s">
        <v>17074</v>
      </c>
      <c r="L4046" t="s">
        <v>9690</v>
      </c>
      <c r="M4046">
        <v>77</v>
      </c>
      <c r="N4046" t="s">
        <v>113</v>
      </c>
      <c r="O4046" t="s">
        <v>9493</v>
      </c>
      <c r="P4046">
        <v>1</v>
      </c>
      <c r="Q4046">
        <v>0.9</v>
      </c>
      <c r="T4046">
        <v>16</v>
      </c>
      <c r="W4046">
        <v>0.63617251235193317</v>
      </c>
      <c r="X4046">
        <v>1.0178760197630932</v>
      </c>
    </row>
    <row r="4047" spans="1:24" hidden="1" x14ac:dyDescent="0.3">
      <c r="A4047" t="s">
        <v>17078</v>
      </c>
      <c r="B4047" t="s">
        <v>1304</v>
      </c>
      <c r="C4047" t="s">
        <v>6716</v>
      </c>
      <c r="D4047" t="s">
        <v>6715</v>
      </c>
      <c r="E4047" t="s">
        <v>113</v>
      </c>
      <c r="F4047" t="s">
        <v>6717</v>
      </c>
      <c r="G4047" t="s">
        <v>247</v>
      </c>
      <c r="H4047" t="s">
        <v>1600</v>
      </c>
      <c r="I4047" t="s">
        <v>226</v>
      </c>
      <c r="J4047" t="s">
        <v>17073</v>
      </c>
      <c r="K4047" t="s">
        <v>17074</v>
      </c>
      <c r="L4047" t="s">
        <v>9690</v>
      </c>
      <c r="M4047">
        <v>0</v>
      </c>
      <c r="N4047" t="s">
        <v>9085</v>
      </c>
      <c r="O4047" t="s">
        <v>17063</v>
      </c>
      <c r="P4047">
        <v>1</v>
      </c>
      <c r="R4047">
        <v>1200</v>
      </c>
      <c r="S4047">
        <v>2100</v>
      </c>
    </row>
    <row r="4048" spans="1:24" hidden="1" x14ac:dyDescent="0.3">
      <c r="A4048" t="s">
        <v>17079</v>
      </c>
      <c r="B4048" t="s">
        <v>8174</v>
      </c>
      <c r="C4048" t="s">
        <v>5810</v>
      </c>
      <c r="D4048" t="s">
        <v>5809</v>
      </c>
      <c r="E4048" t="s">
        <v>113</v>
      </c>
      <c r="F4048" t="s">
        <v>5811</v>
      </c>
      <c r="G4048" t="s">
        <v>247</v>
      </c>
      <c r="H4048" t="s">
        <v>1600</v>
      </c>
      <c r="I4048" t="s">
        <v>226</v>
      </c>
      <c r="J4048" t="s">
        <v>17080</v>
      </c>
      <c r="K4048" t="s">
        <v>17081</v>
      </c>
      <c r="L4048" t="s">
        <v>9690</v>
      </c>
      <c r="M4048">
        <v>80</v>
      </c>
      <c r="N4048" t="s">
        <v>9085</v>
      </c>
      <c r="O4048" t="s">
        <v>10329</v>
      </c>
      <c r="P4048">
        <v>2</v>
      </c>
      <c r="Q4048">
        <v>2580</v>
      </c>
      <c r="R4048">
        <v>590</v>
      </c>
      <c r="S4048">
        <v>169</v>
      </c>
      <c r="T4048">
        <v>145</v>
      </c>
      <c r="U4048">
        <v>320</v>
      </c>
      <c r="W4048">
        <v>3.0444</v>
      </c>
      <c r="X4048">
        <v>3.6532799999999996</v>
      </c>
    </row>
    <row r="4049" spans="1:24" hidden="1" x14ac:dyDescent="0.3">
      <c r="A4049" t="s">
        <v>17082</v>
      </c>
      <c r="B4049" t="s">
        <v>8179</v>
      </c>
      <c r="C4049" t="s">
        <v>5810</v>
      </c>
      <c r="D4049" t="s">
        <v>5809</v>
      </c>
      <c r="E4049" t="s">
        <v>113</v>
      </c>
      <c r="F4049" t="s">
        <v>5811</v>
      </c>
      <c r="G4049" t="s">
        <v>247</v>
      </c>
      <c r="H4049" t="s">
        <v>1600</v>
      </c>
      <c r="I4049" t="s">
        <v>226</v>
      </c>
      <c r="J4049" t="s">
        <v>17080</v>
      </c>
      <c r="K4049" t="s">
        <v>17081</v>
      </c>
      <c r="L4049" t="s">
        <v>9690</v>
      </c>
      <c r="M4049">
        <v>79</v>
      </c>
      <c r="N4049" t="s">
        <v>9085</v>
      </c>
      <c r="O4049" t="s">
        <v>11880</v>
      </c>
      <c r="P4049">
        <v>2</v>
      </c>
      <c r="Q4049">
        <v>400</v>
      </c>
      <c r="R4049">
        <v>300</v>
      </c>
      <c r="S4049">
        <v>100</v>
      </c>
      <c r="W4049">
        <v>0.24</v>
      </c>
      <c r="X4049">
        <v>0.28799999999999998</v>
      </c>
    </row>
    <row r="4050" spans="1:24" hidden="1" x14ac:dyDescent="0.3">
      <c r="A4050" t="s">
        <v>17083</v>
      </c>
      <c r="B4050" t="s">
        <v>8536</v>
      </c>
      <c r="C4050" t="s">
        <v>5810</v>
      </c>
      <c r="D4050" t="s">
        <v>5809</v>
      </c>
      <c r="E4050" t="s">
        <v>113</v>
      </c>
      <c r="F4050" t="s">
        <v>5811</v>
      </c>
      <c r="G4050" t="s">
        <v>247</v>
      </c>
      <c r="H4050" t="s">
        <v>1600</v>
      </c>
      <c r="I4050" t="s">
        <v>226</v>
      </c>
      <c r="J4050" t="s">
        <v>17080</v>
      </c>
      <c r="K4050" t="s">
        <v>17081</v>
      </c>
      <c r="L4050" t="s">
        <v>9690</v>
      </c>
      <c r="M4050">
        <v>77</v>
      </c>
      <c r="N4050" t="s">
        <v>113</v>
      </c>
      <c r="O4050" t="s">
        <v>13564</v>
      </c>
      <c r="P4050">
        <v>1</v>
      </c>
      <c r="Q4050">
        <v>210</v>
      </c>
      <c r="R4050">
        <v>210</v>
      </c>
      <c r="S4050">
        <v>82</v>
      </c>
      <c r="W4050">
        <v>4.41E-2</v>
      </c>
      <c r="X4050">
        <v>5.2920000000000002E-2</v>
      </c>
    </row>
    <row r="4051" spans="1:24" hidden="1" x14ac:dyDescent="0.3">
      <c r="A4051" t="s">
        <v>17084</v>
      </c>
      <c r="B4051" t="s">
        <v>8211</v>
      </c>
      <c r="C4051" t="s">
        <v>5810</v>
      </c>
      <c r="D4051" t="s">
        <v>5809</v>
      </c>
      <c r="E4051" t="s">
        <v>113</v>
      </c>
      <c r="F4051" t="s">
        <v>5811</v>
      </c>
      <c r="G4051" t="s">
        <v>247</v>
      </c>
      <c r="H4051" t="s">
        <v>1600</v>
      </c>
      <c r="I4051" t="s">
        <v>226</v>
      </c>
      <c r="J4051" t="s">
        <v>17080</v>
      </c>
      <c r="K4051" t="s">
        <v>17081</v>
      </c>
      <c r="L4051" t="s">
        <v>9690</v>
      </c>
      <c r="M4051">
        <v>77</v>
      </c>
      <c r="N4051" t="s">
        <v>113</v>
      </c>
      <c r="O4051" t="s">
        <v>9493</v>
      </c>
      <c r="P4051">
        <v>1</v>
      </c>
      <c r="Q4051">
        <v>0.9</v>
      </c>
      <c r="T4051">
        <v>345.5</v>
      </c>
      <c r="W4051">
        <v>0.63617251235193317</v>
      </c>
      <c r="X4051">
        <v>1.0178760197630932</v>
      </c>
    </row>
    <row r="4052" spans="1:24" hidden="1" x14ac:dyDescent="0.3">
      <c r="A4052" t="s">
        <v>17085</v>
      </c>
      <c r="B4052" t="s">
        <v>1304</v>
      </c>
      <c r="C4052" t="s">
        <v>5810</v>
      </c>
      <c r="D4052" t="s">
        <v>5809</v>
      </c>
      <c r="E4052" t="s">
        <v>113</v>
      </c>
      <c r="F4052" t="s">
        <v>5811</v>
      </c>
      <c r="G4052" t="s">
        <v>247</v>
      </c>
      <c r="H4052" t="s">
        <v>1600</v>
      </c>
      <c r="I4052" t="s">
        <v>226</v>
      </c>
      <c r="J4052" t="s">
        <v>17080</v>
      </c>
      <c r="K4052" t="s">
        <v>17081</v>
      </c>
      <c r="L4052" t="s">
        <v>9690</v>
      </c>
      <c r="M4052">
        <v>0</v>
      </c>
      <c r="N4052" t="s">
        <v>9085</v>
      </c>
      <c r="O4052" t="s">
        <v>17063</v>
      </c>
      <c r="P4052">
        <v>1</v>
      </c>
      <c r="R4052">
        <v>2100</v>
      </c>
      <c r="S4052">
        <v>1200</v>
      </c>
    </row>
    <row r="4053" spans="1:24" hidden="1" x14ac:dyDescent="0.3">
      <c r="A4053" t="s">
        <v>17086</v>
      </c>
      <c r="B4053" t="s">
        <v>8174</v>
      </c>
      <c r="C4053" t="s">
        <v>1535</v>
      </c>
      <c r="D4053" t="s">
        <v>3281</v>
      </c>
      <c r="E4053" t="s">
        <v>113</v>
      </c>
      <c r="F4053" t="s">
        <v>3282</v>
      </c>
      <c r="G4053" t="s">
        <v>1356</v>
      </c>
      <c r="H4053" t="s">
        <v>1148</v>
      </c>
      <c r="I4053" t="s">
        <v>115</v>
      </c>
      <c r="J4053" t="s">
        <v>17087</v>
      </c>
      <c r="K4053" t="s">
        <v>17088</v>
      </c>
      <c r="L4053" t="s">
        <v>120</v>
      </c>
      <c r="M4053">
        <v>40</v>
      </c>
      <c r="N4053" t="s">
        <v>9659</v>
      </c>
      <c r="O4053" t="s">
        <v>9042</v>
      </c>
      <c r="P4053">
        <v>3</v>
      </c>
      <c r="Q4053">
        <v>1412</v>
      </c>
      <c r="R4053">
        <v>353</v>
      </c>
      <c r="S4053">
        <v>164</v>
      </c>
      <c r="T4053">
        <v>335</v>
      </c>
      <c r="U4053">
        <v>55</v>
      </c>
      <c r="V4053">
        <v>260</v>
      </c>
      <c r="W4053">
        <v>1.4953080000000001</v>
      </c>
      <c r="X4053">
        <v>1.7943696</v>
      </c>
    </row>
    <row r="4054" spans="1:24" hidden="1" x14ac:dyDescent="0.3">
      <c r="A4054" t="s">
        <v>17089</v>
      </c>
      <c r="B4054" t="s">
        <v>8617</v>
      </c>
      <c r="C4054" t="s">
        <v>1535</v>
      </c>
      <c r="D4054" t="s">
        <v>3281</v>
      </c>
      <c r="E4054" t="s">
        <v>113</v>
      </c>
      <c r="F4054" t="s">
        <v>3282</v>
      </c>
      <c r="G4054" t="s">
        <v>1356</v>
      </c>
      <c r="H4054" t="s">
        <v>1148</v>
      </c>
      <c r="I4054" t="s">
        <v>115</v>
      </c>
      <c r="J4054" t="s">
        <v>17087</v>
      </c>
      <c r="K4054" t="s">
        <v>17088</v>
      </c>
      <c r="L4054" t="s">
        <v>120</v>
      </c>
      <c r="M4054">
        <v>40</v>
      </c>
      <c r="N4054" t="s">
        <v>8614</v>
      </c>
      <c r="O4054" t="s">
        <v>10829</v>
      </c>
      <c r="P4054">
        <v>3</v>
      </c>
      <c r="Q4054">
        <v>741</v>
      </c>
      <c r="R4054">
        <v>428</v>
      </c>
      <c r="S4054">
        <v>206</v>
      </c>
      <c r="T4054">
        <v>335</v>
      </c>
      <c r="U4054">
        <v>55</v>
      </c>
      <c r="V4054">
        <v>260</v>
      </c>
      <c r="W4054">
        <v>0.95144399999999996</v>
      </c>
      <c r="X4054">
        <v>1.1417328</v>
      </c>
    </row>
    <row r="4055" spans="1:24" hidden="1" x14ac:dyDescent="0.3">
      <c r="A4055" t="s">
        <v>17090</v>
      </c>
      <c r="B4055" t="s">
        <v>8179</v>
      </c>
      <c r="C4055" t="s">
        <v>1535</v>
      </c>
      <c r="D4055" t="s">
        <v>3281</v>
      </c>
      <c r="E4055" t="s">
        <v>113</v>
      </c>
      <c r="F4055" t="s">
        <v>3282</v>
      </c>
      <c r="G4055" t="s">
        <v>1356</v>
      </c>
      <c r="H4055" t="s">
        <v>1148</v>
      </c>
      <c r="I4055" t="s">
        <v>115</v>
      </c>
      <c r="J4055" t="s">
        <v>17087</v>
      </c>
      <c r="K4055" t="s">
        <v>17088</v>
      </c>
      <c r="L4055" t="s">
        <v>120</v>
      </c>
      <c r="M4055">
        <v>40</v>
      </c>
      <c r="N4055" t="s">
        <v>8614</v>
      </c>
      <c r="O4055" t="s">
        <v>9568</v>
      </c>
      <c r="P4055">
        <v>3</v>
      </c>
      <c r="Q4055">
        <v>354</v>
      </c>
      <c r="R4055">
        <v>261</v>
      </c>
      <c r="S4055">
        <v>105</v>
      </c>
      <c r="W4055">
        <v>0.27718199999999998</v>
      </c>
      <c r="X4055">
        <v>0.33261839999999998</v>
      </c>
    </row>
    <row r="4056" spans="1:24" hidden="1" x14ac:dyDescent="0.3">
      <c r="A4056" t="s">
        <v>17091</v>
      </c>
      <c r="B4056" t="s">
        <v>8174</v>
      </c>
      <c r="C4056" t="s">
        <v>17092</v>
      </c>
      <c r="D4056" t="s">
        <v>17093</v>
      </c>
      <c r="E4056" t="s">
        <v>113</v>
      </c>
      <c r="F4056" t="s">
        <v>17094</v>
      </c>
      <c r="G4056" t="s">
        <v>133</v>
      </c>
      <c r="H4056" t="s">
        <v>16868</v>
      </c>
      <c r="I4056" t="s">
        <v>540</v>
      </c>
      <c r="J4056" t="s">
        <v>17095</v>
      </c>
      <c r="K4056" t="s">
        <v>17096</v>
      </c>
      <c r="L4056" t="s">
        <v>1173</v>
      </c>
      <c r="M4056">
        <v>50</v>
      </c>
      <c r="N4056" t="s">
        <v>8442</v>
      </c>
      <c r="O4056" t="s">
        <v>8207</v>
      </c>
      <c r="P4056">
        <v>3</v>
      </c>
      <c r="Q4056">
        <v>1400</v>
      </c>
      <c r="R4056">
        <v>320</v>
      </c>
      <c r="S4056">
        <v>145</v>
      </c>
      <c r="T4056">
        <v>10</v>
      </c>
      <c r="U4056">
        <v>165</v>
      </c>
      <c r="V4056">
        <v>330</v>
      </c>
      <c r="W4056">
        <v>1.3440000000000001</v>
      </c>
      <c r="X4056">
        <v>1.6128</v>
      </c>
    </row>
    <row r="4057" spans="1:24" hidden="1" x14ac:dyDescent="0.3">
      <c r="A4057" t="s">
        <v>17097</v>
      </c>
      <c r="B4057" t="s">
        <v>8179</v>
      </c>
      <c r="C4057" t="s">
        <v>17092</v>
      </c>
      <c r="D4057" t="s">
        <v>17093</v>
      </c>
      <c r="E4057" t="s">
        <v>113</v>
      </c>
      <c r="F4057" t="s">
        <v>17094</v>
      </c>
      <c r="G4057" t="s">
        <v>133</v>
      </c>
      <c r="H4057" t="s">
        <v>16868</v>
      </c>
      <c r="I4057" t="s">
        <v>540</v>
      </c>
      <c r="J4057" t="s">
        <v>17095</v>
      </c>
      <c r="K4057" t="s">
        <v>17096</v>
      </c>
      <c r="L4057" t="s">
        <v>1173</v>
      </c>
      <c r="M4057">
        <v>50</v>
      </c>
      <c r="N4057" t="s">
        <v>9971</v>
      </c>
      <c r="O4057" t="s">
        <v>9034</v>
      </c>
      <c r="P4057">
        <v>1</v>
      </c>
      <c r="Q4057">
        <v>560</v>
      </c>
      <c r="R4057">
        <v>308</v>
      </c>
      <c r="S4057">
        <v>149</v>
      </c>
      <c r="W4057">
        <v>0.17247999999999999</v>
      </c>
      <c r="X4057">
        <v>0.20697599999999999</v>
      </c>
    </row>
    <row r="4058" spans="1:24" hidden="1" x14ac:dyDescent="0.3">
      <c r="A4058" t="s">
        <v>17098</v>
      </c>
      <c r="B4058" t="s">
        <v>8536</v>
      </c>
      <c r="C4058" t="s">
        <v>17092</v>
      </c>
      <c r="D4058" t="s">
        <v>17093</v>
      </c>
      <c r="E4058" t="s">
        <v>113</v>
      </c>
      <c r="F4058" t="s">
        <v>17094</v>
      </c>
      <c r="G4058" t="s">
        <v>133</v>
      </c>
      <c r="H4058" t="s">
        <v>16868</v>
      </c>
      <c r="I4058" t="s">
        <v>540</v>
      </c>
      <c r="J4058" t="s">
        <v>17095</v>
      </c>
      <c r="K4058" t="s">
        <v>17096</v>
      </c>
      <c r="L4058" t="s">
        <v>1173</v>
      </c>
      <c r="M4058">
        <v>48</v>
      </c>
      <c r="N4058" t="s">
        <v>8614</v>
      </c>
      <c r="O4058" t="s">
        <v>9505</v>
      </c>
      <c r="P4058">
        <v>2</v>
      </c>
      <c r="W4058">
        <v>0</v>
      </c>
      <c r="X4058">
        <v>0</v>
      </c>
    </row>
    <row r="4059" spans="1:24" hidden="1" x14ac:dyDescent="0.3">
      <c r="A4059" t="s">
        <v>17099</v>
      </c>
      <c r="B4059" t="s">
        <v>8211</v>
      </c>
      <c r="C4059" t="s">
        <v>17092</v>
      </c>
      <c r="D4059" t="s">
        <v>17093</v>
      </c>
      <c r="E4059" t="s">
        <v>113</v>
      </c>
      <c r="F4059" t="s">
        <v>17094</v>
      </c>
      <c r="G4059" t="s">
        <v>133</v>
      </c>
      <c r="H4059" t="s">
        <v>16868</v>
      </c>
      <c r="I4059" t="s">
        <v>540</v>
      </c>
      <c r="J4059" t="s">
        <v>17095</v>
      </c>
      <c r="K4059" t="s">
        <v>17096</v>
      </c>
      <c r="L4059" t="s">
        <v>1173</v>
      </c>
      <c r="M4059">
        <v>48</v>
      </c>
      <c r="N4059" t="s">
        <v>8614</v>
      </c>
      <c r="O4059" t="s">
        <v>17100</v>
      </c>
      <c r="P4059">
        <v>1</v>
      </c>
      <c r="Q4059">
        <v>0.6</v>
      </c>
      <c r="T4059">
        <v>0</v>
      </c>
      <c r="W4059">
        <v>0.28274333882308139</v>
      </c>
      <c r="X4059">
        <v>0.45238934211693027</v>
      </c>
    </row>
    <row r="4060" spans="1:24" hidden="1" x14ac:dyDescent="0.3">
      <c r="A4060" t="s">
        <v>17101</v>
      </c>
      <c r="B4060" t="s">
        <v>8174</v>
      </c>
      <c r="C4060" t="s">
        <v>1661</v>
      </c>
      <c r="D4060" t="s">
        <v>1660</v>
      </c>
      <c r="E4060" t="s">
        <v>113</v>
      </c>
      <c r="F4060" t="s">
        <v>1662</v>
      </c>
      <c r="G4060" t="s">
        <v>247</v>
      </c>
      <c r="H4060" t="s">
        <v>308</v>
      </c>
      <c r="I4060" t="s">
        <v>344</v>
      </c>
      <c r="J4060" t="s">
        <v>17102</v>
      </c>
      <c r="K4060" t="s">
        <v>17103</v>
      </c>
      <c r="L4060" t="s">
        <v>8903</v>
      </c>
      <c r="M4060">
        <v>30</v>
      </c>
      <c r="N4060" t="s">
        <v>8614</v>
      </c>
      <c r="O4060" t="s">
        <v>17104</v>
      </c>
      <c r="P4060">
        <v>3</v>
      </c>
      <c r="Q4060">
        <v>1500</v>
      </c>
      <c r="R4060">
        <v>488</v>
      </c>
      <c r="T4060">
        <v>60</v>
      </c>
      <c r="U4060">
        <v>180</v>
      </c>
      <c r="V4060">
        <v>300</v>
      </c>
      <c r="W4060">
        <v>2.1960000000000002</v>
      </c>
      <c r="X4060">
        <v>2.6352000000000002</v>
      </c>
    </row>
    <row r="4061" spans="1:24" hidden="1" x14ac:dyDescent="0.3">
      <c r="A4061" t="s">
        <v>17105</v>
      </c>
      <c r="B4061" t="s">
        <v>8179</v>
      </c>
      <c r="C4061" t="s">
        <v>1661</v>
      </c>
      <c r="D4061" t="s">
        <v>1660</v>
      </c>
      <c r="E4061" t="s">
        <v>113</v>
      </c>
      <c r="F4061" t="s">
        <v>1662</v>
      </c>
      <c r="G4061" t="s">
        <v>247</v>
      </c>
      <c r="H4061" t="s">
        <v>308</v>
      </c>
      <c r="I4061" t="s">
        <v>344</v>
      </c>
      <c r="J4061" t="s">
        <v>17102</v>
      </c>
      <c r="K4061" t="s">
        <v>17103</v>
      </c>
      <c r="L4061" t="s">
        <v>8903</v>
      </c>
      <c r="M4061">
        <v>30</v>
      </c>
      <c r="N4061" t="s">
        <v>8614</v>
      </c>
      <c r="O4061" t="s">
        <v>9568</v>
      </c>
      <c r="P4061">
        <v>3</v>
      </c>
      <c r="Q4061">
        <v>409</v>
      </c>
      <c r="R4061">
        <v>269</v>
      </c>
      <c r="W4061">
        <v>0.330063</v>
      </c>
      <c r="X4061">
        <v>0.39607559999999997</v>
      </c>
    </row>
    <row r="4062" spans="1:24" hidden="1" x14ac:dyDescent="0.3">
      <c r="A4062" t="s">
        <v>17106</v>
      </c>
      <c r="B4062" t="s">
        <v>8536</v>
      </c>
      <c r="C4062" t="s">
        <v>1661</v>
      </c>
      <c r="D4062" t="s">
        <v>1660</v>
      </c>
      <c r="E4062" t="s">
        <v>113</v>
      </c>
      <c r="F4062" t="s">
        <v>1662</v>
      </c>
      <c r="G4062" t="s">
        <v>247</v>
      </c>
      <c r="H4062" t="s">
        <v>308</v>
      </c>
      <c r="I4062" t="s">
        <v>344</v>
      </c>
      <c r="J4062" t="s">
        <v>17102</v>
      </c>
      <c r="K4062" t="s">
        <v>17103</v>
      </c>
      <c r="L4062" t="s">
        <v>8903</v>
      </c>
      <c r="M4062">
        <v>30</v>
      </c>
      <c r="N4062" t="s">
        <v>9085</v>
      </c>
      <c r="O4062" t="s">
        <v>9131</v>
      </c>
      <c r="P4062">
        <v>1</v>
      </c>
      <c r="Q4062">
        <v>210</v>
      </c>
      <c r="R4062">
        <v>210</v>
      </c>
      <c r="W4062">
        <v>4.41E-2</v>
      </c>
      <c r="X4062">
        <v>5.2920000000000002E-2</v>
      </c>
    </row>
    <row r="4063" spans="1:24" hidden="1" x14ac:dyDescent="0.3">
      <c r="A4063" t="s">
        <v>17107</v>
      </c>
      <c r="B4063" t="s">
        <v>8211</v>
      </c>
      <c r="C4063" t="s">
        <v>1661</v>
      </c>
      <c r="D4063" t="s">
        <v>1660</v>
      </c>
      <c r="E4063" t="s">
        <v>113</v>
      </c>
      <c r="F4063" t="s">
        <v>1662</v>
      </c>
      <c r="G4063" t="s">
        <v>247</v>
      </c>
      <c r="H4063" t="s">
        <v>308</v>
      </c>
      <c r="I4063" t="s">
        <v>344</v>
      </c>
      <c r="J4063" t="s">
        <v>17102</v>
      </c>
      <c r="K4063" t="s">
        <v>17103</v>
      </c>
      <c r="L4063" t="s">
        <v>8903</v>
      </c>
      <c r="M4063">
        <v>28</v>
      </c>
      <c r="N4063" t="s">
        <v>10031</v>
      </c>
      <c r="O4063" t="s">
        <v>13961</v>
      </c>
      <c r="P4063">
        <v>1</v>
      </c>
      <c r="Q4063">
        <v>0.9</v>
      </c>
      <c r="T4063">
        <v>263</v>
      </c>
      <c r="W4063">
        <v>0.63617251235193317</v>
      </c>
      <c r="X4063">
        <v>1.0178760197630932</v>
      </c>
    </row>
    <row r="4064" spans="1:24" hidden="1" x14ac:dyDescent="0.3">
      <c r="A4064" t="s">
        <v>17108</v>
      </c>
      <c r="B4064" t="s">
        <v>1304</v>
      </c>
      <c r="C4064" t="s">
        <v>1661</v>
      </c>
      <c r="D4064" t="s">
        <v>1660</v>
      </c>
      <c r="E4064" t="s">
        <v>113</v>
      </c>
      <c r="F4064" t="s">
        <v>1662</v>
      </c>
      <c r="G4064" t="s">
        <v>247</v>
      </c>
      <c r="H4064" t="s">
        <v>308</v>
      </c>
      <c r="I4064" t="s">
        <v>344</v>
      </c>
      <c r="J4064" t="s">
        <v>17102</v>
      </c>
      <c r="K4064" t="s">
        <v>17103</v>
      </c>
      <c r="L4064" t="s">
        <v>8903</v>
      </c>
      <c r="M4064">
        <v>0</v>
      </c>
      <c r="N4064" t="s">
        <v>113</v>
      </c>
      <c r="O4064" t="s">
        <v>10840</v>
      </c>
      <c r="P4064">
        <v>1</v>
      </c>
    </row>
    <row r="4065" spans="1:24" hidden="1" x14ac:dyDescent="0.3">
      <c r="A4065" t="s">
        <v>17109</v>
      </c>
      <c r="B4065" t="s">
        <v>8174</v>
      </c>
      <c r="C4065" t="s">
        <v>5833</v>
      </c>
      <c r="D4065" t="s">
        <v>17110</v>
      </c>
      <c r="E4065" t="s">
        <v>113</v>
      </c>
      <c r="F4065" t="s">
        <v>5834</v>
      </c>
      <c r="G4065" t="s">
        <v>247</v>
      </c>
      <c r="H4065" t="s">
        <v>1600</v>
      </c>
      <c r="I4065" t="s">
        <v>226</v>
      </c>
      <c r="J4065" t="s">
        <v>17111</v>
      </c>
      <c r="K4065" t="s">
        <v>17112</v>
      </c>
      <c r="L4065" t="s">
        <v>9690</v>
      </c>
      <c r="M4065">
        <v>80</v>
      </c>
      <c r="N4065" t="s">
        <v>9085</v>
      </c>
      <c r="O4065" t="s">
        <v>10329</v>
      </c>
      <c r="P4065">
        <v>2</v>
      </c>
      <c r="Q4065">
        <v>2580</v>
      </c>
      <c r="R4065">
        <v>590</v>
      </c>
      <c r="S4065">
        <v>169</v>
      </c>
      <c r="T4065">
        <v>0</v>
      </c>
      <c r="U4065">
        <v>180</v>
      </c>
      <c r="W4065">
        <v>3.0444</v>
      </c>
      <c r="X4065">
        <v>3.6532799999999996</v>
      </c>
    </row>
    <row r="4066" spans="1:24" hidden="1" x14ac:dyDescent="0.3">
      <c r="A4066" t="s">
        <v>17113</v>
      </c>
      <c r="B4066" t="s">
        <v>8179</v>
      </c>
      <c r="C4066" t="s">
        <v>5833</v>
      </c>
      <c r="D4066" t="s">
        <v>17110</v>
      </c>
      <c r="E4066" t="s">
        <v>113</v>
      </c>
      <c r="F4066" t="s">
        <v>5834</v>
      </c>
      <c r="G4066" t="s">
        <v>247</v>
      </c>
      <c r="H4066" t="s">
        <v>1600</v>
      </c>
      <c r="I4066" t="s">
        <v>226</v>
      </c>
      <c r="J4066" t="s">
        <v>17111</v>
      </c>
      <c r="K4066" t="s">
        <v>17112</v>
      </c>
      <c r="L4066" t="s">
        <v>9690</v>
      </c>
      <c r="M4066">
        <v>79</v>
      </c>
      <c r="N4066" t="s">
        <v>9085</v>
      </c>
      <c r="O4066" t="s">
        <v>11880</v>
      </c>
      <c r="P4066">
        <v>2</v>
      </c>
      <c r="Q4066">
        <v>400</v>
      </c>
      <c r="R4066">
        <v>300</v>
      </c>
      <c r="S4066">
        <v>100</v>
      </c>
      <c r="W4066">
        <v>0.24</v>
      </c>
      <c r="X4066">
        <v>0.28799999999999998</v>
      </c>
    </row>
    <row r="4067" spans="1:24" hidden="1" x14ac:dyDescent="0.3">
      <c r="A4067" t="s">
        <v>17114</v>
      </c>
      <c r="B4067" t="s">
        <v>8536</v>
      </c>
      <c r="C4067" t="s">
        <v>5833</v>
      </c>
      <c r="D4067" t="s">
        <v>17110</v>
      </c>
      <c r="E4067" t="s">
        <v>113</v>
      </c>
      <c r="F4067" t="s">
        <v>5834</v>
      </c>
      <c r="G4067" t="s">
        <v>247</v>
      </c>
      <c r="H4067" t="s">
        <v>1600</v>
      </c>
      <c r="I4067" t="s">
        <v>226</v>
      </c>
      <c r="J4067" t="s">
        <v>17111</v>
      </c>
      <c r="K4067" t="s">
        <v>17112</v>
      </c>
      <c r="L4067" t="s">
        <v>9690</v>
      </c>
      <c r="M4067">
        <v>77</v>
      </c>
      <c r="N4067" t="s">
        <v>113</v>
      </c>
      <c r="O4067" t="s">
        <v>13564</v>
      </c>
      <c r="P4067">
        <v>2</v>
      </c>
      <c r="Q4067">
        <v>210</v>
      </c>
      <c r="R4067">
        <v>210</v>
      </c>
      <c r="S4067">
        <v>82</v>
      </c>
      <c r="W4067">
        <v>8.8200000000000001E-2</v>
      </c>
      <c r="X4067">
        <v>0.10584</v>
      </c>
    </row>
    <row r="4068" spans="1:24" hidden="1" x14ac:dyDescent="0.3">
      <c r="A4068" t="s">
        <v>17115</v>
      </c>
      <c r="B4068" t="s">
        <v>8211</v>
      </c>
      <c r="C4068" t="s">
        <v>5833</v>
      </c>
      <c r="D4068" t="s">
        <v>17110</v>
      </c>
      <c r="E4068" t="s">
        <v>113</v>
      </c>
      <c r="F4068" t="s">
        <v>5834</v>
      </c>
      <c r="G4068" t="s">
        <v>247</v>
      </c>
      <c r="H4068" t="s">
        <v>1600</v>
      </c>
      <c r="I4068" t="s">
        <v>226</v>
      </c>
      <c r="J4068" t="s">
        <v>17111</v>
      </c>
      <c r="K4068" t="s">
        <v>17112</v>
      </c>
      <c r="L4068" t="s">
        <v>9690</v>
      </c>
      <c r="M4068">
        <v>77</v>
      </c>
      <c r="N4068" t="s">
        <v>113</v>
      </c>
      <c r="O4068" t="s">
        <v>9493</v>
      </c>
      <c r="P4068">
        <v>2</v>
      </c>
      <c r="Q4068">
        <v>0.9</v>
      </c>
      <c r="T4068">
        <v>345.5</v>
      </c>
      <c r="U4068">
        <v>184.6</v>
      </c>
      <c r="W4068">
        <v>1.2723450247038663</v>
      </c>
      <c r="X4068">
        <v>2.0357520395261863</v>
      </c>
    </row>
    <row r="4069" spans="1:24" hidden="1" x14ac:dyDescent="0.3">
      <c r="A4069" t="s">
        <v>17116</v>
      </c>
      <c r="B4069" t="s">
        <v>1304</v>
      </c>
      <c r="C4069" t="s">
        <v>5833</v>
      </c>
      <c r="D4069" t="s">
        <v>17110</v>
      </c>
      <c r="E4069" t="s">
        <v>113</v>
      </c>
      <c r="F4069" t="s">
        <v>5834</v>
      </c>
      <c r="G4069" t="s">
        <v>247</v>
      </c>
      <c r="H4069" t="s">
        <v>1600</v>
      </c>
      <c r="I4069" t="s">
        <v>226</v>
      </c>
      <c r="J4069" t="s">
        <v>17111</v>
      </c>
      <c r="K4069" t="s">
        <v>17112</v>
      </c>
      <c r="L4069" t="s">
        <v>9690</v>
      </c>
      <c r="M4069">
        <v>0</v>
      </c>
      <c r="N4069" t="s">
        <v>113</v>
      </c>
      <c r="O4069" t="s">
        <v>17063</v>
      </c>
      <c r="P4069">
        <v>1</v>
      </c>
      <c r="R4069">
        <v>1200</v>
      </c>
      <c r="S4069">
        <v>2100</v>
      </c>
    </row>
    <row r="4070" spans="1:24" hidden="1" x14ac:dyDescent="0.3">
      <c r="A4070" t="s">
        <v>17117</v>
      </c>
      <c r="B4070" t="s">
        <v>8174</v>
      </c>
      <c r="C4070" t="s">
        <v>17118</v>
      </c>
      <c r="D4070" t="s">
        <v>17119</v>
      </c>
      <c r="E4070" t="s">
        <v>113</v>
      </c>
      <c r="F4070" t="s">
        <v>17120</v>
      </c>
      <c r="G4070" t="s">
        <v>133</v>
      </c>
      <c r="H4070" t="s">
        <v>16868</v>
      </c>
      <c r="I4070" t="s">
        <v>540</v>
      </c>
      <c r="J4070" t="s">
        <v>17121</v>
      </c>
      <c r="K4070" t="s">
        <v>17122</v>
      </c>
      <c r="L4070" t="s">
        <v>1173</v>
      </c>
      <c r="M4070">
        <v>50</v>
      </c>
      <c r="N4070" t="s">
        <v>8442</v>
      </c>
      <c r="O4070" t="s">
        <v>8207</v>
      </c>
      <c r="P4070">
        <v>3</v>
      </c>
      <c r="Q4070">
        <v>1400</v>
      </c>
      <c r="R4070">
        <v>320</v>
      </c>
      <c r="S4070">
        <v>145</v>
      </c>
      <c r="T4070">
        <v>0</v>
      </c>
      <c r="U4070">
        <v>130</v>
      </c>
      <c r="V4070">
        <v>320</v>
      </c>
      <c r="W4070">
        <v>1.3440000000000001</v>
      </c>
      <c r="X4070">
        <v>1.6128</v>
      </c>
    </row>
    <row r="4071" spans="1:24" hidden="1" x14ac:dyDescent="0.3">
      <c r="A4071" t="s">
        <v>17123</v>
      </c>
      <c r="B4071" t="s">
        <v>8179</v>
      </c>
      <c r="C4071" t="s">
        <v>17118</v>
      </c>
      <c r="D4071" t="s">
        <v>17119</v>
      </c>
      <c r="E4071" t="s">
        <v>113</v>
      </c>
      <c r="F4071" t="s">
        <v>17120</v>
      </c>
      <c r="G4071" t="s">
        <v>133</v>
      </c>
      <c r="H4071" t="s">
        <v>16868</v>
      </c>
      <c r="I4071" t="s">
        <v>540</v>
      </c>
      <c r="J4071" t="s">
        <v>17121</v>
      </c>
      <c r="K4071" t="s">
        <v>17122</v>
      </c>
      <c r="L4071" t="s">
        <v>1173</v>
      </c>
      <c r="M4071">
        <v>50</v>
      </c>
      <c r="N4071" t="s">
        <v>9971</v>
      </c>
      <c r="O4071" t="s">
        <v>9034</v>
      </c>
      <c r="P4071">
        <v>1</v>
      </c>
      <c r="Q4071">
        <v>560</v>
      </c>
      <c r="R4071">
        <v>308</v>
      </c>
      <c r="S4071">
        <v>149</v>
      </c>
      <c r="W4071">
        <v>0.17247999999999999</v>
      </c>
      <c r="X4071">
        <v>0.20697599999999999</v>
      </c>
    </row>
    <row r="4072" spans="1:24" hidden="1" x14ac:dyDescent="0.3">
      <c r="A4072" t="s">
        <v>17124</v>
      </c>
      <c r="B4072" t="s">
        <v>8536</v>
      </c>
      <c r="C4072" t="s">
        <v>17118</v>
      </c>
      <c r="D4072" t="s">
        <v>17119</v>
      </c>
      <c r="E4072" t="s">
        <v>113</v>
      </c>
      <c r="F4072" t="s">
        <v>17120</v>
      </c>
      <c r="G4072" t="s">
        <v>133</v>
      </c>
      <c r="H4072" t="s">
        <v>16868</v>
      </c>
      <c r="I4072" t="s">
        <v>540</v>
      </c>
      <c r="J4072" t="s">
        <v>17121</v>
      </c>
      <c r="K4072" t="s">
        <v>17122</v>
      </c>
      <c r="L4072" t="s">
        <v>1173</v>
      </c>
      <c r="M4072">
        <v>48</v>
      </c>
      <c r="N4072" t="s">
        <v>8614</v>
      </c>
      <c r="O4072" t="s">
        <v>9505</v>
      </c>
      <c r="P4072">
        <v>2</v>
      </c>
      <c r="W4072">
        <v>0</v>
      </c>
      <c r="X4072">
        <v>0</v>
      </c>
    </row>
    <row r="4073" spans="1:24" hidden="1" x14ac:dyDescent="0.3">
      <c r="A4073" t="s">
        <v>17125</v>
      </c>
      <c r="B4073" t="s">
        <v>8211</v>
      </c>
      <c r="C4073" t="s">
        <v>17118</v>
      </c>
      <c r="D4073" t="s">
        <v>17119</v>
      </c>
      <c r="E4073" t="s">
        <v>113</v>
      </c>
      <c r="F4073" t="s">
        <v>17120</v>
      </c>
      <c r="G4073" t="s">
        <v>133</v>
      </c>
      <c r="H4073" t="s">
        <v>16868</v>
      </c>
      <c r="I4073" t="s">
        <v>540</v>
      </c>
      <c r="J4073" t="s">
        <v>17121</v>
      </c>
      <c r="K4073" t="s">
        <v>17122</v>
      </c>
      <c r="L4073" t="s">
        <v>1173</v>
      </c>
      <c r="M4073">
        <v>48</v>
      </c>
      <c r="N4073" t="s">
        <v>8614</v>
      </c>
      <c r="O4073" t="s">
        <v>8843</v>
      </c>
      <c r="P4073">
        <v>1</v>
      </c>
      <c r="Q4073">
        <v>0.9</v>
      </c>
      <c r="T4073">
        <v>153</v>
      </c>
      <c r="W4073">
        <v>0.63617251235193317</v>
      </c>
      <c r="X4073">
        <v>1.0178760197630932</v>
      </c>
    </row>
    <row r="4074" spans="1:24" hidden="1" x14ac:dyDescent="0.3">
      <c r="A4074" t="s">
        <v>17126</v>
      </c>
      <c r="B4074" t="s">
        <v>8174</v>
      </c>
      <c r="C4074" t="s">
        <v>17127</v>
      </c>
      <c r="D4074" t="s">
        <v>17128</v>
      </c>
      <c r="E4074" t="s">
        <v>113</v>
      </c>
      <c r="F4074" t="s">
        <v>17129</v>
      </c>
      <c r="G4074" t="s">
        <v>133</v>
      </c>
      <c r="H4074" t="s">
        <v>17130</v>
      </c>
      <c r="I4074" t="s">
        <v>226</v>
      </c>
      <c r="J4074" t="s">
        <v>17131</v>
      </c>
      <c r="K4074" t="s">
        <v>17132</v>
      </c>
      <c r="L4074" t="s">
        <v>8842</v>
      </c>
      <c r="M4074">
        <v>70</v>
      </c>
      <c r="N4074" t="s">
        <v>113</v>
      </c>
      <c r="O4074" t="s">
        <v>9890</v>
      </c>
      <c r="P4074">
        <v>3</v>
      </c>
      <c r="Q4074">
        <v>2500</v>
      </c>
      <c r="R4074">
        <v>355</v>
      </c>
      <c r="S4074">
        <v>192</v>
      </c>
      <c r="T4074">
        <v>45</v>
      </c>
      <c r="U4074">
        <v>115</v>
      </c>
      <c r="V4074">
        <v>240</v>
      </c>
      <c r="W4074">
        <v>2.6625000000000001</v>
      </c>
      <c r="X4074">
        <v>3.1949999999999998</v>
      </c>
    </row>
    <row r="4075" spans="1:24" hidden="1" x14ac:dyDescent="0.3">
      <c r="A4075" t="s">
        <v>17133</v>
      </c>
      <c r="B4075" t="s">
        <v>8211</v>
      </c>
      <c r="C4075" t="s">
        <v>17127</v>
      </c>
      <c r="D4075" t="s">
        <v>17128</v>
      </c>
      <c r="E4075" t="s">
        <v>113</v>
      </c>
      <c r="F4075" t="s">
        <v>17129</v>
      </c>
      <c r="G4075" t="s">
        <v>133</v>
      </c>
      <c r="H4075" t="s">
        <v>17130</v>
      </c>
      <c r="I4075" t="s">
        <v>226</v>
      </c>
      <c r="J4075" t="s">
        <v>17131</v>
      </c>
      <c r="K4075" t="s">
        <v>17132</v>
      </c>
      <c r="L4075" t="s">
        <v>8842</v>
      </c>
      <c r="M4075">
        <v>70</v>
      </c>
      <c r="N4075" t="s">
        <v>113</v>
      </c>
      <c r="O4075" t="s">
        <v>9493</v>
      </c>
      <c r="P4075">
        <v>1</v>
      </c>
      <c r="Q4075">
        <v>1.8</v>
      </c>
      <c r="T4075">
        <v>277</v>
      </c>
      <c r="W4075">
        <v>2.5446900494077327</v>
      </c>
      <c r="X4075">
        <v>4.0715040790523727</v>
      </c>
    </row>
    <row r="4076" spans="1:24" hidden="1" x14ac:dyDescent="0.3">
      <c r="A4076" t="s">
        <v>17134</v>
      </c>
      <c r="B4076" t="s">
        <v>8174</v>
      </c>
      <c r="C4076" t="s">
        <v>4663</v>
      </c>
      <c r="D4076" t="s">
        <v>4662</v>
      </c>
      <c r="E4076" t="s">
        <v>113</v>
      </c>
      <c r="F4076" t="s">
        <v>4664</v>
      </c>
      <c r="G4076" t="s">
        <v>133</v>
      </c>
      <c r="H4076" t="s">
        <v>136</v>
      </c>
      <c r="I4076" t="s">
        <v>438</v>
      </c>
      <c r="J4076" t="s">
        <v>17135</v>
      </c>
      <c r="K4076" t="s">
        <v>17136</v>
      </c>
      <c r="L4076" t="s">
        <v>8903</v>
      </c>
      <c r="M4076">
        <v>30</v>
      </c>
      <c r="N4076" t="s">
        <v>8442</v>
      </c>
      <c r="O4076" t="s">
        <v>8207</v>
      </c>
      <c r="P4076">
        <v>3</v>
      </c>
      <c r="Q4076">
        <v>1400</v>
      </c>
      <c r="R4076">
        <v>320</v>
      </c>
      <c r="T4076">
        <v>55</v>
      </c>
      <c r="U4076">
        <v>230</v>
      </c>
      <c r="V4076">
        <v>345</v>
      </c>
      <c r="W4076">
        <v>1.3440000000000001</v>
      </c>
      <c r="X4076">
        <v>1.6128</v>
      </c>
    </row>
    <row r="4077" spans="1:24" hidden="1" x14ac:dyDescent="0.3">
      <c r="A4077" t="s">
        <v>17137</v>
      </c>
      <c r="B4077" t="s">
        <v>8179</v>
      </c>
      <c r="C4077" t="s">
        <v>4663</v>
      </c>
      <c r="D4077" t="s">
        <v>4662</v>
      </c>
      <c r="E4077" t="s">
        <v>113</v>
      </c>
      <c r="F4077" t="s">
        <v>4664</v>
      </c>
      <c r="G4077" t="s">
        <v>133</v>
      </c>
      <c r="H4077" t="s">
        <v>136</v>
      </c>
      <c r="I4077" t="s">
        <v>438</v>
      </c>
      <c r="J4077" t="s">
        <v>17135</v>
      </c>
      <c r="K4077" t="s">
        <v>17136</v>
      </c>
      <c r="L4077" t="s">
        <v>8903</v>
      </c>
      <c r="M4077">
        <v>30</v>
      </c>
      <c r="N4077" t="s">
        <v>8614</v>
      </c>
      <c r="O4077" t="s">
        <v>8695</v>
      </c>
      <c r="P4077">
        <v>3</v>
      </c>
      <c r="Q4077">
        <v>466</v>
      </c>
      <c r="R4077">
        <v>343</v>
      </c>
      <c r="W4077">
        <v>0.479514</v>
      </c>
      <c r="X4077">
        <v>0.57541679999999995</v>
      </c>
    </row>
    <row r="4078" spans="1:24" hidden="1" x14ac:dyDescent="0.3">
      <c r="A4078" t="s">
        <v>17138</v>
      </c>
      <c r="B4078" t="s">
        <v>8211</v>
      </c>
      <c r="C4078" t="s">
        <v>4663</v>
      </c>
      <c r="D4078" t="s">
        <v>4662</v>
      </c>
      <c r="E4078" t="s">
        <v>113</v>
      </c>
      <c r="F4078" t="s">
        <v>4664</v>
      </c>
      <c r="G4078" t="s">
        <v>133</v>
      </c>
      <c r="H4078" t="s">
        <v>136</v>
      </c>
      <c r="I4078" t="s">
        <v>438</v>
      </c>
      <c r="J4078" t="s">
        <v>17135</v>
      </c>
      <c r="K4078" t="s">
        <v>17136</v>
      </c>
      <c r="L4078" t="s">
        <v>8903</v>
      </c>
      <c r="M4078">
        <v>30</v>
      </c>
      <c r="N4078" t="s">
        <v>113</v>
      </c>
      <c r="O4078" t="s">
        <v>9493</v>
      </c>
      <c r="P4078">
        <v>1</v>
      </c>
      <c r="Q4078">
        <v>0.6</v>
      </c>
      <c r="T4078">
        <v>356</v>
      </c>
      <c r="W4078">
        <v>0.28274333882308139</v>
      </c>
      <c r="X4078">
        <v>0.45238934211693027</v>
      </c>
    </row>
    <row r="4079" spans="1:24" hidden="1" x14ac:dyDescent="0.3">
      <c r="A4079" t="s">
        <v>17139</v>
      </c>
      <c r="B4079" t="s">
        <v>8174</v>
      </c>
      <c r="C4079" t="s">
        <v>131</v>
      </c>
      <c r="D4079" t="s">
        <v>130</v>
      </c>
      <c r="E4079" t="s">
        <v>113</v>
      </c>
      <c r="F4079" t="s">
        <v>132</v>
      </c>
      <c r="G4079" t="s">
        <v>133</v>
      </c>
      <c r="H4079" t="s">
        <v>136</v>
      </c>
      <c r="I4079" t="s">
        <v>138</v>
      </c>
      <c r="J4079" t="s">
        <v>17140</v>
      </c>
      <c r="K4079" t="s">
        <v>17141</v>
      </c>
      <c r="L4079" t="s">
        <v>8903</v>
      </c>
      <c r="M4079">
        <v>30</v>
      </c>
      <c r="N4079" t="s">
        <v>8442</v>
      </c>
      <c r="O4079" t="s">
        <v>8207</v>
      </c>
      <c r="P4079">
        <v>3</v>
      </c>
      <c r="Q4079">
        <v>1400</v>
      </c>
      <c r="R4079">
        <v>320</v>
      </c>
      <c r="T4079">
        <v>0</v>
      </c>
      <c r="U4079">
        <v>80</v>
      </c>
      <c r="V4079">
        <v>255</v>
      </c>
      <c r="W4079">
        <v>1.3440000000000001</v>
      </c>
      <c r="X4079">
        <v>1.6128</v>
      </c>
    </row>
    <row r="4080" spans="1:24" hidden="1" x14ac:dyDescent="0.3">
      <c r="A4080" t="s">
        <v>17142</v>
      </c>
      <c r="B4080" t="s">
        <v>8179</v>
      </c>
      <c r="C4080" t="s">
        <v>131</v>
      </c>
      <c r="D4080" t="s">
        <v>130</v>
      </c>
      <c r="E4080" t="s">
        <v>113</v>
      </c>
      <c r="F4080" t="s">
        <v>132</v>
      </c>
      <c r="G4080" t="s">
        <v>133</v>
      </c>
      <c r="H4080" t="s">
        <v>136</v>
      </c>
      <c r="I4080" t="s">
        <v>138</v>
      </c>
      <c r="J4080" t="s">
        <v>17140</v>
      </c>
      <c r="K4080" t="s">
        <v>17141</v>
      </c>
      <c r="L4080" t="s">
        <v>8903</v>
      </c>
      <c r="M4080">
        <v>30</v>
      </c>
      <c r="N4080" t="s">
        <v>8614</v>
      </c>
      <c r="O4080" t="s">
        <v>8695</v>
      </c>
      <c r="P4080">
        <v>3</v>
      </c>
      <c r="Q4080">
        <v>466</v>
      </c>
      <c r="R4080">
        <v>343</v>
      </c>
      <c r="W4080">
        <v>0.479514</v>
      </c>
      <c r="X4080">
        <v>0.57541679999999995</v>
      </c>
    </row>
    <row r="4081" spans="1:24" hidden="1" x14ac:dyDescent="0.3">
      <c r="A4081" t="s">
        <v>17143</v>
      </c>
      <c r="B4081" t="s">
        <v>8536</v>
      </c>
      <c r="C4081" t="s">
        <v>131</v>
      </c>
      <c r="D4081" t="s">
        <v>130</v>
      </c>
      <c r="E4081" t="s">
        <v>113</v>
      </c>
      <c r="F4081" t="s">
        <v>132</v>
      </c>
      <c r="G4081" t="s">
        <v>133</v>
      </c>
      <c r="H4081" t="s">
        <v>136</v>
      </c>
      <c r="I4081" t="s">
        <v>138</v>
      </c>
      <c r="J4081" t="s">
        <v>17140</v>
      </c>
      <c r="K4081" t="s">
        <v>17141</v>
      </c>
      <c r="L4081" t="s">
        <v>8903</v>
      </c>
      <c r="M4081">
        <v>28</v>
      </c>
      <c r="N4081" t="s">
        <v>11431</v>
      </c>
      <c r="O4081" t="s">
        <v>14639</v>
      </c>
      <c r="P4081">
        <v>2</v>
      </c>
      <c r="Q4081">
        <v>151</v>
      </c>
      <c r="R4081">
        <v>151</v>
      </c>
      <c r="W4081">
        <v>4.5601999999999997E-2</v>
      </c>
      <c r="X4081">
        <v>5.4722399999999997E-2</v>
      </c>
    </row>
    <row r="4082" spans="1:24" hidden="1" x14ac:dyDescent="0.3">
      <c r="A4082" t="s">
        <v>17144</v>
      </c>
      <c r="B4082" t="s">
        <v>8211</v>
      </c>
      <c r="C4082" t="s">
        <v>131</v>
      </c>
      <c r="D4082" t="s">
        <v>130</v>
      </c>
      <c r="E4082" t="s">
        <v>113</v>
      </c>
      <c r="F4082" t="s">
        <v>132</v>
      </c>
      <c r="G4082" t="s">
        <v>133</v>
      </c>
      <c r="H4082" t="s">
        <v>136</v>
      </c>
      <c r="I4082" t="s">
        <v>138</v>
      </c>
      <c r="J4082" t="s">
        <v>17140</v>
      </c>
      <c r="K4082" t="s">
        <v>17141</v>
      </c>
      <c r="L4082" t="s">
        <v>8903</v>
      </c>
      <c r="M4082">
        <v>28</v>
      </c>
      <c r="N4082" t="s">
        <v>11431</v>
      </c>
      <c r="O4082" t="s">
        <v>16994</v>
      </c>
      <c r="P4082">
        <v>1</v>
      </c>
      <c r="Q4082">
        <v>0.6</v>
      </c>
      <c r="T4082">
        <v>0</v>
      </c>
      <c r="W4082">
        <v>0.28274333882308139</v>
      </c>
      <c r="X4082">
        <v>0.45238934211693027</v>
      </c>
    </row>
    <row r="4083" spans="1:24" hidden="1" x14ac:dyDescent="0.3">
      <c r="A4083" t="s">
        <v>17145</v>
      </c>
      <c r="B4083" t="s">
        <v>8174</v>
      </c>
      <c r="C4083" t="s">
        <v>4658</v>
      </c>
      <c r="D4083" t="s">
        <v>4657</v>
      </c>
      <c r="E4083" t="s">
        <v>113</v>
      </c>
      <c r="F4083" t="s">
        <v>4659</v>
      </c>
      <c r="G4083" t="s">
        <v>133</v>
      </c>
      <c r="H4083" t="s">
        <v>136</v>
      </c>
      <c r="I4083" t="s">
        <v>438</v>
      </c>
      <c r="J4083" t="s">
        <v>17146</v>
      </c>
      <c r="K4083" t="s">
        <v>17147</v>
      </c>
      <c r="L4083" t="s">
        <v>8903</v>
      </c>
      <c r="M4083">
        <v>30</v>
      </c>
      <c r="N4083" t="s">
        <v>8442</v>
      </c>
      <c r="O4083" t="s">
        <v>8207</v>
      </c>
      <c r="P4083">
        <v>3</v>
      </c>
      <c r="Q4083">
        <v>1400</v>
      </c>
      <c r="R4083">
        <v>320</v>
      </c>
      <c r="T4083">
        <v>90</v>
      </c>
      <c r="U4083">
        <v>235</v>
      </c>
      <c r="V4083">
        <v>335</v>
      </c>
      <c r="W4083">
        <v>1.3440000000000001</v>
      </c>
      <c r="X4083">
        <v>1.6128</v>
      </c>
    </row>
    <row r="4084" spans="1:24" hidden="1" x14ac:dyDescent="0.3">
      <c r="A4084" t="s">
        <v>17148</v>
      </c>
      <c r="B4084" t="s">
        <v>8179</v>
      </c>
      <c r="C4084" t="s">
        <v>4658</v>
      </c>
      <c r="D4084" t="s">
        <v>4657</v>
      </c>
      <c r="E4084" t="s">
        <v>113</v>
      </c>
      <c r="F4084" t="s">
        <v>4659</v>
      </c>
      <c r="G4084" t="s">
        <v>133</v>
      </c>
      <c r="H4084" t="s">
        <v>136</v>
      </c>
      <c r="I4084" t="s">
        <v>438</v>
      </c>
      <c r="J4084" t="s">
        <v>17146</v>
      </c>
      <c r="K4084" t="s">
        <v>17147</v>
      </c>
      <c r="L4084" t="s">
        <v>8903</v>
      </c>
      <c r="M4084">
        <v>30</v>
      </c>
      <c r="N4084" t="s">
        <v>8614</v>
      </c>
      <c r="O4084" t="s">
        <v>8695</v>
      </c>
      <c r="P4084">
        <v>3</v>
      </c>
      <c r="Q4084">
        <v>466</v>
      </c>
      <c r="R4084">
        <v>343</v>
      </c>
      <c r="W4084">
        <v>0.479514</v>
      </c>
      <c r="X4084">
        <v>0.57541679999999995</v>
      </c>
    </row>
    <row r="4085" spans="1:24" hidden="1" x14ac:dyDescent="0.3">
      <c r="A4085" t="s">
        <v>17149</v>
      </c>
      <c r="B4085" t="s">
        <v>8211</v>
      </c>
      <c r="C4085" t="s">
        <v>4658</v>
      </c>
      <c r="D4085" t="s">
        <v>4657</v>
      </c>
      <c r="E4085" t="s">
        <v>113</v>
      </c>
      <c r="F4085" t="s">
        <v>4659</v>
      </c>
      <c r="G4085" t="s">
        <v>133</v>
      </c>
      <c r="H4085" t="s">
        <v>136</v>
      </c>
      <c r="I4085" t="s">
        <v>438</v>
      </c>
      <c r="J4085" t="s">
        <v>17146</v>
      </c>
      <c r="K4085" t="s">
        <v>17147</v>
      </c>
      <c r="L4085" t="s">
        <v>8903</v>
      </c>
      <c r="M4085">
        <v>28</v>
      </c>
      <c r="N4085" t="s">
        <v>113</v>
      </c>
      <c r="O4085" t="s">
        <v>9493</v>
      </c>
      <c r="P4085">
        <v>1</v>
      </c>
      <c r="Q4085">
        <v>1.2</v>
      </c>
      <c r="T4085">
        <v>259</v>
      </c>
      <c r="W4085">
        <v>1.1309733552923256</v>
      </c>
      <c r="X4085">
        <v>1.8095573684677211</v>
      </c>
    </row>
    <row r="4086" spans="1:24" hidden="1" x14ac:dyDescent="0.3">
      <c r="A4086" t="s">
        <v>17150</v>
      </c>
      <c r="B4086" t="s">
        <v>8174</v>
      </c>
      <c r="C4086" t="s">
        <v>4689</v>
      </c>
      <c r="D4086" t="s">
        <v>4688</v>
      </c>
      <c r="E4086" t="s">
        <v>113</v>
      </c>
      <c r="F4086" t="s">
        <v>4690</v>
      </c>
      <c r="G4086" t="s">
        <v>133</v>
      </c>
      <c r="H4086" t="s">
        <v>136</v>
      </c>
      <c r="I4086" t="s">
        <v>438</v>
      </c>
      <c r="J4086" t="s">
        <v>17151</v>
      </c>
      <c r="K4086" t="s">
        <v>17152</v>
      </c>
      <c r="L4086" t="s">
        <v>8903</v>
      </c>
      <c r="M4086">
        <v>30</v>
      </c>
      <c r="N4086" t="s">
        <v>8442</v>
      </c>
      <c r="O4086" t="s">
        <v>8207</v>
      </c>
      <c r="P4086">
        <v>3</v>
      </c>
      <c r="Q4086">
        <v>1400</v>
      </c>
      <c r="R4086">
        <v>320</v>
      </c>
      <c r="T4086">
        <v>20</v>
      </c>
      <c r="U4086">
        <v>170</v>
      </c>
      <c r="V4086">
        <v>240</v>
      </c>
      <c r="W4086">
        <v>1.3440000000000001</v>
      </c>
      <c r="X4086">
        <v>1.6128</v>
      </c>
    </row>
    <row r="4087" spans="1:24" hidden="1" x14ac:dyDescent="0.3">
      <c r="A4087" t="s">
        <v>17153</v>
      </c>
      <c r="B4087" t="s">
        <v>8179</v>
      </c>
      <c r="C4087" t="s">
        <v>4689</v>
      </c>
      <c r="D4087" t="s">
        <v>4688</v>
      </c>
      <c r="E4087" t="s">
        <v>113</v>
      </c>
      <c r="F4087" t="s">
        <v>4690</v>
      </c>
      <c r="G4087" t="s">
        <v>133</v>
      </c>
      <c r="H4087" t="s">
        <v>136</v>
      </c>
      <c r="I4087" t="s">
        <v>438</v>
      </c>
      <c r="J4087" t="s">
        <v>17151</v>
      </c>
      <c r="K4087" t="s">
        <v>17152</v>
      </c>
      <c r="L4087" t="s">
        <v>8903</v>
      </c>
      <c r="M4087">
        <v>30</v>
      </c>
      <c r="N4087" t="s">
        <v>8614</v>
      </c>
      <c r="O4087" t="s">
        <v>8695</v>
      </c>
      <c r="P4087">
        <v>3</v>
      </c>
      <c r="Q4087">
        <v>466</v>
      </c>
      <c r="R4087">
        <v>343</v>
      </c>
      <c r="W4087">
        <v>0.479514</v>
      </c>
      <c r="X4087">
        <v>0.57541679999999995</v>
      </c>
    </row>
    <row r="4088" spans="1:24" hidden="1" x14ac:dyDescent="0.3">
      <c r="A4088" t="s">
        <v>17154</v>
      </c>
      <c r="B4088" t="s">
        <v>8536</v>
      </c>
      <c r="C4088" t="s">
        <v>4689</v>
      </c>
      <c r="D4088" t="s">
        <v>4688</v>
      </c>
      <c r="E4088" t="s">
        <v>113</v>
      </c>
      <c r="F4088" t="s">
        <v>4690</v>
      </c>
      <c r="G4088" t="s">
        <v>133</v>
      </c>
      <c r="H4088" t="s">
        <v>136</v>
      </c>
      <c r="I4088" t="s">
        <v>438</v>
      </c>
      <c r="J4088" t="s">
        <v>17151</v>
      </c>
      <c r="K4088" t="s">
        <v>17152</v>
      </c>
      <c r="L4088" t="s">
        <v>8903</v>
      </c>
      <c r="M4088">
        <v>28</v>
      </c>
      <c r="N4088" t="s">
        <v>113</v>
      </c>
      <c r="O4088" t="s">
        <v>14639</v>
      </c>
      <c r="P4088">
        <v>2</v>
      </c>
      <c r="Q4088">
        <v>151</v>
      </c>
      <c r="R4088">
        <v>151</v>
      </c>
      <c r="W4088">
        <v>4.5601999999999997E-2</v>
      </c>
      <c r="X4088">
        <v>5.4722399999999997E-2</v>
      </c>
    </row>
    <row r="4089" spans="1:24" hidden="1" x14ac:dyDescent="0.3">
      <c r="A4089" t="s">
        <v>17155</v>
      </c>
      <c r="B4089" t="s">
        <v>8211</v>
      </c>
      <c r="C4089" t="s">
        <v>4689</v>
      </c>
      <c r="D4089" t="s">
        <v>4688</v>
      </c>
      <c r="E4089" t="s">
        <v>113</v>
      </c>
      <c r="F4089" t="s">
        <v>4690</v>
      </c>
      <c r="G4089" t="s">
        <v>133</v>
      </c>
      <c r="H4089" t="s">
        <v>136</v>
      </c>
      <c r="I4089" t="s">
        <v>438</v>
      </c>
      <c r="J4089" t="s">
        <v>17151</v>
      </c>
      <c r="K4089" t="s">
        <v>17152</v>
      </c>
      <c r="L4089" t="s">
        <v>8903</v>
      </c>
      <c r="M4089">
        <v>28</v>
      </c>
      <c r="N4089" t="s">
        <v>113</v>
      </c>
      <c r="O4089" t="s">
        <v>16994</v>
      </c>
      <c r="P4089">
        <v>1</v>
      </c>
      <c r="Q4089">
        <v>0.6</v>
      </c>
      <c r="T4089">
        <v>40</v>
      </c>
      <c r="W4089">
        <v>0.28274333882308139</v>
      </c>
      <c r="X4089">
        <v>0.45238934211693027</v>
      </c>
    </row>
    <row r="4090" spans="1:24" hidden="1" x14ac:dyDescent="0.3">
      <c r="A4090" t="s">
        <v>17156</v>
      </c>
      <c r="B4090" t="s">
        <v>8174</v>
      </c>
      <c r="C4090" t="s">
        <v>7069</v>
      </c>
      <c r="D4090" t="s">
        <v>7068</v>
      </c>
      <c r="E4090" t="s">
        <v>113</v>
      </c>
      <c r="F4090" t="s">
        <v>7070</v>
      </c>
      <c r="G4090" t="s">
        <v>247</v>
      </c>
      <c r="H4090" t="s">
        <v>308</v>
      </c>
      <c r="I4090" t="s">
        <v>540</v>
      </c>
      <c r="J4090" t="s">
        <v>17157</v>
      </c>
      <c r="K4090" t="s">
        <v>17158</v>
      </c>
      <c r="L4090" t="s">
        <v>120</v>
      </c>
      <c r="M4090">
        <v>40</v>
      </c>
      <c r="N4090" t="s">
        <v>9085</v>
      </c>
      <c r="O4090" t="s">
        <v>17159</v>
      </c>
      <c r="P4090">
        <v>3</v>
      </c>
      <c r="Q4090">
        <v>1450</v>
      </c>
      <c r="R4090">
        <v>400</v>
      </c>
      <c r="T4090">
        <v>340</v>
      </c>
      <c r="U4090">
        <v>100</v>
      </c>
      <c r="V4090">
        <v>220</v>
      </c>
      <c r="W4090">
        <v>1.74</v>
      </c>
      <c r="X4090">
        <v>2.0880000000000001</v>
      </c>
    </row>
    <row r="4091" spans="1:24" hidden="1" x14ac:dyDescent="0.3">
      <c r="A4091" t="s">
        <v>17160</v>
      </c>
      <c r="B4091" t="s">
        <v>8617</v>
      </c>
      <c r="C4091" t="s">
        <v>7069</v>
      </c>
      <c r="D4091" t="s">
        <v>7068</v>
      </c>
      <c r="E4091" t="s">
        <v>113</v>
      </c>
      <c r="F4091" t="s">
        <v>7070</v>
      </c>
      <c r="G4091" t="s">
        <v>247</v>
      </c>
      <c r="H4091" t="s">
        <v>308</v>
      </c>
      <c r="I4091" t="s">
        <v>540</v>
      </c>
      <c r="J4091" t="s">
        <v>17157</v>
      </c>
      <c r="K4091" t="s">
        <v>17158</v>
      </c>
      <c r="L4091" t="s">
        <v>120</v>
      </c>
      <c r="M4091">
        <v>40</v>
      </c>
      <c r="N4091" t="s">
        <v>9085</v>
      </c>
      <c r="O4091" t="s">
        <v>8647</v>
      </c>
      <c r="P4091">
        <v>3</v>
      </c>
      <c r="Q4091">
        <v>1509</v>
      </c>
      <c r="R4091">
        <v>469</v>
      </c>
      <c r="T4091">
        <v>340</v>
      </c>
      <c r="U4091">
        <v>100</v>
      </c>
      <c r="V4091">
        <v>220</v>
      </c>
      <c r="W4091">
        <v>2.1231629999999999</v>
      </c>
      <c r="X4091">
        <v>2.5477955999999997</v>
      </c>
    </row>
    <row r="4092" spans="1:24" hidden="1" x14ac:dyDescent="0.3">
      <c r="A4092" t="s">
        <v>17161</v>
      </c>
      <c r="B4092" t="s">
        <v>8179</v>
      </c>
      <c r="C4092" t="s">
        <v>7069</v>
      </c>
      <c r="D4092" t="s">
        <v>7068</v>
      </c>
      <c r="E4092" t="s">
        <v>113</v>
      </c>
      <c r="F4092" t="s">
        <v>7070</v>
      </c>
      <c r="G4092" t="s">
        <v>247</v>
      </c>
      <c r="H4092" t="s">
        <v>308</v>
      </c>
      <c r="I4092" t="s">
        <v>540</v>
      </c>
      <c r="J4092" t="s">
        <v>17157</v>
      </c>
      <c r="K4092" t="s">
        <v>17158</v>
      </c>
      <c r="L4092" t="s">
        <v>120</v>
      </c>
      <c r="M4092">
        <v>38</v>
      </c>
      <c r="N4092" t="s">
        <v>9085</v>
      </c>
      <c r="O4092" t="s">
        <v>8649</v>
      </c>
      <c r="P4092">
        <v>3</v>
      </c>
      <c r="Q4092">
        <v>480</v>
      </c>
      <c r="R4092">
        <v>356</v>
      </c>
      <c r="W4092">
        <v>0.51263999999999998</v>
      </c>
      <c r="X4092">
        <v>0.61516799999999994</v>
      </c>
    </row>
    <row r="4093" spans="1:24" hidden="1" x14ac:dyDescent="0.3">
      <c r="A4093" t="s">
        <v>17162</v>
      </c>
      <c r="B4093" t="s">
        <v>8174</v>
      </c>
      <c r="C4093" t="s">
        <v>5654</v>
      </c>
      <c r="D4093" t="s">
        <v>17163</v>
      </c>
      <c r="E4093" t="s">
        <v>113</v>
      </c>
      <c r="F4093" t="s">
        <v>5655</v>
      </c>
      <c r="G4093" t="s">
        <v>133</v>
      </c>
      <c r="H4093" t="s">
        <v>1123</v>
      </c>
      <c r="I4093" t="s">
        <v>115</v>
      </c>
      <c r="J4093" t="s">
        <v>17164</v>
      </c>
      <c r="K4093" t="s">
        <v>17165</v>
      </c>
      <c r="L4093" t="s">
        <v>1173</v>
      </c>
      <c r="M4093">
        <v>50</v>
      </c>
      <c r="N4093" t="s">
        <v>113</v>
      </c>
      <c r="O4093" t="s">
        <v>9890</v>
      </c>
      <c r="P4093">
        <v>3</v>
      </c>
      <c r="Q4093">
        <v>2500</v>
      </c>
      <c r="R4093">
        <v>355</v>
      </c>
      <c r="S4093">
        <v>192</v>
      </c>
      <c r="T4093">
        <v>0</v>
      </c>
      <c r="U4093">
        <v>120</v>
      </c>
      <c r="V4093">
        <v>240</v>
      </c>
      <c r="W4093">
        <v>2.6625000000000001</v>
      </c>
      <c r="X4093">
        <v>3.1949999999999998</v>
      </c>
    </row>
    <row r="4094" spans="1:24" hidden="1" x14ac:dyDescent="0.3">
      <c r="A4094" t="s">
        <v>17166</v>
      </c>
      <c r="B4094" t="s">
        <v>8179</v>
      </c>
      <c r="C4094" t="s">
        <v>5654</v>
      </c>
      <c r="D4094" t="s">
        <v>17163</v>
      </c>
      <c r="E4094" t="s">
        <v>113</v>
      </c>
      <c r="F4094" t="s">
        <v>5655</v>
      </c>
      <c r="G4094" t="s">
        <v>133</v>
      </c>
      <c r="H4094" t="s">
        <v>1123</v>
      </c>
      <c r="I4094" t="s">
        <v>115</v>
      </c>
      <c r="J4094" t="s">
        <v>17164</v>
      </c>
      <c r="K4094" t="s">
        <v>17165</v>
      </c>
      <c r="L4094" t="s">
        <v>1173</v>
      </c>
      <c r="M4094">
        <v>50</v>
      </c>
      <c r="N4094" t="s">
        <v>113</v>
      </c>
      <c r="O4094" t="s">
        <v>9034</v>
      </c>
      <c r="P4094">
        <v>1</v>
      </c>
      <c r="Q4094">
        <v>560</v>
      </c>
      <c r="R4094">
        <v>308</v>
      </c>
      <c r="S4094">
        <v>149</v>
      </c>
      <c r="W4094">
        <v>0.17247999999999999</v>
      </c>
      <c r="X4094">
        <v>0.20697599999999999</v>
      </c>
    </row>
    <row r="4095" spans="1:24" hidden="1" x14ac:dyDescent="0.3">
      <c r="A4095" t="s">
        <v>17167</v>
      </c>
      <c r="B4095" t="s">
        <v>8211</v>
      </c>
      <c r="C4095" t="s">
        <v>5654</v>
      </c>
      <c r="D4095" t="s">
        <v>17163</v>
      </c>
      <c r="E4095" t="s">
        <v>113</v>
      </c>
      <c r="F4095" t="s">
        <v>5655</v>
      </c>
      <c r="G4095" t="s">
        <v>133</v>
      </c>
      <c r="H4095" t="s">
        <v>1123</v>
      </c>
      <c r="I4095" t="s">
        <v>115</v>
      </c>
      <c r="J4095" t="s">
        <v>17164</v>
      </c>
      <c r="K4095" t="s">
        <v>17165</v>
      </c>
      <c r="L4095" t="s">
        <v>1173</v>
      </c>
      <c r="M4095">
        <v>48</v>
      </c>
      <c r="N4095" t="s">
        <v>113</v>
      </c>
      <c r="O4095" t="s">
        <v>15227</v>
      </c>
      <c r="P4095">
        <v>1</v>
      </c>
      <c r="Q4095">
        <v>0.6</v>
      </c>
      <c r="T4095">
        <v>52.48</v>
      </c>
      <c r="W4095">
        <v>0.28274333882308139</v>
      </c>
      <c r="X4095">
        <v>0.45238934211693027</v>
      </c>
    </row>
    <row r="4096" spans="1:24" hidden="1" x14ac:dyDescent="0.3">
      <c r="A4096" t="s">
        <v>17168</v>
      </c>
      <c r="B4096" t="s">
        <v>8174</v>
      </c>
      <c r="C4096" t="s">
        <v>17169</v>
      </c>
      <c r="D4096" t="s">
        <v>17170</v>
      </c>
      <c r="E4096" t="s">
        <v>113</v>
      </c>
      <c r="F4096" t="s">
        <v>17171</v>
      </c>
      <c r="G4096" t="s">
        <v>133</v>
      </c>
      <c r="H4096" t="s">
        <v>16868</v>
      </c>
      <c r="I4096" t="s">
        <v>540</v>
      </c>
      <c r="J4096" t="s">
        <v>17172</v>
      </c>
      <c r="K4096" t="s">
        <v>17173</v>
      </c>
      <c r="L4096" t="s">
        <v>9030</v>
      </c>
      <c r="M4096">
        <v>60</v>
      </c>
      <c r="N4096" t="s">
        <v>8442</v>
      </c>
      <c r="O4096" t="s">
        <v>8207</v>
      </c>
      <c r="P4096">
        <v>3</v>
      </c>
      <c r="Q4096">
        <v>1400</v>
      </c>
      <c r="R4096">
        <v>320</v>
      </c>
      <c r="S4096">
        <v>145</v>
      </c>
      <c r="T4096">
        <v>90</v>
      </c>
      <c r="U4096">
        <v>145</v>
      </c>
      <c r="V4096">
        <v>330</v>
      </c>
      <c r="W4096">
        <v>1.3440000000000001</v>
      </c>
      <c r="X4096">
        <v>1.6128</v>
      </c>
    </row>
    <row r="4097" spans="1:24" hidden="1" x14ac:dyDescent="0.3">
      <c r="A4097" t="s">
        <v>17174</v>
      </c>
      <c r="B4097" t="s">
        <v>8179</v>
      </c>
      <c r="C4097" t="s">
        <v>17169</v>
      </c>
      <c r="D4097" t="s">
        <v>17170</v>
      </c>
      <c r="E4097" t="s">
        <v>113</v>
      </c>
      <c r="F4097" t="s">
        <v>17171</v>
      </c>
      <c r="G4097" t="s">
        <v>133</v>
      </c>
      <c r="H4097" t="s">
        <v>16868</v>
      </c>
      <c r="I4097" t="s">
        <v>540</v>
      </c>
      <c r="J4097" t="s">
        <v>17172</v>
      </c>
      <c r="K4097" t="s">
        <v>17173</v>
      </c>
      <c r="L4097" t="s">
        <v>9030</v>
      </c>
      <c r="M4097">
        <v>60</v>
      </c>
      <c r="N4097" t="s">
        <v>9971</v>
      </c>
      <c r="O4097" t="s">
        <v>9034</v>
      </c>
      <c r="P4097">
        <v>1</v>
      </c>
      <c r="Q4097">
        <v>560</v>
      </c>
      <c r="R4097">
        <v>308</v>
      </c>
      <c r="S4097">
        <v>149</v>
      </c>
      <c r="W4097">
        <v>0.17247999999999999</v>
      </c>
      <c r="X4097">
        <v>0.20697599999999999</v>
      </c>
    </row>
    <row r="4098" spans="1:24" hidden="1" x14ac:dyDescent="0.3">
      <c r="A4098" t="s">
        <v>17175</v>
      </c>
      <c r="B4098" t="s">
        <v>8536</v>
      </c>
      <c r="C4098" t="s">
        <v>17169</v>
      </c>
      <c r="D4098" t="s">
        <v>17170</v>
      </c>
      <c r="E4098" t="s">
        <v>113</v>
      </c>
      <c r="F4098" t="s">
        <v>17171</v>
      </c>
      <c r="G4098" t="s">
        <v>133</v>
      </c>
      <c r="H4098" t="s">
        <v>16868</v>
      </c>
      <c r="I4098" t="s">
        <v>540</v>
      </c>
      <c r="J4098" t="s">
        <v>17172</v>
      </c>
      <c r="K4098" t="s">
        <v>17173</v>
      </c>
      <c r="L4098" t="s">
        <v>9030</v>
      </c>
      <c r="M4098">
        <v>58</v>
      </c>
      <c r="N4098" t="s">
        <v>8614</v>
      </c>
      <c r="O4098" t="s">
        <v>9505</v>
      </c>
      <c r="P4098">
        <v>2</v>
      </c>
      <c r="W4098">
        <v>0</v>
      </c>
      <c r="X4098">
        <v>0</v>
      </c>
    </row>
    <row r="4099" spans="1:24" hidden="1" x14ac:dyDescent="0.3">
      <c r="A4099" t="s">
        <v>17176</v>
      </c>
      <c r="B4099" t="s">
        <v>8211</v>
      </c>
      <c r="C4099" t="s">
        <v>17169</v>
      </c>
      <c r="D4099" t="s">
        <v>17170</v>
      </c>
      <c r="E4099" t="s">
        <v>113</v>
      </c>
      <c r="F4099" t="s">
        <v>17171</v>
      </c>
      <c r="G4099" t="s">
        <v>133</v>
      </c>
      <c r="H4099" t="s">
        <v>16868</v>
      </c>
      <c r="I4099" t="s">
        <v>540</v>
      </c>
      <c r="J4099" t="s">
        <v>17172</v>
      </c>
      <c r="K4099" t="s">
        <v>17173</v>
      </c>
      <c r="L4099" t="s">
        <v>9030</v>
      </c>
      <c r="M4099">
        <v>58</v>
      </c>
      <c r="N4099" t="s">
        <v>8614</v>
      </c>
      <c r="O4099" t="s">
        <v>14565</v>
      </c>
      <c r="P4099">
        <v>1</v>
      </c>
      <c r="Q4099">
        <v>1.2</v>
      </c>
      <c r="T4099">
        <v>321</v>
      </c>
      <c r="W4099">
        <v>1.1309733552923256</v>
      </c>
      <c r="X4099">
        <v>1.8095573684677211</v>
      </c>
    </row>
    <row r="4100" spans="1:24" hidden="1" x14ac:dyDescent="0.3">
      <c r="A4100" t="s">
        <v>17177</v>
      </c>
      <c r="B4100" t="s">
        <v>8174</v>
      </c>
      <c r="C4100" t="s">
        <v>2999</v>
      </c>
      <c r="D4100" t="s">
        <v>17178</v>
      </c>
      <c r="E4100" t="s">
        <v>113</v>
      </c>
      <c r="F4100" t="s">
        <v>3000</v>
      </c>
      <c r="G4100" t="s">
        <v>1356</v>
      </c>
      <c r="H4100" t="s">
        <v>127</v>
      </c>
      <c r="I4100" t="s">
        <v>540</v>
      </c>
      <c r="J4100" t="s">
        <v>17179</v>
      </c>
      <c r="K4100" t="s">
        <v>17180</v>
      </c>
      <c r="L4100" t="s">
        <v>120</v>
      </c>
      <c r="M4100">
        <v>40</v>
      </c>
      <c r="N4100" t="s">
        <v>113</v>
      </c>
      <c r="O4100" t="s">
        <v>9285</v>
      </c>
      <c r="P4100">
        <v>3</v>
      </c>
      <c r="Q4100">
        <v>1499</v>
      </c>
      <c r="R4100">
        <v>349</v>
      </c>
      <c r="S4100">
        <v>166</v>
      </c>
      <c r="T4100">
        <v>80</v>
      </c>
      <c r="U4100">
        <v>150</v>
      </c>
      <c r="V4100">
        <v>240</v>
      </c>
      <c r="W4100">
        <v>1.569453</v>
      </c>
      <c r="X4100">
        <v>1.8833435999999999</v>
      </c>
    </row>
    <row r="4101" spans="1:24" hidden="1" x14ac:dyDescent="0.3">
      <c r="A4101" t="s">
        <v>17181</v>
      </c>
      <c r="B4101" t="s">
        <v>8617</v>
      </c>
      <c r="C4101" t="s">
        <v>2999</v>
      </c>
      <c r="D4101" t="s">
        <v>17178</v>
      </c>
      <c r="E4101" t="s">
        <v>113</v>
      </c>
      <c r="F4101" t="s">
        <v>3000</v>
      </c>
      <c r="G4101" t="s">
        <v>1356</v>
      </c>
      <c r="H4101" t="s">
        <v>127</v>
      </c>
      <c r="I4101" t="s">
        <v>540</v>
      </c>
      <c r="J4101" t="s">
        <v>17179</v>
      </c>
      <c r="K4101" t="s">
        <v>17180</v>
      </c>
      <c r="L4101" t="s">
        <v>120</v>
      </c>
      <c r="M4101">
        <v>40</v>
      </c>
      <c r="N4101" t="s">
        <v>113</v>
      </c>
      <c r="O4101" t="s">
        <v>11997</v>
      </c>
      <c r="P4101">
        <v>3</v>
      </c>
      <c r="Q4101">
        <v>699</v>
      </c>
      <c r="R4101">
        <v>395</v>
      </c>
      <c r="S4101">
        <v>160</v>
      </c>
      <c r="T4101">
        <v>80</v>
      </c>
      <c r="U4101">
        <v>150</v>
      </c>
      <c r="V4101">
        <v>240</v>
      </c>
      <c r="W4101">
        <v>0.82831500000000002</v>
      </c>
      <c r="X4101">
        <v>0.99397800000000003</v>
      </c>
    </row>
    <row r="4102" spans="1:24" hidden="1" x14ac:dyDescent="0.3">
      <c r="A4102" t="s">
        <v>17182</v>
      </c>
      <c r="B4102" t="s">
        <v>8179</v>
      </c>
      <c r="C4102" t="s">
        <v>2999</v>
      </c>
      <c r="D4102" t="s">
        <v>17178</v>
      </c>
      <c r="E4102" t="s">
        <v>113</v>
      </c>
      <c r="F4102" t="s">
        <v>3000</v>
      </c>
      <c r="G4102" t="s">
        <v>1356</v>
      </c>
      <c r="H4102" t="s">
        <v>127</v>
      </c>
      <c r="I4102" t="s">
        <v>540</v>
      </c>
      <c r="J4102" t="s">
        <v>17179</v>
      </c>
      <c r="K4102" t="s">
        <v>17180</v>
      </c>
      <c r="L4102" t="s">
        <v>120</v>
      </c>
      <c r="M4102">
        <v>40</v>
      </c>
      <c r="N4102" t="s">
        <v>113</v>
      </c>
      <c r="O4102" t="s">
        <v>11880</v>
      </c>
      <c r="P4102">
        <v>3</v>
      </c>
      <c r="Q4102">
        <v>400</v>
      </c>
      <c r="R4102">
        <v>300</v>
      </c>
      <c r="S4102">
        <v>100</v>
      </c>
      <c r="W4102">
        <v>0.36</v>
      </c>
      <c r="X4102">
        <v>0.432</v>
      </c>
    </row>
    <row r="4103" spans="1:24" hidden="1" x14ac:dyDescent="0.3">
      <c r="A4103" t="s">
        <v>17183</v>
      </c>
      <c r="B4103" t="s">
        <v>8536</v>
      </c>
      <c r="C4103" t="s">
        <v>2999</v>
      </c>
      <c r="D4103" t="s">
        <v>17178</v>
      </c>
      <c r="E4103" t="s">
        <v>113</v>
      </c>
      <c r="F4103" t="s">
        <v>3000</v>
      </c>
      <c r="G4103" t="s">
        <v>1356</v>
      </c>
      <c r="H4103" t="s">
        <v>127</v>
      </c>
      <c r="I4103" t="s">
        <v>540</v>
      </c>
      <c r="J4103" t="s">
        <v>17179</v>
      </c>
      <c r="K4103" t="s">
        <v>17180</v>
      </c>
      <c r="L4103" t="s">
        <v>120</v>
      </c>
      <c r="M4103">
        <v>40</v>
      </c>
      <c r="N4103" t="s">
        <v>113</v>
      </c>
      <c r="O4103" t="s">
        <v>9106</v>
      </c>
      <c r="P4103">
        <v>3</v>
      </c>
      <c r="Q4103">
        <v>400</v>
      </c>
      <c r="R4103">
        <v>300</v>
      </c>
      <c r="S4103">
        <v>150</v>
      </c>
      <c r="W4103">
        <v>0.36</v>
      </c>
      <c r="X4103">
        <v>0.432</v>
      </c>
    </row>
    <row r="4104" spans="1:24" hidden="1" x14ac:dyDescent="0.3">
      <c r="A4104" t="s">
        <v>17184</v>
      </c>
      <c r="B4104" t="s">
        <v>8539</v>
      </c>
      <c r="C4104" t="s">
        <v>2999</v>
      </c>
      <c r="D4104" t="s">
        <v>17178</v>
      </c>
      <c r="E4104" t="s">
        <v>113</v>
      </c>
      <c r="F4104" t="s">
        <v>3000</v>
      </c>
      <c r="G4104" t="s">
        <v>1356</v>
      </c>
      <c r="H4104" t="s">
        <v>127</v>
      </c>
      <c r="I4104" t="s">
        <v>540</v>
      </c>
      <c r="J4104" t="s">
        <v>17179</v>
      </c>
      <c r="K4104" t="s">
        <v>17180</v>
      </c>
      <c r="L4104" t="s">
        <v>120</v>
      </c>
      <c r="M4104">
        <v>38</v>
      </c>
      <c r="N4104" t="s">
        <v>113</v>
      </c>
      <c r="O4104" t="s">
        <v>17185</v>
      </c>
      <c r="P4104">
        <v>2</v>
      </c>
      <c r="Q4104">
        <v>321</v>
      </c>
      <c r="R4104">
        <v>259</v>
      </c>
      <c r="W4104">
        <v>0.16627800000000001</v>
      </c>
      <c r="X4104">
        <v>0.19953360000000001</v>
      </c>
    </row>
    <row r="4105" spans="1:24" hidden="1" x14ac:dyDescent="0.3">
      <c r="A4105" t="s">
        <v>17186</v>
      </c>
      <c r="B4105" t="s">
        <v>8211</v>
      </c>
      <c r="C4105" t="s">
        <v>2999</v>
      </c>
      <c r="D4105" t="s">
        <v>17178</v>
      </c>
      <c r="E4105" t="s">
        <v>113</v>
      </c>
      <c r="F4105" t="s">
        <v>3000</v>
      </c>
      <c r="G4105" t="s">
        <v>1356</v>
      </c>
      <c r="H4105" t="s">
        <v>127</v>
      </c>
      <c r="I4105" t="s">
        <v>540</v>
      </c>
      <c r="J4105" t="s">
        <v>17179</v>
      </c>
      <c r="K4105" t="s">
        <v>17180</v>
      </c>
      <c r="L4105" t="s">
        <v>120</v>
      </c>
      <c r="M4105">
        <v>38</v>
      </c>
      <c r="N4105" t="s">
        <v>113</v>
      </c>
      <c r="O4105" t="s">
        <v>17187</v>
      </c>
      <c r="P4105">
        <v>1</v>
      </c>
      <c r="Q4105">
        <v>0.6</v>
      </c>
      <c r="T4105">
        <v>149</v>
      </c>
      <c r="W4105">
        <v>0.28274333882308139</v>
      </c>
      <c r="X4105">
        <v>0.45238934211693027</v>
      </c>
    </row>
    <row r="4106" spans="1:24" hidden="1" x14ac:dyDescent="0.3">
      <c r="A4106" t="s">
        <v>17188</v>
      </c>
      <c r="B4106" t="s">
        <v>8174</v>
      </c>
      <c r="C4106" t="s">
        <v>4528</v>
      </c>
      <c r="D4106" t="s">
        <v>4527</v>
      </c>
      <c r="E4106" t="s">
        <v>113</v>
      </c>
      <c r="F4106" t="s">
        <v>4529</v>
      </c>
      <c r="G4106" t="s">
        <v>133</v>
      </c>
      <c r="H4106" t="s">
        <v>216</v>
      </c>
      <c r="I4106" t="s">
        <v>218</v>
      </c>
      <c r="J4106" t="s">
        <v>17189</v>
      </c>
      <c r="K4106" t="s">
        <v>17190</v>
      </c>
      <c r="L4106" t="s">
        <v>1173</v>
      </c>
      <c r="M4106">
        <v>50</v>
      </c>
      <c r="N4106" t="s">
        <v>113</v>
      </c>
      <c r="O4106" t="s">
        <v>9890</v>
      </c>
      <c r="P4106">
        <v>2</v>
      </c>
      <c r="Q4106">
        <v>2500</v>
      </c>
      <c r="R4106">
        <v>355</v>
      </c>
      <c r="S4106">
        <v>192</v>
      </c>
      <c r="T4106">
        <v>120</v>
      </c>
      <c r="U4106">
        <v>270</v>
      </c>
      <c r="W4106">
        <v>1.7749999999999999</v>
      </c>
      <c r="X4106">
        <v>2.13</v>
      </c>
    </row>
    <row r="4107" spans="1:24" hidden="1" x14ac:dyDescent="0.3">
      <c r="A4107" t="s">
        <v>17191</v>
      </c>
      <c r="B4107" t="s">
        <v>8179</v>
      </c>
      <c r="C4107" t="s">
        <v>4528</v>
      </c>
      <c r="D4107" t="s">
        <v>4527</v>
      </c>
      <c r="E4107" t="s">
        <v>113</v>
      </c>
      <c r="F4107" t="s">
        <v>4529</v>
      </c>
      <c r="G4107" t="s">
        <v>133</v>
      </c>
      <c r="H4107" t="s">
        <v>216</v>
      </c>
      <c r="I4107" t="s">
        <v>218</v>
      </c>
      <c r="J4107" t="s">
        <v>17189</v>
      </c>
      <c r="K4107" t="s">
        <v>17190</v>
      </c>
      <c r="L4107" t="s">
        <v>1173</v>
      </c>
      <c r="M4107">
        <v>50</v>
      </c>
      <c r="N4107" t="s">
        <v>113</v>
      </c>
      <c r="O4107" t="s">
        <v>13147</v>
      </c>
      <c r="P4107">
        <v>1</v>
      </c>
      <c r="Q4107">
        <v>560</v>
      </c>
      <c r="R4107">
        <v>492</v>
      </c>
      <c r="S4107">
        <v>133</v>
      </c>
      <c r="W4107">
        <v>0.27551999999999999</v>
      </c>
      <c r="X4107">
        <v>0.33062399999999997</v>
      </c>
    </row>
    <row r="4108" spans="1:24" hidden="1" x14ac:dyDescent="0.3">
      <c r="A4108" t="s">
        <v>17192</v>
      </c>
      <c r="B4108" t="s">
        <v>8211</v>
      </c>
      <c r="C4108" t="s">
        <v>4528</v>
      </c>
      <c r="D4108" t="s">
        <v>4527</v>
      </c>
      <c r="E4108" t="s">
        <v>113</v>
      </c>
      <c r="F4108" t="s">
        <v>4529</v>
      </c>
      <c r="G4108" t="s">
        <v>133</v>
      </c>
      <c r="H4108" t="s">
        <v>216</v>
      </c>
      <c r="I4108" t="s">
        <v>218</v>
      </c>
      <c r="J4108" t="s">
        <v>17189</v>
      </c>
      <c r="K4108" t="s">
        <v>17190</v>
      </c>
      <c r="L4108" t="s">
        <v>1173</v>
      </c>
      <c r="M4108">
        <v>48</v>
      </c>
      <c r="N4108" t="s">
        <v>113</v>
      </c>
      <c r="O4108" t="s">
        <v>9493</v>
      </c>
      <c r="P4108">
        <v>1</v>
      </c>
      <c r="Q4108">
        <v>0.6</v>
      </c>
      <c r="T4108">
        <v>114.58</v>
      </c>
      <c r="W4108">
        <v>0.28274333882308139</v>
      </c>
      <c r="X4108">
        <v>0.45238934211693027</v>
      </c>
    </row>
    <row r="4109" spans="1:24" hidden="1" x14ac:dyDescent="0.3">
      <c r="A4109" t="s">
        <v>17193</v>
      </c>
      <c r="B4109" t="s">
        <v>8249</v>
      </c>
      <c r="C4109" t="s">
        <v>4528</v>
      </c>
      <c r="D4109" t="s">
        <v>4527</v>
      </c>
      <c r="E4109" t="s">
        <v>113</v>
      </c>
      <c r="F4109" t="s">
        <v>4529</v>
      </c>
      <c r="G4109" t="s">
        <v>133</v>
      </c>
      <c r="H4109" t="s">
        <v>216</v>
      </c>
      <c r="I4109" t="s">
        <v>218</v>
      </c>
      <c r="J4109" t="s">
        <v>17189</v>
      </c>
      <c r="K4109" t="s">
        <v>17190</v>
      </c>
      <c r="L4109" t="s">
        <v>1173</v>
      </c>
      <c r="M4109">
        <v>48</v>
      </c>
      <c r="N4109" t="s">
        <v>113</v>
      </c>
      <c r="O4109" t="s">
        <v>17194</v>
      </c>
      <c r="P4109">
        <v>1</v>
      </c>
      <c r="Q4109">
        <v>1.2</v>
      </c>
      <c r="T4109">
        <v>299.27</v>
      </c>
      <c r="W4109">
        <v>1.1309733552923256</v>
      </c>
      <c r="X4109">
        <v>1.8095573684677211</v>
      </c>
    </row>
    <row r="4110" spans="1:24" hidden="1" x14ac:dyDescent="0.3">
      <c r="A4110" t="s">
        <v>17195</v>
      </c>
      <c r="B4110" t="s">
        <v>8174</v>
      </c>
      <c r="C4110" t="s">
        <v>17196</v>
      </c>
      <c r="D4110" t="s">
        <v>17197</v>
      </c>
      <c r="E4110" t="s">
        <v>113</v>
      </c>
      <c r="F4110" t="s">
        <v>17198</v>
      </c>
      <c r="G4110" t="s">
        <v>133</v>
      </c>
      <c r="H4110" t="s">
        <v>16868</v>
      </c>
      <c r="I4110" t="s">
        <v>540</v>
      </c>
      <c r="J4110" t="s">
        <v>17199</v>
      </c>
      <c r="K4110" t="s">
        <v>17200</v>
      </c>
      <c r="L4110" t="s">
        <v>1173</v>
      </c>
      <c r="M4110">
        <v>50</v>
      </c>
      <c r="N4110" t="s">
        <v>8442</v>
      </c>
      <c r="O4110" t="s">
        <v>8207</v>
      </c>
      <c r="P4110">
        <v>3</v>
      </c>
      <c r="Q4110">
        <v>1400</v>
      </c>
      <c r="R4110">
        <v>320</v>
      </c>
      <c r="S4110">
        <v>145</v>
      </c>
      <c r="T4110">
        <v>70</v>
      </c>
      <c r="U4110">
        <v>155</v>
      </c>
      <c r="V4110">
        <v>305</v>
      </c>
      <c r="W4110">
        <v>1.3440000000000001</v>
      </c>
      <c r="X4110">
        <v>1.6128</v>
      </c>
    </row>
    <row r="4111" spans="1:24" hidden="1" x14ac:dyDescent="0.3">
      <c r="A4111" t="s">
        <v>17201</v>
      </c>
      <c r="B4111" t="s">
        <v>8179</v>
      </c>
      <c r="C4111" t="s">
        <v>17196</v>
      </c>
      <c r="D4111" t="s">
        <v>17197</v>
      </c>
      <c r="E4111" t="s">
        <v>113</v>
      </c>
      <c r="F4111" t="s">
        <v>17198</v>
      </c>
      <c r="G4111" t="s">
        <v>133</v>
      </c>
      <c r="H4111" t="s">
        <v>16868</v>
      </c>
      <c r="I4111" t="s">
        <v>540</v>
      </c>
      <c r="J4111" t="s">
        <v>17199</v>
      </c>
      <c r="K4111" t="s">
        <v>17200</v>
      </c>
      <c r="L4111" t="s">
        <v>1173</v>
      </c>
      <c r="M4111">
        <v>50</v>
      </c>
      <c r="N4111" t="s">
        <v>9971</v>
      </c>
      <c r="O4111" t="s">
        <v>9034</v>
      </c>
      <c r="P4111">
        <v>1</v>
      </c>
      <c r="Q4111">
        <v>560</v>
      </c>
      <c r="R4111">
        <v>308</v>
      </c>
      <c r="S4111">
        <v>149</v>
      </c>
      <c r="W4111">
        <v>0.17247999999999999</v>
      </c>
      <c r="X4111">
        <v>0.20697599999999999</v>
      </c>
    </row>
    <row r="4112" spans="1:24" hidden="1" x14ac:dyDescent="0.3">
      <c r="A4112" t="s">
        <v>17202</v>
      </c>
      <c r="B4112" t="s">
        <v>8536</v>
      </c>
      <c r="C4112" t="s">
        <v>17196</v>
      </c>
      <c r="D4112" t="s">
        <v>17197</v>
      </c>
      <c r="E4112" t="s">
        <v>113</v>
      </c>
      <c r="F4112" t="s">
        <v>17198</v>
      </c>
      <c r="G4112" t="s">
        <v>133</v>
      </c>
      <c r="H4112" t="s">
        <v>16868</v>
      </c>
      <c r="I4112" t="s">
        <v>540</v>
      </c>
      <c r="J4112" t="s">
        <v>17199</v>
      </c>
      <c r="K4112" t="s">
        <v>17200</v>
      </c>
      <c r="L4112" t="s">
        <v>1173</v>
      </c>
      <c r="M4112">
        <v>48</v>
      </c>
      <c r="N4112" t="s">
        <v>113</v>
      </c>
      <c r="O4112" t="s">
        <v>9505</v>
      </c>
      <c r="P4112">
        <v>2</v>
      </c>
      <c r="W4112">
        <v>0</v>
      </c>
      <c r="X4112">
        <v>0</v>
      </c>
    </row>
    <row r="4113" spans="1:24" hidden="1" x14ac:dyDescent="0.3">
      <c r="A4113" t="s">
        <v>17203</v>
      </c>
      <c r="B4113" t="s">
        <v>8211</v>
      </c>
      <c r="C4113" t="s">
        <v>17196</v>
      </c>
      <c r="D4113" t="s">
        <v>17197</v>
      </c>
      <c r="E4113" t="s">
        <v>113</v>
      </c>
      <c r="F4113" t="s">
        <v>17198</v>
      </c>
      <c r="G4113" t="s">
        <v>133</v>
      </c>
      <c r="H4113" t="s">
        <v>16868</v>
      </c>
      <c r="I4113" t="s">
        <v>540</v>
      </c>
      <c r="J4113" t="s">
        <v>17199</v>
      </c>
      <c r="K4113" t="s">
        <v>17200</v>
      </c>
      <c r="L4113" t="s">
        <v>1173</v>
      </c>
      <c r="M4113">
        <v>48</v>
      </c>
      <c r="N4113" t="s">
        <v>8614</v>
      </c>
      <c r="O4113" t="s">
        <v>14565</v>
      </c>
      <c r="P4113">
        <v>1</v>
      </c>
      <c r="Q4113">
        <v>1.2</v>
      </c>
      <c r="T4113">
        <v>149</v>
      </c>
      <c r="W4113">
        <v>1.1309733552923256</v>
      </c>
      <c r="X4113">
        <v>1.8095573684677211</v>
      </c>
    </row>
    <row r="4114" spans="1:24" hidden="1" x14ac:dyDescent="0.3">
      <c r="A4114" t="s">
        <v>17204</v>
      </c>
      <c r="B4114" t="s">
        <v>8174</v>
      </c>
      <c r="C4114" t="s">
        <v>4571</v>
      </c>
      <c r="D4114" t="s">
        <v>4570</v>
      </c>
      <c r="E4114" t="s">
        <v>113</v>
      </c>
      <c r="F4114" t="s">
        <v>4572</v>
      </c>
      <c r="G4114" t="s">
        <v>133</v>
      </c>
      <c r="H4114" t="s">
        <v>216</v>
      </c>
      <c r="I4114" t="s">
        <v>218</v>
      </c>
      <c r="J4114" t="s">
        <v>17205</v>
      </c>
      <c r="K4114" t="s">
        <v>17206</v>
      </c>
      <c r="L4114" t="s">
        <v>1173</v>
      </c>
      <c r="M4114">
        <v>50</v>
      </c>
      <c r="N4114" t="s">
        <v>113</v>
      </c>
      <c r="O4114" t="s">
        <v>9890</v>
      </c>
      <c r="P4114">
        <v>2</v>
      </c>
      <c r="Q4114">
        <v>2500</v>
      </c>
      <c r="R4114">
        <v>355</v>
      </c>
      <c r="S4114">
        <v>192</v>
      </c>
      <c r="T4114">
        <v>5</v>
      </c>
      <c r="U4114">
        <v>170</v>
      </c>
      <c r="W4114">
        <v>1.7749999999999999</v>
      </c>
      <c r="X4114">
        <v>2.13</v>
      </c>
    </row>
    <row r="4115" spans="1:24" hidden="1" x14ac:dyDescent="0.3">
      <c r="A4115" t="s">
        <v>17207</v>
      </c>
      <c r="B4115" t="s">
        <v>8179</v>
      </c>
      <c r="C4115" t="s">
        <v>4571</v>
      </c>
      <c r="D4115" t="s">
        <v>4570</v>
      </c>
      <c r="E4115" t="s">
        <v>113</v>
      </c>
      <c r="F4115" t="s">
        <v>4572</v>
      </c>
      <c r="G4115" t="s">
        <v>133</v>
      </c>
      <c r="H4115" t="s">
        <v>216</v>
      </c>
      <c r="I4115" t="s">
        <v>218</v>
      </c>
      <c r="J4115" t="s">
        <v>17205</v>
      </c>
      <c r="K4115" t="s">
        <v>17206</v>
      </c>
      <c r="L4115" t="s">
        <v>1173</v>
      </c>
      <c r="M4115">
        <v>50</v>
      </c>
      <c r="N4115" t="s">
        <v>113</v>
      </c>
      <c r="O4115" t="s">
        <v>13147</v>
      </c>
      <c r="P4115">
        <v>1</v>
      </c>
      <c r="Q4115">
        <v>560</v>
      </c>
      <c r="R4115">
        <v>492</v>
      </c>
      <c r="S4115">
        <v>133</v>
      </c>
      <c r="W4115">
        <v>0.27551999999999999</v>
      </c>
      <c r="X4115">
        <v>0.33062399999999997</v>
      </c>
    </row>
    <row r="4116" spans="1:24" hidden="1" x14ac:dyDescent="0.3">
      <c r="A4116" t="s">
        <v>17208</v>
      </c>
      <c r="B4116" t="s">
        <v>8211</v>
      </c>
      <c r="C4116" t="s">
        <v>4571</v>
      </c>
      <c r="D4116" t="s">
        <v>4570</v>
      </c>
      <c r="E4116" t="s">
        <v>113</v>
      </c>
      <c r="F4116" t="s">
        <v>4572</v>
      </c>
      <c r="G4116" t="s">
        <v>133</v>
      </c>
      <c r="H4116" t="s">
        <v>216</v>
      </c>
      <c r="I4116" t="s">
        <v>218</v>
      </c>
      <c r="J4116" t="s">
        <v>17205</v>
      </c>
      <c r="K4116" t="s">
        <v>17206</v>
      </c>
      <c r="L4116" t="s">
        <v>1173</v>
      </c>
      <c r="M4116">
        <v>48</v>
      </c>
      <c r="N4116" t="s">
        <v>113</v>
      </c>
      <c r="O4116" t="s">
        <v>9493</v>
      </c>
      <c r="P4116">
        <v>3</v>
      </c>
      <c r="Q4116">
        <v>0.6</v>
      </c>
      <c r="T4116">
        <v>356.73</v>
      </c>
      <c r="U4116">
        <v>355.67</v>
      </c>
      <c r="V4116">
        <v>170.65</v>
      </c>
      <c r="W4116">
        <v>0.84823001646924412</v>
      </c>
      <c r="X4116">
        <v>1.3571680263507906</v>
      </c>
    </row>
    <row r="4117" spans="1:24" hidden="1" x14ac:dyDescent="0.3">
      <c r="A4117" t="s">
        <v>17209</v>
      </c>
      <c r="B4117" t="s">
        <v>8174</v>
      </c>
      <c r="C4117" t="s">
        <v>4567</v>
      </c>
      <c r="D4117" t="s">
        <v>4566</v>
      </c>
      <c r="E4117" t="s">
        <v>113</v>
      </c>
      <c r="F4117" t="s">
        <v>4568</v>
      </c>
      <c r="G4117" t="s">
        <v>133</v>
      </c>
      <c r="H4117" t="s">
        <v>216</v>
      </c>
      <c r="I4117" t="s">
        <v>218</v>
      </c>
      <c r="J4117" t="s">
        <v>17210</v>
      </c>
      <c r="K4117" t="s">
        <v>17211</v>
      </c>
      <c r="L4117" t="s">
        <v>1173</v>
      </c>
      <c r="M4117">
        <v>50</v>
      </c>
      <c r="N4117" t="s">
        <v>113</v>
      </c>
      <c r="O4117" t="s">
        <v>9890</v>
      </c>
      <c r="P4117">
        <v>3</v>
      </c>
      <c r="Q4117">
        <v>2500</v>
      </c>
      <c r="R4117">
        <v>355</v>
      </c>
      <c r="S4117">
        <v>192</v>
      </c>
      <c r="T4117">
        <v>165</v>
      </c>
      <c r="U4117">
        <v>260</v>
      </c>
      <c r="V4117">
        <v>345</v>
      </c>
      <c r="W4117">
        <v>2.6625000000000001</v>
      </c>
      <c r="X4117">
        <v>3.1949999999999998</v>
      </c>
    </row>
    <row r="4118" spans="1:24" hidden="1" x14ac:dyDescent="0.3">
      <c r="A4118" t="s">
        <v>17212</v>
      </c>
      <c r="B4118" t="s">
        <v>8179</v>
      </c>
      <c r="C4118" t="s">
        <v>4567</v>
      </c>
      <c r="D4118" t="s">
        <v>4566</v>
      </c>
      <c r="E4118" t="s">
        <v>113</v>
      </c>
      <c r="F4118" t="s">
        <v>4568</v>
      </c>
      <c r="G4118" t="s">
        <v>133</v>
      </c>
      <c r="H4118" t="s">
        <v>216</v>
      </c>
      <c r="I4118" t="s">
        <v>218</v>
      </c>
      <c r="J4118" t="s">
        <v>17210</v>
      </c>
      <c r="K4118" t="s">
        <v>17211</v>
      </c>
      <c r="L4118" t="s">
        <v>1173</v>
      </c>
      <c r="M4118">
        <v>50</v>
      </c>
      <c r="N4118" t="s">
        <v>113</v>
      </c>
      <c r="O4118" t="s">
        <v>13147</v>
      </c>
      <c r="P4118">
        <v>1</v>
      </c>
      <c r="Q4118">
        <v>560</v>
      </c>
      <c r="R4118">
        <v>492</v>
      </c>
      <c r="S4118">
        <v>133</v>
      </c>
      <c r="W4118">
        <v>0.27551999999999999</v>
      </c>
      <c r="X4118">
        <v>0.33062399999999997</v>
      </c>
    </row>
    <row r="4119" spans="1:24" hidden="1" x14ac:dyDescent="0.3">
      <c r="A4119" t="s">
        <v>17213</v>
      </c>
      <c r="B4119" t="s">
        <v>8211</v>
      </c>
      <c r="C4119" t="s">
        <v>4567</v>
      </c>
      <c r="D4119" t="s">
        <v>4566</v>
      </c>
      <c r="E4119" t="s">
        <v>113</v>
      </c>
      <c r="F4119" t="s">
        <v>4568</v>
      </c>
      <c r="G4119" t="s">
        <v>133</v>
      </c>
      <c r="H4119" t="s">
        <v>216</v>
      </c>
      <c r="I4119" t="s">
        <v>218</v>
      </c>
      <c r="J4119" t="s">
        <v>17210</v>
      </c>
      <c r="K4119" t="s">
        <v>17211</v>
      </c>
      <c r="L4119" t="s">
        <v>1173</v>
      </c>
      <c r="M4119">
        <v>48</v>
      </c>
      <c r="N4119" t="s">
        <v>113</v>
      </c>
      <c r="O4119" t="s">
        <v>9493</v>
      </c>
      <c r="P4119">
        <v>2</v>
      </c>
      <c r="Q4119">
        <v>0.6</v>
      </c>
      <c r="T4119">
        <v>175.67</v>
      </c>
      <c r="U4119">
        <v>176.09</v>
      </c>
      <c r="W4119">
        <v>0.56548667764616278</v>
      </c>
      <c r="X4119">
        <v>0.90477868423386054</v>
      </c>
    </row>
    <row r="4120" spans="1:24" hidden="1" x14ac:dyDescent="0.3">
      <c r="A4120" t="s">
        <v>17214</v>
      </c>
      <c r="B4120" t="s">
        <v>8174</v>
      </c>
      <c r="C4120" t="s">
        <v>5257</v>
      </c>
      <c r="D4120" t="s">
        <v>5256</v>
      </c>
      <c r="E4120" t="s">
        <v>113</v>
      </c>
      <c r="F4120" t="s">
        <v>5258</v>
      </c>
      <c r="G4120" t="s">
        <v>133</v>
      </c>
      <c r="H4120" t="s">
        <v>11897</v>
      </c>
      <c r="I4120" t="s">
        <v>115</v>
      </c>
      <c r="J4120" t="s">
        <v>17215</v>
      </c>
      <c r="K4120" t="s">
        <v>17216</v>
      </c>
      <c r="L4120" t="s">
        <v>1173</v>
      </c>
      <c r="M4120">
        <v>50</v>
      </c>
      <c r="N4120" t="s">
        <v>113</v>
      </c>
      <c r="O4120" t="s">
        <v>9890</v>
      </c>
      <c r="P4120">
        <v>3</v>
      </c>
      <c r="Q4120">
        <v>2500</v>
      </c>
      <c r="R4120">
        <v>355</v>
      </c>
      <c r="S4120">
        <v>192</v>
      </c>
      <c r="T4120">
        <v>340</v>
      </c>
      <c r="U4120">
        <v>160</v>
      </c>
      <c r="V4120">
        <v>220</v>
      </c>
      <c r="W4120">
        <v>2.6625000000000001</v>
      </c>
      <c r="X4120">
        <v>3.1949999999999998</v>
      </c>
    </row>
    <row r="4121" spans="1:24" hidden="1" x14ac:dyDescent="0.3">
      <c r="A4121" t="s">
        <v>17217</v>
      </c>
      <c r="B4121" t="s">
        <v>8179</v>
      </c>
      <c r="C4121" t="s">
        <v>5257</v>
      </c>
      <c r="D4121" t="s">
        <v>5256</v>
      </c>
      <c r="E4121" t="s">
        <v>113</v>
      </c>
      <c r="F4121" t="s">
        <v>5258</v>
      </c>
      <c r="G4121" t="s">
        <v>133</v>
      </c>
      <c r="H4121" t="s">
        <v>11897</v>
      </c>
      <c r="I4121" t="s">
        <v>115</v>
      </c>
      <c r="J4121" t="s">
        <v>17215</v>
      </c>
      <c r="K4121" t="s">
        <v>17216</v>
      </c>
      <c r="L4121" t="s">
        <v>1173</v>
      </c>
      <c r="M4121">
        <v>50</v>
      </c>
      <c r="N4121" t="s">
        <v>113</v>
      </c>
      <c r="O4121" t="s">
        <v>13147</v>
      </c>
      <c r="P4121">
        <v>1</v>
      </c>
      <c r="Q4121">
        <v>560</v>
      </c>
      <c r="R4121">
        <v>492</v>
      </c>
      <c r="S4121">
        <v>133</v>
      </c>
      <c r="W4121">
        <v>0.27551999999999999</v>
      </c>
      <c r="X4121">
        <v>0.33062399999999997</v>
      </c>
    </row>
    <row r="4122" spans="1:24" hidden="1" x14ac:dyDescent="0.3">
      <c r="A4122" t="s">
        <v>17218</v>
      </c>
      <c r="B4122" t="s">
        <v>8211</v>
      </c>
      <c r="C4122" t="s">
        <v>5257</v>
      </c>
      <c r="D4122" t="s">
        <v>5256</v>
      </c>
      <c r="E4122" t="s">
        <v>113</v>
      </c>
      <c r="F4122" t="s">
        <v>5258</v>
      </c>
      <c r="G4122" t="s">
        <v>133</v>
      </c>
      <c r="H4122" t="s">
        <v>11897</v>
      </c>
      <c r="I4122" t="s">
        <v>115</v>
      </c>
      <c r="J4122" t="s">
        <v>17215</v>
      </c>
      <c r="K4122" t="s">
        <v>17216</v>
      </c>
      <c r="L4122" t="s">
        <v>1173</v>
      </c>
      <c r="M4122">
        <v>49</v>
      </c>
      <c r="N4122" t="s">
        <v>113</v>
      </c>
      <c r="O4122" t="s">
        <v>9493</v>
      </c>
      <c r="P4122">
        <v>1</v>
      </c>
      <c r="Q4122">
        <v>0.3</v>
      </c>
      <c r="T4122">
        <v>214.72</v>
      </c>
      <c r="W4122">
        <v>7.0685834705770348E-2</v>
      </c>
      <c r="X4122">
        <v>0.11309733552923257</v>
      </c>
    </row>
    <row r="4123" spans="1:24" hidden="1" x14ac:dyDescent="0.3">
      <c r="A4123" t="s">
        <v>17219</v>
      </c>
      <c r="B4123" t="s">
        <v>8174</v>
      </c>
      <c r="C4123" t="s">
        <v>4811</v>
      </c>
      <c r="D4123" t="s">
        <v>4810</v>
      </c>
      <c r="E4123" t="s">
        <v>113</v>
      </c>
      <c r="F4123" t="s">
        <v>17220</v>
      </c>
      <c r="G4123" t="s">
        <v>133</v>
      </c>
      <c r="H4123" t="s">
        <v>177</v>
      </c>
      <c r="I4123" t="s">
        <v>226</v>
      </c>
      <c r="J4123" t="s">
        <v>17221</v>
      </c>
      <c r="K4123" t="s">
        <v>17222</v>
      </c>
      <c r="L4123" t="s">
        <v>120</v>
      </c>
      <c r="M4123">
        <v>40</v>
      </c>
      <c r="N4123" t="s">
        <v>8442</v>
      </c>
      <c r="O4123" t="s">
        <v>8207</v>
      </c>
      <c r="P4123">
        <v>3</v>
      </c>
      <c r="Q4123">
        <v>1400</v>
      </c>
      <c r="R4123">
        <v>320</v>
      </c>
      <c r="S4123">
        <v>145</v>
      </c>
      <c r="T4123">
        <v>60</v>
      </c>
      <c r="U4123">
        <v>120</v>
      </c>
      <c r="V4123">
        <v>305</v>
      </c>
      <c r="W4123">
        <v>1.3440000000000001</v>
      </c>
      <c r="X4123">
        <v>1.6128</v>
      </c>
    </row>
    <row r="4124" spans="1:24" hidden="1" x14ac:dyDescent="0.3">
      <c r="A4124" t="s">
        <v>17223</v>
      </c>
      <c r="B4124" t="s">
        <v>8179</v>
      </c>
      <c r="C4124" t="s">
        <v>4811</v>
      </c>
      <c r="D4124" t="s">
        <v>4810</v>
      </c>
      <c r="E4124" t="s">
        <v>113</v>
      </c>
      <c r="F4124" t="s">
        <v>17220</v>
      </c>
      <c r="G4124" t="s">
        <v>133</v>
      </c>
      <c r="H4124" t="s">
        <v>177</v>
      </c>
      <c r="I4124" t="s">
        <v>226</v>
      </c>
      <c r="J4124" t="s">
        <v>17221</v>
      </c>
      <c r="K4124" t="s">
        <v>17222</v>
      </c>
      <c r="L4124" t="s">
        <v>120</v>
      </c>
      <c r="M4124">
        <v>40</v>
      </c>
      <c r="N4124" t="s">
        <v>9971</v>
      </c>
      <c r="O4124" t="s">
        <v>14622</v>
      </c>
      <c r="P4124">
        <v>1</v>
      </c>
      <c r="Q4124">
        <v>560</v>
      </c>
      <c r="R4124">
        <v>492</v>
      </c>
      <c r="W4124">
        <v>0.27551999999999999</v>
      </c>
      <c r="X4124">
        <v>0.33062399999999997</v>
      </c>
    </row>
    <row r="4125" spans="1:24" hidden="1" x14ac:dyDescent="0.3">
      <c r="A4125" t="s">
        <v>17224</v>
      </c>
      <c r="B4125" t="s">
        <v>8536</v>
      </c>
      <c r="C4125" t="s">
        <v>4811</v>
      </c>
      <c r="D4125" t="s">
        <v>4810</v>
      </c>
      <c r="E4125" t="s">
        <v>113</v>
      </c>
      <c r="F4125" t="s">
        <v>17220</v>
      </c>
      <c r="G4125" t="s">
        <v>133</v>
      </c>
      <c r="H4125" t="s">
        <v>177</v>
      </c>
      <c r="I4125" t="s">
        <v>226</v>
      </c>
      <c r="J4125" t="s">
        <v>17221</v>
      </c>
      <c r="K4125" t="s">
        <v>17222</v>
      </c>
      <c r="L4125" t="s">
        <v>120</v>
      </c>
      <c r="M4125">
        <v>38</v>
      </c>
      <c r="N4125" t="s">
        <v>11431</v>
      </c>
      <c r="O4125" t="s">
        <v>16992</v>
      </c>
      <c r="P4125">
        <v>1</v>
      </c>
      <c r="Q4125">
        <v>151</v>
      </c>
      <c r="R4125">
        <v>151</v>
      </c>
      <c r="W4125">
        <v>2.2800999999999998E-2</v>
      </c>
      <c r="X4125">
        <v>2.7361199999999999E-2</v>
      </c>
    </row>
    <row r="4126" spans="1:24" hidden="1" x14ac:dyDescent="0.3">
      <c r="A4126" t="s">
        <v>17225</v>
      </c>
      <c r="B4126" t="s">
        <v>8211</v>
      </c>
      <c r="C4126" t="s">
        <v>4811</v>
      </c>
      <c r="D4126" t="s">
        <v>4810</v>
      </c>
      <c r="E4126" t="s">
        <v>113</v>
      </c>
      <c r="F4126" t="s">
        <v>17220</v>
      </c>
      <c r="G4126" t="s">
        <v>133</v>
      </c>
      <c r="H4126" t="s">
        <v>177</v>
      </c>
      <c r="I4126" t="s">
        <v>226</v>
      </c>
      <c r="J4126" t="s">
        <v>17221</v>
      </c>
      <c r="K4126" t="s">
        <v>17222</v>
      </c>
      <c r="L4126" t="s">
        <v>120</v>
      </c>
      <c r="M4126">
        <v>38</v>
      </c>
      <c r="N4126" t="s">
        <v>113</v>
      </c>
      <c r="O4126" t="s">
        <v>9493</v>
      </c>
      <c r="P4126">
        <v>1</v>
      </c>
      <c r="Q4126">
        <v>0.9</v>
      </c>
      <c r="T4126">
        <v>306</v>
      </c>
      <c r="W4126">
        <v>0.63617251235193317</v>
      </c>
      <c r="X4126">
        <v>1.0178760197630932</v>
      </c>
    </row>
    <row r="4127" spans="1:24" hidden="1" x14ac:dyDescent="0.3">
      <c r="A4127" t="s">
        <v>17226</v>
      </c>
      <c r="B4127" t="s">
        <v>8174</v>
      </c>
      <c r="C4127" t="s">
        <v>4091</v>
      </c>
      <c r="D4127" t="s">
        <v>17227</v>
      </c>
      <c r="E4127" t="s">
        <v>113</v>
      </c>
      <c r="F4127" t="s">
        <v>4092</v>
      </c>
      <c r="G4127" t="s">
        <v>133</v>
      </c>
      <c r="H4127" t="s">
        <v>216</v>
      </c>
      <c r="I4127" t="s">
        <v>218</v>
      </c>
      <c r="J4127" t="s">
        <v>17228</v>
      </c>
      <c r="K4127" t="s">
        <v>17229</v>
      </c>
      <c r="L4127" t="s">
        <v>1173</v>
      </c>
      <c r="M4127">
        <v>50</v>
      </c>
      <c r="N4127" t="s">
        <v>113</v>
      </c>
      <c r="O4127" t="s">
        <v>9890</v>
      </c>
      <c r="P4127">
        <v>3</v>
      </c>
      <c r="Q4127">
        <v>2500</v>
      </c>
      <c r="R4127">
        <v>355</v>
      </c>
      <c r="S4127">
        <v>192</v>
      </c>
      <c r="T4127">
        <v>100</v>
      </c>
      <c r="U4127">
        <v>200</v>
      </c>
      <c r="V4127">
        <v>290</v>
      </c>
      <c r="W4127">
        <v>2.6625000000000001</v>
      </c>
      <c r="X4127">
        <v>3.1949999999999998</v>
      </c>
    </row>
    <row r="4128" spans="1:24" hidden="1" x14ac:dyDescent="0.3">
      <c r="A4128" t="s">
        <v>17230</v>
      </c>
      <c r="B4128" t="s">
        <v>8179</v>
      </c>
      <c r="C4128" t="s">
        <v>4091</v>
      </c>
      <c r="D4128" t="s">
        <v>17227</v>
      </c>
      <c r="E4128" t="s">
        <v>113</v>
      </c>
      <c r="F4128" t="s">
        <v>4092</v>
      </c>
      <c r="G4128" t="s">
        <v>133</v>
      </c>
      <c r="H4128" t="s">
        <v>216</v>
      </c>
      <c r="I4128" t="s">
        <v>218</v>
      </c>
      <c r="J4128" t="s">
        <v>17228</v>
      </c>
      <c r="K4128" t="s">
        <v>17229</v>
      </c>
      <c r="L4128" t="s">
        <v>1173</v>
      </c>
      <c r="M4128">
        <v>50</v>
      </c>
      <c r="N4128" t="s">
        <v>113</v>
      </c>
      <c r="O4128" t="s">
        <v>13147</v>
      </c>
      <c r="P4128">
        <v>1</v>
      </c>
      <c r="Q4128">
        <v>560</v>
      </c>
      <c r="R4128">
        <v>492</v>
      </c>
      <c r="S4128">
        <v>133</v>
      </c>
      <c r="W4128">
        <v>0.27551999999999999</v>
      </c>
      <c r="X4128">
        <v>0.33062399999999997</v>
      </c>
    </row>
    <row r="4129" spans="1:24" hidden="1" x14ac:dyDescent="0.3">
      <c r="A4129" t="s">
        <v>17231</v>
      </c>
      <c r="B4129" t="s">
        <v>8211</v>
      </c>
      <c r="C4129" t="s">
        <v>4091</v>
      </c>
      <c r="D4129" t="s">
        <v>17227</v>
      </c>
      <c r="E4129" t="s">
        <v>113</v>
      </c>
      <c r="F4129" t="s">
        <v>4092</v>
      </c>
      <c r="G4129" t="s">
        <v>133</v>
      </c>
      <c r="H4129" t="s">
        <v>216</v>
      </c>
      <c r="I4129" t="s">
        <v>218</v>
      </c>
      <c r="J4129" t="s">
        <v>17228</v>
      </c>
      <c r="K4129" t="s">
        <v>17229</v>
      </c>
      <c r="L4129" t="s">
        <v>1173</v>
      </c>
      <c r="M4129">
        <v>48</v>
      </c>
      <c r="N4129" t="s">
        <v>113</v>
      </c>
      <c r="O4129" t="s">
        <v>9493</v>
      </c>
      <c r="P4129">
        <v>3</v>
      </c>
      <c r="Q4129">
        <v>0.6</v>
      </c>
      <c r="T4129">
        <v>90.34</v>
      </c>
      <c r="U4129">
        <v>282.26</v>
      </c>
      <c r="V4129">
        <v>281.81</v>
      </c>
      <c r="W4129">
        <v>0.84823001646924412</v>
      </c>
      <c r="X4129">
        <v>1.3571680263507906</v>
      </c>
    </row>
    <row r="4130" spans="1:24" hidden="1" x14ac:dyDescent="0.3">
      <c r="A4130" t="s">
        <v>17232</v>
      </c>
      <c r="B4130" t="s">
        <v>8174</v>
      </c>
      <c r="C4130" t="s">
        <v>199</v>
      </c>
      <c r="D4130" t="s">
        <v>198</v>
      </c>
      <c r="E4130" t="s">
        <v>113</v>
      </c>
      <c r="F4130" t="s">
        <v>200</v>
      </c>
      <c r="G4130" t="s">
        <v>133</v>
      </c>
      <c r="H4130" t="s">
        <v>177</v>
      </c>
      <c r="I4130" t="s">
        <v>138</v>
      </c>
      <c r="J4130" t="s">
        <v>17233</v>
      </c>
      <c r="K4130" t="s">
        <v>17234</v>
      </c>
      <c r="L4130" t="s">
        <v>1173</v>
      </c>
      <c r="M4130">
        <v>50</v>
      </c>
      <c r="N4130" t="s">
        <v>8442</v>
      </c>
      <c r="O4130" t="s">
        <v>17235</v>
      </c>
      <c r="P4130">
        <v>2</v>
      </c>
      <c r="Q4130">
        <v>2500</v>
      </c>
      <c r="R4130">
        <v>355</v>
      </c>
      <c r="T4130">
        <v>0</v>
      </c>
      <c r="U4130">
        <v>100</v>
      </c>
      <c r="V4130">
        <v>270</v>
      </c>
      <c r="W4130">
        <v>1.7749999999999999</v>
      </c>
      <c r="X4130">
        <v>2.13</v>
      </c>
    </row>
    <row r="4131" spans="1:24" hidden="1" x14ac:dyDescent="0.3">
      <c r="A4131" t="s">
        <v>17236</v>
      </c>
      <c r="B4131" t="s">
        <v>8179</v>
      </c>
      <c r="C4131" t="s">
        <v>199</v>
      </c>
      <c r="D4131" t="s">
        <v>198</v>
      </c>
      <c r="E4131" t="s">
        <v>113</v>
      </c>
      <c r="F4131" t="s">
        <v>200</v>
      </c>
      <c r="G4131" t="s">
        <v>133</v>
      </c>
      <c r="H4131" t="s">
        <v>177</v>
      </c>
      <c r="I4131" t="s">
        <v>138</v>
      </c>
      <c r="J4131" t="s">
        <v>17233</v>
      </c>
      <c r="K4131" t="s">
        <v>17234</v>
      </c>
      <c r="L4131" t="s">
        <v>1173</v>
      </c>
      <c r="M4131">
        <v>50</v>
      </c>
      <c r="N4131" t="s">
        <v>9971</v>
      </c>
      <c r="O4131" t="s">
        <v>14622</v>
      </c>
      <c r="P4131">
        <v>1</v>
      </c>
      <c r="Q4131">
        <v>560</v>
      </c>
      <c r="R4131">
        <v>492</v>
      </c>
      <c r="W4131">
        <v>0.27551999999999999</v>
      </c>
      <c r="X4131">
        <v>0.33062399999999997</v>
      </c>
    </row>
    <row r="4132" spans="1:24" hidden="1" x14ac:dyDescent="0.3">
      <c r="A4132" t="s">
        <v>17237</v>
      </c>
      <c r="B4132" t="s">
        <v>8536</v>
      </c>
      <c r="C4132" t="s">
        <v>199</v>
      </c>
      <c r="D4132" t="s">
        <v>198</v>
      </c>
      <c r="E4132" t="s">
        <v>113</v>
      </c>
      <c r="F4132" t="s">
        <v>200</v>
      </c>
      <c r="G4132" t="s">
        <v>133</v>
      </c>
      <c r="H4132" t="s">
        <v>177</v>
      </c>
      <c r="I4132" t="s">
        <v>138</v>
      </c>
      <c r="J4132" t="s">
        <v>17233</v>
      </c>
      <c r="K4132" t="s">
        <v>17234</v>
      </c>
      <c r="L4132" t="s">
        <v>1173</v>
      </c>
      <c r="M4132">
        <v>48</v>
      </c>
      <c r="N4132" t="s">
        <v>11431</v>
      </c>
      <c r="O4132" t="s">
        <v>16992</v>
      </c>
      <c r="P4132">
        <v>1</v>
      </c>
      <c r="Q4132">
        <v>151</v>
      </c>
      <c r="R4132">
        <v>151</v>
      </c>
      <c r="W4132">
        <v>2.2800999999999998E-2</v>
      </c>
      <c r="X4132">
        <v>2.7361199999999999E-2</v>
      </c>
    </row>
    <row r="4133" spans="1:24" hidden="1" x14ac:dyDescent="0.3">
      <c r="A4133" t="s">
        <v>17238</v>
      </c>
      <c r="B4133" t="s">
        <v>8211</v>
      </c>
      <c r="C4133" t="s">
        <v>199</v>
      </c>
      <c r="D4133" t="s">
        <v>198</v>
      </c>
      <c r="E4133" t="s">
        <v>113</v>
      </c>
      <c r="F4133" t="s">
        <v>200</v>
      </c>
      <c r="G4133" t="s">
        <v>133</v>
      </c>
      <c r="H4133" t="s">
        <v>177</v>
      </c>
      <c r="I4133" t="s">
        <v>138</v>
      </c>
      <c r="J4133" t="s">
        <v>17233</v>
      </c>
      <c r="K4133" t="s">
        <v>17234</v>
      </c>
      <c r="L4133" t="s">
        <v>1173</v>
      </c>
      <c r="M4133">
        <v>48</v>
      </c>
      <c r="N4133" t="s">
        <v>113</v>
      </c>
      <c r="O4133" t="s">
        <v>9493</v>
      </c>
      <c r="P4133">
        <v>1</v>
      </c>
      <c r="Q4133">
        <v>0.3</v>
      </c>
      <c r="T4133">
        <v>101.99</v>
      </c>
      <c r="W4133">
        <v>7.0685834705770348E-2</v>
      </c>
      <c r="X4133">
        <v>0.11309733552923257</v>
      </c>
    </row>
    <row r="4134" spans="1:24" hidden="1" x14ac:dyDescent="0.3">
      <c r="A4134" t="s">
        <v>17239</v>
      </c>
      <c r="B4134" t="s">
        <v>8249</v>
      </c>
      <c r="C4134" t="s">
        <v>199</v>
      </c>
      <c r="D4134" t="s">
        <v>198</v>
      </c>
      <c r="E4134" t="s">
        <v>113</v>
      </c>
      <c r="F4134" t="s">
        <v>200</v>
      </c>
      <c r="G4134" t="s">
        <v>133</v>
      </c>
      <c r="H4134" t="s">
        <v>177</v>
      </c>
      <c r="I4134" t="s">
        <v>138</v>
      </c>
      <c r="J4134" t="s">
        <v>17233</v>
      </c>
      <c r="K4134" t="s">
        <v>17234</v>
      </c>
      <c r="L4134" t="s">
        <v>1173</v>
      </c>
      <c r="M4134">
        <v>48</v>
      </c>
      <c r="N4134" t="s">
        <v>113</v>
      </c>
      <c r="O4134" t="s">
        <v>9493</v>
      </c>
      <c r="P4134">
        <v>2</v>
      </c>
      <c r="Q4134">
        <v>0.9</v>
      </c>
      <c r="T4134">
        <v>268.35000000000002</v>
      </c>
      <c r="U4134">
        <v>276.04000000000002</v>
      </c>
      <c r="W4134">
        <v>1.2723450247038663</v>
      </c>
      <c r="X4134">
        <v>2.0357520395261863</v>
      </c>
    </row>
    <row r="4135" spans="1:24" hidden="1" x14ac:dyDescent="0.3">
      <c r="A4135" t="s">
        <v>17240</v>
      </c>
      <c r="B4135" t="s">
        <v>8174</v>
      </c>
      <c r="C4135" t="s">
        <v>1115</v>
      </c>
      <c r="D4135" t="s">
        <v>1114</v>
      </c>
      <c r="E4135" t="s">
        <v>113</v>
      </c>
      <c r="F4135" t="s">
        <v>1116</v>
      </c>
      <c r="G4135" t="s">
        <v>133</v>
      </c>
      <c r="H4135" t="s">
        <v>177</v>
      </c>
      <c r="I4135" t="s">
        <v>138</v>
      </c>
      <c r="J4135" t="s">
        <v>17241</v>
      </c>
      <c r="K4135" t="s">
        <v>17242</v>
      </c>
      <c r="L4135" t="s">
        <v>1173</v>
      </c>
      <c r="M4135">
        <v>50</v>
      </c>
      <c r="N4135" t="s">
        <v>8442</v>
      </c>
      <c r="O4135" t="s">
        <v>17235</v>
      </c>
      <c r="P4135">
        <v>2</v>
      </c>
      <c r="Q4135">
        <v>2500</v>
      </c>
      <c r="R4135">
        <v>355</v>
      </c>
      <c r="T4135">
        <v>85</v>
      </c>
      <c r="U4135">
        <v>265</v>
      </c>
      <c r="W4135">
        <v>1.7749999999999999</v>
      </c>
      <c r="X4135">
        <v>2.13</v>
      </c>
    </row>
    <row r="4136" spans="1:24" hidden="1" x14ac:dyDescent="0.3">
      <c r="A4136" t="s">
        <v>17243</v>
      </c>
      <c r="B4136" t="s">
        <v>8179</v>
      </c>
      <c r="C4136" t="s">
        <v>1115</v>
      </c>
      <c r="D4136" t="s">
        <v>1114</v>
      </c>
      <c r="E4136" t="s">
        <v>113</v>
      </c>
      <c r="F4136" t="s">
        <v>1116</v>
      </c>
      <c r="G4136" t="s">
        <v>133</v>
      </c>
      <c r="H4136" t="s">
        <v>177</v>
      </c>
      <c r="I4136" t="s">
        <v>138</v>
      </c>
      <c r="J4136" t="s">
        <v>17241</v>
      </c>
      <c r="K4136" t="s">
        <v>17242</v>
      </c>
      <c r="L4136" t="s">
        <v>1173</v>
      </c>
      <c r="M4136">
        <v>50</v>
      </c>
      <c r="N4136" t="s">
        <v>9971</v>
      </c>
      <c r="O4136" t="s">
        <v>14622</v>
      </c>
      <c r="P4136">
        <v>1</v>
      </c>
      <c r="Q4136">
        <v>560</v>
      </c>
      <c r="R4136">
        <v>492</v>
      </c>
      <c r="W4136">
        <v>0.27551999999999999</v>
      </c>
      <c r="X4136">
        <v>0.33062399999999997</v>
      </c>
    </row>
    <row r="4137" spans="1:24" hidden="1" x14ac:dyDescent="0.3">
      <c r="A4137" t="s">
        <v>17244</v>
      </c>
      <c r="B4137" t="s">
        <v>8536</v>
      </c>
      <c r="C4137" t="s">
        <v>1115</v>
      </c>
      <c r="D4137" t="s">
        <v>1114</v>
      </c>
      <c r="E4137" t="s">
        <v>113</v>
      </c>
      <c r="F4137" t="s">
        <v>1116</v>
      </c>
      <c r="G4137" t="s">
        <v>133</v>
      </c>
      <c r="H4137" t="s">
        <v>177</v>
      </c>
      <c r="I4137" t="s">
        <v>138</v>
      </c>
      <c r="J4137" t="s">
        <v>17241</v>
      </c>
      <c r="K4137" t="s">
        <v>17242</v>
      </c>
      <c r="L4137" t="s">
        <v>1173</v>
      </c>
      <c r="M4137">
        <v>48</v>
      </c>
      <c r="N4137" t="s">
        <v>11431</v>
      </c>
      <c r="O4137" t="s">
        <v>16992</v>
      </c>
      <c r="P4137">
        <v>1</v>
      </c>
      <c r="Q4137">
        <v>151</v>
      </c>
      <c r="R4137">
        <v>151</v>
      </c>
      <c r="W4137">
        <v>2.2800999999999998E-2</v>
      </c>
      <c r="X4137">
        <v>2.7361199999999999E-2</v>
      </c>
    </row>
    <row r="4138" spans="1:24" hidden="1" x14ac:dyDescent="0.3">
      <c r="A4138" t="s">
        <v>17245</v>
      </c>
      <c r="B4138" t="s">
        <v>8211</v>
      </c>
      <c r="C4138" t="s">
        <v>1115</v>
      </c>
      <c r="D4138" t="s">
        <v>1114</v>
      </c>
      <c r="E4138" t="s">
        <v>113</v>
      </c>
      <c r="F4138" t="s">
        <v>1116</v>
      </c>
      <c r="G4138" t="s">
        <v>133</v>
      </c>
      <c r="H4138" t="s">
        <v>177</v>
      </c>
      <c r="I4138" t="s">
        <v>138</v>
      </c>
      <c r="J4138" t="s">
        <v>17241</v>
      </c>
      <c r="K4138" t="s">
        <v>17242</v>
      </c>
      <c r="L4138" t="s">
        <v>1173</v>
      </c>
      <c r="M4138">
        <v>48</v>
      </c>
      <c r="N4138" t="s">
        <v>113</v>
      </c>
      <c r="O4138" t="s">
        <v>9493</v>
      </c>
      <c r="P4138">
        <v>2</v>
      </c>
      <c r="Q4138">
        <v>0.9</v>
      </c>
      <c r="T4138">
        <v>275</v>
      </c>
      <c r="U4138">
        <v>87</v>
      </c>
      <c r="W4138">
        <v>1.2723450247038663</v>
      </c>
      <c r="X4138">
        <v>2.0357520395261863</v>
      </c>
    </row>
    <row r="4139" spans="1:24" hidden="1" x14ac:dyDescent="0.3">
      <c r="A4139" t="s">
        <v>17246</v>
      </c>
      <c r="B4139" t="s">
        <v>8174</v>
      </c>
      <c r="C4139" t="s">
        <v>17247</v>
      </c>
      <c r="D4139" t="s">
        <v>17248</v>
      </c>
      <c r="E4139" t="s">
        <v>113</v>
      </c>
      <c r="F4139" t="s">
        <v>17249</v>
      </c>
      <c r="G4139" t="s">
        <v>133</v>
      </c>
      <c r="H4139" t="s">
        <v>13919</v>
      </c>
      <c r="I4139" t="s">
        <v>218</v>
      </c>
      <c r="J4139" t="s">
        <v>17250</v>
      </c>
      <c r="K4139" t="s">
        <v>17251</v>
      </c>
      <c r="L4139" t="s">
        <v>8842</v>
      </c>
      <c r="M4139">
        <v>70</v>
      </c>
      <c r="N4139" t="s">
        <v>113</v>
      </c>
      <c r="O4139" t="s">
        <v>9890</v>
      </c>
      <c r="P4139">
        <v>3</v>
      </c>
      <c r="Q4139">
        <v>2500</v>
      </c>
      <c r="R4139">
        <v>355</v>
      </c>
      <c r="S4139">
        <v>192</v>
      </c>
      <c r="T4139">
        <v>10</v>
      </c>
      <c r="U4139">
        <v>130</v>
      </c>
      <c r="V4139">
        <v>295</v>
      </c>
      <c r="W4139">
        <v>2.6625000000000001</v>
      </c>
      <c r="X4139">
        <v>3.1949999999999998</v>
      </c>
    </row>
    <row r="4140" spans="1:24" hidden="1" x14ac:dyDescent="0.3">
      <c r="A4140" t="s">
        <v>17252</v>
      </c>
      <c r="B4140" t="s">
        <v>8179</v>
      </c>
      <c r="C4140" t="s">
        <v>17247</v>
      </c>
      <c r="D4140" t="s">
        <v>17248</v>
      </c>
      <c r="E4140" t="s">
        <v>113</v>
      </c>
      <c r="F4140" t="s">
        <v>17249</v>
      </c>
      <c r="G4140" t="s">
        <v>133</v>
      </c>
      <c r="H4140" t="s">
        <v>13919</v>
      </c>
      <c r="I4140" t="s">
        <v>218</v>
      </c>
      <c r="J4140" t="s">
        <v>17250</v>
      </c>
      <c r="K4140" t="s">
        <v>17251</v>
      </c>
      <c r="L4140" t="s">
        <v>8842</v>
      </c>
      <c r="M4140">
        <v>70</v>
      </c>
      <c r="N4140" t="s">
        <v>113</v>
      </c>
      <c r="O4140" t="s">
        <v>9034</v>
      </c>
      <c r="P4140">
        <v>1</v>
      </c>
      <c r="Q4140">
        <v>560</v>
      </c>
      <c r="R4140">
        <v>308</v>
      </c>
      <c r="S4140">
        <v>149</v>
      </c>
      <c r="W4140">
        <v>0.17247999999999999</v>
      </c>
      <c r="X4140">
        <v>0.20697599999999999</v>
      </c>
    </row>
    <row r="4141" spans="1:24" hidden="1" x14ac:dyDescent="0.3">
      <c r="A4141" t="s">
        <v>17253</v>
      </c>
      <c r="B4141" t="s">
        <v>8211</v>
      </c>
      <c r="C4141" t="s">
        <v>17247</v>
      </c>
      <c r="D4141" t="s">
        <v>17248</v>
      </c>
      <c r="E4141" t="s">
        <v>113</v>
      </c>
      <c r="F4141" t="s">
        <v>17249</v>
      </c>
      <c r="G4141" t="s">
        <v>133</v>
      </c>
      <c r="H4141" t="s">
        <v>13919</v>
      </c>
      <c r="I4141" t="s">
        <v>218</v>
      </c>
      <c r="J4141" t="s">
        <v>17250</v>
      </c>
      <c r="K4141" t="s">
        <v>17251</v>
      </c>
      <c r="L4141" t="s">
        <v>8842</v>
      </c>
      <c r="M4141">
        <v>68</v>
      </c>
      <c r="N4141" t="s">
        <v>113</v>
      </c>
      <c r="O4141" t="s">
        <v>9493</v>
      </c>
      <c r="P4141">
        <v>1</v>
      </c>
      <c r="Q4141">
        <v>0.6</v>
      </c>
      <c r="T4141">
        <v>312.04000000000002</v>
      </c>
      <c r="W4141">
        <v>0.28274333882308139</v>
      </c>
      <c r="X4141">
        <v>0.45238934211693027</v>
      </c>
    </row>
    <row r="4142" spans="1:24" hidden="1" x14ac:dyDescent="0.3">
      <c r="A4142" t="s">
        <v>17254</v>
      </c>
      <c r="B4142" t="s">
        <v>8174</v>
      </c>
      <c r="C4142" t="s">
        <v>4805</v>
      </c>
      <c r="D4142" t="s">
        <v>4804</v>
      </c>
      <c r="E4142" t="s">
        <v>113</v>
      </c>
      <c r="F4142" t="s">
        <v>17255</v>
      </c>
      <c r="G4142" t="s">
        <v>133</v>
      </c>
      <c r="H4142" t="s">
        <v>177</v>
      </c>
      <c r="I4142" t="s">
        <v>226</v>
      </c>
      <c r="J4142" t="s">
        <v>17256</v>
      </c>
      <c r="K4142" t="s">
        <v>17257</v>
      </c>
      <c r="L4142" t="s">
        <v>1173</v>
      </c>
      <c r="M4142">
        <v>50</v>
      </c>
      <c r="N4142" t="s">
        <v>8442</v>
      </c>
      <c r="O4142" t="s">
        <v>17235</v>
      </c>
      <c r="P4142">
        <v>3</v>
      </c>
      <c r="Q4142">
        <v>2500</v>
      </c>
      <c r="R4142">
        <v>355</v>
      </c>
      <c r="T4142">
        <v>90</v>
      </c>
      <c r="U4142">
        <v>200</v>
      </c>
      <c r="V4142">
        <v>290</v>
      </c>
      <c r="W4142">
        <v>2.6625000000000001</v>
      </c>
      <c r="X4142">
        <v>3.1949999999999998</v>
      </c>
    </row>
    <row r="4143" spans="1:24" hidden="1" x14ac:dyDescent="0.3">
      <c r="A4143" t="s">
        <v>17258</v>
      </c>
      <c r="B4143" t="s">
        <v>8179</v>
      </c>
      <c r="C4143" t="s">
        <v>4805</v>
      </c>
      <c r="D4143" t="s">
        <v>4804</v>
      </c>
      <c r="E4143" t="s">
        <v>113</v>
      </c>
      <c r="F4143" t="s">
        <v>17255</v>
      </c>
      <c r="G4143" t="s">
        <v>133</v>
      </c>
      <c r="H4143" t="s">
        <v>177</v>
      </c>
      <c r="I4143" t="s">
        <v>226</v>
      </c>
      <c r="J4143" t="s">
        <v>17256</v>
      </c>
      <c r="K4143" t="s">
        <v>17257</v>
      </c>
      <c r="L4143" t="s">
        <v>1173</v>
      </c>
      <c r="M4143">
        <v>50</v>
      </c>
      <c r="N4143" t="s">
        <v>9971</v>
      </c>
      <c r="O4143" t="s">
        <v>14622</v>
      </c>
      <c r="P4143">
        <v>1</v>
      </c>
      <c r="Q4143">
        <v>560</v>
      </c>
      <c r="R4143">
        <v>492</v>
      </c>
      <c r="W4143">
        <v>0.27551999999999999</v>
      </c>
      <c r="X4143">
        <v>0.33062399999999997</v>
      </c>
    </row>
    <row r="4144" spans="1:24" hidden="1" x14ac:dyDescent="0.3">
      <c r="A4144" t="s">
        <v>17259</v>
      </c>
      <c r="B4144" t="s">
        <v>8536</v>
      </c>
      <c r="C4144" t="s">
        <v>4805</v>
      </c>
      <c r="D4144" t="s">
        <v>4804</v>
      </c>
      <c r="E4144" t="s">
        <v>113</v>
      </c>
      <c r="F4144" t="s">
        <v>17255</v>
      </c>
      <c r="G4144" t="s">
        <v>133</v>
      </c>
      <c r="H4144" t="s">
        <v>177</v>
      </c>
      <c r="I4144" t="s">
        <v>226</v>
      </c>
      <c r="J4144" t="s">
        <v>17256</v>
      </c>
      <c r="K4144" t="s">
        <v>17257</v>
      </c>
      <c r="L4144" t="s">
        <v>1173</v>
      </c>
      <c r="M4144">
        <v>48</v>
      </c>
      <c r="N4144" t="s">
        <v>11431</v>
      </c>
      <c r="O4144" t="s">
        <v>16992</v>
      </c>
      <c r="P4144">
        <v>1</v>
      </c>
      <c r="Q4144">
        <v>151</v>
      </c>
      <c r="R4144">
        <v>151</v>
      </c>
      <c r="W4144">
        <v>2.2800999999999998E-2</v>
      </c>
      <c r="X4144">
        <v>2.7361199999999999E-2</v>
      </c>
    </row>
    <row r="4145" spans="1:24" hidden="1" x14ac:dyDescent="0.3">
      <c r="A4145" t="s">
        <v>17260</v>
      </c>
      <c r="B4145" t="s">
        <v>8211</v>
      </c>
      <c r="C4145" t="s">
        <v>4805</v>
      </c>
      <c r="D4145" t="s">
        <v>4804</v>
      </c>
      <c r="E4145" t="s">
        <v>113</v>
      </c>
      <c r="F4145" t="s">
        <v>17255</v>
      </c>
      <c r="G4145" t="s">
        <v>133</v>
      </c>
      <c r="H4145" t="s">
        <v>177</v>
      </c>
      <c r="I4145" t="s">
        <v>226</v>
      </c>
      <c r="J4145" t="s">
        <v>17256</v>
      </c>
      <c r="K4145" t="s">
        <v>17257</v>
      </c>
      <c r="L4145" t="s">
        <v>1173</v>
      </c>
      <c r="M4145">
        <v>48</v>
      </c>
      <c r="N4145" t="s">
        <v>113</v>
      </c>
      <c r="O4145" t="s">
        <v>9493</v>
      </c>
      <c r="P4145">
        <v>1</v>
      </c>
      <c r="Q4145">
        <v>1.2</v>
      </c>
      <c r="T4145">
        <v>99</v>
      </c>
      <c r="W4145">
        <v>1.1309733552923256</v>
      </c>
      <c r="X4145">
        <v>1.8095573684677211</v>
      </c>
    </row>
    <row r="4146" spans="1:24" hidden="1" x14ac:dyDescent="0.3">
      <c r="A4146" t="s">
        <v>17261</v>
      </c>
      <c r="B4146" t="s">
        <v>8174</v>
      </c>
      <c r="C4146" t="s">
        <v>2006</v>
      </c>
      <c r="D4146" t="s">
        <v>2005</v>
      </c>
      <c r="E4146" t="s">
        <v>113</v>
      </c>
      <c r="F4146" t="s">
        <v>2007</v>
      </c>
      <c r="G4146" t="s">
        <v>133</v>
      </c>
      <c r="H4146" t="s">
        <v>177</v>
      </c>
      <c r="I4146" t="s">
        <v>226</v>
      </c>
      <c r="J4146" t="s">
        <v>17262</v>
      </c>
      <c r="K4146" t="s">
        <v>17263</v>
      </c>
      <c r="L4146" t="s">
        <v>1173</v>
      </c>
      <c r="M4146">
        <v>50</v>
      </c>
      <c r="N4146" t="s">
        <v>8442</v>
      </c>
      <c r="O4146" t="s">
        <v>17235</v>
      </c>
      <c r="P4146">
        <v>3</v>
      </c>
      <c r="Q4146">
        <v>2500</v>
      </c>
      <c r="R4146">
        <v>355</v>
      </c>
      <c r="T4146">
        <v>125</v>
      </c>
      <c r="U4146">
        <v>220</v>
      </c>
      <c r="V4146">
        <v>300</v>
      </c>
      <c r="W4146">
        <v>2.6625000000000001</v>
      </c>
      <c r="X4146">
        <v>3.1949999999999998</v>
      </c>
    </row>
    <row r="4147" spans="1:24" hidden="1" x14ac:dyDescent="0.3">
      <c r="A4147" t="s">
        <v>17264</v>
      </c>
      <c r="B4147" t="s">
        <v>8179</v>
      </c>
      <c r="C4147" t="s">
        <v>2006</v>
      </c>
      <c r="D4147" t="s">
        <v>2005</v>
      </c>
      <c r="E4147" t="s">
        <v>113</v>
      </c>
      <c r="F4147" t="s">
        <v>2007</v>
      </c>
      <c r="G4147" t="s">
        <v>133</v>
      </c>
      <c r="H4147" t="s">
        <v>177</v>
      </c>
      <c r="I4147" t="s">
        <v>226</v>
      </c>
      <c r="J4147" t="s">
        <v>17262</v>
      </c>
      <c r="K4147" t="s">
        <v>17263</v>
      </c>
      <c r="L4147" t="s">
        <v>1173</v>
      </c>
      <c r="M4147">
        <v>50</v>
      </c>
      <c r="N4147" t="s">
        <v>9971</v>
      </c>
      <c r="O4147" t="s">
        <v>14622</v>
      </c>
      <c r="P4147">
        <v>1</v>
      </c>
      <c r="Q4147">
        <v>560</v>
      </c>
      <c r="R4147">
        <v>492</v>
      </c>
      <c r="W4147">
        <v>0.27551999999999999</v>
      </c>
      <c r="X4147">
        <v>0.33062399999999997</v>
      </c>
    </row>
    <row r="4148" spans="1:24" hidden="1" x14ac:dyDescent="0.3">
      <c r="A4148" t="s">
        <v>17265</v>
      </c>
      <c r="B4148" t="s">
        <v>8536</v>
      </c>
      <c r="C4148" t="s">
        <v>2006</v>
      </c>
      <c r="D4148" t="s">
        <v>2005</v>
      </c>
      <c r="E4148" t="s">
        <v>113</v>
      </c>
      <c r="F4148" t="s">
        <v>2007</v>
      </c>
      <c r="G4148" t="s">
        <v>133</v>
      </c>
      <c r="H4148" t="s">
        <v>177</v>
      </c>
      <c r="I4148" t="s">
        <v>226</v>
      </c>
      <c r="J4148" t="s">
        <v>17262</v>
      </c>
      <c r="K4148" t="s">
        <v>17263</v>
      </c>
      <c r="L4148" t="s">
        <v>1173</v>
      </c>
      <c r="M4148">
        <v>48</v>
      </c>
      <c r="N4148" t="s">
        <v>11431</v>
      </c>
      <c r="O4148" t="s">
        <v>16992</v>
      </c>
      <c r="P4148">
        <v>1</v>
      </c>
      <c r="Q4148">
        <v>151</v>
      </c>
      <c r="R4148">
        <v>151</v>
      </c>
      <c r="W4148">
        <v>2.2800999999999998E-2</v>
      </c>
      <c r="X4148">
        <v>2.7361199999999999E-2</v>
      </c>
    </row>
    <row r="4149" spans="1:24" hidden="1" x14ac:dyDescent="0.3">
      <c r="A4149" t="s">
        <v>17266</v>
      </c>
      <c r="B4149" t="s">
        <v>8211</v>
      </c>
      <c r="C4149" t="s">
        <v>2006</v>
      </c>
      <c r="D4149" t="s">
        <v>2005</v>
      </c>
      <c r="E4149" t="s">
        <v>113</v>
      </c>
      <c r="F4149" t="s">
        <v>2007</v>
      </c>
      <c r="G4149" t="s">
        <v>133</v>
      </c>
      <c r="H4149" t="s">
        <v>177</v>
      </c>
      <c r="I4149" t="s">
        <v>226</v>
      </c>
      <c r="J4149" t="s">
        <v>17262</v>
      </c>
      <c r="K4149" t="s">
        <v>17263</v>
      </c>
      <c r="L4149" t="s">
        <v>1173</v>
      </c>
      <c r="M4149">
        <v>48</v>
      </c>
      <c r="N4149" t="s">
        <v>113</v>
      </c>
      <c r="O4149" t="s">
        <v>9493</v>
      </c>
      <c r="P4149">
        <v>1</v>
      </c>
      <c r="Q4149">
        <v>0.9</v>
      </c>
      <c r="T4149">
        <v>130</v>
      </c>
      <c r="W4149">
        <v>0.63617251235193317</v>
      </c>
      <c r="X4149">
        <v>1.0178760197630932</v>
      </c>
    </row>
    <row r="4150" spans="1:24" hidden="1" x14ac:dyDescent="0.3">
      <c r="A4150" t="s">
        <v>17267</v>
      </c>
      <c r="B4150" t="s">
        <v>8249</v>
      </c>
      <c r="C4150" t="s">
        <v>2006</v>
      </c>
      <c r="D4150" t="s">
        <v>2005</v>
      </c>
      <c r="E4150" t="s">
        <v>113</v>
      </c>
      <c r="F4150" t="s">
        <v>2007</v>
      </c>
      <c r="G4150" t="s">
        <v>133</v>
      </c>
      <c r="H4150" t="s">
        <v>177</v>
      </c>
      <c r="I4150" t="s">
        <v>226</v>
      </c>
      <c r="J4150" t="s">
        <v>17262</v>
      </c>
      <c r="K4150" t="s">
        <v>17263</v>
      </c>
      <c r="L4150" t="s">
        <v>1173</v>
      </c>
      <c r="M4150">
        <v>48</v>
      </c>
      <c r="N4150" t="s">
        <v>113</v>
      </c>
      <c r="O4150" t="s">
        <v>9493</v>
      </c>
      <c r="P4150">
        <v>1</v>
      </c>
      <c r="Q4150">
        <v>0.6</v>
      </c>
      <c r="T4150">
        <v>337</v>
      </c>
      <c r="W4150">
        <v>0.28274333882308139</v>
      </c>
      <c r="X4150">
        <v>0.45238934211693027</v>
      </c>
    </row>
    <row r="4151" spans="1:24" hidden="1" x14ac:dyDescent="0.3">
      <c r="A4151" t="s">
        <v>17268</v>
      </c>
      <c r="B4151" t="s">
        <v>8174</v>
      </c>
      <c r="C4151" t="s">
        <v>2418</v>
      </c>
      <c r="D4151" t="s">
        <v>2417</v>
      </c>
      <c r="E4151" t="s">
        <v>113</v>
      </c>
      <c r="F4151" t="s">
        <v>2419</v>
      </c>
      <c r="G4151" t="s">
        <v>133</v>
      </c>
      <c r="H4151" t="s">
        <v>216</v>
      </c>
      <c r="I4151" t="s">
        <v>218</v>
      </c>
      <c r="J4151" t="s">
        <v>17269</v>
      </c>
      <c r="K4151" t="s">
        <v>17270</v>
      </c>
      <c r="L4151" t="s">
        <v>1173</v>
      </c>
      <c r="M4151">
        <v>50</v>
      </c>
      <c r="N4151" t="s">
        <v>113</v>
      </c>
      <c r="O4151" t="s">
        <v>9890</v>
      </c>
      <c r="P4151">
        <v>2</v>
      </c>
      <c r="Q4151">
        <v>2500</v>
      </c>
      <c r="R4151">
        <v>355</v>
      </c>
      <c r="S4151">
        <v>192</v>
      </c>
      <c r="T4151">
        <v>90</v>
      </c>
      <c r="U4151">
        <v>260</v>
      </c>
      <c r="W4151">
        <v>1.7749999999999999</v>
      </c>
      <c r="X4151">
        <v>2.13</v>
      </c>
    </row>
    <row r="4152" spans="1:24" hidden="1" x14ac:dyDescent="0.3">
      <c r="A4152" t="s">
        <v>17271</v>
      </c>
      <c r="B4152" t="s">
        <v>8179</v>
      </c>
      <c r="C4152" t="s">
        <v>2418</v>
      </c>
      <c r="D4152" t="s">
        <v>2417</v>
      </c>
      <c r="E4152" t="s">
        <v>113</v>
      </c>
      <c r="F4152" t="s">
        <v>2419</v>
      </c>
      <c r="G4152" t="s">
        <v>133</v>
      </c>
      <c r="H4152" t="s">
        <v>216</v>
      </c>
      <c r="I4152" t="s">
        <v>218</v>
      </c>
      <c r="J4152" t="s">
        <v>17269</v>
      </c>
      <c r="K4152" t="s">
        <v>17270</v>
      </c>
      <c r="L4152" t="s">
        <v>1173</v>
      </c>
      <c r="M4152">
        <v>50</v>
      </c>
      <c r="N4152" t="s">
        <v>113</v>
      </c>
      <c r="O4152" t="s">
        <v>13147</v>
      </c>
      <c r="P4152">
        <v>1</v>
      </c>
      <c r="Q4152">
        <v>560</v>
      </c>
      <c r="R4152">
        <v>492</v>
      </c>
      <c r="S4152">
        <v>133</v>
      </c>
      <c r="W4152">
        <v>0.27551999999999999</v>
      </c>
      <c r="X4152">
        <v>0.33062399999999997</v>
      </c>
    </row>
    <row r="4153" spans="1:24" hidden="1" x14ac:dyDescent="0.3">
      <c r="A4153" t="s">
        <v>17272</v>
      </c>
      <c r="B4153" t="s">
        <v>8211</v>
      </c>
      <c r="C4153" t="s">
        <v>2418</v>
      </c>
      <c r="D4153" t="s">
        <v>2417</v>
      </c>
      <c r="E4153" t="s">
        <v>113</v>
      </c>
      <c r="F4153" t="s">
        <v>2419</v>
      </c>
      <c r="G4153" t="s">
        <v>133</v>
      </c>
      <c r="H4153" t="s">
        <v>216</v>
      </c>
      <c r="I4153" t="s">
        <v>218</v>
      </c>
      <c r="J4153" t="s">
        <v>17269</v>
      </c>
      <c r="K4153" t="s">
        <v>17270</v>
      </c>
      <c r="L4153" t="s">
        <v>1173</v>
      </c>
      <c r="M4153">
        <v>48</v>
      </c>
      <c r="N4153" t="s">
        <v>113</v>
      </c>
      <c r="O4153" t="s">
        <v>9493</v>
      </c>
      <c r="P4153">
        <v>3</v>
      </c>
      <c r="Q4153">
        <v>0.6</v>
      </c>
      <c r="T4153">
        <v>83.75</v>
      </c>
      <c r="U4153">
        <v>270.31</v>
      </c>
      <c r="V4153">
        <v>270.45999999999998</v>
      </c>
      <c r="W4153">
        <v>0.84823001646924412</v>
      </c>
      <c r="X4153">
        <v>1.3571680263507906</v>
      </c>
    </row>
    <row r="4154" spans="1:24" hidden="1" x14ac:dyDescent="0.3">
      <c r="A4154" t="s">
        <v>17273</v>
      </c>
      <c r="B4154" t="s">
        <v>8174</v>
      </c>
      <c r="C4154" t="s">
        <v>4552</v>
      </c>
      <c r="D4154" t="s">
        <v>4551</v>
      </c>
      <c r="E4154" t="s">
        <v>113</v>
      </c>
      <c r="F4154" t="s">
        <v>4553</v>
      </c>
      <c r="G4154" t="s">
        <v>133</v>
      </c>
      <c r="H4154" t="s">
        <v>216</v>
      </c>
      <c r="I4154" t="s">
        <v>218</v>
      </c>
      <c r="J4154" t="s">
        <v>17274</v>
      </c>
      <c r="K4154" t="s">
        <v>17275</v>
      </c>
      <c r="L4154" t="s">
        <v>1173</v>
      </c>
      <c r="M4154">
        <v>50</v>
      </c>
      <c r="N4154" t="s">
        <v>113</v>
      </c>
      <c r="O4154" t="s">
        <v>9890</v>
      </c>
      <c r="P4154">
        <v>2</v>
      </c>
      <c r="Q4154">
        <v>2500</v>
      </c>
      <c r="R4154">
        <v>355</v>
      </c>
      <c r="S4154">
        <v>192</v>
      </c>
      <c r="T4154">
        <v>100</v>
      </c>
      <c r="U4154">
        <v>260</v>
      </c>
      <c r="W4154">
        <v>1.7749999999999999</v>
      </c>
      <c r="X4154">
        <v>2.13</v>
      </c>
    </row>
    <row r="4155" spans="1:24" hidden="1" x14ac:dyDescent="0.3">
      <c r="A4155" t="s">
        <v>17276</v>
      </c>
      <c r="B4155" t="s">
        <v>8179</v>
      </c>
      <c r="C4155" t="s">
        <v>4552</v>
      </c>
      <c r="D4155" t="s">
        <v>4551</v>
      </c>
      <c r="E4155" t="s">
        <v>113</v>
      </c>
      <c r="F4155" t="s">
        <v>4553</v>
      </c>
      <c r="G4155" t="s">
        <v>133</v>
      </c>
      <c r="H4155" t="s">
        <v>216</v>
      </c>
      <c r="I4155" t="s">
        <v>218</v>
      </c>
      <c r="J4155" t="s">
        <v>17274</v>
      </c>
      <c r="K4155" t="s">
        <v>17275</v>
      </c>
      <c r="L4155" t="s">
        <v>1173</v>
      </c>
      <c r="M4155">
        <v>50</v>
      </c>
      <c r="N4155" t="s">
        <v>113</v>
      </c>
      <c r="O4155" t="s">
        <v>13147</v>
      </c>
      <c r="P4155">
        <v>1</v>
      </c>
      <c r="Q4155">
        <v>560</v>
      </c>
      <c r="R4155">
        <v>492</v>
      </c>
      <c r="S4155">
        <v>133</v>
      </c>
      <c r="W4155">
        <v>0.27551999999999999</v>
      </c>
      <c r="X4155">
        <v>0.33062399999999997</v>
      </c>
    </row>
    <row r="4156" spans="1:24" hidden="1" x14ac:dyDescent="0.3">
      <c r="A4156" t="s">
        <v>17277</v>
      </c>
      <c r="B4156" t="s">
        <v>8211</v>
      </c>
      <c r="C4156" t="s">
        <v>4552</v>
      </c>
      <c r="D4156" t="s">
        <v>4551</v>
      </c>
      <c r="E4156" t="s">
        <v>113</v>
      </c>
      <c r="F4156" t="s">
        <v>4553</v>
      </c>
      <c r="G4156" t="s">
        <v>133</v>
      </c>
      <c r="H4156" t="s">
        <v>216</v>
      </c>
      <c r="I4156" t="s">
        <v>218</v>
      </c>
      <c r="J4156" t="s">
        <v>17274</v>
      </c>
      <c r="K4156" t="s">
        <v>17275</v>
      </c>
      <c r="L4156" t="s">
        <v>1173</v>
      </c>
      <c r="M4156">
        <v>48</v>
      </c>
      <c r="N4156" t="s">
        <v>113</v>
      </c>
      <c r="O4156" t="s">
        <v>9493</v>
      </c>
      <c r="P4156">
        <v>2</v>
      </c>
      <c r="Q4156">
        <v>1.2</v>
      </c>
      <c r="T4156">
        <v>273.67</v>
      </c>
      <c r="U4156">
        <v>80.59</v>
      </c>
      <c r="W4156">
        <v>2.2619467105846511</v>
      </c>
      <c r="X4156">
        <v>3.6191147369354422</v>
      </c>
    </row>
    <row r="4157" spans="1:24" hidden="1" x14ac:dyDescent="0.3">
      <c r="A4157" t="s">
        <v>17278</v>
      </c>
      <c r="B4157" t="s">
        <v>8174</v>
      </c>
      <c r="C4157" t="s">
        <v>3862</v>
      </c>
      <c r="D4157" t="s">
        <v>3861</v>
      </c>
      <c r="E4157" t="s">
        <v>113</v>
      </c>
      <c r="F4157" t="s">
        <v>3863</v>
      </c>
      <c r="G4157" t="s">
        <v>133</v>
      </c>
      <c r="H4157" t="s">
        <v>177</v>
      </c>
      <c r="I4157" t="s">
        <v>138</v>
      </c>
      <c r="J4157" t="s">
        <v>17279</v>
      </c>
      <c r="K4157" t="s">
        <v>17280</v>
      </c>
      <c r="L4157" t="s">
        <v>1173</v>
      </c>
      <c r="M4157">
        <v>50</v>
      </c>
      <c r="N4157" t="s">
        <v>8442</v>
      </c>
      <c r="O4157" t="s">
        <v>17235</v>
      </c>
      <c r="P4157">
        <v>2</v>
      </c>
      <c r="Q4157">
        <v>2500</v>
      </c>
      <c r="R4157">
        <v>355</v>
      </c>
      <c r="T4157">
        <v>135</v>
      </c>
      <c r="U4157">
        <v>290</v>
      </c>
      <c r="W4157">
        <v>1.7749999999999999</v>
      </c>
      <c r="X4157">
        <v>2.13</v>
      </c>
    </row>
    <row r="4158" spans="1:24" hidden="1" x14ac:dyDescent="0.3">
      <c r="A4158" t="s">
        <v>17281</v>
      </c>
      <c r="B4158" t="s">
        <v>8179</v>
      </c>
      <c r="C4158" t="s">
        <v>3862</v>
      </c>
      <c r="D4158" t="s">
        <v>3861</v>
      </c>
      <c r="E4158" t="s">
        <v>113</v>
      </c>
      <c r="F4158" t="s">
        <v>3863</v>
      </c>
      <c r="G4158" t="s">
        <v>133</v>
      </c>
      <c r="H4158" t="s">
        <v>177</v>
      </c>
      <c r="I4158" t="s">
        <v>138</v>
      </c>
      <c r="J4158" t="s">
        <v>17279</v>
      </c>
      <c r="K4158" t="s">
        <v>17280</v>
      </c>
      <c r="L4158" t="s">
        <v>1173</v>
      </c>
      <c r="M4158">
        <v>50</v>
      </c>
      <c r="N4158" t="s">
        <v>9971</v>
      </c>
      <c r="O4158" t="s">
        <v>14622</v>
      </c>
      <c r="P4158">
        <v>1</v>
      </c>
      <c r="Q4158">
        <v>560</v>
      </c>
      <c r="R4158">
        <v>492</v>
      </c>
      <c r="W4158">
        <v>0.27551999999999999</v>
      </c>
      <c r="X4158">
        <v>0.33062399999999997</v>
      </c>
    </row>
    <row r="4159" spans="1:24" hidden="1" x14ac:dyDescent="0.3">
      <c r="A4159" t="s">
        <v>17282</v>
      </c>
      <c r="B4159" t="s">
        <v>8536</v>
      </c>
      <c r="C4159" t="s">
        <v>3862</v>
      </c>
      <c r="D4159" t="s">
        <v>3861</v>
      </c>
      <c r="E4159" t="s">
        <v>113</v>
      </c>
      <c r="F4159" t="s">
        <v>3863</v>
      </c>
      <c r="G4159" t="s">
        <v>133</v>
      </c>
      <c r="H4159" t="s">
        <v>177</v>
      </c>
      <c r="I4159" t="s">
        <v>138</v>
      </c>
      <c r="J4159" t="s">
        <v>17279</v>
      </c>
      <c r="K4159" t="s">
        <v>17280</v>
      </c>
      <c r="L4159" t="s">
        <v>1173</v>
      </c>
      <c r="M4159">
        <v>48</v>
      </c>
      <c r="N4159" t="s">
        <v>11431</v>
      </c>
      <c r="O4159" t="s">
        <v>16992</v>
      </c>
      <c r="P4159">
        <v>1</v>
      </c>
      <c r="Q4159">
        <v>151</v>
      </c>
      <c r="R4159">
        <v>151</v>
      </c>
      <c r="W4159">
        <v>2.2800999999999998E-2</v>
      </c>
      <c r="X4159">
        <v>2.7361199999999999E-2</v>
      </c>
    </row>
    <row r="4160" spans="1:24" hidden="1" x14ac:dyDescent="0.3">
      <c r="A4160" t="s">
        <v>17283</v>
      </c>
      <c r="B4160" t="s">
        <v>8211</v>
      </c>
      <c r="C4160" t="s">
        <v>3862</v>
      </c>
      <c r="D4160" t="s">
        <v>3861</v>
      </c>
      <c r="E4160" t="s">
        <v>113</v>
      </c>
      <c r="F4160" t="s">
        <v>3863</v>
      </c>
      <c r="G4160" t="s">
        <v>133</v>
      </c>
      <c r="H4160" t="s">
        <v>177</v>
      </c>
      <c r="I4160" t="s">
        <v>138</v>
      </c>
      <c r="J4160" t="s">
        <v>17279</v>
      </c>
      <c r="K4160" t="s">
        <v>17280</v>
      </c>
      <c r="L4160" t="s">
        <v>1173</v>
      </c>
      <c r="M4160">
        <v>48</v>
      </c>
      <c r="N4160" t="s">
        <v>113</v>
      </c>
      <c r="O4160" t="s">
        <v>9493</v>
      </c>
      <c r="P4160">
        <v>1</v>
      </c>
      <c r="Q4160">
        <v>0.9</v>
      </c>
      <c r="T4160">
        <v>301</v>
      </c>
      <c r="W4160">
        <v>0.63617251235193317</v>
      </c>
      <c r="X4160">
        <v>1.0178760197630932</v>
      </c>
    </row>
    <row r="4161" spans="1:24" hidden="1" x14ac:dyDescent="0.3">
      <c r="A4161" t="s">
        <v>17284</v>
      </c>
      <c r="B4161" t="s">
        <v>8174</v>
      </c>
      <c r="C4161" t="s">
        <v>4563</v>
      </c>
      <c r="D4161" t="s">
        <v>4562</v>
      </c>
      <c r="E4161" t="s">
        <v>113</v>
      </c>
      <c r="F4161" t="s">
        <v>4564</v>
      </c>
      <c r="G4161" t="s">
        <v>133</v>
      </c>
      <c r="H4161" t="s">
        <v>216</v>
      </c>
      <c r="I4161" t="s">
        <v>218</v>
      </c>
      <c r="J4161" t="s">
        <v>17285</v>
      </c>
      <c r="K4161" t="s">
        <v>17286</v>
      </c>
      <c r="L4161" t="s">
        <v>1173</v>
      </c>
      <c r="M4161">
        <v>50</v>
      </c>
      <c r="N4161" t="s">
        <v>113</v>
      </c>
      <c r="O4161" t="s">
        <v>9890</v>
      </c>
      <c r="P4161">
        <v>2</v>
      </c>
      <c r="Q4161">
        <v>2500</v>
      </c>
      <c r="R4161">
        <v>355</v>
      </c>
      <c r="S4161">
        <v>192</v>
      </c>
      <c r="T4161">
        <v>85</v>
      </c>
      <c r="U4161">
        <v>210</v>
      </c>
      <c r="W4161">
        <v>1.7749999999999999</v>
      </c>
      <c r="X4161">
        <v>2.13</v>
      </c>
    </row>
    <row r="4162" spans="1:24" hidden="1" x14ac:dyDescent="0.3">
      <c r="A4162" t="s">
        <v>17287</v>
      </c>
      <c r="B4162" t="s">
        <v>8179</v>
      </c>
      <c r="C4162" t="s">
        <v>4563</v>
      </c>
      <c r="D4162" t="s">
        <v>4562</v>
      </c>
      <c r="E4162" t="s">
        <v>113</v>
      </c>
      <c r="F4162" t="s">
        <v>4564</v>
      </c>
      <c r="G4162" t="s">
        <v>133</v>
      </c>
      <c r="H4162" t="s">
        <v>216</v>
      </c>
      <c r="I4162" t="s">
        <v>218</v>
      </c>
      <c r="J4162" t="s">
        <v>17285</v>
      </c>
      <c r="K4162" t="s">
        <v>17286</v>
      </c>
      <c r="L4162" t="s">
        <v>1173</v>
      </c>
      <c r="M4162">
        <v>50</v>
      </c>
      <c r="N4162" t="s">
        <v>113</v>
      </c>
      <c r="O4162" t="s">
        <v>13147</v>
      </c>
      <c r="P4162">
        <v>1</v>
      </c>
      <c r="Q4162">
        <v>560</v>
      </c>
      <c r="R4162">
        <v>492</v>
      </c>
      <c r="S4162">
        <v>133</v>
      </c>
      <c r="W4162">
        <v>0.27551999999999999</v>
      </c>
      <c r="X4162">
        <v>0.33062399999999997</v>
      </c>
    </row>
    <row r="4163" spans="1:24" hidden="1" x14ac:dyDescent="0.3">
      <c r="A4163" t="s">
        <v>17288</v>
      </c>
      <c r="B4163" t="s">
        <v>8211</v>
      </c>
      <c r="C4163" t="s">
        <v>4563</v>
      </c>
      <c r="D4163" t="s">
        <v>4562</v>
      </c>
      <c r="E4163" t="s">
        <v>113</v>
      </c>
      <c r="F4163" t="s">
        <v>4564</v>
      </c>
      <c r="G4163" t="s">
        <v>133</v>
      </c>
      <c r="H4163" t="s">
        <v>216</v>
      </c>
      <c r="I4163" t="s">
        <v>218</v>
      </c>
      <c r="J4163" t="s">
        <v>17285</v>
      </c>
      <c r="K4163" t="s">
        <v>17286</v>
      </c>
      <c r="L4163" t="s">
        <v>1173</v>
      </c>
      <c r="M4163">
        <v>48</v>
      </c>
      <c r="N4163" t="s">
        <v>113</v>
      </c>
      <c r="O4163" t="s">
        <v>9493</v>
      </c>
      <c r="P4163">
        <v>1</v>
      </c>
      <c r="Q4163">
        <v>0.6</v>
      </c>
      <c r="T4163">
        <v>94.88</v>
      </c>
      <c r="W4163">
        <v>0.28274333882308139</v>
      </c>
      <c r="X4163">
        <v>0.45238934211693027</v>
      </c>
    </row>
    <row r="4164" spans="1:24" hidden="1" x14ac:dyDescent="0.3">
      <c r="A4164" t="s">
        <v>17289</v>
      </c>
      <c r="B4164" t="s">
        <v>8174</v>
      </c>
      <c r="C4164" t="s">
        <v>3935</v>
      </c>
      <c r="D4164" t="s">
        <v>3934</v>
      </c>
      <c r="E4164" t="s">
        <v>113</v>
      </c>
      <c r="F4164" t="s">
        <v>3936</v>
      </c>
      <c r="G4164" t="s">
        <v>133</v>
      </c>
      <c r="H4164" t="s">
        <v>177</v>
      </c>
      <c r="I4164" t="s">
        <v>138</v>
      </c>
      <c r="J4164" t="s">
        <v>17290</v>
      </c>
      <c r="K4164" t="s">
        <v>17291</v>
      </c>
      <c r="L4164" t="s">
        <v>1173</v>
      </c>
      <c r="M4164">
        <v>50</v>
      </c>
      <c r="N4164" t="s">
        <v>8442</v>
      </c>
      <c r="O4164" t="s">
        <v>17235</v>
      </c>
      <c r="P4164">
        <v>3</v>
      </c>
      <c r="Q4164">
        <v>2500</v>
      </c>
      <c r="R4164">
        <v>355</v>
      </c>
      <c r="T4164">
        <v>0</v>
      </c>
      <c r="U4164">
        <v>100</v>
      </c>
      <c r="V4164">
        <v>270</v>
      </c>
      <c r="W4164">
        <v>2.6625000000000001</v>
      </c>
      <c r="X4164">
        <v>3.1949999999999998</v>
      </c>
    </row>
    <row r="4165" spans="1:24" hidden="1" x14ac:dyDescent="0.3">
      <c r="A4165" t="s">
        <v>17292</v>
      </c>
      <c r="B4165" t="s">
        <v>8179</v>
      </c>
      <c r="C4165" t="s">
        <v>3935</v>
      </c>
      <c r="D4165" t="s">
        <v>3934</v>
      </c>
      <c r="E4165" t="s">
        <v>113</v>
      </c>
      <c r="F4165" t="s">
        <v>3936</v>
      </c>
      <c r="G4165" t="s">
        <v>133</v>
      </c>
      <c r="H4165" t="s">
        <v>177</v>
      </c>
      <c r="I4165" t="s">
        <v>138</v>
      </c>
      <c r="J4165" t="s">
        <v>17290</v>
      </c>
      <c r="K4165" t="s">
        <v>17291</v>
      </c>
      <c r="L4165" t="s">
        <v>1173</v>
      </c>
      <c r="M4165">
        <v>50</v>
      </c>
      <c r="N4165" t="s">
        <v>9971</v>
      </c>
      <c r="O4165" t="s">
        <v>14622</v>
      </c>
      <c r="P4165">
        <v>1</v>
      </c>
      <c r="Q4165">
        <v>560</v>
      </c>
      <c r="R4165">
        <v>492</v>
      </c>
      <c r="W4165">
        <v>0.27551999999999999</v>
      </c>
      <c r="X4165">
        <v>0.33062399999999997</v>
      </c>
    </row>
    <row r="4166" spans="1:24" hidden="1" x14ac:dyDescent="0.3">
      <c r="A4166" t="s">
        <v>17293</v>
      </c>
      <c r="B4166" t="s">
        <v>8536</v>
      </c>
      <c r="C4166" t="s">
        <v>3935</v>
      </c>
      <c r="D4166" t="s">
        <v>3934</v>
      </c>
      <c r="E4166" t="s">
        <v>113</v>
      </c>
      <c r="F4166" t="s">
        <v>3936</v>
      </c>
      <c r="G4166" t="s">
        <v>133</v>
      </c>
      <c r="H4166" t="s">
        <v>177</v>
      </c>
      <c r="I4166" t="s">
        <v>138</v>
      </c>
      <c r="J4166" t="s">
        <v>17290</v>
      </c>
      <c r="K4166" t="s">
        <v>17291</v>
      </c>
      <c r="L4166" t="s">
        <v>1173</v>
      </c>
      <c r="M4166">
        <v>48</v>
      </c>
      <c r="N4166" t="s">
        <v>11431</v>
      </c>
      <c r="O4166" t="s">
        <v>16992</v>
      </c>
      <c r="P4166">
        <v>1</v>
      </c>
      <c r="Q4166">
        <v>151</v>
      </c>
      <c r="R4166">
        <v>151</v>
      </c>
      <c r="W4166">
        <v>2.2800999999999998E-2</v>
      </c>
      <c r="X4166">
        <v>2.7361199999999999E-2</v>
      </c>
    </row>
    <row r="4167" spans="1:24" hidden="1" x14ac:dyDescent="0.3">
      <c r="A4167" t="s">
        <v>17294</v>
      </c>
      <c r="B4167" t="s">
        <v>8211</v>
      </c>
      <c r="C4167" t="s">
        <v>3935</v>
      </c>
      <c r="D4167" t="s">
        <v>3934</v>
      </c>
      <c r="E4167" t="s">
        <v>113</v>
      </c>
      <c r="F4167" t="s">
        <v>3936</v>
      </c>
      <c r="G4167" t="s">
        <v>133</v>
      </c>
      <c r="H4167" t="s">
        <v>177</v>
      </c>
      <c r="I4167" t="s">
        <v>138</v>
      </c>
      <c r="J4167" t="s">
        <v>17290</v>
      </c>
      <c r="K4167" t="s">
        <v>17291</v>
      </c>
      <c r="L4167" t="s">
        <v>1173</v>
      </c>
      <c r="M4167">
        <v>48</v>
      </c>
      <c r="N4167" t="s">
        <v>113</v>
      </c>
      <c r="O4167" t="s">
        <v>9493</v>
      </c>
      <c r="P4167">
        <v>1</v>
      </c>
      <c r="Q4167">
        <v>0.9</v>
      </c>
      <c r="T4167">
        <v>272</v>
      </c>
      <c r="W4167">
        <v>0.63617251235193317</v>
      </c>
      <c r="X4167">
        <v>1.0178760197630932</v>
      </c>
    </row>
    <row r="4168" spans="1:24" hidden="1" x14ac:dyDescent="0.3">
      <c r="A4168" t="s">
        <v>17295</v>
      </c>
      <c r="B4168" t="s">
        <v>8174</v>
      </c>
      <c r="C4168" t="s">
        <v>3669</v>
      </c>
      <c r="D4168" t="s">
        <v>3668</v>
      </c>
      <c r="E4168" t="s">
        <v>113</v>
      </c>
      <c r="F4168" t="s">
        <v>3670</v>
      </c>
      <c r="G4168" t="s">
        <v>133</v>
      </c>
      <c r="H4168" t="s">
        <v>3672</v>
      </c>
      <c r="I4168" t="s">
        <v>344</v>
      </c>
      <c r="J4168" t="s">
        <v>17296</v>
      </c>
      <c r="K4168" t="s">
        <v>17297</v>
      </c>
      <c r="L4168" t="s">
        <v>120</v>
      </c>
      <c r="M4168">
        <v>40</v>
      </c>
      <c r="N4168" t="s">
        <v>120</v>
      </c>
      <c r="O4168" t="s">
        <v>8207</v>
      </c>
      <c r="P4168">
        <v>3</v>
      </c>
      <c r="Q4168">
        <v>1400</v>
      </c>
      <c r="R4168">
        <v>320</v>
      </c>
      <c r="S4168">
        <v>145</v>
      </c>
      <c r="T4168">
        <v>100</v>
      </c>
      <c r="U4168">
        <v>200</v>
      </c>
      <c r="V4168">
        <v>320</v>
      </c>
      <c r="W4168">
        <v>1.3440000000000001</v>
      </c>
      <c r="X4168">
        <v>1.6128</v>
      </c>
    </row>
    <row r="4169" spans="1:24" hidden="1" x14ac:dyDescent="0.3">
      <c r="A4169" t="s">
        <v>17298</v>
      </c>
      <c r="B4169" t="s">
        <v>8179</v>
      </c>
      <c r="C4169" t="s">
        <v>3669</v>
      </c>
      <c r="D4169" t="s">
        <v>3668</v>
      </c>
      <c r="E4169" t="s">
        <v>113</v>
      </c>
      <c r="F4169" t="s">
        <v>3670</v>
      </c>
      <c r="G4169" t="s">
        <v>133</v>
      </c>
      <c r="H4169" t="s">
        <v>3672</v>
      </c>
      <c r="I4169" t="s">
        <v>344</v>
      </c>
      <c r="J4169" t="s">
        <v>17296</v>
      </c>
      <c r="K4169" t="s">
        <v>17297</v>
      </c>
      <c r="L4169" t="s">
        <v>120</v>
      </c>
      <c r="M4169">
        <v>40</v>
      </c>
      <c r="N4169" t="s">
        <v>120</v>
      </c>
      <c r="O4169" t="s">
        <v>9034</v>
      </c>
      <c r="P4169">
        <v>1</v>
      </c>
      <c r="Q4169">
        <v>560</v>
      </c>
      <c r="R4169">
        <v>308</v>
      </c>
      <c r="S4169">
        <v>149</v>
      </c>
      <c r="W4169">
        <v>0.17247999999999999</v>
      </c>
      <c r="X4169">
        <v>0.20697599999999999</v>
      </c>
    </row>
    <row r="4170" spans="1:24" hidden="1" x14ac:dyDescent="0.3">
      <c r="A4170" t="s">
        <v>17299</v>
      </c>
      <c r="B4170" t="s">
        <v>8174</v>
      </c>
      <c r="C4170" t="s">
        <v>4379</v>
      </c>
      <c r="D4170" t="s">
        <v>4378</v>
      </c>
      <c r="E4170" t="s">
        <v>113</v>
      </c>
      <c r="F4170" t="s">
        <v>4380</v>
      </c>
      <c r="G4170" t="s">
        <v>133</v>
      </c>
      <c r="H4170" t="s">
        <v>216</v>
      </c>
      <c r="I4170" t="s">
        <v>218</v>
      </c>
      <c r="J4170" t="s">
        <v>17300</v>
      </c>
      <c r="K4170" t="s">
        <v>17301</v>
      </c>
      <c r="L4170" t="s">
        <v>1173</v>
      </c>
      <c r="M4170">
        <v>50</v>
      </c>
      <c r="N4170" t="s">
        <v>8442</v>
      </c>
      <c r="O4170" t="s">
        <v>9890</v>
      </c>
      <c r="P4170">
        <v>2</v>
      </c>
      <c r="Q4170">
        <v>2500</v>
      </c>
      <c r="R4170">
        <v>355</v>
      </c>
      <c r="T4170">
        <v>140</v>
      </c>
      <c r="U4170">
        <v>330</v>
      </c>
      <c r="W4170">
        <v>1.7749999999999999</v>
      </c>
      <c r="X4170">
        <v>2.13</v>
      </c>
    </row>
    <row r="4171" spans="1:24" hidden="1" x14ac:dyDescent="0.3">
      <c r="A4171" t="s">
        <v>17302</v>
      </c>
      <c r="B4171" t="s">
        <v>8179</v>
      </c>
      <c r="C4171" t="s">
        <v>4379</v>
      </c>
      <c r="D4171" t="s">
        <v>4378</v>
      </c>
      <c r="E4171" t="s">
        <v>113</v>
      </c>
      <c r="F4171" t="s">
        <v>4380</v>
      </c>
      <c r="G4171" t="s">
        <v>133</v>
      </c>
      <c r="H4171" t="s">
        <v>216</v>
      </c>
      <c r="I4171" t="s">
        <v>218</v>
      </c>
      <c r="J4171" t="s">
        <v>17300</v>
      </c>
      <c r="K4171" t="s">
        <v>17301</v>
      </c>
      <c r="L4171" t="s">
        <v>1173</v>
      </c>
      <c r="M4171">
        <v>50</v>
      </c>
      <c r="N4171" t="s">
        <v>113</v>
      </c>
      <c r="O4171" t="s">
        <v>13147</v>
      </c>
      <c r="P4171">
        <v>1</v>
      </c>
      <c r="Q4171">
        <v>560</v>
      </c>
      <c r="R4171">
        <v>492</v>
      </c>
      <c r="S4171">
        <v>133</v>
      </c>
      <c r="W4171">
        <v>0.27551999999999999</v>
      </c>
      <c r="X4171">
        <v>0.33062399999999997</v>
      </c>
    </row>
    <row r="4172" spans="1:24" hidden="1" x14ac:dyDescent="0.3">
      <c r="A4172" t="s">
        <v>17303</v>
      </c>
      <c r="B4172" t="s">
        <v>8211</v>
      </c>
      <c r="C4172" t="s">
        <v>4379</v>
      </c>
      <c r="D4172" t="s">
        <v>4378</v>
      </c>
      <c r="E4172" t="s">
        <v>113</v>
      </c>
      <c r="F4172" t="s">
        <v>4380</v>
      </c>
      <c r="G4172" t="s">
        <v>133</v>
      </c>
      <c r="H4172" t="s">
        <v>216</v>
      </c>
      <c r="I4172" t="s">
        <v>218</v>
      </c>
      <c r="J4172" t="s">
        <v>17300</v>
      </c>
      <c r="K4172" t="s">
        <v>17301</v>
      </c>
      <c r="L4172" t="s">
        <v>1173</v>
      </c>
      <c r="M4172">
        <v>48</v>
      </c>
      <c r="N4172" t="s">
        <v>113</v>
      </c>
      <c r="O4172" t="s">
        <v>9493</v>
      </c>
      <c r="P4172">
        <v>1</v>
      </c>
      <c r="Q4172">
        <v>1.2</v>
      </c>
      <c r="T4172">
        <v>338.8</v>
      </c>
      <c r="W4172">
        <v>1.1309733552923256</v>
      </c>
      <c r="X4172">
        <v>1.8095573684677211</v>
      </c>
    </row>
    <row r="4173" spans="1:24" hidden="1" x14ac:dyDescent="0.3">
      <c r="A4173" t="s">
        <v>17304</v>
      </c>
      <c r="B4173" t="s">
        <v>8249</v>
      </c>
      <c r="C4173" t="s">
        <v>4379</v>
      </c>
      <c r="D4173" t="s">
        <v>4378</v>
      </c>
      <c r="E4173" t="s">
        <v>113</v>
      </c>
      <c r="F4173" t="s">
        <v>4380</v>
      </c>
      <c r="G4173" t="s">
        <v>133</v>
      </c>
      <c r="H4173" t="s">
        <v>216</v>
      </c>
      <c r="I4173" t="s">
        <v>218</v>
      </c>
      <c r="J4173" t="s">
        <v>17300</v>
      </c>
      <c r="K4173" t="s">
        <v>17301</v>
      </c>
      <c r="L4173" t="s">
        <v>1173</v>
      </c>
      <c r="M4173">
        <v>48</v>
      </c>
      <c r="N4173" t="s">
        <v>113</v>
      </c>
      <c r="O4173" t="s">
        <v>9493</v>
      </c>
      <c r="P4173">
        <v>1</v>
      </c>
      <c r="Q4173">
        <v>0.6</v>
      </c>
      <c r="T4173">
        <v>158.16999999999999</v>
      </c>
      <c r="W4173">
        <v>0.28274333882308139</v>
      </c>
      <c r="X4173">
        <v>0.45238934211693027</v>
      </c>
    </row>
    <row r="4174" spans="1:24" hidden="1" x14ac:dyDescent="0.3">
      <c r="A4174" t="s">
        <v>17305</v>
      </c>
      <c r="B4174" t="s">
        <v>8174</v>
      </c>
      <c r="C4174" t="s">
        <v>4620</v>
      </c>
      <c r="D4174" t="s">
        <v>4619</v>
      </c>
      <c r="E4174" t="s">
        <v>113</v>
      </c>
      <c r="F4174" t="s">
        <v>4621</v>
      </c>
      <c r="G4174" t="s">
        <v>133</v>
      </c>
      <c r="H4174" t="s">
        <v>216</v>
      </c>
      <c r="I4174" t="s">
        <v>218</v>
      </c>
      <c r="J4174" t="s">
        <v>17306</v>
      </c>
      <c r="K4174" t="s">
        <v>17307</v>
      </c>
      <c r="L4174" t="s">
        <v>1173</v>
      </c>
      <c r="M4174">
        <v>50</v>
      </c>
      <c r="N4174" t="s">
        <v>113</v>
      </c>
      <c r="O4174" t="s">
        <v>9890</v>
      </c>
      <c r="P4174">
        <v>3</v>
      </c>
      <c r="Q4174">
        <v>2500</v>
      </c>
      <c r="R4174">
        <v>355</v>
      </c>
      <c r="T4174">
        <v>10</v>
      </c>
      <c r="U4174">
        <v>140</v>
      </c>
      <c r="V4174">
        <v>235</v>
      </c>
      <c r="W4174">
        <v>2.6625000000000001</v>
      </c>
      <c r="X4174">
        <v>3.1949999999999998</v>
      </c>
    </row>
    <row r="4175" spans="1:24" hidden="1" x14ac:dyDescent="0.3">
      <c r="A4175" t="s">
        <v>17308</v>
      </c>
      <c r="B4175" t="s">
        <v>8179</v>
      </c>
      <c r="C4175" t="s">
        <v>4620</v>
      </c>
      <c r="D4175" t="s">
        <v>4619</v>
      </c>
      <c r="E4175" t="s">
        <v>113</v>
      </c>
      <c r="F4175" t="s">
        <v>4621</v>
      </c>
      <c r="G4175" t="s">
        <v>133</v>
      </c>
      <c r="H4175" t="s">
        <v>216</v>
      </c>
      <c r="I4175" t="s">
        <v>218</v>
      </c>
      <c r="J4175" t="s">
        <v>17306</v>
      </c>
      <c r="K4175" t="s">
        <v>17307</v>
      </c>
      <c r="L4175" t="s">
        <v>1173</v>
      </c>
      <c r="M4175">
        <v>50</v>
      </c>
      <c r="N4175" t="s">
        <v>113</v>
      </c>
      <c r="O4175" t="s">
        <v>13147</v>
      </c>
      <c r="P4175">
        <v>1</v>
      </c>
      <c r="Q4175">
        <v>560</v>
      </c>
      <c r="R4175">
        <v>492</v>
      </c>
      <c r="W4175">
        <v>0.27551999999999999</v>
      </c>
      <c r="X4175">
        <v>0.33062399999999997</v>
      </c>
    </row>
    <row r="4176" spans="1:24" hidden="1" x14ac:dyDescent="0.3">
      <c r="A4176" t="s">
        <v>17309</v>
      </c>
      <c r="B4176" t="s">
        <v>8211</v>
      </c>
      <c r="C4176" t="s">
        <v>4620</v>
      </c>
      <c r="D4176" t="s">
        <v>4619</v>
      </c>
      <c r="E4176" t="s">
        <v>113</v>
      </c>
      <c r="F4176" t="s">
        <v>4621</v>
      </c>
      <c r="G4176" t="s">
        <v>133</v>
      </c>
      <c r="H4176" t="s">
        <v>216</v>
      </c>
      <c r="I4176" t="s">
        <v>218</v>
      </c>
      <c r="J4176" t="s">
        <v>17306</v>
      </c>
      <c r="K4176" t="s">
        <v>17307</v>
      </c>
      <c r="L4176" t="s">
        <v>1173</v>
      </c>
      <c r="M4176">
        <v>48</v>
      </c>
      <c r="N4176" t="s">
        <v>113</v>
      </c>
      <c r="O4176" t="s">
        <v>9493</v>
      </c>
      <c r="P4176">
        <v>1</v>
      </c>
      <c r="Q4176">
        <v>1.2</v>
      </c>
      <c r="T4176">
        <v>93.12</v>
      </c>
      <c r="W4176">
        <v>1.1309733552923256</v>
      </c>
      <c r="X4176">
        <v>1.8095573684677211</v>
      </c>
    </row>
    <row r="4177" spans="1:24" hidden="1" x14ac:dyDescent="0.3">
      <c r="A4177" t="s">
        <v>17310</v>
      </c>
      <c r="B4177" t="s">
        <v>8249</v>
      </c>
      <c r="C4177" t="s">
        <v>4620</v>
      </c>
      <c r="D4177" t="s">
        <v>4619</v>
      </c>
      <c r="E4177" t="s">
        <v>113</v>
      </c>
      <c r="F4177" t="s">
        <v>4621</v>
      </c>
      <c r="G4177" t="s">
        <v>133</v>
      </c>
      <c r="H4177" t="s">
        <v>216</v>
      </c>
      <c r="I4177" t="s">
        <v>218</v>
      </c>
      <c r="J4177" t="s">
        <v>17306</v>
      </c>
      <c r="K4177" t="s">
        <v>17307</v>
      </c>
      <c r="L4177" t="s">
        <v>1173</v>
      </c>
      <c r="M4177">
        <v>48</v>
      </c>
      <c r="N4177" t="s">
        <v>113</v>
      </c>
      <c r="O4177" t="s">
        <v>9493</v>
      </c>
      <c r="P4177">
        <v>2</v>
      </c>
      <c r="Q4177">
        <v>0.6</v>
      </c>
      <c r="T4177">
        <v>139.69999999999999</v>
      </c>
      <c r="U4177">
        <v>141.81</v>
      </c>
      <c r="W4177">
        <v>0.56548667764616278</v>
      </c>
      <c r="X4177">
        <v>0.90477868423386054</v>
      </c>
    </row>
    <row r="4178" spans="1:24" hidden="1" x14ac:dyDescent="0.3">
      <c r="A4178" t="s">
        <v>17311</v>
      </c>
      <c r="B4178" t="s">
        <v>8174</v>
      </c>
      <c r="C4178" t="s">
        <v>17312</v>
      </c>
      <c r="D4178" t="s">
        <v>17313</v>
      </c>
      <c r="E4178" t="s">
        <v>113</v>
      </c>
      <c r="F4178" t="s">
        <v>17314</v>
      </c>
      <c r="G4178" t="s">
        <v>133</v>
      </c>
      <c r="H4178" t="s">
        <v>16868</v>
      </c>
      <c r="I4178" t="s">
        <v>540</v>
      </c>
      <c r="J4178" t="s">
        <v>17315</v>
      </c>
      <c r="K4178" t="s">
        <v>17316</v>
      </c>
      <c r="L4178" t="s">
        <v>1173</v>
      </c>
      <c r="M4178">
        <v>50</v>
      </c>
      <c r="N4178" t="s">
        <v>8442</v>
      </c>
      <c r="O4178" t="s">
        <v>8207</v>
      </c>
      <c r="P4178">
        <v>3</v>
      </c>
      <c r="Q4178">
        <v>1400</v>
      </c>
      <c r="R4178">
        <v>320</v>
      </c>
      <c r="S4178">
        <v>145</v>
      </c>
      <c r="T4178">
        <v>140</v>
      </c>
      <c r="U4178">
        <v>190</v>
      </c>
      <c r="V4178">
        <v>315</v>
      </c>
      <c r="W4178">
        <v>1.3440000000000001</v>
      </c>
      <c r="X4178">
        <v>1.6128</v>
      </c>
    </row>
    <row r="4179" spans="1:24" hidden="1" x14ac:dyDescent="0.3">
      <c r="A4179" t="s">
        <v>17317</v>
      </c>
      <c r="B4179" t="s">
        <v>8179</v>
      </c>
      <c r="C4179" t="s">
        <v>17312</v>
      </c>
      <c r="D4179" t="s">
        <v>17313</v>
      </c>
      <c r="E4179" t="s">
        <v>113</v>
      </c>
      <c r="F4179" t="s">
        <v>17314</v>
      </c>
      <c r="G4179" t="s">
        <v>133</v>
      </c>
      <c r="H4179" t="s">
        <v>16868</v>
      </c>
      <c r="I4179" t="s">
        <v>540</v>
      </c>
      <c r="J4179" t="s">
        <v>17315</v>
      </c>
      <c r="K4179" t="s">
        <v>17316</v>
      </c>
      <c r="L4179" t="s">
        <v>1173</v>
      </c>
      <c r="M4179">
        <v>50</v>
      </c>
      <c r="N4179" t="s">
        <v>9971</v>
      </c>
      <c r="O4179" t="s">
        <v>9034</v>
      </c>
      <c r="P4179">
        <v>1</v>
      </c>
      <c r="Q4179">
        <v>560</v>
      </c>
      <c r="R4179">
        <v>308</v>
      </c>
      <c r="S4179">
        <v>149</v>
      </c>
      <c r="W4179">
        <v>0.17247999999999999</v>
      </c>
      <c r="X4179">
        <v>0.20697599999999999</v>
      </c>
    </row>
    <row r="4180" spans="1:24" hidden="1" x14ac:dyDescent="0.3">
      <c r="A4180" t="s">
        <v>17318</v>
      </c>
      <c r="B4180" t="s">
        <v>8536</v>
      </c>
      <c r="C4180" t="s">
        <v>17312</v>
      </c>
      <c r="D4180" t="s">
        <v>17313</v>
      </c>
      <c r="E4180" t="s">
        <v>113</v>
      </c>
      <c r="F4180" t="s">
        <v>17314</v>
      </c>
      <c r="G4180" t="s">
        <v>133</v>
      </c>
      <c r="H4180" t="s">
        <v>16868</v>
      </c>
      <c r="I4180" t="s">
        <v>540</v>
      </c>
      <c r="J4180" t="s">
        <v>17315</v>
      </c>
      <c r="K4180" t="s">
        <v>17316</v>
      </c>
      <c r="L4180" t="s">
        <v>1173</v>
      </c>
      <c r="M4180">
        <v>48</v>
      </c>
      <c r="N4180" t="s">
        <v>113</v>
      </c>
      <c r="O4180" t="s">
        <v>9505</v>
      </c>
      <c r="P4180">
        <v>2</v>
      </c>
      <c r="W4180">
        <v>0</v>
      </c>
      <c r="X4180">
        <v>0</v>
      </c>
    </row>
    <row r="4181" spans="1:24" hidden="1" x14ac:dyDescent="0.3">
      <c r="A4181" t="s">
        <v>17319</v>
      </c>
      <c r="B4181" t="s">
        <v>8211</v>
      </c>
      <c r="C4181" t="s">
        <v>17312</v>
      </c>
      <c r="D4181" t="s">
        <v>17313</v>
      </c>
      <c r="E4181" t="s">
        <v>113</v>
      </c>
      <c r="F4181" t="s">
        <v>17314</v>
      </c>
      <c r="G4181" t="s">
        <v>133</v>
      </c>
      <c r="H4181" t="s">
        <v>16868</v>
      </c>
      <c r="I4181" t="s">
        <v>540</v>
      </c>
      <c r="J4181" t="s">
        <v>17315</v>
      </c>
      <c r="K4181" t="s">
        <v>17316</v>
      </c>
      <c r="L4181" t="s">
        <v>1173</v>
      </c>
      <c r="M4181">
        <v>48</v>
      </c>
      <c r="N4181" t="s">
        <v>8614</v>
      </c>
      <c r="O4181" t="s">
        <v>14565</v>
      </c>
      <c r="P4181">
        <v>1</v>
      </c>
      <c r="Q4181">
        <v>0.6</v>
      </c>
      <c r="T4181">
        <v>156</v>
      </c>
      <c r="W4181">
        <v>0.28274333882308139</v>
      </c>
      <c r="X4181">
        <v>0.45238934211693027</v>
      </c>
    </row>
    <row r="4182" spans="1:24" hidden="1" x14ac:dyDescent="0.3">
      <c r="A4182" t="s">
        <v>17320</v>
      </c>
      <c r="B4182" t="s">
        <v>8174</v>
      </c>
      <c r="C4182" t="s">
        <v>17321</v>
      </c>
      <c r="D4182" t="s">
        <v>17322</v>
      </c>
      <c r="E4182" t="s">
        <v>113</v>
      </c>
      <c r="F4182" t="s">
        <v>17323</v>
      </c>
      <c r="G4182" t="s">
        <v>133</v>
      </c>
      <c r="H4182" t="s">
        <v>136</v>
      </c>
      <c r="I4182" t="s">
        <v>344</v>
      </c>
      <c r="J4182" t="s">
        <v>17324</v>
      </c>
      <c r="K4182" t="s">
        <v>17325</v>
      </c>
      <c r="L4182" t="s">
        <v>8903</v>
      </c>
      <c r="M4182">
        <v>30</v>
      </c>
      <c r="N4182" t="s">
        <v>8442</v>
      </c>
      <c r="O4182" t="s">
        <v>8207</v>
      </c>
      <c r="P4182">
        <v>3</v>
      </c>
      <c r="Q4182">
        <v>1400</v>
      </c>
      <c r="R4182">
        <v>320</v>
      </c>
      <c r="T4182">
        <v>40</v>
      </c>
      <c r="U4182">
        <v>125</v>
      </c>
      <c r="V4182">
        <v>210</v>
      </c>
      <c r="W4182">
        <v>1.3440000000000001</v>
      </c>
      <c r="X4182">
        <v>1.6128</v>
      </c>
    </row>
    <row r="4183" spans="1:24" hidden="1" x14ac:dyDescent="0.3">
      <c r="A4183" t="s">
        <v>17326</v>
      </c>
      <c r="B4183" t="s">
        <v>8179</v>
      </c>
      <c r="C4183" t="s">
        <v>17321</v>
      </c>
      <c r="D4183" t="s">
        <v>17322</v>
      </c>
      <c r="E4183" t="s">
        <v>113</v>
      </c>
      <c r="F4183" t="s">
        <v>17323</v>
      </c>
      <c r="G4183" t="s">
        <v>133</v>
      </c>
      <c r="H4183" t="s">
        <v>136</v>
      </c>
      <c r="I4183" t="s">
        <v>344</v>
      </c>
      <c r="J4183" t="s">
        <v>17324</v>
      </c>
      <c r="K4183" t="s">
        <v>17325</v>
      </c>
      <c r="L4183" t="s">
        <v>8903</v>
      </c>
      <c r="M4183">
        <v>30</v>
      </c>
      <c r="N4183" t="s">
        <v>8614</v>
      </c>
      <c r="O4183" t="s">
        <v>8695</v>
      </c>
      <c r="P4183">
        <v>3</v>
      </c>
      <c r="Q4183">
        <v>466</v>
      </c>
      <c r="R4183">
        <v>343</v>
      </c>
      <c r="W4183">
        <v>0.479514</v>
      </c>
      <c r="X4183">
        <v>0.57541679999999995</v>
      </c>
    </row>
    <row r="4184" spans="1:24" hidden="1" x14ac:dyDescent="0.3">
      <c r="A4184" t="s">
        <v>17327</v>
      </c>
      <c r="B4184" t="s">
        <v>8174</v>
      </c>
      <c r="C4184" t="s">
        <v>4171</v>
      </c>
      <c r="D4184" t="s">
        <v>4170</v>
      </c>
      <c r="E4184" t="s">
        <v>113</v>
      </c>
      <c r="F4184" t="s">
        <v>4172</v>
      </c>
      <c r="G4184" t="s">
        <v>133</v>
      </c>
      <c r="H4184" t="s">
        <v>216</v>
      </c>
      <c r="I4184" t="s">
        <v>218</v>
      </c>
      <c r="J4184" t="s">
        <v>17328</v>
      </c>
      <c r="K4184" t="s">
        <v>17329</v>
      </c>
      <c r="L4184" t="s">
        <v>1173</v>
      </c>
      <c r="M4184">
        <v>50</v>
      </c>
      <c r="N4184" t="s">
        <v>8442</v>
      </c>
      <c r="O4184" t="s">
        <v>9890</v>
      </c>
      <c r="P4184">
        <v>3</v>
      </c>
      <c r="Q4184">
        <v>2500</v>
      </c>
      <c r="R4184">
        <v>355</v>
      </c>
      <c r="T4184">
        <v>35</v>
      </c>
      <c r="U4184">
        <v>130</v>
      </c>
      <c r="V4184">
        <v>215</v>
      </c>
      <c r="W4184">
        <v>2.6625000000000001</v>
      </c>
      <c r="X4184">
        <v>3.1949999999999998</v>
      </c>
    </row>
    <row r="4185" spans="1:24" hidden="1" x14ac:dyDescent="0.3">
      <c r="A4185" t="s">
        <v>17330</v>
      </c>
      <c r="B4185" t="s">
        <v>8179</v>
      </c>
      <c r="C4185" t="s">
        <v>4171</v>
      </c>
      <c r="D4185" t="s">
        <v>4170</v>
      </c>
      <c r="E4185" t="s">
        <v>113</v>
      </c>
      <c r="F4185" t="s">
        <v>4172</v>
      </c>
      <c r="G4185" t="s">
        <v>133</v>
      </c>
      <c r="H4185" t="s">
        <v>216</v>
      </c>
      <c r="I4185" t="s">
        <v>218</v>
      </c>
      <c r="J4185" t="s">
        <v>17328</v>
      </c>
      <c r="K4185" t="s">
        <v>17329</v>
      </c>
      <c r="L4185" t="s">
        <v>1173</v>
      </c>
      <c r="M4185">
        <v>50</v>
      </c>
      <c r="N4185" t="s">
        <v>113</v>
      </c>
      <c r="O4185" t="s">
        <v>13147</v>
      </c>
      <c r="P4185">
        <v>1</v>
      </c>
      <c r="Q4185">
        <v>560</v>
      </c>
      <c r="R4185">
        <v>492</v>
      </c>
      <c r="W4185">
        <v>0.27551999999999999</v>
      </c>
      <c r="X4185">
        <v>0.33062399999999997</v>
      </c>
    </row>
    <row r="4186" spans="1:24" hidden="1" x14ac:dyDescent="0.3">
      <c r="A4186" t="s">
        <v>17331</v>
      </c>
      <c r="B4186" t="s">
        <v>8211</v>
      </c>
      <c r="C4186" t="s">
        <v>4171</v>
      </c>
      <c r="D4186" t="s">
        <v>4170</v>
      </c>
      <c r="E4186" t="s">
        <v>113</v>
      </c>
      <c r="F4186" t="s">
        <v>4172</v>
      </c>
      <c r="G4186" t="s">
        <v>133</v>
      </c>
      <c r="H4186" t="s">
        <v>216</v>
      </c>
      <c r="I4186" t="s">
        <v>218</v>
      </c>
      <c r="J4186" t="s">
        <v>17328</v>
      </c>
      <c r="K4186" t="s">
        <v>17329</v>
      </c>
      <c r="L4186" t="s">
        <v>1173</v>
      </c>
      <c r="M4186">
        <v>48</v>
      </c>
      <c r="N4186" t="s">
        <v>113</v>
      </c>
      <c r="O4186" t="s">
        <v>9493</v>
      </c>
      <c r="P4186">
        <v>1</v>
      </c>
      <c r="Q4186">
        <v>0.6</v>
      </c>
      <c r="T4186">
        <v>29.11</v>
      </c>
      <c r="W4186">
        <v>0.28274333882308139</v>
      </c>
      <c r="X4186">
        <v>0.45238934211693027</v>
      </c>
    </row>
    <row r="4187" spans="1:24" hidden="1" x14ac:dyDescent="0.3">
      <c r="A4187" t="s">
        <v>17332</v>
      </c>
      <c r="B4187" t="s">
        <v>8174</v>
      </c>
      <c r="C4187" t="s">
        <v>17333</v>
      </c>
      <c r="D4187" t="s">
        <v>17334</v>
      </c>
      <c r="E4187" t="s">
        <v>113</v>
      </c>
      <c r="F4187" t="s">
        <v>17335</v>
      </c>
      <c r="G4187" t="s">
        <v>133</v>
      </c>
      <c r="H4187" t="s">
        <v>16868</v>
      </c>
      <c r="I4187" t="s">
        <v>540</v>
      </c>
      <c r="J4187" t="s">
        <v>17336</v>
      </c>
      <c r="K4187" t="s">
        <v>17337</v>
      </c>
      <c r="L4187" t="s">
        <v>1173</v>
      </c>
      <c r="M4187">
        <v>50</v>
      </c>
      <c r="N4187" t="s">
        <v>9971</v>
      </c>
      <c r="O4187" t="s">
        <v>8245</v>
      </c>
      <c r="P4187">
        <v>3</v>
      </c>
      <c r="Q4187">
        <v>1400</v>
      </c>
      <c r="R4187">
        <v>320</v>
      </c>
      <c r="T4187">
        <v>55</v>
      </c>
      <c r="U4187">
        <v>90</v>
      </c>
      <c r="V4187">
        <v>235</v>
      </c>
      <c r="W4187">
        <v>1.3440000000000001</v>
      </c>
      <c r="X4187">
        <v>1.6128</v>
      </c>
    </row>
    <row r="4188" spans="1:24" hidden="1" x14ac:dyDescent="0.3">
      <c r="A4188" t="s">
        <v>17338</v>
      </c>
      <c r="B4188" t="s">
        <v>8179</v>
      </c>
      <c r="C4188" t="s">
        <v>17333</v>
      </c>
      <c r="D4188" t="s">
        <v>17334</v>
      </c>
      <c r="E4188" t="s">
        <v>113</v>
      </c>
      <c r="F4188" t="s">
        <v>17335</v>
      </c>
      <c r="G4188" t="s">
        <v>133</v>
      </c>
      <c r="H4188" t="s">
        <v>16868</v>
      </c>
      <c r="I4188" t="s">
        <v>540</v>
      </c>
      <c r="J4188" t="s">
        <v>17336</v>
      </c>
      <c r="K4188" t="s">
        <v>17337</v>
      </c>
      <c r="L4188" t="s">
        <v>1173</v>
      </c>
      <c r="M4188">
        <v>50</v>
      </c>
      <c r="N4188" t="s">
        <v>9971</v>
      </c>
      <c r="O4188" t="s">
        <v>14622</v>
      </c>
      <c r="P4188">
        <v>1</v>
      </c>
      <c r="Q4188">
        <v>560</v>
      </c>
      <c r="R4188">
        <v>492</v>
      </c>
      <c r="W4188">
        <v>0.27551999999999999</v>
      </c>
      <c r="X4188">
        <v>0.33062399999999997</v>
      </c>
    </row>
    <row r="4189" spans="1:24" hidden="1" x14ac:dyDescent="0.3">
      <c r="A4189" t="s">
        <v>17339</v>
      </c>
      <c r="B4189" t="s">
        <v>8536</v>
      </c>
      <c r="C4189" t="s">
        <v>17333</v>
      </c>
      <c r="D4189" t="s">
        <v>17334</v>
      </c>
      <c r="E4189" t="s">
        <v>113</v>
      </c>
      <c r="F4189" t="s">
        <v>17335</v>
      </c>
      <c r="G4189" t="s">
        <v>133</v>
      </c>
      <c r="H4189" t="s">
        <v>16868</v>
      </c>
      <c r="I4189" t="s">
        <v>540</v>
      </c>
      <c r="J4189" t="s">
        <v>17336</v>
      </c>
      <c r="K4189" t="s">
        <v>17337</v>
      </c>
      <c r="L4189" t="s">
        <v>1173</v>
      </c>
      <c r="M4189">
        <v>48</v>
      </c>
      <c r="N4189" t="s">
        <v>8614</v>
      </c>
      <c r="O4189" t="s">
        <v>9505</v>
      </c>
      <c r="P4189">
        <v>2</v>
      </c>
      <c r="W4189">
        <v>0</v>
      </c>
      <c r="X4189">
        <v>0</v>
      </c>
    </row>
    <row r="4190" spans="1:24" hidden="1" x14ac:dyDescent="0.3">
      <c r="A4190" t="s">
        <v>17340</v>
      </c>
      <c r="B4190" t="s">
        <v>8211</v>
      </c>
      <c r="C4190" t="s">
        <v>17333</v>
      </c>
      <c r="D4190" t="s">
        <v>17334</v>
      </c>
      <c r="E4190" t="s">
        <v>113</v>
      </c>
      <c r="F4190" t="s">
        <v>17335</v>
      </c>
      <c r="G4190" t="s">
        <v>133</v>
      </c>
      <c r="H4190" t="s">
        <v>16868</v>
      </c>
      <c r="I4190" t="s">
        <v>540</v>
      </c>
      <c r="J4190" t="s">
        <v>17336</v>
      </c>
      <c r="K4190" t="s">
        <v>17337</v>
      </c>
      <c r="L4190" t="s">
        <v>1173</v>
      </c>
      <c r="M4190">
        <v>48</v>
      </c>
      <c r="N4190" t="s">
        <v>8614</v>
      </c>
      <c r="O4190" t="s">
        <v>8843</v>
      </c>
      <c r="P4190">
        <v>1</v>
      </c>
      <c r="Q4190">
        <v>0.9</v>
      </c>
      <c r="T4190">
        <v>219</v>
      </c>
      <c r="W4190">
        <v>0.63617251235193317</v>
      </c>
      <c r="X4190">
        <v>1.0178760197630932</v>
      </c>
    </row>
    <row r="4191" spans="1:24" hidden="1" x14ac:dyDescent="0.3">
      <c r="A4191" t="s">
        <v>17341</v>
      </c>
      <c r="B4191" t="s">
        <v>8174</v>
      </c>
      <c r="C4191" t="s">
        <v>17342</v>
      </c>
      <c r="D4191" t="s">
        <v>17343</v>
      </c>
      <c r="E4191" t="s">
        <v>113</v>
      </c>
      <c r="F4191" t="s">
        <v>17344</v>
      </c>
      <c r="G4191" t="s">
        <v>133</v>
      </c>
      <c r="H4191" t="s">
        <v>16868</v>
      </c>
      <c r="I4191" t="s">
        <v>540</v>
      </c>
      <c r="J4191" t="s">
        <v>17345</v>
      </c>
      <c r="K4191" t="s">
        <v>17346</v>
      </c>
      <c r="L4191" t="s">
        <v>1173</v>
      </c>
      <c r="M4191">
        <v>50</v>
      </c>
      <c r="N4191" t="s">
        <v>8442</v>
      </c>
      <c r="O4191" t="s">
        <v>8207</v>
      </c>
      <c r="P4191">
        <v>3</v>
      </c>
      <c r="Q4191">
        <v>1400</v>
      </c>
      <c r="R4191">
        <v>320</v>
      </c>
      <c r="S4191">
        <v>145</v>
      </c>
      <c r="T4191">
        <v>55</v>
      </c>
      <c r="U4191">
        <v>90</v>
      </c>
      <c r="V4191">
        <v>220</v>
      </c>
      <c r="W4191">
        <v>1.3440000000000001</v>
      </c>
      <c r="X4191">
        <v>1.6128</v>
      </c>
    </row>
    <row r="4192" spans="1:24" hidden="1" x14ac:dyDescent="0.3">
      <c r="A4192" t="s">
        <v>17347</v>
      </c>
      <c r="B4192" t="s">
        <v>8179</v>
      </c>
      <c r="C4192" t="s">
        <v>17342</v>
      </c>
      <c r="D4192" t="s">
        <v>17343</v>
      </c>
      <c r="E4192" t="s">
        <v>113</v>
      </c>
      <c r="F4192" t="s">
        <v>17344</v>
      </c>
      <c r="G4192" t="s">
        <v>133</v>
      </c>
      <c r="H4192" t="s">
        <v>16868</v>
      </c>
      <c r="I4192" t="s">
        <v>540</v>
      </c>
      <c r="J4192" t="s">
        <v>17345</v>
      </c>
      <c r="K4192" t="s">
        <v>17346</v>
      </c>
      <c r="L4192" t="s">
        <v>1173</v>
      </c>
      <c r="M4192">
        <v>50</v>
      </c>
      <c r="N4192" t="s">
        <v>9971</v>
      </c>
      <c r="O4192" t="s">
        <v>9034</v>
      </c>
      <c r="P4192">
        <v>1</v>
      </c>
      <c r="Q4192">
        <v>560</v>
      </c>
      <c r="R4192">
        <v>308</v>
      </c>
      <c r="S4192">
        <v>149</v>
      </c>
      <c r="W4192">
        <v>0.17247999999999999</v>
      </c>
      <c r="X4192">
        <v>0.20697599999999999</v>
      </c>
    </row>
    <row r="4193" spans="1:24" hidden="1" x14ac:dyDescent="0.3">
      <c r="A4193" t="s">
        <v>17348</v>
      </c>
      <c r="B4193" t="s">
        <v>8536</v>
      </c>
      <c r="C4193" t="s">
        <v>17342</v>
      </c>
      <c r="D4193" t="s">
        <v>17343</v>
      </c>
      <c r="E4193" t="s">
        <v>113</v>
      </c>
      <c r="F4193" t="s">
        <v>17344</v>
      </c>
      <c r="G4193" t="s">
        <v>133</v>
      </c>
      <c r="H4193" t="s">
        <v>16868</v>
      </c>
      <c r="I4193" t="s">
        <v>540</v>
      </c>
      <c r="J4193" t="s">
        <v>17345</v>
      </c>
      <c r="K4193" t="s">
        <v>17346</v>
      </c>
      <c r="L4193" t="s">
        <v>1173</v>
      </c>
      <c r="M4193">
        <v>48</v>
      </c>
      <c r="N4193" t="s">
        <v>8614</v>
      </c>
      <c r="O4193" t="s">
        <v>9505</v>
      </c>
      <c r="P4193">
        <v>2</v>
      </c>
      <c r="W4193">
        <v>0</v>
      </c>
      <c r="X4193">
        <v>0</v>
      </c>
    </row>
    <row r="4194" spans="1:24" hidden="1" x14ac:dyDescent="0.3">
      <c r="A4194" t="s">
        <v>17349</v>
      </c>
      <c r="B4194" t="s">
        <v>8211</v>
      </c>
      <c r="C4194" t="s">
        <v>17342</v>
      </c>
      <c r="D4194" t="s">
        <v>17343</v>
      </c>
      <c r="E4194" t="s">
        <v>113</v>
      </c>
      <c r="F4194" t="s">
        <v>17344</v>
      </c>
      <c r="G4194" t="s">
        <v>133</v>
      </c>
      <c r="H4194" t="s">
        <v>16868</v>
      </c>
      <c r="I4194" t="s">
        <v>540</v>
      </c>
      <c r="J4194" t="s">
        <v>17345</v>
      </c>
      <c r="K4194" t="s">
        <v>17346</v>
      </c>
      <c r="L4194" t="s">
        <v>1173</v>
      </c>
      <c r="M4194">
        <v>48</v>
      </c>
      <c r="N4194" t="s">
        <v>8614</v>
      </c>
      <c r="O4194" t="s">
        <v>8843</v>
      </c>
      <c r="P4194">
        <v>1</v>
      </c>
      <c r="Q4194">
        <v>0.9</v>
      </c>
      <c r="T4194">
        <v>197</v>
      </c>
      <c r="W4194">
        <v>0.63617251235193317</v>
      </c>
      <c r="X4194">
        <v>1.0178760197630932</v>
      </c>
    </row>
    <row r="4195" spans="1:24" hidden="1" x14ac:dyDescent="0.3">
      <c r="A4195" t="s">
        <v>17350</v>
      </c>
      <c r="B4195" t="s">
        <v>8174</v>
      </c>
      <c r="C4195" t="s">
        <v>17351</v>
      </c>
      <c r="D4195" t="s">
        <v>17352</v>
      </c>
      <c r="E4195" t="s">
        <v>113</v>
      </c>
      <c r="F4195" t="s">
        <v>17353</v>
      </c>
      <c r="G4195" t="s">
        <v>133</v>
      </c>
      <c r="H4195" t="s">
        <v>136</v>
      </c>
      <c r="I4195" t="s">
        <v>344</v>
      </c>
      <c r="J4195" t="s">
        <v>17354</v>
      </c>
      <c r="K4195" t="s">
        <v>17355</v>
      </c>
      <c r="L4195" t="s">
        <v>8903</v>
      </c>
      <c r="M4195">
        <v>30</v>
      </c>
      <c r="N4195" t="s">
        <v>8442</v>
      </c>
      <c r="O4195" t="s">
        <v>8207</v>
      </c>
      <c r="P4195">
        <v>3</v>
      </c>
      <c r="Q4195">
        <v>1400</v>
      </c>
      <c r="R4195">
        <v>320</v>
      </c>
      <c r="T4195">
        <v>20</v>
      </c>
      <c r="U4195">
        <v>85</v>
      </c>
      <c r="V4195">
        <v>250</v>
      </c>
      <c r="W4195">
        <v>1.3440000000000001</v>
      </c>
      <c r="X4195">
        <v>1.6128</v>
      </c>
    </row>
    <row r="4196" spans="1:24" hidden="1" x14ac:dyDescent="0.3">
      <c r="A4196" t="s">
        <v>17356</v>
      </c>
      <c r="B4196" t="s">
        <v>8179</v>
      </c>
      <c r="C4196" t="s">
        <v>17351</v>
      </c>
      <c r="D4196" t="s">
        <v>17352</v>
      </c>
      <c r="E4196" t="s">
        <v>113</v>
      </c>
      <c r="F4196" t="s">
        <v>17353</v>
      </c>
      <c r="G4196" t="s">
        <v>133</v>
      </c>
      <c r="H4196" t="s">
        <v>136</v>
      </c>
      <c r="I4196" t="s">
        <v>344</v>
      </c>
      <c r="J4196" t="s">
        <v>17354</v>
      </c>
      <c r="K4196" t="s">
        <v>17355</v>
      </c>
      <c r="L4196" t="s">
        <v>8903</v>
      </c>
      <c r="M4196">
        <v>30</v>
      </c>
      <c r="N4196" t="s">
        <v>8614</v>
      </c>
      <c r="O4196" t="s">
        <v>8695</v>
      </c>
      <c r="P4196">
        <v>3</v>
      </c>
      <c r="Q4196">
        <v>466</v>
      </c>
      <c r="R4196">
        <v>343</v>
      </c>
      <c r="W4196">
        <v>0.479514</v>
      </c>
      <c r="X4196">
        <v>0.57541679999999995</v>
      </c>
    </row>
    <row r="4197" spans="1:24" hidden="1" x14ac:dyDescent="0.3">
      <c r="A4197" t="s">
        <v>17357</v>
      </c>
      <c r="B4197" t="s">
        <v>8174</v>
      </c>
      <c r="C4197" t="s">
        <v>3883</v>
      </c>
      <c r="D4197" t="s">
        <v>3882</v>
      </c>
      <c r="E4197" t="s">
        <v>113</v>
      </c>
      <c r="F4197" t="s">
        <v>3884</v>
      </c>
      <c r="G4197" t="s">
        <v>133</v>
      </c>
      <c r="H4197" t="s">
        <v>177</v>
      </c>
      <c r="I4197" t="s">
        <v>138</v>
      </c>
      <c r="J4197" t="s">
        <v>17358</v>
      </c>
      <c r="K4197" t="s">
        <v>17359</v>
      </c>
      <c r="L4197" t="s">
        <v>1173</v>
      </c>
      <c r="M4197">
        <v>50</v>
      </c>
      <c r="N4197" t="s">
        <v>8442</v>
      </c>
      <c r="O4197" t="s">
        <v>17235</v>
      </c>
      <c r="P4197">
        <v>3</v>
      </c>
      <c r="Q4197">
        <v>2500</v>
      </c>
      <c r="R4197">
        <v>355</v>
      </c>
      <c r="T4197">
        <v>30</v>
      </c>
      <c r="U4197">
        <v>135</v>
      </c>
      <c r="V4197">
        <v>270</v>
      </c>
      <c r="W4197">
        <v>2.6625000000000001</v>
      </c>
      <c r="X4197">
        <v>3.1949999999999998</v>
      </c>
    </row>
    <row r="4198" spans="1:24" hidden="1" x14ac:dyDescent="0.3">
      <c r="A4198" t="s">
        <v>17360</v>
      </c>
      <c r="B4198" t="s">
        <v>8179</v>
      </c>
      <c r="C4198" t="s">
        <v>3883</v>
      </c>
      <c r="D4198" t="s">
        <v>3882</v>
      </c>
      <c r="E4198" t="s">
        <v>113</v>
      </c>
      <c r="F4198" t="s">
        <v>3884</v>
      </c>
      <c r="G4198" t="s">
        <v>133</v>
      </c>
      <c r="H4198" t="s">
        <v>177</v>
      </c>
      <c r="I4198" t="s">
        <v>138</v>
      </c>
      <c r="J4198" t="s">
        <v>17358</v>
      </c>
      <c r="K4198" t="s">
        <v>17359</v>
      </c>
      <c r="L4198" t="s">
        <v>1173</v>
      </c>
      <c r="M4198">
        <v>50</v>
      </c>
      <c r="N4198" t="s">
        <v>9971</v>
      </c>
      <c r="O4198" t="s">
        <v>14622</v>
      </c>
      <c r="P4198">
        <v>1</v>
      </c>
      <c r="Q4198">
        <v>560</v>
      </c>
      <c r="R4198">
        <v>492</v>
      </c>
      <c r="W4198">
        <v>0.27551999999999999</v>
      </c>
      <c r="X4198">
        <v>0.33062399999999997</v>
      </c>
    </row>
    <row r="4199" spans="1:24" hidden="1" x14ac:dyDescent="0.3">
      <c r="A4199" t="s">
        <v>17361</v>
      </c>
      <c r="B4199" t="s">
        <v>8536</v>
      </c>
      <c r="C4199" t="s">
        <v>3883</v>
      </c>
      <c r="D4199" t="s">
        <v>3882</v>
      </c>
      <c r="E4199" t="s">
        <v>113</v>
      </c>
      <c r="F4199" t="s">
        <v>3884</v>
      </c>
      <c r="G4199" t="s">
        <v>133</v>
      </c>
      <c r="H4199" t="s">
        <v>177</v>
      </c>
      <c r="I4199" t="s">
        <v>138</v>
      </c>
      <c r="J4199" t="s">
        <v>17358</v>
      </c>
      <c r="K4199" t="s">
        <v>17359</v>
      </c>
      <c r="L4199" t="s">
        <v>1173</v>
      </c>
      <c r="M4199">
        <v>48</v>
      </c>
      <c r="N4199" t="s">
        <v>11431</v>
      </c>
      <c r="O4199" t="s">
        <v>16992</v>
      </c>
      <c r="P4199">
        <v>2</v>
      </c>
      <c r="Q4199">
        <v>151</v>
      </c>
      <c r="R4199">
        <v>151</v>
      </c>
      <c r="W4199">
        <v>4.5601999999999997E-2</v>
      </c>
      <c r="X4199">
        <v>5.4722399999999997E-2</v>
      </c>
    </row>
    <row r="4200" spans="1:24" hidden="1" x14ac:dyDescent="0.3">
      <c r="A4200" t="s">
        <v>17362</v>
      </c>
      <c r="B4200" t="s">
        <v>8211</v>
      </c>
      <c r="C4200" t="s">
        <v>3883</v>
      </c>
      <c r="D4200" t="s">
        <v>3882</v>
      </c>
      <c r="E4200" t="s">
        <v>113</v>
      </c>
      <c r="F4200" t="s">
        <v>3884</v>
      </c>
      <c r="G4200" t="s">
        <v>133</v>
      </c>
      <c r="H4200" t="s">
        <v>177</v>
      </c>
      <c r="I4200" t="s">
        <v>138</v>
      </c>
      <c r="J4200" t="s">
        <v>17358</v>
      </c>
      <c r="K4200" t="s">
        <v>17359</v>
      </c>
      <c r="L4200" t="s">
        <v>1173</v>
      </c>
      <c r="M4200">
        <v>48</v>
      </c>
      <c r="N4200" t="s">
        <v>113</v>
      </c>
      <c r="O4200" t="s">
        <v>9493</v>
      </c>
      <c r="P4200">
        <v>1</v>
      </c>
      <c r="Q4200">
        <v>0.9</v>
      </c>
      <c r="T4200">
        <v>133</v>
      </c>
      <c r="W4200">
        <v>0.63617251235193317</v>
      </c>
      <c r="X4200">
        <v>1.0178760197630932</v>
      </c>
    </row>
    <row r="4201" spans="1:24" hidden="1" x14ac:dyDescent="0.3">
      <c r="A4201" t="s">
        <v>17363</v>
      </c>
      <c r="B4201" t="s">
        <v>8174</v>
      </c>
      <c r="C4201" t="s">
        <v>4789</v>
      </c>
      <c r="D4201" t="s">
        <v>4788</v>
      </c>
      <c r="E4201" t="s">
        <v>113</v>
      </c>
      <c r="F4201" t="s">
        <v>17364</v>
      </c>
      <c r="G4201" t="s">
        <v>133</v>
      </c>
      <c r="H4201" t="s">
        <v>177</v>
      </c>
      <c r="I4201" t="s">
        <v>226</v>
      </c>
      <c r="J4201" t="s">
        <v>17365</v>
      </c>
      <c r="K4201" t="s">
        <v>17366</v>
      </c>
      <c r="L4201" t="s">
        <v>1173</v>
      </c>
      <c r="M4201">
        <v>50</v>
      </c>
      <c r="N4201" t="s">
        <v>8442</v>
      </c>
      <c r="O4201" t="s">
        <v>17235</v>
      </c>
      <c r="P4201">
        <v>3</v>
      </c>
      <c r="Q4201">
        <v>2500</v>
      </c>
      <c r="R4201">
        <v>355</v>
      </c>
      <c r="T4201">
        <v>60</v>
      </c>
      <c r="U4201">
        <v>155</v>
      </c>
      <c r="V4201">
        <v>320</v>
      </c>
      <c r="W4201">
        <v>2.6625000000000001</v>
      </c>
      <c r="X4201">
        <v>3.1949999999999998</v>
      </c>
    </row>
    <row r="4202" spans="1:24" hidden="1" x14ac:dyDescent="0.3">
      <c r="A4202" t="s">
        <v>17367</v>
      </c>
      <c r="B4202" t="s">
        <v>8179</v>
      </c>
      <c r="C4202" t="s">
        <v>4789</v>
      </c>
      <c r="D4202" t="s">
        <v>4788</v>
      </c>
      <c r="E4202" t="s">
        <v>113</v>
      </c>
      <c r="F4202" t="s">
        <v>17364</v>
      </c>
      <c r="G4202" t="s">
        <v>133</v>
      </c>
      <c r="H4202" t="s">
        <v>177</v>
      </c>
      <c r="I4202" t="s">
        <v>226</v>
      </c>
      <c r="J4202" t="s">
        <v>17365</v>
      </c>
      <c r="K4202" t="s">
        <v>17366</v>
      </c>
      <c r="L4202" t="s">
        <v>1173</v>
      </c>
      <c r="M4202">
        <v>50</v>
      </c>
      <c r="N4202" t="s">
        <v>9971</v>
      </c>
      <c r="O4202" t="s">
        <v>14622</v>
      </c>
      <c r="P4202">
        <v>1</v>
      </c>
      <c r="Q4202">
        <v>560</v>
      </c>
      <c r="R4202">
        <v>492</v>
      </c>
      <c r="W4202">
        <v>0.27551999999999999</v>
      </c>
      <c r="X4202">
        <v>0.33062399999999997</v>
      </c>
    </row>
    <row r="4203" spans="1:24" hidden="1" x14ac:dyDescent="0.3">
      <c r="A4203" t="s">
        <v>17368</v>
      </c>
      <c r="B4203" t="s">
        <v>8536</v>
      </c>
      <c r="C4203" t="s">
        <v>4789</v>
      </c>
      <c r="D4203" t="s">
        <v>4788</v>
      </c>
      <c r="E4203" t="s">
        <v>113</v>
      </c>
      <c r="F4203" t="s">
        <v>17364</v>
      </c>
      <c r="G4203" t="s">
        <v>133</v>
      </c>
      <c r="H4203" t="s">
        <v>177</v>
      </c>
      <c r="I4203" t="s">
        <v>226</v>
      </c>
      <c r="J4203" t="s">
        <v>17365</v>
      </c>
      <c r="K4203" t="s">
        <v>17366</v>
      </c>
      <c r="L4203" t="s">
        <v>1173</v>
      </c>
      <c r="M4203">
        <v>48</v>
      </c>
      <c r="N4203" t="s">
        <v>11431</v>
      </c>
      <c r="O4203" t="s">
        <v>16992</v>
      </c>
      <c r="P4203">
        <v>2</v>
      </c>
      <c r="Q4203">
        <v>151</v>
      </c>
      <c r="R4203">
        <v>151</v>
      </c>
      <c r="W4203">
        <v>4.5601999999999997E-2</v>
      </c>
      <c r="X4203">
        <v>5.4722399999999997E-2</v>
      </c>
    </row>
    <row r="4204" spans="1:24" hidden="1" x14ac:dyDescent="0.3">
      <c r="A4204" t="s">
        <v>17369</v>
      </c>
      <c r="B4204" t="s">
        <v>8211</v>
      </c>
      <c r="C4204" t="s">
        <v>4789</v>
      </c>
      <c r="D4204" t="s">
        <v>4788</v>
      </c>
      <c r="E4204" t="s">
        <v>113</v>
      </c>
      <c r="F4204" t="s">
        <v>17364</v>
      </c>
      <c r="G4204" t="s">
        <v>133</v>
      </c>
      <c r="H4204" t="s">
        <v>177</v>
      </c>
      <c r="I4204" t="s">
        <v>226</v>
      </c>
      <c r="J4204" t="s">
        <v>17365</v>
      </c>
      <c r="K4204" t="s">
        <v>17366</v>
      </c>
      <c r="L4204" t="s">
        <v>1173</v>
      </c>
      <c r="M4204">
        <v>48</v>
      </c>
      <c r="N4204" t="s">
        <v>113</v>
      </c>
      <c r="O4204" t="s">
        <v>9493</v>
      </c>
      <c r="P4204">
        <v>2</v>
      </c>
      <c r="Q4204">
        <v>0.9</v>
      </c>
      <c r="T4204">
        <v>310</v>
      </c>
      <c r="U4204">
        <v>129</v>
      </c>
      <c r="W4204">
        <v>1.2723450247038663</v>
      </c>
      <c r="X4204">
        <v>2.0357520395261863</v>
      </c>
    </row>
    <row r="4205" spans="1:24" hidden="1" x14ac:dyDescent="0.3">
      <c r="A4205" t="s">
        <v>17370</v>
      </c>
      <c r="B4205" t="s">
        <v>8174</v>
      </c>
      <c r="C4205" t="s">
        <v>4793</v>
      </c>
      <c r="D4205" t="s">
        <v>4792</v>
      </c>
      <c r="E4205" t="s">
        <v>113</v>
      </c>
      <c r="F4205" t="s">
        <v>4794</v>
      </c>
      <c r="G4205" t="s">
        <v>133</v>
      </c>
      <c r="H4205" t="s">
        <v>177</v>
      </c>
      <c r="I4205" t="s">
        <v>226</v>
      </c>
      <c r="J4205" t="s">
        <v>17371</v>
      </c>
      <c r="K4205" t="s">
        <v>17372</v>
      </c>
      <c r="L4205" t="s">
        <v>120</v>
      </c>
      <c r="M4205">
        <v>40</v>
      </c>
      <c r="N4205" t="s">
        <v>8442</v>
      </c>
      <c r="O4205" t="s">
        <v>17235</v>
      </c>
      <c r="P4205">
        <v>2</v>
      </c>
      <c r="Q4205">
        <v>2500</v>
      </c>
      <c r="R4205">
        <v>355</v>
      </c>
      <c r="T4205">
        <v>140</v>
      </c>
      <c r="U4205">
        <v>310</v>
      </c>
      <c r="W4205">
        <v>1.7749999999999999</v>
      </c>
      <c r="X4205">
        <v>2.13</v>
      </c>
    </row>
    <row r="4206" spans="1:24" hidden="1" x14ac:dyDescent="0.3">
      <c r="A4206" t="s">
        <v>17373</v>
      </c>
      <c r="B4206" t="s">
        <v>8179</v>
      </c>
      <c r="C4206" t="s">
        <v>4793</v>
      </c>
      <c r="D4206" t="s">
        <v>4792</v>
      </c>
      <c r="E4206" t="s">
        <v>113</v>
      </c>
      <c r="F4206" t="s">
        <v>4794</v>
      </c>
      <c r="G4206" t="s">
        <v>133</v>
      </c>
      <c r="H4206" t="s">
        <v>177</v>
      </c>
      <c r="I4206" t="s">
        <v>226</v>
      </c>
      <c r="J4206" t="s">
        <v>17371</v>
      </c>
      <c r="K4206" t="s">
        <v>17372</v>
      </c>
      <c r="L4206" t="s">
        <v>120</v>
      </c>
      <c r="M4206">
        <v>40</v>
      </c>
      <c r="N4206" t="s">
        <v>9971</v>
      </c>
      <c r="O4206" t="s">
        <v>14622</v>
      </c>
      <c r="P4206">
        <v>1</v>
      </c>
      <c r="Q4206">
        <v>560</v>
      </c>
      <c r="R4206">
        <v>492</v>
      </c>
      <c r="W4206">
        <v>0.27551999999999999</v>
      </c>
      <c r="X4206">
        <v>0.33062399999999997</v>
      </c>
    </row>
    <row r="4207" spans="1:24" hidden="1" x14ac:dyDescent="0.3">
      <c r="A4207" t="s">
        <v>17374</v>
      </c>
      <c r="B4207" t="s">
        <v>8536</v>
      </c>
      <c r="C4207" t="s">
        <v>4793</v>
      </c>
      <c r="D4207" t="s">
        <v>4792</v>
      </c>
      <c r="E4207" t="s">
        <v>113</v>
      </c>
      <c r="F4207" t="s">
        <v>4794</v>
      </c>
      <c r="G4207" t="s">
        <v>133</v>
      </c>
      <c r="H4207" t="s">
        <v>177</v>
      </c>
      <c r="I4207" t="s">
        <v>226</v>
      </c>
      <c r="J4207" t="s">
        <v>17371</v>
      </c>
      <c r="K4207" t="s">
        <v>17372</v>
      </c>
      <c r="L4207" t="s">
        <v>120</v>
      </c>
      <c r="M4207">
        <v>38</v>
      </c>
      <c r="N4207" t="s">
        <v>11431</v>
      </c>
      <c r="O4207" t="s">
        <v>16992</v>
      </c>
      <c r="P4207">
        <v>2</v>
      </c>
      <c r="Q4207">
        <v>151</v>
      </c>
      <c r="R4207">
        <v>151</v>
      </c>
      <c r="W4207">
        <v>4.5601999999999997E-2</v>
      </c>
      <c r="X4207">
        <v>5.4722399999999997E-2</v>
      </c>
    </row>
    <row r="4208" spans="1:24" hidden="1" x14ac:dyDescent="0.3">
      <c r="A4208" t="s">
        <v>17375</v>
      </c>
      <c r="B4208" t="s">
        <v>8211</v>
      </c>
      <c r="C4208" t="s">
        <v>4793</v>
      </c>
      <c r="D4208" t="s">
        <v>4792</v>
      </c>
      <c r="E4208" t="s">
        <v>113</v>
      </c>
      <c r="F4208" t="s">
        <v>4794</v>
      </c>
      <c r="G4208" t="s">
        <v>133</v>
      </c>
      <c r="H4208" t="s">
        <v>177</v>
      </c>
      <c r="I4208" t="s">
        <v>226</v>
      </c>
      <c r="J4208" t="s">
        <v>17371</v>
      </c>
      <c r="K4208" t="s">
        <v>17372</v>
      </c>
      <c r="L4208" t="s">
        <v>120</v>
      </c>
      <c r="M4208">
        <v>38</v>
      </c>
      <c r="N4208" t="s">
        <v>113</v>
      </c>
      <c r="O4208" t="s">
        <v>9493</v>
      </c>
      <c r="P4208">
        <v>2</v>
      </c>
      <c r="Q4208">
        <v>0.9</v>
      </c>
      <c r="T4208">
        <v>322</v>
      </c>
      <c r="U4208">
        <v>130</v>
      </c>
      <c r="W4208">
        <v>1.2723450247038663</v>
      </c>
      <c r="X4208">
        <v>2.0357520395261863</v>
      </c>
    </row>
    <row r="4209" spans="1:24" hidden="1" x14ac:dyDescent="0.3">
      <c r="A4209" t="s">
        <v>17376</v>
      </c>
      <c r="B4209" t="s">
        <v>8174</v>
      </c>
      <c r="C4209" t="s">
        <v>2405</v>
      </c>
      <c r="D4209" t="s">
        <v>2404</v>
      </c>
      <c r="E4209" t="s">
        <v>113</v>
      </c>
      <c r="F4209" t="s">
        <v>2406</v>
      </c>
      <c r="G4209" t="s">
        <v>133</v>
      </c>
      <c r="H4209" t="s">
        <v>177</v>
      </c>
      <c r="I4209" t="s">
        <v>138</v>
      </c>
      <c r="J4209" t="s">
        <v>17377</v>
      </c>
      <c r="K4209" t="s">
        <v>17378</v>
      </c>
      <c r="L4209" t="s">
        <v>1173</v>
      </c>
      <c r="M4209">
        <v>50</v>
      </c>
      <c r="N4209" t="s">
        <v>8442</v>
      </c>
      <c r="O4209" t="s">
        <v>17235</v>
      </c>
      <c r="P4209">
        <v>3</v>
      </c>
      <c r="Q4209">
        <v>2500</v>
      </c>
      <c r="R4209">
        <v>355</v>
      </c>
      <c r="T4209">
        <v>130</v>
      </c>
      <c r="U4209">
        <v>260</v>
      </c>
      <c r="V4209">
        <v>320</v>
      </c>
      <c r="W4209">
        <v>2.6625000000000001</v>
      </c>
      <c r="X4209">
        <v>3.1949999999999998</v>
      </c>
    </row>
    <row r="4210" spans="1:24" hidden="1" x14ac:dyDescent="0.3">
      <c r="A4210" t="s">
        <v>17379</v>
      </c>
      <c r="B4210" t="s">
        <v>8179</v>
      </c>
      <c r="C4210" t="s">
        <v>2405</v>
      </c>
      <c r="D4210" t="s">
        <v>2404</v>
      </c>
      <c r="E4210" t="s">
        <v>113</v>
      </c>
      <c r="F4210" t="s">
        <v>2406</v>
      </c>
      <c r="G4210" t="s">
        <v>133</v>
      </c>
      <c r="H4210" t="s">
        <v>177</v>
      </c>
      <c r="I4210" t="s">
        <v>138</v>
      </c>
      <c r="J4210" t="s">
        <v>17377</v>
      </c>
      <c r="K4210" t="s">
        <v>17378</v>
      </c>
      <c r="L4210" t="s">
        <v>1173</v>
      </c>
      <c r="M4210">
        <v>50</v>
      </c>
      <c r="N4210" t="s">
        <v>9971</v>
      </c>
      <c r="O4210" t="s">
        <v>14622</v>
      </c>
      <c r="P4210">
        <v>1</v>
      </c>
      <c r="Q4210">
        <v>560</v>
      </c>
      <c r="R4210">
        <v>492</v>
      </c>
      <c r="W4210">
        <v>0.27551999999999999</v>
      </c>
      <c r="X4210">
        <v>0.33062399999999997</v>
      </c>
    </row>
    <row r="4211" spans="1:24" hidden="1" x14ac:dyDescent="0.3">
      <c r="A4211" t="s">
        <v>17380</v>
      </c>
      <c r="B4211" t="s">
        <v>8536</v>
      </c>
      <c r="C4211" t="s">
        <v>2405</v>
      </c>
      <c r="D4211" t="s">
        <v>2404</v>
      </c>
      <c r="E4211" t="s">
        <v>113</v>
      </c>
      <c r="F4211" t="s">
        <v>2406</v>
      </c>
      <c r="G4211" t="s">
        <v>133</v>
      </c>
      <c r="H4211" t="s">
        <v>177</v>
      </c>
      <c r="I4211" t="s">
        <v>138</v>
      </c>
      <c r="J4211" t="s">
        <v>17377</v>
      </c>
      <c r="K4211" t="s">
        <v>17378</v>
      </c>
      <c r="L4211" t="s">
        <v>1173</v>
      </c>
      <c r="M4211">
        <v>48</v>
      </c>
      <c r="N4211" t="s">
        <v>11431</v>
      </c>
      <c r="O4211" t="s">
        <v>16992</v>
      </c>
      <c r="P4211">
        <v>2</v>
      </c>
      <c r="Q4211">
        <v>151</v>
      </c>
      <c r="R4211">
        <v>151</v>
      </c>
      <c r="W4211">
        <v>4.5601999999999997E-2</v>
      </c>
      <c r="X4211">
        <v>5.4722399999999997E-2</v>
      </c>
    </row>
    <row r="4212" spans="1:24" hidden="1" x14ac:dyDescent="0.3">
      <c r="A4212" t="s">
        <v>17381</v>
      </c>
      <c r="B4212" t="s">
        <v>8211</v>
      </c>
      <c r="C4212" t="s">
        <v>2405</v>
      </c>
      <c r="D4212" t="s">
        <v>2404</v>
      </c>
      <c r="E4212" t="s">
        <v>113</v>
      </c>
      <c r="F4212" t="s">
        <v>2406</v>
      </c>
      <c r="G4212" t="s">
        <v>133</v>
      </c>
      <c r="H4212" t="s">
        <v>177</v>
      </c>
      <c r="I4212" t="s">
        <v>138</v>
      </c>
      <c r="J4212" t="s">
        <v>17377</v>
      </c>
      <c r="K4212" t="s">
        <v>17378</v>
      </c>
      <c r="L4212" t="s">
        <v>1173</v>
      </c>
      <c r="M4212">
        <v>48</v>
      </c>
      <c r="N4212" t="s">
        <v>113</v>
      </c>
      <c r="O4212" t="s">
        <v>9493</v>
      </c>
      <c r="P4212">
        <v>2</v>
      </c>
      <c r="Q4212">
        <v>0.9</v>
      </c>
      <c r="T4212">
        <v>314</v>
      </c>
      <c r="U4212">
        <v>154</v>
      </c>
      <c r="W4212">
        <v>1.2723450247038663</v>
      </c>
      <c r="X4212">
        <v>2.0357520395261863</v>
      </c>
    </row>
    <row r="4213" spans="1:24" hidden="1" x14ac:dyDescent="0.3">
      <c r="A4213" t="s">
        <v>17382</v>
      </c>
      <c r="B4213" t="s">
        <v>8174</v>
      </c>
      <c r="C4213" t="s">
        <v>5726</v>
      </c>
      <c r="D4213" t="s">
        <v>5725</v>
      </c>
      <c r="E4213" t="s">
        <v>113</v>
      </c>
      <c r="F4213" t="s">
        <v>5727</v>
      </c>
      <c r="G4213" t="s">
        <v>133</v>
      </c>
      <c r="H4213" t="s">
        <v>136</v>
      </c>
      <c r="I4213" t="s">
        <v>1113</v>
      </c>
      <c r="J4213" t="s">
        <v>17383</v>
      </c>
      <c r="K4213" t="s">
        <v>17384</v>
      </c>
      <c r="L4213" t="s">
        <v>8903</v>
      </c>
      <c r="M4213">
        <v>30</v>
      </c>
      <c r="N4213" t="s">
        <v>8442</v>
      </c>
      <c r="O4213" t="s">
        <v>8207</v>
      </c>
      <c r="P4213">
        <v>3</v>
      </c>
      <c r="Q4213">
        <v>1400</v>
      </c>
      <c r="R4213">
        <v>320</v>
      </c>
      <c r="T4213">
        <v>60</v>
      </c>
      <c r="U4213">
        <v>120</v>
      </c>
      <c r="V4213">
        <v>305</v>
      </c>
      <c r="W4213">
        <v>1.3440000000000001</v>
      </c>
      <c r="X4213">
        <v>1.6128</v>
      </c>
    </row>
    <row r="4214" spans="1:24" hidden="1" x14ac:dyDescent="0.3">
      <c r="A4214" t="s">
        <v>17385</v>
      </c>
      <c r="B4214" t="s">
        <v>8179</v>
      </c>
      <c r="C4214" t="s">
        <v>5726</v>
      </c>
      <c r="D4214" t="s">
        <v>5725</v>
      </c>
      <c r="E4214" t="s">
        <v>113</v>
      </c>
      <c r="F4214" t="s">
        <v>5727</v>
      </c>
      <c r="G4214" t="s">
        <v>133</v>
      </c>
      <c r="H4214" t="s">
        <v>136</v>
      </c>
      <c r="I4214" t="s">
        <v>1113</v>
      </c>
      <c r="J4214" t="s">
        <v>17383</v>
      </c>
      <c r="K4214" t="s">
        <v>17384</v>
      </c>
      <c r="L4214" t="s">
        <v>8903</v>
      </c>
      <c r="M4214">
        <v>30</v>
      </c>
      <c r="N4214" t="s">
        <v>8614</v>
      </c>
      <c r="O4214" t="s">
        <v>8695</v>
      </c>
      <c r="P4214">
        <v>3</v>
      </c>
      <c r="Q4214">
        <v>466</v>
      </c>
      <c r="R4214">
        <v>343</v>
      </c>
      <c r="W4214">
        <v>0.479514</v>
      </c>
      <c r="X4214">
        <v>0.57541679999999995</v>
      </c>
    </row>
    <row r="4215" spans="1:24" hidden="1" x14ac:dyDescent="0.3">
      <c r="A4215" t="s">
        <v>17386</v>
      </c>
      <c r="B4215" t="s">
        <v>8211</v>
      </c>
      <c r="C4215" t="s">
        <v>5726</v>
      </c>
      <c r="D4215" t="s">
        <v>5725</v>
      </c>
      <c r="E4215" t="s">
        <v>113</v>
      </c>
      <c r="F4215" t="s">
        <v>5727</v>
      </c>
      <c r="G4215" t="s">
        <v>133</v>
      </c>
      <c r="H4215" t="s">
        <v>136</v>
      </c>
      <c r="I4215" t="s">
        <v>1113</v>
      </c>
      <c r="J4215" t="s">
        <v>17383</v>
      </c>
      <c r="K4215" t="s">
        <v>17384</v>
      </c>
      <c r="L4215" t="s">
        <v>8903</v>
      </c>
      <c r="M4215">
        <v>28</v>
      </c>
      <c r="N4215" t="s">
        <v>113</v>
      </c>
      <c r="O4215" t="s">
        <v>9493</v>
      </c>
      <c r="P4215">
        <v>1</v>
      </c>
      <c r="Q4215">
        <v>0.9</v>
      </c>
      <c r="T4215">
        <v>109</v>
      </c>
      <c r="W4215">
        <v>0.63617251235193317</v>
      </c>
      <c r="X4215">
        <v>1.0178760197630932</v>
      </c>
    </row>
    <row r="4216" spans="1:24" hidden="1" x14ac:dyDescent="0.3">
      <c r="A4216" t="s">
        <v>17387</v>
      </c>
      <c r="B4216" t="s">
        <v>8174</v>
      </c>
      <c r="C4216" t="s">
        <v>3875</v>
      </c>
      <c r="D4216" t="s">
        <v>3874</v>
      </c>
      <c r="E4216" t="s">
        <v>113</v>
      </c>
      <c r="F4216" t="s">
        <v>3876</v>
      </c>
      <c r="G4216" t="s">
        <v>133</v>
      </c>
      <c r="H4216" t="s">
        <v>177</v>
      </c>
      <c r="I4216" t="s">
        <v>138</v>
      </c>
      <c r="J4216" t="s">
        <v>17388</v>
      </c>
      <c r="K4216" t="s">
        <v>17389</v>
      </c>
      <c r="L4216" t="s">
        <v>1173</v>
      </c>
      <c r="M4216">
        <v>50</v>
      </c>
      <c r="N4216" t="s">
        <v>8442</v>
      </c>
      <c r="O4216" t="s">
        <v>17235</v>
      </c>
      <c r="P4216">
        <v>3</v>
      </c>
      <c r="Q4216">
        <v>2500</v>
      </c>
      <c r="R4216">
        <v>355</v>
      </c>
      <c r="T4216">
        <v>110</v>
      </c>
      <c r="U4216">
        <v>215</v>
      </c>
      <c r="V4216">
        <v>315</v>
      </c>
      <c r="W4216">
        <v>2.6625000000000001</v>
      </c>
      <c r="X4216">
        <v>3.1949999999999998</v>
      </c>
    </row>
    <row r="4217" spans="1:24" hidden="1" x14ac:dyDescent="0.3">
      <c r="A4217" t="s">
        <v>17390</v>
      </c>
      <c r="B4217" t="s">
        <v>8179</v>
      </c>
      <c r="C4217" t="s">
        <v>3875</v>
      </c>
      <c r="D4217" t="s">
        <v>3874</v>
      </c>
      <c r="E4217" t="s">
        <v>113</v>
      </c>
      <c r="F4217" t="s">
        <v>3876</v>
      </c>
      <c r="G4217" t="s">
        <v>133</v>
      </c>
      <c r="H4217" t="s">
        <v>177</v>
      </c>
      <c r="I4217" t="s">
        <v>138</v>
      </c>
      <c r="J4217" t="s">
        <v>17388</v>
      </c>
      <c r="K4217" t="s">
        <v>17389</v>
      </c>
      <c r="L4217" t="s">
        <v>1173</v>
      </c>
      <c r="M4217">
        <v>50</v>
      </c>
      <c r="N4217" t="s">
        <v>9971</v>
      </c>
      <c r="O4217" t="s">
        <v>14622</v>
      </c>
      <c r="P4217">
        <v>1</v>
      </c>
      <c r="Q4217">
        <v>560</v>
      </c>
      <c r="R4217">
        <v>492</v>
      </c>
      <c r="W4217">
        <v>0.27551999999999999</v>
      </c>
      <c r="X4217">
        <v>0.33062399999999997</v>
      </c>
    </row>
    <row r="4218" spans="1:24" hidden="1" x14ac:dyDescent="0.3">
      <c r="A4218" t="s">
        <v>17391</v>
      </c>
      <c r="B4218" t="s">
        <v>8536</v>
      </c>
      <c r="C4218" t="s">
        <v>3875</v>
      </c>
      <c r="D4218" t="s">
        <v>3874</v>
      </c>
      <c r="E4218" t="s">
        <v>113</v>
      </c>
      <c r="F4218" t="s">
        <v>3876</v>
      </c>
      <c r="G4218" t="s">
        <v>133</v>
      </c>
      <c r="H4218" t="s">
        <v>177</v>
      </c>
      <c r="I4218" t="s">
        <v>138</v>
      </c>
      <c r="J4218" t="s">
        <v>17388</v>
      </c>
      <c r="K4218" t="s">
        <v>17389</v>
      </c>
      <c r="L4218" t="s">
        <v>1173</v>
      </c>
      <c r="M4218">
        <v>48</v>
      </c>
      <c r="N4218" t="s">
        <v>11431</v>
      </c>
      <c r="O4218" t="s">
        <v>16992</v>
      </c>
      <c r="P4218">
        <v>2</v>
      </c>
      <c r="Q4218">
        <v>151</v>
      </c>
      <c r="R4218">
        <v>151</v>
      </c>
      <c r="W4218">
        <v>4.5601999999999997E-2</v>
      </c>
      <c r="X4218">
        <v>5.4722399999999997E-2</v>
      </c>
    </row>
    <row r="4219" spans="1:24" hidden="1" x14ac:dyDescent="0.3">
      <c r="A4219" t="s">
        <v>17392</v>
      </c>
      <c r="B4219" t="s">
        <v>8211</v>
      </c>
      <c r="C4219" t="s">
        <v>3875</v>
      </c>
      <c r="D4219" t="s">
        <v>3874</v>
      </c>
      <c r="E4219" t="s">
        <v>113</v>
      </c>
      <c r="F4219" t="s">
        <v>3876</v>
      </c>
      <c r="G4219" t="s">
        <v>133</v>
      </c>
      <c r="H4219" t="s">
        <v>177</v>
      </c>
      <c r="I4219" t="s">
        <v>138</v>
      </c>
      <c r="J4219" t="s">
        <v>17388</v>
      </c>
      <c r="K4219" t="s">
        <v>17389</v>
      </c>
      <c r="L4219" t="s">
        <v>1173</v>
      </c>
      <c r="M4219">
        <v>48</v>
      </c>
      <c r="N4219" t="s">
        <v>113</v>
      </c>
      <c r="O4219" t="s">
        <v>9493</v>
      </c>
      <c r="P4219">
        <v>2</v>
      </c>
      <c r="Q4219">
        <v>0.9</v>
      </c>
      <c r="T4219">
        <v>311</v>
      </c>
      <c r="U4219">
        <v>111</v>
      </c>
      <c r="W4219">
        <v>1.2723450247038663</v>
      </c>
      <c r="X4219">
        <v>2.0357520395261863</v>
      </c>
    </row>
    <row r="4220" spans="1:24" hidden="1" x14ac:dyDescent="0.3">
      <c r="A4220" t="s">
        <v>17393</v>
      </c>
      <c r="B4220" t="s">
        <v>8174</v>
      </c>
      <c r="C4220" t="s">
        <v>4559</v>
      </c>
      <c r="D4220" t="s">
        <v>4558</v>
      </c>
      <c r="E4220" t="s">
        <v>113</v>
      </c>
      <c r="F4220" t="s">
        <v>4560</v>
      </c>
      <c r="G4220" t="s">
        <v>133</v>
      </c>
      <c r="H4220" t="s">
        <v>216</v>
      </c>
      <c r="I4220" t="s">
        <v>218</v>
      </c>
      <c r="J4220" t="s">
        <v>17394</v>
      </c>
      <c r="K4220" t="s">
        <v>17395</v>
      </c>
      <c r="L4220" t="s">
        <v>1173</v>
      </c>
      <c r="M4220">
        <v>50</v>
      </c>
      <c r="N4220" t="s">
        <v>113</v>
      </c>
      <c r="O4220" t="s">
        <v>9890</v>
      </c>
      <c r="P4220">
        <v>3</v>
      </c>
      <c r="Q4220">
        <v>2500</v>
      </c>
      <c r="R4220">
        <v>355</v>
      </c>
      <c r="T4220">
        <v>30</v>
      </c>
      <c r="U4220">
        <v>105</v>
      </c>
      <c r="V4220">
        <v>280</v>
      </c>
      <c r="W4220">
        <v>2.6625000000000001</v>
      </c>
      <c r="X4220">
        <v>3.1949999999999998</v>
      </c>
    </row>
    <row r="4221" spans="1:24" hidden="1" x14ac:dyDescent="0.3">
      <c r="A4221" t="s">
        <v>17396</v>
      </c>
      <c r="B4221" t="s">
        <v>8179</v>
      </c>
      <c r="C4221" t="s">
        <v>4559</v>
      </c>
      <c r="D4221" t="s">
        <v>4558</v>
      </c>
      <c r="E4221" t="s">
        <v>113</v>
      </c>
      <c r="F4221" t="s">
        <v>4560</v>
      </c>
      <c r="G4221" t="s">
        <v>133</v>
      </c>
      <c r="H4221" t="s">
        <v>216</v>
      </c>
      <c r="I4221" t="s">
        <v>218</v>
      </c>
      <c r="J4221" t="s">
        <v>17394</v>
      </c>
      <c r="K4221" t="s">
        <v>17395</v>
      </c>
      <c r="L4221" t="s">
        <v>1173</v>
      </c>
      <c r="M4221">
        <v>50</v>
      </c>
      <c r="N4221" t="s">
        <v>113</v>
      </c>
      <c r="O4221" t="s">
        <v>13147</v>
      </c>
      <c r="P4221">
        <v>1</v>
      </c>
      <c r="Q4221">
        <v>560</v>
      </c>
      <c r="R4221">
        <v>492</v>
      </c>
      <c r="W4221">
        <v>0.27551999999999999</v>
      </c>
      <c r="X4221">
        <v>0.33062399999999997</v>
      </c>
    </row>
    <row r="4222" spans="1:24" hidden="1" x14ac:dyDescent="0.3">
      <c r="A4222" t="s">
        <v>17397</v>
      </c>
      <c r="B4222" t="s">
        <v>8211</v>
      </c>
      <c r="C4222" t="s">
        <v>4559</v>
      </c>
      <c r="D4222" t="s">
        <v>4558</v>
      </c>
      <c r="E4222" t="s">
        <v>113</v>
      </c>
      <c r="F4222" t="s">
        <v>4560</v>
      </c>
      <c r="G4222" t="s">
        <v>133</v>
      </c>
      <c r="H4222" t="s">
        <v>216</v>
      </c>
      <c r="I4222" t="s">
        <v>218</v>
      </c>
      <c r="J4222" t="s">
        <v>17394</v>
      </c>
      <c r="K4222" t="s">
        <v>17395</v>
      </c>
      <c r="L4222" t="s">
        <v>1173</v>
      </c>
      <c r="M4222">
        <v>48</v>
      </c>
      <c r="N4222" t="s">
        <v>113</v>
      </c>
      <c r="O4222" t="s">
        <v>9493</v>
      </c>
      <c r="P4222">
        <v>2</v>
      </c>
      <c r="Q4222">
        <v>0.6</v>
      </c>
      <c r="T4222">
        <v>20.93</v>
      </c>
      <c r="U4222">
        <v>274.83999999999997</v>
      </c>
      <c r="W4222">
        <v>0.56548667764616278</v>
      </c>
      <c r="X4222">
        <v>0.90477868423386054</v>
      </c>
    </row>
    <row r="4223" spans="1:24" hidden="1" x14ac:dyDescent="0.3">
      <c r="A4223" t="s">
        <v>17398</v>
      </c>
      <c r="B4223" t="s">
        <v>8174</v>
      </c>
      <c r="C4223" t="s">
        <v>3261</v>
      </c>
      <c r="D4223" t="s">
        <v>17399</v>
      </c>
      <c r="E4223" t="s">
        <v>113</v>
      </c>
      <c r="F4223" t="s">
        <v>3262</v>
      </c>
      <c r="G4223" t="s">
        <v>1356</v>
      </c>
      <c r="H4223" t="s">
        <v>127</v>
      </c>
      <c r="I4223" t="s">
        <v>686</v>
      </c>
      <c r="J4223" t="s">
        <v>17400</v>
      </c>
      <c r="K4223" t="s">
        <v>17401</v>
      </c>
      <c r="L4223" t="s">
        <v>120</v>
      </c>
      <c r="M4223">
        <v>40</v>
      </c>
      <c r="N4223" t="s">
        <v>113</v>
      </c>
      <c r="O4223" t="s">
        <v>8467</v>
      </c>
      <c r="P4223">
        <v>3</v>
      </c>
      <c r="Q4223">
        <v>1499</v>
      </c>
      <c r="R4223">
        <v>349</v>
      </c>
      <c r="S4223">
        <v>166</v>
      </c>
      <c r="T4223">
        <v>0</v>
      </c>
      <c r="U4223">
        <v>80</v>
      </c>
      <c r="V4223">
        <v>210</v>
      </c>
      <c r="W4223">
        <v>1.569453</v>
      </c>
      <c r="X4223">
        <v>1.8833435999999999</v>
      </c>
    </row>
    <row r="4224" spans="1:24" hidden="1" x14ac:dyDescent="0.3">
      <c r="A4224" t="s">
        <v>17402</v>
      </c>
      <c r="B4224" t="s">
        <v>8179</v>
      </c>
      <c r="C4224" t="s">
        <v>3261</v>
      </c>
      <c r="D4224" t="s">
        <v>17399</v>
      </c>
      <c r="E4224" t="s">
        <v>113</v>
      </c>
      <c r="F4224" t="s">
        <v>3262</v>
      </c>
      <c r="G4224" t="s">
        <v>1356</v>
      </c>
      <c r="H4224" t="s">
        <v>127</v>
      </c>
      <c r="I4224" t="s">
        <v>686</v>
      </c>
      <c r="J4224" t="s">
        <v>17400</v>
      </c>
      <c r="K4224" t="s">
        <v>17401</v>
      </c>
      <c r="L4224" t="s">
        <v>120</v>
      </c>
      <c r="M4224">
        <v>40</v>
      </c>
      <c r="N4224" t="s">
        <v>113</v>
      </c>
      <c r="O4224" t="s">
        <v>11880</v>
      </c>
      <c r="P4224">
        <v>3</v>
      </c>
      <c r="Q4224">
        <v>400</v>
      </c>
      <c r="R4224">
        <v>300</v>
      </c>
      <c r="S4224">
        <v>100</v>
      </c>
      <c r="W4224">
        <v>0.36</v>
      </c>
      <c r="X4224">
        <v>0.432</v>
      </c>
    </row>
    <row r="4225" spans="1:24" hidden="1" x14ac:dyDescent="0.3">
      <c r="A4225" t="s">
        <v>17403</v>
      </c>
      <c r="B4225" t="s">
        <v>8536</v>
      </c>
      <c r="C4225" t="s">
        <v>3261</v>
      </c>
      <c r="D4225" t="s">
        <v>17399</v>
      </c>
      <c r="E4225" t="s">
        <v>113</v>
      </c>
      <c r="F4225" t="s">
        <v>3262</v>
      </c>
      <c r="G4225" t="s">
        <v>1356</v>
      </c>
      <c r="H4225" t="s">
        <v>127</v>
      </c>
      <c r="I4225" t="s">
        <v>686</v>
      </c>
      <c r="J4225" t="s">
        <v>17400</v>
      </c>
      <c r="K4225" t="s">
        <v>17401</v>
      </c>
      <c r="L4225" t="s">
        <v>120</v>
      </c>
      <c r="M4225">
        <v>40</v>
      </c>
      <c r="N4225" t="s">
        <v>113</v>
      </c>
      <c r="O4225" t="s">
        <v>11924</v>
      </c>
      <c r="P4225">
        <v>3</v>
      </c>
      <c r="Q4225">
        <v>400</v>
      </c>
      <c r="R4225">
        <v>300</v>
      </c>
      <c r="S4225">
        <v>100</v>
      </c>
      <c r="W4225">
        <v>0.36</v>
      </c>
      <c r="X4225">
        <v>0.432</v>
      </c>
    </row>
    <row r="4226" spans="1:24" hidden="1" x14ac:dyDescent="0.3">
      <c r="A4226" t="s">
        <v>17404</v>
      </c>
      <c r="B4226" t="s">
        <v>8174</v>
      </c>
      <c r="C4226" t="s">
        <v>17405</v>
      </c>
      <c r="D4226" t="s">
        <v>17406</v>
      </c>
      <c r="E4226" t="s">
        <v>113</v>
      </c>
      <c r="F4226" t="s">
        <v>17407</v>
      </c>
      <c r="G4226" t="s">
        <v>247</v>
      </c>
      <c r="H4226" t="s">
        <v>419</v>
      </c>
      <c r="I4226" t="s">
        <v>115</v>
      </c>
      <c r="J4226" t="s">
        <v>17408</v>
      </c>
      <c r="K4226" t="s">
        <v>17409</v>
      </c>
      <c r="L4226" t="s">
        <v>8842</v>
      </c>
      <c r="M4226">
        <v>69</v>
      </c>
      <c r="N4226" t="s">
        <v>9085</v>
      </c>
      <c r="O4226" t="s">
        <v>11214</v>
      </c>
      <c r="P4226">
        <v>3</v>
      </c>
      <c r="Q4226">
        <v>1499</v>
      </c>
      <c r="R4226">
        <v>429</v>
      </c>
      <c r="T4226">
        <v>0</v>
      </c>
      <c r="U4226">
        <v>120</v>
      </c>
      <c r="V4226">
        <v>240</v>
      </c>
      <c r="W4226">
        <v>1.9292130000000001</v>
      </c>
      <c r="X4226">
        <v>2.3150556</v>
      </c>
    </row>
    <row r="4227" spans="1:24" hidden="1" x14ac:dyDescent="0.3">
      <c r="A4227" t="s">
        <v>17410</v>
      </c>
      <c r="B4227" t="s">
        <v>8179</v>
      </c>
      <c r="C4227" t="s">
        <v>17405</v>
      </c>
      <c r="D4227" t="s">
        <v>17406</v>
      </c>
      <c r="E4227" t="s">
        <v>113</v>
      </c>
      <c r="F4227" t="s">
        <v>17407</v>
      </c>
      <c r="G4227" t="s">
        <v>247</v>
      </c>
      <c r="H4227" t="s">
        <v>419</v>
      </c>
      <c r="I4227" t="s">
        <v>115</v>
      </c>
      <c r="J4227" t="s">
        <v>17408</v>
      </c>
      <c r="K4227" t="s">
        <v>17409</v>
      </c>
      <c r="L4227" t="s">
        <v>8842</v>
      </c>
      <c r="M4227">
        <v>69</v>
      </c>
      <c r="N4227" t="s">
        <v>9085</v>
      </c>
      <c r="O4227" t="s">
        <v>8649</v>
      </c>
      <c r="P4227">
        <v>2</v>
      </c>
      <c r="Q4227">
        <v>480</v>
      </c>
      <c r="R4227">
        <v>356</v>
      </c>
      <c r="W4227">
        <v>0.34176000000000001</v>
      </c>
      <c r="X4227">
        <v>0.41011199999999998</v>
      </c>
    </row>
    <row r="4228" spans="1:24" hidden="1" x14ac:dyDescent="0.3">
      <c r="A4228" t="s">
        <v>17411</v>
      </c>
      <c r="B4228" t="s">
        <v>8536</v>
      </c>
      <c r="C4228" t="s">
        <v>17405</v>
      </c>
      <c r="D4228" t="s">
        <v>17406</v>
      </c>
      <c r="E4228" t="s">
        <v>113</v>
      </c>
      <c r="F4228" t="s">
        <v>17407</v>
      </c>
      <c r="G4228" t="s">
        <v>247</v>
      </c>
      <c r="H4228" t="s">
        <v>419</v>
      </c>
      <c r="I4228" t="s">
        <v>115</v>
      </c>
      <c r="J4228" t="s">
        <v>17408</v>
      </c>
      <c r="K4228" t="s">
        <v>17409</v>
      </c>
      <c r="L4228" t="s">
        <v>8842</v>
      </c>
      <c r="M4228">
        <v>69</v>
      </c>
      <c r="N4228" t="s">
        <v>9085</v>
      </c>
      <c r="O4228" t="s">
        <v>11880</v>
      </c>
      <c r="P4228">
        <v>3</v>
      </c>
      <c r="Q4228">
        <v>400</v>
      </c>
      <c r="R4228">
        <v>300</v>
      </c>
      <c r="W4228">
        <v>0.36</v>
      </c>
      <c r="X4228">
        <v>0.432</v>
      </c>
    </row>
    <row r="4229" spans="1:24" hidden="1" x14ac:dyDescent="0.3">
      <c r="A4229" t="s">
        <v>17412</v>
      </c>
      <c r="B4229" t="s">
        <v>8539</v>
      </c>
      <c r="C4229" t="s">
        <v>17405</v>
      </c>
      <c r="D4229" t="s">
        <v>17406</v>
      </c>
      <c r="E4229" t="s">
        <v>113</v>
      </c>
      <c r="F4229" t="s">
        <v>17407</v>
      </c>
      <c r="G4229" t="s">
        <v>247</v>
      </c>
      <c r="H4229" t="s">
        <v>419</v>
      </c>
      <c r="I4229" t="s">
        <v>115</v>
      </c>
      <c r="J4229" t="s">
        <v>17408</v>
      </c>
      <c r="K4229" t="s">
        <v>17409</v>
      </c>
      <c r="L4229" t="s">
        <v>8842</v>
      </c>
      <c r="M4229">
        <v>67</v>
      </c>
      <c r="N4229" t="s">
        <v>9085</v>
      </c>
      <c r="O4229" t="s">
        <v>9131</v>
      </c>
      <c r="P4229">
        <v>4</v>
      </c>
      <c r="Q4229">
        <v>210</v>
      </c>
      <c r="R4229">
        <v>210</v>
      </c>
      <c r="W4229">
        <v>0.1764</v>
      </c>
      <c r="X4229">
        <v>0.21168000000000001</v>
      </c>
    </row>
    <row r="4230" spans="1:24" hidden="1" x14ac:dyDescent="0.3">
      <c r="A4230" t="s">
        <v>17413</v>
      </c>
      <c r="B4230" t="s">
        <v>8211</v>
      </c>
      <c r="C4230" t="s">
        <v>17405</v>
      </c>
      <c r="D4230" t="s">
        <v>17406</v>
      </c>
      <c r="E4230" t="s">
        <v>113</v>
      </c>
      <c r="F4230" t="s">
        <v>17407</v>
      </c>
      <c r="G4230" t="s">
        <v>247</v>
      </c>
      <c r="H4230" t="s">
        <v>419</v>
      </c>
      <c r="I4230" t="s">
        <v>115</v>
      </c>
      <c r="J4230" t="s">
        <v>17408</v>
      </c>
      <c r="K4230" t="s">
        <v>17409</v>
      </c>
      <c r="L4230" t="s">
        <v>8842</v>
      </c>
      <c r="M4230">
        <v>67</v>
      </c>
      <c r="N4230" t="s">
        <v>113</v>
      </c>
      <c r="O4230" t="s">
        <v>9493</v>
      </c>
      <c r="P4230">
        <v>1</v>
      </c>
      <c r="Q4230">
        <v>0.6</v>
      </c>
      <c r="T4230">
        <v>114</v>
      </c>
      <c r="W4230">
        <v>0.28274333882308139</v>
      </c>
      <c r="X4230">
        <v>0.45238934211693027</v>
      </c>
    </row>
    <row r="4231" spans="1:24" hidden="1" x14ac:dyDescent="0.3">
      <c r="A4231" t="s">
        <v>17414</v>
      </c>
      <c r="B4231" t="s">
        <v>8249</v>
      </c>
      <c r="C4231" t="s">
        <v>17405</v>
      </c>
      <c r="D4231" t="s">
        <v>17406</v>
      </c>
      <c r="E4231" t="s">
        <v>113</v>
      </c>
      <c r="F4231" t="s">
        <v>17407</v>
      </c>
      <c r="G4231" t="s">
        <v>247</v>
      </c>
      <c r="H4231" t="s">
        <v>419</v>
      </c>
      <c r="I4231" t="s">
        <v>115</v>
      </c>
      <c r="J4231" t="s">
        <v>17408</v>
      </c>
      <c r="K4231" t="s">
        <v>17409</v>
      </c>
      <c r="L4231" t="s">
        <v>8842</v>
      </c>
      <c r="M4231">
        <v>67</v>
      </c>
      <c r="N4231" t="s">
        <v>113</v>
      </c>
      <c r="O4231" t="s">
        <v>9493</v>
      </c>
      <c r="P4231">
        <v>2</v>
      </c>
      <c r="Q4231">
        <v>1.2</v>
      </c>
      <c r="T4231">
        <v>303</v>
      </c>
      <c r="U4231">
        <v>195</v>
      </c>
      <c r="W4231">
        <v>2.2619467105846511</v>
      </c>
      <c r="X4231">
        <v>3.6191147369354422</v>
      </c>
    </row>
    <row r="4232" spans="1:24" hidden="1" x14ac:dyDescent="0.3">
      <c r="A4232" t="s">
        <v>17415</v>
      </c>
      <c r="B4232" t="s">
        <v>1304</v>
      </c>
      <c r="C4232" t="s">
        <v>17405</v>
      </c>
      <c r="D4232" t="s">
        <v>17406</v>
      </c>
      <c r="E4232" t="s">
        <v>113</v>
      </c>
      <c r="F4232" t="s">
        <v>17407</v>
      </c>
      <c r="G4232" t="s">
        <v>247</v>
      </c>
      <c r="H4232" t="s">
        <v>419</v>
      </c>
      <c r="I4232" t="s">
        <v>115</v>
      </c>
      <c r="J4232" t="s">
        <v>17408</v>
      </c>
      <c r="K4232" t="s">
        <v>17409</v>
      </c>
      <c r="L4232" t="s">
        <v>8842</v>
      </c>
      <c r="M4232">
        <v>0</v>
      </c>
      <c r="N4232" t="s">
        <v>9085</v>
      </c>
      <c r="O4232" t="s">
        <v>17049</v>
      </c>
      <c r="P4232">
        <v>1</v>
      </c>
      <c r="R4232">
        <v>2400</v>
      </c>
      <c r="S4232">
        <v>1000</v>
      </c>
    </row>
    <row r="4233" spans="1:24" hidden="1" x14ac:dyDescent="0.3">
      <c r="A4233" t="s">
        <v>17416</v>
      </c>
      <c r="B4233" t="s">
        <v>8174</v>
      </c>
      <c r="C4233" t="s">
        <v>6187</v>
      </c>
      <c r="D4233" t="s">
        <v>6186</v>
      </c>
      <c r="E4233" t="s">
        <v>113</v>
      </c>
      <c r="F4233" t="s">
        <v>6188</v>
      </c>
      <c r="G4233" t="s">
        <v>247</v>
      </c>
      <c r="H4233" t="s">
        <v>371</v>
      </c>
      <c r="I4233" t="s">
        <v>163</v>
      </c>
      <c r="J4233" t="s">
        <v>17417</v>
      </c>
      <c r="K4233" t="s">
        <v>17418</v>
      </c>
      <c r="L4233" t="s">
        <v>8903</v>
      </c>
      <c r="M4233">
        <v>30</v>
      </c>
      <c r="N4233" t="s">
        <v>9659</v>
      </c>
      <c r="O4233" t="s">
        <v>10476</v>
      </c>
      <c r="P4233">
        <v>3</v>
      </c>
      <c r="Q4233">
        <v>1500</v>
      </c>
      <c r="R4233">
        <v>469</v>
      </c>
      <c r="T4233">
        <v>150</v>
      </c>
      <c r="U4233">
        <v>260</v>
      </c>
      <c r="V4233">
        <v>350</v>
      </c>
      <c r="W4233">
        <v>2.1105</v>
      </c>
      <c r="X4233">
        <v>2.5326</v>
      </c>
    </row>
    <row r="4234" spans="1:24" hidden="1" x14ac:dyDescent="0.3">
      <c r="A4234" t="s">
        <v>17419</v>
      </c>
      <c r="B4234" t="s">
        <v>8617</v>
      </c>
      <c r="C4234" t="s">
        <v>6187</v>
      </c>
      <c r="D4234" t="s">
        <v>6186</v>
      </c>
      <c r="E4234" t="s">
        <v>113</v>
      </c>
      <c r="F4234" t="s">
        <v>6188</v>
      </c>
      <c r="G4234" t="s">
        <v>247</v>
      </c>
      <c r="H4234" t="s">
        <v>371</v>
      </c>
      <c r="I4234" t="s">
        <v>163</v>
      </c>
      <c r="J4234" t="s">
        <v>17417</v>
      </c>
      <c r="K4234" t="s">
        <v>17418</v>
      </c>
      <c r="L4234" t="s">
        <v>8903</v>
      </c>
      <c r="M4234">
        <v>30</v>
      </c>
      <c r="N4234" t="s">
        <v>9659</v>
      </c>
      <c r="O4234" t="s">
        <v>9835</v>
      </c>
      <c r="P4234">
        <v>3</v>
      </c>
      <c r="Q4234">
        <v>694</v>
      </c>
      <c r="R4234">
        <v>408</v>
      </c>
      <c r="T4234">
        <v>150</v>
      </c>
      <c r="U4234">
        <v>260</v>
      </c>
      <c r="V4234">
        <v>350</v>
      </c>
      <c r="W4234">
        <v>0.84945599999999999</v>
      </c>
      <c r="X4234">
        <v>1.0193471999999999</v>
      </c>
    </row>
    <row r="4235" spans="1:24" hidden="1" x14ac:dyDescent="0.3">
      <c r="A4235" t="s">
        <v>17420</v>
      </c>
      <c r="B4235" t="s">
        <v>8179</v>
      </c>
      <c r="C4235" t="s">
        <v>6187</v>
      </c>
      <c r="D4235" t="s">
        <v>6186</v>
      </c>
      <c r="E4235" t="s">
        <v>113</v>
      </c>
      <c r="F4235" t="s">
        <v>6188</v>
      </c>
      <c r="G4235" t="s">
        <v>247</v>
      </c>
      <c r="H4235" t="s">
        <v>371</v>
      </c>
      <c r="I4235" t="s">
        <v>163</v>
      </c>
      <c r="J4235" t="s">
        <v>17417</v>
      </c>
      <c r="K4235" t="s">
        <v>17418</v>
      </c>
      <c r="L4235" t="s">
        <v>8903</v>
      </c>
      <c r="M4235">
        <v>30</v>
      </c>
      <c r="N4235" t="s">
        <v>8614</v>
      </c>
      <c r="O4235" t="s">
        <v>16290</v>
      </c>
      <c r="P4235">
        <v>3</v>
      </c>
      <c r="Q4235">
        <v>533</v>
      </c>
      <c r="R4235">
        <v>398</v>
      </c>
      <c r="W4235">
        <v>0.63640200000000002</v>
      </c>
      <c r="X4235">
        <v>0.76368239999999998</v>
      </c>
    </row>
    <row r="4236" spans="1:24" hidden="1" x14ac:dyDescent="0.3">
      <c r="A4236" t="s">
        <v>17421</v>
      </c>
      <c r="B4236" t="s">
        <v>8536</v>
      </c>
      <c r="C4236" t="s">
        <v>6187</v>
      </c>
      <c r="D4236" t="s">
        <v>6186</v>
      </c>
      <c r="E4236" t="s">
        <v>113</v>
      </c>
      <c r="F4236" t="s">
        <v>6188</v>
      </c>
      <c r="G4236" t="s">
        <v>247</v>
      </c>
      <c r="H4236" t="s">
        <v>371</v>
      </c>
      <c r="I4236" t="s">
        <v>163</v>
      </c>
      <c r="J4236" t="s">
        <v>17417</v>
      </c>
      <c r="K4236" t="s">
        <v>17418</v>
      </c>
      <c r="L4236" t="s">
        <v>8903</v>
      </c>
      <c r="M4236">
        <v>27</v>
      </c>
      <c r="N4236" t="s">
        <v>9085</v>
      </c>
      <c r="O4236" t="s">
        <v>9131</v>
      </c>
      <c r="P4236">
        <v>1</v>
      </c>
      <c r="Q4236">
        <v>210</v>
      </c>
      <c r="R4236">
        <v>210</v>
      </c>
      <c r="W4236">
        <v>4.41E-2</v>
      </c>
      <c r="X4236">
        <v>5.2920000000000002E-2</v>
      </c>
    </row>
    <row r="4237" spans="1:24" hidden="1" x14ac:dyDescent="0.3">
      <c r="A4237" t="s">
        <v>17422</v>
      </c>
      <c r="B4237" t="s">
        <v>8211</v>
      </c>
      <c r="C4237" t="s">
        <v>6187</v>
      </c>
      <c r="D4237" t="s">
        <v>6186</v>
      </c>
      <c r="E4237" t="s">
        <v>113</v>
      </c>
      <c r="F4237" t="s">
        <v>6188</v>
      </c>
      <c r="G4237" t="s">
        <v>247</v>
      </c>
      <c r="H4237" t="s">
        <v>371</v>
      </c>
      <c r="I4237" t="s">
        <v>163</v>
      </c>
      <c r="J4237" t="s">
        <v>17417</v>
      </c>
      <c r="K4237" t="s">
        <v>17418</v>
      </c>
      <c r="L4237" t="s">
        <v>8903</v>
      </c>
      <c r="M4237">
        <v>27</v>
      </c>
      <c r="N4237" t="s">
        <v>17423</v>
      </c>
      <c r="O4237" t="s">
        <v>15748</v>
      </c>
      <c r="P4237">
        <v>1</v>
      </c>
      <c r="Q4237">
        <v>0.6</v>
      </c>
      <c r="T4237">
        <v>127.4</v>
      </c>
      <c r="W4237">
        <v>0.28274333882308139</v>
      </c>
      <c r="X4237">
        <v>0.45238934211693027</v>
      </c>
    </row>
    <row r="4238" spans="1:24" hidden="1" x14ac:dyDescent="0.3">
      <c r="A4238" t="s">
        <v>17424</v>
      </c>
      <c r="B4238" t="s">
        <v>1304</v>
      </c>
      <c r="C4238" t="s">
        <v>6187</v>
      </c>
      <c r="D4238" t="s">
        <v>6186</v>
      </c>
      <c r="E4238" t="s">
        <v>113</v>
      </c>
      <c r="F4238" t="s">
        <v>6188</v>
      </c>
      <c r="G4238" t="s">
        <v>247</v>
      </c>
      <c r="H4238" t="s">
        <v>371</v>
      </c>
      <c r="I4238" t="s">
        <v>163</v>
      </c>
      <c r="J4238" t="s">
        <v>17417</v>
      </c>
      <c r="K4238" t="s">
        <v>17418</v>
      </c>
      <c r="L4238" t="s">
        <v>8903</v>
      </c>
      <c r="M4238">
        <v>0</v>
      </c>
      <c r="N4238" t="s">
        <v>113</v>
      </c>
      <c r="O4238" t="s">
        <v>13812</v>
      </c>
      <c r="P4238">
        <v>1</v>
      </c>
    </row>
    <row r="4239" spans="1:24" hidden="1" x14ac:dyDescent="0.3">
      <c r="A4239" t="s">
        <v>17425</v>
      </c>
      <c r="B4239" t="s">
        <v>8174</v>
      </c>
      <c r="C4239" t="s">
        <v>5920</v>
      </c>
      <c r="D4239" t="s">
        <v>5919</v>
      </c>
      <c r="E4239" t="s">
        <v>113</v>
      </c>
      <c r="F4239" t="s">
        <v>5921</v>
      </c>
      <c r="G4239" t="s">
        <v>247</v>
      </c>
      <c r="H4239" t="s">
        <v>371</v>
      </c>
      <c r="I4239" t="s">
        <v>163</v>
      </c>
      <c r="J4239" t="s">
        <v>17426</v>
      </c>
      <c r="K4239" t="s">
        <v>17427</v>
      </c>
      <c r="L4239" t="s">
        <v>120</v>
      </c>
      <c r="M4239">
        <v>40</v>
      </c>
      <c r="N4239" t="s">
        <v>9659</v>
      </c>
      <c r="O4239" t="s">
        <v>10476</v>
      </c>
      <c r="P4239">
        <v>3</v>
      </c>
      <c r="Q4239">
        <v>1500</v>
      </c>
      <c r="R4239">
        <v>469</v>
      </c>
      <c r="T4239">
        <v>90</v>
      </c>
      <c r="U4239">
        <v>185</v>
      </c>
      <c r="V4239">
        <v>310</v>
      </c>
      <c r="W4239">
        <v>2.1105</v>
      </c>
      <c r="X4239">
        <v>2.5326</v>
      </c>
    </row>
    <row r="4240" spans="1:24" hidden="1" x14ac:dyDescent="0.3">
      <c r="A4240" t="s">
        <v>17428</v>
      </c>
      <c r="B4240" t="s">
        <v>8179</v>
      </c>
      <c r="C4240" t="s">
        <v>5920</v>
      </c>
      <c r="D4240" t="s">
        <v>5919</v>
      </c>
      <c r="E4240" t="s">
        <v>113</v>
      </c>
      <c r="F4240" t="s">
        <v>5921</v>
      </c>
      <c r="G4240" t="s">
        <v>247</v>
      </c>
      <c r="H4240" t="s">
        <v>371</v>
      </c>
      <c r="I4240" t="s">
        <v>163</v>
      </c>
      <c r="J4240" t="s">
        <v>17426</v>
      </c>
      <c r="K4240" t="s">
        <v>17427</v>
      </c>
      <c r="L4240" t="s">
        <v>120</v>
      </c>
      <c r="M4240">
        <v>40</v>
      </c>
      <c r="N4240" t="s">
        <v>8614</v>
      </c>
      <c r="O4240" t="s">
        <v>9568</v>
      </c>
      <c r="P4240">
        <v>3</v>
      </c>
      <c r="Q4240">
        <v>409</v>
      </c>
      <c r="R4240">
        <v>269</v>
      </c>
      <c r="W4240">
        <v>0.330063</v>
      </c>
      <c r="X4240">
        <v>0.39607559999999997</v>
      </c>
    </row>
    <row r="4241" spans="1:24" hidden="1" x14ac:dyDescent="0.3">
      <c r="A4241" t="s">
        <v>17429</v>
      </c>
      <c r="B4241" t="s">
        <v>8536</v>
      </c>
      <c r="C4241" t="s">
        <v>5920</v>
      </c>
      <c r="D4241" t="s">
        <v>5919</v>
      </c>
      <c r="E4241" t="s">
        <v>113</v>
      </c>
      <c r="F4241" t="s">
        <v>5921</v>
      </c>
      <c r="G4241" t="s">
        <v>247</v>
      </c>
      <c r="H4241" t="s">
        <v>371</v>
      </c>
      <c r="I4241" t="s">
        <v>163</v>
      </c>
      <c r="J4241" t="s">
        <v>17426</v>
      </c>
      <c r="K4241" t="s">
        <v>17427</v>
      </c>
      <c r="L4241" t="s">
        <v>120</v>
      </c>
      <c r="M4241">
        <v>37</v>
      </c>
      <c r="N4241" t="s">
        <v>9085</v>
      </c>
      <c r="O4241" t="s">
        <v>9131</v>
      </c>
      <c r="P4241">
        <v>1</v>
      </c>
      <c r="Q4241">
        <v>210</v>
      </c>
      <c r="R4241">
        <v>210</v>
      </c>
      <c r="W4241">
        <v>4.41E-2</v>
      </c>
      <c r="X4241">
        <v>5.2920000000000002E-2</v>
      </c>
    </row>
    <row r="4242" spans="1:24" hidden="1" x14ac:dyDescent="0.3">
      <c r="A4242" t="s">
        <v>17430</v>
      </c>
      <c r="B4242" t="s">
        <v>8211</v>
      </c>
      <c r="C4242" t="s">
        <v>5920</v>
      </c>
      <c r="D4242" t="s">
        <v>5919</v>
      </c>
      <c r="E4242" t="s">
        <v>113</v>
      </c>
      <c r="F4242" t="s">
        <v>5921</v>
      </c>
      <c r="G4242" t="s">
        <v>247</v>
      </c>
      <c r="H4242" t="s">
        <v>371</v>
      </c>
      <c r="I4242" t="s">
        <v>163</v>
      </c>
      <c r="J4242" t="s">
        <v>17426</v>
      </c>
      <c r="K4242" t="s">
        <v>17427</v>
      </c>
      <c r="L4242" t="s">
        <v>120</v>
      </c>
      <c r="M4242">
        <v>37</v>
      </c>
      <c r="N4242" t="s">
        <v>17423</v>
      </c>
      <c r="O4242" t="s">
        <v>15748</v>
      </c>
      <c r="P4242">
        <v>1</v>
      </c>
      <c r="Q4242">
        <v>1.2</v>
      </c>
      <c r="T4242">
        <v>105.3</v>
      </c>
      <c r="W4242">
        <v>1.1309733552923256</v>
      </c>
      <c r="X4242">
        <v>1.8095573684677211</v>
      </c>
    </row>
    <row r="4243" spans="1:24" hidden="1" x14ac:dyDescent="0.3">
      <c r="A4243" t="s">
        <v>17431</v>
      </c>
      <c r="B4243" t="s">
        <v>1304</v>
      </c>
      <c r="C4243" t="s">
        <v>5920</v>
      </c>
      <c r="D4243" t="s">
        <v>5919</v>
      </c>
      <c r="E4243" t="s">
        <v>113</v>
      </c>
      <c r="F4243" t="s">
        <v>5921</v>
      </c>
      <c r="G4243" t="s">
        <v>247</v>
      </c>
      <c r="H4243" t="s">
        <v>371</v>
      </c>
      <c r="I4243" t="s">
        <v>163</v>
      </c>
      <c r="J4243" t="s">
        <v>17426</v>
      </c>
      <c r="K4243" t="s">
        <v>17427</v>
      </c>
      <c r="L4243" t="s">
        <v>120</v>
      </c>
      <c r="M4243">
        <v>0</v>
      </c>
      <c r="N4243" t="s">
        <v>113</v>
      </c>
      <c r="O4243" t="s">
        <v>13812</v>
      </c>
      <c r="P4243">
        <v>1</v>
      </c>
    </row>
    <row r="4244" spans="1:24" hidden="1" x14ac:dyDescent="0.3">
      <c r="A4244" t="s">
        <v>17432</v>
      </c>
      <c r="B4244" t="s">
        <v>8174</v>
      </c>
      <c r="C4244" t="s">
        <v>4576</v>
      </c>
      <c r="D4244" t="s">
        <v>4575</v>
      </c>
      <c r="E4244" t="s">
        <v>113</v>
      </c>
      <c r="F4244" t="s">
        <v>4577</v>
      </c>
      <c r="G4244" t="s">
        <v>133</v>
      </c>
      <c r="H4244" t="s">
        <v>3790</v>
      </c>
      <c r="I4244" t="s">
        <v>218</v>
      </c>
      <c r="J4244" t="s">
        <v>17433</v>
      </c>
      <c r="K4244" t="s">
        <v>17434</v>
      </c>
      <c r="L4244" t="s">
        <v>120</v>
      </c>
      <c r="M4244">
        <v>40</v>
      </c>
      <c r="N4244" t="s">
        <v>8442</v>
      </c>
      <c r="O4244" t="s">
        <v>8207</v>
      </c>
      <c r="P4244">
        <v>3</v>
      </c>
      <c r="Q4244">
        <v>1400</v>
      </c>
      <c r="R4244">
        <v>320</v>
      </c>
      <c r="S4244">
        <v>145</v>
      </c>
      <c r="T4244">
        <v>50</v>
      </c>
      <c r="U4244">
        <v>145</v>
      </c>
      <c r="V4244">
        <v>300</v>
      </c>
      <c r="W4244">
        <v>1.3440000000000001</v>
      </c>
      <c r="X4244">
        <v>1.6128</v>
      </c>
    </row>
    <row r="4245" spans="1:24" hidden="1" x14ac:dyDescent="0.3">
      <c r="A4245" t="s">
        <v>17435</v>
      </c>
      <c r="B4245" t="s">
        <v>8179</v>
      </c>
      <c r="C4245" t="s">
        <v>4576</v>
      </c>
      <c r="D4245" t="s">
        <v>4575</v>
      </c>
      <c r="E4245" t="s">
        <v>113</v>
      </c>
      <c r="F4245" t="s">
        <v>4577</v>
      </c>
      <c r="G4245" t="s">
        <v>133</v>
      </c>
      <c r="H4245" t="s">
        <v>3790</v>
      </c>
      <c r="I4245" t="s">
        <v>218</v>
      </c>
      <c r="J4245" t="s">
        <v>17433</v>
      </c>
      <c r="K4245" t="s">
        <v>17434</v>
      </c>
      <c r="L4245" t="s">
        <v>120</v>
      </c>
      <c r="M4245">
        <v>40</v>
      </c>
      <c r="N4245" t="s">
        <v>9971</v>
      </c>
      <c r="O4245" t="s">
        <v>9034</v>
      </c>
      <c r="P4245">
        <v>1</v>
      </c>
      <c r="Q4245">
        <v>560</v>
      </c>
      <c r="R4245">
        <v>308</v>
      </c>
      <c r="S4245">
        <v>149</v>
      </c>
      <c r="W4245">
        <v>0.17247999999999999</v>
      </c>
      <c r="X4245">
        <v>0.20697599999999999</v>
      </c>
    </row>
    <row r="4246" spans="1:24" hidden="1" x14ac:dyDescent="0.3">
      <c r="A4246" t="s">
        <v>17436</v>
      </c>
      <c r="B4246" t="s">
        <v>8362</v>
      </c>
      <c r="C4246" t="s">
        <v>4576</v>
      </c>
      <c r="D4246" t="s">
        <v>4575</v>
      </c>
      <c r="E4246" t="s">
        <v>113</v>
      </c>
      <c r="F4246" t="s">
        <v>4577</v>
      </c>
      <c r="G4246" t="s">
        <v>133</v>
      </c>
      <c r="H4246" t="s">
        <v>3790</v>
      </c>
      <c r="I4246" t="s">
        <v>218</v>
      </c>
      <c r="J4246" t="s">
        <v>17433</v>
      </c>
      <c r="K4246" t="s">
        <v>17434</v>
      </c>
      <c r="L4246" t="s">
        <v>120</v>
      </c>
      <c r="M4246">
        <v>0</v>
      </c>
      <c r="N4246" t="s">
        <v>113</v>
      </c>
      <c r="O4246" t="s">
        <v>8362</v>
      </c>
      <c r="P4246">
        <v>1</v>
      </c>
      <c r="Q4246">
        <v>1.2</v>
      </c>
      <c r="W4246">
        <v>1.1309733552923256</v>
      </c>
      <c r="X4246">
        <v>0</v>
      </c>
    </row>
    <row r="4247" spans="1:24" hidden="1" x14ac:dyDescent="0.3">
      <c r="A4247" t="s">
        <v>17437</v>
      </c>
      <c r="B4247" t="s">
        <v>8174</v>
      </c>
      <c r="C4247" t="s">
        <v>4625</v>
      </c>
      <c r="D4247" t="s">
        <v>17438</v>
      </c>
      <c r="E4247" t="s">
        <v>113</v>
      </c>
      <c r="F4247" t="s">
        <v>4626</v>
      </c>
      <c r="G4247" t="s">
        <v>133</v>
      </c>
      <c r="H4247" t="s">
        <v>216</v>
      </c>
      <c r="I4247" t="s">
        <v>218</v>
      </c>
      <c r="J4247" t="s">
        <v>17439</v>
      </c>
      <c r="K4247" t="s">
        <v>17440</v>
      </c>
      <c r="L4247" t="s">
        <v>1173</v>
      </c>
      <c r="M4247">
        <v>50</v>
      </c>
      <c r="N4247" t="s">
        <v>8442</v>
      </c>
      <c r="O4247" t="s">
        <v>9890</v>
      </c>
      <c r="P4247">
        <v>2</v>
      </c>
      <c r="Q4247">
        <v>2500</v>
      </c>
      <c r="R4247">
        <v>355</v>
      </c>
      <c r="T4247">
        <v>150</v>
      </c>
      <c r="U4247">
        <v>330</v>
      </c>
      <c r="W4247">
        <v>1.7749999999999999</v>
      </c>
      <c r="X4247">
        <v>2.13</v>
      </c>
    </row>
    <row r="4248" spans="1:24" hidden="1" x14ac:dyDescent="0.3">
      <c r="A4248" t="s">
        <v>17441</v>
      </c>
      <c r="B4248" t="s">
        <v>8179</v>
      </c>
      <c r="C4248" t="s">
        <v>4625</v>
      </c>
      <c r="D4248" t="s">
        <v>17438</v>
      </c>
      <c r="E4248" t="s">
        <v>113</v>
      </c>
      <c r="F4248" t="s">
        <v>4626</v>
      </c>
      <c r="G4248" t="s">
        <v>133</v>
      </c>
      <c r="H4248" t="s">
        <v>216</v>
      </c>
      <c r="I4248" t="s">
        <v>218</v>
      </c>
      <c r="J4248" t="s">
        <v>17439</v>
      </c>
      <c r="K4248" t="s">
        <v>17440</v>
      </c>
      <c r="L4248" t="s">
        <v>1173</v>
      </c>
      <c r="M4248">
        <v>50</v>
      </c>
      <c r="N4248" t="s">
        <v>113</v>
      </c>
      <c r="O4248" t="s">
        <v>13147</v>
      </c>
      <c r="P4248">
        <v>1</v>
      </c>
      <c r="Q4248">
        <v>560</v>
      </c>
      <c r="R4248">
        <v>492</v>
      </c>
      <c r="W4248">
        <v>0.27551999999999999</v>
      </c>
      <c r="X4248">
        <v>0.33062399999999997</v>
      </c>
    </row>
    <row r="4249" spans="1:24" hidden="1" x14ac:dyDescent="0.3">
      <c r="A4249" t="s">
        <v>17442</v>
      </c>
      <c r="B4249" t="s">
        <v>8211</v>
      </c>
      <c r="C4249" t="s">
        <v>4625</v>
      </c>
      <c r="D4249" t="s">
        <v>17438</v>
      </c>
      <c r="E4249" t="s">
        <v>113</v>
      </c>
      <c r="F4249" t="s">
        <v>4626</v>
      </c>
      <c r="G4249" t="s">
        <v>133</v>
      </c>
      <c r="H4249" t="s">
        <v>216</v>
      </c>
      <c r="I4249" t="s">
        <v>218</v>
      </c>
      <c r="J4249" t="s">
        <v>17439</v>
      </c>
      <c r="K4249" t="s">
        <v>17440</v>
      </c>
      <c r="L4249" t="s">
        <v>1173</v>
      </c>
      <c r="M4249">
        <v>48</v>
      </c>
      <c r="N4249" t="s">
        <v>113</v>
      </c>
      <c r="O4249" t="s">
        <v>9493</v>
      </c>
      <c r="P4249">
        <v>1</v>
      </c>
      <c r="Q4249">
        <v>0.6</v>
      </c>
      <c r="T4249">
        <v>213.52</v>
      </c>
      <c r="W4249">
        <v>0.28274333882308139</v>
      </c>
      <c r="X4249">
        <v>0.45238934211693027</v>
      </c>
    </row>
    <row r="4250" spans="1:24" hidden="1" x14ac:dyDescent="0.3">
      <c r="A4250" t="s">
        <v>17443</v>
      </c>
      <c r="B4250" t="s">
        <v>8174</v>
      </c>
      <c r="C4250" t="s">
        <v>4615</v>
      </c>
      <c r="D4250" t="s">
        <v>4614</v>
      </c>
      <c r="E4250" t="s">
        <v>113</v>
      </c>
      <c r="F4250" t="s">
        <v>4616</v>
      </c>
      <c r="G4250" t="s">
        <v>133</v>
      </c>
      <c r="H4250" t="s">
        <v>216</v>
      </c>
      <c r="I4250" t="s">
        <v>218</v>
      </c>
      <c r="J4250" t="s">
        <v>17444</v>
      </c>
      <c r="K4250" t="s">
        <v>17445</v>
      </c>
      <c r="L4250" t="s">
        <v>1173</v>
      </c>
      <c r="M4250">
        <v>50</v>
      </c>
      <c r="N4250" t="s">
        <v>8442</v>
      </c>
      <c r="O4250" t="s">
        <v>9890</v>
      </c>
      <c r="P4250">
        <v>2</v>
      </c>
      <c r="Q4250">
        <v>2500</v>
      </c>
      <c r="R4250">
        <v>355</v>
      </c>
      <c r="T4250">
        <v>165</v>
      </c>
      <c r="U4250">
        <v>350</v>
      </c>
      <c r="W4250">
        <v>1.7749999999999999</v>
      </c>
      <c r="X4250">
        <v>2.13</v>
      </c>
    </row>
    <row r="4251" spans="1:24" hidden="1" x14ac:dyDescent="0.3">
      <c r="A4251" t="s">
        <v>17446</v>
      </c>
      <c r="B4251" t="s">
        <v>8179</v>
      </c>
      <c r="C4251" t="s">
        <v>4615</v>
      </c>
      <c r="D4251" t="s">
        <v>4614</v>
      </c>
      <c r="E4251" t="s">
        <v>113</v>
      </c>
      <c r="F4251" t="s">
        <v>4616</v>
      </c>
      <c r="G4251" t="s">
        <v>133</v>
      </c>
      <c r="H4251" t="s">
        <v>216</v>
      </c>
      <c r="I4251" t="s">
        <v>218</v>
      </c>
      <c r="J4251" t="s">
        <v>17444</v>
      </c>
      <c r="K4251" t="s">
        <v>17445</v>
      </c>
      <c r="L4251" t="s">
        <v>1173</v>
      </c>
      <c r="M4251">
        <v>50</v>
      </c>
      <c r="N4251" t="s">
        <v>113</v>
      </c>
      <c r="O4251" t="s">
        <v>13147</v>
      </c>
      <c r="P4251">
        <v>1</v>
      </c>
      <c r="Q4251">
        <v>560</v>
      </c>
      <c r="R4251">
        <v>492</v>
      </c>
      <c r="W4251">
        <v>0.27551999999999999</v>
      </c>
      <c r="X4251">
        <v>0.33062399999999997</v>
      </c>
    </row>
    <row r="4252" spans="1:24" hidden="1" x14ac:dyDescent="0.3">
      <c r="A4252" t="s">
        <v>17447</v>
      </c>
      <c r="B4252" t="s">
        <v>8211</v>
      </c>
      <c r="C4252" t="s">
        <v>4615</v>
      </c>
      <c r="D4252" t="s">
        <v>4614</v>
      </c>
      <c r="E4252" t="s">
        <v>113</v>
      </c>
      <c r="F4252" t="s">
        <v>4616</v>
      </c>
      <c r="G4252" t="s">
        <v>133</v>
      </c>
      <c r="H4252" t="s">
        <v>216</v>
      </c>
      <c r="I4252" t="s">
        <v>218</v>
      </c>
      <c r="J4252" t="s">
        <v>17444</v>
      </c>
      <c r="K4252" t="s">
        <v>17445</v>
      </c>
      <c r="L4252" t="s">
        <v>1173</v>
      </c>
      <c r="M4252">
        <v>48</v>
      </c>
      <c r="N4252" t="s">
        <v>113</v>
      </c>
      <c r="O4252" t="s">
        <v>9493</v>
      </c>
      <c r="P4252">
        <v>3</v>
      </c>
      <c r="Q4252">
        <v>0.6</v>
      </c>
      <c r="T4252">
        <v>349.36</v>
      </c>
      <c r="U4252">
        <v>159.97</v>
      </c>
      <c r="V4252">
        <v>347.56</v>
      </c>
      <c r="W4252">
        <v>0.84823001646924412</v>
      </c>
      <c r="X4252">
        <v>1.3571680263507906</v>
      </c>
    </row>
    <row r="4253" spans="1:24" hidden="1" x14ac:dyDescent="0.3">
      <c r="A4253" t="s">
        <v>17448</v>
      </c>
      <c r="B4253" t="s">
        <v>8174</v>
      </c>
      <c r="C4253" t="s">
        <v>4184</v>
      </c>
      <c r="D4253" t="s">
        <v>4183</v>
      </c>
      <c r="E4253" t="s">
        <v>113</v>
      </c>
      <c r="F4253" t="s">
        <v>4185</v>
      </c>
      <c r="G4253" t="s">
        <v>133</v>
      </c>
      <c r="H4253" t="s">
        <v>216</v>
      </c>
      <c r="I4253" t="s">
        <v>218</v>
      </c>
      <c r="J4253" t="s">
        <v>17449</v>
      </c>
      <c r="K4253" t="s">
        <v>17450</v>
      </c>
      <c r="L4253" t="s">
        <v>1173</v>
      </c>
      <c r="M4253">
        <v>50</v>
      </c>
      <c r="N4253" t="s">
        <v>8442</v>
      </c>
      <c r="O4253" t="s">
        <v>9890</v>
      </c>
      <c r="P4253">
        <v>2</v>
      </c>
      <c r="Q4253">
        <v>2500</v>
      </c>
      <c r="R4253">
        <v>355</v>
      </c>
      <c r="T4253">
        <v>35</v>
      </c>
      <c r="U4253">
        <v>210</v>
      </c>
      <c r="W4253">
        <v>1.7749999999999999</v>
      </c>
      <c r="X4253">
        <v>2.13</v>
      </c>
    </row>
    <row r="4254" spans="1:24" hidden="1" x14ac:dyDescent="0.3">
      <c r="A4254" t="s">
        <v>17451</v>
      </c>
      <c r="B4254" t="s">
        <v>8179</v>
      </c>
      <c r="C4254" t="s">
        <v>4184</v>
      </c>
      <c r="D4254" t="s">
        <v>4183</v>
      </c>
      <c r="E4254" t="s">
        <v>113</v>
      </c>
      <c r="F4254" t="s">
        <v>4185</v>
      </c>
      <c r="G4254" t="s">
        <v>133</v>
      </c>
      <c r="H4254" t="s">
        <v>216</v>
      </c>
      <c r="I4254" t="s">
        <v>218</v>
      </c>
      <c r="J4254" t="s">
        <v>17449</v>
      </c>
      <c r="K4254" t="s">
        <v>17450</v>
      </c>
      <c r="L4254" t="s">
        <v>1173</v>
      </c>
      <c r="M4254">
        <v>50</v>
      </c>
      <c r="N4254" t="s">
        <v>113</v>
      </c>
      <c r="O4254" t="s">
        <v>13147</v>
      </c>
      <c r="P4254">
        <v>1</v>
      </c>
      <c r="Q4254">
        <v>560</v>
      </c>
      <c r="R4254">
        <v>492</v>
      </c>
      <c r="W4254">
        <v>0.27551999999999999</v>
      </c>
      <c r="X4254">
        <v>0.33062399999999997</v>
      </c>
    </row>
    <row r="4255" spans="1:24" hidden="1" x14ac:dyDescent="0.3">
      <c r="A4255" t="s">
        <v>17452</v>
      </c>
      <c r="B4255" t="s">
        <v>8211</v>
      </c>
      <c r="C4255" t="s">
        <v>4184</v>
      </c>
      <c r="D4255" t="s">
        <v>4183</v>
      </c>
      <c r="E4255" t="s">
        <v>113</v>
      </c>
      <c r="F4255" t="s">
        <v>4185</v>
      </c>
      <c r="G4255" t="s">
        <v>133</v>
      </c>
      <c r="H4255" t="s">
        <v>216</v>
      </c>
      <c r="I4255" t="s">
        <v>218</v>
      </c>
      <c r="J4255" t="s">
        <v>17449</v>
      </c>
      <c r="K4255" t="s">
        <v>17450</v>
      </c>
      <c r="L4255" t="s">
        <v>1173</v>
      </c>
      <c r="M4255">
        <v>48</v>
      </c>
      <c r="N4255" t="s">
        <v>113</v>
      </c>
      <c r="O4255" t="s">
        <v>9493</v>
      </c>
      <c r="P4255">
        <v>1</v>
      </c>
      <c r="Q4255">
        <v>0.6</v>
      </c>
      <c r="T4255">
        <v>202.33</v>
      </c>
      <c r="W4255">
        <v>0.28274333882308139</v>
      </c>
      <c r="X4255">
        <v>0.45238934211693027</v>
      </c>
    </row>
    <row r="4256" spans="1:24" hidden="1" x14ac:dyDescent="0.3">
      <c r="A4256" t="s">
        <v>17453</v>
      </c>
      <c r="B4256" t="s">
        <v>8249</v>
      </c>
      <c r="C4256" t="s">
        <v>4184</v>
      </c>
      <c r="D4256" t="s">
        <v>4183</v>
      </c>
      <c r="E4256" t="s">
        <v>113</v>
      </c>
      <c r="F4256" t="s">
        <v>4185</v>
      </c>
      <c r="G4256" t="s">
        <v>133</v>
      </c>
      <c r="H4256" t="s">
        <v>216</v>
      </c>
      <c r="I4256" t="s">
        <v>218</v>
      </c>
      <c r="J4256" t="s">
        <v>17449</v>
      </c>
      <c r="K4256" t="s">
        <v>17450</v>
      </c>
      <c r="L4256" t="s">
        <v>1173</v>
      </c>
      <c r="M4256">
        <v>48</v>
      </c>
      <c r="N4256" t="s">
        <v>113</v>
      </c>
      <c r="O4256" t="s">
        <v>9493</v>
      </c>
      <c r="P4256">
        <v>1</v>
      </c>
      <c r="Q4256">
        <v>1.2</v>
      </c>
      <c r="T4256">
        <v>70.239999999999995</v>
      </c>
      <c r="W4256">
        <v>1.1309733552923256</v>
      </c>
      <c r="X4256">
        <v>1.8095573684677211</v>
      </c>
    </row>
    <row r="4257" spans="1:24" hidden="1" x14ac:dyDescent="0.3">
      <c r="A4257" t="s">
        <v>17454</v>
      </c>
      <c r="B4257" t="s">
        <v>8174</v>
      </c>
      <c r="C4257" t="s">
        <v>4151</v>
      </c>
      <c r="D4257" t="s">
        <v>4150</v>
      </c>
      <c r="E4257" t="s">
        <v>113</v>
      </c>
      <c r="F4257" t="s">
        <v>4152</v>
      </c>
      <c r="G4257" t="s">
        <v>133</v>
      </c>
      <c r="H4257" t="s">
        <v>216</v>
      </c>
      <c r="I4257" t="s">
        <v>218</v>
      </c>
      <c r="J4257" t="s">
        <v>17455</v>
      </c>
      <c r="K4257" t="s">
        <v>17456</v>
      </c>
      <c r="L4257" t="s">
        <v>1173</v>
      </c>
      <c r="M4257">
        <v>50</v>
      </c>
      <c r="N4257" t="s">
        <v>8442</v>
      </c>
      <c r="O4257" t="s">
        <v>9890</v>
      </c>
      <c r="P4257">
        <v>3</v>
      </c>
      <c r="Q4257">
        <v>2500</v>
      </c>
      <c r="R4257">
        <v>355</v>
      </c>
      <c r="T4257">
        <v>130</v>
      </c>
      <c r="U4257">
        <v>260</v>
      </c>
      <c r="V4257">
        <v>335</v>
      </c>
      <c r="W4257">
        <v>2.6625000000000001</v>
      </c>
      <c r="X4257">
        <v>3.1949999999999998</v>
      </c>
    </row>
    <row r="4258" spans="1:24" hidden="1" x14ac:dyDescent="0.3">
      <c r="A4258" t="s">
        <v>17457</v>
      </c>
      <c r="B4258" t="s">
        <v>8179</v>
      </c>
      <c r="C4258" t="s">
        <v>4151</v>
      </c>
      <c r="D4258" t="s">
        <v>4150</v>
      </c>
      <c r="E4258" t="s">
        <v>113</v>
      </c>
      <c r="F4258" t="s">
        <v>4152</v>
      </c>
      <c r="G4258" t="s">
        <v>133</v>
      </c>
      <c r="H4258" t="s">
        <v>216</v>
      </c>
      <c r="I4258" t="s">
        <v>218</v>
      </c>
      <c r="J4258" t="s">
        <v>17455</v>
      </c>
      <c r="K4258" t="s">
        <v>17456</v>
      </c>
      <c r="L4258" t="s">
        <v>1173</v>
      </c>
      <c r="M4258">
        <v>50</v>
      </c>
      <c r="N4258" t="s">
        <v>113</v>
      </c>
      <c r="O4258" t="s">
        <v>13147</v>
      </c>
      <c r="P4258">
        <v>1</v>
      </c>
      <c r="Q4258">
        <v>560</v>
      </c>
      <c r="R4258">
        <v>492</v>
      </c>
      <c r="W4258">
        <v>0.27551999999999999</v>
      </c>
      <c r="X4258">
        <v>0.33062399999999997</v>
      </c>
    </row>
    <row r="4259" spans="1:24" hidden="1" x14ac:dyDescent="0.3">
      <c r="A4259" t="s">
        <v>17458</v>
      </c>
      <c r="B4259" t="s">
        <v>8211</v>
      </c>
      <c r="C4259" t="s">
        <v>4151</v>
      </c>
      <c r="D4259" t="s">
        <v>4150</v>
      </c>
      <c r="E4259" t="s">
        <v>113</v>
      </c>
      <c r="F4259" t="s">
        <v>4152</v>
      </c>
      <c r="G4259" t="s">
        <v>133</v>
      </c>
      <c r="H4259" t="s">
        <v>216</v>
      </c>
      <c r="I4259" t="s">
        <v>218</v>
      </c>
      <c r="J4259" t="s">
        <v>17455</v>
      </c>
      <c r="K4259" t="s">
        <v>17456</v>
      </c>
      <c r="L4259" t="s">
        <v>1173</v>
      </c>
      <c r="M4259">
        <v>48</v>
      </c>
      <c r="N4259" t="s">
        <v>113</v>
      </c>
      <c r="O4259" t="s">
        <v>9493</v>
      </c>
      <c r="P4259">
        <v>2</v>
      </c>
      <c r="Q4259">
        <v>0.6</v>
      </c>
      <c r="T4259">
        <v>263.73</v>
      </c>
      <c r="U4259">
        <v>136.09</v>
      </c>
      <c r="W4259">
        <v>0.56548667764616278</v>
      </c>
      <c r="X4259">
        <v>0.90477868423386054</v>
      </c>
    </row>
    <row r="4260" spans="1:24" hidden="1" x14ac:dyDescent="0.3">
      <c r="A4260" t="s">
        <v>17459</v>
      </c>
      <c r="B4260" t="s">
        <v>8174</v>
      </c>
      <c r="C4260" t="s">
        <v>3478</v>
      </c>
      <c r="D4260" t="s">
        <v>3477</v>
      </c>
      <c r="E4260" t="s">
        <v>113</v>
      </c>
      <c r="F4260" t="s">
        <v>3479</v>
      </c>
      <c r="G4260" t="s">
        <v>1356</v>
      </c>
      <c r="H4260" t="s">
        <v>1148</v>
      </c>
      <c r="I4260" t="s">
        <v>115</v>
      </c>
      <c r="J4260" t="s">
        <v>17460</v>
      </c>
      <c r="K4260" t="s">
        <v>17461</v>
      </c>
      <c r="L4260" t="s">
        <v>129</v>
      </c>
      <c r="M4260">
        <v>18</v>
      </c>
      <c r="N4260" t="s">
        <v>113</v>
      </c>
      <c r="O4260" t="s">
        <v>9042</v>
      </c>
      <c r="P4260">
        <v>3</v>
      </c>
      <c r="Q4260">
        <v>1412</v>
      </c>
      <c r="R4260">
        <v>353</v>
      </c>
      <c r="T4260">
        <v>30</v>
      </c>
      <c r="U4260">
        <v>150</v>
      </c>
      <c r="V4260">
        <v>315</v>
      </c>
      <c r="W4260">
        <v>1.4953080000000001</v>
      </c>
      <c r="X4260">
        <v>1.7943696</v>
      </c>
    </row>
    <row r="4261" spans="1:24" hidden="1" x14ac:dyDescent="0.3">
      <c r="A4261" t="s">
        <v>17462</v>
      </c>
      <c r="B4261" t="s">
        <v>8617</v>
      </c>
      <c r="C4261" t="s">
        <v>3478</v>
      </c>
      <c r="D4261" t="s">
        <v>3477</v>
      </c>
      <c r="E4261" t="s">
        <v>113</v>
      </c>
      <c r="F4261" t="s">
        <v>3479</v>
      </c>
      <c r="G4261" t="s">
        <v>1356</v>
      </c>
      <c r="H4261" t="s">
        <v>1148</v>
      </c>
      <c r="I4261" t="s">
        <v>115</v>
      </c>
      <c r="J4261" t="s">
        <v>17460</v>
      </c>
      <c r="K4261" t="s">
        <v>17461</v>
      </c>
      <c r="L4261" t="s">
        <v>129</v>
      </c>
      <c r="M4261">
        <v>18</v>
      </c>
      <c r="N4261" t="s">
        <v>113</v>
      </c>
      <c r="O4261" t="s">
        <v>9835</v>
      </c>
      <c r="P4261">
        <v>3</v>
      </c>
      <c r="Q4261">
        <v>694</v>
      </c>
      <c r="R4261">
        <v>408</v>
      </c>
      <c r="T4261">
        <v>30</v>
      </c>
      <c r="U4261">
        <v>150</v>
      </c>
      <c r="V4261">
        <v>315</v>
      </c>
      <c r="W4261">
        <v>0.84945599999999999</v>
      </c>
      <c r="X4261">
        <v>1.0193471999999999</v>
      </c>
    </row>
    <row r="4262" spans="1:24" hidden="1" x14ac:dyDescent="0.3">
      <c r="A4262" t="s">
        <v>17463</v>
      </c>
      <c r="B4262" t="s">
        <v>8179</v>
      </c>
      <c r="C4262" t="s">
        <v>3478</v>
      </c>
      <c r="D4262" t="s">
        <v>3477</v>
      </c>
      <c r="E4262" t="s">
        <v>113</v>
      </c>
      <c r="F4262" t="s">
        <v>3479</v>
      </c>
      <c r="G4262" t="s">
        <v>1356</v>
      </c>
      <c r="H4262" t="s">
        <v>1148</v>
      </c>
      <c r="I4262" t="s">
        <v>115</v>
      </c>
      <c r="J4262" t="s">
        <v>17460</v>
      </c>
      <c r="K4262" t="s">
        <v>17461</v>
      </c>
      <c r="L4262" t="s">
        <v>129</v>
      </c>
      <c r="M4262">
        <v>18</v>
      </c>
      <c r="N4262" t="s">
        <v>113</v>
      </c>
      <c r="O4262" t="s">
        <v>9568</v>
      </c>
      <c r="P4262">
        <v>3</v>
      </c>
      <c r="Q4262">
        <v>409</v>
      </c>
      <c r="R4262">
        <v>269</v>
      </c>
      <c r="W4262">
        <v>0.330063</v>
      </c>
      <c r="X4262">
        <v>0.39607559999999997</v>
      </c>
    </row>
    <row r="4263" spans="1:24" hidden="1" x14ac:dyDescent="0.3">
      <c r="A4263" t="s">
        <v>17464</v>
      </c>
      <c r="B4263" t="s">
        <v>8174</v>
      </c>
      <c r="C4263" t="s">
        <v>4097</v>
      </c>
      <c r="D4263" t="s">
        <v>4096</v>
      </c>
      <c r="E4263" t="s">
        <v>113</v>
      </c>
      <c r="F4263" t="s">
        <v>4098</v>
      </c>
      <c r="G4263" t="s">
        <v>133</v>
      </c>
      <c r="H4263" t="s">
        <v>216</v>
      </c>
      <c r="I4263" t="s">
        <v>218</v>
      </c>
      <c r="J4263" t="s">
        <v>17465</v>
      </c>
      <c r="K4263" t="s">
        <v>17466</v>
      </c>
      <c r="L4263" t="s">
        <v>1173</v>
      </c>
      <c r="M4263">
        <v>50</v>
      </c>
      <c r="N4263" t="s">
        <v>8442</v>
      </c>
      <c r="O4263" t="s">
        <v>9890</v>
      </c>
      <c r="P4263">
        <v>3</v>
      </c>
      <c r="Q4263">
        <v>2500</v>
      </c>
      <c r="R4263">
        <v>355</v>
      </c>
      <c r="T4263">
        <v>95</v>
      </c>
      <c r="U4263">
        <v>250</v>
      </c>
      <c r="V4263">
        <v>305</v>
      </c>
      <c r="W4263">
        <v>2.6625000000000001</v>
      </c>
      <c r="X4263">
        <v>3.1949999999999998</v>
      </c>
    </row>
    <row r="4264" spans="1:24" hidden="1" x14ac:dyDescent="0.3">
      <c r="A4264" t="s">
        <v>17467</v>
      </c>
      <c r="B4264" t="s">
        <v>8179</v>
      </c>
      <c r="C4264" t="s">
        <v>4097</v>
      </c>
      <c r="D4264" t="s">
        <v>4096</v>
      </c>
      <c r="E4264" t="s">
        <v>113</v>
      </c>
      <c r="F4264" t="s">
        <v>4098</v>
      </c>
      <c r="G4264" t="s">
        <v>133</v>
      </c>
      <c r="H4264" t="s">
        <v>216</v>
      </c>
      <c r="I4264" t="s">
        <v>218</v>
      </c>
      <c r="J4264" t="s">
        <v>17465</v>
      </c>
      <c r="K4264" t="s">
        <v>17466</v>
      </c>
      <c r="L4264" t="s">
        <v>1173</v>
      </c>
      <c r="M4264">
        <v>50</v>
      </c>
      <c r="N4264" t="s">
        <v>113</v>
      </c>
      <c r="O4264" t="s">
        <v>13147</v>
      </c>
      <c r="P4264">
        <v>1</v>
      </c>
      <c r="Q4264">
        <v>560</v>
      </c>
      <c r="R4264">
        <v>492</v>
      </c>
      <c r="W4264">
        <v>0.27551999999999999</v>
      </c>
      <c r="X4264">
        <v>0.33062399999999997</v>
      </c>
    </row>
    <row r="4265" spans="1:24" hidden="1" x14ac:dyDescent="0.3">
      <c r="A4265" t="s">
        <v>17468</v>
      </c>
      <c r="B4265" t="s">
        <v>8211</v>
      </c>
      <c r="C4265" t="s">
        <v>4097</v>
      </c>
      <c r="D4265" t="s">
        <v>4096</v>
      </c>
      <c r="E4265" t="s">
        <v>113</v>
      </c>
      <c r="F4265" t="s">
        <v>4098</v>
      </c>
      <c r="G4265" t="s">
        <v>133</v>
      </c>
      <c r="H4265" t="s">
        <v>216</v>
      </c>
      <c r="I4265" t="s">
        <v>218</v>
      </c>
      <c r="J4265" t="s">
        <v>17465</v>
      </c>
      <c r="K4265" t="s">
        <v>17466</v>
      </c>
      <c r="L4265" t="s">
        <v>1173</v>
      </c>
      <c r="M4265">
        <v>48</v>
      </c>
      <c r="N4265" t="s">
        <v>113</v>
      </c>
      <c r="O4265" t="s">
        <v>9493</v>
      </c>
      <c r="P4265">
        <v>2</v>
      </c>
      <c r="Q4265">
        <v>0.6</v>
      </c>
      <c r="T4265">
        <v>101.84</v>
      </c>
      <c r="U4265">
        <v>101.89</v>
      </c>
      <c r="W4265">
        <v>0.56548667764616278</v>
      </c>
      <c r="X4265">
        <v>0.90477868423386054</v>
      </c>
    </row>
    <row r="4266" spans="1:24" hidden="1" x14ac:dyDescent="0.3">
      <c r="A4266" t="s">
        <v>17469</v>
      </c>
      <c r="B4266" t="s">
        <v>8174</v>
      </c>
      <c r="C4266" t="s">
        <v>4232</v>
      </c>
      <c r="D4266" t="s">
        <v>4231</v>
      </c>
      <c r="E4266" t="s">
        <v>113</v>
      </c>
      <c r="F4266" t="s">
        <v>4233</v>
      </c>
      <c r="G4266" t="s">
        <v>133</v>
      </c>
      <c r="H4266" t="s">
        <v>3790</v>
      </c>
      <c r="I4266" t="s">
        <v>218</v>
      </c>
      <c r="J4266" t="s">
        <v>17470</v>
      </c>
      <c r="K4266" t="s">
        <v>17471</v>
      </c>
      <c r="L4266" t="s">
        <v>120</v>
      </c>
      <c r="M4266">
        <v>40</v>
      </c>
      <c r="N4266" t="s">
        <v>8442</v>
      </c>
      <c r="O4266" t="s">
        <v>8207</v>
      </c>
      <c r="P4266">
        <v>3</v>
      </c>
      <c r="Q4266">
        <v>1400</v>
      </c>
      <c r="R4266">
        <v>320</v>
      </c>
      <c r="S4266">
        <v>145</v>
      </c>
      <c r="T4266">
        <v>80</v>
      </c>
      <c r="U4266">
        <v>150</v>
      </c>
      <c r="V4266">
        <v>240</v>
      </c>
      <c r="W4266">
        <v>1.3440000000000001</v>
      </c>
      <c r="X4266">
        <v>1.6128</v>
      </c>
    </row>
    <row r="4267" spans="1:24" hidden="1" x14ac:dyDescent="0.3">
      <c r="A4267" t="s">
        <v>17472</v>
      </c>
      <c r="B4267" t="s">
        <v>8179</v>
      </c>
      <c r="C4267" t="s">
        <v>4232</v>
      </c>
      <c r="D4267" t="s">
        <v>4231</v>
      </c>
      <c r="E4267" t="s">
        <v>113</v>
      </c>
      <c r="F4267" t="s">
        <v>4233</v>
      </c>
      <c r="G4267" t="s">
        <v>133</v>
      </c>
      <c r="H4267" t="s">
        <v>3790</v>
      </c>
      <c r="I4267" t="s">
        <v>218</v>
      </c>
      <c r="J4267" t="s">
        <v>17470</v>
      </c>
      <c r="K4267" t="s">
        <v>17471</v>
      </c>
      <c r="L4267" t="s">
        <v>120</v>
      </c>
      <c r="M4267">
        <v>40</v>
      </c>
      <c r="N4267" t="s">
        <v>9971</v>
      </c>
      <c r="O4267" t="s">
        <v>9034</v>
      </c>
      <c r="P4267">
        <v>1</v>
      </c>
      <c r="Q4267">
        <v>560</v>
      </c>
      <c r="R4267">
        <v>308</v>
      </c>
      <c r="S4267">
        <v>149</v>
      </c>
      <c r="W4267">
        <v>0.17247999999999999</v>
      </c>
      <c r="X4267">
        <v>0.20697599999999999</v>
      </c>
    </row>
    <row r="4268" spans="1:24" hidden="1" x14ac:dyDescent="0.3">
      <c r="A4268" t="s">
        <v>17473</v>
      </c>
      <c r="B4268" t="s">
        <v>8362</v>
      </c>
      <c r="C4268" t="s">
        <v>4232</v>
      </c>
      <c r="D4268" t="s">
        <v>4231</v>
      </c>
      <c r="E4268" t="s">
        <v>113</v>
      </c>
      <c r="F4268" t="s">
        <v>4233</v>
      </c>
      <c r="G4268" t="s">
        <v>133</v>
      </c>
      <c r="H4268" t="s">
        <v>3790</v>
      </c>
      <c r="I4268" t="s">
        <v>218</v>
      </c>
      <c r="J4268" t="s">
        <v>17470</v>
      </c>
      <c r="K4268" t="s">
        <v>17471</v>
      </c>
      <c r="L4268" t="s">
        <v>120</v>
      </c>
      <c r="M4268">
        <v>0</v>
      </c>
      <c r="N4268" t="s">
        <v>113</v>
      </c>
      <c r="O4268" t="s">
        <v>8362</v>
      </c>
      <c r="P4268">
        <v>1</v>
      </c>
      <c r="Q4268">
        <v>1.2</v>
      </c>
      <c r="T4268">
        <v>55.42</v>
      </c>
      <c r="W4268">
        <v>1.1309733552923256</v>
      </c>
      <c r="X4268">
        <v>0</v>
      </c>
    </row>
    <row r="4269" spans="1:24" hidden="1" x14ac:dyDescent="0.3">
      <c r="A4269" t="s">
        <v>17474</v>
      </c>
      <c r="B4269" t="s">
        <v>8174</v>
      </c>
      <c r="C4269" t="s">
        <v>4385</v>
      </c>
      <c r="D4269" t="s">
        <v>4384</v>
      </c>
      <c r="E4269" t="s">
        <v>113</v>
      </c>
      <c r="F4269" t="s">
        <v>4386</v>
      </c>
      <c r="G4269" t="s">
        <v>133</v>
      </c>
      <c r="H4269" t="s">
        <v>216</v>
      </c>
      <c r="I4269" t="s">
        <v>218</v>
      </c>
      <c r="J4269" t="s">
        <v>17475</v>
      </c>
      <c r="K4269" t="s">
        <v>17476</v>
      </c>
      <c r="L4269" t="s">
        <v>1173</v>
      </c>
      <c r="M4269">
        <v>50</v>
      </c>
      <c r="N4269" t="s">
        <v>8442</v>
      </c>
      <c r="O4269" t="s">
        <v>9890</v>
      </c>
      <c r="P4269">
        <v>3</v>
      </c>
      <c r="Q4269">
        <v>2500</v>
      </c>
      <c r="R4269">
        <v>355</v>
      </c>
      <c r="T4269">
        <v>165</v>
      </c>
      <c r="U4269">
        <v>245</v>
      </c>
      <c r="V4269">
        <v>340</v>
      </c>
      <c r="W4269">
        <v>2.6625000000000001</v>
      </c>
      <c r="X4269">
        <v>3.1949999999999998</v>
      </c>
    </row>
    <row r="4270" spans="1:24" hidden="1" x14ac:dyDescent="0.3">
      <c r="A4270" t="s">
        <v>17477</v>
      </c>
      <c r="B4270" t="s">
        <v>8179</v>
      </c>
      <c r="C4270" t="s">
        <v>4385</v>
      </c>
      <c r="D4270" t="s">
        <v>4384</v>
      </c>
      <c r="E4270" t="s">
        <v>113</v>
      </c>
      <c r="F4270" t="s">
        <v>4386</v>
      </c>
      <c r="G4270" t="s">
        <v>133</v>
      </c>
      <c r="H4270" t="s">
        <v>216</v>
      </c>
      <c r="I4270" t="s">
        <v>218</v>
      </c>
      <c r="J4270" t="s">
        <v>17475</v>
      </c>
      <c r="K4270" t="s">
        <v>17476</v>
      </c>
      <c r="L4270" t="s">
        <v>1173</v>
      </c>
      <c r="M4270">
        <v>50</v>
      </c>
      <c r="N4270" t="s">
        <v>113</v>
      </c>
      <c r="O4270" t="s">
        <v>13147</v>
      </c>
      <c r="P4270">
        <v>1</v>
      </c>
      <c r="Q4270">
        <v>560</v>
      </c>
      <c r="R4270">
        <v>492</v>
      </c>
      <c r="W4270">
        <v>0.27551999999999999</v>
      </c>
      <c r="X4270">
        <v>0.33062399999999997</v>
      </c>
    </row>
    <row r="4271" spans="1:24" hidden="1" x14ac:dyDescent="0.3">
      <c r="A4271" t="s">
        <v>17478</v>
      </c>
      <c r="B4271" t="s">
        <v>8362</v>
      </c>
      <c r="C4271" t="s">
        <v>4385</v>
      </c>
      <c r="D4271" t="s">
        <v>4384</v>
      </c>
      <c r="E4271" t="s">
        <v>113</v>
      </c>
      <c r="F4271" t="s">
        <v>4386</v>
      </c>
      <c r="G4271" t="s">
        <v>133</v>
      </c>
      <c r="H4271" t="s">
        <v>216</v>
      </c>
      <c r="I4271" t="s">
        <v>218</v>
      </c>
      <c r="J4271" t="s">
        <v>17475</v>
      </c>
      <c r="K4271" t="s">
        <v>17476</v>
      </c>
      <c r="L4271" t="s">
        <v>1173</v>
      </c>
      <c r="M4271">
        <v>0</v>
      </c>
      <c r="N4271" t="s">
        <v>113</v>
      </c>
      <c r="O4271" t="s">
        <v>15026</v>
      </c>
      <c r="P4271">
        <v>1</v>
      </c>
      <c r="W4271">
        <v>0</v>
      </c>
      <c r="X4271">
        <v>0</v>
      </c>
    </row>
    <row r="4272" spans="1:24" hidden="1" x14ac:dyDescent="0.3">
      <c r="A4272" t="s">
        <v>17479</v>
      </c>
      <c r="B4272" t="s">
        <v>8174</v>
      </c>
      <c r="C4272" t="s">
        <v>3959</v>
      </c>
      <c r="D4272" t="s">
        <v>3958</v>
      </c>
      <c r="E4272" t="s">
        <v>113</v>
      </c>
      <c r="F4272" t="s">
        <v>3960</v>
      </c>
      <c r="G4272" t="s">
        <v>133</v>
      </c>
      <c r="H4272" t="s">
        <v>216</v>
      </c>
      <c r="I4272" t="s">
        <v>138</v>
      </c>
      <c r="J4272" t="s">
        <v>17480</v>
      </c>
      <c r="K4272" t="s">
        <v>17481</v>
      </c>
      <c r="L4272" t="s">
        <v>120</v>
      </c>
      <c r="M4272">
        <v>40</v>
      </c>
      <c r="N4272" t="s">
        <v>8442</v>
      </c>
      <c r="O4272" t="s">
        <v>9890</v>
      </c>
      <c r="P4272">
        <v>3</v>
      </c>
      <c r="Q4272">
        <v>2500</v>
      </c>
      <c r="R4272">
        <v>355</v>
      </c>
      <c r="T4272">
        <v>85</v>
      </c>
      <c r="U4272">
        <v>140</v>
      </c>
      <c r="V4272">
        <v>310</v>
      </c>
      <c r="W4272">
        <v>2.6625000000000001</v>
      </c>
      <c r="X4272">
        <v>3.1949999999999998</v>
      </c>
    </row>
    <row r="4273" spans="1:24" hidden="1" x14ac:dyDescent="0.3">
      <c r="A4273" t="s">
        <v>17482</v>
      </c>
      <c r="B4273" t="s">
        <v>8179</v>
      </c>
      <c r="C4273" t="s">
        <v>3959</v>
      </c>
      <c r="D4273" t="s">
        <v>3958</v>
      </c>
      <c r="E4273" t="s">
        <v>113</v>
      </c>
      <c r="F4273" t="s">
        <v>3960</v>
      </c>
      <c r="G4273" t="s">
        <v>133</v>
      </c>
      <c r="H4273" t="s">
        <v>216</v>
      </c>
      <c r="I4273" t="s">
        <v>138</v>
      </c>
      <c r="J4273" t="s">
        <v>17480</v>
      </c>
      <c r="K4273" t="s">
        <v>17481</v>
      </c>
      <c r="L4273" t="s">
        <v>120</v>
      </c>
      <c r="M4273">
        <v>40</v>
      </c>
      <c r="N4273" t="s">
        <v>113</v>
      </c>
      <c r="O4273" t="s">
        <v>13147</v>
      </c>
      <c r="P4273">
        <v>1</v>
      </c>
      <c r="Q4273">
        <v>560</v>
      </c>
      <c r="R4273">
        <v>492</v>
      </c>
      <c r="W4273">
        <v>0.27551999999999999</v>
      </c>
      <c r="X4273">
        <v>0.33062399999999997</v>
      </c>
    </row>
    <row r="4274" spans="1:24" hidden="1" x14ac:dyDescent="0.3">
      <c r="A4274" t="s">
        <v>17483</v>
      </c>
      <c r="B4274" t="s">
        <v>8211</v>
      </c>
      <c r="C4274" t="s">
        <v>3959</v>
      </c>
      <c r="D4274" t="s">
        <v>3958</v>
      </c>
      <c r="E4274" t="s">
        <v>113</v>
      </c>
      <c r="F4274" t="s">
        <v>3960</v>
      </c>
      <c r="G4274" t="s">
        <v>133</v>
      </c>
      <c r="H4274" t="s">
        <v>216</v>
      </c>
      <c r="I4274" t="s">
        <v>138</v>
      </c>
      <c r="J4274" t="s">
        <v>17480</v>
      </c>
      <c r="K4274" t="s">
        <v>17481</v>
      </c>
      <c r="L4274" t="s">
        <v>120</v>
      </c>
      <c r="M4274">
        <v>38</v>
      </c>
      <c r="N4274" t="s">
        <v>113</v>
      </c>
      <c r="O4274" t="s">
        <v>9493</v>
      </c>
      <c r="P4274">
        <v>1</v>
      </c>
      <c r="Q4274">
        <v>0.9</v>
      </c>
      <c r="T4274">
        <v>119.68</v>
      </c>
      <c r="W4274">
        <v>0.63617251235193317</v>
      </c>
      <c r="X4274">
        <v>1.0178760197630932</v>
      </c>
    </row>
    <row r="4275" spans="1:24" hidden="1" x14ac:dyDescent="0.3">
      <c r="A4275" t="s">
        <v>17484</v>
      </c>
      <c r="B4275" t="s">
        <v>8174</v>
      </c>
      <c r="C4275" t="s">
        <v>4175</v>
      </c>
      <c r="D4275" t="s">
        <v>4174</v>
      </c>
      <c r="E4275" t="s">
        <v>113</v>
      </c>
      <c r="F4275" t="s">
        <v>4176</v>
      </c>
      <c r="G4275" t="s">
        <v>133</v>
      </c>
      <c r="H4275" t="s">
        <v>216</v>
      </c>
      <c r="I4275" t="s">
        <v>218</v>
      </c>
      <c r="J4275" t="s">
        <v>17485</v>
      </c>
      <c r="K4275" t="s">
        <v>17486</v>
      </c>
      <c r="L4275" t="s">
        <v>1173</v>
      </c>
      <c r="M4275">
        <v>50</v>
      </c>
      <c r="N4275" t="s">
        <v>8442</v>
      </c>
      <c r="O4275" t="s">
        <v>9890</v>
      </c>
      <c r="P4275">
        <v>3</v>
      </c>
      <c r="Q4275">
        <v>2500</v>
      </c>
      <c r="R4275">
        <v>355</v>
      </c>
      <c r="T4275">
        <v>10</v>
      </c>
      <c r="U4275">
        <v>200</v>
      </c>
      <c r="V4275">
        <v>295</v>
      </c>
      <c r="W4275">
        <v>2.6625000000000001</v>
      </c>
      <c r="X4275">
        <v>3.1949999999999998</v>
      </c>
    </row>
    <row r="4276" spans="1:24" hidden="1" x14ac:dyDescent="0.3">
      <c r="A4276" t="s">
        <v>17487</v>
      </c>
      <c r="B4276" t="s">
        <v>8179</v>
      </c>
      <c r="C4276" t="s">
        <v>4175</v>
      </c>
      <c r="D4276" t="s">
        <v>4174</v>
      </c>
      <c r="E4276" t="s">
        <v>113</v>
      </c>
      <c r="F4276" t="s">
        <v>4176</v>
      </c>
      <c r="G4276" t="s">
        <v>133</v>
      </c>
      <c r="H4276" t="s">
        <v>216</v>
      </c>
      <c r="I4276" t="s">
        <v>218</v>
      </c>
      <c r="J4276" t="s">
        <v>17485</v>
      </c>
      <c r="K4276" t="s">
        <v>17486</v>
      </c>
      <c r="L4276" t="s">
        <v>1173</v>
      </c>
      <c r="M4276">
        <v>50</v>
      </c>
      <c r="N4276" t="s">
        <v>113</v>
      </c>
      <c r="O4276" t="s">
        <v>13147</v>
      </c>
      <c r="P4276">
        <v>1</v>
      </c>
      <c r="Q4276">
        <v>560</v>
      </c>
      <c r="R4276">
        <v>492</v>
      </c>
      <c r="W4276">
        <v>0.27551999999999999</v>
      </c>
      <c r="X4276">
        <v>0.33062399999999997</v>
      </c>
    </row>
    <row r="4277" spans="1:24" hidden="1" x14ac:dyDescent="0.3">
      <c r="A4277" t="s">
        <v>17488</v>
      </c>
      <c r="B4277" t="s">
        <v>8211</v>
      </c>
      <c r="C4277" t="s">
        <v>4175</v>
      </c>
      <c r="D4277" t="s">
        <v>4174</v>
      </c>
      <c r="E4277" t="s">
        <v>113</v>
      </c>
      <c r="F4277" t="s">
        <v>4176</v>
      </c>
      <c r="G4277" t="s">
        <v>133</v>
      </c>
      <c r="H4277" t="s">
        <v>216</v>
      </c>
      <c r="I4277" t="s">
        <v>218</v>
      </c>
      <c r="J4277" t="s">
        <v>17485</v>
      </c>
      <c r="K4277" t="s">
        <v>17486</v>
      </c>
      <c r="L4277" t="s">
        <v>1173</v>
      </c>
      <c r="M4277">
        <v>48</v>
      </c>
      <c r="N4277" t="s">
        <v>113</v>
      </c>
      <c r="O4277" t="s">
        <v>9493</v>
      </c>
      <c r="P4277">
        <v>2</v>
      </c>
      <c r="Q4277">
        <v>0.6</v>
      </c>
      <c r="T4277">
        <v>22.34</v>
      </c>
      <c r="U4277">
        <v>209.09</v>
      </c>
      <c r="W4277">
        <v>0.56548667764616278</v>
      </c>
      <c r="X4277">
        <v>0.90477868423386054</v>
      </c>
    </row>
    <row r="4278" spans="1:24" hidden="1" x14ac:dyDescent="0.3">
      <c r="A4278" t="s">
        <v>17489</v>
      </c>
      <c r="B4278" t="s">
        <v>8174</v>
      </c>
      <c r="C4278" t="s">
        <v>4146</v>
      </c>
      <c r="D4278" t="s">
        <v>4145</v>
      </c>
      <c r="E4278" t="s">
        <v>113</v>
      </c>
      <c r="F4278" t="s">
        <v>4147</v>
      </c>
      <c r="G4278" t="s">
        <v>133</v>
      </c>
      <c r="H4278" t="s">
        <v>216</v>
      </c>
      <c r="I4278" t="s">
        <v>218</v>
      </c>
      <c r="J4278" t="s">
        <v>17490</v>
      </c>
      <c r="K4278" t="s">
        <v>17491</v>
      </c>
      <c r="L4278" t="s">
        <v>1173</v>
      </c>
      <c r="M4278">
        <v>50</v>
      </c>
      <c r="N4278" t="s">
        <v>8442</v>
      </c>
      <c r="O4278" t="s">
        <v>9890</v>
      </c>
      <c r="P4278">
        <v>2</v>
      </c>
      <c r="Q4278">
        <v>2500</v>
      </c>
      <c r="R4278">
        <v>355</v>
      </c>
      <c r="T4278">
        <v>195</v>
      </c>
      <c r="U4278">
        <v>330</v>
      </c>
      <c r="W4278">
        <v>1.7749999999999999</v>
      </c>
      <c r="X4278">
        <v>2.13</v>
      </c>
    </row>
    <row r="4279" spans="1:24" hidden="1" x14ac:dyDescent="0.3">
      <c r="A4279" t="s">
        <v>17492</v>
      </c>
      <c r="B4279" t="s">
        <v>8179</v>
      </c>
      <c r="C4279" t="s">
        <v>4146</v>
      </c>
      <c r="D4279" t="s">
        <v>4145</v>
      </c>
      <c r="E4279" t="s">
        <v>113</v>
      </c>
      <c r="F4279" t="s">
        <v>4147</v>
      </c>
      <c r="G4279" t="s">
        <v>133</v>
      </c>
      <c r="H4279" t="s">
        <v>216</v>
      </c>
      <c r="I4279" t="s">
        <v>218</v>
      </c>
      <c r="J4279" t="s">
        <v>17490</v>
      </c>
      <c r="K4279" t="s">
        <v>17491</v>
      </c>
      <c r="L4279" t="s">
        <v>1173</v>
      </c>
      <c r="M4279">
        <v>50</v>
      </c>
      <c r="N4279" t="s">
        <v>113</v>
      </c>
      <c r="O4279" t="s">
        <v>13147</v>
      </c>
      <c r="P4279">
        <v>1</v>
      </c>
      <c r="Q4279">
        <v>560</v>
      </c>
      <c r="R4279">
        <v>492</v>
      </c>
      <c r="W4279">
        <v>0.27551999999999999</v>
      </c>
      <c r="X4279">
        <v>0.33062399999999997</v>
      </c>
    </row>
    <row r="4280" spans="1:24" hidden="1" x14ac:dyDescent="0.3">
      <c r="A4280" t="s">
        <v>17493</v>
      </c>
      <c r="B4280" t="s">
        <v>8211</v>
      </c>
      <c r="C4280" t="s">
        <v>4146</v>
      </c>
      <c r="D4280" t="s">
        <v>4145</v>
      </c>
      <c r="E4280" t="s">
        <v>113</v>
      </c>
      <c r="F4280" t="s">
        <v>4147</v>
      </c>
      <c r="G4280" t="s">
        <v>133</v>
      </c>
      <c r="H4280" t="s">
        <v>216</v>
      </c>
      <c r="I4280" t="s">
        <v>218</v>
      </c>
      <c r="J4280" t="s">
        <v>17490</v>
      </c>
      <c r="K4280" t="s">
        <v>17491</v>
      </c>
      <c r="L4280" t="s">
        <v>1173</v>
      </c>
      <c r="M4280">
        <v>48</v>
      </c>
      <c r="N4280" t="s">
        <v>113</v>
      </c>
      <c r="O4280" t="s">
        <v>9493</v>
      </c>
      <c r="P4280">
        <v>1</v>
      </c>
      <c r="Q4280">
        <v>0.6</v>
      </c>
      <c r="T4280">
        <v>316.07</v>
      </c>
      <c r="W4280">
        <v>0.28274333882308139</v>
      </c>
      <c r="X4280">
        <v>0.45238934211693027</v>
      </c>
    </row>
    <row r="4281" spans="1:24" hidden="1" x14ac:dyDescent="0.3">
      <c r="A4281" t="s">
        <v>17494</v>
      </c>
      <c r="B4281" t="s">
        <v>8174</v>
      </c>
      <c r="C4281" t="s">
        <v>4707</v>
      </c>
      <c r="D4281" t="s">
        <v>4706</v>
      </c>
      <c r="E4281" t="s">
        <v>113</v>
      </c>
      <c r="F4281" t="s">
        <v>4708</v>
      </c>
      <c r="G4281" t="s">
        <v>133</v>
      </c>
      <c r="H4281" t="s">
        <v>136</v>
      </c>
      <c r="I4281" t="s">
        <v>226</v>
      </c>
      <c r="J4281" t="s">
        <v>17495</v>
      </c>
      <c r="K4281" t="s">
        <v>17496</v>
      </c>
      <c r="L4281" t="s">
        <v>8903</v>
      </c>
      <c r="M4281">
        <v>30</v>
      </c>
      <c r="N4281" t="s">
        <v>8442</v>
      </c>
      <c r="O4281" t="s">
        <v>8207</v>
      </c>
      <c r="P4281">
        <v>3</v>
      </c>
      <c r="Q4281">
        <v>1400</v>
      </c>
      <c r="R4281">
        <v>320</v>
      </c>
      <c r="S4281">
        <v>192</v>
      </c>
      <c r="T4281">
        <v>40</v>
      </c>
      <c r="U4281">
        <v>140</v>
      </c>
      <c r="V4281">
        <v>330</v>
      </c>
      <c r="W4281">
        <v>1.3440000000000001</v>
      </c>
      <c r="X4281">
        <v>1.6128</v>
      </c>
    </row>
    <row r="4282" spans="1:24" hidden="1" x14ac:dyDescent="0.3">
      <c r="A4282" t="s">
        <v>17497</v>
      </c>
      <c r="B4282" t="s">
        <v>8179</v>
      </c>
      <c r="C4282" t="s">
        <v>4707</v>
      </c>
      <c r="D4282" t="s">
        <v>4706</v>
      </c>
      <c r="E4282" t="s">
        <v>113</v>
      </c>
      <c r="F4282" t="s">
        <v>4708</v>
      </c>
      <c r="G4282" t="s">
        <v>133</v>
      </c>
      <c r="H4282" t="s">
        <v>136</v>
      </c>
      <c r="I4282" t="s">
        <v>226</v>
      </c>
      <c r="J4282" t="s">
        <v>17495</v>
      </c>
      <c r="K4282" t="s">
        <v>17496</v>
      </c>
      <c r="L4282" t="s">
        <v>8903</v>
      </c>
      <c r="M4282">
        <v>30</v>
      </c>
      <c r="N4282" t="s">
        <v>113</v>
      </c>
      <c r="O4282" t="s">
        <v>17498</v>
      </c>
      <c r="P4282">
        <v>2</v>
      </c>
      <c r="Q4282">
        <v>560</v>
      </c>
      <c r="R4282">
        <v>308</v>
      </c>
      <c r="W4282">
        <v>0.34495999999999999</v>
      </c>
      <c r="X4282">
        <v>0.41395199999999999</v>
      </c>
    </row>
    <row r="4283" spans="1:24" hidden="1" x14ac:dyDescent="0.3">
      <c r="A4283" t="s">
        <v>17499</v>
      </c>
      <c r="B4283" t="s">
        <v>8211</v>
      </c>
      <c r="C4283" t="s">
        <v>4707</v>
      </c>
      <c r="D4283" t="s">
        <v>4706</v>
      </c>
      <c r="E4283" t="s">
        <v>113</v>
      </c>
      <c r="F4283" t="s">
        <v>4708</v>
      </c>
      <c r="G4283" t="s">
        <v>133</v>
      </c>
      <c r="H4283" t="s">
        <v>136</v>
      </c>
      <c r="I4283" t="s">
        <v>226</v>
      </c>
      <c r="J4283" t="s">
        <v>17495</v>
      </c>
      <c r="K4283" t="s">
        <v>17496</v>
      </c>
      <c r="L4283" t="s">
        <v>8903</v>
      </c>
      <c r="M4283">
        <v>28</v>
      </c>
      <c r="N4283" t="s">
        <v>113</v>
      </c>
      <c r="O4283" t="s">
        <v>16994</v>
      </c>
      <c r="P4283">
        <v>1</v>
      </c>
      <c r="Q4283">
        <v>0.6</v>
      </c>
      <c r="T4283">
        <v>0</v>
      </c>
      <c r="W4283">
        <v>0.28274333882308139</v>
      </c>
      <c r="X4283">
        <v>0.45238934211693027</v>
      </c>
    </row>
    <row r="4284" spans="1:24" hidden="1" x14ac:dyDescent="0.3">
      <c r="A4284" t="s">
        <v>17500</v>
      </c>
      <c r="B4284" t="s">
        <v>8174</v>
      </c>
      <c r="C4284" t="s">
        <v>202</v>
      </c>
      <c r="D4284" t="s">
        <v>201</v>
      </c>
      <c r="E4284" t="s">
        <v>113</v>
      </c>
      <c r="F4284" t="s">
        <v>203</v>
      </c>
      <c r="G4284" t="s">
        <v>133</v>
      </c>
      <c r="H4284" t="s">
        <v>177</v>
      </c>
      <c r="I4284" t="s">
        <v>138</v>
      </c>
      <c r="J4284" t="s">
        <v>17501</v>
      </c>
      <c r="K4284" t="s">
        <v>17502</v>
      </c>
      <c r="L4284" t="s">
        <v>1173</v>
      </c>
      <c r="M4284">
        <v>50</v>
      </c>
      <c r="N4284" t="s">
        <v>8442</v>
      </c>
      <c r="O4284" t="s">
        <v>17235</v>
      </c>
      <c r="P4284">
        <v>2</v>
      </c>
      <c r="Q4284">
        <v>2500</v>
      </c>
      <c r="R4284">
        <v>355</v>
      </c>
      <c r="T4284">
        <v>130</v>
      </c>
      <c r="U4284">
        <v>270</v>
      </c>
      <c r="W4284">
        <v>1.7749999999999999</v>
      </c>
      <c r="X4284">
        <v>2.13</v>
      </c>
    </row>
    <row r="4285" spans="1:24" hidden="1" x14ac:dyDescent="0.3">
      <c r="A4285" t="s">
        <v>17503</v>
      </c>
      <c r="B4285" t="s">
        <v>8179</v>
      </c>
      <c r="C4285" t="s">
        <v>202</v>
      </c>
      <c r="D4285" t="s">
        <v>201</v>
      </c>
      <c r="E4285" t="s">
        <v>113</v>
      </c>
      <c r="F4285" t="s">
        <v>203</v>
      </c>
      <c r="G4285" t="s">
        <v>133</v>
      </c>
      <c r="H4285" t="s">
        <v>177</v>
      </c>
      <c r="I4285" t="s">
        <v>138</v>
      </c>
      <c r="J4285" t="s">
        <v>17501</v>
      </c>
      <c r="K4285" t="s">
        <v>17502</v>
      </c>
      <c r="L4285" t="s">
        <v>1173</v>
      </c>
      <c r="M4285">
        <v>50</v>
      </c>
      <c r="N4285" t="s">
        <v>9971</v>
      </c>
      <c r="O4285" t="s">
        <v>14622</v>
      </c>
      <c r="P4285">
        <v>1</v>
      </c>
      <c r="Q4285">
        <v>560</v>
      </c>
      <c r="R4285">
        <v>492</v>
      </c>
      <c r="W4285">
        <v>0.27551999999999999</v>
      </c>
      <c r="X4285">
        <v>0.33062399999999997</v>
      </c>
    </row>
    <row r="4286" spans="1:24" hidden="1" x14ac:dyDescent="0.3">
      <c r="A4286" t="s">
        <v>17504</v>
      </c>
      <c r="B4286" t="s">
        <v>8536</v>
      </c>
      <c r="C4286" t="s">
        <v>202</v>
      </c>
      <c r="D4286" t="s">
        <v>201</v>
      </c>
      <c r="E4286" t="s">
        <v>113</v>
      </c>
      <c r="F4286" t="s">
        <v>203</v>
      </c>
      <c r="G4286" t="s">
        <v>133</v>
      </c>
      <c r="H4286" t="s">
        <v>177</v>
      </c>
      <c r="I4286" t="s">
        <v>138</v>
      </c>
      <c r="J4286" t="s">
        <v>17501</v>
      </c>
      <c r="K4286" t="s">
        <v>17502</v>
      </c>
      <c r="L4286" t="s">
        <v>1173</v>
      </c>
      <c r="M4286">
        <v>48</v>
      </c>
      <c r="N4286" t="s">
        <v>11431</v>
      </c>
      <c r="O4286" t="s">
        <v>16992</v>
      </c>
      <c r="P4286">
        <v>1</v>
      </c>
      <c r="Q4286">
        <v>151</v>
      </c>
      <c r="R4286">
        <v>151</v>
      </c>
      <c r="W4286">
        <v>2.2800999999999998E-2</v>
      </c>
      <c r="X4286">
        <v>2.7361199999999999E-2</v>
      </c>
    </row>
    <row r="4287" spans="1:24" hidden="1" x14ac:dyDescent="0.3">
      <c r="A4287" t="s">
        <v>17505</v>
      </c>
      <c r="B4287" t="s">
        <v>8211</v>
      </c>
      <c r="C4287" t="s">
        <v>202</v>
      </c>
      <c r="D4287" t="s">
        <v>201</v>
      </c>
      <c r="E4287" t="s">
        <v>113</v>
      </c>
      <c r="F4287" t="s">
        <v>203</v>
      </c>
      <c r="G4287" t="s">
        <v>133</v>
      </c>
      <c r="H4287" t="s">
        <v>177</v>
      </c>
      <c r="I4287" t="s">
        <v>138</v>
      </c>
      <c r="J4287" t="s">
        <v>17501</v>
      </c>
      <c r="K4287" t="s">
        <v>17502</v>
      </c>
      <c r="L4287" t="s">
        <v>1173</v>
      </c>
      <c r="M4287">
        <v>48</v>
      </c>
      <c r="N4287" t="s">
        <v>113</v>
      </c>
      <c r="O4287" t="s">
        <v>9493</v>
      </c>
      <c r="P4287">
        <v>1</v>
      </c>
      <c r="Q4287">
        <v>0.9</v>
      </c>
      <c r="T4287">
        <v>134.59</v>
      </c>
      <c r="W4287">
        <v>0.63617251235193317</v>
      </c>
      <c r="X4287">
        <v>1.0178760197630932</v>
      </c>
    </row>
    <row r="4288" spans="1:24" hidden="1" x14ac:dyDescent="0.3">
      <c r="A4288" t="s">
        <v>17506</v>
      </c>
      <c r="B4288" t="s">
        <v>8174</v>
      </c>
      <c r="C4288" t="s">
        <v>4937</v>
      </c>
      <c r="D4288" t="s">
        <v>4936</v>
      </c>
      <c r="E4288" t="s">
        <v>113</v>
      </c>
      <c r="F4288" t="s">
        <v>4939</v>
      </c>
      <c r="G4288" t="s">
        <v>133</v>
      </c>
      <c r="H4288" t="s">
        <v>14150</v>
      </c>
      <c r="I4288" t="s">
        <v>540</v>
      </c>
      <c r="J4288" t="s">
        <v>17507</v>
      </c>
      <c r="K4288" t="s">
        <v>17508</v>
      </c>
      <c r="L4288" t="s">
        <v>8842</v>
      </c>
      <c r="M4288">
        <v>70</v>
      </c>
      <c r="N4288" t="s">
        <v>8442</v>
      </c>
      <c r="O4288" t="s">
        <v>8207</v>
      </c>
      <c r="P4288">
        <v>3</v>
      </c>
      <c r="Q4288">
        <v>1400</v>
      </c>
      <c r="R4288">
        <v>320</v>
      </c>
      <c r="S4288">
        <v>145</v>
      </c>
      <c r="T4288">
        <v>110</v>
      </c>
      <c r="U4288">
        <v>215</v>
      </c>
      <c r="V4288">
        <v>285</v>
      </c>
      <c r="W4288">
        <v>1.3440000000000001</v>
      </c>
      <c r="X4288">
        <v>1.6128</v>
      </c>
    </row>
    <row r="4289" spans="1:24" hidden="1" x14ac:dyDescent="0.3">
      <c r="A4289" t="s">
        <v>17509</v>
      </c>
      <c r="B4289" t="s">
        <v>8179</v>
      </c>
      <c r="C4289" t="s">
        <v>4937</v>
      </c>
      <c r="D4289" t="s">
        <v>4936</v>
      </c>
      <c r="E4289" t="s">
        <v>113</v>
      </c>
      <c r="F4289" t="s">
        <v>4939</v>
      </c>
      <c r="G4289" t="s">
        <v>133</v>
      </c>
      <c r="H4289" t="s">
        <v>14150</v>
      </c>
      <c r="I4289" t="s">
        <v>540</v>
      </c>
      <c r="J4289" t="s">
        <v>17507</v>
      </c>
      <c r="K4289" t="s">
        <v>17508</v>
      </c>
      <c r="L4289" t="s">
        <v>8842</v>
      </c>
      <c r="M4289">
        <v>70</v>
      </c>
      <c r="N4289" t="s">
        <v>9971</v>
      </c>
      <c r="O4289" t="s">
        <v>9034</v>
      </c>
      <c r="P4289">
        <v>1</v>
      </c>
      <c r="Q4289">
        <v>560</v>
      </c>
      <c r="R4289">
        <v>308</v>
      </c>
      <c r="S4289">
        <v>149</v>
      </c>
      <c r="W4289">
        <v>0.17247999999999999</v>
      </c>
      <c r="X4289">
        <v>0.20697599999999999</v>
      </c>
    </row>
    <row r="4290" spans="1:24" hidden="1" x14ac:dyDescent="0.3">
      <c r="A4290" t="s">
        <v>17510</v>
      </c>
      <c r="B4290" t="s">
        <v>8536</v>
      </c>
      <c r="C4290" t="s">
        <v>4937</v>
      </c>
      <c r="D4290" t="s">
        <v>4936</v>
      </c>
      <c r="E4290" t="s">
        <v>113</v>
      </c>
      <c r="F4290" t="s">
        <v>4939</v>
      </c>
      <c r="G4290" t="s">
        <v>133</v>
      </c>
      <c r="H4290" t="s">
        <v>14150</v>
      </c>
      <c r="I4290" t="s">
        <v>540</v>
      </c>
      <c r="J4290" t="s">
        <v>17507</v>
      </c>
      <c r="K4290" t="s">
        <v>17508</v>
      </c>
      <c r="L4290" t="s">
        <v>8842</v>
      </c>
      <c r="M4290">
        <v>68</v>
      </c>
      <c r="N4290" t="s">
        <v>8614</v>
      </c>
      <c r="O4290" t="s">
        <v>9505</v>
      </c>
      <c r="P4290">
        <v>2</v>
      </c>
      <c r="W4290">
        <v>0</v>
      </c>
      <c r="X4290">
        <v>0</v>
      </c>
    </row>
    <row r="4291" spans="1:24" hidden="1" x14ac:dyDescent="0.3">
      <c r="A4291" t="s">
        <v>17511</v>
      </c>
      <c r="B4291" t="s">
        <v>8211</v>
      </c>
      <c r="C4291" t="s">
        <v>4937</v>
      </c>
      <c r="D4291" t="s">
        <v>4936</v>
      </c>
      <c r="E4291" t="s">
        <v>113</v>
      </c>
      <c r="F4291" t="s">
        <v>4939</v>
      </c>
      <c r="G4291" t="s">
        <v>133</v>
      </c>
      <c r="H4291" t="s">
        <v>14150</v>
      </c>
      <c r="I4291" t="s">
        <v>540</v>
      </c>
      <c r="J4291" t="s">
        <v>17507</v>
      </c>
      <c r="K4291" t="s">
        <v>17508</v>
      </c>
      <c r="L4291" t="s">
        <v>8842</v>
      </c>
      <c r="M4291">
        <v>68</v>
      </c>
      <c r="N4291" t="s">
        <v>8614</v>
      </c>
      <c r="O4291" t="s">
        <v>8843</v>
      </c>
      <c r="P4291">
        <v>1</v>
      </c>
      <c r="Q4291">
        <v>0.9</v>
      </c>
      <c r="T4291">
        <v>277</v>
      </c>
      <c r="W4291">
        <v>0.63617251235193317</v>
      </c>
      <c r="X4291">
        <v>1.0178760197630932</v>
      </c>
    </row>
    <row r="4292" spans="1:24" hidden="1" x14ac:dyDescent="0.3">
      <c r="A4292" t="s">
        <v>17512</v>
      </c>
      <c r="B4292" t="s">
        <v>8174</v>
      </c>
      <c r="C4292" t="s">
        <v>5248</v>
      </c>
      <c r="D4292" t="s">
        <v>5247</v>
      </c>
      <c r="E4292" t="s">
        <v>113</v>
      </c>
      <c r="F4292" t="s">
        <v>5249</v>
      </c>
      <c r="G4292" t="s">
        <v>133</v>
      </c>
      <c r="H4292" t="s">
        <v>1123</v>
      </c>
      <c r="I4292" t="s">
        <v>115</v>
      </c>
      <c r="J4292" t="s">
        <v>17513</v>
      </c>
      <c r="K4292" t="s">
        <v>17514</v>
      </c>
      <c r="L4292" t="s">
        <v>1173</v>
      </c>
      <c r="M4292">
        <v>50</v>
      </c>
      <c r="N4292" t="s">
        <v>113</v>
      </c>
      <c r="O4292" t="s">
        <v>9890</v>
      </c>
      <c r="P4292">
        <v>3</v>
      </c>
      <c r="Q4292">
        <v>2500</v>
      </c>
      <c r="R4292">
        <v>355</v>
      </c>
      <c r="S4292">
        <v>192</v>
      </c>
      <c r="T4292">
        <v>30</v>
      </c>
      <c r="U4292">
        <v>160</v>
      </c>
      <c r="V4292">
        <v>290</v>
      </c>
      <c r="W4292">
        <v>2.6625000000000001</v>
      </c>
      <c r="X4292">
        <v>3.1949999999999998</v>
      </c>
    </row>
    <row r="4293" spans="1:24" hidden="1" x14ac:dyDescent="0.3">
      <c r="A4293" t="s">
        <v>17515</v>
      </c>
      <c r="B4293" t="s">
        <v>8179</v>
      </c>
      <c r="C4293" t="s">
        <v>5248</v>
      </c>
      <c r="D4293" t="s">
        <v>5247</v>
      </c>
      <c r="E4293" t="s">
        <v>113</v>
      </c>
      <c r="F4293" t="s">
        <v>5249</v>
      </c>
      <c r="G4293" t="s">
        <v>133</v>
      </c>
      <c r="H4293" t="s">
        <v>1123</v>
      </c>
      <c r="I4293" t="s">
        <v>115</v>
      </c>
      <c r="J4293" t="s">
        <v>17513</v>
      </c>
      <c r="K4293" t="s">
        <v>17514</v>
      </c>
      <c r="L4293" t="s">
        <v>1173</v>
      </c>
      <c r="M4293">
        <v>50</v>
      </c>
      <c r="N4293" t="s">
        <v>113</v>
      </c>
      <c r="O4293" t="s">
        <v>9034</v>
      </c>
      <c r="P4293">
        <v>1</v>
      </c>
      <c r="Q4293">
        <v>560</v>
      </c>
      <c r="R4293">
        <v>308</v>
      </c>
      <c r="S4293">
        <v>149</v>
      </c>
      <c r="W4293">
        <v>0.17247999999999999</v>
      </c>
      <c r="X4293">
        <v>0.20697599999999999</v>
      </c>
    </row>
    <row r="4294" spans="1:24" hidden="1" x14ac:dyDescent="0.3">
      <c r="A4294" t="s">
        <v>17516</v>
      </c>
      <c r="B4294" t="s">
        <v>8211</v>
      </c>
      <c r="C4294" t="s">
        <v>5248</v>
      </c>
      <c r="D4294" t="s">
        <v>5247</v>
      </c>
      <c r="E4294" t="s">
        <v>113</v>
      </c>
      <c r="F4294" t="s">
        <v>5249</v>
      </c>
      <c r="G4294" t="s">
        <v>133</v>
      </c>
      <c r="H4294" t="s">
        <v>1123</v>
      </c>
      <c r="I4294" t="s">
        <v>115</v>
      </c>
      <c r="J4294" t="s">
        <v>17513</v>
      </c>
      <c r="K4294" t="s">
        <v>17514</v>
      </c>
      <c r="L4294" t="s">
        <v>1173</v>
      </c>
      <c r="M4294">
        <v>48</v>
      </c>
      <c r="N4294" t="s">
        <v>113</v>
      </c>
      <c r="O4294" t="s">
        <v>9493</v>
      </c>
      <c r="P4294">
        <v>1</v>
      </c>
      <c r="Q4294">
        <v>0.6</v>
      </c>
      <c r="T4294">
        <v>170</v>
      </c>
      <c r="W4294">
        <v>0.28274333882308139</v>
      </c>
      <c r="X4294">
        <v>0.45238934211693027</v>
      </c>
    </row>
    <row r="4295" spans="1:24" hidden="1" x14ac:dyDescent="0.3">
      <c r="A4295" t="s">
        <v>17517</v>
      </c>
      <c r="B4295" t="s">
        <v>8249</v>
      </c>
      <c r="C4295" t="s">
        <v>5248</v>
      </c>
      <c r="D4295" t="s">
        <v>5247</v>
      </c>
      <c r="E4295" t="s">
        <v>113</v>
      </c>
      <c r="F4295" t="s">
        <v>5249</v>
      </c>
      <c r="G4295" t="s">
        <v>133</v>
      </c>
      <c r="H4295" t="s">
        <v>1123</v>
      </c>
      <c r="I4295" t="s">
        <v>115</v>
      </c>
      <c r="J4295" t="s">
        <v>17513</v>
      </c>
      <c r="K4295" t="s">
        <v>17514</v>
      </c>
      <c r="L4295" t="s">
        <v>1173</v>
      </c>
      <c r="M4295">
        <v>48</v>
      </c>
      <c r="N4295" t="s">
        <v>113</v>
      </c>
      <c r="O4295" t="s">
        <v>17194</v>
      </c>
      <c r="P4295">
        <v>1</v>
      </c>
      <c r="Q4295">
        <v>1.2</v>
      </c>
      <c r="T4295">
        <v>53</v>
      </c>
      <c r="W4295">
        <v>1.1309733552923256</v>
      </c>
      <c r="X4295">
        <v>1.8095573684677211</v>
      </c>
    </row>
    <row r="4296" spans="1:24" hidden="1" x14ac:dyDescent="0.3">
      <c r="A4296" t="s">
        <v>17518</v>
      </c>
      <c r="B4296" t="s">
        <v>8174</v>
      </c>
      <c r="C4296" t="s">
        <v>5342</v>
      </c>
      <c r="D4296" t="s">
        <v>17519</v>
      </c>
      <c r="E4296" t="s">
        <v>113</v>
      </c>
      <c r="F4296" t="s">
        <v>17520</v>
      </c>
      <c r="G4296" t="s">
        <v>133</v>
      </c>
      <c r="H4296" t="s">
        <v>354</v>
      </c>
      <c r="I4296" t="s">
        <v>115</v>
      </c>
      <c r="J4296" t="s">
        <v>17521</v>
      </c>
      <c r="K4296" t="s">
        <v>17522</v>
      </c>
      <c r="L4296" t="s">
        <v>1173</v>
      </c>
      <c r="M4296">
        <v>50</v>
      </c>
      <c r="N4296" t="s">
        <v>113</v>
      </c>
      <c r="O4296" t="s">
        <v>9890</v>
      </c>
      <c r="P4296">
        <v>2</v>
      </c>
      <c r="Q4296">
        <v>2500</v>
      </c>
      <c r="R4296">
        <v>355</v>
      </c>
      <c r="S4296">
        <v>192</v>
      </c>
      <c r="T4296">
        <v>350</v>
      </c>
      <c r="U4296">
        <v>170</v>
      </c>
      <c r="W4296">
        <v>1.7749999999999999</v>
      </c>
      <c r="X4296">
        <v>2.13</v>
      </c>
    </row>
    <row r="4297" spans="1:24" hidden="1" x14ac:dyDescent="0.3">
      <c r="A4297" t="s">
        <v>17523</v>
      </c>
      <c r="B4297" t="s">
        <v>8179</v>
      </c>
      <c r="C4297" t="s">
        <v>5342</v>
      </c>
      <c r="D4297" t="s">
        <v>17519</v>
      </c>
      <c r="E4297" t="s">
        <v>113</v>
      </c>
      <c r="F4297" t="s">
        <v>17520</v>
      </c>
      <c r="G4297" t="s">
        <v>133</v>
      </c>
      <c r="H4297" t="s">
        <v>354</v>
      </c>
      <c r="I4297" t="s">
        <v>115</v>
      </c>
      <c r="J4297" t="s">
        <v>17521</v>
      </c>
      <c r="K4297" t="s">
        <v>17522</v>
      </c>
      <c r="L4297" t="s">
        <v>1173</v>
      </c>
      <c r="M4297">
        <v>50</v>
      </c>
      <c r="N4297" t="s">
        <v>113</v>
      </c>
      <c r="O4297" t="s">
        <v>8695</v>
      </c>
      <c r="P4297">
        <v>2</v>
      </c>
      <c r="Q4297">
        <v>466</v>
      </c>
      <c r="R4297">
        <v>343</v>
      </c>
      <c r="S4297">
        <v>154</v>
      </c>
      <c r="W4297">
        <v>0.31967600000000002</v>
      </c>
      <c r="X4297">
        <v>0.38361119999999999</v>
      </c>
    </row>
    <row r="4298" spans="1:24" hidden="1" x14ac:dyDescent="0.3">
      <c r="A4298" t="s">
        <v>17524</v>
      </c>
      <c r="B4298" t="s">
        <v>8362</v>
      </c>
      <c r="C4298" t="s">
        <v>5342</v>
      </c>
      <c r="D4298" t="s">
        <v>17519</v>
      </c>
      <c r="E4298" t="s">
        <v>113</v>
      </c>
      <c r="F4298" t="s">
        <v>17520</v>
      </c>
      <c r="G4298" t="s">
        <v>133</v>
      </c>
      <c r="H4298" t="s">
        <v>354</v>
      </c>
      <c r="I4298" t="s">
        <v>115</v>
      </c>
      <c r="J4298" t="s">
        <v>17521</v>
      </c>
      <c r="K4298" t="s">
        <v>17522</v>
      </c>
      <c r="L4298" t="s">
        <v>1173</v>
      </c>
      <c r="M4298">
        <v>0</v>
      </c>
      <c r="N4298" t="s">
        <v>113</v>
      </c>
      <c r="O4298" t="s">
        <v>16779</v>
      </c>
      <c r="P4298">
        <v>1</v>
      </c>
      <c r="W4298">
        <v>0</v>
      </c>
      <c r="X4298">
        <v>0</v>
      </c>
    </row>
    <row r="4299" spans="1:24" hidden="1" x14ac:dyDescent="0.3">
      <c r="A4299" t="s">
        <v>17525</v>
      </c>
      <c r="B4299" t="s">
        <v>8174</v>
      </c>
      <c r="C4299" t="s">
        <v>1119</v>
      </c>
      <c r="D4299" t="s">
        <v>1118</v>
      </c>
      <c r="E4299" t="s">
        <v>113</v>
      </c>
      <c r="F4299" t="s">
        <v>1120</v>
      </c>
      <c r="G4299" t="s">
        <v>133</v>
      </c>
      <c r="H4299" t="s">
        <v>1123</v>
      </c>
      <c r="I4299" t="s">
        <v>115</v>
      </c>
      <c r="J4299" t="s">
        <v>17526</v>
      </c>
      <c r="K4299" t="s">
        <v>17527</v>
      </c>
      <c r="L4299" t="s">
        <v>1173</v>
      </c>
      <c r="M4299">
        <v>50</v>
      </c>
      <c r="N4299" t="s">
        <v>113</v>
      </c>
      <c r="O4299" t="s">
        <v>9890</v>
      </c>
      <c r="P4299">
        <v>3</v>
      </c>
      <c r="Q4299">
        <v>2500</v>
      </c>
      <c r="R4299">
        <v>355</v>
      </c>
      <c r="S4299">
        <v>192</v>
      </c>
      <c r="T4299">
        <v>10</v>
      </c>
      <c r="U4299">
        <v>140</v>
      </c>
      <c r="V4299">
        <v>220</v>
      </c>
      <c r="W4299">
        <v>2.6625000000000001</v>
      </c>
      <c r="X4299">
        <v>3.1949999999999998</v>
      </c>
    </row>
    <row r="4300" spans="1:24" hidden="1" x14ac:dyDescent="0.3">
      <c r="A4300" t="s">
        <v>17528</v>
      </c>
      <c r="B4300" t="s">
        <v>8179</v>
      </c>
      <c r="C4300" t="s">
        <v>1119</v>
      </c>
      <c r="D4300" t="s">
        <v>1118</v>
      </c>
      <c r="E4300" t="s">
        <v>113</v>
      </c>
      <c r="F4300" t="s">
        <v>1120</v>
      </c>
      <c r="G4300" t="s">
        <v>133</v>
      </c>
      <c r="H4300" t="s">
        <v>1123</v>
      </c>
      <c r="I4300" t="s">
        <v>115</v>
      </c>
      <c r="J4300" t="s">
        <v>17526</v>
      </c>
      <c r="K4300" t="s">
        <v>17527</v>
      </c>
      <c r="L4300" t="s">
        <v>1173</v>
      </c>
      <c r="M4300">
        <v>50</v>
      </c>
      <c r="N4300" t="s">
        <v>113</v>
      </c>
      <c r="O4300" t="s">
        <v>9034</v>
      </c>
      <c r="P4300">
        <v>1</v>
      </c>
      <c r="Q4300">
        <v>560</v>
      </c>
      <c r="R4300">
        <v>308</v>
      </c>
      <c r="S4300">
        <v>149</v>
      </c>
      <c r="W4300">
        <v>0.17247999999999999</v>
      </c>
      <c r="X4300">
        <v>0.20697599999999999</v>
      </c>
    </row>
    <row r="4301" spans="1:24" hidden="1" x14ac:dyDescent="0.3">
      <c r="A4301" t="s">
        <v>17529</v>
      </c>
      <c r="B4301" t="s">
        <v>8211</v>
      </c>
      <c r="C4301" t="s">
        <v>1119</v>
      </c>
      <c r="D4301" t="s">
        <v>1118</v>
      </c>
      <c r="E4301" t="s">
        <v>113</v>
      </c>
      <c r="F4301" t="s">
        <v>1120</v>
      </c>
      <c r="G4301" t="s">
        <v>133</v>
      </c>
      <c r="H4301" t="s">
        <v>1123</v>
      </c>
      <c r="I4301" t="s">
        <v>115</v>
      </c>
      <c r="J4301" t="s">
        <v>17526</v>
      </c>
      <c r="K4301" t="s">
        <v>17527</v>
      </c>
      <c r="L4301" t="s">
        <v>1173</v>
      </c>
      <c r="M4301">
        <v>48</v>
      </c>
      <c r="N4301" t="s">
        <v>113</v>
      </c>
      <c r="O4301" t="s">
        <v>9493</v>
      </c>
      <c r="P4301">
        <v>1</v>
      </c>
      <c r="Q4301">
        <v>0.6</v>
      </c>
      <c r="T4301">
        <v>170</v>
      </c>
      <c r="W4301">
        <v>0.28274333882308139</v>
      </c>
      <c r="X4301">
        <v>0.45238934211693027</v>
      </c>
    </row>
    <row r="4302" spans="1:24" hidden="1" x14ac:dyDescent="0.3">
      <c r="A4302" t="s">
        <v>17530</v>
      </c>
      <c r="B4302" t="s">
        <v>8174</v>
      </c>
      <c r="C4302" t="s">
        <v>3852</v>
      </c>
      <c r="D4302" t="s">
        <v>3851</v>
      </c>
      <c r="E4302" t="s">
        <v>113</v>
      </c>
      <c r="F4302" t="s">
        <v>3853</v>
      </c>
      <c r="G4302" t="s">
        <v>133</v>
      </c>
      <c r="H4302" t="s">
        <v>177</v>
      </c>
      <c r="I4302" t="s">
        <v>138</v>
      </c>
      <c r="J4302" t="s">
        <v>17531</v>
      </c>
      <c r="K4302" t="s">
        <v>17532</v>
      </c>
      <c r="L4302" t="s">
        <v>1173</v>
      </c>
      <c r="M4302">
        <v>50</v>
      </c>
      <c r="N4302" t="s">
        <v>8442</v>
      </c>
      <c r="O4302" t="s">
        <v>17235</v>
      </c>
      <c r="P4302">
        <v>2</v>
      </c>
      <c r="Q4302">
        <v>2500</v>
      </c>
      <c r="R4302">
        <v>355</v>
      </c>
      <c r="T4302">
        <v>75</v>
      </c>
      <c r="U4302">
        <v>260</v>
      </c>
      <c r="W4302">
        <v>1.7749999999999999</v>
      </c>
      <c r="X4302">
        <v>2.13</v>
      </c>
    </row>
    <row r="4303" spans="1:24" hidden="1" x14ac:dyDescent="0.3">
      <c r="A4303" t="s">
        <v>17533</v>
      </c>
      <c r="B4303" t="s">
        <v>8179</v>
      </c>
      <c r="C4303" t="s">
        <v>3852</v>
      </c>
      <c r="D4303" t="s">
        <v>3851</v>
      </c>
      <c r="E4303" t="s">
        <v>113</v>
      </c>
      <c r="F4303" t="s">
        <v>3853</v>
      </c>
      <c r="G4303" t="s">
        <v>133</v>
      </c>
      <c r="H4303" t="s">
        <v>177</v>
      </c>
      <c r="I4303" t="s">
        <v>138</v>
      </c>
      <c r="J4303" t="s">
        <v>17531</v>
      </c>
      <c r="K4303" t="s">
        <v>17532</v>
      </c>
      <c r="L4303" t="s">
        <v>1173</v>
      </c>
      <c r="M4303">
        <v>50</v>
      </c>
      <c r="N4303" t="s">
        <v>9971</v>
      </c>
      <c r="O4303" t="s">
        <v>14622</v>
      </c>
      <c r="P4303">
        <v>1</v>
      </c>
      <c r="Q4303">
        <v>560</v>
      </c>
      <c r="R4303">
        <v>492</v>
      </c>
      <c r="W4303">
        <v>0.27551999999999999</v>
      </c>
      <c r="X4303">
        <v>0.33062399999999997</v>
      </c>
    </row>
    <row r="4304" spans="1:24" hidden="1" x14ac:dyDescent="0.3">
      <c r="A4304" t="s">
        <v>17534</v>
      </c>
      <c r="B4304" t="s">
        <v>8536</v>
      </c>
      <c r="C4304" t="s">
        <v>3852</v>
      </c>
      <c r="D4304" t="s">
        <v>3851</v>
      </c>
      <c r="E4304" t="s">
        <v>113</v>
      </c>
      <c r="F4304" t="s">
        <v>3853</v>
      </c>
      <c r="G4304" t="s">
        <v>133</v>
      </c>
      <c r="H4304" t="s">
        <v>177</v>
      </c>
      <c r="I4304" t="s">
        <v>138</v>
      </c>
      <c r="J4304" t="s">
        <v>17531</v>
      </c>
      <c r="K4304" t="s">
        <v>17532</v>
      </c>
      <c r="L4304" t="s">
        <v>1173</v>
      </c>
      <c r="M4304">
        <v>48</v>
      </c>
      <c r="N4304" t="s">
        <v>11431</v>
      </c>
      <c r="O4304" t="s">
        <v>16992</v>
      </c>
      <c r="P4304">
        <v>1</v>
      </c>
      <c r="Q4304">
        <v>151</v>
      </c>
      <c r="R4304">
        <v>151</v>
      </c>
      <c r="W4304">
        <v>2.2800999999999998E-2</v>
      </c>
      <c r="X4304">
        <v>2.7361199999999999E-2</v>
      </c>
    </row>
    <row r="4305" spans="1:24" hidden="1" x14ac:dyDescent="0.3">
      <c r="A4305" t="s">
        <v>17535</v>
      </c>
      <c r="B4305" t="s">
        <v>8211</v>
      </c>
      <c r="C4305" t="s">
        <v>3852</v>
      </c>
      <c r="D4305" t="s">
        <v>3851</v>
      </c>
      <c r="E4305" t="s">
        <v>113</v>
      </c>
      <c r="F4305" t="s">
        <v>3853</v>
      </c>
      <c r="G4305" t="s">
        <v>133</v>
      </c>
      <c r="H4305" t="s">
        <v>177</v>
      </c>
      <c r="I4305" t="s">
        <v>138</v>
      </c>
      <c r="J4305" t="s">
        <v>17531</v>
      </c>
      <c r="K4305" t="s">
        <v>17532</v>
      </c>
      <c r="L4305" t="s">
        <v>1173</v>
      </c>
      <c r="M4305">
        <v>48</v>
      </c>
      <c r="N4305" t="s">
        <v>113</v>
      </c>
      <c r="O4305" t="s">
        <v>9493</v>
      </c>
      <c r="P4305">
        <v>1</v>
      </c>
      <c r="Q4305">
        <v>0.9</v>
      </c>
      <c r="T4305">
        <v>78</v>
      </c>
      <c r="W4305">
        <v>0.63617251235193317</v>
      </c>
      <c r="X4305">
        <v>1.0178760197630932</v>
      </c>
    </row>
    <row r="4306" spans="1:24" hidden="1" x14ac:dyDescent="0.3">
      <c r="A4306" t="s">
        <v>17536</v>
      </c>
      <c r="B4306" t="s">
        <v>8174</v>
      </c>
      <c r="C4306" t="s">
        <v>4625</v>
      </c>
      <c r="D4306" t="s">
        <v>4624</v>
      </c>
      <c r="E4306" t="s">
        <v>113</v>
      </c>
      <c r="F4306" t="s">
        <v>4626</v>
      </c>
      <c r="G4306" t="s">
        <v>133</v>
      </c>
      <c r="H4306" t="s">
        <v>216</v>
      </c>
      <c r="I4306" t="s">
        <v>218</v>
      </c>
      <c r="J4306" t="s">
        <v>17537</v>
      </c>
      <c r="K4306" t="s">
        <v>17538</v>
      </c>
      <c r="L4306" t="s">
        <v>1173</v>
      </c>
      <c r="M4306">
        <v>50</v>
      </c>
      <c r="N4306" t="s">
        <v>8442</v>
      </c>
      <c r="O4306" t="s">
        <v>9890</v>
      </c>
      <c r="P4306">
        <v>2</v>
      </c>
      <c r="Q4306">
        <v>2500</v>
      </c>
      <c r="R4306">
        <v>355</v>
      </c>
      <c r="T4306">
        <v>150</v>
      </c>
      <c r="U4306">
        <v>330</v>
      </c>
      <c r="W4306">
        <v>1.7749999999999999</v>
      </c>
      <c r="X4306">
        <v>2.13</v>
      </c>
    </row>
    <row r="4307" spans="1:24" hidden="1" x14ac:dyDescent="0.3">
      <c r="A4307" t="s">
        <v>17539</v>
      </c>
      <c r="B4307" t="s">
        <v>8179</v>
      </c>
      <c r="C4307" t="s">
        <v>4625</v>
      </c>
      <c r="D4307" t="s">
        <v>4624</v>
      </c>
      <c r="E4307" t="s">
        <v>113</v>
      </c>
      <c r="F4307" t="s">
        <v>4626</v>
      </c>
      <c r="G4307" t="s">
        <v>133</v>
      </c>
      <c r="H4307" t="s">
        <v>216</v>
      </c>
      <c r="I4307" t="s">
        <v>218</v>
      </c>
      <c r="J4307" t="s">
        <v>17537</v>
      </c>
      <c r="K4307" t="s">
        <v>17538</v>
      </c>
      <c r="L4307" t="s">
        <v>1173</v>
      </c>
      <c r="M4307">
        <v>50</v>
      </c>
      <c r="N4307" t="s">
        <v>113</v>
      </c>
      <c r="O4307" t="s">
        <v>13147</v>
      </c>
      <c r="P4307">
        <v>1</v>
      </c>
      <c r="Q4307">
        <v>560</v>
      </c>
      <c r="R4307">
        <v>492</v>
      </c>
      <c r="W4307">
        <v>0.27551999999999999</v>
      </c>
      <c r="X4307">
        <v>0.33062399999999997</v>
      </c>
    </row>
    <row r="4308" spans="1:24" hidden="1" x14ac:dyDescent="0.3">
      <c r="A4308" t="s">
        <v>17540</v>
      </c>
      <c r="B4308" t="s">
        <v>8211</v>
      </c>
      <c r="C4308" t="s">
        <v>4625</v>
      </c>
      <c r="D4308" t="s">
        <v>4624</v>
      </c>
      <c r="E4308" t="s">
        <v>113</v>
      </c>
      <c r="F4308" t="s">
        <v>4626</v>
      </c>
      <c r="G4308" t="s">
        <v>133</v>
      </c>
      <c r="H4308" t="s">
        <v>216</v>
      </c>
      <c r="I4308" t="s">
        <v>218</v>
      </c>
      <c r="J4308" t="s">
        <v>17537</v>
      </c>
      <c r="K4308" t="s">
        <v>17538</v>
      </c>
      <c r="L4308" t="s">
        <v>1173</v>
      </c>
      <c r="M4308">
        <v>48</v>
      </c>
      <c r="N4308" t="s">
        <v>113</v>
      </c>
      <c r="O4308" t="s">
        <v>9493</v>
      </c>
      <c r="P4308">
        <v>1</v>
      </c>
      <c r="Q4308">
        <v>0.6</v>
      </c>
      <c r="T4308">
        <v>216.19</v>
      </c>
      <c r="W4308">
        <v>0.28274333882308139</v>
      </c>
      <c r="X4308">
        <v>0.45238934211693027</v>
      </c>
    </row>
    <row r="4309" spans="1:24" hidden="1" x14ac:dyDescent="0.3">
      <c r="A4309" t="s">
        <v>17541</v>
      </c>
      <c r="B4309" t="s">
        <v>8174</v>
      </c>
      <c r="C4309" t="s">
        <v>239</v>
      </c>
      <c r="D4309" t="s">
        <v>238</v>
      </c>
      <c r="E4309" t="s">
        <v>113</v>
      </c>
      <c r="F4309" t="s">
        <v>17542</v>
      </c>
      <c r="G4309" t="s">
        <v>133</v>
      </c>
      <c r="H4309" t="s">
        <v>177</v>
      </c>
      <c r="I4309" t="s">
        <v>226</v>
      </c>
      <c r="J4309" t="s">
        <v>17543</v>
      </c>
      <c r="K4309" t="s">
        <v>17544</v>
      </c>
      <c r="L4309" t="s">
        <v>1173</v>
      </c>
      <c r="M4309">
        <v>50</v>
      </c>
      <c r="N4309" t="s">
        <v>8442</v>
      </c>
      <c r="O4309" t="s">
        <v>17235</v>
      </c>
      <c r="P4309">
        <v>2</v>
      </c>
      <c r="Q4309">
        <v>2500</v>
      </c>
      <c r="R4309">
        <v>355</v>
      </c>
      <c r="T4309">
        <v>110</v>
      </c>
      <c r="U4309">
        <v>285</v>
      </c>
      <c r="W4309">
        <v>1.7749999999999999</v>
      </c>
      <c r="X4309">
        <v>2.13</v>
      </c>
    </row>
    <row r="4310" spans="1:24" hidden="1" x14ac:dyDescent="0.3">
      <c r="A4310" t="s">
        <v>17545</v>
      </c>
      <c r="B4310" t="s">
        <v>8179</v>
      </c>
      <c r="C4310" t="s">
        <v>239</v>
      </c>
      <c r="D4310" t="s">
        <v>238</v>
      </c>
      <c r="E4310" t="s">
        <v>113</v>
      </c>
      <c r="F4310" t="s">
        <v>17542</v>
      </c>
      <c r="G4310" t="s">
        <v>133</v>
      </c>
      <c r="H4310" t="s">
        <v>177</v>
      </c>
      <c r="I4310" t="s">
        <v>226</v>
      </c>
      <c r="J4310" t="s">
        <v>17543</v>
      </c>
      <c r="K4310" t="s">
        <v>17544</v>
      </c>
      <c r="L4310" t="s">
        <v>1173</v>
      </c>
      <c r="M4310">
        <v>50</v>
      </c>
      <c r="N4310" t="s">
        <v>9971</v>
      </c>
      <c r="O4310" t="s">
        <v>14622</v>
      </c>
      <c r="P4310">
        <v>1</v>
      </c>
      <c r="Q4310">
        <v>560</v>
      </c>
      <c r="R4310">
        <v>492</v>
      </c>
      <c r="W4310">
        <v>0.27551999999999999</v>
      </c>
      <c r="X4310">
        <v>0.33062399999999997</v>
      </c>
    </row>
    <row r="4311" spans="1:24" hidden="1" x14ac:dyDescent="0.3">
      <c r="A4311" t="s">
        <v>17546</v>
      </c>
      <c r="B4311" t="s">
        <v>8536</v>
      </c>
      <c r="C4311" t="s">
        <v>239</v>
      </c>
      <c r="D4311" t="s">
        <v>238</v>
      </c>
      <c r="E4311" t="s">
        <v>113</v>
      </c>
      <c r="F4311" t="s">
        <v>17542</v>
      </c>
      <c r="G4311" t="s">
        <v>133</v>
      </c>
      <c r="H4311" t="s">
        <v>177</v>
      </c>
      <c r="I4311" t="s">
        <v>226</v>
      </c>
      <c r="J4311" t="s">
        <v>17543</v>
      </c>
      <c r="K4311" t="s">
        <v>17544</v>
      </c>
      <c r="L4311" t="s">
        <v>1173</v>
      </c>
      <c r="M4311">
        <v>48</v>
      </c>
      <c r="N4311" t="s">
        <v>11431</v>
      </c>
      <c r="O4311" t="s">
        <v>16992</v>
      </c>
      <c r="P4311">
        <v>1</v>
      </c>
      <c r="Q4311">
        <v>151</v>
      </c>
      <c r="R4311">
        <v>151</v>
      </c>
      <c r="W4311">
        <v>2.2800999999999998E-2</v>
      </c>
      <c r="X4311">
        <v>2.7361199999999999E-2</v>
      </c>
    </row>
    <row r="4312" spans="1:24" hidden="1" x14ac:dyDescent="0.3">
      <c r="A4312" t="s">
        <v>17547</v>
      </c>
      <c r="B4312" t="s">
        <v>8211</v>
      </c>
      <c r="C4312" t="s">
        <v>239</v>
      </c>
      <c r="D4312" t="s">
        <v>238</v>
      </c>
      <c r="E4312" t="s">
        <v>113</v>
      </c>
      <c r="F4312" t="s">
        <v>17542</v>
      </c>
      <c r="G4312" t="s">
        <v>133</v>
      </c>
      <c r="H4312" t="s">
        <v>177</v>
      </c>
      <c r="I4312" t="s">
        <v>226</v>
      </c>
      <c r="J4312" t="s">
        <v>17543</v>
      </c>
      <c r="K4312" t="s">
        <v>17544</v>
      </c>
      <c r="L4312" t="s">
        <v>1173</v>
      </c>
      <c r="M4312">
        <v>48</v>
      </c>
      <c r="N4312" t="s">
        <v>113</v>
      </c>
      <c r="O4312" t="s">
        <v>9493</v>
      </c>
      <c r="P4312">
        <v>1</v>
      </c>
      <c r="Q4312">
        <v>1.8</v>
      </c>
      <c r="T4312">
        <v>280</v>
      </c>
      <c r="W4312">
        <v>2.5446900494077327</v>
      </c>
      <c r="X4312">
        <v>4.0715040790523727</v>
      </c>
    </row>
    <row r="4313" spans="1:24" hidden="1" x14ac:dyDescent="0.3">
      <c r="A4313" t="s">
        <v>17548</v>
      </c>
      <c r="B4313" t="s">
        <v>8174</v>
      </c>
      <c r="C4313" t="s">
        <v>194</v>
      </c>
      <c r="D4313" t="s">
        <v>193</v>
      </c>
      <c r="E4313" t="s">
        <v>113</v>
      </c>
      <c r="F4313" t="s">
        <v>195</v>
      </c>
      <c r="G4313" t="s">
        <v>133</v>
      </c>
      <c r="H4313" t="s">
        <v>177</v>
      </c>
      <c r="I4313" t="s">
        <v>138</v>
      </c>
      <c r="J4313" t="s">
        <v>17549</v>
      </c>
      <c r="K4313" t="s">
        <v>17550</v>
      </c>
      <c r="L4313" t="s">
        <v>9030</v>
      </c>
      <c r="M4313">
        <v>60</v>
      </c>
      <c r="N4313" t="s">
        <v>8442</v>
      </c>
      <c r="O4313" t="s">
        <v>17235</v>
      </c>
      <c r="P4313">
        <v>2</v>
      </c>
      <c r="Q4313">
        <v>2500</v>
      </c>
      <c r="R4313">
        <v>355</v>
      </c>
      <c r="T4313">
        <v>60</v>
      </c>
      <c r="U4313">
        <v>275</v>
      </c>
      <c r="W4313">
        <v>1.7749999999999999</v>
      </c>
      <c r="X4313">
        <v>2.13</v>
      </c>
    </row>
    <row r="4314" spans="1:24" hidden="1" x14ac:dyDescent="0.3">
      <c r="A4314" t="s">
        <v>17551</v>
      </c>
      <c r="B4314" t="s">
        <v>8179</v>
      </c>
      <c r="C4314" t="s">
        <v>194</v>
      </c>
      <c r="D4314" t="s">
        <v>193</v>
      </c>
      <c r="E4314" t="s">
        <v>113</v>
      </c>
      <c r="F4314" t="s">
        <v>195</v>
      </c>
      <c r="G4314" t="s">
        <v>133</v>
      </c>
      <c r="H4314" t="s">
        <v>177</v>
      </c>
      <c r="I4314" t="s">
        <v>138</v>
      </c>
      <c r="J4314" t="s">
        <v>17549</v>
      </c>
      <c r="K4314" t="s">
        <v>17550</v>
      </c>
      <c r="L4314" t="s">
        <v>9030</v>
      </c>
      <c r="M4314">
        <v>60</v>
      </c>
      <c r="N4314" t="s">
        <v>9971</v>
      </c>
      <c r="O4314" t="s">
        <v>14622</v>
      </c>
      <c r="P4314">
        <v>1</v>
      </c>
      <c r="Q4314">
        <v>560</v>
      </c>
      <c r="R4314">
        <v>492</v>
      </c>
      <c r="W4314">
        <v>0.27551999999999999</v>
      </c>
      <c r="X4314">
        <v>0.33062399999999997</v>
      </c>
    </row>
    <row r="4315" spans="1:24" hidden="1" x14ac:dyDescent="0.3">
      <c r="A4315" t="s">
        <v>17552</v>
      </c>
      <c r="B4315" t="s">
        <v>8536</v>
      </c>
      <c r="C4315" t="s">
        <v>194</v>
      </c>
      <c r="D4315" t="s">
        <v>193</v>
      </c>
      <c r="E4315" t="s">
        <v>113</v>
      </c>
      <c r="F4315" t="s">
        <v>195</v>
      </c>
      <c r="G4315" t="s">
        <v>133</v>
      </c>
      <c r="H4315" t="s">
        <v>177</v>
      </c>
      <c r="I4315" t="s">
        <v>138</v>
      </c>
      <c r="J4315" t="s">
        <v>17549</v>
      </c>
      <c r="K4315" t="s">
        <v>17550</v>
      </c>
      <c r="L4315" t="s">
        <v>9030</v>
      </c>
      <c r="M4315">
        <v>58</v>
      </c>
      <c r="N4315" t="s">
        <v>11431</v>
      </c>
      <c r="O4315" t="s">
        <v>16992</v>
      </c>
      <c r="P4315">
        <v>1</v>
      </c>
      <c r="Q4315">
        <v>151</v>
      </c>
      <c r="R4315">
        <v>151</v>
      </c>
      <c r="W4315">
        <v>2.2800999999999998E-2</v>
      </c>
      <c r="X4315">
        <v>2.7361199999999999E-2</v>
      </c>
    </row>
    <row r="4316" spans="1:24" hidden="1" x14ac:dyDescent="0.3">
      <c r="A4316" t="s">
        <v>17553</v>
      </c>
      <c r="B4316" t="s">
        <v>8211</v>
      </c>
      <c r="C4316" t="s">
        <v>194</v>
      </c>
      <c r="D4316" t="s">
        <v>193</v>
      </c>
      <c r="E4316" t="s">
        <v>113</v>
      </c>
      <c r="F4316" t="s">
        <v>195</v>
      </c>
      <c r="G4316" t="s">
        <v>133</v>
      </c>
      <c r="H4316" t="s">
        <v>177</v>
      </c>
      <c r="I4316" t="s">
        <v>138</v>
      </c>
      <c r="J4316" t="s">
        <v>17549</v>
      </c>
      <c r="K4316" t="s">
        <v>17550</v>
      </c>
      <c r="L4316" t="s">
        <v>9030</v>
      </c>
      <c r="M4316">
        <v>58</v>
      </c>
      <c r="N4316" t="s">
        <v>113</v>
      </c>
      <c r="O4316" t="s">
        <v>9493</v>
      </c>
      <c r="P4316">
        <v>1</v>
      </c>
      <c r="Q4316">
        <v>0.9</v>
      </c>
      <c r="T4316">
        <v>91</v>
      </c>
      <c r="W4316">
        <v>0.63617251235193317</v>
      </c>
      <c r="X4316">
        <v>1.0178760197630932</v>
      </c>
    </row>
    <row r="4317" spans="1:24" hidden="1" x14ac:dyDescent="0.3">
      <c r="A4317" t="s">
        <v>17554</v>
      </c>
      <c r="B4317" t="s">
        <v>8249</v>
      </c>
      <c r="C4317" t="s">
        <v>194</v>
      </c>
      <c r="D4317" t="s">
        <v>193</v>
      </c>
      <c r="E4317" t="s">
        <v>113</v>
      </c>
      <c r="F4317" t="s">
        <v>195</v>
      </c>
      <c r="G4317" t="s">
        <v>133</v>
      </c>
      <c r="H4317" t="s">
        <v>177</v>
      </c>
      <c r="I4317" t="s">
        <v>138</v>
      </c>
      <c r="J4317" t="s">
        <v>17549</v>
      </c>
      <c r="K4317" t="s">
        <v>17550</v>
      </c>
      <c r="L4317" t="s">
        <v>9030</v>
      </c>
      <c r="M4317">
        <v>58</v>
      </c>
      <c r="N4317" t="s">
        <v>113</v>
      </c>
      <c r="O4317" t="s">
        <v>9493</v>
      </c>
      <c r="P4317">
        <v>1</v>
      </c>
      <c r="Q4317">
        <v>0.6</v>
      </c>
      <c r="T4317">
        <v>283</v>
      </c>
      <c r="W4317">
        <v>0.28274333882308139</v>
      </c>
      <c r="X4317">
        <v>0.45238934211693027</v>
      </c>
    </row>
    <row r="4318" spans="1:24" hidden="1" x14ac:dyDescent="0.3">
      <c r="A4318" t="s">
        <v>17555</v>
      </c>
      <c r="B4318" t="s">
        <v>8174</v>
      </c>
      <c r="C4318" t="s">
        <v>15624</v>
      </c>
      <c r="D4318" t="s">
        <v>17556</v>
      </c>
      <c r="E4318" t="s">
        <v>113</v>
      </c>
      <c r="F4318" t="s">
        <v>15626</v>
      </c>
      <c r="G4318" t="s">
        <v>133</v>
      </c>
      <c r="H4318" t="s">
        <v>1123</v>
      </c>
      <c r="I4318" t="s">
        <v>115</v>
      </c>
      <c r="J4318" t="s">
        <v>17557</v>
      </c>
      <c r="K4318" t="s">
        <v>17558</v>
      </c>
      <c r="L4318" t="s">
        <v>1173</v>
      </c>
      <c r="M4318">
        <v>50</v>
      </c>
      <c r="N4318" t="s">
        <v>113</v>
      </c>
      <c r="O4318" t="s">
        <v>9890</v>
      </c>
      <c r="P4318">
        <v>3</v>
      </c>
      <c r="Q4318">
        <v>2500</v>
      </c>
      <c r="R4318">
        <v>355</v>
      </c>
      <c r="S4318">
        <v>192</v>
      </c>
      <c r="T4318">
        <v>0</v>
      </c>
      <c r="U4318">
        <v>90</v>
      </c>
      <c r="V4318">
        <v>210</v>
      </c>
      <c r="W4318">
        <v>2.6625000000000001</v>
      </c>
      <c r="X4318">
        <v>3.1949999999999998</v>
      </c>
    </row>
    <row r="4319" spans="1:24" hidden="1" x14ac:dyDescent="0.3">
      <c r="A4319" t="s">
        <v>17559</v>
      </c>
      <c r="B4319" t="s">
        <v>8179</v>
      </c>
      <c r="C4319" t="s">
        <v>15624</v>
      </c>
      <c r="D4319" t="s">
        <v>17556</v>
      </c>
      <c r="E4319" t="s">
        <v>113</v>
      </c>
      <c r="F4319" t="s">
        <v>15626</v>
      </c>
      <c r="G4319" t="s">
        <v>133</v>
      </c>
      <c r="H4319" t="s">
        <v>1123</v>
      </c>
      <c r="I4319" t="s">
        <v>115</v>
      </c>
      <c r="J4319" t="s">
        <v>17557</v>
      </c>
      <c r="K4319" t="s">
        <v>17558</v>
      </c>
      <c r="L4319" t="s">
        <v>1173</v>
      </c>
      <c r="M4319">
        <v>50</v>
      </c>
      <c r="N4319" t="s">
        <v>113</v>
      </c>
      <c r="O4319" t="s">
        <v>9034</v>
      </c>
      <c r="P4319">
        <v>1</v>
      </c>
      <c r="Q4319">
        <v>560</v>
      </c>
      <c r="R4319">
        <v>308</v>
      </c>
      <c r="S4319">
        <v>149</v>
      </c>
      <c r="W4319">
        <v>0.17247999999999999</v>
      </c>
      <c r="X4319">
        <v>0.20697599999999999</v>
      </c>
    </row>
    <row r="4320" spans="1:24" hidden="1" x14ac:dyDescent="0.3">
      <c r="A4320" t="s">
        <v>17560</v>
      </c>
      <c r="B4320" t="s">
        <v>8211</v>
      </c>
      <c r="C4320" t="s">
        <v>15624</v>
      </c>
      <c r="D4320" t="s">
        <v>17556</v>
      </c>
      <c r="E4320" t="s">
        <v>113</v>
      </c>
      <c r="F4320" t="s">
        <v>15626</v>
      </c>
      <c r="G4320" t="s">
        <v>133</v>
      </c>
      <c r="H4320" t="s">
        <v>1123</v>
      </c>
      <c r="I4320" t="s">
        <v>115</v>
      </c>
      <c r="J4320" t="s">
        <v>17557</v>
      </c>
      <c r="K4320" t="s">
        <v>17558</v>
      </c>
      <c r="L4320" t="s">
        <v>1173</v>
      </c>
      <c r="M4320">
        <v>48</v>
      </c>
      <c r="N4320" t="s">
        <v>113</v>
      </c>
      <c r="O4320" t="s">
        <v>15227</v>
      </c>
      <c r="P4320">
        <v>1</v>
      </c>
      <c r="Q4320">
        <v>0.6</v>
      </c>
      <c r="T4320">
        <v>259.8</v>
      </c>
      <c r="W4320">
        <v>0.28274333882308139</v>
      </c>
      <c r="X4320">
        <v>0.45238934211693027</v>
      </c>
    </row>
    <row r="4321" spans="1:24" hidden="1" x14ac:dyDescent="0.3">
      <c r="A4321" t="s">
        <v>17561</v>
      </c>
      <c r="B4321" t="s">
        <v>8174</v>
      </c>
      <c r="C4321" t="s">
        <v>4909</v>
      </c>
      <c r="D4321" t="s">
        <v>4908</v>
      </c>
      <c r="E4321" t="s">
        <v>113</v>
      </c>
      <c r="F4321" t="s">
        <v>4911</v>
      </c>
      <c r="G4321" t="s">
        <v>133</v>
      </c>
      <c r="H4321" t="s">
        <v>14150</v>
      </c>
      <c r="I4321" t="s">
        <v>540</v>
      </c>
      <c r="J4321" t="s">
        <v>17562</v>
      </c>
      <c r="K4321" t="s">
        <v>17563</v>
      </c>
      <c r="L4321" t="s">
        <v>9030</v>
      </c>
      <c r="M4321">
        <v>60</v>
      </c>
      <c r="N4321" t="s">
        <v>8442</v>
      </c>
      <c r="O4321" t="s">
        <v>8207</v>
      </c>
      <c r="P4321">
        <v>3</v>
      </c>
      <c r="Q4321">
        <v>1400</v>
      </c>
      <c r="R4321">
        <v>320</v>
      </c>
      <c r="S4321">
        <v>145</v>
      </c>
      <c r="T4321">
        <v>55</v>
      </c>
      <c r="U4321">
        <v>180</v>
      </c>
      <c r="V4321">
        <v>330</v>
      </c>
      <c r="W4321">
        <v>1.3440000000000001</v>
      </c>
      <c r="X4321">
        <v>1.6128</v>
      </c>
    </row>
    <row r="4322" spans="1:24" hidden="1" x14ac:dyDescent="0.3">
      <c r="A4322" t="s">
        <v>17564</v>
      </c>
      <c r="B4322" t="s">
        <v>8179</v>
      </c>
      <c r="C4322" t="s">
        <v>4909</v>
      </c>
      <c r="D4322" t="s">
        <v>4908</v>
      </c>
      <c r="E4322" t="s">
        <v>113</v>
      </c>
      <c r="F4322" t="s">
        <v>4911</v>
      </c>
      <c r="G4322" t="s">
        <v>133</v>
      </c>
      <c r="H4322" t="s">
        <v>14150</v>
      </c>
      <c r="I4322" t="s">
        <v>540</v>
      </c>
      <c r="J4322" t="s">
        <v>17562</v>
      </c>
      <c r="K4322" t="s">
        <v>17563</v>
      </c>
      <c r="L4322" t="s">
        <v>9030</v>
      </c>
      <c r="M4322">
        <v>60</v>
      </c>
      <c r="N4322" t="s">
        <v>9971</v>
      </c>
      <c r="O4322" t="s">
        <v>9034</v>
      </c>
      <c r="P4322">
        <v>1</v>
      </c>
      <c r="Q4322">
        <v>560</v>
      </c>
      <c r="R4322">
        <v>308</v>
      </c>
      <c r="S4322">
        <v>149</v>
      </c>
      <c r="W4322">
        <v>0.17247999999999999</v>
      </c>
      <c r="X4322">
        <v>0.20697599999999999</v>
      </c>
    </row>
    <row r="4323" spans="1:24" hidden="1" x14ac:dyDescent="0.3">
      <c r="A4323" t="s">
        <v>17565</v>
      </c>
      <c r="B4323" t="s">
        <v>8536</v>
      </c>
      <c r="C4323" t="s">
        <v>4909</v>
      </c>
      <c r="D4323" t="s">
        <v>4908</v>
      </c>
      <c r="E4323" t="s">
        <v>113</v>
      </c>
      <c r="F4323" t="s">
        <v>4911</v>
      </c>
      <c r="G4323" t="s">
        <v>133</v>
      </c>
      <c r="H4323" t="s">
        <v>14150</v>
      </c>
      <c r="I4323" t="s">
        <v>540</v>
      </c>
      <c r="J4323" t="s">
        <v>17562</v>
      </c>
      <c r="K4323" t="s">
        <v>17563</v>
      </c>
      <c r="L4323" t="s">
        <v>9030</v>
      </c>
      <c r="M4323">
        <v>58</v>
      </c>
      <c r="N4323" t="s">
        <v>8614</v>
      </c>
      <c r="O4323" t="s">
        <v>9505</v>
      </c>
      <c r="P4323">
        <v>2</v>
      </c>
      <c r="W4323">
        <v>0</v>
      </c>
      <c r="X4323">
        <v>0</v>
      </c>
    </row>
    <row r="4324" spans="1:24" hidden="1" x14ac:dyDescent="0.3">
      <c r="A4324" t="s">
        <v>17566</v>
      </c>
      <c r="B4324" t="s">
        <v>8211</v>
      </c>
      <c r="C4324" t="s">
        <v>4909</v>
      </c>
      <c r="D4324" t="s">
        <v>4908</v>
      </c>
      <c r="E4324" t="s">
        <v>113</v>
      </c>
      <c r="F4324" t="s">
        <v>4911</v>
      </c>
      <c r="G4324" t="s">
        <v>133</v>
      </c>
      <c r="H4324" t="s">
        <v>14150</v>
      </c>
      <c r="I4324" t="s">
        <v>540</v>
      </c>
      <c r="J4324" t="s">
        <v>17562</v>
      </c>
      <c r="K4324" t="s">
        <v>17563</v>
      </c>
      <c r="L4324" t="s">
        <v>9030</v>
      </c>
      <c r="M4324">
        <v>58</v>
      </c>
      <c r="N4324" t="s">
        <v>8614</v>
      </c>
      <c r="O4324" t="s">
        <v>8843</v>
      </c>
      <c r="P4324">
        <v>1</v>
      </c>
      <c r="Q4324">
        <v>0.9</v>
      </c>
      <c r="T4324">
        <v>303</v>
      </c>
      <c r="W4324">
        <v>0.63617251235193317</v>
      </c>
      <c r="X4324">
        <v>1.0178760197630932</v>
      </c>
    </row>
    <row r="4325" spans="1:24" hidden="1" x14ac:dyDescent="0.3">
      <c r="A4325" t="s">
        <v>17567</v>
      </c>
      <c r="B4325" t="s">
        <v>8174</v>
      </c>
      <c r="C4325" t="s">
        <v>208</v>
      </c>
      <c r="D4325" t="s">
        <v>207</v>
      </c>
      <c r="E4325" t="s">
        <v>113</v>
      </c>
      <c r="F4325" t="s">
        <v>209</v>
      </c>
      <c r="G4325" t="s">
        <v>133</v>
      </c>
      <c r="H4325" t="s">
        <v>177</v>
      </c>
      <c r="I4325" t="s">
        <v>138</v>
      </c>
      <c r="J4325" t="s">
        <v>17568</v>
      </c>
      <c r="K4325" t="s">
        <v>17569</v>
      </c>
      <c r="L4325" t="s">
        <v>1173</v>
      </c>
      <c r="M4325">
        <v>50</v>
      </c>
      <c r="N4325" t="s">
        <v>8442</v>
      </c>
      <c r="O4325" t="s">
        <v>17235</v>
      </c>
      <c r="P4325">
        <v>2</v>
      </c>
      <c r="Q4325">
        <v>2500</v>
      </c>
      <c r="R4325">
        <v>355</v>
      </c>
      <c r="T4325">
        <v>80</v>
      </c>
      <c r="U4325">
        <v>260</v>
      </c>
      <c r="W4325">
        <v>1.7749999999999999</v>
      </c>
      <c r="X4325">
        <v>2.13</v>
      </c>
    </row>
    <row r="4326" spans="1:24" hidden="1" x14ac:dyDescent="0.3">
      <c r="A4326" t="s">
        <v>17570</v>
      </c>
      <c r="B4326" t="s">
        <v>8179</v>
      </c>
      <c r="C4326" t="s">
        <v>208</v>
      </c>
      <c r="D4326" t="s">
        <v>207</v>
      </c>
      <c r="E4326" t="s">
        <v>113</v>
      </c>
      <c r="F4326" t="s">
        <v>209</v>
      </c>
      <c r="G4326" t="s">
        <v>133</v>
      </c>
      <c r="H4326" t="s">
        <v>177</v>
      </c>
      <c r="I4326" t="s">
        <v>138</v>
      </c>
      <c r="J4326" t="s">
        <v>17568</v>
      </c>
      <c r="K4326" t="s">
        <v>17569</v>
      </c>
      <c r="L4326" t="s">
        <v>1173</v>
      </c>
      <c r="M4326">
        <v>50</v>
      </c>
      <c r="N4326" t="s">
        <v>9971</v>
      </c>
      <c r="O4326" t="s">
        <v>14622</v>
      </c>
      <c r="P4326">
        <v>1</v>
      </c>
      <c r="Q4326">
        <v>560</v>
      </c>
      <c r="R4326">
        <v>492</v>
      </c>
      <c r="W4326">
        <v>0.27551999999999999</v>
      </c>
      <c r="X4326">
        <v>0.33062399999999997</v>
      </c>
    </row>
    <row r="4327" spans="1:24" hidden="1" x14ac:dyDescent="0.3">
      <c r="A4327" t="s">
        <v>17571</v>
      </c>
      <c r="B4327" t="s">
        <v>8536</v>
      </c>
      <c r="C4327" t="s">
        <v>208</v>
      </c>
      <c r="D4327" t="s">
        <v>207</v>
      </c>
      <c r="E4327" t="s">
        <v>113</v>
      </c>
      <c r="F4327" t="s">
        <v>209</v>
      </c>
      <c r="G4327" t="s">
        <v>133</v>
      </c>
      <c r="H4327" t="s">
        <v>177</v>
      </c>
      <c r="I4327" t="s">
        <v>138</v>
      </c>
      <c r="J4327" t="s">
        <v>17568</v>
      </c>
      <c r="K4327" t="s">
        <v>17569</v>
      </c>
      <c r="L4327" t="s">
        <v>1173</v>
      </c>
      <c r="M4327">
        <v>48</v>
      </c>
      <c r="N4327" t="s">
        <v>11431</v>
      </c>
      <c r="O4327" t="s">
        <v>16992</v>
      </c>
      <c r="P4327">
        <v>1</v>
      </c>
      <c r="Q4327">
        <v>151</v>
      </c>
      <c r="R4327">
        <v>151</v>
      </c>
      <c r="W4327">
        <v>2.2800999999999998E-2</v>
      </c>
      <c r="X4327">
        <v>2.7361199999999999E-2</v>
      </c>
    </row>
    <row r="4328" spans="1:24" hidden="1" x14ac:dyDescent="0.3">
      <c r="A4328" t="s">
        <v>17572</v>
      </c>
      <c r="B4328" t="s">
        <v>8211</v>
      </c>
      <c r="C4328" t="s">
        <v>208</v>
      </c>
      <c r="D4328" t="s">
        <v>207</v>
      </c>
      <c r="E4328" t="s">
        <v>113</v>
      </c>
      <c r="F4328" t="s">
        <v>209</v>
      </c>
      <c r="G4328" t="s">
        <v>133</v>
      </c>
      <c r="H4328" t="s">
        <v>177</v>
      </c>
      <c r="I4328" t="s">
        <v>138</v>
      </c>
      <c r="J4328" t="s">
        <v>17568</v>
      </c>
      <c r="K4328" t="s">
        <v>17569</v>
      </c>
      <c r="L4328" t="s">
        <v>1173</v>
      </c>
      <c r="M4328">
        <v>48</v>
      </c>
      <c r="N4328" t="s">
        <v>113</v>
      </c>
      <c r="O4328" t="s">
        <v>9493</v>
      </c>
      <c r="P4328">
        <v>1</v>
      </c>
      <c r="Q4328">
        <v>0.9</v>
      </c>
      <c r="T4328">
        <v>261</v>
      </c>
      <c r="W4328">
        <v>0.63617251235193317</v>
      </c>
      <c r="X4328">
        <v>1.0178760197630932</v>
      </c>
    </row>
    <row r="4329" spans="1:24" hidden="1" x14ac:dyDescent="0.3">
      <c r="A4329" t="s">
        <v>17573</v>
      </c>
      <c r="B4329" t="s">
        <v>8174</v>
      </c>
      <c r="C4329" t="s">
        <v>3954</v>
      </c>
      <c r="D4329" t="s">
        <v>3953</v>
      </c>
      <c r="E4329" t="s">
        <v>113</v>
      </c>
      <c r="F4329" t="s">
        <v>3955</v>
      </c>
      <c r="G4329" t="s">
        <v>133</v>
      </c>
      <c r="H4329" t="s">
        <v>216</v>
      </c>
      <c r="I4329" t="s">
        <v>138</v>
      </c>
      <c r="J4329" t="s">
        <v>17574</v>
      </c>
      <c r="K4329" t="s">
        <v>17575</v>
      </c>
      <c r="L4329" t="s">
        <v>1173</v>
      </c>
      <c r="M4329">
        <v>50</v>
      </c>
      <c r="N4329" t="s">
        <v>8442</v>
      </c>
      <c r="O4329" t="s">
        <v>9890</v>
      </c>
      <c r="P4329">
        <v>2</v>
      </c>
      <c r="Q4329">
        <v>2500</v>
      </c>
      <c r="R4329">
        <v>355</v>
      </c>
      <c r="T4329">
        <v>5</v>
      </c>
      <c r="U4329">
        <v>175</v>
      </c>
      <c r="W4329">
        <v>1.7749999999999999</v>
      </c>
      <c r="X4329">
        <v>2.13</v>
      </c>
    </row>
    <row r="4330" spans="1:24" hidden="1" x14ac:dyDescent="0.3">
      <c r="A4330" t="s">
        <v>17576</v>
      </c>
      <c r="B4330" t="s">
        <v>8179</v>
      </c>
      <c r="C4330" t="s">
        <v>3954</v>
      </c>
      <c r="D4330" t="s">
        <v>3953</v>
      </c>
      <c r="E4330" t="s">
        <v>113</v>
      </c>
      <c r="F4330" t="s">
        <v>3955</v>
      </c>
      <c r="G4330" t="s">
        <v>133</v>
      </c>
      <c r="H4330" t="s">
        <v>216</v>
      </c>
      <c r="I4330" t="s">
        <v>138</v>
      </c>
      <c r="J4330" t="s">
        <v>17574</v>
      </c>
      <c r="K4330" t="s">
        <v>17575</v>
      </c>
      <c r="L4330" t="s">
        <v>1173</v>
      </c>
      <c r="M4330">
        <v>50</v>
      </c>
      <c r="N4330" t="s">
        <v>113</v>
      </c>
      <c r="O4330" t="s">
        <v>13147</v>
      </c>
      <c r="P4330">
        <v>1</v>
      </c>
      <c r="Q4330">
        <v>560</v>
      </c>
      <c r="R4330">
        <v>492</v>
      </c>
      <c r="W4330">
        <v>0.27551999999999999</v>
      </c>
      <c r="X4330">
        <v>0.33062399999999997</v>
      </c>
    </row>
    <row r="4331" spans="1:24" hidden="1" x14ac:dyDescent="0.3">
      <c r="A4331" t="s">
        <v>17577</v>
      </c>
      <c r="B4331" t="s">
        <v>8211</v>
      </c>
      <c r="C4331" t="s">
        <v>3954</v>
      </c>
      <c r="D4331" t="s">
        <v>3953</v>
      </c>
      <c r="E4331" t="s">
        <v>113</v>
      </c>
      <c r="F4331" t="s">
        <v>3955</v>
      </c>
      <c r="G4331" t="s">
        <v>133</v>
      </c>
      <c r="H4331" t="s">
        <v>216</v>
      </c>
      <c r="I4331" t="s">
        <v>138</v>
      </c>
      <c r="J4331" t="s">
        <v>17574</v>
      </c>
      <c r="K4331" t="s">
        <v>17575</v>
      </c>
      <c r="L4331" t="s">
        <v>1173</v>
      </c>
      <c r="M4331">
        <v>46</v>
      </c>
      <c r="N4331" t="s">
        <v>113</v>
      </c>
      <c r="O4331" t="s">
        <v>9493</v>
      </c>
      <c r="P4331">
        <v>1</v>
      </c>
      <c r="Q4331">
        <v>0.9</v>
      </c>
      <c r="T4331">
        <v>73.14</v>
      </c>
      <c r="W4331">
        <v>0.63617251235193317</v>
      </c>
      <c r="X4331">
        <v>1.0178760197630932</v>
      </c>
    </row>
    <row r="4332" spans="1:24" hidden="1" x14ac:dyDescent="0.3">
      <c r="A4332" t="s">
        <v>17578</v>
      </c>
      <c r="B4332" t="s">
        <v>8174</v>
      </c>
      <c r="C4332" t="s">
        <v>3909</v>
      </c>
      <c r="D4332" t="s">
        <v>3908</v>
      </c>
      <c r="E4332" t="s">
        <v>113</v>
      </c>
      <c r="F4332" t="s">
        <v>17579</v>
      </c>
      <c r="G4332" t="s">
        <v>133</v>
      </c>
      <c r="H4332" t="s">
        <v>216</v>
      </c>
      <c r="I4332" t="s">
        <v>138</v>
      </c>
      <c r="J4332" t="s">
        <v>17580</v>
      </c>
      <c r="K4332" t="s">
        <v>17581</v>
      </c>
      <c r="L4332" t="s">
        <v>120</v>
      </c>
      <c r="M4332">
        <v>40</v>
      </c>
      <c r="N4332" t="s">
        <v>8442</v>
      </c>
      <c r="O4332" t="s">
        <v>17235</v>
      </c>
      <c r="P4332">
        <v>2</v>
      </c>
      <c r="Q4332">
        <v>2500</v>
      </c>
      <c r="R4332">
        <v>355</v>
      </c>
      <c r="T4332">
        <v>60</v>
      </c>
      <c r="U4332">
        <v>200</v>
      </c>
      <c r="W4332">
        <v>1.7749999999999999</v>
      </c>
      <c r="X4332">
        <v>2.13</v>
      </c>
    </row>
    <row r="4333" spans="1:24" hidden="1" x14ac:dyDescent="0.3">
      <c r="A4333" t="s">
        <v>17582</v>
      </c>
      <c r="B4333" t="s">
        <v>8179</v>
      </c>
      <c r="C4333" t="s">
        <v>3909</v>
      </c>
      <c r="D4333" t="s">
        <v>3908</v>
      </c>
      <c r="E4333" t="s">
        <v>113</v>
      </c>
      <c r="F4333" t="s">
        <v>17579</v>
      </c>
      <c r="G4333" t="s">
        <v>133</v>
      </c>
      <c r="H4333" t="s">
        <v>216</v>
      </c>
      <c r="I4333" t="s">
        <v>138</v>
      </c>
      <c r="J4333" t="s">
        <v>17580</v>
      </c>
      <c r="K4333" t="s">
        <v>17581</v>
      </c>
      <c r="L4333" t="s">
        <v>120</v>
      </c>
      <c r="M4333">
        <v>40</v>
      </c>
      <c r="N4333" t="s">
        <v>9971</v>
      </c>
      <c r="O4333" t="s">
        <v>14622</v>
      </c>
      <c r="P4333">
        <v>1</v>
      </c>
      <c r="Q4333">
        <v>560</v>
      </c>
      <c r="R4333">
        <v>492</v>
      </c>
      <c r="W4333">
        <v>0.27551999999999999</v>
      </c>
      <c r="X4333">
        <v>0.33062399999999997</v>
      </c>
    </row>
    <row r="4334" spans="1:24" hidden="1" x14ac:dyDescent="0.3">
      <c r="A4334" t="s">
        <v>17583</v>
      </c>
      <c r="B4334" t="s">
        <v>8536</v>
      </c>
      <c r="C4334" t="s">
        <v>3909</v>
      </c>
      <c r="D4334" t="s">
        <v>3908</v>
      </c>
      <c r="E4334" t="s">
        <v>113</v>
      </c>
      <c r="F4334" t="s">
        <v>17579</v>
      </c>
      <c r="G4334" t="s">
        <v>133</v>
      </c>
      <c r="H4334" t="s">
        <v>216</v>
      </c>
      <c r="I4334" t="s">
        <v>138</v>
      </c>
      <c r="J4334" t="s">
        <v>17580</v>
      </c>
      <c r="K4334" t="s">
        <v>17581</v>
      </c>
      <c r="L4334" t="s">
        <v>120</v>
      </c>
      <c r="M4334">
        <v>38</v>
      </c>
      <c r="N4334" t="s">
        <v>11431</v>
      </c>
      <c r="O4334" t="s">
        <v>16992</v>
      </c>
      <c r="P4334">
        <v>1</v>
      </c>
      <c r="Q4334">
        <v>151</v>
      </c>
      <c r="R4334">
        <v>151</v>
      </c>
      <c r="W4334">
        <v>2.2800999999999998E-2</v>
      </c>
      <c r="X4334">
        <v>2.7361199999999999E-2</v>
      </c>
    </row>
    <row r="4335" spans="1:24" hidden="1" x14ac:dyDescent="0.3">
      <c r="A4335" t="s">
        <v>17584</v>
      </c>
      <c r="B4335" t="s">
        <v>8211</v>
      </c>
      <c r="C4335" t="s">
        <v>3909</v>
      </c>
      <c r="D4335" t="s">
        <v>3908</v>
      </c>
      <c r="E4335" t="s">
        <v>113</v>
      </c>
      <c r="F4335" t="s">
        <v>17579</v>
      </c>
      <c r="G4335" t="s">
        <v>133</v>
      </c>
      <c r="H4335" t="s">
        <v>216</v>
      </c>
      <c r="I4335" t="s">
        <v>138</v>
      </c>
      <c r="J4335" t="s">
        <v>17580</v>
      </c>
      <c r="K4335" t="s">
        <v>17581</v>
      </c>
      <c r="L4335" t="s">
        <v>120</v>
      </c>
      <c r="M4335">
        <v>38</v>
      </c>
      <c r="N4335" t="s">
        <v>113</v>
      </c>
      <c r="O4335" t="s">
        <v>9493</v>
      </c>
      <c r="P4335">
        <v>1</v>
      </c>
      <c r="Q4335">
        <v>0.6</v>
      </c>
      <c r="T4335">
        <v>50.46</v>
      </c>
      <c r="W4335">
        <v>0.28274333882308139</v>
      </c>
      <c r="X4335">
        <v>0.45238934211693027</v>
      </c>
    </row>
    <row r="4336" spans="1:24" hidden="1" x14ac:dyDescent="0.3">
      <c r="A4336" t="s">
        <v>17585</v>
      </c>
      <c r="B4336" t="s">
        <v>8174</v>
      </c>
      <c r="C4336" t="s">
        <v>3836</v>
      </c>
      <c r="D4336" t="s">
        <v>3835</v>
      </c>
      <c r="E4336" t="s">
        <v>113</v>
      </c>
      <c r="F4336" t="s">
        <v>3837</v>
      </c>
      <c r="G4336" t="s">
        <v>133</v>
      </c>
      <c r="H4336" t="s">
        <v>216</v>
      </c>
      <c r="I4336" t="s">
        <v>138</v>
      </c>
      <c r="J4336" t="s">
        <v>17586</v>
      </c>
      <c r="K4336" t="s">
        <v>17587</v>
      </c>
      <c r="L4336" t="s">
        <v>120</v>
      </c>
      <c r="M4336">
        <v>40</v>
      </c>
      <c r="N4336" t="s">
        <v>8442</v>
      </c>
      <c r="O4336" t="s">
        <v>17235</v>
      </c>
      <c r="P4336">
        <v>3</v>
      </c>
      <c r="Q4336">
        <v>2500</v>
      </c>
      <c r="R4336">
        <v>355</v>
      </c>
      <c r="T4336">
        <v>80</v>
      </c>
      <c r="U4336">
        <v>145</v>
      </c>
      <c r="V4336">
        <v>340</v>
      </c>
      <c r="W4336">
        <v>2.6625000000000001</v>
      </c>
      <c r="X4336">
        <v>3.1949999999999998</v>
      </c>
    </row>
    <row r="4337" spans="1:24" hidden="1" x14ac:dyDescent="0.3">
      <c r="A4337" t="s">
        <v>17588</v>
      </c>
      <c r="B4337" t="s">
        <v>8179</v>
      </c>
      <c r="C4337" t="s">
        <v>3836</v>
      </c>
      <c r="D4337" t="s">
        <v>3835</v>
      </c>
      <c r="E4337" t="s">
        <v>113</v>
      </c>
      <c r="F4337" t="s">
        <v>3837</v>
      </c>
      <c r="G4337" t="s">
        <v>133</v>
      </c>
      <c r="H4337" t="s">
        <v>216</v>
      </c>
      <c r="I4337" t="s">
        <v>138</v>
      </c>
      <c r="J4337" t="s">
        <v>17586</v>
      </c>
      <c r="K4337" t="s">
        <v>17587</v>
      </c>
      <c r="L4337" t="s">
        <v>120</v>
      </c>
      <c r="M4337">
        <v>40</v>
      </c>
      <c r="N4337" t="s">
        <v>9971</v>
      </c>
      <c r="O4337" t="s">
        <v>14622</v>
      </c>
      <c r="P4337">
        <v>1</v>
      </c>
      <c r="Q4337">
        <v>560</v>
      </c>
      <c r="R4337">
        <v>492</v>
      </c>
      <c r="W4337">
        <v>0.27551999999999999</v>
      </c>
      <c r="X4337">
        <v>0.33062399999999997</v>
      </c>
    </row>
    <row r="4338" spans="1:24" hidden="1" x14ac:dyDescent="0.3">
      <c r="A4338" t="s">
        <v>17589</v>
      </c>
      <c r="B4338" t="s">
        <v>8536</v>
      </c>
      <c r="C4338" t="s">
        <v>3836</v>
      </c>
      <c r="D4338" t="s">
        <v>3835</v>
      </c>
      <c r="E4338" t="s">
        <v>113</v>
      </c>
      <c r="F4338" t="s">
        <v>3837</v>
      </c>
      <c r="G4338" t="s">
        <v>133</v>
      </c>
      <c r="H4338" t="s">
        <v>216</v>
      </c>
      <c r="I4338" t="s">
        <v>138</v>
      </c>
      <c r="J4338" t="s">
        <v>17586</v>
      </c>
      <c r="K4338" t="s">
        <v>17587</v>
      </c>
      <c r="L4338" t="s">
        <v>120</v>
      </c>
      <c r="M4338">
        <v>38</v>
      </c>
      <c r="N4338" t="s">
        <v>11431</v>
      </c>
      <c r="O4338" t="s">
        <v>16992</v>
      </c>
      <c r="P4338">
        <v>1</v>
      </c>
      <c r="Q4338">
        <v>151</v>
      </c>
      <c r="R4338">
        <v>151</v>
      </c>
      <c r="W4338">
        <v>2.2800999999999998E-2</v>
      </c>
      <c r="X4338">
        <v>2.7361199999999999E-2</v>
      </c>
    </row>
    <row r="4339" spans="1:24" hidden="1" x14ac:dyDescent="0.3">
      <c r="A4339" t="s">
        <v>17590</v>
      </c>
      <c r="B4339" t="s">
        <v>8211</v>
      </c>
      <c r="C4339" t="s">
        <v>3836</v>
      </c>
      <c r="D4339" t="s">
        <v>3835</v>
      </c>
      <c r="E4339" t="s">
        <v>113</v>
      </c>
      <c r="F4339" t="s">
        <v>3837</v>
      </c>
      <c r="G4339" t="s">
        <v>133</v>
      </c>
      <c r="H4339" t="s">
        <v>216</v>
      </c>
      <c r="I4339" t="s">
        <v>138</v>
      </c>
      <c r="J4339" t="s">
        <v>17586</v>
      </c>
      <c r="K4339" t="s">
        <v>17587</v>
      </c>
      <c r="L4339" t="s">
        <v>120</v>
      </c>
      <c r="M4339">
        <v>38</v>
      </c>
      <c r="N4339" t="s">
        <v>113</v>
      </c>
      <c r="O4339" t="s">
        <v>9493</v>
      </c>
      <c r="P4339">
        <v>1</v>
      </c>
      <c r="Q4339">
        <v>0.3</v>
      </c>
      <c r="T4339">
        <v>349.9</v>
      </c>
      <c r="W4339">
        <v>7.0685834705770348E-2</v>
      </c>
      <c r="X4339">
        <v>0.11309733552923257</v>
      </c>
    </row>
    <row r="4340" spans="1:24" hidden="1" x14ac:dyDescent="0.3">
      <c r="A4340" t="s">
        <v>17591</v>
      </c>
      <c r="B4340" t="s">
        <v>8249</v>
      </c>
      <c r="C4340" t="s">
        <v>3836</v>
      </c>
      <c r="D4340" t="s">
        <v>3835</v>
      </c>
      <c r="E4340" t="s">
        <v>113</v>
      </c>
      <c r="F4340" t="s">
        <v>3837</v>
      </c>
      <c r="G4340" t="s">
        <v>133</v>
      </c>
      <c r="H4340" t="s">
        <v>216</v>
      </c>
      <c r="I4340" t="s">
        <v>138</v>
      </c>
      <c r="J4340" t="s">
        <v>17586</v>
      </c>
      <c r="K4340" t="s">
        <v>17587</v>
      </c>
      <c r="L4340" t="s">
        <v>120</v>
      </c>
      <c r="M4340">
        <v>38</v>
      </c>
      <c r="N4340" t="s">
        <v>113</v>
      </c>
      <c r="O4340" t="s">
        <v>9493</v>
      </c>
      <c r="P4340">
        <v>1</v>
      </c>
      <c r="Q4340">
        <v>0.9</v>
      </c>
      <c r="T4340">
        <v>174.77</v>
      </c>
      <c r="W4340">
        <v>0.63617251235193317</v>
      </c>
      <c r="X4340">
        <v>1.0178760197630932</v>
      </c>
    </row>
    <row r="4341" spans="1:24" hidden="1" x14ac:dyDescent="0.3">
      <c r="A4341" t="s">
        <v>17592</v>
      </c>
      <c r="B4341" t="s">
        <v>8174</v>
      </c>
      <c r="C4341" t="s">
        <v>1999</v>
      </c>
      <c r="D4341" t="s">
        <v>1998</v>
      </c>
      <c r="E4341" t="s">
        <v>113</v>
      </c>
      <c r="F4341" t="s">
        <v>17593</v>
      </c>
      <c r="G4341" t="s">
        <v>133</v>
      </c>
      <c r="H4341" t="s">
        <v>177</v>
      </c>
      <c r="I4341" t="s">
        <v>226</v>
      </c>
      <c r="J4341" t="s">
        <v>17594</v>
      </c>
      <c r="K4341" t="s">
        <v>17595</v>
      </c>
      <c r="L4341" t="s">
        <v>120</v>
      </c>
      <c r="M4341">
        <v>40</v>
      </c>
      <c r="N4341" t="s">
        <v>8442</v>
      </c>
      <c r="O4341" t="s">
        <v>17235</v>
      </c>
      <c r="P4341">
        <v>2</v>
      </c>
      <c r="Q4341">
        <v>2500</v>
      </c>
      <c r="R4341">
        <v>355</v>
      </c>
      <c r="T4341">
        <v>95</v>
      </c>
      <c r="U4341">
        <v>280</v>
      </c>
      <c r="W4341">
        <v>1.7749999999999999</v>
      </c>
      <c r="X4341">
        <v>2.13</v>
      </c>
    </row>
    <row r="4342" spans="1:24" hidden="1" x14ac:dyDescent="0.3">
      <c r="A4342" t="s">
        <v>17596</v>
      </c>
      <c r="B4342" t="s">
        <v>8179</v>
      </c>
      <c r="C4342" t="s">
        <v>1999</v>
      </c>
      <c r="D4342" t="s">
        <v>1998</v>
      </c>
      <c r="E4342" t="s">
        <v>113</v>
      </c>
      <c r="F4342" t="s">
        <v>17593</v>
      </c>
      <c r="G4342" t="s">
        <v>133</v>
      </c>
      <c r="H4342" t="s">
        <v>177</v>
      </c>
      <c r="I4342" t="s">
        <v>226</v>
      </c>
      <c r="J4342" t="s">
        <v>17594</v>
      </c>
      <c r="K4342" t="s">
        <v>17595</v>
      </c>
      <c r="L4342" t="s">
        <v>120</v>
      </c>
      <c r="M4342">
        <v>40</v>
      </c>
      <c r="N4342" t="s">
        <v>9971</v>
      </c>
      <c r="O4342" t="s">
        <v>14622</v>
      </c>
      <c r="P4342">
        <v>1</v>
      </c>
      <c r="Q4342">
        <v>560</v>
      </c>
      <c r="R4342">
        <v>492</v>
      </c>
      <c r="W4342">
        <v>0.27551999999999999</v>
      </c>
      <c r="X4342">
        <v>0.33062399999999997</v>
      </c>
    </row>
    <row r="4343" spans="1:24" hidden="1" x14ac:dyDescent="0.3">
      <c r="A4343" t="s">
        <v>17597</v>
      </c>
      <c r="B4343" t="s">
        <v>8536</v>
      </c>
      <c r="C4343" t="s">
        <v>1999</v>
      </c>
      <c r="D4343" t="s">
        <v>1998</v>
      </c>
      <c r="E4343" t="s">
        <v>113</v>
      </c>
      <c r="F4343" t="s">
        <v>17593</v>
      </c>
      <c r="G4343" t="s">
        <v>133</v>
      </c>
      <c r="H4343" t="s">
        <v>177</v>
      </c>
      <c r="I4343" t="s">
        <v>226</v>
      </c>
      <c r="J4343" t="s">
        <v>17594</v>
      </c>
      <c r="K4343" t="s">
        <v>17595</v>
      </c>
      <c r="L4343" t="s">
        <v>120</v>
      </c>
      <c r="M4343">
        <v>36</v>
      </c>
      <c r="N4343" t="s">
        <v>11431</v>
      </c>
      <c r="O4343" t="s">
        <v>16992</v>
      </c>
      <c r="P4343">
        <v>1</v>
      </c>
      <c r="Q4343">
        <v>151</v>
      </c>
      <c r="R4343">
        <v>151</v>
      </c>
      <c r="W4343">
        <v>2.2800999999999998E-2</v>
      </c>
      <c r="X4343">
        <v>2.7361199999999999E-2</v>
      </c>
    </row>
    <row r="4344" spans="1:24" hidden="1" x14ac:dyDescent="0.3">
      <c r="A4344" t="s">
        <v>17598</v>
      </c>
      <c r="B4344" t="s">
        <v>8211</v>
      </c>
      <c r="C4344" t="s">
        <v>1999</v>
      </c>
      <c r="D4344" t="s">
        <v>1998</v>
      </c>
      <c r="E4344" t="s">
        <v>113</v>
      </c>
      <c r="F4344" t="s">
        <v>17593</v>
      </c>
      <c r="G4344" t="s">
        <v>133</v>
      </c>
      <c r="H4344" t="s">
        <v>177</v>
      </c>
      <c r="I4344" t="s">
        <v>226</v>
      </c>
      <c r="J4344" t="s">
        <v>17594</v>
      </c>
      <c r="K4344" t="s">
        <v>17595</v>
      </c>
      <c r="L4344" t="s">
        <v>120</v>
      </c>
      <c r="M4344">
        <v>36</v>
      </c>
      <c r="N4344" t="s">
        <v>113</v>
      </c>
      <c r="O4344" t="s">
        <v>9493</v>
      </c>
      <c r="P4344">
        <v>2</v>
      </c>
      <c r="Q4344">
        <v>0.9</v>
      </c>
      <c r="T4344">
        <v>292</v>
      </c>
      <c r="U4344">
        <v>97</v>
      </c>
      <c r="W4344">
        <v>1.2723450247038663</v>
      </c>
      <c r="X4344">
        <v>2.0357520395261863</v>
      </c>
    </row>
    <row r="4345" spans="1:24" hidden="1" x14ac:dyDescent="0.3">
      <c r="A4345" t="s">
        <v>17599</v>
      </c>
      <c r="B4345" t="s">
        <v>8174</v>
      </c>
      <c r="C4345" t="s">
        <v>233</v>
      </c>
      <c r="D4345" t="s">
        <v>232</v>
      </c>
      <c r="E4345" t="s">
        <v>113</v>
      </c>
      <c r="F4345" t="s">
        <v>17600</v>
      </c>
      <c r="G4345" t="s">
        <v>133</v>
      </c>
      <c r="H4345" t="s">
        <v>177</v>
      </c>
      <c r="I4345" t="s">
        <v>226</v>
      </c>
      <c r="J4345" t="s">
        <v>17601</v>
      </c>
      <c r="K4345" t="s">
        <v>17602</v>
      </c>
      <c r="L4345" t="s">
        <v>1173</v>
      </c>
      <c r="M4345">
        <v>50</v>
      </c>
      <c r="N4345" t="s">
        <v>8442</v>
      </c>
      <c r="O4345" t="s">
        <v>17235</v>
      </c>
      <c r="P4345">
        <v>2</v>
      </c>
      <c r="Q4345">
        <v>2500</v>
      </c>
      <c r="R4345">
        <v>355</v>
      </c>
      <c r="T4345">
        <v>185</v>
      </c>
      <c r="U4345">
        <v>310</v>
      </c>
      <c r="W4345">
        <v>1.7749999999999999</v>
      </c>
      <c r="X4345">
        <v>2.13</v>
      </c>
    </row>
    <row r="4346" spans="1:24" hidden="1" x14ac:dyDescent="0.3">
      <c r="A4346" t="s">
        <v>17603</v>
      </c>
      <c r="B4346" t="s">
        <v>8179</v>
      </c>
      <c r="C4346" t="s">
        <v>233</v>
      </c>
      <c r="D4346" t="s">
        <v>232</v>
      </c>
      <c r="E4346" t="s">
        <v>113</v>
      </c>
      <c r="F4346" t="s">
        <v>17600</v>
      </c>
      <c r="G4346" t="s">
        <v>133</v>
      </c>
      <c r="H4346" t="s">
        <v>177</v>
      </c>
      <c r="I4346" t="s">
        <v>226</v>
      </c>
      <c r="J4346" t="s">
        <v>17601</v>
      </c>
      <c r="K4346" t="s">
        <v>17602</v>
      </c>
      <c r="L4346" t="s">
        <v>1173</v>
      </c>
      <c r="M4346">
        <v>50</v>
      </c>
      <c r="N4346" t="s">
        <v>9971</v>
      </c>
      <c r="O4346" t="s">
        <v>14622</v>
      </c>
      <c r="P4346">
        <v>1</v>
      </c>
      <c r="Q4346">
        <v>560</v>
      </c>
      <c r="R4346">
        <v>492</v>
      </c>
      <c r="W4346">
        <v>0.27551999999999999</v>
      </c>
      <c r="X4346">
        <v>0.33062399999999997</v>
      </c>
    </row>
    <row r="4347" spans="1:24" hidden="1" x14ac:dyDescent="0.3">
      <c r="A4347" t="s">
        <v>17604</v>
      </c>
      <c r="B4347" t="s">
        <v>8536</v>
      </c>
      <c r="C4347" t="s">
        <v>233</v>
      </c>
      <c r="D4347" t="s">
        <v>232</v>
      </c>
      <c r="E4347" t="s">
        <v>113</v>
      </c>
      <c r="F4347" t="s">
        <v>17600</v>
      </c>
      <c r="G4347" t="s">
        <v>133</v>
      </c>
      <c r="H4347" t="s">
        <v>177</v>
      </c>
      <c r="I4347" t="s">
        <v>226</v>
      </c>
      <c r="J4347" t="s">
        <v>17601</v>
      </c>
      <c r="K4347" t="s">
        <v>17602</v>
      </c>
      <c r="L4347" t="s">
        <v>1173</v>
      </c>
      <c r="M4347">
        <v>46</v>
      </c>
      <c r="N4347" t="s">
        <v>11431</v>
      </c>
      <c r="O4347" t="s">
        <v>16992</v>
      </c>
      <c r="P4347">
        <v>1</v>
      </c>
      <c r="Q4347">
        <v>151</v>
      </c>
      <c r="R4347">
        <v>151</v>
      </c>
      <c r="W4347">
        <v>2.2800999999999998E-2</v>
      </c>
      <c r="X4347">
        <v>2.7361199999999999E-2</v>
      </c>
    </row>
    <row r="4348" spans="1:24" hidden="1" x14ac:dyDescent="0.3">
      <c r="A4348" t="s">
        <v>17605</v>
      </c>
      <c r="B4348" t="s">
        <v>8211</v>
      </c>
      <c r="C4348" t="s">
        <v>233</v>
      </c>
      <c r="D4348" t="s">
        <v>232</v>
      </c>
      <c r="E4348" t="s">
        <v>113</v>
      </c>
      <c r="F4348" t="s">
        <v>17600</v>
      </c>
      <c r="G4348" t="s">
        <v>133</v>
      </c>
      <c r="H4348" t="s">
        <v>177</v>
      </c>
      <c r="I4348" t="s">
        <v>226</v>
      </c>
      <c r="J4348" t="s">
        <v>17601</v>
      </c>
      <c r="K4348" t="s">
        <v>17602</v>
      </c>
      <c r="L4348" t="s">
        <v>1173</v>
      </c>
      <c r="M4348">
        <v>46</v>
      </c>
      <c r="N4348" t="s">
        <v>113</v>
      </c>
      <c r="O4348" t="s">
        <v>9493</v>
      </c>
      <c r="P4348">
        <v>1</v>
      </c>
      <c r="Q4348">
        <v>0.9</v>
      </c>
      <c r="T4348">
        <v>316</v>
      </c>
      <c r="W4348">
        <v>0.63617251235193317</v>
      </c>
      <c r="X4348">
        <v>1.0178760197630932</v>
      </c>
    </row>
    <row r="4349" spans="1:24" hidden="1" x14ac:dyDescent="0.3">
      <c r="A4349" t="s">
        <v>17606</v>
      </c>
      <c r="B4349" t="s">
        <v>8174</v>
      </c>
      <c r="C4349" t="s">
        <v>3994</v>
      </c>
      <c r="D4349" t="s">
        <v>3993</v>
      </c>
      <c r="E4349" t="s">
        <v>113</v>
      </c>
      <c r="F4349" t="s">
        <v>3995</v>
      </c>
      <c r="G4349" t="s">
        <v>133</v>
      </c>
      <c r="H4349" t="s">
        <v>177</v>
      </c>
      <c r="I4349" t="s">
        <v>138</v>
      </c>
      <c r="J4349" t="s">
        <v>17607</v>
      </c>
      <c r="K4349" t="s">
        <v>17608</v>
      </c>
      <c r="L4349" t="s">
        <v>1173</v>
      </c>
      <c r="M4349">
        <v>50</v>
      </c>
      <c r="N4349" t="s">
        <v>8442</v>
      </c>
      <c r="O4349" t="s">
        <v>17235</v>
      </c>
      <c r="P4349">
        <v>3</v>
      </c>
      <c r="Q4349">
        <v>2500</v>
      </c>
      <c r="R4349">
        <v>355</v>
      </c>
      <c r="T4349">
        <v>10</v>
      </c>
      <c r="U4349">
        <v>100</v>
      </c>
      <c r="V4349">
        <v>265</v>
      </c>
      <c r="W4349">
        <v>2.6625000000000001</v>
      </c>
      <c r="X4349">
        <v>3.1949999999999998</v>
      </c>
    </row>
    <row r="4350" spans="1:24" hidden="1" x14ac:dyDescent="0.3">
      <c r="A4350" t="s">
        <v>17609</v>
      </c>
      <c r="B4350" t="s">
        <v>8179</v>
      </c>
      <c r="C4350" t="s">
        <v>3994</v>
      </c>
      <c r="D4350" t="s">
        <v>3993</v>
      </c>
      <c r="E4350" t="s">
        <v>113</v>
      </c>
      <c r="F4350" t="s">
        <v>3995</v>
      </c>
      <c r="G4350" t="s">
        <v>133</v>
      </c>
      <c r="H4350" t="s">
        <v>177</v>
      </c>
      <c r="I4350" t="s">
        <v>138</v>
      </c>
      <c r="J4350" t="s">
        <v>17607</v>
      </c>
      <c r="K4350" t="s">
        <v>17608</v>
      </c>
      <c r="L4350" t="s">
        <v>1173</v>
      </c>
      <c r="M4350">
        <v>50</v>
      </c>
      <c r="N4350" t="s">
        <v>9971</v>
      </c>
      <c r="O4350" t="s">
        <v>14622</v>
      </c>
      <c r="P4350">
        <v>1</v>
      </c>
      <c r="Q4350">
        <v>560</v>
      </c>
      <c r="R4350">
        <v>492</v>
      </c>
      <c r="W4350">
        <v>0.27551999999999999</v>
      </c>
      <c r="X4350">
        <v>0.33062399999999997</v>
      </c>
    </row>
    <row r="4351" spans="1:24" hidden="1" x14ac:dyDescent="0.3">
      <c r="A4351" t="s">
        <v>17610</v>
      </c>
      <c r="B4351" t="s">
        <v>8536</v>
      </c>
      <c r="C4351" t="s">
        <v>3994</v>
      </c>
      <c r="D4351" t="s">
        <v>3993</v>
      </c>
      <c r="E4351" t="s">
        <v>113</v>
      </c>
      <c r="F4351" t="s">
        <v>3995</v>
      </c>
      <c r="G4351" t="s">
        <v>133</v>
      </c>
      <c r="H4351" t="s">
        <v>177</v>
      </c>
      <c r="I4351" t="s">
        <v>138</v>
      </c>
      <c r="J4351" t="s">
        <v>17607</v>
      </c>
      <c r="K4351" t="s">
        <v>17608</v>
      </c>
      <c r="L4351" t="s">
        <v>1173</v>
      </c>
      <c r="M4351">
        <v>48</v>
      </c>
      <c r="N4351" t="s">
        <v>11431</v>
      </c>
      <c r="O4351" t="s">
        <v>16992</v>
      </c>
      <c r="P4351">
        <v>1</v>
      </c>
      <c r="Q4351">
        <v>151</v>
      </c>
      <c r="R4351">
        <v>151</v>
      </c>
      <c r="W4351">
        <v>2.2800999999999998E-2</v>
      </c>
      <c r="X4351">
        <v>2.7361199999999999E-2</v>
      </c>
    </row>
    <row r="4352" spans="1:24" hidden="1" x14ac:dyDescent="0.3">
      <c r="A4352" t="s">
        <v>17611</v>
      </c>
      <c r="B4352" t="s">
        <v>8211</v>
      </c>
      <c r="C4352" t="s">
        <v>3994</v>
      </c>
      <c r="D4352" t="s">
        <v>3993</v>
      </c>
      <c r="E4352" t="s">
        <v>113</v>
      </c>
      <c r="F4352" t="s">
        <v>3995</v>
      </c>
      <c r="G4352" t="s">
        <v>133</v>
      </c>
      <c r="H4352" t="s">
        <v>177</v>
      </c>
      <c r="I4352" t="s">
        <v>138</v>
      </c>
      <c r="J4352" t="s">
        <v>17607</v>
      </c>
      <c r="K4352" t="s">
        <v>17608</v>
      </c>
      <c r="L4352" t="s">
        <v>1173</v>
      </c>
      <c r="M4352">
        <v>48</v>
      </c>
      <c r="N4352" t="s">
        <v>113</v>
      </c>
      <c r="O4352" t="s">
        <v>9493</v>
      </c>
      <c r="P4352">
        <v>1</v>
      </c>
      <c r="Q4352">
        <v>0.6</v>
      </c>
      <c r="T4352">
        <v>92</v>
      </c>
      <c r="W4352">
        <v>0.28274333882308139</v>
      </c>
      <c r="X4352">
        <v>0.45238934211693027</v>
      </c>
    </row>
    <row r="4353" spans="1:24" hidden="1" x14ac:dyDescent="0.3">
      <c r="A4353" t="s">
        <v>17612</v>
      </c>
      <c r="B4353" t="s">
        <v>8174</v>
      </c>
      <c r="C4353" t="s">
        <v>17613</v>
      </c>
      <c r="D4353" t="s">
        <v>17614</v>
      </c>
      <c r="E4353" t="s">
        <v>113</v>
      </c>
      <c r="F4353" t="s">
        <v>17615</v>
      </c>
      <c r="G4353" t="s">
        <v>133</v>
      </c>
      <c r="H4353" t="s">
        <v>16868</v>
      </c>
      <c r="I4353" t="s">
        <v>540</v>
      </c>
      <c r="J4353" t="s">
        <v>17616</v>
      </c>
      <c r="K4353" t="s">
        <v>17617</v>
      </c>
      <c r="L4353" t="s">
        <v>1173</v>
      </c>
      <c r="M4353">
        <v>50</v>
      </c>
      <c r="N4353" t="s">
        <v>8442</v>
      </c>
      <c r="O4353" t="s">
        <v>8207</v>
      </c>
      <c r="P4353">
        <v>3</v>
      </c>
      <c r="Q4353">
        <v>1400</v>
      </c>
      <c r="R4353">
        <v>320</v>
      </c>
      <c r="S4353">
        <v>145</v>
      </c>
      <c r="T4353">
        <v>145</v>
      </c>
      <c r="U4353">
        <v>260</v>
      </c>
      <c r="V4353">
        <v>325</v>
      </c>
      <c r="W4353">
        <v>1.3440000000000001</v>
      </c>
      <c r="X4353">
        <v>1.6128</v>
      </c>
    </row>
    <row r="4354" spans="1:24" hidden="1" x14ac:dyDescent="0.3">
      <c r="A4354" t="s">
        <v>17618</v>
      </c>
      <c r="B4354" t="s">
        <v>8179</v>
      </c>
      <c r="C4354" t="s">
        <v>17613</v>
      </c>
      <c r="D4354" t="s">
        <v>17614</v>
      </c>
      <c r="E4354" t="s">
        <v>113</v>
      </c>
      <c r="F4354" t="s">
        <v>17615</v>
      </c>
      <c r="G4354" t="s">
        <v>133</v>
      </c>
      <c r="H4354" t="s">
        <v>16868</v>
      </c>
      <c r="I4354" t="s">
        <v>540</v>
      </c>
      <c r="J4354" t="s">
        <v>17616</v>
      </c>
      <c r="K4354" t="s">
        <v>17617</v>
      </c>
      <c r="L4354" t="s">
        <v>1173</v>
      </c>
      <c r="M4354">
        <v>50</v>
      </c>
      <c r="N4354" t="s">
        <v>9971</v>
      </c>
      <c r="O4354" t="s">
        <v>9034</v>
      </c>
      <c r="P4354">
        <v>1</v>
      </c>
      <c r="Q4354">
        <v>560</v>
      </c>
      <c r="R4354">
        <v>308</v>
      </c>
      <c r="S4354">
        <v>149</v>
      </c>
      <c r="W4354">
        <v>0.17247999999999999</v>
      </c>
      <c r="X4354">
        <v>0.20697599999999999</v>
      </c>
    </row>
    <row r="4355" spans="1:24" hidden="1" x14ac:dyDescent="0.3">
      <c r="A4355" t="s">
        <v>17619</v>
      </c>
      <c r="B4355" t="s">
        <v>8536</v>
      </c>
      <c r="C4355" t="s">
        <v>17613</v>
      </c>
      <c r="D4355" t="s">
        <v>17614</v>
      </c>
      <c r="E4355" t="s">
        <v>113</v>
      </c>
      <c r="F4355" t="s">
        <v>17615</v>
      </c>
      <c r="G4355" t="s">
        <v>133</v>
      </c>
      <c r="H4355" t="s">
        <v>16868</v>
      </c>
      <c r="I4355" t="s">
        <v>540</v>
      </c>
      <c r="J4355" t="s">
        <v>17616</v>
      </c>
      <c r="K4355" t="s">
        <v>17617</v>
      </c>
      <c r="L4355" t="s">
        <v>1173</v>
      </c>
      <c r="M4355">
        <v>48</v>
      </c>
      <c r="N4355" t="s">
        <v>8614</v>
      </c>
      <c r="O4355" t="s">
        <v>9505</v>
      </c>
      <c r="P4355">
        <v>2</v>
      </c>
      <c r="W4355">
        <v>0</v>
      </c>
      <c r="X4355">
        <v>0</v>
      </c>
    </row>
    <row r="4356" spans="1:24" hidden="1" x14ac:dyDescent="0.3">
      <c r="A4356" t="s">
        <v>17620</v>
      </c>
      <c r="B4356" t="s">
        <v>8211</v>
      </c>
      <c r="C4356" t="s">
        <v>17613</v>
      </c>
      <c r="D4356" t="s">
        <v>17614</v>
      </c>
      <c r="E4356" t="s">
        <v>113</v>
      </c>
      <c r="F4356" t="s">
        <v>17615</v>
      </c>
      <c r="G4356" t="s">
        <v>133</v>
      </c>
      <c r="H4356" t="s">
        <v>16868</v>
      </c>
      <c r="I4356" t="s">
        <v>540</v>
      </c>
      <c r="J4356" t="s">
        <v>17616</v>
      </c>
      <c r="K4356" t="s">
        <v>17617</v>
      </c>
      <c r="L4356" t="s">
        <v>1173</v>
      </c>
      <c r="M4356">
        <v>48</v>
      </c>
      <c r="N4356" t="s">
        <v>8614</v>
      </c>
      <c r="O4356" t="s">
        <v>8843</v>
      </c>
      <c r="P4356">
        <v>1</v>
      </c>
      <c r="Q4356">
        <v>0.9</v>
      </c>
      <c r="T4356">
        <v>327</v>
      </c>
      <c r="W4356">
        <v>0.63617251235193317</v>
      </c>
      <c r="X4356">
        <v>1.0178760197630932</v>
      </c>
    </row>
    <row r="4357" spans="1:24" hidden="1" x14ac:dyDescent="0.3">
      <c r="A4357" t="s">
        <v>17621</v>
      </c>
      <c r="B4357" t="s">
        <v>8174</v>
      </c>
      <c r="C4357" t="s">
        <v>229</v>
      </c>
      <c r="D4357" t="s">
        <v>228</v>
      </c>
      <c r="E4357" t="s">
        <v>113</v>
      </c>
      <c r="F4357" t="s">
        <v>17622</v>
      </c>
      <c r="G4357" t="s">
        <v>133</v>
      </c>
      <c r="H4357" t="s">
        <v>177</v>
      </c>
      <c r="I4357" t="s">
        <v>226</v>
      </c>
      <c r="J4357" t="s">
        <v>17623</v>
      </c>
      <c r="K4357" t="s">
        <v>17624</v>
      </c>
      <c r="L4357" t="s">
        <v>120</v>
      </c>
      <c r="M4357">
        <v>40</v>
      </c>
      <c r="N4357" t="s">
        <v>8442</v>
      </c>
      <c r="O4357" t="s">
        <v>17235</v>
      </c>
      <c r="P4357">
        <v>2</v>
      </c>
      <c r="Q4357">
        <v>2500</v>
      </c>
      <c r="R4357">
        <v>355</v>
      </c>
      <c r="T4357">
        <v>125</v>
      </c>
      <c r="U4357">
        <v>280</v>
      </c>
      <c r="W4357">
        <v>1.7749999999999999</v>
      </c>
      <c r="X4357">
        <v>2.13</v>
      </c>
    </row>
    <row r="4358" spans="1:24" hidden="1" x14ac:dyDescent="0.3">
      <c r="A4358" t="s">
        <v>17625</v>
      </c>
      <c r="B4358" t="s">
        <v>8179</v>
      </c>
      <c r="C4358" t="s">
        <v>229</v>
      </c>
      <c r="D4358" t="s">
        <v>228</v>
      </c>
      <c r="E4358" t="s">
        <v>113</v>
      </c>
      <c r="F4358" t="s">
        <v>17622</v>
      </c>
      <c r="G4358" t="s">
        <v>133</v>
      </c>
      <c r="H4358" t="s">
        <v>177</v>
      </c>
      <c r="I4358" t="s">
        <v>226</v>
      </c>
      <c r="J4358" t="s">
        <v>17623</v>
      </c>
      <c r="K4358" t="s">
        <v>17624</v>
      </c>
      <c r="L4358" t="s">
        <v>120</v>
      </c>
      <c r="M4358">
        <v>40</v>
      </c>
      <c r="N4358" t="s">
        <v>9971</v>
      </c>
      <c r="O4358" t="s">
        <v>14622</v>
      </c>
      <c r="P4358">
        <v>1</v>
      </c>
      <c r="Q4358">
        <v>560</v>
      </c>
      <c r="R4358">
        <v>492</v>
      </c>
      <c r="W4358">
        <v>0.27551999999999999</v>
      </c>
      <c r="X4358">
        <v>0.33062399999999997</v>
      </c>
    </row>
    <row r="4359" spans="1:24" hidden="1" x14ac:dyDescent="0.3">
      <c r="A4359" t="s">
        <v>17626</v>
      </c>
      <c r="B4359" t="s">
        <v>8536</v>
      </c>
      <c r="C4359" t="s">
        <v>229</v>
      </c>
      <c r="D4359" t="s">
        <v>228</v>
      </c>
      <c r="E4359" t="s">
        <v>113</v>
      </c>
      <c r="F4359" t="s">
        <v>17622</v>
      </c>
      <c r="G4359" t="s">
        <v>133</v>
      </c>
      <c r="H4359" t="s">
        <v>177</v>
      </c>
      <c r="I4359" t="s">
        <v>226</v>
      </c>
      <c r="J4359" t="s">
        <v>17623</v>
      </c>
      <c r="K4359" t="s">
        <v>17624</v>
      </c>
      <c r="L4359" t="s">
        <v>120</v>
      </c>
      <c r="M4359">
        <v>38</v>
      </c>
      <c r="N4359" t="s">
        <v>11431</v>
      </c>
      <c r="O4359" t="s">
        <v>16992</v>
      </c>
      <c r="P4359">
        <v>1</v>
      </c>
      <c r="Q4359">
        <v>151</v>
      </c>
      <c r="R4359">
        <v>151</v>
      </c>
      <c r="W4359">
        <v>2.2800999999999998E-2</v>
      </c>
      <c r="X4359">
        <v>2.7361199999999999E-2</v>
      </c>
    </row>
    <row r="4360" spans="1:24" hidden="1" x14ac:dyDescent="0.3">
      <c r="A4360" t="s">
        <v>17627</v>
      </c>
      <c r="B4360" t="s">
        <v>8211</v>
      </c>
      <c r="C4360" t="s">
        <v>229</v>
      </c>
      <c r="D4360" t="s">
        <v>228</v>
      </c>
      <c r="E4360" t="s">
        <v>113</v>
      </c>
      <c r="F4360" t="s">
        <v>17622</v>
      </c>
      <c r="G4360" t="s">
        <v>133</v>
      </c>
      <c r="H4360" t="s">
        <v>177</v>
      </c>
      <c r="I4360" t="s">
        <v>226</v>
      </c>
      <c r="J4360" t="s">
        <v>17623</v>
      </c>
      <c r="K4360" t="s">
        <v>17624</v>
      </c>
      <c r="L4360" t="s">
        <v>120</v>
      </c>
      <c r="M4360">
        <v>38</v>
      </c>
      <c r="N4360" t="s">
        <v>113</v>
      </c>
      <c r="O4360" t="s">
        <v>9493</v>
      </c>
      <c r="P4360">
        <v>2</v>
      </c>
      <c r="Q4360">
        <v>0.9</v>
      </c>
      <c r="T4360">
        <v>136</v>
      </c>
      <c r="U4360">
        <v>277</v>
      </c>
      <c r="W4360">
        <v>1.2723450247038663</v>
      </c>
      <c r="X4360">
        <v>2.0357520395261863</v>
      </c>
    </row>
    <row r="4361" spans="1:24" hidden="1" x14ac:dyDescent="0.3">
      <c r="A4361" t="s">
        <v>17628</v>
      </c>
      <c r="B4361" t="s">
        <v>8174</v>
      </c>
      <c r="C4361" t="s">
        <v>4188</v>
      </c>
      <c r="D4361" t="s">
        <v>4187</v>
      </c>
      <c r="E4361" t="s">
        <v>113</v>
      </c>
      <c r="F4361" t="s">
        <v>4189</v>
      </c>
      <c r="G4361" t="s">
        <v>133</v>
      </c>
      <c r="H4361" t="s">
        <v>216</v>
      </c>
      <c r="I4361" t="s">
        <v>218</v>
      </c>
      <c r="J4361" t="s">
        <v>17629</v>
      </c>
      <c r="K4361" t="s">
        <v>17630</v>
      </c>
      <c r="L4361" t="s">
        <v>1173</v>
      </c>
      <c r="M4361">
        <v>50</v>
      </c>
      <c r="N4361" t="s">
        <v>8442</v>
      </c>
      <c r="O4361" t="s">
        <v>9890</v>
      </c>
      <c r="P4361">
        <v>4</v>
      </c>
      <c r="Q4361">
        <v>2500</v>
      </c>
      <c r="R4361">
        <v>355</v>
      </c>
      <c r="T4361">
        <v>40</v>
      </c>
      <c r="U4361">
        <v>125</v>
      </c>
      <c r="W4361">
        <v>3.55</v>
      </c>
      <c r="X4361">
        <v>4.26</v>
      </c>
    </row>
    <row r="4362" spans="1:24" hidden="1" x14ac:dyDescent="0.3">
      <c r="A4362" t="s">
        <v>17631</v>
      </c>
      <c r="B4362" t="s">
        <v>8179</v>
      </c>
      <c r="C4362" t="s">
        <v>4188</v>
      </c>
      <c r="D4362" t="s">
        <v>4187</v>
      </c>
      <c r="E4362" t="s">
        <v>113</v>
      </c>
      <c r="F4362" t="s">
        <v>4189</v>
      </c>
      <c r="G4362" t="s">
        <v>133</v>
      </c>
      <c r="H4362" t="s">
        <v>216</v>
      </c>
      <c r="I4362" t="s">
        <v>218</v>
      </c>
      <c r="J4362" t="s">
        <v>17629</v>
      </c>
      <c r="K4362" t="s">
        <v>17630</v>
      </c>
      <c r="L4362" t="s">
        <v>1173</v>
      </c>
      <c r="M4362">
        <v>50</v>
      </c>
      <c r="N4362" t="s">
        <v>113</v>
      </c>
      <c r="O4362" t="s">
        <v>13147</v>
      </c>
      <c r="P4362">
        <v>1</v>
      </c>
      <c r="Q4362">
        <v>560</v>
      </c>
      <c r="R4362">
        <v>492</v>
      </c>
      <c r="W4362">
        <v>0.27551999999999999</v>
      </c>
      <c r="X4362">
        <v>0.33062399999999997</v>
      </c>
    </row>
    <row r="4363" spans="1:24" hidden="1" x14ac:dyDescent="0.3">
      <c r="A4363" t="s">
        <v>17632</v>
      </c>
      <c r="B4363" t="s">
        <v>8211</v>
      </c>
      <c r="C4363" t="s">
        <v>4188</v>
      </c>
      <c r="D4363" t="s">
        <v>4187</v>
      </c>
      <c r="E4363" t="s">
        <v>113</v>
      </c>
      <c r="F4363" t="s">
        <v>4189</v>
      </c>
      <c r="G4363" t="s">
        <v>133</v>
      </c>
      <c r="H4363" t="s">
        <v>216</v>
      </c>
      <c r="I4363" t="s">
        <v>218</v>
      </c>
      <c r="J4363" t="s">
        <v>17629</v>
      </c>
      <c r="K4363" t="s">
        <v>17630</v>
      </c>
      <c r="L4363" t="s">
        <v>1173</v>
      </c>
      <c r="M4363">
        <v>48</v>
      </c>
      <c r="N4363" t="s">
        <v>113</v>
      </c>
      <c r="O4363" t="s">
        <v>9493</v>
      </c>
      <c r="P4363">
        <v>1</v>
      </c>
      <c r="Q4363">
        <v>1.2</v>
      </c>
      <c r="T4363">
        <v>96.87</v>
      </c>
      <c r="W4363">
        <v>1.1309733552923256</v>
      </c>
      <c r="X4363">
        <v>1.8095573684677211</v>
      </c>
    </row>
    <row r="4364" spans="1:24" hidden="1" x14ac:dyDescent="0.3">
      <c r="A4364" t="s">
        <v>17633</v>
      </c>
      <c r="B4364" t="s">
        <v>8174</v>
      </c>
      <c r="C4364" t="s">
        <v>4139</v>
      </c>
      <c r="D4364" t="s">
        <v>4138</v>
      </c>
      <c r="E4364" t="s">
        <v>113</v>
      </c>
      <c r="F4364" t="s">
        <v>4140</v>
      </c>
      <c r="G4364" t="s">
        <v>133</v>
      </c>
      <c r="H4364" t="s">
        <v>216</v>
      </c>
      <c r="I4364" t="s">
        <v>218</v>
      </c>
      <c r="J4364" t="s">
        <v>17634</v>
      </c>
      <c r="K4364" t="s">
        <v>17635</v>
      </c>
      <c r="L4364" t="s">
        <v>1173</v>
      </c>
      <c r="M4364">
        <v>50</v>
      </c>
      <c r="N4364" t="s">
        <v>8442</v>
      </c>
      <c r="O4364" t="s">
        <v>9890</v>
      </c>
      <c r="P4364">
        <v>3</v>
      </c>
      <c r="Q4364">
        <v>2500</v>
      </c>
      <c r="R4364">
        <v>355</v>
      </c>
      <c r="T4364">
        <v>95</v>
      </c>
      <c r="U4364">
        <v>250</v>
      </c>
      <c r="V4364">
        <v>290</v>
      </c>
      <c r="W4364">
        <v>2.6625000000000001</v>
      </c>
      <c r="X4364">
        <v>3.1949999999999998</v>
      </c>
    </row>
    <row r="4365" spans="1:24" hidden="1" x14ac:dyDescent="0.3">
      <c r="A4365" t="s">
        <v>17636</v>
      </c>
      <c r="B4365" t="s">
        <v>8179</v>
      </c>
      <c r="C4365" t="s">
        <v>4139</v>
      </c>
      <c r="D4365" t="s">
        <v>4138</v>
      </c>
      <c r="E4365" t="s">
        <v>113</v>
      </c>
      <c r="F4365" t="s">
        <v>4140</v>
      </c>
      <c r="G4365" t="s">
        <v>133</v>
      </c>
      <c r="H4365" t="s">
        <v>216</v>
      </c>
      <c r="I4365" t="s">
        <v>218</v>
      </c>
      <c r="J4365" t="s">
        <v>17634</v>
      </c>
      <c r="K4365" t="s">
        <v>17635</v>
      </c>
      <c r="L4365" t="s">
        <v>1173</v>
      </c>
      <c r="M4365">
        <v>50</v>
      </c>
      <c r="N4365" t="s">
        <v>113</v>
      </c>
      <c r="O4365" t="s">
        <v>13147</v>
      </c>
      <c r="P4365">
        <v>1</v>
      </c>
      <c r="Q4365">
        <v>560</v>
      </c>
      <c r="R4365">
        <v>492</v>
      </c>
      <c r="W4365">
        <v>0.27551999999999999</v>
      </c>
      <c r="X4365">
        <v>0.33062399999999997</v>
      </c>
    </row>
    <row r="4366" spans="1:24" hidden="1" x14ac:dyDescent="0.3">
      <c r="A4366" t="s">
        <v>17637</v>
      </c>
      <c r="B4366" t="s">
        <v>8211</v>
      </c>
      <c r="C4366" t="s">
        <v>4139</v>
      </c>
      <c r="D4366" t="s">
        <v>4138</v>
      </c>
      <c r="E4366" t="s">
        <v>113</v>
      </c>
      <c r="F4366" t="s">
        <v>4140</v>
      </c>
      <c r="G4366" t="s">
        <v>133</v>
      </c>
      <c r="H4366" t="s">
        <v>216</v>
      </c>
      <c r="I4366" t="s">
        <v>218</v>
      </c>
      <c r="J4366" t="s">
        <v>17634</v>
      </c>
      <c r="K4366" t="s">
        <v>17635</v>
      </c>
      <c r="L4366" t="s">
        <v>1173</v>
      </c>
      <c r="M4366">
        <v>48</v>
      </c>
      <c r="N4366" t="s">
        <v>113</v>
      </c>
      <c r="O4366" t="s">
        <v>9493</v>
      </c>
      <c r="P4366">
        <v>2</v>
      </c>
      <c r="Q4366">
        <v>1.2</v>
      </c>
      <c r="T4366">
        <v>261.62</v>
      </c>
      <c r="U4366">
        <v>261.56</v>
      </c>
      <c r="W4366">
        <v>2.2619467105846511</v>
      </c>
      <c r="X4366">
        <v>3.6191147369354422</v>
      </c>
    </row>
    <row r="4367" spans="1:24" hidden="1" x14ac:dyDescent="0.3">
      <c r="A4367" t="s">
        <v>17638</v>
      </c>
      <c r="B4367" t="s">
        <v>8174</v>
      </c>
      <c r="C4367" t="s">
        <v>7563</v>
      </c>
      <c r="D4367" t="s">
        <v>7562</v>
      </c>
      <c r="E4367" t="s">
        <v>113</v>
      </c>
      <c r="F4367" t="s">
        <v>7564</v>
      </c>
      <c r="G4367" t="s">
        <v>247</v>
      </c>
      <c r="H4367" t="s">
        <v>419</v>
      </c>
      <c r="I4367" t="s">
        <v>115</v>
      </c>
      <c r="J4367" t="s">
        <v>17639</v>
      </c>
      <c r="K4367" t="s">
        <v>17640</v>
      </c>
      <c r="L4367" t="s">
        <v>8842</v>
      </c>
      <c r="M4367">
        <v>69</v>
      </c>
      <c r="N4367" t="s">
        <v>9085</v>
      </c>
      <c r="O4367" t="s">
        <v>11214</v>
      </c>
      <c r="P4367">
        <v>3</v>
      </c>
      <c r="Q4367">
        <v>1499</v>
      </c>
      <c r="R4367">
        <v>429</v>
      </c>
      <c r="T4367">
        <v>0</v>
      </c>
      <c r="U4367">
        <v>120</v>
      </c>
      <c r="V4367">
        <v>240</v>
      </c>
      <c r="W4367">
        <v>1.9292130000000001</v>
      </c>
      <c r="X4367">
        <v>2.3150556</v>
      </c>
    </row>
    <row r="4368" spans="1:24" hidden="1" x14ac:dyDescent="0.3">
      <c r="A4368" t="s">
        <v>17641</v>
      </c>
      <c r="B4368" t="s">
        <v>8179</v>
      </c>
      <c r="C4368" t="s">
        <v>7563</v>
      </c>
      <c r="D4368" t="s">
        <v>7562</v>
      </c>
      <c r="E4368" t="s">
        <v>113</v>
      </c>
      <c r="F4368" t="s">
        <v>7564</v>
      </c>
      <c r="G4368" t="s">
        <v>247</v>
      </c>
      <c r="H4368" t="s">
        <v>419</v>
      </c>
      <c r="I4368" t="s">
        <v>115</v>
      </c>
      <c r="J4368" t="s">
        <v>17639</v>
      </c>
      <c r="K4368" t="s">
        <v>17640</v>
      </c>
      <c r="L4368" t="s">
        <v>8842</v>
      </c>
      <c r="M4368">
        <v>69</v>
      </c>
      <c r="N4368" t="s">
        <v>9085</v>
      </c>
      <c r="O4368" t="s">
        <v>11880</v>
      </c>
      <c r="P4368">
        <v>3</v>
      </c>
      <c r="Q4368">
        <v>400</v>
      </c>
      <c r="R4368">
        <v>300</v>
      </c>
      <c r="W4368">
        <v>0.36</v>
      </c>
      <c r="X4368">
        <v>0.432</v>
      </c>
    </row>
    <row r="4369" spans="1:24" hidden="1" x14ac:dyDescent="0.3">
      <c r="A4369" t="s">
        <v>17642</v>
      </c>
      <c r="B4369" t="s">
        <v>8536</v>
      </c>
      <c r="C4369" t="s">
        <v>7563</v>
      </c>
      <c r="D4369" t="s">
        <v>7562</v>
      </c>
      <c r="E4369" t="s">
        <v>113</v>
      </c>
      <c r="F4369" t="s">
        <v>7564</v>
      </c>
      <c r="G4369" t="s">
        <v>247</v>
      </c>
      <c r="H4369" t="s">
        <v>419</v>
      </c>
      <c r="I4369" t="s">
        <v>115</v>
      </c>
      <c r="J4369" t="s">
        <v>17639</v>
      </c>
      <c r="K4369" t="s">
        <v>17640</v>
      </c>
      <c r="L4369" t="s">
        <v>8842</v>
      </c>
      <c r="M4369">
        <v>67</v>
      </c>
      <c r="N4369" t="s">
        <v>9085</v>
      </c>
      <c r="O4369" t="s">
        <v>9131</v>
      </c>
      <c r="P4369">
        <v>2</v>
      </c>
      <c r="Q4369">
        <v>210</v>
      </c>
      <c r="R4369">
        <v>210</v>
      </c>
      <c r="W4369">
        <v>8.8200000000000001E-2</v>
      </c>
      <c r="X4369">
        <v>0.10584</v>
      </c>
    </row>
    <row r="4370" spans="1:24" hidden="1" x14ac:dyDescent="0.3">
      <c r="A4370" t="s">
        <v>17643</v>
      </c>
      <c r="B4370" t="s">
        <v>8211</v>
      </c>
      <c r="C4370" t="s">
        <v>7563</v>
      </c>
      <c r="D4370" t="s">
        <v>7562</v>
      </c>
      <c r="E4370" t="s">
        <v>113</v>
      </c>
      <c r="F4370" t="s">
        <v>7564</v>
      </c>
      <c r="G4370" t="s">
        <v>247</v>
      </c>
      <c r="H4370" t="s">
        <v>419</v>
      </c>
      <c r="I4370" t="s">
        <v>115</v>
      </c>
      <c r="J4370" t="s">
        <v>17639</v>
      </c>
      <c r="K4370" t="s">
        <v>17640</v>
      </c>
      <c r="L4370" t="s">
        <v>8842</v>
      </c>
      <c r="M4370">
        <v>67</v>
      </c>
      <c r="N4370" t="s">
        <v>113</v>
      </c>
      <c r="O4370" t="s">
        <v>9493</v>
      </c>
      <c r="P4370">
        <v>1</v>
      </c>
      <c r="Q4370">
        <v>1.2</v>
      </c>
      <c r="T4370">
        <v>181.11</v>
      </c>
      <c r="W4370">
        <v>1.1309733552923256</v>
      </c>
      <c r="X4370">
        <v>1.8095573684677211</v>
      </c>
    </row>
    <row r="4371" spans="1:24" hidden="1" x14ac:dyDescent="0.3">
      <c r="A4371" t="s">
        <v>17644</v>
      </c>
      <c r="B4371" t="s">
        <v>1304</v>
      </c>
      <c r="C4371" t="s">
        <v>7563</v>
      </c>
      <c r="D4371" t="s">
        <v>7562</v>
      </c>
      <c r="E4371" t="s">
        <v>113</v>
      </c>
      <c r="F4371" t="s">
        <v>7564</v>
      </c>
      <c r="G4371" t="s">
        <v>247</v>
      </c>
      <c r="H4371" t="s">
        <v>419</v>
      </c>
      <c r="I4371" t="s">
        <v>115</v>
      </c>
      <c r="J4371" t="s">
        <v>17639</v>
      </c>
      <c r="K4371" t="s">
        <v>17640</v>
      </c>
      <c r="L4371" t="s">
        <v>8842</v>
      </c>
      <c r="M4371">
        <v>0</v>
      </c>
      <c r="N4371" t="s">
        <v>9085</v>
      </c>
      <c r="O4371" t="s">
        <v>17049</v>
      </c>
      <c r="P4371">
        <v>1</v>
      </c>
      <c r="R4371">
        <v>2400</v>
      </c>
      <c r="S4371">
        <v>1000</v>
      </c>
    </row>
    <row r="4372" spans="1:24" hidden="1" x14ac:dyDescent="0.3">
      <c r="A4372" t="s">
        <v>17645</v>
      </c>
      <c r="B4372" t="s">
        <v>8174</v>
      </c>
      <c r="C4372" t="s">
        <v>17646</v>
      </c>
      <c r="D4372" t="s">
        <v>17647</v>
      </c>
      <c r="E4372" t="s">
        <v>113</v>
      </c>
      <c r="F4372" t="s">
        <v>17648</v>
      </c>
      <c r="G4372" t="s">
        <v>1356</v>
      </c>
      <c r="H4372" t="s">
        <v>1148</v>
      </c>
      <c r="I4372" t="s">
        <v>115</v>
      </c>
      <c r="J4372" t="s">
        <v>17649</v>
      </c>
      <c r="K4372" t="s">
        <v>17650</v>
      </c>
      <c r="L4372" t="s">
        <v>120</v>
      </c>
      <c r="M4372">
        <v>40</v>
      </c>
      <c r="N4372" t="s">
        <v>9659</v>
      </c>
      <c r="O4372" t="s">
        <v>9042</v>
      </c>
      <c r="P4372">
        <v>3</v>
      </c>
      <c r="Q4372">
        <v>1412</v>
      </c>
      <c r="R4372">
        <v>353</v>
      </c>
      <c r="S4372">
        <v>164</v>
      </c>
      <c r="T4372">
        <v>65</v>
      </c>
      <c r="U4372">
        <v>145</v>
      </c>
      <c r="V4372">
        <v>250</v>
      </c>
      <c r="W4372">
        <v>1.4953080000000001</v>
      </c>
      <c r="X4372">
        <v>1.7943696</v>
      </c>
    </row>
    <row r="4373" spans="1:24" hidden="1" x14ac:dyDescent="0.3">
      <c r="A4373" t="s">
        <v>17651</v>
      </c>
      <c r="B4373" t="s">
        <v>8179</v>
      </c>
      <c r="C4373" t="s">
        <v>17646</v>
      </c>
      <c r="D4373" t="s">
        <v>17647</v>
      </c>
      <c r="E4373" t="s">
        <v>113</v>
      </c>
      <c r="F4373" t="s">
        <v>17648</v>
      </c>
      <c r="G4373" t="s">
        <v>1356</v>
      </c>
      <c r="H4373" t="s">
        <v>1148</v>
      </c>
      <c r="I4373" t="s">
        <v>115</v>
      </c>
      <c r="J4373" t="s">
        <v>17649</v>
      </c>
      <c r="K4373" t="s">
        <v>17650</v>
      </c>
      <c r="L4373" t="s">
        <v>120</v>
      </c>
      <c r="M4373">
        <v>40</v>
      </c>
      <c r="N4373" t="s">
        <v>8614</v>
      </c>
      <c r="O4373" t="s">
        <v>9568</v>
      </c>
      <c r="P4373">
        <v>3</v>
      </c>
      <c r="Q4373">
        <v>354</v>
      </c>
      <c r="R4373">
        <v>261</v>
      </c>
      <c r="S4373">
        <v>105</v>
      </c>
      <c r="W4373">
        <v>0.27718199999999998</v>
      </c>
      <c r="X4373">
        <v>0.33261839999999998</v>
      </c>
    </row>
    <row r="4374" spans="1:24" hidden="1" x14ac:dyDescent="0.3">
      <c r="A4374" t="s">
        <v>17652</v>
      </c>
      <c r="B4374" t="s">
        <v>8536</v>
      </c>
      <c r="C4374" t="s">
        <v>17646</v>
      </c>
      <c r="D4374" t="s">
        <v>17647</v>
      </c>
      <c r="E4374" t="s">
        <v>113</v>
      </c>
      <c r="F4374" t="s">
        <v>17648</v>
      </c>
      <c r="G4374" t="s">
        <v>1356</v>
      </c>
      <c r="H4374" t="s">
        <v>1148</v>
      </c>
      <c r="I4374" t="s">
        <v>115</v>
      </c>
      <c r="J4374" t="s">
        <v>17649</v>
      </c>
      <c r="K4374" t="s">
        <v>17650</v>
      </c>
      <c r="L4374" t="s">
        <v>120</v>
      </c>
      <c r="M4374">
        <v>40</v>
      </c>
      <c r="N4374" t="s">
        <v>8614</v>
      </c>
      <c r="O4374" t="s">
        <v>12523</v>
      </c>
      <c r="P4374">
        <v>3</v>
      </c>
      <c r="Q4374">
        <v>409</v>
      </c>
      <c r="R4374">
        <v>269</v>
      </c>
      <c r="S4374">
        <v>119</v>
      </c>
      <c r="W4374">
        <v>0.330063</v>
      </c>
      <c r="X4374">
        <v>0.39607559999999997</v>
      </c>
    </row>
    <row r="4375" spans="1:24" hidden="1" x14ac:dyDescent="0.3">
      <c r="A4375" t="s">
        <v>17653</v>
      </c>
      <c r="B4375" t="s">
        <v>8174</v>
      </c>
      <c r="C4375" t="s">
        <v>279</v>
      </c>
      <c r="D4375" t="s">
        <v>278</v>
      </c>
      <c r="E4375" t="s">
        <v>113</v>
      </c>
      <c r="F4375" t="s">
        <v>280</v>
      </c>
      <c r="G4375" t="s">
        <v>247</v>
      </c>
      <c r="H4375" t="s">
        <v>17654</v>
      </c>
      <c r="I4375" t="s">
        <v>285</v>
      </c>
      <c r="J4375" t="s">
        <v>17655</v>
      </c>
      <c r="K4375" t="s">
        <v>17656</v>
      </c>
      <c r="L4375" t="s">
        <v>9690</v>
      </c>
      <c r="M4375">
        <v>70</v>
      </c>
      <c r="N4375" t="s">
        <v>9659</v>
      </c>
      <c r="O4375" t="s">
        <v>10476</v>
      </c>
      <c r="P4375">
        <v>3</v>
      </c>
      <c r="Q4375">
        <v>1500</v>
      </c>
      <c r="R4375">
        <v>469</v>
      </c>
      <c r="T4375">
        <v>120</v>
      </c>
      <c r="U4375">
        <v>240</v>
      </c>
      <c r="V4375">
        <v>0</v>
      </c>
      <c r="W4375">
        <v>2.1105</v>
      </c>
      <c r="X4375">
        <v>2.5326</v>
      </c>
    </row>
    <row r="4376" spans="1:24" hidden="1" x14ac:dyDescent="0.3">
      <c r="A4376" t="s">
        <v>17657</v>
      </c>
      <c r="B4376" t="s">
        <v>8179</v>
      </c>
      <c r="C4376" t="s">
        <v>279</v>
      </c>
      <c r="D4376" t="s">
        <v>278</v>
      </c>
      <c r="E4376" t="s">
        <v>113</v>
      </c>
      <c r="F4376" t="s">
        <v>280</v>
      </c>
      <c r="G4376" t="s">
        <v>247</v>
      </c>
      <c r="H4376" t="s">
        <v>17654</v>
      </c>
      <c r="I4376" t="s">
        <v>285</v>
      </c>
      <c r="J4376" t="s">
        <v>17655</v>
      </c>
      <c r="K4376" t="s">
        <v>17656</v>
      </c>
      <c r="L4376" t="s">
        <v>9690</v>
      </c>
      <c r="M4376">
        <v>70</v>
      </c>
      <c r="N4376" t="s">
        <v>8614</v>
      </c>
      <c r="O4376" t="s">
        <v>9816</v>
      </c>
      <c r="P4376">
        <v>2</v>
      </c>
      <c r="Q4376">
        <v>522</v>
      </c>
      <c r="R4376">
        <v>397</v>
      </c>
      <c r="W4376">
        <v>0.414468</v>
      </c>
      <c r="X4376">
        <v>0.49736159999999996</v>
      </c>
    </row>
    <row r="4377" spans="1:24" hidden="1" x14ac:dyDescent="0.3">
      <c r="A4377" t="s">
        <v>17658</v>
      </c>
      <c r="B4377" t="s">
        <v>8536</v>
      </c>
      <c r="C4377" t="s">
        <v>279</v>
      </c>
      <c r="D4377" t="s">
        <v>278</v>
      </c>
      <c r="E4377" t="s">
        <v>113</v>
      </c>
      <c r="F4377" t="s">
        <v>280</v>
      </c>
      <c r="G4377" t="s">
        <v>247</v>
      </c>
      <c r="H4377" t="s">
        <v>17654</v>
      </c>
      <c r="I4377" t="s">
        <v>285</v>
      </c>
      <c r="J4377" t="s">
        <v>17655</v>
      </c>
      <c r="K4377" t="s">
        <v>17656</v>
      </c>
      <c r="L4377" t="s">
        <v>9690</v>
      </c>
      <c r="M4377">
        <v>70</v>
      </c>
      <c r="N4377" t="s">
        <v>8614</v>
      </c>
      <c r="O4377" t="s">
        <v>9568</v>
      </c>
      <c r="P4377">
        <v>3</v>
      </c>
      <c r="Q4377">
        <v>409</v>
      </c>
      <c r="R4377">
        <v>269</v>
      </c>
      <c r="W4377">
        <v>0.330063</v>
      </c>
      <c r="X4377">
        <v>0.39607559999999997</v>
      </c>
    </row>
    <row r="4378" spans="1:24" hidden="1" x14ac:dyDescent="0.3">
      <c r="A4378" t="s">
        <v>17659</v>
      </c>
      <c r="B4378" t="s">
        <v>8539</v>
      </c>
      <c r="C4378" t="s">
        <v>279</v>
      </c>
      <c r="D4378" t="s">
        <v>278</v>
      </c>
      <c r="E4378" t="s">
        <v>113</v>
      </c>
      <c r="F4378" t="s">
        <v>280</v>
      </c>
      <c r="G4378" t="s">
        <v>247</v>
      </c>
      <c r="H4378" t="s">
        <v>17654</v>
      </c>
      <c r="I4378" t="s">
        <v>285</v>
      </c>
      <c r="J4378" t="s">
        <v>17655</v>
      </c>
      <c r="K4378" t="s">
        <v>17656</v>
      </c>
      <c r="L4378" t="s">
        <v>9690</v>
      </c>
      <c r="M4378">
        <v>67</v>
      </c>
      <c r="N4378" t="s">
        <v>9085</v>
      </c>
      <c r="O4378" t="s">
        <v>9131</v>
      </c>
      <c r="P4378">
        <v>1</v>
      </c>
      <c r="Q4378">
        <v>210</v>
      </c>
      <c r="R4378">
        <v>210</v>
      </c>
      <c r="W4378">
        <v>4.41E-2</v>
      </c>
      <c r="X4378">
        <v>5.2920000000000002E-2</v>
      </c>
    </row>
    <row r="4379" spans="1:24" hidden="1" x14ac:dyDescent="0.3">
      <c r="A4379" t="s">
        <v>17660</v>
      </c>
      <c r="B4379" t="s">
        <v>8211</v>
      </c>
      <c r="C4379" t="s">
        <v>279</v>
      </c>
      <c r="D4379" t="s">
        <v>278</v>
      </c>
      <c r="E4379" t="s">
        <v>113</v>
      </c>
      <c r="F4379" t="s">
        <v>280</v>
      </c>
      <c r="G4379" t="s">
        <v>247</v>
      </c>
      <c r="H4379" t="s">
        <v>17654</v>
      </c>
      <c r="I4379" t="s">
        <v>285</v>
      </c>
      <c r="J4379" t="s">
        <v>17655</v>
      </c>
      <c r="K4379" t="s">
        <v>17656</v>
      </c>
      <c r="L4379" t="s">
        <v>9690</v>
      </c>
      <c r="M4379">
        <v>67</v>
      </c>
      <c r="N4379" t="s">
        <v>113</v>
      </c>
      <c r="O4379" t="s">
        <v>9493</v>
      </c>
      <c r="P4379">
        <v>1</v>
      </c>
      <c r="Q4379">
        <v>1.8</v>
      </c>
      <c r="T4379">
        <v>293.5</v>
      </c>
      <c r="W4379">
        <v>2.5446900494077327</v>
      </c>
      <c r="X4379">
        <v>4.0715040790523727</v>
      </c>
    </row>
    <row r="4380" spans="1:24" hidden="1" x14ac:dyDescent="0.3">
      <c r="A4380" t="s">
        <v>17661</v>
      </c>
      <c r="B4380" t="s">
        <v>1304</v>
      </c>
      <c r="C4380" t="s">
        <v>279</v>
      </c>
      <c r="D4380" t="s">
        <v>278</v>
      </c>
      <c r="E4380" t="s">
        <v>113</v>
      </c>
      <c r="F4380" t="s">
        <v>280</v>
      </c>
      <c r="G4380" t="s">
        <v>247</v>
      </c>
      <c r="H4380" t="s">
        <v>17654</v>
      </c>
      <c r="I4380" t="s">
        <v>285</v>
      </c>
      <c r="J4380" t="s">
        <v>17655</v>
      </c>
      <c r="K4380" t="s">
        <v>17656</v>
      </c>
      <c r="L4380" t="s">
        <v>9690</v>
      </c>
      <c r="M4380">
        <v>0</v>
      </c>
      <c r="N4380" t="s">
        <v>8614</v>
      </c>
      <c r="O4380" t="s">
        <v>10971</v>
      </c>
      <c r="P4380">
        <v>1</v>
      </c>
      <c r="R4380">
        <v>1500</v>
      </c>
      <c r="S4380">
        <v>1500</v>
      </c>
    </row>
    <row r="4381" spans="1:24" hidden="1" x14ac:dyDescent="0.3">
      <c r="A4381" t="s">
        <v>17662</v>
      </c>
      <c r="B4381" t="s">
        <v>8174</v>
      </c>
      <c r="C4381" t="s">
        <v>5947</v>
      </c>
      <c r="D4381" t="s">
        <v>5946</v>
      </c>
      <c r="E4381" t="s">
        <v>113</v>
      </c>
      <c r="F4381" t="s">
        <v>5948</v>
      </c>
      <c r="G4381" t="s">
        <v>247</v>
      </c>
      <c r="H4381" t="s">
        <v>308</v>
      </c>
      <c r="I4381" t="s">
        <v>860</v>
      </c>
      <c r="J4381" t="s">
        <v>17663</v>
      </c>
      <c r="K4381" t="s">
        <v>17664</v>
      </c>
      <c r="L4381" t="s">
        <v>8903</v>
      </c>
      <c r="M4381">
        <v>30</v>
      </c>
      <c r="N4381" t="s">
        <v>9085</v>
      </c>
      <c r="O4381" t="s">
        <v>8647</v>
      </c>
      <c r="P4381">
        <v>3</v>
      </c>
      <c r="Q4381">
        <v>1509</v>
      </c>
      <c r="R4381">
        <v>469</v>
      </c>
      <c r="T4381">
        <v>120</v>
      </c>
      <c r="U4381">
        <v>260</v>
      </c>
      <c r="V4381">
        <v>350</v>
      </c>
      <c r="W4381">
        <v>2.1231629999999999</v>
      </c>
      <c r="X4381">
        <v>2.5477955999999997</v>
      </c>
    </row>
    <row r="4382" spans="1:24" hidden="1" x14ac:dyDescent="0.3">
      <c r="A4382" t="s">
        <v>17665</v>
      </c>
      <c r="B4382" t="s">
        <v>8617</v>
      </c>
      <c r="C4382" t="s">
        <v>5947</v>
      </c>
      <c r="D4382" t="s">
        <v>5946</v>
      </c>
      <c r="E4382" t="s">
        <v>113</v>
      </c>
      <c r="F4382" t="s">
        <v>5948</v>
      </c>
      <c r="G4382" t="s">
        <v>247</v>
      </c>
      <c r="H4382" t="s">
        <v>308</v>
      </c>
      <c r="I4382" t="s">
        <v>860</v>
      </c>
      <c r="J4382" t="s">
        <v>17663</v>
      </c>
      <c r="K4382" t="s">
        <v>17664</v>
      </c>
      <c r="L4382" t="s">
        <v>8903</v>
      </c>
      <c r="M4382">
        <v>30</v>
      </c>
      <c r="N4382" t="s">
        <v>9085</v>
      </c>
      <c r="O4382" t="s">
        <v>17159</v>
      </c>
      <c r="P4382">
        <v>3</v>
      </c>
      <c r="Q4382">
        <v>1450</v>
      </c>
      <c r="R4382">
        <v>400</v>
      </c>
      <c r="T4382">
        <v>120</v>
      </c>
      <c r="U4382">
        <v>260</v>
      </c>
      <c r="V4382">
        <v>350</v>
      </c>
      <c r="W4382">
        <v>1.74</v>
      </c>
      <c r="X4382">
        <v>2.0880000000000001</v>
      </c>
    </row>
    <row r="4383" spans="1:24" hidden="1" x14ac:dyDescent="0.3">
      <c r="A4383" t="s">
        <v>17666</v>
      </c>
      <c r="B4383" t="s">
        <v>8179</v>
      </c>
      <c r="C4383" t="s">
        <v>5947</v>
      </c>
      <c r="D4383" t="s">
        <v>5946</v>
      </c>
      <c r="E4383" t="s">
        <v>113</v>
      </c>
      <c r="F4383" t="s">
        <v>5948</v>
      </c>
      <c r="G4383" t="s">
        <v>247</v>
      </c>
      <c r="H4383" t="s">
        <v>308</v>
      </c>
      <c r="I4383" t="s">
        <v>860</v>
      </c>
      <c r="J4383" t="s">
        <v>17663</v>
      </c>
      <c r="K4383" t="s">
        <v>17664</v>
      </c>
      <c r="L4383" t="s">
        <v>8903</v>
      </c>
      <c r="M4383">
        <v>30</v>
      </c>
      <c r="N4383" t="s">
        <v>9085</v>
      </c>
      <c r="O4383" t="s">
        <v>17667</v>
      </c>
      <c r="P4383">
        <v>3</v>
      </c>
      <c r="Q4383">
        <v>480</v>
      </c>
      <c r="R4383">
        <v>520</v>
      </c>
      <c r="W4383">
        <v>0.74880000000000002</v>
      </c>
      <c r="X4383">
        <v>0.89856000000000003</v>
      </c>
    </row>
    <row r="4384" spans="1:24" hidden="1" x14ac:dyDescent="0.3">
      <c r="A4384" t="s">
        <v>17668</v>
      </c>
      <c r="B4384" t="s">
        <v>8536</v>
      </c>
      <c r="C4384" t="s">
        <v>5947</v>
      </c>
      <c r="D4384" t="s">
        <v>5946</v>
      </c>
      <c r="E4384" t="s">
        <v>113</v>
      </c>
      <c r="F4384" t="s">
        <v>5948</v>
      </c>
      <c r="G4384" t="s">
        <v>247</v>
      </c>
      <c r="H4384" t="s">
        <v>308</v>
      </c>
      <c r="I4384" t="s">
        <v>860</v>
      </c>
      <c r="J4384" t="s">
        <v>17663</v>
      </c>
      <c r="K4384" t="s">
        <v>17664</v>
      </c>
      <c r="L4384" t="s">
        <v>8903</v>
      </c>
      <c r="M4384">
        <v>27</v>
      </c>
      <c r="N4384" t="s">
        <v>9085</v>
      </c>
      <c r="O4384" t="s">
        <v>9131</v>
      </c>
      <c r="P4384">
        <v>1</v>
      </c>
      <c r="Q4384">
        <v>210</v>
      </c>
      <c r="R4384">
        <v>210</v>
      </c>
      <c r="W4384">
        <v>4.41E-2</v>
      </c>
      <c r="X4384">
        <v>5.2920000000000002E-2</v>
      </c>
    </row>
    <row r="4385" spans="1:24" hidden="1" x14ac:dyDescent="0.3">
      <c r="A4385" t="s">
        <v>17669</v>
      </c>
      <c r="B4385" t="s">
        <v>8211</v>
      </c>
      <c r="C4385" t="s">
        <v>5947</v>
      </c>
      <c r="D4385" t="s">
        <v>5946</v>
      </c>
      <c r="E4385" t="s">
        <v>113</v>
      </c>
      <c r="F4385" t="s">
        <v>5948</v>
      </c>
      <c r="G4385" t="s">
        <v>247</v>
      </c>
      <c r="H4385" t="s">
        <v>308</v>
      </c>
      <c r="I4385" t="s">
        <v>860</v>
      </c>
      <c r="J4385" t="s">
        <v>17663</v>
      </c>
      <c r="K4385" t="s">
        <v>17664</v>
      </c>
      <c r="L4385" t="s">
        <v>8903</v>
      </c>
      <c r="M4385">
        <v>27</v>
      </c>
      <c r="N4385" t="s">
        <v>17423</v>
      </c>
      <c r="O4385" t="s">
        <v>15748</v>
      </c>
      <c r="P4385">
        <v>1</v>
      </c>
      <c r="Q4385">
        <v>0.6</v>
      </c>
      <c r="T4385">
        <v>329.8</v>
      </c>
      <c r="W4385">
        <v>0.28274333882308139</v>
      </c>
      <c r="X4385">
        <v>0.45238934211693027</v>
      </c>
    </row>
    <row r="4386" spans="1:24" hidden="1" x14ac:dyDescent="0.3">
      <c r="A4386" t="s">
        <v>17670</v>
      </c>
      <c r="B4386" t="s">
        <v>8174</v>
      </c>
      <c r="C4386" t="s">
        <v>4881</v>
      </c>
      <c r="D4386" t="s">
        <v>4880</v>
      </c>
      <c r="E4386" t="s">
        <v>113</v>
      </c>
      <c r="F4386" t="s">
        <v>4882</v>
      </c>
      <c r="G4386" t="s">
        <v>247</v>
      </c>
      <c r="H4386" t="s">
        <v>308</v>
      </c>
      <c r="I4386" t="s">
        <v>344</v>
      </c>
      <c r="J4386" t="s">
        <v>17671</v>
      </c>
      <c r="K4386" t="s">
        <v>17672</v>
      </c>
      <c r="L4386" t="s">
        <v>8903</v>
      </c>
      <c r="M4386">
        <v>30</v>
      </c>
      <c r="N4386" t="s">
        <v>8614</v>
      </c>
      <c r="O4386" t="s">
        <v>17673</v>
      </c>
      <c r="P4386">
        <v>3</v>
      </c>
      <c r="Q4386">
        <v>1500</v>
      </c>
      <c r="R4386">
        <v>488</v>
      </c>
      <c r="T4386">
        <v>65</v>
      </c>
      <c r="U4386">
        <v>185</v>
      </c>
      <c r="V4386">
        <v>305</v>
      </c>
      <c r="W4386">
        <v>2.1960000000000002</v>
      </c>
      <c r="X4386">
        <v>2.6352000000000002</v>
      </c>
    </row>
    <row r="4387" spans="1:24" hidden="1" x14ac:dyDescent="0.3">
      <c r="A4387" t="s">
        <v>17674</v>
      </c>
      <c r="B4387" t="s">
        <v>8617</v>
      </c>
      <c r="C4387" t="s">
        <v>4881</v>
      </c>
      <c r="D4387" t="s">
        <v>4880</v>
      </c>
      <c r="E4387" t="s">
        <v>113</v>
      </c>
      <c r="F4387" t="s">
        <v>4882</v>
      </c>
      <c r="G4387" t="s">
        <v>247</v>
      </c>
      <c r="H4387" t="s">
        <v>308</v>
      </c>
      <c r="I4387" t="s">
        <v>344</v>
      </c>
      <c r="J4387" t="s">
        <v>17671</v>
      </c>
      <c r="K4387" t="s">
        <v>17672</v>
      </c>
      <c r="L4387" t="s">
        <v>8903</v>
      </c>
      <c r="M4387">
        <v>30</v>
      </c>
      <c r="N4387" t="s">
        <v>8614</v>
      </c>
      <c r="O4387" t="s">
        <v>9835</v>
      </c>
      <c r="P4387">
        <v>3</v>
      </c>
      <c r="Q4387">
        <v>694</v>
      </c>
      <c r="R4387">
        <v>408</v>
      </c>
      <c r="T4387">
        <v>65</v>
      </c>
      <c r="U4387">
        <v>185</v>
      </c>
      <c r="V4387">
        <v>305</v>
      </c>
      <c r="W4387">
        <v>0.84945599999999999</v>
      </c>
      <c r="X4387">
        <v>1.0193471999999999</v>
      </c>
    </row>
    <row r="4388" spans="1:24" hidden="1" x14ac:dyDescent="0.3">
      <c r="A4388" t="s">
        <v>17675</v>
      </c>
      <c r="B4388" t="s">
        <v>8179</v>
      </c>
      <c r="C4388" t="s">
        <v>4881</v>
      </c>
      <c r="D4388" t="s">
        <v>4880</v>
      </c>
      <c r="E4388" t="s">
        <v>113</v>
      </c>
      <c r="F4388" t="s">
        <v>4882</v>
      </c>
      <c r="G4388" t="s">
        <v>247</v>
      </c>
      <c r="H4388" t="s">
        <v>308</v>
      </c>
      <c r="I4388" t="s">
        <v>344</v>
      </c>
      <c r="J4388" t="s">
        <v>17671</v>
      </c>
      <c r="K4388" t="s">
        <v>17672</v>
      </c>
      <c r="L4388" t="s">
        <v>8903</v>
      </c>
      <c r="M4388">
        <v>30</v>
      </c>
      <c r="N4388" t="s">
        <v>8614</v>
      </c>
      <c r="O4388" t="s">
        <v>9568</v>
      </c>
      <c r="P4388">
        <v>3</v>
      </c>
      <c r="Q4388">
        <v>409</v>
      </c>
      <c r="R4388">
        <v>269</v>
      </c>
      <c r="W4388">
        <v>0.330063</v>
      </c>
      <c r="X4388">
        <v>0.39607559999999997</v>
      </c>
    </row>
    <row r="4389" spans="1:24" hidden="1" x14ac:dyDescent="0.3">
      <c r="A4389" t="s">
        <v>17676</v>
      </c>
      <c r="B4389" t="s">
        <v>8536</v>
      </c>
      <c r="C4389" t="s">
        <v>4881</v>
      </c>
      <c r="D4389" t="s">
        <v>4880</v>
      </c>
      <c r="E4389" t="s">
        <v>113</v>
      </c>
      <c r="F4389" t="s">
        <v>4882</v>
      </c>
      <c r="G4389" t="s">
        <v>247</v>
      </c>
      <c r="H4389" t="s">
        <v>308</v>
      </c>
      <c r="I4389" t="s">
        <v>344</v>
      </c>
      <c r="J4389" t="s">
        <v>17671</v>
      </c>
      <c r="K4389" t="s">
        <v>17672</v>
      </c>
      <c r="L4389" t="s">
        <v>8903</v>
      </c>
      <c r="M4389">
        <v>30</v>
      </c>
      <c r="N4389" t="s">
        <v>8614</v>
      </c>
      <c r="O4389" t="s">
        <v>9816</v>
      </c>
      <c r="P4389">
        <v>3</v>
      </c>
      <c r="Q4389">
        <v>522</v>
      </c>
      <c r="R4389">
        <v>397</v>
      </c>
      <c r="W4389">
        <v>0.62170199999999998</v>
      </c>
      <c r="X4389">
        <v>0.74604239999999999</v>
      </c>
    </row>
    <row r="4390" spans="1:24" hidden="1" x14ac:dyDescent="0.3">
      <c r="A4390" t="s">
        <v>17677</v>
      </c>
      <c r="B4390" t="s">
        <v>8539</v>
      </c>
      <c r="C4390" t="s">
        <v>4881</v>
      </c>
      <c r="D4390" t="s">
        <v>4880</v>
      </c>
      <c r="E4390" t="s">
        <v>113</v>
      </c>
      <c r="F4390" t="s">
        <v>4882</v>
      </c>
      <c r="G4390" t="s">
        <v>247</v>
      </c>
      <c r="H4390" t="s">
        <v>308</v>
      </c>
      <c r="I4390" t="s">
        <v>344</v>
      </c>
      <c r="J4390" t="s">
        <v>17671</v>
      </c>
      <c r="K4390" t="s">
        <v>17672</v>
      </c>
      <c r="L4390" t="s">
        <v>8903</v>
      </c>
      <c r="M4390">
        <v>30</v>
      </c>
      <c r="N4390" t="s">
        <v>9085</v>
      </c>
      <c r="O4390" t="s">
        <v>9131</v>
      </c>
      <c r="P4390">
        <v>1</v>
      </c>
      <c r="Q4390">
        <v>210</v>
      </c>
      <c r="R4390">
        <v>210</v>
      </c>
      <c r="W4390">
        <v>4.41E-2</v>
      </c>
      <c r="X4390">
        <v>5.2920000000000002E-2</v>
      </c>
    </row>
    <row r="4391" spans="1:24" hidden="1" x14ac:dyDescent="0.3">
      <c r="A4391" t="s">
        <v>17678</v>
      </c>
      <c r="B4391" t="s">
        <v>8211</v>
      </c>
      <c r="C4391" t="s">
        <v>4881</v>
      </c>
      <c r="D4391" t="s">
        <v>4880</v>
      </c>
      <c r="E4391" t="s">
        <v>113</v>
      </c>
      <c r="F4391" t="s">
        <v>4882</v>
      </c>
      <c r="G4391" t="s">
        <v>247</v>
      </c>
      <c r="H4391" t="s">
        <v>308</v>
      </c>
      <c r="I4391" t="s">
        <v>344</v>
      </c>
      <c r="J4391" t="s">
        <v>17671</v>
      </c>
      <c r="K4391" t="s">
        <v>17672</v>
      </c>
      <c r="L4391" t="s">
        <v>8903</v>
      </c>
      <c r="M4391">
        <v>28</v>
      </c>
      <c r="N4391" t="s">
        <v>10031</v>
      </c>
      <c r="O4391" t="s">
        <v>17679</v>
      </c>
      <c r="P4391">
        <v>1</v>
      </c>
      <c r="Q4391">
        <v>0.6</v>
      </c>
      <c r="T4391">
        <v>159.30000000000001</v>
      </c>
      <c r="W4391">
        <v>0.28274333882308139</v>
      </c>
      <c r="X4391">
        <v>0.45238934211693027</v>
      </c>
    </row>
    <row r="4392" spans="1:24" hidden="1" x14ac:dyDescent="0.3">
      <c r="A4392" t="s">
        <v>17680</v>
      </c>
      <c r="B4392" t="s">
        <v>1304</v>
      </c>
      <c r="C4392" t="s">
        <v>4881</v>
      </c>
      <c r="D4392" t="s">
        <v>4880</v>
      </c>
      <c r="E4392" t="s">
        <v>113</v>
      </c>
      <c r="F4392" t="s">
        <v>4882</v>
      </c>
      <c r="G4392" t="s">
        <v>247</v>
      </c>
      <c r="H4392" t="s">
        <v>308</v>
      </c>
      <c r="I4392" t="s">
        <v>344</v>
      </c>
      <c r="J4392" t="s">
        <v>17671</v>
      </c>
      <c r="K4392" t="s">
        <v>17672</v>
      </c>
      <c r="L4392" t="s">
        <v>8903</v>
      </c>
      <c r="M4392">
        <v>0</v>
      </c>
      <c r="N4392" t="s">
        <v>113</v>
      </c>
      <c r="O4392" t="s">
        <v>13812</v>
      </c>
      <c r="P4392">
        <v>1</v>
      </c>
    </row>
    <row r="4393" spans="1:24" hidden="1" x14ac:dyDescent="0.3">
      <c r="A4393" t="s">
        <v>17681</v>
      </c>
      <c r="B4393" t="s">
        <v>8174</v>
      </c>
      <c r="C4393" t="s">
        <v>5193</v>
      </c>
      <c r="D4393" t="s">
        <v>17682</v>
      </c>
      <c r="E4393" t="s">
        <v>113</v>
      </c>
      <c r="F4393" t="s">
        <v>17683</v>
      </c>
      <c r="G4393" t="s">
        <v>133</v>
      </c>
      <c r="H4393" t="s">
        <v>354</v>
      </c>
      <c r="I4393" t="s">
        <v>115</v>
      </c>
      <c r="J4393" t="s">
        <v>17684</v>
      </c>
      <c r="K4393" t="s">
        <v>17685</v>
      </c>
      <c r="L4393" t="s">
        <v>1173</v>
      </c>
      <c r="M4393">
        <v>50</v>
      </c>
      <c r="N4393" t="s">
        <v>113</v>
      </c>
      <c r="O4393" t="s">
        <v>8207</v>
      </c>
      <c r="P4393">
        <v>2</v>
      </c>
      <c r="Q4393">
        <v>1400</v>
      </c>
      <c r="R4393">
        <v>320</v>
      </c>
      <c r="S4393">
        <v>145</v>
      </c>
      <c r="T4393">
        <v>90</v>
      </c>
      <c r="U4393">
        <v>270</v>
      </c>
      <c r="W4393">
        <v>0.89600000000000002</v>
      </c>
      <c r="X4393">
        <v>1.0751999999999999</v>
      </c>
    </row>
    <row r="4394" spans="1:24" hidden="1" x14ac:dyDescent="0.3">
      <c r="A4394" t="s">
        <v>17686</v>
      </c>
      <c r="B4394" t="s">
        <v>8179</v>
      </c>
      <c r="C4394" t="s">
        <v>5193</v>
      </c>
      <c r="D4394" t="s">
        <v>17682</v>
      </c>
      <c r="E4394" t="s">
        <v>113</v>
      </c>
      <c r="F4394" t="s">
        <v>17683</v>
      </c>
      <c r="G4394" t="s">
        <v>133</v>
      </c>
      <c r="H4394" t="s">
        <v>354</v>
      </c>
      <c r="I4394" t="s">
        <v>115</v>
      </c>
      <c r="J4394" t="s">
        <v>17684</v>
      </c>
      <c r="K4394" t="s">
        <v>17685</v>
      </c>
      <c r="L4394" t="s">
        <v>1173</v>
      </c>
      <c r="M4394">
        <v>50</v>
      </c>
      <c r="N4394" t="s">
        <v>113</v>
      </c>
      <c r="O4394" t="s">
        <v>8695</v>
      </c>
      <c r="P4394">
        <v>2</v>
      </c>
      <c r="Q4394">
        <v>466</v>
      </c>
      <c r="R4394">
        <v>343</v>
      </c>
      <c r="S4394">
        <v>154</v>
      </c>
      <c r="W4394">
        <v>0.31967600000000002</v>
      </c>
      <c r="X4394">
        <v>0.38361119999999999</v>
      </c>
    </row>
    <row r="4395" spans="1:24" hidden="1" x14ac:dyDescent="0.3">
      <c r="A4395" t="s">
        <v>17687</v>
      </c>
      <c r="B4395" t="s">
        <v>8211</v>
      </c>
      <c r="C4395" t="s">
        <v>5193</v>
      </c>
      <c r="D4395" t="s">
        <v>17682</v>
      </c>
      <c r="E4395" t="s">
        <v>113</v>
      </c>
      <c r="F4395" t="s">
        <v>17683</v>
      </c>
      <c r="G4395" t="s">
        <v>133</v>
      </c>
      <c r="H4395" t="s">
        <v>354</v>
      </c>
      <c r="I4395" t="s">
        <v>115</v>
      </c>
      <c r="J4395" t="s">
        <v>17684</v>
      </c>
      <c r="K4395" t="s">
        <v>17685</v>
      </c>
      <c r="L4395" t="s">
        <v>1173</v>
      </c>
      <c r="M4395">
        <v>47</v>
      </c>
      <c r="N4395" t="s">
        <v>113</v>
      </c>
      <c r="O4395" t="s">
        <v>9493</v>
      </c>
      <c r="P4395">
        <v>1</v>
      </c>
      <c r="Q4395">
        <v>0.6</v>
      </c>
      <c r="T4395">
        <v>56.91</v>
      </c>
      <c r="W4395">
        <v>0.28274333882308139</v>
      </c>
      <c r="X4395">
        <v>0.45238934211693027</v>
      </c>
    </row>
    <row r="4396" spans="1:24" hidden="1" x14ac:dyDescent="0.3">
      <c r="A4396" t="s">
        <v>17688</v>
      </c>
      <c r="B4396" t="s">
        <v>8174</v>
      </c>
      <c r="C4396" t="s">
        <v>7634</v>
      </c>
      <c r="D4396" t="s">
        <v>7633</v>
      </c>
      <c r="E4396" t="s">
        <v>113</v>
      </c>
      <c r="F4396" t="s">
        <v>7635</v>
      </c>
      <c r="G4396" t="s">
        <v>247</v>
      </c>
      <c r="H4396" t="s">
        <v>308</v>
      </c>
      <c r="I4396" t="s">
        <v>115</v>
      </c>
      <c r="J4396" t="s">
        <v>17689</v>
      </c>
      <c r="K4396" t="s">
        <v>17690</v>
      </c>
      <c r="L4396" t="s">
        <v>120</v>
      </c>
      <c r="M4396">
        <v>40</v>
      </c>
      <c r="N4396" t="s">
        <v>9659</v>
      </c>
      <c r="O4396" t="s">
        <v>9491</v>
      </c>
      <c r="P4396">
        <v>3</v>
      </c>
      <c r="Q4396">
        <v>1499</v>
      </c>
      <c r="R4396">
        <v>395</v>
      </c>
      <c r="T4396">
        <v>0</v>
      </c>
      <c r="U4396">
        <v>70</v>
      </c>
      <c r="V4396">
        <v>220</v>
      </c>
      <c r="W4396">
        <v>1.7763150000000001</v>
      </c>
      <c r="X4396">
        <v>2.1315780000000002</v>
      </c>
    </row>
    <row r="4397" spans="1:24" hidden="1" x14ac:dyDescent="0.3">
      <c r="A4397" t="s">
        <v>17691</v>
      </c>
      <c r="B4397" t="s">
        <v>8617</v>
      </c>
      <c r="C4397" t="s">
        <v>7634</v>
      </c>
      <c r="D4397" t="s">
        <v>7633</v>
      </c>
      <c r="E4397" t="s">
        <v>113</v>
      </c>
      <c r="F4397" t="s">
        <v>7635</v>
      </c>
      <c r="G4397" t="s">
        <v>247</v>
      </c>
      <c r="H4397" t="s">
        <v>308</v>
      </c>
      <c r="I4397" t="s">
        <v>115</v>
      </c>
      <c r="J4397" t="s">
        <v>17689</v>
      </c>
      <c r="K4397" t="s">
        <v>17690</v>
      </c>
      <c r="L4397" t="s">
        <v>120</v>
      </c>
      <c r="M4397">
        <v>40</v>
      </c>
      <c r="N4397" t="s">
        <v>8614</v>
      </c>
      <c r="O4397" t="s">
        <v>9835</v>
      </c>
      <c r="P4397">
        <v>3</v>
      </c>
      <c r="Q4397">
        <v>694</v>
      </c>
      <c r="R4397">
        <v>408</v>
      </c>
      <c r="T4397">
        <v>0</v>
      </c>
      <c r="U4397">
        <v>70</v>
      </c>
      <c r="V4397">
        <v>220</v>
      </c>
      <c r="W4397">
        <v>0.84945599999999999</v>
      </c>
      <c r="X4397">
        <v>1.0193471999999999</v>
      </c>
    </row>
    <row r="4398" spans="1:24" hidden="1" x14ac:dyDescent="0.3">
      <c r="A4398" t="s">
        <v>17692</v>
      </c>
      <c r="B4398" t="s">
        <v>8179</v>
      </c>
      <c r="C4398" t="s">
        <v>7634</v>
      </c>
      <c r="D4398" t="s">
        <v>7633</v>
      </c>
      <c r="E4398" t="s">
        <v>113</v>
      </c>
      <c r="F4398" t="s">
        <v>7635</v>
      </c>
      <c r="G4398" t="s">
        <v>247</v>
      </c>
      <c r="H4398" t="s">
        <v>308</v>
      </c>
      <c r="I4398" t="s">
        <v>115</v>
      </c>
      <c r="J4398" t="s">
        <v>17689</v>
      </c>
      <c r="K4398" t="s">
        <v>17690</v>
      </c>
      <c r="L4398" t="s">
        <v>120</v>
      </c>
      <c r="M4398">
        <v>38</v>
      </c>
      <c r="N4398" t="s">
        <v>8614</v>
      </c>
      <c r="O4398" t="s">
        <v>16846</v>
      </c>
      <c r="P4398">
        <v>3</v>
      </c>
      <c r="Q4398">
        <v>533</v>
      </c>
      <c r="R4398">
        <v>398</v>
      </c>
      <c r="W4398">
        <v>0.63640200000000002</v>
      </c>
      <c r="X4398">
        <v>0.76368239999999998</v>
      </c>
    </row>
    <row r="4399" spans="1:24" hidden="1" x14ac:dyDescent="0.3">
      <c r="A4399" t="s">
        <v>17693</v>
      </c>
      <c r="B4399" t="s">
        <v>8536</v>
      </c>
      <c r="C4399" t="s">
        <v>7634</v>
      </c>
      <c r="D4399" t="s">
        <v>7633</v>
      </c>
      <c r="E4399" t="s">
        <v>113</v>
      </c>
      <c r="F4399" t="s">
        <v>7635</v>
      </c>
      <c r="G4399" t="s">
        <v>247</v>
      </c>
      <c r="H4399" t="s">
        <v>308</v>
      </c>
      <c r="I4399" t="s">
        <v>115</v>
      </c>
      <c r="J4399" t="s">
        <v>17689</v>
      </c>
      <c r="K4399" t="s">
        <v>17690</v>
      </c>
      <c r="L4399" t="s">
        <v>120</v>
      </c>
      <c r="M4399">
        <v>38</v>
      </c>
      <c r="N4399" t="s">
        <v>9085</v>
      </c>
      <c r="O4399" t="s">
        <v>9131</v>
      </c>
      <c r="P4399">
        <v>2</v>
      </c>
      <c r="Q4399">
        <v>210</v>
      </c>
      <c r="R4399">
        <v>210</v>
      </c>
      <c r="W4399">
        <v>8.8200000000000001E-2</v>
      </c>
      <c r="X4399">
        <v>0.10584</v>
      </c>
    </row>
    <row r="4400" spans="1:24" hidden="1" x14ac:dyDescent="0.3">
      <c r="A4400" t="s">
        <v>17694</v>
      </c>
      <c r="B4400" t="s">
        <v>8211</v>
      </c>
      <c r="C4400" t="s">
        <v>7634</v>
      </c>
      <c r="D4400" t="s">
        <v>7633</v>
      </c>
      <c r="E4400" t="s">
        <v>113</v>
      </c>
      <c r="F4400" t="s">
        <v>7635</v>
      </c>
      <c r="G4400" t="s">
        <v>247</v>
      </c>
      <c r="H4400" t="s">
        <v>308</v>
      </c>
      <c r="I4400" t="s">
        <v>115</v>
      </c>
      <c r="J4400" t="s">
        <v>17689</v>
      </c>
      <c r="K4400" t="s">
        <v>17690</v>
      </c>
      <c r="L4400" t="s">
        <v>120</v>
      </c>
      <c r="M4400">
        <v>38</v>
      </c>
      <c r="N4400" t="s">
        <v>10031</v>
      </c>
      <c r="O4400" t="s">
        <v>17695</v>
      </c>
      <c r="P4400">
        <v>1</v>
      </c>
      <c r="Q4400">
        <v>0.3</v>
      </c>
      <c r="T4400">
        <v>58.89</v>
      </c>
      <c r="W4400">
        <v>7.0685834705770348E-2</v>
      </c>
      <c r="X4400">
        <v>0.11309733552923257</v>
      </c>
    </row>
    <row r="4401" spans="1:24" hidden="1" x14ac:dyDescent="0.3">
      <c r="A4401" t="s">
        <v>17696</v>
      </c>
      <c r="B4401" t="s">
        <v>8174</v>
      </c>
      <c r="C4401" t="s">
        <v>7861</v>
      </c>
      <c r="D4401" t="s">
        <v>7860</v>
      </c>
      <c r="E4401" t="s">
        <v>113</v>
      </c>
      <c r="F4401" t="s">
        <v>7862</v>
      </c>
      <c r="G4401" t="s">
        <v>247</v>
      </c>
      <c r="H4401" t="s">
        <v>308</v>
      </c>
      <c r="I4401" t="s">
        <v>115</v>
      </c>
      <c r="J4401" t="s">
        <v>17697</v>
      </c>
      <c r="K4401" t="s">
        <v>17698</v>
      </c>
      <c r="L4401" t="s">
        <v>120</v>
      </c>
      <c r="M4401">
        <v>39</v>
      </c>
      <c r="N4401" t="s">
        <v>9085</v>
      </c>
      <c r="O4401" t="s">
        <v>17159</v>
      </c>
      <c r="P4401">
        <v>3</v>
      </c>
      <c r="Q4401">
        <v>1450</v>
      </c>
      <c r="R4401">
        <v>400</v>
      </c>
      <c r="T4401">
        <v>40</v>
      </c>
      <c r="U4401">
        <v>170</v>
      </c>
      <c r="V4401">
        <v>300</v>
      </c>
      <c r="W4401">
        <v>1.74</v>
      </c>
      <c r="X4401">
        <v>2.0880000000000001</v>
      </c>
    </row>
    <row r="4402" spans="1:24" hidden="1" x14ac:dyDescent="0.3">
      <c r="A4402" t="s">
        <v>17699</v>
      </c>
      <c r="B4402" t="s">
        <v>8617</v>
      </c>
      <c r="C4402" t="s">
        <v>7861</v>
      </c>
      <c r="D4402" t="s">
        <v>7860</v>
      </c>
      <c r="E4402" t="s">
        <v>113</v>
      </c>
      <c r="F4402" t="s">
        <v>7862</v>
      </c>
      <c r="G4402" t="s">
        <v>247</v>
      </c>
      <c r="H4402" t="s">
        <v>308</v>
      </c>
      <c r="I4402" t="s">
        <v>115</v>
      </c>
      <c r="J4402" t="s">
        <v>17697</v>
      </c>
      <c r="K4402" t="s">
        <v>17698</v>
      </c>
      <c r="L4402" t="s">
        <v>120</v>
      </c>
      <c r="M4402">
        <v>37</v>
      </c>
      <c r="N4402" t="s">
        <v>9085</v>
      </c>
      <c r="O4402" t="s">
        <v>11169</v>
      </c>
      <c r="P4402">
        <v>3</v>
      </c>
      <c r="Q4402">
        <v>2009</v>
      </c>
      <c r="R4402">
        <v>469</v>
      </c>
      <c r="T4402">
        <v>40</v>
      </c>
      <c r="U4402">
        <v>170</v>
      </c>
      <c r="V4402">
        <v>300</v>
      </c>
      <c r="W4402">
        <v>2.8266629999999999</v>
      </c>
      <c r="X4402">
        <v>3.3919956</v>
      </c>
    </row>
    <row r="4403" spans="1:24" hidden="1" x14ac:dyDescent="0.3">
      <c r="A4403" t="s">
        <v>17700</v>
      </c>
      <c r="B4403" t="s">
        <v>8179</v>
      </c>
      <c r="C4403" t="s">
        <v>7861</v>
      </c>
      <c r="D4403" t="s">
        <v>7860</v>
      </c>
      <c r="E4403" t="s">
        <v>113</v>
      </c>
      <c r="F4403" t="s">
        <v>7862</v>
      </c>
      <c r="G4403" t="s">
        <v>247</v>
      </c>
      <c r="H4403" t="s">
        <v>308</v>
      </c>
      <c r="I4403" t="s">
        <v>115</v>
      </c>
      <c r="J4403" t="s">
        <v>17697</v>
      </c>
      <c r="K4403" t="s">
        <v>17698</v>
      </c>
      <c r="L4403" t="s">
        <v>120</v>
      </c>
      <c r="M4403">
        <v>37</v>
      </c>
      <c r="N4403" t="s">
        <v>9085</v>
      </c>
      <c r="O4403" t="s">
        <v>17701</v>
      </c>
      <c r="P4403">
        <v>6</v>
      </c>
      <c r="Q4403">
        <v>400</v>
      </c>
      <c r="R4403">
        <v>300</v>
      </c>
      <c r="W4403">
        <v>0.72</v>
      </c>
      <c r="X4403">
        <v>0.86399999999999999</v>
      </c>
    </row>
    <row r="4404" spans="1:24" hidden="1" x14ac:dyDescent="0.3">
      <c r="A4404" t="s">
        <v>17702</v>
      </c>
      <c r="B4404" t="s">
        <v>8174</v>
      </c>
      <c r="C4404" t="s">
        <v>4179</v>
      </c>
      <c r="D4404" t="s">
        <v>4178</v>
      </c>
      <c r="E4404" t="s">
        <v>113</v>
      </c>
      <c r="F4404" t="s">
        <v>4180</v>
      </c>
      <c r="G4404" t="s">
        <v>133</v>
      </c>
      <c r="H4404" t="s">
        <v>216</v>
      </c>
      <c r="I4404" t="s">
        <v>218</v>
      </c>
      <c r="J4404" t="s">
        <v>17703</v>
      </c>
      <c r="K4404" t="s">
        <v>17704</v>
      </c>
      <c r="L4404" t="s">
        <v>1173</v>
      </c>
      <c r="M4404">
        <v>50</v>
      </c>
      <c r="N4404" t="s">
        <v>8442</v>
      </c>
      <c r="O4404" t="s">
        <v>9890</v>
      </c>
      <c r="P4404">
        <v>3</v>
      </c>
      <c r="Q4404">
        <v>2500</v>
      </c>
      <c r="R4404">
        <v>355</v>
      </c>
      <c r="T4404">
        <v>10</v>
      </c>
      <c r="U4404">
        <v>175</v>
      </c>
      <c r="V4404">
        <v>220</v>
      </c>
      <c r="W4404">
        <v>2.6625000000000001</v>
      </c>
      <c r="X4404">
        <v>3.1949999999999998</v>
      </c>
    </row>
    <row r="4405" spans="1:24" hidden="1" x14ac:dyDescent="0.3">
      <c r="A4405" t="s">
        <v>17705</v>
      </c>
      <c r="B4405" t="s">
        <v>8179</v>
      </c>
      <c r="C4405" t="s">
        <v>4179</v>
      </c>
      <c r="D4405" t="s">
        <v>4178</v>
      </c>
      <c r="E4405" t="s">
        <v>113</v>
      </c>
      <c r="F4405" t="s">
        <v>4180</v>
      </c>
      <c r="G4405" t="s">
        <v>133</v>
      </c>
      <c r="H4405" t="s">
        <v>216</v>
      </c>
      <c r="I4405" t="s">
        <v>218</v>
      </c>
      <c r="J4405" t="s">
        <v>17703</v>
      </c>
      <c r="K4405" t="s">
        <v>17704</v>
      </c>
      <c r="L4405" t="s">
        <v>1173</v>
      </c>
      <c r="M4405">
        <v>50</v>
      </c>
      <c r="N4405" t="s">
        <v>113</v>
      </c>
      <c r="O4405" t="s">
        <v>17706</v>
      </c>
      <c r="P4405">
        <v>1</v>
      </c>
      <c r="Q4405">
        <v>560</v>
      </c>
      <c r="R4405">
        <v>492</v>
      </c>
      <c r="W4405">
        <v>0.27551999999999999</v>
      </c>
      <c r="X4405">
        <v>0.33062399999999997</v>
      </c>
    </row>
    <row r="4406" spans="1:24" hidden="1" x14ac:dyDescent="0.3">
      <c r="A4406" t="s">
        <v>17707</v>
      </c>
      <c r="B4406" t="s">
        <v>8211</v>
      </c>
      <c r="C4406" t="s">
        <v>4179</v>
      </c>
      <c r="D4406" t="s">
        <v>4178</v>
      </c>
      <c r="E4406" t="s">
        <v>113</v>
      </c>
      <c r="F4406" t="s">
        <v>4180</v>
      </c>
      <c r="G4406" t="s">
        <v>133</v>
      </c>
      <c r="H4406" t="s">
        <v>216</v>
      </c>
      <c r="I4406" t="s">
        <v>218</v>
      </c>
      <c r="J4406" t="s">
        <v>17703</v>
      </c>
      <c r="K4406" t="s">
        <v>17704</v>
      </c>
      <c r="L4406" t="s">
        <v>1173</v>
      </c>
      <c r="M4406">
        <v>48</v>
      </c>
      <c r="N4406" t="s">
        <v>113</v>
      </c>
      <c r="O4406" t="s">
        <v>9493</v>
      </c>
      <c r="P4406">
        <v>1</v>
      </c>
      <c r="Q4406">
        <v>0.3</v>
      </c>
      <c r="T4406">
        <v>32.659999999999997</v>
      </c>
      <c r="W4406">
        <v>7.0685834705770348E-2</v>
      </c>
      <c r="X4406">
        <v>0.11309733552923257</v>
      </c>
    </row>
    <row r="4407" spans="1:24" hidden="1" x14ac:dyDescent="0.3">
      <c r="A4407" t="s">
        <v>17708</v>
      </c>
      <c r="B4407" t="s">
        <v>8174</v>
      </c>
      <c r="C4407" t="s">
        <v>4778</v>
      </c>
      <c r="D4407" t="s">
        <v>4777</v>
      </c>
      <c r="E4407" t="s">
        <v>113</v>
      </c>
      <c r="F4407" t="s">
        <v>17709</v>
      </c>
      <c r="G4407" t="s">
        <v>133</v>
      </c>
      <c r="H4407" t="s">
        <v>177</v>
      </c>
      <c r="I4407" t="s">
        <v>226</v>
      </c>
      <c r="J4407" t="s">
        <v>17710</v>
      </c>
      <c r="K4407" t="s">
        <v>17711</v>
      </c>
      <c r="L4407" t="s">
        <v>120</v>
      </c>
      <c r="M4407">
        <v>40</v>
      </c>
      <c r="N4407" t="s">
        <v>8442</v>
      </c>
      <c r="O4407" t="s">
        <v>17235</v>
      </c>
      <c r="P4407">
        <v>3</v>
      </c>
      <c r="Q4407">
        <v>2500</v>
      </c>
      <c r="R4407">
        <v>355</v>
      </c>
      <c r="T4407">
        <v>110</v>
      </c>
      <c r="U4407">
        <v>215</v>
      </c>
      <c r="V4407">
        <v>310</v>
      </c>
      <c r="W4407">
        <v>2.6625000000000001</v>
      </c>
      <c r="X4407">
        <v>3.1949999999999998</v>
      </c>
    </row>
    <row r="4408" spans="1:24" hidden="1" x14ac:dyDescent="0.3">
      <c r="A4408" t="s">
        <v>17712</v>
      </c>
      <c r="B4408" t="s">
        <v>8179</v>
      </c>
      <c r="C4408" t="s">
        <v>4778</v>
      </c>
      <c r="D4408" t="s">
        <v>4777</v>
      </c>
      <c r="E4408" t="s">
        <v>113</v>
      </c>
      <c r="F4408" t="s">
        <v>17709</v>
      </c>
      <c r="G4408" t="s">
        <v>133</v>
      </c>
      <c r="H4408" t="s">
        <v>177</v>
      </c>
      <c r="I4408" t="s">
        <v>226</v>
      </c>
      <c r="J4408" t="s">
        <v>17710</v>
      </c>
      <c r="K4408" t="s">
        <v>17711</v>
      </c>
      <c r="L4408" t="s">
        <v>120</v>
      </c>
      <c r="M4408">
        <v>40</v>
      </c>
      <c r="N4408" t="s">
        <v>9971</v>
      </c>
      <c r="O4408" t="s">
        <v>14622</v>
      </c>
      <c r="P4408">
        <v>1</v>
      </c>
      <c r="Q4408">
        <v>560</v>
      </c>
      <c r="R4408">
        <v>492</v>
      </c>
      <c r="W4408">
        <v>0.27551999999999999</v>
      </c>
      <c r="X4408">
        <v>0.33062399999999997</v>
      </c>
    </row>
    <row r="4409" spans="1:24" hidden="1" x14ac:dyDescent="0.3">
      <c r="A4409" t="s">
        <v>17713</v>
      </c>
      <c r="B4409" t="s">
        <v>8536</v>
      </c>
      <c r="C4409" t="s">
        <v>4778</v>
      </c>
      <c r="D4409" t="s">
        <v>4777</v>
      </c>
      <c r="E4409" t="s">
        <v>113</v>
      </c>
      <c r="F4409" t="s">
        <v>17709</v>
      </c>
      <c r="G4409" t="s">
        <v>133</v>
      </c>
      <c r="H4409" t="s">
        <v>177</v>
      </c>
      <c r="I4409" t="s">
        <v>226</v>
      </c>
      <c r="J4409" t="s">
        <v>17710</v>
      </c>
      <c r="K4409" t="s">
        <v>17711</v>
      </c>
      <c r="L4409" t="s">
        <v>120</v>
      </c>
      <c r="M4409">
        <v>38</v>
      </c>
      <c r="N4409" t="s">
        <v>11431</v>
      </c>
      <c r="O4409" t="s">
        <v>16992</v>
      </c>
      <c r="P4409">
        <v>1</v>
      </c>
      <c r="Q4409">
        <v>151</v>
      </c>
      <c r="R4409">
        <v>151</v>
      </c>
      <c r="W4409">
        <v>2.2800999999999998E-2</v>
      </c>
      <c r="X4409">
        <v>2.7361199999999999E-2</v>
      </c>
    </row>
    <row r="4410" spans="1:24" hidden="1" x14ac:dyDescent="0.3">
      <c r="A4410" t="s">
        <v>17714</v>
      </c>
      <c r="B4410" t="s">
        <v>8211</v>
      </c>
      <c r="C4410" t="s">
        <v>4778</v>
      </c>
      <c r="D4410" t="s">
        <v>4777</v>
      </c>
      <c r="E4410" t="s">
        <v>113</v>
      </c>
      <c r="F4410" t="s">
        <v>17709</v>
      </c>
      <c r="G4410" t="s">
        <v>133</v>
      </c>
      <c r="H4410" t="s">
        <v>177</v>
      </c>
      <c r="I4410" t="s">
        <v>226</v>
      </c>
      <c r="J4410" t="s">
        <v>17710</v>
      </c>
      <c r="K4410" t="s">
        <v>17711</v>
      </c>
      <c r="L4410" t="s">
        <v>120</v>
      </c>
      <c r="M4410">
        <v>38</v>
      </c>
      <c r="N4410" t="s">
        <v>113</v>
      </c>
      <c r="O4410" t="s">
        <v>9493</v>
      </c>
      <c r="P4410">
        <v>2</v>
      </c>
      <c r="Q4410">
        <v>0.9</v>
      </c>
      <c r="T4410">
        <v>130</v>
      </c>
      <c r="U4410">
        <v>302</v>
      </c>
      <c r="W4410">
        <v>1.2723450247038663</v>
      </c>
      <c r="X4410">
        <v>2.0357520395261863</v>
      </c>
    </row>
    <row r="4411" spans="1:24" hidden="1" x14ac:dyDescent="0.3">
      <c r="A4411" t="s">
        <v>17715</v>
      </c>
      <c r="B4411" t="s">
        <v>8249</v>
      </c>
      <c r="C4411" t="s">
        <v>4778</v>
      </c>
      <c r="D4411" t="s">
        <v>4777</v>
      </c>
      <c r="E4411" t="s">
        <v>113</v>
      </c>
      <c r="F4411" t="s">
        <v>17709</v>
      </c>
      <c r="G4411" t="s">
        <v>133</v>
      </c>
      <c r="H4411" t="s">
        <v>177</v>
      </c>
      <c r="I4411" t="s">
        <v>226</v>
      </c>
      <c r="J4411" t="s">
        <v>17710</v>
      </c>
      <c r="K4411" t="s">
        <v>17711</v>
      </c>
      <c r="L4411" t="s">
        <v>120</v>
      </c>
      <c r="M4411">
        <v>38</v>
      </c>
      <c r="N4411" t="s">
        <v>113</v>
      </c>
      <c r="O4411" t="s">
        <v>9493</v>
      </c>
      <c r="P4411">
        <v>2</v>
      </c>
      <c r="Q4411">
        <v>1.2</v>
      </c>
      <c r="T4411">
        <v>286</v>
      </c>
      <c r="U4411">
        <v>141</v>
      </c>
      <c r="W4411">
        <v>2.2619467105846511</v>
      </c>
      <c r="X4411">
        <v>3.6191147369354422</v>
      </c>
    </row>
    <row r="4412" spans="1:24" hidden="1" x14ac:dyDescent="0.3">
      <c r="A4412" t="s">
        <v>17716</v>
      </c>
      <c r="B4412" t="s">
        <v>8174</v>
      </c>
      <c r="C4412" t="s">
        <v>3891</v>
      </c>
      <c r="D4412" t="s">
        <v>3890</v>
      </c>
      <c r="E4412" t="s">
        <v>113</v>
      </c>
      <c r="F4412" t="s">
        <v>3892</v>
      </c>
      <c r="G4412" t="s">
        <v>133</v>
      </c>
      <c r="H4412" t="s">
        <v>177</v>
      </c>
      <c r="I4412" t="s">
        <v>138</v>
      </c>
      <c r="J4412" t="s">
        <v>17717</v>
      </c>
      <c r="K4412" t="s">
        <v>17718</v>
      </c>
      <c r="L4412" t="s">
        <v>120</v>
      </c>
      <c r="M4412">
        <v>40</v>
      </c>
      <c r="N4412" t="s">
        <v>8442</v>
      </c>
      <c r="O4412" t="s">
        <v>17235</v>
      </c>
      <c r="P4412">
        <v>2</v>
      </c>
      <c r="Q4412">
        <v>2500</v>
      </c>
      <c r="R4412">
        <v>355</v>
      </c>
      <c r="T4412">
        <v>105</v>
      </c>
      <c r="U4412">
        <v>290</v>
      </c>
      <c r="W4412">
        <v>1.7749999999999999</v>
      </c>
      <c r="X4412">
        <v>2.13</v>
      </c>
    </row>
    <row r="4413" spans="1:24" hidden="1" x14ac:dyDescent="0.3">
      <c r="A4413" t="s">
        <v>17719</v>
      </c>
      <c r="B4413" t="s">
        <v>8179</v>
      </c>
      <c r="C4413" t="s">
        <v>3891</v>
      </c>
      <c r="D4413" t="s">
        <v>3890</v>
      </c>
      <c r="E4413" t="s">
        <v>113</v>
      </c>
      <c r="F4413" t="s">
        <v>3892</v>
      </c>
      <c r="G4413" t="s">
        <v>133</v>
      </c>
      <c r="H4413" t="s">
        <v>177</v>
      </c>
      <c r="I4413" t="s">
        <v>138</v>
      </c>
      <c r="J4413" t="s">
        <v>17717</v>
      </c>
      <c r="K4413" t="s">
        <v>17718</v>
      </c>
      <c r="L4413" t="s">
        <v>120</v>
      </c>
      <c r="M4413">
        <v>40</v>
      </c>
      <c r="N4413" t="s">
        <v>9971</v>
      </c>
      <c r="O4413" t="s">
        <v>14622</v>
      </c>
      <c r="P4413">
        <v>1</v>
      </c>
      <c r="Q4413">
        <v>560</v>
      </c>
      <c r="R4413">
        <v>492</v>
      </c>
      <c r="W4413">
        <v>0.27551999999999999</v>
      </c>
      <c r="X4413">
        <v>0.33062399999999997</v>
      </c>
    </row>
    <row r="4414" spans="1:24" hidden="1" x14ac:dyDescent="0.3">
      <c r="A4414" t="s">
        <v>17720</v>
      </c>
      <c r="B4414" t="s">
        <v>8536</v>
      </c>
      <c r="C4414" t="s">
        <v>3891</v>
      </c>
      <c r="D4414" t="s">
        <v>3890</v>
      </c>
      <c r="E4414" t="s">
        <v>113</v>
      </c>
      <c r="F4414" t="s">
        <v>3892</v>
      </c>
      <c r="G4414" t="s">
        <v>133</v>
      </c>
      <c r="H4414" t="s">
        <v>177</v>
      </c>
      <c r="I4414" t="s">
        <v>138</v>
      </c>
      <c r="J4414" t="s">
        <v>17717</v>
      </c>
      <c r="K4414" t="s">
        <v>17718</v>
      </c>
      <c r="L4414" t="s">
        <v>120</v>
      </c>
      <c r="M4414">
        <v>38</v>
      </c>
      <c r="N4414" t="s">
        <v>11431</v>
      </c>
      <c r="O4414" t="s">
        <v>16992</v>
      </c>
      <c r="P4414">
        <v>1</v>
      </c>
      <c r="Q4414">
        <v>151</v>
      </c>
      <c r="R4414">
        <v>151</v>
      </c>
      <c r="W4414">
        <v>2.2800999999999998E-2</v>
      </c>
      <c r="X4414">
        <v>2.7361199999999999E-2</v>
      </c>
    </row>
    <row r="4415" spans="1:24" hidden="1" x14ac:dyDescent="0.3">
      <c r="A4415" t="s">
        <v>17721</v>
      </c>
      <c r="B4415" t="s">
        <v>8211</v>
      </c>
      <c r="C4415" t="s">
        <v>3891</v>
      </c>
      <c r="D4415" t="s">
        <v>3890</v>
      </c>
      <c r="E4415" t="s">
        <v>113</v>
      </c>
      <c r="F4415" t="s">
        <v>3892</v>
      </c>
      <c r="G4415" t="s">
        <v>133</v>
      </c>
      <c r="H4415" t="s">
        <v>177</v>
      </c>
      <c r="I4415" t="s">
        <v>138</v>
      </c>
      <c r="J4415" t="s">
        <v>17717</v>
      </c>
      <c r="K4415" t="s">
        <v>17718</v>
      </c>
      <c r="L4415" t="s">
        <v>120</v>
      </c>
      <c r="M4415">
        <v>38</v>
      </c>
      <c r="N4415" t="s">
        <v>113</v>
      </c>
      <c r="O4415" t="s">
        <v>9493</v>
      </c>
      <c r="P4415">
        <v>1</v>
      </c>
      <c r="Q4415">
        <v>0.9</v>
      </c>
      <c r="T4415">
        <v>88</v>
      </c>
      <c r="W4415">
        <v>0.63617251235193317</v>
      </c>
      <c r="X4415">
        <v>1.0178760197630932</v>
      </c>
    </row>
    <row r="4416" spans="1:24" hidden="1" x14ac:dyDescent="0.3">
      <c r="A4416" t="s">
        <v>17722</v>
      </c>
      <c r="B4416" t="s">
        <v>8174</v>
      </c>
      <c r="C4416" t="s">
        <v>1587</v>
      </c>
      <c r="D4416" t="s">
        <v>1586</v>
      </c>
      <c r="E4416" t="s">
        <v>113</v>
      </c>
      <c r="F4416" t="s">
        <v>1588</v>
      </c>
      <c r="G4416" t="s">
        <v>247</v>
      </c>
      <c r="H4416" t="s">
        <v>308</v>
      </c>
      <c r="I4416" t="s">
        <v>310</v>
      </c>
      <c r="J4416" t="s">
        <v>17723</v>
      </c>
      <c r="K4416" t="s">
        <v>17724</v>
      </c>
      <c r="L4416" t="s">
        <v>8903</v>
      </c>
      <c r="M4416">
        <v>30</v>
      </c>
      <c r="N4416" t="s">
        <v>9659</v>
      </c>
      <c r="O4416" t="s">
        <v>10476</v>
      </c>
      <c r="P4416">
        <v>3</v>
      </c>
      <c r="Q4416">
        <v>1500</v>
      </c>
      <c r="R4416">
        <v>469</v>
      </c>
      <c r="T4416">
        <v>15</v>
      </c>
      <c r="U4416">
        <v>110</v>
      </c>
      <c r="V4416">
        <v>280</v>
      </c>
      <c r="W4416">
        <v>2.1105</v>
      </c>
      <c r="X4416">
        <v>2.5326</v>
      </c>
    </row>
    <row r="4417" spans="1:24" hidden="1" x14ac:dyDescent="0.3">
      <c r="A4417" t="s">
        <v>17725</v>
      </c>
      <c r="B4417" t="s">
        <v>8179</v>
      </c>
      <c r="C4417" t="s">
        <v>1587</v>
      </c>
      <c r="D4417" t="s">
        <v>1586</v>
      </c>
      <c r="E4417" t="s">
        <v>113</v>
      </c>
      <c r="F4417" t="s">
        <v>1588</v>
      </c>
      <c r="G4417" t="s">
        <v>247</v>
      </c>
      <c r="H4417" t="s">
        <v>308</v>
      </c>
      <c r="I4417" t="s">
        <v>310</v>
      </c>
      <c r="J4417" t="s">
        <v>17723</v>
      </c>
      <c r="K4417" t="s">
        <v>17724</v>
      </c>
      <c r="L4417" t="s">
        <v>8903</v>
      </c>
      <c r="M4417">
        <v>30</v>
      </c>
      <c r="N4417" t="s">
        <v>8614</v>
      </c>
      <c r="O4417" t="s">
        <v>9568</v>
      </c>
      <c r="P4417">
        <v>3</v>
      </c>
      <c r="Q4417">
        <v>409</v>
      </c>
      <c r="R4417">
        <v>269</v>
      </c>
      <c r="W4417">
        <v>0.330063</v>
      </c>
      <c r="X4417">
        <v>0.39607559999999997</v>
      </c>
    </row>
    <row r="4418" spans="1:24" hidden="1" x14ac:dyDescent="0.3">
      <c r="A4418" t="s">
        <v>17726</v>
      </c>
      <c r="B4418" t="s">
        <v>8536</v>
      </c>
      <c r="C4418" t="s">
        <v>1587</v>
      </c>
      <c r="D4418" t="s">
        <v>1586</v>
      </c>
      <c r="E4418" t="s">
        <v>113</v>
      </c>
      <c r="F4418" t="s">
        <v>1588</v>
      </c>
      <c r="G4418" t="s">
        <v>247</v>
      </c>
      <c r="H4418" t="s">
        <v>308</v>
      </c>
      <c r="I4418" t="s">
        <v>310</v>
      </c>
      <c r="J4418" t="s">
        <v>17723</v>
      </c>
      <c r="K4418" t="s">
        <v>17724</v>
      </c>
      <c r="L4418" t="s">
        <v>8903</v>
      </c>
      <c r="M4418">
        <v>27</v>
      </c>
      <c r="N4418" t="s">
        <v>9085</v>
      </c>
      <c r="O4418" t="s">
        <v>9131</v>
      </c>
      <c r="P4418">
        <v>1</v>
      </c>
      <c r="Q4418">
        <v>210</v>
      </c>
      <c r="R4418">
        <v>210</v>
      </c>
      <c r="W4418">
        <v>4.41E-2</v>
      </c>
      <c r="X4418">
        <v>5.2920000000000002E-2</v>
      </c>
    </row>
    <row r="4419" spans="1:24" hidden="1" x14ac:dyDescent="0.3">
      <c r="A4419" t="s">
        <v>17727</v>
      </c>
      <c r="B4419" t="s">
        <v>8211</v>
      </c>
      <c r="C4419" t="s">
        <v>1587</v>
      </c>
      <c r="D4419" t="s">
        <v>1586</v>
      </c>
      <c r="E4419" t="s">
        <v>113</v>
      </c>
      <c r="F4419" t="s">
        <v>1588</v>
      </c>
      <c r="G4419" t="s">
        <v>247</v>
      </c>
      <c r="H4419" t="s">
        <v>308</v>
      </c>
      <c r="I4419" t="s">
        <v>310</v>
      </c>
      <c r="J4419" t="s">
        <v>17723</v>
      </c>
      <c r="K4419" t="s">
        <v>17724</v>
      </c>
      <c r="L4419" t="s">
        <v>8903</v>
      </c>
      <c r="M4419">
        <v>27</v>
      </c>
      <c r="N4419" t="s">
        <v>17423</v>
      </c>
      <c r="O4419" t="s">
        <v>15748</v>
      </c>
      <c r="P4419">
        <v>1</v>
      </c>
      <c r="Q4419">
        <v>1.2</v>
      </c>
      <c r="T4419">
        <v>291.3</v>
      </c>
      <c r="W4419">
        <v>1.1309733552923256</v>
      </c>
      <c r="X4419">
        <v>1.8095573684677211</v>
      </c>
    </row>
    <row r="4420" spans="1:24" hidden="1" x14ac:dyDescent="0.3">
      <c r="A4420" t="s">
        <v>17728</v>
      </c>
      <c r="B4420" t="s">
        <v>8174</v>
      </c>
      <c r="C4420" t="s">
        <v>6785</v>
      </c>
      <c r="D4420" t="s">
        <v>6784</v>
      </c>
      <c r="E4420" t="s">
        <v>113</v>
      </c>
      <c r="F4420" t="s">
        <v>6786</v>
      </c>
      <c r="G4420" t="s">
        <v>247</v>
      </c>
      <c r="H4420" t="s">
        <v>1296</v>
      </c>
      <c r="I4420" t="s">
        <v>285</v>
      </c>
      <c r="J4420" t="s">
        <v>17729</v>
      </c>
      <c r="K4420" t="s">
        <v>17730</v>
      </c>
      <c r="L4420" t="s">
        <v>120</v>
      </c>
      <c r="M4420">
        <v>40</v>
      </c>
      <c r="N4420" t="s">
        <v>8614</v>
      </c>
      <c r="O4420" t="s">
        <v>9835</v>
      </c>
      <c r="P4420">
        <v>3</v>
      </c>
      <c r="Q4420">
        <v>694</v>
      </c>
      <c r="R4420">
        <v>408</v>
      </c>
      <c r="T4420">
        <v>70</v>
      </c>
      <c r="U4420">
        <v>240</v>
      </c>
      <c r="V4420">
        <v>310</v>
      </c>
      <c r="W4420">
        <v>0.84945599999999999</v>
      </c>
      <c r="X4420">
        <v>1.0193471999999999</v>
      </c>
    </row>
    <row r="4421" spans="1:24" hidden="1" x14ac:dyDescent="0.3">
      <c r="A4421" t="s">
        <v>17731</v>
      </c>
      <c r="B4421" t="s">
        <v>8617</v>
      </c>
      <c r="C4421" t="s">
        <v>6785</v>
      </c>
      <c r="D4421" t="s">
        <v>6784</v>
      </c>
      <c r="E4421" t="s">
        <v>113</v>
      </c>
      <c r="F4421" t="s">
        <v>6786</v>
      </c>
      <c r="G4421" t="s">
        <v>247</v>
      </c>
      <c r="H4421" t="s">
        <v>1296</v>
      </c>
      <c r="I4421" t="s">
        <v>285</v>
      </c>
      <c r="J4421" t="s">
        <v>17729</v>
      </c>
      <c r="K4421" t="s">
        <v>17730</v>
      </c>
      <c r="L4421" t="s">
        <v>120</v>
      </c>
      <c r="M4421">
        <v>40</v>
      </c>
      <c r="N4421" t="s">
        <v>9659</v>
      </c>
      <c r="O4421" t="s">
        <v>10476</v>
      </c>
      <c r="P4421">
        <v>3</v>
      </c>
      <c r="Q4421">
        <v>1500</v>
      </c>
      <c r="R4421">
        <v>469</v>
      </c>
      <c r="T4421">
        <v>70</v>
      </c>
      <c r="U4421">
        <v>240</v>
      </c>
      <c r="V4421">
        <v>310</v>
      </c>
      <c r="W4421">
        <v>2.1105</v>
      </c>
      <c r="X4421">
        <v>2.5326</v>
      </c>
    </row>
    <row r="4422" spans="1:24" hidden="1" x14ac:dyDescent="0.3">
      <c r="A4422" t="s">
        <v>17732</v>
      </c>
      <c r="B4422" t="s">
        <v>8179</v>
      </c>
      <c r="C4422" t="s">
        <v>6785</v>
      </c>
      <c r="D4422" t="s">
        <v>6784</v>
      </c>
      <c r="E4422" t="s">
        <v>113</v>
      </c>
      <c r="F4422" t="s">
        <v>6786</v>
      </c>
      <c r="G4422" t="s">
        <v>247</v>
      </c>
      <c r="H4422" t="s">
        <v>1296</v>
      </c>
      <c r="I4422" t="s">
        <v>285</v>
      </c>
      <c r="J4422" t="s">
        <v>17729</v>
      </c>
      <c r="K4422" t="s">
        <v>17730</v>
      </c>
      <c r="L4422" t="s">
        <v>120</v>
      </c>
      <c r="M4422">
        <v>40</v>
      </c>
      <c r="N4422" t="s">
        <v>8614</v>
      </c>
      <c r="O4422" t="s">
        <v>9816</v>
      </c>
      <c r="P4422">
        <v>3</v>
      </c>
      <c r="Q4422">
        <v>522</v>
      </c>
      <c r="R4422">
        <v>397</v>
      </c>
      <c r="W4422">
        <v>0.62170199999999998</v>
      </c>
      <c r="X4422">
        <v>0.74604239999999999</v>
      </c>
    </row>
    <row r="4423" spans="1:24" hidden="1" x14ac:dyDescent="0.3">
      <c r="A4423" t="s">
        <v>17733</v>
      </c>
      <c r="B4423" t="s">
        <v>8536</v>
      </c>
      <c r="C4423" t="s">
        <v>6785</v>
      </c>
      <c r="D4423" t="s">
        <v>6784</v>
      </c>
      <c r="E4423" t="s">
        <v>113</v>
      </c>
      <c r="F4423" t="s">
        <v>6786</v>
      </c>
      <c r="G4423" t="s">
        <v>247</v>
      </c>
      <c r="H4423" t="s">
        <v>1296</v>
      </c>
      <c r="I4423" t="s">
        <v>285</v>
      </c>
      <c r="J4423" t="s">
        <v>17729</v>
      </c>
      <c r="K4423" t="s">
        <v>17730</v>
      </c>
      <c r="L4423" t="s">
        <v>120</v>
      </c>
      <c r="M4423">
        <v>40</v>
      </c>
      <c r="N4423" t="s">
        <v>8614</v>
      </c>
      <c r="O4423" t="s">
        <v>9568</v>
      </c>
      <c r="P4423">
        <v>3</v>
      </c>
      <c r="Q4423">
        <v>409</v>
      </c>
      <c r="R4423">
        <v>269</v>
      </c>
      <c r="W4423">
        <v>0.330063</v>
      </c>
      <c r="X4423">
        <v>0.39607559999999997</v>
      </c>
    </row>
    <row r="4424" spans="1:24" hidden="1" x14ac:dyDescent="0.3">
      <c r="A4424" t="s">
        <v>17734</v>
      </c>
      <c r="B4424" t="s">
        <v>8539</v>
      </c>
      <c r="C4424" t="s">
        <v>6785</v>
      </c>
      <c r="D4424" t="s">
        <v>6784</v>
      </c>
      <c r="E4424" t="s">
        <v>113</v>
      </c>
      <c r="F4424" t="s">
        <v>6786</v>
      </c>
      <c r="G4424" t="s">
        <v>247</v>
      </c>
      <c r="H4424" t="s">
        <v>1296</v>
      </c>
      <c r="I4424" t="s">
        <v>285</v>
      </c>
      <c r="J4424" t="s">
        <v>17729</v>
      </c>
      <c r="K4424" t="s">
        <v>17730</v>
      </c>
      <c r="L4424" t="s">
        <v>120</v>
      </c>
      <c r="M4424">
        <v>38</v>
      </c>
      <c r="N4424" t="s">
        <v>9085</v>
      </c>
      <c r="O4424" t="s">
        <v>9131</v>
      </c>
      <c r="P4424">
        <v>1</v>
      </c>
      <c r="Q4424">
        <v>210</v>
      </c>
      <c r="R4424">
        <v>210</v>
      </c>
      <c r="W4424">
        <v>4.41E-2</v>
      </c>
      <c r="X4424">
        <v>5.2920000000000002E-2</v>
      </c>
    </row>
    <row r="4425" spans="1:24" hidden="1" x14ac:dyDescent="0.3">
      <c r="A4425" t="s">
        <v>17735</v>
      </c>
      <c r="B4425" t="s">
        <v>8211</v>
      </c>
      <c r="C4425" t="s">
        <v>6785</v>
      </c>
      <c r="D4425" t="s">
        <v>6784</v>
      </c>
      <c r="E4425" t="s">
        <v>113</v>
      </c>
      <c r="F4425" t="s">
        <v>6786</v>
      </c>
      <c r="G4425" t="s">
        <v>247</v>
      </c>
      <c r="H4425" t="s">
        <v>1296</v>
      </c>
      <c r="I4425" t="s">
        <v>285</v>
      </c>
      <c r="J4425" t="s">
        <v>17729</v>
      </c>
      <c r="K4425" t="s">
        <v>17730</v>
      </c>
      <c r="L4425" t="s">
        <v>120</v>
      </c>
      <c r="M4425">
        <v>38</v>
      </c>
      <c r="N4425" t="s">
        <v>17423</v>
      </c>
      <c r="O4425" t="s">
        <v>15748</v>
      </c>
      <c r="P4425">
        <v>1</v>
      </c>
      <c r="Q4425">
        <v>0.9</v>
      </c>
      <c r="T4425">
        <v>58.4</v>
      </c>
      <c r="W4425">
        <v>0.63617251235193317</v>
      </c>
      <c r="X4425">
        <v>1.0178760197630932</v>
      </c>
    </row>
    <row r="4426" spans="1:24" hidden="1" x14ac:dyDescent="0.3">
      <c r="A4426" t="s">
        <v>17736</v>
      </c>
      <c r="B4426" t="s">
        <v>8174</v>
      </c>
      <c r="C4426" t="s">
        <v>7569</v>
      </c>
      <c r="D4426" t="s">
        <v>7568</v>
      </c>
      <c r="E4426" t="s">
        <v>113</v>
      </c>
      <c r="F4426" t="s">
        <v>7570</v>
      </c>
      <c r="G4426" t="s">
        <v>247</v>
      </c>
      <c r="H4426" t="s">
        <v>308</v>
      </c>
      <c r="I4426" t="s">
        <v>115</v>
      </c>
      <c r="J4426" t="s">
        <v>17737</v>
      </c>
      <c r="K4426" t="s">
        <v>17738</v>
      </c>
      <c r="L4426" t="s">
        <v>8903</v>
      </c>
      <c r="M4426">
        <v>30</v>
      </c>
      <c r="N4426" t="s">
        <v>9085</v>
      </c>
      <c r="O4426" t="s">
        <v>17739</v>
      </c>
      <c r="P4426">
        <v>3</v>
      </c>
      <c r="Q4426">
        <v>1499</v>
      </c>
      <c r="R4426">
        <v>429</v>
      </c>
      <c r="T4426">
        <v>330</v>
      </c>
      <c r="U4426">
        <v>50</v>
      </c>
      <c r="V4426">
        <v>160</v>
      </c>
      <c r="W4426">
        <v>1.9292130000000001</v>
      </c>
      <c r="X4426">
        <v>2.3150556</v>
      </c>
    </row>
    <row r="4427" spans="1:24" hidden="1" x14ac:dyDescent="0.3">
      <c r="A4427" t="s">
        <v>17740</v>
      </c>
      <c r="B4427" t="s">
        <v>8617</v>
      </c>
      <c r="C4427" t="s">
        <v>7569</v>
      </c>
      <c r="D4427" t="s">
        <v>7568</v>
      </c>
      <c r="E4427" t="s">
        <v>113</v>
      </c>
      <c r="F4427" t="s">
        <v>7570</v>
      </c>
      <c r="G4427" t="s">
        <v>247</v>
      </c>
      <c r="H4427" t="s">
        <v>308</v>
      </c>
      <c r="I4427" t="s">
        <v>115</v>
      </c>
      <c r="J4427" t="s">
        <v>17737</v>
      </c>
      <c r="K4427" t="s">
        <v>17738</v>
      </c>
      <c r="L4427" t="s">
        <v>8903</v>
      </c>
      <c r="M4427">
        <v>30</v>
      </c>
      <c r="N4427" t="s">
        <v>9085</v>
      </c>
      <c r="O4427" t="s">
        <v>17159</v>
      </c>
      <c r="P4427">
        <v>3</v>
      </c>
      <c r="Q4427">
        <v>1450</v>
      </c>
      <c r="R4427">
        <v>400</v>
      </c>
      <c r="T4427">
        <v>330</v>
      </c>
      <c r="U4427">
        <v>50</v>
      </c>
      <c r="V4427">
        <v>160</v>
      </c>
      <c r="W4427">
        <v>1.74</v>
      </c>
      <c r="X4427">
        <v>2.0880000000000001</v>
      </c>
    </row>
    <row r="4428" spans="1:24" hidden="1" x14ac:dyDescent="0.3">
      <c r="A4428" t="s">
        <v>17741</v>
      </c>
      <c r="B4428" t="s">
        <v>8179</v>
      </c>
      <c r="C4428" t="s">
        <v>7569</v>
      </c>
      <c r="D4428" t="s">
        <v>7568</v>
      </c>
      <c r="E4428" t="s">
        <v>113</v>
      </c>
      <c r="F4428" t="s">
        <v>7570</v>
      </c>
      <c r="G4428" t="s">
        <v>247</v>
      </c>
      <c r="H4428" t="s">
        <v>308</v>
      </c>
      <c r="I4428" t="s">
        <v>115</v>
      </c>
      <c r="J4428" t="s">
        <v>17737</v>
      </c>
      <c r="K4428" t="s">
        <v>17738</v>
      </c>
      <c r="L4428" t="s">
        <v>8903</v>
      </c>
      <c r="M4428">
        <v>30</v>
      </c>
      <c r="N4428" t="s">
        <v>9085</v>
      </c>
      <c r="O4428" t="s">
        <v>9061</v>
      </c>
      <c r="P4428">
        <v>6</v>
      </c>
      <c r="Q4428">
        <v>400</v>
      </c>
      <c r="R4428">
        <v>300</v>
      </c>
      <c r="W4428">
        <v>0.72</v>
      </c>
      <c r="X4428">
        <v>0.86399999999999999</v>
      </c>
    </row>
    <row r="4429" spans="1:24" hidden="1" x14ac:dyDescent="0.3">
      <c r="A4429" t="s">
        <v>17742</v>
      </c>
      <c r="B4429" t="s">
        <v>8536</v>
      </c>
      <c r="C4429" t="s">
        <v>7569</v>
      </c>
      <c r="D4429" t="s">
        <v>7568</v>
      </c>
      <c r="E4429" t="s">
        <v>113</v>
      </c>
      <c r="F4429" t="s">
        <v>7570</v>
      </c>
      <c r="G4429" t="s">
        <v>247</v>
      </c>
      <c r="H4429" t="s">
        <v>308</v>
      </c>
      <c r="I4429" t="s">
        <v>115</v>
      </c>
      <c r="J4429" t="s">
        <v>17737</v>
      </c>
      <c r="K4429" t="s">
        <v>17738</v>
      </c>
      <c r="L4429" t="s">
        <v>8903</v>
      </c>
      <c r="M4429">
        <v>28</v>
      </c>
      <c r="N4429" t="s">
        <v>9085</v>
      </c>
      <c r="O4429" t="s">
        <v>9131</v>
      </c>
      <c r="P4429">
        <v>2</v>
      </c>
      <c r="Q4429">
        <v>210</v>
      </c>
      <c r="R4429">
        <v>210</v>
      </c>
      <c r="W4429">
        <v>8.8200000000000001E-2</v>
      </c>
      <c r="X4429">
        <v>0.10584</v>
      </c>
    </row>
    <row r="4430" spans="1:24" hidden="1" x14ac:dyDescent="0.3">
      <c r="A4430" t="s">
        <v>17743</v>
      </c>
      <c r="B4430" t="s">
        <v>8211</v>
      </c>
      <c r="C4430" t="s">
        <v>7569</v>
      </c>
      <c r="D4430" t="s">
        <v>7568</v>
      </c>
      <c r="E4430" t="s">
        <v>113</v>
      </c>
      <c r="F4430" t="s">
        <v>7570</v>
      </c>
      <c r="G4430" t="s">
        <v>247</v>
      </c>
      <c r="H4430" t="s">
        <v>308</v>
      </c>
      <c r="I4430" t="s">
        <v>115</v>
      </c>
      <c r="J4430" t="s">
        <v>17737</v>
      </c>
      <c r="K4430" t="s">
        <v>17738</v>
      </c>
      <c r="L4430" t="s">
        <v>8903</v>
      </c>
      <c r="M4430">
        <v>28</v>
      </c>
      <c r="N4430" t="s">
        <v>10031</v>
      </c>
      <c r="O4430" t="s">
        <v>10333</v>
      </c>
      <c r="P4430">
        <v>1</v>
      </c>
      <c r="Q4430">
        <v>0.6</v>
      </c>
      <c r="T4430">
        <v>70.22</v>
      </c>
      <c r="W4430">
        <v>0.28274333882308139</v>
      </c>
      <c r="X4430">
        <v>0.45238934211693027</v>
      </c>
    </row>
    <row r="4431" spans="1:24" hidden="1" x14ac:dyDescent="0.3">
      <c r="A4431" t="s">
        <v>17744</v>
      </c>
      <c r="B4431" t="s">
        <v>8174</v>
      </c>
      <c r="C4431" t="s">
        <v>3871</v>
      </c>
      <c r="D4431" t="s">
        <v>3870</v>
      </c>
      <c r="E4431" t="s">
        <v>113</v>
      </c>
      <c r="F4431" t="s">
        <v>3872</v>
      </c>
      <c r="G4431" t="s">
        <v>133</v>
      </c>
      <c r="H4431" t="s">
        <v>177</v>
      </c>
      <c r="I4431" t="s">
        <v>138</v>
      </c>
      <c r="J4431" t="s">
        <v>17745</v>
      </c>
      <c r="K4431" t="s">
        <v>17746</v>
      </c>
      <c r="L4431" t="s">
        <v>1173</v>
      </c>
      <c r="M4431">
        <v>50</v>
      </c>
      <c r="N4431" t="s">
        <v>8442</v>
      </c>
      <c r="O4431" t="s">
        <v>9890</v>
      </c>
      <c r="P4431">
        <v>2</v>
      </c>
      <c r="Q4431">
        <v>2500</v>
      </c>
      <c r="R4431">
        <v>355</v>
      </c>
      <c r="T4431">
        <v>100</v>
      </c>
      <c r="U4431">
        <v>280</v>
      </c>
      <c r="W4431">
        <v>1.7749999999999999</v>
      </c>
      <c r="X4431">
        <v>2.13</v>
      </c>
    </row>
    <row r="4432" spans="1:24" hidden="1" x14ac:dyDescent="0.3">
      <c r="A4432" t="s">
        <v>17747</v>
      </c>
      <c r="B4432" t="s">
        <v>8179</v>
      </c>
      <c r="C4432" t="s">
        <v>3871</v>
      </c>
      <c r="D4432" t="s">
        <v>3870</v>
      </c>
      <c r="E4432" t="s">
        <v>113</v>
      </c>
      <c r="F4432" t="s">
        <v>3872</v>
      </c>
      <c r="G4432" t="s">
        <v>133</v>
      </c>
      <c r="H4432" t="s">
        <v>177</v>
      </c>
      <c r="I4432" t="s">
        <v>138</v>
      </c>
      <c r="J4432" t="s">
        <v>17745</v>
      </c>
      <c r="K4432" t="s">
        <v>17746</v>
      </c>
      <c r="L4432" t="s">
        <v>1173</v>
      </c>
      <c r="M4432">
        <v>50</v>
      </c>
      <c r="N4432" t="s">
        <v>113</v>
      </c>
      <c r="O4432" t="s">
        <v>17706</v>
      </c>
      <c r="P4432">
        <v>1</v>
      </c>
      <c r="Q4432">
        <v>560</v>
      </c>
      <c r="R4432">
        <v>492</v>
      </c>
      <c r="W4432">
        <v>0.27551999999999999</v>
      </c>
      <c r="X4432">
        <v>0.33062399999999997</v>
      </c>
    </row>
    <row r="4433" spans="1:24" hidden="1" x14ac:dyDescent="0.3">
      <c r="A4433" t="s">
        <v>17748</v>
      </c>
      <c r="B4433" t="s">
        <v>8211</v>
      </c>
      <c r="C4433" t="s">
        <v>3871</v>
      </c>
      <c r="D4433" t="s">
        <v>3870</v>
      </c>
      <c r="E4433" t="s">
        <v>113</v>
      </c>
      <c r="F4433" t="s">
        <v>3872</v>
      </c>
      <c r="G4433" t="s">
        <v>133</v>
      </c>
      <c r="H4433" t="s">
        <v>177</v>
      </c>
      <c r="I4433" t="s">
        <v>138</v>
      </c>
      <c r="J4433" t="s">
        <v>17745</v>
      </c>
      <c r="K4433" t="s">
        <v>17746</v>
      </c>
      <c r="L4433" t="s">
        <v>1173</v>
      </c>
      <c r="M4433">
        <v>48</v>
      </c>
      <c r="N4433" t="s">
        <v>113</v>
      </c>
      <c r="O4433" t="s">
        <v>9493</v>
      </c>
      <c r="P4433">
        <v>2</v>
      </c>
      <c r="Q4433">
        <v>0.9</v>
      </c>
      <c r="T4433">
        <v>292</v>
      </c>
      <c r="U4433">
        <v>111</v>
      </c>
      <c r="W4433">
        <v>1.2723450247038663</v>
      </c>
      <c r="X4433">
        <v>2.0357520395261863</v>
      </c>
    </row>
    <row r="4434" spans="1:24" hidden="1" x14ac:dyDescent="0.3">
      <c r="A4434" t="s">
        <v>17749</v>
      </c>
      <c r="B4434" t="s">
        <v>8174</v>
      </c>
      <c r="C4434" t="s">
        <v>3981</v>
      </c>
      <c r="D4434" t="s">
        <v>3980</v>
      </c>
      <c r="E4434" t="s">
        <v>113</v>
      </c>
      <c r="F4434" t="s">
        <v>3982</v>
      </c>
      <c r="G4434" t="s">
        <v>133</v>
      </c>
      <c r="H4434" t="s">
        <v>177</v>
      </c>
      <c r="I4434" t="s">
        <v>138</v>
      </c>
      <c r="J4434" t="s">
        <v>17750</v>
      </c>
      <c r="K4434" t="s">
        <v>17751</v>
      </c>
      <c r="L4434" t="s">
        <v>120</v>
      </c>
      <c r="M4434">
        <v>40</v>
      </c>
      <c r="N4434" t="s">
        <v>8442</v>
      </c>
      <c r="O4434" t="s">
        <v>17235</v>
      </c>
      <c r="P4434">
        <v>3</v>
      </c>
      <c r="Q4434">
        <v>2500</v>
      </c>
      <c r="R4434">
        <v>355</v>
      </c>
      <c r="T4434">
        <v>30</v>
      </c>
      <c r="U4434">
        <v>130</v>
      </c>
      <c r="V4434">
        <v>305</v>
      </c>
      <c r="W4434">
        <v>2.6625000000000001</v>
      </c>
      <c r="X4434">
        <v>3.1949999999999998</v>
      </c>
    </row>
    <row r="4435" spans="1:24" hidden="1" x14ac:dyDescent="0.3">
      <c r="A4435" t="s">
        <v>17752</v>
      </c>
      <c r="B4435" t="s">
        <v>8179</v>
      </c>
      <c r="C4435" t="s">
        <v>3981</v>
      </c>
      <c r="D4435" t="s">
        <v>3980</v>
      </c>
      <c r="E4435" t="s">
        <v>113</v>
      </c>
      <c r="F4435" t="s">
        <v>3982</v>
      </c>
      <c r="G4435" t="s">
        <v>133</v>
      </c>
      <c r="H4435" t="s">
        <v>177</v>
      </c>
      <c r="I4435" t="s">
        <v>138</v>
      </c>
      <c r="J4435" t="s">
        <v>17750</v>
      </c>
      <c r="K4435" t="s">
        <v>17751</v>
      </c>
      <c r="L4435" t="s">
        <v>120</v>
      </c>
      <c r="M4435">
        <v>40</v>
      </c>
      <c r="N4435" t="s">
        <v>9971</v>
      </c>
      <c r="O4435" t="s">
        <v>14622</v>
      </c>
      <c r="P4435">
        <v>1</v>
      </c>
      <c r="Q4435">
        <v>560</v>
      </c>
      <c r="R4435">
        <v>492</v>
      </c>
      <c r="W4435">
        <v>0.27551999999999999</v>
      </c>
      <c r="X4435">
        <v>0.33062399999999997</v>
      </c>
    </row>
    <row r="4436" spans="1:24" hidden="1" x14ac:dyDescent="0.3">
      <c r="A4436" t="s">
        <v>17753</v>
      </c>
      <c r="B4436" t="s">
        <v>8536</v>
      </c>
      <c r="C4436" t="s">
        <v>3981</v>
      </c>
      <c r="D4436" t="s">
        <v>3980</v>
      </c>
      <c r="E4436" t="s">
        <v>113</v>
      </c>
      <c r="F4436" t="s">
        <v>3982</v>
      </c>
      <c r="G4436" t="s">
        <v>133</v>
      </c>
      <c r="H4436" t="s">
        <v>177</v>
      </c>
      <c r="I4436" t="s">
        <v>138</v>
      </c>
      <c r="J4436" t="s">
        <v>17750</v>
      </c>
      <c r="K4436" t="s">
        <v>17751</v>
      </c>
      <c r="L4436" t="s">
        <v>120</v>
      </c>
      <c r="M4436">
        <v>36</v>
      </c>
      <c r="N4436" t="s">
        <v>11431</v>
      </c>
      <c r="O4436" t="s">
        <v>16992</v>
      </c>
      <c r="P4436">
        <v>1</v>
      </c>
      <c r="Q4436">
        <v>151</v>
      </c>
      <c r="R4436">
        <v>151</v>
      </c>
      <c r="W4436">
        <v>2.2800999999999998E-2</v>
      </c>
      <c r="X4436">
        <v>2.7361199999999999E-2</v>
      </c>
    </row>
    <row r="4437" spans="1:24" hidden="1" x14ac:dyDescent="0.3">
      <c r="A4437" t="s">
        <v>17754</v>
      </c>
      <c r="B4437" t="s">
        <v>8211</v>
      </c>
      <c r="C4437" t="s">
        <v>3981</v>
      </c>
      <c r="D4437" t="s">
        <v>3980</v>
      </c>
      <c r="E4437" t="s">
        <v>113</v>
      </c>
      <c r="F4437" t="s">
        <v>3982</v>
      </c>
      <c r="G4437" t="s">
        <v>133</v>
      </c>
      <c r="H4437" t="s">
        <v>177</v>
      </c>
      <c r="I4437" t="s">
        <v>138</v>
      </c>
      <c r="J4437" t="s">
        <v>17750</v>
      </c>
      <c r="K4437" t="s">
        <v>17751</v>
      </c>
      <c r="L4437" t="s">
        <v>120</v>
      </c>
      <c r="M4437">
        <v>36</v>
      </c>
      <c r="N4437" t="s">
        <v>113</v>
      </c>
      <c r="O4437" t="s">
        <v>9493</v>
      </c>
      <c r="P4437">
        <v>1</v>
      </c>
      <c r="Q4437">
        <v>1.2</v>
      </c>
      <c r="T4437">
        <v>95</v>
      </c>
      <c r="W4437">
        <v>1.1309733552923256</v>
      </c>
      <c r="X4437">
        <v>1.8095573684677211</v>
      </c>
    </row>
    <row r="4438" spans="1:24" hidden="1" x14ac:dyDescent="0.3">
      <c r="A4438" t="s">
        <v>17755</v>
      </c>
      <c r="B4438" t="s">
        <v>8174</v>
      </c>
      <c r="C4438" t="s">
        <v>4785</v>
      </c>
      <c r="D4438" t="s">
        <v>4784</v>
      </c>
      <c r="E4438" t="s">
        <v>113</v>
      </c>
      <c r="F4438" t="s">
        <v>17756</v>
      </c>
      <c r="G4438" t="s">
        <v>133</v>
      </c>
      <c r="H4438" t="s">
        <v>177</v>
      </c>
      <c r="I4438" t="s">
        <v>226</v>
      </c>
      <c r="J4438" t="s">
        <v>17757</v>
      </c>
      <c r="K4438" t="s">
        <v>17758</v>
      </c>
      <c r="L4438" t="s">
        <v>1173</v>
      </c>
      <c r="M4438">
        <v>50</v>
      </c>
      <c r="N4438" t="s">
        <v>8442</v>
      </c>
      <c r="O4438" t="s">
        <v>17235</v>
      </c>
      <c r="P4438">
        <v>3</v>
      </c>
      <c r="Q4438">
        <v>2500</v>
      </c>
      <c r="R4438">
        <v>355</v>
      </c>
      <c r="T4438">
        <v>100</v>
      </c>
      <c r="U4438">
        <v>180</v>
      </c>
      <c r="V4438">
        <v>335</v>
      </c>
      <c r="W4438">
        <v>2.6625000000000001</v>
      </c>
      <c r="X4438">
        <v>3.1949999999999998</v>
      </c>
    </row>
    <row r="4439" spans="1:24" hidden="1" x14ac:dyDescent="0.3">
      <c r="A4439" t="s">
        <v>17759</v>
      </c>
      <c r="B4439" t="s">
        <v>8179</v>
      </c>
      <c r="C4439" t="s">
        <v>4785</v>
      </c>
      <c r="D4439" t="s">
        <v>4784</v>
      </c>
      <c r="E4439" t="s">
        <v>113</v>
      </c>
      <c r="F4439" t="s">
        <v>17756</v>
      </c>
      <c r="G4439" t="s">
        <v>133</v>
      </c>
      <c r="H4439" t="s">
        <v>177</v>
      </c>
      <c r="I4439" t="s">
        <v>226</v>
      </c>
      <c r="J4439" t="s">
        <v>17757</v>
      </c>
      <c r="K4439" t="s">
        <v>17758</v>
      </c>
      <c r="L4439" t="s">
        <v>1173</v>
      </c>
      <c r="M4439">
        <v>50</v>
      </c>
      <c r="N4439" t="s">
        <v>9971</v>
      </c>
      <c r="O4439" t="s">
        <v>14622</v>
      </c>
      <c r="P4439">
        <v>1</v>
      </c>
      <c r="Q4439">
        <v>560</v>
      </c>
      <c r="R4439">
        <v>492</v>
      </c>
      <c r="W4439">
        <v>0.27551999999999999</v>
      </c>
      <c r="X4439">
        <v>0.33062399999999997</v>
      </c>
    </row>
    <row r="4440" spans="1:24" hidden="1" x14ac:dyDescent="0.3">
      <c r="A4440" t="s">
        <v>17760</v>
      </c>
      <c r="B4440" t="s">
        <v>8536</v>
      </c>
      <c r="C4440" t="s">
        <v>4785</v>
      </c>
      <c r="D4440" t="s">
        <v>4784</v>
      </c>
      <c r="E4440" t="s">
        <v>113</v>
      </c>
      <c r="F4440" t="s">
        <v>17756</v>
      </c>
      <c r="G4440" t="s">
        <v>133</v>
      </c>
      <c r="H4440" t="s">
        <v>177</v>
      </c>
      <c r="I4440" t="s">
        <v>226</v>
      </c>
      <c r="J4440" t="s">
        <v>17757</v>
      </c>
      <c r="K4440" t="s">
        <v>17758</v>
      </c>
      <c r="L4440" t="s">
        <v>1173</v>
      </c>
      <c r="M4440">
        <v>46</v>
      </c>
      <c r="N4440" t="s">
        <v>11431</v>
      </c>
      <c r="O4440" t="s">
        <v>16992</v>
      </c>
      <c r="P4440">
        <v>1</v>
      </c>
      <c r="Q4440">
        <v>151</v>
      </c>
      <c r="R4440">
        <v>151</v>
      </c>
      <c r="W4440">
        <v>2.2800999999999998E-2</v>
      </c>
      <c r="X4440">
        <v>2.7361199999999999E-2</v>
      </c>
    </row>
    <row r="4441" spans="1:24" hidden="1" x14ac:dyDescent="0.3">
      <c r="A4441" t="s">
        <v>17761</v>
      </c>
      <c r="B4441" t="s">
        <v>8211</v>
      </c>
      <c r="C4441" t="s">
        <v>4785</v>
      </c>
      <c r="D4441" t="s">
        <v>4784</v>
      </c>
      <c r="E4441" t="s">
        <v>113</v>
      </c>
      <c r="F4441" t="s">
        <v>17756</v>
      </c>
      <c r="G4441" t="s">
        <v>133</v>
      </c>
      <c r="H4441" t="s">
        <v>177</v>
      </c>
      <c r="I4441" t="s">
        <v>226</v>
      </c>
      <c r="J4441" t="s">
        <v>17757</v>
      </c>
      <c r="K4441" t="s">
        <v>17758</v>
      </c>
      <c r="L4441" t="s">
        <v>1173</v>
      </c>
      <c r="M4441">
        <v>46</v>
      </c>
      <c r="N4441" t="s">
        <v>113</v>
      </c>
      <c r="O4441" t="s">
        <v>9493</v>
      </c>
      <c r="P4441">
        <v>2</v>
      </c>
      <c r="Q4441">
        <v>0.9</v>
      </c>
      <c r="T4441">
        <v>318</v>
      </c>
      <c r="U4441">
        <v>148</v>
      </c>
      <c r="W4441">
        <v>1.2723450247038663</v>
      </c>
      <c r="X4441">
        <v>2.0357520395261863</v>
      </c>
    </row>
    <row r="4442" spans="1:24" hidden="1" x14ac:dyDescent="0.3">
      <c r="A4442" t="s">
        <v>17762</v>
      </c>
      <c r="B4442" t="s">
        <v>8174</v>
      </c>
      <c r="C4442" t="s">
        <v>4775</v>
      </c>
      <c r="D4442" t="s">
        <v>4774</v>
      </c>
      <c r="E4442" t="s">
        <v>113</v>
      </c>
      <c r="F4442" t="s">
        <v>17763</v>
      </c>
      <c r="G4442" t="s">
        <v>133</v>
      </c>
      <c r="H4442" t="s">
        <v>177</v>
      </c>
      <c r="I4442" t="s">
        <v>226</v>
      </c>
      <c r="J4442" t="s">
        <v>17764</v>
      </c>
      <c r="K4442" t="s">
        <v>17765</v>
      </c>
      <c r="L4442" t="s">
        <v>1173</v>
      </c>
      <c r="M4442">
        <v>50</v>
      </c>
      <c r="N4442" t="s">
        <v>8442</v>
      </c>
      <c r="O4442" t="s">
        <v>17235</v>
      </c>
      <c r="P4442">
        <v>3</v>
      </c>
      <c r="Q4442">
        <v>2500</v>
      </c>
      <c r="R4442">
        <v>355</v>
      </c>
      <c r="T4442">
        <v>10</v>
      </c>
      <c r="U4442">
        <v>105</v>
      </c>
      <c r="V4442">
        <v>290</v>
      </c>
      <c r="W4442">
        <v>2.6625000000000001</v>
      </c>
      <c r="X4442">
        <v>3.1949999999999998</v>
      </c>
    </row>
    <row r="4443" spans="1:24" hidden="1" x14ac:dyDescent="0.3">
      <c r="A4443" t="s">
        <v>17766</v>
      </c>
      <c r="B4443" t="s">
        <v>8179</v>
      </c>
      <c r="C4443" t="s">
        <v>4775</v>
      </c>
      <c r="D4443" t="s">
        <v>4774</v>
      </c>
      <c r="E4443" t="s">
        <v>113</v>
      </c>
      <c r="F4443" t="s">
        <v>17763</v>
      </c>
      <c r="G4443" t="s">
        <v>133</v>
      </c>
      <c r="H4443" t="s">
        <v>177</v>
      </c>
      <c r="I4443" t="s">
        <v>226</v>
      </c>
      <c r="J4443" t="s">
        <v>17764</v>
      </c>
      <c r="K4443" t="s">
        <v>17765</v>
      </c>
      <c r="L4443" t="s">
        <v>1173</v>
      </c>
      <c r="M4443">
        <v>50</v>
      </c>
      <c r="N4443" t="s">
        <v>9971</v>
      </c>
      <c r="O4443" t="s">
        <v>14622</v>
      </c>
      <c r="P4443">
        <v>1</v>
      </c>
      <c r="Q4443">
        <v>560</v>
      </c>
      <c r="R4443">
        <v>492</v>
      </c>
      <c r="W4443">
        <v>0.27551999999999999</v>
      </c>
      <c r="X4443">
        <v>0.33062399999999997</v>
      </c>
    </row>
    <row r="4444" spans="1:24" hidden="1" x14ac:dyDescent="0.3">
      <c r="A4444" t="s">
        <v>17767</v>
      </c>
      <c r="B4444" t="s">
        <v>8536</v>
      </c>
      <c r="C4444" t="s">
        <v>4775</v>
      </c>
      <c r="D4444" t="s">
        <v>4774</v>
      </c>
      <c r="E4444" t="s">
        <v>113</v>
      </c>
      <c r="F4444" t="s">
        <v>17763</v>
      </c>
      <c r="G4444" t="s">
        <v>133</v>
      </c>
      <c r="H4444" t="s">
        <v>177</v>
      </c>
      <c r="I4444" t="s">
        <v>226</v>
      </c>
      <c r="J4444" t="s">
        <v>17764</v>
      </c>
      <c r="K4444" t="s">
        <v>17765</v>
      </c>
      <c r="L4444" t="s">
        <v>1173</v>
      </c>
      <c r="M4444">
        <v>46</v>
      </c>
      <c r="N4444" t="s">
        <v>11431</v>
      </c>
      <c r="O4444" t="s">
        <v>16992</v>
      </c>
      <c r="P4444">
        <v>1</v>
      </c>
      <c r="Q4444">
        <v>151</v>
      </c>
      <c r="R4444">
        <v>151</v>
      </c>
      <c r="W4444">
        <v>2.2800999999999998E-2</v>
      </c>
      <c r="X4444">
        <v>2.7361199999999999E-2</v>
      </c>
    </row>
    <row r="4445" spans="1:24" hidden="1" x14ac:dyDescent="0.3">
      <c r="A4445" t="s">
        <v>17768</v>
      </c>
      <c r="B4445" t="s">
        <v>8211</v>
      </c>
      <c r="C4445" t="s">
        <v>4775</v>
      </c>
      <c r="D4445" t="s">
        <v>4774</v>
      </c>
      <c r="E4445" t="s">
        <v>113</v>
      </c>
      <c r="F4445" t="s">
        <v>17763</v>
      </c>
      <c r="G4445" t="s">
        <v>133</v>
      </c>
      <c r="H4445" t="s">
        <v>177</v>
      </c>
      <c r="I4445" t="s">
        <v>226</v>
      </c>
      <c r="J4445" t="s">
        <v>17764</v>
      </c>
      <c r="K4445" t="s">
        <v>17765</v>
      </c>
      <c r="L4445" t="s">
        <v>1173</v>
      </c>
      <c r="M4445">
        <v>46</v>
      </c>
      <c r="N4445" t="s">
        <v>113</v>
      </c>
      <c r="O4445" t="s">
        <v>9493</v>
      </c>
      <c r="P4445">
        <v>1</v>
      </c>
      <c r="Q4445">
        <v>0.9</v>
      </c>
      <c r="T4445">
        <v>112</v>
      </c>
      <c r="W4445">
        <v>0.63617251235193317</v>
      </c>
      <c r="X4445">
        <v>1.0178760197630932</v>
      </c>
    </row>
    <row r="4446" spans="1:24" hidden="1" x14ac:dyDescent="0.3">
      <c r="A4446" t="s">
        <v>17769</v>
      </c>
      <c r="B4446" t="s">
        <v>8174</v>
      </c>
      <c r="C4446" t="s">
        <v>1395</v>
      </c>
      <c r="D4446" t="s">
        <v>1394</v>
      </c>
      <c r="E4446" t="s">
        <v>113</v>
      </c>
      <c r="F4446" t="s">
        <v>1396</v>
      </c>
      <c r="G4446" t="s">
        <v>247</v>
      </c>
      <c r="H4446" t="s">
        <v>1398</v>
      </c>
      <c r="I4446" t="s">
        <v>344</v>
      </c>
      <c r="J4446" t="s">
        <v>17770</v>
      </c>
      <c r="K4446" t="s">
        <v>17771</v>
      </c>
      <c r="L4446" t="s">
        <v>1173</v>
      </c>
      <c r="M4446">
        <v>50</v>
      </c>
      <c r="N4446" t="s">
        <v>8442</v>
      </c>
      <c r="O4446" t="s">
        <v>10966</v>
      </c>
      <c r="P4446">
        <v>2</v>
      </c>
      <c r="Q4446">
        <v>2500</v>
      </c>
      <c r="R4446">
        <v>500</v>
      </c>
      <c r="T4446">
        <v>100</v>
      </c>
      <c r="U4446">
        <v>290</v>
      </c>
      <c r="W4446">
        <v>2.5</v>
      </c>
      <c r="X4446">
        <v>3</v>
      </c>
    </row>
    <row r="4447" spans="1:24" hidden="1" x14ac:dyDescent="0.3">
      <c r="A4447" t="s">
        <v>17772</v>
      </c>
      <c r="B4447" t="s">
        <v>8179</v>
      </c>
      <c r="C4447" t="s">
        <v>1395</v>
      </c>
      <c r="D4447" t="s">
        <v>1394</v>
      </c>
      <c r="E4447" t="s">
        <v>113</v>
      </c>
      <c r="F4447" t="s">
        <v>1396</v>
      </c>
      <c r="G4447" t="s">
        <v>247</v>
      </c>
      <c r="H4447" t="s">
        <v>1398</v>
      </c>
      <c r="I4447" t="s">
        <v>344</v>
      </c>
      <c r="J4447" t="s">
        <v>17770</v>
      </c>
      <c r="K4447" t="s">
        <v>17771</v>
      </c>
      <c r="L4447" t="s">
        <v>1173</v>
      </c>
      <c r="M4447">
        <v>50</v>
      </c>
      <c r="N4447" t="s">
        <v>8614</v>
      </c>
      <c r="O4447" t="s">
        <v>9568</v>
      </c>
      <c r="P4447">
        <v>2</v>
      </c>
      <c r="Q4447">
        <v>409</v>
      </c>
      <c r="R4447">
        <v>269</v>
      </c>
      <c r="W4447">
        <v>0.22004199999999999</v>
      </c>
      <c r="X4447">
        <v>0.26405039999999996</v>
      </c>
    </row>
    <row r="4448" spans="1:24" hidden="1" x14ac:dyDescent="0.3">
      <c r="A4448" t="s">
        <v>17773</v>
      </c>
      <c r="B4448" t="s">
        <v>8536</v>
      </c>
      <c r="C4448" t="s">
        <v>1395</v>
      </c>
      <c r="D4448" t="s">
        <v>1394</v>
      </c>
      <c r="E4448" t="s">
        <v>113</v>
      </c>
      <c r="F4448" t="s">
        <v>1396</v>
      </c>
      <c r="G4448" t="s">
        <v>247</v>
      </c>
      <c r="H4448" t="s">
        <v>1398</v>
      </c>
      <c r="I4448" t="s">
        <v>344</v>
      </c>
      <c r="J4448" t="s">
        <v>17770</v>
      </c>
      <c r="K4448" t="s">
        <v>17771</v>
      </c>
      <c r="L4448" t="s">
        <v>1173</v>
      </c>
      <c r="M4448">
        <v>50</v>
      </c>
      <c r="N4448" t="s">
        <v>9085</v>
      </c>
      <c r="O4448" t="s">
        <v>9131</v>
      </c>
      <c r="P4448">
        <v>1</v>
      </c>
      <c r="Q4448">
        <v>210</v>
      </c>
      <c r="R4448">
        <v>210</v>
      </c>
      <c r="W4448">
        <v>4.41E-2</v>
      </c>
      <c r="X4448">
        <v>5.2920000000000002E-2</v>
      </c>
    </row>
    <row r="4449" spans="1:24" hidden="1" x14ac:dyDescent="0.3">
      <c r="A4449" t="s">
        <v>17774</v>
      </c>
      <c r="B4449" t="s">
        <v>8211</v>
      </c>
      <c r="C4449" t="s">
        <v>1395</v>
      </c>
      <c r="D4449" t="s">
        <v>1394</v>
      </c>
      <c r="E4449" t="s">
        <v>113</v>
      </c>
      <c r="F4449" t="s">
        <v>1396</v>
      </c>
      <c r="G4449" t="s">
        <v>247</v>
      </c>
      <c r="H4449" t="s">
        <v>1398</v>
      </c>
      <c r="I4449" t="s">
        <v>344</v>
      </c>
      <c r="J4449" t="s">
        <v>17770</v>
      </c>
      <c r="K4449" t="s">
        <v>17771</v>
      </c>
      <c r="L4449" t="s">
        <v>1173</v>
      </c>
      <c r="M4449">
        <v>48</v>
      </c>
      <c r="N4449" t="s">
        <v>10031</v>
      </c>
      <c r="O4449" t="s">
        <v>13810</v>
      </c>
      <c r="P4449">
        <v>1</v>
      </c>
      <c r="Q4449">
        <v>1.2</v>
      </c>
      <c r="T4449">
        <v>297.8</v>
      </c>
      <c r="W4449">
        <v>1.1309733552923256</v>
      </c>
      <c r="X4449">
        <v>1.8095573684677211</v>
      </c>
    </row>
    <row r="4450" spans="1:24" hidden="1" x14ac:dyDescent="0.3">
      <c r="A4450" t="s">
        <v>17775</v>
      </c>
      <c r="B4450" t="s">
        <v>8174</v>
      </c>
      <c r="C4450" t="s">
        <v>3919</v>
      </c>
      <c r="D4450" t="s">
        <v>3918</v>
      </c>
      <c r="E4450" t="s">
        <v>113</v>
      </c>
      <c r="F4450" t="s">
        <v>3920</v>
      </c>
      <c r="G4450" t="s">
        <v>133</v>
      </c>
      <c r="H4450" t="s">
        <v>216</v>
      </c>
      <c r="I4450" t="s">
        <v>138</v>
      </c>
      <c r="J4450" t="s">
        <v>17776</v>
      </c>
      <c r="K4450" t="s">
        <v>17777</v>
      </c>
      <c r="L4450" t="s">
        <v>1173</v>
      </c>
      <c r="M4450">
        <v>50</v>
      </c>
      <c r="N4450" t="s">
        <v>8442</v>
      </c>
      <c r="O4450" t="s">
        <v>17235</v>
      </c>
      <c r="P4450">
        <v>2</v>
      </c>
      <c r="Q4450">
        <v>2500</v>
      </c>
      <c r="R4450">
        <v>355</v>
      </c>
      <c r="T4450">
        <v>10</v>
      </c>
      <c r="U4450">
        <v>195</v>
      </c>
      <c r="W4450">
        <v>1.7749999999999999</v>
      </c>
      <c r="X4450">
        <v>2.13</v>
      </c>
    </row>
    <row r="4451" spans="1:24" hidden="1" x14ac:dyDescent="0.3">
      <c r="A4451" t="s">
        <v>17778</v>
      </c>
      <c r="B4451" t="s">
        <v>8179</v>
      </c>
      <c r="C4451" t="s">
        <v>3919</v>
      </c>
      <c r="D4451" t="s">
        <v>3918</v>
      </c>
      <c r="E4451" t="s">
        <v>113</v>
      </c>
      <c r="F4451" t="s">
        <v>3920</v>
      </c>
      <c r="G4451" t="s">
        <v>133</v>
      </c>
      <c r="H4451" t="s">
        <v>216</v>
      </c>
      <c r="I4451" t="s">
        <v>138</v>
      </c>
      <c r="J4451" t="s">
        <v>17776</v>
      </c>
      <c r="K4451" t="s">
        <v>17777</v>
      </c>
      <c r="L4451" t="s">
        <v>1173</v>
      </c>
      <c r="M4451">
        <v>50</v>
      </c>
      <c r="N4451" t="s">
        <v>113</v>
      </c>
      <c r="O4451" t="s">
        <v>17706</v>
      </c>
      <c r="P4451">
        <v>1</v>
      </c>
      <c r="Q4451">
        <v>560</v>
      </c>
      <c r="R4451">
        <v>492</v>
      </c>
      <c r="W4451">
        <v>0.27551999999999999</v>
      </c>
      <c r="X4451">
        <v>0.33062399999999997</v>
      </c>
    </row>
    <row r="4452" spans="1:24" hidden="1" x14ac:dyDescent="0.3">
      <c r="A4452" t="s">
        <v>17779</v>
      </c>
      <c r="B4452" t="s">
        <v>8536</v>
      </c>
      <c r="C4452" t="s">
        <v>3919</v>
      </c>
      <c r="D4452" t="s">
        <v>3918</v>
      </c>
      <c r="E4452" t="s">
        <v>113</v>
      </c>
      <c r="F4452" t="s">
        <v>3920</v>
      </c>
      <c r="G4452" t="s">
        <v>133</v>
      </c>
      <c r="H4452" t="s">
        <v>216</v>
      </c>
      <c r="I4452" t="s">
        <v>138</v>
      </c>
      <c r="J4452" t="s">
        <v>17776</v>
      </c>
      <c r="K4452" t="s">
        <v>17777</v>
      </c>
      <c r="L4452" t="s">
        <v>1173</v>
      </c>
      <c r="M4452">
        <v>46</v>
      </c>
      <c r="N4452" t="s">
        <v>11431</v>
      </c>
      <c r="O4452" t="s">
        <v>16992</v>
      </c>
      <c r="P4452">
        <v>1</v>
      </c>
      <c r="Q4452">
        <v>151</v>
      </c>
      <c r="R4452">
        <v>151</v>
      </c>
      <c r="W4452">
        <v>2.2800999999999998E-2</v>
      </c>
      <c r="X4452">
        <v>2.7361199999999999E-2</v>
      </c>
    </row>
    <row r="4453" spans="1:24" hidden="1" x14ac:dyDescent="0.3">
      <c r="A4453" t="s">
        <v>17780</v>
      </c>
      <c r="B4453" t="s">
        <v>8211</v>
      </c>
      <c r="C4453" t="s">
        <v>3919</v>
      </c>
      <c r="D4453" t="s">
        <v>3918</v>
      </c>
      <c r="E4453" t="s">
        <v>113</v>
      </c>
      <c r="F4453" t="s">
        <v>3920</v>
      </c>
      <c r="G4453" t="s">
        <v>133</v>
      </c>
      <c r="H4453" t="s">
        <v>216</v>
      </c>
      <c r="I4453" t="s">
        <v>138</v>
      </c>
      <c r="J4453" t="s">
        <v>17776</v>
      </c>
      <c r="K4453" t="s">
        <v>17777</v>
      </c>
      <c r="L4453" t="s">
        <v>1173</v>
      </c>
      <c r="M4453">
        <v>46</v>
      </c>
      <c r="N4453" t="s">
        <v>113</v>
      </c>
      <c r="O4453" t="s">
        <v>9493</v>
      </c>
      <c r="P4453">
        <v>1</v>
      </c>
      <c r="Q4453">
        <v>0.9</v>
      </c>
      <c r="T4453">
        <v>196</v>
      </c>
      <c r="W4453">
        <v>0.63617251235193317</v>
      </c>
      <c r="X4453">
        <v>1.0178760197630932</v>
      </c>
    </row>
    <row r="4454" spans="1:24" hidden="1" x14ac:dyDescent="0.3">
      <c r="A4454" t="s">
        <v>17781</v>
      </c>
      <c r="B4454" t="s">
        <v>8174</v>
      </c>
      <c r="C4454" t="s">
        <v>3879</v>
      </c>
      <c r="D4454" t="s">
        <v>3878</v>
      </c>
      <c r="E4454" t="s">
        <v>113</v>
      </c>
      <c r="F4454" t="s">
        <v>3880</v>
      </c>
      <c r="G4454" t="s">
        <v>133</v>
      </c>
      <c r="H4454" t="s">
        <v>177</v>
      </c>
      <c r="I4454" t="s">
        <v>138</v>
      </c>
      <c r="J4454" t="s">
        <v>17782</v>
      </c>
      <c r="K4454" t="s">
        <v>17783</v>
      </c>
      <c r="L4454" t="s">
        <v>9030</v>
      </c>
      <c r="M4454">
        <v>60</v>
      </c>
      <c r="N4454" t="s">
        <v>8442</v>
      </c>
      <c r="O4454" t="s">
        <v>17235</v>
      </c>
      <c r="P4454">
        <v>2</v>
      </c>
      <c r="Q4454">
        <v>2500</v>
      </c>
      <c r="R4454">
        <v>355</v>
      </c>
      <c r="T4454">
        <v>120</v>
      </c>
      <c r="U4454">
        <v>310</v>
      </c>
      <c r="W4454">
        <v>1.7749999999999999</v>
      </c>
      <c r="X4454">
        <v>2.13</v>
      </c>
    </row>
    <row r="4455" spans="1:24" hidden="1" x14ac:dyDescent="0.3">
      <c r="A4455" t="s">
        <v>17784</v>
      </c>
      <c r="B4455" t="s">
        <v>8179</v>
      </c>
      <c r="C4455" t="s">
        <v>3879</v>
      </c>
      <c r="D4455" t="s">
        <v>3878</v>
      </c>
      <c r="E4455" t="s">
        <v>113</v>
      </c>
      <c r="F4455" t="s">
        <v>3880</v>
      </c>
      <c r="G4455" t="s">
        <v>133</v>
      </c>
      <c r="H4455" t="s">
        <v>177</v>
      </c>
      <c r="I4455" t="s">
        <v>138</v>
      </c>
      <c r="J4455" t="s">
        <v>17782</v>
      </c>
      <c r="K4455" t="s">
        <v>17783</v>
      </c>
      <c r="L4455" t="s">
        <v>9030</v>
      </c>
      <c r="M4455">
        <v>60</v>
      </c>
      <c r="N4455" t="s">
        <v>113</v>
      </c>
      <c r="O4455" t="s">
        <v>14622</v>
      </c>
      <c r="P4455">
        <v>1</v>
      </c>
      <c r="Q4455">
        <v>560</v>
      </c>
      <c r="R4455">
        <v>492</v>
      </c>
      <c r="W4455">
        <v>0.27551999999999999</v>
      </c>
      <c r="X4455">
        <v>0.33062399999999997</v>
      </c>
    </row>
    <row r="4456" spans="1:24" hidden="1" x14ac:dyDescent="0.3">
      <c r="A4456" t="s">
        <v>17785</v>
      </c>
      <c r="B4456" t="s">
        <v>8536</v>
      </c>
      <c r="C4456" t="s">
        <v>3879</v>
      </c>
      <c r="D4456" t="s">
        <v>3878</v>
      </c>
      <c r="E4456" t="s">
        <v>113</v>
      </c>
      <c r="F4456" t="s">
        <v>3880</v>
      </c>
      <c r="G4456" t="s">
        <v>133</v>
      </c>
      <c r="H4456" t="s">
        <v>177</v>
      </c>
      <c r="I4456" t="s">
        <v>138</v>
      </c>
      <c r="J4456" t="s">
        <v>17782</v>
      </c>
      <c r="K4456" t="s">
        <v>17783</v>
      </c>
      <c r="L4456" t="s">
        <v>9030</v>
      </c>
      <c r="M4456">
        <v>56</v>
      </c>
      <c r="N4456" t="s">
        <v>11431</v>
      </c>
      <c r="O4456" t="s">
        <v>16992</v>
      </c>
      <c r="P4456">
        <v>1</v>
      </c>
      <c r="Q4456">
        <v>151</v>
      </c>
      <c r="R4456">
        <v>151</v>
      </c>
      <c r="W4456">
        <v>2.2800999999999998E-2</v>
      </c>
      <c r="X4456">
        <v>2.7361199999999999E-2</v>
      </c>
    </row>
    <row r="4457" spans="1:24" hidden="1" x14ac:dyDescent="0.3">
      <c r="A4457" t="s">
        <v>17786</v>
      </c>
      <c r="B4457" t="s">
        <v>8211</v>
      </c>
      <c r="C4457" t="s">
        <v>3879</v>
      </c>
      <c r="D4457" t="s">
        <v>3878</v>
      </c>
      <c r="E4457" t="s">
        <v>113</v>
      </c>
      <c r="F4457" t="s">
        <v>3880</v>
      </c>
      <c r="G4457" t="s">
        <v>133</v>
      </c>
      <c r="H4457" t="s">
        <v>177</v>
      </c>
      <c r="I4457" t="s">
        <v>138</v>
      </c>
      <c r="J4457" t="s">
        <v>17782</v>
      </c>
      <c r="K4457" t="s">
        <v>17783</v>
      </c>
      <c r="L4457" t="s">
        <v>9030</v>
      </c>
      <c r="M4457">
        <v>56</v>
      </c>
      <c r="N4457" t="s">
        <v>113</v>
      </c>
      <c r="O4457" t="s">
        <v>9493</v>
      </c>
      <c r="P4457">
        <v>2</v>
      </c>
      <c r="Q4457">
        <v>0.9</v>
      </c>
      <c r="T4457">
        <v>312</v>
      </c>
      <c r="U4457">
        <v>131</v>
      </c>
      <c r="W4457">
        <v>1.2723450247038663</v>
      </c>
      <c r="X4457">
        <v>2.0357520395261863</v>
      </c>
    </row>
    <row r="4458" spans="1:24" hidden="1" x14ac:dyDescent="0.3">
      <c r="A4458" t="s">
        <v>17787</v>
      </c>
      <c r="B4458" t="s">
        <v>8174</v>
      </c>
      <c r="C4458" t="s">
        <v>223</v>
      </c>
      <c r="D4458" t="s">
        <v>222</v>
      </c>
      <c r="E4458" t="s">
        <v>113</v>
      </c>
      <c r="F4458" t="s">
        <v>17788</v>
      </c>
      <c r="G4458" t="s">
        <v>133</v>
      </c>
      <c r="H4458" t="s">
        <v>177</v>
      </c>
      <c r="I4458" t="s">
        <v>226</v>
      </c>
      <c r="J4458" t="s">
        <v>17789</v>
      </c>
      <c r="K4458" t="s">
        <v>17790</v>
      </c>
      <c r="L4458" t="s">
        <v>120</v>
      </c>
      <c r="M4458">
        <v>40</v>
      </c>
      <c r="N4458" t="s">
        <v>8442</v>
      </c>
      <c r="O4458" t="s">
        <v>17235</v>
      </c>
      <c r="P4458">
        <v>2</v>
      </c>
      <c r="Q4458">
        <v>2500</v>
      </c>
      <c r="R4458">
        <v>355</v>
      </c>
      <c r="T4458">
        <v>125</v>
      </c>
      <c r="U4458">
        <v>310</v>
      </c>
      <c r="W4458">
        <v>1.7749999999999999</v>
      </c>
      <c r="X4458">
        <v>2.13</v>
      </c>
    </row>
    <row r="4459" spans="1:24" hidden="1" x14ac:dyDescent="0.3">
      <c r="A4459" t="s">
        <v>17791</v>
      </c>
      <c r="B4459" t="s">
        <v>8179</v>
      </c>
      <c r="C4459" t="s">
        <v>223</v>
      </c>
      <c r="D4459" t="s">
        <v>222</v>
      </c>
      <c r="E4459" t="s">
        <v>113</v>
      </c>
      <c r="F4459" t="s">
        <v>17788</v>
      </c>
      <c r="G4459" t="s">
        <v>133</v>
      </c>
      <c r="H4459" t="s">
        <v>177</v>
      </c>
      <c r="I4459" t="s">
        <v>226</v>
      </c>
      <c r="J4459" t="s">
        <v>17789</v>
      </c>
      <c r="K4459" t="s">
        <v>17790</v>
      </c>
      <c r="L4459" t="s">
        <v>120</v>
      </c>
      <c r="M4459">
        <v>40</v>
      </c>
      <c r="N4459" t="s">
        <v>113</v>
      </c>
      <c r="O4459" t="s">
        <v>14622</v>
      </c>
      <c r="P4459">
        <v>1</v>
      </c>
      <c r="Q4459">
        <v>560</v>
      </c>
      <c r="R4459">
        <v>492</v>
      </c>
      <c r="W4459">
        <v>0.27551999999999999</v>
      </c>
      <c r="X4459">
        <v>0.33062399999999997</v>
      </c>
    </row>
    <row r="4460" spans="1:24" hidden="1" x14ac:dyDescent="0.3">
      <c r="A4460" t="s">
        <v>17792</v>
      </c>
      <c r="B4460" t="s">
        <v>8536</v>
      </c>
      <c r="C4460" t="s">
        <v>223</v>
      </c>
      <c r="D4460" t="s">
        <v>222</v>
      </c>
      <c r="E4460" t="s">
        <v>113</v>
      </c>
      <c r="F4460" t="s">
        <v>17788</v>
      </c>
      <c r="G4460" t="s">
        <v>133</v>
      </c>
      <c r="H4460" t="s">
        <v>177</v>
      </c>
      <c r="I4460" t="s">
        <v>226</v>
      </c>
      <c r="J4460" t="s">
        <v>17789</v>
      </c>
      <c r="K4460" t="s">
        <v>17790</v>
      </c>
      <c r="L4460" t="s">
        <v>120</v>
      </c>
      <c r="M4460">
        <v>36</v>
      </c>
      <c r="N4460" t="s">
        <v>11431</v>
      </c>
      <c r="O4460" t="s">
        <v>16992</v>
      </c>
      <c r="P4460">
        <v>1</v>
      </c>
      <c r="Q4460">
        <v>151</v>
      </c>
      <c r="R4460">
        <v>151</v>
      </c>
      <c r="W4460">
        <v>2.2800999999999998E-2</v>
      </c>
      <c r="X4460">
        <v>2.7361199999999999E-2</v>
      </c>
    </row>
    <row r="4461" spans="1:24" hidden="1" x14ac:dyDescent="0.3">
      <c r="A4461" t="s">
        <v>17793</v>
      </c>
      <c r="B4461" t="s">
        <v>8211</v>
      </c>
      <c r="C4461" t="s">
        <v>223</v>
      </c>
      <c r="D4461" t="s">
        <v>222</v>
      </c>
      <c r="E4461" t="s">
        <v>113</v>
      </c>
      <c r="F4461" t="s">
        <v>17788</v>
      </c>
      <c r="G4461" t="s">
        <v>133</v>
      </c>
      <c r="H4461" t="s">
        <v>177</v>
      </c>
      <c r="I4461" t="s">
        <v>226</v>
      </c>
      <c r="J4461" t="s">
        <v>17789</v>
      </c>
      <c r="K4461" t="s">
        <v>17790</v>
      </c>
      <c r="L4461" t="s">
        <v>120</v>
      </c>
      <c r="M4461">
        <v>36</v>
      </c>
      <c r="N4461" t="s">
        <v>113</v>
      </c>
      <c r="O4461" t="s">
        <v>9493</v>
      </c>
      <c r="P4461">
        <v>2</v>
      </c>
      <c r="Q4461">
        <v>0.9</v>
      </c>
      <c r="T4461">
        <v>294</v>
      </c>
      <c r="U4461">
        <v>121</v>
      </c>
      <c r="W4461">
        <v>1.2723450247038663</v>
      </c>
      <c r="X4461">
        <v>2.0357520395261863</v>
      </c>
    </row>
    <row r="4462" spans="1:24" hidden="1" x14ac:dyDescent="0.3">
      <c r="A4462" t="s">
        <v>17794</v>
      </c>
      <c r="B4462" t="s">
        <v>8174</v>
      </c>
      <c r="C4462" t="s">
        <v>5445</v>
      </c>
      <c r="D4462" t="s">
        <v>17795</v>
      </c>
      <c r="E4462" t="s">
        <v>113</v>
      </c>
      <c r="F4462" t="s">
        <v>17796</v>
      </c>
      <c r="G4462" t="s">
        <v>133</v>
      </c>
      <c r="H4462" t="s">
        <v>354</v>
      </c>
      <c r="I4462" t="s">
        <v>115</v>
      </c>
      <c r="J4462" t="s">
        <v>17797</v>
      </c>
      <c r="K4462" t="s">
        <v>17798</v>
      </c>
      <c r="L4462" t="s">
        <v>1173</v>
      </c>
      <c r="M4462">
        <v>50</v>
      </c>
      <c r="N4462" t="s">
        <v>113</v>
      </c>
      <c r="O4462" t="s">
        <v>13466</v>
      </c>
      <c r="P4462">
        <v>3</v>
      </c>
      <c r="Q4462">
        <v>1400</v>
      </c>
      <c r="R4462">
        <v>320</v>
      </c>
      <c r="S4462">
        <v>145</v>
      </c>
      <c r="T4462">
        <v>60</v>
      </c>
      <c r="U4462">
        <v>220</v>
      </c>
      <c r="V4462">
        <v>330</v>
      </c>
      <c r="W4462">
        <v>1.3440000000000001</v>
      </c>
      <c r="X4462">
        <v>1.6128</v>
      </c>
    </row>
    <row r="4463" spans="1:24" hidden="1" x14ac:dyDescent="0.3">
      <c r="A4463" t="s">
        <v>17799</v>
      </c>
      <c r="B4463" t="s">
        <v>8179</v>
      </c>
      <c r="C4463" t="s">
        <v>5445</v>
      </c>
      <c r="D4463" t="s">
        <v>17795</v>
      </c>
      <c r="E4463" t="s">
        <v>113</v>
      </c>
      <c r="F4463" t="s">
        <v>17796</v>
      </c>
      <c r="G4463" t="s">
        <v>133</v>
      </c>
      <c r="H4463" t="s">
        <v>354</v>
      </c>
      <c r="I4463" t="s">
        <v>115</v>
      </c>
      <c r="J4463" t="s">
        <v>17797</v>
      </c>
      <c r="K4463" t="s">
        <v>17798</v>
      </c>
      <c r="L4463" t="s">
        <v>1173</v>
      </c>
      <c r="M4463">
        <v>50</v>
      </c>
      <c r="N4463" t="s">
        <v>113</v>
      </c>
      <c r="O4463" t="s">
        <v>8695</v>
      </c>
      <c r="P4463">
        <v>3</v>
      </c>
      <c r="Q4463">
        <v>466</v>
      </c>
      <c r="R4463">
        <v>343</v>
      </c>
      <c r="S4463">
        <v>154</v>
      </c>
      <c r="W4463">
        <v>0.479514</v>
      </c>
      <c r="X4463">
        <v>0.57541679999999995</v>
      </c>
    </row>
    <row r="4464" spans="1:24" hidden="1" x14ac:dyDescent="0.3">
      <c r="A4464" t="s">
        <v>17800</v>
      </c>
      <c r="B4464" t="s">
        <v>8211</v>
      </c>
      <c r="C4464" t="s">
        <v>5445</v>
      </c>
      <c r="D4464" t="s">
        <v>17795</v>
      </c>
      <c r="E4464" t="s">
        <v>113</v>
      </c>
      <c r="F4464" t="s">
        <v>17796</v>
      </c>
      <c r="G4464" t="s">
        <v>133</v>
      </c>
      <c r="H4464" t="s">
        <v>354</v>
      </c>
      <c r="I4464" t="s">
        <v>115</v>
      </c>
      <c r="J4464" t="s">
        <v>17797</v>
      </c>
      <c r="K4464" t="s">
        <v>17798</v>
      </c>
      <c r="L4464" t="s">
        <v>1173</v>
      </c>
      <c r="M4464">
        <v>46</v>
      </c>
      <c r="N4464" t="s">
        <v>113</v>
      </c>
      <c r="O4464" t="s">
        <v>17194</v>
      </c>
      <c r="P4464">
        <v>2</v>
      </c>
      <c r="Q4464">
        <v>0.6</v>
      </c>
      <c r="T4464">
        <v>240.81</v>
      </c>
      <c r="U4464">
        <v>69.31</v>
      </c>
      <c r="W4464">
        <v>0.56548667764616278</v>
      </c>
      <c r="X4464">
        <v>0.90477868423386054</v>
      </c>
    </row>
    <row r="4465" spans="1:24" hidden="1" x14ac:dyDescent="0.3">
      <c r="A4465" t="s">
        <v>17801</v>
      </c>
      <c r="B4465" t="s">
        <v>8174</v>
      </c>
      <c r="C4465" t="s">
        <v>4772</v>
      </c>
      <c r="D4465" t="s">
        <v>4771</v>
      </c>
      <c r="E4465" t="s">
        <v>113</v>
      </c>
      <c r="F4465" t="s">
        <v>17802</v>
      </c>
      <c r="G4465" t="s">
        <v>133</v>
      </c>
      <c r="H4465" t="s">
        <v>177</v>
      </c>
      <c r="I4465" t="s">
        <v>226</v>
      </c>
      <c r="J4465" t="s">
        <v>17803</v>
      </c>
      <c r="K4465" t="s">
        <v>17804</v>
      </c>
      <c r="L4465" t="s">
        <v>9030</v>
      </c>
      <c r="M4465">
        <v>60</v>
      </c>
      <c r="N4465" t="s">
        <v>8442</v>
      </c>
      <c r="O4465" t="s">
        <v>17235</v>
      </c>
      <c r="P4465">
        <v>3</v>
      </c>
      <c r="Q4465">
        <v>2500</v>
      </c>
      <c r="R4465">
        <v>355</v>
      </c>
      <c r="T4465">
        <v>0</v>
      </c>
      <c r="U4465">
        <v>60</v>
      </c>
      <c r="V4465">
        <v>240</v>
      </c>
      <c r="W4465">
        <v>2.6625000000000001</v>
      </c>
      <c r="X4465">
        <v>3.1949999999999998</v>
      </c>
    </row>
    <row r="4466" spans="1:24" hidden="1" x14ac:dyDescent="0.3">
      <c r="A4466" t="s">
        <v>17805</v>
      </c>
      <c r="B4466" t="s">
        <v>8179</v>
      </c>
      <c r="C4466" t="s">
        <v>4772</v>
      </c>
      <c r="D4466" t="s">
        <v>4771</v>
      </c>
      <c r="E4466" t="s">
        <v>113</v>
      </c>
      <c r="F4466" t="s">
        <v>17802</v>
      </c>
      <c r="G4466" t="s">
        <v>133</v>
      </c>
      <c r="H4466" t="s">
        <v>177</v>
      </c>
      <c r="I4466" t="s">
        <v>226</v>
      </c>
      <c r="J4466" t="s">
        <v>17803</v>
      </c>
      <c r="K4466" t="s">
        <v>17804</v>
      </c>
      <c r="L4466" t="s">
        <v>9030</v>
      </c>
      <c r="M4466">
        <v>60</v>
      </c>
      <c r="N4466" t="s">
        <v>113</v>
      </c>
      <c r="O4466" t="s">
        <v>14622</v>
      </c>
      <c r="P4466">
        <v>1</v>
      </c>
      <c r="Q4466">
        <v>560</v>
      </c>
      <c r="R4466">
        <v>492</v>
      </c>
      <c r="W4466">
        <v>0.27551999999999999</v>
      </c>
      <c r="X4466">
        <v>0.33062399999999997</v>
      </c>
    </row>
    <row r="4467" spans="1:24" hidden="1" x14ac:dyDescent="0.3">
      <c r="A4467" t="s">
        <v>17806</v>
      </c>
      <c r="B4467" t="s">
        <v>8536</v>
      </c>
      <c r="C4467" t="s">
        <v>4772</v>
      </c>
      <c r="D4467" t="s">
        <v>4771</v>
      </c>
      <c r="E4467" t="s">
        <v>113</v>
      </c>
      <c r="F4467" t="s">
        <v>17802</v>
      </c>
      <c r="G4467" t="s">
        <v>133</v>
      </c>
      <c r="H4467" t="s">
        <v>177</v>
      </c>
      <c r="I4467" t="s">
        <v>226</v>
      </c>
      <c r="J4467" t="s">
        <v>17803</v>
      </c>
      <c r="K4467" t="s">
        <v>17804</v>
      </c>
      <c r="L4467" t="s">
        <v>9030</v>
      </c>
      <c r="M4467">
        <v>56</v>
      </c>
      <c r="N4467" t="s">
        <v>11431</v>
      </c>
      <c r="O4467" t="s">
        <v>16992</v>
      </c>
      <c r="P4467">
        <v>1</v>
      </c>
      <c r="Q4467">
        <v>151</v>
      </c>
      <c r="R4467">
        <v>151</v>
      </c>
      <c r="W4467">
        <v>2.2800999999999998E-2</v>
      </c>
      <c r="X4467">
        <v>2.7361199999999999E-2</v>
      </c>
    </row>
    <row r="4468" spans="1:24" hidden="1" x14ac:dyDescent="0.3">
      <c r="A4468" t="s">
        <v>17807</v>
      </c>
      <c r="B4468" t="s">
        <v>8211</v>
      </c>
      <c r="C4468" t="s">
        <v>4772</v>
      </c>
      <c r="D4468" t="s">
        <v>4771</v>
      </c>
      <c r="E4468" t="s">
        <v>113</v>
      </c>
      <c r="F4468" t="s">
        <v>17802</v>
      </c>
      <c r="G4468" t="s">
        <v>133</v>
      </c>
      <c r="H4468" t="s">
        <v>177</v>
      </c>
      <c r="I4468" t="s">
        <v>226</v>
      </c>
      <c r="J4468" t="s">
        <v>17803</v>
      </c>
      <c r="K4468" t="s">
        <v>17804</v>
      </c>
      <c r="L4468" t="s">
        <v>9030</v>
      </c>
      <c r="M4468">
        <v>56</v>
      </c>
      <c r="N4468" t="s">
        <v>113</v>
      </c>
      <c r="O4468" t="s">
        <v>9493</v>
      </c>
      <c r="P4468">
        <v>2</v>
      </c>
      <c r="Q4468">
        <v>1.2</v>
      </c>
      <c r="T4468">
        <v>106</v>
      </c>
      <c r="U4468">
        <v>279</v>
      </c>
      <c r="W4468">
        <v>2.2619467105846511</v>
      </c>
      <c r="X4468">
        <v>3.6191147369354422</v>
      </c>
    </row>
    <row r="4469" spans="1:24" hidden="1" x14ac:dyDescent="0.3">
      <c r="A4469" t="s">
        <v>17808</v>
      </c>
      <c r="B4469" t="s">
        <v>8249</v>
      </c>
      <c r="C4469" t="s">
        <v>4772</v>
      </c>
      <c r="D4469" t="s">
        <v>4771</v>
      </c>
      <c r="E4469" t="s">
        <v>113</v>
      </c>
      <c r="F4469" t="s">
        <v>17802</v>
      </c>
      <c r="G4469" t="s">
        <v>133</v>
      </c>
      <c r="H4469" t="s">
        <v>177</v>
      </c>
      <c r="I4469" t="s">
        <v>226</v>
      </c>
      <c r="J4469" t="s">
        <v>17803</v>
      </c>
      <c r="K4469" t="s">
        <v>17804</v>
      </c>
      <c r="L4469" t="s">
        <v>9030</v>
      </c>
      <c r="M4469">
        <v>56</v>
      </c>
      <c r="N4469" t="s">
        <v>113</v>
      </c>
      <c r="O4469" t="s">
        <v>9493</v>
      </c>
      <c r="P4469">
        <v>1</v>
      </c>
      <c r="Q4469">
        <v>0.9</v>
      </c>
      <c r="T4469">
        <v>280</v>
      </c>
      <c r="W4469">
        <v>0.63617251235193317</v>
      </c>
      <c r="X4469">
        <v>1.0178760197630932</v>
      </c>
    </row>
    <row r="4470" spans="1:24" hidden="1" x14ac:dyDescent="0.3">
      <c r="A4470" t="s">
        <v>17809</v>
      </c>
      <c r="B4470" t="s">
        <v>8174</v>
      </c>
      <c r="C4470" t="s">
        <v>2437</v>
      </c>
      <c r="D4470" t="s">
        <v>2436</v>
      </c>
      <c r="E4470" t="s">
        <v>113</v>
      </c>
      <c r="F4470" t="s">
        <v>17810</v>
      </c>
      <c r="G4470" t="s">
        <v>133</v>
      </c>
      <c r="H4470" t="s">
        <v>177</v>
      </c>
      <c r="I4470" t="s">
        <v>226</v>
      </c>
      <c r="J4470" t="s">
        <v>17811</v>
      </c>
      <c r="K4470" t="s">
        <v>17812</v>
      </c>
      <c r="L4470" t="s">
        <v>120</v>
      </c>
      <c r="M4470">
        <v>40</v>
      </c>
      <c r="N4470" t="s">
        <v>8442</v>
      </c>
      <c r="O4470" t="s">
        <v>17235</v>
      </c>
      <c r="P4470">
        <v>3</v>
      </c>
      <c r="Q4470">
        <v>2500</v>
      </c>
      <c r="R4470">
        <v>355</v>
      </c>
      <c r="T4470">
        <v>130</v>
      </c>
      <c r="U4470">
        <v>200</v>
      </c>
      <c r="V4470">
        <v>280</v>
      </c>
      <c r="W4470">
        <v>2.6625000000000001</v>
      </c>
      <c r="X4470">
        <v>3.1949999999999998</v>
      </c>
    </row>
    <row r="4471" spans="1:24" hidden="1" x14ac:dyDescent="0.3">
      <c r="A4471" t="s">
        <v>17813</v>
      </c>
      <c r="B4471" t="s">
        <v>8179</v>
      </c>
      <c r="C4471" t="s">
        <v>2437</v>
      </c>
      <c r="D4471" t="s">
        <v>2436</v>
      </c>
      <c r="E4471" t="s">
        <v>113</v>
      </c>
      <c r="F4471" t="s">
        <v>17810</v>
      </c>
      <c r="G4471" t="s">
        <v>133</v>
      </c>
      <c r="H4471" t="s">
        <v>177</v>
      </c>
      <c r="I4471" t="s">
        <v>226</v>
      </c>
      <c r="J4471" t="s">
        <v>17811</v>
      </c>
      <c r="K4471" t="s">
        <v>17812</v>
      </c>
      <c r="L4471" t="s">
        <v>120</v>
      </c>
      <c r="M4471">
        <v>40</v>
      </c>
      <c r="N4471" t="s">
        <v>113</v>
      </c>
      <c r="O4471" t="s">
        <v>14622</v>
      </c>
      <c r="P4471">
        <v>1</v>
      </c>
      <c r="Q4471">
        <v>560</v>
      </c>
      <c r="R4471">
        <v>492</v>
      </c>
      <c r="W4471">
        <v>0.27551999999999999</v>
      </c>
      <c r="X4471">
        <v>0.33062399999999997</v>
      </c>
    </row>
    <row r="4472" spans="1:24" hidden="1" x14ac:dyDescent="0.3">
      <c r="A4472" t="s">
        <v>17814</v>
      </c>
      <c r="B4472" t="s">
        <v>8536</v>
      </c>
      <c r="C4472" t="s">
        <v>2437</v>
      </c>
      <c r="D4472" t="s">
        <v>2436</v>
      </c>
      <c r="E4472" t="s">
        <v>113</v>
      </c>
      <c r="F4472" t="s">
        <v>17810</v>
      </c>
      <c r="G4472" t="s">
        <v>133</v>
      </c>
      <c r="H4472" t="s">
        <v>177</v>
      </c>
      <c r="I4472" t="s">
        <v>226</v>
      </c>
      <c r="J4472" t="s">
        <v>17811</v>
      </c>
      <c r="K4472" t="s">
        <v>17812</v>
      </c>
      <c r="L4472" t="s">
        <v>120</v>
      </c>
      <c r="M4472">
        <v>36</v>
      </c>
      <c r="N4472" t="s">
        <v>11431</v>
      </c>
      <c r="O4472" t="s">
        <v>16992</v>
      </c>
      <c r="P4472">
        <v>1</v>
      </c>
      <c r="Q4472">
        <v>151</v>
      </c>
      <c r="R4472">
        <v>151</v>
      </c>
      <c r="W4472">
        <v>2.2800999999999998E-2</v>
      </c>
      <c r="X4472">
        <v>2.7361199999999999E-2</v>
      </c>
    </row>
    <row r="4473" spans="1:24" hidden="1" x14ac:dyDescent="0.3">
      <c r="A4473" t="s">
        <v>17815</v>
      </c>
      <c r="B4473" t="s">
        <v>8211</v>
      </c>
      <c r="C4473" t="s">
        <v>2437</v>
      </c>
      <c r="D4473" t="s">
        <v>2436</v>
      </c>
      <c r="E4473" t="s">
        <v>113</v>
      </c>
      <c r="F4473" t="s">
        <v>17810</v>
      </c>
      <c r="G4473" t="s">
        <v>133</v>
      </c>
      <c r="H4473" t="s">
        <v>177</v>
      </c>
      <c r="I4473" t="s">
        <v>226</v>
      </c>
      <c r="J4473" t="s">
        <v>17811</v>
      </c>
      <c r="K4473" t="s">
        <v>17812</v>
      </c>
      <c r="L4473" t="s">
        <v>120</v>
      </c>
      <c r="M4473">
        <v>36</v>
      </c>
      <c r="N4473" t="s">
        <v>113</v>
      </c>
      <c r="O4473" t="s">
        <v>9493</v>
      </c>
      <c r="P4473">
        <v>1</v>
      </c>
      <c r="Q4473">
        <v>0.9</v>
      </c>
      <c r="T4473">
        <v>309</v>
      </c>
      <c r="W4473">
        <v>0.63617251235193317</v>
      </c>
      <c r="X4473">
        <v>1.0178760197630932</v>
      </c>
    </row>
    <row r="4474" spans="1:24" hidden="1" x14ac:dyDescent="0.3">
      <c r="A4474" t="s">
        <v>17816</v>
      </c>
      <c r="B4474" t="s">
        <v>8249</v>
      </c>
      <c r="C4474" t="s">
        <v>2437</v>
      </c>
      <c r="D4474" t="s">
        <v>2436</v>
      </c>
      <c r="E4474" t="s">
        <v>113</v>
      </c>
      <c r="F4474" t="s">
        <v>17810</v>
      </c>
      <c r="G4474" t="s">
        <v>133</v>
      </c>
      <c r="H4474" t="s">
        <v>177</v>
      </c>
      <c r="I4474" t="s">
        <v>226</v>
      </c>
      <c r="J4474" t="s">
        <v>17811</v>
      </c>
      <c r="K4474" t="s">
        <v>17812</v>
      </c>
      <c r="L4474" t="s">
        <v>120</v>
      </c>
      <c r="M4474">
        <v>36</v>
      </c>
      <c r="N4474" t="s">
        <v>113</v>
      </c>
      <c r="O4474" t="s">
        <v>9493</v>
      </c>
      <c r="P4474">
        <v>1</v>
      </c>
      <c r="Q4474">
        <v>0.6</v>
      </c>
      <c r="T4474">
        <v>145</v>
      </c>
      <c r="W4474">
        <v>0.28274333882308139</v>
      </c>
      <c r="X4474">
        <v>0.45238934211693027</v>
      </c>
    </row>
    <row r="4475" spans="1:24" hidden="1" x14ac:dyDescent="0.3">
      <c r="A4475" t="s">
        <v>17817</v>
      </c>
      <c r="B4475" t="s">
        <v>8174</v>
      </c>
      <c r="C4475" t="s">
        <v>4782</v>
      </c>
      <c r="D4475" t="s">
        <v>4781</v>
      </c>
      <c r="E4475" t="s">
        <v>113</v>
      </c>
      <c r="F4475" t="s">
        <v>17818</v>
      </c>
      <c r="G4475" t="s">
        <v>133</v>
      </c>
      <c r="H4475" t="s">
        <v>177</v>
      </c>
      <c r="I4475" t="s">
        <v>226</v>
      </c>
      <c r="J4475" t="s">
        <v>17819</v>
      </c>
      <c r="K4475" t="s">
        <v>17820</v>
      </c>
      <c r="L4475" t="s">
        <v>120</v>
      </c>
      <c r="M4475">
        <v>40</v>
      </c>
      <c r="N4475" t="s">
        <v>8442</v>
      </c>
      <c r="O4475" t="s">
        <v>17235</v>
      </c>
      <c r="P4475">
        <v>2</v>
      </c>
      <c r="Q4475">
        <v>2500</v>
      </c>
      <c r="R4475">
        <v>355</v>
      </c>
      <c r="T4475">
        <v>150</v>
      </c>
      <c r="U4475">
        <v>340</v>
      </c>
      <c r="W4475">
        <v>1.7749999999999999</v>
      </c>
      <c r="X4475">
        <v>2.13</v>
      </c>
    </row>
    <row r="4476" spans="1:24" hidden="1" x14ac:dyDescent="0.3">
      <c r="A4476" t="s">
        <v>17821</v>
      </c>
      <c r="B4476" t="s">
        <v>8179</v>
      </c>
      <c r="C4476" t="s">
        <v>4782</v>
      </c>
      <c r="D4476" t="s">
        <v>4781</v>
      </c>
      <c r="E4476" t="s">
        <v>113</v>
      </c>
      <c r="F4476" t="s">
        <v>17818</v>
      </c>
      <c r="G4476" t="s">
        <v>133</v>
      </c>
      <c r="H4476" t="s">
        <v>177</v>
      </c>
      <c r="I4476" t="s">
        <v>226</v>
      </c>
      <c r="J4476" t="s">
        <v>17819</v>
      </c>
      <c r="K4476" t="s">
        <v>17820</v>
      </c>
      <c r="L4476" t="s">
        <v>120</v>
      </c>
      <c r="M4476">
        <v>40</v>
      </c>
      <c r="N4476" t="s">
        <v>113</v>
      </c>
      <c r="O4476" t="s">
        <v>14622</v>
      </c>
      <c r="P4476">
        <v>1</v>
      </c>
      <c r="Q4476">
        <v>560</v>
      </c>
      <c r="R4476">
        <v>492</v>
      </c>
      <c r="W4476">
        <v>0.27551999999999999</v>
      </c>
      <c r="X4476">
        <v>0.33062399999999997</v>
      </c>
    </row>
    <row r="4477" spans="1:24" hidden="1" x14ac:dyDescent="0.3">
      <c r="A4477" t="s">
        <v>17822</v>
      </c>
      <c r="B4477" t="s">
        <v>8536</v>
      </c>
      <c r="C4477" t="s">
        <v>4782</v>
      </c>
      <c r="D4477" t="s">
        <v>4781</v>
      </c>
      <c r="E4477" t="s">
        <v>113</v>
      </c>
      <c r="F4477" t="s">
        <v>17818</v>
      </c>
      <c r="G4477" t="s">
        <v>133</v>
      </c>
      <c r="H4477" t="s">
        <v>177</v>
      </c>
      <c r="I4477" t="s">
        <v>226</v>
      </c>
      <c r="J4477" t="s">
        <v>17819</v>
      </c>
      <c r="K4477" t="s">
        <v>17820</v>
      </c>
      <c r="L4477" t="s">
        <v>120</v>
      </c>
      <c r="M4477">
        <v>36</v>
      </c>
      <c r="N4477" t="s">
        <v>11431</v>
      </c>
      <c r="O4477" t="s">
        <v>16992</v>
      </c>
      <c r="P4477">
        <v>1</v>
      </c>
      <c r="Q4477">
        <v>151</v>
      </c>
      <c r="R4477">
        <v>151</v>
      </c>
      <c r="W4477">
        <v>2.2800999999999998E-2</v>
      </c>
      <c r="X4477">
        <v>2.7361199999999999E-2</v>
      </c>
    </row>
    <row r="4478" spans="1:24" hidden="1" x14ac:dyDescent="0.3">
      <c r="A4478" t="s">
        <v>17823</v>
      </c>
      <c r="B4478" t="s">
        <v>8211</v>
      </c>
      <c r="C4478" t="s">
        <v>4782</v>
      </c>
      <c r="D4478" t="s">
        <v>4781</v>
      </c>
      <c r="E4478" t="s">
        <v>113</v>
      </c>
      <c r="F4478" t="s">
        <v>17818</v>
      </c>
      <c r="G4478" t="s">
        <v>133</v>
      </c>
      <c r="H4478" t="s">
        <v>177</v>
      </c>
      <c r="I4478" t="s">
        <v>226</v>
      </c>
      <c r="J4478" t="s">
        <v>17819</v>
      </c>
      <c r="K4478" t="s">
        <v>17820</v>
      </c>
      <c r="L4478" t="s">
        <v>120</v>
      </c>
      <c r="M4478">
        <v>36</v>
      </c>
      <c r="N4478" t="s">
        <v>113</v>
      </c>
      <c r="O4478" t="s">
        <v>9493</v>
      </c>
      <c r="P4478">
        <v>1</v>
      </c>
      <c r="Q4478">
        <v>0.9</v>
      </c>
      <c r="T4478">
        <v>303</v>
      </c>
      <c r="W4478">
        <v>0.63617251235193317</v>
      </c>
      <c r="X4478">
        <v>1.0178760197630932</v>
      </c>
    </row>
    <row r="4479" spans="1:24" hidden="1" x14ac:dyDescent="0.3">
      <c r="A4479" t="s">
        <v>17824</v>
      </c>
      <c r="B4479" t="s">
        <v>8174</v>
      </c>
      <c r="C4479" t="s">
        <v>191</v>
      </c>
      <c r="D4479" t="s">
        <v>190</v>
      </c>
      <c r="E4479" t="s">
        <v>113</v>
      </c>
      <c r="F4479" t="s">
        <v>192</v>
      </c>
      <c r="G4479" t="s">
        <v>133</v>
      </c>
      <c r="H4479" t="s">
        <v>177</v>
      </c>
      <c r="I4479" t="s">
        <v>138</v>
      </c>
      <c r="J4479" t="s">
        <v>17825</v>
      </c>
      <c r="K4479" t="s">
        <v>17826</v>
      </c>
      <c r="L4479" t="s">
        <v>120</v>
      </c>
      <c r="M4479">
        <v>40</v>
      </c>
      <c r="N4479" t="s">
        <v>8442</v>
      </c>
      <c r="O4479" t="s">
        <v>17235</v>
      </c>
      <c r="P4479">
        <v>2</v>
      </c>
      <c r="Q4479">
        <v>2500</v>
      </c>
      <c r="R4479">
        <v>355</v>
      </c>
      <c r="T4479">
        <v>110</v>
      </c>
      <c r="U4479">
        <v>290</v>
      </c>
      <c r="W4479">
        <v>1.7749999999999999</v>
      </c>
      <c r="X4479">
        <v>2.13</v>
      </c>
    </row>
    <row r="4480" spans="1:24" hidden="1" x14ac:dyDescent="0.3">
      <c r="A4480" t="s">
        <v>17827</v>
      </c>
      <c r="B4480" t="s">
        <v>8179</v>
      </c>
      <c r="C4480" t="s">
        <v>191</v>
      </c>
      <c r="D4480" t="s">
        <v>190</v>
      </c>
      <c r="E4480" t="s">
        <v>113</v>
      </c>
      <c r="F4480" t="s">
        <v>192</v>
      </c>
      <c r="G4480" t="s">
        <v>133</v>
      </c>
      <c r="H4480" t="s">
        <v>177</v>
      </c>
      <c r="I4480" t="s">
        <v>138</v>
      </c>
      <c r="J4480" t="s">
        <v>17825</v>
      </c>
      <c r="K4480" t="s">
        <v>17826</v>
      </c>
      <c r="L4480" t="s">
        <v>120</v>
      </c>
      <c r="M4480">
        <v>40</v>
      </c>
      <c r="N4480" t="s">
        <v>113</v>
      </c>
      <c r="O4480" t="s">
        <v>14622</v>
      </c>
      <c r="P4480">
        <v>1</v>
      </c>
      <c r="Q4480">
        <v>560</v>
      </c>
      <c r="R4480">
        <v>492</v>
      </c>
      <c r="W4480">
        <v>0.27551999999999999</v>
      </c>
      <c r="X4480">
        <v>0.33062399999999997</v>
      </c>
    </row>
    <row r="4481" spans="1:24" hidden="1" x14ac:dyDescent="0.3">
      <c r="A4481" t="s">
        <v>17828</v>
      </c>
      <c r="B4481" t="s">
        <v>8536</v>
      </c>
      <c r="C4481" t="s">
        <v>191</v>
      </c>
      <c r="D4481" t="s">
        <v>190</v>
      </c>
      <c r="E4481" t="s">
        <v>113</v>
      </c>
      <c r="F4481" t="s">
        <v>192</v>
      </c>
      <c r="G4481" t="s">
        <v>133</v>
      </c>
      <c r="H4481" t="s">
        <v>177</v>
      </c>
      <c r="I4481" t="s">
        <v>138</v>
      </c>
      <c r="J4481" t="s">
        <v>17825</v>
      </c>
      <c r="K4481" t="s">
        <v>17826</v>
      </c>
      <c r="L4481" t="s">
        <v>120</v>
      </c>
      <c r="M4481">
        <v>36</v>
      </c>
      <c r="N4481" t="s">
        <v>11431</v>
      </c>
      <c r="O4481" t="s">
        <v>16992</v>
      </c>
      <c r="P4481">
        <v>1</v>
      </c>
      <c r="Q4481">
        <v>151</v>
      </c>
      <c r="R4481">
        <v>151</v>
      </c>
      <c r="W4481">
        <v>2.2800999999999998E-2</v>
      </c>
      <c r="X4481">
        <v>2.7361199999999999E-2</v>
      </c>
    </row>
    <row r="4482" spans="1:24" hidden="1" x14ac:dyDescent="0.3">
      <c r="A4482" t="s">
        <v>17829</v>
      </c>
      <c r="B4482" t="s">
        <v>8211</v>
      </c>
      <c r="C4482" t="s">
        <v>191</v>
      </c>
      <c r="D4482" t="s">
        <v>190</v>
      </c>
      <c r="E4482" t="s">
        <v>113</v>
      </c>
      <c r="F4482" t="s">
        <v>192</v>
      </c>
      <c r="G4482" t="s">
        <v>133</v>
      </c>
      <c r="H4482" t="s">
        <v>177</v>
      </c>
      <c r="I4482" t="s">
        <v>138</v>
      </c>
      <c r="J4482" t="s">
        <v>17825</v>
      </c>
      <c r="K4482" t="s">
        <v>17826</v>
      </c>
      <c r="L4482" t="s">
        <v>120</v>
      </c>
      <c r="M4482">
        <v>36</v>
      </c>
      <c r="N4482" t="s">
        <v>113</v>
      </c>
      <c r="O4482" t="s">
        <v>9493</v>
      </c>
      <c r="P4482">
        <v>1</v>
      </c>
      <c r="Q4482">
        <v>0.9</v>
      </c>
      <c r="T4482">
        <v>313</v>
      </c>
      <c r="W4482">
        <v>0.63617251235193317</v>
      </c>
      <c r="X4482">
        <v>1.0178760197630932</v>
      </c>
    </row>
    <row r="4483" spans="1:24" hidden="1" x14ac:dyDescent="0.3">
      <c r="A4483" t="s">
        <v>17830</v>
      </c>
      <c r="B4483" t="s">
        <v>8174</v>
      </c>
      <c r="C4483" t="s">
        <v>3949</v>
      </c>
      <c r="D4483" t="s">
        <v>3948</v>
      </c>
      <c r="E4483" t="s">
        <v>113</v>
      </c>
      <c r="F4483" t="s">
        <v>3950</v>
      </c>
      <c r="G4483" t="s">
        <v>133</v>
      </c>
      <c r="H4483" t="s">
        <v>216</v>
      </c>
      <c r="I4483" t="s">
        <v>138</v>
      </c>
      <c r="J4483" t="s">
        <v>17831</v>
      </c>
      <c r="K4483" t="s">
        <v>17832</v>
      </c>
      <c r="L4483" t="s">
        <v>9030</v>
      </c>
      <c r="M4483">
        <v>60</v>
      </c>
      <c r="N4483" t="s">
        <v>8442</v>
      </c>
      <c r="O4483" t="s">
        <v>17235</v>
      </c>
      <c r="P4483">
        <v>2</v>
      </c>
      <c r="Q4483">
        <v>2500</v>
      </c>
      <c r="R4483">
        <v>355</v>
      </c>
      <c r="T4483">
        <v>150</v>
      </c>
      <c r="U4483">
        <v>330</v>
      </c>
      <c r="W4483">
        <v>1.7749999999999999</v>
      </c>
      <c r="X4483">
        <v>2.13</v>
      </c>
    </row>
    <row r="4484" spans="1:24" hidden="1" x14ac:dyDescent="0.3">
      <c r="A4484" t="s">
        <v>17833</v>
      </c>
      <c r="B4484" t="s">
        <v>8179</v>
      </c>
      <c r="C4484" t="s">
        <v>3949</v>
      </c>
      <c r="D4484" t="s">
        <v>3948</v>
      </c>
      <c r="E4484" t="s">
        <v>113</v>
      </c>
      <c r="F4484" t="s">
        <v>3950</v>
      </c>
      <c r="G4484" t="s">
        <v>133</v>
      </c>
      <c r="H4484" t="s">
        <v>216</v>
      </c>
      <c r="I4484" t="s">
        <v>138</v>
      </c>
      <c r="J4484" t="s">
        <v>17831</v>
      </c>
      <c r="K4484" t="s">
        <v>17832</v>
      </c>
      <c r="L4484" t="s">
        <v>9030</v>
      </c>
      <c r="M4484">
        <v>60</v>
      </c>
      <c r="N4484" t="s">
        <v>113</v>
      </c>
      <c r="O4484" t="s">
        <v>17706</v>
      </c>
      <c r="P4484">
        <v>1</v>
      </c>
      <c r="Q4484">
        <v>560</v>
      </c>
      <c r="R4484">
        <v>492</v>
      </c>
      <c r="W4484">
        <v>0.27551999999999999</v>
      </c>
      <c r="X4484">
        <v>0.33062399999999997</v>
      </c>
    </row>
    <row r="4485" spans="1:24" hidden="1" x14ac:dyDescent="0.3">
      <c r="A4485" t="s">
        <v>17834</v>
      </c>
      <c r="B4485" t="s">
        <v>8211</v>
      </c>
      <c r="C4485" t="s">
        <v>3949</v>
      </c>
      <c r="D4485" t="s">
        <v>3948</v>
      </c>
      <c r="E4485" t="s">
        <v>113</v>
      </c>
      <c r="F4485" t="s">
        <v>3950</v>
      </c>
      <c r="G4485" t="s">
        <v>133</v>
      </c>
      <c r="H4485" t="s">
        <v>216</v>
      </c>
      <c r="I4485" t="s">
        <v>138</v>
      </c>
      <c r="J4485" t="s">
        <v>17831</v>
      </c>
      <c r="K4485" t="s">
        <v>17832</v>
      </c>
      <c r="L4485" t="s">
        <v>9030</v>
      </c>
      <c r="M4485">
        <v>58</v>
      </c>
      <c r="N4485" t="s">
        <v>113</v>
      </c>
      <c r="O4485" t="s">
        <v>9493</v>
      </c>
      <c r="P4485">
        <v>1</v>
      </c>
      <c r="Q4485">
        <v>0.3</v>
      </c>
      <c r="T4485">
        <v>0</v>
      </c>
      <c r="W4485">
        <v>7.0685834705770348E-2</v>
      </c>
      <c r="X4485">
        <v>0.11309733552923257</v>
      </c>
    </row>
    <row r="4486" spans="1:24" hidden="1" x14ac:dyDescent="0.3">
      <c r="A4486" t="s">
        <v>17835</v>
      </c>
      <c r="B4486" t="s">
        <v>8362</v>
      </c>
      <c r="C4486" t="s">
        <v>3949</v>
      </c>
      <c r="D4486" t="s">
        <v>3948</v>
      </c>
      <c r="E4486" t="s">
        <v>113</v>
      </c>
      <c r="F4486" t="s">
        <v>3950</v>
      </c>
      <c r="G4486" t="s">
        <v>133</v>
      </c>
      <c r="H4486" t="s">
        <v>216</v>
      </c>
      <c r="I4486" t="s">
        <v>138</v>
      </c>
      <c r="J4486" t="s">
        <v>17831</v>
      </c>
      <c r="K4486" t="s">
        <v>17832</v>
      </c>
      <c r="L4486" t="s">
        <v>9030</v>
      </c>
      <c r="M4486">
        <v>0</v>
      </c>
      <c r="N4486" t="s">
        <v>113</v>
      </c>
      <c r="O4486" t="s">
        <v>16779</v>
      </c>
      <c r="P4486">
        <v>1</v>
      </c>
      <c r="W4486">
        <v>0</v>
      </c>
      <c r="X4486">
        <v>0</v>
      </c>
    </row>
    <row r="4487" spans="1:24" hidden="1" x14ac:dyDescent="0.3">
      <c r="A4487" t="s">
        <v>17836</v>
      </c>
      <c r="B4487" t="s">
        <v>8174</v>
      </c>
      <c r="C4487" t="s">
        <v>7469</v>
      </c>
      <c r="D4487" t="s">
        <v>7468</v>
      </c>
      <c r="E4487" t="s">
        <v>113</v>
      </c>
      <c r="F4487" t="s">
        <v>7470</v>
      </c>
      <c r="G4487" t="s">
        <v>247</v>
      </c>
      <c r="H4487" t="s">
        <v>419</v>
      </c>
      <c r="I4487" t="s">
        <v>115</v>
      </c>
      <c r="J4487" t="s">
        <v>17837</v>
      </c>
      <c r="K4487" t="s">
        <v>17838</v>
      </c>
      <c r="L4487" t="s">
        <v>8842</v>
      </c>
      <c r="M4487">
        <v>69</v>
      </c>
      <c r="N4487" t="s">
        <v>9085</v>
      </c>
      <c r="O4487" t="s">
        <v>11214</v>
      </c>
      <c r="P4487">
        <v>3</v>
      </c>
      <c r="Q4487">
        <v>1499</v>
      </c>
      <c r="R4487">
        <v>429</v>
      </c>
      <c r="T4487">
        <v>0</v>
      </c>
      <c r="U4487">
        <v>120</v>
      </c>
      <c r="V4487">
        <v>240</v>
      </c>
      <c r="W4487">
        <v>1.9292130000000001</v>
      </c>
      <c r="X4487">
        <v>2.3150556</v>
      </c>
    </row>
    <row r="4488" spans="1:24" hidden="1" x14ac:dyDescent="0.3">
      <c r="A4488" t="s">
        <v>17839</v>
      </c>
      <c r="B4488" t="s">
        <v>8179</v>
      </c>
      <c r="C4488" t="s">
        <v>7469</v>
      </c>
      <c r="D4488" t="s">
        <v>7468</v>
      </c>
      <c r="E4488" t="s">
        <v>113</v>
      </c>
      <c r="F4488" t="s">
        <v>7470</v>
      </c>
      <c r="G4488" t="s">
        <v>247</v>
      </c>
      <c r="H4488" t="s">
        <v>419</v>
      </c>
      <c r="I4488" t="s">
        <v>115</v>
      </c>
      <c r="J4488" t="s">
        <v>17837</v>
      </c>
      <c r="K4488" t="s">
        <v>17838</v>
      </c>
      <c r="L4488" t="s">
        <v>8842</v>
      </c>
      <c r="M4488">
        <v>69</v>
      </c>
      <c r="N4488" t="s">
        <v>9085</v>
      </c>
      <c r="O4488" t="s">
        <v>8649</v>
      </c>
      <c r="P4488">
        <v>2</v>
      </c>
      <c r="Q4488">
        <v>480</v>
      </c>
      <c r="R4488">
        <v>356</v>
      </c>
      <c r="W4488">
        <v>0.34176000000000001</v>
      </c>
      <c r="X4488">
        <v>0.41011199999999998</v>
      </c>
    </row>
    <row r="4489" spans="1:24" hidden="1" x14ac:dyDescent="0.3">
      <c r="A4489" t="s">
        <v>17840</v>
      </c>
      <c r="B4489" t="s">
        <v>8536</v>
      </c>
      <c r="C4489" t="s">
        <v>7469</v>
      </c>
      <c r="D4489" t="s">
        <v>7468</v>
      </c>
      <c r="E4489" t="s">
        <v>113</v>
      </c>
      <c r="F4489" t="s">
        <v>7470</v>
      </c>
      <c r="G4489" t="s">
        <v>247</v>
      </c>
      <c r="H4489" t="s">
        <v>419</v>
      </c>
      <c r="I4489" t="s">
        <v>115</v>
      </c>
      <c r="J4489" t="s">
        <v>17837</v>
      </c>
      <c r="K4489" t="s">
        <v>17838</v>
      </c>
      <c r="L4489" t="s">
        <v>8842</v>
      </c>
      <c r="M4489">
        <v>69</v>
      </c>
      <c r="N4489" t="s">
        <v>9085</v>
      </c>
      <c r="O4489" t="s">
        <v>10950</v>
      </c>
      <c r="P4489">
        <v>2</v>
      </c>
      <c r="Q4489">
        <v>400</v>
      </c>
      <c r="R4489">
        <v>300</v>
      </c>
      <c r="W4489">
        <v>0.24</v>
      </c>
      <c r="X4489">
        <v>0.28799999999999998</v>
      </c>
    </row>
    <row r="4490" spans="1:24" hidden="1" x14ac:dyDescent="0.3">
      <c r="A4490" t="s">
        <v>17841</v>
      </c>
      <c r="B4490" t="s">
        <v>8539</v>
      </c>
      <c r="C4490" t="s">
        <v>7469</v>
      </c>
      <c r="D4490" t="s">
        <v>7468</v>
      </c>
      <c r="E4490" t="s">
        <v>113</v>
      </c>
      <c r="F4490" t="s">
        <v>7470</v>
      </c>
      <c r="G4490" t="s">
        <v>247</v>
      </c>
      <c r="H4490" t="s">
        <v>419</v>
      </c>
      <c r="I4490" t="s">
        <v>115</v>
      </c>
      <c r="J4490" t="s">
        <v>17837</v>
      </c>
      <c r="K4490" t="s">
        <v>17838</v>
      </c>
      <c r="L4490" t="s">
        <v>8842</v>
      </c>
      <c r="M4490">
        <v>69</v>
      </c>
      <c r="N4490" t="s">
        <v>9085</v>
      </c>
      <c r="O4490" t="s">
        <v>11880</v>
      </c>
      <c r="P4490">
        <v>3</v>
      </c>
      <c r="Q4490">
        <v>400</v>
      </c>
      <c r="R4490">
        <v>300</v>
      </c>
      <c r="W4490">
        <v>0.36</v>
      </c>
      <c r="X4490">
        <v>0.432</v>
      </c>
    </row>
    <row r="4491" spans="1:24" hidden="1" x14ac:dyDescent="0.3">
      <c r="A4491" t="s">
        <v>17842</v>
      </c>
      <c r="B4491" t="s">
        <v>8211</v>
      </c>
      <c r="C4491" t="s">
        <v>7469</v>
      </c>
      <c r="D4491" t="s">
        <v>7468</v>
      </c>
      <c r="E4491" t="s">
        <v>113</v>
      </c>
      <c r="F4491" t="s">
        <v>7470</v>
      </c>
      <c r="G4491" t="s">
        <v>247</v>
      </c>
      <c r="H4491" t="s">
        <v>419</v>
      </c>
      <c r="I4491" t="s">
        <v>115</v>
      </c>
      <c r="J4491" t="s">
        <v>17837</v>
      </c>
      <c r="K4491" t="s">
        <v>17838</v>
      </c>
      <c r="L4491" t="s">
        <v>8842</v>
      </c>
      <c r="M4491">
        <v>67</v>
      </c>
      <c r="N4491" t="s">
        <v>113</v>
      </c>
      <c r="O4491" t="s">
        <v>9493</v>
      </c>
      <c r="P4491">
        <v>1</v>
      </c>
      <c r="Q4491">
        <v>0.9</v>
      </c>
      <c r="T4491">
        <v>86.95</v>
      </c>
      <c r="W4491">
        <v>0.63617251235193317</v>
      </c>
      <c r="X4491">
        <v>1.0178760197630932</v>
      </c>
    </row>
    <row r="4492" spans="1:24" hidden="1" x14ac:dyDescent="0.3">
      <c r="A4492" t="s">
        <v>17843</v>
      </c>
      <c r="B4492" t="s">
        <v>1304</v>
      </c>
      <c r="C4492" t="s">
        <v>7469</v>
      </c>
      <c r="D4492" t="s">
        <v>7468</v>
      </c>
      <c r="E4492" t="s">
        <v>113</v>
      </c>
      <c r="F4492" t="s">
        <v>7470</v>
      </c>
      <c r="G4492" t="s">
        <v>247</v>
      </c>
      <c r="H4492" t="s">
        <v>419</v>
      </c>
      <c r="I4492" t="s">
        <v>115</v>
      </c>
      <c r="J4492" t="s">
        <v>17837</v>
      </c>
      <c r="K4492" t="s">
        <v>17838</v>
      </c>
      <c r="L4492" t="s">
        <v>8842</v>
      </c>
      <c r="M4492">
        <v>0</v>
      </c>
      <c r="N4492" t="s">
        <v>9085</v>
      </c>
      <c r="O4492" t="s">
        <v>17049</v>
      </c>
      <c r="P4492">
        <v>1</v>
      </c>
      <c r="R4492">
        <v>1000</v>
      </c>
      <c r="S4492">
        <v>24000</v>
      </c>
    </row>
    <row r="4493" spans="1:24" hidden="1" x14ac:dyDescent="0.3">
      <c r="A4493" t="s">
        <v>17844</v>
      </c>
      <c r="B4493" t="s">
        <v>8174</v>
      </c>
      <c r="C4493" t="s">
        <v>1645</v>
      </c>
      <c r="D4493" t="s">
        <v>1644</v>
      </c>
      <c r="E4493" t="s">
        <v>113</v>
      </c>
      <c r="F4493" t="s">
        <v>1646</v>
      </c>
      <c r="G4493" t="s">
        <v>247</v>
      </c>
      <c r="H4493" t="s">
        <v>371</v>
      </c>
      <c r="I4493" t="s">
        <v>860</v>
      </c>
      <c r="J4493" t="s">
        <v>17845</v>
      </c>
      <c r="K4493" t="s">
        <v>17846</v>
      </c>
      <c r="L4493" t="s">
        <v>8903</v>
      </c>
      <c r="M4493">
        <v>30</v>
      </c>
      <c r="N4493" t="s">
        <v>9085</v>
      </c>
      <c r="O4493" t="s">
        <v>8647</v>
      </c>
      <c r="P4493">
        <v>3</v>
      </c>
      <c r="Q4493">
        <v>1509</v>
      </c>
      <c r="R4493">
        <v>469</v>
      </c>
      <c r="T4493">
        <v>80</v>
      </c>
      <c r="U4493">
        <v>240</v>
      </c>
      <c r="V4493">
        <v>330</v>
      </c>
      <c r="W4493">
        <v>2.1231629999999999</v>
      </c>
      <c r="X4493">
        <v>2.5477955999999997</v>
      </c>
    </row>
    <row r="4494" spans="1:24" hidden="1" x14ac:dyDescent="0.3">
      <c r="A4494" t="s">
        <v>17847</v>
      </c>
      <c r="B4494" t="s">
        <v>8179</v>
      </c>
      <c r="C4494" t="s">
        <v>1645</v>
      </c>
      <c r="D4494" t="s">
        <v>1644</v>
      </c>
      <c r="E4494" t="s">
        <v>113</v>
      </c>
      <c r="F4494" t="s">
        <v>1646</v>
      </c>
      <c r="G4494" t="s">
        <v>247</v>
      </c>
      <c r="H4494" t="s">
        <v>371</v>
      </c>
      <c r="I4494" t="s">
        <v>860</v>
      </c>
      <c r="J4494" t="s">
        <v>17845</v>
      </c>
      <c r="K4494" t="s">
        <v>17846</v>
      </c>
      <c r="L4494" t="s">
        <v>8903</v>
      </c>
      <c r="M4494">
        <v>30</v>
      </c>
      <c r="N4494" t="s">
        <v>9085</v>
      </c>
      <c r="O4494" t="s">
        <v>11880</v>
      </c>
      <c r="P4494">
        <v>3</v>
      </c>
      <c r="Q4494">
        <v>400</v>
      </c>
      <c r="R4494">
        <v>300</v>
      </c>
      <c r="W4494">
        <v>0.36</v>
      </c>
      <c r="X4494">
        <v>0.432</v>
      </c>
    </row>
    <row r="4495" spans="1:24" hidden="1" x14ac:dyDescent="0.3">
      <c r="A4495" t="s">
        <v>17848</v>
      </c>
      <c r="B4495" t="s">
        <v>8536</v>
      </c>
      <c r="C4495" t="s">
        <v>1645</v>
      </c>
      <c r="D4495" t="s">
        <v>1644</v>
      </c>
      <c r="E4495" t="s">
        <v>113</v>
      </c>
      <c r="F4495" t="s">
        <v>1646</v>
      </c>
      <c r="G4495" t="s">
        <v>247</v>
      </c>
      <c r="H4495" t="s">
        <v>371</v>
      </c>
      <c r="I4495" t="s">
        <v>860</v>
      </c>
      <c r="J4495" t="s">
        <v>17845</v>
      </c>
      <c r="K4495" t="s">
        <v>17846</v>
      </c>
      <c r="L4495" t="s">
        <v>8903</v>
      </c>
      <c r="M4495">
        <v>28</v>
      </c>
      <c r="N4495" t="s">
        <v>9085</v>
      </c>
      <c r="O4495" t="s">
        <v>9131</v>
      </c>
      <c r="P4495">
        <v>1</v>
      </c>
      <c r="Q4495">
        <v>210</v>
      </c>
      <c r="R4495">
        <v>210</v>
      </c>
      <c r="W4495">
        <v>4.41E-2</v>
      </c>
      <c r="X4495">
        <v>5.2920000000000002E-2</v>
      </c>
    </row>
    <row r="4496" spans="1:24" hidden="1" x14ac:dyDescent="0.3">
      <c r="A4496" t="s">
        <v>17849</v>
      </c>
      <c r="B4496" t="s">
        <v>8211</v>
      </c>
      <c r="C4496" t="s">
        <v>1645</v>
      </c>
      <c r="D4496" t="s">
        <v>1644</v>
      </c>
      <c r="E4496" t="s">
        <v>113</v>
      </c>
      <c r="F4496" t="s">
        <v>1646</v>
      </c>
      <c r="G4496" t="s">
        <v>247</v>
      </c>
      <c r="H4496" t="s">
        <v>371</v>
      </c>
      <c r="I4496" t="s">
        <v>860</v>
      </c>
      <c r="J4496" t="s">
        <v>17845</v>
      </c>
      <c r="K4496" t="s">
        <v>17846</v>
      </c>
      <c r="L4496" t="s">
        <v>8903</v>
      </c>
      <c r="M4496">
        <v>28</v>
      </c>
      <c r="N4496" t="s">
        <v>10031</v>
      </c>
      <c r="O4496" t="s">
        <v>17679</v>
      </c>
      <c r="P4496">
        <v>1</v>
      </c>
      <c r="Q4496">
        <v>0.6</v>
      </c>
      <c r="T4496">
        <v>268.5</v>
      </c>
      <c r="W4496">
        <v>0.28274333882308139</v>
      </c>
      <c r="X4496">
        <v>0.45238934211693027</v>
      </c>
    </row>
    <row r="4497" spans="1:24" hidden="1" x14ac:dyDescent="0.3">
      <c r="A4497" t="s">
        <v>17850</v>
      </c>
      <c r="B4497" t="s">
        <v>8174</v>
      </c>
      <c r="C4497" t="s">
        <v>6615</v>
      </c>
      <c r="D4497" t="s">
        <v>6614</v>
      </c>
      <c r="E4497" t="s">
        <v>113</v>
      </c>
      <c r="F4497" t="s">
        <v>6616</v>
      </c>
      <c r="G4497" t="s">
        <v>247</v>
      </c>
      <c r="H4497" t="s">
        <v>371</v>
      </c>
      <c r="I4497" t="s">
        <v>438</v>
      </c>
      <c r="J4497" t="s">
        <v>17851</v>
      </c>
      <c r="K4497" t="s">
        <v>17852</v>
      </c>
      <c r="L4497" t="s">
        <v>9030</v>
      </c>
      <c r="M4497">
        <v>60</v>
      </c>
      <c r="N4497" t="s">
        <v>9085</v>
      </c>
      <c r="O4497" t="s">
        <v>8589</v>
      </c>
      <c r="P4497">
        <v>1</v>
      </c>
      <c r="Q4497">
        <v>549</v>
      </c>
      <c r="R4497">
        <v>265</v>
      </c>
      <c r="T4497">
        <v>315</v>
      </c>
      <c r="W4497">
        <v>0.145485</v>
      </c>
      <c r="X4497">
        <v>0.17458199999999999</v>
      </c>
    </row>
    <row r="4498" spans="1:24" hidden="1" x14ac:dyDescent="0.3">
      <c r="A4498" t="s">
        <v>17853</v>
      </c>
      <c r="B4498" t="s">
        <v>8179</v>
      </c>
      <c r="C4498" t="s">
        <v>6615</v>
      </c>
      <c r="D4498" t="s">
        <v>6614</v>
      </c>
      <c r="E4498" t="s">
        <v>113</v>
      </c>
      <c r="F4498" t="s">
        <v>6616</v>
      </c>
      <c r="G4498" t="s">
        <v>247</v>
      </c>
      <c r="H4498" t="s">
        <v>371</v>
      </c>
      <c r="I4498" t="s">
        <v>438</v>
      </c>
      <c r="J4498" t="s">
        <v>17851</v>
      </c>
      <c r="K4498" t="s">
        <v>17852</v>
      </c>
      <c r="L4498" t="s">
        <v>9030</v>
      </c>
      <c r="M4498">
        <v>59</v>
      </c>
      <c r="N4498" t="s">
        <v>9085</v>
      </c>
      <c r="O4498" t="s">
        <v>11880</v>
      </c>
      <c r="P4498">
        <v>1</v>
      </c>
      <c r="Q4498">
        <v>400</v>
      </c>
      <c r="R4498">
        <v>300</v>
      </c>
      <c r="W4498">
        <v>0.12</v>
      </c>
      <c r="X4498">
        <v>0.14399999999999999</v>
      </c>
    </row>
    <row r="4499" spans="1:24" hidden="1" x14ac:dyDescent="0.3">
      <c r="A4499" t="s">
        <v>17854</v>
      </c>
      <c r="B4499" t="s">
        <v>8536</v>
      </c>
      <c r="C4499" t="s">
        <v>6615</v>
      </c>
      <c r="D4499" t="s">
        <v>6614</v>
      </c>
      <c r="E4499" t="s">
        <v>113</v>
      </c>
      <c r="F4499" t="s">
        <v>6616</v>
      </c>
      <c r="G4499" t="s">
        <v>247</v>
      </c>
      <c r="H4499" t="s">
        <v>371</v>
      </c>
      <c r="I4499" t="s">
        <v>438</v>
      </c>
      <c r="J4499" t="s">
        <v>17851</v>
      </c>
      <c r="K4499" t="s">
        <v>17852</v>
      </c>
      <c r="L4499" t="s">
        <v>9030</v>
      </c>
      <c r="M4499">
        <v>57</v>
      </c>
      <c r="N4499" t="s">
        <v>9085</v>
      </c>
      <c r="O4499" t="s">
        <v>9131</v>
      </c>
      <c r="P4499">
        <v>1</v>
      </c>
      <c r="Q4499">
        <v>210</v>
      </c>
      <c r="R4499">
        <v>210</v>
      </c>
      <c r="W4499">
        <v>4.41E-2</v>
      </c>
      <c r="X4499">
        <v>5.2920000000000002E-2</v>
      </c>
    </row>
    <row r="4500" spans="1:24" hidden="1" x14ac:dyDescent="0.3">
      <c r="A4500" t="s">
        <v>17855</v>
      </c>
      <c r="B4500" t="s">
        <v>8211</v>
      </c>
      <c r="C4500" t="s">
        <v>6615</v>
      </c>
      <c r="D4500" t="s">
        <v>6614</v>
      </c>
      <c r="E4500" t="s">
        <v>113</v>
      </c>
      <c r="F4500" t="s">
        <v>6616</v>
      </c>
      <c r="G4500" t="s">
        <v>247</v>
      </c>
      <c r="H4500" t="s">
        <v>371</v>
      </c>
      <c r="I4500" t="s">
        <v>438</v>
      </c>
      <c r="J4500" t="s">
        <v>17851</v>
      </c>
      <c r="K4500" t="s">
        <v>17852</v>
      </c>
      <c r="L4500" t="s">
        <v>9030</v>
      </c>
      <c r="M4500">
        <v>57</v>
      </c>
      <c r="N4500" t="s">
        <v>17423</v>
      </c>
      <c r="O4500" t="s">
        <v>15748</v>
      </c>
      <c r="P4500">
        <v>1</v>
      </c>
      <c r="Q4500">
        <v>1.8</v>
      </c>
      <c r="T4500">
        <v>122.4</v>
      </c>
      <c r="W4500">
        <v>2.5446900494077327</v>
      </c>
      <c r="X4500">
        <v>4.0715040790523727</v>
      </c>
    </row>
    <row r="4501" spans="1:24" hidden="1" x14ac:dyDescent="0.3">
      <c r="A4501" t="s">
        <v>17856</v>
      </c>
      <c r="B4501" t="s">
        <v>8174</v>
      </c>
      <c r="C4501" t="s">
        <v>7451</v>
      </c>
      <c r="D4501" t="s">
        <v>7450</v>
      </c>
      <c r="E4501" t="s">
        <v>113</v>
      </c>
      <c r="F4501" t="s">
        <v>7452</v>
      </c>
      <c r="G4501" t="s">
        <v>247</v>
      </c>
      <c r="H4501" t="s">
        <v>308</v>
      </c>
      <c r="I4501" t="s">
        <v>115</v>
      </c>
      <c r="J4501" t="s">
        <v>17857</v>
      </c>
      <c r="K4501" t="s">
        <v>17858</v>
      </c>
      <c r="L4501" t="s">
        <v>120</v>
      </c>
      <c r="M4501">
        <v>40</v>
      </c>
      <c r="N4501" t="s">
        <v>8614</v>
      </c>
      <c r="O4501" t="s">
        <v>9835</v>
      </c>
      <c r="P4501">
        <v>3</v>
      </c>
      <c r="Q4501">
        <v>694</v>
      </c>
      <c r="R4501">
        <v>408</v>
      </c>
      <c r="T4501">
        <v>325</v>
      </c>
      <c r="U4501">
        <v>60</v>
      </c>
      <c r="V4501">
        <v>160</v>
      </c>
      <c r="W4501">
        <v>0.84945599999999999</v>
      </c>
      <c r="X4501">
        <v>1.0193471999999999</v>
      </c>
    </row>
    <row r="4502" spans="1:24" hidden="1" x14ac:dyDescent="0.3">
      <c r="A4502" t="s">
        <v>17859</v>
      </c>
      <c r="B4502" t="s">
        <v>8617</v>
      </c>
      <c r="C4502" t="s">
        <v>7451</v>
      </c>
      <c r="D4502" t="s">
        <v>7450</v>
      </c>
      <c r="E4502" t="s">
        <v>113</v>
      </c>
      <c r="F4502" t="s">
        <v>7452</v>
      </c>
      <c r="G4502" t="s">
        <v>247</v>
      </c>
      <c r="H4502" t="s">
        <v>308</v>
      </c>
      <c r="I4502" t="s">
        <v>115</v>
      </c>
      <c r="J4502" t="s">
        <v>17857</v>
      </c>
      <c r="K4502" t="s">
        <v>17858</v>
      </c>
      <c r="L4502" t="s">
        <v>120</v>
      </c>
      <c r="M4502">
        <v>40</v>
      </c>
      <c r="N4502" t="s">
        <v>9659</v>
      </c>
      <c r="O4502" t="s">
        <v>10476</v>
      </c>
      <c r="P4502">
        <v>3</v>
      </c>
      <c r="Q4502">
        <v>1500</v>
      </c>
      <c r="R4502">
        <v>469</v>
      </c>
      <c r="W4502">
        <v>2.1105</v>
      </c>
      <c r="X4502">
        <v>2.5326</v>
      </c>
    </row>
    <row r="4503" spans="1:24" hidden="1" x14ac:dyDescent="0.3">
      <c r="A4503" t="s">
        <v>17860</v>
      </c>
      <c r="B4503" t="s">
        <v>8179</v>
      </c>
      <c r="C4503" t="s">
        <v>7451</v>
      </c>
      <c r="D4503" t="s">
        <v>7450</v>
      </c>
      <c r="E4503" t="s">
        <v>113</v>
      </c>
      <c r="F4503" t="s">
        <v>7452</v>
      </c>
      <c r="G4503" t="s">
        <v>247</v>
      </c>
      <c r="H4503" t="s">
        <v>308</v>
      </c>
      <c r="I4503" t="s">
        <v>115</v>
      </c>
      <c r="J4503" t="s">
        <v>17857</v>
      </c>
      <c r="K4503" t="s">
        <v>17858</v>
      </c>
      <c r="L4503" t="s">
        <v>120</v>
      </c>
      <c r="M4503">
        <v>38</v>
      </c>
      <c r="N4503" t="s">
        <v>8614</v>
      </c>
      <c r="O4503" t="s">
        <v>16846</v>
      </c>
      <c r="P4503">
        <v>3</v>
      </c>
      <c r="Q4503">
        <v>533</v>
      </c>
      <c r="R4503">
        <v>398</v>
      </c>
      <c r="W4503">
        <v>0.63640200000000002</v>
      </c>
      <c r="X4503">
        <v>0.76368239999999998</v>
      </c>
    </row>
    <row r="4504" spans="1:24" hidden="1" x14ac:dyDescent="0.3">
      <c r="A4504" t="s">
        <v>17861</v>
      </c>
      <c r="B4504" t="s">
        <v>8536</v>
      </c>
      <c r="C4504" t="s">
        <v>7451</v>
      </c>
      <c r="D4504" t="s">
        <v>7450</v>
      </c>
      <c r="E4504" t="s">
        <v>113</v>
      </c>
      <c r="F4504" t="s">
        <v>7452</v>
      </c>
      <c r="G4504" t="s">
        <v>247</v>
      </c>
      <c r="H4504" t="s">
        <v>308</v>
      </c>
      <c r="I4504" t="s">
        <v>115</v>
      </c>
      <c r="J4504" t="s">
        <v>17857</v>
      </c>
      <c r="K4504" t="s">
        <v>17858</v>
      </c>
      <c r="L4504" t="s">
        <v>120</v>
      </c>
      <c r="M4504">
        <v>38</v>
      </c>
      <c r="N4504" t="s">
        <v>9085</v>
      </c>
      <c r="O4504" t="s">
        <v>9131</v>
      </c>
      <c r="P4504">
        <v>2</v>
      </c>
      <c r="Q4504">
        <v>210</v>
      </c>
      <c r="R4504">
        <v>210</v>
      </c>
      <c r="W4504">
        <v>8.8200000000000001E-2</v>
      </c>
      <c r="X4504">
        <v>0.10584</v>
      </c>
    </row>
    <row r="4505" spans="1:24" hidden="1" x14ac:dyDescent="0.3">
      <c r="A4505" t="s">
        <v>17862</v>
      </c>
      <c r="B4505" t="s">
        <v>8211</v>
      </c>
      <c r="C4505" t="s">
        <v>7451</v>
      </c>
      <c r="D4505" t="s">
        <v>7450</v>
      </c>
      <c r="E4505" t="s">
        <v>113</v>
      </c>
      <c r="F4505" t="s">
        <v>7452</v>
      </c>
      <c r="G4505" t="s">
        <v>247</v>
      </c>
      <c r="H4505" t="s">
        <v>308</v>
      </c>
      <c r="I4505" t="s">
        <v>115</v>
      </c>
      <c r="J4505" t="s">
        <v>17857</v>
      </c>
      <c r="K4505" t="s">
        <v>17858</v>
      </c>
      <c r="L4505" t="s">
        <v>120</v>
      </c>
      <c r="M4505">
        <v>38</v>
      </c>
      <c r="N4505" t="s">
        <v>10031</v>
      </c>
      <c r="O4505" t="s">
        <v>17863</v>
      </c>
      <c r="P4505">
        <v>1</v>
      </c>
      <c r="Q4505">
        <v>0.3</v>
      </c>
      <c r="T4505">
        <v>309.73</v>
      </c>
      <c r="W4505">
        <v>7.0685834705770348E-2</v>
      </c>
      <c r="X4505">
        <v>0.11309733552923257</v>
      </c>
    </row>
    <row r="4506" spans="1:24" hidden="1" x14ac:dyDescent="0.3">
      <c r="A4506" t="s">
        <v>17864</v>
      </c>
      <c r="B4506" t="s">
        <v>8174</v>
      </c>
      <c r="C4506" t="s">
        <v>3977</v>
      </c>
      <c r="D4506" t="s">
        <v>3976</v>
      </c>
      <c r="E4506" t="s">
        <v>113</v>
      </c>
      <c r="F4506" t="s">
        <v>3978</v>
      </c>
      <c r="G4506" t="s">
        <v>133</v>
      </c>
      <c r="H4506" t="s">
        <v>177</v>
      </c>
      <c r="I4506" t="s">
        <v>138</v>
      </c>
      <c r="J4506" t="s">
        <v>17865</v>
      </c>
      <c r="K4506" t="s">
        <v>17866</v>
      </c>
      <c r="L4506" t="s">
        <v>120</v>
      </c>
      <c r="M4506">
        <v>40</v>
      </c>
      <c r="N4506" t="s">
        <v>8442</v>
      </c>
      <c r="O4506" t="s">
        <v>17235</v>
      </c>
      <c r="P4506">
        <v>2</v>
      </c>
      <c r="Q4506">
        <v>2500</v>
      </c>
      <c r="R4506">
        <v>355</v>
      </c>
      <c r="T4506">
        <v>80</v>
      </c>
      <c r="U4506">
        <v>320</v>
      </c>
      <c r="W4506">
        <v>1.7749999999999999</v>
      </c>
      <c r="X4506">
        <v>2.13</v>
      </c>
    </row>
    <row r="4507" spans="1:24" hidden="1" x14ac:dyDescent="0.3">
      <c r="A4507" t="s">
        <v>17867</v>
      </c>
      <c r="B4507" t="s">
        <v>8179</v>
      </c>
      <c r="C4507" t="s">
        <v>3977</v>
      </c>
      <c r="D4507" t="s">
        <v>3976</v>
      </c>
      <c r="E4507" t="s">
        <v>113</v>
      </c>
      <c r="F4507" t="s">
        <v>3978</v>
      </c>
      <c r="G4507" t="s">
        <v>133</v>
      </c>
      <c r="H4507" t="s">
        <v>177</v>
      </c>
      <c r="I4507" t="s">
        <v>138</v>
      </c>
      <c r="J4507" t="s">
        <v>17865</v>
      </c>
      <c r="K4507" t="s">
        <v>17866</v>
      </c>
      <c r="L4507" t="s">
        <v>120</v>
      </c>
      <c r="M4507">
        <v>40</v>
      </c>
      <c r="N4507" t="s">
        <v>113</v>
      </c>
      <c r="O4507" t="s">
        <v>14622</v>
      </c>
      <c r="P4507">
        <v>1</v>
      </c>
      <c r="Q4507">
        <v>560</v>
      </c>
      <c r="R4507">
        <v>492</v>
      </c>
      <c r="W4507">
        <v>0.27551999999999999</v>
      </c>
      <c r="X4507">
        <v>0.33062399999999997</v>
      </c>
    </row>
    <row r="4508" spans="1:24" hidden="1" x14ac:dyDescent="0.3">
      <c r="A4508" t="s">
        <v>17868</v>
      </c>
      <c r="B4508" t="s">
        <v>8536</v>
      </c>
      <c r="C4508" t="s">
        <v>3977</v>
      </c>
      <c r="D4508" t="s">
        <v>3976</v>
      </c>
      <c r="E4508" t="s">
        <v>113</v>
      </c>
      <c r="F4508" t="s">
        <v>3978</v>
      </c>
      <c r="G4508" t="s">
        <v>133</v>
      </c>
      <c r="H4508" t="s">
        <v>177</v>
      </c>
      <c r="I4508" t="s">
        <v>138</v>
      </c>
      <c r="J4508" t="s">
        <v>17865</v>
      </c>
      <c r="K4508" t="s">
        <v>17866</v>
      </c>
      <c r="L4508" t="s">
        <v>120</v>
      </c>
      <c r="M4508">
        <v>36</v>
      </c>
      <c r="N4508" t="s">
        <v>11431</v>
      </c>
      <c r="O4508" t="s">
        <v>16992</v>
      </c>
      <c r="P4508">
        <v>1</v>
      </c>
      <c r="Q4508">
        <v>151</v>
      </c>
      <c r="R4508">
        <v>151</v>
      </c>
      <c r="W4508">
        <v>2.2800999999999998E-2</v>
      </c>
      <c r="X4508">
        <v>2.7361199999999999E-2</v>
      </c>
    </row>
    <row r="4509" spans="1:24" hidden="1" x14ac:dyDescent="0.3">
      <c r="A4509" t="s">
        <v>17869</v>
      </c>
      <c r="B4509" t="s">
        <v>8211</v>
      </c>
      <c r="C4509" t="s">
        <v>3977</v>
      </c>
      <c r="D4509" t="s">
        <v>3976</v>
      </c>
      <c r="E4509" t="s">
        <v>113</v>
      </c>
      <c r="F4509" t="s">
        <v>3978</v>
      </c>
      <c r="G4509" t="s">
        <v>133</v>
      </c>
      <c r="H4509" t="s">
        <v>177</v>
      </c>
      <c r="I4509" t="s">
        <v>138</v>
      </c>
      <c r="J4509" t="s">
        <v>17865</v>
      </c>
      <c r="K4509" t="s">
        <v>17866</v>
      </c>
      <c r="L4509" t="s">
        <v>120</v>
      </c>
      <c r="M4509">
        <v>36</v>
      </c>
      <c r="N4509" t="s">
        <v>113</v>
      </c>
      <c r="O4509" t="s">
        <v>9493</v>
      </c>
      <c r="P4509">
        <v>1</v>
      </c>
      <c r="Q4509">
        <v>1.2</v>
      </c>
      <c r="T4509">
        <v>88.34</v>
      </c>
      <c r="W4509">
        <v>1.1309733552923256</v>
      </c>
      <c r="X4509">
        <v>1.8095573684677211</v>
      </c>
    </row>
    <row r="4510" spans="1:24" hidden="1" x14ac:dyDescent="0.3">
      <c r="A4510" t="s">
        <v>17870</v>
      </c>
      <c r="B4510" t="s">
        <v>8174</v>
      </c>
      <c r="C4510" t="s">
        <v>212</v>
      </c>
      <c r="D4510" t="s">
        <v>211</v>
      </c>
      <c r="E4510" t="s">
        <v>113</v>
      </c>
      <c r="F4510" t="s">
        <v>214</v>
      </c>
      <c r="G4510" t="s">
        <v>133</v>
      </c>
      <c r="H4510" t="s">
        <v>216</v>
      </c>
      <c r="I4510" t="s">
        <v>218</v>
      </c>
      <c r="J4510" t="s">
        <v>17871</v>
      </c>
      <c r="K4510" t="s">
        <v>17872</v>
      </c>
      <c r="L4510" t="s">
        <v>1173</v>
      </c>
      <c r="M4510">
        <v>50</v>
      </c>
      <c r="N4510" t="s">
        <v>113</v>
      </c>
      <c r="O4510" t="s">
        <v>9890</v>
      </c>
      <c r="P4510">
        <v>2</v>
      </c>
      <c r="Q4510">
        <v>2500</v>
      </c>
      <c r="R4510">
        <v>355</v>
      </c>
      <c r="T4510">
        <v>190</v>
      </c>
      <c r="U4510">
        <v>350</v>
      </c>
      <c r="W4510">
        <v>1.7749999999999999</v>
      </c>
      <c r="X4510">
        <v>2.13</v>
      </c>
    </row>
    <row r="4511" spans="1:24" hidden="1" x14ac:dyDescent="0.3">
      <c r="A4511" t="s">
        <v>17873</v>
      </c>
      <c r="B4511" t="s">
        <v>8179</v>
      </c>
      <c r="C4511" t="s">
        <v>212</v>
      </c>
      <c r="D4511" t="s">
        <v>211</v>
      </c>
      <c r="E4511" t="s">
        <v>113</v>
      </c>
      <c r="F4511" t="s">
        <v>214</v>
      </c>
      <c r="G4511" t="s">
        <v>133</v>
      </c>
      <c r="H4511" t="s">
        <v>216</v>
      </c>
      <c r="I4511" t="s">
        <v>218</v>
      </c>
      <c r="J4511" t="s">
        <v>17871</v>
      </c>
      <c r="K4511" t="s">
        <v>17872</v>
      </c>
      <c r="L4511" t="s">
        <v>1173</v>
      </c>
      <c r="M4511">
        <v>50</v>
      </c>
      <c r="N4511" t="s">
        <v>113</v>
      </c>
      <c r="O4511" t="s">
        <v>17706</v>
      </c>
      <c r="P4511">
        <v>1</v>
      </c>
      <c r="Q4511">
        <v>560</v>
      </c>
      <c r="R4511">
        <v>492</v>
      </c>
      <c r="W4511">
        <v>0.27551999999999999</v>
      </c>
      <c r="X4511">
        <v>0.33062399999999997</v>
      </c>
    </row>
    <row r="4512" spans="1:24" hidden="1" x14ac:dyDescent="0.3">
      <c r="A4512" t="s">
        <v>17874</v>
      </c>
      <c r="B4512" t="s">
        <v>8211</v>
      </c>
      <c r="C4512" t="s">
        <v>212</v>
      </c>
      <c r="D4512" t="s">
        <v>211</v>
      </c>
      <c r="E4512" t="s">
        <v>113</v>
      </c>
      <c r="F4512" t="s">
        <v>214</v>
      </c>
      <c r="G4512" t="s">
        <v>133</v>
      </c>
      <c r="H4512" t="s">
        <v>216</v>
      </c>
      <c r="I4512" t="s">
        <v>218</v>
      </c>
      <c r="J4512" t="s">
        <v>17871</v>
      </c>
      <c r="K4512" t="s">
        <v>17872</v>
      </c>
      <c r="L4512" t="s">
        <v>1173</v>
      </c>
      <c r="M4512">
        <v>48</v>
      </c>
      <c r="N4512" t="s">
        <v>113</v>
      </c>
      <c r="O4512" t="s">
        <v>9493</v>
      </c>
      <c r="P4512">
        <v>3</v>
      </c>
      <c r="Q4512">
        <v>0.6</v>
      </c>
      <c r="T4512">
        <v>338.9</v>
      </c>
      <c r="U4512">
        <v>338.46</v>
      </c>
      <c r="V4512">
        <v>200.42</v>
      </c>
      <c r="W4512">
        <v>0.84823001646924412</v>
      </c>
      <c r="X4512">
        <v>1.3571680263507906</v>
      </c>
    </row>
    <row r="4513" spans="1:24" hidden="1" x14ac:dyDescent="0.3">
      <c r="A4513" t="s">
        <v>17875</v>
      </c>
      <c r="B4513" t="s">
        <v>8174</v>
      </c>
      <c r="C4513" t="s">
        <v>5476</v>
      </c>
      <c r="D4513" t="s">
        <v>17876</v>
      </c>
      <c r="E4513" t="s">
        <v>113</v>
      </c>
      <c r="F4513" t="s">
        <v>17877</v>
      </c>
      <c r="G4513" t="s">
        <v>133</v>
      </c>
      <c r="H4513" t="s">
        <v>354</v>
      </c>
      <c r="I4513" t="s">
        <v>115</v>
      </c>
      <c r="J4513" t="s">
        <v>17878</v>
      </c>
      <c r="K4513" t="s">
        <v>17879</v>
      </c>
      <c r="L4513" t="s">
        <v>1173</v>
      </c>
      <c r="M4513">
        <v>50</v>
      </c>
      <c r="N4513" t="s">
        <v>113</v>
      </c>
      <c r="O4513" t="s">
        <v>13466</v>
      </c>
      <c r="P4513">
        <v>3</v>
      </c>
      <c r="Q4513">
        <v>1400</v>
      </c>
      <c r="R4513">
        <v>320</v>
      </c>
      <c r="S4513">
        <v>145</v>
      </c>
      <c r="T4513">
        <v>20</v>
      </c>
      <c r="U4513">
        <v>120</v>
      </c>
      <c r="V4513">
        <v>210</v>
      </c>
      <c r="W4513">
        <v>1.3440000000000001</v>
      </c>
      <c r="X4513">
        <v>1.6128</v>
      </c>
    </row>
    <row r="4514" spans="1:24" hidden="1" x14ac:dyDescent="0.3">
      <c r="A4514" t="s">
        <v>17880</v>
      </c>
      <c r="B4514" t="s">
        <v>8179</v>
      </c>
      <c r="C4514" t="s">
        <v>5476</v>
      </c>
      <c r="D4514" t="s">
        <v>17876</v>
      </c>
      <c r="E4514" t="s">
        <v>113</v>
      </c>
      <c r="F4514" t="s">
        <v>17877</v>
      </c>
      <c r="G4514" t="s">
        <v>133</v>
      </c>
      <c r="H4514" t="s">
        <v>354</v>
      </c>
      <c r="I4514" t="s">
        <v>115</v>
      </c>
      <c r="J4514" t="s">
        <v>17878</v>
      </c>
      <c r="K4514" t="s">
        <v>17879</v>
      </c>
      <c r="L4514" t="s">
        <v>1173</v>
      </c>
      <c r="M4514">
        <v>50</v>
      </c>
      <c r="N4514" t="s">
        <v>113</v>
      </c>
      <c r="O4514" t="s">
        <v>8695</v>
      </c>
      <c r="P4514">
        <v>3</v>
      </c>
      <c r="Q4514">
        <v>466</v>
      </c>
      <c r="R4514">
        <v>343</v>
      </c>
      <c r="S4514">
        <v>154</v>
      </c>
      <c r="W4514">
        <v>0.479514</v>
      </c>
      <c r="X4514">
        <v>0.57541679999999995</v>
      </c>
    </row>
    <row r="4515" spans="1:24" hidden="1" x14ac:dyDescent="0.3">
      <c r="A4515" t="s">
        <v>17881</v>
      </c>
      <c r="B4515" t="s">
        <v>8211</v>
      </c>
      <c r="C4515" t="s">
        <v>5476</v>
      </c>
      <c r="D4515" t="s">
        <v>17876</v>
      </c>
      <c r="E4515" t="s">
        <v>113</v>
      </c>
      <c r="F4515" t="s">
        <v>17877</v>
      </c>
      <c r="G4515" t="s">
        <v>133</v>
      </c>
      <c r="H4515" t="s">
        <v>354</v>
      </c>
      <c r="I4515" t="s">
        <v>115</v>
      </c>
      <c r="J4515" t="s">
        <v>17878</v>
      </c>
      <c r="K4515" t="s">
        <v>17879</v>
      </c>
      <c r="L4515" t="s">
        <v>1173</v>
      </c>
      <c r="M4515">
        <v>48</v>
      </c>
      <c r="N4515" t="s">
        <v>113</v>
      </c>
      <c r="O4515" t="s">
        <v>17194</v>
      </c>
      <c r="P4515">
        <v>1</v>
      </c>
      <c r="Q4515">
        <v>0.9</v>
      </c>
      <c r="T4515">
        <v>34.43</v>
      </c>
      <c r="W4515">
        <v>0.63617251235193317</v>
      </c>
      <c r="X4515">
        <v>1.0178760197630932</v>
      </c>
    </row>
    <row r="4516" spans="1:24" hidden="1" x14ac:dyDescent="0.3">
      <c r="A4516" t="s">
        <v>17882</v>
      </c>
      <c r="B4516" t="s">
        <v>8174</v>
      </c>
      <c r="C4516" t="s">
        <v>5184</v>
      </c>
      <c r="D4516" t="s">
        <v>17883</v>
      </c>
      <c r="E4516" t="s">
        <v>113</v>
      </c>
      <c r="F4516" t="s">
        <v>17884</v>
      </c>
      <c r="G4516" t="s">
        <v>133</v>
      </c>
      <c r="H4516" t="s">
        <v>354</v>
      </c>
      <c r="I4516" t="s">
        <v>115</v>
      </c>
      <c r="J4516" t="s">
        <v>17885</v>
      </c>
      <c r="K4516" t="s">
        <v>17886</v>
      </c>
      <c r="L4516" t="s">
        <v>1173</v>
      </c>
      <c r="M4516">
        <v>50</v>
      </c>
      <c r="N4516" t="s">
        <v>113</v>
      </c>
      <c r="O4516" t="s">
        <v>13466</v>
      </c>
      <c r="P4516">
        <v>2</v>
      </c>
      <c r="Q4516">
        <v>1400</v>
      </c>
      <c r="R4516">
        <v>320</v>
      </c>
      <c r="S4516">
        <v>145</v>
      </c>
      <c r="T4516">
        <v>80</v>
      </c>
      <c r="U4516">
        <v>270</v>
      </c>
      <c r="W4516">
        <v>0.89600000000000002</v>
      </c>
      <c r="X4516">
        <v>1.0751999999999999</v>
      </c>
    </row>
    <row r="4517" spans="1:24" hidden="1" x14ac:dyDescent="0.3">
      <c r="A4517" t="s">
        <v>17887</v>
      </c>
      <c r="B4517" t="s">
        <v>8179</v>
      </c>
      <c r="C4517" t="s">
        <v>5184</v>
      </c>
      <c r="D4517" t="s">
        <v>17883</v>
      </c>
      <c r="E4517" t="s">
        <v>113</v>
      </c>
      <c r="F4517" t="s">
        <v>17884</v>
      </c>
      <c r="G4517" t="s">
        <v>133</v>
      </c>
      <c r="H4517" t="s">
        <v>354</v>
      </c>
      <c r="I4517" t="s">
        <v>115</v>
      </c>
      <c r="J4517" t="s">
        <v>17885</v>
      </c>
      <c r="K4517" t="s">
        <v>17886</v>
      </c>
      <c r="L4517" t="s">
        <v>1173</v>
      </c>
      <c r="M4517">
        <v>50</v>
      </c>
      <c r="N4517" t="s">
        <v>113</v>
      </c>
      <c r="O4517" t="s">
        <v>8695</v>
      </c>
      <c r="P4517">
        <v>3</v>
      </c>
      <c r="Q4517">
        <v>466</v>
      </c>
      <c r="R4517">
        <v>343</v>
      </c>
      <c r="S4517">
        <v>154</v>
      </c>
      <c r="W4517">
        <v>0.479514</v>
      </c>
      <c r="X4517">
        <v>0.57541679999999995</v>
      </c>
    </row>
    <row r="4518" spans="1:24" hidden="1" x14ac:dyDescent="0.3">
      <c r="A4518" t="s">
        <v>17888</v>
      </c>
      <c r="B4518" t="s">
        <v>8211</v>
      </c>
      <c r="C4518" t="s">
        <v>5184</v>
      </c>
      <c r="D4518" t="s">
        <v>17883</v>
      </c>
      <c r="E4518" t="s">
        <v>113</v>
      </c>
      <c r="F4518" t="s">
        <v>17884</v>
      </c>
      <c r="G4518" t="s">
        <v>133</v>
      </c>
      <c r="H4518" t="s">
        <v>354</v>
      </c>
      <c r="I4518" t="s">
        <v>115</v>
      </c>
      <c r="J4518" t="s">
        <v>17885</v>
      </c>
      <c r="K4518" t="s">
        <v>17886</v>
      </c>
      <c r="L4518" t="s">
        <v>1173</v>
      </c>
      <c r="M4518">
        <v>48</v>
      </c>
      <c r="N4518" t="s">
        <v>113</v>
      </c>
      <c r="O4518" t="s">
        <v>17194</v>
      </c>
      <c r="P4518">
        <v>1</v>
      </c>
      <c r="Q4518">
        <v>0.9</v>
      </c>
      <c r="T4518">
        <v>30.29</v>
      </c>
      <c r="W4518">
        <v>0.63617251235193317</v>
      </c>
      <c r="X4518">
        <v>1.0178760197630932</v>
      </c>
    </row>
    <row r="4519" spans="1:24" hidden="1" x14ac:dyDescent="0.3">
      <c r="A4519" t="s">
        <v>17889</v>
      </c>
      <c r="B4519" t="s">
        <v>8174</v>
      </c>
      <c r="C4519" t="s">
        <v>5683</v>
      </c>
      <c r="D4519" t="s">
        <v>17890</v>
      </c>
      <c r="E4519" t="s">
        <v>113</v>
      </c>
      <c r="F4519" t="s">
        <v>17891</v>
      </c>
      <c r="G4519" t="s">
        <v>133</v>
      </c>
      <c r="H4519" t="s">
        <v>354</v>
      </c>
      <c r="I4519" t="s">
        <v>115</v>
      </c>
      <c r="J4519" t="s">
        <v>17892</v>
      </c>
      <c r="K4519" t="s">
        <v>17893</v>
      </c>
      <c r="L4519" t="s">
        <v>1173</v>
      </c>
      <c r="M4519">
        <v>50</v>
      </c>
      <c r="N4519" t="s">
        <v>113</v>
      </c>
      <c r="O4519" t="s">
        <v>13466</v>
      </c>
      <c r="P4519">
        <v>2</v>
      </c>
      <c r="Q4519">
        <v>1400</v>
      </c>
      <c r="R4519">
        <v>320</v>
      </c>
      <c r="S4519">
        <v>145</v>
      </c>
      <c r="T4519">
        <v>10</v>
      </c>
      <c r="U4519">
        <v>215</v>
      </c>
      <c r="W4519">
        <v>0.89600000000000002</v>
      </c>
      <c r="X4519">
        <v>1.0751999999999999</v>
      </c>
    </row>
    <row r="4520" spans="1:24" hidden="1" x14ac:dyDescent="0.3">
      <c r="A4520" t="s">
        <v>17894</v>
      </c>
      <c r="B4520" t="s">
        <v>8179</v>
      </c>
      <c r="C4520" t="s">
        <v>5683</v>
      </c>
      <c r="D4520" t="s">
        <v>17890</v>
      </c>
      <c r="E4520" t="s">
        <v>113</v>
      </c>
      <c r="F4520" t="s">
        <v>17891</v>
      </c>
      <c r="G4520" t="s">
        <v>133</v>
      </c>
      <c r="H4520" t="s">
        <v>354</v>
      </c>
      <c r="I4520" t="s">
        <v>115</v>
      </c>
      <c r="J4520" t="s">
        <v>17892</v>
      </c>
      <c r="K4520" t="s">
        <v>17893</v>
      </c>
      <c r="L4520" t="s">
        <v>1173</v>
      </c>
      <c r="M4520">
        <v>50</v>
      </c>
      <c r="N4520" t="s">
        <v>113</v>
      </c>
      <c r="O4520" t="s">
        <v>8695</v>
      </c>
      <c r="P4520">
        <v>2</v>
      </c>
      <c r="Q4520">
        <v>466</v>
      </c>
      <c r="R4520">
        <v>343</v>
      </c>
      <c r="S4520">
        <v>154</v>
      </c>
      <c r="W4520">
        <v>0.31967600000000002</v>
      </c>
      <c r="X4520">
        <v>0.38361119999999999</v>
      </c>
    </row>
    <row r="4521" spans="1:24" hidden="1" x14ac:dyDescent="0.3">
      <c r="A4521" t="s">
        <v>17895</v>
      </c>
      <c r="B4521" t="s">
        <v>8211</v>
      </c>
      <c r="C4521" t="s">
        <v>5683</v>
      </c>
      <c r="D4521" t="s">
        <v>17890</v>
      </c>
      <c r="E4521" t="s">
        <v>113</v>
      </c>
      <c r="F4521" t="s">
        <v>17891</v>
      </c>
      <c r="G4521" t="s">
        <v>133</v>
      </c>
      <c r="H4521" t="s">
        <v>354</v>
      </c>
      <c r="I4521" t="s">
        <v>115</v>
      </c>
      <c r="J4521" t="s">
        <v>17892</v>
      </c>
      <c r="K4521" t="s">
        <v>17893</v>
      </c>
      <c r="L4521" t="s">
        <v>1173</v>
      </c>
      <c r="M4521">
        <v>49</v>
      </c>
      <c r="N4521" t="s">
        <v>113</v>
      </c>
      <c r="O4521" t="s">
        <v>17194</v>
      </c>
      <c r="P4521">
        <v>1</v>
      </c>
      <c r="Q4521">
        <v>0.3</v>
      </c>
      <c r="T4521">
        <v>14.79</v>
      </c>
      <c r="W4521">
        <v>7.0685834705770348E-2</v>
      </c>
      <c r="X4521">
        <v>0.11309733552923257</v>
      </c>
    </row>
    <row r="4522" spans="1:24" hidden="1" x14ac:dyDescent="0.3">
      <c r="A4522" t="s">
        <v>17896</v>
      </c>
      <c r="B4522" t="s">
        <v>8174</v>
      </c>
      <c r="C4522" t="s">
        <v>2786</v>
      </c>
      <c r="D4522" t="s">
        <v>2785</v>
      </c>
      <c r="E4522" t="s">
        <v>113</v>
      </c>
      <c r="F4522" t="s">
        <v>2787</v>
      </c>
      <c r="G4522" t="s">
        <v>1356</v>
      </c>
      <c r="H4522" t="s">
        <v>127</v>
      </c>
      <c r="I4522" t="s">
        <v>138</v>
      </c>
      <c r="J4522" t="s">
        <v>17897</v>
      </c>
      <c r="K4522" t="s">
        <v>17898</v>
      </c>
      <c r="L4522" t="s">
        <v>120</v>
      </c>
      <c r="M4522">
        <v>40</v>
      </c>
      <c r="N4522" t="s">
        <v>9085</v>
      </c>
      <c r="O4522" t="s">
        <v>13435</v>
      </c>
      <c r="P4522">
        <v>3</v>
      </c>
      <c r="Q4522">
        <v>1499</v>
      </c>
      <c r="R4522">
        <v>429</v>
      </c>
      <c r="S4522">
        <v>196</v>
      </c>
      <c r="T4522">
        <v>350</v>
      </c>
      <c r="U4522">
        <v>80</v>
      </c>
      <c r="V4522">
        <v>210</v>
      </c>
      <c r="W4522">
        <v>1.9292130000000001</v>
      </c>
      <c r="X4522">
        <v>2.3150556</v>
      </c>
    </row>
    <row r="4523" spans="1:24" hidden="1" x14ac:dyDescent="0.3">
      <c r="A4523" t="s">
        <v>17899</v>
      </c>
      <c r="B4523" t="s">
        <v>8179</v>
      </c>
      <c r="C4523" t="s">
        <v>2786</v>
      </c>
      <c r="D4523" t="s">
        <v>2785</v>
      </c>
      <c r="E4523" t="s">
        <v>113</v>
      </c>
      <c r="F4523" t="s">
        <v>2787</v>
      </c>
      <c r="G4523" t="s">
        <v>1356</v>
      </c>
      <c r="H4523" t="s">
        <v>127</v>
      </c>
      <c r="I4523" t="s">
        <v>138</v>
      </c>
      <c r="J4523" t="s">
        <v>17897</v>
      </c>
      <c r="K4523" t="s">
        <v>17898</v>
      </c>
      <c r="L4523" t="s">
        <v>120</v>
      </c>
      <c r="M4523">
        <v>40</v>
      </c>
      <c r="N4523" t="s">
        <v>9085</v>
      </c>
      <c r="O4523" t="s">
        <v>11880</v>
      </c>
      <c r="P4523">
        <v>3</v>
      </c>
      <c r="Q4523">
        <v>400</v>
      </c>
      <c r="R4523">
        <v>300</v>
      </c>
      <c r="S4523">
        <v>100</v>
      </c>
      <c r="W4523">
        <v>0.36</v>
      </c>
      <c r="X4523">
        <v>0.432</v>
      </c>
    </row>
    <row r="4524" spans="1:24" hidden="1" x14ac:dyDescent="0.3">
      <c r="A4524" t="s">
        <v>17900</v>
      </c>
      <c r="B4524" t="s">
        <v>8536</v>
      </c>
      <c r="C4524" t="s">
        <v>2786</v>
      </c>
      <c r="D4524" t="s">
        <v>2785</v>
      </c>
      <c r="E4524" t="s">
        <v>113</v>
      </c>
      <c r="F4524" t="s">
        <v>2787</v>
      </c>
      <c r="G4524" t="s">
        <v>1356</v>
      </c>
      <c r="H4524" t="s">
        <v>127</v>
      </c>
      <c r="I4524" t="s">
        <v>138</v>
      </c>
      <c r="J4524" t="s">
        <v>17897</v>
      </c>
      <c r="K4524" t="s">
        <v>17898</v>
      </c>
      <c r="L4524" t="s">
        <v>120</v>
      </c>
      <c r="M4524">
        <v>40</v>
      </c>
      <c r="N4524" t="s">
        <v>9085</v>
      </c>
      <c r="O4524" t="s">
        <v>9106</v>
      </c>
      <c r="P4524">
        <v>3</v>
      </c>
      <c r="Q4524">
        <v>400</v>
      </c>
      <c r="R4524">
        <v>300</v>
      </c>
      <c r="S4524">
        <v>100</v>
      </c>
      <c r="W4524">
        <v>0.36</v>
      </c>
      <c r="X4524">
        <v>0.432</v>
      </c>
    </row>
    <row r="4525" spans="1:24" hidden="1" x14ac:dyDescent="0.3">
      <c r="A4525" t="s">
        <v>17901</v>
      </c>
      <c r="B4525" t="s">
        <v>8211</v>
      </c>
      <c r="C4525" t="s">
        <v>2786</v>
      </c>
      <c r="D4525" t="s">
        <v>2785</v>
      </c>
      <c r="E4525" t="s">
        <v>113</v>
      </c>
      <c r="F4525" t="s">
        <v>2787</v>
      </c>
      <c r="G4525" t="s">
        <v>1356</v>
      </c>
      <c r="H4525" t="s">
        <v>127</v>
      </c>
      <c r="I4525" t="s">
        <v>138</v>
      </c>
      <c r="J4525" t="s">
        <v>17897</v>
      </c>
      <c r="K4525" t="s">
        <v>17898</v>
      </c>
      <c r="L4525" t="s">
        <v>120</v>
      </c>
      <c r="M4525">
        <v>39</v>
      </c>
      <c r="N4525" t="s">
        <v>113</v>
      </c>
      <c r="O4525" t="s">
        <v>9493</v>
      </c>
      <c r="P4525">
        <v>1</v>
      </c>
      <c r="Q4525">
        <v>0.9</v>
      </c>
      <c r="T4525">
        <v>97.25</v>
      </c>
      <c r="W4525">
        <v>0.63617251235193317</v>
      </c>
      <c r="X4525">
        <v>1.0178760197630932</v>
      </c>
    </row>
    <row r="4526" spans="1:24" hidden="1" x14ac:dyDescent="0.3">
      <c r="A4526" t="s">
        <v>17902</v>
      </c>
      <c r="B4526" t="s">
        <v>8174</v>
      </c>
      <c r="C4526" t="s">
        <v>2069</v>
      </c>
      <c r="D4526" t="s">
        <v>2068</v>
      </c>
      <c r="E4526" t="s">
        <v>113</v>
      </c>
      <c r="F4526" t="s">
        <v>2070</v>
      </c>
      <c r="G4526" t="s">
        <v>1356</v>
      </c>
      <c r="H4526" t="s">
        <v>127</v>
      </c>
      <c r="I4526" t="s">
        <v>138</v>
      </c>
      <c r="J4526" t="s">
        <v>17903</v>
      </c>
      <c r="K4526" t="s">
        <v>17904</v>
      </c>
      <c r="L4526" t="s">
        <v>120</v>
      </c>
      <c r="M4526">
        <v>40</v>
      </c>
      <c r="N4526" t="s">
        <v>9085</v>
      </c>
      <c r="O4526" t="s">
        <v>9266</v>
      </c>
      <c r="P4526">
        <v>3</v>
      </c>
      <c r="Q4526">
        <v>1936</v>
      </c>
      <c r="R4526">
        <v>298</v>
      </c>
      <c r="S4526">
        <v>149</v>
      </c>
      <c r="T4526">
        <v>30</v>
      </c>
      <c r="U4526">
        <v>120</v>
      </c>
      <c r="V4526">
        <v>200</v>
      </c>
      <c r="W4526">
        <v>1.7307840000000001</v>
      </c>
      <c r="X4526">
        <v>2.0769408</v>
      </c>
    </row>
    <row r="4527" spans="1:24" hidden="1" x14ac:dyDescent="0.3">
      <c r="A4527" t="s">
        <v>17905</v>
      </c>
      <c r="B4527" t="s">
        <v>8617</v>
      </c>
      <c r="C4527" t="s">
        <v>2069</v>
      </c>
      <c r="D4527" t="s">
        <v>2068</v>
      </c>
      <c r="E4527" t="s">
        <v>113</v>
      </c>
      <c r="F4527" t="s">
        <v>2070</v>
      </c>
      <c r="G4527" t="s">
        <v>1356</v>
      </c>
      <c r="H4527" t="s">
        <v>127</v>
      </c>
      <c r="I4527" t="s">
        <v>138</v>
      </c>
      <c r="J4527" t="s">
        <v>17903</v>
      </c>
      <c r="K4527" t="s">
        <v>17904</v>
      </c>
      <c r="L4527" t="s">
        <v>120</v>
      </c>
      <c r="M4527">
        <v>40</v>
      </c>
      <c r="N4527" t="s">
        <v>9085</v>
      </c>
      <c r="O4527" t="s">
        <v>13938</v>
      </c>
      <c r="P4527">
        <v>3</v>
      </c>
      <c r="Q4527">
        <v>699</v>
      </c>
      <c r="R4527">
        <v>395</v>
      </c>
      <c r="S4527">
        <v>160</v>
      </c>
      <c r="T4527">
        <v>30</v>
      </c>
      <c r="U4527">
        <v>120</v>
      </c>
      <c r="V4527">
        <v>200</v>
      </c>
      <c r="W4527">
        <v>0.82831500000000002</v>
      </c>
      <c r="X4527">
        <v>0.99397800000000003</v>
      </c>
    </row>
    <row r="4528" spans="1:24" hidden="1" x14ac:dyDescent="0.3">
      <c r="A4528" t="s">
        <v>17906</v>
      </c>
      <c r="B4528" t="s">
        <v>8179</v>
      </c>
      <c r="C4528" t="s">
        <v>2069</v>
      </c>
      <c r="D4528" t="s">
        <v>2068</v>
      </c>
      <c r="E4528" t="s">
        <v>113</v>
      </c>
      <c r="F4528" t="s">
        <v>2070</v>
      </c>
      <c r="G4528" t="s">
        <v>1356</v>
      </c>
      <c r="H4528" t="s">
        <v>127</v>
      </c>
      <c r="I4528" t="s">
        <v>138</v>
      </c>
      <c r="J4528" t="s">
        <v>17903</v>
      </c>
      <c r="K4528" t="s">
        <v>17904</v>
      </c>
      <c r="L4528" t="s">
        <v>120</v>
      </c>
      <c r="M4528">
        <v>40</v>
      </c>
      <c r="N4528" t="s">
        <v>9085</v>
      </c>
      <c r="O4528" t="s">
        <v>11880</v>
      </c>
      <c r="P4528">
        <v>3</v>
      </c>
      <c r="Q4528">
        <v>400</v>
      </c>
      <c r="R4528">
        <v>300</v>
      </c>
      <c r="S4528">
        <v>100</v>
      </c>
      <c r="W4528">
        <v>0.36</v>
      </c>
      <c r="X4528">
        <v>0.432</v>
      </c>
    </row>
    <row r="4529" spans="1:24" hidden="1" x14ac:dyDescent="0.3">
      <c r="A4529" t="s">
        <v>17907</v>
      </c>
      <c r="B4529" t="s">
        <v>8174</v>
      </c>
      <c r="C4529" t="s">
        <v>3586</v>
      </c>
      <c r="D4529" t="s">
        <v>3585</v>
      </c>
      <c r="E4529" t="s">
        <v>113</v>
      </c>
      <c r="F4529" t="s">
        <v>3587</v>
      </c>
      <c r="G4529" t="s">
        <v>1356</v>
      </c>
      <c r="H4529" t="s">
        <v>1148</v>
      </c>
      <c r="I4529" t="s">
        <v>1113</v>
      </c>
      <c r="J4529" t="s">
        <v>17908</v>
      </c>
      <c r="K4529" t="s">
        <v>17909</v>
      </c>
      <c r="L4529" t="s">
        <v>120</v>
      </c>
      <c r="M4529">
        <v>40</v>
      </c>
      <c r="N4529" t="s">
        <v>9085</v>
      </c>
      <c r="O4529" t="s">
        <v>9266</v>
      </c>
      <c r="P4529">
        <v>3</v>
      </c>
      <c r="Q4529">
        <v>1936</v>
      </c>
      <c r="R4529">
        <v>298</v>
      </c>
      <c r="S4529">
        <v>149</v>
      </c>
      <c r="T4529">
        <v>20</v>
      </c>
      <c r="U4529">
        <v>120</v>
      </c>
      <c r="V4529">
        <v>270</v>
      </c>
      <c r="W4529">
        <v>1.7307840000000001</v>
      </c>
      <c r="X4529">
        <v>2.0769408</v>
      </c>
    </row>
    <row r="4530" spans="1:24" hidden="1" x14ac:dyDescent="0.3">
      <c r="A4530" t="s">
        <v>17910</v>
      </c>
      <c r="B4530" t="s">
        <v>8617</v>
      </c>
      <c r="C4530" t="s">
        <v>3586</v>
      </c>
      <c r="D4530" t="s">
        <v>3585</v>
      </c>
      <c r="E4530" t="s">
        <v>113</v>
      </c>
      <c r="F4530" t="s">
        <v>3587</v>
      </c>
      <c r="G4530" t="s">
        <v>1356</v>
      </c>
      <c r="H4530" t="s">
        <v>1148</v>
      </c>
      <c r="I4530" t="s">
        <v>1113</v>
      </c>
      <c r="J4530" t="s">
        <v>17908</v>
      </c>
      <c r="K4530" t="s">
        <v>17909</v>
      </c>
      <c r="L4530" t="s">
        <v>120</v>
      </c>
      <c r="M4530">
        <v>40</v>
      </c>
      <c r="N4530" t="s">
        <v>9085</v>
      </c>
      <c r="O4530" t="s">
        <v>13938</v>
      </c>
      <c r="P4530">
        <v>3</v>
      </c>
      <c r="Q4530">
        <v>699</v>
      </c>
      <c r="R4530">
        <v>395</v>
      </c>
      <c r="S4530">
        <v>160</v>
      </c>
      <c r="T4530">
        <v>20</v>
      </c>
      <c r="U4530">
        <v>120</v>
      </c>
      <c r="V4530">
        <v>270</v>
      </c>
      <c r="W4530">
        <v>0.82831500000000002</v>
      </c>
      <c r="X4530">
        <v>0.99397800000000003</v>
      </c>
    </row>
    <row r="4531" spans="1:24" hidden="1" x14ac:dyDescent="0.3">
      <c r="A4531" t="s">
        <v>17911</v>
      </c>
      <c r="B4531" t="s">
        <v>8179</v>
      </c>
      <c r="C4531" t="s">
        <v>3586</v>
      </c>
      <c r="D4531" t="s">
        <v>3585</v>
      </c>
      <c r="E4531" t="s">
        <v>113</v>
      </c>
      <c r="F4531" t="s">
        <v>3587</v>
      </c>
      <c r="G4531" t="s">
        <v>1356</v>
      </c>
      <c r="H4531" t="s">
        <v>1148</v>
      </c>
      <c r="I4531" t="s">
        <v>1113</v>
      </c>
      <c r="J4531" t="s">
        <v>17908</v>
      </c>
      <c r="K4531" t="s">
        <v>17909</v>
      </c>
      <c r="L4531" t="s">
        <v>120</v>
      </c>
      <c r="M4531">
        <v>40</v>
      </c>
      <c r="N4531" t="s">
        <v>9085</v>
      </c>
      <c r="O4531" t="s">
        <v>11880</v>
      </c>
      <c r="P4531">
        <v>3</v>
      </c>
      <c r="Q4531">
        <v>400</v>
      </c>
      <c r="R4531">
        <v>300</v>
      </c>
      <c r="S4531">
        <v>100</v>
      </c>
      <c r="W4531">
        <v>0.36</v>
      </c>
      <c r="X4531">
        <v>0.432</v>
      </c>
    </row>
    <row r="4532" spans="1:24" hidden="1" x14ac:dyDescent="0.3">
      <c r="A4532" t="s">
        <v>17912</v>
      </c>
      <c r="B4532" t="s">
        <v>8174</v>
      </c>
      <c r="C4532" t="s">
        <v>2623</v>
      </c>
      <c r="D4532" t="s">
        <v>2622</v>
      </c>
      <c r="E4532" t="s">
        <v>113</v>
      </c>
      <c r="F4532" t="s">
        <v>2624</v>
      </c>
      <c r="G4532" t="s">
        <v>247</v>
      </c>
      <c r="H4532" t="s">
        <v>371</v>
      </c>
      <c r="I4532" t="s">
        <v>218</v>
      </c>
      <c r="J4532" t="s">
        <v>17913</v>
      </c>
      <c r="K4532" t="s">
        <v>17914</v>
      </c>
      <c r="L4532" t="s">
        <v>9030</v>
      </c>
      <c r="M4532">
        <v>60</v>
      </c>
      <c r="N4532" t="s">
        <v>9659</v>
      </c>
      <c r="O4532" t="s">
        <v>10476</v>
      </c>
      <c r="P4532">
        <v>2</v>
      </c>
      <c r="Q4532">
        <v>1500</v>
      </c>
      <c r="R4532">
        <v>469</v>
      </c>
      <c r="T4532">
        <v>335</v>
      </c>
      <c r="U4532">
        <v>180</v>
      </c>
      <c r="W4532">
        <v>1.407</v>
      </c>
      <c r="X4532">
        <v>1.6883999999999999</v>
      </c>
    </row>
    <row r="4533" spans="1:24" hidden="1" x14ac:dyDescent="0.3">
      <c r="A4533" t="s">
        <v>17915</v>
      </c>
      <c r="B4533" t="s">
        <v>8179</v>
      </c>
      <c r="C4533" t="s">
        <v>2623</v>
      </c>
      <c r="D4533" t="s">
        <v>2622</v>
      </c>
      <c r="E4533" t="s">
        <v>113</v>
      </c>
      <c r="F4533" t="s">
        <v>2624</v>
      </c>
      <c r="G4533" t="s">
        <v>247</v>
      </c>
      <c r="H4533" t="s">
        <v>371</v>
      </c>
      <c r="I4533" t="s">
        <v>218</v>
      </c>
      <c r="J4533" t="s">
        <v>17913</v>
      </c>
      <c r="K4533" t="s">
        <v>17914</v>
      </c>
      <c r="L4533" t="s">
        <v>9030</v>
      </c>
      <c r="M4533">
        <v>60</v>
      </c>
      <c r="N4533" t="s">
        <v>8614</v>
      </c>
      <c r="O4533" t="s">
        <v>9568</v>
      </c>
      <c r="P4533">
        <v>2</v>
      </c>
      <c r="Q4533">
        <v>353</v>
      </c>
      <c r="R4533">
        <v>261</v>
      </c>
      <c r="W4533">
        <v>0.18426600000000001</v>
      </c>
      <c r="X4533">
        <v>0.22111920000000002</v>
      </c>
    </row>
    <row r="4534" spans="1:24" hidden="1" x14ac:dyDescent="0.3">
      <c r="A4534" t="s">
        <v>17916</v>
      </c>
      <c r="B4534" t="s">
        <v>8536</v>
      </c>
      <c r="C4534" t="s">
        <v>2623</v>
      </c>
      <c r="D4534" t="s">
        <v>2622</v>
      </c>
      <c r="E4534" t="s">
        <v>113</v>
      </c>
      <c r="F4534" t="s">
        <v>2624</v>
      </c>
      <c r="G4534" t="s">
        <v>247</v>
      </c>
      <c r="H4534" t="s">
        <v>371</v>
      </c>
      <c r="I4534" t="s">
        <v>218</v>
      </c>
      <c r="J4534" t="s">
        <v>17913</v>
      </c>
      <c r="K4534" t="s">
        <v>17914</v>
      </c>
      <c r="L4534" t="s">
        <v>9030</v>
      </c>
      <c r="M4534">
        <v>57</v>
      </c>
      <c r="N4534" t="s">
        <v>9085</v>
      </c>
      <c r="O4534" t="s">
        <v>9131</v>
      </c>
      <c r="P4534">
        <v>1</v>
      </c>
      <c r="Q4534">
        <v>210</v>
      </c>
      <c r="R4534">
        <v>210</v>
      </c>
      <c r="W4534">
        <v>4.41E-2</v>
      </c>
      <c r="X4534">
        <v>5.2920000000000002E-2</v>
      </c>
    </row>
    <row r="4535" spans="1:24" hidden="1" x14ac:dyDescent="0.3">
      <c r="A4535" t="s">
        <v>17917</v>
      </c>
      <c r="B4535" t="s">
        <v>8211</v>
      </c>
      <c r="C4535" t="s">
        <v>2623</v>
      </c>
      <c r="D4535" t="s">
        <v>2622</v>
      </c>
      <c r="E4535" t="s">
        <v>113</v>
      </c>
      <c r="F4535" t="s">
        <v>2624</v>
      </c>
      <c r="G4535" t="s">
        <v>247</v>
      </c>
      <c r="H4535" t="s">
        <v>371</v>
      </c>
      <c r="I4535" t="s">
        <v>218</v>
      </c>
      <c r="J4535" t="s">
        <v>17913</v>
      </c>
      <c r="K4535" t="s">
        <v>17914</v>
      </c>
      <c r="L4535" t="s">
        <v>9030</v>
      </c>
      <c r="M4535">
        <v>57</v>
      </c>
      <c r="N4535" t="s">
        <v>113</v>
      </c>
      <c r="O4535" t="s">
        <v>9493</v>
      </c>
      <c r="P4535">
        <v>1</v>
      </c>
      <c r="Q4535">
        <v>0.6</v>
      </c>
      <c r="T4535">
        <v>164.1</v>
      </c>
      <c r="W4535">
        <v>0.28274333882308139</v>
      </c>
      <c r="X4535">
        <v>0.45238934211693027</v>
      </c>
    </row>
    <row r="4536" spans="1:24" hidden="1" x14ac:dyDescent="0.3">
      <c r="A4536" t="s">
        <v>17918</v>
      </c>
      <c r="B4536" t="s">
        <v>8174</v>
      </c>
      <c r="C4536" t="s">
        <v>1604</v>
      </c>
      <c r="D4536" t="s">
        <v>1603</v>
      </c>
      <c r="E4536" t="s">
        <v>113</v>
      </c>
      <c r="F4536" t="s">
        <v>1605</v>
      </c>
      <c r="G4536" t="s">
        <v>247</v>
      </c>
      <c r="H4536" t="s">
        <v>371</v>
      </c>
      <c r="I4536" t="s">
        <v>218</v>
      </c>
      <c r="J4536" t="s">
        <v>17919</v>
      </c>
      <c r="K4536" t="s">
        <v>17920</v>
      </c>
      <c r="L4536" t="s">
        <v>9030</v>
      </c>
      <c r="M4536">
        <v>60</v>
      </c>
      <c r="N4536" t="s">
        <v>9085</v>
      </c>
      <c r="O4536" t="s">
        <v>17921</v>
      </c>
      <c r="P4536">
        <v>2</v>
      </c>
      <c r="Q4536">
        <v>1499</v>
      </c>
      <c r="R4536">
        <v>429</v>
      </c>
      <c r="T4536">
        <v>315</v>
      </c>
      <c r="U4536">
        <v>120</v>
      </c>
      <c r="W4536">
        <v>1.2861419999999999</v>
      </c>
      <c r="X4536">
        <v>1.5433703999999999</v>
      </c>
    </row>
    <row r="4537" spans="1:24" hidden="1" x14ac:dyDescent="0.3">
      <c r="A4537" t="s">
        <v>17922</v>
      </c>
      <c r="B4537" t="s">
        <v>8179</v>
      </c>
      <c r="C4537" t="s">
        <v>1604</v>
      </c>
      <c r="D4537" t="s">
        <v>1603</v>
      </c>
      <c r="E4537" t="s">
        <v>113</v>
      </c>
      <c r="F4537" t="s">
        <v>1605</v>
      </c>
      <c r="G4537" t="s">
        <v>247</v>
      </c>
      <c r="H4537" t="s">
        <v>371</v>
      </c>
      <c r="I4537" t="s">
        <v>218</v>
      </c>
      <c r="J4537" t="s">
        <v>17919</v>
      </c>
      <c r="K4537" t="s">
        <v>17920</v>
      </c>
      <c r="L4537" t="s">
        <v>9030</v>
      </c>
      <c r="M4537">
        <v>60</v>
      </c>
      <c r="N4537" t="s">
        <v>9085</v>
      </c>
      <c r="O4537" t="s">
        <v>11880</v>
      </c>
      <c r="P4537">
        <v>2</v>
      </c>
      <c r="Q4537">
        <v>400</v>
      </c>
      <c r="R4537">
        <v>300</v>
      </c>
      <c r="W4537">
        <v>0.24</v>
      </c>
      <c r="X4537">
        <v>0.28799999999999998</v>
      </c>
    </row>
    <row r="4538" spans="1:24" hidden="1" x14ac:dyDescent="0.3">
      <c r="A4538" t="s">
        <v>17923</v>
      </c>
      <c r="B4538" t="s">
        <v>8536</v>
      </c>
      <c r="C4538" t="s">
        <v>1604</v>
      </c>
      <c r="D4538" t="s">
        <v>1603</v>
      </c>
      <c r="E4538" t="s">
        <v>113</v>
      </c>
      <c r="F4538" t="s">
        <v>1605</v>
      </c>
      <c r="G4538" t="s">
        <v>247</v>
      </c>
      <c r="H4538" t="s">
        <v>371</v>
      </c>
      <c r="I4538" t="s">
        <v>218</v>
      </c>
      <c r="J4538" t="s">
        <v>17919</v>
      </c>
      <c r="K4538" t="s">
        <v>17920</v>
      </c>
      <c r="L4538" t="s">
        <v>9030</v>
      </c>
      <c r="M4538">
        <v>57</v>
      </c>
      <c r="N4538" t="s">
        <v>9085</v>
      </c>
      <c r="O4538" t="s">
        <v>9131</v>
      </c>
      <c r="P4538">
        <v>1</v>
      </c>
      <c r="Q4538">
        <v>210</v>
      </c>
      <c r="R4538">
        <v>210</v>
      </c>
      <c r="W4538">
        <v>4.41E-2</v>
      </c>
      <c r="X4538">
        <v>5.2920000000000002E-2</v>
      </c>
    </row>
    <row r="4539" spans="1:24" hidden="1" x14ac:dyDescent="0.3">
      <c r="A4539" t="s">
        <v>17924</v>
      </c>
      <c r="B4539" t="s">
        <v>8211</v>
      </c>
      <c r="C4539" t="s">
        <v>1604</v>
      </c>
      <c r="D4539" t="s">
        <v>1603</v>
      </c>
      <c r="E4539" t="s">
        <v>113</v>
      </c>
      <c r="F4539" t="s">
        <v>1605</v>
      </c>
      <c r="G4539" t="s">
        <v>247</v>
      </c>
      <c r="H4539" t="s">
        <v>371</v>
      </c>
      <c r="I4539" t="s">
        <v>218</v>
      </c>
      <c r="J4539" t="s">
        <v>17919</v>
      </c>
      <c r="K4539" t="s">
        <v>17920</v>
      </c>
      <c r="L4539" t="s">
        <v>9030</v>
      </c>
      <c r="M4539">
        <v>57</v>
      </c>
      <c r="N4539" t="s">
        <v>113</v>
      </c>
      <c r="O4539" t="s">
        <v>9493</v>
      </c>
      <c r="P4539">
        <v>1</v>
      </c>
      <c r="Q4539">
        <v>1.2</v>
      </c>
      <c r="T4539">
        <v>128.19999999999999</v>
      </c>
      <c r="W4539">
        <v>1.1309733552923256</v>
      </c>
      <c r="X4539">
        <v>1.8095573684677211</v>
      </c>
    </row>
    <row r="4540" spans="1:24" hidden="1" x14ac:dyDescent="0.3">
      <c r="A4540" t="s">
        <v>17925</v>
      </c>
      <c r="B4540" t="s">
        <v>8174</v>
      </c>
      <c r="C4540" t="s">
        <v>6988</v>
      </c>
      <c r="D4540" t="s">
        <v>6987</v>
      </c>
      <c r="E4540" t="s">
        <v>113</v>
      </c>
      <c r="F4540" t="s">
        <v>6989</v>
      </c>
      <c r="G4540" t="s">
        <v>247</v>
      </c>
      <c r="H4540" t="s">
        <v>371</v>
      </c>
      <c r="I4540" t="s">
        <v>888</v>
      </c>
      <c r="J4540" t="s">
        <v>17926</v>
      </c>
      <c r="K4540" t="s">
        <v>17927</v>
      </c>
      <c r="L4540" t="s">
        <v>120</v>
      </c>
      <c r="M4540">
        <v>40</v>
      </c>
      <c r="N4540" t="s">
        <v>9085</v>
      </c>
      <c r="O4540" t="s">
        <v>8647</v>
      </c>
      <c r="P4540">
        <v>3</v>
      </c>
      <c r="Q4540">
        <v>1509</v>
      </c>
      <c r="R4540">
        <v>469</v>
      </c>
      <c r="T4540">
        <v>20</v>
      </c>
      <c r="U4540">
        <v>110</v>
      </c>
      <c r="V4540">
        <v>260</v>
      </c>
      <c r="W4540">
        <v>2.1231629999999999</v>
      </c>
      <c r="X4540">
        <v>2.5477955999999997</v>
      </c>
    </row>
    <row r="4541" spans="1:24" hidden="1" x14ac:dyDescent="0.3">
      <c r="A4541" t="s">
        <v>17928</v>
      </c>
      <c r="B4541" t="s">
        <v>8179</v>
      </c>
      <c r="C4541" t="s">
        <v>6988</v>
      </c>
      <c r="D4541" t="s">
        <v>6987</v>
      </c>
      <c r="E4541" t="s">
        <v>113</v>
      </c>
      <c r="F4541" t="s">
        <v>6989</v>
      </c>
      <c r="G4541" t="s">
        <v>247</v>
      </c>
      <c r="H4541" t="s">
        <v>371</v>
      </c>
      <c r="I4541" t="s">
        <v>888</v>
      </c>
      <c r="J4541" t="s">
        <v>17926</v>
      </c>
      <c r="K4541" t="s">
        <v>17927</v>
      </c>
      <c r="L4541" t="s">
        <v>120</v>
      </c>
      <c r="M4541">
        <v>40</v>
      </c>
      <c r="N4541" t="s">
        <v>9085</v>
      </c>
      <c r="O4541" t="s">
        <v>11880</v>
      </c>
      <c r="P4541">
        <v>3</v>
      </c>
      <c r="Q4541">
        <v>400</v>
      </c>
      <c r="R4541">
        <v>300</v>
      </c>
      <c r="W4541">
        <v>0.36</v>
      </c>
      <c r="X4541">
        <v>0.432</v>
      </c>
    </row>
    <row r="4542" spans="1:24" hidden="1" x14ac:dyDescent="0.3">
      <c r="A4542" t="s">
        <v>17929</v>
      </c>
      <c r="B4542" t="s">
        <v>8536</v>
      </c>
      <c r="C4542" t="s">
        <v>6988</v>
      </c>
      <c r="D4542" t="s">
        <v>6987</v>
      </c>
      <c r="E4542" t="s">
        <v>113</v>
      </c>
      <c r="F4542" t="s">
        <v>6989</v>
      </c>
      <c r="G4542" t="s">
        <v>247</v>
      </c>
      <c r="H4542" t="s">
        <v>371</v>
      </c>
      <c r="I4542" t="s">
        <v>888</v>
      </c>
      <c r="J4542" t="s">
        <v>17926</v>
      </c>
      <c r="K4542" t="s">
        <v>17927</v>
      </c>
      <c r="L4542" t="s">
        <v>120</v>
      </c>
      <c r="M4542">
        <v>40</v>
      </c>
      <c r="N4542" t="s">
        <v>9085</v>
      </c>
      <c r="O4542" t="s">
        <v>9131</v>
      </c>
      <c r="P4542">
        <v>1</v>
      </c>
      <c r="Q4542">
        <v>210</v>
      </c>
      <c r="R4542">
        <v>210</v>
      </c>
      <c r="W4542">
        <v>4.41E-2</v>
      </c>
      <c r="X4542">
        <v>5.2920000000000002E-2</v>
      </c>
    </row>
    <row r="4543" spans="1:24" hidden="1" x14ac:dyDescent="0.3">
      <c r="A4543" t="s">
        <v>17930</v>
      </c>
      <c r="B4543" t="s">
        <v>8211</v>
      </c>
      <c r="C4543" t="s">
        <v>6988</v>
      </c>
      <c r="D4543" t="s">
        <v>6987</v>
      </c>
      <c r="E4543" t="s">
        <v>113</v>
      </c>
      <c r="F4543" t="s">
        <v>6989</v>
      </c>
      <c r="G4543" t="s">
        <v>247</v>
      </c>
      <c r="H4543" t="s">
        <v>371</v>
      </c>
      <c r="I4543" t="s">
        <v>888</v>
      </c>
      <c r="J4543" t="s">
        <v>17926</v>
      </c>
      <c r="K4543" t="s">
        <v>17927</v>
      </c>
      <c r="L4543" t="s">
        <v>120</v>
      </c>
      <c r="M4543">
        <v>38</v>
      </c>
      <c r="N4543" t="s">
        <v>10031</v>
      </c>
      <c r="O4543" t="s">
        <v>14098</v>
      </c>
      <c r="P4543">
        <v>1</v>
      </c>
      <c r="Q4543">
        <v>1.8</v>
      </c>
      <c r="T4543">
        <v>306</v>
      </c>
      <c r="W4543">
        <v>2.5446900494077327</v>
      </c>
      <c r="X4543">
        <v>4.0715040790523727</v>
      </c>
    </row>
    <row r="4544" spans="1:24" hidden="1" x14ac:dyDescent="0.3">
      <c r="A4544" t="s">
        <v>17931</v>
      </c>
      <c r="B4544" t="s">
        <v>8174</v>
      </c>
      <c r="C4544" t="s">
        <v>3939</v>
      </c>
      <c r="D4544" t="s">
        <v>3938</v>
      </c>
      <c r="E4544" t="s">
        <v>113</v>
      </c>
      <c r="F4544" t="s">
        <v>3940</v>
      </c>
      <c r="G4544" t="s">
        <v>133</v>
      </c>
      <c r="H4544" t="s">
        <v>216</v>
      </c>
      <c r="I4544" t="s">
        <v>138</v>
      </c>
      <c r="J4544" t="s">
        <v>17932</v>
      </c>
      <c r="K4544" t="s">
        <v>17933</v>
      </c>
      <c r="L4544" t="s">
        <v>8842</v>
      </c>
      <c r="M4544">
        <v>70</v>
      </c>
      <c r="N4544" t="s">
        <v>113</v>
      </c>
      <c r="O4544" t="s">
        <v>9890</v>
      </c>
      <c r="P4544">
        <v>3</v>
      </c>
      <c r="Q4544">
        <v>2500</v>
      </c>
      <c r="R4544">
        <v>355</v>
      </c>
      <c r="T4544">
        <v>100</v>
      </c>
      <c r="U4544">
        <v>175</v>
      </c>
      <c r="V4544">
        <v>345</v>
      </c>
      <c r="W4544">
        <v>2.6625000000000001</v>
      </c>
      <c r="X4544">
        <v>3.1949999999999998</v>
      </c>
    </row>
    <row r="4545" spans="1:24" hidden="1" x14ac:dyDescent="0.3">
      <c r="A4545" t="s">
        <v>17934</v>
      </c>
      <c r="B4545" t="s">
        <v>8179</v>
      </c>
      <c r="C4545" t="s">
        <v>3939</v>
      </c>
      <c r="D4545" t="s">
        <v>3938</v>
      </c>
      <c r="E4545" t="s">
        <v>113</v>
      </c>
      <c r="F4545" t="s">
        <v>3940</v>
      </c>
      <c r="G4545" t="s">
        <v>133</v>
      </c>
      <c r="H4545" t="s">
        <v>216</v>
      </c>
      <c r="I4545" t="s">
        <v>138</v>
      </c>
      <c r="J4545" t="s">
        <v>17932</v>
      </c>
      <c r="K4545" t="s">
        <v>17933</v>
      </c>
      <c r="L4545" t="s">
        <v>8842</v>
      </c>
      <c r="M4545">
        <v>70</v>
      </c>
      <c r="N4545" t="s">
        <v>113</v>
      </c>
      <c r="O4545" t="s">
        <v>17706</v>
      </c>
      <c r="P4545">
        <v>1</v>
      </c>
      <c r="Q4545">
        <v>560</v>
      </c>
      <c r="R4545">
        <v>492</v>
      </c>
      <c r="W4545">
        <v>0.27551999999999999</v>
      </c>
      <c r="X4545">
        <v>0.33062399999999997</v>
      </c>
    </row>
    <row r="4546" spans="1:24" hidden="1" x14ac:dyDescent="0.3">
      <c r="A4546" t="s">
        <v>17935</v>
      </c>
      <c r="B4546" t="s">
        <v>8211</v>
      </c>
      <c r="C4546" t="s">
        <v>3939</v>
      </c>
      <c r="D4546" t="s">
        <v>3938</v>
      </c>
      <c r="E4546" t="s">
        <v>113</v>
      </c>
      <c r="F4546" t="s">
        <v>3940</v>
      </c>
      <c r="G4546" t="s">
        <v>133</v>
      </c>
      <c r="H4546" t="s">
        <v>216</v>
      </c>
      <c r="I4546" t="s">
        <v>138</v>
      </c>
      <c r="J4546" t="s">
        <v>17932</v>
      </c>
      <c r="K4546" t="s">
        <v>17933</v>
      </c>
      <c r="L4546" t="s">
        <v>8842</v>
      </c>
      <c r="M4546">
        <v>68</v>
      </c>
      <c r="N4546" t="s">
        <v>113</v>
      </c>
      <c r="O4546" t="s">
        <v>9493</v>
      </c>
      <c r="P4546">
        <v>2</v>
      </c>
      <c r="Q4546">
        <v>0.9</v>
      </c>
      <c r="T4546">
        <v>353</v>
      </c>
      <c r="U4546">
        <v>354</v>
      </c>
      <c r="W4546">
        <v>1.2723450247038663</v>
      </c>
      <c r="X4546">
        <v>2.0357520395261863</v>
      </c>
    </row>
    <row r="4547" spans="1:24" hidden="1" x14ac:dyDescent="0.3">
      <c r="A4547" t="s">
        <v>17936</v>
      </c>
      <c r="B4547" t="s">
        <v>8174</v>
      </c>
      <c r="C4547" t="s">
        <v>3846</v>
      </c>
      <c r="D4547" t="s">
        <v>3845</v>
      </c>
      <c r="E4547" t="s">
        <v>113</v>
      </c>
      <c r="F4547" t="s">
        <v>3847</v>
      </c>
      <c r="G4547" t="s">
        <v>133</v>
      </c>
      <c r="H4547" t="s">
        <v>177</v>
      </c>
      <c r="I4547" t="s">
        <v>138</v>
      </c>
      <c r="J4547" t="s">
        <v>17937</v>
      </c>
      <c r="K4547" t="s">
        <v>17938</v>
      </c>
      <c r="L4547" t="s">
        <v>1173</v>
      </c>
      <c r="M4547">
        <v>50</v>
      </c>
      <c r="N4547" t="s">
        <v>8442</v>
      </c>
      <c r="O4547" t="s">
        <v>17235</v>
      </c>
      <c r="P4547">
        <v>3</v>
      </c>
      <c r="Q4547">
        <v>2500</v>
      </c>
      <c r="R4547">
        <v>355</v>
      </c>
      <c r="T4547">
        <v>80</v>
      </c>
      <c r="U4547">
        <v>260</v>
      </c>
      <c r="V4547">
        <v>350</v>
      </c>
      <c r="W4547">
        <v>2.6625000000000001</v>
      </c>
      <c r="X4547">
        <v>3.1949999999999998</v>
      </c>
    </row>
    <row r="4548" spans="1:24" hidden="1" x14ac:dyDescent="0.3">
      <c r="A4548" t="s">
        <v>17939</v>
      </c>
      <c r="B4548" t="s">
        <v>8179</v>
      </c>
      <c r="C4548" t="s">
        <v>3846</v>
      </c>
      <c r="D4548" t="s">
        <v>3845</v>
      </c>
      <c r="E4548" t="s">
        <v>113</v>
      </c>
      <c r="F4548" t="s">
        <v>3847</v>
      </c>
      <c r="G4548" t="s">
        <v>133</v>
      </c>
      <c r="H4548" t="s">
        <v>177</v>
      </c>
      <c r="I4548" t="s">
        <v>138</v>
      </c>
      <c r="J4548" t="s">
        <v>17937</v>
      </c>
      <c r="K4548" t="s">
        <v>17938</v>
      </c>
      <c r="L4548" t="s">
        <v>1173</v>
      </c>
      <c r="M4548">
        <v>50</v>
      </c>
      <c r="N4548" t="s">
        <v>113</v>
      </c>
      <c r="O4548" t="s">
        <v>14622</v>
      </c>
      <c r="P4548">
        <v>1</v>
      </c>
      <c r="Q4548">
        <v>560</v>
      </c>
      <c r="R4548">
        <v>492</v>
      </c>
      <c r="W4548">
        <v>0.27551999999999999</v>
      </c>
      <c r="X4548">
        <v>0.33062399999999997</v>
      </c>
    </row>
    <row r="4549" spans="1:24" hidden="1" x14ac:dyDescent="0.3">
      <c r="A4549" t="s">
        <v>17940</v>
      </c>
      <c r="B4549" t="s">
        <v>8536</v>
      </c>
      <c r="C4549" t="s">
        <v>3846</v>
      </c>
      <c r="D4549" t="s">
        <v>3845</v>
      </c>
      <c r="E4549" t="s">
        <v>113</v>
      </c>
      <c r="F4549" t="s">
        <v>3847</v>
      </c>
      <c r="G4549" t="s">
        <v>133</v>
      </c>
      <c r="H4549" t="s">
        <v>177</v>
      </c>
      <c r="I4549" t="s">
        <v>138</v>
      </c>
      <c r="J4549" t="s">
        <v>17937</v>
      </c>
      <c r="K4549" t="s">
        <v>17938</v>
      </c>
      <c r="L4549" t="s">
        <v>1173</v>
      </c>
      <c r="M4549">
        <v>48</v>
      </c>
      <c r="N4549" t="s">
        <v>11431</v>
      </c>
      <c r="O4549" t="s">
        <v>16992</v>
      </c>
      <c r="P4549">
        <v>1</v>
      </c>
      <c r="Q4549">
        <v>151</v>
      </c>
      <c r="R4549">
        <v>151</v>
      </c>
      <c r="W4549">
        <v>2.2800999999999998E-2</v>
      </c>
      <c r="X4549">
        <v>2.7361199999999999E-2</v>
      </c>
    </row>
    <row r="4550" spans="1:24" hidden="1" x14ac:dyDescent="0.3">
      <c r="A4550" t="s">
        <v>17941</v>
      </c>
      <c r="B4550" t="s">
        <v>8211</v>
      </c>
      <c r="C4550" t="s">
        <v>3846</v>
      </c>
      <c r="D4550" t="s">
        <v>3845</v>
      </c>
      <c r="E4550" t="s">
        <v>113</v>
      </c>
      <c r="F4550" t="s">
        <v>3847</v>
      </c>
      <c r="G4550" t="s">
        <v>133</v>
      </c>
      <c r="H4550" t="s">
        <v>177</v>
      </c>
      <c r="I4550" t="s">
        <v>138</v>
      </c>
      <c r="J4550" t="s">
        <v>17937</v>
      </c>
      <c r="K4550" t="s">
        <v>17938</v>
      </c>
      <c r="L4550" t="s">
        <v>1173</v>
      </c>
      <c r="M4550">
        <v>48</v>
      </c>
      <c r="N4550" t="s">
        <v>113</v>
      </c>
      <c r="O4550" t="s">
        <v>9493</v>
      </c>
      <c r="P4550">
        <v>2</v>
      </c>
      <c r="Q4550">
        <v>0.9</v>
      </c>
      <c r="T4550">
        <v>81</v>
      </c>
      <c r="U4550">
        <v>258</v>
      </c>
      <c r="W4550">
        <v>1.2723450247038663</v>
      </c>
      <c r="X4550">
        <v>2.0357520395261863</v>
      </c>
    </row>
    <row r="4551" spans="1:24" hidden="1" x14ac:dyDescent="0.3">
      <c r="A4551" t="s">
        <v>17942</v>
      </c>
      <c r="B4551" t="s">
        <v>8249</v>
      </c>
      <c r="C4551" t="s">
        <v>3846</v>
      </c>
      <c r="D4551" t="s">
        <v>3845</v>
      </c>
      <c r="E4551" t="s">
        <v>113</v>
      </c>
      <c r="F4551" t="s">
        <v>3847</v>
      </c>
      <c r="G4551" t="s">
        <v>133</v>
      </c>
      <c r="H4551" t="s">
        <v>177</v>
      </c>
      <c r="I4551" t="s">
        <v>138</v>
      </c>
      <c r="J4551" t="s">
        <v>17937</v>
      </c>
      <c r="K4551" t="s">
        <v>17938</v>
      </c>
      <c r="L4551" t="s">
        <v>1173</v>
      </c>
      <c r="M4551">
        <v>48</v>
      </c>
      <c r="N4551" t="s">
        <v>113</v>
      </c>
      <c r="O4551" t="s">
        <v>9493</v>
      </c>
      <c r="P4551">
        <v>1</v>
      </c>
      <c r="Q4551">
        <v>1.2</v>
      </c>
      <c r="T4551">
        <v>272</v>
      </c>
      <c r="W4551">
        <v>1.1309733552923256</v>
      </c>
      <c r="X4551">
        <v>1.8095573684677211</v>
      </c>
    </row>
    <row r="4552" spans="1:24" hidden="1" x14ac:dyDescent="0.3">
      <c r="A4552" t="s">
        <v>17943</v>
      </c>
      <c r="B4552" t="s">
        <v>8174</v>
      </c>
      <c r="C4552" t="s">
        <v>17944</v>
      </c>
      <c r="D4552" t="s">
        <v>17945</v>
      </c>
      <c r="E4552" t="s">
        <v>113</v>
      </c>
      <c r="F4552" t="s">
        <v>17946</v>
      </c>
      <c r="G4552" t="s">
        <v>133</v>
      </c>
      <c r="H4552" t="s">
        <v>12557</v>
      </c>
      <c r="I4552" t="s">
        <v>218</v>
      </c>
      <c r="J4552" t="s">
        <v>17947</v>
      </c>
      <c r="K4552" t="s">
        <v>17948</v>
      </c>
      <c r="L4552" t="s">
        <v>8842</v>
      </c>
      <c r="M4552">
        <v>70</v>
      </c>
      <c r="N4552" t="s">
        <v>8442</v>
      </c>
      <c r="O4552" t="s">
        <v>9890</v>
      </c>
      <c r="P4552">
        <v>3</v>
      </c>
      <c r="Q4552">
        <v>2500</v>
      </c>
      <c r="R4552">
        <v>355</v>
      </c>
      <c r="S4552">
        <v>355</v>
      </c>
      <c r="T4552">
        <v>60</v>
      </c>
      <c r="U4552">
        <v>220</v>
      </c>
      <c r="V4552">
        <v>320</v>
      </c>
      <c r="W4552">
        <v>2.6625000000000001</v>
      </c>
      <c r="X4552">
        <v>3.1949999999999998</v>
      </c>
    </row>
    <row r="4553" spans="1:24" hidden="1" x14ac:dyDescent="0.3">
      <c r="A4553" t="s">
        <v>17949</v>
      </c>
      <c r="B4553" t="s">
        <v>8179</v>
      </c>
      <c r="C4553" t="s">
        <v>17944</v>
      </c>
      <c r="D4553" t="s">
        <v>17945</v>
      </c>
      <c r="E4553" t="s">
        <v>113</v>
      </c>
      <c r="F4553" t="s">
        <v>17946</v>
      </c>
      <c r="G4553" t="s">
        <v>133</v>
      </c>
      <c r="H4553" t="s">
        <v>12557</v>
      </c>
      <c r="I4553" t="s">
        <v>218</v>
      </c>
      <c r="J4553" t="s">
        <v>17947</v>
      </c>
      <c r="K4553" t="s">
        <v>17948</v>
      </c>
      <c r="L4553" t="s">
        <v>8842</v>
      </c>
      <c r="M4553">
        <v>70</v>
      </c>
      <c r="N4553" t="s">
        <v>8614</v>
      </c>
      <c r="O4553" t="s">
        <v>8695</v>
      </c>
      <c r="P4553">
        <v>3</v>
      </c>
      <c r="Q4553">
        <v>466</v>
      </c>
      <c r="R4553">
        <v>343</v>
      </c>
      <c r="S4553">
        <v>154</v>
      </c>
      <c r="W4553">
        <v>0.479514</v>
      </c>
      <c r="X4553">
        <v>0.57541679999999995</v>
      </c>
    </row>
    <row r="4554" spans="1:24" hidden="1" x14ac:dyDescent="0.3">
      <c r="A4554" t="s">
        <v>17950</v>
      </c>
      <c r="B4554" t="s">
        <v>8211</v>
      </c>
      <c r="C4554" t="s">
        <v>17944</v>
      </c>
      <c r="D4554" t="s">
        <v>17945</v>
      </c>
      <c r="E4554" t="s">
        <v>113</v>
      </c>
      <c r="F4554" t="s">
        <v>17946</v>
      </c>
      <c r="G4554" t="s">
        <v>133</v>
      </c>
      <c r="H4554" t="s">
        <v>12557</v>
      </c>
      <c r="I4554" t="s">
        <v>218</v>
      </c>
      <c r="J4554" t="s">
        <v>17947</v>
      </c>
      <c r="K4554" t="s">
        <v>17948</v>
      </c>
      <c r="L4554" t="s">
        <v>8842</v>
      </c>
      <c r="M4554">
        <v>68</v>
      </c>
      <c r="N4554" t="s">
        <v>113</v>
      </c>
      <c r="O4554" t="s">
        <v>9493</v>
      </c>
      <c r="P4554">
        <v>1</v>
      </c>
      <c r="Q4554">
        <v>0.6</v>
      </c>
      <c r="T4554">
        <v>72.53</v>
      </c>
      <c r="W4554">
        <v>0.28274333882308139</v>
      </c>
      <c r="X4554">
        <v>0.45238934211693027</v>
      </c>
    </row>
    <row r="4555" spans="1:24" hidden="1" x14ac:dyDescent="0.3">
      <c r="A4555" t="s">
        <v>17951</v>
      </c>
      <c r="B4555" t="s">
        <v>8174</v>
      </c>
      <c r="C4555" t="s">
        <v>3866</v>
      </c>
      <c r="D4555" t="s">
        <v>3865</v>
      </c>
      <c r="E4555" t="s">
        <v>113</v>
      </c>
      <c r="F4555" t="s">
        <v>3867</v>
      </c>
      <c r="G4555" t="s">
        <v>133</v>
      </c>
      <c r="H4555" t="s">
        <v>177</v>
      </c>
      <c r="I4555" t="s">
        <v>138</v>
      </c>
      <c r="J4555" t="s">
        <v>17952</v>
      </c>
      <c r="K4555" t="s">
        <v>17953</v>
      </c>
      <c r="L4555" t="s">
        <v>1173</v>
      </c>
      <c r="M4555">
        <v>50</v>
      </c>
      <c r="N4555" t="s">
        <v>8442</v>
      </c>
      <c r="O4555" t="s">
        <v>17235</v>
      </c>
      <c r="P4555">
        <v>2</v>
      </c>
      <c r="Q4555">
        <v>2500</v>
      </c>
      <c r="R4555">
        <v>355</v>
      </c>
      <c r="T4555">
        <v>125</v>
      </c>
      <c r="U4555">
        <v>295</v>
      </c>
      <c r="W4555">
        <v>1.7749999999999999</v>
      </c>
      <c r="X4555">
        <v>2.13</v>
      </c>
    </row>
    <row r="4556" spans="1:24" hidden="1" x14ac:dyDescent="0.3">
      <c r="A4556" t="s">
        <v>17954</v>
      </c>
      <c r="B4556" t="s">
        <v>8179</v>
      </c>
      <c r="C4556" t="s">
        <v>3866</v>
      </c>
      <c r="D4556" t="s">
        <v>3865</v>
      </c>
      <c r="E4556" t="s">
        <v>113</v>
      </c>
      <c r="F4556" t="s">
        <v>3867</v>
      </c>
      <c r="G4556" t="s">
        <v>133</v>
      </c>
      <c r="H4556" t="s">
        <v>177</v>
      </c>
      <c r="I4556" t="s">
        <v>138</v>
      </c>
      <c r="J4556" t="s">
        <v>17952</v>
      </c>
      <c r="K4556" t="s">
        <v>17953</v>
      </c>
      <c r="L4556" t="s">
        <v>1173</v>
      </c>
      <c r="M4556">
        <v>50</v>
      </c>
      <c r="N4556" t="s">
        <v>113</v>
      </c>
      <c r="O4556" t="s">
        <v>14622</v>
      </c>
      <c r="P4556">
        <v>1</v>
      </c>
      <c r="Q4556">
        <v>560</v>
      </c>
      <c r="R4556">
        <v>492</v>
      </c>
      <c r="W4556">
        <v>0.27551999999999999</v>
      </c>
      <c r="X4556">
        <v>0.33062399999999997</v>
      </c>
    </row>
    <row r="4557" spans="1:24" hidden="1" x14ac:dyDescent="0.3">
      <c r="A4557" t="s">
        <v>17955</v>
      </c>
      <c r="B4557" t="s">
        <v>8536</v>
      </c>
      <c r="C4557" t="s">
        <v>3866</v>
      </c>
      <c r="D4557" t="s">
        <v>3865</v>
      </c>
      <c r="E4557" t="s">
        <v>113</v>
      </c>
      <c r="F4557" t="s">
        <v>3867</v>
      </c>
      <c r="G4557" t="s">
        <v>133</v>
      </c>
      <c r="H4557" t="s">
        <v>177</v>
      </c>
      <c r="I4557" t="s">
        <v>138</v>
      </c>
      <c r="J4557" t="s">
        <v>17952</v>
      </c>
      <c r="K4557" t="s">
        <v>17953</v>
      </c>
      <c r="L4557" t="s">
        <v>1173</v>
      </c>
      <c r="M4557">
        <v>48</v>
      </c>
      <c r="N4557" t="s">
        <v>11431</v>
      </c>
      <c r="O4557" t="s">
        <v>16992</v>
      </c>
      <c r="P4557">
        <v>1</v>
      </c>
      <c r="Q4557">
        <v>151</v>
      </c>
      <c r="R4557">
        <v>151</v>
      </c>
      <c r="W4557">
        <v>2.2800999999999998E-2</v>
      </c>
      <c r="X4557">
        <v>2.7361199999999999E-2</v>
      </c>
    </row>
    <row r="4558" spans="1:24" hidden="1" x14ac:dyDescent="0.3">
      <c r="A4558" t="s">
        <v>17956</v>
      </c>
      <c r="B4558" t="s">
        <v>8211</v>
      </c>
      <c r="C4558" t="s">
        <v>3866</v>
      </c>
      <c r="D4558" t="s">
        <v>3865</v>
      </c>
      <c r="E4558" t="s">
        <v>113</v>
      </c>
      <c r="F4558" t="s">
        <v>3867</v>
      </c>
      <c r="G4558" t="s">
        <v>133</v>
      </c>
      <c r="H4558" t="s">
        <v>177</v>
      </c>
      <c r="I4558" t="s">
        <v>138</v>
      </c>
      <c r="J4558" t="s">
        <v>17952</v>
      </c>
      <c r="K4558" t="s">
        <v>17953</v>
      </c>
      <c r="L4558" t="s">
        <v>1173</v>
      </c>
      <c r="M4558">
        <v>48</v>
      </c>
      <c r="N4558" t="s">
        <v>113</v>
      </c>
      <c r="O4558" t="s">
        <v>9493</v>
      </c>
      <c r="P4558">
        <v>2</v>
      </c>
      <c r="Q4558">
        <v>0.9</v>
      </c>
      <c r="T4558">
        <v>293</v>
      </c>
      <c r="U4558">
        <v>121</v>
      </c>
      <c r="W4558">
        <v>1.2723450247038663</v>
      </c>
      <c r="X4558">
        <v>2.0357520395261863</v>
      </c>
    </row>
    <row r="4559" spans="1:24" hidden="1" x14ac:dyDescent="0.3">
      <c r="A4559" t="s">
        <v>17957</v>
      </c>
      <c r="B4559" t="s">
        <v>8249</v>
      </c>
      <c r="C4559" t="s">
        <v>3866</v>
      </c>
      <c r="D4559" t="s">
        <v>3865</v>
      </c>
      <c r="E4559" t="s">
        <v>113</v>
      </c>
      <c r="F4559" t="s">
        <v>3867</v>
      </c>
      <c r="G4559" t="s">
        <v>133</v>
      </c>
      <c r="H4559" t="s">
        <v>177</v>
      </c>
      <c r="I4559" t="s">
        <v>138</v>
      </c>
      <c r="J4559" t="s">
        <v>17952</v>
      </c>
      <c r="K4559" t="s">
        <v>17953</v>
      </c>
      <c r="L4559" t="s">
        <v>1173</v>
      </c>
      <c r="M4559">
        <v>48</v>
      </c>
      <c r="N4559" t="s">
        <v>113</v>
      </c>
      <c r="O4559" t="s">
        <v>9493</v>
      </c>
      <c r="P4559">
        <v>1</v>
      </c>
      <c r="Q4559">
        <v>1.2</v>
      </c>
      <c r="T4559">
        <v>99</v>
      </c>
      <c r="W4559">
        <v>1.1309733552923256</v>
      </c>
      <c r="X4559">
        <v>1.8095573684677211</v>
      </c>
    </row>
    <row r="4560" spans="1:24" hidden="1" x14ac:dyDescent="0.3">
      <c r="A4560" t="s">
        <v>17958</v>
      </c>
      <c r="B4560" t="s">
        <v>8174</v>
      </c>
      <c r="C4560" t="s">
        <v>3895</v>
      </c>
      <c r="D4560" t="s">
        <v>3894</v>
      </c>
      <c r="E4560" t="s">
        <v>113</v>
      </c>
      <c r="F4560" t="s">
        <v>3896</v>
      </c>
      <c r="G4560" t="s">
        <v>133</v>
      </c>
      <c r="H4560" t="s">
        <v>177</v>
      </c>
      <c r="I4560" t="s">
        <v>138</v>
      </c>
      <c r="J4560" t="s">
        <v>17959</v>
      </c>
      <c r="K4560" t="s">
        <v>17960</v>
      </c>
      <c r="L4560" t="s">
        <v>120</v>
      </c>
      <c r="M4560">
        <v>40</v>
      </c>
      <c r="N4560" t="s">
        <v>8442</v>
      </c>
      <c r="O4560" t="s">
        <v>17235</v>
      </c>
      <c r="P4560">
        <v>2</v>
      </c>
      <c r="Q4560">
        <v>2500</v>
      </c>
      <c r="R4560">
        <v>355</v>
      </c>
      <c r="T4560">
        <v>90</v>
      </c>
      <c r="U4560">
        <v>295</v>
      </c>
      <c r="W4560">
        <v>1.7749999999999999</v>
      </c>
      <c r="X4560">
        <v>2.13</v>
      </c>
    </row>
    <row r="4561" spans="1:24" hidden="1" x14ac:dyDescent="0.3">
      <c r="A4561" t="s">
        <v>17961</v>
      </c>
      <c r="B4561" t="s">
        <v>8179</v>
      </c>
      <c r="C4561" t="s">
        <v>3895</v>
      </c>
      <c r="D4561" t="s">
        <v>3894</v>
      </c>
      <c r="E4561" t="s">
        <v>113</v>
      </c>
      <c r="F4561" t="s">
        <v>3896</v>
      </c>
      <c r="G4561" t="s">
        <v>133</v>
      </c>
      <c r="H4561" t="s">
        <v>177</v>
      </c>
      <c r="I4561" t="s">
        <v>138</v>
      </c>
      <c r="J4561" t="s">
        <v>17959</v>
      </c>
      <c r="K4561" t="s">
        <v>17960</v>
      </c>
      <c r="L4561" t="s">
        <v>120</v>
      </c>
      <c r="M4561">
        <v>40</v>
      </c>
      <c r="N4561" t="s">
        <v>113</v>
      </c>
      <c r="O4561" t="s">
        <v>14622</v>
      </c>
      <c r="P4561">
        <v>1</v>
      </c>
      <c r="Q4561">
        <v>560</v>
      </c>
      <c r="R4561">
        <v>492</v>
      </c>
      <c r="W4561">
        <v>0.27551999999999999</v>
      </c>
      <c r="X4561">
        <v>0.33062399999999997</v>
      </c>
    </row>
    <row r="4562" spans="1:24" hidden="1" x14ac:dyDescent="0.3">
      <c r="A4562" t="s">
        <v>17962</v>
      </c>
      <c r="B4562" t="s">
        <v>8536</v>
      </c>
      <c r="C4562" t="s">
        <v>3895</v>
      </c>
      <c r="D4562" t="s">
        <v>3894</v>
      </c>
      <c r="E4562" t="s">
        <v>113</v>
      </c>
      <c r="F4562" t="s">
        <v>3896</v>
      </c>
      <c r="G4562" t="s">
        <v>133</v>
      </c>
      <c r="H4562" t="s">
        <v>177</v>
      </c>
      <c r="I4562" t="s">
        <v>138</v>
      </c>
      <c r="J4562" t="s">
        <v>17959</v>
      </c>
      <c r="K4562" t="s">
        <v>17960</v>
      </c>
      <c r="L4562" t="s">
        <v>120</v>
      </c>
      <c r="M4562">
        <v>36</v>
      </c>
      <c r="N4562" t="s">
        <v>11431</v>
      </c>
      <c r="O4562" t="s">
        <v>16992</v>
      </c>
      <c r="P4562">
        <v>1</v>
      </c>
      <c r="Q4562">
        <v>151</v>
      </c>
      <c r="R4562">
        <v>151</v>
      </c>
      <c r="W4562">
        <v>2.2800999999999998E-2</v>
      </c>
      <c r="X4562">
        <v>2.7361199999999999E-2</v>
      </c>
    </row>
    <row r="4563" spans="1:24" hidden="1" x14ac:dyDescent="0.3">
      <c r="A4563" t="s">
        <v>17963</v>
      </c>
      <c r="B4563" t="s">
        <v>8211</v>
      </c>
      <c r="C4563" t="s">
        <v>3895</v>
      </c>
      <c r="D4563" t="s">
        <v>3894</v>
      </c>
      <c r="E4563" t="s">
        <v>113</v>
      </c>
      <c r="F4563" t="s">
        <v>3896</v>
      </c>
      <c r="G4563" t="s">
        <v>133</v>
      </c>
      <c r="H4563" t="s">
        <v>177</v>
      </c>
      <c r="I4563" t="s">
        <v>138</v>
      </c>
      <c r="J4563" t="s">
        <v>17959</v>
      </c>
      <c r="K4563" t="s">
        <v>17960</v>
      </c>
      <c r="L4563" t="s">
        <v>120</v>
      </c>
      <c r="M4563">
        <v>36</v>
      </c>
      <c r="N4563" t="s">
        <v>113</v>
      </c>
      <c r="O4563" t="s">
        <v>9493</v>
      </c>
      <c r="P4563">
        <v>1</v>
      </c>
      <c r="Q4563">
        <v>1.2</v>
      </c>
      <c r="T4563">
        <v>88</v>
      </c>
      <c r="W4563">
        <v>1.1309733552923256</v>
      </c>
      <c r="X4563">
        <v>1.8095573684677211</v>
      </c>
    </row>
    <row r="4564" spans="1:24" hidden="1" x14ac:dyDescent="0.3">
      <c r="A4564" t="s">
        <v>17964</v>
      </c>
      <c r="B4564" t="s">
        <v>8174</v>
      </c>
      <c r="C4564" t="s">
        <v>17965</v>
      </c>
      <c r="D4564" t="s">
        <v>17966</v>
      </c>
      <c r="E4564" t="s">
        <v>113</v>
      </c>
      <c r="F4564" t="s">
        <v>17967</v>
      </c>
      <c r="G4564" t="s">
        <v>133</v>
      </c>
      <c r="H4564" t="s">
        <v>16868</v>
      </c>
      <c r="I4564" t="s">
        <v>540</v>
      </c>
      <c r="J4564" t="s">
        <v>17968</v>
      </c>
      <c r="K4564" t="s">
        <v>17969</v>
      </c>
      <c r="L4564" t="s">
        <v>1173</v>
      </c>
      <c r="M4564">
        <v>50</v>
      </c>
      <c r="N4564" t="s">
        <v>8442</v>
      </c>
      <c r="O4564" t="s">
        <v>8207</v>
      </c>
      <c r="P4564">
        <v>3</v>
      </c>
      <c r="Q4564">
        <v>1400</v>
      </c>
      <c r="R4564">
        <v>320</v>
      </c>
      <c r="S4564">
        <v>145</v>
      </c>
      <c r="T4564">
        <v>20</v>
      </c>
      <c r="U4564">
        <v>60</v>
      </c>
      <c r="V4564">
        <v>260</v>
      </c>
      <c r="W4564">
        <v>1.3440000000000001</v>
      </c>
      <c r="X4564">
        <v>1.6128</v>
      </c>
    </row>
    <row r="4565" spans="1:24" hidden="1" x14ac:dyDescent="0.3">
      <c r="A4565" t="s">
        <v>17970</v>
      </c>
      <c r="B4565" t="s">
        <v>8179</v>
      </c>
      <c r="C4565" t="s">
        <v>17965</v>
      </c>
      <c r="D4565" t="s">
        <v>17966</v>
      </c>
      <c r="E4565" t="s">
        <v>113</v>
      </c>
      <c r="F4565" t="s">
        <v>17967</v>
      </c>
      <c r="G4565" t="s">
        <v>133</v>
      </c>
      <c r="H4565" t="s">
        <v>16868</v>
      </c>
      <c r="I4565" t="s">
        <v>540</v>
      </c>
      <c r="J4565" t="s">
        <v>17968</v>
      </c>
      <c r="K4565" t="s">
        <v>17969</v>
      </c>
      <c r="L4565" t="s">
        <v>1173</v>
      </c>
      <c r="M4565">
        <v>50</v>
      </c>
      <c r="N4565" t="s">
        <v>9971</v>
      </c>
      <c r="O4565" t="s">
        <v>9034</v>
      </c>
      <c r="P4565">
        <v>1</v>
      </c>
      <c r="Q4565">
        <v>560</v>
      </c>
      <c r="R4565">
        <v>308</v>
      </c>
      <c r="S4565">
        <v>149</v>
      </c>
      <c r="W4565">
        <v>0.17247999999999999</v>
      </c>
      <c r="X4565">
        <v>0.20697599999999999</v>
      </c>
    </row>
    <row r="4566" spans="1:24" hidden="1" x14ac:dyDescent="0.3">
      <c r="A4566" t="s">
        <v>17971</v>
      </c>
      <c r="B4566" t="s">
        <v>8536</v>
      </c>
      <c r="C4566" t="s">
        <v>17965</v>
      </c>
      <c r="D4566" t="s">
        <v>17966</v>
      </c>
      <c r="E4566" t="s">
        <v>113</v>
      </c>
      <c r="F4566" t="s">
        <v>17967</v>
      </c>
      <c r="G4566" t="s">
        <v>133</v>
      </c>
      <c r="H4566" t="s">
        <v>16868</v>
      </c>
      <c r="I4566" t="s">
        <v>540</v>
      </c>
      <c r="J4566" t="s">
        <v>17968</v>
      </c>
      <c r="K4566" t="s">
        <v>17969</v>
      </c>
      <c r="L4566" t="s">
        <v>1173</v>
      </c>
      <c r="M4566">
        <v>48</v>
      </c>
      <c r="N4566" t="s">
        <v>8614</v>
      </c>
      <c r="O4566" t="s">
        <v>9505</v>
      </c>
      <c r="P4566">
        <v>2</v>
      </c>
      <c r="W4566">
        <v>0</v>
      </c>
      <c r="X4566">
        <v>0</v>
      </c>
    </row>
    <row r="4567" spans="1:24" hidden="1" x14ac:dyDescent="0.3">
      <c r="A4567" t="s">
        <v>17972</v>
      </c>
      <c r="B4567" t="s">
        <v>8211</v>
      </c>
      <c r="C4567" t="s">
        <v>17965</v>
      </c>
      <c r="D4567" t="s">
        <v>17966</v>
      </c>
      <c r="E4567" t="s">
        <v>113</v>
      </c>
      <c r="F4567" t="s">
        <v>17967</v>
      </c>
      <c r="G4567" t="s">
        <v>133</v>
      </c>
      <c r="H4567" t="s">
        <v>16868</v>
      </c>
      <c r="I4567" t="s">
        <v>540</v>
      </c>
      <c r="J4567" t="s">
        <v>17968</v>
      </c>
      <c r="K4567" t="s">
        <v>17969</v>
      </c>
      <c r="L4567" t="s">
        <v>1173</v>
      </c>
      <c r="M4567">
        <v>48</v>
      </c>
      <c r="N4567" t="s">
        <v>8614</v>
      </c>
      <c r="O4567" t="s">
        <v>12877</v>
      </c>
      <c r="P4567">
        <v>1</v>
      </c>
      <c r="Q4567">
        <v>0.3</v>
      </c>
      <c r="T4567">
        <v>225</v>
      </c>
      <c r="W4567">
        <v>7.0685834705770348E-2</v>
      </c>
      <c r="X4567">
        <v>0.11309733552923257</v>
      </c>
    </row>
    <row r="4568" spans="1:24" hidden="1" x14ac:dyDescent="0.3">
      <c r="A4568" t="s">
        <v>17973</v>
      </c>
      <c r="B4568" t="s">
        <v>8174</v>
      </c>
      <c r="C4568" t="s">
        <v>17974</v>
      </c>
      <c r="D4568" t="s">
        <v>17975</v>
      </c>
      <c r="E4568" t="s">
        <v>113</v>
      </c>
      <c r="F4568" t="s">
        <v>17976</v>
      </c>
      <c r="G4568" t="s">
        <v>133</v>
      </c>
      <c r="H4568" t="s">
        <v>16868</v>
      </c>
      <c r="I4568" t="s">
        <v>540</v>
      </c>
      <c r="J4568" t="s">
        <v>17977</v>
      </c>
      <c r="K4568" t="s">
        <v>17978</v>
      </c>
      <c r="L4568" t="s">
        <v>1173</v>
      </c>
      <c r="M4568">
        <v>50</v>
      </c>
      <c r="N4568" t="s">
        <v>9971</v>
      </c>
      <c r="O4568" t="s">
        <v>8245</v>
      </c>
      <c r="P4568">
        <v>3</v>
      </c>
      <c r="Q4568">
        <v>1400</v>
      </c>
      <c r="R4568">
        <v>320</v>
      </c>
      <c r="S4568">
        <v>145</v>
      </c>
      <c r="T4568">
        <v>40</v>
      </c>
      <c r="U4568">
        <v>220</v>
      </c>
      <c r="V4568">
        <v>270</v>
      </c>
      <c r="W4568">
        <v>1.3440000000000001</v>
      </c>
      <c r="X4568">
        <v>1.6128</v>
      </c>
    </row>
    <row r="4569" spans="1:24" hidden="1" x14ac:dyDescent="0.3">
      <c r="A4569" t="s">
        <v>17979</v>
      </c>
      <c r="B4569" t="s">
        <v>8179</v>
      </c>
      <c r="C4569" t="s">
        <v>17974</v>
      </c>
      <c r="D4569" t="s">
        <v>17975</v>
      </c>
      <c r="E4569" t="s">
        <v>113</v>
      </c>
      <c r="F4569" t="s">
        <v>17976</v>
      </c>
      <c r="G4569" t="s">
        <v>133</v>
      </c>
      <c r="H4569" t="s">
        <v>16868</v>
      </c>
      <c r="I4569" t="s">
        <v>540</v>
      </c>
      <c r="J4569" t="s">
        <v>17977</v>
      </c>
      <c r="K4569" t="s">
        <v>17978</v>
      </c>
      <c r="L4569" t="s">
        <v>1173</v>
      </c>
      <c r="M4569">
        <v>50</v>
      </c>
      <c r="N4569" t="s">
        <v>9971</v>
      </c>
      <c r="O4569" t="s">
        <v>14622</v>
      </c>
      <c r="P4569">
        <v>1</v>
      </c>
      <c r="Q4569">
        <v>560</v>
      </c>
      <c r="R4569">
        <v>492</v>
      </c>
      <c r="W4569">
        <v>0.27551999999999999</v>
      </c>
      <c r="X4569">
        <v>0.33062399999999997</v>
      </c>
    </row>
    <row r="4570" spans="1:24" hidden="1" x14ac:dyDescent="0.3">
      <c r="A4570" t="s">
        <v>17980</v>
      </c>
      <c r="B4570" t="s">
        <v>8536</v>
      </c>
      <c r="C4570" t="s">
        <v>17974</v>
      </c>
      <c r="D4570" t="s">
        <v>17975</v>
      </c>
      <c r="E4570" t="s">
        <v>113</v>
      </c>
      <c r="F4570" t="s">
        <v>17976</v>
      </c>
      <c r="G4570" t="s">
        <v>133</v>
      </c>
      <c r="H4570" t="s">
        <v>16868</v>
      </c>
      <c r="I4570" t="s">
        <v>540</v>
      </c>
      <c r="J4570" t="s">
        <v>17977</v>
      </c>
      <c r="K4570" t="s">
        <v>17978</v>
      </c>
      <c r="L4570" t="s">
        <v>1173</v>
      </c>
      <c r="M4570">
        <v>48</v>
      </c>
      <c r="N4570" t="s">
        <v>8614</v>
      </c>
      <c r="O4570" t="s">
        <v>9505</v>
      </c>
      <c r="P4570">
        <v>2</v>
      </c>
      <c r="W4570">
        <v>0</v>
      </c>
      <c r="X4570">
        <v>0</v>
      </c>
    </row>
    <row r="4571" spans="1:24" hidden="1" x14ac:dyDescent="0.3">
      <c r="A4571" t="s">
        <v>17981</v>
      </c>
      <c r="B4571" t="s">
        <v>8211</v>
      </c>
      <c r="C4571" t="s">
        <v>17974</v>
      </c>
      <c r="D4571" t="s">
        <v>17975</v>
      </c>
      <c r="E4571" t="s">
        <v>113</v>
      </c>
      <c r="F4571" t="s">
        <v>17976</v>
      </c>
      <c r="G4571" t="s">
        <v>133</v>
      </c>
      <c r="H4571" t="s">
        <v>16868</v>
      </c>
      <c r="I4571" t="s">
        <v>540</v>
      </c>
      <c r="J4571" t="s">
        <v>17977</v>
      </c>
      <c r="K4571" t="s">
        <v>17978</v>
      </c>
      <c r="L4571" t="s">
        <v>1173</v>
      </c>
      <c r="M4571">
        <v>48</v>
      </c>
      <c r="N4571" t="s">
        <v>8614</v>
      </c>
      <c r="O4571" t="s">
        <v>17982</v>
      </c>
      <c r="P4571">
        <v>1</v>
      </c>
      <c r="Q4571">
        <v>0.9</v>
      </c>
      <c r="T4571">
        <v>187</v>
      </c>
      <c r="W4571">
        <v>0.63617251235193317</v>
      </c>
      <c r="X4571">
        <v>1.0178760197630932</v>
      </c>
    </row>
    <row r="4572" spans="1:24" hidden="1" x14ac:dyDescent="0.3">
      <c r="A4572" t="s">
        <v>17983</v>
      </c>
      <c r="B4572" t="s">
        <v>8174</v>
      </c>
      <c r="C4572" t="s">
        <v>17984</v>
      </c>
      <c r="D4572" t="s">
        <v>17985</v>
      </c>
      <c r="E4572" t="s">
        <v>113</v>
      </c>
      <c r="F4572" t="s">
        <v>17986</v>
      </c>
      <c r="G4572" t="s">
        <v>133</v>
      </c>
      <c r="H4572" t="s">
        <v>16868</v>
      </c>
      <c r="I4572" t="s">
        <v>540</v>
      </c>
      <c r="J4572" t="s">
        <v>17987</v>
      </c>
      <c r="K4572" t="s">
        <v>17988</v>
      </c>
      <c r="L4572" t="s">
        <v>1173</v>
      </c>
      <c r="M4572">
        <v>50</v>
      </c>
      <c r="N4572" t="s">
        <v>9971</v>
      </c>
      <c r="O4572" t="s">
        <v>8245</v>
      </c>
      <c r="P4572">
        <v>3</v>
      </c>
      <c r="Q4572">
        <v>1400</v>
      </c>
      <c r="R4572">
        <v>320</v>
      </c>
      <c r="S4572">
        <v>145</v>
      </c>
      <c r="T4572">
        <v>25</v>
      </c>
      <c r="U4572">
        <v>185</v>
      </c>
      <c r="V4572">
        <v>295</v>
      </c>
      <c r="W4572">
        <v>1.3440000000000001</v>
      </c>
      <c r="X4572">
        <v>1.6128</v>
      </c>
    </row>
    <row r="4573" spans="1:24" hidden="1" x14ac:dyDescent="0.3">
      <c r="A4573" t="s">
        <v>17989</v>
      </c>
      <c r="B4573" t="s">
        <v>8179</v>
      </c>
      <c r="C4573" t="s">
        <v>17984</v>
      </c>
      <c r="D4573" t="s">
        <v>17985</v>
      </c>
      <c r="E4573" t="s">
        <v>113</v>
      </c>
      <c r="F4573" t="s">
        <v>17986</v>
      </c>
      <c r="G4573" t="s">
        <v>133</v>
      </c>
      <c r="H4573" t="s">
        <v>16868</v>
      </c>
      <c r="I4573" t="s">
        <v>540</v>
      </c>
      <c r="J4573" t="s">
        <v>17987</v>
      </c>
      <c r="K4573" t="s">
        <v>17988</v>
      </c>
      <c r="L4573" t="s">
        <v>1173</v>
      </c>
      <c r="M4573">
        <v>50</v>
      </c>
      <c r="N4573" t="s">
        <v>9971</v>
      </c>
      <c r="O4573" t="s">
        <v>14622</v>
      </c>
      <c r="P4573">
        <v>1</v>
      </c>
      <c r="Q4573">
        <v>560</v>
      </c>
      <c r="R4573">
        <v>492</v>
      </c>
      <c r="W4573">
        <v>0.27551999999999999</v>
      </c>
      <c r="X4573">
        <v>0.33062399999999997</v>
      </c>
    </row>
    <row r="4574" spans="1:24" hidden="1" x14ac:dyDescent="0.3">
      <c r="A4574" t="s">
        <v>17990</v>
      </c>
      <c r="B4574" t="s">
        <v>8536</v>
      </c>
      <c r="C4574" t="s">
        <v>17984</v>
      </c>
      <c r="D4574" t="s">
        <v>17985</v>
      </c>
      <c r="E4574" t="s">
        <v>113</v>
      </c>
      <c r="F4574" t="s">
        <v>17986</v>
      </c>
      <c r="G4574" t="s">
        <v>133</v>
      </c>
      <c r="H4574" t="s">
        <v>16868</v>
      </c>
      <c r="I4574" t="s">
        <v>540</v>
      </c>
      <c r="J4574" t="s">
        <v>17987</v>
      </c>
      <c r="K4574" t="s">
        <v>17988</v>
      </c>
      <c r="L4574" t="s">
        <v>1173</v>
      </c>
      <c r="M4574">
        <v>48</v>
      </c>
      <c r="N4574" t="s">
        <v>8614</v>
      </c>
      <c r="O4574" t="s">
        <v>9505</v>
      </c>
      <c r="P4574">
        <v>2</v>
      </c>
      <c r="W4574">
        <v>0</v>
      </c>
      <c r="X4574">
        <v>0</v>
      </c>
    </row>
    <row r="4575" spans="1:24" hidden="1" x14ac:dyDescent="0.3">
      <c r="A4575" t="s">
        <v>17991</v>
      </c>
      <c r="B4575" t="s">
        <v>8211</v>
      </c>
      <c r="C4575" t="s">
        <v>17984</v>
      </c>
      <c r="D4575" t="s">
        <v>17985</v>
      </c>
      <c r="E4575" t="s">
        <v>113</v>
      </c>
      <c r="F4575" t="s">
        <v>17986</v>
      </c>
      <c r="G4575" t="s">
        <v>133</v>
      </c>
      <c r="H4575" t="s">
        <v>16868</v>
      </c>
      <c r="I4575" t="s">
        <v>540</v>
      </c>
      <c r="J4575" t="s">
        <v>17987</v>
      </c>
      <c r="K4575" t="s">
        <v>17988</v>
      </c>
      <c r="L4575" t="s">
        <v>1173</v>
      </c>
      <c r="M4575">
        <v>48</v>
      </c>
      <c r="N4575" t="s">
        <v>8614</v>
      </c>
      <c r="O4575" t="s">
        <v>8843</v>
      </c>
      <c r="P4575">
        <v>1</v>
      </c>
      <c r="Q4575">
        <v>0.9</v>
      </c>
      <c r="T4575">
        <v>224</v>
      </c>
      <c r="W4575">
        <v>0.63617251235193317</v>
      </c>
      <c r="X4575">
        <v>1.0178760197630932</v>
      </c>
    </row>
    <row r="4576" spans="1:24" hidden="1" x14ac:dyDescent="0.3">
      <c r="A4576" t="s">
        <v>17992</v>
      </c>
      <c r="B4576" t="s">
        <v>8174</v>
      </c>
      <c r="C4576" t="s">
        <v>5772</v>
      </c>
      <c r="D4576" t="s">
        <v>5771</v>
      </c>
      <c r="E4576" t="s">
        <v>113</v>
      </c>
      <c r="F4576" t="s">
        <v>5773</v>
      </c>
      <c r="G4576" t="s">
        <v>17993</v>
      </c>
      <c r="H4576" t="s">
        <v>17994</v>
      </c>
      <c r="I4576" t="s">
        <v>163</v>
      </c>
      <c r="J4576" t="s">
        <v>17995</v>
      </c>
      <c r="K4576" t="s">
        <v>17996</v>
      </c>
      <c r="L4576" t="s">
        <v>9030</v>
      </c>
      <c r="M4576">
        <v>60</v>
      </c>
      <c r="N4576" t="s">
        <v>17997</v>
      </c>
      <c r="O4576" t="s">
        <v>10966</v>
      </c>
      <c r="P4576">
        <v>2</v>
      </c>
      <c r="Q4576">
        <v>2500</v>
      </c>
      <c r="R4576">
        <v>500</v>
      </c>
      <c r="S4576">
        <v>140</v>
      </c>
      <c r="T4576">
        <v>65</v>
      </c>
      <c r="U4576">
        <v>255</v>
      </c>
      <c r="W4576">
        <v>2.5</v>
      </c>
      <c r="X4576">
        <v>3</v>
      </c>
    </row>
    <row r="4577" spans="1:24" hidden="1" x14ac:dyDescent="0.3">
      <c r="A4577" t="s">
        <v>17998</v>
      </c>
      <c r="B4577" t="s">
        <v>8179</v>
      </c>
      <c r="C4577" t="s">
        <v>5772</v>
      </c>
      <c r="D4577" t="s">
        <v>5771</v>
      </c>
      <c r="E4577" t="s">
        <v>113</v>
      </c>
      <c r="F4577" t="s">
        <v>5773</v>
      </c>
      <c r="G4577" t="s">
        <v>17993</v>
      </c>
      <c r="H4577" t="s">
        <v>17994</v>
      </c>
      <c r="I4577" t="s">
        <v>163</v>
      </c>
      <c r="J4577" t="s">
        <v>17995</v>
      </c>
      <c r="K4577" t="s">
        <v>17996</v>
      </c>
      <c r="L4577" t="s">
        <v>9030</v>
      </c>
      <c r="M4577">
        <v>60</v>
      </c>
      <c r="N4577" t="s">
        <v>17997</v>
      </c>
      <c r="O4577" t="s">
        <v>9483</v>
      </c>
      <c r="P4577">
        <v>1</v>
      </c>
      <c r="Q4577">
        <v>308</v>
      </c>
      <c r="R4577">
        <v>512</v>
      </c>
      <c r="S4577">
        <v>131</v>
      </c>
      <c r="W4577">
        <v>0.157696</v>
      </c>
      <c r="X4577">
        <v>0.18923519999999999</v>
      </c>
    </row>
    <row r="4578" spans="1:24" hidden="1" x14ac:dyDescent="0.3">
      <c r="A4578" t="s">
        <v>17999</v>
      </c>
      <c r="B4578" t="s">
        <v>8174</v>
      </c>
      <c r="C4578" t="s">
        <v>2448</v>
      </c>
      <c r="D4578" t="s">
        <v>2447</v>
      </c>
      <c r="E4578" t="s">
        <v>113</v>
      </c>
      <c r="F4578" t="s">
        <v>2449</v>
      </c>
      <c r="G4578" t="s">
        <v>17993</v>
      </c>
      <c r="H4578" t="s">
        <v>17994</v>
      </c>
      <c r="I4578" t="s">
        <v>163</v>
      </c>
      <c r="J4578" t="s">
        <v>18000</v>
      </c>
      <c r="K4578" t="s">
        <v>18001</v>
      </c>
      <c r="L4578" t="s">
        <v>9030</v>
      </c>
      <c r="M4578">
        <v>60</v>
      </c>
      <c r="N4578" t="s">
        <v>17997</v>
      </c>
      <c r="O4578" t="s">
        <v>10966</v>
      </c>
      <c r="P4578">
        <v>2</v>
      </c>
      <c r="Q4578">
        <v>2500</v>
      </c>
      <c r="R4578">
        <v>500</v>
      </c>
      <c r="S4578">
        <v>140</v>
      </c>
      <c r="T4578">
        <v>30</v>
      </c>
      <c r="U4578">
        <v>210</v>
      </c>
      <c r="W4578">
        <v>2.5</v>
      </c>
      <c r="X4578">
        <v>3</v>
      </c>
    </row>
    <row r="4579" spans="1:24" hidden="1" x14ac:dyDescent="0.3">
      <c r="A4579" t="s">
        <v>18002</v>
      </c>
      <c r="B4579" t="s">
        <v>8179</v>
      </c>
      <c r="C4579" t="s">
        <v>2448</v>
      </c>
      <c r="D4579" t="s">
        <v>2447</v>
      </c>
      <c r="E4579" t="s">
        <v>113</v>
      </c>
      <c r="F4579" t="s">
        <v>2449</v>
      </c>
      <c r="G4579" t="s">
        <v>17993</v>
      </c>
      <c r="H4579" t="s">
        <v>17994</v>
      </c>
      <c r="I4579" t="s">
        <v>163</v>
      </c>
      <c r="J4579" t="s">
        <v>18000</v>
      </c>
      <c r="K4579" t="s">
        <v>18001</v>
      </c>
      <c r="L4579" t="s">
        <v>9030</v>
      </c>
      <c r="M4579">
        <v>60</v>
      </c>
      <c r="N4579" t="s">
        <v>17997</v>
      </c>
      <c r="O4579" t="s">
        <v>9483</v>
      </c>
      <c r="P4579">
        <v>1</v>
      </c>
      <c r="Q4579">
        <v>308</v>
      </c>
      <c r="R4579">
        <v>512</v>
      </c>
      <c r="S4579">
        <v>131</v>
      </c>
      <c r="W4579">
        <v>0.157696</v>
      </c>
      <c r="X4579">
        <v>0.18923519999999999</v>
      </c>
    </row>
    <row r="4580" spans="1:24" hidden="1" x14ac:dyDescent="0.3">
      <c r="A4580" t="s">
        <v>18003</v>
      </c>
      <c r="B4580" t="s">
        <v>8174</v>
      </c>
      <c r="C4580" t="s">
        <v>1855</v>
      </c>
      <c r="D4580" t="s">
        <v>1854</v>
      </c>
      <c r="E4580" t="s">
        <v>113</v>
      </c>
      <c r="F4580" t="s">
        <v>18004</v>
      </c>
      <c r="G4580" t="s">
        <v>17993</v>
      </c>
      <c r="H4580" t="s">
        <v>17994</v>
      </c>
      <c r="I4580" t="s">
        <v>163</v>
      </c>
      <c r="J4580" t="s">
        <v>18005</v>
      </c>
      <c r="K4580" t="s">
        <v>18006</v>
      </c>
      <c r="L4580" t="s">
        <v>9030</v>
      </c>
      <c r="M4580">
        <v>60</v>
      </c>
      <c r="N4580" t="s">
        <v>17997</v>
      </c>
      <c r="O4580" t="s">
        <v>10966</v>
      </c>
      <c r="P4580">
        <v>2</v>
      </c>
      <c r="Q4580">
        <v>2500</v>
      </c>
      <c r="R4580">
        <v>500</v>
      </c>
      <c r="S4580">
        <v>140</v>
      </c>
      <c r="T4580">
        <v>40</v>
      </c>
      <c r="U4580">
        <v>200</v>
      </c>
      <c r="W4580">
        <v>2.5</v>
      </c>
      <c r="X4580">
        <v>3</v>
      </c>
    </row>
    <row r="4581" spans="1:24" hidden="1" x14ac:dyDescent="0.3">
      <c r="A4581" t="s">
        <v>18007</v>
      </c>
      <c r="B4581" t="s">
        <v>8179</v>
      </c>
      <c r="C4581" t="s">
        <v>1855</v>
      </c>
      <c r="D4581" t="s">
        <v>1854</v>
      </c>
      <c r="E4581" t="s">
        <v>113</v>
      </c>
      <c r="F4581" t="s">
        <v>18004</v>
      </c>
      <c r="G4581" t="s">
        <v>17993</v>
      </c>
      <c r="H4581" t="s">
        <v>17994</v>
      </c>
      <c r="I4581" t="s">
        <v>163</v>
      </c>
      <c r="J4581" t="s">
        <v>18005</v>
      </c>
      <c r="K4581" t="s">
        <v>18006</v>
      </c>
      <c r="L4581" t="s">
        <v>9030</v>
      </c>
      <c r="M4581">
        <v>60</v>
      </c>
      <c r="N4581" t="s">
        <v>17997</v>
      </c>
      <c r="O4581" t="s">
        <v>9483</v>
      </c>
      <c r="P4581">
        <v>1</v>
      </c>
      <c r="Q4581">
        <v>308</v>
      </c>
      <c r="R4581">
        <v>512</v>
      </c>
      <c r="S4581">
        <v>131</v>
      </c>
      <c r="W4581">
        <v>0.157696</v>
      </c>
      <c r="X4581">
        <v>0.18923519999999999</v>
      </c>
    </row>
    <row r="4582" spans="1:24" hidden="1" x14ac:dyDescent="0.3">
      <c r="A4582" t="s">
        <v>18008</v>
      </c>
      <c r="B4582" t="s">
        <v>8174</v>
      </c>
      <c r="C4582" t="s">
        <v>1870</v>
      </c>
      <c r="D4582" t="s">
        <v>1869</v>
      </c>
      <c r="E4582" t="s">
        <v>113</v>
      </c>
      <c r="F4582" t="s">
        <v>18009</v>
      </c>
      <c r="G4582" t="s">
        <v>17993</v>
      </c>
      <c r="H4582" t="s">
        <v>17994</v>
      </c>
      <c r="I4582" t="s">
        <v>163</v>
      </c>
      <c r="J4582" t="s">
        <v>18010</v>
      </c>
      <c r="K4582" t="s">
        <v>18011</v>
      </c>
      <c r="L4582" t="s">
        <v>9030</v>
      </c>
      <c r="M4582">
        <v>60</v>
      </c>
      <c r="N4582" t="s">
        <v>17997</v>
      </c>
      <c r="O4582" t="s">
        <v>10966</v>
      </c>
      <c r="P4582">
        <v>2</v>
      </c>
      <c r="Q4582">
        <v>2500</v>
      </c>
      <c r="R4582">
        <v>500</v>
      </c>
      <c r="S4582">
        <v>140</v>
      </c>
      <c r="T4582">
        <v>75</v>
      </c>
      <c r="U4582">
        <v>250</v>
      </c>
      <c r="W4582">
        <v>2.5</v>
      </c>
      <c r="X4582">
        <v>3</v>
      </c>
    </row>
    <row r="4583" spans="1:24" hidden="1" x14ac:dyDescent="0.3">
      <c r="A4583" t="s">
        <v>18012</v>
      </c>
      <c r="B4583" t="s">
        <v>8179</v>
      </c>
      <c r="C4583" t="s">
        <v>1870</v>
      </c>
      <c r="D4583" t="s">
        <v>1869</v>
      </c>
      <c r="E4583" t="s">
        <v>113</v>
      </c>
      <c r="F4583" t="s">
        <v>18009</v>
      </c>
      <c r="G4583" t="s">
        <v>17993</v>
      </c>
      <c r="H4583" t="s">
        <v>17994</v>
      </c>
      <c r="I4583" t="s">
        <v>163</v>
      </c>
      <c r="J4583" t="s">
        <v>18010</v>
      </c>
      <c r="K4583" t="s">
        <v>18011</v>
      </c>
      <c r="L4583" t="s">
        <v>9030</v>
      </c>
      <c r="M4583">
        <v>60</v>
      </c>
      <c r="N4583" t="s">
        <v>17997</v>
      </c>
      <c r="O4583" t="s">
        <v>9483</v>
      </c>
      <c r="P4583">
        <v>1</v>
      </c>
      <c r="Q4583">
        <v>308</v>
      </c>
      <c r="R4583">
        <v>512</v>
      </c>
      <c r="S4583">
        <v>131</v>
      </c>
      <c r="W4583">
        <v>0.157696</v>
      </c>
      <c r="X4583">
        <v>0.18923519999999999</v>
      </c>
    </row>
    <row r="4584" spans="1:24" hidden="1" x14ac:dyDescent="0.3">
      <c r="A4584" t="s">
        <v>18013</v>
      </c>
      <c r="B4584" t="s">
        <v>8174</v>
      </c>
      <c r="C4584" t="s">
        <v>2676</v>
      </c>
      <c r="D4584" t="s">
        <v>2675</v>
      </c>
      <c r="E4584" t="s">
        <v>113</v>
      </c>
      <c r="F4584" t="s">
        <v>18014</v>
      </c>
      <c r="G4584" t="s">
        <v>17993</v>
      </c>
      <c r="H4584" t="s">
        <v>17994</v>
      </c>
      <c r="I4584" t="s">
        <v>163</v>
      </c>
      <c r="J4584" t="s">
        <v>18015</v>
      </c>
      <c r="K4584" t="s">
        <v>18016</v>
      </c>
      <c r="L4584" t="s">
        <v>9030</v>
      </c>
      <c r="M4584">
        <v>60</v>
      </c>
      <c r="N4584" t="s">
        <v>17997</v>
      </c>
      <c r="O4584" t="s">
        <v>10966</v>
      </c>
      <c r="P4584">
        <v>2</v>
      </c>
      <c r="Q4584">
        <v>2500</v>
      </c>
      <c r="R4584">
        <v>500</v>
      </c>
      <c r="S4584">
        <v>140</v>
      </c>
      <c r="T4584">
        <v>70</v>
      </c>
      <c r="U4584">
        <v>240</v>
      </c>
      <c r="W4584">
        <v>2.5</v>
      </c>
      <c r="X4584">
        <v>3</v>
      </c>
    </row>
    <row r="4585" spans="1:24" hidden="1" x14ac:dyDescent="0.3">
      <c r="A4585" t="s">
        <v>18017</v>
      </c>
      <c r="B4585" t="s">
        <v>8179</v>
      </c>
      <c r="C4585" t="s">
        <v>2676</v>
      </c>
      <c r="D4585" t="s">
        <v>2675</v>
      </c>
      <c r="E4585" t="s">
        <v>113</v>
      </c>
      <c r="F4585" t="s">
        <v>18014</v>
      </c>
      <c r="G4585" t="s">
        <v>17993</v>
      </c>
      <c r="H4585" t="s">
        <v>17994</v>
      </c>
      <c r="I4585" t="s">
        <v>163</v>
      </c>
      <c r="J4585" t="s">
        <v>18015</v>
      </c>
      <c r="K4585" t="s">
        <v>18016</v>
      </c>
      <c r="L4585" t="s">
        <v>9030</v>
      </c>
      <c r="M4585">
        <v>60</v>
      </c>
      <c r="N4585" t="s">
        <v>17997</v>
      </c>
      <c r="O4585" t="s">
        <v>9483</v>
      </c>
      <c r="P4585">
        <v>1</v>
      </c>
      <c r="Q4585">
        <v>308</v>
      </c>
      <c r="R4585">
        <v>512</v>
      </c>
      <c r="S4585">
        <v>131</v>
      </c>
      <c r="W4585">
        <v>0.157696</v>
      </c>
      <c r="X4585">
        <v>0.18923519999999999</v>
      </c>
    </row>
    <row r="4586" spans="1:24" hidden="1" x14ac:dyDescent="0.3">
      <c r="A4586" t="s">
        <v>18018</v>
      </c>
      <c r="B4586" t="s">
        <v>8174</v>
      </c>
      <c r="C4586" t="s">
        <v>155</v>
      </c>
      <c r="D4586" t="s">
        <v>154</v>
      </c>
      <c r="E4586" t="s">
        <v>113</v>
      </c>
      <c r="F4586" t="s">
        <v>18019</v>
      </c>
      <c r="G4586" t="s">
        <v>17993</v>
      </c>
      <c r="H4586" t="s">
        <v>17994</v>
      </c>
      <c r="I4586" t="s">
        <v>163</v>
      </c>
      <c r="J4586" t="s">
        <v>18020</v>
      </c>
      <c r="K4586" t="s">
        <v>18021</v>
      </c>
      <c r="L4586" t="s">
        <v>9030</v>
      </c>
      <c r="M4586">
        <v>60</v>
      </c>
      <c r="N4586" t="s">
        <v>17997</v>
      </c>
      <c r="O4586" t="s">
        <v>10966</v>
      </c>
      <c r="P4586">
        <v>2</v>
      </c>
      <c r="Q4586">
        <v>2500</v>
      </c>
      <c r="R4586">
        <v>500</v>
      </c>
      <c r="S4586">
        <v>140</v>
      </c>
      <c r="T4586">
        <v>35</v>
      </c>
      <c r="U4586">
        <v>220</v>
      </c>
      <c r="W4586">
        <v>2.5</v>
      </c>
      <c r="X4586">
        <v>3</v>
      </c>
    </row>
    <row r="4587" spans="1:24" hidden="1" x14ac:dyDescent="0.3">
      <c r="A4587" t="s">
        <v>18022</v>
      </c>
      <c r="B4587" t="s">
        <v>8179</v>
      </c>
      <c r="C4587" t="s">
        <v>155</v>
      </c>
      <c r="D4587" t="s">
        <v>154</v>
      </c>
      <c r="E4587" t="s">
        <v>113</v>
      </c>
      <c r="F4587" t="s">
        <v>18019</v>
      </c>
      <c r="G4587" t="s">
        <v>17993</v>
      </c>
      <c r="H4587" t="s">
        <v>17994</v>
      </c>
      <c r="I4587" t="s">
        <v>163</v>
      </c>
      <c r="J4587" t="s">
        <v>18020</v>
      </c>
      <c r="K4587" t="s">
        <v>18021</v>
      </c>
      <c r="L4587" t="s">
        <v>9030</v>
      </c>
      <c r="M4587">
        <v>60</v>
      </c>
      <c r="N4587" t="s">
        <v>17997</v>
      </c>
      <c r="O4587" t="s">
        <v>9483</v>
      </c>
      <c r="P4587">
        <v>1</v>
      </c>
      <c r="Q4587">
        <v>308</v>
      </c>
      <c r="R4587">
        <v>512</v>
      </c>
      <c r="S4587">
        <v>131</v>
      </c>
      <c r="W4587">
        <v>0.157696</v>
      </c>
      <c r="X4587">
        <v>0.18923519999999999</v>
      </c>
    </row>
    <row r="4588" spans="1:24" hidden="1" x14ac:dyDescent="0.3">
      <c r="A4588" t="s">
        <v>18023</v>
      </c>
      <c r="B4588" t="s">
        <v>8174</v>
      </c>
      <c r="C4588" t="s">
        <v>2695</v>
      </c>
      <c r="D4588" t="s">
        <v>2694</v>
      </c>
      <c r="E4588" t="s">
        <v>113</v>
      </c>
      <c r="F4588" t="s">
        <v>2696</v>
      </c>
      <c r="G4588" t="s">
        <v>17993</v>
      </c>
      <c r="H4588" t="s">
        <v>17994</v>
      </c>
      <c r="I4588" t="s">
        <v>163</v>
      </c>
      <c r="J4588" t="s">
        <v>18024</v>
      </c>
      <c r="K4588" t="s">
        <v>18025</v>
      </c>
      <c r="L4588" t="s">
        <v>9030</v>
      </c>
      <c r="M4588">
        <v>60</v>
      </c>
      <c r="N4588" t="s">
        <v>17997</v>
      </c>
      <c r="O4588" t="s">
        <v>10966</v>
      </c>
      <c r="P4588">
        <v>2</v>
      </c>
      <c r="Q4588">
        <v>2500</v>
      </c>
      <c r="R4588">
        <v>500</v>
      </c>
      <c r="S4588">
        <v>140</v>
      </c>
      <c r="T4588">
        <v>60</v>
      </c>
      <c r="U4588">
        <v>85</v>
      </c>
      <c r="W4588">
        <v>2.5</v>
      </c>
      <c r="X4588">
        <v>3</v>
      </c>
    </row>
    <row r="4589" spans="1:24" hidden="1" x14ac:dyDescent="0.3">
      <c r="A4589" t="s">
        <v>18026</v>
      </c>
      <c r="B4589" t="s">
        <v>8617</v>
      </c>
      <c r="C4589" t="s">
        <v>2695</v>
      </c>
      <c r="D4589" t="s">
        <v>2694</v>
      </c>
      <c r="E4589" t="s">
        <v>113</v>
      </c>
      <c r="F4589" t="s">
        <v>2696</v>
      </c>
      <c r="G4589" t="s">
        <v>17993</v>
      </c>
      <c r="H4589" t="s">
        <v>17994</v>
      </c>
      <c r="I4589" t="s">
        <v>163</v>
      </c>
      <c r="J4589" t="s">
        <v>18024</v>
      </c>
      <c r="K4589" t="s">
        <v>18025</v>
      </c>
      <c r="L4589" t="s">
        <v>9030</v>
      </c>
      <c r="M4589">
        <v>55</v>
      </c>
      <c r="N4589" t="s">
        <v>18027</v>
      </c>
      <c r="O4589" t="s">
        <v>113</v>
      </c>
      <c r="P4589">
        <v>2</v>
      </c>
      <c r="Q4589">
        <v>2500</v>
      </c>
      <c r="R4589">
        <v>615</v>
      </c>
      <c r="T4589">
        <v>0</v>
      </c>
      <c r="U4589">
        <v>120</v>
      </c>
      <c r="W4589">
        <v>3.0750000000000002</v>
      </c>
      <c r="X4589">
        <v>3.69</v>
      </c>
    </row>
    <row r="4590" spans="1:24" hidden="1" x14ac:dyDescent="0.3">
      <c r="A4590" t="s">
        <v>18028</v>
      </c>
      <c r="B4590" t="s">
        <v>8179</v>
      </c>
      <c r="C4590" t="s">
        <v>2695</v>
      </c>
      <c r="D4590" t="s">
        <v>2694</v>
      </c>
      <c r="E4590" t="s">
        <v>113</v>
      </c>
      <c r="F4590" t="s">
        <v>2696</v>
      </c>
      <c r="G4590" t="s">
        <v>17993</v>
      </c>
      <c r="H4590" t="s">
        <v>17994</v>
      </c>
      <c r="I4590" t="s">
        <v>163</v>
      </c>
      <c r="J4590" t="s">
        <v>18024</v>
      </c>
      <c r="K4590" t="s">
        <v>18025</v>
      </c>
      <c r="L4590" t="s">
        <v>9030</v>
      </c>
      <c r="M4590">
        <v>60</v>
      </c>
      <c r="N4590" t="s">
        <v>17997</v>
      </c>
      <c r="O4590" t="s">
        <v>9483</v>
      </c>
      <c r="P4590">
        <v>1</v>
      </c>
      <c r="Q4590">
        <v>308</v>
      </c>
      <c r="R4590">
        <v>512</v>
      </c>
      <c r="S4590">
        <v>131</v>
      </c>
      <c r="W4590">
        <v>0.157696</v>
      </c>
      <c r="X4590">
        <v>0.18923519999999999</v>
      </c>
    </row>
    <row r="4591" spans="1:24" hidden="1" x14ac:dyDescent="0.3">
      <c r="A4591" t="s">
        <v>18029</v>
      </c>
      <c r="B4591" t="s">
        <v>8536</v>
      </c>
      <c r="C4591" t="s">
        <v>2695</v>
      </c>
      <c r="D4591" t="s">
        <v>2694</v>
      </c>
      <c r="E4591" t="s">
        <v>113</v>
      </c>
      <c r="F4591" t="s">
        <v>2696</v>
      </c>
      <c r="G4591" t="s">
        <v>17993</v>
      </c>
      <c r="H4591" t="s">
        <v>17994</v>
      </c>
      <c r="I4591" t="s">
        <v>163</v>
      </c>
      <c r="J4591" t="s">
        <v>18024</v>
      </c>
      <c r="K4591" t="s">
        <v>18025</v>
      </c>
      <c r="L4591" t="s">
        <v>9030</v>
      </c>
      <c r="M4591">
        <v>55</v>
      </c>
      <c r="N4591" t="s">
        <v>18027</v>
      </c>
      <c r="O4591" t="s">
        <v>113</v>
      </c>
      <c r="P4591">
        <v>1</v>
      </c>
      <c r="Q4591">
        <v>308</v>
      </c>
      <c r="R4591">
        <v>512</v>
      </c>
      <c r="W4591">
        <v>0.157696</v>
      </c>
      <c r="X4591">
        <v>0.18923519999999999</v>
      </c>
    </row>
    <row r="4592" spans="1:24" hidden="1" x14ac:dyDescent="0.3">
      <c r="A4592" t="s">
        <v>18030</v>
      </c>
      <c r="B4592" t="s">
        <v>8174</v>
      </c>
      <c r="C4592" t="s">
        <v>2360</v>
      </c>
      <c r="D4592" t="s">
        <v>2359</v>
      </c>
      <c r="E4592" t="s">
        <v>113</v>
      </c>
      <c r="F4592" t="s">
        <v>2361</v>
      </c>
      <c r="G4592" t="s">
        <v>17993</v>
      </c>
      <c r="H4592" t="s">
        <v>17994</v>
      </c>
      <c r="I4592" t="s">
        <v>163</v>
      </c>
      <c r="J4592" t="s">
        <v>18031</v>
      </c>
      <c r="K4592" t="s">
        <v>18032</v>
      </c>
      <c r="L4592" t="s">
        <v>9030</v>
      </c>
      <c r="M4592">
        <v>60</v>
      </c>
      <c r="N4592" t="s">
        <v>17997</v>
      </c>
      <c r="O4592" t="s">
        <v>10966</v>
      </c>
      <c r="P4592">
        <v>2</v>
      </c>
      <c r="Q4592">
        <v>2500</v>
      </c>
      <c r="R4592">
        <v>500</v>
      </c>
      <c r="S4592">
        <v>140</v>
      </c>
      <c r="T4592">
        <v>100</v>
      </c>
      <c r="U4592">
        <v>270</v>
      </c>
      <c r="W4592">
        <v>2.5</v>
      </c>
      <c r="X4592">
        <v>3</v>
      </c>
    </row>
    <row r="4593" spans="1:24" hidden="1" x14ac:dyDescent="0.3">
      <c r="A4593" t="s">
        <v>18033</v>
      </c>
      <c r="B4593" t="s">
        <v>8617</v>
      </c>
      <c r="C4593" t="s">
        <v>2360</v>
      </c>
      <c r="D4593" t="s">
        <v>2359</v>
      </c>
      <c r="E4593" t="s">
        <v>113</v>
      </c>
      <c r="F4593" t="s">
        <v>2361</v>
      </c>
      <c r="G4593" t="s">
        <v>17993</v>
      </c>
      <c r="H4593" t="s">
        <v>17994</v>
      </c>
      <c r="I4593" t="s">
        <v>163</v>
      </c>
      <c r="J4593" t="s">
        <v>18031</v>
      </c>
      <c r="K4593" t="s">
        <v>18032</v>
      </c>
      <c r="L4593" t="s">
        <v>9030</v>
      </c>
      <c r="M4593">
        <v>55</v>
      </c>
      <c r="N4593" t="s">
        <v>18027</v>
      </c>
      <c r="O4593" t="s">
        <v>113</v>
      </c>
      <c r="P4593">
        <v>2</v>
      </c>
      <c r="Q4593">
        <v>2500</v>
      </c>
      <c r="R4593">
        <v>615</v>
      </c>
      <c r="T4593">
        <v>0</v>
      </c>
      <c r="U4593">
        <v>120</v>
      </c>
      <c r="W4593">
        <v>3.0750000000000002</v>
      </c>
      <c r="X4593">
        <v>3.69</v>
      </c>
    </row>
    <row r="4594" spans="1:24" hidden="1" x14ac:dyDescent="0.3">
      <c r="A4594" t="s">
        <v>18034</v>
      </c>
      <c r="B4594" t="s">
        <v>8179</v>
      </c>
      <c r="C4594" t="s">
        <v>2360</v>
      </c>
      <c r="D4594" t="s">
        <v>2359</v>
      </c>
      <c r="E4594" t="s">
        <v>113</v>
      </c>
      <c r="F4594" t="s">
        <v>2361</v>
      </c>
      <c r="G4594" t="s">
        <v>17993</v>
      </c>
      <c r="H4594" t="s">
        <v>17994</v>
      </c>
      <c r="I4594" t="s">
        <v>163</v>
      </c>
      <c r="J4594" t="s">
        <v>18031</v>
      </c>
      <c r="K4594" t="s">
        <v>18032</v>
      </c>
      <c r="L4594" t="s">
        <v>9030</v>
      </c>
      <c r="M4594">
        <v>60</v>
      </c>
      <c r="N4594" t="s">
        <v>17997</v>
      </c>
      <c r="O4594" t="s">
        <v>9483</v>
      </c>
      <c r="P4594">
        <v>1</v>
      </c>
      <c r="Q4594">
        <v>308</v>
      </c>
      <c r="R4594">
        <v>512</v>
      </c>
      <c r="S4594">
        <v>131</v>
      </c>
      <c r="W4594">
        <v>0.157696</v>
      </c>
      <c r="X4594">
        <v>0.18923519999999999</v>
      </c>
    </row>
    <row r="4595" spans="1:24" hidden="1" x14ac:dyDescent="0.3">
      <c r="A4595" t="s">
        <v>18035</v>
      </c>
      <c r="B4595" t="s">
        <v>8536</v>
      </c>
      <c r="C4595" t="s">
        <v>2360</v>
      </c>
      <c r="D4595" t="s">
        <v>2359</v>
      </c>
      <c r="E4595" t="s">
        <v>113</v>
      </c>
      <c r="F4595" t="s">
        <v>2361</v>
      </c>
      <c r="G4595" t="s">
        <v>17993</v>
      </c>
      <c r="H4595" t="s">
        <v>17994</v>
      </c>
      <c r="I4595" t="s">
        <v>163</v>
      </c>
      <c r="J4595" t="s">
        <v>18031</v>
      </c>
      <c r="K4595" t="s">
        <v>18032</v>
      </c>
      <c r="L4595" t="s">
        <v>9030</v>
      </c>
      <c r="M4595">
        <v>55</v>
      </c>
      <c r="N4595" t="s">
        <v>18027</v>
      </c>
      <c r="O4595" t="s">
        <v>113</v>
      </c>
      <c r="P4595">
        <v>1</v>
      </c>
      <c r="Q4595">
        <v>308</v>
      </c>
      <c r="R4595">
        <v>512</v>
      </c>
      <c r="W4595">
        <v>0.157696</v>
      </c>
      <c r="X4595">
        <v>0.18923519999999999</v>
      </c>
    </row>
    <row r="4596" spans="1:24" hidden="1" x14ac:dyDescent="0.3">
      <c r="A4596" t="s">
        <v>18036</v>
      </c>
      <c r="B4596" t="s">
        <v>8174</v>
      </c>
      <c r="C4596" t="s">
        <v>319</v>
      </c>
      <c r="D4596" t="s">
        <v>318</v>
      </c>
      <c r="E4596" t="s">
        <v>113</v>
      </c>
      <c r="F4596" t="s">
        <v>320</v>
      </c>
      <c r="G4596" t="s">
        <v>17993</v>
      </c>
      <c r="H4596" t="s">
        <v>17994</v>
      </c>
      <c r="I4596" t="s">
        <v>163</v>
      </c>
      <c r="J4596" t="s">
        <v>18037</v>
      </c>
      <c r="K4596" t="s">
        <v>18038</v>
      </c>
      <c r="L4596" t="s">
        <v>9030</v>
      </c>
      <c r="M4596">
        <v>60</v>
      </c>
      <c r="N4596" t="s">
        <v>17997</v>
      </c>
      <c r="O4596" t="s">
        <v>10966</v>
      </c>
      <c r="P4596">
        <v>2</v>
      </c>
      <c r="Q4596">
        <v>2500</v>
      </c>
      <c r="R4596">
        <v>500</v>
      </c>
      <c r="S4596">
        <v>140</v>
      </c>
      <c r="T4596">
        <v>245</v>
      </c>
      <c r="U4596">
        <v>70</v>
      </c>
      <c r="W4596">
        <v>2.5</v>
      </c>
      <c r="X4596">
        <v>3</v>
      </c>
    </row>
    <row r="4597" spans="1:24" hidden="1" x14ac:dyDescent="0.3">
      <c r="A4597" t="s">
        <v>18039</v>
      </c>
      <c r="B4597" t="s">
        <v>8617</v>
      </c>
      <c r="C4597" t="s">
        <v>319</v>
      </c>
      <c r="D4597" t="s">
        <v>318</v>
      </c>
      <c r="E4597" t="s">
        <v>113</v>
      </c>
      <c r="F4597" t="s">
        <v>320</v>
      </c>
      <c r="G4597" t="s">
        <v>17993</v>
      </c>
      <c r="H4597" t="s">
        <v>17994</v>
      </c>
      <c r="I4597" t="s">
        <v>163</v>
      </c>
      <c r="J4597" t="s">
        <v>18037</v>
      </c>
      <c r="K4597" t="s">
        <v>18038</v>
      </c>
      <c r="L4597" t="s">
        <v>9030</v>
      </c>
      <c r="M4597">
        <v>55</v>
      </c>
      <c r="N4597" t="s">
        <v>18027</v>
      </c>
      <c r="O4597" t="s">
        <v>113</v>
      </c>
      <c r="P4597">
        <v>2</v>
      </c>
      <c r="Q4597">
        <v>2500</v>
      </c>
      <c r="R4597">
        <v>615</v>
      </c>
      <c r="T4597">
        <v>0</v>
      </c>
      <c r="U4597">
        <v>120</v>
      </c>
      <c r="W4597">
        <v>3.0750000000000002</v>
      </c>
      <c r="X4597">
        <v>3.69</v>
      </c>
    </row>
    <row r="4598" spans="1:24" hidden="1" x14ac:dyDescent="0.3">
      <c r="A4598" t="s">
        <v>18040</v>
      </c>
      <c r="B4598" t="s">
        <v>8179</v>
      </c>
      <c r="C4598" t="s">
        <v>319</v>
      </c>
      <c r="D4598" t="s">
        <v>318</v>
      </c>
      <c r="E4598" t="s">
        <v>113</v>
      </c>
      <c r="F4598" t="s">
        <v>320</v>
      </c>
      <c r="G4598" t="s">
        <v>17993</v>
      </c>
      <c r="H4598" t="s">
        <v>17994</v>
      </c>
      <c r="I4598" t="s">
        <v>163</v>
      </c>
      <c r="J4598" t="s">
        <v>18037</v>
      </c>
      <c r="K4598" t="s">
        <v>18038</v>
      </c>
      <c r="L4598" t="s">
        <v>9030</v>
      </c>
      <c r="M4598">
        <v>60</v>
      </c>
      <c r="N4598" t="s">
        <v>17997</v>
      </c>
      <c r="O4598" t="s">
        <v>9483</v>
      </c>
      <c r="P4598">
        <v>1</v>
      </c>
      <c r="Q4598">
        <v>308</v>
      </c>
      <c r="R4598">
        <v>512</v>
      </c>
      <c r="S4598">
        <v>131</v>
      </c>
      <c r="W4598">
        <v>0.157696</v>
      </c>
      <c r="X4598">
        <v>0.18923519999999999</v>
      </c>
    </row>
    <row r="4599" spans="1:24" hidden="1" x14ac:dyDescent="0.3">
      <c r="A4599" t="s">
        <v>18041</v>
      </c>
      <c r="B4599" t="s">
        <v>8536</v>
      </c>
      <c r="C4599" t="s">
        <v>319</v>
      </c>
      <c r="D4599" t="s">
        <v>318</v>
      </c>
      <c r="E4599" t="s">
        <v>113</v>
      </c>
      <c r="F4599" t="s">
        <v>320</v>
      </c>
      <c r="G4599" t="s">
        <v>17993</v>
      </c>
      <c r="H4599" t="s">
        <v>17994</v>
      </c>
      <c r="I4599" t="s">
        <v>163</v>
      </c>
      <c r="J4599" t="s">
        <v>18037</v>
      </c>
      <c r="K4599" t="s">
        <v>18038</v>
      </c>
      <c r="L4599" t="s">
        <v>9030</v>
      </c>
      <c r="M4599">
        <v>55</v>
      </c>
      <c r="N4599" t="s">
        <v>18027</v>
      </c>
      <c r="O4599" t="s">
        <v>113</v>
      </c>
      <c r="P4599">
        <v>1</v>
      </c>
      <c r="Q4599">
        <v>308</v>
      </c>
      <c r="R4599">
        <v>512</v>
      </c>
      <c r="W4599">
        <v>0.157696</v>
      </c>
      <c r="X4599">
        <v>0.18923519999999999</v>
      </c>
    </row>
    <row r="4600" spans="1:24" hidden="1" x14ac:dyDescent="0.3">
      <c r="A4600" t="s">
        <v>18042</v>
      </c>
      <c r="B4600" t="s">
        <v>8174</v>
      </c>
      <c r="C4600" t="s">
        <v>2561</v>
      </c>
      <c r="D4600" t="s">
        <v>2560</v>
      </c>
      <c r="E4600" t="s">
        <v>113</v>
      </c>
      <c r="F4600" t="s">
        <v>2562</v>
      </c>
      <c r="G4600" t="s">
        <v>17993</v>
      </c>
      <c r="H4600" t="s">
        <v>17994</v>
      </c>
      <c r="I4600" t="s">
        <v>163</v>
      </c>
      <c r="J4600" t="s">
        <v>18043</v>
      </c>
      <c r="K4600" t="s">
        <v>18044</v>
      </c>
      <c r="L4600" t="s">
        <v>9030</v>
      </c>
      <c r="M4600">
        <v>60</v>
      </c>
      <c r="N4600" t="s">
        <v>17997</v>
      </c>
      <c r="O4600" t="s">
        <v>10966</v>
      </c>
      <c r="P4600">
        <v>2</v>
      </c>
      <c r="Q4600">
        <v>2500</v>
      </c>
      <c r="R4600">
        <v>500</v>
      </c>
      <c r="S4600">
        <v>140</v>
      </c>
      <c r="T4600">
        <v>285</v>
      </c>
      <c r="U4600">
        <v>100</v>
      </c>
      <c r="W4600">
        <v>2.5</v>
      </c>
      <c r="X4600">
        <v>3</v>
      </c>
    </row>
    <row r="4601" spans="1:24" hidden="1" x14ac:dyDescent="0.3">
      <c r="A4601" t="s">
        <v>18045</v>
      </c>
      <c r="B4601" t="s">
        <v>8617</v>
      </c>
      <c r="C4601" t="s">
        <v>2561</v>
      </c>
      <c r="D4601" t="s">
        <v>2560</v>
      </c>
      <c r="E4601" t="s">
        <v>113</v>
      </c>
      <c r="F4601" t="s">
        <v>2562</v>
      </c>
      <c r="G4601" t="s">
        <v>17993</v>
      </c>
      <c r="H4601" t="s">
        <v>17994</v>
      </c>
      <c r="I4601" t="s">
        <v>163</v>
      </c>
      <c r="J4601" t="s">
        <v>18043</v>
      </c>
      <c r="K4601" t="s">
        <v>18044</v>
      </c>
      <c r="L4601" t="s">
        <v>9030</v>
      </c>
      <c r="M4601">
        <v>55</v>
      </c>
      <c r="N4601" t="s">
        <v>18027</v>
      </c>
      <c r="O4601" t="s">
        <v>113</v>
      </c>
      <c r="P4601">
        <v>2</v>
      </c>
      <c r="Q4601">
        <v>2500</v>
      </c>
      <c r="R4601">
        <v>615</v>
      </c>
      <c r="T4601">
        <v>0</v>
      </c>
      <c r="U4601">
        <v>120</v>
      </c>
      <c r="W4601">
        <v>3.0750000000000002</v>
      </c>
      <c r="X4601">
        <v>3.69</v>
      </c>
    </row>
    <row r="4602" spans="1:24" hidden="1" x14ac:dyDescent="0.3">
      <c r="A4602" t="s">
        <v>18046</v>
      </c>
      <c r="B4602" t="s">
        <v>8179</v>
      </c>
      <c r="C4602" t="s">
        <v>2561</v>
      </c>
      <c r="D4602" t="s">
        <v>2560</v>
      </c>
      <c r="E4602" t="s">
        <v>113</v>
      </c>
      <c r="F4602" t="s">
        <v>2562</v>
      </c>
      <c r="G4602" t="s">
        <v>17993</v>
      </c>
      <c r="H4602" t="s">
        <v>17994</v>
      </c>
      <c r="I4602" t="s">
        <v>163</v>
      </c>
      <c r="J4602" t="s">
        <v>18043</v>
      </c>
      <c r="K4602" t="s">
        <v>18044</v>
      </c>
      <c r="L4602" t="s">
        <v>9030</v>
      </c>
      <c r="M4602">
        <v>60</v>
      </c>
      <c r="N4602" t="s">
        <v>17997</v>
      </c>
      <c r="O4602" t="s">
        <v>9483</v>
      </c>
      <c r="P4602">
        <v>1</v>
      </c>
      <c r="Q4602">
        <v>308</v>
      </c>
      <c r="R4602">
        <v>512</v>
      </c>
      <c r="S4602">
        <v>131</v>
      </c>
      <c r="W4602">
        <v>0.157696</v>
      </c>
      <c r="X4602">
        <v>0.18923519999999999</v>
      </c>
    </row>
    <row r="4603" spans="1:24" hidden="1" x14ac:dyDescent="0.3">
      <c r="A4603" t="s">
        <v>18047</v>
      </c>
      <c r="B4603" t="s">
        <v>8536</v>
      </c>
      <c r="C4603" t="s">
        <v>2561</v>
      </c>
      <c r="D4603" t="s">
        <v>2560</v>
      </c>
      <c r="E4603" t="s">
        <v>113</v>
      </c>
      <c r="F4603" t="s">
        <v>2562</v>
      </c>
      <c r="G4603" t="s">
        <v>17993</v>
      </c>
      <c r="H4603" t="s">
        <v>17994</v>
      </c>
      <c r="I4603" t="s">
        <v>163</v>
      </c>
      <c r="J4603" t="s">
        <v>18043</v>
      </c>
      <c r="K4603" t="s">
        <v>18044</v>
      </c>
      <c r="L4603" t="s">
        <v>9030</v>
      </c>
      <c r="M4603">
        <v>55</v>
      </c>
      <c r="N4603" t="s">
        <v>18027</v>
      </c>
      <c r="O4603" t="s">
        <v>113</v>
      </c>
      <c r="P4603">
        <v>1</v>
      </c>
      <c r="Q4603">
        <v>308</v>
      </c>
      <c r="R4603">
        <v>512</v>
      </c>
      <c r="W4603">
        <v>0.157696</v>
      </c>
      <c r="X4603">
        <v>0.18923519999999999</v>
      </c>
    </row>
    <row r="4604" spans="1:24" hidden="1" x14ac:dyDescent="0.3">
      <c r="A4604" t="s">
        <v>18048</v>
      </c>
      <c r="B4604" t="s">
        <v>8174</v>
      </c>
      <c r="C4604" t="s">
        <v>1886</v>
      </c>
      <c r="D4604" t="s">
        <v>1885</v>
      </c>
      <c r="E4604" t="s">
        <v>113</v>
      </c>
      <c r="F4604" t="s">
        <v>1887</v>
      </c>
      <c r="G4604" t="s">
        <v>17993</v>
      </c>
      <c r="H4604" t="s">
        <v>17994</v>
      </c>
      <c r="I4604" t="s">
        <v>163</v>
      </c>
      <c r="J4604" t="s">
        <v>18049</v>
      </c>
      <c r="K4604" t="s">
        <v>18050</v>
      </c>
      <c r="L4604" t="s">
        <v>9030</v>
      </c>
      <c r="M4604">
        <v>60</v>
      </c>
      <c r="N4604" t="s">
        <v>17997</v>
      </c>
      <c r="O4604" t="s">
        <v>10966</v>
      </c>
      <c r="P4604">
        <v>2</v>
      </c>
      <c r="Q4604">
        <v>2500</v>
      </c>
      <c r="R4604">
        <v>500</v>
      </c>
      <c r="S4604">
        <v>140</v>
      </c>
      <c r="T4604">
        <v>290</v>
      </c>
      <c r="U4604">
        <v>125</v>
      </c>
      <c r="W4604">
        <v>2.5</v>
      </c>
      <c r="X4604">
        <v>3</v>
      </c>
    </row>
    <row r="4605" spans="1:24" hidden="1" x14ac:dyDescent="0.3">
      <c r="A4605" t="s">
        <v>18051</v>
      </c>
      <c r="B4605" t="s">
        <v>8617</v>
      </c>
      <c r="C4605" t="s">
        <v>1886</v>
      </c>
      <c r="D4605" t="s">
        <v>1885</v>
      </c>
      <c r="E4605" t="s">
        <v>113</v>
      </c>
      <c r="F4605" t="s">
        <v>1887</v>
      </c>
      <c r="G4605" t="s">
        <v>17993</v>
      </c>
      <c r="H4605" t="s">
        <v>17994</v>
      </c>
      <c r="I4605" t="s">
        <v>163</v>
      </c>
      <c r="J4605" t="s">
        <v>18049</v>
      </c>
      <c r="K4605" t="s">
        <v>18050</v>
      </c>
      <c r="L4605" t="s">
        <v>9030</v>
      </c>
      <c r="M4605">
        <v>55</v>
      </c>
      <c r="N4605" t="s">
        <v>18027</v>
      </c>
      <c r="O4605" t="s">
        <v>113</v>
      </c>
      <c r="P4605">
        <v>2</v>
      </c>
      <c r="Q4605">
        <v>2500</v>
      </c>
      <c r="R4605">
        <v>615</v>
      </c>
      <c r="T4605">
        <v>0</v>
      </c>
      <c r="U4605">
        <v>120</v>
      </c>
      <c r="W4605">
        <v>3.0750000000000002</v>
      </c>
      <c r="X4605">
        <v>3.69</v>
      </c>
    </row>
    <row r="4606" spans="1:24" hidden="1" x14ac:dyDescent="0.3">
      <c r="A4606" t="s">
        <v>18052</v>
      </c>
      <c r="B4606" t="s">
        <v>8179</v>
      </c>
      <c r="C4606" t="s">
        <v>1886</v>
      </c>
      <c r="D4606" t="s">
        <v>1885</v>
      </c>
      <c r="E4606" t="s">
        <v>113</v>
      </c>
      <c r="F4606" t="s">
        <v>1887</v>
      </c>
      <c r="G4606" t="s">
        <v>17993</v>
      </c>
      <c r="H4606" t="s">
        <v>17994</v>
      </c>
      <c r="I4606" t="s">
        <v>163</v>
      </c>
      <c r="J4606" t="s">
        <v>18049</v>
      </c>
      <c r="K4606" t="s">
        <v>18050</v>
      </c>
      <c r="L4606" t="s">
        <v>9030</v>
      </c>
      <c r="M4606">
        <v>60</v>
      </c>
      <c r="N4606" t="s">
        <v>17997</v>
      </c>
      <c r="O4606" t="s">
        <v>9483</v>
      </c>
      <c r="P4606">
        <v>1</v>
      </c>
      <c r="Q4606">
        <v>308</v>
      </c>
      <c r="R4606">
        <v>512</v>
      </c>
      <c r="S4606">
        <v>131</v>
      </c>
      <c r="W4606">
        <v>0.157696</v>
      </c>
      <c r="X4606">
        <v>0.18923519999999999</v>
      </c>
    </row>
    <row r="4607" spans="1:24" hidden="1" x14ac:dyDescent="0.3">
      <c r="A4607" t="s">
        <v>18053</v>
      </c>
      <c r="B4607" t="s">
        <v>8536</v>
      </c>
      <c r="C4607" t="s">
        <v>1886</v>
      </c>
      <c r="D4607" t="s">
        <v>1885</v>
      </c>
      <c r="E4607" t="s">
        <v>113</v>
      </c>
      <c r="F4607" t="s">
        <v>1887</v>
      </c>
      <c r="G4607" t="s">
        <v>17993</v>
      </c>
      <c r="H4607" t="s">
        <v>17994</v>
      </c>
      <c r="I4607" t="s">
        <v>163</v>
      </c>
      <c r="J4607" t="s">
        <v>18049</v>
      </c>
      <c r="K4607" t="s">
        <v>18050</v>
      </c>
      <c r="L4607" t="s">
        <v>9030</v>
      </c>
      <c r="M4607">
        <v>55</v>
      </c>
      <c r="N4607" t="s">
        <v>18027</v>
      </c>
      <c r="O4607" t="s">
        <v>113</v>
      </c>
      <c r="P4607">
        <v>1</v>
      </c>
      <c r="Q4607">
        <v>308</v>
      </c>
      <c r="R4607">
        <v>512</v>
      </c>
      <c r="W4607">
        <v>0.157696</v>
      </c>
      <c r="X4607">
        <v>0.18923519999999999</v>
      </c>
    </row>
    <row r="4608" spans="1:24" hidden="1" x14ac:dyDescent="0.3">
      <c r="A4608" t="s">
        <v>18054</v>
      </c>
      <c r="B4608" t="s">
        <v>8174</v>
      </c>
      <c r="C4608" t="s">
        <v>1880</v>
      </c>
      <c r="D4608" t="s">
        <v>1879</v>
      </c>
      <c r="E4608" t="s">
        <v>113</v>
      </c>
      <c r="F4608" t="s">
        <v>18055</v>
      </c>
      <c r="G4608" t="s">
        <v>17993</v>
      </c>
      <c r="H4608" t="s">
        <v>17994</v>
      </c>
      <c r="I4608" t="s">
        <v>163</v>
      </c>
      <c r="J4608" t="s">
        <v>18056</v>
      </c>
      <c r="K4608" t="s">
        <v>18057</v>
      </c>
      <c r="L4608" t="s">
        <v>9030</v>
      </c>
      <c r="M4608">
        <v>60</v>
      </c>
      <c r="N4608" t="s">
        <v>17997</v>
      </c>
      <c r="O4608" t="s">
        <v>10966</v>
      </c>
      <c r="P4608">
        <v>2</v>
      </c>
      <c r="Q4608">
        <v>2500</v>
      </c>
      <c r="R4608">
        <v>500</v>
      </c>
      <c r="S4608">
        <v>140</v>
      </c>
      <c r="T4608">
        <v>0</v>
      </c>
      <c r="U4608">
        <v>225</v>
      </c>
      <c r="W4608">
        <v>2.5</v>
      </c>
      <c r="X4608">
        <v>3</v>
      </c>
    </row>
    <row r="4609" spans="1:24" hidden="1" x14ac:dyDescent="0.3">
      <c r="A4609" t="s">
        <v>18058</v>
      </c>
      <c r="B4609" t="s">
        <v>8617</v>
      </c>
      <c r="C4609" t="s">
        <v>1880</v>
      </c>
      <c r="D4609" t="s">
        <v>1879</v>
      </c>
      <c r="E4609" t="s">
        <v>113</v>
      </c>
      <c r="F4609" t="s">
        <v>18055</v>
      </c>
      <c r="G4609" t="s">
        <v>17993</v>
      </c>
      <c r="H4609" t="s">
        <v>17994</v>
      </c>
      <c r="I4609" t="s">
        <v>163</v>
      </c>
      <c r="J4609" t="s">
        <v>18056</v>
      </c>
      <c r="K4609" t="s">
        <v>18057</v>
      </c>
      <c r="L4609" t="s">
        <v>9030</v>
      </c>
      <c r="M4609">
        <v>55</v>
      </c>
      <c r="N4609" t="s">
        <v>18027</v>
      </c>
      <c r="O4609" t="s">
        <v>113</v>
      </c>
      <c r="P4609">
        <v>2</v>
      </c>
      <c r="Q4609">
        <v>2500</v>
      </c>
      <c r="R4609">
        <v>615</v>
      </c>
      <c r="T4609">
        <v>0</v>
      </c>
      <c r="U4609">
        <v>120</v>
      </c>
      <c r="W4609">
        <v>3.0750000000000002</v>
      </c>
      <c r="X4609">
        <v>3.69</v>
      </c>
    </row>
    <row r="4610" spans="1:24" hidden="1" x14ac:dyDescent="0.3">
      <c r="A4610" t="s">
        <v>18059</v>
      </c>
      <c r="B4610" t="s">
        <v>8179</v>
      </c>
      <c r="C4610" t="s">
        <v>1880</v>
      </c>
      <c r="D4610" t="s">
        <v>1879</v>
      </c>
      <c r="E4610" t="s">
        <v>113</v>
      </c>
      <c r="F4610" t="s">
        <v>18055</v>
      </c>
      <c r="G4610" t="s">
        <v>17993</v>
      </c>
      <c r="H4610" t="s">
        <v>17994</v>
      </c>
      <c r="I4610" t="s">
        <v>163</v>
      </c>
      <c r="J4610" t="s">
        <v>18056</v>
      </c>
      <c r="K4610" t="s">
        <v>18057</v>
      </c>
      <c r="L4610" t="s">
        <v>9030</v>
      </c>
      <c r="M4610">
        <v>60</v>
      </c>
      <c r="N4610" t="s">
        <v>17997</v>
      </c>
      <c r="O4610" t="s">
        <v>9483</v>
      </c>
      <c r="P4610">
        <v>1</v>
      </c>
      <c r="Q4610">
        <v>308</v>
      </c>
      <c r="R4610">
        <v>512</v>
      </c>
      <c r="S4610">
        <v>131</v>
      </c>
      <c r="W4610">
        <v>0.157696</v>
      </c>
      <c r="X4610">
        <v>0.18923519999999999</v>
      </c>
    </row>
    <row r="4611" spans="1:24" hidden="1" x14ac:dyDescent="0.3">
      <c r="A4611" t="s">
        <v>18060</v>
      </c>
      <c r="B4611" t="s">
        <v>8536</v>
      </c>
      <c r="C4611" t="s">
        <v>1880</v>
      </c>
      <c r="D4611" t="s">
        <v>1879</v>
      </c>
      <c r="E4611" t="s">
        <v>113</v>
      </c>
      <c r="F4611" t="s">
        <v>18055</v>
      </c>
      <c r="G4611" t="s">
        <v>17993</v>
      </c>
      <c r="H4611" t="s">
        <v>17994</v>
      </c>
      <c r="I4611" t="s">
        <v>163</v>
      </c>
      <c r="J4611" t="s">
        <v>18056</v>
      </c>
      <c r="K4611" t="s">
        <v>18057</v>
      </c>
      <c r="L4611" t="s">
        <v>9030</v>
      </c>
      <c r="M4611">
        <v>55</v>
      </c>
      <c r="N4611" t="s">
        <v>18027</v>
      </c>
      <c r="O4611" t="s">
        <v>113</v>
      </c>
      <c r="P4611">
        <v>1</v>
      </c>
      <c r="Q4611">
        <v>308</v>
      </c>
      <c r="R4611">
        <v>512</v>
      </c>
      <c r="W4611">
        <v>0.157696</v>
      </c>
      <c r="X4611">
        <v>0.18923519999999999</v>
      </c>
    </row>
    <row r="4612" spans="1:24" hidden="1" x14ac:dyDescent="0.3">
      <c r="A4612" t="s">
        <v>18061</v>
      </c>
      <c r="B4612" t="s">
        <v>8174</v>
      </c>
      <c r="C4612" t="s">
        <v>5746</v>
      </c>
      <c r="D4612" t="s">
        <v>5745</v>
      </c>
      <c r="E4612" t="s">
        <v>113</v>
      </c>
      <c r="F4612" t="s">
        <v>5747</v>
      </c>
      <c r="G4612" t="s">
        <v>17993</v>
      </c>
      <c r="H4612" t="s">
        <v>17994</v>
      </c>
      <c r="I4612" t="s">
        <v>163</v>
      </c>
      <c r="J4612" t="s">
        <v>18062</v>
      </c>
      <c r="K4612" t="s">
        <v>18063</v>
      </c>
      <c r="L4612" t="s">
        <v>9030</v>
      </c>
      <c r="M4612">
        <v>60</v>
      </c>
      <c r="N4612" t="s">
        <v>17997</v>
      </c>
      <c r="O4612" t="s">
        <v>10966</v>
      </c>
      <c r="P4612">
        <v>2</v>
      </c>
      <c r="Q4612">
        <v>2500</v>
      </c>
      <c r="R4612">
        <v>500</v>
      </c>
      <c r="S4612">
        <v>140</v>
      </c>
      <c r="T4612">
        <v>65</v>
      </c>
      <c r="U4612">
        <v>240</v>
      </c>
      <c r="W4612">
        <v>2.5</v>
      </c>
      <c r="X4612">
        <v>3</v>
      </c>
    </row>
    <row r="4613" spans="1:24" hidden="1" x14ac:dyDescent="0.3">
      <c r="A4613" t="s">
        <v>18064</v>
      </c>
      <c r="B4613" t="s">
        <v>8617</v>
      </c>
      <c r="C4613" t="s">
        <v>5746</v>
      </c>
      <c r="D4613" t="s">
        <v>5745</v>
      </c>
      <c r="E4613" t="s">
        <v>113</v>
      </c>
      <c r="F4613" t="s">
        <v>5747</v>
      </c>
      <c r="G4613" t="s">
        <v>17993</v>
      </c>
      <c r="H4613" t="s">
        <v>17994</v>
      </c>
      <c r="I4613" t="s">
        <v>163</v>
      </c>
      <c r="J4613" t="s">
        <v>18062</v>
      </c>
      <c r="K4613" t="s">
        <v>18063</v>
      </c>
      <c r="L4613" t="s">
        <v>9030</v>
      </c>
      <c r="M4613">
        <v>55</v>
      </c>
      <c r="N4613" t="s">
        <v>18027</v>
      </c>
      <c r="O4613" t="s">
        <v>113</v>
      </c>
      <c r="P4613">
        <v>2</v>
      </c>
      <c r="Q4613">
        <v>2500</v>
      </c>
      <c r="R4613">
        <v>615</v>
      </c>
      <c r="T4613">
        <v>0</v>
      </c>
      <c r="U4613">
        <v>120</v>
      </c>
      <c r="W4613">
        <v>3.0750000000000002</v>
      </c>
      <c r="X4613">
        <v>3.69</v>
      </c>
    </row>
    <row r="4614" spans="1:24" hidden="1" x14ac:dyDescent="0.3">
      <c r="A4614" t="s">
        <v>18065</v>
      </c>
      <c r="B4614" t="s">
        <v>8179</v>
      </c>
      <c r="C4614" t="s">
        <v>5746</v>
      </c>
      <c r="D4614" t="s">
        <v>5745</v>
      </c>
      <c r="E4614" t="s">
        <v>113</v>
      </c>
      <c r="F4614" t="s">
        <v>5747</v>
      </c>
      <c r="G4614" t="s">
        <v>17993</v>
      </c>
      <c r="H4614" t="s">
        <v>17994</v>
      </c>
      <c r="I4614" t="s">
        <v>163</v>
      </c>
      <c r="J4614" t="s">
        <v>18062</v>
      </c>
      <c r="K4614" t="s">
        <v>18063</v>
      </c>
      <c r="L4614" t="s">
        <v>9030</v>
      </c>
      <c r="M4614">
        <v>60</v>
      </c>
      <c r="N4614" t="s">
        <v>17997</v>
      </c>
      <c r="O4614" t="s">
        <v>9483</v>
      </c>
      <c r="P4614">
        <v>1</v>
      </c>
      <c r="Q4614">
        <v>308</v>
      </c>
      <c r="R4614">
        <v>512</v>
      </c>
      <c r="S4614">
        <v>131</v>
      </c>
      <c r="W4614">
        <v>0.157696</v>
      </c>
      <c r="X4614">
        <v>0.18923519999999999</v>
      </c>
    </row>
    <row r="4615" spans="1:24" hidden="1" x14ac:dyDescent="0.3">
      <c r="A4615" t="s">
        <v>18066</v>
      </c>
      <c r="B4615" t="s">
        <v>8536</v>
      </c>
      <c r="C4615" t="s">
        <v>5746</v>
      </c>
      <c r="D4615" t="s">
        <v>5745</v>
      </c>
      <c r="E4615" t="s">
        <v>113</v>
      </c>
      <c r="F4615" t="s">
        <v>5747</v>
      </c>
      <c r="G4615" t="s">
        <v>17993</v>
      </c>
      <c r="H4615" t="s">
        <v>17994</v>
      </c>
      <c r="I4615" t="s">
        <v>163</v>
      </c>
      <c r="J4615" t="s">
        <v>18062</v>
      </c>
      <c r="K4615" t="s">
        <v>18063</v>
      </c>
      <c r="L4615" t="s">
        <v>9030</v>
      </c>
      <c r="M4615">
        <v>55</v>
      </c>
      <c r="N4615" t="s">
        <v>18027</v>
      </c>
      <c r="O4615" t="s">
        <v>113</v>
      </c>
      <c r="P4615">
        <v>1</v>
      </c>
      <c r="Q4615">
        <v>308</v>
      </c>
      <c r="R4615">
        <v>512</v>
      </c>
      <c r="W4615">
        <v>0.157696</v>
      </c>
      <c r="X4615">
        <v>0.18923519999999999</v>
      </c>
    </row>
    <row r="4616" spans="1:24" hidden="1" x14ac:dyDescent="0.3">
      <c r="A4616" t="s">
        <v>18067</v>
      </c>
      <c r="B4616" t="s">
        <v>8174</v>
      </c>
      <c r="C4616" t="s">
        <v>5760</v>
      </c>
      <c r="D4616" t="s">
        <v>5759</v>
      </c>
      <c r="E4616" t="s">
        <v>113</v>
      </c>
      <c r="F4616" t="s">
        <v>5761</v>
      </c>
      <c r="G4616" t="s">
        <v>17993</v>
      </c>
      <c r="H4616" t="s">
        <v>17994</v>
      </c>
      <c r="I4616" t="s">
        <v>163</v>
      </c>
      <c r="J4616" t="s">
        <v>18068</v>
      </c>
      <c r="K4616" t="s">
        <v>18069</v>
      </c>
      <c r="L4616" t="s">
        <v>9030</v>
      </c>
      <c r="M4616">
        <v>60</v>
      </c>
      <c r="N4616" t="s">
        <v>17997</v>
      </c>
      <c r="O4616" t="s">
        <v>10966</v>
      </c>
      <c r="P4616">
        <v>2</v>
      </c>
      <c r="Q4616">
        <v>2500</v>
      </c>
      <c r="R4616">
        <v>500</v>
      </c>
      <c r="S4616">
        <v>140</v>
      </c>
      <c r="T4616">
        <v>60</v>
      </c>
      <c r="U4616">
        <v>240</v>
      </c>
      <c r="W4616">
        <v>2.5</v>
      </c>
      <c r="X4616">
        <v>3</v>
      </c>
    </row>
    <row r="4617" spans="1:24" hidden="1" x14ac:dyDescent="0.3">
      <c r="A4617" t="s">
        <v>18070</v>
      </c>
      <c r="B4617" t="s">
        <v>8617</v>
      </c>
      <c r="C4617" t="s">
        <v>5760</v>
      </c>
      <c r="D4617" t="s">
        <v>5759</v>
      </c>
      <c r="E4617" t="s">
        <v>113</v>
      </c>
      <c r="F4617" t="s">
        <v>5761</v>
      </c>
      <c r="G4617" t="s">
        <v>17993</v>
      </c>
      <c r="H4617" t="s">
        <v>17994</v>
      </c>
      <c r="I4617" t="s">
        <v>163</v>
      </c>
      <c r="J4617" t="s">
        <v>18068</v>
      </c>
      <c r="K4617" t="s">
        <v>18069</v>
      </c>
      <c r="L4617" t="s">
        <v>9030</v>
      </c>
      <c r="M4617">
        <v>55</v>
      </c>
      <c r="N4617" t="s">
        <v>18027</v>
      </c>
      <c r="O4617" t="s">
        <v>113</v>
      </c>
      <c r="P4617">
        <v>2</v>
      </c>
      <c r="Q4617">
        <v>2500</v>
      </c>
      <c r="R4617">
        <v>615</v>
      </c>
      <c r="T4617">
        <v>0</v>
      </c>
      <c r="U4617">
        <v>120</v>
      </c>
      <c r="W4617">
        <v>3.0750000000000002</v>
      </c>
      <c r="X4617">
        <v>3.69</v>
      </c>
    </row>
    <row r="4618" spans="1:24" hidden="1" x14ac:dyDescent="0.3">
      <c r="A4618" t="s">
        <v>18071</v>
      </c>
      <c r="B4618" t="s">
        <v>8179</v>
      </c>
      <c r="C4618" t="s">
        <v>5760</v>
      </c>
      <c r="D4618" t="s">
        <v>5759</v>
      </c>
      <c r="E4618" t="s">
        <v>113</v>
      </c>
      <c r="F4618" t="s">
        <v>5761</v>
      </c>
      <c r="G4618" t="s">
        <v>17993</v>
      </c>
      <c r="H4618" t="s">
        <v>17994</v>
      </c>
      <c r="I4618" t="s">
        <v>163</v>
      </c>
      <c r="J4618" t="s">
        <v>18068</v>
      </c>
      <c r="K4618" t="s">
        <v>18069</v>
      </c>
      <c r="L4618" t="s">
        <v>9030</v>
      </c>
      <c r="M4618">
        <v>60</v>
      </c>
      <c r="N4618" t="s">
        <v>17997</v>
      </c>
      <c r="O4618" t="s">
        <v>9483</v>
      </c>
      <c r="P4618">
        <v>1</v>
      </c>
      <c r="Q4618">
        <v>308</v>
      </c>
      <c r="R4618">
        <v>512</v>
      </c>
      <c r="S4618">
        <v>131</v>
      </c>
      <c r="W4618">
        <v>0.157696</v>
      </c>
      <c r="X4618">
        <v>0.18923519999999999</v>
      </c>
    </row>
    <row r="4619" spans="1:24" hidden="1" x14ac:dyDescent="0.3">
      <c r="A4619" t="s">
        <v>18072</v>
      </c>
      <c r="B4619" t="s">
        <v>8536</v>
      </c>
      <c r="C4619" t="s">
        <v>5760</v>
      </c>
      <c r="D4619" t="s">
        <v>5759</v>
      </c>
      <c r="E4619" t="s">
        <v>113</v>
      </c>
      <c r="F4619" t="s">
        <v>5761</v>
      </c>
      <c r="G4619" t="s">
        <v>17993</v>
      </c>
      <c r="H4619" t="s">
        <v>17994</v>
      </c>
      <c r="I4619" t="s">
        <v>163</v>
      </c>
      <c r="J4619" t="s">
        <v>18068</v>
      </c>
      <c r="K4619" t="s">
        <v>18069</v>
      </c>
      <c r="L4619" t="s">
        <v>9030</v>
      </c>
      <c r="M4619">
        <v>55</v>
      </c>
      <c r="N4619" t="s">
        <v>18027</v>
      </c>
      <c r="O4619" t="s">
        <v>113</v>
      </c>
      <c r="P4619">
        <v>1</v>
      </c>
      <c r="Q4619">
        <v>308</v>
      </c>
      <c r="R4619">
        <v>512</v>
      </c>
      <c r="W4619">
        <v>0.157696</v>
      </c>
      <c r="X4619">
        <v>0.18923519999999999</v>
      </c>
    </row>
    <row r="4620" spans="1:24" hidden="1" x14ac:dyDescent="0.3">
      <c r="A4620" t="s">
        <v>18073</v>
      </c>
      <c r="B4620" t="s">
        <v>8174</v>
      </c>
      <c r="C4620" t="s">
        <v>5764</v>
      </c>
      <c r="D4620" t="s">
        <v>5763</v>
      </c>
      <c r="E4620" t="s">
        <v>113</v>
      </c>
      <c r="F4620" t="s">
        <v>5765</v>
      </c>
      <c r="G4620" t="s">
        <v>17993</v>
      </c>
      <c r="H4620" t="s">
        <v>17994</v>
      </c>
      <c r="I4620" t="s">
        <v>163</v>
      </c>
      <c r="J4620" t="s">
        <v>18074</v>
      </c>
      <c r="K4620" t="s">
        <v>18075</v>
      </c>
      <c r="L4620" t="s">
        <v>9030</v>
      </c>
      <c r="M4620">
        <v>60</v>
      </c>
      <c r="N4620" t="s">
        <v>17997</v>
      </c>
      <c r="O4620" t="s">
        <v>10966</v>
      </c>
      <c r="P4620">
        <v>2</v>
      </c>
      <c r="Q4620">
        <v>2500</v>
      </c>
      <c r="R4620">
        <v>500</v>
      </c>
      <c r="S4620">
        <v>140</v>
      </c>
      <c r="T4620">
        <v>55</v>
      </c>
      <c r="U4620">
        <v>235</v>
      </c>
      <c r="W4620">
        <v>2.5</v>
      </c>
      <c r="X4620">
        <v>3</v>
      </c>
    </row>
    <row r="4621" spans="1:24" hidden="1" x14ac:dyDescent="0.3">
      <c r="A4621" t="s">
        <v>18076</v>
      </c>
      <c r="B4621" t="s">
        <v>8617</v>
      </c>
      <c r="C4621" t="s">
        <v>5764</v>
      </c>
      <c r="D4621" t="s">
        <v>5763</v>
      </c>
      <c r="E4621" t="s">
        <v>113</v>
      </c>
      <c r="F4621" t="s">
        <v>5765</v>
      </c>
      <c r="G4621" t="s">
        <v>17993</v>
      </c>
      <c r="H4621" t="s">
        <v>17994</v>
      </c>
      <c r="I4621" t="s">
        <v>163</v>
      </c>
      <c r="J4621" t="s">
        <v>18074</v>
      </c>
      <c r="K4621" t="s">
        <v>18075</v>
      </c>
      <c r="L4621" t="s">
        <v>9030</v>
      </c>
      <c r="M4621">
        <v>55</v>
      </c>
      <c r="N4621" t="s">
        <v>18027</v>
      </c>
      <c r="O4621" t="s">
        <v>113</v>
      </c>
      <c r="P4621">
        <v>2</v>
      </c>
      <c r="Q4621">
        <v>2500</v>
      </c>
      <c r="R4621">
        <v>615</v>
      </c>
      <c r="T4621">
        <v>0</v>
      </c>
      <c r="U4621">
        <v>120</v>
      </c>
      <c r="W4621">
        <v>3.0750000000000002</v>
      </c>
      <c r="X4621">
        <v>3.69</v>
      </c>
    </row>
    <row r="4622" spans="1:24" hidden="1" x14ac:dyDescent="0.3">
      <c r="A4622" t="s">
        <v>18077</v>
      </c>
      <c r="B4622" t="s">
        <v>8179</v>
      </c>
      <c r="C4622" t="s">
        <v>5764</v>
      </c>
      <c r="D4622" t="s">
        <v>5763</v>
      </c>
      <c r="E4622" t="s">
        <v>113</v>
      </c>
      <c r="F4622" t="s">
        <v>5765</v>
      </c>
      <c r="G4622" t="s">
        <v>17993</v>
      </c>
      <c r="H4622" t="s">
        <v>17994</v>
      </c>
      <c r="I4622" t="s">
        <v>163</v>
      </c>
      <c r="J4622" t="s">
        <v>18074</v>
      </c>
      <c r="K4622" t="s">
        <v>18075</v>
      </c>
      <c r="L4622" t="s">
        <v>9030</v>
      </c>
      <c r="M4622">
        <v>60</v>
      </c>
      <c r="N4622" t="s">
        <v>17997</v>
      </c>
      <c r="O4622" t="s">
        <v>9483</v>
      </c>
      <c r="P4622">
        <v>1</v>
      </c>
      <c r="Q4622">
        <v>308</v>
      </c>
      <c r="R4622">
        <v>512</v>
      </c>
      <c r="S4622">
        <v>131</v>
      </c>
      <c r="W4622">
        <v>0.157696</v>
      </c>
      <c r="X4622">
        <v>0.18923519999999999</v>
      </c>
    </row>
    <row r="4623" spans="1:24" hidden="1" x14ac:dyDescent="0.3">
      <c r="A4623" t="s">
        <v>18078</v>
      </c>
      <c r="B4623" t="s">
        <v>8536</v>
      </c>
      <c r="C4623" t="s">
        <v>5764</v>
      </c>
      <c r="D4623" t="s">
        <v>5763</v>
      </c>
      <c r="E4623" t="s">
        <v>113</v>
      </c>
      <c r="F4623" t="s">
        <v>5765</v>
      </c>
      <c r="G4623" t="s">
        <v>17993</v>
      </c>
      <c r="H4623" t="s">
        <v>17994</v>
      </c>
      <c r="I4623" t="s">
        <v>163</v>
      </c>
      <c r="J4623" t="s">
        <v>18074</v>
      </c>
      <c r="K4623" t="s">
        <v>18075</v>
      </c>
      <c r="L4623" t="s">
        <v>9030</v>
      </c>
      <c r="M4623">
        <v>55</v>
      </c>
      <c r="N4623" t="s">
        <v>18027</v>
      </c>
      <c r="O4623" t="s">
        <v>113</v>
      </c>
      <c r="P4623">
        <v>1</v>
      </c>
      <c r="Q4623">
        <v>308</v>
      </c>
      <c r="R4623">
        <v>512</v>
      </c>
      <c r="W4623">
        <v>0.157696</v>
      </c>
      <c r="X4623">
        <v>0.18923519999999999</v>
      </c>
    </row>
    <row r="4624" spans="1:24" hidden="1" x14ac:dyDescent="0.3">
      <c r="A4624" t="s">
        <v>18079</v>
      </c>
      <c r="B4624" t="s">
        <v>8174</v>
      </c>
      <c r="C4624" t="s">
        <v>260</v>
      </c>
      <c r="D4624" t="s">
        <v>259</v>
      </c>
      <c r="E4624" t="s">
        <v>113</v>
      </c>
      <c r="F4624" t="s">
        <v>261</v>
      </c>
      <c r="G4624" t="s">
        <v>17993</v>
      </c>
      <c r="H4624" t="s">
        <v>17994</v>
      </c>
      <c r="I4624" t="s">
        <v>163</v>
      </c>
      <c r="J4624" t="s">
        <v>18080</v>
      </c>
      <c r="K4624" t="s">
        <v>18081</v>
      </c>
      <c r="L4624" t="s">
        <v>9030</v>
      </c>
      <c r="M4624">
        <v>60</v>
      </c>
      <c r="N4624" t="s">
        <v>17997</v>
      </c>
      <c r="O4624" t="s">
        <v>10966</v>
      </c>
      <c r="P4624">
        <v>2</v>
      </c>
      <c r="Q4624">
        <v>2500</v>
      </c>
      <c r="R4624">
        <v>500</v>
      </c>
      <c r="S4624">
        <v>140</v>
      </c>
      <c r="T4624">
        <v>25</v>
      </c>
      <c r="U4624">
        <v>155</v>
      </c>
      <c r="W4624">
        <v>2.5</v>
      </c>
      <c r="X4624">
        <v>3</v>
      </c>
    </row>
    <row r="4625" spans="1:24" hidden="1" x14ac:dyDescent="0.3">
      <c r="A4625" t="s">
        <v>18082</v>
      </c>
      <c r="B4625" t="s">
        <v>8617</v>
      </c>
      <c r="C4625" t="s">
        <v>260</v>
      </c>
      <c r="D4625" t="s">
        <v>259</v>
      </c>
      <c r="E4625" t="s">
        <v>113</v>
      </c>
      <c r="F4625" t="s">
        <v>261</v>
      </c>
      <c r="G4625" t="s">
        <v>17993</v>
      </c>
      <c r="H4625" t="s">
        <v>17994</v>
      </c>
      <c r="I4625" t="s">
        <v>163</v>
      </c>
      <c r="J4625" t="s">
        <v>18080</v>
      </c>
      <c r="K4625" t="s">
        <v>18081</v>
      </c>
      <c r="L4625" t="s">
        <v>9030</v>
      </c>
      <c r="M4625">
        <v>55</v>
      </c>
      <c r="N4625" t="s">
        <v>18027</v>
      </c>
      <c r="O4625" t="s">
        <v>113</v>
      </c>
      <c r="P4625">
        <v>2</v>
      </c>
      <c r="Q4625">
        <v>2500</v>
      </c>
      <c r="R4625">
        <v>615</v>
      </c>
      <c r="T4625">
        <v>0</v>
      </c>
      <c r="U4625">
        <v>120</v>
      </c>
      <c r="W4625">
        <v>3.0750000000000002</v>
      </c>
      <c r="X4625">
        <v>3.69</v>
      </c>
    </row>
    <row r="4626" spans="1:24" hidden="1" x14ac:dyDescent="0.3">
      <c r="A4626" t="s">
        <v>18083</v>
      </c>
      <c r="B4626" t="s">
        <v>8179</v>
      </c>
      <c r="C4626" t="s">
        <v>260</v>
      </c>
      <c r="D4626" t="s">
        <v>259</v>
      </c>
      <c r="E4626" t="s">
        <v>113</v>
      </c>
      <c r="F4626" t="s">
        <v>261</v>
      </c>
      <c r="G4626" t="s">
        <v>17993</v>
      </c>
      <c r="H4626" t="s">
        <v>17994</v>
      </c>
      <c r="I4626" t="s">
        <v>163</v>
      </c>
      <c r="J4626" t="s">
        <v>18080</v>
      </c>
      <c r="K4626" t="s">
        <v>18081</v>
      </c>
      <c r="L4626" t="s">
        <v>9030</v>
      </c>
      <c r="M4626">
        <v>60</v>
      </c>
      <c r="N4626" t="s">
        <v>17997</v>
      </c>
      <c r="O4626" t="s">
        <v>9483</v>
      </c>
      <c r="P4626">
        <v>1</v>
      </c>
      <c r="Q4626">
        <v>308</v>
      </c>
      <c r="R4626">
        <v>512</v>
      </c>
      <c r="S4626">
        <v>131</v>
      </c>
      <c r="W4626">
        <v>0.157696</v>
      </c>
      <c r="X4626">
        <v>0.18923519999999999</v>
      </c>
    </row>
    <row r="4627" spans="1:24" hidden="1" x14ac:dyDescent="0.3">
      <c r="A4627" t="s">
        <v>18084</v>
      </c>
      <c r="B4627" t="s">
        <v>8536</v>
      </c>
      <c r="C4627" t="s">
        <v>260</v>
      </c>
      <c r="D4627" t="s">
        <v>259</v>
      </c>
      <c r="E4627" t="s">
        <v>113</v>
      </c>
      <c r="F4627" t="s">
        <v>261</v>
      </c>
      <c r="G4627" t="s">
        <v>17993</v>
      </c>
      <c r="H4627" t="s">
        <v>17994</v>
      </c>
      <c r="I4627" t="s">
        <v>163</v>
      </c>
      <c r="J4627" t="s">
        <v>18080</v>
      </c>
      <c r="K4627" t="s">
        <v>18081</v>
      </c>
      <c r="L4627" t="s">
        <v>9030</v>
      </c>
      <c r="M4627">
        <v>55</v>
      </c>
      <c r="N4627" t="s">
        <v>18027</v>
      </c>
      <c r="O4627" t="s">
        <v>113</v>
      </c>
      <c r="P4627">
        <v>1</v>
      </c>
      <c r="Q4627">
        <v>308</v>
      </c>
      <c r="R4627">
        <v>512</v>
      </c>
      <c r="W4627">
        <v>0.157696</v>
      </c>
      <c r="X4627">
        <v>0.18923519999999999</v>
      </c>
    </row>
    <row r="4628" spans="1:24" hidden="1" x14ac:dyDescent="0.3">
      <c r="A4628" t="s">
        <v>18085</v>
      </c>
      <c r="B4628" t="s">
        <v>8174</v>
      </c>
      <c r="C4628" t="s">
        <v>2443</v>
      </c>
      <c r="D4628" t="s">
        <v>2442</v>
      </c>
      <c r="E4628" t="s">
        <v>113</v>
      </c>
      <c r="F4628" t="s">
        <v>2444</v>
      </c>
      <c r="G4628" t="s">
        <v>17993</v>
      </c>
      <c r="H4628" t="s">
        <v>17994</v>
      </c>
      <c r="I4628" t="s">
        <v>163</v>
      </c>
      <c r="J4628" t="s">
        <v>18086</v>
      </c>
      <c r="K4628" t="s">
        <v>18087</v>
      </c>
      <c r="L4628" t="s">
        <v>9030</v>
      </c>
      <c r="M4628">
        <v>60</v>
      </c>
      <c r="N4628" t="s">
        <v>17997</v>
      </c>
      <c r="O4628" t="s">
        <v>10966</v>
      </c>
      <c r="P4628">
        <v>2</v>
      </c>
      <c r="Q4628">
        <v>2500</v>
      </c>
      <c r="R4628">
        <v>500</v>
      </c>
      <c r="S4628">
        <v>140</v>
      </c>
      <c r="T4628">
        <v>45</v>
      </c>
      <c r="U4628">
        <v>230</v>
      </c>
      <c r="W4628">
        <v>2.5</v>
      </c>
      <c r="X4628">
        <v>3</v>
      </c>
    </row>
    <row r="4629" spans="1:24" hidden="1" x14ac:dyDescent="0.3">
      <c r="A4629" t="s">
        <v>18088</v>
      </c>
      <c r="B4629" t="s">
        <v>8617</v>
      </c>
      <c r="C4629" t="s">
        <v>2443</v>
      </c>
      <c r="D4629" t="s">
        <v>2442</v>
      </c>
      <c r="E4629" t="s">
        <v>113</v>
      </c>
      <c r="F4629" t="s">
        <v>2444</v>
      </c>
      <c r="G4629" t="s">
        <v>17993</v>
      </c>
      <c r="H4629" t="s">
        <v>17994</v>
      </c>
      <c r="I4629" t="s">
        <v>163</v>
      </c>
      <c r="J4629" t="s">
        <v>18086</v>
      </c>
      <c r="K4629" t="s">
        <v>18087</v>
      </c>
      <c r="L4629" t="s">
        <v>9030</v>
      </c>
      <c r="M4629">
        <v>55</v>
      </c>
      <c r="N4629" t="s">
        <v>18027</v>
      </c>
      <c r="O4629" t="s">
        <v>113</v>
      </c>
      <c r="P4629">
        <v>2</v>
      </c>
      <c r="Q4629">
        <v>2500</v>
      </c>
      <c r="R4629">
        <v>615</v>
      </c>
      <c r="T4629">
        <v>0</v>
      </c>
      <c r="U4629">
        <v>120</v>
      </c>
      <c r="W4629">
        <v>3.0750000000000002</v>
      </c>
      <c r="X4629">
        <v>3.69</v>
      </c>
    </row>
    <row r="4630" spans="1:24" hidden="1" x14ac:dyDescent="0.3">
      <c r="A4630" t="s">
        <v>18089</v>
      </c>
      <c r="B4630" t="s">
        <v>8179</v>
      </c>
      <c r="C4630" t="s">
        <v>2443</v>
      </c>
      <c r="D4630" t="s">
        <v>2442</v>
      </c>
      <c r="E4630" t="s">
        <v>113</v>
      </c>
      <c r="F4630" t="s">
        <v>2444</v>
      </c>
      <c r="G4630" t="s">
        <v>17993</v>
      </c>
      <c r="H4630" t="s">
        <v>17994</v>
      </c>
      <c r="I4630" t="s">
        <v>163</v>
      </c>
      <c r="J4630" t="s">
        <v>18086</v>
      </c>
      <c r="K4630" t="s">
        <v>18087</v>
      </c>
      <c r="L4630" t="s">
        <v>9030</v>
      </c>
      <c r="M4630">
        <v>60</v>
      </c>
      <c r="N4630" t="s">
        <v>17997</v>
      </c>
      <c r="O4630" t="s">
        <v>9483</v>
      </c>
      <c r="P4630">
        <v>1</v>
      </c>
      <c r="Q4630">
        <v>308</v>
      </c>
      <c r="R4630">
        <v>512</v>
      </c>
      <c r="S4630">
        <v>131</v>
      </c>
      <c r="W4630">
        <v>0.157696</v>
      </c>
      <c r="X4630">
        <v>0.18923519999999999</v>
      </c>
    </row>
    <row r="4631" spans="1:24" hidden="1" x14ac:dyDescent="0.3">
      <c r="A4631" t="s">
        <v>18090</v>
      </c>
      <c r="B4631" t="s">
        <v>8536</v>
      </c>
      <c r="C4631" t="s">
        <v>2443</v>
      </c>
      <c r="D4631" t="s">
        <v>2442</v>
      </c>
      <c r="E4631" t="s">
        <v>113</v>
      </c>
      <c r="F4631" t="s">
        <v>2444</v>
      </c>
      <c r="G4631" t="s">
        <v>17993</v>
      </c>
      <c r="H4631" t="s">
        <v>17994</v>
      </c>
      <c r="I4631" t="s">
        <v>163</v>
      </c>
      <c r="J4631" t="s">
        <v>18086</v>
      </c>
      <c r="K4631" t="s">
        <v>18087</v>
      </c>
      <c r="L4631" t="s">
        <v>9030</v>
      </c>
      <c r="M4631">
        <v>55</v>
      </c>
      <c r="N4631" t="s">
        <v>18027</v>
      </c>
      <c r="O4631" t="s">
        <v>113</v>
      </c>
      <c r="P4631">
        <v>1</v>
      </c>
      <c r="Q4631">
        <v>308</v>
      </c>
      <c r="R4631">
        <v>512</v>
      </c>
      <c r="W4631">
        <v>0.157696</v>
      </c>
      <c r="X4631">
        <v>0.18923519999999999</v>
      </c>
    </row>
    <row r="4632" spans="1:24" hidden="1" x14ac:dyDescent="0.3">
      <c r="A4632" t="s">
        <v>18091</v>
      </c>
      <c r="B4632" t="s">
        <v>8174</v>
      </c>
      <c r="C4632" t="s">
        <v>1875</v>
      </c>
      <c r="D4632" t="s">
        <v>1874</v>
      </c>
      <c r="E4632" t="s">
        <v>113</v>
      </c>
      <c r="F4632" t="s">
        <v>1876</v>
      </c>
      <c r="G4632" t="s">
        <v>17993</v>
      </c>
      <c r="H4632" t="s">
        <v>17994</v>
      </c>
      <c r="I4632" t="s">
        <v>163</v>
      </c>
      <c r="J4632" t="s">
        <v>18092</v>
      </c>
      <c r="K4632" t="s">
        <v>18093</v>
      </c>
      <c r="L4632" t="s">
        <v>9030</v>
      </c>
      <c r="M4632">
        <v>60</v>
      </c>
      <c r="N4632" t="s">
        <v>17997</v>
      </c>
      <c r="O4632" t="s">
        <v>10966</v>
      </c>
      <c r="P4632">
        <v>2</v>
      </c>
      <c r="Q4632">
        <v>2500</v>
      </c>
      <c r="R4632">
        <v>500</v>
      </c>
      <c r="S4632">
        <v>140</v>
      </c>
      <c r="T4632">
        <v>30</v>
      </c>
      <c r="U4632">
        <v>190</v>
      </c>
      <c r="W4632">
        <v>2.5</v>
      </c>
      <c r="X4632">
        <v>3</v>
      </c>
    </row>
    <row r="4633" spans="1:24" hidden="1" x14ac:dyDescent="0.3">
      <c r="A4633" t="s">
        <v>18094</v>
      </c>
      <c r="B4633" t="s">
        <v>8617</v>
      </c>
      <c r="C4633" t="s">
        <v>1875</v>
      </c>
      <c r="D4633" t="s">
        <v>1874</v>
      </c>
      <c r="E4633" t="s">
        <v>113</v>
      </c>
      <c r="F4633" t="s">
        <v>1876</v>
      </c>
      <c r="G4633" t="s">
        <v>17993</v>
      </c>
      <c r="H4633" t="s">
        <v>17994</v>
      </c>
      <c r="I4633" t="s">
        <v>163</v>
      </c>
      <c r="J4633" t="s">
        <v>18092</v>
      </c>
      <c r="K4633" t="s">
        <v>18093</v>
      </c>
      <c r="L4633" t="s">
        <v>9030</v>
      </c>
      <c r="M4633">
        <v>55</v>
      </c>
      <c r="N4633" t="s">
        <v>18027</v>
      </c>
      <c r="O4633" t="s">
        <v>113</v>
      </c>
      <c r="P4633">
        <v>2</v>
      </c>
      <c r="Q4633">
        <v>2500</v>
      </c>
      <c r="R4633">
        <v>615</v>
      </c>
      <c r="T4633">
        <v>0</v>
      </c>
      <c r="U4633">
        <v>120</v>
      </c>
      <c r="W4633">
        <v>3.0750000000000002</v>
      </c>
      <c r="X4633">
        <v>3.69</v>
      </c>
    </row>
    <row r="4634" spans="1:24" hidden="1" x14ac:dyDescent="0.3">
      <c r="A4634" t="s">
        <v>18095</v>
      </c>
      <c r="B4634" t="s">
        <v>8179</v>
      </c>
      <c r="C4634" t="s">
        <v>1875</v>
      </c>
      <c r="D4634" t="s">
        <v>1874</v>
      </c>
      <c r="E4634" t="s">
        <v>113</v>
      </c>
      <c r="F4634" t="s">
        <v>1876</v>
      </c>
      <c r="G4634" t="s">
        <v>17993</v>
      </c>
      <c r="H4634" t="s">
        <v>17994</v>
      </c>
      <c r="I4634" t="s">
        <v>163</v>
      </c>
      <c r="J4634" t="s">
        <v>18092</v>
      </c>
      <c r="K4634" t="s">
        <v>18093</v>
      </c>
      <c r="L4634" t="s">
        <v>9030</v>
      </c>
      <c r="M4634">
        <v>60</v>
      </c>
      <c r="N4634" t="s">
        <v>17997</v>
      </c>
      <c r="O4634" t="s">
        <v>9483</v>
      </c>
      <c r="P4634">
        <v>1</v>
      </c>
      <c r="Q4634">
        <v>308</v>
      </c>
      <c r="R4634">
        <v>512</v>
      </c>
      <c r="S4634">
        <v>131</v>
      </c>
      <c r="W4634">
        <v>0.157696</v>
      </c>
      <c r="X4634">
        <v>0.18923519999999999</v>
      </c>
    </row>
    <row r="4635" spans="1:24" hidden="1" x14ac:dyDescent="0.3">
      <c r="A4635" t="s">
        <v>18096</v>
      </c>
      <c r="B4635" t="s">
        <v>8536</v>
      </c>
      <c r="C4635" t="s">
        <v>1875</v>
      </c>
      <c r="D4635" t="s">
        <v>1874</v>
      </c>
      <c r="E4635" t="s">
        <v>113</v>
      </c>
      <c r="F4635" t="s">
        <v>1876</v>
      </c>
      <c r="G4635" t="s">
        <v>17993</v>
      </c>
      <c r="H4635" t="s">
        <v>17994</v>
      </c>
      <c r="I4635" t="s">
        <v>163</v>
      </c>
      <c r="J4635" t="s">
        <v>18092</v>
      </c>
      <c r="K4635" t="s">
        <v>18093</v>
      </c>
      <c r="L4635" t="s">
        <v>9030</v>
      </c>
      <c r="M4635">
        <v>55</v>
      </c>
      <c r="N4635" t="s">
        <v>18027</v>
      </c>
      <c r="O4635" t="s">
        <v>113</v>
      </c>
      <c r="P4635">
        <v>1</v>
      </c>
      <c r="Q4635">
        <v>308</v>
      </c>
      <c r="R4635">
        <v>512</v>
      </c>
      <c r="W4635">
        <v>0.157696</v>
      </c>
      <c r="X4635">
        <v>0.18923519999999999</v>
      </c>
    </row>
    <row r="4636" spans="1:24" hidden="1" x14ac:dyDescent="0.3">
      <c r="A4636" t="s">
        <v>18097</v>
      </c>
      <c r="B4636" t="s">
        <v>8174</v>
      </c>
      <c r="C4636" t="s">
        <v>5768</v>
      </c>
      <c r="D4636" t="s">
        <v>5767</v>
      </c>
      <c r="E4636" t="s">
        <v>113</v>
      </c>
      <c r="F4636" t="s">
        <v>5769</v>
      </c>
      <c r="G4636" t="s">
        <v>17993</v>
      </c>
      <c r="H4636" t="s">
        <v>17994</v>
      </c>
      <c r="I4636" t="s">
        <v>163</v>
      </c>
      <c r="J4636" t="s">
        <v>18098</v>
      </c>
      <c r="K4636" t="s">
        <v>18099</v>
      </c>
      <c r="L4636" t="s">
        <v>9030</v>
      </c>
      <c r="M4636">
        <v>60</v>
      </c>
      <c r="N4636" t="s">
        <v>17997</v>
      </c>
      <c r="O4636" t="s">
        <v>10966</v>
      </c>
      <c r="P4636">
        <v>2</v>
      </c>
      <c r="Q4636">
        <v>2500</v>
      </c>
      <c r="R4636">
        <v>500</v>
      </c>
      <c r="S4636">
        <v>140</v>
      </c>
      <c r="T4636">
        <v>25</v>
      </c>
      <c r="U4636">
        <v>250</v>
      </c>
      <c r="W4636">
        <v>2.5</v>
      </c>
      <c r="X4636">
        <v>3</v>
      </c>
    </row>
    <row r="4637" spans="1:24" hidden="1" x14ac:dyDescent="0.3">
      <c r="A4637" t="s">
        <v>18100</v>
      </c>
      <c r="B4637" t="s">
        <v>8617</v>
      </c>
      <c r="C4637" t="s">
        <v>5768</v>
      </c>
      <c r="D4637" t="s">
        <v>5767</v>
      </c>
      <c r="E4637" t="s">
        <v>113</v>
      </c>
      <c r="F4637" t="s">
        <v>5769</v>
      </c>
      <c r="G4637" t="s">
        <v>17993</v>
      </c>
      <c r="H4637" t="s">
        <v>17994</v>
      </c>
      <c r="I4637" t="s">
        <v>163</v>
      </c>
      <c r="J4637" t="s">
        <v>18098</v>
      </c>
      <c r="K4637" t="s">
        <v>18099</v>
      </c>
      <c r="L4637" t="s">
        <v>9030</v>
      </c>
      <c r="M4637">
        <v>55</v>
      </c>
      <c r="N4637" t="s">
        <v>18027</v>
      </c>
      <c r="O4637" t="s">
        <v>113</v>
      </c>
      <c r="P4637">
        <v>2</v>
      </c>
      <c r="Q4637">
        <v>2500</v>
      </c>
      <c r="R4637">
        <v>615</v>
      </c>
      <c r="T4637">
        <v>0</v>
      </c>
      <c r="U4637">
        <v>120</v>
      </c>
      <c r="W4637">
        <v>3.0750000000000002</v>
      </c>
      <c r="X4637">
        <v>3.69</v>
      </c>
    </row>
    <row r="4638" spans="1:24" hidden="1" x14ac:dyDescent="0.3">
      <c r="A4638" t="s">
        <v>18101</v>
      </c>
      <c r="B4638" t="s">
        <v>8179</v>
      </c>
      <c r="C4638" t="s">
        <v>5768</v>
      </c>
      <c r="D4638" t="s">
        <v>5767</v>
      </c>
      <c r="E4638" t="s">
        <v>113</v>
      </c>
      <c r="F4638" t="s">
        <v>5769</v>
      </c>
      <c r="G4638" t="s">
        <v>17993</v>
      </c>
      <c r="H4638" t="s">
        <v>17994</v>
      </c>
      <c r="I4638" t="s">
        <v>163</v>
      </c>
      <c r="J4638" t="s">
        <v>18098</v>
      </c>
      <c r="K4638" t="s">
        <v>18099</v>
      </c>
      <c r="L4638" t="s">
        <v>9030</v>
      </c>
      <c r="M4638">
        <v>60</v>
      </c>
      <c r="N4638" t="s">
        <v>17997</v>
      </c>
      <c r="O4638" t="s">
        <v>9483</v>
      </c>
      <c r="P4638">
        <v>1</v>
      </c>
      <c r="Q4638">
        <v>308</v>
      </c>
      <c r="R4638">
        <v>512</v>
      </c>
      <c r="S4638">
        <v>131</v>
      </c>
      <c r="W4638">
        <v>0.157696</v>
      </c>
      <c r="X4638">
        <v>0.18923519999999999</v>
      </c>
    </row>
    <row r="4639" spans="1:24" hidden="1" x14ac:dyDescent="0.3">
      <c r="A4639" t="s">
        <v>18102</v>
      </c>
      <c r="B4639" t="s">
        <v>8536</v>
      </c>
      <c r="C4639" t="s">
        <v>5768</v>
      </c>
      <c r="D4639" t="s">
        <v>5767</v>
      </c>
      <c r="E4639" t="s">
        <v>113</v>
      </c>
      <c r="F4639" t="s">
        <v>5769</v>
      </c>
      <c r="G4639" t="s">
        <v>17993</v>
      </c>
      <c r="H4639" t="s">
        <v>17994</v>
      </c>
      <c r="I4639" t="s">
        <v>163</v>
      </c>
      <c r="J4639" t="s">
        <v>18098</v>
      </c>
      <c r="K4639" t="s">
        <v>18099</v>
      </c>
      <c r="L4639" t="s">
        <v>9030</v>
      </c>
      <c r="M4639">
        <v>55</v>
      </c>
      <c r="N4639" t="s">
        <v>18027</v>
      </c>
      <c r="O4639" t="s">
        <v>113</v>
      </c>
      <c r="P4639">
        <v>1</v>
      </c>
      <c r="Q4639">
        <v>308</v>
      </c>
      <c r="R4639">
        <v>512</v>
      </c>
      <c r="W4639">
        <v>0.157696</v>
      </c>
      <c r="X4639">
        <v>0.18923519999999999</v>
      </c>
    </row>
    <row r="4640" spans="1:24" hidden="1" x14ac:dyDescent="0.3">
      <c r="A4640" t="s">
        <v>18103</v>
      </c>
      <c r="B4640" t="s">
        <v>8174</v>
      </c>
      <c r="C4640" t="s">
        <v>1860</v>
      </c>
      <c r="D4640" t="s">
        <v>1859</v>
      </c>
      <c r="E4640" t="s">
        <v>113</v>
      </c>
      <c r="F4640" t="s">
        <v>1861</v>
      </c>
      <c r="G4640" t="s">
        <v>17993</v>
      </c>
      <c r="H4640" t="s">
        <v>17994</v>
      </c>
      <c r="I4640" t="s">
        <v>163</v>
      </c>
      <c r="J4640" t="s">
        <v>18104</v>
      </c>
      <c r="K4640" t="s">
        <v>18105</v>
      </c>
      <c r="L4640" t="s">
        <v>9030</v>
      </c>
      <c r="M4640">
        <v>60</v>
      </c>
      <c r="N4640" t="s">
        <v>17997</v>
      </c>
      <c r="O4640" t="s">
        <v>10966</v>
      </c>
      <c r="P4640">
        <v>2</v>
      </c>
      <c r="Q4640">
        <v>2500</v>
      </c>
      <c r="R4640">
        <v>500</v>
      </c>
      <c r="S4640">
        <v>140</v>
      </c>
      <c r="T4640">
        <v>100</v>
      </c>
      <c r="U4640">
        <v>265</v>
      </c>
      <c r="W4640">
        <v>2.5</v>
      </c>
      <c r="X4640">
        <v>3</v>
      </c>
    </row>
    <row r="4641" spans="1:24" hidden="1" x14ac:dyDescent="0.3">
      <c r="A4641" t="s">
        <v>18106</v>
      </c>
      <c r="B4641" t="s">
        <v>8617</v>
      </c>
      <c r="C4641" t="s">
        <v>1860</v>
      </c>
      <c r="D4641" t="s">
        <v>1859</v>
      </c>
      <c r="E4641" t="s">
        <v>113</v>
      </c>
      <c r="F4641" t="s">
        <v>1861</v>
      </c>
      <c r="G4641" t="s">
        <v>17993</v>
      </c>
      <c r="H4641" t="s">
        <v>17994</v>
      </c>
      <c r="I4641" t="s">
        <v>163</v>
      </c>
      <c r="J4641" t="s">
        <v>18104</v>
      </c>
      <c r="K4641" t="s">
        <v>18105</v>
      </c>
      <c r="L4641" t="s">
        <v>9030</v>
      </c>
      <c r="M4641">
        <v>55</v>
      </c>
      <c r="N4641" t="s">
        <v>18027</v>
      </c>
      <c r="O4641" t="s">
        <v>113</v>
      </c>
      <c r="P4641">
        <v>2</v>
      </c>
      <c r="Q4641">
        <v>2500</v>
      </c>
      <c r="R4641">
        <v>615</v>
      </c>
      <c r="T4641">
        <v>0</v>
      </c>
      <c r="U4641">
        <v>120</v>
      </c>
      <c r="W4641">
        <v>3.0750000000000002</v>
      </c>
      <c r="X4641">
        <v>3.69</v>
      </c>
    </row>
    <row r="4642" spans="1:24" hidden="1" x14ac:dyDescent="0.3">
      <c r="A4642" t="s">
        <v>18107</v>
      </c>
      <c r="B4642" t="s">
        <v>8179</v>
      </c>
      <c r="C4642" t="s">
        <v>1860</v>
      </c>
      <c r="D4642" t="s">
        <v>1859</v>
      </c>
      <c r="E4642" t="s">
        <v>113</v>
      </c>
      <c r="F4642" t="s">
        <v>1861</v>
      </c>
      <c r="G4642" t="s">
        <v>17993</v>
      </c>
      <c r="H4642" t="s">
        <v>17994</v>
      </c>
      <c r="I4642" t="s">
        <v>163</v>
      </c>
      <c r="J4642" t="s">
        <v>18104</v>
      </c>
      <c r="K4642" t="s">
        <v>18105</v>
      </c>
      <c r="L4642" t="s">
        <v>9030</v>
      </c>
      <c r="M4642">
        <v>60</v>
      </c>
      <c r="N4642" t="s">
        <v>17997</v>
      </c>
      <c r="O4642" t="s">
        <v>9483</v>
      </c>
      <c r="P4642">
        <v>1</v>
      </c>
      <c r="Q4642">
        <v>308</v>
      </c>
      <c r="R4642">
        <v>512</v>
      </c>
      <c r="S4642">
        <v>131</v>
      </c>
      <c r="W4642">
        <v>0.157696</v>
      </c>
      <c r="X4642">
        <v>0.18923519999999999</v>
      </c>
    </row>
    <row r="4643" spans="1:24" hidden="1" x14ac:dyDescent="0.3">
      <c r="A4643" t="s">
        <v>18108</v>
      </c>
      <c r="B4643" t="s">
        <v>8536</v>
      </c>
      <c r="C4643" t="s">
        <v>1860</v>
      </c>
      <c r="D4643" t="s">
        <v>1859</v>
      </c>
      <c r="E4643" t="s">
        <v>113</v>
      </c>
      <c r="F4643" t="s">
        <v>1861</v>
      </c>
      <c r="G4643" t="s">
        <v>17993</v>
      </c>
      <c r="H4643" t="s">
        <v>17994</v>
      </c>
      <c r="I4643" t="s">
        <v>163</v>
      </c>
      <c r="J4643" t="s">
        <v>18104</v>
      </c>
      <c r="K4643" t="s">
        <v>18105</v>
      </c>
      <c r="L4643" t="s">
        <v>9030</v>
      </c>
      <c r="M4643">
        <v>55</v>
      </c>
      <c r="N4643" t="s">
        <v>18027</v>
      </c>
      <c r="O4643" t="s">
        <v>113</v>
      </c>
      <c r="P4643">
        <v>1</v>
      </c>
      <c r="Q4643">
        <v>308</v>
      </c>
      <c r="R4643">
        <v>512</v>
      </c>
      <c r="W4643">
        <v>0.157696</v>
      </c>
      <c r="X4643">
        <v>0.18923519999999999</v>
      </c>
    </row>
    <row r="4644" spans="1:24" hidden="1" x14ac:dyDescent="0.3">
      <c r="A4644" t="s">
        <v>18109</v>
      </c>
      <c r="B4644" t="s">
        <v>8174</v>
      </c>
      <c r="C4644" t="s">
        <v>5751</v>
      </c>
      <c r="D4644" t="s">
        <v>5750</v>
      </c>
      <c r="E4644" t="s">
        <v>113</v>
      </c>
      <c r="F4644" t="s">
        <v>5752</v>
      </c>
      <c r="G4644" t="s">
        <v>17993</v>
      </c>
      <c r="H4644" t="s">
        <v>17994</v>
      </c>
      <c r="I4644" t="s">
        <v>163</v>
      </c>
      <c r="J4644" t="s">
        <v>18110</v>
      </c>
      <c r="K4644" t="s">
        <v>18111</v>
      </c>
      <c r="L4644" t="s">
        <v>9030</v>
      </c>
      <c r="M4644">
        <v>60</v>
      </c>
      <c r="N4644" t="s">
        <v>17997</v>
      </c>
      <c r="O4644" t="s">
        <v>10966</v>
      </c>
      <c r="P4644">
        <v>2</v>
      </c>
      <c r="Q4644">
        <v>2500</v>
      </c>
      <c r="R4644">
        <v>500</v>
      </c>
      <c r="S4644">
        <v>140</v>
      </c>
      <c r="T4644">
        <v>70</v>
      </c>
      <c r="U4644">
        <v>265</v>
      </c>
      <c r="W4644">
        <v>2.5</v>
      </c>
      <c r="X4644">
        <v>3</v>
      </c>
    </row>
    <row r="4645" spans="1:24" hidden="1" x14ac:dyDescent="0.3">
      <c r="A4645" t="s">
        <v>18112</v>
      </c>
      <c r="B4645" t="s">
        <v>8617</v>
      </c>
      <c r="C4645" t="s">
        <v>5751</v>
      </c>
      <c r="D4645" t="s">
        <v>5750</v>
      </c>
      <c r="E4645" t="s">
        <v>113</v>
      </c>
      <c r="F4645" t="s">
        <v>5752</v>
      </c>
      <c r="G4645" t="s">
        <v>17993</v>
      </c>
      <c r="H4645" t="s">
        <v>17994</v>
      </c>
      <c r="I4645" t="s">
        <v>163</v>
      </c>
      <c r="J4645" t="s">
        <v>18110</v>
      </c>
      <c r="K4645" t="s">
        <v>18111</v>
      </c>
      <c r="L4645" t="s">
        <v>9030</v>
      </c>
      <c r="M4645">
        <v>55</v>
      </c>
      <c r="N4645" t="s">
        <v>18027</v>
      </c>
      <c r="O4645" t="s">
        <v>113</v>
      </c>
      <c r="P4645">
        <v>2</v>
      </c>
      <c r="Q4645">
        <v>2500</v>
      </c>
      <c r="R4645">
        <v>615</v>
      </c>
      <c r="T4645">
        <v>0</v>
      </c>
      <c r="U4645">
        <v>120</v>
      </c>
      <c r="W4645">
        <v>3.0750000000000002</v>
      </c>
      <c r="X4645">
        <v>3.69</v>
      </c>
    </row>
    <row r="4646" spans="1:24" hidden="1" x14ac:dyDescent="0.3">
      <c r="A4646" t="s">
        <v>18113</v>
      </c>
      <c r="B4646" t="s">
        <v>8179</v>
      </c>
      <c r="C4646" t="s">
        <v>5751</v>
      </c>
      <c r="D4646" t="s">
        <v>5750</v>
      </c>
      <c r="E4646" t="s">
        <v>113</v>
      </c>
      <c r="F4646" t="s">
        <v>5752</v>
      </c>
      <c r="G4646" t="s">
        <v>17993</v>
      </c>
      <c r="H4646" t="s">
        <v>17994</v>
      </c>
      <c r="I4646" t="s">
        <v>163</v>
      </c>
      <c r="J4646" t="s">
        <v>18110</v>
      </c>
      <c r="K4646" t="s">
        <v>18111</v>
      </c>
      <c r="L4646" t="s">
        <v>9030</v>
      </c>
      <c r="M4646">
        <v>60</v>
      </c>
      <c r="N4646" t="s">
        <v>17997</v>
      </c>
      <c r="O4646" t="s">
        <v>9483</v>
      </c>
      <c r="P4646">
        <v>1</v>
      </c>
      <c r="Q4646">
        <v>308</v>
      </c>
      <c r="R4646">
        <v>512</v>
      </c>
      <c r="S4646">
        <v>131</v>
      </c>
      <c r="W4646">
        <v>0.157696</v>
      </c>
      <c r="X4646">
        <v>0.18923519999999999</v>
      </c>
    </row>
    <row r="4647" spans="1:24" hidden="1" x14ac:dyDescent="0.3">
      <c r="A4647" t="s">
        <v>18114</v>
      </c>
      <c r="B4647" t="s">
        <v>8536</v>
      </c>
      <c r="C4647" t="s">
        <v>5751</v>
      </c>
      <c r="D4647" t="s">
        <v>5750</v>
      </c>
      <c r="E4647" t="s">
        <v>113</v>
      </c>
      <c r="F4647" t="s">
        <v>5752</v>
      </c>
      <c r="G4647" t="s">
        <v>17993</v>
      </c>
      <c r="H4647" t="s">
        <v>17994</v>
      </c>
      <c r="I4647" t="s">
        <v>163</v>
      </c>
      <c r="J4647" t="s">
        <v>18110</v>
      </c>
      <c r="K4647" t="s">
        <v>18111</v>
      </c>
      <c r="L4647" t="s">
        <v>9030</v>
      </c>
      <c r="M4647">
        <v>55</v>
      </c>
      <c r="N4647" t="s">
        <v>18027</v>
      </c>
      <c r="O4647" t="s">
        <v>113</v>
      </c>
      <c r="P4647">
        <v>1</v>
      </c>
      <c r="Q4647">
        <v>308</v>
      </c>
      <c r="R4647">
        <v>512</v>
      </c>
      <c r="W4647">
        <v>0.157696</v>
      </c>
      <c r="X4647">
        <v>0.18923519999999999</v>
      </c>
    </row>
    <row r="4648" spans="1:24" hidden="1" x14ac:dyDescent="0.3">
      <c r="A4648" t="s">
        <v>18115</v>
      </c>
      <c r="B4648" t="s">
        <v>8174</v>
      </c>
      <c r="C4648" t="s">
        <v>2087</v>
      </c>
      <c r="D4648" t="s">
        <v>2086</v>
      </c>
      <c r="E4648" t="s">
        <v>113</v>
      </c>
      <c r="F4648" t="s">
        <v>2088</v>
      </c>
      <c r="G4648" t="s">
        <v>17993</v>
      </c>
      <c r="H4648" t="s">
        <v>17994</v>
      </c>
      <c r="I4648" t="s">
        <v>163</v>
      </c>
      <c r="J4648" t="s">
        <v>18116</v>
      </c>
      <c r="K4648" t="s">
        <v>18117</v>
      </c>
      <c r="L4648" t="s">
        <v>9030</v>
      </c>
      <c r="M4648">
        <v>60</v>
      </c>
      <c r="N4648" t="s">
        <v>17997</v>
      </c>
      <c r="O4648" t="s">
        <v>10966</v>
      </c>
      <c r="P4648">
        <v>2</v>
      </c>
      <c r="Q4648">
        <v>2500</v>
      </c>
      <c r="R4648">
        <v>500</v>
      </c>
      <c r="S4648">
        <v>140</v>
      </c>
      <c r="T4648">
        <v>50</v>
      </c>
      <c r="U4648">
        <v>220</v>
      </c>
      <c r="W4648">
        <v>2.5</v>
      </c>
      <c r="X4648">
        <v>3</v>
      </c>
    </row>
    <row r="4649" spans="1:24" hidden="1" x14ac:dyDescent="0.3">
      <c r="A4649" t="s">
        <v>18118</v>
      </c>
      <c r="B4649" t="s">
        <v>8617</v>
      </c>
      <c r="C4649" t="s">
        <v>2087</v>
      </c>
      <c r="D4649" t="s">
        <v>2086</v>
      </c>
      <c r="E4649" t="s">
        <v>113</v>
      </c>
      <c r="F4649" t="s">
        <v>2088</v>
      </c>
      <c r="G4649" t="s">
        <v>17993</v>
      </c>
      <c r="H4649" t="s">
        <v>17994</v>
      </c>
      <c r="I4649" t="s">
        <v>163</v>
      </c>
      <c r="J4649" t="s">
        <v>18116</v>
      </c>
      <c r="K4649" t="s">
        <v>18117</v>
      </c>
      <c r="L4649" t="s">
        <v>9030</v>
      </c>
      <c r="M4649">
        <v>55</v>
      </c>
      <c r="N4649" t="s">
        <v>18027</v>
      </c>
      <c r="O4649" t="s">
        <v>113</v>
      </c>
      <c r="P4649">
        <v>2</v>
      </c>
      <c r="Q4649">
        <v>2500</v>
      </c>
      <c r="R4649">
        <v>615</v>
      </c>
      <c r="T4649">
        <v>0</v>
      </c>
      <c r="U4649">
        <v>120</v>
      </c>
      <c r="W4649">
        <v>3.0750000000000002</v>
      </c>
      <c r="X4649">
        <v>3.69</v>
      </c>
    </row>
    <row r="4650" spans="1:24" hidden="1" x14ac:dyDescent="0.3">
      <c r="A4650" t="s">
        <v>18119</v>
      </c>
      <c r="B4650" t="s">
        <v>8179</v>
      </c>
      <c r="C4650" t="s">
        <v>2087</v>
      </c>
      <c r="D4650" t="s">
        <v>2086</v>
      </c>
      <c r="E4650" t="s">
        <v>113</v>
      </c>
      <c r="F4650" t="s">
        <v>2088</v>
      </c>
      <c r="G4650" t="s">
        <v>17993</v>
      </c>
      <c r="H4650" t="s">
        <v>17994</v>
      </c>
      <c r="I4650" t="s">
        <v>163</v>
      </c>
      <c r="J4650" t="s">
        <v>18116</v>
      </c>
      <c r="K4650" t="s">
        <v>18117</v>
      </c>
      <c r="L4650" t="s">
        <v>9030</v>
      </c>
      <c r="M4650">
        <v>60</v>
      </c>
      <c r="N4650" t="s">
        <v>17997</v>
      </c>
      <c r="O4650" t="s">
        <v>9483</v>
      </c>
      <c r="P4650">
        <v>1</v>
      </c>
      <c r="Q4650">
        <v>308</v>
      </c>
      <c r="R4650">
        <v>512</v>
      </c>
      <c r="S4650">
        <v>131</v>
      </c>
      <c r="W4650">
        <v>0.157696</v>
      </c>
      <c r="X4650">
        <v>0.18923519999999999</v>
      </c>
    </row>
    <row r="4651" spans="1:24" hidden="1" x14ac:dyDescent="0.3">
      <c r="A4651" t="s">
        <v>18120</v>
      </c>
      <c r="B4651" t="s">
        <v>8536</v>
      </c>
      <c r="C4651" t="s">
        <v>2087</v>
      </c>
      <c r="D4651" t="s">
        <v>2086</v>
      </c>
      <c r="E4651" t="s">
        <v>113</v>
      </c>
      <c r="F4651" t="s">
        <v>2088</v>
      </c>
      <c r="G4651" t="s">
        <v>17993</v>
      </c>
      <c r="H4651" t="s">
        <v>17994</v>
      </c>
      <c r="I4651" t="s">
        <v>163</v>
      </c>
      <c r="J4651" t="s">
        <v>18116</v>
      </c>
      <c r="K4651" t="s">
        <v>18117</v>
      </c>
      <c r="L4651" t="s">
        <v>9030</v>
      </c>
      <c r="M4651">
        <v>55</v>
      </c>
      <c r="N4651" t="s">
        <v>18027</v>
      </c>
      <c r="O4651" t="s">
        <v>113</v>
      </c>
      <c r="P4651">
        <v>1</v>
      </c>
      <c r="Q4651">
        <v>308</v>
      </c>
      <c r="R4651">
        <v>512</v>
      </c>
      <c r="W4651">
        <v>0.157696</v>
      </c>
      <c r="X4651">
        <v>0.18923519999999999</v>
      </c>
    </row>
    <row r="4652" spans="1:24" hidden="1" x14ac:dyDescent="0.3">
      <c r="A4652" t="s">
        <v>18121</v>
      </c>
      <c r="B4652" t="s">
        <v>8174</v>
      </c>
      <c r="C4652" t="s">
        <v>5755</v>
      </c>
      <c r="D4652" t="s">
        <v>5754</v>
      </c>
      <c r="E4652" t="s">
        <v>113</v>
      </c>
      <c r="F4652" t="s">
        <v>5756</v>
      </c>
      <c r="G4652" t="s">
        <v>17993</v>
      </c>
      <c r="H4652" t="s">
        <v>17994</v>
      </c>
      <c r="I4652" t="s">
        <v>163</v>
      </c>
      <c r="J4652" t="s">
        <v>18122</v>
      </c>
      <c r="K4652" t="s">
        <v>18123</v>
      </c>
      <c r="L4652" t="s">
        <v>9030</v>
      </c>
      <c r="M4652">
        <v>60</v>
      </c>
      <c r="N4652" t="s">
        <v>17997</v>
      </c>
      <c r="O4652" t="s">
        <v>10966</v>
      </c>
      <c r="P4652">
        <v>2</v>
      </c>
      <c r="Q4652">
        <v>2500</v>
      </c>
      <c r="R4652">
        <v>500</v>
      </c>
      <c r="S4652">
        <v>140</v>
      </c>
      <c r="T4652">
        <v>65</v>
      </c>
      <c r="U4652">
        <v>220</v>
      </c>
      <c r="W4652">
        <v>2.5</v>
      </c>
      <c r="X4652">
        <v>3</v>
      </c>
    </row>
    <row r="4653" spans="1:24" hidden="1" x14ac:dyDescent="0.3">
      <c r="A4653" t="s">
        <v>18124</v>
      </c>
      <c r="B4653" t="s">
        <v>8617</v>
      </c>
      <c r="C4653" t="s">
        <v>5755</v>
      </c>
      <c r="D4653" t="s">
        <v>5754</v>
      </c>
      <c r="E4653" t="s">
        <v>113</v>
      </c>
      <c r="F4653" t="s">
        <v>5756</v>
      </c>
      <c r="G4653" t="s">
        <v>17993</v>
      </c>
      <c r="H4653" t="s">
        <v>17994</v>
      </c>
      <c r="I4653" t="s">
        <v>163</v>
      </c>
      <c r="J4653" t="s">
        <v>18122</v>
      </c>
      <c r="K4653" t="s">
        <v>18123</v>
      </c>
      <c r="L4653" t="s">
        <v>9030</v>
      </c>
      <c r="M4653">
        <v>55</v>
      </c>
      <c r="N4653" t="s">
        <v>18027</v>
      </c>
      <c r="O4653" t="s">
        <v>113</v>
      </c>
      <c r="P4653">
        <v>2</v>
      </c>
      <c r="Q4653">
        <v>2500</v>
      </c>
      <c r="R4653">
        <v>615</v>
      </c>
      <c r="T4653">
        <v>0</v>
      </c>
      <c r="U4653">
        <v>120</v>
      </c>
      <c r="W4653">
        <v>3.0750000000000002</v>
      </c>
      <c r="X4653">
        <v>3.69</v>
      </c>
    </row>
    <row r="4654" spans="1:24" hidden="1" x14ac:dyDescent="0.3">
      <c r="A4654" t="s">
        <v>18125</v>
      </c>
      <c r="B4654" t="s">
        <v>8179</v>
      </c>
      <c r="C4654" t="s">
        <v>5755</v>
      </c>
      <c r="D4654" t="s">
        <v>5754</v>
      </c>
      <c r="E4654" t="s">
        <v>113</v>
      </c>
      <c r="F4654" t="s">
        <v>5756</v>
      </c>
      <c r="G4654" t="s">
        <v>17993</v>
      </c>
      <c r="H4654" t="s">
        <v>17994</v>
      </c>
      <c r="I4654" t="s">
        <v>163</v>
      </c>
      <c r="J4654" t="s">
        <v>18122</v>
      </c>
      <c r="K4654" t="s">
        <v>18123</v>
      </c>
      <c r="L4654" t="s">
        <v>9030</v>
      </c>
      <c r="M4654">
        <v>60</v>
      </c>
      <c r="N4654" t="s">
        <v>17997</v>
      </c>
      <c r="O4654" t="s">
        <v>9483</v>
      </c>
      <c r="P4654">
        <v>1</v>
      </c>
      <c r="Q4654">
        <v>308</v>
      </c>
      <c r="R4654">
        <v>512</v>
      </c>
      <c r="S4654">
        <v>131</v>
      </c>
      <c r="W4654">
        <v>0.157696</v>
      </c>
      <c r="X4654">
        <v>0.18923519999999999</v>
      </c>
    </row>
    <row r="4655" spans="1:24" hidden="1" x14ac:dyDescent="0.3">
      <c r="A4655" t="s">
        <v>18126</v>
      </c>
      <c r="B4655" t="s">
        <v>8536</v>
      </c>
      <c r="C4655" t="s">
        <v>5755</v>
      </c>
      <c r="D4655" t="s">
        <v>5754</v>
      </c>
      <c r="E4655" t="s">
        <v>113</v>
      </c>
      <c r="F4655" t="s">
        <v>5756</v>
      </c>
      <c r="G4655" t="s">
        <v>17993</v>
      </c>
      <c r="H4655" t="s">
        <v>17994</v>
      </c>
      <c r="I4655" t="s">
        <v>163</v>
      </c>
      <c r="J4655" t="s">
        <v>18122</v>
      </c>
      <c r="K4655" t="s">
        <v>18123</v>
      </c>
      <c r="L4655" t="s">
        <v>9030</v>
      </c>
      <c r="M4655">
        <v>55</v>
      </c>
      <c r="N4655" t="s">
        <v>18027</v>
      </c>
      <c r="O4655" t="s">
        <v>113</v>
      </c>
      <c r="P4655">
        <v>1</v>
      </c>
      <c r="Q4655">
        <v>308</v>
      </c>
      <c r="R4655">
        <v>512</v>
      </c>
      <c r="W4655">
        <v>0.157696</v>
      </c>
      <c r="X4655">
        <v>0.18923519999999999</v>
      </c>
    </row>
    <row r="4656" spans="1:24" hidden="1" x14ac:dyDescent="0.3">
      <c r="A4656" t="s">
        <v>18127</v>
      </c>
      <c r="B4656" t="s">
        <v>8174</v>
      </c>
      <c r="C4656" t="s">
        <v>1864</v>
      </c>
      <c r="D4656" t="s">
        <v>1863</v>
      </c>
      <c r="E4656" t="s">
        <v>113</v>
      </c>
      <c r="F4656" t="s">
        <v>1865</v>
      </c>
      <c r="G4656" t="s">
        <v>17993</v>
      </c>
      <c r="H4656" t="s">
        <v>17994</v>
      </c>
      <c r="I4656" t="s">
        <v>163</v>
      </c>
      <c r="J4656" t="s">
        <v>18128</v>
      </c>
      <c r="K4656" t="s">
        <v>18129</v>
      </c>
      <c r="L4656" t="s">
        <v>9030</v>
      </c>
      <c r="M4656">
        <v>60</v>
      </c>
      <c r="N4656" t="s">
        <v>17997</v>
      </c>
      <c r="O4656" t="s">
        <v>10966</v>
      </c>
      <c r="P4656">
        <v>2</v>
      </c>
      <c r="Q4656">
        <v>2500</v>
      </c>
      <c r="R4656">
        <v>500</v>
      </c>
      <c r="S4656">
        <v>140</v>
      </c>
      <c r="T4656">
        <v>60</v>
      </c>
      <c r="U4656">
        <v>235</v>
      </c>
      <c r="W4656">
        <v>2.5</v>
      </c>
      <c r="X4656">
        <v>3</v>
      </c>
    </row>
    <row r="4657" spans="1:24" hidden="1" x14ac:dyDescent="0.3">
      <c r="A4657" t="s">
        <v>18130</v>
      </c>
      <c r="B4657" t="s">
        <v>8617</v>
      </c>
      <c r="C4657" t="s">
        <v>1864</v>
      </c>
      <c r="D4657" t="s">
        <v>1863</v>
      </c>
      <c r="E4657" t="s">
        <v>113</v>
      </c>
      <c r="F4657" t="s">
        <v>1865</v>
      </c>
      <c r="G4657" t="s">
        <v>17993</v>
      </c>
      <c r="H4657" t="s">
        <v>17994</v>
      </c>
      <c r="I4657" t="s">
        <v>163</v>
      </c>
      <c r="J4657" t="s">
        <v>18128</v>
      </c>
      <c r="K4657" t="s">
        <v>18129</v>
      </c>
      <c r="L4657" t="s">
        <v>9030</v>
      </c>
      <c r="M4657">
        <v>55</v>
      </c>
      <c r="N4657" t="s">
        <v>18027</v>
      </c>
      <c r="O4657" t="s">
        <v>113</v>
      </c>
      <c r="P4657">
        <v>2</v>
      </c>
      <c r="Q4657">
        <v>2500</v>
      </c>
      <c r="R4657">
        <v>615</v>
      </c>
      <c r="T4657">
        <v>0</v>
      </c>
      <c r="U4657">
        <v>120</v>
      </c>
      <c r="W4657">
        <v>3.0750000000000002</v>
      </c>
      <c r="X4657">
        <v>3.69</v>
      </c>
    </row>
    <row r="4658" spans="1:24" hidden="1" x14ac:dyDescent="0.3">
      <c r="A4658" t="s">
        <v>18131</v>
      </c>
      <c r="B4658" t="s">
        <v>8179</v>
      </c>
      <c r="C4658" t="s">
        <v>1864</v>
      </c>
      <c r="D4658" t="s">
        <v>1863</v>
      </c>
      <c r="E4658" t="s">
        <v>113</v>
      </c>
      <c r="F4658" t="s">
        <v>1865</v>
      </c>
      <c r="G4658" t="s">
        <v>17993</v>
      </c>
      <c r="H4658" t="s">
        <v>17994</v>
      </c>
      <c r="I4658" t="s">
        <v>163</v>
      </c>
      <c r="J4658" t="s">
        <v>18128</v>
      </c>
      <c r="K4658" t="s">
        <v>18129</v>
      </c>
      <c r="L4658" t="s">
        <v>9030</v>
      </c>
      <c r="M4658">
        <v>60</v>
      </c>
      <c r="N4658" t="s">
        <v>17997</v>
      </c>
      <c r="O4658" t="s">
        <v>9483</v>
      </c>
      <c r="P4658">
        <v>1</v>
      </c>
      <c r="Q4658">
        <v>308</v>
      </c>
      <c r="R4658">
        <v>512</v>
      </c>
      <c r="S4658">
        <v>131</v>
      </c>
      <c r="W4658">
        <v>0.157696</v>
      </c>
      <c r="X4658">
        <v>0.18923519999999999</v>
      </c>
    </row>
    <row r="4659" spans="1:24" hidden="1" x14ac:dyDescent="0.3">
      <c r="A4659" t="s">
        <v>18132</v>
      </c>
      <c r="B4659" t="s">
        <v>8536</v>
      </c>
      <c r="C4659" t="s">
        <v>1864</v>
      </c>
      <c r="D4659" t="s">
        <v>1863</v>
      </c>
      <c r="E4659" t="s">
        <v>113</v>
      </c>
      <c r="F4659" t="s">
        <v>1865</v>
      </c>
      <c r="G4659" t="s">
        <v>17993</v>
      </c>
      <c r="H4659" t="s">
        <v>17994</v>
      </c>
      <c r="I4659" t="s">
        <v>163</v>
      </c>
      <c r="J4659" t="s">
        <v>18128</v>
      </c>
      <c r="K4659" t="s">
        <v>18129</v>
      </c>
      <c r="L4659" t="s">
        <v>9030</v>
      </c>
      <c r="M4659">
        <v>55</v>
      </c>
      <c r="N4659" t="s">
        <v>18027</v>
      </c>
      <c r="O4659" t="s">
        <v>113</v>
      </c>
      <c r="P4659">
        <v>1</v>
      </c>
      <c r="Q4659">
        <v>308</v>
      </c>
      <c r="R4659">
        <v>512</v>
      </c>
      <c r="W4659">
        <v>0.157696</v>
      </c>
      <c r="X4659">
        <v>0.18923519999999999</v>
      </c>
    </row>
    <row r="4660" spans="1:24" hidden="1" x14ac:dyDescent="0.3">
      <c r="A4660" t="s">
        <v>18133</v>
      </c>
      <c r="B4660" t="s">
        <v>8174</v>
      </c>
      <c r="C4660" t="s">
        <v>1657</v>
      </c>
      <c r="D4660" t="s">
        <v>1656</v>
      </c>
      <c r="E4660" t="s">
        <v>113</v>
      </c>
      <c r="F4660" t="s">
        <v>1658</v>
      </c>
      <c r="G4660" t="s">
        <v>133</v>
      </c>
      <c r="H4660" t="s">
        <v>216</v>
      </c>
      <c r="I4660" t="s">
        <v>218</v>
      </c>
      <c r="J4660" t="s">
        <v>18134</v>
      </c>
      <c r="K4660" t="s">
        <v>18135</v>
      </c>
      <c r="L4660" t="s">
        <v>8842</v>
      </c>
      <c r="M4660">
        <v>70</v>
      </c>
      <c r="N4660" t="s">
        <v>113</v>
      </c>
      <c r="O4660" t="s">
        <v>9890</v>
      </c>
      <c r="P4660">
        <v>2</v>
      </c>
      <c r="Q4660">
        <v>2500</v>
      </c>
      <c r="R4660">
        <v>355</v>
      </c>
      <c r="T4660">
        <v>145</v>
      </c>
      <c r="U4660">
        <v>350</v>
      </c>
      <c r="W4660">
        <v>1.7749999999999999</v>
      </c>
      <c r="X4660">
        <v>2.13</v>
      </c>
    </row>
    <row r="4661" spans="1:24" hidden="1" x14ac:dyDescent="0.3">
      <c r="A4661" t="s">
        <v>18136</v>
      </c>
      <c r="B4661" t="s">
        <v>8179</v>
      </c>
      <c r="C4661" t="s">
        <v>1657</v>
      </c>
      <c r="D4661" t="s">
        <v>1656</v>
      </c>
      <c r="E4661" t="s">
        <v>113</v>
      </c>
      <c r="F4661" t="s">
        <v>1658</v>
      </c>
      <c r="G4661" t="s">
        <v>133</v>
      </c>
      <c r="H4661" t="s">
        <v>216</v>
      </c>
      <c r="I4661" t="s">
        <v>218</v>
      </c>
      <c r="J4661" t="s">
        <v>18134</v>
      </c>
      <c r="K4661" t="s">
        <v>18135</v>
      </c>
      <c r="L4661" t="s">
        <v>8842</v>
      </c>
      <c r="M4661">
        <v>70</v>
      </c>
      <c r="N4661" t="s">
        <v>113</v>
      </c>
      <c r="O4661" t="s">
        <v>17706</v>
      </c>
      <c r="P4661">
        <v>1</v>
      </c>
      <c r="Q4661">
        <v>560</v>
      </c>
      <c r="R4661">
        <v>492</v>
      </c>
      <c r="W4661">
        <v>0.27551999999999999</v>
      </c>
      <c r="X4661">
        <v>0.33062399999999997</v>
      </c>
    </row>
    <row r="4662" spans="1:24" hidden="1" x14ac:dyDescent="0.3">
      <c r="A4662" t="s">
        <v>18137</v>
      </c>
      <c r="B4662" t="s">
        <v>8211</v>
      </c>
      <c r="C4662" t="s">
        <v>1657</v>
      </c>
      <c r="D4662" t="s">
        <v>1656</v>
      </c>
      <c r="E4662" t="s">
        <v>113</v>
      </c>
      <c r="F4662" t="s">
        <v>1658</v>
      </c>
      <c r="G4662" t="s">
        <v>133</v>
      </c>
      <c r="H4662" t="s">
        <v>216</v>
      </c>
      <c r="I4662" t="s">
        <v>218</v>
      </c>
      <c r="J4662" t="s">
        <v>18134</v>
      </c>
      <c r="K4662" t="s">
        <v>18135</v>
      </c>
      <c r="L4662" t="s">
        <v>8842</v>
      </c>
      <c r="M4662">
        <v>68</v>
      </c>
      <c r="N4662" t="s">
        <v>113</v>
      </c>
      <c r="O4662" t="s">
        <v>9493</v>
      </c>
      <c r="P4662">
        <v>2</v>
      </c>
      <c r="Q4662">
        <v>0.6</v>
      </c>
      <c r="T4662">
        <v>346.43</v>
      </c>
      <c r="U4662">
        <v>346.07</v>
      </c>
      <c r="W4662">
        <v>0.56548667764616278</v>
      </c>
      <c r="X4662">
        <v>0.90477868423386054</v>
      </c>
    </row>
    <row r="4663" spans="1:24" hidden="1" x14ac:dyDescent="0.3">
      <c r="A4663" t="s">
        <v>18138</v>
      </c>
      <c r="B4663" t="s">
        <v>8174</v>
      </c>
      <c r="C4663" t="s">
        <v>1652</v>
      </c>
      <c r="D4663" t="s">
        <v>1651</v>
      </c>
      <c r="E4663" t="s">
        <v>113</v>
      </c>
      <c r="F4663" t="s">
        <v>1653</v>
      </c>
      <c r="G4663" t="s">
        <v>133</v>
      </c>
      <c r="H4663" t="s">
        <v>216</v>
      </c>
      <c r="I4663" t="s">
        <v>218</v>
      </c>
      <c r="J4663" t="s">
        <v>18139</v>
      </c>
      <c r="K4663" t="s">
        <v>18140</v>
      </c>
      <c r="L4663" t="s">
        <v>8842</v>
      </c>
      <c r="M4663">
        <v>70</v>
      </c>
      <c r="N4663" t="s">
        <v>113</v>
      </c>
      <c r="O4663" t="s">
        <v>9890</v>
      </c>
      <c r="P4663">
        <v>2</v>
      </c>
      <c r="Q4663">
        <v>2500</v>
      </c>
      <c r="R4663">
        <v>355</v>
      </c>
      <c r="T4663">
        <v>0</v>
      </c>
      <c r="U4663">
        <v>170</v>
      </c>
      <c r="W4663">
        <v>1.7749999999999999</v>
      </c>
      <c r="X4663">
        <v>2.13</v>
      </c>
    </row>
    <row r="4664" spans="1:24" hidden="1" x14ac:dyDescent="0.3">
      <c r="A4664" t="s">
        <v>18141</v>
      </c>
      <c r="B4664" t="s">
        <v>8179</v>
      </c>
      <c r="C4664" t="s">
        <v>1652</v>
      </c>
      <c r="D4664" t="s">
        <v>1651</v>
      </c>
      <c r="E4664" t="s">
        <v>113</v>
      </c>
      <c r="F4664" t="s">
        <v>1653</v>
      </c>
      <c r="G4664" t="s">
        <v>133</v>
      </c>
      <c r="H4664" t="s">
        <v>216</v>
      </c>
      <c r="I4664" t="s">
        <v>218</v>
      </c>
      <c r="J4664" t="s">
        <v>18139</v>
      </c>
      <c r="K4664" t="s">
        <v>18140</v>
      </c>
      <c r="L4664" t="s">
        <v>8842</v>
      </c>
      <c r="M4664">
        <v>70</v>
      </c>
      <c r="N4664" t="s">
        <v>113</v>
      </c>
      <c r="O4664" t="s">
        <v>17706</v>
      </c>
      <c r="P4664">
        <v>1</v>
      </c>
      <c r="Q4664">
        <v>560</v>
      </c>
      <c r="R4664">
        <v>492</v>
      </c>
      <c r="W4664">
        <v>0.27551999999999999</v>
      </c>
      <c r="X4664">
        <v>0.33062399999999997</v>
      </c>
    </row>
    <row r="4665" spans="1:24" hidden="1" x14ac:dyDescent="0.3">
      <c r="A4665" t="s">
        <v>18142</v>
      </c>
      <c r="B4665" t="s">
        <v>8211</v>
      </c>
      <c r="C4665" t="s">
        <v>1652</v>
      </c>
      <c r="D4665" t="s">
        <v>1651</v>
      </c>
      <c r="E4665" t="s">
        <v>113</v>
      </c>
      <c r="F4665" t="s">
        <v>1653</v>
      </c>
      <c r="G4665" t="s">
        <v>133</v>
      </c>
      <c r="H4665" t="s">
        <v>216</v>
      </c>
      <c r="I4665" t="s">
        <v>218</v>
      </c>
      <c r="J4665" t="s">
        <v>18139</v>
      </c>
      <c r="K4665" t="s">
        <v>18140</v>
      </c>
      <c r="L4665" t="s">
        <v>8842</v>
      </c>
      <c r="M4665">
        <v>68</v>
      </c>
      <c r="N4665" t="s">
        <v>113</v>
      </c>
      <c r="O4665" t="s">
        <v>9493</v>
      </c>
      <c r="P4665">
        <v>1</v>
      </c>
      <c r="Q4665">
        <v>0.6</v>
      </c>
      <c r="T4665">
        <v>346.05</v>
      </c>
      <c r="W4665">
        <v>0.28274333882308139</v>
      </c>
      <c r="X4665">
        <v>0.45238934211693027</v>
      </c>
    </row>
    <row r="4666" spans="1:24" hidden="1" x14ac:dyDescent="0.3">
      <c r="A4666" t="s">
        <v>18143</v>
      </c>
      <c r="B4666" t="s">
        <v>8249</v>
      </c>
      <c r="C4666" t="s">
        <v>1652</v>
      </c>
      <c r="D4666" t="s">
        <v>1651</v>
      </c>
      <c r="E4666" t="s">
        <v>113</v>
      </c>
      <c r="F4666" t="s">
        <v>1653</v>
      </c>
      <c r="G4666" t="s">
        <v>133</v>
      </c>
      <c r="H4666" t="s">
        <v>216</v>
      </c>
      <c r="I4666" t="s">
        <v>218</v>
      </c>
      <c r="J4666" t="s">
        <v>18139</v>
      </c>
      <c r="K4666" t="s">
        <v>18140</v>
      </c>
      <c r="L4666" t="s">
        <v>8842</v>
      </c>
      <c r="M4666">
        <v>68</v>
      </c>
      <c r="N4666" t="s">
        <v>113</v>
      </c>
      <c r="O4666" t="s">
        <v>9493</v>
      </c>
      <c r="P4666">
        <v>2</v>
      </c>
      <c r="Q4666">
        <v>1.2</v>
      </c>
      <c r="T4666">
        <v>159.44</v>
      </c>
      <c r="U4666">
        <v>159.77000000000001</v>
      </c>
      <c r="W4666">
        <v>2.2619467105846511</v>
      </c>
      <c r="X4666">
        <v>3.6191147369354422</v>
      </c>
    </row>
    <row r="4667" spans="1:24" hidden="1" x14ac:dyDescent="0.3">
      <c r="A4667" t="s">
        <v>18144</v>
      </c>
      <c r="B4667" t="s">
        <v>8174</v>
      </c>
      <c r="C4667" t="s">
        <v>4769</v>
      </c>
      <c r="D4667" t="s">
        <v>4768</v>
      </c>
      <c r="E4667" t="s">
        <v>113</v>
      </c>
      <c r="F4667" t="s">
        <v>18145</v>
      </c>
      <c r="G4667" t="s">
        <v>133</v>
      </c>
      <c r="H4667" t="s">
        <v>177</v>
      </c>
      <c r="I4667" t="s">
        <v>226</v>
      </c>
      <c r="J4667" t="s">
        <v>18146</v>
      </c>
      <c r="K4667" t="s">
        <v>18147</v>
      </c>
      <c r="L4667" t="s">
        <v>1173</v>
      </c>
      <c r="M4667">
        <v>50</v>
      </c>
      <c r="N4667" t="s">
        <v>8442</v>
      </c>
      <c r="O4667" t="s">
        <v>17235</v>
      </c>
      <c r="P4667">
        <v>2</v>
      </c>
      <c r="Q4667">
        <v>2500</v>
      </c>
      <c r="R4667">
        <v>355</v>
      </c>
      <c r="T4667">
        <v>120</v>
      </c>
      <c r="U4667">
        <v>275</v>
      </c>
      <c r="W4667">
        <v>1.7749999999999999</v>
      </c>
      <c r="X4667">
        <v>2.13</v>
      </c>
    </row>
    <row r="4668" spans="1:24" hidden="1" x14ac:dyDescent="0.3">
      <c r="A4668" t="s">
        <v>18148</v>
      </c>
      <c r="B4668" t="s">
        <v>8179</v>
      </c>
      <c r="C4668" t="s">
        <v>4769</v>
      </c>
      <c r="D4668" t="s">
        <v>4768</v>
      </c>
      <c r="E4668" t="s">
        <v>113</v>
      </c>
      <c r="F4668" t="s">
        <v>18145</v>
      </c>
      <c r="G4668" t="s">
        <v>133</v>
      </c>
      <c r="H4668" t="s">
        <v>177</v>
      </c>
      <c r="I4668" t="s">
        <v>226</v>
      </c>
      <c r="J4668" t="s">
        <v>18146</v>
      </c>
      <c r="K4668" t="s">
        <v>18147</v>
      </c>
      <c r="L4668" t="s">
        <v>1173</v>
      </c>
      <c r="M4668">
        <v>50</v>
      </c>
      <c r="N4668" t="s">
        <v>113</v>
      </c>
      <c r="O4668" t="s">
        <v>14622</v>
      </c>
      <c r="P4668">
        <v>1</v>
      </c>
      <c r="Q4668">
        <v>560</v>
      </c>
      <c r="R4668">
        <v>492</v>
      </c>
      <c r="W4668">
        <v>0.27551999999999999</v>
      </c>
      <c r="X4668">
        <v>0.33062399999999997</v>
      </c>
    </row>
    <row r="4669" spans="1:24" hidden="1" x14ac:dyDescent="0.3">
      <c r="A4669" t="s">
        <v>18149</v>
      </c>
      <c r="B4669" t="s">
        <v>8536</v>
      </c>
      <c r="C4669" t="s">
        <v>4769</v>
      </c>
      <c r="D4669" t="s">
        <v>4768</v>
      </c>
      <c r="E4669" t="s">
        <v>113</v>
      </c>
      <c r="F4669" t="s">
        <v>18145</v>
      </c>
      <c r="G4669" t="s">
        <v>133</v>
      </c>
      <c r="H4669" t="s">
        <v>177</v>
      </c>
      <c r="I4669" t="s">
        <v>226</v>
      </c>
      <c r="J4669" t="s">
        <v>18146</v>
      </c>
      <c r="K4669" t="s">
        <v>18147</v>
      </c>
      <c r="L4669" t="s">
        <v>1173</v>
      </c>
      <c r="M4669">
        <v>46</v>
      </c>
      <c r="N4669" t="s">
        <v>11431</v>
      </c>
      <c r="O4669" t="s">
        <v>16992</v>
      </c>
      <c r="P4669">
        <v>1</v>
      </c>
      <c r="Q4669">
        <v>151</v>
      </c>
      <c r="R4669">
        <v>151</v>
      </c>
      <c r="W4669">
        <v>2.2800999999999998E-2</v>
      </c>
      <c r="X4669">
        <v>2.7361199999999999E-2</v>
      </c>
    </row>
    <row r="4670" spans="1:24" hidden="1" x14ac:dyDescent="0.3">
      <c r="A4670" t="s">
        <v>18150</v>
      </c>
      <c r="B4670" t="s">
        <v>8211</v>
      </c>
      <c r="C4670" t="s">
        <v>4769</v>
      </c>
      <c r="D4670" t="s">
        <v>4768</v>
      </c>
      <c r="E4670" t="s">
        <v>113</v>
      </c>
      <c r="F4670" t="s">
        <v>18145</v>
      </c>
      <c r="G4670" t="s">
        <v>133</v>
      </c>
      <c r="H4670" t="s">
        <v>177</v>
      </c>
      <c r="I4670" t="s">
        <v>226</v>
      </c>
      <c r="J4670" t="s">
        <v>18146</v>
      </c>
      <c r="K4670" t="s">
        <v>18147</v>
      </c>
      <c r="L4670" t="s">
        <v>1173</v>
      </c>
      <c r="M4670">
        <v>46</v>
      </c>
      <c r="N4670" t="s">
        <v>113</v>
      </c>
      <c r="O4670" t="s">
        <v>9493</v>
      </c>
      <c r="P4670">
        <v>1</v>
      </c>
      <c r="Q4670">
        <v>0.9</v>
      </c>
      <c r="T4670">
        <v>91</v>
      </c>
      <c r="W4670">
        <v>0.63617251235193317</v>
      </c>
      <c r="X4670">
        <v>1.0178760197630932</v>
      </c>
    </row>
    <row r="4671" spans="1:24" hidden="1" x14ac:dyDescent="0.3">
      <c r="A4671" t="s">
        <v>18151</v>
      </c>
      <c r="B4671" t="s">
        <v>8174</v>
      </c>
      <c r="C4671" t="s">
        <v>1703</v>
      </c>
      <c r="D4671" t="s">
        <v>1702</v>
      </c>
      <c r="E4671" t="s">
        <v>113</v>
      </c>
      <c r="F4671" t="s">
        <v>1704</v>
      </c>
      <c r="G4671" t="s">
        <v>247</v>
      </c>
      <c r="H4671" t="s">
        <v>308</v>
      </c>
      <c r="I4671" t="s">
        <v>540</v>
      </c>
      <c r="J4671" t="s">
        <v>18152</v>
      </c>
      <c r="K4671" t="s">
        <v>18153</v>
      </c>
      <c r="L4671" t="s">
        <v>120</v>
      </c>
      <c r="M4671">
        <v>38</v>
      </c>
      <c r="N4671" t="s">
        <v>9085</v>
      </c>
      <c r="O4671" t="s">
        <v>8647</v>
      </c>
      <c r="P4671">
        <v>3</v>
      </c>
      <c r="Q4671">
        <v>1509</v>
      </c>
      <c r="R4671">
        <v>469</v>
      </c>
      <c r="T4671">
        <v>60</v>
      </c>
      <c r="U4671">
        <v>180</v>
      </c>
      <c r="V4671">
        <v>280</v>
      </c>
      <c r="W4671">
        <v>2.1231629999999999</v>
      </c>
      <c r="X4671">
        <v>2.5477955999999997</v>
      </c>
    </row>
    <row r="4672" spans="1:24" hidden="1" x14ac:dyDescent="0.3">
      <c r="A4672" t="s">
        <v>18154</v>
      </c>
      <c r="B4672" t="s">
        <v>8617</v>
      </c>
      <c r="C4672" t="s">
        <v>1703</v>
      </c>
      <c r="D4672" t="s">
        <v>1702</v>
      </c>
      <c r="E4672" t="s">
        <v>113</v>
      </c>
      <c r="F4672" t="s">
        <v>1704</v>
      </c>
      <c r="G4672" t="s">
        <v>247</v>
      </c>
      <c r="H4672" t="s">
        <v>308</v>
      </c>
      <c r="I4672" t="s">
        <v>540</v>
      </c>
      <c r="J4672" t="s">
        <v>18152</v>
      </c>
      <c r="K4672" t="s">
        <v>18153</v>
      </c>
      <c r="L4672" t="s">
        <v>120</v>
      </c>
      <c r="M4672">
        <v>40</v>
      </c>
      <c r="N4672" t="s">
        <v>9085</v>
      </c>
      <c r="O4672" t="s">
        <v>17159</v>
      </c>
      <c r="P4672">
        <v>3</v>
      </c>
      <c r="Q4672">
        <v>1450</v>
      </c>
      <c r="R4672">
        <v>400</v>
      </c>
      <c r="T4672">
        <v>60</v>
      </c>
      <c r="U4672">
        <v>180</v>
      </c>
      <c r="V4672">
        <v>280</v>
      </c>
      <c r="W4672">
        <v>1.74</v>
      </c>
      <c r="X4672">
        <v>2.0880000000000001</v>
      </c>
    </row>
    <row r="4673" spans="1:24" hidden="1" x14ac:dyDescent="0.3">
      <c r="A4673" t="s">
        <v>18155</v>
      </c>
      <c r="B4673" t="s">
        <v>8179</v>
      </c>
      <c r="C4673" t="s">
        <v>1703</v>
      </c>
      <c r="D4673" t="s">
        <v>1702</v>
      </c>
      <c r="E4673" t="s">
        <v>113</v>
      </c>
      <c r="F4673" t="s">
        <v>1704</v>
      </c>
      <c r="G4673" t="s">
        <v>247</v>
      </c>
      <c r="H4673" t="s">
        <v>308</v>
      </c>
      <c r="I4673" t="s">
        <v>540</v>
      </c>
      <c r="J4673" t="s">
        <v>18152</v>
      </c>
      <c r="K4673" t="s">
        <v>18153</v>
      </c>
      <c r="L4673" t="s">
        <v>120</v>
      </c>
      <c r="M4673">
        <v>38</v>
      </c>
      <c r="N4673" t="s">
        <v>9085</v>
      </c>
      <c r="O4673" t="s">
        <v>8649</v>
      </c>
      <c r="P4673">
        <v>3</v>
      </c>
      <c r="Q4673">
        <v>480</v>
      </c>
      <c r="R4673">
        <v>356</v>
      </c>
      <c r="W4673">
        <v>0.51263999999999998</v>
      </c>
      <c r="X4673">
        <v>0.61516799999999994</v>
      </c>
    </row>
    <row r="4674" spans="1:24" hidden="1" x14ac:dyDescent="0.3">
      <c r="A4674" t="s">
        <v>18156</v>
      </c>
      <c r="B4674" t="s">
        <v>8536</v>
      </c>
      <c r="C4674" t="s">
        <v>1703</v>
      </c>
      <c r="D4674" t="s">
        <v>1702</v>
      </c>
      <c r="E4674" t="s">
        <v>113</v>
      </c>
      <c r="F4674" t="s">
        <v>1704</v>
      </c>
      <c r="G4674" t="s">
        <v>247</v>
      </c>
      <c r="H4674" t="s">
        <v>308</v>
      </c>
      <c r="I4674" t="s">
        <v>540</v>
      </c>
      <c r="J4674" t="s">
        <v>18152</v>
      </c>
      <c r="K4674" t="s">
        <v>18153</v>
      </c>
      <c r="L4674" t="s">
        <v>120</v>
      </c>
      <c r="M4674">
        <v>38</v>
      </c>
      <c r="N4674" t="s">
        <v>9085</v>
      </c>
      <c r="O4674" t="s">
        <v>9131</v>
      </c>
      <c r="P4674">
        <v>2</v>
      </c>
      <c r="Q4674">
        <v>210</v>
      </c>
      <c r="R4674">
        <v>210</v>
      </c>
      <c r="W4674">
        <v>8.8200000000000001E-2</v>
      </c>
      <c r="X4674">
        <v>0.10584</v>
      </c>
    </row>
    <row r="4675" spans="1:24" hidden="1" x14ac:dyDescent="0.3">
      <c r="A4675" t="s">
        <v>18157</v>
      </c>
      <c r="B4675" t="s">
        <v>8211</v>
      </c>
      <c r="C4675" t="s">
        <v>1703</v>
      </c>
      <c r="D4675" t="s">
        <v>1702</v>
      </c>
      <c r="E4675" t="s">
        <v>113</v>
      </c>
      <c r="F4675" t="s">
        <v>1704</v>
      </c>
      <c r="G4675" t="s">
        <v>247</v>
      </c>
      <c r="H4675" t="s">
        <v>308</v>
      </c>
      <c r="I4675" t="s">
        <v>540</v>
      </c>
      <c r="J4675" t="s">
        <v>18152</v>
      </c>
      <c r="K4675" t="s">
        <v>18153</v>
      </c>
      <c r="L4675" t="s">
        <v>120</v>
      </c>
      <c r="M4675">
        <v>40</v>
      </c>
      <c r="N4675" t="s">
        <v>10031</v>
      </c>
      <c r="O4675" t="s">
        <v>17679</v>
      </c>
      <c r="P4675">
        <v>1</v>
      </c>
      <c r="Q4675">
        <v>0.6</v>
      </c>
      <c r="T4675">
        <v>249.36</v>
      </c>
      <c r="W4675">
        <v>0.28274333882308139</v>
      </c>
      <c r="X4675">
        <v>0.45238934211693027</v>
      </c>
    </row>
    <row r="4676" spans="1:24" hidden="1" x14ac:dyDescent="0.3">
      <c r="A4676" t="s">
        <v>18158</v>
      </c>
      <c r="B4676" t="s">
        <v>8174</v>
      </c>
      <c r="C4676" t="s">
        <v>3944</v>
      </c>
      <c r="D4676" t="s">
        <v>3943</v>
      </c>
      <c r="E4676" t="s">
        <v>113</v>
      </c>
      <c r="F4676" t="s">
        <v>3945</v>
      </c>
      <c r="G4676" t="s">
        <v>133</v>
      </c>
      <c r="H4676" t="s">
        <v>216</v>
      </c>
      <c r="I4676" t="s">
        <v>138</v>
      </c>
      <c r="J4676" t="s">
        <v>18159</v>
      </c>
      <c r="K4676" t="s">
        <v>18160</v>
      </c>
      <c r="L4676" t="s">
        <v>9030</v>
      </c>
      <c r="M4676">
        <v>60</v>
      </c>
      <c r="N4676" t="s">
        <v>113</v>
      </c>
      <c r="O4676" t="s">
        <v>9890</v>
      </c>
      <c r="P4676">
        <v>2</v>
      </c>
      <c r="Q4676">
        <v>2500</v>
      </c>
      <c r="R4676">
        <v>355</v>
      </c>
      <c r="T4676">
        <v>0</v>
      </c>
      <c r="U4676">
        <v>190</v>
      </c>
      <c r="W4676">
        <v>1.7749999999999999</v>
      </c>
      <c r="X4676">
        <v>2.13</v>
      </c>
    </row>
    <row r="4677" spans="1:24" hidden="1" x14ac:dyDescent="0.3">
      <c r="A4677" t="s">
        <v>18161</v>
      </c>
      <c r="B4677" t="s">
        <v>8179</v>
      </c>
      <c r="C4677" t="s">
        <v>3944</v>
      </c>
      <c r="D4677" t="s">
        <v>3943</v>
      </c>
      <c r="E4677" t="s">
        <v>113</v>
      </c>
      <c r="F4677" t="s">
        <v>3945</v>
      </c>
      <c r="G4677" t="s">
        <v>133</v>
      </c>
      <c r="H4677" t="s">
        <v>216</v>
      </c>
      <c r="I4677" t="s">
        <v>138</v>
      </c>
      <c r="J4677" t="s">
        <v>18159</v>
      </c>
      <c r="K4677" t="s">
        <v>18160</v>
      </c>
      <c r="L4677" t="s">
        <v>9030</v>
      </c>
      <c r="M4677">
        <v>60</v>
      </c>
      <c r="N4677" t="s">
        <v>113</v>
      </c>
      <c r="O4677" t="s">
        <v>17706</v>
      </c>
      <c r="P4677">
        <v>1</v>
      </c>
      <c r="Q4677">
        <v>560</v>
      </c>
      <c r="R4677">
        <v>492</v>
      </c>
      <c r="W4677">
        <v>0.27551999999999999</v>
      </c>
      <c r="X4677">
        <v>0.33062399999999997</v>
      </c>
    </row>
    <row r="4678" spans="1:24" hidden="1" x14ac:dyDescent="0.3">
      <c r="A4678" t="s">
        <v>18162</v>
      </c>
      <c r="B4678" t="s">
        <v>8211</v>
      </c>
      <c r="C4678" t="s">
        <v>3944</v>
      </c>
      <c r="D4678" t="s">
        <v>3943</v>
      </c>
      <c r="E4678" t="s">
        <v>113</v>
      </c>
      <c r="F4678" t="s">
        <v>3945</v>
      </c>
      <c r="G4678" t="s">
        <v>133</v>
      </c>
      <c r="H4678" t="s">
        <v>216</v>
      </c>
      <c r="I4678" t="s">
        <v>138</v>
      </c>
      <c r="J4678" t="s">
        <v>18159</v>
      </c>
      <c r="K4678" t="s">
        <v>18160</v>
      </c>
      <c r="L4678" t="s">
        <v>9030</v>
      </c>
      <c r="M4678">
        <v>58</v>
      </c>
      <c r="N4678" t="s">
        <v>113</v>
      </c>
      <c r="O4678" t="s">
        <v>9493</v>
      </c>
      <c r="P4678">
        <v>1</v>
      </c>
      <c r="Q4678">
        <v>0.3</v>
      </c>
      <c r="T4678">
        <v>0</v>
      </c>
      <c r="W4678">
        <v>7.0685834705770348E-2</v>
      </c>
      <c r="X4678">
        <v>0.11309733552923257</v>
      </c>
    </row>
    <row r="4679" spans="1:24" hidden="1" x14ac:dyDescent="0.3">
      <c r="A4679" t="s">
        <v>18163</v>
      </c>
      <c r="B4679" t="s">
        <v>8362</v>
      </c>
      <c r="C4679" t="s">
        <v>3944</v>
      </c>
      <c r="D4679" t="s">
        <v>3943</v>
      </c>
      <c r="E4679" t="s">
        <v>113</v>
      </c>
      <c r="F4679" t="s">
        <v>3945</v>
      </c>
      <c r="G4679" t="s">
        <v>133</v>
      </c>
      <c r="H4679" t="s">
        <v>216</v>
      </c>
      <c r="I4679" t="s">
        <v>138</v>
      </c>
      <c r="J4679" t="s">
        <v>18159</v>
      </c>
      <c r="K4679" t="s">
        <v>18160</v>
      </c>
      <c r="L4679" t="s">
        <v>9030</v>
      </c>
      <c r="M4679">
        <v>0</v>
      </c>
      <c r="N4679" t="s">
        <v>113</v>
      </c>
      <c r="O4679" t="s">
        <v>16779</v>
      </c>
      <c r="P4679">
        <v>1</v>
      </c>
      <c r="W4679">
        <v>0</v>
      </c>
      <c r="X4679">
        <v>0</v>
      </c>
    </row>
    <row r="4680" spans="1:24" hidden="1" x14ac:dyDescent="0.3">
      <c r="A4680" t="s">
        <v>18164</v>
      </c>
      <c r="B4680" t="s">
        <v>8174</v>
      </c>
      <c r="C4680" t="s">
        <v>3858</v>
      </c>
      <c r="D4680" t="s">
        <v>3857</v>
      </c>
      <c r="E4680" t="s">
        <v>113</v>
      </c>
      <c r="F4680" t="s">
        <v>3859</v>
      </c>
      <c r="G4680" t="s">
        <v>133</v>
      </c>
      <c r="H4680" t="s">
        <v>177</v>
      </c>
      <c r="I4680" t="s">
        <v>138</v>
      </c>
      <c r="J4680" t="s">
        <v>18165</v>
      </c>
      <c r="K4680" t="s">
        <v>18166</v>
      </c>
      <c r="L4680" t="s">
        <v>120</v>
      </c>
      <c r="M4680">
        <v>40</v>
      </c>
      <c r="N4680" t="s">
        <v>8442</v>
      </c>
      <c r="O4680" t="s">
        <v>17235</v>
      </c>
      <c r="P4680">
        <v>3</v>
      </c>
      <c r="Q4680">
        <v>2500</v>
      </c>
      <c r="R4680">
        <v>355</v>
      </c>
      <c r="T4680">
        <v>15</v>
      </c>
      <c r="U4680">
        <v>110</v>
      </c>
      <c r="V4680">
        <v>280</v>
      </c>
      <c r="W4680">
        <v>2.6625000000000001</v>
      </c>
      <c r="X4680">
        <v>3.1949999999999998</v>
      </c>
    </row>
    <row r="4681" spans="1:24" hidden="1" x14ac:dyDescent="0.3">
      <c r="A4681" t="s">
        <v>18167</v>
      </c>
      <c r="B4681" t="s">
        <v>8179</v>
      </c>
      <c r="C4681" t="s">
        <v>3858</v>
      </c>
      <c r="D4681" t="s">
        <v>3857</v>
      </c>
      <c r="E4681" t="s">
        <v>113</v>
      </c>
      <c r="F4681" t="s">
        <v>3859</v>
      </c>
      <c r="G4681" t="s">
        <v>133</v>
      </c>
      <c r="H4681" t="s">
        <v>177</v>
      </c>
      <c r="I4681" t="s">
        <v>138</v>
      </c>
      <c r="J4681" t="s">
        <v>18165</v>
      </c>
      <c r="K4681" t="s">
        <v>18166</v>
      </c>
      <c r="L4681" t="s">
        <v>120</v>
      </c>
      <c r="M4681">
        <v>40</v>
      </c>
      <c r="N4681" t="s">
        <v>113</v>
      </c>
      <c r="O4681" t="s">
        <v>14622</v>
      </c>
      <c r="P4681">
        <v>1</v>
      </c>
      <c r="Q4681">
        <v>560</v>
      </c>
      <c r="R4681">
        <v>492</v>
      </c>
      <c r="W4681">
        <v>0.27551999999999999</v>
      </c>
      <c r="X4681">
        <v>0.33062399999999997</v>
      </c>
    </row>
    <row r="4682" spans="1:24" hidden="1" x14ac:dyDescent="0.3">
      <c r="A4682" t="s">
        <v>18168</v>
      </c>
      <c r="B4682" t="s">
        <v>8536</v>
      </c>
      <c r="C4682" t="s">
        <v>3858</v>
      </c>
      <c r="D4682" t="s">
        <v>3857</v>
      </c>
      <c r="E4682" t="s">
        <v>113</v>
      </c>
      <c r="F4682" t="s">
        <v>3859</v>
      </c>
      <c r="G4682" t="s">
        <v>133</v>
      </c>
      <c r="H4682" t="s">
        <v>177</v>
      </c>
      <c r="I4682" t="s">
        <v>138</v>
      </c>
      <c r="J4682" t="s">
        <v>18165</v>
      </c>
      <c r="K4682" t="s">
        <v>18166</v>
      </c>
      <c r="L4682" t="s">
        <v>120</v>
      </c>
      <c r="M4682">
        <v>36</v>
      </c>
      <c r="N4682" t="s">
        <v>11431</v>
      </c>
      <c r="O4682" t="s">
        <v>16992</v>
      </c>
      <c r="P4682">
        <v>1</v>
      </c>
      <c r="Q4682">
        <v>151</v>
      </c>
      <c r="R4682">
        <v>151</v>
      </c>
      <c r="W4682">
        <v>2.2800999999999998E-2</v>
      </c>
      <c r="X4682">
        <v>2.7361199999999999E-2</v>
      </c>
    </row>
    <row r="4683" spans="1:24" hidden="1" x14ac:dyDescent="0.3">
      <c r="A4683" t="s">
        <v>18169</v>
      </c>
      <c r="B4683" t="s">
        <v>8211</v>
      </c>
      <c r="C4683" t="s">
        <v>3858</v>
      </c>
      <c r="D4683" t="s">
        <v>3857</v>
      </c>
      <c r="E4683" t="s">
        <v>113</v>
      </c>
      <c r="F4683" t="s">
        <v>3859</v>
      </c>
      <c r="G4683" t="s">
        <v>133</v>
      </c>
      <c r="H4683" t="s">
        <v>177</v>
      </c>
      <c r="I4683" t="s">
        <v>138</v>
      </c>
      <c r="J4683" t="s">
        <v>18165</v>
      </c>
      <c r="K4683" t="s">
        <v>18166</v>
      </c>
      <c r="L4683" t="s">
        <v>120</v>
      </c>
      <c r="M4683">
        <v>36</v>
      </c>
      <c r="N4683" t="s">
        <v>113</v>
      </c>
      <c r="O4683" t="s">
        <v>9493</v>
      </c>
      <c r="P4683">
        <v>1</v>
      </c>
      <c r="Q4683">
        <v>0.6</v>
      </c>
      <c r="T4683">
        <v>52</v>
      </c>
      <c r="W4683">
        <v>0.28274333882308139</v>
      </c>
      <c r="X4683">
        <v>0.45238934211693027</v>
      </c>
    </row>
    <row r="4684" spans="1:24" hidden="1" x14ac:dyDescent="0.3">
      <c r="A4684" t="s">
        <v>18170</v>
      </c>
      <c r="B4684" t="s">
        <v>8174</v>
      </c>
      <c r="C4684" t="s">
        <v>4835</v>
      </c>
      <c r="D4684" t="s">
        <v>4834</v>
      </c>
      <c r="E4684" t="s">
        <v>113</v>
      </c>
      <c r="F4684" t="s">
        <v>4836</v>
      </c>
      <c r="G4684" t="s">
        <v>133</v>
      </c>
      <c r="H4684" t="s">
        <v>177</v>
      </c>
      <c r="I4684" t="s">
        <v>226</v>
      </c>
      <c r="J4684" t="s">
        <v>18171</v>
      </c>
      <c r="K4684" t="s">
        <v>18172</v>
      </c>
      <c r="L4684" t="s">
        <v>1173</v>
      </c>
      <c r="M4684">
        <v>50</v>
      </c>
      <c r="N4684" t="s">
        <v>8442</v>
      </c>
      <c r="O4684" t="s">
        <v>17235</v>
      </c>
      <c r="P4684">
        <v>2</v>
      </c>
      <c r="Q4684">
        <v>2500</v>
      </c>
      <c r="R4684">
        <v>355</v>
      </c>
      <c r="T4684">
        <v>120</v>
      </c>
      <c r="U4684">
        <v>300</v>
      </c>
      <c r="W4684">
        <v>1.7749999999999999</v>
      </c>
      <c r="X4684">
        <v>2.13</v>
      </c>
    </row>
    <row r="4685" spans="1:24" hidden="1" x14ac:dyDescent="0.3">
      <c r="A4685" t="s">
        <v>18173</v>
      </c>
      <c r="B4685" t="s">
        <v>8179</v>
      </c>
      <c r="C4685" t="s">
        <v>4835</v>
      </c>
      <c r="D4685" t="s">
        <v>4834</v>
      </c>
      <c r="E4685" t="s">
        <v>113</v>
      </c>
      <c r="F4685" t="s">
        <v>4836</v>
      </c>
      <c r="G4685" t="s">
        <v>133</v>
      </c>
      <c r="H4685" t="s">
        <v>177</v>
      </c>
      <c r="I4685" t="s">
        <v>226</v>
      </c>
      <c r="J4685" t="s">
        <v>18171</v>
      </c>
      <c r="K4685" t="s">
        <v>18172</v>
      </c>
      <c r="L4685" t="s">
        <v>1173</v>
      </c>
      <c r="M4685">
        <v>50</v>
      </c>
      <c r="N4685" t="s">
        <v>113</v>
      </c>
      <c r="O4685" t="s">
        <v>14622</v>
      </c>
      <c r="P4685">
        <v>1</v>
      </c>
      <c r="Q4685">
        <v>560</v>
      </c>
      <c r="R4685">
        <v>492</v>
      </c>
      <c r="W4685">
        <v>0.27551999999999999</v>
      </c>
      <c r="X4685">
        <v>0.33062399999999997</v>
      </c>
    </row>
    <row r="4686" spans="1:24" hidden="1" x14ac:dyDescent="0.3">
      <c r="A4686" t="s">
        <v>18174</v>
      </c>
      <c r="B4686" t="s">
        <v>8536</v>
      </c>
      <c r="C4686" t="s">
        <v>4835</v>
      </c>
      <c r="D4686" t="s">
        <v>4834</v>
      </c>
      <c r="E4686" t="s">
        <v>113</v>
      </c>
      <c r="F4686" t="s">
        <v>4836</v>
      </c>
      <c r="G4686" t="s">
        <v>133</v>
      </c>
      <c r="H4686" t="s">
        <v>177</v>
      </c>
      <c r="I4686" t="s">
        <v>226</v>
      </c>
      <c r="J4686" t="s">
        <v>18171</v>
      </c>
      <c r="K4686" t="s">
        <v>18172</v>
      </c>
      <c r="L4686" t="s">
        <v>1173</v>
      </c>
      <c r="M4686">
        <v>46</v>
      </c>
      <c r="N4686" t="s">
        <v>11431</v>
      </c>
      <c r="O4686" t="s">
        <v>16992</v>
      </c>
      <c r="P4686">
        <v>1</v>
      </c>
      <c r="Q4686">
        <v>151</v>
      </c>
      <c r="R4686">
        <v>151</v>
      </c>
      <c r="W4686">
        <v>2.2800999999999998E-2</v>
      </c>
      <c r="X4686">
        <v>2.7361199999999999E-2</v>
      </c>
    </row>
    <row r="4687" spans="1:24" hidden="1" x14ac:dyDescent="0.3">
      <c r="A4687" t="s">
        <v>18175</v>
      </c>
      <c r="B4687" t="s">
        <v>8211</v>
      </c>
      <c r="C4687" t="s">
        <v>4835</v>
      </c>
      <c r="D4687" t="s">
        <v>4834</v>
      </c>
      <c r="E4687" t="s">
        <v>113</v>
      </c>
      <c r="F4687" t="s">
        <v>4836</v>
      </c>
      <c r="G4687" t="s">
        <v>133</v>
      </c>
      <c r="H4687" t="s">
        <v>177</v>
      </c>
      <c r="I4687" t="s">
        <v>226</v>
      </c>
      <c r="J4687" t="s">
        <v>18171</v>
      </c>
      <c r="K4687" t="s">
        <v>18172</v>
      </c>
      <c r="L4687" t="s">
        <v>1173</v>
      </c>
      <c r="M4687">
        <v>46</v>
      </c>
      <c r="N4687" t="s">
        <v>113</v>
      </c>
      <c r="O4687" t="s">
        <v>9493</v>
      </c>
      <c r="P4687">
        <v>2</v>
      </c>
      <c r="Q4687">
        <v>0.9</v>
      </c>
      <c r="T4687">
        <v>126</v>
      </c>
      <c r="U4687">
        <v>310</v>
      </c>
      <c r="W4687">
        <v>1.2723450247038663</v>
      </c>
      <c r="X4687">
        <v>2.0357520395261863</v>
      </c>
    </row>
    <row r="4688" spans="1:24" hidden="1" x14ac:dyDescent="0.3">
      <c r="A4688" t="s">
        <v>18176</v>
      </c>
      <c r="B4688" t="s">
        <v>8174</v>
      </c>
      <c r="C4688" t="s">
        <v>5952</v>
      </c>
      <c r="D4688" t="s">
        <v>5951</v>
      </c>
      <c r="E4688" t="s">
        <v>113</v>
      </c>
      <c r="F4688" t="s">
        <v>5953</v>
      </c>
      <c r="G4688" t="s">
        <v>247</v>
      </c>
      <c r="H4688" t="s">
        <v>371</v>
      </c>
      <c r="I4688" t="s">
        <v>860</v>
      </c>
      <c r="J4688" t="s">
        <v>18177</v>
      </c>
      <c r="K4688" t="s">
        <v>18178</v>
      </c>
      <c r="L4688" t="s">
        <v>8903</v>
      </c>
      <c r="M4688">
        <v>30</v>
      </c>
      <c r="N4688" t="s">
        <v>9085</v>
      </c>
      <c r="O4688" t="s">
        <v>17159</v>
      </c>
      <c r="P4688">
        <v>3</v>
      </c>
      <c r="Q4688">
        <v>1450</v>
      </c>
      <c r="R4688">
        <v>400</v>
      </c>
      <c r="T4688">
        <v>60</v>
      </c>
      <c r="U4688">
        <v>150</v>
      </c>
      <c r="V4688">
        <v>330</v>
      </c>
      <c r="W4688">
        <v>1.74</v>
      </c>
      <c r="X4688">
        <v>2.0880000000000001</v>
      </c>
    </row>
    <row r="4689" spans="1:24" hidden="1" x14ac:dyDescent="0.3">
      <c r="A4689" t="s">
        <v>18179</v>
      </c>
      <c r="B4689" t="s">
        <v>8617</v>
      </c>
      <c r="C4689" t="s">
        <v>5952</v>
      </c>
      <c r="D4689" t="s">
        <v>5951</v>
      </c>
      <c r="E4689" t="s">
        <v>113</v>
      </c>
      <c r="F4689" t="s">
        <v>5953</v>
      </c>
      <c r="G4689" t="s">
        <v>247</v>
      </c>
      <c r="H4689" t="s">
        <v>371</v>
      </c>
      <c r="I4689" t="s">
        <v>860</v>
      </c>
      <c r="J4689" t="s">
        <v>18177</v>
      </c>
      <c r="K4689" t="s">
        <v>18178</v>
      </c>
      <c r="L4689" t="s">
        <v>8903</v>
      </c>
      <c r="M4689">
        <v>30</v>
      </c>
      <c r="N4689" t="s">
        <v>9085</v>
      </c>
      <c r="O4689" t="s">
        <v>8647</v>
      </c>
      <c r="P4689">
        <v>3</v>
      </c>
      <c r="Q4689">
        <v>1509</v>
      </c>
      <c r="R4689">
        <v>469</v>
      </c>
      <c r="T4689">
        <v>60</v>
      </c>
      <c r="U4689">
        <v>150</v>
      </c>
      <c r="V4689">
        <v>330</v>
      </c>
      <c r="W4689">
        <v>2.1231629999999999</v>
      </c>
      <c r="X4689">
        <v>2.5477955999999997</v>
      </c>
    </row>
    <row r="4690" spans="1:24" hidden="1" x14ac:dyDescent="0.3">
      <c r="A4690" t="s">
        <v>18180</v>
      </c>
      <c r="B4690" t="s">
        <v>8179</v>
      </c>
      <c r="C4690" t="s">
        <v>5952</v>
      </c>
      <c r="D4690" t="s">
        <v>5951</v>
      </c>
      <c r="E4690" t="s">
        <v>113</v>
      </c>
      <c r="F4690" t="s">
        <v>5953</v>
      </c>
      <c r="G4690" t="s">
        <v>247</v>
      </c>
      <c r="H4690" t="s">
        <v>371</v>
      </c>
      <c r="I4690" t="s">
        <v>860</v>
      </c>
      <c r="J4690" t="s">
        <v>18177</v>
      </c>
      <c r="K4690" t="s">
        <v>18178</v>
      </c>
      <c r="L4690" t="s">
        <v>8903</v>
      </c>
      <c r="M4690">
        <v>30</v>
      </c>
      <c r="N4690" t="s">
        <v>9085</v>
      </c>
      <c r="O4690" t="s">
        <v>18181</v>
      </c>
      <c r="P4690">
        <v>3</v>
      </c>
      <c r="Q4690">
        <v>480</v>
      </c>
      <c r="R4690">
        <v>356</v>
      </c>
      <c r="W4690">
        <v>0.51263999999999998</v>
      </c>
      <c r="X4690">
        <v>0.61516799999999994</v>
      </c>
    </row>
    <row r="4691" spans="1:24" hidden="1" x14ac:dyDescent="0.3">
      <c r="A4691" t="s">
        <v>18182</v>
      </c>
      <c r="B4691" t="s">
        <v>8536</v>
      </c>
      <c r="C4691" t="s">
        <v>5952</v>
      </c>
      <c r="D4691" t="s">
        <v>5951</v>
      </c>
      <c r="E4691" t="s">
        <v>113</v>
      </c>
      <c r="F4691" t="s">
        <v>5953</v>
      </c>
      <c r="G4691" t="s">
        <v>247</v>
      </c>
      <c r="H4691" t="s">
        <v>371</v>
      </c>
      <c r="I4691" t="s">
        <v>860</v>
      </c>
      <c r="J4691" t="s">
        <v>18177</v>
      </c>
      <c r="K4691" t="s">
        <v>18178</v>
      </c>
      <c r="L4691" t="s">
        <v>8903</v>
      </c>
      <c r="M4691">
        <v>28</v>
      </c>
      <c r="N4691" t="s">
        <v>9085</v>
      </c>
      <c r="O4691" t="s">
        <v>9131</v>
      </c>
      <c r="P4691">
        <v>1</v>
      </c>
      <c r="Q4691">
        <v>210</v>
      </c>
      <c r="R4691">
        <v>210</v>
      </c>
      <c r="W4691">
        <v>4.41E-2</v>
      </c>
      <c r="X4691">
        <v>5.2920000000000002E-2</v>
      </c>
    </row>
    <row r="4692" spans="1:24" hidden="1" x14ac:dyDescent="0.3">
      <c r="A4692" t="s">
        <v>18183</v>
      </c>
      <c r="B4692" t="s">
        <v>8211</v>
      </c>
      <c r="C4692" t="s">
        <v>5952</v>
      </c>
      <c r="D4692" t="s">
        <v>5951</v>
      </c>
      <c r="E4692" t="s">
        <v>113</v>
      </c>
      <c r="F4692" t="s">
        <v>5953</v>
      </c>
      <c r="G4692" t="s">
        <v>247</v>
      </c>
      <c r="H4692" t="s">
        <v>371</v>
      </c>
      <c r="I4692" t="s">
        <v>860</v>
      </c>
      <c r="J4692" t="s">
        <v>18177</v>
      </c>
      <c r="K4692" t="s">
        <v>18178</v>
      </c>
      <c r="L4692" t="s">
        <v>8903</v>
      </c>
      <c r="M4692">
        <v>28</v>
      </c>
      <c r="N4692" t="s">
        <v>10031</v>
      </c>
      <c r="O4692" t="s">
        <v>17679</v>
      </c>
      <c r="P4692">
        <v>1</v>
      </c>
      <c r="Q4692">
        <v>0.6</v>
      </c>
      <c r="T4692">
        <v>291.60000000000002</v>
      </c>
      <c r="W4692">
        <v>0.28274333882308139</v>
      </c>
      <c r="X4692">
        <v>0.45238934211693027</v>
      </c>
    </row>
    <row r="4693" spans="1:24" hidden="1" x14ac:dyDescent="0.3">
      <c r="A4693" t="s">
        <v>18184</v>
      </c>
      <c r="B4693" t="s">
        <v>8174</v>
      </c>
      <c r="C4693" t="s">
        <v>8140</v>
      </c>
      <c r="D4693" t="s">
        <v>8139</v>
      </c>
      <c r="E4693" t="s">
        <v>113</v>
      </c>
      <c r="F4693" t="s">
        <v>8141</v>
      </c>
      <c r="G4693" t="s">
        <v>247</v>
      </c>
      <c r="H4693" t="s">
        <v>1398</v>
      </c>
      <c r="I4693" t="s">
        <v>344</v>
      </c>
      <c r="J4693" t="s">
        <v>18185</v>
      </c>
      <c r="K4693" t="s">
        <v>18186</v>
      </c>
      <c r="L4693" t="s">
        <v>1173</v>
      </c>
      <c r="M4693">
        <v>50</v>
      </c>
      <c r="N4693" t="s">
        <v>8442</v>
      </c>
      <c r="O4693" t="s">
        <v>10966</v>
      </c>
      <c r="P4693">
        <v>2</v>
      </c>
      <c r="Q4693">
        <v>2500</v>
      </c>
      <c r="R4693">
        <v>500</v>
      </c>
      <c r="T4693">
        <v>130</v>
      </c>
      <c r="U4693">
        <v>300</v>
      </c>
      <c r="W4693">
        <v>2.5</v>
      </c>
      <c r="X4693">
        <v>3</v>
      </c>
    </row>
    <row r="4694" spans="1:24" hidden="1" x14ac:dyDescent="0.3">
      <c r="A4694" t="s">
        <v>18187</v>
      </c>
      <c r="B4694" t="s">
        <v>8179</v>
      </c>
      <c r="C4694" t="s">
        <v>8140</v>
      </c>
      <c r="D4694" t="s">
        <v>8139</v>
      </c>
      <c r="E4694" t="s">
        <v>113</v>
      </c>
      <c r="F4694" t="s">
        <v>8141</v>
      </c>
      <c r="G4694" t="s">
        <v>247</v>
      </c>
      <c r="H4694" t="s">
        <v>1398</v>
      </c>
      <c r="I4694" t="s">
        <v>344</v>
      </c>
      <c r="J4694" t="s">
        <v>18185</v>
      </c>
      <c r="K4694" t="s">
        <v>18186</v>
      </c>
      <c r="L4694" t="s">
        <v>1173</v>
      </c>
      <c r="M4694">
        <v>50</v>
      </c>
      <c r="N4694" t="s">
        <v>8614</v>
      </c>
      <c r="O4694" t="s">
        <v>9568</v>
      </c>
      <c r="P4694">
        <v>2</v>
      </c>
      <c r="Q4694">
        <v>409</v>
      </c>
      <c r="R4694">
        <v>269</v>
      </c>
      <c r="W4694">
        <v>0.22004199999999999</v>
      </c>
      <c r="X4694">
        <v>0.26405039999999996</v>
      </c>
    </row>
    <row r="4695" spans="1:24" hidden="1" x14ac:dyDescent="0.3">
      <c r="A4695" t="s">
        <v>18188</v>
      </c>
      <c r="B4695" t="s">
        <v>8536</v>
      </c>
      <c r="C4695" t="s">
        <v>8140</v>
      </c>
      <c r="D4695" t="s">
        <v>8139</v>
      </c>
      <c r="E4695" t="s">
        <v>113</v>
      </c>
      <c r="F4695" t="s">
        <v>8141</v>
      </c>
      <c r="G4695" t="s">
        <v>247</v>
      </c>
      <c r="H4695" t="s">
        <v>1398</v>
      </c>
      <c r="I4695" t="s">
        <v>344</v>
      </c>
      <c r="J4695" t="s">
        <v>18185</v>
      </c>
      <c r="K4695" t="s">
        <v>18186</v>
      </c>
      <c r="L4695" t="s">
        <v>1173</v>
      </c>
      <c r="M4695">
        <v>48</v>
      </c>
      <c r="N4695" t="s">
        <v>9085</v>
      </c>
      <c r="O4695" t="s">
        <v>9131</v>
      </c>
      <c r="P4695">
        <v>1</v>
      </c>
      <c r="Q4695">
        <v>210</v>
      </c>
      <c r="R4695">
        <v>210</v>
      </c>
      <c r="W4695">
        <v>4.41E-2</v>
      </c>
      <c r="X4695">
        <v>5.2920000000000002E-2</v>
      </c>
    </row>
    <row r="4696" spans="1:24" hidden="1" x14ac:dyDescent="0.3">
      <c r="A4696" t="s">
        <v>18189</v>
      </c>
      <c r="B4696" t="s">
        <v>8211</v>
      </c>
      <c r="C4696" t="s">
        <v>8140</v>
      </c>
      <c r="D4696" t="s">
        <v>8139</v>
      </c>
      <c r="E4696" t="s">
        <v>113</v>
      </c>
      <c r="F4696" t="s">
        <v>8141</v>
      </c>
      <c r="G4696" t="s">
        <v>247</v>
      </c>
      <c r="H4696" t="s">
        <v>1398</v>
      </c>
      <c r="I4696" t="s">
        <v>344</v>
      </c>
      <c r="J4696" t="s">
        <v>18185</v>
      </c>
      <c r="K4696" t="s">
        <v>18186</v>
      </c>
      <c r="L4696" t="s">
        <v>1173</v>
      </c>
      <c r="M4696">
        <v>48</v>
      </c>
      <c r="N4696" t="s">
        <v>10031</v>
      </c>
      <c r="O4696" t="s">
        <v>13961</v>
      </c>
      <c r="P4696">
        <v>1</v>
      </c>
      <c r="Q4696">
        <v>0.9</v>
      </c>
      <c r="T4696">
        <v>104</v>
      </c>
      <c r="W4696">
        <v>0.63617251235193317</v>
      </c>
      <c r="X4696">
        <v>1.0178760197630932</v>
      </c>
    </row>
    <row r="4697" spans="1:24" hidden="1" x14ac:dyDescent="0.3">
      <c r="A4697" t="s">
        <v>18190</v>
      </c>
      <c r="B4697" t="s">
        <v>8174</v>
      </c>
      <c r="C4697" t="s">
        <v>7594</v>
      </c>
      <c r="D4697" t="s">
        <v>7593</v>
      </c>
      <c r="E4697" t="s">
        <v>113</v>
      </c>
      <c r="F4697" t="s">
        <v>7595</v>
      </c>
      <c r="G4697" t="s">
        <v>247</v>
      </c>
      <c r="H4697" t="s">
        <v>308</v>
      </c>
      <c r="I4697" t="s">
        <v>115</v>
      </c>
      <c r="J4697" t="s">
        <v>18191</v>
      </c>
      <c r="K4697" t="s">
        <v>18192</v>
      </c>
      <c r="L4697" t="s">
        <v>8903</v>
      </c>
      <c r="M4697">
        <v>29</v>
      </c>
      <c r="N4697" t="s">
        <v>9085</v>
      </c>
      <c r="O4697" t="s">
        <v>17159</v>
      </c>
      <c r="P4697">
        <v>3</v>
      </c>
      <c r="Q4697">
        <v>1450</v>
      </c>
      <c r="R4697">
        <v>400</v>
      </c>
      <c r="T4697">
        <v>340</v>
      </c>
      <c r="U4697">
        <v>110</v>
      </c>
      <c r="V4697">
        <v>230</v>
      </c>
      <c r="W4697">
        <v>1.74</v>
      </c>
      <c r="X4697">
        <v>2.0880000000000001</v>
      </c>
    </row>
    <row r="4698" spans="1:24" hidden="1" x14ac:dyDescent="0.3">
      <c r="A4698" t="s">
        <v>18193</v>
      </c>
      <c r="B4698" t="s">
        <v>8617</v>
      </c>
      <c r="C4698" t="s">
        <v>7594</v>
      </c>
      <c r="D4698" t="s">
        <v>7593</v>
      </c>
      <c r="E4698" t="s">
        <v>113</v>
      </c>
      <c r="F4698" t="s">
        <v>7595</v>
      </c>
      <c r="G4698" t="s">
        <v>247</v>
      </c>
      <c r="H4698" t="s">
        <v>308</v>
      </c>
      <c r="I4698" t="s">
        <v>115</v>
      </c>
      <c r="J4698" t="s">
        <v>18191</v>
      </c>
      <c r="K4698" t="s">
        <v>18192</v>
      </c>
      <c r="L4698" t="s">
        <v>8903</v>
      </c>
      <c r="M4698">
        <v>27</v>
      </c>
      <c r="N4698" t="s">
        <v>9085</v>
      </c>
      <c r="O4698" t="s">
        <v>11169</v>
      </c>
      <c r="P4698">
        <v>3</v>
      </c>
      <c r="Q4698">
        <v>2009</v>
      </c>
      <c r="R4698">
        <v>469</v>
      </c>
      <c r="T4698">
        <v>340</v>
      </c>
      <c r="U4698">
        <v>110</v>
      </c>
      <c r="V4698">
        <v>230</v>
      </c>
      <c r="W4698">
        <v>2.8266629999999999</v>
      </c>
      <c r="X4698">
        <v>3.3919956</v>
      </c>
    </row>
    <row r="4699" spans="1:24" hidden="1" x14ac:dyDescent="0.3">
      <c r="A4699" t="s">
        <v>18194</v>
      </c>
      <c r="B4699" t="s">
        <v>8179</v>
      </c>
      <c r="C4699" t="s">
        <v>7594</v>
      </c>
      <c r="D4699" t="s">
        <v>7593</v>
      </c>
      <c r="E4699" t="s">
        <v>113</v>
      </c>
      <c r="F4699" t="s">
        <v>7595</v>
      </c>
      <c r="G4699" t="s">
        <v>247</v>
      </c>
      <c r="H4699" t="s">
        <v>308</v>
      </c>
      <c r="I4699" t="s">
        <v>115</v>
      </c>
      <c r="J4699" t="s">
        <v>18191</v>
      </c>
      <c r="K4699" t="s">
        <v>18192</v>
      </c>
      <c r="L4699" t="s">
        <v>8903</v>
      </c>
      <c r="M4699">
        <v>27</v>
      </c>
      <c r="N4699" t="s">
        <v>9085</v>
      </c>
      <c r="O4699" t="s">
        <v>16958</v>
      </c>
      <c r="P4699">
        <v>3</v>
      </c>
      <c r="Q4699">
        <v>400</v>
      </c>
      <c r="R4699">
        <v>300</v>
      </c>
      <c r="W4699">
        <v>0.36</v>
      </c>
      <c r="X4699">
        <v>0.432</v>
      </c>
    </row>
    <row r="4700" spans="1:24" hidden="1" x14ac:dyDescent="0.3">
      <c r="A4700" t="s">
        <v>18195</v>
      </c>
      <c r="B4700" t="s">
        <v>8536</v>
      </c>
      <c r="C4700" t="s">
        <v>7594</v>
      </c>
      <c r="D4700" t="s">
        <v>7593</v>
      </c>
      <c r="E4700" t="s">
        <v>113</v>
      </c>
      <c r="F4700" t="s">
        <v>7595</v>
      </c>
      <c r="G4700" t="s">
        <v>247</v>
      </c>
      <c r="H4700" t="s">
        <v>308</v>
      </c>
      <c r="I4700" t="s">
        <v>115</v>
      </c>
      <c r="J4700" t="s">
        <v>18191</v>
      </c>
      <c r="K4700" t="s">
        <v>18192</v>
      </c>
      <c r="L4700" t="s">
        <v>8903</v>
      </c>
      <c r="M4700">
        <v>27</v>
      </c>
      <c r="N4700" t="s">
        <v>9085</v>
      </c>
      <c r="O4700" t="s">
        <v>16960</v>
      </c>
      <c r="P4700">
        <v>3</v>
      </c>
      <c r="Q4700">
        <v>400</v>
      </c>
      <c r="R4700">
        <v>300</v>
      </c>
      <c r="W4700">
        <v>0.36</v>
      </c>
      <c r="X4700">
        <v>0.432</v>
      </c>
    </row>
    <row r="4701" spans="1:24" hidden="1" x14ac:dyDescent="0.3">
      <c r="A4701" t="s">
        <v>18196</v>
      </c>
      <c r="B4701" t="s">
        <v>8539</v>
      </c>
      <c r="C4701" t="s">
        <v>7594</v>
      </c>
      <c r="D4701" t="s">
        <v>7593</v>
      </c>
      <c r="E4701" t="s">
        <v>113</v>
      </c>
      <c r="F4701" t="s">
        <v>7595</v>
      </c>
      <c r="G4701" t="s">
        <v>247</v>
      </c>
      <c r="H4701" t="s">
        <v>308</v>
      </c>
      <c r="I4701" t="s">
        <v>115</v>
      </c>
      <c r="J4701" t="s">
        <v>18191</v>
      </c>
      <c r="K4701" t="s">
        <v>18192</v>
      </c>
      <c r="L4701" t="s">
        <v>8903</v>
      </c>
      <c r="M4701">
        <v>28</v>
      </c>
      <c r="N4701" t="s">
        <v>9085</v>
      </c>
      <c r="O4701" t="s">
        <v>9131</v>
      </c>
      <c r="P4701">
        <v>2</v>
      </c>
      <c r="Q4701">
        <v>210</v>
      </c>
      <c r="R4701">
        <v>210</v>
      </c>
      <c r="W4701">
        <v>8.8200000000000001E-2</v>
      </c>
      <c r="X4701">
        <v>0.10584</v>
      </c>
    </row>
    <row r="4702" spans="1:24" hidden="1" x14ac:dyDescent="0.3">
      <c r="A4702" t="s">
        <v>18197</v>
      </c>
      <c r="B4702" t="s">
        <v>8211</v>
      </c>
      <c r="C4702" t="s">
        <v>7594</v>
      </c>
      <c r="D4702" t="s">
        <v>7593</v>
      </c>
      <c r="E4702" t="s">
        <v>113</v>
      </c>
      <c r="F4702" t="s">
        <v>7595</v>
      </c>
      <c r="G4702" t="s">
        <v>247</v>
      </c>
      <c r="H4702" t="s">
        <v>308</v>
      </c>
      <c r="I4702" t="s">
        <v>115</v>
      </c>
      <c r="J4702" t="s">
        <v>18191</v>
      </c>
      <c r="K4702" t="s">
        <v>18192</v>
      </c>
      <c r="L4702" t="s">
        <v>8903</v>
      </c>
      <c r="M4702">
        <v>28</v>
      </c>
      <c r="N4702" t="s">
        <v>10031</v>
      </c>
      <c r="O4702" t="s">
        <v>17863</v>
      </c>
      <c r="P4702">
        <v>1</v>
      </c>
      <c r="Q4702">
        <v>0.3</v>
      </c>
      <c r="T4702">
        <v>287.56</v>
      </c>
      <c r="W4702">
        <v>7.0685834705770348E-2</v>
      </c>
      <c r="X4702">
        <v>0.11309733552923257</v>
      </c>
    </row>
    <row r="4703" spans="1:24" hidden="1" x14ac:dyDescent="0.3">
      <c r="A4703" t="s">
        <v>18198</v>
      </c>
      <c r="B4703" t="s">
        <v>8174</v>
      </c>
      <c r="C4703" t="s">
        <v>7722</v>
      </c>
      <c r="D4703" t="s">
        <v>7721</v>
      </c>
      <c r="E4703" t="s">
        <v>113</v>
      </c>
      <c r="F4703" t="s">
        <v>7723</v>
      </c>
      <c r="G4703" t="s">
        <v>247</v>
      </c>
      <c r="H4703" t="s">
        <v>371</v>
      </c>
      <c r="I4703" t="s">
        <v>115</v>
      </c>
      <c r="J4703" t="s">
        <v>18199</v>
      </c>
      <c r="K4703" t="s">
        <v>18200</v>
      </c>
      <c r="L4703" t="s">
        <v>8903</v>
      </c>
      <c r="M4703">
        <v>29</v>
      </c>
      <c r="N4703" t="s">
        <v>9085</v>
      </c>
      <c r="O4703" t="s">
        <v>17159</v>
      </c>
      <c r="P4703">
        <v>3</v>
      </c>
      <c r="Q4703">
        <v>1450</v>
      </c>
      <c r="R4703">
        <v>400</v>
      </c>
      <c r="T4703">
        <v>20</v>
      </c>
      <c r="U4703">
        <v>140</v>
      </c>
      <c r="V4703">
        <v>280</v>
      </c>
      <c r="W4703">
        <v>1.74</v>
      </c>
      <c r="X4703">
        <v>2.0880000000000001</v>
      </c>
    </row>
    <row r="4704" spans="1:24" hidden="1" x14ac:dyDescent="0.3">
      <c r="A4704" t="s">
        <v>18201</v>
      </c>
      <c r="B4704" t="s">
        <v>8617</v>
      </c>
      <c r="C4704" t="s">
        <v>7722</v>
      </c>
      <c r="D4704" t="s">
        <v>7721</v>
      </c>
      <c r="E4704" t="s">
        <v>113</v>
      </c>
      <c r="F4704" t="s">
        <v>7723</v>
      </c>
      <c r="G4704" t="s">
        <v>247</v>
      </c>
      <c r="H4704" t="s">
        <v>371</v>
      </c>
      <c r="I4704" t="s">
        <v>115</v>
      </c>
      <c r="J4704" t="s">
        <v>18199</v>
      </c>
      <c r="K4704" t="s">
        <v>18200</v>
      </c>
      <c r="L4704" t="s">
        <v>8903</v>
      </c>
      <c r="M4704">
        <v>27</v>
      </c>
      <c r="N4704" t="s">
        <v>9085</v>
      </c>
      <c r="O4704" t="s">
        <v>11169</v>
      </c>
      <c r="P4704">
        <v>3</v>
      </c>
      <c r="Q4704">
        <v>2009</v>
      </c>
      <c r="R4704">
        <v>469</v>
      </c>
      <c r="T4704">
        <v>20</v>
      </c>
      <c r="U4704">
        <v>140</v>
      </c>
      <c r="V4704">
        <v>280</v>
      </c>
      <c r="W4704">
        <v>2.8266629999999999</v>
      </c>
      <c r="X4704">
        <v>3.3919956</v>
      </c>
    </row>
    <row r="4705" spans="1:24" hidden="1" x14ac:dyDescent="0.3">
      <c r="A4705" t="s">
        <v>18202</v>
      </c>
      <c r="B4705" t="s">
        <v>8179</v>
      </c>
      <c r="C4705" t="s">
        <v>7722</v>
      </c>
      <c r="D4705" t="s">
        <v>7721</v>
      </c>
      <c r="E4705" t="s">
        <v>113</v>
      </c>
      <c r="F4705" t="s">
        <v>7723</v>
      </c>
      <c r="G4705" t="s">
        <v>247</v>
      </c>
      <c r="H4705" t="s">
        <v>371</v>
      </c>
      <c r="I4705" t="s">
        <v>115</v>
      </c>
      <c r="J4705" t="s">
        <v>18199</v>
      </c>
      <c r="K4705" t="s">
        <v>18200</v>
      </c>
      <c r="L4705" t="s">
        <v>8903</v>
      </c>
      <c r="M4705">
        <v>27</v>
      </c>
      <c r="N4705" t="s">
        <v>9085</v>
      </c>
      <c r="O4705" t="s">
        <v>16958</v>
      </c>
      <c r="P4705">
        <v>3</v>
      </c>
      <c r="Q4705">
        <v>400</v>
      </c>
      <c r="R4705">
        <v>300</v>
      </c>
      <c r="W4705">
        <v>0.36</v>
      </c>
      <c r="X4705">
        <v>0.432</v>
      </c>
    </row>
    <row r="4706" spans="1:24" hidden="1" x14ac:dyDescent="0.3">
      <c r="A4706" t="s">
        <v>18203</v>
      </c>
      <c r="B4706" t="s">
        <v>8536</v>
      </c>
      <c r="C4706" t="s">
        <v>7722</v>
      </c>
      <c r="D4706" t="s">
        <v>7721</v>
      </c>
      <c r="E4706" t="s">
        <v>113</v>
      </c>
      <c r="F4706" t="s">
        <v>7723</v>
      </c>
      <c r="G4706" t="s">
        <v>247</v>
      </c>
      <c r="H4706" t="s">
        <v>371</v>
      </c>
      <c r="I4706" t="s">
        <v>115</v>
      </c>
      <c r="J4706" t="s">
        <v>18199</v>
      </c>
      <c r="K4706" t="s">
        <v>18200</v>
      </c>
      <c r="L4706" t="s">
        <v>8903</v>
      </c>
      <c r="M4706">
        <v>27</v>
      </c>
      <c r="N4706" t="s">
        <v>9085</v>
      </c>
      <c r="O4706" t="s">
        <v>16960</v>
      </c>
      <c r="P4706">
        <v>3</v>
      </c>
      <c r="Q4706">
        <v>400</v>
      </c>
      <c r="R4706">
        <v>300</v>
      </c>
      <c r="W4706">
        <v>0.36</v>
      </c>
      <c r="X4706">
        <v>0.432</v>
      </c>
    </row>
    <row r="4707" spans="1:24" hidden="1" x14ac:dyDescent="0.3">
      <c r="A4707" t="s">
        <v>18204</v>
      </c>
      <c r="B4707" t="s">
        <v>8539</v>
      </c>
      <c r="C4707" t="s">
        <v>7722</v>
      </c>
      <c r="D4707" t="s">
        <v>7721</v>
      </c>
      <c r="E4707" t="s">
        <v>113</v>
      </c>
      <c r="F4707" t="s">
        <v>7723</v>
      </c>
      <c r="G4707" t="s">
        <v>247</v>
      </c>
      <c r="H4707" t="s">
        <v>371</v>
      </c>
      <c r="I4707" t="s">
        <v>115</v>
      </c>
      <c r="J4707" t="s">
        <v>18199</v>
      </c>
      <c r="K4707" t="s">
        <v>18200</v>
      </c>
      <c r="L4707" t="s">
        <v>8903</v>
      </c>
      <c r="M4707">
        <v>28</v>
      </c>
      <c r="N4707" t="s">
        <v>9085</v>
      </c>
      <c r="O4707" t="s">
        <v>9131</v>
      </c>
      <c r="P4707">
        <v>2</v>
      </c>
      <c r="Q4707">
        <v>210</v>
      </c>
      <c r="R4707">
        <v>210</v>
      </c>
      <c r="W4707">
        <v>8.8200000000000001E-2</v>
      </c>
      <c r="X4707">
        <v>0.10584</v>
      </c>
    </row>
    <row r="4708" spans="1:24" hidden="1" x14ac:dyDescent="0.3">
      <c r="A4708" t="s">
        <v>18205</v>
      </c>
      <c r="B4708" t="s">
        <v>8211</v>
      </c>
      <c r="C4708" t="s">
        <v>7722</v>
      </c>
      <c r="D4708" t="s">
        <v>7721</v>
      </c>
      <c r="E4708" t="s">
        <v>113</v>
      </c>
      <c r="F4708" t="s">
        <v>7723</v>
      </c>
      <c r="G4708" t="s">
        <v>247</v>
      </c>
      <c r="H4708" t="s">
        <v>371</v>
      </c>
      <c r="I4708" t="s">
        <v>115</v>
      </c>
      <c r="J4708" t="s">
        <v>18199</v>
      </c>
      <c r="K4708" t="s">
        <v>18200</v>
      </c>
      <c r="L4708" t="s">
        <v>8903</v>
      </c>
      <c r="M4708">
        <v>28</v>
      </c>
      <c r="N4708" t="s">
        <v>10031</v>
      </c>
      <c r="O4708" t="s">
        <v>17863</v>
      </c>
      <c r="P4708">
        <v>1</v>
      </c>
      <c r="Q4708">
        <v>0.3</v>
      </c>
      <c r="T4708">
        <v>333.16</v>
      </c>
      <c r="W4708">
        <v>7.0685834705770348E-2</v>
      </c>
      <c r="X4708">
        <v>0.11309733552923257</v>
      </c>
    </row>
    <row r="4709" spans="1:24" hidden="1" x14ac:dyDescent="0.3">
      <c r="A4709" t="s">
        <v>18206</v>
      </c>
      <c r="B4709" t="s">
        <v>8174</v>
      </c>
      <c r="C4709" t="s">
        <v>3539</v>
      </c>
      <c r="D4709" t="s">
        <v>3538</v>
      </c>
      <c r="E4709" t="s">
        <v>113</v>
      </c>
      <c r="F4709" t="s">
        <v>3540</v>
      </c>
      <c r="G4709" t="s">
        <v>247</v>
      </c>
      <c r="H4709" t="s">
        <v>419</v>
      </c>
      <c r="I4709" t="s">
        <v>115</v>
      </c>
      <c r="J4709" t="s">
        <v>18207</v>
      </c>
      <c r="K4709" t="s">
        <v>18208</v>
      </c>
      <c r="L4709" t="s">
        <v>8842</v>
      </c>
      <c r="M4709">
        <v>69</v>
      </c>
      <c r="N4709" t="s">
        <v>9085</v>
      </c>
      <c r="O4709" t="s">
        <v>11214</v>
      </c>
      <c r="P4709">
        <v>3</v>
      </c>
      <c r="Q4709">
        <v>1499</v>
      </c>
      <c r="R4709">
        <v>429</v>
      </c>
      <c r="T4709">
        <v>10</v>
      </c>
      <c r="U4709">
        <v>250</v>
      </c>
      <c r="V4709">
        <v>160</v>
      </c>
      <c r="W4709">
        <v>1.9292130000000001</v>
      </c>
      <c r="X4709">
        <v>2.3150556</v>
      </c>
    </row>
    <row r="4710" spans="1:24" hidden="1" x14ac:dyDescent="0.3">
      <c r="A4710" t="s">
        <v>18209</v>
      </c>
      <c r="B4710" t="s">
        <v>8179</v>
      </c>
      <c r="C4710" t="s">
        <v>3539</v>
      </c>
      <c r="D4710" t="s">
        <v>3538</v>
      </c>
      <c r="E4710" t="s">
        <v>113</v>
      </c>
      <c r="F4710" t="s">
        <v>3540</v>
      </c>
      <c r="G4710" t="s">
        <v>247</v>
      </c>
      <c r="H4710" t="s">
        <v>419</v>
      </c>
      <c r="I4710" t="s">
        <v>115</v>
      </c>
      <c r="J4710" t="s">
        <v>18207</v>
      </c>
      <c r="K4710" t="s">
        <v>18208</v>
      </c>
      <c r="L4710" t="s">
        <v>8842</v>
      </c>
      <c r="M4710">
        <v>69</v>
      </c>
      <c r="N4710" t="s">
        <v>9085</v>
      </c>
      <c r="O4710" t="s">
        <v>11880</v>
      </c>
      <c r="P4710">
        <v>3</v>
      </c>
      <c r="Q4710">
        <v>400</v>
      </c>
      <c r="R4710">
        <v>300</v>
      </c>
      <c r="W4710">
        <v>0.36</v>
      </c>
      <c r="X4710">
        <v>0.432</v>
      </c>
    </row>
    <row r="4711" spans="1:24" hidden="1" x14ac:dyDescent="0.3">
      <c r="A4711" t="s">
        <v>18210</v>
      </c>
      <c r="B4711" t="s">
        <v>8536</v>
      </c>
      <c r="C4711" t="s">
        <v>3539</v>
      </c>
      <c r="D4711" t="s">
        <v>3538</v>
      </c>
      <c r="E4711" t="s">
        <v>113</v>
      </c>
      <c r="F4711" t="s">
        <v>3540</v>
      </c>
      <c r="G4711" t="s">
        <v>247</v>
      </c>
      <c r="H4711" t="s">
        <v>419</v>
      </c>
      <c r="I4711" t="s">
        <v>115</v>
      </c>
      <c r="J4711" t="s">
        <v>18207</v>
      </c>
      <c r="K4711" t="s">
        <v>18208</v>
      </c>
      <c r="L4711" t="s">
        <v>8842</v>
      </c>
      <c r="M4711">
        <v>69</v>
      </c>
      <c r="N4711" t="s">
        <v>9085</v>
      </c>
      <c r="O4711" t="s">
        <v>16695</v>
      </c>
      <c r="P4711">
        <v>2</v>
      </c>
      <c r="Q4711">
        <v>400</v>
      </c>
      <c r="R4711">
        <v>300</v>
      </c>
      <c r="W4711">
        <v>0.24</v>
      </c>
      <c r="X4711">
        <v>0.28799999999999998</v>
      </c>
    </row>
    <row r="4712" spans="1:24" hidden="1" x14ac:dyDescent="0.3">
      <c r="A4712" t="s">
        <v>18211</v>
      </c>
      <c r="B4712" t="s">
        <v>8539</v>
      </c>
      <c r="C4712" t="s">
        <v>3539</v>
      </c>
      <c r="D4712" t="s">
        <v>3538</v>
      </c>
      <c r="E4712" t="s">
        <v>113</v>
      </c>
      <c r="F4712" t="s">
        <v>3540</v>
      </c>
      <c r="G4712" t="s">
        <v>247</v>
      </c>
      <c r="H4712" t="s">
        <v>419</v>
      </c>
      <c r="I4712" t="s">
        <v>115</v>
      </c>
      <c r="J4712" t="s">
        <v>18207</v>
      </c>
      <c r="K4712" t="s">
        <v>18208</v>
      </c>
      <c r="L4712" t="s">
        <v>8842</v>
      </c>
      <c r="M4712">
        <v>69</v>
      </c>
      <c r="N4712" t="s">
        <v>9085</v>
      </c>
      <c r="O4712" t="s">
        <v>10950</v>
      </c>
      <c r="P4712">
        <v>2</v>
      </c>
      <c r="Q4712">
        <v>400</v>
      </c>
      <c r="R4712">
        <v>300</v>
      </c>
      <c r="W4712">
        <v>0.24</v>
      </c>
      <c r="X4712">
        <v>0.28799999999999998</v>
      </c>
    </row>
    <row r="4713" spans="1:24" hidden="1" x14ac:dyDescent="0.3">
      <c r="A4713" t="s">
        <v>18212</v>
      </c>
      <c r="B4713" t="s">
        <v>8211</v>
      </c>
      <c r="C4713" t="s">
        <v>3539</v>
      </c>
      <c r="D4713" t="s">
        <v>3538</v>
      </c>
      <c r="E4713" t="s">
        <v>113</v>
      </c>
      <c r="F4713" t="s">
        <v>3540</v>
      </c>
      <c r="G4713" t="s">
        <v>247</v>
      </c>
      <c r="H4713" t="s">
        <v>419</v>
      </c>
      <c r="I4713" t="s">
        <v>115</v>
      </c>
      <c r="J4713" t="s">
        <v>18207</v>
      </c>
      <c r="K4713" t="s">
        <v>18208</v>
      </c>
      <c r="L4713" t="s">
        <v>8842</v>
      </c>
      <c r="M4713">
        <v>67</v>
      </c>
      <c r="N4713" t="s">
        <v>113</v>
      </c>
      <c r="O4713" t="s">
        <v>9493</v>
      </c>
      <c r="P4713">
        <v>2</v>
      </c>
      <c r="Q4713">
        <v>0.9</v>
      </c>
      <c r="T4713">
        <v>195</v>
      </c>
      <c r="U4713">
        <v>266.89999999999998</v>
      </c>
      <c r="W4713">
        <v>1.2723450247038663</v>
      </c>
      <c r="X4713">
        <v>2.0357520395261863</v>
      </c>
    </row>
    <row r="4714" spans="1:24" hidden="1" x14ac:dyDescent="0.3">
      <c r="A4714" t="s">
        <v>18213</v>
      </c>
      <c r="B4714" t="s">
        <v>8174</v>
      </c>
      <c r="C4714" t="s">
        <v>1692</v>
      </c>
      <c r="D4714" t="s">
        <v>1691</v>
      </c>
      <c r="E4714" t="s">
        <v>113</v>
      </c>
      <c r="F4714" t="s">
        <v>1693</v>
      </c>
      <c r="G4714" t="s">
        <v>247</v>
      </c>
      <c r="H4714" t="s">
        <v>308</v>
      </c>
      <c r="I4714" t="s">
        <v>686</v>
      </c>
      <c r="J4714" t="s">
        <v>113</v>
      </c>
      <c r="K4714" t="s">
        <v>113</v>
      </c>
      <c r="L4714" t="s">
        <v>113</v>
      </c>
      <c r="M4714">
        <v>53</v>
      </c>
      <c r="N4714" t="s">
        <v>9085</v>
      </c>
      <c r="O4714" t="s">
        <v>17159</v>
      </c>
      <c r="P4714">
        <v>3</v>
      </c>
      <c r="Q4714">
        <v>1450</v>
      </c>
      <c r="R4714">
        <v>400</v>
      </c>
      <c r="T4714">
        <v>340</v>
      </c>
      <c r="U4714">
        <v>80</v>
      </c>
      <c r="V4714">
        <v>180</v>
      </c>
      <c r="W4714">
        <v>1.74</v>
      </c>
      <c r="X4714">
        <v>2.0880000000000001</v>
      </c>
    </row>
    <row r="4715" spans="1:24" hidden="1" x14ac:dyDescent="0.3">
      <c r="A4715" t="s">
        <v>18214</v>
      </c>
      <c r="B4715" t="s">
        <v>8617</v>
      </c>
      <c r="C4715" t="s">
        <v>1692</v>
      </c>
      <c r="D4715" t="s">
        <v>1691</v>
      </c>
      <c r="E4715" t="s">
        <v>113</v>
      </c>
      <c r="F4715" t="s">
        <v>1693</v>
      </c>
      <c r="G4715" t="s">
        <v>247</v>
      </c>
      <c r="H4715" t="s">
        <v>308</v>
      </c>
      <c r="I4715" t="s">
        <v>686</v>
      </c>
      <c r="J4715" t="s">
        <v>113</v>
      </c>
      <c r="K4715" t="s">
        <v>113</v>
      </c>
      <c r="L4715" t="s">
        <v>113</v>
      </c>
      <c r="M4715">
        <v>53</v>
      </c>
      <c r="N4715" t="s">
        <v>9085</v>
      </c>
      <c r="O4715" t="s">
        <v>8647</v>
      </c>
      <c r="P4715">
        <v>3</v>
      </c>
      <c r="Q4715">
        <v>1509</v>
      </c>
      <c r="R4715">
        <v>469</v>
      </c>
      <c r="T4715">
        <v>340</v>
      </c>
      <c r="U4715">
        <v>80</v>
      </c>
      <c r="V4715">
        <v>180</v>
      </c>
      <c r="W4715">
        <v>2.1231629999999999</v>
      </c>
      <c r="X4715">
        <v>2.5477955999999997</v>
      </c>
    </row>
    <row r="4716" spans="1:24" hidden="1" x14ac:dyDescent="0.3">
      <c r="A4716" t="s">
        <v>18215</v>
      </c>
      <c r="B4716" t="s">
        <v>8179</v>
      </c>
      <c r="C4716" t="s">
        <v>1692</v>
      </c>
      <c r="D4716" t="s">
        <v>1691</v>
      </c>
      <c r="E4716" t="s">
        <v>113</v>
      </c>
      <c r="F4716" t="s">
        <v>1693</v>
      </c>
      <c r="G4716" t="s">
        <v>247</v>
      </c>
      <c r="H4716" t="s">
        <v>308</v>
      </c>
      <c r="I4716" t="s">
        <v>686</v>
      </c>
      <c r="J4716" t="s">
        <v>113</v>
      </c>
      <c r="K4716" t="s">
        <v>113</v>
      </c>
      <c r="L4716" t="s">
        <v>113</v>
      </c>
      <c r="M4716">
        <v>51</v>
      </c>
      <c r="N4716" t="s">
        <v>9085</v>
      </c>
      <c r="O4716" t="s">
        <v>8649</v>
      </c>
      <c r="P4716">
        <v>3</v>
      </c>
      <c r="Q4716">
        <v>480</v>
      </c>
      <c r="R4716">
        <v>356</v>
      </c>
      <c r="W4716">
        <v>0.51263999999999998</v>
      </c>
      <c r="X4716">
        <v>0.61516799999999994</v>
      </c>
    </row>
    <row r="4717" spans="1:24" hidden="1" x14ac:dyDescent="0.3">
      <c r="A4717" t="s">
        <v>18216</v>
      </c>
      <c r="B4717" t="s">
        <v>8174</v>
      </c>
      <c r="C4717" t="s">
        <v>174</v>
      </c>
      <c r="D4717" t="s">
        <v>173</v>
      </c>
      <c r="E4717" t="s">
        <v>113</v>
      </c>
      <c r="F4717" t="s">
        <v>175</v>
      </c>
      <c r="G4717" t="s">
        <v>133</v>
      </c>
      <c r="H4717" t="s">
        <v>177</v>
      </c>
      <c r="I4717" t="s">
        <v>138</v>
      </c>
      <c r="J4717" t="s">
        <v>18217</v>
      </c>
      <c r="K4717" t="s">
        <v>18218</v>
      </c>
      <c r="L4717" t="s">
        <v>120</v>
      </c>
      <c r="M4717">
        <v>40</v>
      </c>
      <c r="N4717" t="s">
        <v>8442</v>
      </c>
      <c r="O4717" t="s">
        <v>17235</v>
      </c>
      <c r="P4717">
        <v>2</v>
      </c>
      <c r="Q4717">
        <v>2500</v>
      </c>
      <c r="R4717">
        <v>355</v>
      </c>
      <c r="T4717">
        <v>130</v>
      </c>
      <c r="U4717">
        <v>310</v>
      </c>
      <c r="W4717">
        <v>1.7749999999999999</v>
      </c>
      <c r="X4717">
        <v>2.13</v>
      </c>
    </row>
    <row r="4718" spans="1:24" hidden="1" x14ac:dyDescent="0.3">
      <c r="A4718" t="s">
        <v>18219</v>
      </c>
      <c r="B4718" t="s">
        <v>8179</v>
      </c>
      <c r="C4718" t="s">
        <v>174</v>
      </c>
      <c r="D4718" t="s">
        <v>173</v>
      </c>
      <c r="E4718" t="s">
        <v>113</v>
      </c>
      <c r="F4718" t="s">
        <v>175</v>
      </c>
      <c r="G4718" t="s">
        <v>133</v>
      </c>
      <c r="H4718" t="s">
        <v>177</v>
      </c>
      <c r="I4718" t="s">
        <v>138</v>
      </c>
      <c r="J4718" t="s">
        <v>18217</v>
      </c>
      <c r="K4718" t="s">
        <v>18218</v>
      </c>
      <c r="L4718" t="s">
        <v>120</v>
      </c>
      <c r="M4718">
        <v>40</v>
      </c>
      <c r="N4718" t="s">
        <v>113</v>
      </c>
      <c r="O4718" t="s">
        <v>14622</v>
      </c>
      <c r="P4718">
        <v>1</v>
      </c>
      <c r="Q4718">
        <v>560</v>
      </c>
      <c r="R4718">
        <v>492</v>
      </c>
      <c r="W4718">
        <v>0.27551999999999999</v>
      </c>
      <c r="X4718">
        <v>0.33062399999999997</v>
      </c>
    </row>
    <row r="4719" spans="1:24" hidden="1" x14ac:dyDescent="0.3">
      <c r="A4719" t="s">
        <v>18220</v>
      </c>
      <c r="B4719" t="s">
        <v>8536</v>
      </c>
      <c r="C4719" t="s">
        <v>174</v>
      </c>
      <c r="D4719" t="s">
        <v>173</v>
      </c>
      <c r="E4719" t="s">
        <v>113</v>
      </c>
      <c r="F4719" t="s">
        <v>175</v>
      </c>
      <c r="G4719" t="s">
        <v>133</v>
      </c>
      <c r="H4719" t="s">
        <v>177</v>
      </c>
      <c r="I4719" t="s">
        <v>138</v>
      </c>
      <c r="J4719" t="s">
        <v>18217</v>
      </c>
      <c r="K4719" t="s">
        <v>18218</v>
      </c>
      <c r="L4719" t="s">
        <v>120</v>
      </c>
      <c r="M4719">
        <v>36</v>
      </c>
      <c r="N4719" t="s">
        <v>11431</v>
      </c>
      <c r="O4719" t="s">
        <v>16992</v>
      </c>
      <c r="P4719">
        <v>1</v>
      </c>
      <c r="Q4719">
        <v>151</v>
      </c>
      <c r="R4719">
        <v>151</v>
      </c>
      <c r="W4719">
        <v>2.2800999999999998E-2</v>
      </c>
      <c r="X4719">
        <v>2.7361199999999999E-2</v>
      </c>
    </row>
    <row r="4720" spans="1:24" hidden="1" x14ac:dyDescent="0.3">
      <c r="A4720" t="s">
        <v>18221</v>
      </c>
      <c r="B4720" t="s">
        <v>8211</v>
      </c>
      <c r="C4720" t="s">
        <v>174</v>
      </c>
      <c r="D4720" t="s">
        <v>173</v>
      </c>
      <c r="E4720" t="s">
        <v>113</v>
      </c>
      <c r="F4720" t="s">
        <v>175</v>
      </c>
      <c r="G4720" t="s">
        <v>133</v>
      </c>
      <c r="H4720" t="s">
        <v>177</v>
      </c>
      <c r="I4720" t="s">
        <v>138</v>
      </c>
      <c r="J4720" t="s">
        <v>18217</v>
      </c>
      <c r="K4720" t="s">
        <v>18218</v>
      </c>
      <c r="L4720" t="s">
        <v>120</v>
      </c>
      <c r="M4720">
        <v>36</v>
      </c>
      <c r="N4720" t="s">
        <v>113</v>
      </c>
      <c r="O4720" t="s">
        <v>9493</v>
      </c>
      <c r="P4720">
        <v>1</v>
      </c>
      <c r="Q4720">
        <v>0.6</v>
      </c>
      <c r="T4720">
        <v>305.29000000000002</v>
      </c>
      <c r="W4720">
        <v>0.28274333882308139</v>
      </c>
      <c r="X4720">
        <v>0.45238934211693027</v>
      </c>
    </row>
    <row r="4721" spans="1:24" hidden="1" x14ac:dyDescent="0.3">
      <c r="A4721" t="s">
        <v>18222</v>
      </c>
      <c r="B4721" t="s">
        <v>8174</v>
      </c>
      <c r="C4721" t="s">
        <v>3990</v>
      </c>
      <c r="D4721" t="s">
        <v>3989</v>
      </c>
      <c r="E4721" t="s">
        <v>113</v>
      </c>
      <c r="F4721" t="s">
        <v>3991</v>
      </c>
      <c r="G4721" t="s">
        <v>133</v>
      </c>
      <c r="H4721" t="s">
        <v>177</v>
      </c>
      <c r="I4721" t="s">
        <v>138</v>
      </c>
      <c r="J4721" t="s">
        <v>18223</v>
      </c>
      <c r="K4721" t="s">
        <v>18224</v>
      </c>
      <c r="L4721" t="s">
        <v>8842</v>
      </c>
      <c r="M4721">
        <v>70</v>
      </c>
      <c r="N4721" t="s">
        <v>8442</v>
      </c>
      <c r="O4721" t="s">
        <v>17235</v>
      </c>
      <c r="P4721">
        <v>2</v>
      </c>
      <c r="Q4721">
        <v>2500</v>
      </c>
      <c r="R4721">
        <v>355</v>
      </c>
      <c r="T4721">
        <v>95</v>
      </c>
      <c r="U4721">
        <v>265</v>
      </c>
      <c r="W4721">
        <v>1.7749999999999999</v>
      </c>
      <c r="X4721">
        <v>2.13</v>
      </c>
    </row>
    <row r="4722" spans="1:24" hidden="1" x14ac:dyDescent="0.3">
      <c r="A4722" t="s">
        <v>18225</v>
      </c>
      <c r="B4722" t="s">
        <v>8179</v>
      </c>
      <c r="C4722" t="s">
        <v>3990</v>
      </c>
      <c r="D4722" t="s">
        <v>3989</v>
      </c>
      <c r="E4722" t="s">
        <v>113</v>
      </c>
      <c r="F4722" t="s">
        <v>3991</v>
      </c>
      <c r="G4722" t="s">
        <v>133</v>
      </c>
      <c r="H4722" t="s">
        <v>177</v>
      </c>
      <c r="I4722" t="s">
        <v>138</v>
      </c>
      <c r="J4722" t="s">
        <v>18223</v>
      </c>
      <c r="K4722" t="s">
        <v>18224</v>
      </c>
      <c r="L4722" t="s">
        <v>8842</v>
      </c>
      <c r="M4722">
        <v>70</v>
      </c>
      <c r="N4722" t="s">
        <v>113</v>
      </c>
      <c r="O4722" t="s">
        <v>14622</v>
      </c>
      <c r="P4722">
        <v>1</v>
      </c>
      <c r="Q4722">
        <v>560</v>
      </c>
      <c r="R4722">
        <v>492</v>
      </c>
      <c r="W4722">
        <v>0.27551999999999999</v>
      </c>
      <c r="X4722">
        <v>0.33062399999999997</v>
      </c>
    </row>
    <row r="4723" spans="1:24" hidden="1" x14ac:dyDescent="0.3">
      <c r="A4723" t="s">
        <v>18226</v>
      </c>
      <c r="B4723" t="s">
        <v>8536</v>
      </c>
      <c r="C4723" t="s">
        <v>3990</v>
      </c>
      <c r="D4723" t="s">
        <v>3989</v>
      </c>
      <c r="E4723" t="s">
        <v>113</v>
      </c>
      <c r="F4723" t="s">
        <v>3991</v>
      </c>
      <c r="G4723" t="s">
        <v>133</v>
      </c>
      <c r="H4723" t="s">
        <v>177</v>
      </c>
      <c r="I4723" t="s">
        <v>138</v>
      </c>
      <c r="J4723" t="s">
        <v>18223</v>
      </c>
      <c r="K4723" t="s">
        <v>18224</v>
      </c>
      <c r="L4723" t="s">
        <v>8842</v>
      </c>
      <c r="M4723">
        <v>68</v>
      </c>
      <c r="N4723" t="s">
        <v>11431</v>
      </c>
      <c r="O4723" t="s">
        <v>16992</v>
      </c>
      <c r="P4723">
        <v>1</v>
      </c>
      <c r="Q4723">
        <v>151</v>
      </c>
      <c r="R4723">
        <v>151</v>
      </c>
      <c r="W4723">
        <v>2.2800999999999998E-2</v>
      </c>
      <c r="X4723">
        <v>2.7361199999999999E-2</v>
      </c>
    </row>
    <row r="4724" spans="1:24" hidden="1" x14ac:dyDescent="0.3">
      <c r="A4724" t="s">
        <v>18227</v>
      </c>
      <c r="B4724" t="s">
        <v>8211</v>
      </c>
      <c r="C4724" t="s">
        <v>3990</v>
      </c>
      <c r="D4724" t="s">
        <v>3989</v>
      </c>
      <c r="E4724" t="s">
        <v>113</v>
      </c>
      <c r="F4724" t="s">
        <v>3991</v>
      </c>
      <c r="G4724" t="s">
        <v>133</v>
      </c>
      <c r="H4724" t="s">
        <v>177</v>
      </c>
      <c r="I4724" t="s">
        <v>138</v>
      </c>
      <c r="J4724" t="s">
        <v>18223</v>
      </c>
      <c r="K4724" t="s">
        <v>18224</v>
      </c>
      <c r="L4724" t="s">
        <v>8842</v>
      </c>
      <c r="M4724">
        <v>68</v>
      </c>
      <c r="N4724" t="s">
        <v>113</v>
      </c>
      <c r="O4724" t="s">
        <v>9493</v>
      </c>
      <c r="P4724">
        <v>2</v>
      </c>
      <c r="Q4724">
        <v>0.9</v>
      </c>
      <c r="T4724">
        <v>267</v>
      </c>
      <c r="U4724">
        <v>94</v>
      </c>
      <c r="W4724">
        <v>1.2723450247038663</v>
      </c>
      <c r="X4724">
        <v>2.0357520395261863</v>
      </c>
    </row>
    <row r="4725" spans="1:24" hidden="1" x14ac:dyDescent="0.3">
      <c r="A4725" t="s">
        <v>18228</v>
      </c>
      <c r="B4725" t="s">
        <v>8174</v>
      </c>
      <c r="C4725" t="s">
        <v>236</v>
      </c>
      <c r="D4725" t="s">
        <v>235</v>
      </c>
      <c r="E4725" t="s">
        <v>113</v>
      </c>
      <c r="F4725" t="s">
        <v>18229</v>
      </c>
      <c r="G4725" t="s">
        <v>133</v>
      </c>
      <c r="H4725" t="s">
        <v>177</v>
      </c>
      <c r="I4725" t="s">
        <v>226</v>
      </c>
      <c r="J4725" t="s">
        <v>18230</v>
      </c>
      <c r="K4725" t="s">
        <v>18231</v>
      </c>
      <c r="L4725" t="s">
        <v>9030</v>
      </c>
      <c r="M4725">
        <v>60</v>
      </c>
      <c r="N4725" t="s">
        <v>8442</v>
      </c>
      <c r="O4725" t="s">
        <v>17235</v>
      </c>
      <c r="P4725">
        <v>2</v>
      </c>
      <c r="Q4725">
        <v>2500</v>
      </c>
      <c r="R4725">
        <v>355</v>
      </c>
      <c r="T4725">
        <v>100</v>
      </c>
      <c r="U4725">
        <v>280</v>
      </c>
      <c r="W4725">
        <v>1.7749999999999999</v>
      </c>
      <c r="X4725">
        <v>2.13</v>
      </c>
    </row>
    <row r="4726" spans="1:24" hidden="1" x14ac:dyDescent="0.3">
      <c r="A4726" t="s">
        <v>18232</v>
      </c>
      <c r="B4726" t="s">
        <v>8179</v>
      </c>
      <c r="C4726" t="s">
        <v>236</v>
      </c>
      <c r="D4726" t="s">
        <v>235</v>
      </c>
      <c r="E4726" t="s">
        <v>113</v>
      </c>
      <c r="F4726" t="s">
        <v>18229</v>
      </c>
      <c r="G4726" t="s">
        <v>133</v>
      </c>
      <c r="H4726" t="s">
        <v>177</v>
      </c>
      <c r="I4726" t="s">
        <v>226</v>
      </c>
      <c r="J4726" t="s">
        <v>18230</v>
      </c>
      <c r="K4726" t="s">
        <v>18231</v>
      </c>
      <c r="L4726" t="s">
        <v>9030</v>
      </c>
      <c r="M4726">
        <v>60</v>
      </c>
      <c r="N4726" t="s">
        <v>113</v>
      </c>
      <c r="O4726" t="s">
        <v>14622</v>
      </c>
      <c r="P4726">
        <v>1</v>
      </c>
      <c r="Q4726">
        <v>560</v>
      </c>
      <c r="R4726">
        <v>492</v>
      </c>
      <c r="W4726">
        <v>0.27551999999999999</v>
      </c>
      <c r="X4726">
        <v>0.33062399999999997</v>
      </c>
    </row>
    <row r="4727" spans="1:24" hidden="1" x14ac:dyDescent="0.3">
      <c r="A4727" t="s">
        <v>18233</v>
      </c>
      <c r="B4727" t="s">
        <v>8536</v>
      </c>
      <c r="C4727" t="s">
        <v>236</v>
      </c>
      <c r="D4727" t="s">
        <v>235</v>
      </c>
      <c r="E4727" t="s">
        <v>113</v>
      </c>
      <c r="F4727" t="s">
        <v>18229</v>
      </c>
      <c r="G4727" t="s">
        <v>133</v>
      </c>
      <c r="H4727" t="s">
        <v>177</v>
      </c>
      <c r="I4727" t="s">
        <v>226</v>
      </c>
      <c r="J4727" t="s">
        <v>18230</v>
      </c>
      <c r="K4727" t="s">
        <v>18231</v>
      </c>
      <c r="L4727" t="s">
        <v>9030</v>
      </c>
      <c r="M4727">
        <v>56</v>
      </c>
      <c r="N4727" t="s">
        <v>11431</v>
      </c>
      <c r="O4727" t="s">
        <v>16992</v>
      </c>
      <c r="P4727">
        <v>1</v>
      </c>
      <c r="Q4727">
        <v>151</v>
      </c>
      <c r="R4727">
        <v>151</v>
      </c>
      <c r="W4727">
        <v>2.2800999999999998E-2</v>
      </c>
      <c r="X4727">
        <v>2.7361199999999999E-2</v>
      </c>
    </row>
    <row r="4728" spans="1:24" hidden="1" x14ac:dyDescent="0.3">
      <c r="A4728" t="s">
        <v>18234</v>
      </c>
      <c r="B4728" t="s">
        <v>8211</v>
      </c>
      <c r="C4728" t="s">
        <v>236</v>
      </c>
      <c r="D4728" t="s">
        <v>235</v>
      </c>
      <c r="E4728" t="s">
        <v>113</v>
      </c>
      <c r="F4728" t="s">
        <v>18229</v>
      </c>
      <c r="G4728" t="s">
        <v>133</v>
      </c>
      <c r="H4728" t="s">
        <v>177</v>
      </c>
      <c r="I4728" t="s">
        <v>226</v>
      </c>
      <c r="J4728" t="s">
        <v>18230</v>
      </c>
      <c r="K4728" t="s">
        <v>18231</v>
      </c>
      <c r="L4728" t="s">
        <v>9030</v>
      </c>
      <c r="M4728">
        <v>56</v>
      </c>
      <c r="N4728" t="s">
        <v>113</v>
      </c>
      <c r="O4728" t="s">
        <v>9493</v>
      </c>
      <c r="P4728">
        <v>1</v>
      </c>
      <c r="Q4728">
        <v>1.8</v>
      </c>
      <c r="T4728">
        <v>281</v>
      </c>
      <c r="W4728">
        <v>2.5446900494077327</v>
      </c>
      <c r="X4728">
        <v>4.0715040790523727</v>
      </c>
    </row>
    <row r="4729" spans="1:24" hidden="1" x14ac:dyDescent="0.3">
      <c r="A4729" t="s">
        <v>18235</v>
      </c>
      <c r="B4729" t="s">
        <v>8174</v>
      </c>
      <c r="C4729" t="s">
        <v>6079</v>
      </c>
      <c r="D4729" t="s">
        <v>6078</v>
      </c>
      <c r="E4729" t="s">
        <v>113</v>
      </c>
      <c r="F4729" t="s">
        <v>6080</v>
      </c>
      <c r="G4729" t="s">
        <v>247</v>
      </c>
      <c r="H4729" t="s">
        <v>371</v>
      </c>
      <c r="I4729" t="s">
        <v>138</v>
      </c>
      <c r="J4729" t="s">
        <v>18236</v>
      </c>
      <c r="K4729" t="s">
        <v>18237</v>
      </c>
      <c r="L4729" t="s">
        <v>120</v>
      </c>
      <c r="M4729">
        <v>40</v>
      </c>
      <c r="N4729" t="s">
        <v>9085</v>
      </c>
      <c r="O4729" t="s">
        <v>8589</v>
      </c>
      <c r="P4729">
        <v>1</v>
      </c>
      <c r="Q4729">
        <v>549</v>
      </c>
      <c r="R4729">
        <v>265</v>
      </c>
      <c r="T4729">
        <v>135</v>
      </c>
      <c r="W4729">
        <v>0.145485</v>
      </c>
      <c r="X4729">
        <v>0.17458199999999999</v>
      </c>
    </row>
    <row r="4730" spans="1:24" hidden="1" x14ac:dyDescent="0.3">
      <c r="A4730" t="s">
        <v>18238</v>
      </c>
      <c r="B4730" t="s">
        <v>8179</v>
      </c>
      <c r="C4730" t="s">
        <v>6079</v>
      </c>
      <c r="D4730" t="s">
        <v>6078</v>
      </c>
      <c r="E4730" t="s">
        <v>113</v>
      </c>
      <c r="F4730" t="s">
        <v>6080</v>
      </c>
      <c r="G4730" t="s">
        <v>247</v>
      </c>
      <c r="H4730" t="s">
        <v>371</v>
      </c>
      <c r="I4730" t="s">
        <v>138</v>
      </c>
      <c r="J4730" t="s">
        <v>18236</v>
      </c>
      <c r="K4730" t="s">
        <v>18237</v>
      </c>
      <c r="L4730" t="s">
        <v>120</v>
      </c>
      <c r="M4730">
        <v>39</v>
      </c>
      <c r="N4730" t="s">
        <v>9085</v>
      </c>
      <c r="O4730" t="s">
        <v>11880</v>
      </c>
      <c r="P4730">
        <v>1</v>
      </c>
      <c r="Q4730">
        <v>400</v>
      </c>
      <c r="R4730">
        <v>300</v>
      </c>
      <c r="W4730">
        <v>0.12</v>
      </c>
      <c r="X4730">
        <v>0.14399999999999999</v>
      </c>
    </row>
    <row r="4731" spans="1:24" hidden="1" x14ac:dyDescent="0.3">
      <c r="A4731" t="s">
        <v>18239</v>
      </c>
      <c r="B4731" t="s">
        <v>8536</v>
      </c>
      <c r="C4731" t="s">
        <v>6079</v>
      </c>
      <c r="D4731" t="s">
        <v>6078</v>
      </c>
      <c r="E4731" t="s">
        <v>113</v>
      </c>
      <c r="F4731" t="s">
        <v>6080</v>
      </c>
      <c r="G4731" t="s">
        <v>247</v>
      </c>
      <c r="H4731" t="s">
        <v>371</v>
      </c>
      <c r="I4731" t="s">
        <v>138</v>
      </c>
      <c r="J4731" t="s">
        <v>18236</v>
      </c>
      <c r="K4731" t="s">
        <v>18237</v>
      </c>
      <c r="L4731" t="s">
        <v>120</v>
      </c>
      <c r="M4731">
        <v>37</v>
      </c>
      <c r="N4731" t="s">
        <v>9085</v>
      </c>
      <c r="O4731" t="s">
        <v>9131</v>
      </c>
      <c r="P4731">
        <v>1</v>
      </c>
      <c r="Q4731">
        <v>210</v>
      </c>
      <c r="R4731">
        <v>210</v>
      </c>
      <c r="W4731">
        <v>4.41E-2</v>
      </c>
      <c r="X4731">
        <v>5.2920000000000002E-2</v>
      </c>
    </row>
    <row r="4732" spans="1:24" hidden="1" x14ac:dyDescent="0.3">
      <c r="A4732" t="s">
        <v>18240</v>
      </c>
      <c r="B4732" t="s">
        <v>8211</v>
      </c>
      <c r="C4732" t="s">
        <v>6079</v>
      </c>
      <c r="D4732" t="s">
        <v>6078</v>
      </c>
      <c r="E4732" t="s">
        <v>113</v>
      </c>
      <c r="F4732" t="s">
        <v>6080</v>
      </c>
      <c r="G4732" t="s">
        <v>247</v>
      </c>
      <c r="H4732" t="s">
        <v>371</v>
      </c>
      <c r="I4732" t="s">
        <v>138</v>
      </c>
      <c r="J4732" t="s">
        <v>18236</v>
      </c>
      <c r="K4732" t="s">
        <v>18237</v>
      </c>
      <c r="L4732" t="s">
        <v>120</v>
      </c>
      <c r="M4732">
        <v>37</v>
      </c>
      <c r="N4732" t="s">
        <v>17423</v>
      </c>
      <c r="O4732" t="s">
        <v>15748</v>
      </c>
      <c r="P4732">
        <v>1</v>
      </c>
      <c r="Q4732">
        <v>0.9</v>
      </c>
      <c r="T4732">
        <v>230.3</v>
      </c>
      <c r="W4732">
        <v>0.63617251235193317</v>
      </c>
      <c r="X4732">
        <v>1.0178760197630932</v>
      </c>
    </row>
    <row r="4733" spans="1:24" hidden="1" x14ac:dyDescent="0.3">
      <c r="A4733" t="s">
        <v>18241</v>
      </c>
      <c r="B4733" t="s">
        <v>8174</v>
      </c>
      <c r="C4733" t="s">
        <v>6818</v>
      </c>
      <c r="D4733" t="s">
        <v>6817</v>
      </c>
      <c r="E4733" t="s">
        <v>113</v>
      </c>
      <c r="F4733" t="s">
        <v>6819</v>
      </c>
      <c r="G4733" t="s">
        <v>247</v>
      </c>
      <c r="H4733" t="s">
        <v>371</v>
      </c>
      <c r="I4733" t="s">
        <v>285</v>
      </c>
      <c r="J4733" t="s">
        <v>18242</v>
      </c>
      <c r="K4733" t="s">
        <v>18243</v>
      </c>
      <c r="L4733" t="s">
        <v>120</v>
      </c>
      <c r="M4733">
        <v>40</v>
      </c>
      <c r="N4733" t="s">
        <v>9659</v>
      </c>
      <c r="O4733" t="s">
        <v>10476</v>
      </c>
      <c r="P4733">
        <v>1</v>
      </c>
      <c r="Q4733">
        <v>1500</v>
      </c>
      <c r="R4733">
        <v>469</v>
      </c>
      <c r="T4733">
        <v>60</v>
      </c>
      <c r="W4733">
        <v>0.70350000000000001</v>
      </c>
      <c r="X4733">
        <v>0.84419999999999995</v>
      </c>
    </row>
    <row r="4734" spans="1:24" hidden="1" x14ac:dyDescent="0.3">
      <c r="A4734" t="s">
        <v>18244</v>
      </c>
      <c r="B4734" t="s">
        <v>8617</v>
      </c>
      <c r="C4734" t="s">
        <v>6818</v>
      </c>
      <c r="D4734" t="s">
        <v>6817</v>
      </c>
      <c r="E4734" t="s">
        <v>113</v>
      </c>
      <c r="F4734" t="s">
        <v>6819</v>
      </c>
      <c r="G4734" t="s">
        <v>247</v>
      </c>
      <c r="H4734" t="s">
        <v>371</v>
      </c>
      <c r="I4734" t="s">
        <v>285</v>
      </c>
      <c r="J4734" t="s">
        <v>18242</v>
      </c>
      <c r="K4734" t="s">
        <v>18243</v>
      </c>
      <c r="L4734" t="s">
        <v>120</v>
      </c>
      <c r="M4734">
        <v>40</v>
      </c>
      <c r="N4734" t="s">
        <v>8614</v>
      </c>
      <c r="O4734" t="s">
        <v>9835</v>
      </c>
      <c r="P4734">
        <v>3</v>
      </c>
      <c r="Q4734">
        <v>694</v>
      </c>
      <c r="R4734">
        <v>408</v>
      </c>
      <c r="T4734">
        <v>60</v>
      </c>
      <c r="U4734">
        <v>180</v>
      </c>
      <c r="V4734">
        <v>290</v>
      </c>
      <c r="W4734">
        <v>0.84945599999999999</v>
      </c>
      <c r="X4734">
        <v>1.0193471999999999</v>
      </c>
    </row>
    <row r="4735" spans="1:24" hidden="1" x14ac:dyDescent="0.3">
      <c r="A4735" t="s">
        <v>18245</v>
      </c>
      <c r="B4735" t="s">
        <v>8179</v>
      </c>
      <c r="C4735" t="s">
        <v>6818</v>
      </c>
      <c r="D4735" t="s">
        <v>6817</v>
      </c>
      <c r="E4735" t="s">
        <v>113</v>
      </c>
      <c r="F4735" t="s">
        <v>6819</v>
      </c>
      <c r="G4735" t="s">
        <v>247</v>
      </c>
      <c r="H4735" t="s">
        <v>371</v>
      </c>
      <c r="I4735" t="s">
        <v>285</v>
      </c>
      <c r="J4735" t="s">
        <v>18242</v>
      </c>
      <c r="K4735" t="s">
        <v>18243</v>
      </c>
      <c r="L4735" t="s">
        <v>120</v>
      </c>
      <c r="M4735">
        <v>40</v>
      </c>
      <c r="N4735" t="s">
        <v>8614</v>
      </c>
      <c r="O4735" t="s">
        <v>9816</v>
      </c>
      <c r="P4735">
        <v>3</v>
      </c>
      <c r="Q4735">
        <v>522</v>
      </c>
      <c r="R4735">
        <v>397</v>
      </c>
      <c r="W4735">
        <v>0.62170199999999998</v>
      </c>
      <c r="X4735">
        <v>0.74604239999999999</v>
      </c>
    </row>
    <row r="4736" spans="1:24" hidden="1" x14ac:dyDescent="0.3">
      <c r="A4736" t="s">
        <v>18246</v>
      </c>
      <c r="B4736" t="s">
        <v>8536</v>
      </c>
      <c r="C4736" t="s">
        <v>6818</v>
      </c>
      <c r="D4736" t="s">
        <v>6817</v>
      </c>
      <c r="E4736" t="s">
        <v>113</v>
      </c>
      <c r="F4736" t="s">
        <v>6819</v>
      </c>
      <c r="G4736" t="s">
        <v>247</v>
      </c>
      <c r="H4736" t="s">
        <v>371</v>
      </c>
      <c r="I4736" t="s">
        <v>285</v>
      </c>
      <c r="J4736" t="s">
        <v>18242</v>
      </c>
      <c r="K4736" t="s">
        <v>18243</v>
      </c>
      <c r="L4736" t="s">
        <v>120</v>
      </c>
      <c r="M4736">
        <v>37</v>
      </c>
      <c r="N4736" t="s">
        <v>9085</v>
      </c>
      <c r="O4736" t="s">
        <v>9131</v>
      </c>
      <c r="P4736">
        <v>1</v>
      </c>
      <c r="Q4736">
        <v>210</v>
      </c>
      <c r="R4736">
        <v>210</v>
      </c>
      <c r="W4736">
        <v>4.41E-2</v>
      </c>
      <c r="X4736">
        <v>5.2920000000000002E-2</v>
      </c>
    </row>
    <row r="4737" spans="1:24" hidden="1" x14ac:dyDescent="0.3">
      <c r="A4737" t="s">
        <v>18247</v>
      </c>
      <c r="B4737" t="s">
        <v>8211</v>
      </c>
      <c r="C4737" t="s">
        <v>6818</v>
      </c>
      <c r="D4737" t="s">
        <v>6817</v>
      </c>
      <c r="E4737" t="s">
        <v>113</v>
      </c>
      <c r="F4737" t="s">
        <v>6819</v>
      </c>
      <c r="G4737" t="s">
        <v>247</v>
      </c>
      <c r="H4737" t="s">
        <v>371</v>
      </c>
      <c r="I4737" t="s">
        <v>285</v>
      </c>
      <c r="J4737" t="s">
        <v>18242</v>
      </c>
      <c r="K4737" t="s">
        <v>18243</v>
      </c>
      <c r="L4737" t="s">
        <v>120</v>
      </c>
      <c r="M4737">
        <v>37</v>
      </c>
      <c r="N4737" t="s">
        <v>17423</v>
      </c>
      <c r="O4737" t="s">
        <v>15748</v>
      </c>
      <c r="P4737">
        <v>1</v>
      </c>
      <c r="Q4737">
        <v>1.2</v>
      </c>
      <c r="T4737">
        <v>174.9</v>
      </c>
      <c r="W4737">
        <v>1.1309733552923256</v>
      </c>
      <c r="X4737">
        <v>1.8095573684677211</v>
      </c>
    </row>
    <row r="4738" spans="1:24" hidden="1" x14ac:dyDescent="0.3">
      <c r="A4738" t="s">
        <v>18248</v>
      </c>
      <c r="B4738" t="s">
        <v>8174</v>
      </c>
      <c r="C4738" t="s">
        <v>1730</v>
      </c>
      <c r="D4738" t="s">
        <v>1729</v>
      </c>
      <c r="E4738" t="s">
        <v>113</v>
      </c>
      <c r="F4738" t="s">
        <v>1731</v>
      </c>
      <c r="G4738" t="s">
        <v>247</v>
      </c>
      <c r="H4738" t="s">
        <v>371</v>
      </c>
      <c r="I4738" t="s">
        <v>115</v>
      </c>
      <c r="J4738" t="s">
        <v>18249</v>
      </c>
      <c r="K4738" t="s">
        <v>18250</v>
      </c>
      <c r="L4738" t="s">
        <v>8903</v>
      </c>
      <c r="M4738">
        <v>29</v>
      </c>
      <c r="N4738" t="s">
        <v>9085</v>
      </c>
      <c r="O4738" t="s">
        <v>17159</v>
      </c>
      <c r="P4738">
        <v>3</v>
      </c>
      <c r="Q4738">
        <v>1450</v>
      </c>
      <c r="R4738">
        <v>400</v>
      </c>
      <c r="T4738">
        <v>70</v>
      </c>
      <c r="U4738">
        <v>190</v>
      </c>
      <c r="V4738">
        <v>290</v>
      </c>
      <c r="W4738">
        <v>1.74</v>
      </c>
      <c r="X4738">
        <v>2.0880000000000001</v>
      </c>
    </row>
    <row r="4739" spans="1:24" hidden="1" x14ac:dyDescent="0.3">
      <c r="A4739" t="s">
        <v>18251</v>
      </c>
      <c r="B4739" t="s">
        <v>8617</v>
      </c>
      <c r="C4739" t="s">
        <v>1730</v>
      </c>
      <c r="D4739" t="s">
        <v>1729</v>
      </c>
      <c r="E4739" t="s">
        <v>113</v>
      </c>
      <c r="F4739" t="s">
        <v>1731</v>
      </c>
      <c r="G4739" t="s">
        <v>247</v>
      </c>
      <c r="H4739" t="s">
        <v>371</v>
      </c>
      <c r="I4739" t="s">
        <v>115</v>
      </c>
      <c r="J4739" t="s">
        <v>18249</v>
      </c>
      <c r="K4739" t="s">
        <v>18250</v>
      </c>
      <c r="L4739" t="s">
        <v>8903</v>
      </c>
      <c r="M4739">
        <v>27</v>
      </c>
      <c r="N4739" t="s">
        <v>9085</v>
      </c>
      <c r="O4739" t="s">
        <v>11169</v>
      </c>
      <c r="P4739">
        <v>3</v>
      </c>
      <c r="Q4739">
        <v>2009</v>
      </c>
      <c r="R4739">
        <v>469</v>
      </c>
      <c r="T4739">
        <v>70</v>
      </c>
      <c r="U4739">
        <v>190</v>
      </c>
      <c r="V4739">
        <v>290</v>
      </c>
      <c r="W4739">
        <v>2.8266629999999999</v>
      </c>
      <c r="X4739">
        <v>3.3919956</v>
      </c>
    </row>
    <row r="4740" spans="1:24" hidden="1" x14ac:dyDescent="0.3">
      <c r="A4740" t="s">
        <v>18252</v>
      </c>
      <c r="B4740" t="s">
        <v>8179</v>
      </c>
      <c r="C4740" t="s">
        <v>1730</v>
      </c>
      <c r="D4740" t="s">
        <v>1729</v>
      </c>
      <c r="E4740" t="s">
        <v>113</v>
      </c>
      <c r="F4740" t="s">
        <v>1731</v>
      </c>
      <c r="G4740" t="s">
        <v>247</v>
      </c>
      <c r="H4740" t="s">
        <v>371</v>
      </c>
      <c r="I4740" t="s">
        <v>115</v>
      </c>
      <c r="J4740" t="s">
        <v>18249</v>
      </c>
      <c r="K4740" t="s">
        <v>18250</v>
      </c>
      <c r="L4740" t="s">
        <v>8903</v>
      </c>
      <c r="M4740">
        <v>27</v>
      </c>
      <c r="N4740" t="s">
        <v>9085</v>
      </c>
      <c r="O4740" t="s">
        <v>16958</v>
      </c>
      <c r="P4740">
        <v>3</v>
      </c>
      <c r="Q4740">
        <v>400</v>
      </c>
      <c r="R4740">
        <v>300</v>
      </c>
      <c r="W4740">
        <v>0.36</v>
      </c>
      <c r="X4740">
        <v>0.432</v>
      </c>
    </row>
    <row r="4741" spans="1:24" hidden="1" x14ac:dyDescent="0.3">
      <c r="A4741" t="s">
        <v>18253</v>
      </c>
      <c r="B4741" t="s">
        <v>8536</v>
      </c>
      <c r="C4741" t="s">
        <v>1730</v>
      </c>
      <c r="D4741" t="s">
        <v>1729</v>
      </c>
      <c r="E4741" t="s">
        <v>113</v>
      </c>
      <c r="F4741" t="s">
        <v>1731</v>
      </c>
      <c r="G4741" t="s">
        <v>247</v>
      </c>
      <c r="H4741" t="s">
        <v>371</v>
      </c>
      <c r="I4741" t="s">
        <v>115</v>
      </c>
      <c r="J4741" t="s">
        <v>18249</v>
      </c>
      <c r="K4741" t="s">
        <v>18250</v>
      </c>
      <c r="L4741" t="s">
        <v>8903</v>
      </c>
      <c r="M4741">
        <v>27</v>
      </c>
      <c r="N4741" t="s">
        <v>9085</v>
      </c>
      <c r="O4741" t="s">
        <v>16960</v>
      </c>
      <c r="P4741">
        <v>3</v>
      </c>
      <c r="Q4741">
        <v>400</v>
      </c>
      <c r="R4741">
        <v>300</v>
      </c>
      <c r="W4741">
        <v>0.36</v>
      </c>
      <c r="X4741">
        <v>0.432</v>
      </c>
    </row>
    <row r="4742" spans="1:24" hidden="1" x14ac:dyDescent="0.3">
      <c r="A4742" t="s">
        <v>18254</v>
      </c>
      <c r="B4742" t="s">
        <v>8174</v>
      </c>
      <c r="C4742" t="s">
        <v>18255</v>
      </c>
      <c r="D4742" t="s">
        <v>18256</v>
      </c>
      <c r="E4742" t="s">
        <v>113</v>
      </c>
      <c r="F4742" t="s">
        <v>18257</v>
      </c>
      <c r="G4742" t="s">
        <v>133</v>
      </c>
      <c r="H4742" t="s">
        <v>16868</v>
      </c>
      <c r="I4742" t="s">
        <v>540</v>
      </c>
      <c r="J4742" t="s">
        <v>18258</v>
      </c>
      <c r="K4742" t="s">
        <v>18259</v>
      </c>
      <c r="L4742" t="s">
        <v>1173</v>
      </c>
      <c r="M4742">
        <v>50</v>
      </c>
      <c r="N4742" t="s">
        <v>9971</v>
      </c>
      <c r="O4742" t="s">
        <v>8245</v>
      </c>
      <c r="P4742">
        <v>3</v>
      </c>
      <c r="Q4742">
        <v>1400</v>
      </c>
      <c r="R4742">
        <v>320</v>
      </c>
      <c r="S4742">
        <v>145</v>
      </c>
      <c r="T4742">
        <v>30</v>
      </c>
      <c r="U4742">
        <v>185</v>
      </c>
      <c r="V4742">
        <v>255</v>
      </c>
      <c r="W4742">
        <v>1.3440000000000001</v>
      </c>
      <c r="X4742">
        <v>1.6128</v>
      </c>
    </row>
    <row r="4743" spans="1:24" hidden="1" x14ac:dyDescent="0.3">
      <c r="A4743" t="s">
        <v>18260</v>
      </c>
      <c r="B4743" t="s">
        <v>8179</v>
      </c>
      <c r="C4743" t="s">
        <v>18255</v>
      </c>
      <c r="D4743" t="s">
        <v>18256</v>
      </c>
      <c r="E4743" t="s">
        <v>113</v>
      </c>
      <c r="F4743" t="s">
        <v>18257</v>
      </c>
      <c r="G4743" t="s">
        <v>133</v>
      </c>
      <c r="H4743" t="s">
        <v>16868</v>
      </c>
      <c r="I4743" t="s">
        <v>540</v>
      </c>
      <c r="J4743" t="s">
        <v>18258</v>
      </c>
      <c r="K4743" t="s">
        <v>18259</v>
      </c>
      <c r="L4743" t="s">
        <v>1173</v>
      </c>
      <c r="M4743">
        <v>50</v>
      </c>
      <c r="N4743" t="s">
        <v>9971</v>
      </c>
      <c r="O4743" t="s">
        <v>14622</v>
      </c>
      <c r="P4743">
        <v>1</v>
      </c>
      <c r="Q4743">
        <v>560</v>
      </c>
      <c r="R4743">
        <v>492</v>
      </c>
      <c r="W4743">
        <v>0.27551999999999999</v>
      </c>
      <c r="X4743">
        <v>0.33062399999999997</v>
      </c>
    </row>
    <row r="4744" spans="1:24" hidden="1" x14ac:dyDescent="0.3">
      <c r="A4744" t="s">
        <v>18261</v>
      </c>
      <c r="B4744" t="s">
        <v>8536</v>
      </c>
      <c r="C4744" t="s">
        <v>18255</v>
      </c>
      <c r="D4744" t="s">
        <v>18256</v>
      </c>
      <c r="E4744" t="s">
        <v>113</v>
      </c>
      <c r="F4744" t="s">
        <v>18257</v>
      </c>
      <c r="G4744" t="s">
        <v>133</v>
      </c>
      <c r="H4744" t="s">
        <v>16868</v>
      </c>
      <c r="I4744" t="s">
        <v>540</v>
      </c>
      <c r="J4744" t="s">
        <v>18258</v>
      </c>
      <c r="K4744" t="s">
        <v>18259</v>
      </c>
      <c r="L4744" t="s">
        <v>1173</v>
      </c>
      <c r="M4744">
        <v>48</v>
      </c>
      <c r="N4744" t="s">
        <v>8614</v>
      </c>
      <c r="O4744" t="s">
        <v>9505</v>
      </c>
      <c r="P4744">
        <v>2</v>
      </c>
      <c r="W4744">
        <v>0</v>
      </c>
      <c r="X4744">
        <v>0</v>
      </c>
    </row>
    <row r="4745" spans="1:24" hidden="1" x14ac:dyDescent="0.3">
      <c r="A4745" t="s">
        <v>18262</v>
      </c>
      <c r="B4745" t="s">
        <v>8211</v>
      </c>
      <c r="C4745" t="s">
        <v>18255</v>
      </c>
      <c r="D4745" t="s">
        <v>18256</v>
      </c>
      <c r="E4745" t="s">
        <v>113</v>
      </c>
      <c r="F4745" t="s">
        <v>18257</v>
      </c>
      <c r="G4745" t="s">
        <v>133</v>
      </c>
      <c r="H4745" t="s">
        <v>16868</v>
      </c>
      <c r="I4745" t="s">
        <v>540</v>
      </c>
      <c r="J4745" t="s">
        <v>18258</v>
      </c>
      <c r="K4745" t="s">
        <v>18259</v>
      </c>
      <c r="L4745" t="s">
        <v>1173</v>
      </c>
      <c r="M4745">
        <v>48</v>
      </c>
      <c r="N4745" t="s">
        <v>113</v>
      </c>
      <c r="O4745" t="s">
        <v>9493</v>
      </c>
      <c r="P4745">
        <v>1</v>
      </c>
      <c r="Q4745">
        <v>0.6</v>
      </c>
      <c r="T4745">
        <v>250</v>
      </c>
      <c r="W4745">
        <v>0.28274333882308139</v>
      </c>
      <c r="X4745">
        <v>0.45238934211693027</v>
      </c>
    </row>
    <row r="4746" spans="1:24" hidden="1" x14ac:dyDescent="0.3">
      <c r="A4746" t="s">
        <v>18263</v>
      </c>
      <c r="B4746" t="s">
        <v>8174</v>
      </c>
      <c r="C4746" t="s">
        <v>18264</v>
      </c>
      <c r="D4746" t="s">
        <v>18265</v>
      </c>
      <c r="E4746" t="s">
        <v>113</v>
      </c>
      <c r="F4746" t="s">
        <v>18266</v>
      </c>
      <c r="G4746" t="s">
        <v>133</v>
      </c>
      <c r="H4746" t="s">
        <v>16868</v>
      </c>
      <c r="I4746" t="s">
        <v>540</v>
      </c>
      <c r="J4746" t="s">
        <v>18267</v>
      </c>
      <c r="K4746" t="s">
        <v>18268</v>
      </c>
      <c r="L4746" t="s">
        <v>1173</v>
      </c>
      <c r="M4746">
        <v>50</v>
      </c>
      <c r="N4746" t="s">
        <v>9971</v>
      </c>
      <c r="O4746" t="s">
        <v>8245</v>
      </c>
      <c r="P4746">
        <v>3</v>
      </c>
      <c r="Q4746">
        <v>1400</v>
      </c>
      <c r="R4746">
        <v>320</v>
      </c>
      <c r="T4746">
        <v>125</v>
      </c>
      <c r="U4746">
        <v>200</v>
      </c>
      <c r="V4746">
        <v>315</v>
      </c>
      <c r="W4746">
        <v>1.3440000000000001</v>
      </c>
      <c r="X4746">
        <v>1.6128</v>
      </c>
    </row>
    <row r="4747" spans="1:24" hidden="1" x14ac:dyDescent="0.3">
      <c r="A4747" t="s">
        <v>18269</v>
      </c>
      <c r="B4747" t="s">
        <v>8179</v>
      </c>
      <c r="C4747" t="s">
        <v>18264</v>
      </c>
      <c r="D4747" t="s">
        <v>18265</v>
      </c>
      <c r="E4747" t="s">
        <v>113</v>
      </c>
      <c r="F4747" t="s">
        <v>18266</v>
      </c>
      <c r="G4747" t="s">
        <v>133</v>
      </c>
      <c r="H4747" t="s">
        <v>16868</v>
      </c>
      <c r="I4747" t="s">
        <v>540</v>
      </c>
      <c r="J4747" t="s">
        <v>18267</v>
      </c>
      <c r="K4747" t="s">
        <v>18268</v>
      </c>
      <c r="L4747" t="s">
        <v>1173</v>
      </c>
      <c r="M4747">
        <v>50</v>
      </c>
      <c r="N4747" t="s">
        <v>9971</v>
      </c>
      <c r="O4747" t="s">
        <v>14622</v>
      </c>
      <c r="P4747">
        <v>1</v>
      </c>
      <c r="Q4747">
        <v>560</v>
      </c>
      <c r="R4747">
        <v>492</v>
      </c>
      <c r="W4747">
        <v>0.27551999999999999</v>
      </c>
      <c r="X4747">
        <v>0.33062399999999997</v>
      </c>
    </row>
    <row r="4748" spans="1:24" hidden="1" x14ac:dyDescent="0.3">
      <c r="A4748" t="s">
        <v>18270</v>
      </c>
      <c r="B4748" t="s">
        <v>8536</v>
      </c>
      <c r="C4748" t="s">
        <v>18264</v>
      </c>
      <c r="D4748" t="s">
        <v>18265</v>
      </c>
      <c r="E4748" t="s">
        <v>113</v>
      </c>
      <c r="F4748" t="s">
        <v>18266</v>
      </c>
      <c r="G4748" t="s">
        <v>133</v>
      </c>
      <c r="H4748" t="s">
        <v>16868</v>
      </c>
      <c r="I4748" t="s">
        <v>540</v>
      </c>
      <c r="J4748" t="s">
        <v>18267</v>
      </c>
      <c r="K4748" t="s">
        <v>18268</v>
      </c>
      <c r="L4748" t="s">
        <v>1173</v>
      </c>
      <c r="M4748">
        <v>48</v>
      </c>
      <c r="N4748" t="s">
        <v>8614</v>
      </c>
      <c r="O4748" t="s">
        <v>9505</v>
      </c>
      <c r="P4748">
        <v>2</v>
      </c>
      <c r="W4748">
        <v>0</v>
      </c>
      <c r="X4748">
        <v>0</v>
      </c>
    </row>
    <row r="4749" spans="1:24" hidden="1" x14ac:dyDescent="0.3">
      <c r="A4749" t="s">
        <v>18271</v>
      </c>
      <c r="B4749" t="s">
        <v>8211</v>
      </c>
      <c r="C4749" t="s">
        <v>18264</v>
      </c>
      <c r="D4749" t="s">
        <v>18265</v>
      </c>
      <c r="E4749" t="s">
        <v>113</v>
      </c>
      <c r="F4749" t="s">
        <v>18266</v>
      </c>
      <c r="G4749" t="s">
        <v>133</v>
      </c>
      <c r="H4749" t="s">
        <v>16868</v>
      </c>
      <c r="I4749" t="s">
        <v>540</v>
      </c>
      <c r="J4749" t="s">
        <v>18267</v>
      </c>
      <c r="K4749" t="s">
        <v>18268</v>
      </c>
      <c r="L4749" t="s">
        <v>1173</v>
      </c>
      <c r="M4749">
        <v>48</v>
      </c>
      <c r="N4749" t="s">
        <v>8614</v>
      </c>
      <c r="O4749" t="s">
        <v>17982</v>
      </c>
      <c r="P4749">
        <v>1</v>
      </c>
      <c r="Q4749">
        <v>0.6</v>
      </c>
      <c r="T4749">
        <v>315</v>
      </c>
      <c r="W4749">
        <v>0.28274333882308139</v>
      </c>
      <c r="X4749">
        <v>0.45238934211693027</v>
      </c>
    </row>
    <row r="4750" spans="1:24" hidden="1" x14ac:dyDescent="0.3">
      <c r="A4750" t="s">
        <v>18272</v>
      </c>
      <c r="B4750" t="s">
        <v>8174</v>
      </c>
      <c r="C4750" t="s">
        <v>18273</v>
      </c>
      <c r="D4750" t="s">
        <v>18274</v>
      </c>
      <c r="E4750" t="s">
        <v>113</v>
      </c>
      <c r="F4750" t="s">
        <v>18275</v>
      </c>
      <c r="G4750" t="s">
        <v>133</v>
      </c>
      <c r="H4750" t="s">
        <v>16868</v>
      </c>
      <c r="I4750" t="s">
        <v>540</v>
      </c>
      <c r="J4750" t="s">
        <v>18276</v>
      </c>
      <c r="K4750" t="s">
        <v>18277</v>
      </c>
      <c r="L4750" t="s">
        <v>1173</v>
      </c>
      <c r="M4750">
        <v>50</v>
      </c>
      <c r="N4750" t="s">
        <v>8442</v>
      </c>
      <c r="O4750" t="s">
        <v>8207</v>
      </c>
      <c r="P4750">
        <v>3</v>
      </c>
      <c r="Q4750">
        <v>1400</v>
      </c>
      <c r="R4750">
        <v>320</v>
      </c>
      <c r="S4750">
        <v>145</v>
      </c>
      <c r="T4750">
        <v>130</v>
      </c>
      <c r="U4750">
        <v>180</v>
      </c>
      <c r="V4750">
        <v>330</v>
      </c>
      <c r="W4750">
        <v>1.3440000000000001</v>
      </c>
      <c r="X4750">
        <v>1.6128</v>
      </c>
    </row>
    <row r="4751" spans="1:24" hidden="1" x14ac:dyDescent="0.3">
      <c r="A4751" t="s">
        <v>18278</v>
      </c>
      <c r="B4751" t="s">
        <v>8179</v>
      </c>
      <c r="C4751" t="s">
        <v>18273</v>
      </c>
      <c r="D4751" t="s">
        <v>18274</v>
      </c>
      <c r="E4751" t="s">
        <v>113</v>
      </c>
      <c r="F4751" t="s">
        <v>18275</v>
      </c>
      <c r="G4751" t="s">
        <v>133</v>
      </c>
      <c r="H4751" t="s">
        <v>16868</v>
      </c>
      <c r="I4751" t="s">
        <v>540</v>
      </c>
      <c r="J4751" t="s">
        <v>18276</v>
      </c>
      <c r="K4751" t="s">
        <v>18277</v>
      </c>
      <c r="L4751" t="s">
        <v>1173</v>
      </c>
      <c r="M4751">
        <v>50</v>
      </c>
      <c r="N4751" t="s">
        <v>9971</v>
      </c>
      <c r="O4751" t="s">
        <v>9034</v>
      </c>
      <c r="P4751">
        <v>1</v>
      </c>
      <c r="Q4751">
        <v>560</v>
      </c>
      <c r="R4751">
        <v>308</v>
      </c>
      <c r="S4751">
        <v>149</v>
      </c>
      <c r="W4751">
        <v>0.17247999999999999</v>
      </c>
      <c r="X4751">
        <v>0.20697599999999999</v>
      </c>
    </row>
    <row r="4752" spans="1:24" hidden="1" x14ac:dyDescent="0.3">
      <c r="A4752" t="s">
        <v>18279</v>
      </c>
      <c r="B4752" t="s">
        <v>8536</v>
      </c>
      <c r="C4752" t="s">
        <v>18273</v>
      </c>
      <c r="D4752" t="s">
        <v>18274</v>
      </c>
      <c r="E4752" t="s">
        <v>113</v>
      </c>
      <c r="F4752" t="s">
        <v>18275</v>
      </c>
      <c r="G4752" t="s">
        <v>133</v>
      </c>
      <c r="H4752" t="s">
        <v>16868</v>
      </c>
      <c r="I4752" t="s">
        <v>540</v>
      </c>
      <c r="J4752" t="s">
        <v>18276</v>
      </c>
      <c r="K4752" t="s">
        <v>18277</v>
      </c>
      <c r="L4752" t="s">
        <v>1173</v>
      </c>
      <c r="M4752">
        <v>48</v>
      </c>
      <c r="N4752" t="s">
        <v>8614</v>
      </c>
      <c r="O4752" t="s">
        <v>9505</v>
      </c>
      <c r="P4752">
        <v>2</v>
      </c>
      <c r="W4752">
        <v>0</v>
      </c>
      <c r="X4752">
        <v>0</v>
      </c>
    </row>
    <row r="4753" spans="1:24" hidden="1" x14ac:dyDescent="0.3">
      <c r="A4753" t="s">
        <v>18280</v>
      </c>
      <c r="B4753" t="s">
        <v>8211</v>
      </c>
      <c r="C4753" t="s">
        <v>18273</v>
      </c>
      <c r="D4753" t="s">
        <v>18274</v>
      </c>
      <c r="E4753" t="s">
        <v>113</v>
      </c>
      <c r="F4753" t="s">
        <v>18275</v>
      </c>
      <c r="G4753" t="s">
        <v>133</v>
      </c>
      <c r="H4753" t="s">
        <v>16868</v>
      </c>
      <c r="I4753" t="s">
        <v>540</v>
      </c>
      <c r="J4753" t="s">
        <v>18276</v>
      </c>
      <c r="K4753" t="s">
        <v>18277</v>
      </c>
      <c r="L4753" t="s">
        <v>1173</v>
      </c>
      <c r="M4753">
        <v>48</v>
      </c>
      <c r="N4753" t="s">
        <v>8614</v>
      </c>
      <c r="O4753" t="s">
        <v>12877</v>
      </c>
      <c r="P4753">
        <v>1</v>
      </c>
      <c r="Q4753">
        <v>0.3</v>
      </c>
      <c r="T4753">
        <v>27</v>
      </c>
      <c r="W4753">
        <v>7.0685834705770348E-2</v>
      </c>
      <c r="X4753">
        <v>0.11309733552923257</v>
      </c>
    </row>
    <row r="4754" spans="1:24" hidden="1" x14ac:dyDescent="0.3">
      <c r="A4754" t="s">
        <v>18281</v>
      </c>
      <c r="B4754" t="s">
        <v>8174</v>
      </c>
      <c r="C4754" t="s">
        <v>18282</v>
      </c>
      <c r="D4754" t="s">
        <v>18283</v>
      </c>
      <c r="E4754" t="s">
        <v>113</v>
      </c>
      <c r="F4754" t="s">
        <v>18284</v>
      </c>
      <c r="G4754" t="s">
        <v>133</v>
      </c>
      <c r="H4754" t="s">
        <v>16868</v>
      </c>
      <c r="I4754" t="s">
        <v>540</v>
      </c>
      <c r="J4754" t="s">
        <v>18285</v>
      </c>
      <c r="K4754" t="s">
        <v>18286</v>
      </c>
      <c r="L4754" t="s">
        <v>9030</v>
      </c>
      <c r="M4754">
        <v>60</v>
      </c>
      <c r="N4754" t="s">
        <v>8442</v>
      </c>
      <c r="O4754" t="s">
        <v>8245</v>
      </c>
      <c r="P4754">
        <v>3</v>
      </c>
      <c r="Q4754">
        <v>1400</v>
      </c>
      <c r="R4754">
        <v>320</v>
      </c>
      <c r="T4754">
        <v>185</v>
      </c>
      <c r="U4754">
        <v>270</v>
      </c>
      <c r="V4754">
        <v>340</v>
      </c>
      <c r="W4754">
        <v>1.3440000000000001</v>
      </c>
      <c r="X4754">
        <v>1.6128</v>
      </c>
    </row>
    <row r="4755" spans="1:24" hidden="1" x14ac:dyDescent="0.3">
      <c r="A4755" t="s">
        <v>18287</v>
      </c>
      <c r="B4755" t="s">
        <v>8179</v>
      </c>
      <c r="C4755" t="s">
        <v>18282</v>
      </c>
      <c r="D4755" t="s">
        <v>18283</v>
      </c>
      <c r="E4755" t="s">
        <v>113</v>
      </c>
      <c r="F4755" t="s">
        <v>18284</v>
      </c>
      <c r="G4755" t="s">
        <v>133</v>
      </c>
      <c r="H4755" t="s">
        <v>16868</v>
      </c>
      <c r="I4755" t="s">
        <v>540</v>
      </c>
      <c r="J4755" t="s">
        <v>18285</v>
      </c>
      <c r="K4755" t="s">
        <v>18286</v>
      </c>
      <c r="L4755" t="s">
        <v>9030</v>
      </c>
      <c r="M4755">
        <v>60</v>
      </c>
      <c r="N4755" t="s">
        <v>9971</v>
      </c>
      <c r="O4755" t="s">
        <v>14622</v>
      </c>
      <c r="P4755">
        <v>1</v>
      </c>
      <c r="Q4755">
        <v>560</v>
      </c>
      <c r="R4755">
        <v>492</v>
      </c>
      <c r="W4755">
        <v>0.27551999999999999</v>
      </c>
      <c r="X4755">
        <v>0.33062399999999997</v>
      </c>
    </row>
    <row r="4756" spans="1:24" hidden="1" x14ac:dyDescent="0.3">
      <c r="A4756" t="s">
        <v>18288</v>
      </c>
      <c r="B4756" t="s">
        <v>8536</v>
      </c>
      <c r="C4756" t="s">
        <v>18282</v>
      </c>
      <c r="D4756" t="s">
        <v>18283</v>
      </c>
      <c r="E4756" t="s">
        <v>113</v>
      </c>
      <c r="F4756" t="s">
        <v>18284</v>
      </c>
      <c r="G4756" t="s">
        <v>133</v>
      </c>
      <c r="H4756" t="s">
        <v>16868</v>
      </c>
      <c r="I4756" t="s">
        <v>540</v>
      </c>
      <c r="J4756" t="s">
        <v>18285</v>
      </c>
      <c r="K4756" t="s">
        <v>18286</v>
      </c>
      <c r="L4756" t="s">
        <v>9030</v>
      </c>
      <c r="M4756">
        <v>58</v>
      </c>
      <c r="N4756" t="s">
        <v>8614</v>
      </c>
      <c r="O4756" t="s">
        <v>9505</v>
      </c>
      <c r="P4756">
        <v>2</v>
      </c>
      <c r="W4756">
        <v>0</v>
      </c>
      <c r="X4756">
        <v>0</v>
      </c>
    </row>
    <row r="4757" spans="1:24" hidden="1" x14ac:dyDescent="0.3">
      <c r="A4757" t="s">
        <v>18289</v>
      </c>
      <c r="B4757" t="s">
        <v>8211</v>
      </c>
      <c r="C4757" t="s">
        <v>18282</v>
      </c>
      <c r="D4757" t="s">
        <v>18283</v>
      </c>
      <c r="E4757" t="s">
        <v>113</v>
      </c>
      <c r="F4757" t="s">
        <v>18284</v>
      </c>
      <c r="G4757" t="s">
        <v>133</v>
      </c>
      <c r="H4757" t="s">
        <v>16868</v>
      </c>
      <c r="I4757" t="s">
        <v>540</v>
      </c>
      <c r="J4757" t="s">
        <v>18285</v>
      </c>
      <c r="K4757" t="s">
        <v>18286</v>
      </c>
      <c r="L4757" t="s">
        <v>9030</v>
      </c>
      <c r="M4757">
        <v>58</v>
      </c>
      <c r="N4757" t="s">
        <v>8614</v>
      </c>
      <c r="O4757" t="s">
        <v>12877</v>
      </c>
      <c r="P4757">
        <v>1</v>
      </c>
      <c r="Q4757">
        <v>0.9</v>
      </c>
      <c r="T4757">
        <v>327</v>
      </c>
      <c r="W4757">
        <v>0.63617251235193317</v>
      </c>
      <c r="X4757">
        <v>1.0178760197630932</v>
      </c>
    </row>
    <row r="4758" spans="1:24" hidden="1" x14ac:dyDescent="0.3">
      <c r="A4758" t="s">
        <v>18290</v>
      </c>
      <c r="B4758" t="s">
        <v>8174</v>
      </c>
      <c r="C4758" t="s">
        <v>18291</v>
      </c>
      <c r="D4758" t="s">
        <v>18292</v>
      </c>
      <c r="E4758" t="s">
        <v>113</v>
      </c>
      <c r="F4758" t="s">
        <v>18293</v>
      </c>
      <c r="G4758" t="s">
        <v>133</v>
      </c>
      <c r="H4758" t="s">
        <v>16868</v>
      </c>
      <c r="I4758" t="s">
        <v>540</v>
      </c>
      <c r="J4758" t="s">
        <v>18294</v>
      </c>
      <c r="K4758" t="s">
        <v>18295</v>
      </c>
      <c r="L4758" t="s">
        <v>1173</v>
      </c>
      <c r="M4758">
        <v>50</v>
      </c>
      <c r="N4758" t="s">
        <v>8442</v>
      </c>
      <c r="O4758" t="s">
        <v>8207</v>
      </c>
      <c r="P4758">
        <v>3</v>
      </c>
      <c r="Q4758">
        <v>1400</v>
      </c>
      <c r="R4758">
        <v>320</v>
      </c>
      <c r="S4758">
        <v>145</v>
      </c>
      <c r="T4758">
        <v>100</v>
      </c>
      <c r="U4758">
        <v>190</v>
      </c>
      <c r="V4758">
        <v>280</v>
      </c>
      <c r="W4758">
        <v>1.3440000000000001</v>
      </c>
      <c r="X4758">
        <v>1.6128</v>
      </c>
    </row>
    <row r="4759" spans="1:24" hidden="1" x14ac:dyDescent="0.3">
      <c r="A4759" t="s">
        <v>18296</v>
      </c>
      <c r="B4759" t="s">
        <v>8179</v>
      </c>
      <c r="C4759" t="s">
        <v>18291</v>
      </c>
      <c r="D4759" t="s">
        <v>18292</v>
      </c>
      <c r="E4759" t="s">
        <v>113</v>
      </c>
      <c r="F4759" t="s">
        <v>18293</v>
      </c>
      <c r="G4759" t="s">
        <v>133</v>
      </c>
      <c r="H4759" t="s">
        <v>16868</v>
      </c>
      <c r="I4759" t="s">
        <v>540</v>
      </c>
      <c r="J4759" t="s">
        <v>18294</v>
      </c>
      <c r="K4759" t="s">
        <v>18295</v>
      </c>
      <c r="L4759" t="s">
        <v>1173</v>
      </c>
      <c r="M4759">
        <v>50</v>
      </c>
      <c r="N4759" t="s">
        <v>9971</v>
      </c>
      <c r="O4759" t="s">
        <v>9034</v>
      </c>
      <c r="P4759">
        <v>1</v>
      </c>
      <c r="Q4759">
        <v>560</v>
      </c>
      <c r="R4759">
        <v>308</v>
      </c>
      <c r="S4759">
        <v>149</v>
      </c>
      <c r="W4759">
        <v>0.17247999999999999</v>
      </c>
      <c r="X4759">
        <v>0.20697599999999999</v>
      </c>
    </row>
    <row r="4760" spans="1:24" hidden="1" x14ac:dyDescent="0.3">
      <c r="A4760" t="s">
        <v>18297</v>
      </c>
      <c r="B4760" t="s">
        <v>8536</v>
      </c>
      <c r="C4760" t="s">
        <v>18291</v>
      </c>
      <c r="D4760" t="s">
        <v>18292</v>
      </c>
      <c r="E4760" t="s">
        <v>113</v>
      </c>
      <c r="F4760" t="s">
        <v>18293</v>
      </c>
      <c r="G4760" t="s">
        <v>133</v>
      </c>
      <c r="H4760" t="s">
        <v>16868</v>
      </c>
      <c r="I4760" t="s">
        <v>540</v>
      </c>
      <c r="J4760" t="s">
        <v>18294</v>
      </c>
      <c r="K4760" t="s">
        <v>18295</v>
      </c>
      <c r="L4760" t="s">
        <v>1173</v>
      </c>
      <c r="M4760">
        <v>48</v>
      </c>
      <c r="N4760" t="s">
        <v>8614</v>
      </c>
      <c r="O4760" t="s">
        <v>9505</v>
      </c>
      <c r="P4760">
        <v>2</v>
      </c>
      <c r="W4760">
        <v>0</v>
      </c>
      <c r="X4760">
        <v>0</v>
      </c>
    </row>
    <row r="4761" spans="1:24" hidden="1" x14ac:dyDescent="0.3">
      <c r="A4761" t="s">
        <v>18298</v>
      </c>
      <c r="B4761" t="s">
        <v>8211</v>
      </c>
      <c r="C4761" t="s">
        <v>18291</v>
      </c>
      <c r="D4761" t="s">
        <v>18292</v>
      </c>
      <c r="E4761" t="s">
        <v>113</v>
      </c>
      <c r="F4761" t="s">
        <v>18293</v>
      </c>
      <c r="G4761" t="s">
        <v>133</v>
      </c>
      <c r="H4761" t="s">
        <v>16868</v>
      </c>
      <c r="I4761" t="s">
        <v>540</v>
      </c>
      <c r="J4761" t="s">
        <v>18294</v>
      </c>
      <c r="K4761" t="s">
        <v>18295</v>
      </c>
      <c r="L4761" t="s">
        <v>1173</v>
      </c>
      <c r="M4761">
        <v>48</v>
      </c>
      <c r="N4761" t="s">
        <v>8614</v>
      </c>
      <c r="O4761" t="s">
        <v>12877</v>
      </c>
      <c r="P4761">
        <v>1</v>
      </c>
      <c r="Q4761">
        <v>0.3</v>
      </c>
      <c r="T4761">
        <v>275</v>
      </c>
      <c r="W4761">
        <v>7.0685834705770348E-2</v>
      </c>
      <c r="X4761">
        <v>0.11309733552923257</v>
      </c>
    </row>
    <row r="4762" spans="1:24" hidden="1" x14ac:dyDescent="0.3">
      <c r="A4762" t="s">
        <v>18299</v>
      </c>
      <c r="B4762" t="s">
        <v>8174</v>
      </c>
      <c r="C4762" t="s">
        <v>18300</v>
      </c>
      <c r="D4762" t="s">
        <v>18301</v>
      </c>
      <c r="E4762" t="s">
        <v>113</v>
      </c>
      <c r="F4762" t="s">
        <v>18302</v>
      </c>
      <c r="G4762" t="s">
        <v>133</v>
      </c>
      <c r="H4762" t="s">
        <v>16868</v>
      </c>
      <c r="I4762" t="s">
        <v>540</v>
      </c>
      <c r="J4762" t="s">
        <v>18303</v>
      </c>
      <c r="K4762" t="s">
        <v>18304</v>
      </c>
      <c r="L4762" t="s">
        <v>1173</v>
      </c>
      <c r="M4762">
        <v>50</v>
      </c>
      <c r="N4762" t="s">
        <v>8442</v>
      </c>
      <c r="O4762" t="s">
        <v>8207</v>
      </c>
      <c r="P4762">
        <v>3</v>
      </c>
      <c r="Q4762">
        <v>1400</v>
      </c>
      <c r="R4762">
        <v>320</v>
      </c>
      <c r="S4762">
        <v>145</v>
      </c>
      <c r="T4762">
        <v>10</v>
      </c>
      <c r="U4762">
        <v>150</v>
      </c>
      <c r="V4762">
        <v>315</v>
      </c>
      <c r="W4762">
        <v>1.3440000000000001</v>
      </c>
      <c r="X4762">
        <v>1.6128</v>
      </c>
    </row>
    <row r="4763" spans="1:24" hidden="1" x14ac:dyDescent="0.3">
      <c r="A4763" t="s">
        <v>18305</v>
      </c>
      <c r="B4763" t="s">
        <v>8179</v>
      </c>
      <c r="C4763" t="s">
        <v>18300</v>
      </c>
      <c r="D4763" t="s">
        <v>18301</v>
      </c>
      <c r="E4763" t="s">
        <v>113</v>
      </c>
      <c r="F4763" t="s">
        <v>18302</v>
      </c>
      <c r="G4763" t="s">
        <v>133</v>
      </c>
      <c r="H4763" t="s">
        <v>16868</v>
      </c>
      <c r="I4763" t="s">
        <v>540</v>
      </c>
      <c r="J4763" t="s">
        <v>18303</v>
      </c>
      <c r="K4763" t="s">
        <v>18304</v>
      </c>
      <c r="L4763" t="s">
        <v>1173</v>
      </c>
      <c r="M4763">
        <v>50</v>
      </c>
      <c r="N4763" t="s">
        <v>9971</v>
      </c>
      <c r="O4763" t="s">
        <v>9034</v>
      </c>
      <c r="P4763">
        <v>1</v>
      </c>
      <c r="Q4763">
        <v>560</v>
      </c>
      <c r="R4763">
        <v>308</v>
      </c>
      <c r="S4763">
        <v>149</v>
      </c>
      <c r="W4763">
        <v>0.17247999999999999</v>
      </c>
      <c r="X4763">
        <v>0.20697599999999999</v>
      </c>
    </row>
    <row r="4764" spans="1:24" hidden="1" x14ac:dyDescent="0.3">
      <c r="A4764" t="s">
        <v>18306</v>
      </c>
      <c r="B4764" t="s">
        <v>8536</v>
      </c>
      <c r="C4764" t="s">
        <v>18300</v>
      </c>
      <c r="D4764" t="s">
        <v>18301</v>
      </c>
      <c r="E4764" t="s">
        <v>113</v>
      </c>
      <c r="F4764" t="s">
        <v>18302</v>
      </c>
      <c r="G4764" t="s">
        <v>133</v>
      </c>
      <c r="H4764" t="s">
        <v>16868</v>
      </c>
      <c r="I4764" t="s">
        <v>540</v>
      </c>
      <c r="J4764" t="s">
        <v>18303</v>
      </c>
      <c r="K4764" t="s">
        <v>18304</v>
      </c>
      <c r="L4764" t="s">
        <v>1173</v>
      </c>
      <c r="M4764">
        <v>48</v>
      </c>
      <c r="N4764" t="s">
        <v>8614</v>
      </c>
      <c r="O4764" t="s">
        <v>9505</v>
      </c>
      <c r="P4764">
        <v>2</v>
      </c>
      <c r="W4764">
        <v>0</v>
      </c>
      <c r="X4764">
        <v>0</v>
      </c>
    </row>
    <row r="4765" spans="1:24" hidden="1" x14ac:dyDescent="0.3">
      <c r="A4765" t="s">
        <v>18307</v>
      </c>
      <c r="B4765" t="s">
        <v>8211</v>
      </c>
      <c r="C4765" t="s">
        <v>18300</v>
      </c>
      <c r="D4765" t="s">
        <v>18301</v>
      </c>
      <c r="E4765" t="s">
        <v>113</v>
      </c>
      <c r="F4765" t="s">
        <v>18302</v>
      </c>
      <c r="G4765" t="s">
        <v>133</v>
      </c>
      <c r="H4765" t="s">
        <v>16868</v>
      </c>
      <c r="I4765" t="s">
        <v>540</v>
      </c>
      <c r="J4765" t="s">
        <v>18303</v>
      </c>
      <c r="K4765" t="s">
        <v>18304</v>
      </c>
      <c r="L4765" t="s">
        <v>1173</v>
      </c>
      <c r="M4765">
        <v>48</v>
      </c>
      <c r="N4765" t="s">
        <v>8614</v>
      </c>
      <c r="O4765" t="s">
        <v>8734</v>
      </c>
      <c r="P4765">
        <v>1</v>
      </c>
      <c r="Q4765">
        <v>0.6</v>
      </c>
      <c r="T4765">
        <v>11</v>
      </c>
      <c r="W4765">
        <v>0.28274333882308139</v>
      </c>
      <c r="X4765">
        <v>0.45238934211693027</v>
      </c>
    </row>
    <row r="4766" spans="1:24" hidden="1" x14ac:dyDescent="0.3">
      <c r="A4766" t="s">
        <v>18308</v>
      </c>
      <c r="B4766" t="s">
        <v>8174</v>
      </c>
      <c r="C4766" t="s">
        <v>18309</v>
      </c>
      <c r="D4766" t="s">
        <v>18310</v>
      </c>
      <c r="E4766" t="s">
        <v>113</v>
      </c>
      <c r="F4766" t="s">
        <v>18311</v>
      </c>
      <c r="G4766" t="s">
        <v>133</v>
      </c>
      <c r="H4766" t="s">
        <v>16868</v>
      </c>
      <c r="I4766" t="s">
        <v>540</v>
      </c>
      <c r="J4766" t="s">
        <v>18312</v>
      </c>
      <c r="K4766" t="s">
        <v>18313</v>
      </c>
      <c r="L4766" t="s">
        <v>9030</v>
      </c>
      <c r="M4766">
        <v>60</v>
      </c>
      <c r="N4766" t="s">
        <v>8442</v>
      </c>
      <c r="O4766" t="s">
        <v>8207</v>
      </c>
      <c r="P4766">
        <v>3</v>
      </c>
      <c r="Q4766">
        <v>1400</v>
      </c>
      <c r="R4766">
        <v>320</v>
      </c>
      <c r="S4766">
        <v>145</v>
      </c>
      <c r="T4766">
        <v>135</v>
      </c>
      <c r="U4766">
        <v>250</v>
      </c>
      <c r="V4766">
        <v>325</v>
      </c>
      <c r="W4766">
        <v>1.3440000000000001</v>
      </c>
      <c r="X4766">
        <v>1.6128</v>
      </c>
    </row>
    <row r="4767" spans="1:24" hidden="1" x14ac:dyDescent="0.3">
      <c r="A4767" t="s">
        <v>18314</v>
      </c>
      <c r="B4767" t="s">
        <v>8179</v>
      </c>
      <c r="C4767" t="s">
        <v>18309</v>
      </c>
      <c r="D4767" t="s">
        <v>18310</v>
      </c>
      <c r="E4767" t="s">
        <v>113</v>
      </c>
      <c r="F4767" t="s">
        <v>18311</v>
      </c>
      <c r="G4767" t="s">
        <v>133</v>
      </c>
      <c r="H4767" t="s">
        <v>16868</v>
      </c>
      <c r="I4767" t="s">
        <v>540</v>
      </c>
      <c r="J4767" t="s">
        <v>18312</v>
      </c>
      <c r="K4767" t="s">
        <v>18313</v>
      </c>
      <c r="L4767" t="s">
        <v>9030</v>
      </c>
      <c r="M4767">
        <v>60</v>
      </c>
      <c r="N4767" t="s">
        <v>9971</v>
      </c>
      <c r="O4767" t="s">
        <v>9034</v>
      </c>
      <c r="P4767">
        <v>1</v>
      </c>
      <c r="Q4767">
        <v>560</v>
      </c>
      <c r="R4767">
        <v>308</v>
      </c>
      <c r="S4767">
        <v>149</v>
      </c>
      <c r="W4767">
        <v>0.17247999999999999</v>
      </c>
      <c r="X4767">
        <v>0.20697599999999999</v>
      </c>
    </row>
    <row r="4768" spans="1:24" hidden="1" x14ac:dyDescent="0.3">
      <c r="A4768" t="s">
        <v>18315</v>
      </c>
      <c r="B4768" t="s">
        <v>8536</v>
      </c>
      <c r="C4768" t="s">
        <v>18309</v>
      </c>
      <c r="D4768" t="s">
        <v>18310</v>
      </c>
      <c r="E4768" t="s">
        <v>113</v>
      </c>
      <c r="F4768" t="s">
        <v>18311</v>
      </c>
      <c r="G4768" t="s">
        <v>133</v>
      </c>
      <c r="H4768" t="s">
        <v>16868</v>
      </c>
      <c r="I4768" t="s">
        <v>540</v>
      </c>
      <c r="J4768" t="s">
        <v>18312</v>
      </c>
      <c r="K4768" t="s">
        <v>18313</v>
      </c>
      <c r="L4768" t="s">
        <v>9030</v>
      </c>
      <c r="M4768">
        <v>58</v>
      </c>
      <c r="N4768" t="s">
        <v>8614</v>
      </c>
      <c r="O4768" t="s">
        <v>9505</v>
      </c>
      <c r="P4768">
        <v>2</v>
      </c>
      <c r="W4768">
        <v>0</v>
      </c>
      <c r="X4768">
        <v>0</v>
      </c>
    </row>
    <row r="4769" spans="1:24" hidden="1" x14ac:dyDescent="0.3">
      <c r="A4769" t="s">
        <v>18316</v>
      </c>
      <c r="B4769" t="s">
        <v>8211</v>
      </c>
      <c r="C4769" t="s">
        <v>18309</v>
      </c>
      <c r="D4769" t="s">
        <v>18310</v>
      </c>
      <c r="E4769" t="s">
        <v>113</v>
      </c>
      <c r="F4769" t="s">
        <v>18311</v>
      </c>
      <c r="G4769" t="s">
        <v>133</v>
      </c>
      <c r="H4769" t="s">
        <v>16868</v>
      </c>
      <c r="I4769" t="s">
        <v>540</v>
      </c>
      <c r="J4769" t="s">
        <v>18312</v>
      </c>
      <c r="K4769" t="s">
        <v>18313</v>
      </c>
      <c r="L4769" t="s">
        <v>9030</v>
      </c>
      <c r="M4769">
        <v>58</v>
      </c>
      <c r="N4769" t="s">
        <v>8614</v>
      </c>
      <c r="O4769" t="s">
        <v>8734</v>
      </c>
      <c r="P4769">
        <v>1</v>
      </c>
      <c r="Q4769">
        <v>0.6</v>
      </c>
      <c r="T4769">
        <v>125</v>
      </c>
      <c r="W4769">
        <v>0.28274333882308139</v>
      </c>
      <c r="X4769">
        <v>0.45238934211693027</v>
      </c>
    </row>
    <row r="4770" spans="1:24" hidden="1" x14ac:dyDescent="0.3">
      <c r="A4770" t="s">
        <v>18317</v>
      </c>
      <c r="B4770" t="s">
        <v>8174</v>
      </c>
      <c r="C4770" t="s">
        <v>18318</v>
      </c>
      <c r="D4770" t="s">
        <v>18319</v>
      </c>
      <c r="E4770" t="s">
        <v>113</v>
      </c>
      <c r="F4770" t="s">
        <v>18320</v>
      </c>
      <c r="G4770" t="s">
        <v>133</v>
      </c>
      <c r="H4770" t="s">
        <v>16868</v>
      </c>
      <c r="I4770" t="s">
        <v>540</v>
      </c>
      <c r="J4770" t="s">
        <v>18321</v>
      </c>
      <c r="K4770" t="s">
        <v>18322</v>
      </c>
      <c r="L4770" t="s">
        <v>8842</v>
      </c>
      <c r="M4770">
        <v>70</v>
      </c>
      <c r="N4770" t="s">
        <v>8442</v>
      </c>
      <c r="O4770" t="s">
        <v>8207</v>
      </c>
      <c r="P4770">
        <v>3</v>
      </c>
      <c r="Q4770">
        <v>1400</v>
      </c>
      <c r="R4770">
        <v>320</v>
      </c>
      <c r="S4770">
        <v>145</v>
      </c>
      <c r="T4770">
        <v>0</v>
      </c>
      <c r="U4770">
        <v>165</v>
      </c>
      <c r="V4770">
        <v>265</v>
      </c>
      <c r="W4770">
        <v>1.3440000000000001</v>
      </c>
      <c r="X4770">
        <v>1.6128</v>
      </c>
    </row>
    <row r="4771" spans="1:24" hidden="1" x14ac:dyDescent="0.3">
      <c r="A4771" t="s">
        <v>18323</v>
      </c>
      <c r="B4771" t="s">
        <v>8179</v>
      </c>
      <c r="C4771" t="s">
        <v>18318</v>
      </c>
      <c r="D4771" t="s">
        <v>18319</v>
      </c>
      <c r="E4771" t="s">
        <v>113</v>
      </c>
      <c r="F4771" t="s">
        <v>18320</v>
      </c>
      <c r="G4771" t="s">
        <v>133</v>
      </c>
      <c r="H4771" t="s">
        <v>16868</v>
      </c>
      <c r="I4771" t="s">
        <v>540</v>
      </c>
      <c r="J4771" t="s">
        <v>18321</v>
      </c>
      <c r="K4771" t="s">
        <v>18322</v>
      </c>
      <c r="L4771" t="s">
        <v>8842</v>
      </c>
      <c r="M4771">
        <v>70</v>
      </c>
      <c r="N4771" t="s">
        <v>9971</v>
      </c>
      <c r="O4771" t="s">
        <v>9034</v>
      </c>
      <c r="P4771">
        <v>1</v>
      </c>
      <c r="Q4771">
        <v>560</v>
      </c>
      <c r="R4771">
        <v>308</v>
      </c>
      <c r="S4771">
        <v>149</v>
      </c>
      <c r="W4771">
        <v>0.17247999999999999</v>
      </c>
      <c r="X4771">
        <v>0.20697599999999999</v>
      </c>
    </row>
    <row r="4772" spans="1:24" hidden="1" x14ac:dyDescent="0.3">
      <c r="A4772" t="s">
        <v>18324</v>
      </c>
      <c r="B4772" t="s">
        <v>8536</v>
      </c>
      <c r="C4772" t="s">
        <v>18318</v>
      </c>
      <c r="D4772" t="s">
        <v>18319</v>
      </c>
      <c r="E4772" t="s">
        <v>113</v>
      </c>
      <c r="F4772" t="s">
        <v>18320</v>
      </c>
      <c r="G4772" t="s">
        <v>133</v>
      </c>
      <c r="H4772" t="s">
        <v>16868</v>
      </c>
      <c r="I4772" t="s">
        <v>540</v>
      </c>
      <c r="J4772" t="s">
        <v>18321</v>
      </c>
      <c r="K4772" t="s">
        <v>18322</v>
      </c>
      <c r="L4772" t="s">
        <v>8842</v>
      </c>
      <c r="M4772">
        <v>68</v>
      </c>
      <c r="N4772" t="s">
        <v>8614</v>
      </c>
      <c r="O4772" t="s">
        <v>9505</v>
      </c>
      <c r="P4772">
        <v>2</v>
      </c>
      <c r="W4772">
        <v>0</v>
      </c>
      <c r="X4772">
        <v>0</v>
      </c>
    </row>
    <row r="4773" spans="1:24" hidden="1" x14ac:dyDescent="0.3">
      <c r="A4773" t="s">
        <v>18325</v>
      </c>
      <c r="B4773" t="s">
        <v>8211</v>
      </c>
      <c r="C4773" t="s">
        <v>18318</v>
      </c>
      <c r="D4773" t="s">
        <v>18319</v>
      </c>
      <c r="E4773" t="s">
        <v>113</v>
      </c>
      <c r="F4773" t="s">
        <v>18320</v>
      </c>
      <c r="G4773" t="s">
        <v>133</v>
      </c>
      <c r="H4773" t="s">
        <v>16868</v>
      </c>
      <c r="I4773" t="s">
        <v>540</v>
      </c>
      <c r="J4773" t="s">
        <v>18321</v>
      </c>
      <c r="K4773" t="s">
        <v>18322</v>
      </c>
      <c r="L4773" t="s">
        <v>8842</v>
      </c>
      <c r="M4773">
        <v>68</v>
      </c>
      <c r="N4773" t="s">
        <v>8614</v>
      </c>
      <c r="O4773" t="s">
        <v>8734</v>
      </c>
      <c r="P4773">
        <v>1</v>
      </c>
      <c r="Q4773">
        <v>0.6</v>
      </c>
      <c r="T4773">
        <v>104</v>
      </c>
      <c r="W4773">
        <v>0.28274333882308139</v>
      </c>
      <c r="X4773">
        <v>0.45238934211693027</v>
      </c>
    </row>
    <row r="4774" spans="1:24" hidden="1" x14ac:dyDescent="0.3">
      <c r="A4774" t="s">
        <v>18326</v>
      </c>
      <c r="B4774" t="s">
        <v>8174</v>
      </c>
      <c r="C4774" t="s">
        <v>18327</v>
      </c>
      <c r="D4774" t="s">
        <v>18328</v>
      </c>
      <c r="E4774" t="s">
        <v>113</v>
      </c>
      <c r="F4774" t="s">
        <v>18329</v>
      </c>
      <c r="G4774" t="s">
        <v>133</v>
      </c>
      <c r="H4774" t="s">
        <v>16868</v>
      </c>
      <c r="I4774" t="s">
        <v>540</v>
      </c>
      <c r="J4774" t="s">
        <v>18330</v>
      </c>
      <c r="K4774" t="s">
        <v>18331</v>
      </c>
      <c r="L4774" t="s">
        <v>1173</v>
      </c>
      <c r="M4774">
        <v>50</v>
      </c>
      <c r="N4774" t="s">
        <v>8442</v>
      </c>
      <c r="O4774" t="s">
        <v>8245</v>
      </c>
      <c r="P4774">
        <v>3</v>
      </c>
      <c r="Q4774">
        <v>1400</v>
      </c>
      <c r="R4774">
        <v>320</v>
      </c>
      <c r="S4774">
        <v>145</v>
      </c>
      <c r="T4774">
        <v>65</v>
      </c>
      <c r="U4774">
        <v>180</v>
      </c>
      <c r="V4774">
        <v>255</v>
      </c>
      <c r="W4774">
        <v>1.3440000000000001</v>
      </c>
      <c r="X4774">
        <v>1.6128</v>
      </c>
    </row>
    <row r="4775" spans="1:24" hidden="1" x14ac:dyDescent="0.3">
      <c r="A4775" t="s">
        <v>18332</v>
      </c>
      <c r="B4775" t="s">
        <v>8179</v>
      </c>
      <c r="C4775" t="s">
        <v>18327</v>
      </c>
      <c r="D4775" t="s">
        <v>18328</v>
      </c>
      <c r="E4775" t="s">
        <v>113</v>
      </c>
      <c r="F4775" t="s">
        <v>18329</v>
      </c>
      <c r="G4775" t="s">
        <v>133</v>
      </c>
      <c r="H4775" t="s">
        <v>16868</v>
      </c>
      <c r="I4775" t="s">
        <v>540</v>
      </c>
      <c r="J4775" t="s">
        <v>18330</v>
      </c>
      <c r="K4775" t="s">
        <v>18331</v>
      </c>
      <c r="L4775" t="s">
        <v>1173</v>
      </c>
      <c r="M4775">
        <v>50</v>
      </c>
      <c r="N4775" t="s">
        <v>9971</v>
      </c>
      <c r="O4775" t="s">
        <v>14622</v>
      </c>
      <c r="P4775">
        <v>1</v>
      </c>
      <c r="Q4775">
        <v>560</v>
      </c>
      <c r="R4775">
        <v>308</v>
      </c>
      <c r="S4775">
        <v>149</v>
      </c>
      <c r="W4775">
        <v>0.17247999999999999</v>
      </c>
      <c r="X4775">
        <v>0.20697599999999999</v>
      </c>
    </row>
    <row r="4776" spans="1:24" hidden="1" x14ac:dyDescent="0.3">
      <c r="A4776" t="s">
        <v>18333</v>
      </c>
      <c r="B4776" t="s">
        <v>8536</v>
      </c>
      <c r="C4776" t="s">
        <v>18327</v>
      </c>
      <c r="D4776" t="s">
        <v>18328</v>
      </c>
      <c r="E4776" t="s">
        <v>113</v>
      </c>
      <c r="F4776" t="s">
        <v>18329</v>
      </c>
      <c r="G4776" t="s">
        <v>133</v>
      </c>
      <c r="H4776" t="s">
        <v>16868</v>
      </c>
      <c r="I4776" t="s">
        <v>540</v>
      </c>
      <c r="J4776" t="s">
        <v>18330</v>
      </c>
      <c r="K4776" t="s">
        <v>18331</v>
      </c>
      <c r="L4776" t="s">
        <v>1173</v>
      </c>
      <c r="M4776">
        <v>48</v>
      </c>
      <c r="N4776" t="s">
        <v>8614</v>
      </c>
      <c r="O4776" t="s">
        <v>9505</v>
      </c>
      <c r="P4776">
        <v>2</v>
      </c>
      <c r="W4776">
        <v>0</v>
      </c>
      <c r="X4776">
        <v>0</v>
      </c>
    </row>
    <row r="4777" spans="1:24" hidden="1" x14ac:dyDescent="0.3">
      <c r="A4777" t="s">
        <v>18334</v>
      </c>
      <c r="B4777" t="s">
        <v>8211</v>
      </c>
      <c r="C4777" t="s">
        <v>18327</v>
      </c>
      <c r="D4777" t="s">
        <v>18328</v>
      </c>
      <c r="E4777" t="s">
        <v>113</v>
      </c>
      <c r="F4777" t="s">
        <v>18329</v>
      </c>
      <c r="G4777" t="s">
        <v>133</v>
      </c>
      <c r="H4777" t="s">
        <v>16868</v>
      </c>
      <c r="I4777" t="s">
        <v>540</v>
      </c>
      <c r="J4777" t="s">
        <v>18330</v>
      </c>
      <c r="K4777" t="s">
        <v>18331</v>
      </c>
      <c r="L4777" t="s">
        <v>1173</v>
      </c>
      <c r="M4777">
        <v>48</v>
      </c>
      <c r="N4777" t="s">
        <v>8614</v>
      </c>
      <c r="O4777" t="s">
        <v>17982</v>
      </c>
      <c r="P4777">
        <v>1</v>
      </c>
      <c r="Q4777">
        <v>0.6</v>
      </c>
      <c r="T4777">
        <v>129</v>
      </c>
      <c r="W4777">
        <v>0.28274333882308139</v>
      </c>
      <c r="X4777">
        <v>0.45238934211693027</v>
      </c>
    </row>
    <row r="4778" spans="1:24" hidden="1" x14ac:dyDescent="0.3">
      <c r="A4778" t="s">
        <v>18335</v>
      </c>
      <c r="B4778" t="s">
        <v>8174</v>
      </c>
      <c r="C4778" t="s">
        <v>18336</v>
      </c>
      <c r="D4778" t="s">
        <v>18337</v>
      </c>
      <c r="E4778" t="s">
        <v>113</v>
      </c>
      <c r="F4778" t="s">
        <v>18338</v>
      </c>
      <c r="G4778" t="s">
        <v>133</v>
      </c>
      <c r="H4778" t="s">
        <v>16868</v>
      </c>
      <c r="I4778" t="s">
        <v>540</v>
      </c>
      <c r="J4778" t="s">
        <v>18339</v>
      </c>
      <c r="K4778" t="s">
        <v>18340</v>
      </c>
      <c r="L4778" t="s">
        <v>1173</v>
      </c>
      <c r="M4778">
        <v>50</v>
      </c>
      <c r="N4778" t="s">
        <v>8442</v>
      </c>
      <c r="O4778" t="s">
        <v>8245</v>
      </c>
      <c r="P4778">
        <v>3</v>
      </c>
      <c r="Q4778">
        <v>1400</v>
      </c>
      <c r="R4778">
        <v>320</v>
      </c>
      <c r="S4778">
        <v>145</v>
      </c>
      <c r="T4778">
        <v>10</v>
      </c>
      <c r="U4778">
        <v>165</v>
      </c>
      <c r="V4778">
        <v>210</v>
      </c>
      <c r="W4778">
        <v>1.3440000000000001</v>
      </c>
      <c r="X4778">
        <v>1.6128</v>
      </c>
    </row>
    <row r="4779" spans="1:24" hidden="1" x14ac:dyDescent="0.3">
      <c r="A4779" t="s">
        <v>18341</v>
      </c>
      <c r="B4779" t="s">
        <v>8179</v>
      </c>
      <c r="C4779" t="s">
        <v>18336</v>
      </c>
      <c r="D4779" t="s">
        <v>18337</v>
      </c>
      <c r="E4779" t="s">
        <v>113</v>
      </c>
      <c r="F4779" t="s">
        <v>18338</v>
      </c>
      <c r="G4779" t="s">
        <v>133</v>
      </c>
      <c r="H4779" t="s">
        <v>16868</v>
      </c>
      <c r="I4779" t="s">
        <v>540</v>
      </c>
      <c r="J4779" t="s">
        <v>18339</v>
      </c>
      <c r="K4779" t="s">
        <v>18340</v>
      </c>
      <c r="L4779" t="s">
        <v>1173</v>
      </c>
      <c r="M4779">
        <v>50</v>
      </c>
      <c r="N4779" t="s">
        <v>9971</v>
      </c>
      <c r="O4779" t="s">
        <v>14622</v>
      </c>
      <c r="P4779">
        <v>1</v>
      </c>
      <c r="Q4779">
        <v>560</v>
      </c>
      <c r="R4779">
        <v>308</v>
      </c>
      <c r="S4779">
        <v>149</v>
      </c>
      <c r="W4779">
        <v>0.17247999999999999</v>
      </c>
      <c r="X4779">
        <v>0.20697599999999999</v>
      </c>
    </row>
    <row r="4780" spans="1:24" hidden="1" x14ac:dyDescent="0.3">
      <c r="A4780" t="s">
        <v>18342</v>
      </c>
      <c r="B4780" t="s">
        <v>8536</v>
      </c>
      <c r="C4780" t="s">
        <v>18336</v>
      </c>
      <c r="D4780" t="s">
        <v>18337</v>
      </c>
      <c r="E4780" t="s">
        <v>113</v>
      </c>
      <c r="F4780" t="s">
        <v>18338</v>
      </c>
      <c r="G4780" t="s">
        <v>133</v>
      </c>
      <c r="H4780" t="s">
        <v>16868</v>
      </c>
      <c r="I4780" t="s">
        <v>540</v>
      </c>
      <c r="J4780" t="s">
        <v>18339</v>
      </c>
      <c r="K4780" t="s">
        <v>18340</v>
      </c>
      <c r="L4780" t="s">
        <v>1173</v>
      </c>
      <c r="M4780">
        <v>48</v>
      </c>
      <c r="N4780" t="s">
        <v>8614</v>
      </c>
      <c r="O4780" t="s">
        <v>9505</v>
      </c>
      <c r="P4780">
        <v>2</v>
      </c>
      <c r="W4780">
        <v>0</v>
      </c>
      <c r="X4780">
        <v>0</v>
      </c>
    </row>
    <row r="4781" spans="1:24" hidden="1" x14ac:dyDescent="0.3">
      <c r="A4781" t="s">
        <v>18343</v>
      </c>
      <c r="B4781" t="s">
        <v>8211</v>
      </c>
      <c r="C4781" t="s">
        <v>18336</v>
      </c>
      <c r="D4781" t="s">
        <v>18337</v>
      </c>
      <c r="E4781" t="s">
        <v>113</v>
      </c>
      <c r="F4781" t="s">
        <v>18338</v>
      </c>
      <c r="G4781" t="s">
        <v>133</v>
      </c>
      <c r="H4781" t="s">
        <v>16868</v>
      </c>
      <c r="I4781" t="s">
        <v>540</v>
      </c>
      <c r="J4781" t="s">
        <v>18339</v>
      </c>
      <c r="K4781" t="s">
        <v>18340</v>
      </c>
      <c r="L4781" t="s">
        <v>1173</v>
      </c>
      <c r="M4781">
        <v>48</v>
      </c>
      <c r="N4781" t="s">
        <v>8614</v>
      </c>
      <c r="O4781" t="s">
        <v>8843</v>
      </c>
      <c r="P4781">
        <v>1</v>
      </c>
      <c r="Q4781">
        <v>0.9</v>
      </c>
      <c r="T4781">
        <v>204</v>
      </c>
      <c r="W4781">
        <v>0.63617251235193317</v>
      </c>
      <c r="X4781">
        <v>1.0178760197630932</v>
      </c>
    </row>
    <row r="4782" spans="1:24" hidden="1" x14ac:dyDescent="0.3">
      <c r="A4782" t="s">
        <v>18344</v>
      </c>
      <c r="B4782" t="s">
        <v>8174</v>
      </c>
      <c r="C4782" t="s">
        <v>18345</v>
      </c>
      <c r="D4782" t="s">
        <v>18346</v>
      </c>
      <c r="E4782" t="s">
        <v>113</v>
      </c>
      <c r="F4782" t="s">
        <v>18347</v>
      </c>
      <c r="G4782" t="s">
        <v>133</v>
      </c>
      <c r="H4782" t="s">
        <v>16868</v>
      </c>
      <c r="I4782" t="s">
        <v>540</v>
      </c>
      <c r="J4782" t="s">
        <v>18348</v>
      </c>
      <c r="K4782" t="s">
        <v>18349</v>
      </c>
      <c r="L4782" t="s">
        <v>1173</v>
      </c>
      <c r="M4782">
        <v>50</v>
      </c>
      <c r="N4782" t="s">
        <v>8442</v>
      </c>
      <c r="O4782" t="s">
        <v>8207</v>
      </c>
      <c r="P4782">
        <v>3</v>
      </c>
      <c r="Q4782">
        <v>1400</v>
      </c>
      <c r="R4782">
        <v>320</v>
      </c>
      <c r="S4782">
        <v>145</v>
      </c>
      <c r="T4782">
        <v>115</v>
      </c>
      <c r="U4782">
        <v>250</v>
      </c>
      <c r="V4782">
        <v>330</v>
      </c>
      <c r="W4782">
        <v>1.3440000000000001</v>
      </c>
      <c r="X4782">
        <v>1.6128</v>
      </c>
    </row>
    <row r="4783" spans="1:24" hidden="1" x14ac:dyDescent="0.3">
      <c r="A4783" t="s">
        <v>18350</v>
      </c>
      <c r="B4783" t="s">
        <v>8179</v>
      </c>
      <c r="C4783" t="s">
        <v>18345</v>
      </c>
      <c r="D4783" t="s">
        <v>18346</v>
      </c>
      <c r="E4783" t="s">
        <v>113</v>
      </c>
      <c r="F4783" t="s">
        <v>18347</v>
      </c>
      <c r="G4783" t="s">
        <v>133</v>
      </c>
      <c r="H4783" t="s">
        <v>16868</v>
      </c>
      <c r="I4783" t="s">
        <v>540</v>
      </c>
      <c r="J4783" t="s">
        <v>18348</v>
      </c>
      <c r="K4783" t="s">
        <v>18349</v>
      </c>
      <c r="L4783" t="s">
        <v>1173</v>
      </c>
      <c r="M4783">
        <v>50</v>
      </c>
      <c r="N4783" t="s">
        <v>9971</v>
      </c>
      <c r="O4783" t="s">
        <v>9034</v>
      </c>
      <c r="P4783">
        <v>1</v>
      </c>
      <c r="Q4783">
        <v>560</v>
      </c>
      <c r="R4783">
        <v>308</v>
      </c>
      <c r="S4783">
        <v>149</v>
      </c>
      <c r="W4783">
        <v>0.17247999999999999</v>
      </c>
      <c r="X4783">
        <v>0.20697599999999999</v>
      </c>
    </row>
    <row r="4784" spans="1:24" hidden="1" x14ac:dyDescent="0.3">
      <c r="A4784" t="s">
        <v>18351</v>
      </c>
      <c r="B4784" t="s">
        <v>8362</v>
      </c>
      <c r="C4784" t="s">
        <v>18345</v>
      </c>
      <c r="D4784" t="s">
        <v>18346</v>
      </c>
      <c r="E4784" t="s">
        <v>113</v>
      </c>
      <c r="F4784" t="s">
        <v>18347</v>
      </c>
      <c r="G4784" t="s">
        <v>133</v>
      </c>
      <c r="H4784" t="s">
        <v>16868</v>
      </c>
      <c r="I4784" t="s">
        <v>540</v>
      </c>
      <c r="J4784" t="s">
        <v>18348</v>
      </c>
      <c r="K4784" t="s">
        <v>18349</v>
      </c>
      <c r="L4784" t="s">
        <v>1173</v>
      </c>
      <c r="M4784">
        <v>0</v>
      </c>
      <c r="N4784" t="s">
        <v>113</v>
      </c>
      <c r="O4784" t="s">
        <v>18352</v>
      </c>
      <c r="P4784">
        <v>1</v>
      </c>
      <c r="W4784">
        <v>0</v>
      </c>
      <c r="X4784">
        <v>0</v>
      </c>
    </row>
    <row r="4785" spans="1:24" hidden="1" x14ac:dyDescent="0.3">
      <c r="A4785" t="s">
        <v>18353</v>
      </c>
      <c r="B4785" t="s">
        <v>8174</v>
      </c>
      <c r="C4785" t="s">
        <v>18354</v>
      </c>
      <c r="D4785" t="s">
        <v>18355</v>
      </c>
      <c r="E4785" t="s">
        <v>113</v>
      </c>
      <c r="F4785" t="s">
        <v>18356</v>
      </c>
      <c r="G4785" t="s">
        <v>133</v>
      </c>
      <c r="H4785" t="s">
        <v>16868</v>
      </c>
      <c r="I4785" t="s">
        <v>540</v>
      </c>
      <c r="J4785" t="s">
        <v>18357</v>
      </c>
      <c r="K4785" t="s">
        <v>18358</v>
      </c>
      <c r="L4785" t="s">
        <v>1173</v>
      </c>
      <c r="M4785">
        <v>50</v>
      </c>
      <c r="N4785" t="s">
        <v>8442</v>
      </c>
      <c r="O4785" t="s">
        <v>8207</v>
      </c>
      <c r="P4785">
        <v>3</v>
      </c>
      <c r="Q4785">
        <v>1400</v>
      </c>
      <c r="R4785">
        <v>320</v>
      </c>
      <c r="S4785">
        <v>145</v>
      </c>
      <c r="T4785">
        <v>155</v>
      </c>
      <c r="U4785">
        <v>250</v>
      </c>
      <c r="V4785">
        <v>330</v>
      </c>
      <c r="W4785">
        <v>1.3440000000000001</v>
      </c>
      <c r="X4785">
        <v>1.6128</v>
      </c>
    </row>
    <row r="4786" spans="1:24" hidden="1" x14ac:dyDescent="0.3">
      <c r="A4786" t="s">
        <v>18359</v>
      </c>
      <c r="B4786" t="s">
        <v>8179</v>
      </c>
      <c r="C4786" t="s">
        <v>18354</v>
      </c>
      <c r="D4786" t="s">
        <v>18355</v>
      </c>
      <c r="E4786" t="s">
        <v>113</v>
      </c>
      <c r="F4786" t="s">
        <v>18356</v>
      </c>
      <c r="G4786" t="s">
        <v>133</v>
      </c>
      <c r="H4786" t="s">
        <v>16868</v>
      </c>
      <c r="I4786" t="s">
        <v>540</v>
      </c>
      <c r="J4786" t="s">
        <v>18357</v>
      </c>
      <c r="K4786" t="s">
        <v>18358</v>
      </c>
      <c r="L4786" t="s">
        <v>1173</v>
      </c>
      <c r="M4786">
        <v>50</v>
      </c>
      <c r="N4786" t="s">
        <v>9971</v>
      </c>
      <c r="O4786" t="s">
        <v>9034</v>
      </c>
      <c r="P4786">
        <v>1</v>
      </c>
      <c r="Q4786">
        <v>560</v>
      </c>
      <c r="R4786">
        <v>308</v>
      </c>
      <c r="S4786">
        <v>149</v>
      </c>
      <c r="W4786">
        <v>0.17247999999999999</v>
      </c>
      <c r="X4786">
        <v>0.20697599999999999</v>
      </c>
    </row>
    <row r="4787" spans="1:24" hidden="1" x14ac:dyDescent="0.3">
      <c r="A4787" t="s">
        <v>18360</v>
      </c>
      <c r="B4787" t="s">
        <v>8536</v>
      </c>
      <c r="C4787" t="s">
        <v>18354</v>
      </c>
      <c r="D4787" t="s">
        <v>18355</v>
      </c>
      <c r="E4787" t="s">
        <v>113</v>
      </c>
      <c r="F4787" t="s">
        <v>18356</v>
      </c>
      <c r="G4787" t="s">
        <v>133</v>
      </c>
      <c r="H4787" t="s">
        <v>16868</v>
      </c>
      <c r="I4787" t="s">
        <v>540</v>
      </c>
      <c r="J4787" t="s">
        <v>18357</v>
      </c>
      <c r="K4787" t="s">
        <v>18358</v>
      </c>
      <c r="L4787" t="s">
        <v>1173</v>
      </c>
      <c r="M4787">
        <v>48</v>
      </c>
      <c r="N4787" t="s">
        <v>8614</v>
      </c>
      <c r="O4787" t="s">
        <v>9505</v>
      </c>
      <c r="P4787">
        <v>2</v>
      </c>
      <c r="W4787">
        <v>0</v>
      </c>
      <c r="X4787">
        <v>0</v>
      </c>
    </row>
    <row r="4788" spans="1:24" hidden="1" x14ac:dyDescent="0.3">
      <c r="A4788" t="s">
        <v>18361</v>
      </c>
      <c r="B4788" t="s">
        <v>8211</v>
      </c>
      <c r="C4788" t="s">
        <v>18354</v>
      </c>
      <c r="D4788" t="s">
        <v>18355</v>
      </c>
      <c r="E4788" t="s">
        <v>113</v>
      </c>
      <c r="F4788" t="s">
        <v>18356</v>
      </c>
      <c r="G4788" t="s">
        <v>133</v>
      </c>
      <c r="H4788" t="s">
        <v>16868</v>
      </c>
      <c r="I4788" t="s">
        <v>540</v>
      </c>
      <c r="J4788" t="s">
        <v>18357</v>
      </c>
      <c r="K4788" t="s">
        <v>18358</v>
      </c>
      <c r="L4788" t="s">
        <v>1173</v>
      </c>
      <c r="M4788">
        <v>48</v>
      </c>
      <c r="N4788" t="s">
        <v>8614</v>
      </c>
      <c r="O4788" t="s">
        <v>8843</v>
      </c>
      <c r="P4788">
        <v>1</v>
      </c>
      <c r="Q4788">
        <v>0.9</v>
      </c>
      <c r="T4788">
        <v>311</v>
      </c>
      <c r="W4788">
        <v>0.63617251235193317</v>
      </c>
      <c r="X4788">
        <v>1.0178760197630932</v>
      </c>
    </row>
    <row r="4789" spans="1:24" hidden="1" x14ac:dyDescent="0.3">
      <c r="A4789" t="s">
        <v>18362</v>
      </c>
      <c r="B4789" t="s">
        <v>8211</v>
      </c>
      <c r="C4789" t="s">
        <v>5571</v>
      </c>
      <c r="D4789" t="s">
        <v>5570</v>
      </c>
      <c r="E4789" t="s">
        <v>113</v>
      </c>
      <c r="F4789" t="s">
        <v>18363</v>
      </c>
      <c r="G4789" t="s">
        <v>133</v>
      </c>
      <c r="H4789" t="s">
        <v>5299</v>
      </c>
      <c r="I4789" t="s">
        <v>115</v>
      </c>
      <c r="J4789" t="s">
        <v>18364</v>
      </c>
      <c r="K4789" t="s">
        <v>18365</v>
      </c>
      <c r="L4789" t="s">
        <v>120</v>
      </c>
      <c r="M4789">
        <v>39</v>
      </c>
      <c r="N4789" t="s">
        <v>113</v>
      </c>
      <c r="O4789" t="s">
        <v>9493</v>
      </c>
      <c r="P4789">
        <v>1</v>
      </c>
      <c r="Q4789">
        <v>0.3</v>
      </c>
      <c r="T4789">
        <v>237.44</v>
      </c>
      <c r="W4789">
        <v>7.0685834705770348E-2</v>
      </c>
      <c r="X4789">
        <v>0.11309733552923257</v>
      </c>
    </row>
    <row r="4790" spans="1:24" hidden="1" x14ac:dyDescent="0.3">
      <c r="A4790" t="s">
        <v>18366</v>
      </c>
      <c r="B4790" t="s">
        <v>8211</v>
      </c>
      <c r="C4790" t="s">
        <v>5575</v>
      </c>
      <c r="D4790" t="s">
        <v>5574</v>
      </c>
      <c r="E4790" t="s">
        <v>113</v>
      </c>
      <c r="F4790" t="s">
        <v>18367</v>
      </c>
      <c r="G4790" t="s">
        <v>133</v>
      </c>
      <c r="H4790" t="s">
        <v>5299</v>
      </c>
      <c r="I4790" t="s">
        <v>115</v>
      </c>
      <c r="J4790" t="s">
        <v>18368</v>
      </c>
      <c r="K4790" t="s">
        <v>18369</v>
      </c>
      <c r="L4790" t="s">
        <v>120</v>
      </c>
      <c r="M4790">
        <v>39</v>
      </c>
      <c r="N4790" t="s">
        <v>113</v>
      </c>
      <c r="O4790" t="s">
        <v>15227</v>
      </c>
      <c r="P4790">
        <v>1</v>
      </c>
      <c r="Q4790">
        <v>0.6</v>
      </c>
      <c r="T4790">
        <v>259.17</v>
      </c>
      <c r="W4790">
        <v>0.28274333882308139</v>
      </c>
      <c r="X4790">
        <v>0.45238934211693027</v>
      </c>
    </row>
    <row r="4791" spans="1:24" hidden="1" x14ac:dyDescent="0.3">
      <c r="A4791" t="s">
        <v>18370</v>
      </c>
      <c r="B4791" t="s">
        <v>8211</v>
      </c>
      <c r="C4791" t="s">
        <v>5579</v>
      </c>
      <c r="D4791" t="s">
        <v>5578</v>
      </c>
      <c r="E4791" t="s">
        <v>113</v>
      </c>
      <c r="F4791" t="s">
        <v>18371</v>
      </c>
      <c r="G4791" t="s">
        <v>133</v>
      </c>
      <c r="H4791" t="s">
        <v>5299</v>
      </c>
      <c r="I4791" t="s">
        <v>115</v>
      </c>
      <c r="J4791" t="s">
        <v>18372</v>
      </c>
      <c r="K4791" t="s">
        <v>18373</v>
      </c>
      <c r="L4791" t="s">
        <v>10083</v>
      </c>
      <c r="M4791">
        <v>18</v>
      </c>
      <c r="N4791" t="s">
        <v>113</v>
      </c>
      <c r="O4791" t="s">
        <v>9493</v>
      </c>
      <c r="P4791">
        <v>1</v>
      </c>
      <c r="Q4791">
        <v>0.3</v>
      </c>
      <c r="T4791">
        <v>115.33</v>
      </c>
      <c r="W4791">
        <v>7.0685834705770348E-2</v>
      </c>
      <c r="X4791">
        <v>0.11309733552923257</v>
      </c>
    </row>
    <row r="4792" spans="1:24" hidden="1" x14ac:dyDescent="0.3">
      <c r="A4792" t="s">
        <v>18374</v>
      </c>
      <c r="B4792" t="s">
        <v>8174</v>
      </c>
      <c r="C4792" t="s">
        <v>6637</v>
      </c>
      <c r="D4792" t="s">
        <v>6636</v>
      </c>
      <c r="E4792" t="s">
        <v>113</v>
      </c>
      <c r="F4792" t="s">
        <v>6638</v>
      </c>
      <c r="G4792" t="s">
        <v>247</v>
      </c>
      <c r="H4792" t="s">
        <v>1600</v>
      </c>
      <c r="I4792" t="s">
        <v>226</v>
      </c>
      <c r="J4792" t="s">
        <v>18375</v>
      </c>
      <c r="K4792" t="s">
        <v>18376</v>
      </c>
      <c r="L4792" t="s">
        <v>9690</v>
      </c>
      <c r="M4792">
        <v>80</v>
      </c>
      <c r="N4792" t="s">
        <v>9085</v>
      </c>
      <c r="O4792" t="s">
        <v>10329</v>
      </c>
      <c r="P4792">
        <v>2</v>
      </c>
      <c r="Q4792">
        <v>2580</v>
      </c>
      <c r="R4792">
        <v>590</v>
      </c>
      <c r="T4792">
        <v>295</v>
      </c>
      <c r="U4792">
        <v>120</v>
      </c>
      <c r="W4792">
        <v>3.0444</v>
      </c>
      <c r="X4792">
        <v>3.6532799999999996</v>
      </c>
    </row>
    <row r="4793" spans="1:24" hidden="1" x14ac:dyDescent="0.3">
      <c r="A4793" t="s">
        <v>18377</v>
      </c>
      <c r="B4793" t="s">
        <v>8179</v>
      </c>
      <c r="C4793" t="s">
        <v>6637</v>
      </c>
      <c r="D4793" t="s">
        <v>6636</v>
      </c>
      <c r="E4793" t="s">
        <v>113</v>
      </c>
      <c r="F4793" t="s">
        <v>6638</v>
      </c>
      <c r="G4793" t="s">
        <v>247</v>
      </c>
      <c r="H4793" t="s">
        <v>1600</v>
      </c>
      <c r="I4793" t="s">
        <v>226</v>
      </c>
      <c r="J4793" t="s">
        <v>18375</v>
      </c>
      <c r="K4793" t="s">
        <v>18376</v>
      </c>
      <c r="L4793" t="s">
        <v>9690</v>
      </c>
      <c r="M4793">
        <v>79</v>
      </c>
      <c r="N4793" t="s">
        <v>9085</v>
      </c>
      <c r="O4793" t="s">
        <v>11880</v>
      </c>
      <c r="P4793">
        <v>2</v>
      </c>
      <c r="Q4793">
        <v>400</v>
      </c>
      <c r="R4793">
        <v>300</v>
      </c>
      <c r="W4793">
        <v>0.24</v>
      </c>
      <c r="X4793">
        <v>0.28799999999999998</v>
      </c>
    </row>
    <row r="4794" spans="1:24" hidden="1" x14ac:dyDescent="0.3">
      <c r="A4794" t="s">
        <v>18378</v>
      </c>
      <c r="B4794" t="s">
        <v>8536</v>
      </c>
      <c r="C4794" t="s">
        <v>6637</v>
      </c>
      <c r="D4794" t="s">
        <v>6636</v>
      </c>
      <c r="E4794" t="s">
        <v>113</v>
      </c>
      <c r="F4794" t="s">
        <v>6638</v>
      </c>
      <c r="G4794" t="s">
        <v>247</v>
      </c>
      <c r="H4794" t="s">
        <v>1600</v>
      </c>
      <c r="I4794" t="s">
        <v>226</v>
      </c>
      <c r="J4794" t="s">
        <v>18375</v>
      </c>
      <c r="K4794" t="s">
        <v>18376</v>
      </c>
      <c r="L4794" t="s">
        <v>9690</v>
      </c>
      <c r="M4794">
        <v>77</v>
      </c>
      <c r="N4794" t="s">
        <v>9085</v>
      </c>
      <c r="O4794" t="s">
        <v>9131</v>
      </c>
      <c r="P4794">
        <v>4</v>
      </c>
      <c r="Q4794">
        <v>210</v>
      </c>
      <c r="R4794">
        <v>210</v>
      </c>
      <c r="W4794">
        <v>0.1764</v>
      </c>
      <c r="X4794">
        <v>0.21168000000000001</v>
      </c>
    </row>
    <row r="4795" spans="1:24" hidden="1" x14ac:dyDescent="0.3">
      <c r="A4795" t="s">
        <v>18379</v>
      </c>
      <c r="B4795" t="s">
        <v>8211</v>
      </c>
      <c r="C4795" t="s">
        <v>6637</v>
      </c>
      <c r="D4795" t="s">
        <v>6636</v>
      </c>
      <c r="E4795" t="s">
        <v>113</v>
      </c>
      <c r="F4795" t="s">
        <v>6638</v>
      </c>
      <c r="G4795" t="s">
        <v>247</v>
      </c>
      <c r="H4795" t="s">
        <v>1600</v>
      </c>
      <c r="I4795" t="s">
        <v>226</v>
      </c>
      <c r="J4795" t="s">
        <v>18375</v>
      </c>
      <c r="K4795" t="s">
        <v>18376</v>
      </c>
      <c r="L4795" t="s">
        <v>9690</v>
      </c>
      <c r="M4795">
        <v>77</v>
      </c>
      <c r="N4795" t="s">
        <v>113</v>
      </c>
      <c r="O4795" t="s">
        <v>9493</v>
      </c>
      <c r="P4795">
        <v>3</v>
      </c>
      <c r="Q4795">
        <v>0.9</v>
      </c>
      <c r="T4795">
        <v>102.7</v>
      </c>
      <c r="U4795">
        <v>299.2</v>
      </c>
      <c r="V4795">
        <v>295.8</v>
      </c>
      <c r="W4795">
        <v>1.9085175370557994</v>
      </c>
      <c r="X4795">
        <v>3.0536280592892791</v>
      </c>
    </row>
    <row r="4796" spans="1:24" hidden="1" x14ac:dyDescent="0.3">
      <c r="A4796" t="s">
        <v>18380</v>
      </c>
      <c r="B4796" t="s">
        <v>8249</v>
      </c>
      <c r="C4796" t="s">
        <v>6637</v>
      </c>
      <c r="D4796" t="s">
        <v>6636</v>
      </c>
      <c r="E4796" t="s">
        <v>113</v>
      </c>
      <c r="F4796" t="s">
        <v>6638</v>
      </c>
      <c r="G4796" t="s">
        <v>247</v>
      </c>
      <c r="H4796" t="s">
        <v>1600</v>
      </c>
      <c r="I4796" t="s">
        <v>226</v>
      </c>
      <c r="J4796" t="s">
        <v>18375</v>
      </c>
      <c r="K4796" t="s">
        <v>18376</v>
      </c>
      <c r="L4796" t="s">
        <v>9690</v>
      </c>
      <c r="M4796">
        <v>77</v>
      </c>
      <c r="N4796" t="s">
        <v>113</v>
      </c>
      <c r="O4796" t="s">
        <v>9493</v>
      </c>
      <c r="P4796">
        <v>1</v>
      </c>
      <c r="Q4796">
        <v>0.6</v>
      </c>
      <c r="T4796">
        <v>281.89999999999998</v>
      </c>
      <c r="W4796">
        <v>0.28274333882308139</v>
      </c>
      <c r="X4796">
        <v>0.45238934211693027</v>
      </c>
    </row>
    <row r="4797" spans="1:24" hidden="1" x14ac:dyDescent="0.3">
      <c r="A4797" t="s">
        <v>18381</v>
      </c>
      <c r="B4797" t="s">
        <v>1304</v>
      </c>
      <c r="C4797" t="s">
        <v>6637</v>
      </c>
      <c r="D4797" t="s">
        <v>6636</v>
      </c>
      <c r="E4797" t="s">
        <v>113</v>
      </c>
      <c r="F4797" t="s">
        <v>6638</v>
      </c>
      <c r="G4797" t="s">
        <v>247</v>
      </c>
      <c r="H4797" t="s">
        <v>1600</v>
      </c>
      <c r="I4797" t="s">
        <v>226</v>
      </c>
      <c r="J4797" t="s">
        <v>18375</v>
      </c>
      <c r="K4797" t="s">
        <v>18376</v>
      </c>
      <c r="L4797" t="s">
        <v>9690</v>
      </c>
      <c r="M4797">
        <v>74</v>
      </c>
      <c r="N4797" t="s">
        <v>9085</v>
      </c>
      <c r="O4797" t="s">
        <v>17049</v>
      </c>
      <c r="P4797">
        <v>1</v>
      </c>
      <c r="R4797">
        <v>2580</v>
      </c>
      <c r="S4797">
        <v>590</v>
      </c>
    </row>
    <row r="4798" spans="1:24" hidden="1" x14ac:dyDescent="0.3">
      <c r="A4798" t="s">
        <v>18382</v>
      </c>
      <c r="B4798" t="s">
        <v>8174</v>
      </c>
      <c r="C4798" t="s">
        <v>6643</v>
      </c>
      <c r="D4798" t="s">
        <v>6642</v>
      </c>
      <c r="E4798" t="s">
        <v>113</v>
      </c>
      <c r="F4798" t="s">
        <v>6644</v>
      </c>
      <c r="G4798" t="s">
        <v>247</v>
      </c>
      <c r="H4798" t="s">
        <v>1600</v>
      </c>
      <c r="I4798" t="s">
        <v>226</v>
      </c>
      <c r="J4798" t="s">
        <v>18383</v>
      </c>
      <c r="K4798" t="s">
        <v>18384</v>
      </c>
      <c r="L4798" t="s">
        <v>9690</v>
      </c>
      <c r="M4798">
        <v>80</v>
      </c>
      <c r="N4798" t="s">
        <v>9085</v>
      </c>
      <c r="O4798" t="s">
        <v>10329</v>
      </c>
      <c r="P4798">
        <v>2</v>
      </c>
      <c r="Q4798">
        <v>2580</v>
      </c>
      <c r="R4798">
        <v>590</v>
      </c>
      <c r="T4798">
        <v>80</v>
      </c>
      <c r="U4798">
        <v>275</v>
      </c>
      <c r="W4798">
        <v>3.0444</v>
      </c>
      <c r="X4798">
        <v>3.6532799999999996</v>
      </c>
    </row>
    <row r="4799" spans="1:24" hidden="1" x14ac:dyDescent="0.3">
      <c r="A4799" t="s">
        <v>18385</v>
      </c>
      <c r="B4799" t="s">
        <v>8179</v>
      </c>
      <c r="C4799" t="s">
        <v>6643</v>
      </c>
      <c r="D4799" t="s">
        <v>6642</v>
      </c>
      <c r="E4799" t="s">
        <v>113</v>
      </c>
      <c r="F4799" t="s">
        <v>6644</v>
      </c>
      <c r="G4799" t="s">
        <v>247</v>
      </c>
      <c r="H4799" t="s">
        <v>1600</v>
      </c>
      <c r="I4799" t="s">
        <v>226</v>
      </c>
      <c r="J4799" t="s">
        <v>18383</v>
      </c>
      <c r="K4799" t="s">
        <v>18384</v>
      </c>
      <c r="L4799" t="s">
        <v>9690</v>
      </c>
      <c r="M4799">
        <v>79</v>
      </c>
      <c r="N4799" t="s">
        <v>9085</v>
      </c>
      <c r="O4799" t="s">
        <v>11880</v>
      </c>
      <c r="P4799">
        <v>2</v>
      </c>
      <c r="Q4799">
        <v>400</v>
      </c>
      <c r="R4799">
        <v>300</v>
      </c>
      <c r="W4799">
        <v>0.24</v>
      </c>
      <c r="X4799">
        <v>0.28799999999999998</v>
      </c>
    </row>
    <row r="4800" spans="1:24" hidden="1" x14ac:dyDescent="0.3">
      <c r="A4800" t="s">
        <v>18386</v>
      </c>
      <c r="B4800" t="s">
        <v>8536</v>
      </c>
      <c r="C4800" t="s">
        <v>6643</v>
      </c>
      <c r="D4800" t="s">
        <v>6642</v>
      </c>
      <c r="E4800" t="s">
        <v>113</v>
      </c>
      <c r="F4800" t="s">
        <v>6644</v>
      </c>
      <c r="G4800" t="s">
        <v>247</v>
      </c>
      <c r="H4800" t="s">
        <v>1600</v>
      </c>
      <c r="I4800" t="s">
        <v>226</v>
      </c>
      <c r="J4800" t="s">
        <v>18383</v>
      </c>
      <c r="K4800" t="s">
        <v>18384</v>
      </c>
      <c r="L4800" t="s">
        <v>9690</v>
      </c>
      <c r="M4800">
        <v>77</v>
      </c>
      <c r="N4800" t="s">
        <v>9085</v>
      </c>
      <c r="O4800" t="s">
        <v>9131</v>
      </c>
      <c r="P4800">
        <v>1</v>
      </c>
      <c r="Q4800">
        <v>210</v>
      </c>
      <c r="R4800">
        <v>210</v>
      </c>
      <c r="W4800">
        <v>4.41E-2</v>
      </c>
      <c r="X4800">
        <v>5.2920000000000002E-2</v>
      </c>
    </row>
    <row r="4801" spans="1:24" hidden="1" x14ac:dyDescent="0.3">
      <c r="A4801" t="s">
        <v>18387</v>
      </c>
      <c r="B4801" t="s">
        <v>8211</v>
      </c>
      <c r="C4801" t="s">
        <v>6643</v>
      </c>
      <c r="D4801" t="s">
        <v>6642</v>
      </c>
      <c r="E4801" t="s">
        <v>113</v>
      </c>
      <c r="F4801" t="s">
        <v>6644</v>
      </c>
      <c r="G4801" t="s">
        <v>247</v>
      </c>
      <c r="H4801" t="s">
        <v>1600</v>
      </c>
      <c r="I4801" t="s">
        <v>226</v>
      </c>
      <c r="J4801" t="s">
        <v>18383</v>
      </c>
      <c r="K4801" t="s">
        <v>18384</v>
      </c>
      <c r="L4801" t="s">
        <v>9690</v>
      </c>
      <c r="M4801">
        <v>77</v>
      </c>
      <c r="N4801" t="s">
        <v>113</v>
      </c>
      <c r="O4801" t="s">
        <v>9493</v>
      </c>
      <c r="P4801">
        <v>1</v>
      </c>
      <c r="Q4801">
        <v>0.9</v>
      </c>
      <c r="T4801">
        <v>282.7</v>
      </c>
      <c r="W4801">
        <v>0.63617251235193317</v>
      </c>
      <c r="X4801">
        <v>1.0178760197630932</v>
      </c>
    </row>
    <row r="4802" spans="1:24" hidden="1" x14ac:dyDescent="0.3">
      <c r="A4802" t="s">
        <v>18388</v>
      </c>
      <c r="B4802" t="s">
        <v>1304</v>
      </c>
      <c r="C4802" t="s">
        <v>6643</v>
      </c>
      <c r="D4802" t="s">
        <v>6642</v>
      </c>
      <c r="E4802" t="s">
        <v>113</v>
      </c>
      <c r="F4802" t="s">
        <v>6644</v>
      </c>
      <c r="G4802" t="s">
        <v>247</v>
      </c>
      <c r="H4802" t="s">
        <v>1600</v>
      </c>
      <c r="I4802" t="s">
        <v>226</v>
      </c>
      <c r="J4802" t="s">
        <v>18383</v>
      </c>
      <c r="K4802" t="s">
        <v>18384</v>
      </c>
      <c r="L4802" t="s">
        <v>9690</v>
      </c>
      <c r="M4802">
        <v>0</v>
      </c>
      <c r="N4802" t="s">
        <v>9085</v>
      </c>
      <c r="O4802" t="s">
        <v>17049</v>
      </c>
      <c r="P4802">
        <v>1</v>
      </c>
      <c r="R4802">
        <v>1200</v>
      </c>
      <c r="S4802">
        <v>2100</v>
      </c>
    </row>
    <row r="4803" spans="1:24" hidden="1" x14ac:dyDescent="0.3">
      <c r="A4803" t="s">
        <v>18389</v>
      </c>
      <c r="B4803" t="s">
        <v>8174</v>
      </c>
      <c r="C4803" t="s">
        <v>6647</v>
      </c>
      <c r="D4803" t="s">
        <v>6646</v>
      </c>
      <c r="E4803" t="s">
        <v>113</v>
      </c>
      <c r="F4803" t="s">
        <v>6648</v>
      </c>
      <c r="G4803" t="s">
        <v>247</v>
      </c>
      <c r="H4803" t="s">
        <v>1600</v>
      </c>
      <c r="I4803" t="s">
        <v>226</v>
      </c>
      <c r="J4803" t="s">
        <v>18390</v>
      </c>
      <c r="K4803" t="s">
        <v>18391</v>
      </c>
      <c r="L4803" t="s">
        <v>9690</v>
      </c>
      <c r="M4803">
        <v>80</v>
      </c>
      <c r="N4803" t="s">
        <v>9085</v>
      </c>
      <c r="O4803" t="s">
        <v>10329</v>
      </c>
      <c r="P4803">
        <v>2</v>
      </c>
      <c r="Q4803">
        <v>2580</v>
      </c>
      <c r="R4803">
        <v>590</v>
      </c>
      <c r="T4803">
        <v>85</v>
      </c>
      <c r="U4803">
        <v>275</v>
      </c>
      <c r="W4803">
        <v>3.0444</v>
      </c>
      <c r="X4803">
        <v>3.6532799999999996</v>
      </c>
    </row>
    <row r="4804" spans="1:24" hidden="1" x14ac:dyDescent="0.3">
      <c r="A4804" t="s">
        <v>18392</v>
      </c>
      <c r="B4804" t="s">
        <v>8179</v>
      </c>
      <c r="C4804" t="s">
        <v>6647</v>
      </c>
      <c r="D4804" t="s">
        <v>6646</v>
      </c>
      <c r="E4804" t="s">
        <v>113</v>
      </c>
      <c r="F4804" t="s">
        <v>6648</v>
      </c>
      <c r="G4804" t="s">
        <v>247</v>
      </c>
      <c r="H4804" t="s">
        <v>1600</v>
      </c>
      <c r="I4804" t="s">
        <v>226</v>
      </c>
      <c r="J4804" t="s">
        <v>18390</v>
      </c>
      <c r="K4804" t="s">
        <v>18391</v>
      </c>
      <c r="L4804" t="s">
        <v>9690</v>
      </c>
      <c r="M4804">
        <v>79</v>
      </c>
      <c r="N4804" t="s">
        <v>9085</v>
      </c>
      <c r="O4804" t="s">
        <v>11880</v>
      </c>
      <c r="P4804">
        <v>2</v>
      </c>
      <c r="Q4804">
        <v>400</v>
      </c>
      <c r="R4804">
        <v>300</v>
      </c>
      <c r="W4804">
        <v>0.24</v>
      </c>
      <c r="X4804">
        <v>0.28799999999999998</v>
      </c>
    </row>
    <row r="4805" spans="1:24" hidden="1" x14ac:dyDescent="0.3">
      <c r="A4805" t="s">
        <v>18393</v>
      </c>
      <c r="B4805" t="s">
        <v>8536</v>
      </c>
      <c r="C4805" t="s">
        <v>6647</v>
      </c>
      <c r="D4805" t="s">
        <v>6646</v>
      </c>
      <c r="E4805" t="s">
        <v>113</v>
      </c>
      <c r="F4805" t="s">
        <v>6648</v>
      </c>
      <c r="G4805" t="s">
        <v>247</v>
      </c>
      <c r="H4805" t="s">
        <v>1600</v>
      </c>
      <c r="I4805" t="s">
        <v>226</v>
      </c>
      <c r="J4805" t="s">
        <v>18390</v>
      </c>
      <c r="K4805" t="s">
        <v>18391</v>
      </c>
      <c r="L4805" t="s">
        <v>9690</v>
      </c>
      <c r="M4805">
        <v>77</v>
      </c>
      <c r="N4805" t="s">
        <v>9085</v>
      </c>
      <c r="O4805" t="s">
        <v>9131</v>
      </c>
      <c r="P4805">
        <v>1</v>
      </c>
      <c r="Q4805">
        <v>210</v>
      </c>
      <c r="R4805">
        <v>210</v>
      </c>
      <c r="W4805">
        <v>4.41E-2</v>
      </c>
      <c r="X4805">
        <v>5.2920000000000002E-2</v>
      </c>
    </row>
    <row r="4806" spans="1:24" hidden="1" x14ac:dyDescent="0.3">
      <c r="A4806" t="s">
        <v>18394</v>
      </c>
      <c r="B4806" t="s">
        <v>8211</v>
      </c>
      <c r="C4806" t="s">
        <v>6647</v>
      </c>
      <c r="D4806" t="s">
        <v>6646</v>
      </c>
      <c r="E4806" t="s">
        <v>113</v>
      </c>
      <c r="F4806" t="s">
        <v>6648</v>
      </c>
      <c r="G4806" t="s">
        <v>247</v>
      </c>
      <c r="H4806" t="s">
        <v>1600</v>
      </c>
      <c r="I4806" t="s">
        <v>226</v>
      </c>
      <c r="J4806" t="s">
        <v>18390</v>
      </c>
      <c r="K4806" t="s">
        <v>18391</v>
      </c>
      <c r="L4806" t="s">
        <v>9690</v>
      </c>
      <c r="M4806">
        <v>77</v>
      </c>
      <c r="N4806" t="s">
        <v>113</v>
      </c>
      <c r="O4806" t="s">
        <v>9493</v>
      </c>
      <c r="P4806">
        <v>1</v>
      </c>
      <c r="Q4806">
        <v>0.6</v>
      </c>
      <c r="T4806">
        <v>85.6</v>
      </c>
      <c r="W4806">
        <v>0.28274333882308139</v>
      </c>
      <c r="X4806">
        <v>0.45238934211693027</v>
      </c>
    </row>
    <row r="4807" spans="1:24" hidden="1" x14ac:dyDescent="0.3">
      <c r="A4807" t="s">
        <v>18395</v>
      </c>
      <c r="B4807" t="s">
        <v>1304</v>
      </c>
      <c r="C4807" t="s">
        <v>6647</v>
      </c>
      <c r="D4807" t="s">
        <v>6646</v>
      </c>
      <c r="E4807" t="s">
        <v>113</v>
      </c>
      <c r="F4807" t="s">
        <v>6648</v>
      </c>
      <c r="G4807" t="s">
        <v>247</v>
      </c>
      <c r="H4807" t="s">
        <v>1600</v>
      </c>
      <c r="I4807" t="s">
        <v>226</v>
      </c>
      <c r="J4807" t="s">
        <v>18390</v>
      </c>
      <c r="K4807" t="s">
        <v>18391</v>
      </c>
      <c r="L4807" t="s">
        <v>9690</v>
      </c>
      <c r="M4807">
        <v>0</v>
      </c>
      <c r="N4807" t="s">
        <v>9085</v>
      </c>
      <c r="O4807" t="s">
        <v>17049</v>
      </c>
      <c r="P4807">
        <v>1</v>
      </c>
      <c r="R4807">
        <v>1200</v>
      </c>
      <c r="S4807">
        <v>2100</v>
      </c>
    </row>
    <row r="4808" spans="1:24" hidden="1" x14ac:dyDescent="0.3">
      <c r="A4808" t="s">
        <v>18396</v>
      </c>
      <c r="B4808" t="s">
        <v>8174</v>
      </c>
      <c r="C4808" t="s">
        <v>6665</v>
      </c>
      <c r="D4808" t="s">
        <v>6664</v>
      </c>
      <c r="E4808" t="s">
        <v>113</v>
      </c>
      <c r="F4808" t="s">
        <v>6666</v>
      </c>
      <c r="G4808" t="s">
        <v>247</v>
      </c>
      <c r="H4808" t="s">
        <v>1600</v>
      </c>
      <c r="I4808" t="s">
        <v>226</v>
      </c>
      <c r="J4808" t="s">
        <v>18397</v>
      </c>
      <c r="K4808" t="s">
        <v>18398</v>
      </c>
      <c r="L4808" t="s">
        <v>9690</v>
      </c>
      <c r="M4808">
        <v>80</v>
      </c>
      <c r="N4808" t="s">
        <v>9085</v>
      </c>
      <c r="O4808" t="s">
        <v>10329</v>
      </c>
      <c r="P4808">
        <v>2</v>
      </c>
      <c r="Q4808">
        <v>2580</v>
      </c>
      <c r="R4808">
        <v>590</v>
      </c>
      <c r="T4808">
        <v>320</v>
      </c>
      <c r="U4808">
        <v>195</v>
      </c>
      <c r="W4808">
        <v>3.0444</v>
      </c>
      <c r="X4808">
        <v>3.6532799999999996</v>
      </c>
    </row>
    <row r="4809" spans="1:24" hidden="1" x14ac:dyDescent="0.3">
      <c r="A4809" t="s">
        <v>18399</v>
      </c>
      <c r="B4809" t="s">
        <v>8179</v>
      </c>
      <c r="C4809" t="s">
        <v>6665</v>
      </c>
      <c r="D4809" t="s">
        <v>6664</v>
      </c>
      <c r="E4809" t="s">
        <v>113</v>
      </c>
      <c r="F4809" t="s">
        <v>6666</v>
      </c>
      <c r="G4809" t="s">
        <v>247</v>
      </c>
      <c r="H4809" t="s">
        <v>1600</v>
      </c>
      <c r="I4809" t="s">
        <v>226</v>
      </c>
      <c r="J4809" t="s">
        <v>18397</v>
      </c>
      <c r="K4809" t="s">
        <v>18398</v>
      </c>
      <c r="L4809" t="s">
        <v>9690</v>
      </c>
      <c r="M4809">
        <v>79</v>
      </c>
      <c r="N4809" t="s">
        <v>9085</v>
      </c>
      <c r="O4809" t="s">
        <v>11880</v>
      </c>
      <c r="P4809">
        <v>2</v>
      </c>
      <c r="Q4809">
        <v>400</v>
      </c>
      <c r="R4809">
        <v>300</v>
      </c>
      <c r="W4809">
        <v>0.24</v>
      </c>
      <c r="X4809">
        <v>0.28799999999999998</v>
      </c>
    </row>
    <row r="4810" spans="1:24" hidden="1" x14ac:dyDescent="0.3">
      <c r="A4810" t="s">
        <v>18400</v>
      </c>
      <c r="B4810" t="s">
        <v>8536</v>
      </c>
      <c r="C4810" t="s">
        <v>6665</v>
      </c>
      <c r="D4810" t="s">
        <v>6664</v>
      </c>
      <c r="E4810" t="s">
        <v>113</v>
      </c>
      <c r="F4810" t="s">
        <v>6666</v>
      </c>
      <c r="G4810" t="s">
        <v>247</v>
      </c>
      <c r="H4810" t="s">
        <v>1600</v>
      </c>
      <c r="I4810" t="s">
        <v>226</v>
      </c>
      <c r="J4810" t="s">
        <v>18397</v>
      </c>
      <c r="K4810" t="s">
        <v>18398</v>
      </c>
      <c r="L4810" t="s">
        <v>9690</v>
      </c>
      <c r="M4810">
        <v>77</v>
      </c>
      <c r="N4810" t="s">
        <v>9085</v>
      </c>
      <c r="O4810" t="s">
        <v>9131</v>
      </c>
      <c r="P4810">
        <v>1</v>
      </c>
      <c r="Q4810">
        <v>210</v>
      </c>
      <c r="R4810">
        <v>210</v>
      </c>
      <c r="W4810">
        <v>4.41E-2</v>
      </c>
      <c r="X4810">
        <v>5.2920000000000002E-2</v>
      </c>
    </row>
    <row r="4811" spans="1:24" hidden="1" x14ac:dyDescent="0.3">
      <c r="A4811" t="s">
        <v>18401</v>
      </c>
      <c r="B4811" t="s">
        <v>8211</v>
      </c>
      <c r="C4811" t="s">
        <v>6665</v>
      </c>
      <c r="D4811" t="s">
        <v>6664</v>
      </c>
      <c r="E4811" t="s">
        <v>113</v>
      </c>
      <c r="F4811" t="s">
        <v>6666</v>
      </c>
      <c r="G4811" t="s">
        <v>247</v>
      </c>
      <c r="H4811" t="s">
        <v>1600</v>
      </c>
      <c r="I4811" t="s">
        <v>226</v>
      </c>
      <c r="J4811" t="s">
        <v>18397</v>
      </c>
      <c r="K4811" t="s">
        <v>18398</v>
      </c>
      <c r="L4811" t="s">
        <v>9690</v>
      </c>
      <c r="M4811">
        <v>77</v>
      </c>
      <c r="N4811" t="s">
        <v>113</v>
      </c>
      <c r="O4811" t="s">
        <v>9493</v>
      </c>
      <c r="P4811">
        <v>1</v>
      </c>
      <c r="Q4811">
        <v>1.2</v>
      </c>
      <c r="T4811">
        <v>222</v>
      </c>
      <c r="W4811">
        <v>1.1309733552923256</v>
      </c>
      <c r="X4811">
        <v>1.8095573684677211</v>
      </c>
    </row>
    <row r="4812" spans="1:24" hidden="1" x14ac:dyDescent="0.3">
      <c r="A4812" t="s">
        <v>18402</v>
      </c>
      <c r="B4812" t="s">
        <v>1304</v>
      </c>
      <c r="C4812" t="s">
        <v>6665</v>
      </c>
      <c r="D4812" t="s">
        <v>6664</v>
      </c>
      <c r="E4812" t="s">
        <v>113</v>
      </c>
      <c r="F4812" t="s">
        <v>6666</v>
      </c>
      <c r="G4812" t="s">
        <v>247</v>
      </c>
      <c r="H4812" t="s">
        <v>1600</v>
      </c>
      <c r="I4812" t="s">
        <v>226</v>
      </c>
      <c r="J4812" t="s">
        <v>18397</v>
      </c>
      <c r="K4812" t="s">
        <v>18398</v>
      </c>
      <c r="L4812" t="s">
        <v>9690</v>
      </c>
      <c r="M4812">
        <v>0</v>
      </c>
      <c r="N4812" t="s">
        <v>9085</v>
      </c>
      <c r="O4812" t="s">
        <v>17049</v>
      </c>
      <c r="P4812">
        <v>1</v>
      </c>
      <c r="R4812">
        <v>1200</v>
      </c>
      <c r="S4812">
        <v>2100</v>
      </c>
    </row>
    <row r="4813" spans="1:24" hidden="1" x14ac:dyDescent="0.3">
      <c r="A4813" t="s">
        <v>18403</v>
      </c>
      <c r="B4813" t="s">
        <v>8174</v>
      </c>
      <c r="C4813" t="s">
        <v>6679</v>
      </c>
      <c r="D4813" t="s">
        <v>6678</v>
      </c>
      <c r="E4813" t="s">
        <v>113</v>
      </c>
      <c r="F4813" t="s">
        <v>6680</v>
      </c>
      <c r="G4813" t="s">
        <v>247</v>
      </c>
      <c r="H4813" t="s">
        <v>1600</v>
      </c>
      <c r="I4813" t="s">
        <v>226</v>
      </c>
      <c r="J4813" t="s">
        <v>18404</v>
      </c>
      <c r="K4813" t="s">
        <v>18405</v>
      </c>
      <c r="L4813" t="s">
        <v>9690</v>
      </c>
      <c r="M4813">
        <v>80</v>
      </c>
      <c r="N4813" t="s">
        <v>9085</v>
      </c>
      <c r="O4813" t="s">
        <v>10329</v>
      </c>
      <c r="P4813">
        <v>2</v>
      </c>
      <c r="Q4813">
        <v>2580</v>
      </c>
      <c r="R4813">
        <v>590</v>
      </c>
      <c r="T4813">
        <v>130</v>
      </c>
      <c r="U4813">
        <v>285</v>
      </c>
      <c r="W4813">
        <v>3.0444</v>
      </c>
      <c r="X4813">
        <v>3.6532799999999996</v>
      </c>
    </row>
    <row r="4814" spans="1:24" hidden="1" x14ac:dyDescent="0.3">
      <c r="A4814" t="s">
        <v>18406</v>
      </c>
      <c r="B4814" t="s">
        <v>8179</v>
      </c>
      <c r="C4814" t="s">
        <v>6679</v>
      </c>
      <c r="D4814" t="s">
        <v>6678</v>
      </c>
      <c r="E4814" t="s">
        <v>113</v>
      </c>
      <c r="F4814" t="s">
        <v>6680</v>
      </c>
      <c r="G4814" t="s">
        <v>247</v>
      </c>
      <c r="H4814" t="s">
        <v>1600</v>
      </c>
      <c r="I4814" t="s">
        <v>226</v>
      </c>
      <c r="J4814" t="s">
        <v>18404</v>
      </c>
      <c r="K4814" t="s">
        <v>18405</v>
      </c>
      <c r="L4814" t="s">
        <v>9690</v>
      </c>
      <c r="M4814">
        <v>79</v>
      </c>
      <c r="N4814" t="s">
        <v>9085</v>
      </c>
      <c r="O4814" t="s">
        <v>11880</v>
      </c>
      <c r="P4814">
        <v>2</v>
      </c>
      <c r="Q4814">
        <v>400</v>
      </c>
      <c r="R4814">
        <v>300</v>
      </c>
      <c r="W4814">
        <v>0.24</v>
      </c>
      <c r="X4814">
        <v>0.28799999999999998</v>
      </c>
    </row>
    <row r="4815" spans="1:24" hidden="1" x14ac:dyDescent="0.3">
      <c r="A4815" t="s">
        <v>18407</v>
      </c>
      <c r="B4815" t="s">
        <v>8536</v>
      </c>
      <c r="C4815" t="s">
        <v>6679</v>
      </c>
      <c r="D4815" t="s">
        <v>6678</v>
      </c>
      <c r="E4815" t="s">
        <v>113</v>
      </c>
      <c r="F4815" t="s">
        <v>6680</v>
      </c>
      <c r="G4815" t="s">
        <v>247</v>
      </c>
      <c r="H4815" t="s">
        <v>1600</v>
      </c>
      <c r="I4815" t="s">
        <v>226</v>
      </c>
      <c r="J4815" t="s">
        <v>18404</v>
      </c>
      <c r="K4815" t="s">
        <v>18405</v>
      </c>
      <c r="L4815" t="s">
        <v>9690</v>
      </c>
      <c r="M4815">
        <v>77</v>
      </c>
      <c r="N4815" t="s">
        <v>9085</v>
      </c>
      <c r="O4815" t="s">
        <v>9131</v>
      </c>
      <c r="P4815">
        <v>1</v>
      </c>
      <c r="Q4815">
        <v>210</v>
      </c>
      <c r="R4815">
        <v>210</v>
      </c>
      <c r="W4815">
        <v>4.41E-2</v>
      </c>
      <c r="X4815">
        <v>5.2920000000000002E-2</v>
      </c>
    </row>
    <row r="4816" spans="1:24" hidden="1" x14ac:dyDescent="0.3">
      <c r="A4816" t="s">
        <v>18408</v>
      </c>
      <c r="B4816" t="s">
        <v>8211</v>
      </c>
      <c r="C4816" t="s">
        <v>6679</v>
      </c>
      <c r="D4816" t="s">
        <v>6678</v>
      </c>
      <c r="E4816" t="s">
        <v>113</v>
      </c>
      <c r="F4816" t="s">
        <v>6680</v>
      </c>
      <c r="G4816" t="s">
        <v>247</v>
      </c>
      <c r="H4816" t="s">
        <v>1600</v>
      </c>
      <c r="I4816" t="s">
        <v>226</v>
      </c>
      <c r="J4816" t="s">
        <v>18404</v>
      </c>
      <c r="K4816" t="s">
        <v>18405</v>
      </c>
      <c r="L4816" t="s">
        <v>9690</v>
      </c>
      <c r="M4816">
        <v>77</v>
      </c>
      <c r="N4816" t="s">
        <v>113</v>
      </c>
      <c r="O4816" t="s">
        <v>9493</v>
      </c>
      <c r="P4816">
        <v>1</v>
      </c>
      <c r="Q4816">
        <v>0.9</v>
      </c>
      <c r="T4816">
        <v>286</v>
      </c>
      <c r="W4816">
        <v>0.63617251235193317</v>
      </c>
      <c r="X4816">
        <v>1.0178760197630932</v>
      </c>
    </row>
    <row r="4817" spans="1:24" hidden="1" x14ac:dyDescent="0.3">
      <c r="A4817" t="s">
        <v>18409</v>
      </c>
      <c r="B4817" t="s">
        <v>1304</v>
      </c>
      <c r="C4817" t="s">
        <v>6679</v>
      </c>
      <c r="D4817" t="s">
        <v>6678</v>
      </c>
      <c r="E4817" t="s">
        <v>113</v>
      </c>
      <c r="F4817" t="s">
        <v>6680</v>
      </c>
      <c r="G4817" t="s">
        <v>247</v>
      </c>
      <c r="H4817" t="s">
        <v>1600</v>
      </c>
      <c r="I4817" t="s">
        <v>226</v>
      </c>
      <c r="J4817" t="s">
        <v>18404</v>
      </c>
      <c r="K4817" t="s">
        <v>18405</v>
      </c>
      <c r="L4817" t="s">
        <v>9690</v>
      </c>
      <c r="M4817">
        <v>0</v>
      </c>
      <c r="N4817" t="s">
        <v>9085</v>
      </c>
      <c r="O4817" t="s">
        <v>17049</v>
      </c>
      <c r="P4817">
        <v>1</v>
      </c>
      <c r="R4817">
        <v>1200</v>
      </c>
      <c r="S4817">
        <v>2100</v>
      </c>
    </row>
    <row r="4818" spans="1:24" hidden="1" x14ac:dyDescent="0.3">
      <c r="A4818" t="s">
        <v>18410</v>
      </c>
      <c r="B4818" t="s">
        <v>8174</v>
      </c>
      <c r="C4818" t="s">
        <v>6688</v>
      </c>
      <c r="D4818" t="s">
        <v>6687</v>
      </c>
      <c r="E4818" t="s">
        <v>113</v>
      </c>
      <c r="F4818" t="s">
        <v>6689</v>
      </c>
      <c r="G4818" t="s">
        <v>247</v>
      </c>
      <c r="H4818" t="s">
        <v>1600</v>
      </c>
      <c r="I4818" t="s">
        <v>226</v>
      </c>
      <c r="J4818" t="s">
        <v>18411</v>
      </c>
      <c r="K4818" t="s">
        <v>18412</v>
      </c>
      <c r="L4818" t="s">
        <v>9030</v>
      </c>
      <c r="M4818">
        <v>60</v>
      </c>
      <c r="N4818" t="s">
        <v>9085</v>
      </c>
      <c r="O4818" t="s">
        <v>10329</v>
      </c>
      <c r="P4818">
        <v>2</v>
      </c>
      <c r="Q4818">
        <v>2580</v>
      </c>
      <c r="R4818">
        <v>590</v>
      </c>
      <c r="T4818">
        <v>135</v>
      </c>
      <c r="U4818">
        <v>310</v>
      </c>
      <c r="W4818">
        <v>3.0444</v>
      </c>
      <c r="X4818">
        <v>3.6532799999999996</v>
      </c>
    </row>
    <row r="4819" spans="1:24" hidden="1" x14ac:dyDescent="0.3">
      <c r="A4819" t="s">
        <v>18413</v>
      </c>
      <c r="B4819" t="s">
        <v>8179</v>
      </c>
      <c r="C4819" t="s">
        <v>6688</v>
      </c>
      <c r="D4819" t="s">
        <v>6687</v>
      </c>
      <c r="E4819" t="s">
        <v>113</v>
      </c>
      <c r="F4819" t="s">
        <v>6689</v>
      </c>
      <c r="G4819" t="s">
        <v>247</v>
      </c>
      <c r="H4819" t="s">
        <v>1600</v>
      </c>
      <c r="I4819" t="s">
        <v>226</v>
      </c>
      <c r="J4819" t="s">
        <v>18411</v>
      </c>
      <c r="K4819" t="s">
        <v>18412</v>
      </c>
      <c r="L4819" t="s">
        <v>9030</v>
      </c>
      <c r="M4819">
        <v>59</v>
      </c>
      <c r="N4819" t="s">
        <v>9085</v>
      </c>
      <c r="O4819" t="s">
        <v>11880</v>
      </c>
      <c r="P4819">
        <v>2</v>
      </c>
      <c r="Q4819">
        <v>400</v>
      </c>
      <c r="R4819">
        <v>300</v>
      </c>
      <c r="W4819">
        <v>0.24</v>
      </c>
      <c r="X4819">
        <v>0.28799999999999998</v>
      </c>
    </row>
    <row r="4820" spans="1:24" hidden="1" x14ac:dyDescent="0.3">
      <c r="A4820" t="s">
        <v>18414</v>
      </c>
      <c r="B4820" t="s">
        <v>8536</v>
      </c>
      <c r="C4820" t="s">
        <v>6688</v>
      </c>
      <c r="D4820" t="s">
        <v>6687</v>
      </c>
      <c r="E4820" t="s">
        <v>113</v>
      </c>
      <c r="F4820" t="s">
        <v>6689</v>
      </c>
      <c r="G4820" t="s">
        <v>247</v>
      </c>
      <c r="H4820" t="s">
        <v>1600</v>
      </c>
      <c r="I4820" t="s">
        <v>226</v>
      </c>
      <c r="J4820" t="s">
        <v>18411</v>
      </c>
      <c r="K4820" t="s">
        <v>18412</v>
      </c>
      <c r="L4820" t="s">
        <v>9030</v>
      </c>
      <c r="M4820">
        <v>57</v>
      </c>
      <c r="N4820" t="s">
        <v>9085</v>
      </c>
      <c r="O4820" t="s">
        <v>9131</v>
      </c>
      <c r="P4820">
        <v>2</v>
      </c>
      <c r="Q4820">
        <v>210</v>
      </c>
      <c r="R4820">
        <v>210</v>
      </c>
      <c r="W4820">
        <v>8.8200000000000001E-2</v>
      </c>
      <c r="X4820">
        <v>0.10584</v>
      </c>
    </row>
    <row r="4821" spans="1:24" hidden="1" x14ac:dyDescent="0.3">
      <c r="A4821" t="s">
        <v>18415</v>
      </c>
      <c r="B4821" t="s">
        <v>8211</v>
      </c>
      <c r="C4821" t="s">
        <v>6688</v>
      </c>
      <c r="D4821" t="s">
        <v>6687</v>
      </c>
      <c r="E4821" t="s">
        <v>113</v>
      </c>
      <c r="F4821" t="s">
        <v>6689</v>
      </c>
      <c r="G4821" t="s">
        <v>247</v>
      </c>
      <c r="H4821" t="s">
        <v>1600</v>
      </c>
      <c r="I4821" t="s">
        <v>226</v>
      </c>
      <c r="J4821" t="s">
        <v>18411</v>
      </c>
      <c r="K4821" t="s">
        <v>18412</v>
      </c>
      <c r="L4821" t="s">
        <v>9030</v>
      </c>
      <c r="M4821">
        <v>57</v>
      </c>
      <c r="N4821" t="s">
        <v>113</v>
      </c>
      <c r="O4821" t="s">
        <v>9493</v>
      </c>
      <c r="P4821">
        <v>1</v>
      </c>
      <c r="Q4821">
        <v>0.9</v>
      </c>
      <c r="T4821">
        <v>293.39999999999998</v>
      </c>
      <c r="W4821">
        <v>0.63617251235193317</v>
      </c>
      <c r="X4821">
        <v>1.0178760197630932</v>
      </c>
    </row>
    <row r="4822" spans="1:24" hidden="1" x14ac:dyDescent="0.3">
      <c r="A4822" t="s">
        <v>18416</v>
      </c>
      <c r="B4822" t="s">
        <v>8249</v>
      </c>
      <c r="C4822" t="s">
        <v>6688</v>
      </c>
      <c r="D4822" t="s">
        <v>6687</v>
      </c>
      <c r="E4822" t="s">
        <v>113</v>
      </c>
      <c r="F4822" t="s">
        <v>6689</v>
      </c>
      <c r="G4822" t="s">
        <v>247</v>
      </c>
      <c r="H4822" t="s">
        <v>1600</v>
      </c>
      <c r="I4822" t="s">
        <v>226</v>
      </c>
      <c r="J4822" t="s">
        <v>18411</v>
      </c>
      <c r="K4822" t="s">
        <v>18412</v>
      </c>
      <c r="L4822" t="s">
        <v>9030</v>
      </c>
      <c r="M4822">
        <v>57</v>
      </c>
      <c r="N4822" t="s">
        <v>113</v>
      </c>
      <c r="O4822" t="s">
        <v>9493</v>
      </c>
      <c r="P4822">
        <v>1</v>
      </c>
      <c r="Q4822">
        <v>0.6</v>
      </c>
      <c r="T4822">
        <v>125.9</v>
      </c>
      <c r="W4822">
        <v>0.28274333882308139</v>
      </c>
      <c r="X4822">
        <v>0.45238934211693027</v>
      </c>
    </row>
    <row r="4823" spans="1:24" hidden="1" x14ac:dyDescent="0.3">
      <c r="A4823" t="s">
        <v>18417</v>
      </c>
      <c r="B4823" t="s">
        <v>1304</v>
      </c>
      <c r="C4823" t="s">
        <v>6688</v>
      </c>
      <c r="D4823" t="s">
        <v>6687</v>
      </c>
      <c r="E4823" t="s">
        <v>113</v>
      </c>
      <c r="F4823" t="s">
        <v>6689</v>
      </c>
      <c r="G4823" t="s">
        <v>247</v>
      </c>
      <c r="H4823" t="s">
        <v>1600</v>
      </c>
      <c r="I4823" t="s">
        <v>226</v>
      </c>
      <c r="J4823" t="s">
        <v>18411</v>
      </c>
      <c r="K4823" t="s">
        <v>18412</v>
      </c>
      <c r="L4823" t="s">
        <v>9030</v>
      </c>
      <c r="M4823">
        <v>0</v>
      </c>
      <c r="N4823" t="s">
        <v>9085</v>
      </c>
      <c r="O4823" t="s">
        <v>17049</v>
      </c>
      <c r="P4823">
        <v>1</v>
      </c>
      <c r="R4823">
        <v>1200</v>
      </c>
      <c r="S4823">
        <v>2100</v>
      </c>
    </row>
    <row r="4824" spans="1:24" hidden="1" x14ac:dyDescent="0.3">
      <c r="A4824" t="s">
        <v>18418</v>
      </c>
      <c r="B4824" t="s">
        <v>8174</v>
      </c>
      <c r="C4824" t="s">
        <v>6698</v>
      </c>
      <c r="D4824" t="s">
        <v>6697</v>
      </c>
      <c r="E4824" t="s">
        <v>113</v>
      </c>
      <c r="F4824" t="s">
        <v>6699</v>
      </c>
      <c r="G4824" t="s">
        <v>247</v>
      </c>
      <c r="H4824" t="s">
        <v>1600</v>
      </c>
      <c r="I4824" t="s">
        <v>226</v>
      </c>
      <c r="J4824" t="s">
        <v>18419</v>
      </c>
      <c r="K4824" t="s">
        <v>18420</v>
      </c>
      <c r="L4824" t="s">
        <v>9690</v>
      </c>
      <c r="M4824">
        <v>80</v>
      </c>
      <c r="N4824" t="s">
        <v>9085</v>
      </c>
      <c r="O4824" t="s">
        <v>10329</v>
      </c>
      <c r="P4824">
        <v>2</v>
      </c>
      <c r="Q4824">
        <v>2580</v>
      </c>
      <c r="R4824">
        <v>590</v>
      </c>
      <c r="T4824">
        <v>165</v>
      </c>
      <c r="U4824">
        <v>340</v>
      </c>
      <c r="W4824">
        <v>3.0444</v>
      </c>
      <c r="X4824">
        <v>3.6532799999999996</v>
      </c>
    </row>
    <row r="4825" spans="1:24" hidden="1" x14ac:dyDescent="0.3">
      <c r="A4825" t="s">
        <v>18421</v>
      </c>
      <c r="B4825" t="s">
        <v>8179</v>
      </c>
      <c r="C4825" t="s">
        <v>6698</v>
      </c>
      <c r="D4825" t="s">
        <v>6697</v>
      </c>
      <c r="E4825" t="s">
        <v>113</v>
      </c>
      <c r="F4825" t="s">
        <v>6699</v>
      </c>
      <c r="G4825" t="s">
        <v>247</v>
      </c>
      <c r="H4825" t="s">
        <v>1600</v>
      </c>
      <c r="I4825" t="s">
        <v>226</v>
      </c>
      <c r="J4825" t="s">
        <v>18419</v>
      </c>
      <c r="K4825" t="s">
        <v>18420</v>
      </c>
      <c r="L4825" t="s">
        <v>9690</v>
      </c>
      <c r="M4825">
        <v>79</v>
      </c>
      <c r="N4825" t="s">
        <v>9085</v>
      </c>
      <c r="O4825" t="s">
        <v>11880</v>
      </c>
      <c r="P4825">
        <v>2</v>
      </c>
      <c r="Q4825">
        <v>400</v>
      </c>
      <c r="R4825">
        <v>300</v>
      </c>
      <c r="W4825">
        <v>0.24</v>
      </c>
      <c r="X4825">
        <v>0.28799999999999998</v>
      </c>
    </row>
    <row r="4826" spans="1:24" hidden="1" x14ac:dyDescent="0.3">
      <c r="A4826" t="s">
        <v>18422</v>
      </c>
      <c r="B4826" t="s">
        <v>8536</v>
      </c>
      <c r="C4826" t="s">
        <v>6698</v>
      </c>
      <c r="D4826" t="s">
        <v>6697</v>
      </c>
      <c r="E4826" t="s">
        <v>113</v>
      </c>
      <c r="F4826" t="s">
        <v>6699</v>
      </c>
      <c r="G4826" t="s">
        <v>247</v>
      </c>
      <c r="H4826" t="s">
        <v>1600</v>
      </c>
      <c r="I4826" t="s">
        <v>226</v>
      </c>
      <c r="J4826" t="s">
        <v>18419</v>
      </c>
      <c r="K4826" t="s">
        <v>18420</v>
      </c>
      <c r="L4826" t="s">
        <v>9690</v>
      </c>
      <c r="M4826">
        <v>77</v>
      </c>
      <c r="N4826" t="s">
        <v>9085</v>
      </c>
      <c r="O4826" t="s">
        <v>9131</v>
      </c>
      <c r="P4826">
        <v>1</v>
      </c>
      <c r="Q4826">
        <v>210</v>
      </c>
      <c r="R4826">
        <v>210</v>
      </c>
      <c r="W4826">
        <v>4.41E-2</v>
      </c>
      <c r="X4826">
        <v>5.2920000000000002E-2</v>
      </c>
    </row>
    <row r="4827" spans="1:24" hidden="1" x14ac:dyDescent="0.3">
      <c r="A4827" t="s">
        <v>18423</v>
      </c>
      <c r="B4827" t="s">
        <v>8211</v>
      </c>
      <c r="C4827" t="s">
        <v>6698</v>
      </c>
      <c r="D4827" t="s">
        <v>6697</v>
      </c>
      <c r="E4827" t="s">
        <v>113</v>
      </c>
      <c r="F4827" t="s">
        <v>6699</v>
      </c>
      <c r="G4827" t="s">
        <v>247</v>
      </c>
      <c r="H4827" t="s">
        <v>1600</v>
      </c>
      <c r="I4827" t="s">
        <v>226</v>
      </c>
      <c r="J4827" t="s">
        <v>18419</v>
      </c>
      <c r="K4827" t="s">
        <v>18420</v>
      </c>
      <c r="L4827" t="s">
        <v>9690</v>
      </c>
      <c r="M4827">
        <v>77</v>
      </c>
      <c r="N4827" t="s">
        <v>113</v>
      </c>
      <c r="O4827" t="s">
        <v>9493</v>
      </c>
      <c r="P4827">
        <v>1</v>
      </c>
      <c r="Q4827">
        <v>0.9</v>
      </c>
      <c r="T4827">
        <v>318.89999999999998</v>
      </c>
      <c r="W4827">
        <v>0.63617251235193317</v>
      </c>
      <c r="X4827">
        <v>1.0178760197630932</v>
      </c>
    </row>
    <row r="4828" spans="1:24" hidden="1" x14ac:dyDescent="0.3">
      <c r="A4828" t="s">
        <v>18424</v>
      </c>
      <c r="B4828" t="s">
        <v>1304</v>
      </c>
      <c r="C4828" t="s">
        <v>6698</v>
      </c>
      <c r="D4828" t="s">
        <v>6697</v>
      </c>
      <c r="E4828" t="s">
        <v>113</v>
      </c>
      <c r="F4828" t="s">
        <v>6699</v>
      </c>
      <c r="G4828" t="s">
        <v>247</v>
      </c>
      <c r="H4828" t="s">
        <v>1600</v>
      </c>
      <c r="I4828" t="s">
        <v>226</v>
      </c>
      <c r="J4828" t="s">
        <v>18419</v>
      </c>
      <c r="K4828" t="s">
        <v>18420</v>
      </c>
      <c r="L4828" t="s">
        <v>9690</v>
      </c>
      <c r="M4828">
        <v>0</v>
      </c>
      <c r="N4828" t="s">
        <v>9085</v>
      </c>
      <c r="O4828" t="s">
        <v>17049</v>
      </c>
      <c r="P4828">
        <v>1</v>
      </c>
      <c r="R4828">
        <v>1200</v>
      </c>
      <c r="S4828">
        <v>2100</v>
      </c>
    </row>
    <row r="4829" spans="1:24" hidden="1" x14ac:dyDescent="0.3">
      <c r="A4829" t="s">
        <v>18425</v>
      </c>
      <c r="B4829" t="s">
        <v>8174</v>
      </c>
      <c r="C4829" t="s">
        <v>1596</v>
      </c>
      <c r="D4829" t="s">
        <v>1595</v>
      </c>
      <c r="E4829" t="s">
        <v>113</v>
      </c>
      <c r="F4829" t="s">
        <v>1597</v>
      </c>
      <c r="G4829" t="s">
        <v>247</v>
      </c>
      <c r="H4829" t="s">
        <v>1600</v>
      </c>
      <c r="I4829" t="s">
        <v>226</v>
      </c>
      <c r="J4829" t="s">
        <v>18426</v>
      </c>
      <c r="K4829" t="s">
        <v>18427</v>
      </c>
      <c r="L4829" t="s">
        <v>9030</v>
      </c>
      <c r="M4829">
        <v>60</v>
      </c>
      <c r="N4829" t="s">
        <v>9085</v>
      </c>
      <c r="O4829" t="s">
        <v>10329</v>
      </c>
      <c r="P4829">
        <v>2</v>
      </c>
      <c r="Q4829">
        <v>2580</v>
      </c>
      <c r="R4829">
        <v>590</v>
      </c>
      <c r="T4829">
        <v>155</v>
      </c>
      <c r="U4829">
        <v>265</v>
      </c>
      <c r="W4829">
        <v>3.0444</v>
      </c>
      <c r="X4829">
        <v>3.6532799999999996</v>
      </c>
    </row>
    <row r="4830" spans="1:24" hidden="1" x14ac:dyDescent="0.3">
      <c r="A4830" t="s">
        <v>18428</v>
      </c>
      <c r="B4830" t="s">
        <v>8179</v>
      </c>
      <c r="C4830" t="s">
        <v>1596</v>
      </c>
      <c r="D4830" t="s">
        <v>1595</v>
      </c>
      <c r="E4830" t="s">
        <v>113</v>
      </c>
      <c r="F4830" t="s">
        <v>1597</v>
      </c>
      <c r="G4830" t="s">
        <v>247</v>
      </c>
      <c r="H4830" t="s">
        <v>1600</v>
      </c>
      <c r="I4830" t="s">
        <v>226</v>
      </c>
      <c r="J4830" t="s">
        <v>18426</v>
      </c>
      <c r="K4830" t="s">
        <v>18427</v>
      </c>
      <c r="L4830" t="s">
        <v>9030</v>
      </c>
      <c r="M4830">
        <v>59</v>
      </c>
      <c r="N4830" t="s">
        <v>9085</v>
      </c>
      <c r="O4830" t="s">
        <v>11880</v>
      </c>
      <c r="P4830">
        <v>2</v>
      </c>
      <c r="Q4830">
        <v>400</v>
      </c>
      <c r="R4830">
        <v>300</v>
      </c>
      <c r="W4830">
        <v>0.24</v>
      </c>
      <c r="X4830">
        <v>0.28799999999999998</v>
      </c>
    </row>
    <row r="4831" spans="1:24" hidden="1" x14ac:dyDescent="0.3">
      <c r="A4831" t="s">
        <v>18429</v>
      </c>
      <c r="B4831" t="s">
        <v>8536</v>
      </c>
      <c r="C4831" t="s">
        <v>1596</v>
      </c>
      <c r="D4831" t="s">
        <v>1595</v>
      </c>
      <c r="E4831" t="s">
        <v>113</v>
      </c>
      <c r="F4831" t="s">
        <v>1597</v>
      </c>
      <c r="G4831" t="s">
        <v>247</v>
      </c>
      <c r="H4831" t="s">
        <v>1600</v>
      </c>
      <c r="I4831" t="s">
        <v>226</v>
      </c>
      <c r="J4831" t="s">
        <v>18426</v>
      </c>
      <c r="K4831" t="s">
        <v>18427</v>
      </c>
      <c r="L4831" t="s">
        <v>9030</v>
      </c>
      <c r="M4831">
        <v>57</v>
      </c>
      <c r="N4831" t="s">
        <v>9085</v>
      </c>
      <c r="O4831" t="s">
        <v>9131</v>
      </c>
      <c r="P4831">
        <v>1</v>
      </c>
      <c r="Q4831">
        <v>210</v>
      </c>
      <c r="R4831">
        <v>210</v>
      </c>
      <c r="W4831">
        <v>4.41E-2</v>
      </c>
      <c r="X4831">
        <v>5.2920000000000002E-2</v>
      </c>
    </row>
    <row r="4832" spans="1:24" hidden="1" x14ac:dyDescent="0.3">
      <c r="A4832" t="s">
        <v>18430</v>
      </c>
      <c r="B4832" t="s">
        <v>8211</v>
      </c>
      <c r="C4832" t="s">
        <v>1596</v>
      </c>
      <c r="D4832" t="s">
        <v>1595</v>
      </c>
      <c r="E4832" t="s">
        <v>113</v>
      </c>
      <c r="F4832" t="s">
        <v>1597</v>
      </c>
      <c r="G4832" t="s">
        <v>247</v>
      </c>
      <c r="H4832" t="s">
        <v>1600</v>
      </c>
      <c r="I4832" t="s">
        <v>226</v>
      </c>
      <c r="J4832" t="s">
        <v>18426</v>
      </c>
      <c r="K4832" t="s">
        <v>18427</v>
      </c>
      <c r="L4832" t="s">
        <v>9030</v>
      </c>
      <c r="M4832">
        <v>57</v>
      </c>
      <c r="N4832" t="s">
        <v>113</v>
      </c>
      <c r="O4832" t="s">
        <v>9493</v>
      </c>
      <c r="P4832">
        <v>1</v>
      </c>
      <c r="Q4832">
        <v>0.9</v>
      </c>
      <c r="T4832">
        <v>115.8</v>
      </c>
      <c r="W4832">
        <v>0.63617251235193317</v>
      </c>
      <c r="X4832">
        <v>1.0178760197630932</v>
      </c>
    </row>
    <row r="4833" spans="1:24" hidden="1" x14ac:dyDescent="0.3">
      <c r="A4833" t="s">
        <v>18431</v>
      </c>
      <c r="B4833" t="s">
        <v>1304</v>
      </c>
      <c r="C4833" t="s">
        <v>1596</v>
      </c>
      <c r="D4833" t="s">
        <v>1595</v>
      </c>
      <c r="E4833" t="s">
        <v>113</v>
      </c>
      <c r="F4833" t="s">
        <v>1597</v>
      </c>
      <c r="G4833" t="s">
        <v>247</v>
      </c>
      <c r="H4833" t="s">
        <v>1600</v>
      </c>
      <c r="I4833" t="s">
        <v>226</v>
      </c>
      <c r="J4833" t="s">
        <v>18426</v>
      </c>
      <c r="K4833" t="s">
        <v>18427</v>
      </c>
      <c r="L4833" t="s">
        <v>9030</v>
      </c>
      <c r="M4833">
        <v>0</v>
      </c>
      <c r="N4833" t="s">
        <v>9085</v>
      </c>
      <c r="O4833" t="s">
        <v>18432</v>
      </c>
      <c r="P4833">
        <v>1</v>
      </c>
      <c r="R4833">
        <v>900</v>
      </c>
      <c r="S4833">
        <v>3700</v>
      </c>
    </row>
    <row r="4834" spans="1:24" hidden="1" x14ac:dyDescent="0.3">
      <c r="A4834" t="s">
        <v>18433</v>
      </c>
      <c r="B4834" t="s">
        <v>8174</v>
      </c>
      <c r="C4834" t="s">
        <v>6731</v>
      </c>
      <c r="D4834" t="s">
        <v>6730</v>
      </c>
      <c r="E4834" t="s">
        <v>113</v>
      </c>
      <c r="F4834" t="s">
        <v>6732</v>
      </c>
      <c r="G4834" t="s">
        <v>247</v>
      </c>
      <c r="H4834" t="s">
        <v>1600</v>
      </c>
      <c r="I4834" t="s">
        <v>226</v>
      </c>
      <c r="J4834" t="s">
        <v>18434</v>
      </c>
      <c r="K4834" t="s">
        <v>18435</v>
      </c>
      <c r="L4834" t="s">
        <v>9690</v>
      </c>
      <c r="M4834">
        <v>80</v>
      </c>
      <c r="N4834" t="s">
        <v>9085</v>
      </c>
      <c r="O4834" t="s">
        <v>10329</v>
      </c>
      <c r="P4834">
        <v>2</v>
      </c>
      <c r="Q4834">
        <v>2580</v>
      </c>
      <c r="R4834">
        <v>590</v>
      </c>
      <c r="T4834">
        <v>100</v>
      </c>
      <c r="U4834">
        <v>330</v>
      </c>
      <c r="W4834">
        <v>3.0444</v>
      </c>
      <c r="X4834">
        <v>3.6532799999999996</v>
      </c>
    </row>
    <row r="4835" spans="1:24" hidden="1" x14ac:dyDescent="0.3">
      <c r="A4835" t="s">
        <v>18436</v>
      </c>
      <c r="B4835" t="s">
        <v>8179</v>
      </c>
      <c r="C4835" t="s">
        <v>6731</v>
      </c>
      <c r="D4835" t="s">
        <v>6730</v>
      </c>
      <c r="E4835" t="s">
        <v>113</v>
      </c>
      <c r="F4835" t="s">
        <v>6732</v>
      </c>
      <c r="G4835" t="s">
        <v>247</v>
      </c>
      <c r="H4835" t="s">
        <v>1600</v>
      </c>
      <c r="I4835" t="s">
        <v>226</v>
      </c>
      <c r="J4835" t="s">
        <v>18434</v>
      </c>
      <c r="K4835" t="s">
        <v>18435</v>
      </c>
      <c r="L4835" t="s">
        <v>9690</v>
      </c>
      <c r="M4835">
        <v>79</v>
      </c>
      <c r="N4835" t="s">
        <v>9085</v>
      </c>
      <c r="O4835" t="s">
        <v>11880</v>
      </c>
      <c r="P4835">
        <v>2</v>
      </c>
      <c r="Q4835">
        <v>400</v>
      </c>
      <c r="R4835">
        <v>300</v>
      </c>
      <c r="W4835">
        <v>0.24</v>
      </c>
      <c r="X4835">
        <v>0.28799999999999998</v>
      </c>
    </row>
    <row r="4836" spans="1:24" hidden="1" x14ac:dyDescent="0.3">
      <c r="A4836" t="s">
        <v>18437</v>
      </c>
      <c r="B4836" t="s">
        <v>8536</v>
      </c>
      <c r="C4836" t="s">
        <v>6731</v>
      </c>
      <c r="D4836" t="s">
        <v>6730</v>
      </c>
      <c r="E4836" t="s">
        <v>113</v>
      </c>
      <c r="F4836" t="s">
        <v>6732</v>
      </c>
      <c r="G4836" t="s">
        <v>247</v>
      </c>
      <c r="H4836" t="s">
        <v>1600</v>
      </c>
      <c r="I4836" t="s">
        <v>226</v>
      </c>
      <c r="J4836" t="s">
        <v>18434</v>
      </c>
      <c r="K4836" t="s">
        <v>18435</v>
      </c>
      <c r="L4836" t="s">
        <v>9690</v>
      </c>
      <c r="M4836">
        <v>77</v>
      </c>
      <c r="N4836" t="s">
        <v>9085</v>
      </c>
      <c r="O4836" t="s">
        <v>9131</v>
      </c>
      <c r="P4836">
        <v>1</v>
      </c>
      <c r="Q4836">
        <v>210</v>
      </c>
      <c r="R4836">
        <v>210</v>
      </c>
      <c r="W4836">
        <v>4.41E-2</v>
      </c>
      <c r="X4836">
        <v>5.2920000000000002E-2</v>
      </c>
    </row>
    <row r="4837" spans="1:24" hidden="1" x14ac:dyDescent="0.3">
      <c r="A4837" t="s">
        <v>18438</v>
      </c>
      <c r="B4837" t="s">
        <v>8211</v>
      </c>
      <c r="C4837" t="s">
        <v>6731</v>
      </c>
      <c r="D4837" t="s">
        <v>6730</v>
      </c>
      <c r="E4837" t="s">
        <v>113</v>
      </c>
      <c r="F4837" t="s">
        <v>6732</v>
      </c>
      <c r="G4837" t="s">
        <v>247</v>
      </c>
      <c r="H4837" t="s">
        <v>1600</v>
      </c>
      <c r="I4837" t="s">
        <v>226</v>
      </c>
      <c r="J4837" t="s">
        <v>18434</v>
      </c>
      <c r="K4837" t="s">
        <v>18435</v>
      </c>
      <c r="L4837" t="s">
        <v>9690</v>
      </c>
      <c r="M4837">
        <v>77</v>
      </c>
      <c r="N4837" t="s">
        <v>113</v>
      </c>
      <c r="O4837" t="s">
        <v>9493</v>
      </c>
      <c r="P4837">
        <v>1</v>
      </c>
      <c r="Q4837">
        <v>0.6</v>
      </c>
      <c r="T4837">
        <v>101.9</v>
      </c>
      <c r="W4837">
        <v>0.28274333882308139</v>
      </c>
      <c r="X4837">
        <v>0.45238934211693027</v>
      </c>
    </row>
    <row r="4838" spans="1:24" hidden="1" x14ac:dyDescent="0.3">
      <c r="A4838" t="s">
        <v>18439</v>
      </c>
      <c r="B4838" t="s">
        <v>1304</v>
      </c>
      <c r="C4838" t="s">
        <v>6731</v>
      </c>
      <c r="D4838" t="s">
        <v>6730</v>
      </c>
      <c r="E4838" t="s">
        <v>113</v>
      </c>
      <c r="F4838" t="s">
        <v>6732</v>
      </c>
      <c r="G4838" t="s">
        <v>247</v>
      </c>
      <c r="H4838" t="s">
        <v>1600</v>
      </c>
      <c r="I4838" t="s">
        <v>226</v>
      </c>
      <c r="J4838" t="s">
        <v>18434</v>
      </c>
      <c r="K4838" t="s">
        <v>18435</v>
      </c>
      <c r="L4838" t="s">
        <v>9690</v>
      </c>
      <c r="M4838">
        <v>0</v>
      </c>
      <c r="N4838" t="s">
        <v>9085</v>
      </c>
      <c r="O4838" t="s">
        <v>18432</v>
      </c>
      <c r="P4838">
        <v>1</v>
      </c>
      <c r="R4838">
        <v>900</v>
      </c>
      <c r="S4838">
        <v>3700</v>
      </c>
    </row>
    <row r="4839" spans="1:24" hidden="1" x14ac:dyDescent="0.3">
      <c r="A4839" t="s">
        <v>18440</v>
      </c>
      <c r="B4839" t="s">
        <v>8174</v>
      </c>
      <c r="C4839" t="s">
        <v>6765</v>
      </c>
      <c r="D4839" t="s">
        <v>6764</v>
      </c>
      <c r="E4839" t="s">
        <v>113</v>
      </c>
      <c r="F4839" t="s">
        <v>6766</v>
      </c>
      <c r="G4839" t="s">
        <v>247</v>
      </c>
      <c r="H4839" t="s">
        <v>1600</v>
      </c>
      <c r="I4839" t="s">
        <v>226</v>
      </c>
      <c r="J4839" t="s">
        <v>18441</v>
      </c>
      <c r="K4839" t="s">
        <v>18442</v>
      </c>
      <c r="L4839" t="s">
        <v>9690</v>
      </c>
      <c r="M4839">
        <v>80</v>
      </c>
      <c r="N4839" t="s">
        <v>9085</v>
      </c>
      <c r="O4839" t="s">
        <v>10329</v>
      </c>
      <c r="P4839">
        <v>2</v>
      </c>
      <c r="Q4839">
        <v>2580</v>
      </c>
      <c r="R4839">
        <v>590</v>
      </c>
      <c r="T4839">
        <v>160</v>
      </c>
      <c r="U4839">
        <v>350</v>
      </c>
      <c r="W4839">
        <v>3.0444</v>
      </c>
      <c r="X4839">
        <v>3.6532799999999996</v>
      </c>
    </row>
    <row r="4840" spans="1:24" hidden="1" x14ac:dyDescent="0.3">
      <c r="A4840" t="s">
        <v>18443</v>
      </c>
      <c r="B4840" t="s">
        <v>8179</v>
      </c>
      <c r="C4840" t="s">
        <v>6765</v>
      </c>
      <c r="D4840" t="s">
        <v>6764</v>
      </c>
      <c r="E4840" t="s">
        <v>113</v>
      </c>
      <c r="F4840" t="s">
        <v>6766</v>
      </c>
      <c r="G4840" t="s">
        <v>247</v>
      </c>
      <c r="H4840" t="s">
        <v>1600</v>
      </c>
      <c r="I4840" t="s">
        <v>226</v>
      </c>
      <c r="J4840" t="s">
        <v>18441</v>
      </c>
      <c r="K4840" t="s">
        <v>18442</v>
      </c>
      <c r="L4840" t="s">
        <v>9690</v>
      </c>
      <c r="M4840">
        <v>79</v>
      </c>
      <c r="N4840" t="s">
        <v>9085</v>
      </c>
      <c r="O4840" t="s">
        <v>11880</v>
      </c>
      <c r="P4840">
        <v>2</v>
      </c>
      <c r="Q4840">
        <v>400</v>
      </c>
      <c r="R4840">
        <v>300</v>
      </c>
      <c r="W4840">
        <v>0.24</v>
      </c>
      <c r="X4840">
        <v>0.28799999999999998</v>
      </c>
    </row>
    <row r="4841" spans="1:24" hidden="1" x14ac:dyDescent="0.3">
      <c r="A4841" t="s">
        <v>18444</v>
      </c>
      <c r="B4841" t="s">
        <v>8536</v>
      </c>
      <c r="C4841" t="s">
        <v>6765</v>
      </c>
      <c r="D4841" t="s">
        <v>6764</v>
      </c>
      <c r="E4841" t="s">
        <v>113</v>
      </c>
      <c r="F4841" t="s">
        <v>6766</v>
      </c>
      <c r="G4841" t="s">
        <v>247</v>
      </c>
      <c r="H4841" t="s">
        <v>1600</v>
      </c>
      <c r="I4841" t="s">
        <v>226</v>
      </c>
      <c r="J4841" t="s">
        <v>18441</v>
      </c>
      <c r="K4841" t="s">
        <v>18442</v>
      </c>
      <c r="L4841" t="s">
        <v>9690</v>
      </c>
      <c r="M4841">
        <v>77</v>
      </c>
      <c r="N4841" t="s">
        <v>9085</v>
      </c>
      <c r="O4841" t="s">
        <v>9131</v>
      </c>
      <c r="P4841">
        <v>1</v>
      </c>
      <c r="Q4841">
        <v>210</v>
      </c>
      <c r="R4841">
        <v>210</v>
      </c>
      <c r="W4841">
        <v>4.41E-2</v>
      </c>
      <c r="X4841">
        <v>5.2920000000000002E-2</v>
      </c>
    </row>
    <row r="4842" spans="1:24" hidden="1" x14ac:dyDescent="0.3">
      <c r="A4842" t="s">
        <v>18445</v>
      </c>
      <c r="B4842" t="s">
        <v>8211</v>
      </c>
      <c r="C4842" t="s">
        <v>6765</v>
      </c>
      <c r="D4842" t="s">
        <v>6764</v>
      </c>
      <c r="E4842" t="s">
        <v>113</v>
      </c>
      <c r="F4842" t="s">
        <v>6766</v>
      </c>
      <c r="G4842" t="s">
        <v>247</v>
      </c>
      <c r="H4842" t="s">
        <v>1600</v>
      </c>
      <c r="I4842" t="s">
        <v>226</v>
      </c>
      <c r="J4842" t="s">
        <v>18441</v>
      </c>
      <c r="K4842" t="s">
        <v>18442</v>
      </c>
      <c r="L4842" t="s">
        <v>9690</v>
      </c>
      <c r="M4842">
        <v>77</v>
      </c>
      <c r="N4842" t="s">
        <v>113</v>
      </c>
      <c r="O4842" t="s">
        <v>9493</v>
      </c>
      <c r="P4842">
        <v>1</v>
      </c>
      <c r="Q4842">
        <v>1.2</v>
      </c>
      <c r="T4842">
        <v>335.8</v>
      </c>
      <c r="W4842">
        <v>1.1309733552923256</v>
      </c>
      <c r="X4842">
        <v>1.8095573684677211</v>
      </c>
    </row>
    <row r="4843" spans="1:24" hidden="1" x14ac:dyDescent="0.3">
      <c r="A4843" t="s">
        <v>18446</v>
      </c>
      <c r="B4843" t="s">
        <v>1304</v>
      </c>
      <c r="C4843" t="s">
        <v>6765</v>
      </c>
      <c r="D4843" t="s">
        <v>6764</v>
      </c>
      <c r="E4843" t="s">
        <v>113</v>
      </c>
      <c r="F4843" t="s">
        <v>6766</v>
      </c>
      <c r="G4843" t="s">
        <v>247</v>
      </c>
      <c r="H4843" t="s">
        <v>1600</v>
      </c>
      <c r="I4843" t="s">
        <v>226</v>
      </c>
      <c r="J4843" t="s">
        <v>18441</v>
      </c>
      <c r="K4843" t="s">
        <v>18442</v>
      </c>
      <c r="L4843" t="s">
        <v>9690</v>
      </c>
      <c r="M4843">
        <v>0</v>
      </c>
      <c r="N4843" t="s">
        <v>9085</v>
      </c>
      <c r="O4843" t="s">
        <v>17049</v>
      </c>
      <c r="P4843">
        <v>1</v>
      </c>
      <c r="R4843">
        <v>2100</v>
      </c>
      <c r="S4843">
        <v>1200</v>
      </c>
    </row>
    <row r="4844" spans="1:24" hidden="1" x14ac:dyDescent="0.3">
      <c r="A4844" t="s">
        <v>18447</v>
      </c>
      <c r="B4844" t="s">
        <v>8174</v>
      </c>
      <c r="C4844" t="s">
        <v>6777</v>
      </c>
      <c r="D4844" t="s">
        <v>6776</v>
      </c>
      <c r="E4844" t="s">
        <v>113</v>
      </c>
      <c r="F4844" t="s">
        <v>6778</v>
      </c>
      <c r="G4844" t="s">
        <v>247</v>
      </c>
      <c r="H4844" t="s">
        <v>1600</v>
      </c>
      <c r="I4844" t="s">
        <v>226</v>
      </c>
      <c r="J4844" t="s">
        <v>18448</v>
      </c>
      <c r="K4844" t="s">
        <v>18449</v>
      </c>
      <c r="L4844" t="s">
        <v>9690</v>
      </c>
      <c r="M4844">
        <v>80</v>
      </c>
      <c r="N4844" t="s">
        <v>9085</v>
      </c>
      <c r="O4844" t="s">
        <v>10329</v>
      </c>
      <c r="P4844">
        <v>2</v>
      </c>
      <c r="Q4844">
        <v>2580</v>
      </c>
      <c r="R4844">
        <v>590</v>
      </c>
      <c r="T4844">
        <v>25</v>
      </c>
      <c r="U4844">
        <v>210</v>
      </c>
      <c r="W4844">
        <v>3.0444</v>
      </c>
      <c r="X4844">
        <v>3.6532799999999996</v>
      </c>
    </row>
    <row r="4845" spans="1:24" hidden="1" x14ac:dyDescent="0.3">
      <c r="A4845" t="s">
        <v>18450</v>
      </c>
      <c r="B4845" t="s">
        <v>8179</v>
      </c>
      <c r="C4845" t="s">
        <v>6777</v>
      </c>
      <c r="D4845" t="s">
        <v>6776</v>
      </c>
      <c r="E4845" t="s">
        <v>113</v>
      </c>
      <c r="F4845" t="s">
        <v>6778</v>
      </c>
      <c r="G4845" t="s">
        <v>247</v>
      </c>
      <c r="H4845" t="s">
        <v>1600</v>
      </c>
      <c r="I4845" t="s">
        <v>226</v>
      </c>
      <c r="J4845" t="s">
        <v>18448</v>
      </c>
      <c r="K4845" t="s">
        <v>18449</v>
      </c>
      <c r="L4845" t="s">
        <v>9690</v>
      </c>
      <c r="M4845">
        <v>79</v>
      </c>
      <c r="N4845" t="s">
        <v>9085</v>
      </c>
      <c r="O4845" t="s">
        <v>11880</v>
      </c>
      <c r="P4845">
        <v>2</v>
      </c>
      <c r="Q4845">
        <v>400</v>
      </c>
      <c r="R4845">
        <v>300</v>
      </c>
      <c r="W4845">
        <v>0.24</v>
      </c>
      <c r="X4845">
        <v>0.28799999999999998</v>
      </c>
    </row>
    <row r="4846" spans="1:24" hidden="1" x14ac:dyDescent="0.3">
      <c r="A4846" t="s">
        <v>18451</v>
      </c>
      <c r="B4846" t="s">
        <v>8536</v>
      </c>
      <c r="C4846" t="s">
        <v>6777</v>
      </c>
      <c r="D4846" t="s">
        <v>6776</v>
      </c>
      <c r="E4846" t="s">
        <v>113</v>
      </c>
      <c r="F4846" t="s">
        <v>6778</v>
      </c>
      <c r="G4846" t="s">
        <v>247</v>
      </c>
      <c r="H4846" t="s">
        <v>1600</v>
      </c>
      <c r="I4846" t="s">
        <v>226</v>
      </c>
      <c r="J4846" t="s">
        <v>18448</v>
      </c>
      <c r="K4846" t="s">
        <v>18449</v>
      </c>
      <c r="L4846" t="s">
        <v>9690</v>
      </c>
      <c r="M4846">
        <v>77</v>
      </c>
      <c r="N4846" t="s">
        <v>9085</v>
      </c>
      <c r="O4846" t="s">
        <v>9131</v>
      </c>
      <c r="P4846">
        <v>1</v>
      </c>
      <c r="Q4846">
        <v>210</v>
      </c>
      <c r="R4846">
        <v>210</v>
      </c>
      <c r="W4846">
        <v>4.41E-2</v>
      </c>
      <c r="X4846">
        <v>5.2920000000000002E-2</v>
      </c>
    </row>
    <row r="4847" spans="1:24" hidden="1" x14ac:dyDescent="0.3">
      <c r="A4847" t="s">
        <v>18452</v>
      </c>
      <c r="B4847" t="s">
        <v>8211</v>
      </c>
      <c r="C4847" t="s">
        <v>6777</v>
      </c>
      <c r="D4847" t="s">
        <v>6776</v>
      </c>
      <c r="E4847" t="s">
        <v>113</v>
      </c>
      <c r="F4847" t="s">
        <v>6778</v>
      </c>
      <c r="G4847" t="s">
        <v>247</v>
      </c>
      <c r="H4847" t="s">
        <v>1600</v>
      </c>
      <c r="I4847" t="s">
        <v>226</v>
      </c>
      <c r="J4847" t="s">
        <v>18448</v>
      </c>
      <c r="K4847" t="s">
        <v>18449</v>
      </c>
      <c r="L4847" t="s">
        <v>9690</v>
      </c>
      <c r="M4847">
        <v>77</v>
      </c>
      <c r="N4847" t="s">
        <v>113</v>
      </c>
      <c r="O4847" t="s">
        <v>9493</v>
      </c>
      <c r="P4847">
        <v>1</v>
      </c>
      <c r="Q4847">
        <v>0.9</v>
      </c>
      <c r="T4847">
        <v>4.2</v>
      </c>
      <c r="W4847">
        <v>0.63617251235193317</v>
      </c>
      <c r="X4847">
        <v>1.0178760197630932</v>
      </c>
    </row>
    <row r="4848" spans="1:24" hidden="1" x14ac:dyDescent="0.3">
      <c r="A4848" t="s">
        <v>18453</v>
      </c>
      <c r="B4848" t="s">
        <v>1304</v>
      </c>
      <c r="C4848" t="s">
        <v>6777</v>
      </c>
      <c r="D4848" t="s">
        <v>6776</v>
      </c>
      <c r="E4848" t="s">
        <v>113</v>
      </c>
      <c r="F4848" t="s">
        <v>6778</v>
      </c>
      <c r="G4848" t="s">
        <v>247</v>
      </c>
      <c r="H4848" t="s">
        <v>1600</v>
      </c>
      <c r="I4848" t="s">
        <v>226</v>
      </c>
      <c r="J4848" t="s">
        <v>18448</v>
      </c>
      <c r="K4848" t="s">
        <v>18449</v>
      </c>
      <c r="L4848" t="s">
        <v>9690</v>
      </c>
      <c r="M4848">
        <v>0</v>
      </c>
      <c r="N4848" t="s">
        <v>9085</v>
      </c>
      <c r="O4848" t="s">
        <v>18432</v>
      </c>
      <c r="P4848">
        <v>1</v>
      </c>
      <c r="R4848">
        <v>900</v>
      </c>
      <c r="S4848">
        <v>3700</v>
      </c>
    </row>
    <row r="4849" spans="1:24" hidden="1" x14ac:dyDescent="0.3">
      <c r="A4849" t="s">
        <v>18454</v>
      </c>
      <c r="B4849" t="s">
        <v>8174</v>
      </c>
      <c r="C4849" t="s">
        <v>6781</v>
      </c>
      <c r="D4849" t="s">
        <v>6780</v>
      </c>
      <c r="E4849" t="s">
        <v>113</v>
      </c>
      <c r="F4849" t="s">
        <v>6782</v>
      </c>
      <c r="G4849" t="s">
        <v>247</v>
      </c>
      <c r="H4849" t="s">
        <v>1600</v>
      </c>
      <c r="I4849" t="s">
        <v>226</v>
      </c>
      <c r="J4849" t="s">
        <v>18455</v>
      </c>
      <c r="K4849" t="s">
        <v>18456</v>
      </c>
      <c r="L4849" t="s">
        <v>9690</v>
      </c>
      <c r="M4849">
        <v>80</v>
      </c>
      <c r="N4849" t="s">
        <v>9085</v>
      </c>
      <c r="O4849" t="s">
        <v>10329</v>
      </c>
      <c r="P4849">
        <v>2</v>
      </c>
      <c r="Q4849">
        <v>2580</v>
      </c>
      <c r="R4849">
        <v>590</v>
      </c>
      <c r="T4849">
        <v>25</v>
      </c>
      <c r="U4849">
        <v>196</v>
      </c>
      <c r="W4849">
        <v>3.0444</v>
      </c>
      <c r="X4849">
        <v>3.6532799999999996</v>
      </c>
    </row>
    <row r="4850" spans="1:24" hidden="1" x14ac:dyDescent="0.3">
      <c r="A4850" t="s">
        <v>18457</v>
      </c>
      <c r="B4850" t="s">
        <v>8179</v>
      </c>
      <c r="C4850" t="s">
        <v>6781</v>
      </c>
      <c r="D4850" t="s">
        <v>6780</v>
      </c>
      <c r="E4850" t="s">
        <v>113</v>
      </c>
      <c r="F4850" t="s">
        <v>6782</v>
      </c>
      <c r="G4850" t="s">
        <v>247</v>
      </c>
      <c r="H4850" t="s">
        <v>1600</v>
      </c>
      <c r="I4850" t="s">
        <v>226</v>
      </c>
      <c r="J4850" t="s">
        <v>18455</v>
      </c>
      <c r="K4850" t="s">
        <v>18456</v>
      </c>
      <c r="L4850" t="s">
        <v>9690</v>
      </c>
      <c r="M4850">
        <v>79</v>
      </c>
      <c r="N4850" t="s">
        <v>9085</v>
      </c>
      <c r="O4850" t="s">
        <v>11880</v>
      </c>
      <c r="P4850">
        <v>2</v>
      </c>
      <c r="Q4850">
        <v>400</v>
      </c>
      <c r="R4850">
        <v>300</v>
      </c>
      <c r="W4850">
        <v>0.24</v>
      </c>
      <c r="X4850">
        <v>0.28799999999999998</v>
      </c>
    </row>
    <row r="4851" spans="1:24" hidden="1" x14ac:dyDescent="0.3">
      <c r="A4851" t="s">
        <v>18458</v>
      </c>
      <c r="B4851" t="s">
        <v>8536</v>
      </c>
      <c r="C4851" t="s">
        <v>6781</v>
      </c>
      <c r="D4851" t="s">
        <v>6780</v>
      </c>
      <c r="E4851" t="s">
        <v>113</v>
      </c>
      <c r="F4851" t="s">
        <v>6782</v>
      </c>
      <c r="G4851" t="s">
        <v>247</v>
      </c>
      <c r="H4851" t="s">
        <v>1600</v>
      </c>
      <c r="I4851" t="s">
        <v>226</v>
      </c>
      <c r="J4851" t="s">
        <v>18455</v>
      </c>
      <c r="K4851" t="s">
        <v>18456</v>
      </c>
      <c r="L4851" t="s">
        <v>9690</v>
      </c>
      <c r="M4851">
        <v>77</v>
      </c>
      <c r="N4851" t="s">
        <v>9085</v>
      </c>
      <c r="O4851" t="s">
        <v>9131</v>
      </c>
      <c r="P4851">
        <v>1</v>
      </c>
      <c r="Q4851">
        <v>210</v>
      </c>
      <c r="R4851">
        <v>210</v>
      </c>
      <c r="W4851">
        <v>4.41E-2</v>
      </c>
      <c r="X4851">
        <v>5.2920000000000002E-2</v>
      </c>
    </row>
    <row r="4852" spans="1:24" hidden="1" x14ac:dyDescent="0.3">
      <c r="A4852" t="s">
        <v>18459</v>
      </c>
      <c r="B4852" t="s">
        <v>8211</v>
      </c>
      <c r="C4852" t="s">
        <v>6781</v>
      </c>
      <c r="D4852" t="s">
        <v>6780</v>
      </c>
      <c r="E4852" t="s">
        <v>113</v>
      </c>
      <c r="F4852" t="s">
        <v>6782</v>
      </c>
      <c r="G4852" t="s">
        <v>247</v>
      </c>
      <c r="H4852" t="s">
        <v>1600</v>
      </c>
      <c r="I4852" t="s">
        <v>226</v>
      </c>
      <c r="J4852" t="s">
        <v>18455</v>
      </c>
      <c r="K4852" t="s">
        <v>18456</v>
      </c>
      <c r="L4852" t="s">
        <v>9690</v>
      </c>
      <c r="M4852">
        <v>77</v>
      </c>
      <c r="N4852" t="s">
        <v>113</v>
      </c>
      <c r="O4852" t="s">
        <v>9493</v>
      </c>
      <c r="P4852">
        <v>1</v>
      </c>
      <c r="Q4852">
        <v>1.2</v>
      </c>
      <c r="T4852">
        <v>16</v>
      </c>
      <c r="W4852">
        <v>1.1309733552923256</v>
      </c>
      <c r="X4852">
        <v>1.8095573684677211</v>
      </c>
    </row>
    <row r="4853" spans="1:24" hidden="1" x14ac:dyDescent="0.3">
      <c r="A4853" t="s">
        <v>18460</v>
      </c>
      <c r="B4853" t="s">
        <v>1304</v>
      </c>
      <c r="C4853" t="s">
        <v>6781</v>
      </c>
      <c r="D4853" t="s">
        <v>6780</v>
      </c>
      <c r="E4853" t="s">
        <v>113</v>
      </c>
      <c r="F4853" t="s">
        <v>6782</v>
      </c>
      <c r="G4853" t="s">
        <v>247</v>
      </c>
      <c r="H4853" t="s">
        <v>1600</v>
      </c>
      <c r="I4853" t="s">
        <v>226</v>
      </c>
      <c r="J4853" t="s">
        <v>18455</v>
      </c>
      <c r="K4853" t="s">
        <v>18456</v>
      </c>
      <c r="L4853" t="s">
        <v>9690</v>
      </c>
      <c r="M4853">
        <v>0</v>
      </c>
      <c r="N4853" t="s">
        <v>9085</v>
      </c>
      <c r="O4853" t="s">
        <v>17049</v>
      </c>
      <c r="P4853">
        <v>1</v>
      </c>
      <c r="R4853">
        <v>1200</v>
      </c>
      <c r="S4853">
        <v>2100</v>
      </c>
    </row>
    <row r="4854" spans="1:24" hidden="1" x14ac:dyDescent="0.3">
      <c r="A4854" t="s">
        <v>18461</v>
      </c>
      <c r="B4854" t="s">
        <v>8174</v>
      </c>
      <c r="C4854" t="s">
        <v>6834</v>
      </c>
      <c r="D4854" t="s">
        <v>6833</v>
      </c>
      <c r="E4854" t="s">
        <v>113</v>
      </c>
      <c r="F4854" t="s">
        <v>6835</v>
      </c>
      <c r="G4854" t="s">
        <v>247</v>
      </c>
      <c r="H4854" t="s">
        <v>1600</v>
      </c>
      <c r="I4854" t="s">
        <v>226</v>
      </c>
      <c r="J4854" t="s">
        <v>18462</v>
      </c>
      <c r="K4854" t="s">
        <v>18463</v>
      </c>
      <c r="L4854" t="s">
        <v>9030</v>
      </c>
      <c r="M4854">
        <v>60</v>
      </c>
      <c r="N4854" t="s">
        <v>9085</v>
      </c>
      <c r="O4854" t="s">
        <v>10329</v>
      </c>
      <c r="P4854">
        <v>2</v>
      </c>
      <c r="Q4854">
        <v>2580</v>
      </c>
      <c r="R4854">
        <v>590</v>
      </c>
      <c r="T4854">
        <v>0</v>
      </c>
      <c r="U4854">
        <v>185</v>
      </c>
      <c r="W4854">
        <v>3.0444</v>
      </c>
      <c r="X4854">
        <v>3.6532799999999996</v>
      </c>
    </row>
    <row r="4855" spans="1:24" hidden="1" x14ac:dyDescent="0.3">
      <c r="A4855" t="s">
        <v>18464</v>
      </c>
      <c r="B4855" t="s">
        <v>8179</v>
      </c>
      <c r="C4855" t="s">
        <v>6834</v>
      </c>
      <c r="D4855" t="s">
        <v>6833</v>
      </c>
      <c r="E4855" t="s">
        <v>113</v>
      </c>
      <c r="F4855" t="s">
        <v>6835</v>
      </c>
      <c r="G4855" t="s">
        <v>247</v>
      </c>
      <c r="H4855" t="s">
        <v>1600</v>
      </c>
      <c r="I4855" t="s">
        <v>226</v>
      </c>
      <c r="J4855" t="s">
        <v>18462</v>
      </c>
      <c r="K4855" t="s">
        <v>18463</v>
      </c>
      <c r="L4855" t="s">
        <v>9030</v>
      </c>
      <c r="M4855">
        <v>59</v>
      </c>
      <c r="N4855" t="s">
        <v>9085</v>
      </c>
      <c r="O4855" t="s">
        <v>11880</v>
      </c>
      <c r="P4855">
        <v>2</v>
      </c>
      <c r="Q4855">
        <v>400</v>
      </c>
      <c r="R4855">
        <v>300</v>
      </c>
      <c r="W4855">
        <v>0.24</v>
      </c>
      <c r="X4855">
        <v>0.28799999999999998</v>
      </c>
    </row>
    <row r="4856" spans="1:24" hidden="1" x14ac:dyDescent="0.3">
      <c r="A4856" t="s">
        <v>18465</v>
      </c>
      <c r="B4856" t="s">
        <v>8536</v>
      </c>
      <c r="C4856" t="s">
        <v>6834</v>
      </c>
      <c r="D4856" t="s">
        <v>6833</v>
      </c>
      <c r="E4856" t="s">
        <v>113</v>
      </c>
      <c r="F4856" t="s">
        <v>6835</v>
      </c>
      <c r="G4856" t="s">
        <v>247</v>
      </c>
      <c r="H4856" t="s">
        <v>1600</v>
      </c>
      <c r="I4856" t="s">
        <v>226</v>
      </c>
      <c r="J4856" t="s">
        <v>18462</v>
      </c>
      <c r="K4856" t="s">
        <v>18463</v>
      </c>
      <c r="L4856" t="s">
        <v>9030</v>
      </c>
      <c r="M4856">
        <v>57</v>
      </c>
      <c r="N4856" t="s">
        <v>9085</v>
      </c>
      <c r="O4856" t="s">
        <v>9131</v>
      </c>
      <c r="P4856">
        <v>1</v>
      </c>
      <c r="Q4856">
        <v>210</v>
      </c>
      <c r="R4856">
        <v>210</v>
      </c>
      <c r="W4856">
        <v>4.41E-2</v>
      </c>
      <c r="X4856">
        <v>5.2920000000000002E-2</v>
      </c>
    </row>
    <row r="4857" spans="1:24" hidden="1" x14ac:dyDescent="0.3">
      <c r="A4857" t="s">
        <v>18466</v>
      </c>
      <c r="B4857" t="s">
        <v>8211</v>
      </c>
      <c r="C4857" t="s">
        <v>6834</v>
      </c>
      <c r="D4857" t="s">
        <v>6833</v>
      </c>
      <c r="E4857" t="s">
        <v>113</v>
      </c>
      <c r="F4857" t="s">
        <v>6835</v>
      </c>
      <c r="G4857" t="s">
        <v>247</v>
      </c>
      <c r="H4857" t="s">
        <v>1600</v>
      </c>
      <c r="I4857" t="s">
        <v>226</v>
      </c>
      <c r="J4857" t="s">
        <v>18462</v>
      </c>
      <c r="K4857" t="s">
        <v>18463</v>
      </c>
      <c r="L4857" t="s">
        <v>9030</v>
      </c>
      <c r="M4857">
        <v>57</v>
      </c>
      <c r="N4857" t="s">
        <v>113</v>
      </c>
      <c r="O4857" t="s">
        <v>9493</v>
      </c>
      <c r="P4857">
        <v>1</v>
      </c>
      <c r="Q4857">
        <v>0.9</v>
      </c>
      <c r="T4857">
        <v>359</v>
      </c>
      <c r="W4857">
        <v>0.63617251235193317</v>
      </c>
      <c r="X4857">
        <v>1.0178760197630932</v>
      </c>
    </row>
    <row r="4858" spans="1:24" hidden="1" x14ac:dyDescent="0.3">
      <c r="A4858" t="s">
        <v>18467</v>
      </c>
      <c r="B4858" t="s">
        <v>1304</v>
      </c>
      <c r="C4858" t="s">
        <v>6834</v>
      </c>
      <c r="D4858" t="s">
        <v>6833</v>
      </c>
      <c r="E4858" t="s">
        <v>113</v>
      </c>
      <c r="F4858" t="s">
        <v>6835</v>
      </c>
      <c r="G4858" t="s">
        <v>247</v>
      </c>
      <c r="H4858" t="s">
        <v>1600</v>
      </c>
      <c r="I4858" t="s">
        <v>226</v>
      </c>
      <c r="J4858" t="s">
        <v>18462</v>
      </c>
      <c r="K4858" t="s">
        <v>18463</v>
      </c>
      <c r="L4858" t="s">
        <v>9030</v>
      </c>
      <c r="M4858">
        <v>0</v>
      </c>
      <c r="N4858" t="s">
        <v>9085</v>
      </c>
      <c r="O4858" t="s">
        <v>18432</v>
      </c>
      <c r="P4858">
        <v>1</v>
      </c>
      <c r="R4858">
        <v>900</v>
      </c>
      <c r="S4858">
        <v>3700</v>
      </c>
    </row>
    <row r="4859" spans="1:24" hidden="1" x14ac:dyDescent="0.3">
      <c r="A4859" t="s">
        <v>18468</v>
      </c>
      <c r="B4859" t="s">
        <v>8174</v>
      </c>
      <c r="C4859" t="s">
        <v>4432</v>
      </c>
      <c r="D4859" t="s">
        <v>4431</v>
      </c>
      <c r="E4859" t="s">
        <v>113</v>
      </c>
      <c r="F4859" t="s">
        <v>4433</v>
      </c>
      <c r="G4859" t="s">
        <v>133</v>
      </c>
      <c r="H4859" t="s">
        <v>216</v>
      </c>
      <c r="I4859" t="s">
        <v>218</v>
      </c>
      <c r="J4859" t="s">
        <v>18469</v>
      </c>
      <c r="K4859" t="s">
        <v>18470</v>
      </c>
      <c r="L4859" t="s">
        <v>8842</v>
      </c>
      <c r="M4859">
        <v>70</v>
      </c>
      <c r="N4859" t="s">
        <v>113</v>
      </c>
      <c r="O4859" t="s">
        <v>9890</v>
      </c>
      <c r="P4859">
        <v>2</v>
      </c>
      <c r="Q4859">
        <v>2500</v>
      </c>
      <c r="R4859">
        <v>355</v>
      </c>
      <c r="T4859">
        <v>0</v>
      </c>
      <c r="U4859">
        <v>185</v>
      </c>
      <c r="W4859">
        <v>1.7749999999999999</v>
      </c>
      <c r="X4859">
        <v>2.13</v>
      </c>
    </row>
    <row r="4860" spans="1:24" hidden="1" x14ac:dyDescent="0.3">
      <c r="A4860" t="s">
        <v>18471</v>
      </c>
      <c r="B4860" t="s">
        <v>8179</v>
      </c>
      <c r="C4860" t="s">
        <v>4432</v>
      </c>
      <c r="D4860" t="s">
        <v>4431</v>
      </c>
      <c r="E4860" t="s">
        <v>113</v>
      </c>
      <c r="F4860" t="s">
        <v>4433</v>
      </c>
      <c r="G4860" t="s">
        <v>133</v>
      </c>
      <c r="H4860" t="s">
        <v>216</v>
      </c>
      <c r="I4860" t="s">
        <v>218</v>
      </c>
      <c r="J4860" t="s">
        <v>18469</v>
      </c>
      <c r="K4860" t="s">
        <v>18470</v>
      </c>
      <c r="L4860" t="s">
        <v>8842</v>
      </c>
      <c r="M4860">
        <v>70</v>
      </c>
      <c r="N4860" t="s">
        <v>113</v>
      </c>
      <c r="O4860" t="s">
        <v>17706</v>
      </c>
      <c r="P4860">
        <v>1</v>
      </c>
      <c r="Q4860">
        <v>560</v>
      </c>
      <c r="R4860">
        <v>492</v>
      </c>
      <c r="W4860">
        <v>0.27551999999999999</v>
      </c>
      <c r="X4860">
        <v>0.33062399999999997</v>
      </c>
    </row>
    <row r="4861" spans="1:24" hidden="1" x14ac:dyDescent="0.3">
      <c r="A4861" t="s">
        <v>18472</v>
      </c>
      <c r="B4861" t="s">
        <v>8211</v>
      </c>
      <c r="C4861" t="s">
        <v>4432</v>
      </c>
      <c r="D4861" t="s">
        <v>4431</v>
      </c>
      <c r="E4861" t="s">
        <v>113</v>
      </c>
      <c r="F4861" t="s">
        <v>4433</v>
      </c>
      <c r="G4861" t="s">
        <v>133</v>
      </c>
      <c r="H4861" t="s">
        <v>216</v>
      </c>
      <c r="I4861" t="s">
        <v>218</v>
      </c>
      <c r="J4861" t="s">
        <v>18469</v>
      </c>
      <c r="K4861" t="s">
        <v>18470</v>
      </c>
      <c r="L4861" t="s">
        <v>8842</v>
      </c>
      <c r="M4861">
        <v>68</v>
      </c>
      <c r="N4861" t="s">
        <v>113</v>
      </c>
      <c r="O4861" t="s">
        <v>9493</v>
      </c>
      <c r="P4861">
        <v>2</v>
      </c>
      <c r="Q4861">
        <v>0.6</v>
      </c>
      <c r="T4861">
        <v>357.17</v>
      </c>
      <c r="U4861">
        <v>356.2</v>
      </c>
      <c r="W4861">
        <v>0.56548667764616278</v>
      </c>
      <c r="X4861">
        <v>0.90477868423386054</v>
      </c>
    </row>
    <row r="4862" spans="1:24" hidden="1" x14ac:dyDescent="0.3">
      <c r="A4862" t="s">
        <v>18473</v>
      </c>
      <c r="B4862" t="s">
        <v>8249</v>
      </c>
      <c r="C4862" t="s">
        <v>4432</v>
      </c>
      <c r="D4862" t="s">
        <v>4431</v>
      </c>
      <c r="E4862" t="s">
        <v>113</v>
      </c>
      <c r="F4862" t="s">
        <v>4433</v>
      </c>
      <c r="G4862" t="s">
        <v>133</v>
      </c>
      <c r="H4862" t="s">
        <v>216</v>
      </c>
      <c r="I4862" t="s">
        <v>218</v>
      </c>
      <c r="J4862" t="s">
        <v>18469</v>
      </c>
      <c r="K4862" t="s">
        <v>18470</v>
      </c>
      <c r="L4862" t="s">
        <v>8842</v>
      </c>
      <c r="M4862">
        <v>68</v>
      </c>
      <c r="N4862" t="s">
        <v>113</v>
      </c>
      <c r="O4862" t="s">
        <v>9493</v>
      </c>
      <c r="P4862">
        <v>1</v>
      </c>
      <c r="Q4862">
        <v>1.2</v>
      </c>
      <c r="T4862">
        <v>232.27</v>
      </c>
      <c r="W4862">
        <v>1.1309733552923256</v>
      </c>
      <c r="X4862">
        <v>1.8095573684677211</v>
      </c>
    </row>
    <row r="4863" spans="1:24" hidden="1" x14ac:dyDescent="0.3">
      <c r="A4863" t="s">
        <v>18474</v>
      </c>
      <c r="B4863" t="s">
        <v>8174</v>
      </c>
      <c r="C4863" t="s">
        <v>5585</v>
      </c>
      <c r="D4863" t="s">
        <v>18475</v>
      </c>
      <c r="E4863" t="s">
        <v>113</v>
      </c>
      <c r="F4863" t="s">
        <v>15797</v>
      </c>
      <c r="G4863" t="s">
        <v>133</v>
      </c>
      <c r="H4863" t="s">
        <v>354</v>
      </c>
      <c r="I4863" t="s">
        <v>115</v>
      </c>
      <c r="J4863" t="s">
        <v>18476</v>
      </c>
      <c r="K4863" t="s">
        <v>18477</v>
      </c>
      <c r="L4863" t="s">
        <v>1173</v>
      </c>
      <c r="M4863">
        <v>50</v>
      </c>
      <c r="N4863" t="s">
        <v>113</v>
      </c>
      <c r="O4863" t="s">
        <v>8207</v>
      </c>
      <c r="P4863">
        <v>2</v>
      </c>
      <c r="Q4863">
        <v>1400</v>
      </c>
      <c r="R4863">
        <v>320</v>
      </c>
      <c r="S4863">
        <v>145</v>
      </c>
      <c r="T4863">
        <v>110</v>
      </c>
      <c r="U4863">
        <v>280</v>
      </c>
      <c r="W4863">
        <v>0.89600000000000002</v>
      </c>
      <c r="X4863">
        <v>1.0751999999999999</v>
      </c>
    </row>
    <row r="4864" spans="1:24" hidden="1" x14ac:dyDescent="0.3">
      <c r="A4864" t="s">
        <v>18478</v>
      </c>
      <c r="B4864" t="s">
        <v>8179</v>
      </c>
      <c r="C4864" t="s">
        <v>5585</v>
      </c>
      <c r="D4864" t="s">
        <v>18475</v>
      </c>
      <c r="E4864" t="s">
        <v>113</v>
      </c>
      <c r="F4864" t="s">
        <v>15797</v>
      </c>
      <c r="G4864" t="s">
        <v>133</v>
      </c>
      <c r="H4864" t="s">
        <v>354</v>
      </c>
      <c r="I4864" t="s">
        <v>115</v>
      </c>
      <c r="J4864" t="s">
        <v>18476</v>
      </c>
      <c r="K4864" t="s">
        <v>18477</v>
      </c>
      <c r="L4864" t="s">
        <v>1173</v>
      </c>
      <c r="M4864">
        <v>50</v>
      </c>
      <c r="N4864" t="s">
        <v>9971</v>
      </c>
      <c r="O4864" t="s">
        <v>9034</v>
      </c>
      <c r="P4864">
        <v>1</v>
      </c>
      <c r="Q4864">
        <v>560</v>
      </c>
      <c r="R4864">
        <v>308</v>
      </c>
      <c r="S4864">
        <v>149</v>
      </c>
      <c r="W4864">
        <v>0.17247999999999999</v>
      </c>
      <c r="X4864">
        <v>0.20697599999999999</v>
      </c>
    </row>
    <row r="4865" spans="1:24" hidden="1" x14ac:dyDescent="0.3">
      <c r="A4865" t="s">
        <v>18479</v>
      </c>
      <c r="B4865" t="s">
        <v>8211</v>
      </c>
      <c r="C4865" t="s">
        <v>5585</v>
      </c>
      <c r="D4865" t="s">
        <v>18475</v>
      </c>
      <c r="E4865" t="s">
        <v>113</v>
      </c>
      <c r="F4865" t="s">
        <v>15797</v>
      </c>
      <c r="G4865" t="s">
        <v>133</v>
      </c>
      <c r="H4865" t="s">
        <v>354</v>
      </c>
      <c r="I4865" t="s">
        <v>115</v>
      </c>
      <c r="J4865" t="s">
        <v>18476</v>
      </c>
      <c r="K4865" t="s">
        <v>18477</v>
      </c>
      <c r="L4865" t="s">
        <v>1173</v>
      </c>
      <c r="M4865">
        <v>48</v>
      </c>
      <c r="N4865" t="s">
        <v>113</v>
      </c>
      <c r="O4865" t="s">
        <v>9493</v>
      </c>
      <c r="P4865">
        <v>1</v>
      </c>
      <c r="Q4865">
        <v>0.9</v>
      </c>
      <c r="T4865">
        <v>0</v>
      </c>
      <c r="W4865">
        <v>0.63617251235193317</v>
      </c>
      <c r="X4865">
        <v>1.0178760197630932</v>
      </c>
    </row>
    <row r="4866" spans="1:24" hidden="1" x14ac:dyDescent="0.3">
      <c r="A4866" t="s">
        <v>18480</v>
      </c>
      <c r="B4866" t="s">
        <v>8174</v>
      </c>
      <c r="C4866" t="s">
        <v>5387</v>
      </c>
      <c r="D4866" t="s">
        <v>5386</v>
      </c>
      <c r="E4866" t="s">
        <v>113</v>
      </c>
      <c r="F4866" t="s">
        <v>5388</v>
      </c>
      <c r="G4866" t="s">
        <v>133</v>
      </c>
      <c r="H4866" t="s">
        <v>1123</v>
      </c>
      <c r="I4866" t="s">
        <v>115</v>
      </c>
      <c r="J4866" t="s">
        <v>18481</v>
      </c>
      <c r="K4866" t="s">
        <v>18482</v>
      </c>
      <c r="L4866" t="s">
        <v>1173</v>
      </c>
      <c r="M4866">
        <v>50</v>
      </c>
      <c r="N4866" t="s">
        <v>113</v>
      </c>
      <c r="O4866" t="s">
        <v>9890</v>
      </c>
      <c r="P4866">
        <v>3</v>
      </c>
      <c r="Q4866">
        <v>2500</v>
      </c>
      <c r="R4866">
        <v>355</v>
      </c>
      <c r="S4866">
        <v>192</v>
      </c>
      <c r="T4866">
        <v>320</v>
      </c>
      <c r="U4866">
        <v>100</v>
      </c>
      <c r="V4866">
        <v>250</v>
      </c>
      <c r="W4866">
        <v>2.6625000000000001</v>
      </c>
      <c r="X4866">
        <v>3.1949999999999998</v>
      </c>
    </row>
    <row r="4867" spans="1:24" hidden="1" x14ac:dyDescent="0.3">
      <c r="A4867" t="s">
        <v>18483</v>
      </c>
      <c r="B4867" t="s">
        <v>8179</v>
      </c>
      <c r="C4867" t="s">
        <v>5387</v>
      </c>
      <c r="D4867" t="s">
        <v>5386</v>
      </c>
      <c r="E4867" t="s">
        <v>113</v>
      </c>
      <c r="F4867" t="s">
        <v>5388</v>
      </c>
      <c r="G4867" t="s">
        <v>133</v>
      </c>
      <c r="H4867" t="s">
        <v>1123</v>
      </c>
      <c r="I4867" t="s">
        <v>115</v>
      </c>
      <c r="J4867" t="s">
        <v>18481</v>
      </c>
      <c r="K4867" t="s">
        <v>18482</v>
      </c>
      <c r="L4867" t="s">
        <v>1173</v>
      </c>
      <c r="M4867">
        <v>50</v>
      </c>
      <c r="N4867" t="s">
        <v>113</v>
      </c>
      <c r="O4867" t="s">
        <v>18484</v>
      </c>
      <c r="P4867">
        <v>1</v>
      </c>
      <c r="Q4867">
        <v>560</v>
      </c>
      <c r="R4867">
        <v>308</v>
      </c>
      <c r="S4867">
        <v>149</v>
      </c>
      <c r="W4867">
        <v>0.17247999999999999</v>
      </c>
      <c r="X4867">
        <v>0.20697599999999999</v>
      </c>
    </row>
    <row r="4868" spans="1:24" hidden="1" x14ac:dyDescent="0.3">
      <c r="A4868" t="s">
        <v>18485</v>
      </c>
      <c r="B4868" t="s">
        <v>8211</v>
      </c>
      <c r="C4868" t="s">
        <v>5387</v>
      </c>
      <c r="D4868" t="s">
        <v>5386</v>
      </c>
      <c r="E4868" t="s">
        <v>113</v>
      </c>
      <c r="F4868" t="s">
        <v>5388</v>
      </c>
      <c r="G4868" t="s">
        <v>133</v>
      </c>
      <c r="H4868" t="s">
        <v>1123</v>
      </c>
      <c r="I4868" t="s">
        <v>115</v>
      </c>
      <c r="J4868" t="s">
        <v>18481</v>
      </c>
      <c r="K4868" t="s">
        <v>18482</v>
      </c>
      <c r="L4868" t="s">
        <v>1173</v>
      </c>
      <c r="M4868">
        <v>49</v>
      </c>
      <c r="N4868" t="s">
        <v>113</v>
      </c>
      <c r="O4868" t="s">
        <v>9493</v>
      </c>
      <c r="P4868">
        <v>1</v>
      </c>
      <c r="Q4868">
        <v>0.6</v>
      </c>
      <c r="T4868">
        <v>194.55</v>
      </c>
      <c r="W4868">
        <v>0.28274333882308139</v>
      </c>
      <c r="X4868">
        <v>0.45238934211693027</v>
      </c>
    </row>
    <row r="4869" spans="1:24" hidden="1" x14ac:dyDescent="0.3">
      <c r="A4869" t="s">
        <v>18486</v>
      </c>
      <c r="B4869" t="s">
        <v>8174</v>
      </c>
      <c r="C4869" t="s">
        <v>3899</v>
      </c>
      <c r="D4869" t="s">
        <v>3898</v>
      </c>
      <c r="E4869" t="s">
        <v>113</v>
      </c>
      <c r="F4869" t="s">
        <v>3900</v>
      </c>
      <c r="G4869" t="s">
        <v>133</v>
      </c>
      <c r="H4869" t="s">
        <v>216</v>
      </c>
      <c r="I4869" t="s">
        <v>138</v>
      </c>
      <c r="J4869" t="s">
        <v>18487</v>
      </c>
      <c r="K4869" t="s">
        <v>18488</v>
      </c>
      <c r="L4869" t="s">
        <v>9030</v>
      </c>
      <c r="M4869">
        <v>60</v>
      </c>
      <c r="N4869" t="s">
        <v>113</v>
      </c>
      <c r="O4869" t="s">
        <v>9890</v>
      </c>
      <c r="P4869">
        <v>2</v>
      </c>
      <c r="Q4869">
        <v>2500</v>
      </c>
      <c r="R4869">
        <v>355</v>
      </c>
      <c r="T4869">
        <v>165</v>
      </c>
      <c r="U4869">
        <v>330</v>
      </c>
      <c r="W4869">
        <v>1.7749999999999999</v>
      </c>
      <c r="X4869">
        <v>2.13</v>
      </c>
    </row>
    <row r="4870" spans="1:24" hidden="1" x14ac:dyDescent="0.3">
      <c r="A4870" t="s">
        <v>18489</v>
      </c>
      <c r="B4870" t="s">
        <v>8179</v>
      </c>
      <c r="C4870" t="s">
        <v>3899</v>
      </c>
      <c r="D4870" t="s">
        <v>3898</v>
      </c>
      <c r="E4870" t="s">
        <v>113</v>
      </c>
      <c r="F4870" t="s">
        <v>3900</v>
      </c>
      <c r="G4870" t="s">
        <v>133</v>
      </c>
      <c r="H4870" t="s">
        <v>216</v>
      </c>
      <c r="I4870" t="s">
        <v>138</v>
      </c>
      <c r="J4870" t="s">
        <v>18487</v>
      </c>
      <c r="K4870" t="s">
        <v>18488</v>
      </c>
      <c r="L4870" t="s">
        <v>9030</v>
      </c>
      <c r="M4870">
        <v>60</v>
      </c>
      <c r="N4870" t="s">
        <v>113</v>
      </c>
      <c r="O4870" t="s">
        <v>17706</v>
      </c>
      <c r="P4870">
        <v>1</v>
      </c>
      <c r="Q4870">
        <v>560</v>
      </c>
      <c r="R4870">
        <v>492</v>
      </c>
      <c r="W4870">
        <v>0.27551999999999999</v>
      </c>
      <c r="X4870">
        <v>0.33062399999999997</v>
      </c>
    </row>
    <row r="4871" spans="1:24" hidden="1" x14ac:dyDescent="0.3">
      <c r="A4871" t="s">
        <v>18490</v>
      </c>
      <c r="B4871" t="s">
        <v>8536</v>
      </c>
      <c r="C4871" t="s">
        <v>3899</v>
      </c>
      <c r="D4871" t="s">
        <v>3898</v>
      </c>
      <c r="E4871" t="s">
        <v>113</v>
      </c>
      <c r="F4871" t="s">
        <v>3900</v>
      </c>
      <c r="G4871" t="s">
        <v>133</v>
      </c>
      <c r="H4871" t="s">
        <v>216</v>
      </c>
      <c r="I4871" t="s">
        <v>138</v>
      </c>
      <c r="J4871" t="s">
        <v>18487</v>
      </c>
      <c r="K4871" t="s">
        <v>18488</v>
      </c>
      <c r="L4871" t="s">
        <v>9030</v>
      </c>
      <c r="M4871">
        <v>56</v>
      </c>
      <c r="N4871" t="s">
        <v>11431</v>
      </c>
      <c r="O4871" t="s">
        <v>16992</v>
      </c>
      <c r="P4871">
        <v>1</v>
      </c>
      <c r="Q4871">
        <v>151</v>
      </c>
      <c r="R4871">
        <v>151</v>
      </c>
      <c r="T4871">
        <v>163</v>
      </c>
      <c r="W4871">
        <v>2.2800999999999998E-2</v>
      </c>
      <c r="X4871">
        <v>2.7361199999999999E-2</v>
      </c>
    </row>
    <row r="4872" spans="1:24" hidden="1" x14ac:dyDescent="0.3">
      <c r="A4872" t="s">
        <v>18491</v>
      </c>
      <c r="B4872" t="s">
        <v>8211</v>
      </c>
      <c r="C4872" t="s">
        <v>3899</v>
      </c>
      <c r="D4872" t="s">
        <v>3898</v>
      </c>
      <c r="E4872" t="s">
        <v>113</v>
      </c>
      <c r="F4872" t="s">
        <v>3900</v>
      </c>
      <c r="G4872" t="s">
        <v>133</v>
      </c>
      <c r="H4872" t="s">
        <v>216</v>
      </c>
      <c r="I4872" t="s">
        <v>138</v>
      </c>
      <c r="J4872" t="s">
        <v>18487</v>
      </c>
      <c r="K4872" t="s">
        <v>18488</v>
      </c>
      <c r="L4872" t="s">
        <v>9030</v>
      </c>
      <c r="M4872">
        <v>56</v>
      </c>
      <c r="N4872" t="s">
        <v>113</v>
      </c>
      <c r="O4872" t="s">
        <v>9493</v>
      </c>
      <c r="P4872">
        <v>1</v>
      </c>
      <c r="Q4872">
        <v>0.9</v>
      </c>
      <c r="T4872">
        <v>163</v>
      </c>
      <c r="W4872">
        <v>0.63617251235193317</v>
      </c>
      <c r="X4872">
        <v>1.0178760197630932</v>
      </c>
    </row>
    <row r="4873" spans="1:24" hidden="1" x14ac:dyDescent="0.3">
      <c r="A4873" t="s">
        <v>18492</v>
      </c>
      <c r="B4873" t="s">
        <v>8174</v>
      </c>
      <c r="C4873" t="s">
        <v>3904</v>
      </c>
      <c r="D4873" t="s">
        <v>3903</v>
      </c>
      <c r="E4873" t="s">
        <v>113</v>
      </c>
      <c r="F4873" t="s">
        <v>3905</v>
      </c>
      <c r="G4873" t="s">
        <v>133</v>
      </c>
      <c r="H4873" t="s">
        <v>216</v>
      </c>
      <c r="I4873" t="s">
        <v>138</v>
      </c>
      <c r="J4873" t="s">
        <v>18493</v>
      </c>
      <c r="K4873" t="s">
        <v>18494</v>
      </c>
      <c r="L4873" t="s">
        <v>1173</v>
      </c>
      <c r="M4873">
        <v>50</v>
      </c>
      <c r="N4873" t="s">
        <v>113</v>
      </c>
      <c r="O4873" t="s">
        <v>9890</v>
      </c>
      <c r="P4873">
        <v>3</v>
      </c>
      <c r="Q4873">
        <v>2500</v>
      </c>
      <c r="R4873">
        <v>355</v>
      </c>
      <c r="T4873">
        <v>80</v>
      </c>
      <c r="U4873">
        <v>180</v>
      </c>
      <c r="V4873">
        <v>340</v>
      </c>
      <c r="W4873">
        <v>2.6625000000000001</v>
      </c>
      <c r="X4873">
        <v>3.1949999999999998</v>
      </c>
    </row>
    <row r="4874" spans="1:24" hidden="1" x14ac:dyDescent="0.3">
      <c r="A4874" t="s">
        <v>18495</v>
      </c>
      <c r="B4874" t="s">
        <v>8179</v>
      </c>
      <c r="C4874" t="s">
        <v>3904</v>
      </c>
      <c r="D4874" t="s">
        <v>3903</v>
      </c>
      <c r="E4874" t="s">
        <v>113</v>
      </c>
      <c r="F4874" t="s">
        <v>3905</v>
      </c>
      <c r="G4874" t="s">
        <v>133</v>
      </c>
      <c r="H4874" t="s">
        <v>216</v>
      </c>
      <c r="I4874" t="s">
        <v>138</v>
      </c>
      <c r="J4874" t="s">
        <v>18493</v>
      </c>
      <c r="K4874" t="s">
        <v>18494</v>
      </c>
      <c r="L4874" t="s">
        <v>1173</v>
      </c>
      <c r="M4874">
        <v>50</v>
      </c>
      <c r="N4874" t="s">
        <v>113</v>
      </c>
      <c r="O4874" t="s">
        <v>17706</v>
      </c>
      <c r="P4874">
        <v>1</v>
      </c>
      <c r="Q4874">
        <v>560</v>
      </c>
      <c r="R4874">
        <v>492</v>
      </c>
      <c r="W4874">
        <v>0.27551999999999999</v>
      </c>
      <c r="X4874">
        <v>0.33062399999999997</v>
      </c>
    </row>
    <row r="4875" spans="1:24" hidden="1" x14ac:dyDescent="0.3">
      <c r="A4875" t="s">
        <v>18496</v>
      </c>
      <c r="B4875" t="s">
        <v>8536</v>
      </c>
      <c r="C4875" t="s">
        <v>3904</v>
      </c>
      <c r="D4875" t="s">
        <v>3903</v>
      </c>
      <c r="E4875" t="s">
        <v>113</v>
      </c>
      <c r="F4875" t="s">
        <v>3905</v>
      </c>
      <c r="G4875" t="s">
        <v>133</v>
      </c>
      <c r="H4875" t="s">
        <v>216</v>
      </c>
      <c r="I4875" t="s">
        <v>138</v>
      </c>
      <c r="J4875" t="s">
        <v>18493</v>
      </c>
      <c r="K4875" t="s">
        <v>18494</v>
      </c>
      <c r="L4875" t="s">
        <v>1173</v>
      </c>
      <c r="M4875">
        <v>46</v>
      </c>
      <c r="N4875" t="s">
        <v>11431</v>
      </c>
      <c r="O4875" t="s">
        <v>16992</v>
      </c>
      <c r="P4875">
        <v>1</v>
      </c>
      <c r="Q4875">
        <v>151</v>
      </c>
      <c r="R4875">
        <v>151</v>
      </c>
      <c r="W4875">
        <v>2.2800999999999998E-2</v>
      </c>
      <c r="X4875">
        <v>2.7361199999999999E-2</v>
      </c>
    </row>
    <row r="4876" spans="1:24" hidden="1" x14ac:dyDescent="0.3">
      <c r="A4876" t="s">
        <v>18497</v>
      </c>
      <c r="B4876" t="s">
        <v>8211</v>
      </c>
      <c r="C4876" t="s">
        <v>3904</v>
      </c>
      <c r="D4876" t="s">
        <v>3903</v>
      </c>
      <c r="E4876" t="s">
        <v>113</v>
      </c>
      <c r="F4876" t="s">
        <v>3905</v>
      </c>
      <c r="G4876" t="s">
        <v>133</v>
      </c>
      <c r="H4876" t="s">
        <v>216</v>
      </c>
      <c r="I4876" t="s">
        <v>138</v>
      </c>
      <c r="J4876" t="s">
        <v>18493</v>
      </c>
      <c r="K4876" t="s">
        <v>18494</v>
      </c>
      <c r="L4876" t="s">
        <v>1173</v>
      </c>
      <c r="M4876">
        <v>46</v>
      </c>
      <c r="N4876" t="s">
        <v>113</v>
      </c>
      <c r="O4876" t="s">
        <v>9493</v>
      </c>
      <c r="P4876">
        <v>1</v>
      </c>
      <c r="Q4876">
        <v>0.9</v>
      </c>
      <c r="T4876">
        <v>343.11</v>
      </c>
      <c r="W4876">
        <v>0.63617251235193317</v>
      </c>
      <c r="X4876">
        <v>1.0178760197630932</v>
      </c>
    </row>
    <row r="4877" spans="1:24" hidden="1" x14ac:dyDescent="0.3">
      <c r="A4877" t="s">
        <v>18498</v>
      </c>
      <c r="B4877" t="s">
        <v>8249</v>
      </c>
      <c r="C4877" t="s">
        <v>3904</v>
      </c>
      <c r="D4877" t="s">
        <v>3903</v>
      </c>
      <c r="E4877" t="s">
        <v>113</v>
      </c>
      <c r="F4877" t="s">
        <v>3905</v>
      </c>
      <c r="G4877" t="s">
        <v>133</v>
      </c>
      <c r="H4877" t="s">
        <v>216</v>
      </c>
      <c r="I4877" t="s">
        <v>138</v>
      </c>
      <c r="J4877" t="s">
        <v>18493</v>
      </c>
      <c r="K4877" t="s">
        <v>18494</v>
      </c>
      <c r="L4877" t="s">
        <v>1173</v>
      </c>
      <c r="M4877">
        <v>46</v>
      </c>
      <c r="N4877" t="s">
        <v>113</v>
      </c>
      <c r="O4877" t="s">
        <v>9493</v>
      </c>
      <c r="P4877">
        <v>1</v>
      </c>
      <c r="Q4877">
        <v>0.6</v>
      </c>
      <c r="T4877">
        <v>133.91</v>
      </c>
      <c r="W4877">
        <v>0.28274333882308139</v>
      </c>
      <c r="X4877">
        <v>0.45238934211693027</v>
      </c>
    </row>
    <row r="4878" spans="1:24" hidden="1" x14ac:dyDescent="0.3">
      <c r="A4878" t="s">
        <v>18499</v>
      </c>
      <c r="B4878" t="s">
        <v>8174</v>
      </c>
      <c r="C4878" t="s">
        <v>3930</v>
      </c>
      <c r="D4878" t="s">
        <v>3929</v>
      </c>
      <c r="E4878" t="s">
        <v>113</v>
      </c>
      <c r="F4878" t="s">
        <v>3931</v>
      </c>
      <c r="G4878" t="s">
        <v>133</v>
      </c>
      <c r="H4878" t="s">
        <v>216</v>
      </c>
      <c r="I4878" t="s">
        <v>138</v>
      </c>
      <c r="J4878" t="s">
        <v>18500</v>
      </c>
      <c r="K4878" t="s">
        <v>18501</v>
      </c>
      <c r="L4878" t="s">
        <v>9030</v>
      </c>
      <c r="M4878">
        <v>60</v>
      </c>
      <c r="N4878" t="s">
        <v>113</v>
      </c>
      <c r="O4878" t="s">
        <v>9890</v>
      </c>
      <c r="P4878">
        <v>2</v>
      </c>
      <c r="Q4878">
        <v>2500</v>
      </c>
      <c r="R4878">
        <v>355</v>
      </c>
      <c r="T4878">
        <v>10</v>
      </c>
      <c r="U4878">
        <v>170</v>
      </c>
      <c r="W4878">
        <v>1.7749999999999999</v>
      </c>
      <c r="X4878">
        <v>2.13</v>
      </c>
    </row>
    <row r="4879" spans="1:24" hidden="1" x14ac:dyDescent="0.3">
      <c r="A4879" t="s">
        <v>18502</v>
      </c>
      <c r="B4879" t="s">
        <v>8179</v>
      </c>
      <c r="C4879" t="s">
        <v>3930</v>
      </c>
      <c r="D4879" t="s">
        <v>3929</v>
      </c>
      <c r="E4879" t="s">
        <v>113</v>
      </c>
      <c r="F4879" t="s">
        <v>3931</v>
      </c>
      <c r="G4879" t="s">
        <v>133</v>
      </c>
      <c r="H4879" t="s">
        <v>216</v>
      </c>
      <c r="I4879" t="s">
        <v>138</v>
      </c>
      <c r="J4879" t="s">
        <v>18500</v>
      </c>
      <c r="K4879" t="s">
        <v>18501</v>
      </c>
      <c r="L4879" t="s">
        <v>9030</v>
      </c>
      <c r="M4879">
        <v>60</v>
      </c>
      <c r="N4879" t="s">
        <v>113</v>
      </c>
      <c r="O4879" t="s">
        <v>17706</v>
      </c>
      <c r="P4879">
        <v>1</v>
      </c>
      <c r="Q4879">
        <v>560</v>
      </c>
      <c r="R4879">
        <v>492</v>
      </c>
      <c r="W4879">
        <v>0.27551999999999999</v>
      </c>
      <c r="X4879">
        <v>0.33062399999999997</v>
      </c>
    </row>
    <row r="4880" spans="1:24" hidden="1" x14ac:dyDescent="0.3">
      <c r="A4880" t="s">
        <v>18503</v>
      </c>
      <c r="B4880" t="s">
        <v>8536</v>
      </c>
      <c r="C4880" t="s">
        <v>3930</v>
      </c>
      <c r="D4880" t="s">
        <v>3929</v>
      </c>
      <c r="E4880" t="s">
        <v>113</v>
      </c>
      <c r="F4880" t="s">
        <v>3931</v>
      </c>
      <c r="G4880" t="s">
        <v>133</v>
      </c>
      <c r="H4880" t="s">
        <v>216</v>
      </c>
      <c r="I4880" t="s">
        <v>138</v>
      </c>
      <c r="J4880" t="s">
        <v>18500</v>
      </c>
      <c r="K4880" t="s">
        <v>18501</v>
      </c>
      <c r="L4880" t="s">
        <v>9030</v>
      </c>
      <c r="M4880">
        <v>56</v>
      </c>
      <c r="N4880" t="s">
        <v>11431</v>
      </c>
      <c r="O4880" t="s">
        <v>16992</v>
      </c>
      <c r="P4880">
        <v>1</v>
      </c>
      <c r="Q4880">
        <v>151</v>
      </c>
      <c r="R4880">
        <v>151</v>
      </c>
      <c r="W4880">
        <v>2.2800999999999998E-2</v>
      </c>
      <c r="X4880">
        <v>2.7361199999999999E-2</v>
      </c>
    </row>
    <row r="4881" spans="1:24" hidden="1" x14ac:dyDescent="0.3">
      <c r="A4881" t="s">
        <v>18504</v>
      </c>
      <c r="B4881" t="s">
        <v>8211</v>
      </c>
      <c r="C4881" t="s">
        <v>3930</v>
      </c>
      <c r="D4881" t="s">
        <v>3929</v>
      </c>
      <c r="E4881" t="s">
        <v>113</v>
      </c>
      <c r="F4881" t="s">
        <v>3931</v>
      </c>
      <c r="G4881" t="s">
        <v>133</v>
      </c>
      <c r="H4881" t="s">
        <v>216</v>
      </c>
      <c r="I4881" t="s">
        <v>138</v>
      </c>
      <c r="J4881" t="s">
        <v>18500</v>
      </c>
      <c r="K4881" t="s">
        <v>18501</v>
      </c>
      <c r="L4881" t="s">
        <v>9030</v>
      </c>
      <c r="M4881">
        <v>56</v>
      </c>
      <c r="N4881" t="s">
        <v>113</v>
      </c>
      <c r="O4881" t="s">
        <v>9493</v>
      </c>
      <c r="P4881">
        <v>1</v>
      </c>
      <c r="Q4881">
        <v>0.9</v>
      </c>
      <c r="T4881">
        <v>2</v>
      </c>
      <c r="W4881">
        <v>0.63617251235193317</v>
      </c>
      <c r="X4881">
        <v>1.0178760197630932</v>
      </c>
    </row>
    <row r="4882" spans="1:24" hidden="1" x14ac:dyDescent="0.3">
      <c r="A4882" t="s">
        <v>18505</v>
      </c>
      <c r="B4882" t="s">
        <v>8174</v>
      </c>
      <c r="C4882" t="s">
        <v>3998</v>
      </c>
      <c r="D4882" t="s">
        <v>3997</v>
      </c>
      <c r="E4882" t="s">
        <v>113</v>
      </c>
      <c r="F4882" t="s">
        <v>3999</v>
      </c>
      <c r="G4882" t="s">
        <v>133</v>
      </c>
      <c r="H4882" t="s">
        <v>216</v>
      </c>
      <c r="I4882" t="s">
        <v>138</v>
      </c>
      <c r="J4882" t="s">
        <v>18506</v>
      </c>
      <c r="K4882" t="s">
        <v>18507</v>
      </c>
      <c r="L4882" t="s">
        <v>1173</v>
      </c>
      <c r="M4882">
        <v>50</v>
      </c>
      <c r="N4882" t="s">
        <v>113</v>
      </c>
      <c r="O4882" t="s">
        <v>9890</v>
      </c>
      <c r="P4882">
        <v>3</v>
      </c>
      <c r="Q4882">
        <v>2500</v>
      </c>
      <c r="R4882">
        <v>355</v>
      </c>
      <c r="T4882">
        <v>90</v>
      </c>
      <c r="U4882">
        <v>160</v>
      </c>
      <c r="V4882">
        <v>340</v>
      </c>
      <c r="W4882">
        <v>2.6625000000000001</v>
      </c>
      <c r="X4882">
        <v>3.1949999999999998</v>
      </c>
    </row>
    <row r="4883" spans="1:24" hidden="1" x14ac:dyDescent="0.3">
      <c r="A4883" t="s">
        <v>18508</v>
      </c>
      <c r="B4883" t="s">
        <v>8179</v>
      </c>
      <c r="C4883" t="s">
        <v>3998</v>
      </c>
      <c r="D4883" t="s">
        <v>3997</v>
      </c>
      <c r="E4883" t="s">
        <v>113</v>
      </c>
      <c r="F4883" t="s">
        <v>3999</v>
      </c>
      <c r="G4883" t="s">
        <v>133</v>
      </c>
      <c r="H4883" t="s">
        <v>216</v>
      </c>
      <c r="I4883" t="s">
        <v>138</v>
      </c>
      <c r="J4883" t="s">
        <v>18506</v>
      </c>
      <c r="K4883" t="s">
        <v>18507</v>
      </c>
      <c r="L4883" t="s">
        <v>1173</v>
      </c>
      <c r="M4883">
        <v>50</v>
      </c>
      <c r="N4883" t="s">
        <v>113</v>
      </c>
      <c r="O4883" t="s">
        <v>17706</v>
      </c>
      <c r="P4883">
        <v>1</v>
      </c>
      <c r="Q4883">
        <v>560</v>
      </c>
      <c r="R4883">
        <v>492</v>
      </c>
      <c r="W4883">
        <v>0.27551999999999999</v>
      </c>
      <c r="X4883">
        <v>0.33062399999999997</v>
      </c>
    </row>
    <row r="4884" spans="1:24" hidden="1" x14ac:dyDescent="0.3">
      <c r="A4884" t="s">
        <v>18509</v>
      </c>
      <c r="B4884" t="s">
        <v>8536</v>
      </c>
      <c r="C4884" t="s">
        <v>3998</v>
      </c>
      <c r="D4884" t="s">
        <v>3997</v>
      </c>
      <c r="E4884" t="s">
        <v>113</v>
      </c>
      <c r="F4884" t="s">
        <v>3999</v>
      </c>
      <c r="G4884" t="s">
        <v>133</v>
      </c>
      <c r="H4884" t="s">
        <v>216</v>
      </c>
      <c r="I4884" t="s">
        <v>138</v>
      </c>
      <c r="J4884" t="s">
        <v>18506</v>
      </c>
      <c r="K4884" t="s">
        <v>18507</v>
      </c>
      <c r="L4884" t="s">
        <v>1173</v>
      </c>
      <c r="M4884">
        <v>46</v>
      </c>
      <c r="N4884" t="s">
        <v>11431</v>
      </c>
      <c r="O4884" t="s">
        <v>16992</v>
      </c>
      <c r="P4884">
        <v>1</v>
      </c>
      <c r="Q4884">
        <v>151</v>
      </c>
      <c r="R4884">
        <v>151</v>
      </c>
      <c r="W4884">
        <v>2.2800999999999998E-2</v>
      </c>
      <c r="X4884">
        <v>2.7361199999999999E-2</v>
      </c>
    </row>
    <row r="4885" spans="1:24" hidden="1" x14ac:dyDescent="0.3">
      <c r="A4885" t="s">
        <v>18510</v>
      </c>
      <c r="B4885" t="s">
        <v>8211</v>
      </c>
      <c r="C4885" t="s">
        <v>3998</v>
      </c>
      <c r="D4885" t="s">
        <v>3997</v>
      </c>
      <c r="E4885" t="s">
        <v>113</v>
      </c>
      <c r="F4885" t="s">
        <v>3999</v>
      </c>
      <c r="G4885" t="s">
        <v>133</v>
      </c>
      <c r="H4885" t="s">
        <v>216</v>
      </c>
      <c r="I4885" t="s">
        <v>138</v>
      </c>
      <c r="J4885" t="s">
        <v>18506</v>
      </c>
      <c r="K4885" t="s">
        <v>18507</v>
      </c>
      <c r="L4885" t="s">
        <v>1173</v>
      </c>
      <c r="M4885">
        <v>46</v>
      </c>
      <c r="N4885" t="s">
        <v>113</v>
      </c>
      <c r="O4885" t="s">
        <v>9493</v>
      </c>
      <c r="P4885">
        <v>1</v>
      </c>
      <c r="Q4885">
        <v>0.6</v>
      </c>
      <c r="T4885">
        <v>69.67</v>
      </c>
      <c r="W4885">
        <v>0.28274333882308139</v>
      </c>
      <c r="X4885">
        <v>0.45238934211693027</v>
      </c>
    </row>
    <row r="4886" spans="1:24" hidden="1" x14ac:dyDescent="0.3">
      <c r="A4886" t="s">
        <v>18511</v>
      </c>
      <c r="B4886" t="s">
        <v>8174</v>
      </c>
      <c r="C4886" t="s">
        <v>4534</v>
      </c>
      <c r="D4886" t="s">
        <v>4533</v>
      </c>
      <c r="E4886" t="s">
        <v>113</v>
      </c>
      <c r="F4886" t="s">
        <v>4535</v>
      </c>
      <c r="G4886" t="s">
        <v>133</v>
      </c>
      <c r="H4886" t="s">
        <v>216</v>
      </c>
      <c r="I4886" t="s">
        <v>218</v>
      </c>
      <c r="J4886" t="s">
        <v>18512</v>
      </c>
      <c r="K4886" t="s">
        <v>18513</v>
      </c>
      <c r="L4886" t="s">
        <v>8842</v>
      </c>
      <c r="M4886">
        <v>70</v>
      </c>
      <c r="N4886" t="s">
        <v>8442</v>
      </c>
      <c r="O4886" t="s">
        <v>17235</v>
      </c>
      <c r="P4886">
        <v>3</v>
      </c>
      <c r="Q4886">
        <v>2500</v>
      </c>
      <c r="R4886">
        <v>355</v>
      </c>
      <c r="T4886">
        <v>120</v>
      </c>
      <c r="U4886">
        <v>180</v>
      </c>
      <c r="V4886">
        <v>325</v>
      </c>
      <c r="W4886">
        <v>2.6625000000000001</v>
      </c>
      <c r="X4886">
        <v>3.1949999999999998</v>
      </c>
    </row>
    <row r="4887" spans="1:24" hidden="1" x14ac:dyDescent="0.3">
      <c r="A4887" t="s">
        <v>18514</v>
      </c>
      <c r="B4887" t="s">
        <v>8179</v>
      </c>
      <c r="C4887" t="s">
        <v>4534</v>
      </c>
      <c r="D4887" t="s">
        <v>4533</v>
      </c>
      <c r="E4887" t="s">
        <v>113</v>
      </c>
      <c r="F4887" t="s">
        <v>4535</v>
      </c>
      <c r="G4887" t="s">
        <v>133</v>
      </c>
      <c r="H4887" t="s">
        <v>216</v>
      </c>
      <c r="I4887" t="s">
        <v>218</v>
      </c>
      <c r="J4887" t="s">
        <v>18512</v>
      </c>
      <c r="K4887" t="s">
        <v>18513</v>
      </c>
      <c r="L4887" t="s">
        <v>8842</v>
      </c>
      <c r="M4887">
        <v>70</v>
      </c>
      <c r="N4887" t="s">
        <v>113</v>
      </c>
      <c r="O4887" t="s">
        <v>14622</v>
      </c>
      <c r="P4887">
        <v>1</v>
      </c>
      <c r="Q4887">
        <v>560</v>
      </c>
      <c r="R4887">
        <v>492</v>
      </c>
      <c r="W4887">
        <v>0.27551999999999999</v>
      </c>
      <c r="X4887">
        <v>0.33062399999999997</v>
      </c>
    </row>
    <row r="4888" spans="1:24" hidden="1" x14ac:dyDescent="0.3">
      <c r="A4888" t="s">
        <v>18515</v>
      </c>
      <c r="B4888" t="s">
        <v>8211</v>
      </c>
      <c r="C4888" t="s">
        <v>4534</v>
      </c>
      <c r="D4888" t="s">
        <v>4533</v>
      </c>
      <c r="E4888" t="s">
        <v>113</v>
      </c>
      <c r="F4888" t="s">
        <v>4535</v>
      </c>
      <c r="G4888" t="s">
        <v>133</v>
      </c>
      <c r="H4888" t="s">
        <v>216</v>
      </c>
      <c r="I4888" t="s">
        <v>218</v>
      </c>
      <c r="J4888" t="s">
        <v>18512</v>
      </c>
      <c r="K4888" t="s">
        <v>18513</v>
      </c>
      <c r="L4888" t="s">
        <v>8842</v>
      </c>
      <c r="M4888">
        <v>68</v>
      </c>
      <c r="N4888" t="s">
        <v>113</v>
      </c>
      <c r="O4888" t="s">
        <v>9493</v>
      </c>
      <c r="P4888">
        <v>1</v>
      </c>
      <c r="Q4888">
        <v>1.2</v>
      </c>
      <c r="T4888">
        <v>110.47</v>
      </c>
      <c r="W4888">
        <v>1.1309733552923256</v>
      </c>
      <c r="X4888">
        <v>1.8095573684677211</v>
      </c>
    </row>
    <row r="4889" spans="1:24" hidden="1" x14ac:dyDescent="0.3">
      <c r="A4889" t="s">
        <v>18516</v>
      </c>
      <c r="B4889" t="s">
        <v>8174</v>
      </c>
      <c r="C4889" t="s">
        <v>18517</v>
      </c>
      <c r="D4889" t="s">
        <v>18518</v>
      </c>
      <c r="E4889" t="s">
        <v>113</v>
      </c>
      <c r="F4889" t="s">
        <v>18519</v>
      </c>
      <c r="G4889" t="s">
        <v>247</v>
      </c>
      <c r="H4889" t="s">
        <v>419</v>
      </c>
      <c r="I4889" t="s">
        <v>115</v>
      </c>
      <c r="J4889" t="s">
        <v>18520</v>
      </c>
      <c r="K4889" t="s">
        <v>18521</v>
      </c>
      <c r="L4889" t="s">
        <v>8842</v>
      </c>
      <c r="M4889">
        <v>69</v>
      </c>
      <c r="N4889" t="s">
        <v>9085</v>
      </c>
      <c r="O4889" t="s">
        <v>11214</v>
      </c>
      <c r="P4889">
        <v>3</v>
      </c>
      <c r="Q4889">
        <v>1499</v>
      </c>
      <c r="R4889">
        <v>429</v>
      </c>
      <c r="T4889">
        <v>0</v>
      </c>
      <c r="U4889">
        <v>240</v>
      </c>
      <c r="V4889">
        <v>120</v>
      </c>
      <c r="W4889">
        <v>1.9292130000000001</v>
      </c>
      <c r="X4889">
        <v>2.3150556</v>
      </c>
    </row>
    <row r="4890" spans="1:24" hidden="1" x14ac:dyDescent="0.3">
      <c r="A4890" t="s">
        <v>18522</v>
      </c>
      <c r="B4890" t="s">
        <v>8179</v>
      </c>
      <c r="C4890" t="s">
        <v>18517</v>
      </c>
      <c r="D4890" t="s">
        <v>18518</v>
      </c>
      <c r="E4890" t="s">
        <v>113</v>
      </c>
      <c r="F4890" t="s">
        <v>18519</v>
      </c>
      <c r="G4890" t="s">
        <v>247</v>
      </c>
      <c r="H4890" t="s">
        <v>419</v>
      </c>
      <c r="I4890" t="s">
        <v>115</v>
      </c>
      <c r="J4890" t="s">
        <v>18520</v>
      </c>
      <c r="K4890" t="s">
        <v>18521</v>
      </c>
      <c r="L4890" t="s">
        <v>8842</v>
      </c>
      <c r="M4890">
        <v>69</v>
      </c>
      <c r="N4890" t="s">
        <v>9085</v>
      </c>
      <c r="O4890" t="s">
        <v>11880</v>
      </c>
      <c r="P4890">
        <v>3</v>
      </c>
      <c r="Q4890">
        <v>400</v>
      </c>
      <c r="R4890">
        <v>300</v>
      </c>
      <c r="W4890">
        <v>0.36</v>
      </c>
      <c r="X4890">
        <v>0.432</v>
      </c>
    </row>
    <row r="4891" spans="1:24" hidden="1" x14ac:dyDescent="0.3">
      <c r="A4891" t="s">
        <v>18523</v>
      </c>
      <c r="B4891" t="s">
        <v>8536</v>
      </c>
      <c r="C4891" t="s">
        <v>18517</v>
      </c>
      <c r="D4891" t="s">
        <v>18518</v>
      </c>
      <c r="E4891" t="s">
        <v>113</v>
      </c>
      <c r="F4891" t="s">
        <v>18519</v>
      </c>
      <c r="G4891" t="s">
        <v>247</v>
      </c>
      <c r="H4891" t="s">
        <v>419</v>
      </c>
      <c r="I4891" t="s">
        <v>115</v>
      </c>
      <c r="J4891" t="s">
        <v>18520</v>
      </c>
      <c r="K4891" t="s">
        <v>18521</v>
      </c>
      <c r="L4891" t="s">
        <v>8842</v>
      </c>
      <c r="M4891">
        <v>69</v>
      </c>
      <c r="N4891" t="s">
        <v>9085</v>
      </c>
      <c r="O4891" t="s">
        <v>8649</v>
      </c>
      <c r="P4891">
        <v>2</v>
      </c>
      <c r="Q4891">
        <v>480</v>
      </c>
      <c r="R4891">
        <v>356</v>
      </c>
      <c r="W4891">
        <v>0.34176000000000001</v>
      </c>
      <c r="X4891">
        <v>0.41011199999999998</v>
      </c>
    </row>
    <row r="4892" spans="1:24" hidden="1" x14ac:dyDescent="0.3">
      <c r="A4892" t="s">
        <v>18524</v>
      </c>
      <c r="B4892" t="s">
        <v>8539</v>
      </c>
      <c r="C4892" t="s">
        <v>18517</v>
      </c>
      <c r="D4892" t="s">
        <v>18518</v>
      </c>
      <c r="E4892" t="s">
        <v>113</v>
      </c>
      <c r="F4892" t="s">
        <v>18519</v>
      </c>
      <c r="G4892" t="s">
        <v>247</v>
      </c>
      <c r="H4892" t="s">
        <v>419</v>
      </c>
      <c r="I4892" t="s">
        <v>115</v>
      </c>
      <c r="J4892" t="s">
        <v>18520</v>
      </c>
      <c r="K4892" t="s">
        <v>18521</v>
      </c>
      <c r="L4892" t="s">
        <v>8842</v>
      </c>
      <c r="M4892">
        <v>68</v>
      </c>
      <c r="N4892" t="s">
        <v>9085</v>
      </c>
      <c r="O4892" t="s">
        <v>9131</v>
      </c>
      <c r="P4892">
        <v>2</v>
      </c>
      <c r="Q4892">
        <v>210</v>
      </c>
      <c r="R4892">
        <v>210</v>
      </c>
      <c r="W4892">
        <v>8.8200000000000001E-2</v>
      </c>
      <c r="X4892">
        <v>0.10584</v>
      </c>
    </row>
    <row r="4893" spans="1:24" hidden="1" x14ac:dyDescent="0.3">
      <c r="A4893" t="s">
        <v>18525</v>
      </c>
      <c r="B4893" t="s">
        <v>8211</v>
      </c>
      <c r="C4893" t="s">
        <v>18517</v>
      </c>
      <c r="D4893" t="s">
        <v>18518</v>
      </c>
      <c r="E4893" t="s">
        <v>113</v>
      </c>
      <c r="F4893" t="s">
        <v>18519</v>
      </c>
      <c r="G4893" t="s">
        <v>247</v>
      </c>
      <c r="H4893" t="s">
        <v>419</v>
      </c>
      <c r="I4893" t="s">
        <v>115</v>
      </c>
      <c r="J4893" t="s">
        <v>18520</v>
      </c>
      <c r="K4893" t="s">
        <v>18521</v>
      </c>
      <c r="L4893" t="s">
        <v>8842</v>
      </c>
      <c r="M4893">
        <v>68</v>
      </c>
      <c r="N4893" t="s">
        <v>113</v>
      </c>
      <c r="O4893" t="s">
        <v>17194</v>
      </c>
      <c r="P4893">
        <v>1</v>
      </c>
      <c r="Q4893">
        <v>0.9</v>
      </c>
      <c r="T4893">
        <v>79.45</v>
      </c>
      <c r="W4893">
        <v>0.63617251235193317</v>
      </c>
      <c r="X4893">
        <v>1.0178760197630932</v>
      </c>
    </row>
    <row r="4894" spans="1:24" hidden="1" x14ac:dyDescent="0.3">
      <c r="A4894" t="s">
        <v>18526</v>
      </c>
      <c r="B4894" t="s">
        <v>1304</v>
      </c>
      <c r="C4894" t="s">
        <v>18517</v>
      </c>
      <c r="D4894" t="s">
        <v>18518</v>
      </c>
      <c r="E4894" t="s">
        <v>113</v>
      </c>
      <c r="F4894" t="s">
        <v>18519</v>
      </c>
      <c r="G4894" t="s">
        <v>247</v>
      </c>
      <c r="H4894" t="s">
        <v>419</v>
      </c>
      <c r="I4894" t="s">
        <v>115</v>
      </c>
      <c r="J4894" t="s">
        <v>18520</v>
      </c>
      <c r="K4894" t="s">
        <v>18521</v>
      </c>
      <c r="L4894" t="s">
        <v>8842</v>
      </c>
      <c r="M4894">
        <v>0</v>
      </c>
      <c r="N4894" t="s">
        <v>9085</v>
      </c>
      <c r="O4894" t="s">
        <v>17049</v>
      </c>
      <c r="P4894">
        <v>1</v>
      </c>
      <c r="R4894">
        <v>2400</v>
      </c>
      <c r="S4894">
        <v>1000</v>
      </c>
    </row>
    <row r="4895" spans="1:24" hidden="1" x14ac:dyDescent="0.3">
      <c r="A4895" t="s">
        <v>18527</v>
      </c>
      <c r="B4895" t="s">
        <v>8174</v>
      </c>
      <c r="C4895" t="s">
        <v>2991</v>
      </c>
      <c r="D4895" t="s">
        <v>18528</v>
      </c>
      <c r="E4895" t="s">
        <v>113</v>
      </c>
      <c r="F4895" t="s">
        <v>2992</v>
      </c>
      <c r="G4895" t="s">
        <v>1356</v>
      </c>
      <c r="H4895" t="s">
        <v>127</v>
      </c>
      <c r="I4895" t="s">
        <v>540</v>
      </c>
      <c r="J4895" t="s">
        <v>18529</v>
      </c>
      <c r="K4895" t="s">
        <v>18530</v>
      </c>
      <c r="L4895" t="s">
        <v>120</v>
      </c>
      <c r="M4895">
        <v>40</v>
      </c>
      <c r="N4895" t="s">
        <v>113</v>
      </c>
      <c r="O4895" t="s">
        <v>8467</v>
      </c>
      <c r="P4895">
        <v>3</v>
      </c>
      <c r="Q4895">
        <v>1499</v>
      </c>
      <c r="R4895">
        <v>349</v>
      </c>
      <c r="S4895">
        <v>166</v>
      </c>
      <c r="T4895">
        <v>40</v>
      </c>
      <c r="U4895">
        <v>140</v>
      </c>
      <c r="V4895">
        <v>290</v>
      </c>
      <c r="W4895">
        <v>1.569453</v>
      </c>
      <c r="X4895">
        <v>1.8833435999999999</v>
      </c>
    </row>
    <row r="4896" spans="1:24" hidden="1" x14ac:dyDescent="0.3">
      <c r="A4896" t="s">
        <v>18531</v>
      </c>
      <c r="B4896" t="s">
        <v>8617</v>
      </c>
      <c r="C4896" t="s">
        <v>2991</v>
      </c>
      <c r="D4896" t="s">
        <v>18528</v>
      </c>
      <c r="E4896" t="s">
        <v>113</v>
      </c>
      <c r="F4896" t="s">
        <v>2992</v>
      </c>
      <c r="G4896" t="s">
        <v>1356</v>
      </c>
      <c r="H4896" t="s">
        <v>127</v>
      </c>
      <c r="I4896" t="s">
        <v>540</v>
      </c>
      <c r="J4896" t="s">
        <v>18529</v>
      </c>
      <c r="K4896" t="s">
        <v>18530</v>
      </c>
      <c r="L4896" t="s">
        <v>120</v>
      </c>
      <c r="M4896">
        <v>40</v>
      </c>
      <c r="N4896" t="s">
        <v>113</v>
      </c>
      <c r="O4896" t="s">
        <v>18532</v>
      </c>
      <c r="P4896">
        <v>3</v>
      </c>
      <c r="Q4896">
        <v>1450</v>
      </c>
      <c r="R4896">
        <v>400</v>
      </c>
      <c r="S4896">
        <v>180</v>
      </c>
      <c r="T4896">
        <v>40</v>
      </c>
      <c r="U4896">
        <v>140</v>
      </c>
      <c r="V4896">
        <v>290</v>
      </c>
      <c r="W4896">
        <v>1.74</v>
      </c>
      <c r="X4896">
        <v>2.0880000000000001</v>
      </c>
    </row>
    <row r="4897" spans="1:24" hidden="1" x14ac:dyDescent="0.3">
      <c r="A4897" t="s">
        <v>18533</v>
      </c>
      <c r="B4897" t="s">
        <v>8179</v>
      </c>
      <c r="C4897" t="s">
        <v>2991</v>
      </c>
      <c r="D4897" t="s">
        <v>18528</v>
      </c>
      <c r="E4897" t="s">
        <v>113</v>
      </c>
      <c r="F4897" t="s">
        <v>2992</v>
      </c>
      <c r="G4897" t="s">
        <v>1356</v>
      </c>
      <c r="H4897" t="s">
        <v>127</v>
      </c>
      <c r="I4897" t="s">
        <v>540</v>
      </c>
      <c r="J4897" t="s">
        <v>18529</v>
      </c>
      <c r="K4897" t="s">
        <v>18530</v>
      </c>
      <c r="L4897" t="s">
        <v>120</v>
      </c>
      <c r="M4897">
        <v>40</v>
      </c>
      <c r="N4897" t="s">
        <v>113</v>
      </c>
      <c r="O4897" t="s">
        <v>11880</v>
      </c>
      <c r="P4897">
        <v>3</v>
      </c>
      <c r="Q4897">
        <v>400</v>
      </c>
      <c r="R4897">
        <v>300</v>
      </c>
      <c r="S4897">
        <v>100</v>
      </c>
      <c r="W4897">
        <v>0.36</v>
      </c>
      <c r="X4897">
        <v>0.432</v>
      </c>
    </row>
    <row r="4898" spans="1:24" hidden="1" x14ac:dyDescent="0.3">
      <c r="A4898" t="s">
        <v>18534</v>
      </c>
      <c r="B4898" t="s">
        <v>8536</v>
      </c>
      <c r="C4898" t="s">
        <v>2991</v>
      </c>
      <c r="D4898" t="s">
        <v>18528</v>
      </c>
      <c r="E4898" t="s">
        <v>113</v>
      </c>
      <c r="F4898" t="s">
        <v>2992</v>
      </c>
      <c r="G4898" t="s">
        <v>1356</v>
      </c>
      <c r="H4898" t="s">
        <v>127</v>
      </c>
      <c r="I4898" t="s">
        <v>540</v>
      </c>
      <c r="J4898" t="s">
        <v>18529</v>
      </c>
      <c r="K4898" t="s">
        <v>18530</v>
      </c>
      <c r="L4898" t="s">
        <v>120</v>
      </c>
      <c r="M4898">
        <v>40</v>
      </c>
      <c r="N4898" t="s">
        <v>113</v>
      </c>
      <c r="O4898" t="s">
        <v>11924</v>
      </c>
      <c r="P4898">
        <v>3</v>
      </c>
      <c r="Q4898">
        <v>400</v>
      </c>
      <c r="R4898">
        <v>300</v>
      </c>
      <c r="S4898">
        <v>100</v>
      </c>
      <c r="W4898">
        <v>0.36</v>
      </c>
      <c r="X4898">
        <v>0.432</v>
      </c>
    </row>
    <row r="4899" spans="1:24" hidden="1" x14ac:dyDescent="0.3">
      <c r="A4899" t="s">
        <v>18535</v>
      </c>
      <c r="B4899" t="s">
        <v>8174</v>
      </c>
      <c r="C4899" t="s">
        <v>1697</v>
      </c>
      <c r="D4899" t="s">
        <v>1696</v>
      </c>
      <c r="E4899" t="s">
        <v>113</v>
      </c>
      <c r="F4899" t="s">
        <v>1698</v>
      </c>
      <c r="G4899" t="s">
        <v>247</v>
      </c>
      <c r="H4899" t="s">
        <v>371</v>
      </c>
      <c r="I4899" t="s">
        <v>540</v>
      </c>
      <c r="J4899" t="s">
        <v>18536</v>
      </c>
      <c r="K4899" t="s">
        <v>18537</v>
      </c>
      <c r="L4899" t="s">
        <v>120</v>
      </c>
      <c r="M4899">
        <v>38</v>
      </c>
      <c r="N4899" t="s">
        <v>9085</v>
      </c>
      <c r="O4899" t="s">
        <v>8647</v>
      </c>
      <c r="P4899">
        <v>3</v>
      </c>
      <c r="Q4899">
        <v>1509</v>
      </c>
      <c r="R4899">
        <v>469</v>
      </c>
      <c r="T4899">
        <v>20</v>
      </c>
      <c r="U4899">
        <v>120</v>
      </c>
      <c r="V4899">
        <v>240</v>
      </c>
      <c r="W4899">
        <v>2.1231629999999999</v>
      </c>
      <c r="X4899">
        <v>2.5477955999999997</v>
      </c>
    </row>
    <row r="4900" spans="1:24" hidden="1" x14ac:dyDescent="0.3">
      <c r="A4900" t="s">
        <v>18538</v>
      </c>
      <c r="B4900" t="s">
        <v>8617</v>
      </c>
      <c r="C4900" t="s">
        <v>1697</v>
      </c>
      <c r="D4900" t="s">
        <v>1696</v>
      </c>
      <c r="E4900" t="s">
        <v>113</v>
      </c>
      <c r="F4900" t="s">
        <v>1698</v>
      </c>
      <c r="G4900" t="s">
        <v>247</v>
      </c>
      <c r="H4900" t="s">
        <v>371</v>
      </c>
      <c r="I4900" t="s">
        <v>540</v>
      </c>
      <c r="J4900" t="s">
        <v>18536</v>
      </c>
      <c r="K4900" t="s">
        <v>18537</v>
      </c>
      <c r="L4900" t="s">
        <v>120</v>
      </c>
      <c r="M4900">
        <v>40</v>
      </c>
      <c r="N4900" t="s">
        <v>9085</v>
      </c>
      <c r="O4900" t="s">
        <v>17159</v>
      </c>
      <c r="P4900">
        <v>3</v>
      </c>
      <c r="Q4900">
        <v>1450</v>
      </c>
      <c r="R4900">
        <v>400</v>
      </c>
      <c r="T4900">
        <v>20</v>
      </c>
      <c r="U4900">
        <v>120</v>
      </c>
      <c r="V4900">
        <v>240</v>
      </c>
      <c r="W4900">
        <v>1.74</v>
      </c>
      <c r="X4900">
        <v>2.0880000000000001</v>
      </c>
    </row>
    <row r="4901" spans="1:24" hidden="1" x14ac:dyDescent="0.3">
      <c r="A4901" t="s">
        <v>18539</v>
      </c>
      <c r="B4901" t="s">
        <v>8179</v>
      </c>
      <c r="C4901" t="s">
        <v>1697</v>
      </c>
      <c r="D4901" t="s">
        <v>1696</v>
      </c>
      <c r="E4901" t="s">
        <v>113</v>
      </c>
      <c r="F4901" t="s">
        <v>1698</v>
      </c>
      <c r="G4901" t="s">
        <v>247</v>
      </c>
      <c r="H4901" t="s">
        <v>371</v>
      </c>
      <c r="I4901" t="s">
        <v>540</v>
      </c>
      <c r="J4901" t="s">
        <v>18536</v>
      </c>
      <c r="K4901" t="s">
        <v>18537</v>
      </c>
      <c r="L4901" t="s">
        <v>120</v>
      </c>
      <c r="M4901">
        <v>38</v>
      </c>
      <c r="N4901" t="s">
        <v>9085</v>
      </c>
      <c r="O4901" t="s">
        <v>8649</v>
      </c>
      <c r="P4901">
        <v>3</v>
      </c>
      <c r="Q4901">
        <v>480</v>
      </c>
      <c r="R4901">
        <v>356</v>
      </c>
      <c r="W4901">
        <v>0.51263999999999998</v>
      </c>
      <c r="X4901">
        <v>0.61516799999999994</v>
      </c>
    </row>
    <row r="4902" spans="1:24" hidden="1" x14ac:dyDescent="0.3">
      <c r="A4902" t="s">
        <v>18540</v>
      </c>
      <c r="B4902" t="s">
        <v>8174</v>
      </c>
      <c r="C4902" t="s">
        <v>7167</v>
      </c>
      <c r="D4902" t="s">
        <v>7166</v>
      </c>
      <c r="E4902" t="s">
        <v>113</v>
      </c>
      <c r="F4902" t="s">
        <v>7168</v>
      </c>
      <c r="G4902" t="s">
        <v>247</v>
      </c>
      <c r="H4902" t="s">
        <v>371</v>
      </c>
      <c r="I4902" t="s">
        <v>2289</v>
      </c>
      <c r="J4902" t="s">
        <v>18541</v>
      </c>
      <c r="K4902" t="s">
        <v>18542</v>
      </c>
      <c r="L4902" t="s">
        <v>1173</v>
      </c>
      <c r="M4902">
        <v>50</v>
      </c>
      <c r="N4902" t="s">
        <v>9085</v>
      </c>
      <c r="O4902" t="s">
        <v>8647</v>
      </c>
      <c r="P4902">
        <v>3</v>
      </c>
      <c r="Q4902">
        <v>1509</v>
      </c>
      <c r="R4902">
        <v>469</v>
      </c>
      <c r="T4902">
        <v>80</v>
      </c>
      <c r="U4902">
        <v>160</v>
      </c>
      <c r="V4902">
        <v>240</v>
      </c>
      <c r="W4902">
        <v>2.1231629999999999</v>
      </c>
      <c r="X4902">
        <v>2.5477955999999997</v>
      </c>
    </row>
    <row r="4903" spans="1:24" hidden="1" x14ac:dyDescent="0.3">
      <c r="A4903" t="s">
        <v>18543</v>
      </c>
      <c r="B4903" t="s">
        <v>8179</v>
      </c>
      <c r="C4903" t="s">
        <v>7167</v>
      </c>
      <c r="D4903" t="s">
        <v>7166</v>
      </c>
      <c r="E4903" t="s">
        <v>113</v>
      </c>
      <c r="F4903" t="s">
        <v>7168</v>
      </c>
      <c r="G4903" t="s">
        <v>247</v>
      </c>
      <c r="H4903" t="s">
        <v>371</v>
      </c>
      <c r="I4903" t="s">
        <v>2289</v>
      </c>
      <c r="J4903" t="s">
        <v>18541</v>
      </c>
      <c r="K4903" t="s">
        <v>18542</v>
      </c>
      <c r="L4903" t="s">
        <v>1173</v>
      </c>
      <c r="M4903">
        <v>50</v>
      </c>
      <c r="N4903" t="s">
        <v>9085</v>
      </c>
      <c r="O4903" t="s">
        <v>11880</v>
      </c>
      <c r="P4903">
        <v>3</v>
      </c>
      <c r="Q4903">
        <v>400</v>
      </c>
      <c r="R4903">
        <v>300</v>
      </c>
      <c r="W4903">
        <v>0.36</v>
      </c>
      <c r="X4903">
        <v>0.432</v>
      </c>
    </row>
    <row r="4904" spans="1:24" hidden="1" x14ac:dyDescent="0.3">
      <c r="A4904" t="s">
        <v>18544</v>
      </c>
      <c r="B4904" t="s">
        <v>8536</v>
      </c>
      <c r="C4904" t="s">
        <v>7167</v>
      </c>
      <c r="D4904" t="s">
        <v>7166</v>
      </c>
      <c r="E4904" t="s">
        <v>113</v>
      </c>
      <c r="F4904" t="s">
        <v>7168</v>
      </c>
      <c r="G4904" t="s">
        <v>247</v>
      </c>
      <c r="H4904" t="s">
        <v>371</v>
      </c>
      <c r="I4904" t="s">
        <v>2289</v>
      </c>
      <c r="J4904" t="s">
        <v>18541</v>
      </c>
      <c r="K4904" t="s">
        <v>18542</v>
      </c>
      <c r="L4904" t="s">
        <v>1173</v>
      </c>
      <c r="M4904">
        <v>48</v>
      </c>
      <c r="N4904" t="s">
        <v>9085</v>
      </c>
      <c r="O4904" t="s">
        <v>9131</v>
      </c>
      <c r="P4904">
        <v>1</v>
      </c>
      <c r="Q4904">
        <v>210</v>
      </c>
      <c r="R4904">
        <v>210</v>
      </c>
      <c r="W4904">
        <v>4.41E-2</v>
      </c>
      <c r="X4904">
        <v>5.2920000000000002E-2</v>
      </c>
    </row>
    <row r="4905" spans="1:24" hidden="1" x14ac:dyDescent="0.3">
      <c r="A4905" t="s">
        <v>18545</v>
      </c>
      <c r="B4905" t="s">
        <v>8211</v>
      </c>
      <c r="C4905" t="s">
        <v>7167</v>
      </c>
      <c r="D4905" t="s">
        <v>7166</v>
      </c>
      <c r="E4905" t="s">
        <v>113</v>
      </c>
      <c r="F4905" t="s">
        <v>7168</v>
      </c>
      <c r="G4905" t="s">
        <v>247</v>
      </c>
      <c r="H4905" t="s">
        <v>371</v>
      </c>
      <c r="I4905" t="s">
        <v>2289</v>
      </c>
      <c r="J4905" t="s">
        <v>18541</v>
      </c>
      <c r="K4905" t="s">
        <v>18542</v>
      </c>
      <c r="L4905" t="s">
        <v>1173</v>
      </c>
      <c r="M4905">
        <v>48</v>
      </c>
      <c r="N4905" t="s">
        <v>17423</v>
      </c>
      <c r="O4905" t="s">
        <v>15748</v>
      </c>
      <c r="P4905">
        <v>1</v>
      </c>
      <c r="Q4905">
        <v>1.2</v>
      </c>
      <c r="T4905">
        <v>32.1</v>
      </c>
      <c r="W4905">
        <v>1.1309733552923256</v>
      </c>
      <c r="X4905">
        <v>1.8095573684677211</v>
      </c>
    </row>
    <row r="4906" spans="1:24" hidden="1" x14ac:dyDescent="0.3">
      <c r="A4906" t="s">
        <v>18546</v>
      </c>
      <c r="B4906" t="s">
        <v>8174</v>
      </c>
      <c r="C4906" t="s">
        <v>18547</v>
      </c>
      <c r="D4906" t="s">
        <v>18548</v>
      </c>
      <c r="E4906" t="s">
        <v>113</v>
      </c>
      <c r="F4906" t="s">
        <v>18549</v>
      </c>
      <c r="G4906" t="s">
        <v>247</v>
      </c>
      <c r="H4906" t="s">
        <v>371</v>
      </c>
      <c r="I4906" t="s">
        <v>860</v>
      </c>
      <c r="J4906" t="s">
        <v>18550</v>
      </c>
      <c r="K4906" t="s">
        <v>18551</v>
      </c>
      <c r="L4906" t="s">
        <v>8903</v>
      </c>
      <c r="M4906">
        <v>30</v>
      </c>
      <c r="N4906" t="s">
        <v>9085</v>
      </c>
      <c r="O4906" t="s">
        <v>8647</v>
      </c>
      <c r="P4906">
        <v>3</v>
      </c>
      <c r="Q4906">
        <v>1509</v>
      </c>
      <c r="R4906">
        <v>469</v>
      </c>
      <c r="T4906">
        <v>40</v>
      </c>
      <c r="U4906">
        <v>120</v>
      </c>
      <c r="V4906">
        <v>240</v>
      </c>
      <c r="W4906">
        <v>2.1231629999999999</v>
      </c>
      <c r="X4906">
        <v>2.5477955999999997</v>
      </c>
    </row>
    <row r="4907" spans="1:24" hidden="1" x14ac:dyDescent="0.3">
      <c r="A4907" t="s">
        <v>18552</v>
      </c>
      <c r="B4907" t="s">
        <v>8179</v>
      </c>
      <c r="C4907" t="s">
        <v>18547</v>
      </c>
      <c r="D4907" t="s">
        <v>18548</v>
      </c>
      <c r="E4907" t="s">
        <v>113</v>
      </c>
      <c r="F4907" t="s">
        <v>18549</v>
      </c>
      <c r="G4907" t="s">
        <v>247</v>
      </c>
      <c r="H4907" t="s">
        <v>371</v>
      </c>
      <c r="I4907" t="s">
        <v>860</v>
      </c>
      <c r="J4907" t="s">
        <v>18550</v>
      </c>
      <c r="K4907" t="s">
        <v>18551</v>
      </c>
      <c r="L4907" t="s">
        <v>8903</v>
      </c>
      <c r="M4907">
        <v>30</v>
      </c>
      <c r="N4907" t="s">
        <v>9085</v>
      </c>
      <c r="O4907" t="s">
        <v>11880</v>
      </c>
      <c r="P4907">
        <v>3</v>
      </c>
      <c r="Q4907">
        <v>400</v>
      </c>
      <c r="R4907">
        <v>300</v>
      </c>
      <c r="W4907">
        <v>0.36</v>
      </c>
      <c r="X4907">
        <v>0.432</v>
      </c>
    </row>
    <row r="4908" spans="1:24" hidden="1" x14ac:dyDescent="0.3">
      <c r="A4908" t="s">
        <v>18553</v>
      </c>
      <c r="B4908" t="s">
        <v>8536</v>
      </c>
      <c r="C4908" t="s">
        <v>18547</v>
      </c>
      <c r="D4908" t="s">
        <v>18548</v>
      </c>
      <c r="E4908" t="s">
        <v>113</v>
      </c>
      <c r="F4908" t="s">
        <v>18549</v>
      </c>
      <c r="G4908" t="s">
        <v>247</v>
      </c>
      <c r="H4908" t="s">
        <v>371</v>
      </c>
      <c r="I4908" t="s">
        <v>860</v>
      </c>
      <c r="J4908" t="s">
        <v>18550</v>
      </c>
      <c r="K4908" t="s">
        <v>18551</v>
      </c>
      <c r="L4908" t="s">
        <v>8903</v>
      </c>
      <c r="M4908">
        <v>30</v>
      </c>
      <c r="N4908" t="s">
        <v>9085</v>
      </c>
      <c r="O4908" t="s">
        <v>9131</v>
      </c>
      <c r="P4908">
        <v>1</v>
      </c>
      <c r="Q4908">
        <v>210</v>
      </c>
      <c r="R4908">
        <v>210</v>
      </c>
      <c r="W4908">
        <v>4.41E-2</v>
      </c>
      <c r="X4908">
        <v>5.2920000000000002E-2</v>
      </c>
    </row>
    <row r="4909" spans="1:24" hidden="1" x14ac:dyDescent="0.3">
      <c r="A4909" t="s">
        <v>18554</v>
      </c>
      <c r="B4909" t="s">
        <v>8211</v>
      </c>
      <c r="C4909" t="s">
        <v>18547</v>
      </c>
      <c r="D4909" t="s">
        <v>18548</v>
      </c>
      <c r="E4909" t="s">
        <v>113</v>
      </c>
      <c r="F4909" t="s">
        <v>18549</v>
      </c>
      <c r="G4909" t="s">
        <v>247</v>
      </c>
      <c r="H4909" t="s">
        <v>371</v>
      </c>
      <c r="I4909" t="s">
        <v>860</v>
      </c>
      <c r="J4909" t="s">
        <v>18550</v>
      </c>
      <c r="K4909" t="s">
        <v>18551</v>
      </c>
      <c r="L4909" t="s">
        <v>8903</v>
      </c>
      <c r="M4909">
        <v>28</v>
      </c>
      <c r="N4909" t="s">
        <v>10031</v>
      </c>
      <c r="O4909" t="s">
        <v>13961</v>
      </c>
      <c r="P4909">
        <v>1</v>
      </c>
      <c r="Q4909">
        <v>0.9</v>
      </c>
      <c r="T4909">
        <v>247.1</v>
      </c>
      <c r="W4909">
        <v>0.63617251235193317</v>
      </c>
      <c r="X4909">
        <v>1.0178760197630932</v>
      </c>
    </row>
    <row r="4910" spans="1:24" hidden="1" x14ac:dyDescent="0.3">
      <c r="A4910" t="s">
        <v>18555</v>
      </c>
      <c r="B4910" t="s">
        <v>8174</v>
      </c>
      <c r="C4910" t="s">
        <v>5958</v>
      </c>
      <c r="D4910" t="s">
        <v>5957</v>
      </c>
      <c r="E4910" t="s">
        <v>113</v>
      </c>
      <c r="F4910" t="s">
        <v>5959</v>
      </c>
      <c r="G4910" t="s">
        <v>247</v>
      </c>
      <c r="H4910" t="s">
        <v>371</v>
      </c>
      <c r="I4910" t="s">
        <v>860</v>
      </c>
      <c r="J4910" t="s">
        <v>18556</v>
      </c>
      <c r="K4910" t="s">
        <v>18557</v>
      </c>
      <c r="L4910" t="s">
        <v>9690</v>
      </c>
      <c r="M4910">
        <v>80</v>
      </c>
      <c r="N4910" t="s">
        <v>9085</v>
      </c>
      <c r="O4910" t="s">
        <v>8647</v>
      </c>
      <c r="P4910">
        <v>3</v>
      </c>
      <c r="Q4910">
        <v>1509</v>
      </c>
      <c r="R4910">
        <v>469</v>
      </c>
      <c r="T4910">
        <v>110</v>
      </c>
      <c r="U4910">
        <v>230</v>
      </c>
      <c r="V4910">
        <v>310</v>
      </c>
      <c r="W4910">
        <v>2.1231629999999999</v>
      </c>
      <c r="X4910">
        <v>2.5477955999999997</v>
      </c>
    </row>
    <row r="4911" spans="1:24" hidden="1" x14ac:dyDescent="0.3">
      <c r="A4911" t="s">
        <v>18558</v>
      </c>
      <c r="B4911" t="s">
        <v>8179</v>
      </c>
      <c r="C4911" t="s">
        <v>5958</v>
      </c>
      <c r="D4911" t="s">
        <v>5957</v>
      </c>
      <c r="E4911" t="s">
        <v>113</v>
      </c>
      <c r="F4911" t="s">
        <v>5959</v>
      </c>
      <c r="G4911" t="s">
        <v>247</v>
      </c>
      <c r="H4911" t="s">
        <v>371</v>
      </c>
      <c r="I4911" t="s">
        <v>860</v>
      </c>
      <c r="J4911" t="s">
        <v>18556</v>
      </c>
      <c r="K4911" t="s">
        <v>18557</v>
      </c>
      <c r="L4911" t="s">
        <v>9690</v>
      </c>
      <c r="M4911">
        <v>80</v>
      </c>
      <c r="N4911" t="s">
        <v>113</v>
      </c>
      <c r="O4911" t="s">
        <v>12271</v>
      </c>
      <c r="P4911">
        <v>3</v>
      </c>
      <c r="Q4911">
        <v>610</v>
      </c>
      <c r="R4911">
        <v>380</v>
      </c>
      <c r="W4911">
        <v>0.69540000000000002</v>
      </c>
      <c r="X4911">
        <v>0.83448</v>
      </c>
    </row>
    <row r="4912" spans="1:24" hidden="1" x14ac:dyDescent="0.3">
      <c r="A4912" t="s">
        <v>18559</v>
      </c>
      <c r="B4912" t="s">
        <v>8536</v>
      </c>
      <c r="C4912" t="s">
        <v>5958</v>
      </c>
      <c r="D4912" t="s">
        <v>5957</v>
      </c>
      <c r="E4912" t="s">
        <v>113</v>
      </c>
      <c r="F4912" t="s">
        <v>5959</v>
      </c>
      <c r="G4912" t="s">
        <v>247</v>
      </c>
      <c r="H4912" t="s">
        <v>371</v>
      </c>
      <c r="I4912" t="s">
        <v>860</v>
      </c>
      <c r="J4912" t="s">
        <v>18556</v>
      </c>
      <c r="K4912" t="s">
        <v>18557</v>
      </c>
      <c r="L4912" t="s">
        <v>9690</v>
      </c>
      <c r="M4912">
        <v>80</v>
      </c>
      <c r="N4912" t="s">
        <v>9085</v>
      </c>
      <c r="O4912" t="s">
        <v>9289</v>
      </c>
      <c r="P4912">
        <v>3</v>
      </c>
      <c r="Q4912">
        <v>400</v>
      </c>
      <c r="R4912">
        <v>300</v>
      </c>
      <c r="W4912">
        <v>0.36</v>
      </c>
      <c r="X4912">
        <v>0.432</v>
      </c>
    </row>
    <row r="4913" spans="1:24" hidden="1" x14ac:dyDescent="0.3">
      <c r="A4913" t="s">
        <v>18560</v>
      </c>
      <c r="B4913" t="s">
        <v>8539</v>
      </c>
      <c r="C4913" t="s">
        <v>5958</v>
      </c>
      <c r="D4913" t="s">
        <v>5957</v>
      </c>
      <c r="E4913" t="s">
        <v>113</v>
      </c>
      <c r="F4913" t="s">
        <v>5959</v>
      </c>
      <c r="G4913" t="s">
        <v>247</v>
      </c>
      <c r="H4913" t="s">
        <v>371</v>
      </c>
      <c r="I4913" t="s">
        <v>860</v>
      </c>
      <c r="J4913" t="s">
        <v>18556</v>
      </c>
      <c r="K4913" t="s">
        <v>18557</v>
      </c>
      <c r="L4913" t="s">
        <v>9690</v>
      </c>
      <c r="M4913">
        <v>80</v>
      </c>
      <c r="N4913" t="s">
        <v>9085</v>
      </c>
      <c r="O4913" t="s">
        <v>9131</v>
      </c>
      <c r="P4913">
        <v>2</v>
      </c>
      <c r="Q4913">
        <v>210</v>
      </c>
      <c r="R4913">
        <v>210</v>
      </c>
      <c r="W4913">
        <v>8.8200000000000001E-2</v>
      </c>
      <c r="X4913">
        <v>0.10584</v>
      </c>
    </row>
    <row r="4914" spans="1:24" hidden="1" x14ac:dyDescent="0.3">
      <c r="A4914" t="s">
        <v>18561</v>
      </c>
      <c r="B4914" t="s">
        <v>8211</v>
      </c>
      <c r="C4914" t="s">
        <v>5958</v>
      </c>
      <c r="D4914" t="s">
        <v>5957</v>
      </c>
      <c r="E4914" t="s">
        <v>113</v>
      </c>
      <c r="F4914" t="s">
        <v>5959</v>
      </c>
      <c r="G4914" t="s">
        <v>247</v>
      </c>
      <c r="H4914" t="s">
        <v>371</v>
      </c>
      <c r="I4914" t="s">
        <v>860</v>
      </c>
      <c r="J4914" t="s">
        <v>18556</v>
      </c>
      <c r="K4914" t="s">
        <v>18557</v>
      </c>
      <c r="L4914" t="s">
        <v>9690</v>
      </c>
      <c r="M4914">
        <v>77</v>
      </c>
      <c r="N4914" t="s">
        <v>10031</v>
      </c>
      <c r="O4914" t="s">
        <v>17679</v>
      </c>
      <c r="P4914">
        <v>1</v>
      </c>
      <c r="Q4914">
        <v>0.6</v>
      </c>
      <c r="T4914">
        <v>105.1</v>
      </c>
      <c r="W4914">
        <v>0.28274333882308139</v>
      </c>
      <c r="X4914">
        <v>0.45238934211693027</v>
      </c>
    </row>
    <row r="4915" spans="1:24" hidden="1" x14ac:dyDescent="0.3">
      <c r="A4915" t="s">
        <v>18562</v>
      </c>
      <c r="B4915" t="s">
        <v>8249</v>
      </c>
      <c r="C4915" t="s">
        <v>5958</v>
      </c>
      <c r="D4915" t="s">
        <v>5957</v>
      </c>
      <c r="E4915" t="s">
        <v>113</v>
      </c>
      <c r="F4915" t="s">
        <v>5959</v>
      </c>
      <c r="G4915" t="s">
        <v>247</v>
      </c>
      <c r="H4915" t="s">
        <v>371</v>
      </c>
      <c r="I4915" t="s">
        <v>860</v>
      </c>
      <c r="J4915" t="s">
        <v>18556</v>
      </c>
      <c r="K4915" t="s">
        <v>18557</v>
      </c>
      <c r="L4915" t="s">
        <v>9690</v>
      </c>
      <c r="M4915">
        <v>77</v>
      </c>
      <c r="N4915" t="s">
        <v>10031</v>
      </c>
      <c r="O4915" t="s">
        <v>13961</v>
      </c>
      <c r="P4915">
        <v>1</v>
      </c>
      <c r="Q4915">
        <v>0.9</v>
      </c>
      <c r="T4915">
        <v>26.1</v>
      </c>
      <c r="W4915">
        <v>0.63617251235193317</v>
      </c>
      <c r="X4915">
        <v>1.0178760197630932</v>
      </c>
    </row>
    <row r="4916" spans="1:24" hidden="1" x14ac:dyDescent="0.3">
      <c r="A4916" t="s">
        <v>18563</v>
      </c>
      <c r="B4916" t="s">
        <v>8174</v>
      </c>
      <c r="C4916" t="s">
        <v>6754</v>
      </c>
      <c r="D4916" t="s">
        <v>6753</v>
      </c>
      <c r="E4916" t="s">
        <v>113</v>
      </c>
      <c r="F4916" t="s">
        <v>6755</v>
      </c>
      <c r="G4916" t="s">
        <v>247</v>
      </c>
      <c r="H4916" t="s">
        <v>1600</v>
      </c>
      <c r="I4916" t="s">
        <v>226</v>
      </c>
      <c r="J4916" t="s">
        <v>18564</v>
      </c>
      <c r="K4916" t="s">
        <v>18565</v>
      </c>
      <c r="L4916" t="s">
        <v>9690</v>
      </c>
      <c r="M4916">
        <v>80</v>
      </c>
      <c r="N4916" t="s">
        <v>9085</v>
      </c>
      <c r="O4916" t="s">
        <v>10329</v>
      </c>
      <c r="P4916">
        <v>2</v>
      </c>
      <c r="Q4916">
        <v>2580</v>
      </c>
      <c r="R4916">
        <v>590</v>
      </c>
      <c r="S4916">
        <v>169</v>
      </c>
      <c r="T4916">
        <v>195</v>
      </c>
      <c r="U4916">
        <v>350</v>
      </c>
      <c r="W4916">
        <v>3.0444</v>
      </c>
      <c r="X4916">
        <v>3.6532799999999996</v>
      </c>
    </row>
    <row r="4917" spans="1:24" hidden="1" x14ac:dyDescent="0.3">
      <c r="A4917" t="s">
        <v>18566</v>
      </c>
      <c r="B4917" t="s">
        <v>8179</v>
      </c>
      <c r="C4917" t="s">
        <v>6754</v>
      </c>
      <c r="D4917" t="s">
        <v>6753</v>
      </c>
      <c r="E4917" t="s">
        <v>113</v>
      </c>
      <c r="F4917" t="s">
        <v>6755</v>
      </c>
      <c r="G4917" t="s">
        <v>247</v>
      </c>
      <c r="H4917" t="s">
        <v>1600</v>
      </c>
      <c r="I4917" t="s">
        <v>226</v>
      </c>
      <c r="J4917" t="s">
        <v>18564</v>
      </c>
      <c r="K4917" t="s">
        <v>18565</v>
      </c>
      <c r="L4917" t="s">
        <v>9690</v>
      </c>
      <c r="M4917">
        <v>79</v>
      </c>
      <c r="N4917" t="s">
        <v>9085</v>
      </c>
      <c r="O4917" t="s">
        <v>11880</v>
      </c>
      <c r="P4917">
        <v>2</v>
      </c>
      <c r="Q4917">
        <v>400</v>
      </c>
      <c r="R4917">
        <v>300</v>
      </c>
      <c r="S4917">
        <v>100</v>
      </c>
      <c r="W4917">
        <v>0.24</v>
      </c>
      <c r="X4917">
        <v>0.28799999999999998</v>
      </c>
    </row>
    <row r="4918" spans="1:24" hidden="1" x14ac:dyDescent="0.3">
      <c r="A4918" t="s">
        <v>18567</v>
      </c>
      <c r="B4918" t="s">
        <v>8536</v>
      </c>
      <c r="C4918" t="s">
        <v>6754</v>
      </c>
      <c r="D4918" t="s">
        <v>6753</v>
      </c>
      <c r="E4918" t="s">
        <v>113</v>
      </c>
      <c r="F4918" t="s">
        <v>6755</v>
      </c>
      <c r="G4918" t="s">
        <v>247</v>
      </c>
      <c r="H4918" t="s">
        <v>1600</v>
      </c>
      <c r="I4918" t="s">
        <v>226</v>
      </c>
      <c r="J4918" t="s">
        <v>18564</v>
      </c>
      <c r="K4918" t="s">
        <v>18565</v>
      </c>
      <c r="L4918" t="s">
        <v>9690</v>
      </c>
      <c r="M4918">
        <v>77</v>
      </c>
      <c r="N4918" t="s">
        <v>113</v>
      </c>
      <c r="O4918" t="s">
        <v>13564</v>
      </c>
      <c r="P4918">
        <v>1</v>
      </c>
      <c r="Q4918">
        <v>210</v>
      </c>
      <c r="R4918">
        <v>210</v>
      </c>
      <c r="S4918">
        <v>82</v>
      </c>
      <c r="W4918">
        <v>4.41E-2</v>
      </c>
      <c r="X4918">
        <v>5.2920000000000002E-2</v>
      </c>
    </row>
    <row r="4919" spans="1:24" hidden="1" x14ac:dyDescent="0.3">
      <c r="A4919" t="s">
        <v>18568</v>
      </c>
      <c r="B4919" t="s">
        <v>8211</v>
      </c>
      <c r="C4919" t="s">
        <v>6754</v>
      </c>
      <c r="D4919" t="s">
        <v>6753</v>
      </c>
      <c r="E4919" t="s">
        <v>113</v>
      </c>
      <c r="F4919" t="s">
        <v>6755</v>
      </c>
      <c r="G4919" t="s">
        <v>247</v>
      </c>
      <c r="H4919" t="s">
        <v>1600</v>
      </c>
      <c r="I4919" t="s">
        <v>226</v>
      </c>
      <c r="J4919" t="s">
        <v>18564</v>
      </c>
      <c r="K4919" t="s">
        <v>18565</v>
      </c>
      <c r="L4919" t="s">
        <v>9690</v>
      </c>
      <c r="M4919">
        <v>77</v>
      </c>
      <c r="N4919" t="s">
        <v>113</v>
      </c>
      <c r="O4919" t="s">
        <v>9493</v>
      </c>
      <c r="P4919">
        <v>1</v>
      </c>
      <c r="Q4919">
        <v>1.2</v>
      </c>
      <c r="T4919">
        <v>192.4</v>
      </c>
      <c r="W4919">
        <v>1.1309733552923256</v>
      </c>
      <c r="X4919">
        <v>1.8095573684677211</v>
      </c>
    </row>
    <row r="4920" spans="1:24" hidden="1" x14ac:dyDescent="0.3">
      <c r="A4920" t="s">
        <v>18569</v>
      </c>
      <c r="B4920" t="s">
        <v>8174</v>
      </c>
      <c r="C4920" t="s">
        <v>6652</v>
      </c>
      <c r="D4920" t="s">
        <v>6651</v>
      </c>
      <c r="E4920" t="s">
        <v>113</v>
      </c>
      <c r="F4920" t="s">
        <v>6653</v>
      </c>
      <c r="G4920" t="s">
        <v>247</v>
      </c>
      <c r="H4920" t="s">
        <v>1600</v>
      </c>
      <c r="I4920" t="s">
        <v>226</v>
      </c>
      <c r="J4920" t="s">
        <v>18570</v>
      </c>
      <c r="K4920" t="s">
        <v>18571</v>
      </c>
      <c r="L4920" t="s">
        <v>9690</v>
      </c>
      <c r="M4920">
        <v>80</v>
      </c>
      <c r="N4920" t="s">
        <v>9085</v>
      </c>
      <c r="O4920" t="s">
        <v>10329</v>
      </c>
      <c r="P4920">
        <v>2</v>
      </c>
      <c r="Q4920">
        <v>2580</v>
      </c>
      <c r="R4920">
        <v>590</v>
      </c>
      <c r="S4920">
        <v>169</v>
      </c>
      <c r="T4920">
        <v>185</v>
      </c>
      <c r="U4920">
        <v>355</v>
      </c>
      <c r="W4920">
        <v>3.0444</v>
      </c>
      <c r="X4920">
        <v>3.6532799999999996</v>
      </c>
    </row>
    <row r="4921" spans="1:24" hidden="1" x14ac:dyDescent="0.3">
      <c r="A4921" t="s">
        <v>18572</v>
      </c>
      <c r="B4921" t="s">
        <v>8179</v>
      </c>
      <c r="C4921" t="s">
        <v>6652</v>
      </c>
      <c r="D4921" t="s">
        <v>6651</v>
      </c>
      <c r="E4921" t="s">
        <v>113</v>
      </c>
      <c r="F4921" t="s">
        <v>6653</v>
      </c>
      <c r="G4921" t="s">
        <v>247</v>
      </c>
      <c r="H4921" t="s">
        <v>1600</v>
      </c>
      <c r="I4921" t="s">
        <v>226</v>
      </c>
      <c r="J4921" t="s">
        <v>18570</v>
      </c>
      <c r="K4921" t="s">
        <v>18571</v>
      </c>
      <c r="L4921" t="s">
        <v>9690</v>
      </c>
      <c r="M4921">
        <v>79</v>
      </c>
      <c r="N4921" t="s">
        <v>9085</v>
      </c>
      <c r="O4921" t="s">
        <v>11880</v>
      </c>
      <c r="P4921">
        <v>2</v>
      </c>
      <c r="Q4921">
        <v>400</v>
      </c>
      <c r="R4921">
        <v>300</v>
      </c>
      <c r="S4921">
        <v>100</v>
      </c>
      <c r="W4921">
        <v>0.24</v>
      </c>
      <c r="X4921">
        <v>0.28799999999999998</v>
      </c>
    </row>
    <row r="4922" spans="1:24" hidden="1" x14ac:dyDescent="0.3">
      <c r="A4922" t="s">
        <v>18573</v>
      </c>
      <c r="B4922" t="s">
        <v>8536</v>
      </c>
      <c r="C4922" t="s">
        <v>6652</v>
      </c>
      <c r="D4922" t="s">
        <v>6651</v>
      </c>
      <c r="E4922" t="s">
        <v>113</v>
      </c>
      <c r="F4922" t="s">
        <v>6653</v>
      </c>
      <c r="G4922" t="s">
        <v>247</v>
      </c>
      <c r="H4922" t="s">
        <v>1600</v>
      </c>
      <c r="I4922" t="s">
        <v>226</v>
      </c>
      <c r="J4922" t="s">
        <v>18570</v>
      </c>
      <c r="K4922" t="s">
        <v>18571</v>
      </c>
      <c r="L4922" t="s">
        <v>9690</v>
      </c>
      <c r="M4922">
        <v>77</v>
      </c>
      <c r="N4922" t="s">
        <v>113</v>
      </c>
      <c r="O4922" t="s">
        <v>13564</v>
      </c>
      <c r="P4922">
        <v>1</v>
      </c>
      <c r="Q4922">
        <v>210</v>
      </c>
      <c r="R4922">
        <v>210</v>
      </c>
      <c r="S4922">
        <v>82</v>
      </c>
      <c r="W4922">
        <v>4.41E-2</v>
      </c>
      <c r="X4922">
        <v>5.2920000000000002E-2</v>
      </c>
    </row>
    <row r="4923" spans="1:24" hidden="1" x14ac:dyDescent="0.3">
      <c r="A4923" t="s">
        <v>18574</v>
      </c>
      <c r="B4923" t="s">
        <v>8211</v>
      </c>
      <c r="C4923" t="s">
        <v>6652</v>
      </c>
      <c r="D4923" t="s">
        <v>6651</v>
      </c>
      <c r="E4923" t="s">
        <v>113</v>
      </c>
      <c r="F4923" t="s">
        <v>6653</v>
      </c>
      <c r="G4923" t="s">
        <v>247</v>
      </c>
      <c r="H4923" t="s">
        <v>1600</v>
      </c>
      <c r="I4923" t="s">
        <v>226</v>
      </c>
      <c r="J4923" t="s">
        <v>18570</v>
      </c>
      <c r="K4923" t="s">
        <v>18571</v>
      </c>
      <c r="L4923" t="s">
        <v>9690</v>
      </c>
      <c r="M4923">
        <v>77</v>
      </c>
      <c r="N4923" t="s">
        <v>113</v>
      </c>
      <c r="O4923" t="s">
        <v>9493</v>
      </c>
      <c r="P4923">
        <v>1</v>
      </c>
      <c r="Q4923">
        <v>0.9</v>
      </c>
      <c r="T4923">
        <v>221</v>
      </c>
      <c r="W4923">
        <v>0.63617251235193317</v>
      </c>
      <c r="X4923">
        <v>1.0178760197630932</v>
      </c>
    </row>
    <row r="4924" spans="1:24" hidden="1" x14ac:dyDescent="0.3">
      <c r="A4924" t="s">
        <v>18575</v>
      </c>
      <c r="B4924" t="s">
        <v>8174</v>
      </c>
      <c r="C4924" t="s">
        <v>6656</v>
      </c>
      <c r="D4924" t="s">
        <v>6655</v>
      </c>
      <c r="E4924" t="s">
        <v>113</v>
      </c>
      <c r="F4924" t="s">
        <v>6657</v>
      </c>
      <c r="G4924" t="s">
        <v>247</v>
      </c>
      <c r="H4924" t="s">
        <v>1600</v>
      </c>
      <c r="I4924" t="s">
        <v>226</v>
      </c>
      <c r="J4924" t="s">
        <v>18576</v>
      </c>
      <c r="K4924" t="s">
        <v>18577</v>
      </c>
      <c r="L4924" t="s">
        <v>9690</v>
      </c>
      <c r="M4924">
        <v>80</v>
      </c>
      <c r="N4924" t="s">
        <v>9085</v>
      </c>
      <c r="O4924" t="s">
        <v>10329</v>
      </c>
      <c r="P4924">
        <v>2</v>
      </c>
      <c r="Q4924">
        <v>2580</v>
      </c>
      <c r="R4924">
        <v>590</v>
      </c>
      <c r="S4924">
        <v>169</v>
      </c>
      <c r="T4924">
        <v>50</v>
      </c>
      <c r="U4924">
        <v>210</v>
      </c>
      <c r="W4924">
        <v>3.0444</v>
      </c>
      <c r="X4924">
        <v>3.6532799999999996</v>
      </c>
    </row>
    <row r="4925" spans="1:24" hidden="1" x14ac:dyDescent="0.3">
      <c r="A4925" t="s">
        <v>18578</v>
      </c>
      <c r="B4925" t="s">
        <v>8179</v>
      </c>
      <c r="C4925" t="s">
        <v>6656</v>
      </c>
      <c r="D4925" t="s">
        <v>6655</v>
      </c>
      <c r="E4925" t="s">
        <v>113</v>
      </c>
      <c r="F4925" t="s">
        <v>6657</v>
      </c>
      <c r="G4925" t="s">
        <v>247</v>
      </c>
      <c r="H4925" t="s">
        <v>1600</v>
      </c>
      <c r="I4925" t="s">
        <v>226</v>
      </c>
      <c r="J4925" t="s">
        <v>18576</v>
      </c>
      <c r="K4925" t="s">
        <v>18577</v>
      </c>
      <c r="L4925" t="s">
        <v>9690</v>
      </c>
      <c r="M4925">
        <v>79</v>
      </c>
      <c r="N4925" t="s">
        <v>9085</v>
      </c>
      <c r="O4925" t="s">
        <v>11880</v>
      </c>
      <c r="P4925">
        <v>2</v>
      </c>
      <c r="Q4925">
        <v>400</v>
      </c>
      <c r="R4925">
        <v>300</v>
      </c>
      <c r="S4925">
        <v>100</v>
      </c>
      <c r="W4925">
        <v>0.24</v>
      </c>
      <c r="X4925">
        <v>0.28799999999999998</v>
      </c>
    </row>
    <row r="4926" spans="1:24" hidden="1" x14ac:dyDescent="0.3">
      <c r="A4926" t="s">
        <v>18579</v>
      </c>
      <c r="B4926" t="s">
        <v>8536</v>
      </c>
      <c r="C4926" t="s">
        <v>6656</v>
      </c>
      <c r="D4926" t="s">
        <v>6655</v>
      </c>
      <c r="E4926" t="s">
        <v>113</v>
      </c>
      <c r="F4926" t="s">
        <v>6657</v>
      </c>
      <c r="G4926" t="s">
        <v>247</v>
      </c>
      <c r="H4926" t="s">
        <v>1600</v>
      </c>
      <c r="I4926" t="s">
        <v>226</v>
      </c>
      <c r="J4926" t="s">
        <v>18576</v>
      </c>
      <c r="K4926" t="s">
        <v>18577</v>
      </c>
      <c r="L4926" t="s">
        <v>9690</v>
      </c>
      <c r="M4926">
        <v>77</v>
      </c>
      <c r="N4926" t="s">
        <v>113</v>
      </c>
      <c r="O4926" t="s">
        <v>13564</v>
      </c>
      <c r="P4926">
        <v>4</v>
      </c>
      <c r="Q4926">
        <v>210</v>
      </c>
      <c r="R4926">
        <v>210</v>
      </c>
      <c r="S4926">
        <v>82</v>
      </c>
      <c r="W4926">
        <v>0.1764</v>
      </c>
      <c r="X4926">
        <v>0.21168000000000001</v>
      </c>
    </row>
    <row r="4927" spans="1:24" hidden="1" x14ac:dyDescent="0.3">
      <c r="A4927" t="s">
        <v>18580</v>
      </c>
      <c r="B4927" t="s">
        <v>8211</v>
      </c>
      <c r="C4927" t="s">
        <v>6656</v>
      </c>
      <c r="D4927" t="s">
        <v>6655</v>
      </c>
      <c r="E4927" t="s">
        <v>113</v>
      </c>
      <c r="F4927" t="s">
        <v>6657</v>
      </c>
      <c r="G4927" t="s">
        <v>247</v>
      </c>
      <c r="H4927" t="s">
        <v>1600</v>
      </c>
      <c r="I4927" t="s">
        <v>226</v>
      </c>
      <c r="J4927" t="s">
        <v>18576</v>
      </c>
      <c r="K4927" t="s">
        <v>18577</v>
      </c>
      <c r="L4927" t="s">
        <v>9690</v>
      </c>
      <c r="M4927">
        <v>77</v>
      </c>
      <c r="N4927" t="s">
        <v>113</v>
      </c>
      <c r="O4927" t="s">
        <v>9493</v>
      </c>
      <c r="P4927">
        <v>2</v>
      </c>
      <c r="Q4927">
        <v>0.9</v>
      </c>
      <c r="T4927">
        <v>41</v>
      </c>
      <c r="U4927">
        <v>9.1999999999999993</v>
      </c>
      <c r="W4927">
        <v>1.2723450247038663</v>
      </c>
      <c r="X4927">
        <v>2.0357520395261863</v>
      </c>
    </row>
    <row r="4928" spans="1:24" hidden="1" x14ac:dyDescent="0.3">
      <c r="A4928" t="s">
        <v>18581</v>
      </c>
      <c r="B4928" t="s">
        <v>8249</v>
      </c>
      <c r="C4928" t="s">
        <v>6656</v>
      </c>
      <c r="D4928" t="s">
        <v>6655</v>
      </c>
      <c r="E4928" t="s">
        <v>113</v>
      </c>
      <c r="F4928" t="s">
        <v>6657</v>
      </c>
      <c r="G4928" t="s">
        <v>247</v>
      </c>
      <c r="H4928" t="s">
        <v>1600</v>
      </c>
      <c r="I4928" t="s">
        <v>226</v>
      </c>
      <c r="J4928" t="s">
        <v>18576</v>
      </c>
      <c r="K4928" t="s">
        <v>18577</v>
      </c>
      <c r="L4928" t="s">
        <v>9690</v>
      </c>
      <c r="M4928">
        <v>77</v>
      </c>
      <c r="N4928" t="s">
        <v>113</v>
      </c>
      <c r="O4928" t="s">
        <v>9493</v>
      </c>
      <c r="P4928">
        <v>2</v>
      </c>
      <c r="Q4928">
        <v>1.2</v>
      </c>
      <c r="T4928">
        <v>12.4</v>
      </c>
      <c r="U4928">
        <v>243</v>
      </c>
      <c r="W4928">
        <v>2.2619467105846511</v>
      </c>
      <c r="X4928">
        <v>3.6191147369354422</v>
      </c>
    </row>
    <row r="4929" spans="1:24" hidden="1" x14ac:dyDescent="0.3">
      <c r="A4929" t="s">
        <v>18582</v>
      </c>
      <c r="B4929" t="s">
        <v>8174</v>
      </c>
      <c r="C4929" t="s">
        <v>4713</v>
      </c>
      <c r="D4929" t="s">
        <v>4712</v>
      </c>
      <c r="E4929" t="s">
        <v>113</v>
      </c>
      <c r="F4929" t="s">
        <v>4714</v>
      </c>
      <c r="G4929" t="s">
        <v>247</v>
      </c>
      <c r="H4929" t="s">
        <v>1600</v>
      </c>
      <c r="I4929" t="s">
        <v>226</v>
      </c>
      <c r="J4929" t="s">
        <v>18583</v>
      </c>
      <c r="K4929" t="s">
        <v>18584</v>
      </c>
      <c r="L4929" t="s">
        <v>9690</v>
      </c>
      <c r="M4929">
        <v>80</v>
      </c>
      <c r="N4929" t="s">
        <v>9085</v>
      </c>
      <c r="O4929" t="s">
        <v>10329</v>
      </c>
      <c r="P4929">
        <v>2</v>
      </c>
      <c r="Q4929">
        <v>2580</v>
      </c>
      <c r="R4929">
        <v>590</v>
      </c>
      <c r="S4929">
        <v>169</v>
      </c>
      <c r="T4929">
        <v>180</v>
      </c>
      <c r="U4929">
        <v>350</v>
      </c>
      <c r="W4929">
        <v>3.0444</v>
      </c>
      <c r="X4929">
        <v>3.6532799999999996</v>
      </c>
    </row>
    <row r="4930" spans="1:24" hidden="1" x14ac:dyDescent="0.3">
      <c r="A4930" t="s">
        <v>18585</v>
      </c>
      <c r="B4930" t="s">
        <v>8179</v>
      </c>
      <c r="C4930" t="s">
        <v>4713</v>
      </c>
      <c r="D4930" t="s">
        <v>4712</v>
      </c>
      <c r="E4930" t="s">
        <v>113</v>
      </c>
      <c r="F4930" t="s">
        <v>4714</v>
      </c>
      <c r="G4930" t="s">
        <v>247</v>
      </c>
      <c r="H4930" t="s">
        <v>1600</v>
      </c>
      <c r="I4930" t="s">
        <v>226</v>
      </c>
      <c r="J4930" t="s">
        <v>18583</v>
      </c>
      <c r="K4930" t="s">
        <v>18584</v>
      </c>
      <c r="L4930" t="s">
        <v>9690</v>
      </c>
      <c r="M4930">
        <v>79</v>
      </c>
      <c r="N4930" t="s">
        <v>9085</v>
      </c>
      <c r="O4930" t="s">
        <v>11880</v>
      </c>
      <c r="P4930">
        <v>2</v>
      </c>
      <c r="Q4930">
        <v>400</v>
      </c>
      <c r="R4930">
        <v>300</v>
      </c>
      <c r="S4930">
        <v>100</v>
      </c>
      <c r="W4930">
        <v>0.24</v>
      </c>
      <c r="X4930">
        <v>0.28799999999999998</v>
      </c>
    </row>
    <row r="4931" spans="1:24" hidden="1" x14ac:dyDescent="0.3">
      <c r="A4931" t="s">
        <v>18586</v>
      </c>
      <c r="B4931" t="s">
        <v>8536</v>
      </c>
      <c r="C4931" t="s">
        <v>4713</v>
      </c>
      <c r="D4931" t="s">
        <v>4712</v>
      </c>
      <c r="E4931" t="s">
        <v>113</v>
      </c>
      <c r="F4931" t="s">
        <v>4714</v>
      </c>
      <c r="G4931" t="s">
        <v>247</v>
      </c>
      <c r="H4931" t="s">
        <v>1600</v>
      </c>
      <c r="I4931" t="s">
        <v>226</v>
      </c>
      <c r="J4931" t="s">
        <v>18583</v>
      </c>
      <c r="K4931" t="s">
        <v>18584</v>
      </c>
      <c r="L4931" t="s">
        <v>9690</v>
      </c>
      <c r="M4931">
        <v>77</v>
      </c>
      <c r="N4931" t="s">
        <v>113</v>
      </c>
      <c r="O4931" t="s">
        <v>13564</v>
      </c>
      <c r="P4931">
        <v>1</v>
      </c>
      <c r="Q4931">
        <v>210</v>
      </c>
      <c r="R4931">
        <v>210</v>
      </c>
      <c r="S4931">
        <v>82</v>
      </c>
      <c r="W4931">
        <v>4.41E-2</v>
      </c>
      <c r="X4931">
        <v>5.2920000000000002E-2</v>
      </c>
    </row>
    <row r="4932" spans="1:24" hidden="1" x14ac:dyDescent="0.3">
      <c r="A4932" t="s">
        <v>18587</v>
      </c>
      <c r="B4932" t="s">
        <v>8211</v>
      </c>
      <c r="C4932" t="s">
        <v>4713</v>
      </c>
      <c r="D4932" t="s">
        <v>4712</v>
      </c>
      <c r="E4932" t="s">
        <v>113</v>
      </c>
      <c r="F4932" t="s">
        <v>4714</v>
      </c>
      <c r="G4932" t="s">
        <v>247</v>
      </c>
      <c r="H4932" t="s">
        <v>1600</v>
      </c>
      <c r="I4932" t="s">
        <v>226</v>
      </c>
      <c r="J4932" t="s">
        <v>18583</v>
      </c>
      <c r="K4932" t="s">
        <v>18584</v>
      </c>
      <c r="L4932" t="s">
        <v>9690</v>
      </c>
      <c r="M4932">
        <v>77</v>
      </c>
      <c r="N4932" t="s">
        <v>113</v>
      </c>
      <c r="O4932" t="s">
        <v>9493</v>
      </c>
      <c r="P4932">
        <v>1</v>
      </c>
      <c r="Q4932">
        <v>1.2</v>
      </c>
      <c r="T4932">
        <v>203.5</v>
      </c>
      <c r="W4932">
        <v>1.1309733552923256</v>
      </c>
      <c r="X4932">
        <v>1.8095573684677211</v>
      </c>
    </row>
    <row r="4933" spans="1:24" hidden="1" x14ac:dyDescent="0.3">
      <c r="A4933" t="s">
        <v>18588</v>
      </c>
      <c r="B4933" t="s">
        <v>8174</v>
      </c>
      <c r="C4933" t="s">
        <v>5842</v>
      </c>
      <c r="D4933" t="s">
        <v>5841</v>
      </c>
      <c r="E4933" t="s">
        <v>113</v>
      </c>
      <c r="F4933" t="s">
        <v>5843</v>
      </c>
      <c r="G4933" t="s">
        <v>247</v>
      </c>
      <c r="H4933" t="s">
        <v>1600</v>
      </c>
      <c r="I4933" t="s">
        <v>226</v>
      </c>
      <c r="J4933" t="s">
        <v>18589</v>
      </c>
      <c r="K4933" t="s">
        <v>18590</v>
      </c>
      <c r="L4933" t="s">
        <v>9690</v>
      </c>
      <c r="M4933">
        <v>80</v>
      </c>
      <c r="N4933" t="s">
        <v>9085</v>
      </c>
      <c r="O4933" t="s">
        <v>10329</v>
      </c>
      <c r="P4933">
        <v>2</v>
      </c>
      <c r="Q4933">
        <v>2580</v>
      </c>
      <c r="R4933">
        <v>590</v>
      </c>
      <c r="S4933">
        <v>169</v>
      </c>
      <c r="T4933">
        <v>5</v>
      </c>
      <c r="U4933">
        <v>185</v>
      </c>
      <c r="W4933">
        <v>3.0444</v>
      </c>
      <c r="X4933">
        <v>3.6532799999999996</v>
      </c>
    </row>
    <row r="4934" spans="1:24" hidden="1" x14ac:dyDescent="0.3">
      <c r="A4934" t="s">
        <v>18591</v>
      </c>
      <c r="B4934" t="s">
        <v>8179</v>
      </c>
      <c r="C4934" t="s">
        <v>5842</v>
      </c>
      <c r="D4934" t="s">
        <v>5841</v>
      </c>
      <c r="E4934" t="s">
        <v>113</v>
      </c>
      <c r="F4934" t="s">
        <v>5843</v>
      </c>
      <c r="G4934" t="s">
        <v>247</v>
      </c>
      <c r="H4934" t="s">
        <v>1600</v>
      </c>
      <c r="I4934" t="s">
        <v>226</v>
      </c>
      <c r="J4934" t="s">
        <v>18589</v>
      </c>
      <c r="K4934" t="s">
        <v>18590</v>
      </c>
      <c r="L4934" t="s">
        <v>9690</v>
      </c>
      <c r="M4934">
        <v>79</v>
      </c>
      <c r="N4934" t="s">
        <v>9085</v>
      </c>
      <c r="O4934" t="s">
        <v>11880</v>
      </c>
      <c r="P4934">
        <v>2</v>
      </c>
      <c r="Q4934">
        <v>400</v>
      </c>
      <c r="R4934">
        <v>300</v>
      </c>
      <c r="S4934">
        <v>100</v>
      </c>
      <c r="W4934">
        <v>0.24</v>
      </c>
      <c r="X4934">
        <v>0.28799999999999998</v>
      </c>
    </row>
    <row r="4935" spans="1:24" hidden="1" x14ac:dyDescent="0.3">
      <c r="A4935" t="s">
        <v>18592</v>
      </c>
      <c r="B4935" t="s">
        <v>8536</v>
      </c>
      <c r="C4935" t="s">
        <v>5842</v>
      </c>
      <c r="D4935" t="s">
        <v>5841</v>
      </c>
      <c r="E4935" t="s">
        <v>113</v>
      </c>
      <c r="F4935" t="s">
        <v>5843</v>
      </c>
      <c r="G4935" t="s">
        <v>247</v>
      </c>
      <c r="H4935" t="s">
        <v>1600</v>
      </c>
      <c r="I4935" t="s">
        <v>226</v>
      </c>
      <c r="J4935" t="s">
        <v>18589</v>
      </c>
      <c r="K4935" t="s">
        <v>18590</v>
      </c>
      <c r="L4935" t="s">
        <v>9690</v>
      </c>
      <c r="M4935">
        <v>77</v>
      </c>
      <c r="N4935" t="s">
        <v>113</v>
      </c>
      <c r="O4935" t="s">
        <v>13564</v>
      </c>
      <c r="P4935">
        <v>1</v>
      </c>
      <c r="Q4935">
        <v>210</v>
      </c>
      <c r="R4935">
        <v>210</v>
      </c>
      <c r="S4935">
        <v>82</v>
      </c>
      <c r="W4935">
        <v>4.41E-2</v>
      </c>
      <c r="X4935">
        <v>5.2920000000000002E-2</v>
      </c>
    </row>
    <row r="4936" spans="1:24" hidden="1" x14ac:dyDescent="0.3">
      <c r="A4936" t="s">
        <v>18593</v>
      </c>
      <c r="B4936" t="s">
        <v>8211</v>
      </c>
      <c r="C4936" t="s">
        <v>5842</v>
      </c>
      <c r="D4936" t="s">
        <v>5841</v>
      </c>
      <c r="E4936" t="s">
        <v>113</v>
      </c>
      <c r="F4936" t="s">
        <v>5843</v>
      </c>
      <c r="G4936" t="s">
        <v>247</v>
      </c>
      <c r="H4936" t="s">
        <v>1600</v>
      </c>
      <c r="I4936" t="s">
        <v>226</v>
      </c>
      <c r="J4936" t="s">
        <v>18589</v>
      </c>
      <c r="K4936" t="s">
        <v>18590</v>
      </c>
      <c r="L4936" t="s">
        <v>9690</v>
      </c>
      <c r="M4936">
        <v>77</v>
      </c>
      <c r="N4936" t="s">
        <v>113</v>
      </c>
      <c r="O4936" t="s">
        <v>9493</v>
      </c>
      <c r="P4936">
        <v>2</v>
      </c>
      <c r="Q4936">
        <v>0.9</v>
      </c>
      <c r="W4936">
        <v>1.2723450247038663</v>
      </c>
      <c r="X4936">
        <v>2.0357520395261863</v>
      </c>
    </row>
    <row r="4937" spans="1:24" hidden="1" x14ac:dyDescent="0.3">
      <c r="A4937" t="s">
        <v>18594</v>
      </c>
      <c r="B4937" t="s">
        <v>8174</v>
      </c>
      <c r="C4937" t="s">
        <v>1625</v>
      </c>
      <c r="D4937" t="s">
        <v>1624</v>
      </c>
      <c r="E4937" t="s">
        <v>113</v>
      </c>
      <c r="F4937" t="s">
        <v>1626</v>
      </c>
      <c r="G4937" t="s">
        <v>247</v>
      </c>
      <c r="H4937" t="s">
        <v>371</v>
      </c>
      <c r="I4937" t="s">
        <v>860</v>
      </c>
      <c r="J4937" t="s">
        <v>18595</v>
      </c>
      <c r="K4937" t="s">
        <v>18596</v>
      </c>
      <c r="L4937" t="s">
        <v>8842</v>
      </c>
      <c r="M4937">
        <v>70</v>
      </c>
      <c r="N4937" t="s">
        <v>9085</v>
      </c>
      <c r="O4937" t="s">
        <v>8647</v>
      </c>
      <c r="P4937">
        <v>3</v>
      </c>
      <c r="Q4937">
        <v>1509</v>
      </c>
      <c r="R4937">
        <v>469</v>
      </c>
      <c r="T4937">
        <v>70</v>
      </c>
      <c r="U4937">
        <v>250</v>
      </c>
      <c r="V4937">
        <v>310</v>
      </c>
      <c r="W4937">
        <v>2.1231629999999999</v>
      </c>
      <c r="X4937">
        <v>2.5477955999999997</v>
      </c>
    </row>
    <row r="4938" spans="1:24" hidden="1" x14ac:dyDescent="0.3">
      <c r="A4938" t="s">
        <v>18597</v>
      </c>
      <c r="B4938" t="s">
        <v>8179</v>
      </c>
      <c r="C4938" t="s">
        <v>1625</v>
      </c>
      <c r="D4938" t="s">
        <v>1624</v>
      </c>
      <c r="E4938" t="s">
        <v>113</v>
      </c>
      <c r="F4938" t="s">
        <v>1626</v>
      </c>
      <c r="G4938" t="s">
        <v>247</v>
      </c>
      <c r="H4938" t="s">
        <v>371</v>
      </c>
      <c r="I4938" t="s">
        <v>860</v>
      </c>
      <c r="J4938" t="s">
        <v>18595</v>
      </c>
      <c r="K4938" t="s">
        <v>18596</v>
      </c>
      <c r="L4938" t="s">
        <v>8842</v>
      </c>
      <c r="M4938">
        <v>70</v>
      </c>
      <c r="N4938" t="s">
        <v>9085</v>
      </c>
      <c r="O4938" t="s">
        <v>9289</v>
      </c>
      <c r="P4938">
        <v>3</v>
      </c>
      <c r="Q4938">
        <v>400</v>
      </c>
      <c r="R4938">
        <v>300</v>
      </c>
      <c r="W4938">
        <v>0.36</v>
      </c>
      <c r="X4938">
        <v>0.432</v>
      </c>
    </row>
    <row r="4939" spans="1:24" hidden="1" x14ac:dyDescent="0.3">
      <c r="A4939" t="s">
        <v>18598</v>
      </c>
      <c r="B4939" t="s">
        <v>8536</v>
      </c>
      <c r="C4939" t="s">
        <v>1625</v>
      </c>
      <c r="D4939" t="s">
        <v>1624</v>
      </c>
      <c r="E4939" t="s">
        <v>113</v>
      </c>
      <c r="F4939" t="s">
        <v>1626</v>
      </c>
      <c r="G4939" t="s">
        <v>247</v>
      </c>
      <c r="H4939" t="s">
        <v>371</v>
      </c>
      <c r="I4939" t="s">
        <v>860</v>
      </c>
      <c r="J4939" t="s">
        <v>18595</v>
      </c>
      <c r="K4939" t="s">
        <v>18596</v>
      </c>
      <c r="L4939" t="s">
        <v>8842</v>
      </c>
      <c r="M4939">
        <v>70</v>
      </c>
      <c r="N4939" t="s">
        <v>113</v>
      </c>
      <c r="O4939" t="s">
        <v>12271</v>
      </c>
      <c r="P4939">
        <v>3</v>
      </c>
      <c r="Q4939">
        <v>610</v>
      </c>
      <c r="R4939">
        <v>380</v>
      </c>
      <c r="W4939">
        <v>0.69540000000000002</v>
      </c>
      <c r="X4939">
        <v>0.83448</v>
      </c>
    </row>
    <row r="4940" spans="1:24" hidden="1" x14ac:dyDescent="0.3">
      <c r="A4940" t="s">
        <v>18599</v>
      </c>
      <c r="B4940" t="s">
        <v>8539</v>
      </c>
      <c r="C4940" t="s">
        <v>1625</v>
      </c>
      <c r="D4940" t="s">
        <v>1624</v>
      </c>
      <c r="E4940" t="s">
        <v>113</v>
      </c>
      <c r="F4940" t="s">
        <v>1626</v>
      </c>
      <c r="G4940" t="s">
        <v>247</v>
      </c>
      <c r="H4940" t="s">
        <v>371</v>
      </c>
      <c r="I4940" t="s">
        <v>860</v>
      </c>
      <c r="J4940" t="s">
        <v>18595</v>
      </c>
      <c r="K4940" t="s">
        <v>18596</v>
      </c>
      <c r="L4940" t="s">
        <v>8842</v>
      </c>
      <c r="M4940">
        <v>70</v>
      </c>
      <c r="N4940" t="s">
        <v>9085</v>
      </c>
      <c r="O4940" t="s">
        <v>9131</v>
      </c>
      <c r="P4940">
        <v>1</v>
      </c>
      <c r="Q4940">
        <v>210</v>
      </c>
      <c r="R4940">
        <v>210</v>
      </c>
      <c r="W4940">
        <v>4.41E-2</v>
      </c>
      <c r="X4940">
        <v>5.2920000000000002E-2</v>
      </c>
    </row>
    <row r="4941" spans="1:24" hidden="1" x14ac:dyDescent="0.3">
      <c r="A4941" t="s">
        <v>18600</v>
      </c>
      <c r="B4941" t="s">
        <v>8211</v>
      </c>
      <c r="C4941" t="s">
        <v>1625</v>
      </c>
      <c r="D4941" t="s">
        <v>1624</v>
      </c>
      <c r="E4941" t="s">
        <v>113</v>
      </c>
      <c r="F4941" t="s">
        <v>1626</v>
      </c>
      <c r="G4941" t="s">
        <v>247</v>
      </c>
      <c r="H4941" t="s">
        <v>371</v>
      </c>
      <c r="I4941" t="s">
        <v>860</v>
      </c>
      <c r="J4941" t="s">
        <v>18595</v>
      </c>
      <c r="K4941" t="s">
        <v>18596</v>
      </c>
      <c r="L4941" t="s">
        <v>8842</v>
      </c>
      <c r="M4941">
        <v>68</v>
      </c>
      <c r="N4941" t="s">
        <v>10031</v>
      </c>
      <c r="O4941" t="s">
        <v>14098</v>
      </c>
      <c r="P4941">
        <v>1</v>
      </c>
      <c r="Q4941">
        <v>1.8</v>
      </c>
      <c r="T4941">
        <v>62.3</v>
      </c>
      <c r="W4941">
        <v>2.5446900494077327</v>
      </c>
      <c r="X4941">
        <v>4.0715040790523727</v>
      </c>
    </row>
    <row r="4942" spans="1:24" hidden="1" x14ac:dyDescent="0.3">
      <c r="A4942" t="s">
        <v>18601</v>
      </c>
      <c r="B4942" t="s">
        <v>8174</v>
      </c>
      <c r="C4942" t="s">
        <v>6620</v>
      </c>
      <c r="D4942" t="s">
        <v>6619</v>
      </c>
      <c r="E4942" t="s">
        <v>113</v>
      </c>
      <c r="F4942" t="s">
        <v>6621</v>
      </c>
      <c r="G4942" t="s">
        <v>247</v>
      </c>
      <c r="H4942" t="s">
        <v>371</v>
      </c>
      <c r="I4942" t="s">
        <v>438</v>
      </c>
      <c r="J4942" t="s">
        <v>18602</v>
      </c>
      <c r="K4942" t="s">
        <v>18603</v>
      </c>
      <c r="L4942" t="s">
        <v>120</v>
      </c>
      <c r="M4942">
        <v>40</v>
      </c>
      <c r="N4942" t="s">
        <v>9085</v>
      </c>
      <c r="O4942" t="s">
        <v>10329</v>
      </c>
      <c r="P4942">
        <v>1</v>
      </c>
      <c r="Q4942">
        <v>2580</v>
      </c>
      <c r="R4942">
        <v>590</v>
      </c>
      <c r="T4942">
        <v>220</v>
      </c>
      <c r="W4942">
        <v>1.5222</v>
      </c>
      <c r="X4942">
        <v>1.8266399999999998</v>
      </c>
    </row>
    <row r="4943" spans="1:24" hidden="1" x14ac:dyDescent="0.3">
      <c r="A4943" t="s">
        <v>18604</v>
      </c>
      <c r="B4943" t="s">
        <v>8179</v>
      </c>
      <c r="C4943" t="s">
        <v>6620</v>
      </c>
      <c r="D4943" t="s">
        <v>6619</v>
      </c>
      <c r="E4943" t="s">
        <v>113</v>
      </c>
      <c r="F4943" t="s">
        <v>6621</v>
      </c>
      <c r="G4943" t="s">
        <v>247</v>
      </c>
      <c r="H4943" t="s">
        <v>371</v>
      </c>
      <c r="I4943" t="s">
        <v>438</v>
      </c>
      <c r="J4943" t="s">
        <v>18602</v>
      </c>
      <c r="K4943" t="s">
        <v>18603</v>
      </c>
      <c r="L4943" t="s">
        <v>120</v>
      </c>
      <c r="M4943">
        <v>39</v>
      </c>
      <c r="N4943" t="s">
        <v>9085</v>
      </c>
      <c r="O4943" t="s">
        <v>11880</v>
      </c>
      <c r="P4943">
        <v>1</v>
      </c>
      <c r="Q4943">
        <v>400</v>
      </c>
      <c r="R4943">
        <v>300</v>
      </c>
      <c r="W4943">
        <v>0.12</v>
      </c>
      <c r="X4943">
        <v>0.14399999999999999</v>
      </c>
    </row>
    <row r="4944" spans="1:24" hidden="1" x14ac:dyDescent="0.3">
      <c r="A4944" t="s">
        <v>18605</v>
      </c>
      <c r="B4944" t="s">
        <v>8536</v>
      </c>
      <c r="C4944" t="s">
        <v>6620</v>
      </c>
      <c r="D4944" t="s">
        <v>6619</v>
      </c>
      <c r="E4944" t="s">
        <v>113</v>
      </c>
      <c r="F4944" t="s">
        <v>6621</v>
      </c>
      <c r="G4944" t="s">
        <v>247</v>
      </c>
      <c r="H4944" t="s">
        <v>371</v>
      </c>
      <c r="I4944" t="s">
        <v>438</v>
      </c>
      <c r="J4944" t="s">
        <v>18602</v>
      </c>
      <c r="K4944" t="s">
        <v>18603</v>
      </c>
      <c r="L4944" t="s">
        <v>120</v>
      </c>
      <c r="M4944">
        <v>37</v>
      </c>
      <c r="N4944" t="s">
        <v>9085</v>
      </c>
      <c r="O4944" t="s">
        <v>9131</v>
      </c>
      <c r="P4944">
        <v>1</v>
      </c>
      <c r="Q4944">
        <v>210</v>
      </c>
      <c r="R4944">
        <v>210</v>
      </c>
      <c r="W4944">
        <v>4.41E-2</v>
      </c>
      <c r="X4944">
        <v>5.2920000000000002E-2</v>
      </c>
    </row>
    <row r="4945" spans="1:24" hidden="1" x14ac:dyDescent="0.3">
      <c r="A4945" t="s">
        <v>18606</v>
      </c>
      <c r="B4945" t="s">
        <v>8211</v>
      </c>
      <c r="C4945" t="s">
        <v>6620</v>
      </c>
      <c r="D4945" t="s">
        <v>6619</v>
      </c>
      <c r="E4945" t="s">
        <v>113</v>
      </c>
      <c r="F4945" t="s">
        <v>6621</v>
      </c>
      <c r="G4945" t="s">
        <v>247</v>
      </c>
      <c r="H4945" t="s">
        <v>371</v>
      </c>
      <c r="I4945" t="s">
        <v>438</v>
      </c>
      <c r="J4945" t="s">
        <v>18602</v>
      </c>
      <c r="K4945" t="s">
        <v>18603</v>
      </c>
      <c r="L4945" t="s">
        <v>120</v>
      </c>
      <c r="M4945">
        <v>37</v>
      </c>
      <c r="N4945" t="s">
        <v>17423</v>
      </c>
      <c r="O4945" t="s">
        <v>15748</v>
      </c>
      <c r="P4945">
        <v>1</v>
      </c>
      <c r="Q4945">
        <v>1.8</v>
      </c>
      <c r="T4945">
        <v>73</v>
      </c>
      <c r="W4945">
        <v>2.5446900494077327</v>
      </c>
      <c r="X4945">
        <v>4.0715040790523727</v>
      </c>
    </row>
    <row r="4946" spans="1:24" hidden="1" x14ac:dyDescent="0.3">
      <c r="A4946" t="s">
        <v>18607</v>
      </c>
      <c r="B4946" t="s">
        <v>8174</v>
      </c>
      <c r="C4946" t="s">
        <v>18608</v>
      </c>
      <c r="D4946" t="s">
        <v>18609</v>
      </c>
      <c r="E4946" t="s">
        <v>113</v>
      </c>
      <c r="F4946" t="s">
        <v>18610</v>
      </c>
      <c r="G4946" t="s">
        <v>247</v>
      </c>
      <c r="H4946" t="s">
        <v>308</v>
      </c>
      <c r="I4946" t="s">
        <v>138</v>
      </c>
      <c r="J4946" t="s">
        <v>18611</v>
      </c>
      <c r="K4946" t="s">
        <v>18612</v>
      </c>
      <c r="L4946" t="s">
        <v>9030</v>
      </c>
      <c r="M4946">
        <v>60</v>
      </c>
      <c r="N4946" t="s">
        <v>9085</v>
      </c>
      <c r="O4946" t="s">
        <v>10329</v>
      </c>
      <c r="P4946">
        <v>2</v>
      </c>
      <c r="Q4946">
        <v>2580</v>
      </c>
      <c r="R4946">
        <v>590</v>
      </c>
      <c r="T4946">
        <v>25</v>
      </c>
      <c r="U4946">
        <v>300</v>
      </c>
      <c r="W4946">
        <v>3.0444</v>
      </c>
      <c r="X4946">
        <v>3.6532799999999996</v>
      </c>
    </row>
    <row r="4947" spans="1:24" hidden="1" x14ac:dyDescent="0.3">
      <c r="A4947" t="s">
        <v>18613</v>
      </c>
      <c r="B4947" t="s">
        <v>8179</v>
      </c>
      <c r="C4947" t="s">
        <v>18608</v>
      </c>
      <c r="D4947" t="s">
        <v>18609</v>
      </c>
      <c r="E4947" t="s">
        <v>113</v>
      </c>
      <c r="F4947" t="s">
        <v>18610</v>
      </c>
      <c r="G4947" t="s">
        <v>247</v>
      </c>
      <c r="H4947" t="s">
        <v>308</v>
      </c>
      <c r="I4947" t="s">
        <v>138</v>
      </c>
      <c r="J4947" t="s">
        <v>18611</v>
      </c>
      <c r="K4947" t="s">
        <v>18612</v>
      </c>
      <c r="L4947" t="s">
        <v>9030</v>
      </c>
      <c r="M4947">
        <v>59</v>
      </c>
      <c r="N4947" t="s">
        <v>9085</v>
      </c>
      <c r="O4947" t="s">
        <v>11880</v>
      </c>
      <c r="P4947">
        <v>2</v>
      </c>
      <c r="Q4947">
        <v>400</v>
      </c>
      <c r="R4947">
        <v>300</v>
      </c>
      <c r="W4947">
        <v>0.24</v>
      </c>
      <c r="X4947">
        <v>0.28799999999999998</v>
      </c>
    </row>
    <row r="4948" spans="1:24" hidden="1" x14ac:dyDescent="0.3">
      <c r="A4948" t="s">
        <v>18614</v>
      </c>
      <c r="B4948" t="s">
        <v>8536</v>
      </c>
      <c r="C4948" t="s">
        <v>18608</v>
      </c>
      <c r="D4948" t="s">
        <v>18609</v>
      </c>
      <c r="E4948" t="s">
        <v>113</v>
      </c>
      <c r="F4948" t="s">
        <v>18610</v>
      </c>
      <c r="G4948" t="s">
        <v>247</v>
      </c>
      <c r="H4948" t="s">
        <v>308</v>
      </c>
      <c r="I4948" t="s">
        <v>138</v>
      </c>
      <c r="J4948" t="s">
        <v>18611</v>
      </c>
      <c r="K4948" t="s">
        <v>18612</v>
      </c>
      <c r="L4948" t="s">
        <v>9030</v>
      </c>
      <c r="M4948">
        <v>57</v>
      </c>
      <c r="N4948" t="s">
        <v>9085</v>
      </c>
      <c r="O4948" t="s">
        <v>9131</v>
      </c>
      <c r="P4948">
        <v>1</v>
      </c>
      <c r="Q4948">
        <v>210</v>
      </c>
      <c r="R4948">
        <v>210</v>
      </c>
      <c r="W4948">
        <v>4.41E-2</v>
      </c>
      <c r="X4948">
        <v>5.2920000000000002E-2</v>
      </c>
    </row>
    <row r="4949" spans="1:24" hidden="1" x14ac:dyDescent="0.3">
      <c r="A4949" t="s">
        <v>18615</v>
      </c>
      <c r="B4949" t="s">
        <v>8211</v>
      </c>
      <c r="C4949" t="s">
        <v>18608</v>
      </c>
      <c r="D4949" t="s">
        <v>18609</v>
      </c>
      <c r="E4949" t="s">
        <v>113</v>
      </c>
      <c r="F4949" t="s">
        <v>18610</v>
      </c>
      <c r="G4949" t="s">
        <v>247</v>
      </c>
      <c r="H4949" t="s">
        <v>308</v>
      </c>
      <c r="I4949" t="s">
        <v>138</v>
      </c>
      <c r="J4949" t="s">
        <v>18611</v>
      </c>
      <c r="K4949" t="s">
        <v>18612</v>
      </c>
      <c r="L4949" t="s">
        <v>9030</v>
      </c>
      <c r="M4949">
        <v>57</v>
      </c>
      <c r="N4949" t="s">
        <v>17423</v>
      </c>
      <c r="O4949" t="s">
        <v>15748</v>
      </c>
      <c r="P4949">
        <v>1</v>
      </c>
      <c r="Q4949">
        <v>0.6</v>
      </c>
      <c r="T4949">
        <v>176.5</v>
      </c>
      <c r="W4949">
        <v>0.28274333882308139</v>
      </c>
      <c r="X4949">
        <v>0.45238934211693027</v>
      </c>
    </row>
    <row r="4950" spans="1:24" hidden="1" x14ac:dyDescent="0.3">
      <c r="A4950" t="s">
        <v>18616</v>
      </c>
      <c r="B4950" t="s">
        <v>8174</v>
      </c>
      <c r="C4950" t="s">
        <v>1686</v>
      </c>
      <c r="D4950" t="s">
        <v>1685</v>
      </c>
      <c r="E4950" t="s">
        <v>113</v>
      </c>
      <c r="F4950" t="s">
        <v>1687</v>
      </c>
      <c r="G4950" t="s">
        <v>247</v>
      </c>
      <c r="H4950" t="s">
        <v>308</v>
      </c>
      <c r="I4950" t="s">
        <v>1171</v>
      </c>
      <c r="J4950" t="s">
        <v>18617</v>
      </c>
      <c r="K4950" t="s">
        <v>18618</v>
      </c>
      <c r="L4950" t="s">
        <v>120</v>
      </c>
      <c r="M4950">
        <v>40</v>
      </c>
      <c r="N4950" t="s">
        <v>9085</v>
      </c>
      <c r="O4950" t="s">
        <v>17159</v>
      </c>
      <c r="P4950">
        <v>3</v>
      </c>
      <c r="Q4950">
        <v>1450</v>
      </c>
      <c r="R4950">
        <v>400</v>
      </c>
      <c r="T4950">
        <v>40</v>
      </c>
      <c r="U4950">
        <v>170</v>
      </c>
      <c r="V4950">
        <v>280</v>
      </c>
      <c r="W4950">
        <v>1.74</v>
      </c>
      <c r="X4950">
        <v>2.0880000000000001</v>
      </c>
    </row>
    <row r="4951" spans="1:24" hidden="1" x14ac:dyDescent="0.3">
      <c r="A4951" t="s">
        <v>18619</v>
      </c>
      <c r="B4951" t="s">
        <v>8617</v>
      </c>
      <c r="C4951" t="s">
        <v>1686</v>
      </c>
      <c r="D4951" t="s">
        <v>1685</v>
      </c>
      <c r="E4951" t="s">
        <v>113</v>
      </c>
      <c r="F4951" t="s">
        <v>1687</v>
      </c>
      <c r="G4951" t="s">
        <v>247</v>
      </c>
      <c r="H4951" t="s">
        <v>308</v>
      </c>
      <c r="I4951" t="s">
        <v>1171</v>
      </c>
      <c r="J4951" t="s">
        <v>18617</v>
      </c>
      <c r="K4951" t="s">
        <v>18618</v>
      </c>
      <c r="L4951" t="s">
        <v>120</v>
      </c>
      <c r="M4951">
        <v>40</v>
      </c>
      <c r="N4951" t="s">
        <v>9085</v>
      </c>
      <c r="O4951" t="s">
        <v>8647</v>
      </c>
      <c r="P4951">
        <v>3</v>
      </c>
      <c r="Q4951">
        <v>1509</v>
      </c>
      <c r="R4951">
        <v>469</v>
      </c>
      <c r="T4951">
        <v>40</v>
      </c>
      <c r="U4951">
        <v>170</v>
      </c>
      <c r="V4951">
        <v>280</v>
      </c>
      <c r="W4951">
        <v>2.1231629999999999</v>
      </c>
      <c r="X4951">
        <v>2.5477955999999997</v>
      </c>
    </row>
    <row r="4952" spans="1:24" hidden="1" x14ac:dyDescent="0.3">
      <c r="A4952" t="s">
        <v>18620</v>
      </c>
      <c r="B4952" t="s">
        <v>8179</v>
      </c>
      <c r="C4952" t="s">
        <v>1686</v>
      </c>
      <c r="D4952" t="s">
        <v>1685</v>
      </c>
      <c r="E4952" t="s">
        <v>113</v>
      </c>
      <c r="F4952" t="s">
        <v>1687</v>
      </c>
      <c r="G4952" t="s">
        <v>247</v>
      </c>
      <c r="H4952" t="s">
        <v>308</v>
      </c>
      <c r="I4952" t="s">
        <v>1171</v>
      </c>
      <c r="J4952" t="s">
        <v>18617</v>
      </c>
      <c r="K4952" t="s">
        <v>18618</v>
      </c>
      <c r="L4952" t="s">
        <v>120</v>
      </c>
      <c r="M4952">
        <v>40</v>
      </c>
      <c r="N4952" t="s">
        <v>9085</v>
      </c>
      <c r="O4952" t="s">
        <v>8649</v>
      </c>
      <c r="P4952">
        <v>3</v>
      </c>
      <c r="Q4952">
        <v>480</v>
      </c>
      <c r="R4952">
        <v>356</v>
      </c>
      <c r="W4952">
        <v>0.51263999999999998</v>
      </c>
      <c r="X4952">
        <v>0.61516799999999994</v>
      </c>
    </row>
    <row r="4953" spans="1:24" hidden="1" x14ac:dyDescent="0.3">
      <c r="A4953" t="s">
        <v>18621</v>
      </c>
      <c r="B4953" t="s">
        <v>8536</v>
      </c>
      <c r="C4953" t="s">
        <v>1686</v>
      </c>
      <c r="D4953" t="s">
        <v>1685</v>
      </c>
      <c r="E4953" t="s">
        <v>113</v>
      </c>
      <c r="F4953" t="s">
        <v>1687</v>
      </c>
      <c r="G4953" t="s">
        <v>247</v>
      </c>
      <c r="H4953" t="s">
        <v>308</v>
      </c>
      <c r="I4953" t="s">
        <v>1171</v>
      </c>
      <c r="J4953" t="s">
        <v>18617</v>
      </c>
      <c r="K4953" t="s">
        <v>18618</v>
      </c>
      <c r="L4953" t="s">
        <v>120</v>
      </c>
      <c r="M4953">
        <v>40</v>
      </c>
      <c r="N4953" t="s">
        <v>9085</v>
      </c>
      <c r="O4953" t="s">
        <v>9131</v>
      </c>
      <c r="P4953">
        <v>1</v>
      </c>
      <c r="Q4953">
        <v>210</v>
      </c>
      <c r="R4953">
        <v>210</v>
      </c>
      <c r="W4953">
        <v>4.41E-2</v>
      </c>
      <c r="X4953">
        <v>5.2920000000000002E-2</v>
      </c>
    </row>
    <row r="4954" spans="1:24" hidden="1" x14ac:dyDescent="0.3">
      <c r="A4954" t="s">
        <v>18622</v>
      </c>
      <c r="B4954" t="s">
        <v>8211</v>
      </c>
      <c r="C4954" t="s">
        <v>1686</v>
      </c>
      <c r="D4954" t="s">
        <v>1685</v>
      </c>
      <c r="E4954" t="s">
        <v>113</v>
      </c>
      <c r="F4954" t="s">
        <v>1687</v>
      </c>
      <c r="G4954" t="s">
        <v>247</v>
      </c>
      <c r="H4954" t="s">
        <v>308</v>
      </c>
      <c r="I4954" t="s">
        <v>1171</v>
      </c>
      <c r="J4954" t="s">
        <v>18617</v>
      </c>
      <c r="K4954" t="s">
        <v>18618</v>
      </c>
      <c r="L4954" t="s">
        <v>120</v>
      </c>
      <c r="M4954">
        <v>38</v>
      </c>
      <c r="N4954" t="s">
        <v>10031</v>
      </c>
      <c r="O4954" t="s">
        <v>17679</v>
      </c>
      <c r="P4954">
        <v>1</v>
      </c>
      <c r="Q4954">
        <v>0.6</v>
      </c>
      <c r="T4954">
        <v>82.3</v>
      </c>
      <c r="W4954">
        <v>0.28274333882308139</v>
      </c>
      <c r="X4954">
        <v>0.45238934211693027</v>
      </c>
    </row>
    <row r="4955" spans="1:24" hidden="1" x14ac:dyDescent="0.3">
      <c r="A4955" t="s">
        <v>18623</v>
      </c>
      <c r="B4955" t="s">
        <v>8174</v>
      </c>
      <c r="C4955" t="s">
        <v>1487</v>
      </c>
      <c r="D4955" t="s">
        <v>1486</v>
      </c>
      <c r="E4955" t="s">
        <v>113</v>
      </c>
      <c r="F4955" t="s">
        <v>1488</v>
      </c>
      <c r="G4955" t="s">
        <v>247</v>
      </c>
      <c r="H4955" t="s">
        <v>371</v>
      </c>
      <c r="I4955" t="s">
        <v>226</v>
      </c>
      <c r="J4955" t="s">
        <v>18624</v>
      </c>
      <c r="K4955" t="s">
        <v>18625</v>
      </c>
      <c r="L4955" t="s">
        <v>9030</v>
      </c>
      <c r="M4955">
        <v>60</v>
      </c>
      <c r="N4955" t="s">
        <v>9085</v>
      </c>
      <c r="O4955" t="s">
        <v>8589</v>
      </c>
      <c r="P4955">
        <v>1</v>
      </c>
      <c r="Q4955">
        <v>549</v>
      </c>
      <c r="R4955">
        <v>265</v>
      </c>
      <c r="T4955">
        <v>215</v>
      </c>
      <c r="W4955">
        <v>0.145485</v>
      </c>
      <c r="X4955">
        <v>0.17458199999999999</v>
      </c>
    </row>
    <row r="4956" spans="1:24" hidden="1" x14ac:dyDescent="0.3">
      <c r="A4956" t="s">
        <v>18626</v>
      </c>
      <c r="B4956" t="s">
        <v>8179</v>
      </c>
      <c r="C4956" t="s">
        <v>1487</v>
      </c>
      <c r="D4956" t="s">
        <v>1486</v>
      </c>
      <c r="E4956" t="s">
        <v>113</v>
      </c>
      <c r="F4956" t="s">
        <v>1488</v>
      </c>
      <c r="G4956" t="s">
        <v>247</v>
      </c>
      <c r="H4956" t="s">
        <v>371</v>
      </c>
      <c r="I4956" t="s">
        <v>226</v>
      </c>
      <c r="J4956" t="s">
        <v>18624</v>
      </c>
      <c r="K4956" t="s">
        <v>18625</v>
      </c>
      <c r="L4956" t="s">
        <v>9030</v>
      </c>
      <c r="M4956">
        <v>59</v>
      </c>
      <c r="N4956" t="s">
        <v>9085</v>
      </c>
      <c r="O4956" t="s">
        <v>11880</v>
      </c>
      <c r="P4956">
        <v>1</v>
      </c>
      <c r="Q4956">
        <v>400</v>
      </c>
      <c r="R4956">
        <v>300</v>
      </c>
      <c r="W4956">
        <v>0.12</v>
      </c>
      <c r="X4956">
        <v>0.14399999999999999</v>
      </c>
    </row>
    <row r="4957" spans="1:24" hidden="1" x14ac:dyDescent="0.3">
      <c r="A4957" t="s">
        <v>18627</v>
      </c>
      <c r="B4957" t="s">
        <v>8536</v>
      </c>
      <c r="C4957" t="s">
        <v>1487</v>
      </c>
      <c r="D4957" t="s">
        <v>1486</v>
      </c>
      <c r="E4957" t="s">
        <v>113</v>
      </c>
      <c r="F4957" t="s">
        <v>1488</v>
      </c>
      <c r="G4957" t="s">
        <v>247</v>
      </c>
      <c r="H4957" t="s">
        <v>371</v>
      </c>
      <c r="I4957" t="s">
        <v>226</v>
      </c>
      <c r="J4957" t="s">
        <v>18624</v>
      </c>
      <c r="K4957" t="s">
        <v>18625</v>
      </c>
      <c r="L4957" t="s">
        <v>9030</v>
      </c>
      <c r="M4957">
        <v>57</v>
      </c>
      <c r="N4957" t="s">
        <v>9085</v>
      </c>
      <c r="O4957" t="s">
        <v>9131</v>
      </c>
      <c r="P4957">
        <v>1</v>
      </c>
      <c r="Q4957">
        <v>210</v>
      </c>
      <c r="R4957">
        <v>210</v>
      </c>
      <c r="W4957">
        <v>4.41E-2</v>
      </c>
      <c r="X4957">
        <v>5.2920000000000002E-2</v>
      </c>
    </row>
    <row r="4958" spans="1:24" hidden="1" x14ac:dyDescent="0.3">
      <c r="A4958" t="s">
        <v>18628</v>
      </c>
      <c r="B4958" t="s">
        <v>8211</v>
      </c>
      <c r="C4958" t="s">
        <v>1487</v>
      </c>
      <c r="D4958" t="s">
        <v>1486</v>
      </c>
      <c r="E4958" t="s">
        <v>113</v>
      </c>
      <c r="F4958" t="s">
        <v>1488</v>
      </c>
      <c r="G4958" t="s">
        <v>247</v>
      </c>
      <c r="H4958" t="s">
        <v>371</v>
      </c>
      <c r="I4958" t="s">
        <v>226</v>
      </c>
      <c r="J4958" t="s">
        <v>18624</v>
      </c>
      <c r="K4958" t="s">
        <v>18625</v>
      </c>
      <c r="L4958" t="s">
        <v>9030</v>
      </c>
      <c r="M4958">
        <v>57</v>
      </c>
      <c r="N4958" t="s">
        <v>17423</v>
      </c>
      <c r="O4958" t="s">
        <v>15748</v>
      </c>
      <c r="P4958">
        <v>1</v>
      </c>
      <c r="Q4958">
        <v>1.2</v>
      </c>
      <c r="T4958">
        <v>287</v>
      </c>
      <c r="W4958">
        <v>1.1309733552923256</v>
      </c>
      <c r="X4958">
        <v>1.8095573684677211</v>
      </c>
    </row>
    <row r="4959" spans="1:24" hidden="1" x14ac:dyDescent="0.3">
      <c r="A4959" t="s">
        <v>18629</v>
      </c>
      <c r="B4959" t="s">
        <v>8174</v>
      </c>
      <c r="C4959" t="s">
        <v>7868</v>
      </c>
      <c r="D4959" t="s">
        <v>7867</v>
      </c>
      <c r="E4959" t="s">
        <v>113</v>
      </c>
      <c r="F4959" t="s">
        <v>7869</v>
      </c>
      <c r="G4959" t="s">
        <v>247</v>
      </c>
      <c r="H4959" t="s">
        <v>308</v>
      </c>
      <c r="I4959" t="s">
        <v>115</v>
      </c>
      <c r="J4959" t="s">
        <v>18630</v>
      </c>
      <c r="K4959" t="s">
        <v>18631</v>
      </c>
      <c r="L4959" t="s">
        <v>120</v>
      </c>
      <c r="M4959">
        <v>39</v>
      </c>
      <c r="N4959" t="s">
        <v>9085</v>
      </c>
      <c r="O4959" t="s">
        <v>17159</v>
      </c>
      <c r="P4959">
        <v>3</v>
      </c>
      <c r="Q4959">
        <v>1450</v>
      </c>
      <c r="R4959">
        <v>400</v>
      </c>
      <c r="T4959">
        <v>0</v>
      </c>
      <c r="U4959">
        <v>120</v>
      </c>
      <c r="V4959">
        <v>240</v>
      </c>
      <c r="W4959">
        <v>1.74</v>
      </c>
      <c r="X4959">
        <v>2.0880000000000001</v>
      </c>
    </row>
    <row r="4960" spans="1:24" hidden="1" x14ac:dyDescent="0.3">
      <c r="A4960" t="s">
        <v>18632</v>
      </c>
      <c r="B4960" t="s">
        <v>8617</v>
      </c>
      <c r="C4960" t="s">
        <v>7868</v>
      </c>
      <c r="D4960" t="s">
        <v>7867</v>
      </c>
      <c r="E4960" t="s">
        <v>113</v>
      </c>
      <c r="F4960" t="s">
        <v>7869</v>
      </c>
      <c r="G4960" t="s">
        <v>247</v>
      </c>
      <c r="H4960" t="s">
        <v>308</v>
      </c>
      <c r="I4960" t="s">
        <v>115</v>
      </c>
      <c r="J4960" t="s">
        <v>18630</v>
      </c>
      <c r="K4960" t="s">
        <v>18631</v>
      </c>
      <c r="L4960" t="s">
        <v>120</v>
      </c>
      <c r="M4960">
        <v>37</v>
      </c>
      <c r="N4960" t="s">
        <v>9085</v>
      </c>
      <c r="O4960" t="s">
        <v>11169</v>
      </c>
      <c r="P4960">
        <v>3</v>
      </c>
      <c r="Q4960">
        <v>2009</v>
      </c>
      <c r="R4960">
        <v>469</v>
      </c>
      <c r="T4960">
        <v>0</v>
      </c>
      <c r="U4960">
        <v>120</v>
      </c>
      <c r="V4960">
        <v>240</v>
      </c>
      <c r="W4960">
        <v>2.8266629999999999</v>
      </c>
      <c r="X4960">
        <v>3.3919956</v>
      </c>
    </row>
    <row r="4961" spans="1:24" hidden="1" x14ac:dyDescent="0.3">
      <c r="A4961" t="s">
        <v>18633</v>
      </c>
      <c r="B4961" t="s">
        <v>8179</v>
      </c>
      <c r="C4961" t="s">
        <v>7868</v>
      </c>
      <c r="D4961" t="s">
        <v>7867</v>
      </c>
      <c r="E4961" t="s">
        <v>113</v>
      </c>
      <c r="F4961" t="s">
        <v>7869</v>
      </c>
      <c r="G4961" t="s">
        <v>247</v>
      </c>
      <c r="H4961" t="s">
        <v>308</v>
      </c>
      <c r="I4961" t="s">
        <v>115</v>
      </c>
      <c r="J4961" t="s">
        <v>18630</v>
      </c>
      <c r="K4961" t="s">
        <v>18631</v>
      </c>
      <c r="L4961" t="s">
        <v>120</v>
      </c>
      <c r="M4961">
        <v>37</v>
      </c>
      <c r="N4961" t="s">
        <v>9085</v>
      </c>
      <c r="O4961" t="s">
        <v>16695</v>
      </c>
      <c r="P4961">
        <v>3</v>
      </c>
      <c r="Q4961">
        <v>400</v>
      </c>
      <c r="R4961">
        <v>300</v>
      </c>
      <c r="W4961">
        <v>0.36</v>
      </c>
      <c r="X4961">
        <v>0.432</v>
      </c>
    </row>
    <row r="4962" spans="1:24" hidden="1" x14ac:dyDescent="0.3">
      <c r="A4962" t="s">
        <v>18634</v>
      </c>
      <c r="B4962" t="s">
        <v>8536</v>
      </c>
      <c r="C4962" t="s">
        <v>7868</v>
      </c>
      <c r="D4962" t="s">
        <v>7867</v>
      </c>
      <c r="E4962" t="s">
        <v>113</v>
      </c>
      <c r="F4962" t="s">
        <v>7869</v>
      </c>
      <c r="G4962" t="s">
        <v>247</v>
      </c>
      <c r="H4962" t="s">
        <v>308</v>
      </c>
      <c r="I4962" t="s">
        <v>115</v>
      </c>
      <c r="J4962" t="s">
        <v>18630</v>
      </c>
      <c r="K4962" t="s">
        <v>18631</v>
      </c>
      <c r="L4962" t="s">
        <v>120</v>
      </c>
      <c r="M4962">
        <v>37</v>
      </c>
      <c r="N4962" t="s">
        <v>9085</v>
      </c>
      <c r="O4962" t="s">
        <v>11880</v>
      </c>
      <c r="P4962">
        <v>3</v>
      </c>
      <c r="Q4962">
        <v>400</v>
      </c>
      <c r="R4962">
        <v>300</v>
      </c>
      <c r="W4962">
        <v>0.36</v>
      </c>
      <c r="X4962">
        <v>0.432</v>
      </c>
    </row>
    <row r="4963" spans="1:24" hidden="1" x14ac:dyDescent="0.3">
      <c r="A4963" t="s">
        <v>18635</v>
      </c>
      <c r="B4963" t="s">
        <v>8539</v>
      </c>
      <c r="C4963" t="s">
        <v>7868</v>
      </c>
      <c r="D4963" t="s">
        <v>7867</v>
      </c>
      <c r="E4963" t="s">
        <v>113</v>
      </c>
      <c r="F4963" t="s">
        <v>7869</v>
      </c>
      <c r="G4963" t="s">
        <v>247</v>
      </c>
      <c r="H4963" t="s">
        <v>308</v>
      </c>
      <c r="I4963" t="s">
        <v>115</v>
      </c>
      <c r="J4963" t="s">
        <v>18630</v>
      </c>
      <c r="K4963" t="s">
        <v>18631</v>
      </c>
      <c r="L4963" t="s">
        <v>120</v>
      </c>
      <c r="M4963">
        <v>38</v>
      </c>
      <c r="N4963" t="s">
        <v>9085</v>
      </c>
      <c r="O4963" t="s">
        <v>9131</v>
      </c>
      <c r="P4963">
        <v>2</v>
      </c>
      <c r="Q4963">
        <v>210</v>
      </c>
      <c r="R4963">
        <v>210</v>
      </c>
      <c r="W4963">
        <v>8.8200000000000001E-2</v>
      </c>
      <c r="X4963">
        <v>0.10584</v>
      </c>
    </row>
    <row r="4964" spans="1:24" hidden="1" x14ac:dyDescent="0.3">
      <c r="A4964" t="s">
        <v>18636</v>
      </c>
      <c r="B4964" t="s">
        <v>8211</v>
      </c>
      <c r="C4964" t="s">
        <v>7868</v>
      </c>
      <c r="D4964" t="s">
        <v>7867</v>
      </c>
      <c r="E4964" t="s">
        <v>113</v>
      </c>
      <c r="F4964" t="s">
        <v>7869</v>
      </c>
      <c r="G4964" t="s">
        <v>247</v>
      </c>
      <c r="H4964" t="s">
        <v>308</v>
      </c>
      <c r="I4964" t="s">
        <v>115</v>
      </c>
      <c r="J4964" t="s">
        <v>18630</v>
      </c>
      <c r="K4964" t="s">
        <v>18631</v>
      </c>
      <c r="L4964" t="s">
        <v>120</v>
      </c>
      <c r="M4964">
        <v>38</v>
      </c>
      <c r="N4964" t="s">
        <v>10031</v>
      </c>
      <c r="O4964" t="s">
        <v>10333</v>
      </c>
      <c r="P4964">
        <v>1</v>
      </c>
      <c r="Q4964">
        <v>0.6</v>
      </c>
      <c r="T4964">
        <v>330.03</v>
      </c>
      <c r="W4964">
        <v>0.28274333882308139</v>
      </c>
      <c r="X4964">
        <v>0.45238934211693027</v>
      </c>
    </row>
    <row r="4965" spans="1:24" hidden="1" x14ac:dyDescent="0.3">
      <c r="A4965" t="s">
        <v>18637</v>
      </c>
      <c r="B4965" t="s">
        <v>8174</v>
      </c>
      <c r="C4965" t="s">
        <v>18638</v>
      </c>
      <c r="D4965" t="s">
        <v>18639</v>
      </c>
      <c r="E4965" t="s">
        <v>113</v>
      </c>
      <c r="F4965" t="s">
        <v>18640</v>
      </c>
      <c r="G4965" t="s">
        <v>133</v>
      </c>
      <c r="H4965" t="s">
        <v>12557</v>
      </c>
      <c r="I4965" t="s">
        <v>218</v>
      </c>
      <c r="J4965" t="s">
        <v>18641</v>
      </c>
      <c r="K4965" t="s">
        <v>18642</v>
      </c>
      <c r="L4965" t="s">
        <v>8842</v>
      </c>
      <c r="M4965">
        <v>70</v>
      </c>
      <c r="N4965" t="s">
        <v>8442</v>
      </c>
      <c r="O4965" t="s">
        <v>9890</v>
      </c>
      <c r="P4965">
        <v>3</v>
      </c>
      <c r="Q4965">
        <v>2500</v>
      </c>
      <c r="R4965">
        <v>355</v>
      </c>
      <c r="S4965">
        <v>355</v>
      </c>
      <c r="T4965">
        <v>45</v>
      </c>
      <c r="U4965">
        <v>110</v>
      </c>
      <c r="V4965">
        <v>220</v>
      </c>
      <c r="W4965">
        <v>2.6625000000000001</v>
      </c>
      <c r="X4965">
        <v>3.1949999999999998</v>
      </c>
    </row>
    <row r="4966" spans="1:24" hidden="1" x14ac:dyDescent="0.3">
      <c r="A4966" t="s">
        <v>18643</v>
      </c>
      <c r="B4966" t="s">
        <v>8179</v>
      </c>
      <c r="C4966" t="s">
        <v>18638</v>
      </c>
      <c r="D4966" t="s">
        <v>18639</v>
      </c>
      <c r="E4966" t="s">
        <v>113</v>
      </c>
      <c r="F4966" t="s">
        <v>18640</v>
      </c>
      <c r="G4966" t="s">
        <v>133</v>
      </c>
      <c r="H4966" t="s">
        <v>12557</v>
      </c>
      <c r="I4966" t="s">
        <v>218</v>
      </c>
      <c r="J4966" t="s">
        <v>18641</v>
      </c>
      <c r="K4966" t="s">
        <v>18642</v>
      </c>
      <c r="L4966" t="s">
        <v>8842</v>
      </c>
      <c r="M4966">
        <v>70</v>
      </c>
      <c r="N4966" t="s">
        <v>8614</v>
      </c>
      <c r="O4966" t="s">
        <v>8695</v>
      </c>
      <c r="P4966">
        <v>3</v>
      </c>
      <c r="Q4966">
        <v>466</v>
      </c>
      <c r="R4966">
        <v>343</v>
      </c>
      <c r="S4966">
        <v>154</v>
      </c>
      <c r="W4966">
        <v>0.479514</v>
      </c>
      <c r="X4966">
        <v>0.57541679999999995</v>
      </c>
    </row>
    <row r="4967" spans="1:24" hidden="1" x14ac:dyDescent="0.3">
      <c r="A4967" t="s">
        <v>18644</v>
      </c>
      <c r="B4967" t="s">
        <v>8211</v>
      </c>
      <c r="C4967" t="s">
        <v>18638</v>
      </c>
      <c r="D4967" t="s">
        <v>18639</v>
      </c>
      <c r="E4967" t="s">
        <v>113</v>
      </c>
      <c r="F4967" t="s">
        <v>18640</v>
      </c>
      <c r="G4967" t="s">
        <v>133</v>
      </c>
      <c r="H4967" t="s">
        <v>12557</v>
      </c>
      <c r="I4967" t="s">
        <v>218</v>
      </c>
      <c r="J4967" t="s">
        <v>18641</v>
      </c>
      <c r="K4967" t="s">
        <v>18642</v>
      </c>
      <c r="L4967" t="s">
        <v>8842</v>
      </c>
      <c r="M4967">
        <v>68</v>
      </c>
      <c r="N4967" t="s">
        <v>113</v>
      </c>
      <c r="O4967" t="s">
        <v>9493</v>
      </c>
      <c r="P4967">
        <v>1</v>
      </c>
      <c r="Q4967">
        <v>0.6</v>
      </c>
      <c r="T4967">
        <v>240.03</v>
      </c>
      <c r="W4967">
        <v>0.28274333882308139</v>
      </c>
      <c r="X4967">
        <v>0.45238934211693027</v>
      </c>
    </row>
    <row r="4968" spans="1:24" hidden="1" x14ac:dyDescent="0.3">
      <c r="A4968" t="s">
        <v>18645</v>
      </c>
      <c r="B4968" t="s">
        <v>8174</v>
      </c>
      <c r="C4968" t="s">
        <v>3888</v>
      </c>
      <c r="D4968" t="s">
        <v>3887</v>
      </c>
      <c r="E4968" t="s">
        <v>113</v>
      </c>
      <c r="F4968" t="s">
        <v>3889</v>
      </c>
      <c r="G4968" t="s">
        <v>133</v>
      </c>
      <c r="H4968" t="s">
        <v>177</v>
      </c>
      <c r="I4968" t="s">
        <v>138</v>
      </c>
      <c r="J4968" t="s">
        <v>18646</v>
      </c>
      <c r="K4968" t="s">
        <v>18647</v>
      </c>
      <c r="L4968" t="s">
        <v>1173</v>
      </c>
      <c r="M4968">
        <v>50</v>
      </c>
      <c r="N4968" t="s">
        <v>8442</v>
      </c>
      <c r="O4968" t="s">
        <v>17235</v>
      </c>
      <c r="P4968">
        <v>2</v>
      </c>
      <c r="Q4968">
        <v>2500</v>
      </c>
      <c r="R4968">
        <v>355</v>
      </c>
      <c r="T4968">
        <v>85</v>
      </c>
      <c r="U4968">
        <v>275</v>
      </c>
      <c r="W4968">
        <v>1.7749999999999999</v>
      </c>
      <c r="X4968">
        <v>2.13</v>
      </c>
    </row>
    <row r="4969" spans="1:24" hidden="1" x14ac:dyDescent="0.3">
      <c r="A4969" t="s">
        <v>18648</v>
      </c>
      <c r="B4969" t="s">
        <v>8179</v>
      </c>
      <c r="C4969" t="s">
        <v>3888</v>
      </c>
      <c r="D4969" t="s">
        <v>3887</v>
      </c>
      <c r="E4969" t="s">
        <v>113</v>
      </c>
      <c r="F4969" t="s">
        <v>3889</v>
      </c>
      <c r="G4969" t="s">
        <v>133</v>
      </c>
      <c r="H4969" t="s">
        <v>177</v>
      </c>
      <c r="I4969" t="s">
        <v>138</v>
      </c>
      <c r="J4969" t="s">
        <v>18646</v>
      </c>
      <c r="K4969" t="s">
        <v>18647</v>
      </c>
      <c r="L4969" t="s">
        <v>1173</v>
      </c>
      <c r="M4969">
        <v>50</v>
      </c>
      <c r="N4969" t="s">
        <v>9971</v>
      </c>
      <c r="O4969" t="s">
        <v>14622</v>
      </c>
      <c r="P4969">
        <v>1</v>
      </c>
      <c r="Q4969">
        <v>560</v>
      </c>
      <c r="R4969">
        <v>492</v>
      </c>
      <c r="W4969">
        <v>0.27551999999999999</v>
      </c>
      <c r="X4969">
        <v>0.33062399999999997</v>
      </c>
    </row>
    <row r="4970" spans="1:24" hidden="1" x14ac:dyDescent="0.3">
      <c r="A4970" t="s">
        <v>18649</v>
      </c>
      <c r="B4970" t="s">
        <v>8536</v>
      </c>
      <c r="C4970" t="s">
        <v>3888</v>
      </c>
      <c r="D4970" t="s">
        <v>3887</v>
      </c>
      <c r="E4970" t="s">
        <v>113</v>
      </c>
      <c r="F4970" t="s">
        <v>3889</v>
      </c>
      <c r="G4970" t="s">
        <v>133</v>
      </c>
      <c r="H4970" t="s">
        <v>177</v>
      </c>
      <c r="I4970" t="s">
        <v>138</v>
      </c>
      <c r="J4970" t="s">
        <v>18646</v>
      </c>
      <c r="K4970" t="s">
        <v>18647</v>
      </c>
      <c r="L4970" t="s">
        <v>1173</v>
      </c>
      <c r="M4970">
        <v>48</v>
      </c>
      <c r="N4970" t="s">
        <v>11431</v>
      </c>
      <c r="O4970" t="s">
        <v>16992</v>
      </c>
      <c r="P4970">
        <v>1</v>
      </c>
      <c r="Q4970">
        <v>151</v>
      </c>
      <c r="R4970">
        <v>151</v>
      </c>
      <c r="W4970">
        <v>2.2800999999999998E-2</v>
      </c>
      <c r="X4970">
        <v>2.7361199999999999E-2</v>
      </c>
    </row>
    <row r="4971" spans="1:24" hidden="1" x14ac:dyDescent="0.3">
      <c r="A4971" t="s">
        <v>18650</v>
      </c>
      <c r="B4971" t="s">
        <v>8211</v>
      </c>
      <c r="C4971" t="s">
        <v>3888</v>
      </c>
      <c r="D4971" t="s">
        <v>3887</v>
      </c>
      <c r="E4971" t="s">
        <v>113</v>
      </c>
      <c r="F4971" t="s">
        <v>3889</v>
      </c>
      <c r="G4971" t="s">
        <v>133</v>
      </c>
      <c r="H4971" t="s">
        <v>177</v>
      </c>
      <c r="I4971" t="s">
        <v>138</v>
      </c>
      <c r="J4971" t="s">
        <v>18646</v>
      </c>
      <c r="K4971" t="s">
        <v>18647</v>
      </c>
      <c r="L4971" t="s">
        <v>1173</v>
      </c>
      <c r="M4971">
        <v>48</v>
      </c>
      <c r="N4971" t="s">
        <v>113</v>
      </c>
      <c r="O4971" t="s">
        <v>9493</v>
      </c>
      <c r="P4971">
        <v>1</v>
      </c>
      <c r="Q4971">
        <v>0.9</v>
      </c>
      <c r="T4971">
        <v>296</v>
      </c>
      <c r="W4971">
        <v>0.63617251235193317</v>
      </c>
      <c r="X4971">
        <v>1.0178760197630932</v>
      </c>
    </row>
    <row r="4972" spans="1:24" hidden="1" x14ac:dyDescent="0.3">
      <c r="A4972" t="s">
        <v>18651</v>
      </c>
      <c r="B4972" t="s">
        <v>8174</v>
      </c>
      <c r="C4972" t="s">
        <v>185</v>
      </c>
      <c r="D4972" t="s">
        <v>184</v>
      </c>
      <c r="E4972" t="s">
        <v>113</v>
      </c>
      <c r="F4972" t="s">
        <v>186</v>
      </c>
      <c r="G4972" t="s">
        <v>133</v>
      </c>
      <c r="H4972" t="s">
        <v>177</v>
      </c>
      <c r="I4972" t="s">
        <v>138</v>
      </c>
      <c r="J4972" t="s">
        <v>18652</v>
      </c>
      <c r="K4972" t="s">
        <v>18653</v>
      </c>
      <c r="L4972" t="s">
        <v>1173</v>
      </c>
      <c r="M4972">
        <v>50</v>
      </c>
      <c r="N4972" t="s">
        <v>8442</v>
      </c>
      <c r="O4972" t="s">
        <v>17235</v>
      </c>
      <c r="P4972">
        <v>2</v>
      </c>
      <c r="Q4972">
        <v>2500</v>
      </c>
      <c r="R4972">
        <v>355</v>
      </c>
      <c r="T4972">
        <v>110</v>
      </c>
      <c r="U4972">
        <v>300</v>
      </c>
      <c r="W4972">
        <v>1.7749999999999999</v>
      </c>
      <c r="X4972">
        <v>2.13</v>
      </c>
    </row>
    <row r="4973" spans="1:24" hidden="1" x14ac:dyDescent="0.3">
      <c r="A4973" t="s">
        <v>18654</v>
      </c>
      <c r="B4973" t="s">
        <v>8179</v>
      </c>
      <c r="C4973" t="s">
        <v>185</v>
      </c>
      <c r="D4973" t="s">
        <v>184</v>
      </c>
      <c r="E4973" t="s">
        <v>113</v>
      </c>
      <c r="F4973" t="s">
        <v>186</v>
      </c>
      <c r="G4973" t="s">
        <v>133</v>
      </c>
      <c r="H4973" t="s">
        <v>177</v>
      </c>
      <c r="I4973" t="s">
        <v>138</v>
      </c>
      <c r="J4973" t="s">
        <v>18652</v>
      </c>
      <c r="K4973" t="s">
        <v>18653</v>
      </c>
      <c r="L4973" t="s">
        <v>1173</v>
      </c>
      <c r="M4973">
        <v>50</v>
      </c>
      <c r="N4973" t="s">
        <v>9971</v>
      </c>
      <c r="O4973" t="s">
        <v>14622</v>
      </c>
      <c r="P4973">
        <v>1</v>
      </c>
      <c r="Q4973">
        <v>560</v>
      </c>
      <c r="R4973">
        <v>492</v>
      </c>
      <c r="W4973">
        <v>0.27551999999999999</v>
      </c>
      <c r="X4973">
        <v>0.33062399999999997</v>
      </c>
    </row>
    <row r="4974" spans="1:24" hidden="1" x14ac:dyDescent="0.3">
      <c r="A4974" t="s">
        <v>18655</v>
      </c>
      <c r="B4974" t="s">
        <v>8536</v>
      </c>
      <c r="C4974" t="s">
        <v>185</v>
      </c>
      <c r="D4974" t="s">
        <v>184</v>
      </c>
      <c r="E4974" t="s">
        <v>113</v>
      </c>
      <c r="F4974" t="s">
        <v>186</v>
      </c>
      <c r="G4974" t="s">
        <v>133</v>
      </c>
      <c r="H4974" t="s">
        <v>177</v>
      </c>
      <c r="I4974" t="s">
        <v>138</v>
      </c>
      <c r="J4974" t="s">
        <v>18652</v>
      </c>
      <c r="K4974" t="s">
        <v>18653</v>
      </c>
      <c r="L4974" t="s">
        <v>1173</v>
      </c>
      <c r="M4974">
        <v>48</v>
      </c>
      <c r="N4974" t="s">
        <v>11431</v>
      </c>
      <c r="O4974" t="s">
        <v>16992</v>
      </c>
      <c r="P4974">
        <v>1</v>
      </c>
      <c r="Q4974">
        <v>151</v>
      </c>
      <c r="R4974">
        <v>151</v>
      </c>
      <c r="W4974">
        <v>2.2800999999999998E-2</v>
      </c>
      <c r="X4974">
        <v>2.7361199999999999E-2</v>
      </c>
    </row>
    <row r="4975" spans="1:24" hidden="1" x14ac:dyDescent="0.3">
      <c r="A4975" t="s">
        <v>18656</v>
      </c>
      <c r="B4975" t="s">
        <v>8211</v>
      </c>
      <c r="C4975" t="s">
        <v>185</v>
      </c>
      <c r="D4975" t="s">
        <v>184</v>
      </c>
      <c r="E4975" t="s">
        <v>113</v>
      </c>
      <c r="F4975" t="s">
        <v>186</v>
      </c>
      <c r="G4975" t="s">
        <v>133</v>
      </c>
      <c r="H4975" t="s">
        <v>177</v>
      </c>
      <c r="I4975" t="s">
        <v>138</v>
      </c>
      <c r="J4975" t="s">
        <v>18652</v>
      </c>
      <c r="K4975" t="s">
        <v>18653</v>
      </c>
      <c r="L4975" t="s">
        <v>1173</v>
      </c>
      <c r="M4975">
        <v>48</v>
      </c>
      <c r="N4975" t="s">
        <v>113</v>
      </c>
      <c r="O4975" t="s">
        <v>9493</v>
      </c>
      <c r="P4975">
        <v>3</v>
      </c>
      <c r="Q4975">
        <v>0.9</v>
      </c>
      <c r="T4975">
        <v>114</v>
      </c>
      <c r="U4975">
        <v>125</v>
      </c>
      <c r="V4975">
        <v>300</v>
      </c>
      <c r="W4975">
        <v>1.9085175370557994</v>
      </c>
      <c r="X4975">
        <v>3.0536280592892791</v>
      </c>
    </row>
    <row r="4976" spans="1:24" hidden="1" x14ac:dyDescent="0.3">
      <c r="A4976" t="s">
        <v>18657</v>
      </c>
      <c r="B4976" t="s">
        <v>8174</v>
      </c>
      <c r="C4976" t="s">
        <v>4091</v>
      </c>
      <c r="D4976" t="s">
        <v>4090</v>
      </c>
      <c r="E4976" t="s">
        <v>113</v>
      </c>
      <c r="F4976" t="s">
        <v>4092</v>
      </c>
      <c r="G4976" t="s">
        <v>133</v>
      </c>
      <c r="H4976" t="s">
        <v>216</v>
      </c>
      <c r="I4976" t="s">
        <v>218</v>
      </c>
      <c r="J4976" t="s">
        <v>18658</v>
      </c>
      <c r="K4976" t="s">
        <v>18659</v>
      </c>
      <c r="L4976" t="s">
        <v>1173</v>
      </c>
      <c r="M4976">
        <v>50</v>
      </c>
      <c r="N4976" t="s">
        <v>113</v>
      </c>
      <c r="O4976" t="s">
        <v>9890</v>
      </c>
      <c r="P4976">
        <v>3</v>
      </c>
      <c r="Q4976">
        <v>2500</v>
      </c>
      <c r="R4976">
        <v>355</v>
      </c>
      <c r="T4976">
        <v>100</v>
      </c>
      <c r="U4976">
        <v>200</v>
      </c>
      <c r="V4976">
        <v>290</v>
      </c>
      <c r="W4976">
        <v>2.6625000000000001</v>
      </c>
      <c r="X4976">
        <v>3.1949999999999998</v>
      </c>
    </row>
    <row r="4977" spans="1:24" hidden="1" x14ac:dyDescent="0.3">
      <c r="A4977" t="s">
        <v>18660</v>
      </c>
      <c r="B4977" t="s">
        <v>8179</v>
      </c>
      <c r="C4977" t="s">
        <v>4091</v>
      </c>
      <c r="D4977" t="s">
        <v>4090</v>
      </c>
      <c r="E4977" t="s">
        <v>113</v>
      </c>
      <c r="F4977" t="s">
        <v>4092</v>
      </c>
      <c r="G4977" t="s">
        <v>133</v>
      </c>
      <c r="H4977" t="s">
        <v>216</v>
      </c>
      <c r="I4977" t="s">
        <v>218</v>
      </c>
      <c r="J4977" t="s">
        <v>18658</v>
      </c>
      <c r="K4977" t="s">
        <v>18659</v>
      </c>
      <c r="L4977" t="s">
        <v>1173</v>
      </c>
      <c r="M4977">
        <v>50</v>
      </c>
      <c r="N4977" t="s">
        <v>113</v>
      </c>
      <c r="O4977" t="s">
        <v>17706</v>
      </c>
      <c r="P4977">
        <v>1</v>
      </c>
      <c r="Q4977">
        <v>560</v>
      </c>
      <c r="R4977">
        <v>492</v>
      </c>
      <c r="W4977">
        <v>0.27551999999999999</v>
      </c>
      <c r="X4977">
        <v>0.33062399999999997</v>
      </c>
    </row>
    <row r="4978" spans="1:24" hidden="1" x14ac:dyDescent="0.3">
      <c r="A4978" t="s">
        <v>18661</v>
      </c>
      <c r="B4978" t="s">
        <v>8211</v>
      </c>
      <c r="C4978" t="s">
        <v>4091</v>
      </c>
      <c r="D4978" t="s">
        <v>4090</v>
      </c>
      <c r="E4978" t="s">
        <v>113</v>
      </c>
      <c r="F4978" t="s">
        <v>4092</v>
      </c>
      <c r="G4978" t="s">
        <v>133</v>
      </c>
      <c r="H4978" t="s">
        <v>216</v>
      </c>
      <c r="I4978" t="s">
        <v>218</v>
      </c>
      <c r="J4978" t="s">
        <v>18658</v>
      </c>
      <c r="K4978" t="s">
        <v>18659</v>
      </c>
      <c r="L4978" t="s">
        <v>1173</v>
      </c>
      <c r="M4978">
        <v>48</v>
      </c>
      <c r="N4978" t="s">
        <v>113</v>
      </c>
      <c r="O4978" t="s">
        <v>9493</v>
      </c>
      <c r="P4978">
        <v>3</v>
      </c>
      <c r="Q4978">
        <v>0.6</v>
      </c>
      <c r="T4978">
        <v>90.49</v>
      </c>
      <c r="U4978">
        <v>282.32</v>
      </c>
      <c r="V4978">
        <v>281.87</v>
      </c>
      <c r="W4978">
        <v>0.84823001646924412</v>
      </c>
      <c r="X4978">
        <v>1.3571680263507906</v>
      </c>
    </row>
    <row r="4979" spans="1:24" hidden="1" x14ac:dyDescent="0.3">
      <c r="A4979" t="s">
        <v>18662</v>
      </c>
      <c r="B4979" t="s">
        <v>8174</v>
      </c>
      <c r="C4979" t="s">
        <v>3256</v>
      </c>
      <c r="D4979" t="s">
        <v>18663</v>
      </c>
      <c r="E4979" t="s">
        <v>113</v>
      </c>
      <c r="F4979" t="s">
        <v>3257</v>
      </c>
      <c r="G4979" t="s">
        <v>1356</v>
      </c>
      <c r="H4979" t="s">
        <v>127</v>
      </c>
      <c r="I4979" t="s">
        <v>686</v>
      </c>
      <c r="J4979" t="s">
        <v>18664</v>
      </c>
      <c r="K4979" t="s">
        <v>18665</v>
      </c>
      <c r="L4979" t="s">
        <v>120</v>
      </c>
      <c r="M4979">
        <v>40</v>
      </c>
      <c r="N4979" t="s">
        <v>113</v>
      </c>
      <c r="O4979" t="s">
        <v>8467</v>
      </c>
      <c r="P4979">
        <v>3</v>
      </c>
      <c r="Q4979">
        <v>1499</v>
      </c>
      <c r="R4979">
        <v>349</v>
      </c>
      <c r="S4979">
        <v>166</v>
      </c>
      <c r="T4979">
        <v>150</v>
      </c>
      <c r="U4979">
        <v>225</v>
      </c>
      <c r="V4979">
        <v>310</v>
      </c>
      <c r="W4979">
        <v>1.569453</v>
      </c>
      <c r="X4979">
        <v>1.8833435999999999</v>
      </c>
    </row>
    <row r="4980" spans="1:24" hidden="1" x14ac:dyDescent="0.3">
      <c r="A4980" t="s">
        <v>18666</v>
      </c>
      <c r="B4980" t="s">
        <v>8179</v>
      </c>
      <c r="C4980" t="s">
        <v>3256</v>
      </c>
      <c r="D4980" t="s">
        <v>18663</v>
      </c>
      <c r="E4980" t="s">
        <v>113</v>
      </c>
      <c r="F4980" t="s">
        <v>3257</v>
      </c>
      <c r="G4980" t="s">
        <v>1356</v>
      </c>
      <c r="H4980" t="s">
        <v>127</v>
      </c>
      <c r="I4980" t="s">
        <v>686</v>
      </c>
      <c r="J4980" t="s">
        <v>18664</v>
      </c>
      <c r="K4980" t="s">
        <v>18665</v>
      </c>
      <c r="L4980" t="s">
        <v>120</v>
      </c>
      <c r="M4980">
        <v>40</v>
      </c>
      <c r="N4980" t="s">
        <v>113</v>
      </c>
      <c r="O4980" t="s">
        <v>11880</v>
      </c>
      <c r="P4980">
        <v>3</v>
      </c>
      <c r="Q4980">
        <v>400</v>
      </c>
      <c r="R4980">
        <v>300</v>
      </c>
      <c r="S4980">
        <v>100</v>
      </c>
      <c r="W4980">
        <v>0.36</v>
      </c>
      <c r="X4980">
        <v>0.432</v>
      </c>
    </row>
    <row r="4981" spans="1:24" hidden="1" x14ac:dyDescent="0.3">
      <c r="A4981" t="s">
        <v>18667</v>
      </c>
      <c r="B4981" t="s">
        <v>8536</v>
      </c>
      <c r="C4981" t="s">
        <v>3256</v>
      </c>
      <c r="D4981" t="s">
        <v>18663</v>
      </c>
      <c r="E4981" t="s">
        <v>113</v>
      </c>
      <c r="F4981" t="s">
        <v>3257</v>
      </c>
      <c r="G4981" t="s">
        <v>1356</v>
      </c>
      <c r="H4981" t="s">
        <v>127</v>
      </c>
      <c r="I4981" t="s">
        <v>686</v>
      </c>
      <c r="J4981" t="s">
        <v>18664</v>
      </c>
      <c r="K4981" t="s">
        <v>18665</v>
      </c>
      <c r="L4981" t="s">
        <v>120</v>
      </c>
      <c r="M4981">
        <v>40</v>
      </c>
      <c r="N4981" t="s">
        <v>113</v>
      </c>
      <c r="O4981" t="s">
        <v>9106</v>
      </c>
      <c r="P4981">
        <v>3</v>
      </c>
      <c r="Q4981">
        <v>400</v>
      </c>
      <c r="R4981">
        <v>300</v>
      </c>
      <c r="S4981">
        <v>150</v>
      </c>
      <c r="W4981">
        <v>0.36</v>
      </c>
      <c r="X4981">
        <v>0.432</v>
      </c>
    </row>
    <row r="4982" spans="1:24" hidden="1" x14ac:dyDescent="0.3">
      <c r="A4982" t="s">
        <v>18668</v>
      </c>
      <c r="B4982" t="s">
        <v>8174</v>
      </c>
      <c r="C4982" t="s">
        <v>7492</v>
      </c>
      <c r="D4982" t="s">
        <v>7491</v>
      </c>
      <c r="E4982" t="s">
        <v>113</v>
      </c>
      <c r="F4982" t="s">
        <v>7493</v>
      </c>
      <c r="G4982" t="s">
        <v>247</v>
      </c>
      <c r="H4982" t="s">
        <v>308</v>
      </c>
      <c r="I4982" t="s">
        <v>115</v>
      </c>
      <c r="J4982" t="s">
        <v>18669</v>
      </c>
      <c r="K4982" t="s">
        <v>18670</v>
      </c>
      <c r="L4982" t="s">
        <v>120</v>
      </c>
      <c r="M4982">
        <v>39</v>
      </c>
      <c r="N4982" t="s">
        <v>9085</v>
      </c>
      <c r="O4982" t="s">
        <v>17159</v>
      </c>
      <c r="P4982">
        <v>3</v>
      </c>
      <c r="Q4982">
        <v>1450</v>
      </c>
      <c r="R4982">
        <v>400</v>
      </c>
      <c r="T4982">
        <v>40</v>
      </c>
      <c r="U4982">
        <v>140</v>
      </c>
      <c r="V4982">
        <v>240</v>
      </c>
      <c r="W4982">
        <v>1.74</v>
      </c>
      <c r="X4982">
        <v>2.0880000000000001</v>
      </c>
    </row>
    <row r="4983" spans="1:24" hidden="1" x14ac:dyDescent="0.3">
      <c r="A4983" t="s">
        <v>18671</v>
      </c>
      <c r="B4983" t="s">
        <v>8617</v>
      </c>
      <c r="C4983" t="s">
        <v>7492</v>
      </c>
      <c r="D4983" t="s">
        <v>7491</v>
      </c>
      <c r="E4983" t="s">
        <v>113</v>
      </c>
      <c r="F4983" t="s">
        <v>7493</v>
      </c>
      <c r="G4983" t="s">
        <v>247</v>
      </c>
      <c r="H4983" t="s">
        <v>308</v>
      </c>
      <c r="I4983" t="s">
        <v>115</v>
      </c>
      <c r="J4983" t="s">
        <v>18669</v>
      </c>
      <c r="K4983" t="s">
        <v>18670</v>
      </c>
      <c r="L4983" t="s">
        <v>120</v>
      </c>
      <c r="M4983">
        <v>37</v>
      </c>
      <c r="N4983" t="s">
        <v>9085</v>
      </c>
      <c r="O4983" t="s">
        <v>18672</v>
      </c>
      <c r="P4983">
        <v>3</v>
      </c>
      <c r="Q4983">
        <v>1499</v>
      </c>
      <c r="R4983">
        <v>369</v>
      </c>
      <c r="T4983">
        <v>40</v>
      </c>
      <c r="U4983">
        <v>140</v>
      </c>
      <c r="V4983">
        <v>240</v>
      </c>
      <c r="W4983">
        <v>1.6593929999999999</v>
      </c>
      <c r="X4983">
        <v>1.9912715999999997</v>
      </c>
    </row>
    <row r="4984" spans="1:24" hidden="1" x14ac:dyDescent="0.3">
      <c r="A4984" t="s">
        <v>18673</v>
      </c>
      <c r="B4984" t="s">
        <v>8179</v>
      </c>
      <c r="C4984" t="s">
        <v>7492</v>
      </c>
      <c r="D4984" t="s">
        <v>7491</v>
      </c>
      <c r="E4984" t="s">
        <v>113</v>
      </c>
      <c r="F4984" t="s">
        <v>7493</v>
      </c>
      <c r="G4984" t="s">
        <v>247</v>
      </c>
      <c r="H4984" t="s">
        <v>308</v>
      </c>
      <c r="I4984" t="s">
        <v>115</v>
      </c>
      <c r="J4984" t="s">
        <v>18669</v>
      </c>
      <c r="K4984" t="s">
        <v>18670</v>
      </c>
      <c r="L4984" t="s">
        <v>120</v>
      </c>
      <c r="M4984">
        <v>37</v>
      </c>
      <c r="N4984" t="s">
        <v>9085</v>
      </c>
      <c r="O4984" t="s">
        <v>16960</v>
      </c>
      <c r="P4984">
        <v>3</v>
      </c>
      <c r="Q4984">
        <v>400</v>
      </c>
      <c r="R4984">
        <v>300</v>
      </c>
      <c r="W4984">
        <v>0.36</v>
      </c>
      <c r="X4984">
        <v>0.432</v>
      </c>
    </row>
    <row r="4985" spans="1:24" hidden="1" x14ac:dyDescent="0.3">
      <c r="A4985" t="s">
        <v>18674</v>
      </c>
      <c r="B4985" t="s">
        <v>8536</v>
      </c>
      <c r="C4985" t="s">
        <v>7492</v>
      </c>
      <c r="D4985" t="s">
        <v>7491</v>
      </c>
      <c r="E4985" t="s">
        <v>113</v>
      </c>
      <c r="F4985" t="s">
        <v>7493</v>
      </c>
      <c r="G4985" t="s">
        <v>247</v>
      </c>
      <c r="H4985" t="s">
        <v>308</v>
      </c>
      <c r="I4985" t="s">
        <v>115</v>
      </c>
      <c r="J4985" t="s">
        <v>18669</v>
      </c>
      <c r="K4985" t="s">
        <v>18670</v>
      </c>
      <c r="L4985" t="s">
        <v>120</v>
      </c>
      <c r="M4985">
        <v>37</v>
      </c>
      <c r="N4985" t="s">
        <v>9085</v>
      </c>
      <c r="O4985" t="s">
        <v>16958</v>
      </c>
      <c r="P4985">
        <v>3</v>
      </c>
      <c r="Q4985">
        <v>400</v>
      </c>
      <c r="R4985">
        <v>300</v>
      </c>
      <c r="W4985">
        <v>0.36</v>
      </c>
      <c r="X4985">
        <v>0.432</v>
      </c>
    </row>
    <row r="4986" spans="1:24" hidden="1" x14ac:dyDescent="0.3">
      <c r="A4986" t="s">
        <v>18675</v>
      </c>
      <c r="B4986" t="s">
        <v>8174</v>
      </c>
      <c r="C4986" t="s">
        <v>4437</v>
      </c>
      <c r="D4986" t="s">
        <v>4436</v>
      </c>
      <c r="E4986" t="s">
        <v>113</v>
      </c>
      <c r="F4986" t="s">
        <v>4438</v>
      </c>
      <c r="G4986" t="s">
        <v>133</v>
      </c>
      <c r="H4986" t="s">
        <v>216</v>
      </c>
      <c r="I4986" t="s">
        <v>218</v>
      </c>
      <c r="J4986" t="s">
        <v>18676</v>
      </c>
      <c r="K4986" t="s">
        <v>18677</v>
      </c>
      <c r="L4986" t="s">
        <v>1173</v>
      </c>
      <c r="M4986">
        <v>50</v>
      </c>
      <c r="N4986" t="s">
        <v>113</v>
      </c>
      <c r="O4986" t="s">
        <v>9890</v>
      </c>
      <c r="P4986">
        <v>3</v>
      </c>
      <c r="Q4986">
        <v>2500</v>
      </c>
      <c r="R4986">
        <v>355</v>
      </c>
      <c r="T4986">
        <v>30</v>
      </c>
      <c r="U4986">
        <v>175</v>
      </c>
      <c r="V4986">
        <v>340</v>
      </c>
      <c r="W4986">
        <v>2.6625000000000001</v>
      </c>
      <c r="X4986">
        <v>3.1949999999999998</v>
      </c>
    </row>
    <row r="4987" spans="1:24" hidden="1" x14ac:dyDescent="0.3">
      <c r="A4987" t="s">
        <v>18678</v>
      </c>
      <c r="B4987" t="s">
        <v>8179</v>
      </c>
      <c r="C4987" t="s">
        <v>4437</v>
      </c>
      <c r="D4987" t="s">
        <v>4436</v>
      </c>
      <c r="E4987" t="s">
        <v>113</v>
      </c>
      <c r="F4987" t="s">
        <v>4438</v>
      </c>
      <c r="G4987" t="s">
        <v>133</v>
      </c>
      <c r="H4987" t="s">
        <v>216</v>
      </c>
      <c r="I4987" t="s">
        <v>218</v>
      </c>
      <c r="J4987" t="s">
        <v>18676</v>
      </c>
      <c r="K4987" t="s">
        <v>18677</v>
      </c>
      <c r="L4987" t="s">
        <v>1173</v>
      </c>
      <c r="M4987">
        <v>50</v>
      </c>
      <c r="N4987" t="s">
        <v>113</v>
      </c>
      <c r="O4987" t="s">
        <v>17706</v>
      </c>
      <c r="P4987">
        <v>1</v>
      </c>
      <c r="Q4987">
        <v>560</v>
      </c>
      <c r="R4987">
        <v>492</v>
      </c>
      <c r="W4987">
        <v>0.27551999999999999</v>
      </c>
      <c r="X4987">
        <v>0.33062399999999997</v>
      </c>
    </row>
    <row r="4988" spans="1:24" hidden="1" x14ac:dyDescent="0.3">
      <c r="A4988" t="s">
        <v>18679</v>
      </c>
      <c r="B4988" t="s">
        <v>8211</v>
      </c>
      <c r="C4988" t="s">
        <v>4437</v>
      </c>
      <c r="D4988" t="s">
        <v>4436</v>
      </c>
      <c r="E4988" t="s">
        <v>113</v>
      </c>
      <c r="F4988" t="s">
        <v>4438</v>
      </c>
      <c r="G4988" t="s">
        <v>133</v>
      </c>
      <c r="H4988" t="s">
        <v>216</v>
      </c>
      <c r="I4988" t="s">
        <v>218</v>
      </c>
      <c r="J4988" t="s">
        <v>18676</v>
      </c>
      <c r="K4988" t="s">
        <v>18677</v>
      </c>
      <c r="L4988" t="s">
        <v>1173</v>
      </c>
      <c r="M4988">
        <v>48</v>
      </c>
      <c r="N4988" t="s">
        <v>113</v>
      </c>
      <c r="O4988" t="s">
        <v>9493</v>
      </c>
      <c r="P4988">
        <v>1</v>
      </c>
      <c r="Q4988">
        <v>0.6</v>
      </c>
      <c r="T4988">
        <v>178.61</v>
      </c>
      <c r="W4988">
        <v>0.28274333882308139</v>
      </c>
      <c r="X4988">
        <v>0.45238934211693027</v>
      </c>
    </row>
    <row r="4989" spans="1:24" hidden="1" x14ac:dyDescent="0.3">
      <c r="A4989" t="s">
        <v>18680</v>
      </c>
      <c r="B4989" t="s">
        <v>8174</v>
      </c>
      <c r="C4989" t="s">
        <v>1761</v>
      </c>
      <c r="D4989" t="s">
        <v>1760</v>
      </c>
      <c r="E4989" t="s">
        <v>113</v>
      </c>
      <c r="F4989" t="s">
        <v>18681</v>
      </c>
      <c r="G4989" t="s">
        <v>247</v>
      </c>
      <c r="H4989" t="s">
        <v>308</v>
      </c>
      <c r="I4989" t="s">
        <v>163</v>
      </c>
      <c r="J4989" t="s">
        <v>18682</v>
      </c>
      <c r="K4989" t="s">
        <v>18683</v>
      </c>
      <c r="L4989" t="s">
        <v>120</v>
      </c>
      <c r="M4989">
        <v>40</v>
      </c>
      <c r="N4989" t="s">
        <v>9659</v>
      </c>
      <c r="O4989" t="s">
        <v>10476</v>
      </c>
      <c r="P4989">
        <v>3</v>
      </c>
      <c r="Q4989">
        <v>1500</v>
      </c>
      <c r="R4989">
        <v>469</v>
      </c>
      <c r="T4989">
        <v>90</v>
      </c>
      <c r="U4989">
        <v>235</v>
      </c>
      <c r="V4989">
        <v>310</v>
      </c>
      <c r="W4989">
        <v>2.1105</v>
      </c>
      <c r="X4989">
        <v>2.5326</v>
      </c>
    </row>
    <row r="4990" spans="1:24" hidden="1" x14ac:dyDescent="0.3">
      <c r="A4990" t="s">
        <v>18684</v>
      </c>
      <c r="B4990" t="s">
        <v>8179</v>
      </c>
      <c r="C4990" t="s">
        <v>1761</v>
      </c>
      <c r="D4990" t="s">
        <v>1760</v>
      </c>
      <c r="E4990" t="s">
        <v>113</v>
      </c>
      <c r="F4990" t="s">
        <v>18681</v>
      </c>
      <c r="G4990" t="s">
        <v>247</v>
      </c>
      <c r="H4990" t="s">
        <v>308</v>
      </c>
      <c r="I4990" t="s">
        <v>163</v>
      </c>
      <c r="J4990" t="s">
        <v>18682</v>
      </c>
      <c r="K4990" t="s">
        <v>18683</v>
      </c>
      <c r="L4990" t="s">
        <v>120</v>
      </c>
      <c r="M4990">
        <v>40</v>
      </c>
      <c r="N4990" t="s">
        <v>8614</v>
      </c>
      <c r="O4990" t="s">
        <v>9568</v>
      </c>
      <c r="P4990">
        <v>3</v>
      </c>
      <c r="Q4990">
        <v>409</v>
      </c>
      <c r="R4990">
        <v>269</v>
      </c>
      <c r="W4990">
        <v>0.330063</v>
      </c>
      <c r="X4990">
        <v>0.39607559999999997</v>
      </c>
    </row>
    <row r="4991" spans="1:24" hidden="1" x14ac:dyDescent="0.3">
      <c r="A4991" t="s">
        <v>18685</v>
      </c>
      <c r="B4991" t="s">
        <v>8536</v>
      </c>
      <c r="C4991" t="s">
        <v>1761</v>
      </c>
      <c r="D4991" t="s">
        <v>1760</v>
      </c>
      <c r="E4991" t="s">
        <v>113</v>
      </c>
      <c r="F4991" t="s">
        <v>18681</v>
      </c>
      <c r="G4991" t="s">
        <v>247</v>
      </c>
      <c r="H4991" t="s">
        <v>308</v>
      </c>
      <c r="I4991" t="s">
        <v>163</v>
      </c>
      <c r="J4991" t="s">
        <v>18682</v>
      </c>
      <c r="K4991" t="s">
        <v>18683</v>
      </c>
      <c r="L4991" t="s">
        <v>120</v>
      </c>
      <c r="M4991">
        <v>38</v>
      </c>
      <c r="N4991" t="s">
        <v>9085</v>
      </c>
      <c r="O4991" t="s">
        <v>9131</v>
      </c>
      <c r="P4991">
        <v>1</v>
      </c>
      <c r="Q4991">
        <v>210</v>
      </c>
      <c r="R4991">
        <v>210</v>
      </c>
      <c r="W4991">
        <v>4.41E-2</v>
      </c>
      <c r="X4991">
        <v>5.2920000000000002E-2</v>
      </c>
    </row>
    <row r="4992" spans="1:24" hidden="1" x14ac:dyDescent="0.3">
      <c r="A4992" t="s">
        <v>18686</v>
      </c>
      <c r="B4992" t="s">
        <v>8211</v>
      </c>
      <c r="C4992" t="s">
        <v>1761</v>
      </c>
      <c r="D4992" t="s">
        <v>1760</v>
      </c>
      <c r="E4992" t="s">
        <v>113</v>
      </c>
      <c r="F4992" t="s">
        <v>18681</v>
      </c>
      <c r="G4992" t="s">
        <v>247</v>
      </c>
      <c r="H4992" t="s">
        <v>308</v>
      </c>
      <c r="I4992" t="s">
        <v>163</v>
      </c>
      <c r="J4992" t="s">
        <v>18682</v>
      </c>
      <c r="K4992" t="s">
        <v>18683</v>
      </c>
      <c r="L4992" t="s">
        <v>120</v>
      </c>
      <c r="M4992">
        <v>38</v>
      </c>
      <c r="N4992" t="s">
        <v>17423</v>
      </c>
      <c r="O4992" t="s">
        <v>15748</v>
      </c>
      <c r="P4992">
        <v>1</v>
      </c>
      <c r="Q4992">
        <v>0.9</v>
      </c>
      <c r="T4992">
        <v>117</v>
      </c>
      <c r="W4992">
        <v>0.63617251235193317</v>
      </c>
      <c r="X4992">
        <v>1.0178760197630932</v>
      </c>
    </row>
    <row r="4993" spans="1:24" hidden="1" x14ac:dyDescent="0.3">
      <c r="A4993" t="s">
        <v>18687</v>
      </c>
      <c r="B4993" t="s">
        <v>1304</v>
      </c>
      <c r="C4993" t="s">
        <v>1761</v>
      </c>
      <c r="D4993" t="s">
        <v>1760</v>
      </c>
      <c r="E4993" t="s">
        <v>113</v>
      </c>
      <c r="F4993" t="s">
        <v>18681</v>
      </c>
      <c r="G4993" t="s">
        <v>247</v>
      </c>
      <c r="H4993" t="s">
        <v>308</v>
      </c>
      <c r="I4993" t="s">
        <v>163</v>
      </c>
      <c r="J4993" t="s">
        <v>18682</v>
      </c>
      <c r="K4993" t="s">
        <v>18683</v>
      </c>
      <c r="L4993" t="s">
        <v>120</v>
      </c>
      <c r="M4993">
        <v>0</v>
      </c>
      <c r="N4993" t="s">
        <v>113</v>
      </c>
      <c r="O4993" t="s">
        <v>10840</v>
      </c>
      <c r="P4993">
        <v>1</v>
      </c>
    </row>
    <row r="4994" spans="1:24" hidden="1" x14ac:dyDescent="0.3">
      <c r="A4994" t="s">
        <v>18688</v>
      </c>
      <c r="B4994" t="s">
        <v>8174</v>
      </c>
      <c r="C4994" t="s">
        <v>1938</v>
      </c>
      <c r="D4994" t="s">
        <v>1937</v>
      </c>
      <c r="E4994" t="s">
        <v>113</v>
      </c>
      <c r="F4994" t="s">
        <v>18689</v>
      </c>
      <c r="G4994" t="s">
        <v>133</v>
      </c>
      <c r="H4994" t="s">
        <v>18690</v>
      </c>
      <c r="I4994" t="s">
        <v>438</v>
      </c>
      <c r="J4994" t="s">
        <v>18691</v>
      </c>
      <c r="K4994" t="s">
        <v>18692</v>
      </c>
      <c r="L4994" t="s">
        <v>1173</v>
      </c>
      <c r="M4994">
        <v>50</v>
      </c>
      <c r="N4994" t="s">
        <v>113</v>
      </c>
      <c r="O4994" t="s">
        <v>9890</v>
      </c>
      <c r="P4994">
        <v>2</v>
      </c>
      <c r="Q4994">
        <v>2500</v>
      </c>
      <c r="R4994">
        <v>355</v>
      </c>
      <c r="T4994">
        <v>20</v>
      </c>
      <c r="U4994">
        <v>200</v>
      </c>
      <c r="W4994">
        <v>1.7749999999999999</v>
      </c>
      <c r="X4994">
        <v>2.13</v>
      </c>
    </row>
    <row r="4995" spans="1:24" hidden="1" x14ac:dyDescent="0.3">
      <c r="A4995" t="s">
        <v>18693</v>
      </c>
      <c r="B4995" t="s">
        <v>8179</v>
      </c>
      <c r="C4995" t="s">
        <v>1938</v>
      </c>
      <c r="D4995" t="s">
        <v>1937</v>
      </c>
      <c r="E4995" t="s">
        <v>113</v>
      </c>
      <c r="F4995" t="s">
        <v>18689</v>
      </c>
      <c r="G4995" t="s">
        <v>133</v>
      </c>
      <c r="H4995" t="s">
        <v>18690</v>
      </c>
      <c r="I4995" t="s">
        <v>438</v>
      </c>
      <c r="J4995" t="s">
        <v>18691</v>
      </c>
      <c r="K4995" t="s">
        <v>18692</v>
      </c>
      <c r="L4995" t="s">
        <v>1173</v>
      </c>
      <c r="M4995">
        <v>50</v>
      </c>
      <c r="N4995" t="s">
        <v>113</v>
      </c>
      <c r="O4995" t="s">
        <v>17706</v>
      </c>
      <c r="P4995">
        <v>1</v>
      </c>
      <c r="Q4995">
        <v>560</v>
      </c>
      <c r="R4995">
        <v>492</v>
      </c>
      <c r="W4995">
        <v>0.27551999999999999</v>
      </c>
      <c r="X4995">
        <v>0.33062399999999997</v>
      </c>
    </row>
    <row r="4996" spans="1:24" hidden="1" x14ac:dyDescent="0.3">
      <c r="A4996" t="s">
        <v>18694</v>
      </c>
      <c r="B4996" t="s">
        <v>8211</v>
      </c>
      <c r="C4996" t="s">
        <v>1938</v>
      </c>
      <c r="D4996" t="s">
        <v>1937</v>
      </c>
      <c r="E4996" t="s">
        <v>113</v>
      </c>
      <c r="F4996" t="s">
        <v>18689</v>
      </c>
      <c r="G4996" t="s">
        <v>133</v>
      </c>
      <c r="H4996" t="s">
        <v>18690</v>
      </c>
      <c r="I4996" t="s">
        <v>438</v>
      </c>
      <c r="J4996" t="s">
        <v>18691</v>
      </c>
      <c r="K4996" t="s">
        <v>18692</v>
      </c>
      <c r="L4996" t="s">
        <v>1173</v>
      </c>
      <c r="M4996">
        <v>50</v>
      </c>
      <c r="N4996" t="s">
        <v>113</v>
      </c>
      <c r="O4996" t="s">
        <v>9493</v>
      </c>
      <c r="P4996">
        <v>1</v>
      </c>
      <c r="Q4996">
        <v>0.9</v>
      </c>
      <c r="T4996">
        <v>51</v>
      </c>
      <c r="W4996">
        <v>0.63617251235193317</v>
      </c>
      <c r="X4996">
        <v>1.0178760197630932</v>
      </c>
    </row>
    <row r="4997" spans="1:24" hidden="1" x14ac:dyDescent="0.3">
      <c r="A4997" t="s">
        <v>18695</v>
      </c>
      <c r="B4997" t="s">
        <v>8174</v>
      </c>
      <c r="C4997" t="s">
        <v>5858</v>
      </c>
      <c r="D4997" t="s">
        <v>5857</v>
      </c>
      <c r="E4997" t="s">
        <v>113</v>
      </c>
      <c r="F4997" t="s">
        <v>5859</v>
      </c>
      <c r="G4997" t="s">
        <v>247</v>
      </c>
      <c r="H4997" t="s">
        <v>308</v>
      </c>
      <c r="I4997" t="s">
        <v>344</v>
      </c>
      <c r="J4997" t="s">
        <v>18696</v>
      </c>
      <c r="K4997" t="s">
        <v>18697</v>
      </c>
      <c r="L4997" t="s">
        <v>8903</v>
      </c>
      <c r="M4997">
        <v>30</v>
      </c>
      <c r="N4997" t="s">
        <v>8614</v>
      </c>
      <c r="O4997" t="s">
        <v>17673</v>
      </c>
      <c r="P4997">
        <v>3</v>
      </c>
      <c r="Q4997">
        <v>1500</v>
      </c>
      <c r="R4997">
        <v>488</v>
      </c>
      <c r="T4997">
        <v>0</v>
      </c>
      <c r="U4997">
        <v>120</v>
      </c>
      <c r="V4997">
        <v>240</v>
      </c>
      <c r="W4997">
        <v>2.1960000000000002</v>
      </c>
      <c r="X4997">
        <v>2.6352000000000002</v>
      </c>
    </row>
    <row r="4998" spans="1:24" hidden="1" x14ac:dyDescent="0.3">
      <c r="A4998" t="s">
        <v>18698</v>
      </c>
      <c r="B4998" t="s">
        <v>8179</v>
      </c>
      <c r="C4998" t="s">
        <v>5858</v>
      </c>
      <c r="D4998" t="s">
        <v>5857</v>
      </c>
      <c r="E4998" t="s">
        <v>113</v>
      </c>
      <c r="F4998" t="s">
        <v>5859</v>
      </c>
      <c r="G4998" t="s">
        <v>247</v>
      </c>
      <c r="H4998" t="s">
        <v>308</v>
      </c>
      <c r="I4998" t="s">
        <v>344</v>
      </c>
      <c r="J4998" t="s">
        <v>18696</v>
      </c>
      <c r="K4998" t="s">
        <v>18697</v>
      </c>
      <c r="L4998" t="s">
        <v>8903</v>
      </c>
      <c r="M4998">
        <v>30</v>
      </c>
      <c r="N4998" t="s">
        <v>8614</v>
      </c>
      <c r="O4998" t="s">
        <v>9568</v>
      </c>
      <c r="P4998">
        <v>3</v>
      </c>
      <c r="Q4998">
        <v>409</v>
      </c>
      <c r="R4998">
        <v>269</v>
      </c>
      <c r="W4998">
        <v>0.330063</v>
      </c>
      <c r="X4998">
        <v>0.39607559999999997</v>
      </c>
    </row>
    <row r="4999" spans="1:24" hidden="1" x14ac:dyDescent="0.3">
      <c r="A4999" t="s">
        <v>18699</v>
      </c>
      <c r="B4999" t="s">
        <v>8536</v>
      </c>
      <c r="C4999" t="s">
        <v>5858</v>
      </c>
      <c r="D4999" t="s">
        <v>5857</v>
      </c>
      <c r="E4999" t="s">
        <v>113</v>
      </c>
      <c r="F4999" t="s">
        <v>5859</v>
      </c>
      <c r="G4999" t="s">
        <v>247</v>
      </c>
      <c r="H4999" t="s">
        <v>308</v>
      </c>
      <c r="I4999" t="s">
        <v>344</v>
      </c>
      <c r="J4999" t="s">
        <v>18696</v>
      </c>
      <c r="K4999" t="s">
        <v>18697</v>
      </c>
      <c r="L4999" t="s">
        <v>8903</v>
      </c>
      <c r="M4999">
        <v>30</v>
      </c>
      <c r="N4999" t="s">
        <v>9085</v>
      </c>
      <c r="O4999" t="s">
        <v>9131</v>
      </c>
      <c r="P4999">
        <v>1</v>
      </c>
      <c r="Q4999">
        <v>210</v>
      </c>
      <c r="R4999">
        <v>210</v>
      </c>
      <c r="W4999">
        <v>4.41E-2</v>
      </c>
      <c r="X4999">
        <v>5.2920000000000002E-2</v>
      </c>
    </row>
    <row r="5000" spans="1:24" hidden="1" x14ac:dyDescent="0.3">
      <c r="A5000" t="s">
        <v>18700</v>
      </c>
      <c r="B5000" t="s">
        <v>8211</v>
      </c>
      <c r="C5000" t="s">
        <v>5858</v>
      </c>
      <c r="D5000" t="s">
        <v>5857</v>
      </c>
      <c r="E5000" t="s">
        <v>113</v>
      </c>
      <c r="F5000" t="s">
        <v>5859</v>
      </c>
      <c r="G5000" t="s">
        <v>247</v>
      </c>
      <c r="H5000" t="s">
        <v>308</v>
      </c>
      <c r="I5000" t="s">
        <v>344</v>
      </c>
      <c r="J5000" t="s">
        <v>18696</v>
      </c>
      <c r="K5000" t="s">
        <v>18697</v>
      </c>
      <c r="L5000" t="s">
        <v>8903</v>
      </c>
      <c r="M5000">
        <v>28</v>
      </c>
      <c r="N5000" t="s">
        <v>10031</v>
      </c>
      <c r="O5000" t="s">
        <v>13961</v>
      </c>
      <c r="P5000">
        <v>1</v>
      </c>
      <c r="Q5000">
        <v>0.9</v>
      </c>
      <c r="T5000">
        <v>165</v>
      </c>
      <c r="W5000">
        <v>0.63617251235193317</v>
      </c>
      <c r="X5000">
        <v>1.0178760197630932</v>
      </c>
    </row>
    <row r="5001" spans="1:24" hidden="1" x14ac:dyDescent="0.3">
      <c r="A5001" t="s">
        <v>18701</v>
      </c>
      <c r="B5001" t="s">
        <v>8174</v>
      </c>
      <c r="C5001" t="s">
        <v>7456</v>
      </c>
      <c r="D5001" t="s">
        <v>7455</v>
      </c>
      <c r="E5001" t="s">
        <v>113</v>
      </c>
      <c r="F5001" t="s">
        <v>7457</v>
      </c>
      <c r="G5001" t="s">
        <v>247</v>
      </c>
      <c r="H5001" t="s">
        <v>308</v>
      </c>
      <c r="I5001" t="s">
        <v>115</v>
      </c>
      <c r="J5001" t="s">
        <v>18702</v>
      </c>
      <c r="K5001" t="s">
        <v>18703</v>
      </c>
      <c r="L5001" t="s">
        <v>8903</v>
      </c>
      <c r="M5001">
        <v>30</v>
      </c>
      <c r="N5001" t="s">
        <v>8614</v>
      </c>
      <c r="O5001" t="s">
        <v>9835</v>
      </c>
      <c r="P5001">
        <v>3</v>
      </c>
      <c r="Q5001">
        <v>694</v>
      </c>
      <c r="R5001">
        <v>408</v>
      </c>
      <c r="T5001">
        <v>320</v>
      </c>
      <c r="U5001">
        <v>100</v>
      </c>
      <c r="V5001">
        <v>200</v>
      </c>
      <c r="W5001">
        <v>0.84945599999999999</v>
      </c>
      <c r="X5001">
        <v>1.0193471999999999</v>
      </c>
    </row>
    <row r="5002" spans="1:24" hidden="1" x14ac:dyDescent="0.3">
      <c r="A5002" t="s">
        <v>18704</v>
      </c>
      <c r="B5002" t="s">
        <v>8617</v>
      </c>
      <c r="C5002" t="s">
        <v>7456</v>
      </c>
      <c r="D5002" t="s">
        <v>7455</v>
      </c>
      <c r="E5002" t="s">
        <v>113</v>
      </c>
      <c r="F5002" t="s">
        <v>7457</v>
      </c>
      <c r="G5002" t="s">
        <v>247</v>
      </c>
      <c r="H5002" t="s">
        <v>308</v>
      </c>
      <c r="I5002" t="s">
        <v>115</v>
      </c>
      <c r="J5002" t="s">
        <v>18702</v>
      </c>
      <c r="K5002" t="s">
        <v>18703</v>
      </c>
      <c r="L5002" t="s">
        <v>8903</v>
      </c>
      <c r="M5002">
        <v>28</v>
      </c>
      <c r="N5002" t="s">
        <v>9659</v>
      </c>
      <c r="O5002" t="s">
        <v>10476</v>
      </c>
      <c r="P5002">
        <v>3</v>
      </c>
      <c r="Q5002">
        <v>1500</v>
      </c>
      <c r="R5002">
        <v>469</v>
      </c>
      <c r="T5002">
        <v>320</v>
      </c>
      <c r="U5002">
        <v>100</v>
      </c>
      <c r="V5002">
        <v>200</v>
      </c>
      <c r="W5002">
        <v>2.1105</v>
      </c>
      <c r="X5002">
        <v>2.5326</v>
      </c>
    </row>
    <row r="5003" spans="1:24" hidden="1" x14ac:dyDescent="0.3">
      <c r="A5003" t="s">
        <v>18705</v>
      </c>
      <c r="B5003" t="s">
        <v>8179</v>
      </c>
      <c r="C5003" t="s">
        <v>7456</v>
      </c>
      <c r="D5003" t="s">
        <v>7455</v>
      </c>
      <c r="E5003" t="s">
        <v>113</v>
      </c>
      <c r="F5003" t="s">
        <v>7457</v>
      </c>
      <c r="G5003" t="s">
        <v>247</v>
      </c>
      <c r="H5003" t="s">
        <v>308</v>
      </c>
      <c r="I5003" t="s">
        <v>115</v>
      </c>
      <c r="J5003" t="s">
        <v>18702</v>
      </c>
      <c r="K5003" t="s">
        <v>18703</v>
      </c>
      <c r="L5003" t="s">
        <v>8903</v>
      </c>
      <c r="M5003">
        <v>28</v>
      </c>
      <c r="N5003" t="s">
        <v>18706</v>
      </c>
      <c r="O5003" t="s">
        <v>16846</v>
      </c>
      <c r="P5003">
        <v>3</v>
      </c>
      <c r="Q5003">
        <v>533</v>
      </c>
      <c r="R5003">
        <v>398</v>
      </c>
      <c r="W5003">
        <v>0.63640200000000002</v>
      </c>
      <c r="X5003">
        <v>0.76368239999999998</v>
      </c>
    </row>
    <row r="5004" spans="1:24" hidden="1" x14ac:dyDescent="0.3">
      <c r="A5004" t="s">
        <v>18707</v>
      </c>
      <c r="B5004" t="s">
        <v>8536</v>
      </c>
      <c r="C5004" t="s">
        <v>7456</v>
      </c>
      <c r="D5004" t="s">
        <v>7455</v>
      </c>
      <c r="E5004" t="s">
        <v>113</v>
      </c>
      <c r="F5004" t="s">
        <v>7457</v>
      </c>
      <c r="G5004" t="s">
        <v>247</v>
      </c>
      <c r="H5004" t="s">
        <v>308</v>
      </c>
      <c r="I5004" t="s">
        <v>115</v>
      </c>
      <c r="J5004" t="s">
        <v>18702</v>
      </c>
      <c r="K5004" t="s">
        <v>18703</v>
      </c>
      <c r="L5004" t="s">
        <v>8903</v>
      </c>
      <c r="M5004">
        <v>28</v>
      </c>
      <c r="N5004" t="s">
        <v>9085</v>
      </c>
      <c r="O5004" t="s">
        <v>9131</v>
      </c>
      <c r="P5004">
        <v>2</v>
      </c>
      <c r="Q5004">
        <v>210</v>
      </c>
      <c r="R5004">
        <v>210</v>
      </c>
      <c r="W5004">
        <v>8.8200000000000001E-2</v>
      </c>
      <c r="X5004">
        <v>0.10584</v>
      </c>
    </row>
    <row r="5005" spans="1:24" hidden="1" x14ac:dyDescent="0.3">
      <c r="A5005" t="s">
        <v>18708</v>
      </c>
      <c r="B5005" t="s">
        <v>8211</v>
      </c>
      <c r="C5005" t="s">
        <v>7456</v>
      </c>
      <c r="D5005" t="s">
        <v>7455</v>
      </c>
      <c r="E5005" t="s">
        <v>113</v>
      </c>
      <c r="F5005" t="s">
        <v>7457</v>
      </c>
      <c r="G5005" t="s">
        <v>247</v>
      </c>
      <c r="H5005" t="s">
        <v>308</v>
      </c>
      <c r="I5005" t="s">
        <v>115</v>
      </c>
      <c r="J5005" t="s">
        <v>18702</v>
      </c>
      <c r="K5005" t="s">
        <v>18703</v>
      </c>
      <c r="L5005" t="s">
        <v>8903</v>
      </c>
      <c r="M5005">
        <v>28</v>
      </c>
      <c r="N5005" t="s">
        <v>10031</v>
      </c>
      <c r="O5005" t="s">
        <v>18709</v>
      </c>
      <c r="P5005">
        <v>1</v>
      </c>
      <c r="Q5005">
        <v>0.9</v>
      </c>
      <c r="T5005">
        <v>281.27999999999997</v>
      </c>
      <c r="W5005">
        <v>0.63617251235193317</v>
      </c>
      <c r="X5005">
        <v>1.0178760197630932</v>
      </c>
    </row>
    <row r="5006" spans="1:24" hidden="1" x14ac:dyDescent="0.3">
      <c r="A5006" t="s">
        <v>18710</v>
      </c>
      <c r="B5006" t="s">
        <v>8174</v>
      </c>
      <c r="C5006" t="s">
        <v>5898</v>
      </c>
      <c r="D5006" t="s">
        <v>5897</v>
      </c>
      <c r="E5006" t="s">
        <v>113</v>
      </c>
      <c r="F5006" t="s">
        <v>5899</v>
      </c>
      <c r="G5006" t="s">
        <v>247</v>
      </c>
      <c r="H5006" t="s">
        <v>308</v>
      </c>
      <c r="I5006" t="s">
        <v>344</v>
      </c>
      <c r="J5006" t="s">
        <v>18711</v>
      </c>
      <c r="K5006" t="s">
        <v>18712</v>
      </c>
      <c r="L5006" t="s">
        <v>8903</v>
      </c>
      <c r="M5006">
        <v>30</v>
      </c>
      <c r="N5006" t="s">
        <v>8614</v>
      </c>
      <c r="O5006" t="s">
        <v>17673</v>
      </c>
      <c r="P5006">
        <v>3</v>
      </c>
      <c r="Q5006">
        <v>1500</v>
      </c>
      <c r="R5006">
        <v>488</v>
      </c>
      <c r="T5006">
        <v>60</v>
      </c>
      <c r="U5006">
        <v>180</v>
      </c>
      <c r="V5006">
        <v>300</v>
      </c>
      <c r="W5006">
        <v>2.1960000000000002</v>
      </c>
      <c r="X5006">
        <v>2.6352000000000002</v>
      </c>
    </row>
    <row r="5007" spans="1:24" hidden="1" x14ac:dyDescent="0.3">
      <c r="A5007" t="s">
        <v>18713</v>
      </c>
      <c r="B5007" t="s">
        <v>8179</v>
      </c>
      <c r="C5007" t="s">
        <v>5898</v>
      </c>
      <c r="D5007" t="s">
        <v>5897</v>
      </c>
      <c r="E5007" t="s">
        <v>113</v>
      </c>
      <c r="F5007" t="s">
        <v>5899</v>
      </c>
      <c r="G5007" t="s">
        <v>247</v>
      </c>
      <c r="H5007" t="s">
        <v>308</v>
      </c>
      <c r="I5007" t="s">
        <v>344</v>
      </c>
      <c r="J5007" t="s">
        <v>18711</v>
      </c>
      <c r="K5007" t="s">
        <v>18712</v>
      </c>
      <c r="L5007" t="s">
        <v>8903</v>
      </c>
      <c r="M5007">
        <v>30</v>
      </c>
      <c r="N5007" t="s">
        <v>8614</v>
      </c>
      <c r="O5007" t="s">
        <v>9568</v>
      </c>
      <c r="P5007">
        <v>3</v>
      </c>
      <c r="Q5007">
        <v>409</v>
      </c>
      <c r="R5007">
        <v>269</v>
      </c>
      <c r="W5007">
        <v>0.330063</v>
      </c>
      <c r="X5007">
        <v>0.39607559999999997</v>
      </c>
    </row>
    <row r="5008" spans="1:24" hidden="1" x14ac:dyDescent="0.3">
      <c r="A5008" t="s">
        <v>18714</v>
      </c>
      <c r="B5008" t="s">
        <v>8536</v>
      </c>
      <c r="C5008" t="s">
        <v>5898</v>
      </c>
      <c r="D5008" t="s">
        <v>5897</v>
      </c>
      <c r="E5008" t="s">
        <v>113</v>
      </c>
      <c r="F5008" t="s">
        <v>5899</v>
      </c>
      <c r="G5008" t="s">
        <v>247</v>
      </c>
      <c r="H5008" t="s">
        <v>308</v>
      </c>
      <c r="I5008" t="s">
        <v>344</v>
      </c>
      <c r="J5008" t="s">
        <v>18711</v>
      </c>
      <c r="K5008" t="s">
        <v>18712</v>
      </c>
      <c r="L5008" t="s">
        <v>8903</v>
      </c>
      <c r="M5008">
        <v>30</v>
      </c>
      <c r="N5008" t="s">
        <v>9085</v>
      </c>
      <c r="O5008" t="s">
        <v>9131</v>
      </c>
      <c r="P5008">
        <v>1</v>
      </c>
      <c r="Q5008">
        <v>210</v>
      </c>
      <c r="R5008">
        <v>210</v>
      </c>
      <c r="W5008">
        <v>4.41E-2</v>
      </c>
      <c r="X5008">
        <v>5.2920000000000002E-2</v>
      </c>
    </row>
    <row r="5009" spans="1:24" hidden="1" x14ac:dyDescent="0.3">
      <c r="A5009" t="s">
        <v>18715</v>
      </c>
      <c r="B5009" t="s">
        <v>8211</v>
      </c>
      <c r="C5009" t="s">
        <v>5898</v>
      </c>
      <c r="D5009" t="s">
        <v>5897</v>
      </c>
      <c r="E5009" t="s">
        <v>113</v>
      </c>
      <c r="F5009" t="s">
        <v>5899</v>
      </c>
      <c r="G5009" t="s">
        <v>247</v>
      </c>
      <c r="H5009" t="s">
        <v>308</v>
      </c>
      <c r="I5009" t="s">
        <v>344</v>
      </c>
      <c r="J5009" t="s">
        <v>18711</v>
      </c>
      <c r="K5009" t="s">
        <v>18712</v>
      </c>
      <c r="L5009" t="s">
        <v>8903</v>
      </c>
      <c r="M5009">
        <v>28</v>
      </c>
      <c r="N5009" t="s">
        <v>10031</v>
      </c>
      <c r="O5009" t="s">
        <v>17679</v>
      </c>
      <c r="P5009">
        <v>1</v>
      </c>
      <c r="Q5009">
        <v>0.6</v>
      </c>
      <c r="T5009">
        <v>173.1</v>
      </c>
      <c r="W5009">
        <v>0.28274333882308139</v>
      </c>
      <c r="X5009">
        <v>0.45238934211693027</v>
      </c>
    </row>
    <row r="5010" spans="1:24" hidden="1" x14ac:dyDescent="0.3">
      <c r="A5010" t="s">
        <v>18716</v>
      </c>
      <c r="B5010" t="s">
        <v>8174</v>
      </c>
      <c r="C5010" t="s">
        <v>6854</v>
      </c>
      <c r="D5010" t="s">
        <v>6853</v>
      </c>
      <c r="E5010" t="s">
        <v>113</v>
      </c>
      <c r="F5010" t="s">
        <v>6855</v>
      </c>
      <c r="G5010" t="s">
        <v>247</v>
      </c>
      <c r="H5010" t="s">
        <v>308</v>
      </c>
      <c r="I5010" t="s">
        <v>406</v>
      </c>
      <c r="J5010" t="s">
        <v>18717</v>
      </c>
      <c r="K5010" t="s">
        <v>18718</v>
      </c>
      <c r="L5010" t="s">
        <v>8903</v>
      </c>
      <c r="M5010">
        <v>29</v>
      </c>
      <c r="N5010" t="s">
        <v>9085</v>
      </c>
      <c r="O5010" t="s">
        <v>17159</v>
      </c>
      <c r="P5010">
        <v>3</v>
      </c>
      <c r="Q5010">
        <v>1450</v>
      </c>
      <c r="R5010">
        <v>400</v>
      </c>
      <c r="T5010">
        <v>275</v>
      </c>
      <c r="U5010">
        <v>65</v>
      </c>
      <c r="V5010">
        <v>350</v>
      </c>
      <c r="W5010">
        <v>1.74</v>
      </c>
      <c r="X5010">
        <v>2.0880000000000001</v>
      </c>
    </row>
    <row r="5011" spans="1:24" hidden="1" x14ac:dyDescent="0.3">
      <c r="A5011" t="s">
        <v>18719</v>
      </c>
      <c r="B5011" t="s">
        <v>8617</v>
      </c>
      <c r="C5011" t="s">
        <v>6854</v>
      </c>
      <c r="D5011" t="s">
        <v>6853</v>
      </c>
      <c r="E5011" t="s">
        <v>113</v>
      </c>
      <c r="F5011" t="s">
        <v>6855</v>
      </c>
      <c r="G5011" t="s">
        <v>247</v>
      </c>
      <c r="H5011" t="s">
        <v>308</v>
      </c>
      <c r="I5011" t="s">
        <v>406</v>
      </c>
      <c r="J5011" t="s">
        <v>18717</v>
      </c>
      <c r="K5011" t="s">
        <v>18718</v>
      </c>
      <c r="L5011" t="s">
        <v>8903</v>
      </c>
      <c r="M5011">
        <v>27</v>
      </c>
      <c r="N5011" t="s">
        <v>9085</v>
      </c>
      <c r="O5011" t="s">
        <v>8647</v>
      </c>
      <c r="P5011">
        <v>3</v>
      </c>
      <c r="Q5011">
        <v>1509</v>
      </c>
      <c r="R5011">
        <v>469</v>
      </c>
      <c r="T5011">
        <v>275</v>
      </c>
      <c r="U5011">
        <v>65</v>
      </c>
      <c r="V5011">
        <v>350</v>
      </c>
      <c r="W5011">
        <v>2.1231629999999999</v>
      </c>
      <c r="X5011">
        <v>2.5477955999999997</v>
      </c>
    </row>
    <row r="5012" spans="1:24" hidden="1" x14ac:dyDescent="0.3">
      <c r="A5012" t="s">
        <v>18720</v>
      </c>
      <c r="B5012" t="s">
        <v>8179</v>
      </c>
      <c r="C5012" t="s">
        <v>6854</v>
      </c>
      <c r="D5012" t="s">
        <v>6853</v>
      </c>
      <c r="E5012" t="s">
        <v>113</v>
      </c>
      <c r="F5012" t="s">
        <v>6855</v>
      </c>
      <c r="G5012" t="s">
        <v>247</v>
      </c>
      <c r="H5012" t="s">
        <v>308</v>
      </c>
      <c r="I5012" t="s">
        <v>406</v>
      </c>
      <c r="J5012" t="s">
        <v>18717</v>
      </c>
      <c r="K5012" t="s">
        <v>18718</v>
      </c>
      <c r="L5012" t="s">
        <v>8903</v>
      </c>
      <c r="M5012">
        <v>27</v>
      </c>
      <c r="N5012" t="s">
        <v>9085</v>
      </c>
      <c r="O5012" t="s">
        <v>11880</v>
      </c>
      <c r="P5012">
        <v>3</v>
      </c>
      <c r="Q5012">
        <v>400</v>
      </c>
      <c r="R5012">
        <v>300</v>
      </c>
      <c r="W5012">
        <v>0.36</v>
      </c>
      <c r="X5012">
        <v>0.432</v>
      </c>
    </row>
    <row r="5013" spans="1:24" hidden="1" x14ac:dyDescent="0.3">
      <c r="A5013" t="s">
        <v>18721</v>
      </c>
      <c r="B5013" t="s">
        <v>8536</v>
      </c>
      <c r="C5013" t="s">
        <v>6854</v>
      </c>
      <c r="D5013" t="s">
        <v>6853</v>
      </c>
      <c r="E5013" t="s">
        <v>113</v>
      </c>
      <c r="F5013" t="s">
        <v>6855</v>
      </c>
      <c r="G5013" t="s">
        <v>247</v>
      </c>
      <c r="H5013" t="s">
        <v>308</v>
      </c>
      <c r="I5013" t="s">
        <v>406</v>
      </c>
      <c r="J5013" t="s">
        <v>18717</v>
      </c>
      <c r="K5013" t="s">
        <v>18718</v>
      </c>
      <c r="L5013" t="s">
        <v>8903</v>
      </c>
      <c r="M5013">
        <v>27</v>
      </c>
      <c r="N5013" t="s">
        <v>9085</v>
      </c>
      <c r="O5013" t="s">
        <v>16695</v>
      </c>
      <c r="P5013">
        <v>3</v>
      </c>
      <c r="Q5013">
        <v>400</v>
      </c>
      <c r="R5013">
        <v>300</v>
      </c>
      <c r="W5013">
        <v>0.36</v>
      </c>
      <c r="X5013">
        <v>0.432</v>
      </c>
    </row>
    <row r="5014" spans="1:24" hidden="1" x14ac:dyDescent="0.3">
      <c r="A5014" t="s">
        <v>18722</v>
      </c>
      <c r="B5014" t="s">
        <v>8539</v>
      </c>
      <c r="C5014" t="s">
        <v>6854</v>
      </c>
      <c r="D5014" t="s">
        <v>6853</v>
      </c>
      <c r="E5014" t="s">
        <v>113</v>
      </c>
      <c r="F5014" t="s">
        <v>6855</v>
      </c>
      <c r="G5014" t="s">
        <v>247</v>
      </c>
      <c r="H5014" t="s">
        <v>308</v>
      </c>
      <c r="I5014" t="s">
        <v>406</v>
      </c>
      <c r="J5014" t="s">
        <v>18717</v>
      </c>
      <c r="K5014" t="s">
        <v>18718</v>
      </c>
      <c r="L5014" t="s">
        <v>8903</v>
      </c>
      <c r="M5014">
        <v>28</v>
      </c>
      <c r="N5014" t="s">
        <v>9085</v>
      </c>
      <c r="O5014" t="s">
        <v>9131</v>
      </c>
      <c r="P5014">
        <v>2</v>
      </c>
      <c r="Q5014">
        <v>210</v>
      </c>
      <c r="R5014">
        <v>210</v>
      </c>
      <c r="W5014">
        <v>8.8200000000000001E-2</v>
      </c>
      <c r="X5014">
        <v>0.10584</v>
      </c>
    </row>
    <row r="5015" spans="1:24" hidden="1" x14ac:dyDescent="0.3">
      <c r="A5015" t="s">
        <v>18723</v>
      </c>
      <c r="B5015" t="s">
        <v>8211</v>
      </c>
      <c r="C5015" t="s">
        <v>6854</v>
      </c>
      <c r="D5015" t="s">
        <v>6853</v>
      </c>
      <c r="E5015" t="s">
        <v>113</v>
      </c>
      <c r="F5015" t="s">
        <v>6855</v>
      </c>
      <c r="G5015" t="s">
        <v>247</v>
      </c>
      <c r="H5015" t="s">
        <v>308</v>
      </c>
      <c r="I5015" t="s">
        <v>406</v>
      </c>
      <c r="J5015" t="s">
        <v>18717</v>
      </c>
      <c r="K5015" t="s">
        <v>18718</v>
      </c>
      <c r="L5015" t="s">
        <v>8903</v>
      </c>
      <c r="M5015">
        <v>28</v>
      </c>
      <c r="N5015" t="s">
        <v>10031</v>
      </c>
      <c r="O5015" t="s">
        <v>17863</v>
      </c>
      <c r="P5015">
        <v>1</v>
      </c>
      <c r="Q5015">
        <v>0.3</v>
      </c>
      <c r="T5015">
        <v>305.2</v>
      </c>
      <c r="W5015">
        <v>7.0685834705770348E-2</v>
      </c>
      <c r="X5015">
        <v>0.11309733552923257</v>
      </c>
    </row>
    <row r="5016" spans="1:24" hidden="1" x14ac:dyDescent="0.3">
      <c r="A5016" t="s">
        <v>18724</v>
      </c>
      <c r="B5016" t="s">
        <v>8174</v>
      </c>
      <c r="C5016" t="s">
        <v>6969</v>
      </c>
      <c r="D5016" t="s">
        <v>6968</v>
      </c>
      <c r="E5016" t="s">
        <v>113</v>
      </c>
      <c r="F5016" t="s">
        <v>6970</v>
      </c>
      <c r="G5016" t="s">
        <v>247</v>
      </c>
      <c r="H5016" t="s">
        <v>308</v>
      </c>
      <c r="I5016" t="s">
        <v>272</v>
      </c>
      <c r="J5016" t="s">
        <v>18725</v>
      </c>
      <c r="K5016" t="s">
        <v>18726</v>
      </c>
      <c r="L5016" t="s">
        <v>1173</v>
      </c>
      <c r="M5016">
        <v>50</v>
      </c>
      <c r="N5016" t="s">
        <v>9085</v>
      </c>
      <c r="O5016" t="s">
        <v>17159</v>
      </c>
      <c r="P5016">
        <v>3</v>
      </c>
      <c r="Q5016">
        <v>1450</v>
      </c>
      <c r="R5016">
        <v>400</v>
      </c>
      <c r="T5016">
        <v>40</v>
      </c>
      <c r="U5016">
        <v>160</v>
      </c>
      <c r="V5016">
        <v>250</v>
      </c>
      <c r="W5016">
        <v>1.74</v>
      </c>
      <c r="X5016">
        <v>2.0880000000000001</v>
      </c>
    </row>
    <row r="5017" spans="1:24" hidden="1" x14ac:dyDescent="0.3">
      <c r="A5017" t="s">
        <v>18727</v>
      </c>
      <c r="B5017" t="s">
        <v>8617</v>
      </c>
      <c r="C5017" t="s">
        <v>6969</v>
      </c>
      <c r="D5017" t="s">
        <v>6968</v>
      </c>
      <c r="E5017" t="s">
        <v>113</v>
      </c>
      <c r="F5017" t="s">
        <v>6970</v>
      </c>
      <c r="G5017" t="s">
        <v>247</v>
      </c>
      <c r="H5017" t="s">
        <v>308</v>
      </c>
      <c r="I5017" t="s">
        <v>272</v>
      </c>
      <c r="J5017" t="s">
        <v>18725</v>
      </c>
      <c r="K5017" t="s">
        <v>18726</v>
      </c>
      <c r="L5017" t="s">
        <v>1173</v>
      </c>
      <c r="M5017">
        <v>50</v>
      </c>
      <c r="N5017" t="s">
        <v>9085</v>
      </c>
      <c r="O5017" t="s">
        <v>8647</v>
      </c>
      <c r="P5017">
        <v>3</v>
      </c>
      <c r="Q5017">
        <v>1509</v>
      </c>
      <c r="R5017">
        <v>469</v>
      </c>
      <c r="T5017">
        <v>40</v>
      </c>
      <c r="U5017">
        <v>160</v>
      </c>
      <c r="V5017">
        <v>250</v>
      </c>
      <c r="W5017">
        <v>2.1231629999999999</v>
      </c>
      <c r="X5017">
        <v>2.5477955999999997</v>
      </c>
    </row>
    <row r="5018" spans="1:24" hidden="1" x14ac:dyDescent="0.3">
      <c r="A5018" t="s">
        <v>18728</v>
      </c>
      <c r="B5018" t="s">
        <v>8179</v>
      </c>
      <c r="C5018" t="s">
        <v>6969</v>
      </c>
      <c r="D5018" t="s">
        <v>6968</v>
      </c>
      <c r="E5018" t="s">
        <v>113</v>
      </c>
      <c r="F5018" t="s">
        <v>6970</v>
      </c>
      <c r="G5018" t="s">
        <v>247</v>
      </c>
      <c r="H5018" t="s">
        <v>308</v>
      </c>
      <c r="I5018" t="s">
        <v>272</v>
      </c>
      <c r="J5018" t="s">
        <v>18725</v>
      </c>
      <c r="K5018" t="s">
        <v>18726</v>
      </c>
      <c r="L5018" t="s">
        <v>1173</v>
      </c>
      <c r="M5018">
        <v>50</v>
      </c>
      <c r="N5018" t="s">
        <v>9085</v>
      </c>
      <c r="O5018" t="s">
        <v>18729</v>
      </c>
      <c r="P5018">
        <v>3</v>
      </c>
      <c r="Q5018">
        <v>480</v>
      </c>
      <c r="R5018">
        <v>356</v>
      </c>
      <c r="W5018">
        <v>0.51263999999999998</v>
      </c>
      <c r="X5018">
        <v>0.61516799999999994</v>
      </c>
    </row>
    <row r="5019" spans="1:24" hidden="1" x14ac:dyDescent="0.3">
      <c r="A5019" t="s">
        <v>18730</v>
      </c>
      <c r="B5019" t="s">
        <v>8174</v>
      </c>
      <c r="C5019" t="s">
        <v>6995</v>
      </c>
      <c r="D5019" t="s">
        <v>6994</v>
      </c>
      <c r="E5019" t="s">
        <v>113</v>
      </c>
      <c r="F5019" t="s">
        <v>6996</v>
      </c>
      <c r="G5019" t="s">
        <v>247</v>
      </c>
      <c r="H5019" t="s">
        <v>308</v>
      </c>
      <c r="I5019" t="s">
        <v>888</v>
      </c>
      <c r="J5019" t="s">
        <v>18731</v>
      </c>
      <c r="K5019" t="s">
        <v>18732</v>
      </c>
      <c r="L5019" t="s">
        <v>1173</v>
      </c>
      <c r="M5019">
        <v>50</v>
      </c>
      <c r="N5019" t="s">
        <v>9085</v>
      </c>
      <c r="O5019" t="s">
        <v>17159</v>
      </c>
      <c r="P5019">
        <v>3</v>
      </c>
      <c r="Q5019">
        <v>1450</v>
      </c>
      <c r="R5019">
        <v>400</v>
      </c>
      <c r="T5019">
        <v>0</v>
      </c>
      <c r="U5019">
        <v>170</v>
      </c>
      <c r="V5019">
        <v>230</v>
      </c>
      <c r="W5019">
        <v>1.74</v>
      </c>
      <c r="X5019">
        <v>2.0880000000000001</v>
      </c>
    </row>
    <row r="5020" spans="1:24" hidden="1" x14ac:dyDescent="0.3">
      <c r="A5020" t="s">
        <v>18733</v>
      </c>
      <c r="B5020" t="s">
        <v>8617</v>
      </c>
      <c r="C5020" t="s">
        <v>6995</v>
      </c>
      <c r="D5020" t="s">
        <v>6994</v>
      </c>
      <c r="E5020" t="s">
        <v>113</v>
      </c>
      <c r="F5020" t="s">
        <v>6996</v>
      </c>
      <c r="G5020" t="s">
        <v>247</v>
      </c>
      <c r="H5020" t="s">
        <v>308</v>
      </c>
      <c r="I5020" t="s">
        <v>888</v>
      </c>
      <c r="J5020" t="s">
        <v>18731</v>
      </c>
      <c r="K5020" t="s">
        <v>18732</v>
      </c>
      <c r="L5020" t="s">
        <v>1173</v>
      </c>
      <c r="M5020">
        <v>48</v>
      </c>
      <c r="N5020" t="s">
        <v>9085</v>
      </c>
      <c r="O5020" t="s">
        <v>8647</v>
      </c>
      <c r="P5020">
        <v>3</v>
      </c>
      <c r="Q5020">
        <v>1509</v>
      </c>
      <c r="R5020">
        <v>469</v>
      </c>
      <c r="T5020">
        <v>0</v>
      </c>
      <c r="U5020">
        <v>170</v>
      </c>
      <c r="V5020">
        <v>230</v>
      </c>
      <c r="W5020">
        <v>2.1231629999999999</v>
      </c>
      <c r="X5020">
        <v>2.5477955999999997</v>
      </c>
    </row>
    <row r="5021" spans="1:24" hidden="1" x14ac:dyDescent="0.3">
      <c r="A5021" t="s">
        <v>18734</v>
      </c>
      <c r="B5021" t="s">
        <v>8179</v>
      </c>
      <c r="C5021" t="s">
        <v>6995</v>
      </c>
      <c r="D5021" t="s">
        <v>6994</v>
      </c>
      <c r="E5021" t="s">
        <v>113</v>
      </c>
      <c r="F5021" t="s">
        <v>6996</v>
      </c>
      <c r="G5021" t="s">
        <v>247</v>
      </c>
      <c r="H5021" t="s">
        <v>308</v>
      </c>
      <c r="I5021" t="s">
        <v>888</v>
      </c>
      <c r="J5021" t="s">
        <v>18731</v>
      </c>
      <c r="K5021" t="s">
        <v>18732</v>
      </c>
      <c r="L5021" t="s">
        <v>1173</v>
      </c>
      <c r="M5021">
        <v>50</v>
      </c>
      <c r="N5021" t="s">
        <v>9085</v>
      </c>
      <c r="O5021" t="s">
        <v>8649</v>
      </c>
      <c r="P5021">
        <v>3</v>
      </c>
      <c r="Q5021">
        <v>480</v>
      </c>
      <c r="R5021">
        <v>356</v>
      </c>
      <c r="W5021">
        <v>0.51263999999999998</v>
      </c>
      <c r="X5021">
        <v>0.61516799999999994</v>
      </c>
    </row>
    <row r="5022" spans="1:24" hidden="1" x14ac:dyDescent="0.3">
      <c r="A5022" t="s">
        <v>18735</v>
      </c>
      <c r="B5022" t="s">
        <v>8536</v>
      </c>
      <c r="C5022" t="s">
        <v>6995</v>
      </c>
      <c r="D5022" t="s">
        <v>6994</v>
      </c>
      <c r="E5022" t="s">
        <v>113</v>
      </c>
      <c r="F5022" t="s">
        <v>6996</v>
      </c>
      <c r="G5022" t="s">
        <v>247</v>
      </c>
      <c r="H5022" t="s">
        <v>308</v>
      </c>
      <c r="I5022" t="s">
        <v>888</v>
      </c>
      <c r="J5022" t="s">
        <v>18731</v>
      </c>
      <c r="K5022" t="s">
        <v>18732</v>
      </c>
      <c r="L5022" t="s">
        <v>1173</v>
      </c>
      <c r="M5022">
        <v>48</v>
      </c>
      <c r="N5022" t="s">
        <v>9085</v>
      </c>
      <c r="O5022" t="s">
        <v>9131</v>
      </c>
      <c r="P5022">
        <v>1</v>
      </c>
      <c r="Q5022">
        <v>210</v>
      </c>
      <c r="R5022">
        <v>210</v>
      </c>
      <c r="W5022">
        <v>4.41E-2</v>
      </c>
      <c r="X5022">
        <v>5.2920000000000002E-2</v>
      </c>
    </row>
    <row r="5023" spans="1:24" hidden="1" x14ac:dyDescent="0.3">
      <c r="A5023" t="s">
        <v>18736</v>
      </c>
      <c r="B5023" t="s">
        <v>8211</v>
      </c>
      <c r="C5023" t="s">
        <v>6995</v>
      </c>
      <c r="D5023" t="s">
        <v>6994</v>
      </c>
      <c r="E5023" t="s">
        <v>113</v>
      </c>
      <c r="F5023" t="s">
        <v>6996</v>
      </c>
      <c r="G5023" t="s">
        <v>247</v>
      </c>
      <c r="H5023" t="s">
        <v>308</v>
      </c>
      <c r="I5023" t="s">
        <v>888</v>
      </c>
      <c r="J5023" t="s">
        <v>18731</v>
      </c>
      <c r="K5023" t="s">
        <v>18732</v>
      </c>
      <c r="L5023" t="s">
        <v>1173</v>
      </c>
      <c r="M5023">
        <v>47</v>
      </c>
      <c r="N5023" t="s">
        <v>10031</v>
      </c>
      <c r="O5023" t="s">
        <v>17679</v>
      </c>
      <c r="P5023">
        <v>1</v>
      </c>
      <c r="Q5023">
        <v>0.6</v>
      </c>
      <c r="T5023">
        <v>196.8</v>
      </c>
      <c r="W5023">
        <v>0.28274333882308139</v>
      </c>
      <c r="X5023">
        <v>0.45238934211693027</v>
      </c>
    </row>
    <row r="5024" spans="1:24" hidden="1" x14ac:dyDescent="0.3">
      <c r="A5024" t="s">
        <v>18737</v>
      </c>
      <c r="B5024" t="s">
        <v>8174</v>
      </c>
      <c r="C5024" t="s">
        <v>18738</v>
      </c>
      <c r="D5024" t="s">
        <v>18739</v>
      </c>
      <c r="E5024" t="s">
        <v>113</v>
      </c>
      <c r="F5024" t="s">
        <v>18740</v>
      </c>
      <c r="G5024" t="s">
        <v>247</v>
      </c>
      <c r="H5024" t="s">
        <v>371</v>
      </c>
      <c r="I5024" t="s">
        <v>2317</v>
      </c>
      <c r="J5024" t="s">
        <v>18741</v>
      </c>
      <c r="K5024" t="s">
        <v>18742</v>
      </c>
      <c r="L5024" t="s">
        <v>120</v>
      </c>
      <c r="M5024">
        <v>40</v>
      </c>
      <c r="N5024" t="s">
        <v>9085</v>
      </c>
      <c r="O5024" t="s">
        <v>8645</v>
      </c>
      <c r="P5024">
        <v>3</v>
      </c>
      <c r="Q5024">
        <v>730</v>
      </c>
      <c r="R5024">
        <v>395</v>
      </c>
      <c r="T5024">
        <v>60</v>
      </c>
      <c r="U5024">
        <v>205</v>
      </c>
      <c r="V5024">
        <v>310</v>
      </c>
      <c r="W5024">
        <v>0.86504999999999999</v>
      </c>
      <c r="X5024">
        <v>1.03806</v>
      </c>
    </row>
    <row r="5025" spans="1:24" hidden="1" x14ac:dyDescent="0.3">
      <c r="A5025" t="s">
        <v>18743</v>
      </c>
      <c r="B5025" t="s">
        <v>8617</v>
      </c>
      <c r="C5025" t="s">
        <v>18738</v>
      </c>
      <c r="D5025" t="s">
        <v>18739</v>
      </c>
      <c r="E5025" t="s">
        <v>113</v>
      </c>
      <c r="F5025" t="s">
        <v>18740</v>
      </c>
      <c r="G5025" t="s">
        <v>247</v>
      </c>
      <c r="H5025" t="s">
        <v>371</v>
      </c>
      <c r="I5025" t="s">
        <v>2317</v>
      </c>
      <c r="J5025" t="s">
        <v>18741</v>
      </c>
      <c r="K5025" t="s">
        <v>18742</v>
      </c>
      <c r="L5025" t="s">
        <v>120</v>
      </c>
      <c r="M5025">
        <v>38</v>
      </c>
      <c r="N5025" t="s">
        <v>9085</v>
      </c>
      <c r="O5025" t="s">
        <v>11169</v>
      </c>
      <c r="P5025">
        <v>3</v>
      </c>
      <c r="Q5025">
        <v>2009</v>
      </c>
      <c r="R5025">
        <v>469</v>
      </c>
      <c r="T5025">
        <v>60</v>
      </c>
      <c r="U5025">
        <v>205</v>
      </c>
      <c r="V5025">
        <v>310</v>
      </c>
      <c r="W5025">
        <v>2.8266629999999999</v>
      </c>
      <c r="X5025">
        <v>3.3919956</v>
      </c>
    </row>
    <row r="5026" spans="1:24" hidden="1" x14ac:dyDescent="0.3">
      <c r="A5026" t="s">
        <v>18744</v>
      </c>
      <c r="B5026" t="s">
        <v>8179</v>
      </c>
      <c r="C5026" t="s">
        <v>18738</v>
      </c>
      <c r="D5026" t="s">
        <v>18739</v>
      </c>
      <c r="E5026" t="s">
        <v>113</v>
      </c>
      <c r="F5026" t="s">
        <v>18740</v>
      </c>
      <c r="G5026" t="s">
        <v>247</v>
      </c>
      <c r="H5026" t="s">
        <v>371</v>
      </c>
      <c r="I5026" t="s">
        <v>2317</v>
      </c>
      <c r="J5026" t="s">
        <v>18741</v>
      </c>
      <c r="K5026" t="s">
        <v>18742</v>
      </c>
      <c r="L5026" t="s">
        <v>120</v>
      </c>
      <c r="M5026">
        <v>38</v>
      </c>
      <c r="N5026" t="s">
        <v>9085</v>
      </c>
      <c r="O5026" t="s">
        <v>16695</v>
      </c>
      <c r="P5026">
        <v>3</v>
      </c>
      <c r="Q5026">
        <v>480</v>
      </c>
      <c r="R5026">
        <v>356</v>
      </c>
      <c r="W5026">
        <v>0.51263999999999998</v>
      </c>
      <c r="X5026">
        <v>0.61516799999999994</v>
      </c>
    </row>
    <row r="5027" spans="1:24" hidden="1" x14ac:dyDescent="0.3">
      <c r="A5027" t="s">
        <v>18745</v>
      </c>
      <c r="B5027" t="s">
        <v>8536</v>
      </c>
      <c r="C5027" t="s">
        <v>18738</v>
      </c>
      <c r="D5027" t="s">
        <v>18739</v>
      </c>
      <c r="E5027" t="s">
        <v>113</v>
      </c>
      <c r="F5027" t="s">
        <v>18740</v>
      </c>
      <c r="G5027" t="s">
        <v>247</v>
      </c>
      <c r="H5027" t="s">
        <v>371</v>
      </c>
      <c r="I5027" t="s">
        <v>2317</v>
      </c>
      <c r="J5027" t="s">
        <v>18741</v>
      </c>
      <c r="K5027" t="s">
        <v>18742</v>
      </c>
      <c r="L5027" t="s">
        <v>120</v>
      </c>
      <c r="M5027">
        <v>38</v>
      </c>
      <c r="N5027" t="s">
        <v>9085</v>
      </c>
      <c r="O5027" t="s">
        <v>11880</v>
      </c>
      <c r="P5027">
        <v>3</v>
      </c>
      <c r="Q5027">
        <v>400</v>
      </c>
      <c r="R5027">
        <v>300</v>
      </c>
      <c r="W5027">
        <v>0.36</v>
      </c>
      <c r="X5027">
        <v>0.432</v>
      </c>
    </row>
    <row r="5028" spans="1:24" hidden="1" x14ac:dyDescent="0.3">
      <c r="A5028" t="s">
        <v>18746</v>
      </c>
      <c r="B5028" t="s">
        <v>8539</v>
      </c>
      <c r="C5028" t="s">
        <v>18738</v>
      </c>
      <c r="D5028" t="s">
        <v>18739</v>
      </c>
      <c r="E5028" t="s">
        <v>113</v>
      </c>
      <c r="F5028" t="s">
        <v>18740</v>
      </c>
      <c r="G5028" t="s">
        <v>247</v>
      </c>
      <c r="H5028" t="s">
        <v>371</v>
      </c>
      <c r="I5028" t="s">
        <v>2317</v>
      </c>
      <c r="J5028" t="s">
        <v>18741</v>
      </c>
      <c r="K5028" t="s">
        <v>18742</v>
      </c>
      <c r="L5028" t="s">
        <v>120</v>
      </c>
      <c r="M5028">
        <v>37</v>
      </c>
      <c r="N5028" t="s">
        <v>9085</v>
      </c>
      <c r="O5028" t="s">
        <v>9131</v>
      </c>
      <c r="P5028">
        <v>1</v>
      </c>
      <c r="Q5028">
        <v>210</v>
      </c>
      <c r="R5028">
        <v>210</v>
      </c>
      <c r="W5028">
        <v>4.41E-2</v>
      </c>
      <c r="X5028">
        <v>5.2920000000000002E-2</v>
      </c>
    </row>
    <row r="5029" spans="1:24" hidden="1" x14ac:dyDescent="0.3">
      <c r="A5029" t="s">
        <v>18747</v>
      </c>
      <c r="B5029" t="s">
        <v>8211</v>
      </c>
      <c r="C5029" t="s">
        <v>18738</v>
      </c>
      <c r="D5029" t="s">
        <v>18739</v>
      </c>
      <c r="E5029" t="s">
        <v>113</v>
      </c>
      <c r="F5029" t="s">
        <v>18740</v>
      </c>
      <c r="G5029" t="s">
        <v>247</v>
      </c>
      <c r="H5029" t="s">
        <v>371</v>
      </c>
      <c r="I5029" t="s">
        <v>2317</v>
      </c>
      <c r="J5029" t="s">
        <v>18741</v>
      </c>
      <c r="K5029" t="s">
        <v>18742</v>
      </c>
      <c r="L5029" t="s">
        <v>120</v>
      </c>
      <c r="M5029">
        <v>37</v>
      </c>
      <c r="N5029" t="s">
        <v>17423</v>
      </c>
      <c r="O5029" t="s">
        <v>15748</v>
      </c>
      <c r="P5029">
        <v>1</v>
      </c>
      <c r="Q5029">
        <v>0.6</v>
      </c>
      <c r="T5029">
        <v>94.4</v>
      </c>
      <c r="W5029">
        <v>0.28274333882308139</v>
      </c>
      <c r="X5029">
        <v>0.45238934211693027</v>
      </c>
    </row>
    <row r="5030" spans="1:24" hidden="1" x14ac:dyDescent="0.3">
      <c r="A5030" t="s">
        <v>18748</v>
      </c>
      <c r="B5030" t="s">
        <v>8174</v>
      </c>
      <c r="C5030" t="s">
        <v>7052</v>
      </c>
      <c r="D5030" t="s">
        <v>7051</v>
      </c>
      <c r="E5030" t="s">
        <v>113</v>
      </c>
      <c r="F5030" t="s">
        <v>7053</v>
      </c>
      <c r="G5030" t="s">
        <v>247</v>
      </c>
      <c r="H5030" t="s">
        <v>308</v>
      </c>
      <c r="I5030" t="s">
        <v>540</v>
      </c>
      <c r="J5030" t="s">
        <v>18749</v>
      </c>
      <c r="K5030" t="s">
        <v>18750</v>
      </c>
      <c r="L5030" t="s">
        <v>120</v>
      </c>
      <c r="M5030">
        <v>40</v>
      </c>
      <c r="N5030" t="s">
        <v>9085</v>
      </c>
      <c r="O5030" t="s">
        <v>17159</v>
      </c>
      <c r="P5030">
        <v>3</v>
      </c>
      <c r="Q5030">
        <v>1450</v>
      </c>
      <c r="R5030">
        <v>400</v>
      </c>
      <c r="T5030">
        <v>330</v>
      </c>
      <c r="U5030">
        <v>110</v>
      </c>
      <c r="V5030">
        <v>220</v>
      </c>
      <c r="W5030">
        <v>1.74</v>
      </c>
      <c r="X5030">
        <v>2.0880000000000001</v>
      </c>
    </row>
    <row r="5031" spans="1:24" hidden="1" x14ac:dyDescent="0.3">
      <c r="A5031" t="s">
        <v>18751</v>
      </c>
      <c r="B5031" t="s">
        <v>8617</v>
      </c>
      <c r="C5031" t="s">
        <v>7052</v>
      </c>
      <c r="D5031" t="s">
        <v>7051</v>
      </c>
      <c r="E5031" t="s">
        <v>113</v>
      </c>
      <c r="F5031" t="s">
        <v>7053</v>
      </c>
      <c r="G5031" t="s">
        <v>247</v>
      </c>
      <c r="H5031" t="s">
        <v>308</v>
      </c>
      <c r="I5031" t="s">
        <v>540</v>
      </c>
      <c r="J5031" t="s">
        <v>18749</v>
      </c>
      <c r="K5031" t="s">
        <v>18750</v>
      </c>
      <c r="L5031" t="s">
        <v>120</v>
      </c>
      <c r="M5031">
        <v>38</v>
      </c>
      <c r="N5031" t="s">
        <v>9085</v>
      </c>
      <c r="O5031" t="s">
        <v>8647</v>
      </c>
      <c r="P5031">
        <v>3</v>
      </c>
      <c r="Q5031">
        <v>1509</v>
      </c>
      <c r="R5031">
        <v>469</v>
      </c>
      <c r="T5031">
        <v>330</v>
      </c>
      <c r="U5031">
        <v>110</v>
      </c>
      <c r="V5031">
        <v>220</v>
      </c>
      <c r="W5031">
        <v>2.1231629999999999</v>
      </c>
      <c r="X5031">
        <v>2.5477955999999997</v>
      </c>
    </row>
    <row r="5032" spans="1:24" hidden="1" x14ac:dyDescent="0.3">
      <c r="A5032" t="s">
        <v>18752</v>
      </c>
      <c r="B5032" t="s">
        <v>8179</v>
      </c>
      <c r="C5032" t="s">
        <v>7052</v>
      </c>
      <c r="D5032" t="s">
        <v>7051</v>
      </c>
      <c r="E5032" t="s">
        <v>113</v>
      </c>
      <c r="F5032" t="s">
        <v>7053</v>
      </c>
      <c r="G5032" t="s">
        <v>247</v>
      </c>
      <c r="H5032" t="s">
        <v>308</v>
      </c>
      <c r="I5032" t="s">
        <v>540</v>
      </c>
      <c r="J5032" t="s">
        <v>18749</v>
      </c>
      <c r="K5032" t="s">
        <v>18750</v>
      </c>
      <c r="L5032" t="s">
        <v>120</v>
      </c>
      <c r="M5032">
        <v>38</v>
      </c>
      <c r="N5032" t="s">
        <v>9085</v>
      </c>
      <c r="O5032" t="s">
        <v>11880</v>
      </c>
      <c r="P5032">
        <v>3</v>
      </c>
      <c r="Q5032">
        <v>400</v>
      </c>
      <c r="R5032">
        <v>300</v>
      </c>
      <c r="W5032">
        <v>0.36</v>
      </c>
      <c r="X5032">
        <v>0.432</v>
      </c>
    </row>
    <row r="5033" spans="1:24" hidden="1" x14ac:dyDescent="0.3">
      <c r="A5033" t="s">
        <v>18753</v>
      </c>
      <c r="B5033" t="s">
        <v>8536</v>
      </c>
      <c r="C5033" t="s">
        <v>7052</v>
      </c>
      <c r="D5033" t="s">
        <v>7051</v>
      </c>
      <c r="E5033" t="s">
        <v>113</v>
      </c>
      <c r="F5033" t="s">
        <v>7053</v>
      </c>
      <c r="G5033" t="s">
        <v>247</v>
      </c>
      <c r="H5033" t="s">
        <v>308</v>
      </c>
      <c r="I5033" t="s">
        <v>540</v>
      </c>
      <c r="J5033" t="s">
        <v>18749</v>
      </c>
      <c r="K5033" t="s">
        <v>18750</v>
      </c>
      <c r="L5033" t="s">
        <v>120</v>
      </c>
      <c r="M5033">
        <v>38</v>
      </c>
      <c r="N5033" t="s">
        <v>9085</v>
      </c>
      <c r="O5033" t="s">
        <v>16695</v>
      </c>
      <c r="P5033">
        <v>3</v>
      </c>
      <c r="Q5033">
        <v>400</v>
      </c>
      <c r="R5033">
        <v>300</v>
      </c>
      <c r="W5033">
        <v>0.36</v>
      </c>
      <c r="X5033">
        <v>0.432</v>
      </c>
    </row>
    <row r="5034" spans="1:24" hidden="1" x14ac:dyDescent="0.3">
      <c r="A5034" t="s">
        <v>18754</v>
      </c>
      <c r="B5034" t="s">
        <v>8539</v>
      </c>
      <c r="C5034" t="s">
        <v>7052</v>
      </c>
      <c r="D5034" t="s">
        <v>7051</v>
      </c>
      <c r="E5034" t="s">
        <v>113</v>
      </c>
      <c r="F5034" t="s">
        <v>7053</v>
      </c>
      <c r="G5034" t="s">
        <v>247</v>
      </c>
      <c r="H5034" t="s">
        <v>308</v>
      </c>
      <c r="I5034" t="s">
        <v>540</v>
      </c>
      <c r="J5034" t="s">
        <v>18749</v>
      </c>
      <c r="K5034" t="s">
        <v>18750</v>
      </c>
      <c r="L5034" t="s">
        <v>120</v>
      </c>
      <c r="M5034">
        <v>38</v>
      </c>
      <c r="N5034" t="s">
        <v>9085</v>
      </c>
      <c r="O5034" t="s">
        <v>9131</v>
      </c>
      <c r="P5034">
        <v>2</v>
      </c>
      <c r="Q5034">
        <v>210</v>
      </c>
      <c r="R5034">
        <v>210</v>
      </c>
      <c r="W5034">
        <v>8.8200000000000001E-2</v>
      </c>
      <c r="X5034">
        <v>0.10584</v>
      </c>
    </row>
    <row r="5035" spans="1:24" hidden="1" x14ac:dyDescent="0.3">
      <c r="A5035" t="s">
        <v>18755</v>
      </c>
      <c r="B5035" t="s">
        <v>8211</v>
      </c>
      <c r="C5035" t="s">
        <v>7052</v>
      </c>
      <c r="D5035" t="s">
        <v>7051</v>
      </c>
      <c r="E5035" t="s">
        <v>113</v>
      </c>
      <c r="F5035" t="s">
        <v>7053</v>
      </c>
      <c r="G5035" t="s">
        <v>247</v>
      </c>
      <c r="H5035" t="s">
        <v>308</v>
      </c>
      <c r="I5035" t="s">
        <v>540</v>
      </c>
      <c r="J5035" t="s">
        <v>18749</v>
      </c>
      <c r="K5035" t="s">
        <v>18750</v>
      </c>
      <c r="L5035" t="s">
        <v>120</v>
      </c>
      <c r="M5035">
        <v>38</v>
      </c>
      <c r="N5035" t="s">
        <v>10316</v>
      </c>
      <c r="O5035" t="s">
        <v>18756</v>
      </c>
      <c r="P5035">
        <v>1</v>
      </c>
      <c r="Q5035">
        <v>0.3</v>
      </c>
      <c r="T5035">
        <v>124.65</v>
      </c>
      <c r="W5035">
        <v>7.0685834705770348E-2</v>
      </c>
      <c r="X5035">
        <v>0.11309733552923257</v>
      </c>
    </row>
    <row r="5036" spans="1:24" hidden="1" x14ac:dyDescent="0.3">
      <c r="A5036" t="s">
        <v>18757</v>
      </c>
      <c r="B5036" t="s">
        <v>8174</v>
      </c>
      <c r="C5036" t="s">
        <v>18758</v>
      </c>
      <c r="D5036" t="s">
        <v>18759</v>
      </c>
      <c r="E5036" t="s">
        <v>113</v>
      </c>
      <c r="F5036" t="s">
        <v>18760</v>
      </c>
      <c r="G5036" t="s">
        <v>247</v>
      </c>
      <c r="H5036" t="s">
        <v>308</v>
      </c>
      <c r="I5036" t="s">
        <v>540</v>
      </c>
      <c r="J5036" t="s">
        <v>18761</v>
      </c>
      <c r="K5036" t="s">
        <v>18762</v>
      </c>
      <c r="L5036" t="s">
        <v>120</v>
      </c>
      <c r="M5036">
        <v>40</v>
      </c>
      <c r="N5036" t="s">
        <v>9085</v>
      </c>
      <c r="O5036" t="s">
        <v>17159</v>
      </c>
      <c r="P5036">
        <v>3</v>
      </c>
      <c r="Q5036">
        <v>1450</v>
      </c>
      <c r="R5036">
        <v>400</v>
      </c>
      <c r="T5036">
        <v>40</v>
      </c>
      <c r="U5036">
        <v>180</v>
      </c>
      <c r="V5036">
        <v>280</v>
      </c>
      <c r="W5036">
        <v>1.74</v>
      </c>
      <c r="X5036">
        <v>2.0880000000000001</v>
      </c>
    </row>
    <row r="5037" spans="1:24" hidden="1" x14ac:dyDescent="0.3">
      <c r="A5037" t="s">
        <v>18763</v>
      </c>
      <c r="B5037" t="s">
        <v>8617</v>
      </c>
      <c r="C5037" t="s">
        <v>18758</v>
      </c>
      <c r="D5037" t="s">
        <v>18759</v>
      </c>
      <c r="E5037" t="s">
        <v>113</v>
      </c>
      <c r="F5037" t="s">
        <v>18760</v>
      </c>
      <c r="G5037" t="s">
        <v>247</v>
      </c>
      <c r="H5037" t="s">
        <v>308</v>
      </c>
      <c r="I5037" t="s">
        <v>540</v>
      </c>
      <c r="J5037" t="s">
        <v>18761</v>
      </c>
      <c r="K5037" t="s">
        <v>18762</v>
      </c>
      <c r="L5037" t="s">
        <v>120</v>
      </c>
      <c r="M5037">
        <v>38</v>
      </c>
      <c r="N5037" t="s">
        <v>9085</v>
      </c>
      <c r="O5037" t="s">
        <v>8647</v>
      </c>
      <c r="P5037">
        <v>3</v>
      </c>
      <c r="Q5037">
        <v>1509</v>
      </c>
      <c r="R5037">
        <v>469</v>
      </c>
      <c r="T5037">
        <v>40</v>
      </c>
      <c r="U5037">
        <v>180</v>
      </c>
      <c r="V5037">
        <v>280</v>
      </c>
      <c r="W5037">
        <v>2.1231629999999999</v>
      </c>
      <c r="X5037">
        <v>2.5477955999999997</v>
      </c>
    </row>
    <row r="5038" spans="1:24" hidden="1" x14ac:dyDescent="0.3">
      <c r="A5038" t="s">
        <v>18764</v>
      </c>
      <c r="B5038" t="s">
        <v>8179</v>
      </c>
      <c r="C5038" t="s">
        <v>18758</v>
      </c>
      <c r="D5038" t="s">
        <v>18759</v>
      </c>
      <c r="E5038" t="s">
        <v>113</v>
      </c>
      <c r="F5038" t="s">
        <v>18760</v>
      </c>
      <c r="G5038" t="s">
        <v>247</v>
      </c>
      <c r="H5038" t="s">
        <v>308</v>
      </c>
      <c r="I5038" t="s">
        <v>540</v>
      </c>
      <c r="J5038" t="s">
        <v>18761</v>
      </c>
      <c r="K5038" t="s">
        <v>18762</v>
      </c>
      <c r="L5038" t="s">
        <v>120</v>
      </c>
      <c r="M5038">
        <v>38</v>
      </c>
      <c r="N5038" t="s">
        <v>9085</v>
      </c>
      <c r="O5038" t="s">
        <v>11880</v>
      </c>
      <c r="P5038">
        <v>3</v>
      </c>
      <c r="Q5038">
        <v>400</v>
      </c>
      <c r="R5038">
        <v>300</v>
      </c>
      <c r="W5038">
        <v>0.36</v>
      </c>
      <c r="X5038">
        <v>0.432</v>
      </c>
    </row>
    <row r="5039" spans="1:24" hidden="1" x14ac:dyDescent="0.3">
      <c r="A5039" t="s">
        <v>18765</v>
      </c>
      <c r="B5039" t="s">
        <v>8536</v>
      </c>
      <c r="C5039" t="s">
        <v>18758</v>
      </c>
      <c r="D5039" t="s">
        <v>18759</v>
      </c>
      <c r="E5039" t="s">
        <v>113</v>
      </c>
      <c r="F5039" t="s">
        <v>18760</v>
      </c>
      <c r="G5039" t="s">
        <v>247</v>
      </c>
      <c r="H5039" t="s">
        <v>308</v>
      </c>
      <c r="I5039" t="s">
        <v>540</v>
      </c>
      <c r="J5039" t="s">
        <v>18761</v>
      </c>
      <c r="K5039" t="s">
        <v>18762</v>
      </c>
      <c r="L5039" t="s">
        <v>120</v>
      </c>
      <c r="M5039">
        <v>38</v>
      </c>
      <c r="N5039" t="s">
        <v>9085</v>
      </c>
      <c r="O5039" t="s">
        <v>16695</v>
      </c>
      <c r="P5039">
        <v>3</v>
      </c>
      <c r="Q5039">
        <v>400</v>
      </c>
      <c r="R5039">
        <v>300</v>
      </c>
      <c r="W5039">
        <v>0.36</v>
      </c>
      <c r="X5039">
        <v>0.432</v>
      </c>
    </row>
    <row r="5040" spans="1:24" hidden="1" x14ac:dyDescent="0.3">
      <c r="A5040" t="s">
        <v>18766</v>
      </c>
      <c r="B5040" t="s">
        <v>8539</v>
      </c>
      <c r="C5040" t="s">
        <v>18758</v>
      </c>
      <c r="D5040" t="s">
        <v>18759</v>
      </c>
      <c r="E5040" t="s">
        <v>113</v>
      </c>
      <c r="F5040" t="s">
        <v>18760</v>
      </c>
      <c r="G5040" t="s">
        <v>247</v>
      </c>
      <c r="H5040" t="s">
        <v>308</v>
      </c>
      <c r="I5040" t="s">
        <v>540</v>
      </c>
      <c r="J5040" t="s">
        <v>18761</v>
      </c>
      <c r="K5040" t="s">
        <v>18762</v>
      </c>
      <c r="L5040" t="s">
        <v>120</v>
      </c>
      <c r="M5040">
        <v>38</v>
      </c>
      <c r="N5040" t="s">
        <v>9085</v>
      </c>
      <c r="O5040" t="s">
        <v>9131</v>
      </c>
      <c r="P5040">
        <v>2</v>
      </c>
      <c r="Q5040">
        <v>210</v>
      </c>
      <c r="R5040">
        <v>210</v>
      </c>
      <c r="W5040">
        <v>8.8200000000000001E-2</v>
      </c>
      <c r="X5040">
        <v>0.10584</v>
      </c>
    </row>
    <row r="5041" spans="1:24" hidden="1" x14ac:dyDescent="0.3">
      <c r="A5041" t="s">
        <v>18767</v>
      </c>
      <c r="B5041" t="s">
        <v>8211</v>
      </c>
      <c r="C5041" t="s">
        <v>18758</v>
      </c>
      <c r="D5041" t="s">
        <v>18759</v>
      </c>
      <c r="E5041" t="s">
        <v>113</v>
      </c>
      <c r="F5041" t="s">
        <v>18760</v>
      </c>
      <c r="G5041" t="s">
        <v>247</v>
      </c>
      <c r="H5041" t="s">
        <v>308</v>
      </c>
      <c r="I5041" t="s">
        <v>540</v>
      </c>
      <c r="J5041" t="s">
        <v>18761</v>
      </c>
      <c r="K5041" t="s">
        <v>18762</v>
      </c>
      <c r="L5041" t="s">
        <v>120</v>
      </c>
      <c r="M5041">
        <v>38</v>
      </c>
      <c r="N5041" t="s">
        <v>10031</v>
      </c>
      <c r="O5041" t="s">
        <v>17679</v>
      </c>
      <c r="P5041">
        <v>1</v>
      </c>
      <c r="Q5041">
        <v>0.6</v>
      </c>
      <c r="T5041">
        <v>53.63</v>
      </c>
      <c r="W5041">
        <v>0.28274333882308139</v>
      </c>
      <c r="X5041">
        <v>0.45238934211693027</v>
      </c>
    </row>
    <row r="5042" spans="1:24" hidden="1" x14ac:dyDescent="0.3">
      <c r="A5042" t="s">
        <v>18768</v>
      </c>
      <c r="B5042" t="s">
        <v>8174</v>
      </c>
      <c r="C5042" t="s">
        <v>6154</v>
      </c>
      <c r="D5042" t="s">
        <v>6153</v>
      </c>
      <c r="E5042" t="s">
        <v>113</v>
      </c>
      <c r="F5042" t="s">
        <v>6155</v>
      </c>
      <c r="G5042" t="s">
        <v>247</v>
      </c>
      <c r="H5042" t="s">
        <v>6157</v>
      </c>
      <c r="I5042" t="s">
        <v>138</v>
      </c>
      <c r="J5042" t="s">
        <v>18769</v>
      </c>
      <c r="K5042" t="s">
        <v>18770</v>
      </c>
      <c r="L5042" t="s">
        <v>8842</v>
      </c>
      <c r="M5042">
        <v>69</v>
      </c>
      <c r="N5042" t="s">
        <v>9085</v>
      </c>
      <c r="O5042" t="s">
        <v>18672</v>
      </c>
      <c r="P5042">
        <v>3</v>
      </c>
      <c r="Q5042">
        <v>1499</v>
      </c>
      <c r="R5042">
        <v>369</v>
      </c>
      <c r="T5042">
        <v>240</v>
      </c>
      <c r="U5042">
        <v>120</v>
      </c>
      <c r="V5042">
        <v>0</v>
      </c>
      <c r="W5042">
        <v>1.6593929999999999</v>
      </c>
      <c r="X5042">
        <v>1.9912715999999997</v>
      </c>
    </row>
    <row r="5043" spans="1:24" hidden="1" x14ac:dyDescent="0.3">
      <c r="A5043" t="s">
        <v>18771</v>
      </c>
      <c r="B5043" t="s">
        <v>8179</v>
      </c>
      <c r="C5043" t="s">
        <v>6154</v>
      </c>
      <c r="D5043" t="s">
        <v>6153</v>
      </c>
      <c r="E5043" t="s">
        <v>113</v>
      </c>
      <c r="F5043" t="s">
        <v>6155</v>
      </c>
      <c r="G5043" t="s">
        <v>247</v>
      </c>
      <c r="H5043" t="s">
        <v>6157</v>
      </c>
      <c r="I5043" t="s">
        <v>138</v>
      </c>
      <c r="J5043" t="s">
        <v>18769</v>
      </c>
      <c r="K5043" t="s">
        <v>18770</v>
      </c>
      <c r="L5043" t="s">
        <v>8842</v>
      </c>
      <c r="M5043">
        <v>68</v>
      </c>
      <c r="N5043" t="s">
        <v>9085</v>
      </c>
      <c r="O5043" t="s">
        <v>11880</v>
      </c>
      <c r="P5043">
        <v>3</v>
      </c>
      <c r="Q5043">
        <v>400</v>
      </c>
      <c r="R5043">
        <v>300</v>
      </c>
      <c r="W5043">
        <v>0.36</v>
      </c>
      <c r="X5043">
        <v>0.432</v>
      </c>
    </row>
    <row r="5044" spans="1:24" hidden="1" x14ac:dyDescent="0.3">
      <c r="A5044" t="s">
        <v>18772</v>
      </c>
      <c r="B5044" t="s">
        <v>8536</v>
      </c>
      <c r="C5044" t="s">
        <v>6154</v>
      </c>
      <c r="D5044" t="s">
        <v>6153</v>
      </c>
      <c r="E5044" t="s">
        <v>113</v>
      </c>
      <c r="F5044" t="s">
        <v>6155</v>
      </c>
      <c r="G5044" t="s">
        <v>247</v>
      </c>
      <c r="H5044" t="s">
        <v>6157</v>
      </c>
      <c r="I5044" t="s">
        <v>138</v>
      </c>
      <c r="J5044" t="s">
        <v>18769</v>
      </c>
      <c r="K5044" t="s">
        <v>18770</v>
      </c>
      <c r="L5044" t="s">
        <v>8842</v>
      </c>
      <c r="M5044">
        <v>68</v>
      </c>
      <c r="N5044" t="s">
        <v>9085</v>
      </c>
      <c r="O5044" t="s">
        <v>16695</v>
      </c>
      <c r="P5044">
        <v>2</v>
      </c>
      <c r="Q5044">
        <v>480</v>
      </c>
      <c r="R5044">
        <v>356</v>
      </c>
      <c r="W5044">
        <v>0.34176000000000001</v>
      </c>
      <c r="X5044">
        <v>0.41011199999999998</v>
      </c>
    </row>
    <row r="5045" spans="1:24" hidden="1" x14ac:dyDescent="0.3">
      <c r="A5045" t="s">
        <v>18773</v>
      </c>
      <c r="B5045" t="s">
        <v>8539</v>
      </c>
      <c r="C5045" t="s">
        <v>6154</v>
      </c>
      <c r="D5045" t="s">
        <v>6153</v>
      </c>
      <c r="E5045" t="s">
        <v>113</v>
      </c>
      <c r="F5045" t="s">
        <v>6155</v>
      </c>
      <c r="G5045" t="s">
        <v>247</v>
      </c>
      <c r="H5045" t="s">
        <v>6157</v>
      </c>
      <c r="I5045" t="s">
        <v>138</v>
      </c>
      <c r="J5045" t="s">
        <v>18769</v>
      </c>
      <c r="K5045" t="s">
        <v>18770</v>
      </c>
      <c r="L5045" t="s">
        <v>8842</v>
      </c>
      <c r="M5045">
        <v>67</v>
      </c>
      <c r="N5045" t="s">
        <v>9085</v>
      </c>
      <c r="O5045" t="s">
        <v>9131</v>
      </c>
      <c r="P5045">
        <v>1</v>
      </c>
      <c r="Q5045">
        <v>210</v>
      </c>
      <c r="R5045">
        <v>210</v>
      </c>
      <c r="W5045">
        <v>4.41E-2</v>
      </c>
      <c r="X5045">
        <v>5.2920000000000002E-2</v>
      </c>
    </row>
    <row r="5046" spans="1:24" hidden="1" x14ac:dyDescent="0.3">
      <c r="A5046" t="s">
        <v>18774</v>
      </c>
      <c r="B5046" t="s">
        <v>8211</v>
      </c>
      <c r="C5046" t="s">
        <v>6154</v>
      </c>
      <c r="D5046" t="s">
        <v>6153</v>
      </c>
      <c r="E5046" t="s">
        <v>113</v>
      </c>
      <c r="F5046" t="s">
        <v>6155</v>
      </c>
      <c r="G5046" t="s">
        <v>247</v>
      </c>
      <c r="H5046" t="s">
        <v>6157</v>
      </c>
      <c r="I5046" t="s">
        <v>138</v>
      </c>
      <c r="J5046" t="s">
        <v>18769</v>
      </c>
      <c r="K5046" t="s">
        <v>18770</v>
      </c>
      <c r="L5046" t="s">
        <v>8842</v>
      </c>
      <c r="M5046">
        <v>67</v>
      </c>
      <c r="N5046" t="s">
        <v>113</v>
      </c>
      <c r="O5046" t="s">
        <v>9493</v>
      </c>
      <c r="P5046">
        <v>1</v>
      </c>
      <c r="Q5046">
        <v>1.2</v>
      </c>
      <c r="T5046">
        <v>97.3</v>
      </c>
      <c r="W5046">
        <v>1.1309733552923256</v>
      </c>
      <c r="X5046">
        <v>1.8095573684677211</v>
      </c>
    </row>
    <row r="5047" spans="1:24" hidden="1" x14ac:dyDescent="0.3">
      <c r="A5047" t="s">
        <v>18775</v>
      </c>
      <c r="B5047" t="s">
        <v>8174</v>
      </c>
      <c r="C5047" t="s">
        <v>7738</v>
      </c>
      <c r="D5047" t="s">
        <v>7737</v>
      </c>
      <c r="E5047" t="s">
        <v>113</v>
      </c>
      <c r="F5047" t="s">
        <v>7739</v>
      </c>
      <c r="G5047" t="s">
        <v>247</v>
      </c>
      <c r="H5047" t="s">
        <v>371</v>
      </c>
      <c r="I5047" t="s">
        <v>285</v>
      </c>
      <c r="J5047" t="s">
        <v>18776</v>
      </c>
      <c r="K5047" t="s">
        <v>18777</v>
      </c>
      <c r="L5047" t="s">
        <v>120</v>
      </c>
      <c r="M5047">
        <v>40</v>
      </c>
      <c r="N5047" t="s">
        <v>9659</v>
      </c>
      <c r="O5047" t="s">
        <v>10476</v>
      </c>
      <c r="P5047">
        <v>3</v>
      </c>
      <c r="Q5047">
        <v>1500</v>
      </c>
      <c r="R5047">
        <v>469</v>
      </c>
      <c r="T5047">
        <v>80</v>
      </c>
      <c r="U5047">
        <v>180</v>
      </c>
      <c r="V5047">
        <v>280</v>
      </c>
      <c r="W5047">
        <v>2.1105</v>
      </c>
      <c r="X5047">
        <v>2.5326</v>
      </c>
    </row>
    <row r="5048" spans="1:24" hidden="1" x14ac:dyDescent="0.3">
      <c r="A5048" t="s">
        <v>18778</v>
      </c>
      <c r="B5048" t="s">
        <v>8617</v>
      </c>
      <c r="C5048" t="s">
        <v>7738</v>
      </c>
      <c r="D5048" t="s">
        <v>7737</v>
      </c>
      <c r="E5048" t="s">
        <v>113</v>
      </c>
      <c r="F5048" t="s">
        <v>7739</v>
      </c>
      <c r="G5048" t="s">
        <v>247</v>
      </c>
      <c r="H5048" t="s">
        <v>371</v>
      </c>
      <c r="I5048" t="s">
        <v>285</v>
      </c>
      <c r="J5048" t="s">
        <v>18776</v>
      </c>
      <c r="K5048" t="s">
        <v>18777</v>
      </c>
      <c r="L5048" t="s">
        <v>120</v>
      </c>
      <c r="M5048">
        <v>40</v>
      </c>
      <c r="N5048" t="s">
        <v>8614</v>
      </c>
      <c r="O5048" t="s">
        <v>9835</v>
      </c>
      <c r="P5048">
        <v>3</v>
      </c>
      <c r="Q5048">
        <v>694</v>
      </c>
      <c r="R5048">
        <v>408</v>
      </c>
      <c r="T5048">
        <v>80</v>
      </c>
      <c r="U5048">
        <v>180</v>
      </c>
      <c r="V5048">
        <v>280</v>
      </c>
      <c r="W5048">
        <v>0.84945599999999999</v>
      </c>
      <c r="X5048">
        <v>1.0193471999999999</v>
      </c>
    </row>
    <row r="5049" spans="1:24" hidden="1" x14ac:dyDescent="0.3">
      <c r="A5049" t="s">
        <v>18779</v>
      </c>
      <c r="B5049" t="s">
        <v>8179</v>
      </c>
      <c r="C5049" t="s">
        <v>7738</v>
      </c>
      <c r="D5049" t="s">
        <v>7737</v>
      </c>
      <c r="E5049" t="s">
        <v>113</v>
      </c>
      <c r="F5049" t="s">
        <v>7739</v>
      </c>
      <c r="G5049" t="s">
        <v>247</v>
      </c>
      <c r="H5049" t="s">
        <v>371</v>
      </c>
      <c r="I5049" t="s">
        <v>285</v>
      </c>
      <c r="J5049" t="s">
        <v>18776</v>
      </c>
      <c r="K5049" t="s">
        <v>18777</v>
      </c>
      <c r="L5049" t="s">
        <v>120</v>
      </c>
      <c r="M5049">
        <v>40</v>
      </c>
      <c r="N5049" t="s">
        <v>8614</v>
      </c>
      <c r="O5049" t="s">
        <v>9816</v>
      </c>
      <c r="P5049">
        <v>3</v>
      </c>
      <c r="Q5049">
        <v>522</v>
      </c>
      <c r="R5049">
        <v>397</v>
      </c>
      <c r="W5049">
        <v>0.62170199999999998</v>
      </c>
      <c r="X5049">
        <v>0.74604239999999999</v>
      </c>
    </row>
    <row r="5050" spans="1:24" hidden="1" x14ac:dyDescent="0.3">
      <c r="A5050" t="s">
        <v>18780</v>
      </c>
      <c r="B5050" t="s">
        <v>8536</v>
      </c>
      <c r="C5050" t="s">
        <v>7738</v>
      </c>
      <c r="D5050" t="s">
        <v>7737</v>
      </c>
      <c r="E5050" t="s">
        <v>113</v>
      </c>
      <c r="F5050" t="s">
        <v>7739</v>
      </c>
      <c r="G5050" t="s">
        <v>247</v>
      </c>
      <c r="H5050" t="s">
        <v>371</v>
      </c>
      <c r="I5050" t="s">
        <v>285</v>
      </c>
      <c r="J5050" t="s">
        <v>18776</v>
      </c>
      <c r="K5050" t="s">
        <v>18777</v>
      </c>
      <c r="L5050" t="s">
        <v>120</v>
      </c>
      <c r="M5050">
        <v>38</v>
      </c>
      <c r="N5050" t="s">
        <v>9085</v>
      </c>
      <c r="O5050" t="s">
        <v>9131</v>
      </c>
      <c r="P5050">
        <v>1</v>
      </c>
      <c r="Q5050">
        <v>210</v>
      </c>
      <c r="R5050">
        <v>210</v>
      </c>
      <c r="W5050">
        <v>4.41E-2</v>
      </c>
      <c r="X5050">
        <v>5.2920000000000002E-2</v>
      </c>
    </row>
    <row r="5051" spans="1:24" hidden="1" x14ac:dyDescent="0.3">
      <c r="A5051" t="s">
        <v>18781</v>
      </c>
      <c r="B5051" t="s">
        <v>8211</v>
      </c>
      <c r="C5051" t="s">
        <v>7738</v>
      </c>
      <c r="D5051" t="s">
        <v>7737</v>
      </c>
      <c r="E5051" t="s">
        <v>113</v>
      </c>
      <c r="F5051" t="s">
        <v>7739</v>
      </c>
      <c r="G5051" t="s">
        <v>247</v>
      </c>
      <c r="H5051" t="s">
        <v>371</v>
      </c>
      <c r="I5051" t="s">
        <v>285</v>
      </c>
      <c r="J5051" t="s">
        <v>18776</v>
      </c>
      <c r="K5051" t="s">
        <v>18777</v>
      </c>
      <c r="L5051" t="s">
        <v>120</v>
      </c>
      <c r="M5051">
        <v>38</v>
      </c>
      <c r="N5051" t="s">
        <v>17423</v>
      </c>
      <c r="O5051" t="s">
        <v>15748</v>
      </c>
      <c r="P5051">
        <v>1</v>
      </c>
      <c r="Q5051">
        <v>0.6</v>
      </c>
      <c r="T5051">
        <v>233.4</v>
      </c>
      <c r="W5051">
        <v>0.28274333882308139</v>
      </c>
      <c r="X5051">
        <v>0.45238934211693027</v>
      </c>
    </row>
    <row r="5052" spans="1:24" hidden="1" x14ac:dyDescent="0.3">
      <c r="A5052" t="s">
        <v>18782</v>
      </c>
      <c r="B5052" t="s">
        <v>8174</v>
      </c>
      <c r="C5052" t="s">
        <v>18783</v>
      </c>
      <c r="D5052" t="s">
        <v>18784</v>
      </c>
      <c r="E5052" t="s">
        <v>113</v>
      </c>
      <c r="F5052" t="s">
        <v>18785</v>
      </c>
      <c r="G5052" t="s">
        <v>247</v>
      </c>
      <c r="H5052" t="s">
        <v>371</v>
      </c>
      <c r="I5052" t="s">
        <v>218</v>
      </c>
      <c r="J5052" t="s">
        <v>18786</v>
      </c>
      <c r="K5052" t="s">
        <v>18787</v>
      </c>
      <c r="L5052" t="s">
        <v>9030</v>
      </c>
      <c r="M5052">
        <v>60</v>
      </c>
      <c r="N5052" t="s">
        <v>9659</v>
      </c>
      <c r="O5052" t="s">
        <v>10476</v>
      </c>
      <c r="P5052">
        <v>2</v>
      </c>
      <c r="Q5052">
        <v>1500</v>
      </c>
      <c r="R5052">
        <v>469</v>
      </c>
      <c r="T5052">
        <v>0</v>
      </c>
      <c r="U5052">
        <v>175</v>
      </c>
      <c r="W5052">
        <v>1.407</v>
      </c>
      <c r="X5052">
        <v>1.6883999999999999</v>
      </c>
    </row>
    <row r="5053" spans="1:24" hidden="1" x14ac:dyDescent="0.3">
      <c r="A5053" t="s">
        <v>18788</v>
      </c>
      <c r="B5053" t="s">
        <v>8179</v>
      </c>
      <c r="C5053" t="s">
        <v>18783</v>
      </c>
      <c r="D5053" t="s">
        <v>18784</v>
      </c>
      <c r="E5053" t="s">
        <v>113</v>
      </c>
      <c r="F5053" t="s">
        <v>18785</v>
      </c>
      <c r="G5053" t="s">
        <v>247</v>
      </c>
      <c r="H5053" t="s">
        <v>371</v>
      </c>
      <c r="I5053" t="s">
        <v>218</v>
      </c>
      <c r="J5053" t="s">
        <v>18786</v>
      </c>
      <c r="K5053" t="s">
        <v>18787</v>
      </c>
      <c r="L5053" t="s">
        <v>9030</v>
      </c>
      <c r="M5053">
        <v>60</v>
      </c>
      <c r="N5053" t="s">
        <v>8614</v>
      </c>
      <c r="O5053" t="s">
        <v>14417</v>
      </c>
      <c r="P5053">
        <v>2</v>
      </c>
      <c r="Q5053">
        <v>351</v>
      </c>
      <c r="R5053">
        <v>298</v>
      </c>
      <c r="W5053">
        <v>0.20919599999999999</v>
      </c>
      <c r="X5053">
        <v>0.25103519999999996</v>
      </c>
    </row>
    <row r="5054" spans="1:24" hidden="1" x14ac:dyDescent="0.3">
      <c r="A5054" t="s">
        <v>18789</v>
      </c>
      <c r="B5054" t="s">
        <v>8536</v>
      </c>
      <c r="C5054" t="s">
        <v>18783</v>
      </c>
      <c r="D5054" t="s">
        <v>18784</v>
      </c>
      <c r="E5054" t="s">
        <v>113</v>
      </c>
      <c r="F5054" t="s">
        <v>18785</v>
      </c>
      <c r="G5054" t="s">
        <v>247</v>
      </c>
      <c r="H5054" t="s">
        <v>371</v>
      </c>
      <c r="I5054" t="s">
        <v>218</v>
      </c>
      <c r="J5054" t="s">
        <v>18786</v>
      </c>
      <c r="K5054" t="s">
        <v>18787</v>
      </c>
      <c r="L5054" t="s">
        <v>9030</v>
      </c>
      <c r="M5054">
        <v>57</v>
      </c>
      <c r="N5054" t="s">
        <v>9085</v>
      </c>
      <c r="O5054" t="s">
        <v>9131</v>
      </c>
      <c r="P5054">
        <v>1</v>
      </c>
      <c r="Q5054">
        <v>210</v>
      </c>
      <c r="R5054">
        <v>210</v>
      </c>
      <c r="W5054">
        <v>4.41E-2</v>
      </c>
      <c r="X5054">
        <v>5.2920000000000002E-2</v>
      </c>
    </row>
    <row r="5055" spans="1:24" hidden="1" x14ac:dyDescent="0.3">
      <c r="A5055" t="s">
        <v>18790</v>
      </c>
      <c r="B5055" t="s">
        <v>8211</v>
      </c>
      <c r="C5055" t="s">
        <v>18783</v>
      </c>
      <c r="D5055" t="s">
        <v>18784</v>
      </c>
      <c r="E5055" t="s">
        <v>113</v>
      </c>
      <c r="F5055" t="s">
        <v>18785</v>
      </c>
      <c r="G5055" t="s">
        <v>247</v>
      </c>
      <c r="H5055" t="s">
        <v>371</v>
      </c>
      <c r="I5055" t="s">
        <v>218</v>
      </c>
      <c r="J5055" t="s">
        <v>18786</v>
      </c>
      <c r="K5055" t="s">
        <v>18787</v>
      </c>
      <c r="L5055" t="s">
        <v>9030</v>
      </c>
      <c r="M5055">
        <v>57</v>
      </c>
      <c r="N5055" t="s">
        <v>113</v>
      </c>
      <c r="O5055" t="s">
        <v>9493</v>
      </c>
      <c r="P5055">
        <v>1</v>
      </c>
      <c r="Q5055">
        <v>0.9</v>
      </c>
      <c r="T5055">
        <v>164.2</v>
      </c>
      <c r="W5055">
        <v>0.63617251235193317</v>
      </c>
      <c r="X5055">
        <v>1.0178760197630932</v>
      </c>
    </row>
    <row r="5056" spans="1:24" hidden="1" x14ac:dyDescent="0.3">
      <c r="A5056" t="s">
        <v>18791</v>
      </c>
      <c r="B5056" t="s">
        <v>8174</v>
      </c>
      <c r="C5056" t="s">
        <v>7208</v>
      </c>
      <c r="D5056" t="s">
        <v>7207</v>
      </c>
      <c r="E5056" t="s">
        <v>113</v>
      </c>
      <c r="F5056" t="s">
        <v>7209</v>
      </c>
      <c r="G5056" t="s">
        <v>247</v>
      </c>
      <c r="H5056" t="s">
        <v>1187</v>
      </c>
      <c r="I5056" t="s">
        <v>1189</v>
      </c>
      <c r="J5056" t="s">
        <v>18792</v>
      </c>
      <c r="K5056" t="s">
        <v>18793</v>
      </c>
      <c r="L5056" t="s">
        <v>9030</v>
      </c>
      <c r="M5056">
        <v>60</v>
      </c>
      <c r="N5056" t="s">
        <v>9085</v>
      </c>
      <c r="O5056" t="s">
        <v>10329</v>
      </c>
      <c r="P5056">
        <v>2</v>
      </c>
      <c r="Q5056">
        <v>2580</v>
      </c>
      <c r="R5056">
        <v>590</v>
      </c>
      <c r="T5056">
        <v>310</v>
      </c>
      <c r="U5056">
        <v>130</v>
      </c>
      <c r="W5056">
        <v>3.0444</v>
      </c>
      <c r="X5056">
        <v>3.6532799999999996</v>
      </c>
    </row>
    <row r="5057" spans="1:24" hidden="1" x14ac:dyDescent="0.3">
      <c r="A5057" t="s">
        <v>18794</v>
      </c>
      <c r="B5057" t="s">
        <v>8179</v>
      </c>
      <c r="C5057" t="s">
        <v>7208</v>
      </c>
      <c r="D5057" t="s">
        <v>7207</v>
      </c>
      <c r="E5057" t="s">
        <v>113</v>
      </c>
      <c r="F5057" t="s">
        <v>7209</v>
      </c>
      <c r="G5057" t="s">
        <v>247</v>
      </c>
      <c r="H5057" t="s">
        <v>1187</v>
      </c>
      <c r="I5057" t="s">
        <v>1189</v>
      </c>
      <c r="J5057" t="s">
        <v>18792</v>
      </c>
      <c r="K5057" t="s">
        <v>18793</v>
      </c>
      <c r="L5057" t="s">
        <v>9030</v>
      </c>
      <c r="M5057">
        <v>59</v>
      </c>
      <c r="N5057" t="s">
        <v>9085</v>
      </c>
      <c r="O5057" t="s">
        <v>11880</v>
      </c>
      <c r="P5057">
        <v>2</v>
      </c>
      <c r="Q5057">
        <v>400</v>
      </c>
      <c r="R5057">
        <v>300</v>
      </c>
      <c r="W5057">
        <v>0.24</v>
      </c>
      <c r="X5057">
        <v>0.28799999999999998</v>
      </c>
    </row>
    <row r="5058" spans="1:24" hidden="1" x14ac:dyDescent="0.3">
      <c r="A5058" t="s">
        <v>18795</v>
      </c>
      <c r="B5058" t="s">
        <v>8536</v>
      </c>
      <c r="C5058" t="s">
        <v>7208</v>
      </c>
      <c r="D5058" t="s">
        <v>7207</v>
      </c>
      <c r="E5058" t="s">
        <v>113</v>
      </c>
      <c r="F5058" t="s">
        <v>7209</v>
      </c>
      <c r="G5058" t="s">
        <v>247</v>
      </c>
      <c r="H5058" t="s">
        <v>1187</v>
      </c>
      <c r="I5058" t="s">
        <v>1189</v>
      </c>
      <c r="J5058" t="s">
        <v>18792</v>
      </c>
      <c r="K5058" t="s">
        <v>18793</v>
      </c>
      <c r="L5058" t="s">
        <v>9030</v>
      </c>
      <c r="M5058">
        <v>57</v>
      </c>
      <c r="N5058" t="s">
        <v>9085</v>
      </c>
      <c r="O5058" t="s">
        <v>9131</v>
      </c>
      <c r="P5058">
        <v>2</v>
      </c>
      <c r="Q5058">
        <v>210</v>
      </c>
      <c r="R5058">
        <v>210</v>
      </c>
      <c r="W5058">
        <v>8.8200000000000001E-2</v>
      </c>
      <c r="X5058">
        <v>0.10584</v>
      </c>
    </row>
    <row r="5059" spans="1:24" hidden="1" x14ac:dyDescent="0.3">
      <c r="A5059" t="s">
        <v>18796</v>
      </c>
      <c r="B5059" t="s">
        <v>8211</v>
      </c>
      <c r="C5059" t="s">
        <v>7208</v>
      </c>
      <c r="D5059" t="s">
        <v>7207</v>
      </c>
      <c r="E5059" t="s">
        <v>113</v>
      </c>
      <c r="F5059" t="s">
        <v>7209</v>
      </c>
      <c r="G5059" t="s">
        <v>247</v>
      </c>
      <c r="H5059" t="s">
        <v>1187</v>
      </c>
      <c r="I5059" t="s">
        <v>1189</v>
      </c>
      <c r="J5059" t="s">
        <v>18792</v>
      </c>
      <c r="K5059" t="s">
        <v>18793</v>
      </c>
      <c r="L5059" t="s">
        <v>9030</v>
      </c>
      <c r="M5059">
        <v>57</v>
      </c>
      <c r="N5059" t="s">
        <v>113</v>
      </c>
      <c r="O5059" t="s">
        <v>9493</v>
      </c>
      <c r="P5059">
        <v>2</v>
      </c>
      <c r="Q5059">
        <v>0.6</v>
      </c>
      <c r="T5059">
        <v>332.8</v>
      </c>
      <c r="U5059">
        <v>109.5</v>
      </c>
      <c r="W5059">
        <v>0.56548667764616278</v>
      </c>
      <c r="X5059">
        <v>0.90477868423386054</v>
      </c>
    </row>
    <row r="5060" spans="1:24" hidden="1" x14ac:dyDescent="0.3">
      <c r="A5060" t="s">
        <v>18797</v>
      </c>
      <c r="B5060" t="s">
        <v>1304</v>
      </c>
      <c r="C5060" t="s">
        <v>7208</v>
      </c>
      <c r="D5060" t="s">
        <v>7207</v>
      </c>
      <c r="E5060" t="s">
        <v>113</v>
      </c>
      <c r="F5060" t="s">
        <v>7209</v>
      </c>
      <c r="G5060" t="s">
        <v>247</v>
      </c>
      <c r="H5060" t="s">
        <v>1187</v>
      </c>
      <c r="I5060" t="s">
        <v>1189</v>
      </c>
      <c r="J5060" t="s">
        <v>18792</v>
      </c>
      <c r="K5060" t="s">
        <v>18793</v>
      </c>
      <c r="L5060" t="s">
        <v>9030</v>
      </c>
      <c r="M5060">
        <v>0</v>
      </c>
      <c r="N5060" t="s">
        <v>9085</v>
      </c>
      <c r="O5060" t="s">
        <v>18432</v>
      </c>
      <c r="P5060">
        <v>3</v>
      </c>
      <c r="R5060">
        <v>900</v>
      </c>
      <c r="S5060">
        <v>3700</v>
      </c>
    </row>
    <row r="5061" spans="1:24" hidden="1" x14ac:dyDescent="0.3">
      <c r="A5061" t="s">
        <v>18798</v>
      </c>
      <c r="B5061" t="s">
        <v>8174</v>
      </c>
      <c r="C5061" t="s">
        <v>7268</v>
      </c>
      <c r="D5061" t="s">
        <v>7267</v>
      </c>
      <c r="E5061" t="s">
        <v>113</v>
      </c>
      <c r="F5061" t="s">
        <v>7269</v>
      </c>
      <c r="G5061" t="s">
        <v>247</v>
      </c>
      <c r="H5061" t="s">
        <v>1187</v>
      </c>
      <c r="I5061" t="s">
        <v>1189</v>
      </c>
      <c r="J5061" t="s">
        <v>18799</v>
      </c>
      <c r="K5061" t="s">
        <v>18800</v>
      </c>
      <c r="L5061" t="s">
        <v>9030</v>
      </c>
      <c r="M5061">
        <v>60</v>
      </c>
      <c r="N5061" t="s">
        <v>9085</v>
      </c>
      <c r="O5061" t="s">
        <v>10329</v>
      </c>
      <c r="P5061">
        <v>2</v>
      </c>
      <c r="Q5061">
        <v>2580</v>
      </c>
      <c r="R5061">
        <v>590</v>
      </c>
      <c r="T5061">
        <v>105</v>
      </c>
      <c r="U5061">
        <v>295</v>
      </c>
      <c r="W5061">
        <v>3.0444</v>
      </c>
      <c r="X5061">
        <v>3.6532799999999996</v>
      </c>
    </row>
    <row r="5062" spans="1:24" hidden="1" x14ac:dyDescent="0.3">
      <c r="A5062" t="s">
        <v>18801</v>
      </c>
      <c r="B5062" t="s">
        <v>8179</v>
      </c>
      <c r="C5062" t="s">
        <v>7268</v>
      </c>
      <c r="D5062" t="s">
        <v>7267</v>
      </c>
      <c r="E5062" t="s">
        <v>113</v>
      </c>
      <c r="F5062" t="s">
        <v>7269</v>
      </c>
      <c r="G5062" t="s">
        <v>247</v>
      </c>
      <c r="H5062" t="s">
        <v>1187</v>
      </c>
      <c r="I5062" t="s">
        <v>1189</v>
      </c>
      <c r="J5062" t="s">
        <v>18799</v>
      </c>
      <c r="K5062" t="s">
        <v>18800</v>
      </c>
      <c r="L5062" t="s">
        <v>9030</v>
      </c>
      <c r="M5062">
        <v>59</v>
      </c>
      <c r="N5062" t="s">
        <v>9085</v>
      </c>
      <c r="O5062" t="s">
        <v>11880</v>
      </c>
      <c r="P5062">
        <v>2</v>
      </c>
      <c r="Q5062">
        <v>400</v>
      </c>
      <c r="R5062">
        <v>300</v>
      </c>
      <c r="W5062">
        <v>0.24</v>
      </c>
      <c r="X5062">
        <v>0.28799999999999998</v>
      </c>
    </row>
    <row r="5063" spans="1:24" hidden="1" x14ac:dyDescent="0.3">
      <c r="A5063" t="s">
        <v>18802</v>
      </c>
      <c r="B5063" t="s">
        <v>8536</v>
      </c>
      <c r="C5063" t="s">
        <v>7268</v>
      </c>
      <c r="D5063" t="s">
        <v>7267</v>
      </c>
      <c r="E5063" t="s">
        <v>113</v>
      </c>
      <c r="F5063" t="s">
        <v>7269</v>
      </c>
      <c r="G5063" t="s">
        <v>247</v>
      </c>
      <c r="H5063" t="s">
        <v>1187</v>
      </c>
      <c r="I5063" t="s">
        <v>1189</v>
      </c>
      <c r="J5063" t="s">
        <v>18799</v>
      </c>
      <c r="K5063" t="s">
        <v>18800</v>
      </c>
      <c r="L5063" t="s">
        <v>9030</v>
      </c>
      <c r="M5063">
        <v>57</v>
      </c>
      <c r="N5063" t="s">
        <v>9085</v>
      </c>
      <c r="O5063" t="s">
        <v>9131</v>
      </c>
      <c r="P5063">
        <v>1</v>
      </c>
      <c r="Q5063">
        <v>210</v>
      </c>
      <c r="R5063">
        <v>210</v>
      </c>
      <c r="W5063">
        <v>4.41E-2</v>
      </c>
      <c r="X5063">
        <v>5.2920000000000002E-2</v>
      </c>
    </row>
    <row r="5064" spans="1:24" hidden="1" x14ac:dyDescent="0.3">
      <c r="A5064" t="s">
        <v>18803</v>
      </c>
      <c r="B5064" t="s">
        <v>8211</v>
      </c>
      <c r="C5064" t="s">
        <v>7268</v>
      </c>
      <c r="D5064" t="s">
        <v>7267</v>
      </c>
      <c r="E5064" t="s">
        <v>113</v>
      </c>
      <c r="F5064" t="s">
        <v>7269</v>
      </c>
      <c r="G5064" t="s">
        <v>247</v>
      </c>
      <c r="H5064" t="s">
        <v>1187</v>
      </c>
      <c r="I5064" t="s">
        <v>1189</v>
      </c>
      <c r="J5064" t="s">
        <v>18799</v>
      </c>
      <c r="K5064" t="s">
        <v>18800</v>
      </c>
      <c r="L5064" t="s">
        <v>9030</v>
      </c>
      <c r="M5064">
        <v>57</v>
      </c>
      <c r="N5064" t="s">
        <v>113</v>
      </c>
      <c r="O5064" t="s">
        <v>9493</v>
      </c>
      <c r="P5064">
        <v>1</v>
      </c>
      <c r="Q5064">
        <v>0.6</v>
      </c>
      <c r="T5064">
        <v>308.89999999999998</v>
      </c>
      <c r="W5064">
        <v>0.28274333882308139</v>
      </c>
      <c r="X5064">
        <v>0.45238934211693027</v>
      </c>
    </row>
    <row r="5065" spans="1:24" hidden="1" x14ac:dyDescent="0.3">
      <c r="A5065" t="s">
        <v>18804</v>
      </c>
      <c r="B5065" t="s">
        <v>1304</v>
      </c>
      <c r="C5065" t="s">
        <v>7268</v>
      </c>
      <c r="D5065" t="s">
        <v>7267</v>
      </c>
      <c r="E5065" t="s">
        <v>113</v>
      </c>
      <c r="F5065" t="s">
        <v>7269</v>
      </c>
      <c r="G5065" t="s">
        <v>247</v>
      </c>
      <c r="H5065" t="s">
        <v>1187</v>
      </c>
      <c r="I5065" t="s">
        <v>1189</v>
      </c>
      <c r="J5065" t="s">
        <v>18799</v>
      </c>
      <c r="K5065" t="s">
        <v>18800</v>
      </c>
      <c r="L5065" t="s">
        <v>9030</v>
      </c>
      <c r="M5065">
        <v>0</v>
      </c>
      <c r="N5065" t="s">
        <v>9085</v>
      </c>
      <c r="O5065" t="s">
        <v>18432</v>
      </c>
      <c r="P5065">
        <v>3</v>
      </c>
      <c r="R5065">
        <v>900</v>
      </c>
      <c r="S5065">
        <v>3700</v>
      </c>
    </row>
    <row r="5066" spans="1:24" hidden="1" x14ac:dyDescent="0.3">
      <c r="A5066" t="s">
        <v>18805</v>
      </c>
      <c r="B5066" t="s">
        <v>8174</v>
      </c>
      <c r="C5066" t="s">
        <v>7301</v>
      </c>
      <c r="D5066" t="s">
        <v>7300</v>
      </c>
      <c r="E5066" t="s">
        <v>113</v>
      </c>
      <c r="F5066" t="s">
        <v>7302</v>
      </c>
      <c r="G5066" t="s">
        <v>247</v>
      </c>
      <c r="H5066" t="s">
        <v>1187</v>
      </c>
      <c r="I5066" t="s">
        <v>1189</v>
      </c>
      <c r="J5066" t="s">
        <v>18806</v>
      </c>
      <c r="K5066" t="s">
        <v>18807</v>
      </c>
      <c r="L5066" t="s">
        <v>9030</v>
      </c>
      <c r="M5066">
        <v>60</v>
      </c>
      <c r="N5066" t="s">
        <v>9085</v>
      </c>
      <c r="O5066" t="s">
        <v>10329</v>
      </c>
      <c r="P5066">
        <v>2</v>
      </c>
      <c r="Q5066">
        <v>2580</v>
      </c>
      <c r="R5066">
        <v>590</v>
      </c>
      <c r="T5066">
        <v>125</v>
      </c>
      <c r="U5066">
        <v>305</v>
      </c>
      <c r="W5066">
        <v>3.0444</v>
      </c>
      <c r="X5066">
        <v>3.6532799999999996</v>
      </c>
    </row>
    <row r="5067" spans="1:24" hidden="1" x14ac:dyDescent="0.3">
      <c r="A5067" t="s">
        <v>18808</v>
      </c>
      <c r="B5067" t="s">
        <v>8179</v>
      </c>
      <c r="C5067" t="s">
        <v>7301</v>
      </c>
      <c r="D5067" t="s">
        <v>7300</v>
      </c>
      <c r="E5067" t="s">
        <v>113</v>
      </c>
      <c r="F5067" t="s">
        <v>7302</v>
      </c>
      <c r="G5067" t="s">
        <v>247</v>
      </c>
      <c r="H5067" t="s">
        <v>1187</v>
      </c>
      <c r="I5067" t="s">
        <v>1189</v>
      </c>
      <c r="J5067" t="s">
        <v>18806</v>
      </c>
      <c r="K5067" t="s">
        <v>18807</v>
      </c>
      <c r="L5067" t="s">
        <v>9030</v>
      </c>
      <c r="M5067">
        <v>59</v>
      </c>
      <c r="N5067" t="s">
        <v>9085</v>
      </c>
      <c r="O5067" t="s">
        <v>11880</v>
      </c>
      <c r="P5067">
        <v>2</v>
      </c>
      <c r="Q5067">
        <v>400</v>
      </c>
      <c r="R5067">
        <v>300</v>
      </c>
      <c r="W5067">
        <v>0.24</v>
      </c>
      <c r="X5067">
        <v>0.28799999999999998</v>
      </c>
    </row>
    <row r="5068" spans="1:24" hidden="1" x14ac:dyDescent="0.3">
      <c r="A5068" t="s">
        <v>18809</v>
      </c>
      <c r="B5068" t="s">
        <v>8536</v>
      </c>
      <c r="C5068" t="s">
        <v>7301</v>
      </c>
      <c r="D5068" t="s">
        <v>7300</v>
      </c>
      <c r="E5068" t="s">
        <v>113</v>
      </c>
      <c r="F5068" t="s">
        <v>7302</v>
      </c>
      <c r="G5068" t="s">
        <v>247</v>
      </c>
      <c r="H5068" t="s">
        <v>1187</v>
      </c>
      <c r="I5068" t="s">
        <v>1189</v>
      </c>
      <c r="J5068" t="s">
        <v>18806</v>
      </c>
      <c r="K5068" t="s">
        <v>18807</v>
      </c>
      <c r="L5068" t="s">
        <v>9030</v>
      </c>
      <c r="M5068">
        <v>57</v>
      </c>
      <c r="N5068" t="s">
        <v>9085</v>
      </c>
      <c r="O5068" t="s">
        <v>9131</v>
      </c>
      <c r="P5068">
        <v>2</v>
      </c>
      <c r="Q5068">
        <v>210</v>
      </c>
      <c r="R5068">
        <v>210</v>
      </c>
      <c r="W5068">
        <v>8.8200000000000001E-2</v>
      </c>
      <c r="X5068">
        <v>0.10584</v>
      </c>
    </row>
    <row r="5069" spans="1:24" hidden="1" x14ac:dyDescent="0.3">
      <c r="A5069" t="s">
        <v>18810</v>
      </c>
      <c r="B5069" t="s">
        <v>8211</v>
      </c>
      <c r="C5069" t="s">
        <v>7301</v>
      </c>
      <c r="D5069" t="s">
        <v>7300</v>
      </c>
      <c r="E5069" t="s">
        <v>113</v>
      </c>
      <c r="F5069" t="s">
        <v>7302</v>
      </c>
      <c r="G5069" t="s">
        <v>247</v>
      </c>
      <c r="H5069" t="s">
        <v>1187</v>
      </c>
      <c r="I5069" t="s">
        <v>1189</v>
      </c>
      <c r="J5069" t="s">
        <v>18806</v>
      </c>
      <c r="K5069" t="s">
        <v>18807</v>
      </c>
      <c r="L5069" t="s">
        <v>9030</v>
      </c>
      <c r="M5069">
        <v>57</v>
      </c>
      <c r="N5069" t="s">
        <v>113</v>
      </c>
      <c r="O5069" t="s">
        <v>9493</v>
      </c>
      <c r="P5069">
        <v>2</v>
      </c>
      <c r="Q5069">
        <v>0.6</v>
      </c>
      <c r="T5069">
        <v>126.6</v>
      </c>
      <c r="U5069">
        <v>298.39999999999998</v>
      </c>
      <c r="W5069">
        <v>0.56548667764616278</v>
      </c>
      <c r="X5069">
        <v>0.90477868423386054</v>
      </c>
    </row>
    <row r="5070" spans="1:24" hidden="1" x14ac:dyDescent="0.3">
      <c r="A5070" t="s">
        <v>18811</v>
      </c>
      <c r="B5070" t="s">
        <v>1304</v>
      </c>
      <c r="C5070" t="s">
        <v>7301</v>
      </c>
      <c r="D5070" t="s">
        <v>7300</v>
      </c>
      <c r="E5070" t="s">
        <v>113</v>
      </c>
      <c r="F5070" t="s">
        <v>7302</v>
      </c>
      <c r="G5070" t="s">
        <v>247</v>
      </c>
      <c r="H5070" t="s">
        <v>1187</v>
      </c>
      <c r="I5070" t="s">
        <v>1189</v>
      </c>
      <c r="J5070" t="s">
        <v>18806</v>
      </c>
      <c r="K5070" t="s">
        <v>18807</v>
      </c>
      <c r="L5070" t="s">
        <v>9030</v>
      </c>
      <c r="M5070">
        <v>0</v>
      </c>
      <c r="N5070" t="s">
        <v>9085</v>
      </c>
      <c r="O5070" t="s">
        <v>18432</v>
      </c>
      <c r="P5070">
        <v>3</v>
      </c>
      <c r="R5070">
        <v>900</v>
      </c>
      <c r="S5070">
        <v>3700</v>
      </c>
    </row>
    <row r="5071" spans="1:24" hidden="1" x14ac:dyDescent="0.3">
      <c r="A5071" t="s">
        <v>18812</v>
      </c>
      <c r="B5071" t="s">
        <v>8174</v>
      </c>
      <c r="C5071" t="s">
        <v>7265</v>
      </c>
      <c r="D5071" t="s">
        <v>7264</v>
      </c>
      <c r="E5071" t="s">
        <v>113</v>
      </c>
      <c r="F5071" t="s">
        <v>7266</v>
      </c>
      <c r="G5071" t="s">
        <v>247</v>
      </c>
      <c r="H5071" t="s">
        <v>1187</v>
      </c>
      <c r="I5071" t="s">
        <v>1189</v>
      </c>
      <c r="J5071" t="s">
        <v>18813</v>
      </c>
      <c r="K5071" t="s">
        <v>18814</v>
      </c>
      <c r="L5071" t="s">
        <v>9030</v>
      </c>
      <c r="M5071">
        <v>60</v>
      </c>
      <c r="N5071" t="s">
        <v>9085</v>
      </c>
      <c r="O5071" t="s">
        <v>10329</v>
      </c>
      <c r="P5071">
        <v>2</v>
      </c>
      <c r="Q5071">
        <v>2580</v>
      </c>
      <c r="R5071">
        <v>590</v>
      </c>
      <c r="T5071">
        <v>140</v>
      </c>
      <c r="U5071">
        <v>325</v>
      </c>
      <c r="W5071">
        <v>3.0444</v>
      </c>
      <c r="X5071">
        <v>3.6532799999999996</v>
      </c>
    </row>
    <row r="5072" spans="1:24" hidden="1" x14ac:dyDescent="0.3">
      <c r="A5072" t="s">
        <v>18815</v>
      </c>
      <c r="B5072" t="s">
        <v>8179</v>
      </c>
      <c r="C5072" t="s">
        <v>7265</v>
      </c>
      <c r="D5072" t="s">
        <v>7264</v>
      </c>
      <c r="E5072" t="s">
        <v>113</v>
      </c>
      <c r="F5072" t="s">
        <v>7266</v>
      </c>
      <c r="G5072" t="s">
        <v>247</v>
      </c>
      <c r="H5072" t="s">
        <v>1187</v>
      </c>
      <c r="I5072" t="s">
        <v>1189</v>
      </c>
      <c r="J5072" t="s">
        <v>18813</v>
      </c>
      <c r="K5072" t="s">
        <v>18814</v>
      </c>
      <c r="L5072" t="s">
        <v>9030</v>
      </c>
      <c r="M5072">
        <v>59</v>
      </c>
      <c r="N5072" t="s">
        <v>9085</v>
      </c>
      <c r="O5072" t="s">
        <v>11880</v>
      </c>
      <c r="P5072">
        <v>2</v>
      </c>
      <c r="Q5072">
        <v>400</v>
      </c>
      <c r="R5072">
        <v>300</v>
      </c>
      <c r="W5072">
        <v>0.24</v>
      </c>
      <c r="X5072">
        <v>0.28799999999999998</v>
      </c>
    </row>
    <row r="5073" spans="1:24" hidden="1" x14ac:dyDescent="0.3">
      <c r="A5073" t="s">
        <v>18816</v>
      </c>
      <c r="B5073" t="s">
        <v>8536</v>
      </c>
      <c r="C5073" t="s">
        <v>7265</v>
      </c>
      <c r="D5073" t="s">
        <v>7264</v>
      </c>
      <c r="E5073" t="s">
        <v>113</v>
      </c>
      <c r="F5073" t="s">
        <v>7266</v>
      </c>
      <c r="G5073" t="s">
        <v>247</v>
      </c>
      <c r="H5073" t="s">
        <v>1187</v>
      </c>
      <c r="I5073" t="s">
        <v>1189</v>
      </c>
      <c r="J5073" t="s">
        <v>18813</v>
      </c>
      <c r="K5073" t="s">
        <v>18814</v>
      </c>
      <c r="L5073" t="s">
        <v>9030</v>
      </c>
      <c r="M5073">
        <v>57</v>
      </c>
      <c r="N5073" t="s">
        <v>9085</v>
      </c>
      <c r="O5073" t="s">
        <v>9131</v>
      </c>
      <c r="P5073">
        <v>2</v>
      </c>
      <c r="Q5073">
        <v>210</v>
      </c>
      <c r="R5073">
        <v>210</v>
      </c>
      <c r="W5073">
        <v>8.8200000000000001E-2</v>
      </c>
      <c r="X5073">
        <v>0.10584</v>
      </c>
    </row>
    <row r="5074" spans="1:24" hidden="1" x14ac:dyDescent="0.3">
      <c r="A5074" t="s">
        <v>18817</v>
      </c>
      <c r="B5074" t="s">
        <v>8211</v>
      </c>
      <c r="C5074" t="s">
        <v>7265</v>
      </c>
      <c r="D5074" t="s">
        <v>7264</v>
      </c>
      <c r="E5074" t="s">
        <v>113</v>
      </c>
      <c r="F5074" t="s">
        <v>7266</v>
      </c>
      <c r="G5074" t="s">
        <v>247</v>
      </c>
      <c r="H5074" t="s">
        <v>1187</v>
      </c>
      <c r="I5074" t="s">
        <v>1189</v>
      </c>
      <c r="J5074" t="s">
        <v>18813</v>
      </c>
      <c r="K5074" t="s">
        <v>18814</v>
      </c>
      <c r="L5074" t="s">
        <v>9030</v>
      </c>
      <c r="M5074">
        <v>57</v>
      </c>
      <c r="N5074" t="s">
        <v>113</v>
      </c>
      <c r="O5074" t="s">
        <v>9493</v>
      </c>
      <c r="P5074">
        <v>2</v>
      </c>
      <c r="Q5074">
        <v>0.6</v>
      </c>
      <c r="T5074">
        <v>148</v>
      </c>
      <c r="U5074">
        <v>129</v>
      </c>
      <c r="W5074">
        <v>0.56548667764616278</v>
      </c>
      <c r="X5074">
        <v>0.90477868423386054</v>
      </c>
    </row>
    <row r="5075" spans="1:24" hidden="1" x14ac:dyDescent="0.3">
      <c r="A5075" t="s">
        <v>18818</v>
      </c>
      <c r="B5075" t="s">
        <v>1304</v>
      </c>
      <c r="C5075" t="s">
        <v>7265</v>
      </c>
      <c r="D5075" t="s">
        <v>7264</v>
      </c>
      <c r="E5075" t="s">
        <v>113</v>
      </c>
      <c r="F5075" t="s">
        <v>7266</v>
      </c>
      <c r="G5075" t="s">
        <v>247</v>
      </c>
      <c r="H5075" t="s">
        <v>1187</v>
      </c>
      <c r="I5075" t="s">
        <v>1189</v>
      </c>
      <c r="J5075" t="s">
        <v>18813</v>
      </c>
      <c r="K5075" t="s">
        <v>18814</v>
      </c>
      <c r="L5075" t="s">
        <v>9030</v>
      </c>
      <c r="M5075">
        <v>0</v>
      </c>
      <c r="N5075" t="s">
        <v>9085</v>
      </c>
      <c r="O5075" t="s">
        <v>18432</v>
      </c>
      <c r="P5075">
        <v>3</v>
      </c>
      <c r="R5075">
        <v>900</v>
      </c>
      <c r="S5075">
        <v>3700</v>
      </c>
    </row>
    <row r="5076" spans="1:24" hidden="1" x14ac:dyDescent="0.3">
      <c r="A5076" t="s">
        <v>18819</v>
      </c>
      <c r="B5076" t="s">
        <v>8174</v>
      </c>
      <c r="C5076" t="s">
        <v>7191</v>
      </c>
      <c r="D5076" t="s">
        <v>7190</v>
      </c>
      <c r="E5076" t="s">
        <v>113</v>
      </c>
      <c r="F5076" t="s">
        <v>7192</v>
      </c>
      <c r="G5076" t="s">
        <v>247</v>
      </c>
      <c r="H5076" t="s">
        <v>1187</v>
      </c>
      <c r="I5076" t="s">
        <v>1189</v>
      </c>
      <c r="J5076" t="s">
        <v>18820</v>
      </c>
      <c r="K5076" t="s">
        <v>18821</v>
      </c>
      <c r="L5076" t="s">
        <v>9030</v>
      </c>
      <c r="M5076">
        <v>60</v>
      </c>
      <c r="N5076" t="s">
        <v>9085</v>
      </c>
      <c r="O5076" t="s">
        <v>10329</v>
      </c>
      <c r="P5076">
        <v>2</v>
      </c>
      <c r="Q5076">
        <v>2580</v>
      </c>
      <c r="R5076">
        <v>590</v>
      </c>
      <c r="T5076">
        <v>260</v>
      </c>
      <c r="U5076">
        <v>85</v>
      </c>
      <c r="W5076">
        <v>3.0444</v>
      </c>
      <c r="X5076">
        <v>3.6532799999999996</v>
      </c>
    </row>
    <row r="5077" spans="1:24" hidden="1" x14ac:dyDescent="0.3">
      <c r="A5077" t="s">
        <v>18822</v>
      </c>
      <c r="B5077" t="s">
        <v>8179</v>
      </c>
      <c r="C5077" t="s">
        <v>7191</v>
      </c>
      <c r="D5077" t="s">
        <v>7190</v>
      </c>
      <c r="E5077" t="s">
        <v>113</v>
      </c>
      <c r="F5077" t="s">
        <v>7192</v>
      </c>
      <c r="G5077" t="s">
        <v>247</v>
      </c>
      <c r="H5077" t="s">
        <v>1187</v>
      </c>
      <c r="I5077" t="s">
        <v>1189</v>
      </c>
      <c r="J5077" t="s">
        <v>18820</v>
      </c>
      <c r="K5077" t="s">
        <v>18821</v>
      </c>
      <c r="L5077" t="s">
        <v>9030</v>
      </c>
      <c r="M5077">
        <v>59</v>
      </c>
      <c r="N5077" t="s">
        <v>9085</v>
      </c>
      <c r="O5077" t="s">
        <v>11880</v>
      </c>
      <c r="P5077">
        <v>2</v>
      </c>
      <c r="Q5077">
        <v>400</v>
      </c>
      <c r="R5077">
        <v>300</v>
      </c>
      <c r="W5077">
        <v>0.24</v>
      </c>
      <c r="X5077">
        <v>0.28799999999999998</v>
      </c>
    </row>
    <row r="5078" spans="1:24" hidden="1" x14ac:dyDescent="0.3">
      <c r="A5078" t="s">
        <v>18823</v>
      </c>
      <c r="B5078" t="s">
        <v>8536</v>
      </c>
      <c r="C5078" t="s">
        <v>7191</v>
      </c>
      <c r="D5078" t="s">
        <v>7190</v>
      </c>
      <c r="E5078" t="s">
        <v>113</v>
      </c>
      <c r="F5078" t="s">
        <v>7192</v>
      </c>
      <c r="G5078" t="s">
        <v>247</v>
      </c>
      <c r="H5078" t="s">
        <v>1187</v>
      </c>
      <c r="I5078" t="s">
        <v>1189</v>
      </c>
      <c r="J5078" t="s">
        <v>18820</v>
      </c>
      <c r="K5078" t="s">
        <v>18821</v>
      </c>
      <c r="L5078" t="s">
        <v>9030</v>
      </c>
      <c r="M5078">
        <v>57</v>
      </c>
      <c r="N5078" t="s">
        <v>9085</v>
      </c>
      <c r="O5078" t="s">
        <v>9131</v>
      </c>
      <c r="P5078">
        <v>2</v>
      </c>
      <c r="Q5078">
        <v>210</v>
      </c>
      <c r="R5078">
        <v>210</v>
      </c>
      <c r="W5078">
        <v>8.8200000000000001E-2</v>
      </c>
      <c r="X5078">
        <v>0.10584</v>
      </c>
    </row>
    <row r="5079" spans="1:24" hidden="1" x14ac:dyDescent="0.3">
      <c r="A5079" t="s">
        <v>18824</v>
      </c>
      <c r="B5079" t="s">
        <v>8211</v>
      </c>
      <c r="C5079" t="s">
        <v>7191</v>
      </c>
      <c r="D5079" t="s">
        <v>7190</v>
      </c>
      <c r="E5079" t="s">
        <v>113</v>
      </c>
      <c r="F5079" t="s">
        <v>7192</v>
      </c>
      <c r="G5079" t="s">
        <v>247</v>
      </c>
      <c r="H5079" t="s">
        <v>1187</v>
      </c>
      <c r="I5079" t="s">
        <v>1189</v>
      </c>
      <c r="J5079" t="s">
        <v>18820</v>
      </c>
      <c r="K5079" t="s">
        <v>18821</v>
      </c>
      <c r="L5079" t="s">
        <v>9030</v>
      </c>
      <c r="M5079">
        <v>57</v>
      </c>
      <c r="N5079" t="s">
        <v>113</v>
      </c>
      <c r="O5079" t="s">
        <v>9493</v>
      </c>
      <c r="P5079">
        <v>1</v>
      </c>
      <c r="Q5079">
        <v>0.6</v>
      </c>
      <c r="T5079">
        <v>263</v>
      </c>
      <c r="W5079">
        <v>0.28274333882308139</v>
      </c>
      <c r="X5079">
        <v>0.45238934211693027</v>
      </c>
    </row>
    <row r="5080" spans="1:24" hidden="1" x14ac:dyDescent="0.3">
      <c r="A5080" t="s">
        <v>18825</v>
      </c>
      <c r="B5080" t="s">
        <v>8249</v>
      </c>
      <c r="C5080" t="s">
        <v>7191</v>
      </c>
      <c r="D5080" t="s">
        <v>7190</v>
      </c>
      <c r="E5080" t="s">
        <v>113</v>
      </c>
      <c r="F5080" t="s">
        <v>7192</v>
      </c>
      <c r="G5080" t="s">
        <v>247</v>
      </c>
      <c r="H5080" t="s">
        <v>1187</v>
      </c>
      <c r="I5080" t="s">
        <v>1189</v>
      </c>
      <c r="J5080" t="s">
        <v>18820</v>
      </c>
      <c r="K5080" t="s">
        <v>18821</v>
      </c>
      <c r="L5080" t="s">
        <v>9030</v>
      </c>
      <c r="M5080">
        <v>57</v>
      </c>
      <c r="N5080" t="s">
        <v>113</v>
      </c>
      <c r="O5080" t="s">
        <v>9493</v>
      </c>
      <c r="P5080">
        <v>1</v>
      </c>
      <c r="Q5080">
        <v>1.2</v>
      </c>
      <c r="T5080">
        <v>135</v>
      </c>
      <c r="W5080">
        <v>1.1309733552923256</v>
      </c>
      <c r="X5080">
        <v>1.8095573684677211</v>
      </c>
    </row>
    <row r="5081" spans="1:24" hidden="1" x14ac:dyDescent="0.3">
      <c r="A5081" t="s">
        <v>18826</v>
      </c>
      <c r="B5081" t="s">
        <v>1304</v>
      </c>
      <c r="C5081" t="s">
        <v>7191</v>
      </c>
      <c r="D5081" t="s">
        <v>7190</v>
      </c>
      <c r="E5081" t="s">
        <v>113</v>
      </c>
      <c r="F5081" t="s">
        <v>7192</v>
      </c>
      <c r="G5081" t="s">
        <v>247</v>
      </c>
      <c r="H5081" t="s">
        <v>1187</v>
      </c>
      <c r="I5081" t="s">
        <v>1189</v>
      </c>
      <c r="J5081" t="s">
        <v>18820</v>
      </c>
      <c r="K5081" t="s">
        <v>18821</v>
      </c>
      <c r="L5081" t="s">
        <v>9030</v>
      </c>
      <c r="M5081">
        <v>0</v>
      </c>
      <c r="N5081" t="s">
        <v>9085</v>
      </c>
      <c r="O5081" t="s">
        <v>18432</v>
      </c>
      <c r="P5081">
        <v>3</v>
      </c>
      <c r="R5081">
        <v>900</v>
      </c>
      <c r="S5081">
        <v>3700</v>
      </c>
    </row>
    <row r="5082" spans="1:24" hidden="1" x14ac:dyDescent="0.3">
      <c r="A5082" t="s">
        <v>18827</v>
      </c>
      <c r="B5082" t="s">
        <v>8174</v>
      </c>
      <c r="C5082" t="s">
        <v>7277</v>
      </c>
      <c r="D5082" t="s">
        <v>7276</v>
      </c>
      <c r="E5082" t="s">
        <v>113</v>
      </c>
      <c r="F5082" t="s">
        <v>7278</v>
      </c>
      <c r="G5082" t="s">
        <v>247</v>
      </c>
      <c r="H5082" t="s">
        <v>1187</v>
      </c>
      <c r="I5082" t="s">
        <v>1189</v>
      </c>
      <c r="J5082" t="s">
        <v>18828</v>
      </c>
      <c r="K5082" t="s">
        <v>18829</v>
      </c>
      <c r="L5082" t="s">
        <v>9030</v>
      </c>
      <c r="M5082">
        <v>60</v>
      </c>
      <c r="N5082" t="s">
        <v>9085</v>
      </c>
      <c r="O5082" t="s">
        <v>10329</v>
      </c>
      <c r="P5082">
        <v>2</v>
      </c>
      <c r="Q5082">
        <v>2580</v>
      </c>
      <c r="R5082">
        <v>590</v>
      </c>
      <c r="T5082">
        <v>320</v>
      </c>
      <c r="U5082">
        <v>140</v>
      </c>
      <c r="W5082">
        <v>3.0444</v>
      </c>
      <c r="X5082">
        <v>3.6532799999999996</v>
      </c>
    </row>
    <row r="5083" spans="1:24" hidden="1" x14ac:dyDescent="0.3">
      <c r="A5083" t="s">
        <v>18830</v>
      </c>
      <c r="B5083" t="s">
        <v>8179</v>
      </c>
      <c r="C5083" t="s">
        <v>7277</v>
      </c>
      <c r="D5083" t="s">
        <v>7276</v>
      </c>
      <c r="E5083" t="s">
        <v>113</v>
      </c>
      <c r="F5083" t="s">
        <v>7278</v>
      </c>
      <c r="G5083" t="s">
        <v>247</v>
      </c>
      <c r="H5083" t="s">
        <v>1187</v>
      </c>
      <c r="I5083" t="s">
        <v>1189</v>
      </c>
      <c r="J5083" t="s">
        <v>18828</v>
      </c>
      <c r="K5083" t="s">
        <v>18829</v>
      </c>
      <c r="L5083" t="s">
        <v>9030</v>
      </c>
      <c r="M5083">
        <v>59</v>
      </c>
      <c r="N5083" t="s">
        <v>9085</v>
      </c>
      <c r="O5083" t="s">
        <v>11880</v>
      </c>
      <c r="P5083">
        <v>2</v>
      </c>
      <c r="Q5083">
        <v>400</v>
      </c>
      <c r="R5083">
        <v>300</v>
      </c>
      <c r="W5083">
        <v>0.24</v>
      </c>
      <c r="X5083">
        <v>0.28799999999999998</v>
      </c>
    </row>
    <row r="5084" spans="1:24" hidden="1" x14ac:dyDescent="0.3">
      <c r="A5084" t="s">
        <v>18831</v>
      </c>
      <c r="B5084" t="s">
        <v>8536</v>
      </c>
      <c r="C5084" t="s">
        <v>7277</v>
      </c>
      <c r="D5084" t="s">
        <v>7276</v>
      </c>
      <c r="E5084" t="s">
        <v>113</v>
      </c>
      <c r="F5084" t="s">
        <v>7278</v>
      </c>
      <c r="G5084" t="s">
        <v>247</v>
      </c>
      <c r="H5084" t="s">
        <v>1187</v>
      </c>
      <c r="I5084" t="s">
        <v>1189</v>
      </c>
      <c r="J5084" t="s">
        <v>18828</v>
      </c>
      <c r="K5084" t="s">
        <v>18829</v>
      </c>
      <c r="L5084" t="s">
        <v>9030</v>
      </c>
      <c r="M5084">
        <v>57</v>
      </c>
      <c r="N5084" t="s">
        <v>9085</v>
      </c>
      <c r="O5084" t="s">
        <v>9131</v>
      </c>
      <c r="P5084">
        <v>2</v>
      </c>
      <c r="Q5084">
        <v>210</v>
      </c>
      <c r="R5084">
        <v>210</v>
      </c>
      <c r="W5084">
        <v>8.8200000000000001E-2</v>
      </c>
      <c r="X5084">
        <v>0.10584</v>
      </c>
    </row>
    <row r="5085" spans="1:24" hidden="1" x14ac:dyDescent="0.3">
      <c r="A5085" t="s">
        <v>18832</v>
      </c>
      <c r="B5085" t="s">
        <v>8211</v>
      </c>
      <c r="C5085" t="s">
        <v>7277</v>
      </c>
      <c r="D5085" t="s">
        <v>7276</v>
      </c>
      <c r="E5085" t="s">
        <v>113</v>
      </c>
      <c r="F5085" t="s">
        <v>7278</v>
      </c>
      <c r="G5085" t="s">
        <v>247</v>
      </c>
      <c r="H5085" t="s">
        <v>1187</v>
      </c>
      <c r="I5085" t="s">
        <v>1189</v>
      </c>
      <c r="J5085" t="s">
        <v>18828</v>
      </c>
      <c r="K5085" t="s">
        <v>18829</v>
      </c>
      <c r="L5085" t="s">
        <v>9030</v>
      </c>
      <c r="M5085">
        <v>57</v>
      </c>
      <c r="N5085" t="s">
        <v>113</v>
      </c>
      <c r="O5085" t="s">
        <v>9493</v>
      </c>
      <c r="P5085">
        <v>2</v>
      </c>
      <c r="Q5085">
        <v>0.6</v>
      </c>
      <c r="T5085">
        <v>140.1</v>
      </c>
      <c r="U5085">
        <v>322.39999999999998</v>
      </c>
      <c r="W5085">
        <v>0.56548667764616278</v>
      </c>
      <c r="X5085">
        <v>0.90477868423386054</v>
      </c>
    </row>
    <row r="5086" spans="1:24" hidden="1" x14ac:dyDescent="0.3">
      <c r="A5086" t="s">
        <v>18833</v>
      </c>
      <c r="B5086" t="s">
        <v>1304</v>
      </c>
      <c r="C5086" t="s">
        <v>7277</v>
      </c>
      <c r="D5086" t="s">
        <v>7276</v>
      </c>
      <c r="E5086" t="s">
        <v>113</v>
      </c>
      <c r="F5086" t="s">
        <v>7278</v>
      </c>
      <c r="G5086" t="s">
        <v>247</v>
      </c>
      <c r="H5086" t="s">
        <v>1187</v>
      </c>
      <c r="I5086" t="s">
        <v>1189</v>
      </c>
      <c r="J5086" t="s">
        <v>18828</v>
      </c>
      <c r="K5086" t="s">
        <v>18829</v>
      </c>
      <c r="L5086" t="s">
        <v>9030</v>
      </c>
      <c r="M5086">
        <v>0</v>
      </c>
      <c r="N5086" t="s">
        <v>9085</v>
      </c>
      <c r="O5086" t="s">
        <v>18432</v>
      </c>
      <c r="P5086">
        <v>3</v>
      </c>
      <c r="R5086">
        <v>900</v>
      </c>
      <c r="S5086">
        <v>3700</v>
      </c>
    </row>
    <row r="5087" spans="1:24" hidden="1" x14ac:dyDescent="0.3">
      <c r="A5087" t="s">
        <v>18834</v>
      </c>
      <c r="B5087" t="s">
        <v>8174</v>
      </c>
      <c r="C5087" t="s">
        <v>7282</v>
      </c>
      <c r="D5087" t="s">
        <v>7281</v>
      </c>
      <c r="E5087" t="s">
        <v>113</v>
      </c>
      <c r="F5087" t="s">
        <v>7283</v>
      </c>
      <c r="G5087" t="s">
        <v>247</v>
      </c>
      <c r="H5087" t="s">
        <v>1187</v>
      </c>
      <c r="I5087" t="s">
        <v>1189</v>
      </c>
      <c r="J5087" t="s">
        <v>18835</v>
      </c>
      <c r="K5087" t="s">
        <v>18836</v>
      </c>
      <c r="L5087" t="s">
        <v>9030</v>
      </c>
      <c r="M5087">
        <v>60</v>
      </c>
      <c r="N5087" t="s">
        <v>9085</v>
      </c>
      <c r="O5087" t="s">
        <v>10329</v>
      </c>
      <c r="P5087">
        <v>2</v>
      </c>
      <c r="Q5087">
        <v>2580</v>
      </c>
      <c r="R5087">
        <v>590</v>
      </c>
      <c r="T5087">
        <v>140</v>
      </c>
      <c r="U5087">
        <v>320</v>
      </c>
      <c r="W5087">
        <v>3.0444</v>
      </c>
      <c r="X5087">
        <v>3.6532799999999996</v>
      </c>
    </row>
    <row r="5088" spans="1:24" hidden="1" x14ac:dyDescent="0.3">
      <c r="A5088" t="s">
        <v>18837</v>
      </c>
      <c r="B5088" t="s">
        <v>8179</v>
      </c>
      <c r="C5088" t="s">
        <v>7282</v>
      </c>
      <c r="D5088" t="s">
        <v>7281</v>
      </c>
      <c r="E5088" t="s">
        <v>113</v>
      </c>
      <c r="F5088" t="s">
        <v>7283</v>
      </c>
      <c r="G5088" t="s">
        <v>247</v>
      </c>
      <c r="H5088" t="s">
        <v>1187</v>
      </c>
      <c r="I5088" t="s">
        <v>1189</v>
      </c>
      <c r="J5088" t="s">
        <v>18835</v>
      </c>
      <c r="K5088" t="s">
        <v>18836</v>
      </c>
      <c r="L5088" t="s">
        <v>9030</v>
      </c>
      <c r="M5088">
        <v>59</v>
      </c>
      <c r="N5088" t="s">
        <v>9085</v>
      </c>
      <c r="O5088" t="s">
        <v>11880</v>
      </c>
      <c r="P5088">
        <v>2</v>
      </c>
      <c r="Q5088">
        <v>400</v>
      </c>
      <c r="R5088">
        <v>300</v>
      </c>
      <c r="W5088">
        <v>0.24</v>
      </c>
      <c r="X5088">
        <v>0.28799999999999998</v>
      </c>
    </row>
    <row r="5089" spans="1:24" hidden="1" x14ac:dyDescent="0.3">
      <c r="A5089" t="s">
        <v>18838</v>
      </c>
      <c r="B5089" t="s">
        <v>8536</v>
      </c>
      <c r="C5089" t="s">
        <v>7282</v>
      </c>
      <c r="D5089" t="s">
        <v>7281</v>
      </c>
      <c r="E5089" t="s">
        <v>113</v>
      </c>
      <c r="F5089" t="s">
        <v>7283</v>
      </c>
      <c r="G5089" t="s">
        <v>247</v>
      </c>
      <c r="H5089" t="s">
        <v>1187</v>
      </c>
      <c r="I5089" t="s">
        <v>1189</v>
      </c>
      <c r="J5089" t="s">
        <v>18835</v>
      </c>
      <c r="K5089" t="s">
        <v>18836</v>
      </c>
      <c r="L5089" t="s">
        <v>9030</v>
      </c>
      <c r="M5089">
        <v>57</v>
      </c>
      <c r="N5089" t="s">
        <v>9085</v>
      </c>
      <c r="O5089" t="s">
        <v>9131</v>
      </c>
      <c r="P5089">
        <v>2</v>
      </c>
      <c r="Q5089">
        <v>210</v>
      </c>
      <c r="R5089">
        <v>210</v>
      </c>
      <c r="W5089">
        <v>8.8200000000000001E-2</v>
      </c>
      <c r="X5089">
        <v>0.10584</v>
      </c>
    </row>
    <row r="5090" spans="1:24" hidden="1" x14ac:dyDescent="0.3">
      <c r="A5090" t="s">
        <v>18839</v>
      </c>
      <c r="B5090" t="s">
        <v>8211</v>
      </c>
      <c r="C5090" t="s">
        <v>7282</v>
      </c>
      <c r="D5090" t="s">
        <v>7281</v>
      </c>
      <c r="E5090" t="s">
        <v>113</v>
      </c>
      <c r="F5090" t="s">
        <v>7283</v>
      </c>
      <c r="G5090" t="s">
        <v>247</v>
      </c>
      <c r="H5090" t="s">
        <v>1187</v>
      </c>
      <c r="I5090" t="s">
        <v>1189</v>
      </c>
      <c r="J5090" t="s">
        <v>18835</v>
      </c>
      <c r="K5090" t="s">
        <v>18836</v>
      </c>
      <c r="L5090" t="s">
        <v>9030</v>
      </c>
      <c r="M5090">
        <v>57</v>
      </c>
      <c r="N5090" t="s">
        <v>113</v>
      </c>
      <c r="O5090" t="s">
        <v>9493</v>
      </c>
      <c r="P5090">
        <v>2</v>
      </c>
      <c r="Q5090">
        <v>0.6</v>
      </c>
      <c r="T5090">
        <v>140.9</v>
      </c>
      <c r="U5090">
        <v>320.10000000000002</v>
      </c>
      <c r="W5090">
        <v>0.56548667764616278</v>
      </c>
      <c r="X5090">
        <v>0.90477868423386054</v>
      </c>
    </row>
    <row r="5091" spans="1:24" hidden="1" x14ac:dyDescent="0.3">
      <c r="A5091" t="s">
        <v>18840</v>
      </c>
      <c r="B5091" t="s">
        <v>1304</v>
      </c>
      <c r="C5091" t="s">
        <v>7282</v>
      </c>
      <c r="D5091" t="s">
        <v>7281</v>
      </c>
      <c r="E5091" t="s">
        <v>113</v>
      </c>
      <c r="F5091" t="s">
        <v>7283</v>
      </c>
      <c r="G5091" t="s">
        <v>247</v>
      </c>
      <c r="H5091" t="s">
        <v>1187</v>
      </c>
      <c r="I5091" t="s">
        <v>1189</v>
      </c>
      <c r="J5091" t="s">
        <v>18835</v>
      </c>
      <c r="K5091" t="s">
        <v>18836</v>
      </c>
      <c r="L5091" t="s">
        <v>9030</v>
      </c>
      <c r="M5091">
        <v>0</v>
      </c>
      <c r="N5091" t="s">
        <v>9085</v>
      </c>
      <c r="O5091" t="s">
        <v>18432</v>
      </c>
      <c r="P5091">
        <v>3</v>
      </c>
      <c r="R5091">
        <v>900</v>
      </c>
      <c r="S5091">
        <v>3700</v>
      </c>
    </row>
    <row r="5092" spans="1:24" hidden="1" x14ac:dyDescent="0.3">
      <c r="A5092" t="s">
        <v>18841</v>
      </c>
      <c r="B5092" t="s">
        <v>8174</v>
      </c>
      <c r="C5092" t="s">
        <v>1806</v>
      </c>
      <c r="D5092" t="s">
        <v>1805</v>
      </c>
      <c r="E5092" t="s">
        <v>113</v>
      </c>
      <c r="F5092" t="s">
        <v>1807</v>
      </c>
      <c r="G5092" t="s">
        <v>247</v>
      </c>
      <c r="H5092" t="s">
        <v>1187</v>
      </c>
      <c r="I5092" t="s">
        <v>1189</v>
      </c>
      <c r="J5092" t="s">
        <v>18842</v>
      </c>
      <c r="K5092" t="s">
        <v>18843</v>
      </c>
      <c r="L5092" t="s">
        <v>9030</v>
      </c>
      <c r="M5092">
        <v>60</v>
      </c>
      <c r="N5092" t="s">
        <v>9085</v>
      </c>
      <c r="O5092" t="s">
        <v>10329</v>
      </c>
      <c r="P5092">
        <v>2</v>
      </c>
      <c r="Q5092">
        <v>2580</v>
      </c>
      <c r="R5092">
        <v>590</v>
      </c>
      <c r="T5092">
        <v>140</v>
      </c>
      <c r="U5092">
        <v>296</v>
      </c>
      <c r="W5092">
        <v>3.0444</v>
      </c>
      <c r="X5092">
        <v>3.6532799999999996</v>
      </c>
    </row>
    <row r="5093" spans="1:24" hidden="1" x14ac:dyDescent="0.3">
      <c r="A5093" t="s">
        <v>18844</v>
      </c>
      <c r="B5093" t="s">
        <v>8179</v>
      </c>
      <c r="C5093" t="s">
        <v>1806</v>
      </c>
      <c r="D5093" t="s">
        <v>1805</v>
      </c>
      <c r="E5093" t="s">
        <v>113</v>
      </c>
      <c r="F5093" t="s">
        <v>1807</v>
      </c>
      <c r="G5093" t="s">
        <v>247</v>
      </c>
      <c r="H5093" t="s">
        <v>1187</v>
      </c>
      <c r="I5093" t="s">
        <v>1189</v>
      </c>
      <c r="J5093" t="s">
        <v>18842</v>
      </c>
      <c r="K5093" t="s">
        <v>18843</v>
      </c>
      <c r="L5093" t="s">
        <v>9030</v>
      </c>
      <c r="M5093">
        <v>59</v>
      </c>
      <c r="N5093" t="s">
        <v>9085</v>
      </c>
      <c r="O5093" t="s">
        <v>11880</v>
      </c>
      <c r="P5093">
        <v>2</v>
      </c>
      <c r="Q5093">
        <v>400</v>
      </c>
      <c r="R5093">
        <v>300</v>
      </c>
      <c r="W5093">
        <v>0.24</v>
      </c>
      <c r="X5093">
        <v>0.28799999999999998</v>
      </c>
    </row>
    <row r="5094" spans="1:24" hidden="1" x14ac:dyDescent="0.3">
      <c r="A5094" t="s">
        <v>18845</v>
      </c>
      <c r="B5094" t="s">
        <v>8536</v>
      </c>
      <c r="C5094" t="s">
        <v>1806</v>
      </c>
      <c r="D5094" t="s">
        <v>1805</v>
      </c>
      <c r="E5094" t="s">
        <v>113</v>
      </c>
      <c r="F5094" t="s">
        <v>1807</v>
      </c>
      <c r="G5094" t="s">
        <v>247</v>
      </c>
      <c r="H5094" t="s">
        <v>1187</v>
      </c>
      <c r="I5094" t="s">
        <v>1189</v>
      </c>
      <c r="J5094" t="s">
        <v>18842</v>
      </c>
      <c r="K5094" t="s">
        <v>18843</v>
      </c>
      <c r="L5094" t="s">
        <v>9030</v>
      </c>
      <c r="M5094">
        <v>57</v>
      </c>
      <c r="N5094" t="s">
        <v>9085</v>
      </c>
      <c r="O5094" t="s">
        <v>9131</v>
      </c>
      <c r="P5094">
        <v>1</v>
      </c>
      <c r="Q5094">
        <v>210</v>
      </c>
      <c r="R5094">
        <v>210</v>
      </c>
      <c r="W5094">
        <v>4.41E-2</v>
      </c>
      <c r="X5094">
        <v>5.2920000000000002E-2</v>
      </c>
    </row>
    <row r="5095" spans="1:24" hidden="1" x14ac:dyDescent="0.3">
      <c r="A5095" t="s">
        <v>18846</v>
      </c>
      <c r="B5095" t="s">
        <v>8211</v>
      </c>
      <c r="C5095" t="s">
        <v>1806</v>
      </c>
      <c r="D5095" t="s">
        <v>1805</v>
      </c>
      <c r="E5095" t="s">
        <v>113</v>
      </c>
      <c r="F5095" t="s">
        <v>1807</v>
      </c>
      <c r="G5095" t="s">
        <v>247</v>
      </c>
      <c r="H5095" t="s">
        <v>1187</v>
      </c>
      <c r="I5095" t="s">
        <v>1189</v>
      </c>
      <c r="J5095" t="s">
        <v>18842</v>
      </c>
      <c r="K5095" t="s">
        <v>18843</v>
      </c>
      <c r="L5095" t="s">
        <v>9030</v>
      </c>
      <c r="M5095">
        <v>57</v>
      </c>
      <c r="N5095" t="s">
        <v>113</v>
      </c>
      <c r="O5095" t="s">
        <v>9493</v>
      </c>
      <c r="P5095">
        <v>1</v>
      </c>
      <c r="Q5095">
        <v>0.6</v>
      </c>
      <c r="T5095">
        <v>303.39999999999998</v>
      </c>
      <c r="W5095">
        <v>0.28274333882308139</v>
      </c>
      <c r="X5095">
        <v>0.45238934211693027</v>
      </c>
    </row>
    <row r="5096" spans="1:24" hidden="1" x14ac:dyDescent="0.3">
      <c r="A5096" t="s">
        <v>18847</v>
      </c>
      <c r="B5096" t="s">
        <v>1304</v>
      </c>
      <c r="C5096" t="s">
        <v>1806</v>
      </c>
      <c r="D5096" t="s">
        <v>1805</v>
      </c>
      <c r="E5096" t="s">
        <v>113</v>
      </c>
      <c r="F5096" t="s">
        <v>1807</v>
      </c>
      <c r="G5096" t="s">
        <v>247</v>
      </c>
      <c r="H5096" t="s">
        <v>1187</v>
      </c>
      <c r="I5096" t="s">
        <v>1189</v>
      </c>
      <c r="J5096" t="s">
        <v>18842</v>
      </c>
      <c r="K5096" t="s">
        <v>18843</v>
      </c>
      <c r="L5096" t="s">
        <v>9030</v>
      </c>
      <c r="M5096">
        <v>0</v>
      </c>
      <c r="N5096" t="s">
        <v>9085</v>
      </c>
      <c r="O5096" t="s">
        <v>18432</v>
      </c>
      <c r="P5096">
        <v>3</v>
      </c>
      <c r="R5096">
        <v>900</v>
      </c>
      <c r="S5096">
        <v>3700</v>
      </c>
    </row>
    <row r="5097" spans="1:24" hidden="1" x14ac:dyDescent="0.3">
      <c r="A5097" t="s">
        <v>18848</v>
      </c>
      <c r="B5097" t="s">
        <v>8174</v>
      </c>
      <c r="C5097" t="s">
        <v>1436</v>
      </c>
      <c r="D5097" t="s">
        <v>1435</v>
      </c>
      <c r="E5097" t="s">
        <v>113</v>
      </c>
      <c r="F5097" t="s">
        <v>1437</v>
      </c>
      <c r="G5097" t="s">
        <v>247</v>
      </c>
      <c r="H5097" t="s">
        <v>1187</v>
      </c>
      <c r="I5097" t="s">
        <v>1189</v>
      </c>
      <c r="J5097" t="s">
        <v>18849</v>
      </c>
      <c r="K5097" t="s">
        <v>18850</v>
      </c>
      <c r="L5097" t="s">
        <v>9030</v>
      </c>
      <c r="M5097">
        <v>60</v>
      </c>
      <c r="N5097" t="s">
        <v>9085</v>
      </c>
      <c r="O5097" t="s">
        <v>10329</v>
      </c>
      <c r="P5097">
        <v>2</v>
      </c>
      <c r="Q5097">
        <v>2580</v>
      </c>
      <c r="R5097">
        <v>590</v>
      </c>
      <c r="T5097">
        <v>100</v>
      </c>
      <c r="U5097">
        <v>275</v>
      </c>
      <c r="W5097">
        <v>3.0444</v>
      </c>
      <c r="X5097">
        <v>3.6532799999999996</v>
      </c>
    </row>
    <row r="5098" spans="1:24" hidden="1" x14ac:dyDescent="0.3">
      <c r="A5098" t="s">
        <v>18851</v>
      </c>
      <c r="B5098" t="s">
        <v>8179</v>
      </c>
      <c r="C5098" t="s">
        <v>1436</v>
      </c>
      <c r="D5098" t="s">
        <v>1435</v>
      </c>
      <c r="E5098" t="s">
        <v>113</v>
      </c>
      <c r="F5098" t="s">
        <v>1437</v>
      </c>
      <c r="G5098" t="s">
        <v>247</v>
      </c>
      <c r="H5098" t="s">
        <v>1187</v>
      </c>
      <c r="I5098" t="s">
        <v>1189</v>
      </c>
      <c r="J5098" t="s">
        <v>18849</v>
      </c>
      <c r="K5098" t="s">
        <v>18850</v>
      </c>
      <c r="L5098" t="s">
        <v>9030</v>
      </c>
      <c r="M5098">
        <v>59</v>
      </c>
      <c r="N5098" t="s">
        <v>9085</v>
      </c>
      <c r="O5098" t="s">
        <v>11880</v>
      </c>
      <c r="P5098">
        <v>2</v>
      </c>
      <c r="Q5098">
        <v>400</v>
      </c>
      <c r="R5098">
        <v>300</v>
      </c>
      <c r="W5098">
        <v>0.24</v>
      </c>
      <c r="X5098">
        <v>0.28799999999999998</v>
      </c>
    </row>
    <row r="5099" spans="1:24" hidden="1" x14ac:dyDescent="0.3">
      <c r="A5099" t="s">
        <v>18852</v>
      </c>
      <c r="B5099" t="s">
        <v>8536</v>
      </c>
      <c r="C5099" t="s">
        <v>1436</v>
      </c>
      <c r="D5099" t="s">
        <v>1435</v>
      </c>
      <c r="E5099" t="s">
        <v>113</v>
      </c>
      <c r="F5099" t="s">
        <v>1437</v>
      </c>
      <c r="G5099" t="s">
        <v>247</v>
      </c>
      <c r="H5099" t="s">
        <v>1187</v>
      </c>
      <c r="I5099" t="s">
        <v>1189</v>
      </c>
      <c r="J5099" t="s">
        <v>18849</v>
      </c>
      <c r="K5099" t="s">
        <v>18850</v>
      </c>
      <c r="L5099" t="s">
        <v>9030</v>
      </c>
      <c r="M5099">
        <v>57</v>
      </c>
      <c r="N5099" t="s">
        <v>9085</v>
      </c>
      <c r="O5099" t="s">
        <v>9131</v>
      </c>
      <c r="P5099">
        <v>2</v>
      </c>
      <c r="Q5099">
        <v>210</v>
      </c>
      <c r="R5099">
        <v>210</v>
      </c>
      <c r="W5099">
        <v>8.8200000000000001E-2</v>
      </c>
      <c r="X5099">
        <v>0.10584</v>
      </c>
    </row>
    <row r="5100" spans="1:24" hidden="1" x14ac:dyDescent="0.3">
      <c r="A5100" t="s">
        <v>18853</v>
      </c>
      <c r="B5100" t="s">
        <v>8211</v>
      </c>
      <c r="C5100" t="s">
        <v>1436</v>
      </c>
      <c r="D5100" t="s">
        <v>1435</v>
      </c>
      <c r="E5100" t="s">
        <v>113</v>
      </c>
      <c r="F5100" t="s">
        <v>1437</v>
      </c>
      <c r="G5100" t="s">
        <v>247</v>
      </c>
      <c r="H5100" t="s">
        <v>1187</v>
      </c>
      <c r="I5100" t="s">
        <v>1189</v>
      </c>
      <c r="J5100" t="s">
        <v>18849</v>
      </c>
      <c r="K5100" t="s">
        <v>18850</v>
      </c>
      <c r="L5100" t="s">
        <v>9030</v>
      </c>
      <c r="M5100">
        <v>57</v>
      </c>
      <c r="N5100" t="s">
        <v>113</v>
      </c>
      <c r="O5100" t="s">
        <v>9493</v>
      </c>
      <c r="P5100">
        <v>1</v>
      </c>
      <c r="Q5100">
        <v>0.6</v>
      </c>
      <c r="T5100">
        <v>274</v>
      </c>
      <c r="W5100">
        <v>0.28274333882308139</v>
      </c>
      <c r="X5100">
        <v>0.45238934211693027</v>
      </c>
    </row>
    <row r="5101" spans="1:24" hidden="1" x14ac:dyDescent="0.3">
      <c r="A5101" t="s">
        <v>18854</v>
      </c>
      <c r="B5101" t="s">
        <v>8249</v>
      </c>
      <c r="C5101" t="s">
        <v>1436</v>
      </c>
      <c r="D5101" t="s">
        <v>1435</v>
      </c>
      <c r="E5101" t="s">
        <v>113</v>
      </c>
      <c r="F5101" t="s">
        <v>1437</v>
      </c>
      <c r="G5101" t="s">
        <v>247</v>
      </c>
      <c r="H5101" t="s">
        <v>1187</v>
      </c>
      <c r="I5101" t="s">
        <v>1189</v>
      </c>
      <c r="J5101" t="s">
        <v>18849</v>
      </c>
      <c r="K5101" t="s">
        <v>18850</v>
      </c>
      <c r="L5101" t="s">
        <v>9030</v>
      </c>
      <c r="M5101">
        <v>57</v>
      </c>
      <c r="N5101" t="s">
        <v>113</v>
      </c>
      <c r="O5101" t="s">
        <v>9493</v>
      </c>
      <c r="P5101">
        <v>1</v>
      </c>
      <c r="Q5101">
        <v>0.9</v>
      </c>
      <c r="T5101">
        <v>109</v>
      </c>
      <c r="W5101">
        <v>0.63617251235193317</v>
      </c>
      <c r="X5101">
        <v>1.0178760197630932</v>
      </c>
    </row>
    <row r="5102" spans="1:24" hidden="1" x14ac:dyDescent="0.3">
      <c r="A5102" t="s">
        <v>18855</v>
      </c>
      <c r="B5102" t="s">
        <v>1304</v>
      </c>
      <c r="C5102" t="s">
        <v>1436</v>
      </c>
      <c r="D5102" t="s">
        <v>1435</v>
      </c>
      <c r="E5102" t="s">
        <v>113</v>
      </c>
      <c r="F5102" t="s">
        <v>1437</v>
      </c>
      <c r="G5102" t="s">
        <v>247</v>
      </c>
      <c r="H5102" t="s">
        <v>1187</v>
      </c>
      <c r="I5102" t="s">
        <v>1189</v>
      </c>
      <c r="J5102" t="s">
        <v>18849</v>
      </c>
      <c r="K5102" t="s">
        <v>18850</v>
      </c>
      <c r="L5102" t="s">
        <v>9030</v>
      </c>
      <c r="M5102">
        <v>0</v>
      </c>
      <c r="N5102" t="s">
        <v>9085</v>
      </c>
      <c r="O5102" t="s">
        <v>18432</v>
      </c>
      <c r="P5102">
        <v>3</v>
      </c>
      <c r="R5102">
        <v>900</v>
      </c>
      <c r="S5102">
        <v>3700</v>
      </c>
    </row>
    <row r="5103" spans="1:24" hidden="1" x14ac:dyDescent="0.3">
      <c r="A5103" t="s">
        <v>18856</v>
      </c>
      <c r="B5103" t="s">
        <v>8174</v>
      </c>
      <c r="C5103" t="s">
        <v>1618</v>
      </c>
      <c r="D5103" t="s">
        <v>1617</v>
      </c>
      <c r="E5103" t="s">
        <v>113</v>
      </c>
      <c r="F5103" t="s">
        <v>1619</v>
      </c>
      <c r="G5103" t="s">
        <v>247</v>
      </c>
      <c r="H5103" t="s">
        <v>1187</v>
      </c>
      <c r="I5103" t="s">
        <v>1189</v>
      </c>
      <c r="J5103" t="s">
        <v>18857</v>
      </c>
      <c r="K5103" t="s">
        <v>18858</v>
      </c>
      <c r="L5103" t="s">
        <v>9030</v>
      </c>
      <c r="M5103">
        <v>60</v>
      </c>
      <c r="N5103" t="s">
        <v>9085</v>
      </c>
      <c r="O5103" t="s">
        <v>10329</v>
      </c>
      <c r="P5103">
        <v>2</v>
      </c>
      <c r="Q5103">
        <v>2580</v>
      </c>
      <c r="R5103">
        <v>590</v>
      </c>
      <c r="T5103">
        <v>160</v>
      </c>
      <c r="U5103">
        <v>0</v>
      </c>
      <c r="W5103">
        <v>3.0444</v>
      </c>
      <c r="X5103">
        <v>3.6532799999999996</v>
      </c>
    </row>
    <row r="5104" spans="1:24" hidden="1" x14ac:dyDescent="0.3">
      <c r="A5104" t="s">
        <v>18859</v>
      </c>
      <c r="B5104" t="s">
        <v>8179</v>
      </c>
      <c r="C5104" t="s">
        <v>1618</v>
      </c>
      <c r="D5104" t="s">
        <v>1617</v>
      </c>
      <c r="E5104" t="s">
        <v>113</v>
      </c>
      <c r="F5104" t="s">
        <v>1619</v>
      </c>
      <c r="G5104" t="s">
        <v>247</v>
      </c>
      <c r="H5104" t="s">
        <v>1187</v>
      </c>
      <c r="I5104" t="s">
        <v>1189</v>
      </c>
      <c r="J5104" t="s">
        <v>18857</v>
      </c>
      <c r="K5104" t="s">
        <v>18858</v>
      </c>
      <c r="L5104" t="s">
        <v>9030</v>
      </c>
      <c r="M5104">
        <v>59</v>
      </c>
      <c r="N5104" t="s">
        <v>9085</v>
      </c>
      <c r="O5104" t="s">
        <v>11880</v>
      </c>
      <c r="P5104">
        <v>2</v>
      </c>
      <c r="Q5104">
        <v>400</v>
      </c>
      <c r="R5104">
        <v>300</v>
      </c>
      <c r="W5104">
        <v>0.24</v>
      </c>
      <c r="X5104">
        <v>0.28799999999999998</v>
      </c>
    </row>
    <row r="5105" spans="1:24" hidden="1" x14ac:dyDescent="0.3">
      <c r="A5105" t="s">
        <v>18860</v>
      </c>
      <c r="B5105" t="s">
        <v>8536</v>
      </c>
      <c r="C5105" t="s">
        <v>1618</v>
      </c>
      <c r="D5105" t="s">
        <v>1617</v>
      </c>
      <c r="E5105" t="s">
        <v>113</v>
      </c>
      <c r="F5105" t="s">
        <v>1619</v>
      </c>
      <c r="G5105" t="s">
        <v>247</v>
      </c>
      <c r="H5105" t="s">
        <v>1187</v>
      </c>
      <c r="I5105" t="s">
        <v>1189</v>
      </c>
      <c r="J5105" t="s">
        <v>18857</v>
      </c>
      <c r="K5105" t="s">
        <v>18858</v>
      </c>
      <c r="L5105" t="s">
        <v>9030</v>
      </c>
      <c r="M5105">
        <v>57</v>
      </c>
      <c r="N5105" t="s">
        <v>9085</v>
      </c>
      <c r="O5105" t="s">
        <v>9131</v>
      </c>
      <c r="P5105">
        <v>2</v>
      </c>
      <c r="Q5105">
        <v>210</v>
      </c>
      <c r="R5105">
        <v>210</v>
      </c>
      <c r="W5105">
        <v>8.8200000000000001E-2</v>
      </c>
      <c r="X5105">
        <v>0.10584</v>
      </c>
    </row>
    <row r="5106" spans="1:24" hidden="1" x14ac:dyDescent="0.3">
      <c r="A5106" t="s">
        <v>18861</v>
      </c>
      <c r="B5106" t="s">
        <v>8211</v>
      </c>
      <c r="C5106" t="s">
        <v>1618</v>
      </c>
      <c r="D5106" t="s">
        <v>1617</v>
      </c>
      <c r="E5106" t="s">
        <v>113</v>
      </c>
      <c r="F5106" t="s">
        <v>1619</v>
      </c>
      <c r="G5106" t="s">
        <v>247</v>
      </c>
      <c r="H5106" t="s">
        <v>1187</v>
      </c>
      <c r="I5106" t="s">
        <v>1189</v>
      </c>
      <c r="J5106" t="s">
        <v>18857</v>
      </c>
      <c r="K5106" t="s">
        <v>18858</v>
      </c>
      <c r="L5106" t="s">
        <v>9030</v>
      </c>
      <c r="M5106">
        <v>57</v>
      </c>
      <c r="N5106" t="s">
        <v>113</v>
      </c>
      <c r="O5106" t="s">
        <v>9493</v>
      </c>
      <c r="P5106">
        <v>2</v>
      </c>
      <c r="Q5106">
        <v>0.6</v>
      </c>
      <c r="T5106">
        <v>166.2</v>
      </c>
      <c r="U5106">
        <v>18.8</v>
      </c>
      <c r="W5106">
        <v>0.56548667764616278</v>
      </c>
      <c r="X5106">
        <v>0.90477868423386054</v>
      </c>
    </row>
    <row r="5107" spans="1:24" hidden="1" x14ac:dyDescent="0.3">
      <c r="A5107" t="s">
        <v>18862</v>
      </c>
      <c r="B5107" t="s">
        <v>1304</v>
      </c>
      <c r="C5107" t="s">
        <v>1618</v>
      </c>
      <c r="D5107" t="s">
        <v>1617</v>
      </c>
      <c r="E5107" t="s">
        <v>113</v>
      </c>
      <c r="F5107" t="s">
        <v>1619</v>
      </c>
      <c r="G5107" t="s">
        <v>247</v>
      </c>
      <c r="H5107" t="s">
        <v>1187</v>
      </c>
      <c r="I5107" t="s">
        <v>1189</v>
      </c>
      <c r="J5107" t="s">
        <v>18857</v>
      </c>
      <c r="K5107" t="s">
        <v>18858</v>
      </c>
      <c r="L5107" t="s">
        <v>9030</v>
      </c>
      <c r="M5107">
        <v>0</v>
      </c>
      <c r="N5107" t="s">
        <v>9085</v>
      </c>
      <c r="O5107" t="s">
        <v>18432</v>
      </c>
      <c r="P5107">
        <v>3</v>
      </c>
      <c r="R5107">
        <v>900</v>
      </c>
      <c r="S5107">
        <v>3700</v>
      </c>
    </row>
    <row r="5108" spans="1:24" hidden="1" x14ac:dyDescent="0.3">
      <c r="A5108" t="s">
        <v>18863</v>
      </c>
      <c r="B5108" t="s">
        <v>8174</v>
      </c>
      <c r="C5108" t="s">
        <v>7255</v>
      </c>
      <c r="D5108" t="s">
        <v>7254</v>
      </c>
      <c r="E5108" t="s">
        <v>113</v>
      </c>
      <c r="F5108" t="s">
        <v>7256</v>
      </c>
      <c r="G5108" t="s">
        <v>247</v>
      </c>
      <c r="H5108" t="s">
        <v>1187</v>
      </c>
      <c r="I5108" t="s">
        <v>1189</v>
      </c>
      <c r="J5108" t="s">
        <v>18864</v>
      </c>
      <c r="K5108" t="s">
        <v>18865</v>
      </c>
      <c r="L5108" t="s">
        <v>9030</v>
      </c>
      <c r="M5108">
        <v>60</v>
      </c>
      <c r="N5108" t="s">
        <v>9085</v>
      </c>
      <c r="O5108" t="s">
        <v>10329</v>
      </c>
      <c r="P5108">
        <v>2</v>
      </c>
      <c r="Q5108">
        <v>2580</v>
      </c>
      <c r="R5108">
        <v>590</v>
      </c>
      <c r="T5108">
        <v>155</v>
      </c>
      <c r="U5108">
        <v>0</v>
      </c>
      <c r="W5108">
        <v>3.0444</v>
      </c>
      <c r="X5108">
        <v>3.6532799999999996</v>
      </c>
    </row>
    <row r="5109" spans="1:24" hidden="1" x14ac:dyDescent="0.3">
      <c r="A5109" t="s">
        <v>18866</v>
      </c>
      <c r="B5109" t="s">
        <v>8179</v>
      </c>
      <c r="C5109" t="s">
        <v>7255</v>
      </c>
      <c r="D5109" t="s">
        <v>7254</v>
      </c>
      <c r="E5109" t="s">
        <v>113</v>
      </c>
      <c r="F5109" t="s">
        <v>7256</v>
      </c>
      <c r="G5109" t="s">
        <v>247</v>
      </c>
      <c r="H5109" t="s">
        <v>1187</v>
      </c>
      <c r="I5109" t="s">
        <v>1189</v>
      </c>
      <c r="J5109" t="s">
        <v>18864</v>
      </c>
      <c r="K5109" t="s">
        <v>18865</v>
      </c>
      <c r="L5109" t="s">
        <v>9030</v>
      </c>
      <c r="M5109">
        <v>59</v>
      </c>
      <c r="N5109" t="s">
        <v>9085</v>
      </c>
      <c r="O5109" t="s">
        <v>11880</v>
      </c>
      <c r="P5109">
        <v>2</v>
      </c>
      <c r="Q5109">
        <v>400</v>
      </c>
      <c r="R5109">
        <v>300</v>
      </c>
      <c r="W5109">
        <v>0.24</v>
      </c>
      <c r="X5109">
        <v>0.28799999999999998</v>
      </c>
    </row>
    <row r="5110" spans="1:24" hidden="1" x14ac:dyDescent="0.3">
      <c r="A5110" t="s">
        <v>18867</v>
      </c>
      <c r="B5110" t="s">
        <v>8536</v>
      </c>
      <c r="C5110" t="s">
        <v>7255</v>
      </c>
      <c r="D5110" t="s">
        <v>7254</v>
      </c>
      <c r="E5110" t="s">
        <v>113</v>
      </c>
      <c r="F5110" t="s">
        <v>7256</v>
      </c>
      <c r="G5110" t="s">
        <v>247</v>
      </c>
      <c r="H5110" t="s">
        <v>1187</v>
      </c>
      <c r="I5110" t="s">
        <v>1189</v>
      </c>
      <c r="J5110" t="s">
        <v>18864</v>
      </c>
      <c r="K5110" t="s">
        <v>18865</v>
      </c>
      <c r="L5110" t="s">
        <v>9030</v>
      </c>
      <c r="M5110">
        <v>57</v>
      </c>
      <c r="N5110" t="s">
        <v>9085</v>
      </c>
      <c r="O5110" t="s">
        <v>9131</v>
      </c>
      <c r="P5110">
        <v>2</v>
      </c>
      <c r="Q5110">
        <v>210</v>
      </c>
      <c r="R5110">
        <v>210</v>
      </c>
      <c r="W5110">
        <v>8.8200000000000001E-2</v>
      </c>
      <c r="X5110">
        <v>0.10584</v>
      </c>
    </row>
    <row r="5111" spans="1:24" hidden="1" x14ac:dyDescent="0.3">
      <c r="A5111" t="s">
        <v>18868</v>
      </c>
      <c r="B5111" t="s">
        <v>8211</v>
      </c>
      <c r="C5111" t="s">
        <v>7255</v>
      </c>
      <c r="D5111" t="s">
        <v>7254</v>
      </c>
      <c r="E5111" t="s">
        <v>113</v>
      </c>
      <c r="F5111" t="s">
        <v>7256</v>
      </c>
      <c r="G5111" t="s">
        <v>247</v>
      </c>
      <c r="H5111" t="s">
        <v>1187</v>
      </c>
      <c r="I5111" t="s">
        <v>1189</v>
      </c>
      <c r="J5111" t="s">
        <v>18864</v>
      </c>
      <c r="K5111" t="s">
        <v>18865</v>
      </c>
      <c r="L5111" t="s">
        <v>9030</v>
      </c>
      <c r="M5111">
        <v>57</v>
      </c>
      <c r="N5111" t="s">
        <v>113</v>
      </c>
      <c r="O5111" t="s">
        <v>9493</v>
      </c>
      <c r="P5111">
        <v>2</v>
      </c>
      <c r="Q5111">
        <v>0.6</v>
      </c>
      <c r="T5111">
        <v>154.5</v>
      </c>
      <c r="U5111">
        <v>12.4</v>
      </c>
      <c r="W5111">
        <v>0.56548667764616278</v>
      </c>
      <c r="X5111">
        <v>0.90477868423386054</v>
      </c>
    </row>
    <row r="5112" spans="1:24" hidden="1" x14ac:dyDescent="0.3">
      <c r="A5112" t="s">
        <v>18869</v>
      </c>
      <c r="B5112" t="s">
        <v>1304</v>
      </c>
      <c r="C5112" t="s">
        <v>7255</v>
      </c>
      <c r="D5112" t="s">
        <v>7254</v>
      </c>
      <c r="E5112" t="s">
        <v>113</v>
      </c>
      <c r="F5112" t="s">
        <v>7256</v>
      </c>
      <c r="G5112" t="s">
        <v>247</v>
      </c>
      <c r="H5112" t="s">
        <v>1187</v>
      </c>
      <c r="I5112" t="s">
        <v>1189</v>
      </c>
      <c r="J5112" t="s">
        <v>18864</v>
      </c>
      <c r="K5112" t="s">
        <v>18865</v>
      </c>
      <c r="L5112" t="s">
        <v>9030</v>
      </c>
      <c r="M5112">
        <v>0</v>
      </c>
      <c r="N5112" t="s">
        <v>9085</v>
      </c>
      <c r="O5112" t="s">
        <v>18432</v>
      </c>
      <c r="P5112">
        <v>3</v>
      </c>
      <c r="R5112">
        <v>900</v>
      </c>
      <c r="S5112">
        <v>3700</v>
      </c>
    </row>
    <row r="5113" spans="1:24" hidden="1" x14ac:dyDescent="0.3">
      <c r="A5113" t="s">
        <v>18870</v>
      </c>
      <c r="B5113" t="s">
        <v>8174</v>
      </c>
      <c r="C5113" t="s">
        <v>7285</v>
      </c>
      <c r="D5113" t="s">
        <v>7284</v>
      </c>
      <c r="E5113" t="s">
        <v>113</v>
      </c>
      <c r="F5113" t="s">
        <v>7286</v>
      </c>
      <c r="G5113" t="s">
        <v>247</v>
      </c>
      <c r="H5113" t="s">
        <v>1187</v>
      </c>
      <c r="I5113" t="s">
        <v>1189</v>
      </c>
      <c r="J5113" t="s">
        <v>18871</v>
      </c>
      <c r="K5113" t="s">
        <v>18872</v>
      </c>
      <c r="L5113" t="s">
        <v>9030</v>
      </c>
      <c r="M5113">
        <v>60</v>
      </c>
      <c r="N5113" t="s">
        <v>9085</v>
      </c>
      <c r="O5113" t="s">
        <v>10329</v>
      </c>
      <c r="P5113">
        <v>2</v>
      </c>
      <c r="Q5113">
        <v>2580</v>
      </c>
      <c r="R5113">
        <v>590</v>
      </c>
      <c r="T5113">
        <v>100</v>
      </c>
      <c r="U5113">
        <v>285</v>
      </c>
      <c r="W5113">
        <v>3.0444</v>
      </c>
      <c r="X5113">
        <v>3.6532799999999996</v>
      </c>
    </row>
    <row r="5114" spans="1:24" hidden="1" x14ac:dyDescent="0.3">
      <c r="A5114" t="s">
        <v>18873</v>
      </c>
      <c r="B5114" t="s">
        <v>8179</v>
      </c>
      <c r="C5114" t="s">
        <v>7285</v>
      </c>
      <c r="D5114" t="s">
        <v>7284</v>
      </c>
      <c r="E5114" t="s">
        <v>113</v>
      </c>
      <c r="F5114" t="s">
        <v>7286</v>
      </c>
      <c r="G5114" t="s">
        <v>247</v>
      </c>
      <c r="H5114" t="s">
        <v>1187</v>
      </c>
      <c r="I5114" t="s">
        <v>1189</v>
      </c>
      <c r="J5114" t="s">
        <v>18871</v>
      </c>
      <c r="K5114" t="s">
        <v>18872</v>
      </c>
      <c r="L5114" t="s">
        <v>9030</v>
      </c>
      <c r="M5114">
        <v>59</v>
      </c>
      <c r="N5114" t="s">
        <v>9085</v>
      </c>
      <c r="O5114" t="s">
        <v>11880</v>
      </c>
      <c r="P5114">
        <v>2</v>
      </c>
      <c r="Q5114">
        <v>400</v>
      </c>
      <c r="R5114">
        <v>300</v>
      </c>
      <c r="W5114">
        <v>0.24</v>
      </c>
      <c r="X5114">
        <v>0.28799999999999998</v>
      </c>
    </row>
    <row r="5115" spans="1:24" hidden="1" x14ac:dyDescent="0.3">
      <c r="A5115" t="s">
        <v>18874</v>
      </c>
      <c r="B5115" t="s">
        <v>8536</v>
      </c>
      <c r="C5115" t="s">
        <v>7285</v>
      </c>
      <c r="D5115" t="s">
        <v>7284</v>
      </c>
      <c r="E5115" t="s">
        <v>113</v>
      </c>
      <c r="F5115" t="s">
        <v>7286</v>
      </c>
      <c r="G5115" t="s">
        <v>247</v>
      </c>
      <c r="H5115" t="s">
        <v>1187</v>
      </c>
      <c r="I5115" t="s">
        <v>1189</v>
      </c>
      <c r="J5115" t="s">
        <v>18871</v>
      </c>
      <c r="K5115" t="s">
        <v>18872</v>
      </c>
      <c r="L5115" t="s">
        <v>9030</v>
      </c>
      <c r="M5115">
        <v>57</v>
      </c>
      <c r="N5115" t="s">
        <v>9085</v>
      </c>
      <c r="O5115" t="s">
        <v>9131</v>
      </c>
      <c r="P5115">
        <v>1</v>
      </c>
      <c r="Q5115">
        <v>210</v>
      </c>
      <c r="R5115">
        <v>210</v>
      </c>
      <c r="W5115">
        <v>4.41E-2</v>
      </c>
      <c r="X5115">
        <v>5.2920000000000002E-2</v>
      </c>
    </row>
    <row r="5116" spans="1:24" hidden="1" x14ac:dyDescent="0.3">
      <c r="A5116" t="s">
        <v>18875</v>
      </c>
      <c r="B5116" t="s">
        <v>8211</v>
      </c>
      <c r="C5116" t="s">
        <v>7285</v>
      </c>
      <c r="D5116" t="s">
        <v>7284</v>
      </c>
      <c r="E5116" t="s">
        <v>113</v>
      </c>
      <c r="F5116" t="s">
        <v>7286</v>
      </c>
      <c r="G5116" t="s">
        <v>247</v>
      </c>
      <c r="H5116" t="s">
        <v>1187</v>
      </c>
      <c r="I5116" t="s">
        <v>1189</v>
      </c>
      <c r="J5116" t="s">
        <v>18871</v>
      </c>
      <c r="K5116" t="s">
        <v>18872</v>
      </c>
      <c r="L5116" t="s">
        <v>9030</v>
      </c>
      <c r="M5116">
        <v>57</v>
      </c>
      <c r="N5116" t="s">
        <v>113</v>
      </c>
      <c r="O5116" t="s">
        <v>9493</v>
      </c>
      <c r="P5116">
        <v>1</v>
      </c>
      <c r="Q5116">
        <v>0.6</v>
      </c>
      <c r="T5116">
        <v>283.89999999999998</v>
      </c>
      <c r="W5116">
        <v>0.28274333882308139</v>
      </c>
      <c r="X5116">
        <v>0.45238934211693027</v>
      </c>
    </row>
    <row r="5117" spans="1:24" hidden="1" x14ac:dyDescent="0.3">
      <c r="A5117" t="s">
        <v>18876</v>
      </c>
      <c r="B5117" t="s">
        <v>1304</v>
      </c>
      <c r="C5117" t="s">
        <v>7285</v>
      </c>
      <c r="D5117" t="s">
        <v>7284</v>
      </c>
      <c r="E5117" t="s">
        <v>113</v>
      </c>
      <c r="F5117" t="s">
        <v>7286</v>
      </c>
      <c r="G5117" t="s">
        <v>247</v>
      </c>
      <c r="H5117" t="s">
        <v>1187</v>
      </c>
      <c r="I5117" t="s">
        <v>1189</v>
      </c>
      <c r="J5117" t="s">
        <v>18871</v>
      </c>
      <c r="K5117" t="s">
        <v>18872</v>
      </c>
      <c r="L5117" t="s">
        <v>9030</v>
      </c>
      <c r="M5117">
        <v>0</v>
      </c>
      <c r="N5117" t="s">
        <v>9085</v>
      </c>
      <c r="O5117" t="s">
        <v>18432</v>
      </c>
      <c r="P5117">
        <v>3</v>
      </c>
      <c r="R5117">
        <v>900</v>
      </c>
      <c r="S5117">
        <v>3700</v>
      </c>
    </row>
    <row r="5118" spans="1:24" hidden="1" x14ac:dyDescent="0.3">
      <c r="A5118" t="s">
        <v>18877</v>
      </c>
      <c r="B5118" t="s">
        <v>8174</v>
      </c>
      <c r="C5118" t="s">
        <v>7305</v>
      </c>
      <c r="D5118" t="s">
        <v>7304</v>
      </c>
      <c r="E5118" t="s">
        <v>113</v>
      </c>
      <c r="F5118" t="s">
        <v>7306</v>
      </c>
      <c r="G5118" t="s">
        <v>247</v>
      </c>
      <c r="H5118" t="s">
        <v>1187</v>
      </c>
      <c r="I5118" t="s">
        <v>1189</v>
      </c>
      <c r="J5118" t="s">
        <v>18878</v>
      </c>
      <c r="K5118" t="s">
        <v>18879</v>
      </c>
      <c r="L5118" t="s">
        <v>9030</v>
      </c>
      <c r="M5118">
        <v>60</v>
      </c>
      <c r="N5118" t="s">
        <v>9085</v>
      </c>
      <c r="O5118" t="s">
        <v>10329</v>
      </c>
      <c r="P5118">
        <v>2</v>
      </c>
      <c r="Q5118">
        <v>2580</v>
      </c>
      <c r="R5118">
        <v>590</v>
      </c>
      <c r="T5118">
        <v>70</v>
      </c>
      <c r="U5118">
        <v>250</v>
      </c>
      <c r="W5118">
        <v>3.0444</v>
      </c>
      <c r="X5118">
        <v>3.6532799999999996</v>
      </c>
    </row>
    <row r="5119" spans="1:24" hidden="1" x14ac:dyDescent="0.3">
      <c r="A5119" t="s">
        <v>18880</v>
      </c>
      <c r="B5119" t="s">
        <v>8179</v>
      </c>
      <c r="C5119" t="s">
        <v>7305</v>
      </c>
      <c r="D5119" t="s">
        <v>7304</v>
      </c>
      <c r="E5119" t="s">
        <v>113</v>
      </c>
      <c r="F5119" t="s">
        <v>7306</v>
      </c>
      <c r="G5119" t="s">
        <v>247</v>
      </c>
      <c r="H5119" t="s">
        <v>1187</v>
      </c>
      <c r="I5119" t="s">
        <v>1189</v>
      </c>
      <c r="J5119" t="s">
        <v>18878</v>
      </c>
      <c r="K5119" t="s">
        <v>18879</v>
      </c>
      <c r="L5119" t="s">
        <v>9030</v>
      </c>
      <c r="M5119">
        <v>59</v>
      </c>
      <c r="N5119" t="s">
        <v>9085</v>
      </c>
      <c r="O5119" t="s">
        <v>11880</v>
      </c>
      <c r="P5119">
        <v>2</v>
      </c>
      <c r="Q5119">
        <v>400</v>
      </c>
      <c r="R5119">
        <v>300</v>
      </c>
      <c r="W5119">
        <v>0.24</v>
      </c>
      <c r="X5119">
        <v>0.28799999999999998</v>
      </c>
    </row>
    <row r="5120" spans="1:24" hidden="1" x14ac:dyDescent="0.3">
      <c r="A5120" t="s">
        <v>18881</v>
      </c>
      <c r="B5120" t="s">
        <v>8536</v>
      </c>
      <c r="C5120" t="s">
        <v>7305</v>
      </c>
      <c r="D5120" t="s">
        <v>7304</v>
      </c>
      <c r="E5120" t="s">
        <v>113</v>
      </c>
      <c r="F5120" t="s">
        <v>7306</v>
      </c>
      <c r="G5120" t="s">
        <v>247</v>
      </c>
      <c r="H5120" t="s">
        <v>1187</v>
      </c>
      <c r="I5120" t="s">
        <v>1189</v>
      </c>
      <c r="J5120" t="s">
        <v>18878</v>
      </c>
      <c r="K5120" t="s">
        <v>18879</v>
      </c>
      <c r="L5120" t="s">
        <v>9030</v>
      </c>
      <c r="M5120">
        <v>57</v>
      </c>
      <c r="N5120" t="s">
        <v>9085</v>
      </c>
      <c r="O5120" t="s">
        <v>9131</v>
      </c>
      <c r="P5120">
        <v>1</v>
      </c>
      <c r="Q5120">
        <v>210</v>
      </c>
      <c r="R5120">
        <v>210</v>
      </c>
      <c r="W5120">
        <v>4.41E-2</v>
      </c>
      <c r="X5120">
        <v>5.2920000000000002E-2</v>
      </c>
    </row>
    <row r="5121" spans="1:24" hidden="1" x14ac:dyDescent="0.3">
      <c r="A5121" t="s">
        <v>18882</v>
      </c>
      <c r="B5121" t="s">
        <v>8211</v>
      </c>
      <c r="C5121" t="s">
        <v>7305</v>
      </c>
      <c r="D5121" t="s">
        <v>7304</v>
      </c>
      <c r="E5121" t="s">
        <v>113</v>
      </c>
      <c r="F5121" t="s">
        <v>7306</v>
      </c>
      <c r="G5121" t="s">
        <v>247</v>
      </c>
      <c r="H5121" t="s">
        <v>1187</v>
      </c>
      <c r="I5121" t="s">
        <v>1189</v>
      </c>
      <c r="J5121" t="s">
        <v>18878</v>
      </c>
      <c r="K5121" t="s">
        <v>18879</v>
      </c>
      <c r="L5121" t="s">
        <v>9030</v>
      </c>
      <c r="M5121">
        <v>57</v>
      </c>
      <c r="N5121" t="s">
        <v>113</v>
      </c>
      <c r="O5121" t="s">
        <v>9493</v>
      </c>
      <c r="P5121">
        <v>1</v>
      </c>
      <c r="Q5121">
        <v>0.6</v>
      </c>
      <c r="T5121">
        <v>289.39999999999998</v>
      </c>
      <c r="W5121">
        <v>0.28274333882308139</v>
      </c>
      <c r="X5121">
        <v>0.45238934211693027</v>
      </c>
    </row>
    <row r="5122" spans="1:24" hidden="1" x14ac:dyDescent="0.3">
      <c r="A5122" t="s">
        <v>18883</v>
      </c>
      <c r="B5122" t="s">
        <v>1304</v>
      </c>
      <c r="C5122" t="s">
        <v>7305</v>
      </c>
      <c r="D5122" t="s">
        <v>7304</v>
      </c>
      <c r="E5122" t="s">
        <v>113</v>
      </c>
      <c r="F5122" t="s">
        <v>7306</v>
      </c>
      <c r="G5122" t="s">
        <v>247</v>
      </c>
      <c r="H5122" t="s">
        <v>1187</v>
      </c>
      <c r="I5122" t="s">
        <v>1189</v>
      </c>
      <c r="J5122" t="s">
        <v>18878</v>
      </c>
      <c r="K5122" t="s">
        <v>18879</v>
      </c>
      <c r="L5122" t="s">
        <v>9030</v>
      </c>
      <c r="M5122">
        <v>0</v>
      </c>
      <c r="N5122" t="s">
        <v>9085</v>
      </c>
      <c r="O5122" t="s">
        <v>18432</v>
      </c>
      <c r="P5122">
        <v>3</v>
      </c>
      <c r="R5122">
        <v>900</v>
      </c>
      <c r="S5122">
        <v>3700</v>
      </c>
    </row>
    <row r="5123" spans="1:24" hidden="1" x14ac:dyDescent="0.3">
      <c r="A5123" t="s">
        <v>18884</v>
      </c>
      <c r="B5123" t="s">
        <v>8174</v>
      </c>
      <c r="C5123" t="s">
        <v>7258</v>
      </c>
      <c r="D5123" t="s">
        <v>7257</v>
      </c>
      <c r="E5123" t="s">
        <v>113</v>
      </c>
      <c r="F5123" t="s">
        <v>7259</v>
      </c>
      <c r="G5123" t="s">
        <v>247</v>
      </c>
      <c r="H5123" t="s">
        <v>1187</v>
      </c>
      <c r="I5123" t="s">
        <v>1189</v>
      </c>
      <c r="J5123" t="s">
        <v>18885</v>
      </c>
      <c r="K5123" t="s">
        <v>18886</v>
      </c>
      <c r="L5123" t="s">
        <v>9030</v>
      </c>
      <c r="M5123">
        <v>60</v>
      </c>
      <c r="N5123" t="s">
        <v>9085</v>
      </c>
      <c r="O5123" t="s">
        <v>10329</v>
      </c>
      <c r="P5123">
        <v>2</v>
      </c>
      <c r="Q5123">
        <v>2580</v>
      </c>
      <c r="R5123">
        <v>590</v>
      </c>
      <c r="T5123">
        <v>180</v>
      </c>
      <c r="U5123">
        <v>335</v>
      </c>
      <c r="W5123">
        <v>3.0444</v>
      </c>
      <c r="X5123">
        <v>3.6532799999999996</v>
      </c>
    </row>
    <row r="5124" spans="1:24" hidden="1" x14ac:dyDescent="0.3">
      <c r="A5124" t="s">
        <v>18887</v>
      </c>
      <c r="B5124" t="s">
        <v>8179</v>
      </c>
      <c r="C5124" t="s">
        <v>7258</v>
      </c>
      <c r="D5124" t="s">
        <v>7257</v>
      </c>
      <c r="E5124" t="s">
        <v>113</v>
      </c>
      <c r="F5124" t="s">
        <v>7259</v>
      </c>
      <c r="G5124" t="s">
        <v>247</v>
      </c>
      <c r="H5124" t="s">
        <v>1187</v>
      </c>
      <c r="I5124" t="s">
        <v>1189</v>
      </c>
      <c r="J5124" t="s">
        <v>18885</v>
      </c>
      <c r="K5124" t="s">
        <v>18886</v>
      </c>
      <c r="L5124" t="s">
        <v>9030</v>
      </c>
      <c r="M5124">
        <v>59</v>
      </c>
      <c r="N5124" t="s">
        <v>9085</v>
      </c>
      <c r="O5124" t="s">
        <v>11880</v>
      </c>
      <c r="P5124">
        <v>2</v>
      </c>
      <c r="Q5124">
        <v>400</v>
      </c>
      <c r="R5124">
        <v>300</v>
      </c>
      <c r="W5124">
        <v>0.24</v>
      </c>
      <c r="X5124">
        <v>0.28799999999999998</v>
      </c>
    </row>
    <row r="5125" spans="1:24" hidden="1" x14ac:dyDescent="0.3">
      <c r="A5125" t="s">
        <v>18888</v>
      </c>
      <c r="B5125" t="s">
        <v>8536</v>
      </c>
      <c r="C5125" t="s">
        <v>7258</v>
      </c>
      <c r="D5125" t="s">
        <v>7257</v>
      </c>
      <c r="E5125" t="s">
        <v>113</v>
      </c>
      <c r="F5125" t="s">
        <v>7259</v>
      </c>
      <c r="G5125" t="s">
        <v>247</v>
      </c>
      <c r="H5125" t="s">
        <v>1187</v>
      </c>
      <c r="I5125" t="s">
        <v>1189</v>
      </c>
      <c r="J5125" t="s">
        <v>18885</v>
      </c>
      <c r="K5125" t="s">
        <v>18886</v>
      </c>
      <c r="L5125" t="s">
        <v>9030</v>
      </c>
      <c r="M5125">
        <v>57</v>
      </c>
      <c r="N5125" t="s">
        <v>9085</v>
      </c>
      <c r="O5125" t="s">
        <v>9131</v>
      </c>
      <c r="P5125">
        <v>1</v>
      </c>
      <c r="Q5125">
        <v>210</v>
      </c>
      <c r="R5125">
        <v>210</v>
      </c>
      <c r="W5125">
        <v>4.41E-2</v>
      </c>
      <c r="X5125">
        <v>5.2920000000000002E-2</v>
      </c>
    </row>
    <row r="5126" spans="1:24" hidden="1" x14ac:dyDescent="0.3">
      <c r="A5126" t="s">
        <v>18889</v>
      </c>
      <c r="B5126" t="s">
        <v>8211</v>
      </c>
      <c r="C5126" t="s">
        <v>7258</v>
      </c>
      <c r="D5126" t="s">
        <v>7257</v>
      </c>
      <c r="E5126" t="s">
        <v>113</v>
      </c>
      <c r="F5126" t="s">
        <v>7259</v>
      </c>
      <c r="G5126" t="s">
        <v>247</v>
      </c>
      <c r="H5126" t="s">
        <v>1187</v>
      </c>
      <c r="I5126" t="s">
        <v>1189</v>
      </c>
      <c r="J5126" t="s">
        <v>18885</v>
      </c>
      <c r="K5126" t="s">
        <v>18886</v>
      </c>
      <c r="L5126" t="s">
        <v>9030</v>
      </c>
      <c r="M5126">
        <v>57</v>
      </c>
      <c r="N5126" t="s">
        <v>113</v>
      </c>
      <c r="O5126" t="s">
        <v>9493</v>
      </c>
      <c r="P5126">
        <v>1</v>
      </c>
      <c r="Q5126">
        <v>0.6</v>
      </c>
      <c r="T5126">
        <v>334.5</v>
      </c>
      <c r="W5126">
        <v>0.28274333882308139</v>
      </c>
      <c r="X5126">
        <v>0.45238934211693027</v>
      </c>
    </row>
    <row r="5127" spans="1:24" hidden="1" x14ac:dyDescent="0.3">
      <c r="A5127" t="s">
        <v>18890</v>
      </c>
      <c r="B5127" t="s">
        <v>1304</v>
      </c>
      <c r="C5127" t="s">
        <v>7258</v>
      </c>
      <c r="D5127" t="s">
        <v>7257</v>
      </c>
      <c r="E5127" t="s">
        <v>113</v>
      </c>
      <c r="F5127" t="s">
        <v>7259</v>
      </c>
      <c r="G5127" t="s">
        <v>247</v>
      </c>
      <c r="H5127" t="s">
        <v>1187</v>
      </c>
      <c r="I5127" t="s">
        <v>1189</v>
      </c>
      <c r="J5127" t="s">
        <v>18885</v>
      </c>
      <c r="K5127" t="s">
        <v>18886</v>
      </c>
      <c r="L5127" t="s">
        <v>9030</v>
      </c>
      <c r="M5127">
        <v>0</v>
      </c>
      <c r="N5127" t="s">
        <v>9085</v>
      </c>
      <c r="O5127" t="s">
        <v>18432</v>
      </c>
      <c r="P5127">
        <v>3</v>
      </c>
      <c r="R5127">
        <v>900</v>
      </c>
      <c r="S5127">
        <v>3700</v>
      </c>
    </row>
    <row r="5128" spans="1:24" hidden="1" x14ac:dyDescent="0.3">
      <c r="A5128" t="s">
        <v>18891</v>
      </c>
      <c r="B5128" t="s">
        <v>8174</v>
      </c>
      <c r="C5128" t="s">
        <v>3841</v>
      </c>
      <c r="D5128" t="s">
        <v>3840</v>
      </c>
      <c r="E5128" t="s">
        <v>113</v>
      </c>
      <c r="F5128" t="s">
        <v>18892</v>
      </c>
      <c r="G5128" t="s">
        <v>133</v>
      </c>
      <c r="H5128" t="s">
        <v>216</v>
      </c>
      <c r="I5128" t="s">
        <v>138</v>
      </c>
      <c r="J5128" t="s">
        <v>18893</v>
      </c>
      <c r="K5128" t="s">
        <v>18894</v>
      </c>
      <c r="L5128" t="s">
        <v>9030</v>
      </c>
      <c r="M5128">
        <v>60</v>
      </c>
      <c r="N5128" t="s">
        <v>8442</v>
      </c>
      <c r="O5128" t="s">
        <v>17235</v>
      </c>
      <c r="P5128">
        <v>3</v>
      </c>
      <c r="Q5128">
        <v>2500</v>
      </c>
      <c r="R5128">
        <v>355</v>
      </c>
      <c r="T5128">
        <v>10</v>
      </c>
      <c r="U5128">
        <v>90</v>
      </c>
      <c r="V5128">
        <v>180</v>
      </c>
      <c r="W5128">
        <v>2.6625000000000001</v>
      </c>
      <c r="X5128">
        <v>3.1949999999999998</v>
      </c>
    </row>
    <row r="5129" spans="1:24" hidden="1" x14ac:dyDescent="0.3">
      <c r="A5129" t="s">
        <v>18895</v>
      </c>
      <c r="B5129" t="s">
        <v>8179</v>
      </c>
      <c r="C5129" t="s">
        <v>3841</v>
      </c>
      <c r="D5129" t="s">
        <v>3840</v>
      </c>
      <c r="E5129" t="s">
        <v>113</v>
      </c>
      <c r="F5129" t="s">
        <v>18892</v>
      </c>
      <c r="G5129" t="s">
        <v>133</v>
      </c>
      <c r="H5129" t="s">
        <v>216</v>
      </c>
      <c r="I5129" t="s">
        <v>138</v>
      </c>
      <c r="J5129" t="s">
        <v>18893</v>
      </c>
      <c r="K5129" t="s">
        <v>18894</v>
      </c>
      <c r="L5129" t="s">
        <v>9030</v>
      </c>
      <c r="M5129">
        <v>60</v>
      </c>
      <c r="N5129" t="s">
        <v>113</v>
      </c>
      <c r="O5129" t="s">
        <v>17706</v>
      </c>
      <c r="P5129">
        <v>1</v>
      </c>
      <c r="Q5129">
        <v>560</v>
      </c>
      <c r="R5129">
        <v>492</v>
      </c>
      <c r="W5129">
        <v>0.27551999999999999</v>
      </c>
      <c r="X5129">
        <v>0.33062399999999997</v>
      </c>
    </row>
    <row r="5130" spans="1:24" hidden="1" x14ac:dyDescent="0.3">
      <c r="A5130" t="s">
        <v>18896</v>
      </c>
      <c r="B5130" t="s">
        <v>8536</v>
      </c>
      <c r="C5130" t="s">
        <v>3841</v>
      </c>
      <c r="D5130" t="s">
        <v>3840</v>
      </c>
      <c r="E5130" t="s">
        <v>113</v>
      </c>
      <c r="F5130" t="s">
        <v>18892</v>
      </c>
      <c r="G5130" t="s">
        <v>133</v>
      </c>
      <c r="H5130" t="s">
        <v>216</v>
      </c>
      <c r="I5130" t="s">
        <v>138</v>
      </c>
      <c r="J5130" t="s">
        <v>18893</v>
      </c>
      <c r="K5130" t="s">
        <v>18894</v>
      </c>
      <c r="L5130" t="s">
        <v>9030</v>
      </c>
      <c r="M5130">
        <v>56</v>
      </c>
      <c r="N5130" t="s">
        <v>11431</v>
      </c>
      <c r="O5130" t="s">
        <v>16992</v>
      </c>
      <c r="P5130">
        <v>1</v>
      </c>
      <c r="Q5130">
        <v>151</v>
      </c>
      <c r="R5130">
        <v>151</v>
      </c>
      <c r="W5130">
        <v>2.2800999999999998E-2</v>
      </c>
      <c r="X5130">
        <v>2.7361199999999999E-2</v>
      </c>
    </row>
    <row r="5131" spans="1:24" hidden="1" x14ac:dyDescent="0.3">
      <c r="A5131" t="s">
        <v>18897</v>
      </c>
      <c r="B5131" t="s">
        <v>8211</v>
      </c>
      <c r="C5131" t="s">
        <v>3841</v>
      </c>
      <c r="D5131" t="s">
        <v>3840</v>
      </c>
      <c r="E5131" t="s">
        <v>113</v>
      </c>
      <c r="F5131" t="s">
        <v>18892</v>
      </c>
      <c r="G5131" t="s">
        <v>133</v>
      </c>
      <c r="H5131" t="s">
        <v>216</v>
      </c>
      <c r="I5131" t="s">
        <v>138</v>
      </c>
      <c r="J5131" t="s">
        <v>18893</v>
      </c>
      <c r="K5131" t="s">
        <v>18894</v>
      </c>
      <c r="L5131" t="s">
        <v>9030</v>
      </c>
      <c r="M5131">
        <v>56</v>
      </c>
      <c r="N5131" t="s">
        <v>113</v>
      </c>
      <c r="O5131" t="s">
        <v>9493</v>
      </c>
      <c r="P5131">
        <v>1</v>
      </c>
      <c r="Q5131">
        <v>0.9</v>
      </c>
      <c r="T5131">
        <v>172</v>
      </c>
      <c r="W5131">
        <v>0.63617251235193317</v>
      </c>
      <c r="X5131">
        <v>1.0178760197630932</v>
      </c>
    </row>
    <row r="5132" spans="1:24" hidden="1" x14ac:dyDescent="0.3">
      <c r="A5132" t="s">
        <v>18898</v>
      </c>
      <c r="B5132" t="s">
        <v>8174</v>
      </c>
      <c r="C5132" t="s">
        <v>3914</v>
      </c>
      <c r="D5132" t="s">
        <v>3913</v>
      </c>
      <c r="E5132" t="s">
        <v>113</v>
      </c>
      <c r="F5132" t="s">
        <v>3915</v>
      </c>
      <c r="G5132" t="s">
        <v>133</v>
      </c>
      <c r="H5132" t="s">
        <v>216</v>
      </c>
      <c r="I5132" t="s">
        <v>138</v>
      </c>
      <c r="J5132" t="s">
        <v>18899</v>
      </c>
      <c r="K5132" t="s">
        <v>18900</v>
      </c>
      <c r="L5132" t="s">
        <v>1173</v>
      </c>
      <c r="M5132">
        <v>50</v>
      </c>
      <c r="N5132" t="s">
        <v>8442</v>
      </c>
      <c r="O5132" t="s">
        <v>17235</v>
      </c>
      <c r="P5132">
        <v>3</v>
      </c>
      <c r="Q5132">
        <v>2500</v>
      </c>
      <c r="R5132">
        <v>355</v>
      </c>
      <c r="T5132">
        <v>15</v>
      </c>
      <c r="U5132">
        <v>110</v>
      </c>
      <c r="V5132">
        <v>195</v>
      </c>
      <c r="W5132">
        <v>2.6625000000000001</v>
      </c>
      <c r="X5132">
        <v>3.1949999999999998</v>
      </c>
    </row>
    <row r="5133" spans="1:24" hidden="1" x14ac:dyDescent="0.3">
      <c r="A5133" t="s">
        <v>18901</v>
      </c>
      <c r="B5133" t="s">
        <v>8179</v>
      </c>
      <c r="C5133" t="s">
        <v>3914</v>
      </c>
      <c r="D5133" t="s">
        <v>3913</v>
      </c>
      <c r="E5133" t="s">
        <v>113</v>
      </c>
      <c r="F5133" t="s">
        <v>3915</v>
      </c>
      <c r="G5133" t="s">
        <v>133</v>
      </c>
      <c r="H5133" t="s">
        <v>216</v>
      </c>
      <c r="I5133" t="s">
        <v>138</v>
      </c>
      <c r="J5133" t="s">
        <v>18899</v>
      </c>
      <c r="K5133" t="s">
        <v>18900</v>
      </c>
      <c r="L5133" t="s">
        <v>1173</v>
      </c>
      <c r="M5133">
        <v>50</v>
      </c>
      <c r="N5133" t="s">
        <v>113</v>
      </c>
      <c r="O5133" t="s">
        <v>17706</v>
      </c>
      <c r="P5133">
        <v>1</v>
      </c>
      <c r="Q5133">
        <v>560</v>
      </c>
      <c r="R5133">
        <v>492</v>
      </c>
      <c r="W5133">
        <v>0.27551999999999999</v>
      </c>
      <c r="X5133">
        <v>0.33062399999999997</v>
      </c>
    </row>
    <row r="5134" spans="1:24" hidden="1" x14ac:dyDescent="0.3">
      <c r="A5134" t="s">
        <v>18902</v>
      </c>
      <c r="B5134" t="s">
        <v>8536</v>
      </c>
      <c r="C5134" t="s">
        <v>3914</v>
      </c>
      <c r="D5134" t="s">
        <v>3913</v>
      </c>
      <c r="E5134" t="s">
        <v>113</v>
      </c>
      <c r="F5134" t="s">
        <v>3915</v>
      </c>
      <c r="G5134" t="s">
        <v>133</v>
      </c>
      <c r="H5134" t="s">
        <v>216</v>
      </c>
      <c r="I5134" t="s">
        <v>138</v>
      </c>
      <c r="J5134" t="s">
        <v>18899</v>
      </c>
      <c r="K5134" t="s">
        <v>18900</v>
      </c>
      <c r="L5134" t="s">
        <v>1173</v>
      </c>
      <c r="M5134">
        <v>49</v>
      </c>
      <c r="N5134" t="s">
        <v>11431</v>
      </c>
      <c r="O5134" t="s">
        <v>16992</v>
      </c>
      <c r="P5134">
        <v>1</v>
      </c>
      <c r="Q5134">
        <v>151</v>
      </c>
      <c r="R5134">
        <v>151</v>
      </c>
      <c r="W5134">
        <v>2.2800999999999998E-2</v>
      </c>
      <c r="X5134">
        <v>2.7361199999999999E-2</v>
      </c>
    </row>
    <row r="5135" spans="1:24" hidden="1" x14ac:dyDescent="0.3">
      <c r="A5135" t="s">
        <v>18903</v>
      </c>
      <c r="B5135" t="s">
        <v>8211</v>
      </c>
      <c r="C5135" t="s">
        <v>3914</v>
      </c>
      <c r="D5135" t="s">
        <v>3913</v>
      </c>
      <c r="E5135" t="s">
        <v>113</v>
      </c>
      <c r="F5135" t="s">
        <v>3915</v>
      </c>
      <c r="G5135" t="s">
        <v>133</v>
      </c>
      <c r="H5135" t="s">
        <v>216</v>
      </c>
      <c r="I5135" t="s">
        <v>138</v>
      </c>
      <c r="J5135" t="s">
        <v>18899</v>
      </c>
      <c r="K5135" t="s">
        <v>18900</v>
      </c>
      <c r="L5135" t="s">
        <v>1173</v>
      </c>
      <c r="M5135">
        <v>49</v>
      </c>
      <c r="N5135" t="s">
        <v>113</v>
      </c>
      <c r="O5135" t="s">
        <v>9493</v>
      </c>
      <c r="P5135">
        <v>1</v>
      </c>
      <c r="Q5135">
        <v>0.3</v>
      </c>
      <c r="T5135">
        <v>281.77999999999997</v>
      </c>
      <c r="W5135">
        <v>7.0685834705770348E-2</v>
      </c>
      <c r="X5135">
        <v>0.11309733552923257</v>
      </c>
    </row>
    <row r="5136" spans="1:24" hidden="1" x14ac:dyDescent="0.3">
      <c r="A5136" t="s">
        <v>18904</v>
      </c>
      <c r="B5136" t="s">
        <v>8174</v>
      </c>
      <c r="C5136" t="s">
        <v>4610</v>
      </c>
      <c r="D5136" t="s">
        <v>4609</v>
      </c>
      <c r="E5136" t="s">
        <v>113</v>
      </c>
      <c r="F5136" t="s">
        <v>4611</v>
      </c>
      <c r="G5136" t="s">
        <v>133</v>
      </c>
      <c r="H5136" t="s">
        <v>216</v>
      </c>
      <c r="I5136" t="s">
        <v>218</v>
      </c>
      <c r="J5136" t="s">
        <v>18905</v>
      </c>
      <c r="K5136" t="s">
        <v>18906</v>
      </c>
      <c r="L5136" t="s">
        <v>8842</v>
      </c>
      <c r="M5136">
        <v>70</v>
      </c>
      <c r="N5136" t="s">
        <v>113</v>
      </c>
      <c r="O5136" t="s">
        <v>9890</v>
      </c>
      <c r="P5136">
        <v>3</v>
      </c>
      <c r="Q5136">
        <v>2500</v>
      </c>
      <c r="R5136">
        <v>355</v>
      </c>
      <c r="T5136">
        <v>30</v>
      </c>
      <c r="U5136">
        <v>170</v>
      </c>
      <c r="V5136">
        <v>330</v>
      </c>
      <c r="W5136">
        <v>2.6625000000000001</v>
      </c>
      <c r="X5136">
        <v>3.1949999999999998</v>
      </c>
    </row>
    <row r="5137" spans="1:24" hidden="1" x14ac:dyDescent="0.3">
      <c r="A5137" t="s">
        <v>18907</v>
      </c>
      <c r="B5137" t="s">
        <v>8179</v>
      </c>
      <c r="C5137" t="s">
        <v>4610</v>
      </c>
      <c r="D5137" t="s">
        <v>4609</v>
      </c>
      <c r="E5137" t="s">
        <v>113</v>
      </c>
      <c r="F5137" t="s">
        <v>4611</v>
      </c>
      <c r="G5137" t="s">
        <v>133</v>
      </c>
      <c r="H5137" t="s">
        <v>216</v>
      </c>
      <c r="I5137" t="s">
        <v>218</v>
      </c>
      <c r="J5137" t="s">
        <v>18905</v>
      </c>
      <c r="K5137" t="s">
        <v>18906</v>
      </c>
      <c r="L5137" t="s">
        <v>8842</v>
      </c>
      <c r="M5137">
        <v>70</v>
      </c>
      <c r="N5137" t="s">
        <v>113</v>
      </c>
      <c r="O5137" t="s">
        <v>17706</v>
      </c>
      <c r="P5137">
        <v>1</v>
      </c>
      <c r="Q5137">
        <v>560</v>
      </c>
      <c r="R5137">
        <v>492</v>
      </c>
      <c r="W5137">
        <v>0.27551999999999999</v>
      </c>
      <c r="X5137">
        <v>0.33062399999999997</v>
      </c>
    </row>
    <row r="5138" spans="1:24" hidden="1" x14ac:dyDescent="0.3">
      <c r="A5138" t="s">
        <v>18908</v>
      </c>
      <c r="B5138" t="s">
        <v>8211</v>
      </c>
      <c r="C5138" t="s">
        <v>4610</v>
      </c>
      <c r="D5138" t="s">
        <v>4609</v>
      </c>
      <c r="E5138" t="s">
        <v>113</v>
      </c>
      <c r="F5138" t="s">
        <v>4611</v>
      </c>
      <c r="G5138" t="s">
        <v>133</v>
      </c>
      <c r="H5138" t="s">
        <v>216</v>
      </c>
      <c r="I5138" t="s">
        <v>218</v>
      </c>
      <c r="J5138" t="s">
        <v>18905</v>
      </c>
      <c r="K5138" t="s">
        <v>18906</v>
      </c>
      <c r="L5138" t="s">
        <v>8842</v>
      </c>
      <c r="M5138">
        <v>68</v>
      </c>
      <c r="N5138" t="s">
        <v>113</v>
      </c>
      <c r="O5138" t="s">
        <v>9493</v>
      </c>
      <c r="P5138">
        <v>3</v>
      </c>
      <c r="Q5138">
        <v>0.6</v>
      </c>
      <c r="T5138">
        <v>322.17</v>
      </c>
      <c r="U5138">
        <v>168.87</v>
      </c>
      <c r="V5138">
        <v>169.15</v>
      </c>
      <c r="W5138">
        <v>0.84823001646924412</v>
      </c>
      <c r="X5138">
        <v>1.3571680263507906</v>
      </c>
    </row>
    <row r="5139" spans="1:24" hidden="1" x14ac:dyDescent="0.3">
      <c r="A5139" t="s">
        <v>18909</v>
      </c>
      <c r="B5139" t="s">
        <v>8174</v>
      </c>
      <c r="C5139" t="s">
        <v>3266</v>
      </c>
      <c r="D5139" t="s">
        <v>3265</v>
      </c>
      <c r="E5139" t="s">
        <v>113</v>
      </c>
      <c r="F5139" t="s">
        <v>3267</v>
      </c>
      <c r="G5139" t="s">
        <v>1356</v>
      </c>
      <c r="H5139" t="s">
        <v>127</v>
      </c>
      <c r="I5139" t="s">
        <v>686</v>
      </c>
      <c r="J5139" t="s">
        <v>18910</v>
      </c>
      <c r="K5139" t="s">
        <v>18911</v>
      </c>
      <c r="L5139" t="s">
        <v>120</v>
      </c>
      <c r="M5139">
        <v>40</v>
      </c>
      <c r="N5139" t="s">
        <v>113</v>
      </c>
      <c r="O5139" t="s">
        <v>9266</v>
      </c>
      <c r="P5139">
        <v>3</v>
      </c>
      <c r="Q5139">
        <v>1936</v>
      </c>
      <c r="R5139">
        <v>298</v>
      </c>
      <c r="S5139">
        <v>149</v>
      </c>
      <c r="T5139">
        <v>20</v>
      </c>
      <c r="U5139">
        <v>125</v>
      </c>
      <c r="V5139">
        <v>310</v>
      </c>
      <c r="W5139">
        <v>1.7307840000000001</v>
      </c>
      <c r="X5139">
        <v>2.0769408</v>
      </c>
    </row>
    <row r="5140" spans="1:24" hidden="1" x14ac:dyDescent="0.3">
      <c r="A5140" t="s">
        <v>18912</v>
      </c>
      <c r="B5140" t="s">
        <v>8179</v>
      </c>
      <c r="C5140" t="s">
        <v>3266</v>
      </c>
      <c r="D5140" t="s">
        <v>3265</v>
      </c>
      <c r="E5140" t="s">
        <v>113</v>
      </c>
      <c r="F5140" t="s">
        <v>3267</v>
      </c>
      <c r="G5140" t="s">
        <v>1356</v>
      </c>
      <c r="H5140" t="s">
        <v>127</v>
      </c>
      <c r="I5140" t="s">
        <v>686</v>
      </c>
      <c r="J5140" t="s">
        <v>18910</v>
      </c>
      <c r="K5140" t="s">
        <v>18911</v>
      </c>
      <c r="L5140" t="s">
        <v>120</v>
      </c>
      <c r="M5140">
        <v>40</v>
      </c>
      <c r="N5140" t="s">
        <v>113</v>
      </c>
      <c r="O5140" t="s">
        <v>11880</v>
      </c>
      <c r="P5140">
        <v>3</v>
      </c>
      <c r="Q5140">
        <v>400</v>
      </c>
      <c r="R5140">
        <v>300</v>
      </c>
      <c r="S5140">
        <v>100</v>
      </c>
      <c r="W5140">
        <v>0.36</v>
      </c>
      <c r="X5140">
        <v>0.432</v>
      </c>
    </row>
    <row r="5141" spans="1:24" hidden="1" x14ac:dyDescent="0.3">
      <c r="A5141" t="s">
        <v>18913</v>
      </c>
      <c r="B5141" t="s">
        <v>8174</v>
      </c>
      <c r="C5141" t="s">
        <v>6797</v>
      </c>
      <c r="D5141" t="s">
        <v>6796</v>
      </c>
      <c r="E5141" t="s">
        <v>113</v>
      </c>
      <c r="F5141" t="s">
        <v>6798</v>
      </c>
      <c r="G5141" t="s">
        <v>247</v>
      </c>
      <c r="H5141" t="s">
        <v>371</v>
      </c>
      <c r="I5141" t="s">
        <v>285</v>
      </c>
      <c r="J5141" t="s">
        <v>18914</v>
      </c>
      <c r="K5141" t="s">
        <v>18915</v>
      </c>
      <c r="L5141" t="s">
        <v>8903</v>
      </c>
      <c r="M5141">
        <v>30</v>
      </c>
      <c r="N5141" t="s">
        <v>9659</v>
      </c>
      <c r="O5141" t="s">
        <v>10476</v>
      </c>
      <c r="P5141">
        <v>3</v>
      </c>
      <c r="Q5141">
        <v>1500</v>
      </c>
      <c r="R5141">
        <v>469</v>
      </c>
      <c r="T5141">
        <v>0</v>
      </c>
      <c r="U5141">
        <v>100</v>
      </c>
      <c r="V5141">
        <v>240</v>
      </c>
      <c r="W5141">
        <v>2.1105</v>
      </c>
      <c r="X5141">
        <v>2.5326</v>
      </c>
    </row>
    <row r="5142" spans="1:24" hidden="1" x14ac:dyDescent="0.3">
      <c r="A5142" t="s">
        <v>18916</v>
      </c>
      <c r="B5142" t="s">
        <v>8617</v>
      </c>
      <c r="C5142" t="s">
        <v>6797</v>
      </c>
      <c r="D5142" t="s">
        <v>6796</v>
      </c>
      <c r="E5142" t="s">
        <v>113</v>
      </c>
      <c r="F5142" t="s">
        <v>6798</v>
      </c>
      <c r="G5142" t="s">
        <v>247</v>
      </c>
      <c r="H5142" t="s">
        <v>371</v>
      </c>
      <c r="I5142" t="s">
        <v>285</v>
      </c>
      <c r="J5142" t="s">
        <v>18914</v>
      </c>
      <c r="K5142" t="s">
        <v>18915</v>
      </c>
      <c r="L5142" t="s">
        <v>8903</v>
      </c>
      <c r="M5142">
        <v>30</v>
      </c>
      <c r="N5142" t="s">
        <v>8614</v>
      </c>
      <c r="O5142" t="s">
        <v>9835</v>
      </c>
      <c r="P5142">
        <v>3</v>
      </c>
      <c r="Q5142">
        <v>694</v>
      </c>
      <c r="R5142">
        <v>408</v>
      </c>
      <c r="T5142">
        <v>0</v>
      </c>
      <c r="U5142">
        <v>100</v>
      </c>
      <c r="V5142">
        <v>240</v>
      </c>
      <c r="W5142">
        <v>0.84945599999999999</v>
      </c>
      <c r="X5142">
        <v>1.0193471999999999</v>
      </c>
    </row>
    <row r="5143" spans="1:24" hidden="1" x14ac:dyDescent="0.3">
      <c r="A5143" t="s">
        <v>18917</v>
      </c>
      <c r="B5143" t="s">
        <v>8179</v>
      </c>
      <c r="C5143" t="s">
        <v>6797</v>
      </c>
      <c r="D5143" t="s">
        <v>6796</v>
      </c>
      <c r="E5143" t="s">
        <v>113</v>
      </c>
      <c r="F5143" t="s">
        <v>6798</v>
      </c>
      <c r="G5143" t="s">
        <v>247</v>
      </c>
      <c r="H5143" t="s">
        <v>371</v>
      </c>
      <c r="I5143" t="s">
        <v>285</v>
      </c>
      <c r="J5143" t="s">
        <v>18914</v>
      </c>
      <c r="K5143" t="s">
        <v>18915</v>
      </c>
      <c r="L5143" t="s">
        <v>8903</v>
      </c>
      <c r="M5143">
        <v>30</v>
      </c>
      <c r="N5143" t="s">
        <v>8614</v>
      </c>
      <c r="O5143" t="s">
        <v>9816</v>
      </c>
      <c r="P5143">
        <v>3</v>
      </c>
      <c r="Q5143">
        <v>522</v>
      </c>
      <c r="R5143">
        <v>397</v>
      </c>
      <c r="W5143">
        <v>0.62170199999999998</v>
      </c>
      <c r="X5143">
        <v>0.74604239999999999</v>
      </c>
    </row>
    <row r="5144" spans="1:24" hidden="1" x14ac:dyDescent="0.3">
      <c r="A5144" t="s">
        <v>18918</v>
      </c>
      <c r="B5144" t="s">
        <v>8174</v>
      </c>
      <c r="C5144" t="s">
        <v>1968</v>
      </c>
      <c r="D5144" t="s">
        <v>1967</v>
      </c>
      <c r="E5144" t="s">
        <v>113</v>
      </c>
      <c r="F5144" t="s">
        <v>1969</v>
      </c>
      <c r="G5144" t="s">
        <v>247</v>
      </c>
      <c r="H5144" t="s">
        <v>308</v>
      </c>
      <c r="I5144" t="s">
        <v>935</v>
      </c>
      <c r="J5144" t="s">
        <v>18919</v>
      </c>
      <c r="K5144" t="s">
        <v>18920</v>
      </c>
      <c r="L5144" t="s">
        <v>8903</v>
      </c>
      <c r="M5144">
        <v>30</v>
      </c>
      <c r="N5144" t="s">
        <v>9085</v>
      </c>
      <c r="O5144" t="s">
        <v>10794</v>
      </c>
      <c r="P5144">
        <v>1</v>
      </c>
      <c r="Q5144">
        <v>1499</v>
      </c>
      <c r="R5144">
        <v>369</v>
      </c>
      <c r="T5144">
        <v>280</v>
      </c>
      <c r="W5144">
        <v>0.55313100000000004</v>
      </c>
      <c r="X5144">
        <v>0.66375720000000005</v>
      </c>
    </row>
    <row r="5145" spans="1:24" hidden="1" x14ac:dyDescent="0.3">
      <c r="A5145" t="s">
        <v>18921</v>
      </c>
      <c r="B5145" t="s">
        <v>8179</v>
      </c>
      <c r="C5145" t="s">
        <v>1968</v>
      </c>
      <c r="D5145" t="s">
        <v>1967</v>
      </c>
      <c r="E5145" t="s">
        <v>113</v>
      </c>
      <c r="F5145" t="s">
        <v>1969</v>
      </c>
      <c r="G5145" t="s">
        <v>247</v>
      </c>
      <c r="H5145" t="s">
        <v>308</v>
      </c>
      <c r="I5145" t="s">
        <v>935</v>
      </c>
      <c r="J5145" t="s">
        <v>18919</v>
      </c>
      <c r="K5145" t="s">
        <v>18920</v>
      </c>
      <c r="L5145" t="s">
        <v>8903</v>
      </c>
      <c r="M5145">
        <v>30</v>
      </c>
      <c r="N5145" t="s">
        <v>9085</v>
      </c>
      <c r="O5145" t="s">
        <v>18922</v>
      </c>
      <c r="P5145">
        <v>1</v>
      </c>
      <c r="Q5145">
        <v>400</v>
      </c>
      <c r="R5145">
        <v>300</v>
      </c>
      <c r="W5145">
        <v>0.12</v>
      </c>
      <c r="X5145">
        <v>0.14399999999999999</v>
      </c>
    </row>
    <row r="5146" spans="1:24" hidden="1" x14ac:dyDescent="0.3">
      <c r="A5146" t="s">
        <v>18923</v>
      </c>
      <c r="B5146" t="s">
        <v>8536</v>
      </c>
      <c r="C5146" t="s">
        <v>1968</v>
      </c>
      <c r="D5146" t="s">
        <v>1967</v>
      </c>
      <c r="E5146" t="s">
        <v>113</v>
      </c>
      <c r="F5146" t="s">
        <v>1969</v>
      </c>
      <c r="G5146" t="s">
        <v>247</v>
      </c>
      <c r="H5146" t="s">
        <v>308</v>
      </c>
      <c r="I5146" t="s">
        <v>935</v>
      </c>
      <c r="J5146" t="s">
        <v>18919</v>
      </c>
      <c r="K5146" t="s">
        <v>18920</v>
      </c>
      <c r="L5146" t="s">
        <v>8903</v>
      </c>
      <c r="M5146">
        <v>28</v>
      </c>
      <c r="N5146" t="s">
        <v>9085</v>
      </c>
      <c r="O5146" t="s">
        <v>9131</v>
      </c>
      <c r="P5146">
        <v>2</v>
      </c>
      <c r="Q5146">
        <v>210</v>
      </c>
      <c r="R5146">
        <v>210</v>
      </c>
      <c r="W5146">
        <v>8.8200000000000001E-2</v>
      </c>
      <c r="X5146">
        <v>0.10584</v>
      </c>
    </row>
    <row r="5147" spans="1:24" hidden="1" x14ac:dyDescent="0.3">
      <c r="A5147" t="s">
        <v>18924</v>
      </c>
      <c r="B5147" t="s">
        <v>8211</v>
      </c>
      <c r="C5147" t="s">
        <v>1968</v>
      </c>
      <c r="D5147" t="s">
        <v>1967</v>
      </c>
      <c r="E5147" t="s">
        <v>113</v>
      </c>
      <c r="F5147" t="s">
        <v>1969</v>
      </c>
      <c r="G5147" t="s">
        <v>247</v>
      </c>
      <c r="H5147" t="s">
        <v>308</v>
      </c>
      <c r="I5147" t="s">
        <v>935</v>
      </c>
      <c r="J5147" t="s">
        <v>18919</v>
      </c>
      <c r="K5147" t="s">
        <v>18920</v>
      </c>
      <c r="L5147" t="s">
        <v>8903</v>
      </c>
      <c r="M5147">
        <v>28</v>
      </c>
      <c r="N5147" t="s">
        <v>113</v>
      </c>
      <c r="O5147" t="s">
        <v>9493</v>
      </c>
      <c r="P5147">
        <v>1</v>
      </c>
      <c r="Q5147">
        <v>0.3</v>
      </c>
      <c r="T5147">
        <v>328.8</v>
      </c>
      <c r="W5147">
        <v>7.0685834705770348E-2</v>
      </c>
      <c r="X5147">
        <v>0.11309733552923257</v>
      </c>
    </row>
    <row r="5148" spans="1:24" hidden="1" x14ac:dyDescent="0.3">
      <c r="A5148" t="s">
        <v>18925</v>
      </c>
      <c r="B5148" t="s">
        <v>8174</v>
      </c>
      <c r="C5148" t="s">
        <v>1716</v>
      </c>
      <c r="D5148" t="s">
        <v>1715</v>
      </c>
      <c r="E5148" t="s">
        <v>113</v>
      </c>
      <c r="F5148" t="s">
        <v>1717</v>
      </c>
      <c r="G5148" t="s">
        <v>247</v>
      </c>
      <c r="H5148" t="s">
        <v>308</v>
      </c>
      <c r="I5148" t="s">
        <v>935</v>
      </c>
      <c r="J5148" t="s">
        <v>18926</v>
      </c>
      <c r="K5148" t="s">
        <v>18927</v>
      </c>
      <c r="L5148" t="s">
        <v>120</v>
      </c>
      <c r="M5148">
        <v>40</v>
      </c>
      <c r="N5148" t="s">
        <v>9085</v>
      </c>
      <c r="O5148" t="s">
        <v>10794</v>
      </c>
      <c r="P5148">
        <v>1</v>
      </c>
      <c r="Q5148">
        <v>1499</v>
      </c>
      <c r="R5148">
        <v>369</v>
      </c>
      <c r="T5148">
        <v>150</v>
      </c>
      <c r="W5148">
        <v>0.55313100000000004</v>
      </c>
      <c r="X5148">
        <v>0.66375720000000005</v>
      </c>
    </row>
    <row r="5149" spans="1:24" hidden="1" x14ac:dyDescent="0.3">
      <c r="A5149" t="s">
        <v>18928</v>
      </c>
      <c r="B5149" t="s">
        <v>8179</v>
      </c>
      <c r="C5149" t="s">
        <v>1716</v>
      </c>
      <c r="D5149" t="s">
        <v>1715</v>
      </c>
      <c r="E5149" t="s">
        <v>113</v>
      </c>
      <c r="F5149" t="s">
        <v>1717</v>
      </c>
      <c r="G5149" t="s">
        <v>247</v>
      </c>
      <c r="H5149" t="s">
        <v>308</v>
      </c>
      <c r="I5149" t="s">
        <v>935</v>
      </c>
      <c r="J5149" t="s">
        <v>18926</v>
      </c>
      <c r="K5149" t="s">
        <v>18927</v>
      </c>
      <c r="L5149" t="s">
        <v>120</v>
      </c>
      <c r="M5149">
        <v>40</v>
      </c>
      <c r="N5149" t="s">
        <v>9085</v>
      </c>
      <c r="O5149" t="s">
        <v>18929</v>
      </c>
      <c r="P5149">
        <v>1</v>
      </c>
      <c r="Q5149">
        <v>440</v>
      </c>
      <c r="R5149">
        <v>300</v>
      </c>
      <c r="W5149">
        <v>0.13200000000000001</v>
      </c>
      <c r="X5149">
        <v>0.15840000000000001</v>
      </c>
    </row>
    <row r="5150" spans="1:24" hidden="1" x14ac:dyDescent="0.3">
      <c r="A5150" t="s">
        <v>18930</v>
      </c>
      <c r="B5150" t="s">
        <v>8536</v>
      </c>
      <c r="C5150" t="s">
        <v>1716</v>
      </c>
      <c r="D5150" t="s">
        <v>1715</v>
      </c>
      <c r="E5150" t="s">
        <v>113</v>
      </c>
      <c r="F5150" t="s">
        <v>1717</v>
      </c>
      <c r="G5150" t="s">
        <v>247</v>
      </c>
      <c r="H5150" t="s">
        <v>308</v>
      </c>
      <c r="I5150" t="s">
        <v>935</v>
      </c>
      <c r="J5150" t="s">
        <v>18926</v>
      </c>
      <c r="K5150" t="s">
        <v>18927</v>
      </c>
      <c r="L5150" t="s">
        <v>120</v>
      </c>
      <c r="M5150">
        <v>38</v>
      </c>
      <c r="N5150" t="s">
        <v>9085</v>
      </c>
      <c r="O5150" t="s">
        <v>9131</v>
      </c>
      <c r="P5150">
        <v>2</v>
      </c>
      <c r="Q5150">
        <v>210</v>
      </c>
      <c r="R5150">
        <v>210</v>
      </c>
      <c r="W5150">
        <v>8.8200000000000001E-2</v>
      </c>
      <c r="X5150">
        <v>0.10584</v>
      </c>
    </row>
    <row r="5151" spans="1:24" hidden="1" x14ac:dyDescent="0.3">
      <c r="A5151" t="s">
        <v>18931</v>
      </c>
      <c r="B5151" t="s">
        <v>8211</v>
      </c>
      <c r="C5151" t="s">
        <v>1716</v>
      </c>
      <c r="D5151" t="s">
        <v>1715</v>
      </c>
      <c r="E5151" t="s">
        <v>113</v>
      </c>
      <c r="F5151" t="s">
        <v>1717</v>
      </c>
      <c r="G5151" t="s">
        <v>247</v>
      </c>
      <c r="H5151" t="s">
        <v>308</v>
      </c>
      <c r="I5151" t="s">
        <v>935</v>
      </c>
      <c r="J5151" t="s">
        <v>18926</v>
      </c>
      <c r="K5151" t="s">
        <v>18927</v>
      </c>
      <c r="L5151" t="s">
        <v>120</v>
      </c>
      <c r="M5151">
        <v>38</v>
      </c>
      <c r="N5151" t="s">
        <v>113</v>
      </c>
      <c r="O5151" t="s">
        <v>9493</v>
      </c>
      <c r="P5151">
        <v>1</v>
      </c>
      <c r="Q5151">
        <v>1.8</v>
      </c>
      <c r="T5151">
        <v>215.54</v>
      </c>
      <c r="W5151">
        <v>2.5446900494077327</v>
      </c>
      <c r="X5151">
        <v>4.0715040790523727</v>
      </c>
    </row>
    <row r="5152" spans="1:24" hidden="1" x14ac:dyDescent="0.3">
      <c r="A5152" t="s">
        <v>18932</v>
      </c>
      <c r="B5152" t="s">
        <v>1304</v>
      </c>
      <c r="C5152" t="s">
        <v>1716</v>
      </c>
      <c r="D5152" t="s">
        <v>1715</v>
      </c>
      <c r="E5152" t="s">
        <v>113</v>
      </c>
      <c r="F5152" t="s">
        <v>1717</v>
      </c>
      <c r="G5152" t="s">
        <v>247</v>
      </c>
      <c r="H5152" t="s">
        <v>308</v>
      </c>
      <c r="I5152" t="s">
        <v>935</v>
      </c>
      <c r="J5152" t="s">
        <v>18926</v>
      </c>
      <c r="K5152" t="s">
        <v>18927</v>
      </c>
      <c r="L5152" t="s">
        <v>120</v>
      </c>
      <c r="M5152">
        <v>0</v>
      </c>
      <c r="N5152" t="s">
        <v>113</v>
      </c>
      <c r="O5152" t="s">
        <v>18933</v>
      </c>
      <c r="P5152">
        <v>1</v>
      </c>
    </row>
    <row r="5153" spans="1:24" hidden="1" x14ac:dyDescent="0.3">
      <c r="A5153" t="s">
        <v>18934</v>
      </c>
      <c r="B5153" t="s">
        <v>8174</v>
      </c>
      <c r="C5153" t="s">
        <v>7239</v>
      </c>
      <c r="D5153" t="s">
        <v>7238</v>
      </c>
      <c r="E5153" t="s">
        <v>113</v>
      </c>
      <c r="F5153" t="s">
        <v>7240</v>
      </c>
      <c r="G5153" t="s">
        <v>247</v>
      </c>
      <c r="H5153" t="s">
        <v>1187</v>
      </c>
      <c r="I5153" t="s">
        <v>1189</v>
      </c>
      <c r="J5153" t="s">
        <v>18935</v>
      </c>
      <c r="K5153" t="s">
        <v>18936</v>
      </c>
      <c r="L5153" t="s">
        <v>9030</v>
      </c>
      <c r="M5153">
        <v>60</v>
      </c>
      <c r="N5153" t="s">
        <v>9085</v>
      </c>
      <c r="O5153" t="s">
        <v>10329</v>
      </c>
      <c r="P5153">
        <v>2</v>
      </c>
      <c r="Q5153">
        <v>2580</v>
      </c>
      <c r="R5153">
        <v>590</v>
      </c>
      <c r="T5153">
        <v>125</v>
      </c>
      <c r="U5153">
        <v>315</v>
      </c>
      <c r="W5153">
        <v>3.0444</v>
      </c>
      <c r="X5153">
        <v>3.6532799999999996</v>
      </c>
    </row>
    <row r="5154" spans="1:24" hidden="1" x14ac:dyDescent="0.3">
      <c r="A5154" t="s">
        <v>18937</v>
      </c>
      <c r="B5154" t="s">
        <v>8179</v>
      </c>
      <c r="C5154" t="s">
        <v>7239</v>
      </c>
      <c r="D5154" t="s">
        <v>7238</v>
      </c>
      <c r="E5154" t="s">
        <v>113</v>
      </c>
      <c r="F5154" t="s">
        <v>7240</v>
      </c>
      <c r="G5154" t="s">
        <v>247</v>
      </c>
      <c r="H5154" t="s">
        <v>1187</v>
      </c>
      <c r="I5154" t="s">
        <v>1189</v>
      </c>
      <c r="J5154" t="s">
        <v>18935</v>
      </c>
      <c r="K5154" t="s">
        <v>18936</v>
      </c>
      <c r="L5154" t="s">
        <v>9030</v>
      </c>
      <c r="M5154">
        <v>59</v>
      </c>
      <c r="N5154" t="s">
        <v>9085</v>
      </c>
      <c r="O5154" t="s">
        <v>11880</v>
      </c>
      <c r="P5154">
        <v>2</v>
      </c>
      <c r="Q5154">
        <v>400</v>
      </c>
      <c r="R5154">
        <v>300</v>
      </c>
      <c r="W5154">
        <v>0.24</v>
      </c>
      <c r="X5154">
        <v>0.28799999999999998</v>
      </c>
    </row>
    <row r="5155" spans="1:24" hidden="1" x14ac:dyDescent="0.3">
      <c r="A5155" t="s">
        <v>18938</v>
      </c>
      <c r="B5155" t="s">
        <v>8536</v>
      </c>
      <c r="C5155" t="s">
        <v>7239</v>
      </c>
      <c r="D5155" t="s">
        <v>7238</v>
      </c>
      <c r="E5155" t="s">
        <v>113</v>
      </c>
      <c r="F5155" t="s">
        <v>7240</v>
      </c>
      <c r="G5155" t="s">
        <v>247</v>
      </c>
      <c r="H5155" t="s">
        <v>1187</v>
      </c>
      <c r="I5155" t="s">
        <v>1189</v>
      </c>
      <c r="J5155" t="s">
        <v>18935</v>
      </c>
      <c r="K5155" t="s">
        <v>18936</v>
      </c>
      <c r="L5155" t="s">
        <v>9030</v>
      </c>
      <c r="M5155">
        <v>57</v>
      </c>
      <c r="N5155" t="s">
        <v>9085</v>
      </c>
      <c r="O5155" t="s">
        <v>9131</v>
      </c>
      <c r="P5155">
        <v>1</v>
      </c>
      <c r="Q5155">
        <v>210</v>
      </c>
      <c r="R5155">
        <v>210</v>
      </c>
      <c r="W5155">
        <v>4.41E-2</v>
      </c>
      <c r="X5155">
        <v>5.2920000000000002E-2</v>
      </c>
    </row>
    <row r="5156" spans="1:24" hidden="1" x14ac:dyDescent="0.3">
      <c r="A5156" t="s">
        <v>18939</v>
      </c>
      <c r="B5156" t="s">
        <v>8211</v>
      </c>
      <c r="C5156" t="s">
        <v>7239</v>
      </c>
      <c r="D5156" t="s">
        <v>7238</v>
      </c>
      <c r="E5156" t="s">
        <v>113</v>
      </c>
      <c r="F5156" t="s">
        <v>7240</v>
      </c>
      <c r="G5156" t="s">
        <v>247</v>
      </c>
      <c r="H5156" t="s">
        <v>1187</v>
      </c>
      <c r="I5156" t="s">
        <v>1189</v>
      </c>
      <c r="J5156" t="s">
        <v>18935</v>
      </c>
      <c r="K5156" t="s">
        <v>18936</v>
      </c>
      <c r="L5156" t="s">
        <v>9030</v>
      </c>
      <c r="M5156">
        <v>57</v>
      </c>
      <c r="N5156" t="s">
        <v>113</v>
      </c>
      <c r="O5156" t="s">
        <v>9493</v>
      </c>
      <c r="P5156">
        <v>1</v>
      </c>
      <c r="Q5156">
        <v>1.2</v>
      </c>
      <c r="T5156">
        <v>144</v>
      </c>
      <c r="W5156">
        <v>1.1309733552923256</v>
      </c>
      <c r="X5156">
        <v>1.8095573684677211</v>
      </c>
    </row>
    <row r="5157" spans="1:24" hidden="1" x14ac:dyDescent="0.3">
      <c r="A5157" t="s">
        <v>18940</v>
      </c>
      <c r="B5157" t="s">
        <v>1304</v>
      </c>
      <c r="C5157" t="s">
        <v>7239</v>
      </c>
      <c r="D5157" t="s">
        <v>7238</v>
      </c>
      <c r="E5157" t="s">
        <v>113</v>
      </c>
      <c r="F5157" t="s">
        <v>7240</v>
      </c>
      <c r="G5157" t="s">
        <v>247</v>
      </c>
      <c r="H5157" t="s">
        <v>1187</v>
      </c>
      <c r="I5157" t="s">
        <v>1189</v>
      </c>
      <c r="J5157" t="s">
        <v>18935</v>
      </c>
      <c r="K5157" t="s">
        <v>18936</v>
      </c>
      <c r="L5157" t="s">
        <v>9030</v>
      </c>
      <c r="M5157">
        <v>0</v>
      </c>
      <c r="N5157" t="s">
        <v>9085</v>
      </c>
      <c r="O5157" t="s">
        <v>18432</v>
      </c>
      <c r="P5157">
        <v>3</v>
      </c>
      <c r="R5157">
        <v>900</v>
      </c>
      <c r="S5157">
        <v>3700</v>
      </c>
    </row>
    <row r="5158" spans="1:24" hidden="1" x14ac:dyDescent="0.3">
      <c r="A5158" t="s">
        <v>18941</v>
      </c>
      <c r="B5158" t="s">
        <v>8174</v>
      </c>
      <c r="C5158" t="s">
        <v>7296</v>
      </c>
      <c r="D5158" t="s">
        <v>7295</v>
      </c>
      <c r="E5158" t="s">
        <v>113</v>
      </c>
      <c r="F5158" t="s">
        <v>7297</v>
      </c>
      <c r="G5158" t="s">
        <v>247</v>
      </c>
      <c r="H5158" t="s">
        <v>1187</v>
      </c>
      <c r="I5158" t="s">
        <v>1189</v>
      </c>
      <c r="J5158" t="s">
        <v>18942</v>
      </c>
      <c r="K5158" t="s">
        <v>18943</v>
      </c>
      <c r="L5158" t="s">
        <v>9030</v>
      </c>
      <c r="M5158">
        <v>60</v>
      </c>
      <c r="N5158" t="s">
        <v>9085</v>
      </c>
      <c r="O5158" t="s">
        <v>10329</v>
      </c>
      <c r="P5158">
        <v>2</v>
      </c>
      <c r="Q5158">
        <v>2580</v>
      </c>
      <c r="R5158">
        <v>590</v>
      </c>
      <c r="T5158">
        <v>330</v>
      </c>
      <c r="U5158">
        <v>95</v>
      </c>
      <c r="W5158">
        <v>3.0444</v>
      </c>
      <c r="X5158">
        <v>3.6532799999999996</v>
      </c>
    </row>
    <row r="5159" spans="1:24" hidden="1" x14ac:dyDescent="0.3">
      <c r="A5159" t="s">
        <v>18944</v>
      </c>
      <c r="B5159" t="s">
        <v>8179</v>
      </c>
      <c r="C5159" t="s">
        <v>7296</v>
      </c>
      <c r="D5159" t="s">
        <v>7295</v>
      </c>
      <c r="E5159" t="s">
        <v>113</v>
      </c>
      <c r="F5159" t="s">
        <v>7297</v>
      </c>
      <c r="G5159" t="s">
        <v>247</v>
      </c>
      <c r="H5159" t="s">
        <v>1187</v>
      </c>
      <c r="I5159" t="s">
        <v>1189</v>
      </c>
      <c r="J5159" t="s">
        <v>18942</v>
      </c>
      <c r="K5159" t="s">
        <v>18943</v>
      </c>
      <c r="L5159" t="s">
        <v>9030</v>
      </c>
      <c r="M5159">
        <v>59</v>
      </c>
      <c r="N5159" t="s">
        <v>9085</v>
      </c>
      <c r="O5159" t="s">
        <v>11880</v>
      </c>
      <c r="P5159">
        <v>2</v>
      </c>
      <c r="Q5159">
        <v>400</v>
      </c>
      <c r="R5159">
        <v>300</v>
      </c>
      <c r="W5159">
        <v>0.24</v>
      </c>
      <c r="X5159">
        <v>0.28799999999999998</v>
      </c>
    </row>
    <row r="5160" spans="1:24" hidden="1" x14ac:dyDescent="0.3">
      <c r="A5160" t="s">
        <v>18945</v>
      </c>
      <c r="B5160" t="s">
        <v>8536</v>
      </c>
      <c r="C5160" t="s">
        <v>7296</v>
      </c>
      <c r="D5160" t="s">
        <v>7295</v>
      </c>
      <c r="E5160" t="s">
        <v>113</v>
      </c>
      <c r="F5160" t="s">
        <v>7297</v>
      </c>
      <c r="G5160" t="s">
        <v>247</v>
      </c>
      <c r="H5160" t="s">
        <v>1187</v>
      </c>
      <c r="I5160" t="s">
        <v>1189</v>
      </c>
      <c r="J5160" t="s">
        <v>18942</v>
      </c>
      <c r="K5160" t="s">
        <v>18943</v>
      </c>
      <c r="L5160" t="s">
        <v>9030</v>
      </c>
      <c r="M5160">
        <v>57</v>
      </c>
      <c r="N5160" t="s">
        <v>9085</v>
      </c>
      <c r="O5160" t="s">
        <v>9131</v>
      </c>
      <c r="P5160">
        <v>2</v>
      </c>
      <c r="Q5160">
        <v>210</v>
      </c>
      <c r="R5160">
        <v>210</v>
      </c>
      <c r="W5160">
        <v>8.8200000000000001E-2</v>
      </c>
      <c r="X5160">
        <v>0.10584</v>
      </c>
    </row>
    <row r="5161" spans="1:24" hidden="1" x14ac:dyDescent="0.3">
      <c r="A5161" t="s">
        <v>18946</v>
      </c>
      <c r="B5161" t="s">
        <v>8211</v>
      </c>
      <c r="C5161" t="s">
        <v>7296</v>
      </c>
      <c r="D5161" t="s">
        <v>7295</v>
      </c>
      <c r="E5161" t="s">
        <v>113</v>
      </c>
      <c r="F5161" t="s">
        <v>7297</v>
      </c>
      <c r="G5161" t="s">
        <v>247</v>
      </c>
      <c r="H5161" t="s">
        <v>1187</v>
      </c>
      <c r="I5161" t="s">
        <v>1189</v>
      </c>
      <c r="J5161" t="s">
        <v>18942</v>
      </c>
      <c r="K5161" t="s">
        <v>18943</v>
      </c>
      <c r="L5161" t="s">
        <v>9030</v>
      </c>
      <c r="M5161">
        <v>57</v>
      </c>
      <c r="N5161" t="s">
        <v>113</v>
      </c>
      <c r="O5161" t="s">
        <v>9493</v>
      </c>
      <c r="P5161">
        <v>2</v>
      </c>
      <c r="Q5161">
        <v>0.6</v>
      </c>
      <c r="T5161">
        <v>298.39999999999998</v>
      </c>
      <c r="U5161">
        <v>133.19999999999999</v>
      </c>
      <c r="W5161">
        <v>0.56548667764616278</v>
      </c>
      <c r="X5161">
        <v>0.90477868423386054</v>
      </c>
    </row>
    <row r="5162" spans="1:24" hidden="1" x14ac:dyDescent="0.3">
      <c r="A5162" t="s">
        <v>18947</v>
      </c>
      <c r="B5162" t="s">
        <v>1304</v>
      </c>
      <c r="C5162" t="s">
        <v>7296</v>
      </c>
      <c r="D5162" t="s">
        <v>7295</v>
      </c>
      <c r="E5162" t="s">
        <v>113</v>
      </c>
      <c r="F5162" t="s">
        <v>7297</v>
      </c>
      <c r="G5162" t="s">
        <v>247</v>
      </c>
      <c r="H5162" t="s">
        <v>1187</v>
      </c>
      <c r="I5162" t="s">
        <v>1189</v>
      </c>
      <c r="J5162" t="s">
        <v>18942</v>
      </c>
      <c r="K5162" t="s">
        <v>18943</v>
      </c>
      <c r="L5162" t="s">
        <v>9030</v>
      </c>
      <c r="M5162">
        <v>0</v>
      </c>
      <c r="N5162" t="s">
        <v>9085</v>
      </c>
      <c r="O5162" t="s">
        <v>18432</v>
      </c>
      <c r="P5162">
        <v>3</v>
      </c>
      <c r="R5162">
        <v>900</v>
      </c>
      <c r="S5162">
        <v>3700</v>
      </c>
    </row>
    <row r="5163" spans="1:24" hidden="1" x14ac:dyDescent="0.3">
      <c r="A5163" t="s">
        <v>18948</v>
      </c>
      <c r="B5163" t="s">
        <v>8174</v>
      </c>
      <c r="C5163" t="s">
        <v>1184</v>
      </c>
      <c r="D5163" t="s">
        <v>1183</v>
      </c>
      <c r="E5163" t="s">
        <v>113</v>
      </c>
      <c r="F5163" t="s">
        <v>1185</v>
      </c>
      <c r="G5163" t="s">
        <v>247</v>
      </c>
      <c r="H5163" t="s">
        <v>1187</v>
      </c>
      <c r="I5163" t="s">
        <v>1189</v>
      </c>
      <c r="J5163" t="s">
        <v>18949</v>
      </c>
      <c r="K5163" t="s">
        <v>18950</v>
      </c>
      <c r="L5163" t="s">
        <v>9030</v>
      </c>
      <c r="M5163">
        <v>60</v>
      </c>
      <c r="N5163" t="s">
        <v>9085</v>
      </c>
      <c r="O5163" t="s">
        <v>10329</v>
      </c>
      <c r="P5163">
        <v>2</v>
      </c>
      <c r="Q5163">
        <v>2580</v>
      </c>
      <c r="R5163">
        <v>590</v>
      </c>
      <c r="T5163">
        <v>145</v>
      </c>
      <c r="U5163">
        <v>330</v>
      </c>
      <c r="W5163">
        <v>3.0444</v>
      </c>
      <c r="X5163">
        <v>3.6532799999999996</v>
      </c>
    </row>
    <row r="5164" spans="1:24" hidden="1" x14ac:dyDescent="0.3">
      <c r="A5164" t="s">
        <v>18951</v>
      </c>
      <c r="B5164" t="s">
        <v>8179</v>
      </c>
      <c r="C5164" t="s">
        <v>1184</v>
      </c>
      <c r="D5164" t="s">
        <v>1183</v>
      </c>
      <c r="E5164" t="s">
        <v>113</v>
      </c>
      <c r="F5164" t="s">
        <v>1185</v>
      </c>
      <c r="G5164" t="s">
        <v>247</v>
      </c>
      <c r="H5164" t="s">
        <v>1187</v>
      </c>
      <c r="I5164" t="s">
        <v>1189</v>
      </c>
      <c r="J5164" t="s">
        <v>18949</v>
      </c>
      <c r="K5164" t="s">
        <v>18950</v>
      </c>
      <c r="L5164" t="s">
        <v>9030</v>
      </c>
      <c r="M5164">
        <v>59</v>
      </c>
      <c r="N5164" t="s">
        <v>9085</v>
      </c>
      <c r="O5164" t="s">
        <v>11880</v>
      </c>
      <c r="P5164">
        <v>2</v>
      </c>
      <c r="Q5164">
        <v>400</v>
      </c>
      <c r="R5164">
        <v>300</v>
      </c>
      <c r="W5164">
        <v>0.24</v>
      </c>
      <c r="X5164">
        <v>0.28799999999999998</v>
      </c>
    </row>
    <row r="5165" spans="1:24" hidden="1" x14ac:dyDescent="0.3">
      <c r="A5165" t="s">
        <v>18952</v>
      </c>
      <c r="B5165" t="s">
        <v>8536</v>
      </c>
      <c r="C5165" t="s">
        <v>1184</v>
      </c>
      <c r="D5165" t="s">
        <v>1183</v>
      </c>
      <c r="E5165" t="s">
        <v>113</v>
      </c>
      <c r="F5165" t="s">
        <v>1185</v>
      </c>
      <c r="G5165" t="s">
        <v>247</v>
      </c>
      <c r="H5165" t="s">
        <v>1187</v>
      </c>
      <c r="I5165" t="s">
        <v>1189</v>
      </c>
      <c r="J5165" t="s">
        <v>18949</v>
      </c>
      <c r="K5165" t="s">
        <v>18950</v>
      </c>
      <c r="L5165" t="s">
        <v>9030</v>
      </c>
      <c r="M5165">
        <v>57</v>
      </c>
      <c r="N5165" t="s">
        <v>9085</v>
      </c>
      <c r="O5165" t="s">
        <v>9131</v>
      </c>
      <c r="P5165">
        <v>2</v>
      </c>
      <c r="Q5165">
        <v>210</v>
      </c>
      <c r="R5165">
        <v>210</v>
      </c>
      <c r="W5165">
        <v>8.8200000000000001E-2</v>
      </c>
      <c r="X5165">
        <v>0.10584</v>
      </c>
    </row>
    <row r="5166" spans="1:24" hidden="1" x14ac:dyDescent="0.3">
      <c r="A5166" t="s">
        <v>18953</v>
      </c>
      <c r="B5166" t="s">
        <v>8211</v>
      </c>
      <c r="C5166" t="s">
        <v>1184</v>
      </c>
      <c r="D5166" t="s">
        <v>1183</v>
      </c>
      <c r="E5166" t="s">
        <v>113</v>
      </c>
      <c r="F5166" t="s">
        <v>1185</v>
      </c>
      <c r="G5166" t="s">
        <v>247</v>
      </c>
      <c r="H5166" t="s">
        <v>1187</v>
      </c>
      <c r="I5166" t="s">
        <v>1189</v>
      </c>
      <c r="J5166" t="s">
        <v>18949</v>
      </c>
      <c r="K5166" t="s">
        <v>18950</v>
      </c>
      <c r="L5166" t="s">
        <v>9030</v>
      </c>
      <c r="M5166">
        <v>57</v>
      </c>
      <c r="N5166" t="s">
        <v>113</v>
      </c>
      <c r="O5166" t="s">
        <v>9493</v>
      </c>
      <c r="P5166">
        <v>2</v>
      </c>
      <c r="Q5166">
        <v>0.6</v>
      </c>
      <c r="T5166">
        <v>331.5</v>
      </c>
      <c r="U5166">
        <v>346.8</v>
      </c>
      <c r="W5166">
        <v>0.56548667764616278</v>
      </c>
      <c r="X5166">
        <v>0.90477868423386054</v>
      </c>
    </row>
    <row r="5167" spans="1:24" hidden="1" x14ac:dyDescent="0.3">
      <c r="A5167" t="s">
        <v>18954</v>
      </c>
      <c r="B5167" t="s">
        <v>1304</v>
      </c>
      <c r="C5167" t="s">
        <v>1184</v>
      </c>
      <c r="D5167" t="s">
        <v>1183</v>
      </c>
      <c r="E5167" t="s">
        <v>113</v>
      </c>
      <c r="F5167" t="s">
        <v>1185</v>
      </c>
      <c r="G5167" t="s">
        <v>247</v>
      </c>
      <c r="H5167" t="s">
        <v>1187</v>
      </c>
      <c r="I5167" t="s">
        <v>1189</v>
      </c>
      <c r="J5167" t="s">
        <v>18949</v>
      </c>
      <c r="K5167" t="s">
        <v>18950</v>
      </c>
      <c r="L5167" t="s">
        <v>9030</v>
      </c>
      <c r="M5167">
        <v>0</v>
      </c>
      <c r="N5167" t="s">
        <v>9085</v>
      </c>
      <c r="O5167" t="s">
        <v>18432</v>
      </c>
      <c r="P5167">
        <v>3</v>
      </c>
      <c r="R5167">
        <v>900</v>
      </c>
      <c r="S5167">
        <v>3700</v>
      </c>
    </row>
    <row r="5168" spans="1:24" hidden="1" x14ac:dyDescent="0.3">
      <c r="A5168" t="s">
        <v>18955</v>
      </c>
      <c r="B5168" t="s">
        <v>8174</v>
      </c>
      <c r="C5168" t="s">
        <v>7225</v>
      </c>
      <c r="D5168" t="s">
        <v>7224</v>
      </c>
      <c r="E5168" t="s">
        <v>113</v>
      </c>
      <c r="F5168" t="s">
        <v>7226</v>
      </c>
      <c r="G5168" t="s">
        <v>247</v>
      </c>
      <c r="H5168" t="s">
        <v>1187</v>
      </c>
      <c r="I5168" t="s">
        <v>1189</v>
      </c>
      <c r="J5168" t="s">
        <v>18956</v>
      </c>
      <c r="K5168" t="s">
        <v>18957</v>
      </c>
      <c r="L5168" t="s">
        <v>9030</v>
      </c>
      <c r="M5168">
        <v>60</v>
      </c>
      <c r="N5168" t="s">
        <v>9085</v>
      </c>
      <c r="O5168" t="s">
        <v>10329</v>
      </c>
      <c r="P5168">
        <v>2</v>
      </c>
      <c r="Q5168">
        <v>2580</v>
      </c>
      <c r="R5168">
        <v>590</v>
      </c>
      <c r="T5168">
        <v>140</v>
      </c>
      <c r="U5168">
        <v>10</v>
      </c>
      <c r="W5168">
        <v>3.0444</v>
      </c>
      <c r="X5168">
        <v>3.6532799999999996</v>
      </c>
    </row>
    <row r="5169" spans="1:24" hidden="1" x14ac:dyDescent="0.3">
      <c r="A5169" t="s">
        <v>18958</v>
      </c>
      <c r="B5169" t="s">
        <v>8179</v>
      </c>
      <c r="C5169" t="s">
        <v>7225</v>
      </c>
      <c r="D5169" t="s">
        <v>7224</v>
      </c>
      <c r="E5169" t="s">
        <v>113</v>
      </c>
      <c r="F5169" t="s">
        <v>7226</v>
      </c>
      <c r="G5169" t="s">
        <v>247</v>
      </c>
      <c r="H5169" t="s">
        <v>1187</v>
      </c>
      <c r="I5169" t="s">
        <v>1189</v>
      </c>
      <c r="J5169" t="s">
        <v>18956</v>
      </c>
      <c r="K5169" t="s">
        <v>18957</v>
      </c>
      <c r="L5169" t="s">
        <v>9030</v>
      </c>
      <c r="M5169">
        <v>59</v>
      </c>
      <c r="N5169" t="s">
        <v>9085</v>
      </c>
      <c r="O5169" t="s">
        <v>11880</v>
      </c>
      <c r="P5169">
        <v>2</v>
      </c>
      <c r="Q5169">
        <v>400</v>
      </c>
      <c r="R5169">
        <v>300</v>
      </c>
      <c r="W5169">
        <v>0.24</v>
      </c>
      <c r="X5169">
        <v>0.28799999999999998</v>
      </c>
    </row>
    <row r="5170" spans="1:24" hidden="1" x14ac:dyDescent="0.3">
      <c r="A5170" t="s">
        <v>18959</v>
      </c>
      <c r="B5170" t="s">
        <v>8536</v>
      </c>
      <c r="C5170" t="s">
        <v>7225</v>
      </c>
      <c r="D5170" t="s">
        <v>7224</v>
      </c>
      <c r="E5170" t="s">
        <v>113</v>
      </c>
      <c r="F5170" t="s">
        <v>7226</v>
      </c>
      <c r="G5170" t="s">
        <v>247</v>
      </c>
      <c r="H5170" t="s">
        <v>1187</v>
      </c>
      <c r="I5170" t="s">
        <v>1189</v>
      </c>
      <c r="J5170" t="s">
        <v>18956</v>
      </c>
      <c r="K5170" t="s">
        <v>18957</v>
      </c>
      <c r="L5170" t="s">
        <v>9030</v>
      </c>
      <c r="M5170">
        <v>57</v>
      </c>
      <c r="N5170" t="s">
        <v>9085</v>
      </c>
      <c r="O5170" t="s">
        <v>9131</v>
      </c>
      <c r="P5170">
        <v>1</v>
      </c>
      <c r="Q5170">
        <v>210</v>
      </c>
      <c r="R5170">
        <v>210</v>
      </c>
      <c r="W5170">
        <v>4.41E-2</v>
      </c>
      <c r="X5170">
        <v>5.2920000000000002E-2</v>
      </c>
    </row>
    <row r="5171" spans="1:24" hidden="1" x14ac:dyDescent="0.3">
      <c r="A5171" t="s">
        <v>18960</v>
      </c>
      <c r="B5171" t="s">
        <v>8211</v>
      </c>
      <c r="C5171" t="s">
        <v>7225</v>
      </c>
      <c r="D5171" t="s">
        <v>7224</v>
      </c>
      <c r="E5171" t="s">
        <v>113</v>
      </c>
      <c r="F5171" t="s">
        <v>7226</v>
      </c>
      <c r="G5171" t="s">
        <v>247</v>
      </c>
      <c r="H5171" t="s">
        <v>1187</v>
      </c>
      <c r="I5171" t="s">
        <v>1189</v>
      </c>
      <c r="J5171" t="s">
        <v>18956</v>
      </c>
      <c r="K5171" t="s">
        <v>18957</v>
      </c>
      <c r="L5171" t="s">
        <v>9030</v>
      </c>
      <c r="M5171">
        <v>57</v>
      </c>
      <c r="N5171" t="s">
        <v>113</v>
      </c>
      <c r="O5171" t="s">
        <v>9493</v>
      </c>
      <c r="P5171">
        <v>1</v>
      </c>
      <c r="Q5171">
        <v>0.6</v>
      </c>
      <c r="T5171">
        <v>142.4</v>
      </c>
      <c r="W5171">
        <v>0.28274333882308139</v>
      </c>
      <c r="X5171">
        <v>0.45238934211693027</v>
      </c>
    </row>
    <row r="5172" spans="1:24" hidden="1" x14ac:dyDescent="0.3">
      <c r="A5172" t="s">
        <v>18961</v>
      </c>
      <c r="B5172" t="s">
        <v>1304</v>
      </c>
      <c r="C5172" t="s">
        <v>7225</v>
      </c>
      <c r="D5172" t="s">
        <v>7224</v>
      </c>
      <c r="E5172" t="s">
        <v>113</v>
      </c>
      <c r="F5172" t="s">
        <v>7226</v>
      </c>
      <c r="G5172" t="s">
        <v>247</v>
      </c>
      <c r="H5172" t="s">
        <v>1187</v>
      </c>
      <c r="I5172" t="s">
        <v>1189</v>
      </c>
      <c r="J5172" t="s">
        <v>18956</v>
      </c>
      <c r="K5172" t="s">
        <v>18957</v>
      </c>
      <c r="L5172" t="s">
        <v>9030</v>
      </c>
      <c r="M5172">
        <v>0</v>
      </c>
      <c r="N5172" t="s">
        <v>9085</v>
      </c>
      <c r="O5172" t="s">
        <v>18432</v>
      </c>
      <c r="P5172">
        <v>3</v>
      </c>
      <c r="R5172">
        <v>900</v>
      </c>
      <c r="S5172">
        <v>3700</v>
      </c>
    </row>
    <row r="5173" spans="1:24" hidden="1" x14ac:dyDescent="0.3">
      <c r="A5173" t="s">
        <v>18962</v>
      </c>
      <c r="B5173" t="s">
        <v>8174</v>
      </c>
      <c r="C5173" t="s">
        <v>1193</v>
      </c>
      <c r="D5173" t="s">
        <v>1192</v>
      </c>
      <c r="E5173" t="s">
        <v>113</v>
      </c>
      <c r="F5173" t="s">
        <v>1194</v>
      </c>
      <c r="G5173" t="s">
        <v>247</v>
      </c>
      <c r="H5173" t="s">
        <v>1187</v>
      </c>
      <c r="I5173" t="s">
        <v>1189</v>
      </c>
      <c r="J5173" t="s">
        <v>18963</v>
      </c>
      <c r="K5173" t="s">
        <v>18964</v>
      </c>
      <c r="L5173" t="s">
        <v>9030</v>
      </c>
      <c r="M5173">
        <v>60</v>
      </c>
      <c r="N5173" t="s">
        <v>9085</v>
      </c>
      <c r="O5173" t="s">
        <v>10329</v>
      </c>
      <c r="P5173">
        <v>2</v>
      </c>
      <c r="Q5173">
        <v>2580</v>
      </c>
      <c r="R5173">
        <v>590</v>
      </c>
      <c r="T5173">
        <v>115</v>
      </c>
      <c r="U5173">
        <v>310</v>
      </c>
      <c r="W5173">
        <v>3.0444</v>
      </c>
      <c r="X5173">
        <v>3.6532799999999996</v>
      </c>
    </row>
    <row r="5174" spans="1:24" hidden="1" x14ac:dyDescent="0.3">
      <c r="A5174" t="s">
        <v>18965</v>
      </c>
      <c r="B5174" t="s">
        <v>8179</v>
      </c>
      <c r="C5174" t="s">
        <v>1193</v>
      </c>
      <c r="D5174" t="s">
        <v>1192</v>
      </c>
      <c r="E5174" t="s">
        <v>113</v>
      </c>
      <c r="F5174" t="s">
        <v>1194</v>
      </c>
      <c r="G5174" t="s">
        <v>247</v>
      </c>
      <c r="H5174" t="s">
        <v>1187</v>
      </c>
      <c r="I5174" t="s">
        <v>1189</v>
      </c>
      <c r="J5174" t="s">
        <v>18963</v>
      </c>
      <c r="K5174" t="s">
        <v>18964</v>
      </c>
      <c r="L5174" t="s">
        <v>9030</v>
      </c>
      <c r="M5174">
        <v>59</v>
      </c>
      <c r="N5174" t="s">
        <v>9085</v>
      </c>
      <c r="O5174" t="s">
        <v>11880</v>
      </c>
      <c r="P5174">
        <v>2</v>
      </c>
      <c r="Q5174">
        <v>400</v>
      </c>
      <c r="R5174">
        <v>300</v>
      </c>
      <c r="W5174">
        <v>0.24</v>
      </c>
      <c r="X5174">
        <v>0.28799999999999998</v>
      </c>
    </row>
    <row r="5175" spans="1:24" hidden="1" x14ac:dyDescent="0.3">
      <c r="A5175" t="s">
        <v>18966</v>
      </c>
      <c r="B5175" t="s">
        <v>8536</v>
      </c>
      <c r="C5175" t="s">
        <v>1193</v>
      </c>
      <c r="D5175" t="s">
        <v>1192</v>
      </c>
      <c r="E5175" t="s">
        <v>113</v>
      </c>
      <c r="F5175" t="s">
        <v>1194</v>
      </c>
      <c r="G5175" t="s">
        <v>247</v>
      </c>
      <c r="H5175" t="s">
        <v>1187</v>
      </c>
      <c r="I5175" t="s">
        <v>1189</v>
      </c>
      <c r="J5175" t="s">
        <v>18963</v>
      </c>
      <c r="K5175" t="s">
        <v>18964</v>
      </c>
      <c r="L5175" t="s">
        <v>9030</v>
      </c>
      <c r="M5175">
        <v>58</v>
      </c>
      <c r="N5175" t="s">
        <v>9085</v>
      </c>
      <c r="O5175" t="s">
        <v>9131</v>
      </c>
      <c r="P5175">
        <v>1</v>
      </c>
      <c r="Q5175">
        <v>210</v>
      </c>
      <c r="R5175">
        <v>210</v>
      </c>
      <c r="W5175">
        <v>4.41E-2</v>
      </c>
      <c r="X5175">
        <v>5.2920000000000002E-2</v>
      </c>
    </row>
    <row r="5176" spans="1:24" hidden="1" x14ac:dyDescent="0.3">
      <c r="A5176" t="s">
        <v>18967</v>
      </c>
      <c r="B5176" t="s">
        <v>8211</v>
      </c>
      <c r="C5176" t="s">
        <v>1193</v>
      </c>
      <c r="D5176" t="s">
        <v>1192</v>
      </c>
      <c r="E5176" t="s">
        <v>113</v>
      </c>
      <c r="F5176" t="s">
        <v>1194</v>
      </c>
      <c r="G5176" t="s">
        <v>247</v>
      </c>
      <c r="H5176" t="s">
        <v>1187</v>
      </c>
      <c r="I5176" t="s">
        <v>1189</v>
      </c>
      <c r="J5176" t="s">
        <v>18963</v>
      </c>
      <c r="K5176" t="s">
        <v>18964</v>
      </c>
      <c r="L5176" t="s">
        <v>9030</v>
      </c>
      <c r="M5176">
        <v>58</v>
      </c>
      <c r="N5176" t="s">
        <v>113</v>
      </c>
      <c r="O5176" t="s">
        <v>9493</v>
      </c>
      <c r="P5176">
        <v>1</v>
      </c>
      <c r="Q5176">
        <v>0.9</v>
      </c>
      <c r="T5176">
        <v>126</v>
      </c>
      <c r="W5176">
        <v>0.63617251235193317</v>
      </c>
      <c r="X5176">
        <v>1.0178760197630932</v>
      </c>
    </row>
    <row r="5177" spans="1:24" hidden="1" x14ac:dyDescent="0.3">
      <c r="A5177" t="s">
        <v>18968</v>
      </c>
      <c r="B5177" t="s">
        <v>1304</v>
      </c>
      <c r="C5177" t="s">
        <v>1193</v>
      </c>
      <c r="D5177" t="s">
        <v>1192</v>
      </c>
      <c r="E5177" t="s">
        <v>113</v>
      </c>
      <c r="F5177" t="s">
        <v>1194</v>
      </c>
      <c r="G5177" t="s">
        <v>247</v>
      </c>
      <c r="H5177" t="s">
        <v>1187</v>
      </c>
      <c r="I5177" t="s">
        <v>1189</v>
      </c>
      <c r="J5177" t="s">
        <v>18963</v>
      </c>
      <c r="K5177" t="s">
        <v>18964</v>
      </c>
      <c r="L5177" t="s">
        <v>9030</v>
      </c>
      <c r="M5177">
        <v>0</v>
      </c>
      <c r="N5177" t="s">
        <v>9085</v>
      </c>
      <c r="O5177" t="s">
        <v>18432</v>
      </c>
      <c r="P5177">
        <v>3</v>
      </c>
      <c r="R5177">
        <v>900</v>
      </c>
      <c r="S5177">
        <v>3700</v>
      </c>
    </row>
    <row r="5178" spans="1:24" hidden="1" x14ac:dyDescent="0.3">
      <c r="A5178" t="s">
        <v>18969</v>
      </c>
      <c r="B5178" t="s">
        <v>8174</v>
      </c>
      <c r="C5178" t="s">
        <v>7293</v>
      </c>
      <c r="D5178" t="s">
        <v>7292</v>
      </c>
      <c r="E5178" t="s">
        <v>113</v>
      </c>
      <c r="F5178" t="s">
        <v>7294</v>
      </c>
      <c r="G5178" t="s">
        <v>247</v>
      </c>
      <c r="H5178" t="s">
        <v>1187</v>
      </c>
      <c r="I5178" t="s">
        <v>1189</v>
      </c>
      <c r="J5178" t="s">
        <v>18970</v>
      </c>
      <c r="K5178" t="s">
        <v>18971</v>
      </c>
      <c r="L5178" t="s">
        <v>9030</v>
      </c>
      <c r="M5178">
        <v>60</v>
      </c>
      <c r="N5178" t="s">
        <v>9085</v>
      </c>
      <c r="O5178" t="s">
        <v>10329</v>
      </c>
      <c r="P5178">
        <v>2</v>
      </c>
      <c r="Q5178">
        <v>2580</v>
      </c>
      <c r="R5178">
        <v>590</v>
      </c>
      <c r="T5178">
        <v>295</v>
      </c>
      <c r="U5178">
        <v>115</v>
      </c>
      <c r="W5178">
        <v>3.0444</v>
      </c>
      <c r="X5178">
        <v>3.6532799999999996</v>
      </c>
    </row>
    <row r="5179" spans="1:24" hidden="1" x14ac:dyDescent="0.3">
      <c r="A5179" t="s">
        <v>18972</v>
      </c>
      <c r="B5179" t="s">
        <v>8179</v>
      </c>
      <c r="C5179" t="s">
        <v>7293</v>
      </c>
      <c r="D5179" t="s">
        <v>7292</v>
      </c>
      <c r="E5179" t="s">
        <v>113</v>
      </c>
      <c r="F5179" t="s">
        <v>7294</v>
      </c>
      <c r="G5179" t="s">
        <v>247</v>
      </c>
      <c r="H5179" t="s">
        <v>1187</v>
      </c>
      <c r="I5179" t="s">
        <v>1189</v>
      </c>
      <c r="J5179" t="s">
        <v>18970</v>
      </c>
      <c r="K5179" t="s">
        <v>18971</v>
      </c>
      <c r="L5179" t="s">
        <v>9030</v>
      </c>
      <c r="M5179">
        <v>59</v>
      </c>
      <c r="N5179" t="s">
        <v>9085</v>
      </c>
      <c r="O5179" t="s">
        <v>11880</v>
      </c>
      <c r="P5179">
        <v>2</v>
      </c>
      <c r="Q5179">
        <v>400</v>
      </c>
      <c r="R5179">
        <v>300</v>
      </c>
      <c r="W5179">
        <v>0.24</v>
      </c>
      <c r="X5179">
        <v>0.28799999999999998</v>
      </c>
    </row>
    <row r="5180" spans="1:24" hidden="1" x14ac:dyDescent="0.3">
      <c r="A5180" t="s">
        <v>18973</v>
      </c>
      <c r="B5180" t="s">
        <v>8536</v>
      </c>
      <c r="C5180" t="s">
        <v>7293</v>
      </c>
      <c r="D5180" t="s">
        <v>7292</v>
      </c>
      <c r="E5180" t="s">
        <v>113</v>
      </c>
      <c r="F5180" t="s">
        <v>7294</v>
      </c>
      <c r="G5180" t="s">
        <v>247</v>
      </c>
      <c r="H5180" t="s">
        <v>1187</v>
      </c>
      <c r="I5180" t="s">
        <v>1189</v>
      </c>
      <c r="J5180" t="s">
        <v>18970</v>
      </c>
      <c r="K5180" t="s">
        <v>18971</v>
      </c>
      <c r="L5180" t="s">
        <v>9030</v>
      </c>
      <c r="M5180">
        <v>57</v>
      </c>
      <c r="N5180" t="s">
        <v>9085</v>
      </c>
      <c r="O5180" t="s">
        <v>9131</v>
      </c>
      <c r="P5180">
        <v>1</v>
      </c>
      <c r="Q5180">
        <v>210</v>
      </c>
      <c r="R5180">
        <v>210</v>
      </c>
      <c r="W5180">
        <v>4.41E-2</v>
      </c>
      <c r="X5180">
        <v>5.2920000000000002E-2</v>
      </c>
    </row>
    <row r="5181" spans="1:24" hidden="1" x14ac:dyDescent="0.3">
      <c r="A5181" t="s">
        <v>18974</v>
      </c>
      <c r="B5181" t="s">
        <v>8211</v>
      </c>
      <c r="C5181" t="s">
        <v>7293</v>
      </c>
      <c r="D5181" t="s">
        <v>7292</v>
      </c>
      <c r="E5181" t="s">
        <v>113</v>
      </c>
      <c r="F5181" t="s">
        <v>7294</v>
      </c>
      <c r="G5181" t="s">
        <v>247</v>
      </c>
      <c r="H5181" t="s">
        <v>1187</v>
      </c>
      <c r="I5181" t="s">
        <v>1189</v>
      </c>
      <c r="J5181" t="s">
        <v>18970</v>
      </c>
      <c r="K5181" t="s">
        <v>18971</v>
      </c>
      <c r="L5181" t="s">
        <v>9030</v>
      </c>
      <c r="M5181">
        <v>57</v>
      </c>
      <c r="N5181" t="s">
        <v>113</v>
      </c>
      <c r="O5181" t="s">
        <v>9493</v>
      </c>
      <c r="P5181">
        <v>1</v>
      </c>
      <c r="Q5181">
        <v>0.6</v>
      </c>
      <c r="T5181">
        <v>280.39999999999998</v>
      </c>
      <c r="W5181">
        <v>0.28274333882308139</v>
      </c>
      <c r="X5181">
        <v>0.45238934211693027</v>
      </c>
    </row>
    <row r="5182" spans="1:24" hidden="1" x14ac:dyDescent="0.3">
      <c r="A5182" t="s">
        <v>18975</v>
      </c>
      <c r="B5182" t="s">
        <v>1304</v>
      </c>
      <c r="C5182" t="s">
        <v>7293</v>
      </c>
      <c r="D5182" t="s">
        <v>7292</v>
      </c>
      <c r="E5182" t="s">
        <v>113</v>
      </c>
      <c r="F5182" t="s">
        <v>7294</v>
      </c>
      <c r="G5182" t="s">
        <v>247</v>
      </c>
      <c r="H5182" t="s">
        <v>1187</v>
      </c>
      <c r="I5182" t="s">
        <v>1189</v>
      </c>
      <c r="J5182" t="s">
        <v>18970</v>
      </c>
      <c r="K5182" t="s">
        <v>18971</v>
      </c>
      <c r="L5182" t="s">
        <v>9030</v>
      </c>
      <c r="M5182">
        <v>0</v>
      </c>
      <c r="N5182" t="s">
        <v>9085</v>
      </c>
      <c r="O5182" t="s">
        <v>18432</v>
      </c>
      <c r="P5182">
        <v>3</v>
      </c>
      <c r="R5182">
        <v>900</v>
      </c>
      <c r="S5182">
        <v>3700</v>
      </c>
    </row>
    <row r="5183" spans="1:24" hidden="1" x14ac:dyDescent="0.3">
      <c r="A5183" t="s">
        <v>18976</v>
      </c>
      <c r="B5183" t="s">
        <v>8174</v>
      </c>
      <c r="C5183" t="s">
        <v>7171</v>
      </c>
      <c r="D5183" t="s">
        <v>7170</v>
      </c>
      <c r="E5183" t="s">
        <v>113</v>
      </c>
      <c r="F5183" t="s">
        <v>7172</v>
      </c>
      <c r="G5183" t="s">
        <v>247</v>
      </c>
      <c r="H5183" t="s">
        <v>1187</v>
      </c>
      <c r="I5183" t="s">
        <v>1189</v>
      </c>
      <c r="J5183" t="s">
        <v>18977</v>
      </c>
      <c r="K5183" t="s">
        <v>18978</v>
      </c>
      <c r="L5183" t="s">
        <v>9030</v>
      </c>
      <c r="M5183">
        <v>60</v>
      </c>
      <c r="N5183" t="s">
        <v>9085</v>
      </c>
      <c r="O5183" t="s">
        <v>10329</v>
      </c>
      <c r="P5183">
        <v>2</v>
      </c>
      <c r="Q5183">
        <v>2580</v>
      </c>
      <c r="R5183">
        <v>590</v>
      </c>
      <c r="T5183">
        <v>125</v>
      </c>
      <c r="U5183">
        <v>300</v>
      </c>
      <c r="W5183">
        <v>3.0444</v>
      </c>
      <c r="X5183">
        <v>3.6532799999999996</v>
      </c>
    </row>
    <row r="5184" spans="1:24" hidden="1" x14ac:dyDescent="0.3">
      <c r="A5184" t="s">
        <v>18979</v>
      </c>
      <c r="B5184" t="s">
        <v>8179</v>
      </c>
      <c r="C5184" t="s">
        <v>7171</v>
      </c>
      <c r="D5184" t="s">
        <v>7170</v>
      </c>
      <c r="E5184" t="s">
        <v>113</v>
      </c>
      <c r="F5184" t="s">
        <v>7172</v>
      </c>
      <c r="G5184" t="s">
        <v>247</v>
      </c>
      <c r="H5184" t="s">
        <v>1187</v>
      </c>
      <c r="I5184" t="s">
        <v>1189</v>
      </c>
      <c r="J5184" t="s">
        <v>18977</v>
      </c>
      <c r="K5184" t="s">
        <v>18978</v>
      </c>
      <c r="L5184" t="s">
        <v>9030</v>
      </c>
      <c r="M5184">
        <v>59</v>
      </c>
      <c r="N5184" t="s">
        <v>9085</v>
      </c>
      <c r="O5184" t="s">
        <v>11880</v>
      </c>
      <c r="P5184">
        <v>2</v>
      </c>
      <c r="Q5184">
        <v>400</v>
      </c>
      <c r="R5184">
        <v>300</v>
      </c>
      <c r="W5184">
        <v>0.24</v>
      </c>
      <c r="X5184">
        <v>0.28799999999999998</v>
      </c>
    </row>
    <row r="5185" spans="1:24" hidden="1" x14ac:dyDescent="0.3">
      <c r="A5185" t="s">
        <v>18980</v>
      </c>
      <c r="B5185" t="s">
        <v>8536</v>
      </c>
      <c r="C5185" t="s">
        <v>7171</v>
      </c>
      <c r="D5185" t="s">
        <v>7170</v>
      </c>
      <c r="E5185" t="s">
        <v>113</v>
      </c>
      <c r="F5185" t="s">
        <v>7172</v>
      </c>
      <c r="G5185" t="s">
        <v>247</v>
      </c>
      <c r="H5185" t="s">
        <v>1187</v>
      </c>
      <c r="I5185" t="s">
        <v>1189</v>
      </c>
      <c r="J5185" t="s">
        <v>18977</v>
      </c>
      <c r="K5185" t="s">
        <v>18978</v>
      </c>
      <c r="L5185" t="s">
        <v>9030</v>
      </c>
      <c r="M5185">
        <v>57</v>
      </c>
      <c r="N5185" t="s">
        <v>9085</v>
      </c>
      <c r="O5185" t="s">
        <v>9131</v>
      </c>
      <c r="P5185">
        <v>2</v>
      </c>
      <c r="Q5185">
        <v>210</v>
      </c>
      <c r="R5185">
        <v>210</v>
      </c>
      <c r="W5185">
        <v>8.8200000000000001E-2</v>
      </c>
      <c r="X5185">
        <v>0.10584</v>
      </c>
    </row>
    <row r="5186" spans="1:24" hidden="1" x14ac:dyDescent="0.3">
      <c r="A5186" t="s">
        <v>18981</v>
      </c>
      <c r="B5186" t="s">
        <v>8211</v>
      </c>
      <c r="C5186" t="s">
        <v>7171</v>
      </c>
      <c r="D5186" t="s">
        <v>7170</v>
      </c>
      <c r="E5186" t="s">
        <v>113</v>
      </c>
      <c r="F5186" t="s">
        <v>7172</v>
      </c>
      <c r="G5186" t="s">
        <v>247</v>
      </c>
      <c r="H5186" t="s">
        <v>1187</v>
      </c>
      <c r="I5186" t="s">
        <v>1189</v>
      </c>
      <c r="J5186" t="s">
        <v>18977</v>
      </c>
      <c r="K5186" t="s">
        <v>18978</v>
      </c>
      <c r="L5186" t="s">
        <v>9030</v>
      </c>
      <c r="M5186">
        <v>57</v>
      </c>
      <c r="N5186" t="s">
        <v>113</v>
      </c>
      <c r="O5186" t="s">
        <v>9493</v>
      </c>
      <c r="P5186">
        <v>2</v>
      </c>
      <c r="Q5186">
        <v>0.6</v>
      </c>
      <c r="T5186">
        <v>133.19999999999999</v>
      </c>
      <c r="U5186">
        <v>309.3</v>
      </c>
      <c r="W5186">
        <v>0.56548667764616278</v>
      </c>
      <c r="X5186">
        <v>0.90477868423386054</v>
      </c>
    </row>
    <row r="5187" spans="1:24" hidden="1" x14ac:dyDescent="0.3">
      <c r="A5187" t="s">
        <v>18982</v>
      </c>
      <c r="B5187" t="s">
        <v>1304</v>
      </c>
      <c r="C5187" t="s">
        <v>7171</v>
      </c>
      <c r="D5187" t="s">
        <v>7170</v>
      </c>
      <c r="E5187" t="s">
        <v>113</v>
      </c>
      <c r="F5187" t="s">
        <v>7172</v>
      </c>
      <c r="G5187" t="s">
        <v>247</v>
      </c>
      <c r="H5187" t="s">
        <v>1187</v>
      </c>
      <c r="I5187" t="s">
        <v>1189</v>
      </c>
      <c r="J5187" t="s">
        <v>18977</v>
      </c>
      <c r="K5187" t="s">
        <v>18978</v>
      </c>
      <c r="L5187" t="s">
        <v>9030</v>
      </c>
      <c r="M5187">
        <v>0</v>
      </c>
      <c r="N5187" t="s">
        <v>9085</v>
      </c>
      <c r="O5187" t="s">
        <v>18432</v>
      </c>
      <c r="P5187">
        <v>3</v>
      </c>
      <c r="R5187">
        <v>900</v>
      </c>
      <c r="S5187">
        <v>3700</v>
      </c>
    </row>
    <row r="5188" spans="1:24" hidden="1" x14ac:dyDescent="0.3">
      <c r="A5188" t="s">
        <v>18983</v>
      </c>
      <c r="B5188" t="s">
        <v>8174</v>
      </c>
      <c r="C5188" t="s">
        <v>2620</v>
      </c>
      <c r="D5188" t="s">
        <v>2619</v>
      </c>
      <c r="E5188" t="s">
        <v>113</v>
      </c>
      <c r="F5188" t="s">
        <v>2621</v>
      </c>
      <c r="G5188" t="s">
        <v>247</v>
      </c>
      <c r="H5188" t="s">
        <v>1187</v>
      </c>
      <c r="I5188" t="s">
        <v>1189</v>
      </c>
      <c r="J5188" t="s">
        <v>18984</v>
      </c>
      <c r="K5188" t="s">
        <v>18985</v>
      </c>
      <c r="L5188" t="s">
        <v>9030</v>
      </c>
      <c r="M5188">
        <v>60</v>
      </c>
      <c r="N5188" t="s">
        <v>9085</v>
      </c>
      <c r="O5188" t="s">
        <v>10329</v>
      </c>
      <c r="P5188">
        <v>2</v>
      </c>
      <c r="Q5188">
        <v>2580</v>
      </c>
      <c r="R5188">
        <v>590</v>
      </c>
      <c r="T5188">
        <v>180</v>
      </c>
      <c r="U5188">
        <v>345</v>
      </c>
      <c r="W5188">
        <v>3.0444</v>
      </c>
      <c r="X5188">
        <v>3.6532799999999996</v>
      </c>
    </row>
    <row r="5189" spans="1:24" hidden="1" x14ac:dyDescent="0.3">
      <c r="A5189" t="s">
        <v>18986</v>
      </c>
      <c r="B5189" t="s">
        <v>8179</v>
      </c>
      <c r="C5189" t="s">
        <v>2620</v>
      </c>
      <c r="D5189" t="s">
        <v>2619</v>
      </c>
      <c r="E5189" t="s">
        <v>113</v>
      </c>
      <c r="F5189" t="s">
        <v>2621</v>
      </c>
      <c r="G5189" t="s">
        <v>247</v>
      </c>
      <c r="H5189" t="s">
        <v>1187</v>
      </c>
      <c r="I5189" t="s">
        <v>1189</v>
      </c>
      <c r="J5189" t="s">
        <v>18984</v>
      </c>
      <c r="K5189" t="s">
        <v>18985</v>
      </c>
      <c r="L5189" t="s">
        <v>9030</v>
      </c>
      <c r="M5189">
        <v>59</v>
      </c>
      <c r="N5189" t="s">
        <v>9085</v>
      </c>
      <c r="O5189" t="s">
        <v>11880</v>
      </c>
      <c r="P5189">
        <v>2</v>
      </c>
      <c r="Q5189">
        <v>400</v>
      </c>
      <c r="R5189">
        <v>300</v>
      </c>
      <c r="W5189">
        <v>0.24</v>
      </c>
      <c r="X5189">
        <v>0.28799999999999998</v>
      </c>
    </row>
    <row r="5190" spans="1:24" hidden="1" x14ac:dyDescent="0.3">
      <c r="A5190" t="s">
        <v>18987</v>
      </c>
      <c r="B5190" t="s">
        <v>8536</v>
      </c>
      <c r="C5190" t="s">
        <v>2620</v>
      </c>
      <c r="D5190" t="s">
        <v>2619</v>
      </c>
      <c r="E5190" t="s">
        <v>113</v>
      </c>
      <c r="F5190" t="s">
        <v>2621</v>
      </c>
      <c r="G5190" t="s">
        <v>247</v>
      </c>
      <c r="H5190" t="s">
        <v>1187</v>
      </c>
      <c r="I5190" t="s">
        <v>1189</v>
      </c>
      <c r="J5190" t="s">
        <v>18984</v>
      </c>
      <c r="K5190" t="s">
        <v>18985</v>
      </c>
      <c r="L5190" t="s">
        <v>9030</v>
      </c>
      <c r="M5190">
        <v>57</v>
      </c>
      <c r="N5190" t="s">
        <v>9085</v>
      </c>
      <c r="O5190" t="s">
        <v>9131</v>
      </c>
      <c r="P5190">
        <v>1</v>
      </c>
      <c r="Q5190">
        <v>210</v>
      </c>
      <c r="R5190">
        <v>210</v>
      </c>
      <c r="W5190">
        <v>4.41E-2</v>
      </c>
      <c r="X5190">
        <v>5.2920000000000002E-2</v>
      </c>
    </row>
    <row r="5191" spans="1:24" hidden="1" x14ac:dyDescent="0.3">
      <c r="A5191" t="s">
        <v>18988</v>
      </c>
      <c r="B5191" t="s">
        <v>8211</v>
      </c>
      <c r="C5191" t="s">
        <v>2620</v>
      </c>
      <c r="D5191" t="s">
        <v>2619</v>
      </c>
      <c r="E5191" t="s">
        <v>113</v>
      </c>
      <c r="F5191" t="s">
        <v>2621</v>
      </c>
      <c r="G5191" t="s">
        <v>247</v>
      </c>
      <c r="H5191" t="s">
        <v>1187</v>
      </c>
      <c r="I5191" t="s">
        <v>1189</v>
      </c>
      <c r="J5191" t="s">
        <v>18984</v>
      </c>
      <c r="K5191" t="s">
        <v>18985</v>
      </c>
      <c r="L5191" t="s">
        <v>9030</v>
      </c>
      <c r="M5191">
        <v>57</v>
      </c>
      <c r="N5191" t="s">
        <v>113</v>
      </c>
      <c r="O5191" t="s">
        <v>9493</v>
      </c>
      <c r="P5191">
        <v>1</v>
      </c>
      <c r="Q5191">
        <v>1.2</v>
      </c>
      <c r="T5191">
        <v>337</v>
      </c>
      <c r="W5191">
        <v>1.1309733552923256</v>
      </c>
      <c r="X5191">
        <v>1.8095573684677211</v>
      </c>
    </row>
    <row r="5192" spans="1:24" hidden="1" x14ac:dyDescent="0.3">
      <c r="A5192" t="s">
        <v>18989</v>
      </c>
      <c r="B5192" t="s">
        <v>1304</v>
      </c>
      <c r="C5192" t="s">
        <v>2620</v>
      </c>
      <c r="D5192" t="s">
        <v>2619</v>
      </c>
      <c r="E5192" t="s">
        <v>113</v>
      </c>
      <c r="F5192" t="s">
        <v>2621</v>
      </c>
      <c r="G5192" t="s">
        <v>247</v>
      </c>
      <c r="H5192" t="s">
        <v>1187</v>
      </c>
      <c r="I5192" t="s">
        <v>1189</v>
      </c>
      <c r="J5192" t="s">
        <v>18984</v>
      </c>
      <c r="K5192" t="s">
        <v>18985</v>
      </c>
      <c r="L5192" t="s">
        <v>9030</v>
      </c>
      <c r="M5192">
        <v>0</v>
      </c>
      <c r="N5192" t="s">
        <v>9085</v>
      </c>
      <c r="O5192" t="s">
        <v>18432</v>
      </c>
      <c r="P5192">
        <v>3</v>
      </c>
      <c r="R5192">
        <v>900</v>
      </c>
      <c r="S5192">
        <v>3700</v>
      </c>
    </row>
    <row r="5193" spans="1:24" hidden="1" x14ac:dyDescent="0.3">
      <c r="A5193" t="s">
        <v>18990</v>
      </c>
      <c r="B5193" t="s">
        <v>8174</v>
      </c>
      <c r="C5193" t="s">
        <v>7310</v>
      </c>
      <c r="D5193" t="s">
        <v>7309</v>
      </c>
      <c r="E5193" t="s">
        <v>113</v>
      </c>
      <c r="F5193" t="s">
        <v>7311</v>
      </c>
      <c r="G5193" t="s">
        <v>247</v>
      </c>
      <c r="H5193" t="s">
        <v>1187</v>
      </c>
      <c r="I5193" t="s">
        <v>1189</v>
      </c>
      <c r="J5193" t="s">
        <v>18991</v>
      </c>
      <c r="K5193" t="s">
        <v>18992</v>
      </c>
      <c r="L5193" t="s">
        <v>9030</v>
      </c>
      <c r="M5193">
        <v>60</v>
      </c>
      <c r="N5193" t="s">
        <v>9085</v>
      </c>
      <c r="O5193" t="s">
        <v>10329</v>
      </c>
      <c r="P5193">
        <v>2</v>
      </c>
      <c r="Q5193">
        <v>2580</v>
      </c>
      <c r="R5193">
        <v>590</v>
      </c>
      <c r="T5193">
        <v>120</v>
      </c>
      <c r="U5193">
        <v>270</v>
      </c>
      <c r="W5193">
        <v>3.0444</v>
      </c>
      <c r="X5193">
        <v>3.6532799999999996</v>
      </c>
    </row>
    <row r="5194" spans="1:24" hidden="1" x14ac:dyDescent="0.3">
      <c r="A5194" t="s">
        <v>18993</v>
      </c>
      <c r="B5194" t="s">
        <v>8179</v>
      </c>
      <c r="C5194" t="s">
        <v>7310</v>
      </c>
      <c r="D5194" t="s">
        <v>7309</v>
      </c>
      <c r="E5194" t="s">
        <v>113</v>
      </c>
      <c r="F5194" t="s">
        <v>7311</v>
      </c>
      <c r="G5194" t="s">
        <v>247</v>
      </c>
      <c r="H5194" t="s">
        <v>1187</v>
      </c>
      <c r="I5194" t="s">
        <v>1189</v>
      </c>
      <c r="J5194" t="s">
        <v>18991</v>
      </c>
      <c r="K5194" t="s">
        <v>18992</v>
      </c>
      <c r="L5194" t="s">
        <v>9030</v>
      </c>
      <c r="M5194">
        <v>59</v>
      </c>
      <c r="N5194" t="s">
        <v>9085</v>
      </c>
      <c r="O5194" t="s">
        <v>11880</v>
      </c>
      <c r="P5194">
        <v>2</v>
      </c>
      <c r="Q5194">
        <v>400</v>
      </c>
      <c r="R5194">
        <v>300</v>
      </c>
      <c r="W5194">
        <v>0.24</v>
      </c>
      <c r="X5194">
        <v>0.28799999999999998</v>
      </c>
    </row>
    <row r="5195" spans="1:24" hidden="1" x14ac:dyDescent="0.3">
      <c r="A5195" t="s">
        <v>18994</v>
      </c>
      <c r="B5195" t="s">
        <v>8536</v>
      </c>
      <c r="C5195" t="s">
        <v>7310</v>
      </c>
      <c r="D5195" t="s">
        <v>7309</v>
      </c>
      <c r="E5195" t="s">
        <v>113</v>
      </c>
      <c r="F5195" t="s">
        <v>7311</v>
      </c>
      <c r="G5195" t="s">
        <v>247</v>
      </c>
      <c r="H5195" t="s">
        <v>1187</v>
      </c>
      <c r="I5195" t="s">
        <v>1189</v>
      </c>
      <c r="J5195" t="s">
        <v>18991</v>
      </c>
      <c r="K5195" t="s">
        <v>18992</v>
      </c>
      <c r="L5195" t="s">
        <v>9030</v>
      </c>
      <c r="M5195">
        <v>57</v>
      </c>
      <c r="N5195" t="s">
        <v>9085</v>
      </c>
      <c r="O5195" t="s">
        <v>9131</v>
      </c>
      <c r="P5195">
        <v>2</v>
      </c>
      <c r="Q5195">
        <v>210</v>
      </c>
      <c r="R5195">
        <v>210</v>
      </c>
      <c r="W5195">
        <v>8.8200000000000001E-2</v>
      </c>
      <c r="X5195">
        <v>0.10584</v>
      </c>
    </row>
    <row r="5196" spans="1:24" hidden="1" x14ac:dyDescent="0.3">
      <c r="A5196" t="s">
        <v>18995</v>
      </c>
      <c r="B5196" t="s">
        <v>8211</v>
      </c>
      <c r="C5196" t="s">
        <v>7310</v>
      </c>
      <c r="D5196" t="s">
        <v>7309</v>
      </c>
      <c r="E5196" t="s">
        <v>113</v>
      </c>
      <c r="F5196" t="s">
        <v>7311</v>
      </c>
      <c r="G5196" t="s">
        <v>247</v>
      </c>
      <c r="H5196" t="s">
        <v>1187</v>
      </c>
      <c r="I5196" t="s">
        <v>1189</v>
      </c>
      <c r="J5196" t="s">
        <v>18991</v>
      </c>
      <c r="K5196" t="s">
        <v>18992</v>
      </c>
      <c r="L5196" t="s">
        <v>9030</v>
      </c>
      <c r="M5196">
        <v>57</v>
      </c>
      <c r="N5196" t="s">
        <v>113</v>
      </c>
      <c r="O5196" t="s">
        <v>9493</v>
      </c>
      <c r="P5196">
        <v>1</v>
      </c>
      <c r="Q5196">
        <v>0.6</v>
      </c>
      <c r="T5196">
        <v>129.6</v>
      </c>
      <c r="W5196">
        <v>0.28274333882308139</v>
      </c>
      <c r="X5196">
        <v>0.45238934211693027</v>
      </c>
    </row>
    <row r="5197" spans="1:24" hidden="1" x14ac:dyDescent="0.3">
      <c r="A5197" t="s">
        <v>18996</v>
      </c>
      <c r="B5197" t="s">
        <v>8249</v>
      </c>
      <c r="C5197" t="s">
        <v>7310</v>
      </c>
      <c r="D5197" t="s">
        <v>7309</v>
      </c>
      <c r="E5197" t="s">
        <v>113</v>
      </c>
      <c r="F5197" t="s">
        <v>7311</v>
      </c>
      <c r="G5197" t="s">
        <v>247</v>
      </c>
      <c r="H5197" t="s">
        <v>1187</v>
      </c>
      <c r="I5197" t="s">
        <v>1189</v>
      </c>
      <c r="J5197" t="s">
        <v>18991</v>
      </c>
      <c r="K5197" t="s">
        <v>18992</v>
      </c>
      <c r="L5197" t="s">
        <v>9030</v>
      </c>
      <c r="M5197">
        <v>57</v>
      </c>
      <c r="N5197" t="s">
        <v>113</v>
      </c>
      <c r="O5197" t="s">
        <v>9493</v>
      </c>
      <c r="P5197">
        <v>1</v>
      </c>
      <c r="Q5197">
        <v>1.2</v>
      </c>
      <c r="T5197">
        <v>311.5</v>
      </c>
      <c r="W5197">
        <v>1.1309733552923256</v>
      </c>
      <c r="X5197">
        <v>1.8095573684677211</v>
      </c>
    </row>
    <row r="5198" spans="1:24" hidden="1" x14ac:dyDescent="0.3">
      <c r="A5198" t="s">
        <v>18997</v>
      </c>
      <c r="B5198" t="s">
        <v>1304</v>
      </c>
      <c r="C5198" t="s">
        <v>7310</v>
      </c>
      <c r="D5198" t="s">
        <v>7309</v>
      </c>
      <c r="E5198" t="s">
        <v>113</v>
      </c>
      <c r="F5198" t="s">
        <v>7311</v>
      </c>
      <c r="G5198" t="s">
        <v>247</v>
      </c>
      <c r="H5198" t="s">
        <v>1187</v>
      </c>
      <c r="I5198" t="s">
        <v>1189</v>
      </c>
      <c r="J5198" t="s">
        <v>18991</v>
      </c>
      <c r="K5198" t="s">
        <v>18992</v>
      </c>
      <c r="L5198" t="s">
        <v>9030</v>
      </c>
      <c r="M5198">
        <v>0</v>
      </c>
      <c r="N5198" t="s">
        <v>9085</v>
      </c>
      <c r="O5198" t="s">
        <v>18432</v>
      </c>
      <c r="P5198">
        <v>3</v>
      </c>
      <c r="R5198">
        <v>900</v>
      </c>
      <c r="S5198">
        <v>3700</v>
      </c>
    </row>
    <row r="5199" spans="1:24" hidden="1" x14ac:dyDescent="0.3">
      <c r="A5199" t="s">
        <v>18998</v>
      </c>
      <c r="B5199" t="s">
        <v>8174</v>
      </c>
      <c r="C5199" t="s">
        <v>7194</v>
      </c>
      <c r="D5199" t="s">
        <v>7193</v>
      </c>
      <c r="E5199" t="s">
        <v>113</v>
      </c>
      <c r="F5199" t="s">
        <v>7195</v>
      </c>
      <c r="G5199" t="s">
        <v>247</v>
      </c>
      <c r="H5199" t="s">
        <v>1187</v>
      </c>
      <c r="I5199" t="s">
        <v>1189</v>
      </c>
      <c r="J5199" t="s">
        <v>18999</v>
      </c>
      <c r="K5199" t="s">
        <v>19000</v>
      </c>
      <c r="L5199" t="s">
        <v>9030</v>
      </c>
      <c r="M5199">
        <v>60</v>
      </c>
      <c r="N5199" t="s">
        <v>9085</v>
      </c>
      <c r="O5199" t="s">
        <v>10329</v>
      </c>
      <c r="P5199">
        <v>2</v>
      </c>
      <c r="Q5199">
        <v>2580</v>
      </c>
      <c r="R5199">
        <v>590</v>
      </c>
      <c r="T5199">
        <v>170</v>
      </c>
      <c r="U5199">
        <v>350</v>
      </c>
      <c r="W5199">
        <v>3.0444</v>
      </c>
      <c r="X5199">
        <v>3.6532799999999996</v>
      </c>
    </row>
    <row r="5200" spans="1:24" hidden="1" x14ac:dyDescent="0.3">
      <c r="A5200" t="s">
        <v>19001</v>
      </c>
      <c r="B5200" t="s">
        <v>8179</v>
      </c>
      <c r="C5200" t="s">
        <v>7194</v>
      </c>
      <c r="D5200" t="s">
        <v>7193</v>
      </c>
      <c r="E5200" t="s">
        <v>113</v>
      </c>
      <c r="F5200" t="s">
        <v>7195</v>
      </c>
      <c r="G5200" t="s">
        <v>247</v>
      </c>
      <c r="H5200" t="s">
        <v>1187</v>
      </c>
      <c r="I5200" t="s">
        <v>1189</v>
      </c>
      <c r="J5200" t="s">
        <v>18999</v>
      </c>
      <c r="K5200" t="s">
        <v>19000</v>
      </c>
      <c r="L5200" t="s">
        <v>9030</v>
      </c>
      <c r="M5200">
        <v>59</v>
      </c>
      <c r="N5200" t="s">
        <v>9085</v>
      </c>
      <c r="O5200" t="s">
        <v>11880</v>
      </c>
      <c r="P5200">
        <v>2</v>
      </c>
      <c r="Q5200">
        <v>400</v>
      </c>
      <c r="R5200">
        <v>300</v>
      </c>
      <c r="W5200">
        <v>0.24</v>
      </c>
      <c r="X5200">
        <v>0.28799999999999998</v>
      </c>
    </row>
    <row r="5201" spans="1:24" hidden="1" x14ac:dyDescent="0.3">
      <c r="A5201" t="s">
        <v>19002</v>
      </c>
      <c r="B5201" t="s">
        <v>8536</v>
      </c>
      <c r="C5201" t="s">
        <v>7194</v>
      </c>
      <c r="D5201" t="s">
        <v>7193</v>
      </c>
      <c r="E5201" t="s">
        <v>113</v>
      </c>
      <c r="F5201" t="s">
        <v>7195</v>
      </c>
      <c r="G5201" t="s">
        <v>247</v>
      </c>
      <c r="H5201" t="s">
        <v>1187</v>
      </c>
      <c r="I5201" t="s">
        <v>1189</v>
      </c>
      <c r="J5201" t="s">
        <v>18999</v>
      </c>
      <c r="K5201" t="s">
        <v>19000</v>
      </c>
      <c r="L5201" t="s">
        <v>9030</v>
      </c>
      <c r="M5201">
        <v>57</v>
      </c>
      <c r="N5201" t="s">
        <v>9085</v>
      </c>
      <c r="O5201" t="s">
        <v>9131</v>
      </c>
      <c r="P5201">
        <v>2</v>
      </c>
      <c r="Q5201">
        <v>210</v>
      </c>
      <c r="R5201">
        <v>210</v>
      </c>
      <c r="W5201">
        <v>8.8200000000000001E-2</v>
      </c>
      <c r="X5201">
        <v>0.10584</v>
      </c>
    </row>
    <row r="5202" spans="1:24" hidden="1" x14ac:dyDescent="0.3">
      <c r="A5202" t="s">
        <v>19003</v>
      </c>
      <c r="B5202" t="s">
        <v>8211</v>
      </c>
      <c r="C5202" t="s">
        <v>7194</v>
      </c>
      <c r="D5202" t="s">
        <v>7193</v>
      </c>
      <c r="E5202" t="s">
        <v>113</v>
      </c>
      <c r="F5202" t="s">
        <v>7195</v>
      </c>
      <c r="G5202" t="s">
        <v>247</v>
      </c>
      <c r="H5202" t="s">
        <v>1187</v>
      </c>
      <c r="I5202" t="s">
        <v>1189</v>
      </c>
      <c r="J5202" t="s">
        <v>18999</v>
      </c>
      <c r="K5202" t="s">
        <v>19000</v>
      </c>
      <c r="L5202" t="s">
        <v>9030</v>
      </c>
      <c r="M5202">
        <v>57</v>
      </c>
      <c r="N5202" t="s">
        <v>113</v>
      </c>
      <c r="O5202" t="s">
        <v>9493</v>
      </c>
      <c r="P5202">
        <v>1</v>
      </c>
      <c r="Q5202">
        <v>0.6</v>
      </c>
      <c r="T5202">
        <v>350.6</v>
      </c>
      <c r="W5202">
        <v>0.28274333882308139</v>
      </c>
      <c r="X5202">
        <v>0.45238934211693027</v>
      </c>
    </row>
    <row r="5203" spans="1:24" hidden="1" x14ac:dyDescent="0.3">
      <c r="A5203" t="s">
        <v>19004</v>
      </c>
      <c r="B5203" t="s">
        <v>8249</v>
      </c>
      <c r="C5203" t="s">
        <v>7194</v>
      </c>
      <c r="D5203" t="s">
        <v>7193</v>
      </c>
      <c r="E5203" t="s">
        <v>113</v>
      </c>
      <c r="F5203" t="s">
        <v>7195</v>
      </c>
      <c r="G5203" t="s">
        <v>247</v>
      </c>
      <c r="H5203" t="s">
        <v>1187</v>
      </c>
      <c r="I5203" t="s">
        <v>1189</v>
      </c>
      <c r="J5203" t="s">
        <v>18999</v>
      </c>
      <c r="K5203" t="s">
        <v>19000</v>
      </c>
      <c r="L5203" t="s">
        <v>9030</v>
      </c>
      <c r="M5203">
        <v>57</v>
      </c>
      <c r="N5203" t="s">
        <v>113</v>
      </c>
      <c r="O5203" t="s">
        <v>9493</v>
      </c>
      <c r="P5203">
        <v>1</v>
      </c>
      <c r="Q5203">
        <v>1.2</v>
      </c>
      <c r="T5203">
        <v>315.39999999999998</v>
      </c>
      <c r="W5203">
        <v>1.1309733552923256</v>
      </c>
      <c r="X5203">
        <v>1.8095573684677211</v>
      </c>
    </row>
    <row r="5204" spans="1:24" hidden="1" x14ac:dyDescent="0.3">
      <c r="A5204" t="s">
        <v>19005</v>
      </c>
      <c r="B5204" t="s">
        <v>1304</v>
      </c>
      <c r="C5204" t="s">
        <v>7194</v>
      </c>
      <c r="D5204" t="s">
        <v>7193</v>
      </c>
      <c r="E5204" t="s">
        <v>113</v>
      </c>
      <c r="F5204" t="s">
        <v>7195</v>
      </c>
      <c r="G5204" t="s">
        <v>247</v>
      </c>
      <c r="H5204" t="s">
        <v>1187</v>
      </c>
      <c r="I5204" t="s">
        <v>1189</v>
      </c>
      <c r="J5204" t="s">
        <v>18999</v>
      </c>
      <c r="K5204" t="s">
        <v>19000</v>
      </c>
      <c r="L5204" t="s">
        <v>9030</v>
      </c>
      <c r="M5204">
        <v>0</v>
      </c>
      <c r="N5204" t="s">
        <v>9085</v>
      </c>
      <c r="O5204" t="s">
        <v>18432</v>
      </c>
      <c r="P5204">
        <v>3</v>
      </c>
      <c r="R5204">
        <v>900</v>
      </c>
      <c r="S5204">
        <v>3700</v>
      </c>
    </row>
    <row r="5205" spans="1:24" hidden="1" x14ac:dyDescent="0.3">
      <c r="A5205" t="s">
        <v>19006</v>
      </c>
      <c r="B5205" t="s">
        <v>8174</v>
      </c>
      <c r="C5205" t="s">
        <v>5815</v>
      </c>
      <c r="D5205" t="s">
        <v>5814</v>
      </c>
      <c r="E5205" t="s">
        <v>113</v>
      </c>
      <c r="F5205" t="s">
        <v>5816</v>
      </c>
      <c r="G5205" t="s">
        <v>247</v>
      </c>
      <c r="H5205" t="s">
        <v>308</v>
      </c>
      <c r="I5205" t="s">
        <v>310</v>
      </c>
      <c r="J5205" t="s">
        <v>19007</v>
      </c>
      <c r="K5205" t="s">
        <v>19008</v>
      </c>
      <c r="L5205" t="s">
        <v>9690</v>
      </c>
      <c r="M5205">
        <v>80</v>
      </c>
      <c r="N5205" t="s">
        <v>9659</v>
      </c>
      <c r="O5205" t="s">
        <v>10476</v>
      </c>
      <c r="P5205">
        <v>3</v>
      </c>
      <c r="Q5205">
        <v>1500</v>
      </c>
      <c r="R5205">
        <v>469</v>
      </c>
      <c r="T5205">
        <v>70</v>
      </c>
      <c r="U5205">
        <v>130</v>
      </c>
      <c r="V5205">
        <v>270</v>
      </c>
      <c r="W5205">
        <v>2.1105</v>
      </c>
      <c r="X5205">
        <v>2.5326</v>
      </c>
    </row>
    <row r="5206" spans="1:24" hidden="1" x14ac:dyDescent="0.3">
      <c r="A5206" t="s">
        <v>19009</v>
      </c>
      <c r="B5206" t="s">
        <v>8179</v>
      </c>
      <c r="C5206" t="s">
        <v>5815</v>
      </c>
      <c r="D5206" t="s">
        <v>5814</v>
      </c>
      <c r="E5206" t="s">
        <v>113</v>
      </c>
      <c r="F5206" t="s">
        <v>5816</v>
      </c>
      <c r="G5206" t="s">
        <v>247</v>
      </c>
      <c r="H5206" t="s">
        <v>308</v>
      </c>
      <c r="I5206" t="s">
        <v>310</v>
      </c>
      <c r="J5206" t="s">
        <v>19007</v>
      </c>
      <c r="K5206" t="s">
        <v>19008</v>
      </c>
      <c r="L5206" t="s">
        <v>9690</v>
      </c>
      <c r="M5206">
        <v>80</v>
      </c>
      <c r="N5206" t="s">
        <v>8614</v>
      </c>
      <c r="O5206" t="s">
        <v>9568</v>
      </c>
      <c r="P5206">
        <v>3</v>
      </c>
      <c r="Q5206">
        <v>409</v>
      </c>
      <c r="R5206">
        <v>269</v>
      </c>
      <c r="W5206">
        <v>0.330063</v>
      </c>
      <c r="X5206">
        <v>0.39607559999999997</v>
      </c>
    </row>
    <row r="5207" spans="1:24" hidden="1" x14ac:dyDescent="0.3">
      <c r="A5207" t="s">
        <v>19010</v>
      </c>
      <c r="B5207" t="s">
        <v>8536</v>
      </c>
      <c r="C5207" t="s">
        <v>5815</v>
      </c>
      <c r="D5207" t="s">
        <v>5814</v>
      </c>
      <c r="E5207" t="s">
        <v>113</v>
      </c>
      <c r="F5207" t="s">
        <v>5816</v>
      </c>
      <c r="G5207" t="s">
        <v>247</v>
      </c>
      <c r="H5207" t="s">
        <v>308</v>
      </c>
      <c r="I5207" t="s">
        <v>310</v>
      </c>
      <c r="J5207" t="s">
        <v>19007</v>
      </c>
      <c r="K5207" t="s">
        <v>19008</v>
      </c>
      <c r="L5207" t="s">
        <v>9690</v>
      </c>
      <c r="M5207">
        <v>77</v>
      </c>
      <c r="N5207" t="s">
        <v>9085</v>
      </c>
      <c r="O5207" t="s">
        <v>9131</v>
      </c>
      <c r="P5207">
        <v>1</v>
      </c>
      <c r="Q5207">
        <v>210</v>
      </c>
      <c r="R5207">
        <v>210</v>
      </c>
      <c r="W5207">
        <v>4.41E-2</v>
      </c>
      <c r="X5207">
        <v>5.2920000000000002E-2</v>
      </c>
    </row>
    <row r="5208" spans="1:24" hidden="1" x14ac:dyDescent="0.3">
      <c r="A5208" t="s">
        <v>19011</v>
      </c>
      <c r="B5208" t="s">
        <v>8211</v>
      </c>
      <c r="C5208" t="s">
        <v>5815</v>
      </c>
      <c r="D5208" t="s">
        <v>5814</v>
      </c>
      <c r="E5208" t="s">
        <v>113</v>
      </c>
      <c r="F5208" t="s">
        <v>5816</v>
      </c>
      <c r="G5208" t="s">
        <v>247</v>
      </c>
      <c r="H5208" t="s">
        <v>308</v>
      </c>
      <c r="I5208" t="s">
        <v>310</v>
      </c>
      <c r="J5208" t="s">
        <v>19007</v>
      </c>
      <c r="K5208" t="s">
        <v>19008</v>
      </c>
      <c r="L5208" t="s">
        <v>9690</v>
      </c>
      <c r="M5208">
        <v>77</v>
      </c>
      <c r="N5208" t="s">
        <v>17423</v>
      </c>
      <c r="O5208" t="s">
        <v>15748</v>
      </c>
      <c r="P5208">
        <v>1</v>
      </c>
      <c r="Q5208">
        <v>1.2</v>
      </c>
      <c r="T5208">
        <v>331</v>
      </c>
      <c r="W5208">
        <v>1.1309733552923256</v>
      </c>
      <c r="X5208">
        <v>1.8095573684677211</v>
      </c>
    </row>
    <row r="5209" spans="1:24" hidden="1" x14ac:dyDescent="0.3">
      <c r="A5209" t="s">
        <v>19012</v>
      </c>
      <c r="B5209" t="s">
        <v>1304</v>
      </c>
      <c r="C5209" t="s">
        <v>5815</v>
      </c>
      <c r="D5209" t="s">
        <v>5814</v>
      </c>
      <c r="E5209" t="s">
        <v>113</v>
      </c>
      <c r="F5209" t="s">
        <v>5816</v>
      </c>
      <c r="G5209" t="s">
        <v>247</v>
      </c>
      <c r="H5209" t="s">
        <v>308</v>
      </c>
      <c r="I5209" t="s">
        <v>310</v>
      </c>
      <c r="J5209" t="s">
        <v>19007</v>
      </c>
      <c r="K5209" t="s">
        <v>19008</v>
      </c>
      <c r="L5209" t="s">
        <v>9690</v>
      </c>
      <c r="M5209">
        <v>0</v>
      </c>
      <c r="N5209" t="s">
        <v>113</v>
      </c>
      <c r="O5209" t="s">
        <v>10840</v>
      </c>
      <c r="P5209">
        <v>1</v>
      </c>
    </row>
    <row r="5210" spans="1:24" hidden="1" x14ac:dyDescent="0.3">
      <c r="A5210" t="s">
        <v>19013</v>
      </c>
      <c r="B5210" t="s">
        <v>8174</v>
      </c>
      <c r="C5210" t="s">
        <v>6813</v>
      </c>
      <c r="D5210" t="s">
        <v>6812</v>
      </c>
      <c r="E5210" t="s">
        <v>113</v>
      </c>
      <c r="F5210" t="s">
        <v>6814</v>
      </c>
      <c r="G5210" t="s">
        <v>247</v>
      </c>
      <c r="H5210" t="s">
        <v>371</v>
      </c>
      <c r="I5210" t="s">
        <v>285</v>
      </c>
      <c r="J5210" t="s">
        <v>19014</v>
      </c>
      <c r="K5210" t="s">
        <v>19015</v>
      </c>
      <c r="L5210" t="s">
        <v>120</v>
      </c>
      <c r="M5210">
        <v>40</v>
      </c>
      <c r="N5210" t="s">
        <v>8614</v>
      </c>
      <c r="O5210" t="s">
        <v>9835</v>
      </c>
      <c r="P5210">
        <v>3</v>
      </c>
      <c r="Q5210">
        <v>694</v>
      </c>
      <c r="R5210">
        <v>408</v>
      </c>
      <c r="T5210">
        <v>60</v>
      </c>
      <c r="U5210">
        <v>170</v>
      </c>
      <c r="V5210">
        <v>310</v>
      </c>
      <c r="W5210">
        <v>0.84945599999999999</v>
      </c>
      <c r="X5210">
        <v>1.0193471999999999</v>
      </c>
    </row>
    <row r="5211" spans="1:24" hidden="1" x14ac:dyDescent="0.3">
      <c r="A5211" t="s">
        <v>19016</v>
      </c>
      <c r="B5211" t="s">
        <v>8617</v>
      </c>
      <c r="C5211" t="s">
        <v>6813</v>
      </c>
      <c r="D5211" t="s">
        <v>6812</v>
      </c>
      <c r="E5211" t="s">
        <v>113</v>
      </c>
      <c r="F5211" t="s">
        <v>6814</v>
      </c>
      <c r="G5211" t="s">
        <v>247</v>
      </c>
      <c r="H5211" t="s">
        <v>371</v>
      </c>
      <c r="I5211" t="s">
        <v>285</v>
      </c>
      <c r="J5211" t="s">
        <v>19014</v>
      </c>
      <c r="K5211" t="s">
        <v>19015</v>
      </c>
      <c r="L5211" t="s">
        <v>120</v>
      </c>
      <c r="M5211">
        <v>40</v>
      </c>
      <c r="N5211" t="s">
        <v>9659</v>
      </c>
      <c r="O5211" t="s">
        <v>10476</v>
      </c>
      <c r="P5211">
        <v>3</v>
      </c>
      <c r="Q5211">
        <v>1500</v>
      </c>
      <c r="R5211">
        <v>469</v>
      </c>
      <c r="T5211">
        <v>60</v>
      </c>
      <c r="U5211">
        <v>170</v>
      </c>
      <c r="V5211">
        <v>310</v>
      </c>
      <c r="W5211">
        <v>2.1105</v>
      </c>
      <c r="X5211">
        <v>2.5326</v>
      </c>
    </row>
    <row r="5212" spans="1:24" hidden="1" x14ac:dyDescent="0.3">
      <c r="A5212" t="s">
        <v>19017</v>
      </c>
      <c r="B5212" t="s">
        <v>8179</v>
      </c>
      <c r="C5212" t="s">
        <v>6813</v>
      </c>
      <c r="D5212" t="s">
        <v>6812</v>
      </c>
      <c r="E5212" t="s">
        <v>113</v>
      </c>
      <c r="F5212" t="s">
        <v>6814</v>
      </c>
      <c r="G5212" t="s">
        <v>247</v>
      </c>
      <c r="H5212" t="s">
        <v>371</v>
      </c>
      <c r="I5212" t="s">
        <v>285</v>
      </c>
      <c r="J5212" t="s">
        <v>19014</v>
      </c>
      <c r="K5212" t="s">
        <v>19015</v>
      </c>
      <c r="L5212" t="s">
        <v>120</v>
      </c>
      <c r="M5212">
        <v>40</v>
      </c>
      <c r="N5212" t="s">
        <v>8614</v>
      </c>
      <c r="O5212" t="s">
        <v>9816</v>
      </c>
      <c r="P5212">
        <v>3</v>
      </c>
      <c r="Q5212">
        <v>522</v>
      </c>
      <c r="R5212">
        <v>397</v>
      </c>
      <c r="W5212">
        <v>0.62170199999999998</v>
      </c>
      <c r="X5212">
        <v>0.74604239999999999</v>
      </c>
    </row>
    <row r="5213" spans="1:24" hidden="1" x14ac:dyDescent="0.3">
      <c r="A5213" t="s">
        <v>19018</v>
      </c>
      <c r="B5213" t="s">
        <v>8536</v>
      </c>
      <c r="C5213" t="s">
        <v>6813</v>
      </c>
      <c r="D5213" t="s">
        <v>6812</v>
      </c>
      <c r="E5213" t="s">
        <v>113</v>
      </c>
      <c r="F5213" t="s">
        <v>6814</v>
      </c>
      <c r="G5213" t="s">
        <v>247</v>
      </c>
      <c r="H5213" t="s">
        <v>371</v>
      </c>
      <c r="I5213" t="s">
        <v>285</v>
      </c>
      <c r="J5213" t="s">
        <v>19014</v>
      </c>
      <c r="K5213" t="s">
        <v>19015</v>
      </c>
      <c r="L5213" t="s">
        <v>120</v>
      </c>
      <c r="M5213">
        <v>37</v>
      </c>
      <c r="N5213" t="s">
        <v>9085</v>
      </c>
      <c r="O5213" t="s">
        <v>9131</v>
      </c>
      <c r="P5213">
        <v>1</v>
      </c>
      <c r="Q5213">
        <v>210</v>
      </c>
      <c r="R5213">
        <v>210</v>
      </c>
      <c r="W5213">
        <v>4.41E-2</v>
      </c>
      <c r="X5213">
        <v>5.2920000000000002E-2</v>
      </c>
    </row>
    <row r="5214" spans="1:24" hidden="1" x14ac:dyDescent="0.3">
      <c r="A5214" t="s">
        <v>19019</v>
      </c>
      <c r="B5214" t="s">
        <v>8211</v>
      </c>
      <c r="C5214" t="s">
        <v>6813</v>
      </c>
      <c r="D5214" t="s">
        <v>6812</v>
      </c>
      <c r="E5214" t="s">
        <v>113</v>
      </c>
      <c r="F5214" t="s">
        <v>6814</v>
      </c>
      <c r="G5214" t="s">
        <v>247</v>
      </c>
      <c r="H5214" t="s">
        <v>371</v>
      </c>
      <c r="I5214" t="s">
        <v>285</v>
      </c>
      <c r="J5214" t="s">
        <v>19014</v>
      </c>
      <c r="K5214" t="s">
        <v>19015</v>
      </c>
      <c r="L5214" t="s">
        <v>120</v>
      </c>
      <c r="M5214">
        <v>37</v>
      </c>
      <c r="N5214" t="s">
        <v>17423</v>
      </c>
      <c r="O5214" t="s">
        <v>15748</v>
      </c>
      <c r="P5214">
        <v>1</v>
      </c>
      <c r="Q5214">
        <v>1.2</v>
      </c>
      <c r="T5214">
        <v>329.3</v>
      </c>
      <c r="W5214">
        <v>1.1309733552923256</v>
      </c>
      <c r="X5214">
        <v>1.8095573684677211</v>
      </c>
    </row>
    <row r="5215" spans="1:24" hidden="1" x14ac:dyDescent="0.3">
      <c r="A5215" t="s">
        <v>19020</v>
      </c>
      <c r="B5215" t="s">
        <v>1304</v>
      </c>
      <c r="C5215" t="s">
        <v>6813</v>
      </c>
      <c r="D5215" t="s">
        <v>6812</v>
      </c>
      <c r="E5215" t="s">
        <v>113</v>
      </c>
      <c r="F5215" t="s">
        <v>6814</v>
      </c>
      <c r="G5215" t="s">
        <v>247</v>
      </c>
      <c r="H5215" t="s">
        <v>371</v>
      </c>
      <c r="I5215" t="s">
        <v>285</v>
      </c>
      <c r="J5215" t="s">
        <v>19014</v>
      </c>
      <c r="K5215" t="s">
        <v>19015</v>
      </c>
      <c r="L5215" t="s">
        <v>120</v>
      </c>
      <c r="M5215">
        <v>0</v>
      </c>
      <c r="N5215" t="s">
        <v>113</v>
      </c>
      <c r="O5215" t="s">
        <v>10840</v>
      </c>
      <c r="P5215">
        <v>1</v>
      </c>
    </row>
    <row r="5216" spans="1:24" hidden="1" x14ac:dyDescent="0.3">
      <c r="A5216" t="s">
        <v>19021</v>
      </c>
      <c r="B5216" t="s">
        <v>8174</v>
      </c>
      <c r="C5216" t="s">
        <v>2382</v>
      </c>
      <c r="D5216" t="s">
        <v>2613</v>
      </c>
      <c r="E5216" t="s">
        <v>113</v>
      </c>
      <c r="F5216" t="s">
        <v>2614</v>
      </c>
      <c r="G5216" t="s">
        <v>247</v>
      </c>
      <c r="H5216" t="s">
        <v>1187</v>
      </c>
      <c r="I5216" t="s">
        <v>1189</v>
      </c>
      <c r="J5216" t="s">
        <v>19022</v>
      </c>
      <c r="K5216" t="s">
        <v>19023</v>
      </c>
      <c r="L5216" t="s">
        <v>9030</v>
      </c>
      <c r="M5216">
        <v>60</v>
      </c>
      <c r="N5216" t="s">
        <v>9085</v>
      </c>
      <c r="O5216" t="s">
        <v>10329</v>
      </c>
      <c r="P5216">
        <v>2</v>
      </c>
      <c r="Q5216">
        <v>2580</v>
      </c>
      <c r="R5216">
        <v>590</v>
      </c>
      <c r="T5216">
        <v>120</v>
      </c>
      <c r="U5216">
        <v>325</v>
      </c>
      <c r="W5216">
        <v>3.0444</v>
      </c>
      <c r="X5216">
        <v>3.6532799999999996</v>
      </c>
    </row>
    <row r="5217" spans="1:24" hidden="1" x14ac:dyDescent="0.3">
      <c r="A5217" t="s">
        <v>19024</v>
      </c>
      <c r="B5217" t="s">
        <v>8179</v>
      </c>
      <c r="C5217" t="s">
        <v>2382</v>
      </c>
      <c r="D5217" t="s">
        <v>2613</v>
      </c>
      <c r="E5217" t="s">
        <v>113</v>
      </c>
      <c r="F5217" t="s">
        <v>2614</v>
      </c>
      <c r="G5217" t="s">
        <v>247</v>
      </c>
      <c r="H5217" t="s">
        <v>1187</v>
      </c>
      <c r="I5217" t="s">
        <v>1189</v>
      </c>
      <c r="J5217" t="s">
        <v>19022</v>
      </c>
      <c r="K5217" t="s">
        <v>19023</v>
      </c>
      <c r="L5217" t="s">
        <v>9030</v>
      </c>
      <c r="M5217">
        <v>59</v>
      </c>
      <c r="N5217" t="s">
        <v>9085</v>
      </c>
      <c r="O5217" t="s">
        <v>11880</v>
      </c>
      <c r="P5217">
        <v>2</v>
      </c>
      <c r="Q5217">
        <v>400</v>
      </c>
      <c r="R5217">
        <v>300</v>
      </c>
      <c r="W5217">
        <v>0.24</v>
      </c>
      <c r="X5217">
        <v>0.28799999999999998</v>
      </c>
    </row>
    <row r="5218" spans="1:24" hidden="1" x14ac:dyDescent="0.3">
      <c r="A5218" t="s">
        <v>19025</v>
      </c>
      <c r="B5218" t="s">
        <v>8536</v>
      </c>
      <c r="C5218" t="s">
        <v>2382</v>
      </c>
      <c r="D5218" t="s">
        <v>2613</v>
      </c>
      <c r="E5218" t="s">
        <v>113</v>
      </c>
      <c r="F5218" t="s">
        <v>2614</v>
      </c>
      <c r="G5218" t="s">
        <v>247</v>
      </c>
      <c r="H5218" t="s">
        <v>1187</v>
      </c>
      <c r="I5218" t="s">
        <v>1189</v>
      </c>
      <c r="J5218" t="s">
        <v>19022</v>
      </c>
      <c r="K5218" t="s">
        <v>19023</v>
      </c>
      <c r="L5218" t="s">
        <v>9030</v>
      </c>
      <c r="M5218">
        <v>57</v>
      </c>
      <c r="N5218" t="s">
        <v>9085</v>
      </c>
      <c r="O5218" t="s">
        <v>9131</v>
      </c>
      <c r="P5218">
        <v>2</v>
      </c>
      <c r="Q5218">
        <v>210</v>
      </c>
      <c r="R5218">
        <v>210</v>
      </c>
      <c r="W5218">
        <v>8.8200000000000001E-2</v>
      </c>
      <c r="X5218">
        <v>0.10584</v>
      </c>
    </row>
    <row r="5219" spans="1:24" hidden="1" x14ac:dyDescent="0.3">
      <c r="A5219" t="s">
        <v>19026</v>
      </c>
      <c r="B5219" t="s">
        <v>8211</v>
      </c>
      <c r="C5219" t="s">
        <v>2382</v>
      </c>
      <c r="D5219" t="s">
        <v>2613</v>
      </c>
      <c r="E5219" t="s">
        <v>113</v>
      </c>
      <c r="F5219" t="s">
        <v>2614</v>
      </c>
      <c r="G5219" t="s">
        <v>247</v>
      </c>
      <c r="H5219" t="s">
        <v>1187</v>
      </c>
      <c r="I5219" t="s">
        <v>1189</v>
      </c>
      <c r="J5219" t="s">
        <v>19022</v>
      </c>
      <c r="K5219" t="s">
        <v>19023</v>
      </c>
      <c r="L5219" t="s">
        <v>9030</v>
      </c>
      <c r="M5219">
        <v>57</v>
      </c>
      <c r="N5219" t="s">
        <v>113</v>
      </c>
      <c r="O5219" t="s">
        <v>9493</v>
      </c>
      <c r="P5219">
        <v>2</v>
      </c>
      <c r="Q5219">
        <v>0.6</v>
      </c>
      <c r="T5219">
        <v>127.9</v>
      </c>
      <c r="U5219">
        <v>325.5</v>
      </c>
      <c r="W5219">
        <v>0.56548667764616278</v>
      </c>
      <c r="X5219">
        <v>0.90477868423386054</v>
      </c>
    </row>
    <row r="5220" spans="1:24" hidden="1" x14ac:dyDescent="0.3">
      <c r="A5220" t="s">
        <v>19027</v>
      </c>
      <c r="B5220" t="s">
        <v>1304</v>
      </c>
      <c r="C5220" t="s">
        <v>2382</v>
      </c>
      <c r="D5220" t="s">
        <v>2613</v>
      </c>
      <c r="E5220" t="s">
        <v>113</v>
      </c>
      <c r="F5220" t="s">
        <v>2614</v>
      </c>
      <c r="G5220" t="s">
        <v>247</v>
      </c>
      <c r="H5220" t="s">
        <v>1187</v>
      </c>
      <c r="I5220" t="s">
        <v>1189</v>
      </c>
      <c r="J5220" t="s">
        <v>19022</v>
      </c>
      <c r="K5220" t="s">
        <v>19023</v>
      </c>
      <c r="L5220" t="s">
        <v>9030</v>
      </c>
      <c r="M5220">
        <v>0</v>
      </c>
      <c r="N5220" t="s">
        <v>9085</v>
      </c>
      <c r="O5220" t="s">
        <v>18432</v>
      </c>
      <c r="P5220">
        <v>3</v>
      </c>
      <c r="R5220">
        <v>900</v>
      </c>
      <c r="S5220">
        <v>3700</v>
      </c>
    </row>
    <row r="5221" spans="1:24" hidden="1" x14ac:dyDescent="0.3">
      <c r="A5221" t="s">
        <v>19028</v>
      </c>
      <c r="B5221" t="s">
        <v>8174</v>
      </c>
      <c r="C5221" t="s">
        <v>3830</v>
      </c>
      <c r="D5221" t="s">
        <v>3829</v>
      </c>
      <c r="E5221" t="s">
        <v>113</v>
      </c>
      <c r="F5221" t="s">
        <v>19029</v>
      </c>
      <c r="G5221" t="s">
        <v>133</v>
      </c>
      <c r="H5221" t="s">
        <v>216</v>
      </c>
      <c r="I5221" t="s">
        <v>138</v>
      </c>
      <c r="J5221" t="s">
        <v>19030</v>
      </c>
      <c r="K5221" t="s">
        <v>19031</v>
      </c>
      <c r="L5221" t="s">
        <v>9030</v>
      </c>
      <c r="M5221">
        <v>60</v>
      </c>
      <c r="N5221" t="s">
        <v>8442</v>
      </c>
      <c r="O5221" t="s">
        <v>17235</v>
      </c>
      <c r="P5221">
        <v>2</v>
      </c>
      <c r="Q5221">
        <v>2500</v>
      </c>
      <c r="R5221">
        <v>355</v>
      </c>
      <c r="T5221">
        <v>20</v>
      </c>
      <c r="U5221">
        <v>180</v>
      </c>
      <c r="W5221">
        <v>1.7749999999999999</v>
      </c>
      <c r="X5221">
        <v>2.13</v>
      </c>
    </row>
    <row r="5222" spans="1:24" hidden="1" x14ac:dyDescent="0.3">
      <c r="A5222" t="s">
        <v>19032</v>
      </c>
      <c r="B5222" t="s">
        <v>8179</v>
      </c>
      <c r="C5222" t="s">
        <v>3830</v>
      </c>
      <c r="D5222" t="s">
        <v>3829</v>
      </c>
      <c r="E5222" t="s">
        <v>113</v>
      </c>
      <c r="F5222" t="s">
        <v>19029</v>
      </c>
      <c r="G5222" t="s">
        <v>133</v>
      </c>
      <c r="H5222" t="s">
        <v>216</v>
      </c>
      <c r="I5222" t="s">
        <v>138</v>
      </c>
      <c r="J5222" t="s">
        <v>19030</v>
      </c>
      <c r="K5222" t="s">
        <v>19031</v>
      </c>
      <c r="L5222" t="s">
        <v>9030</v>
      </c>
      <c r="M5222">
        <v>60</v>
      </c>
      <c r="N5222" t="s">
        <v>113</v>
      </c>
      <c r="O5222" t="s">
        <v>17706</v>
      </c>
      <c r="P5222">
        <v>1</v>
      </c>
      <c r="Q5222">
        <v>560</v>
      </c>
      <c r="R5222">
        <v>492</v>
      </c>
      <c r="W5222">
        <v>0.27551999999999999</v>
      </c>
      <c r="X5222">
        <v>0.33062399999999997</v>
      </c>
    </row>
    <row r="5223" spans="1:24" hidden="1" x14ac:dyDescent="0.3">
      <c r="A5223" t="s">
        <v>19033</v>
      </c>
      <c r="B5223" t="s">
        <v>8536</v>
      </c>
      <c r="C5223" t="s">
        <v>3830</v>
      </c>
      <c r="D5223" t="s">
        <v>3829</v>
      </c>
      <c r="E5223" t="s">
        <v>113</v>
      </c>
      <c r="F5223" t="s">
        <v>19029</v>
      </c>
      <c r="G5223" t="s">
        <v>133</v>
      </c>
      <c r="H5223" t="s">
        <v>216</v>
      </c>
      <c r="I5223" t="s">
        <v>138</v>
      </c>
      <c r="J5223" t="s">
        <v>19030</v>
      </c>
      <c r="K5223" t="s">
        <v>19031</v>
      </c>
      <c r="L5223" t="s">
        <v>9030</v>
      </c>
      <c r="M5223">
        <v>58</v>
      </c>
      <c r="N5223" t="s">
        <v>11431</v>
      </c>
      <c r="O5223" t="s">
        <v>16992</v>
      </c>
      <c r="P5223">
        <v>1</v>
      </c>
      <c r="Q5223">
        <v>151</v>
      </c>
      <c r="R5223">
        <v>151</v>
      </c>
      <c r="W5223">
        <v>2.2800999999999998E-2</v>
      </c>
      <c r="X5223">
        <v>2.7361199999999999E-2</v>
      </c>
    </row>
    <row r="5224" spans="1:24" hidden="1" x14ac:dyDescent="0.3">
      <c r="A5224" t="s">
        <v>19034</v>
      </c>
      <c r="B5224" t="s">
        <v>8211</v>
      </c>
      <c r="C5224" t="s">
        <v>3830</v>
      </c>
      <c r="D5224" t="s">
        <v>3829</v>
      </c>
      <c r="E5224" t="s">
        <v>113</v>
      </c>
      <c r="F5224" t="s">
        <v>19029</v>
      </c>
      <c r="G5224" t="s">
        <v>133</v>
      </c>
      <c r="H5224" t="s">
        <v>216</v>
      </c>
      <c r="I5224" t="s">
        <v>138</v>
      </c>
      <c r="J5224" t="s">
        <v>19030</v>
      </c>
      <c r="K5224" t="s">
        <v>19031</v>
      </c>
      <c r="L5224" t="s">
        <v>9030</v>
      </c>
      <c r="M5224">
        <v>58</v>
      </c>
      <c r="N5224" t="s">
        <v>113</v>
      </c>
      <c r="O5224" t="s">
        <v>9493</v>
      </c>
      <c r="P5224">
        <v>1</v>
      </c>
      <c r="Q5224">
        <v>0.9</v>
      </c>
      <c r="T5224">
        <v>233</v>
      </c>
      <c r="W5224">
        <v>0.63617251235193317</v>
      </c>
      <c r="X5224">
        <v>1.0178760197630932</v>
      </c>
    </row>
    <row r="5225" spans="1:24" hidden="1" x14ac:dyDescent="0.3">
      <c r="A5225" t="s">
        <v>19035</v>
      </c>
      <c r="B5225" t="s">
        <v>8174</v>
      </c>
      <c r="C5225" t="s">
        <v>7186</v>
      </c>
      <c r="D5225" t="s">
        <v>7185</v>
      </c>
      <c r="E5225" t="s">
        <v>113</v>
      </c>
      <c r="F5225" t="s">
        <v>7187</v>
      </c>
      <c r="G5225" t="s">
        <v>247</v>
      </c>
      <c r="H5225" t="s">
        <v>1187</v>
      </c>
      <c r="I5225" t="s">
        <v>1189</v>
      </c>
      <c r="J5225" t="s">
        <v>19036</v>
      </c>
      <c r="K5225" t="s">
        <v>19037</v>
      </c>
      <c r="L5225" t="s">
        <v>9030</v>
      </c>
      <c r="M5225">
        <v>60</v>
      </c>
      <c r="N5225" t="s">
        <v>9085</v>
      </c>
      <c r="O5225" t="s">
        <v>10329</v>
      </c>
      <c r="P5225">
        <v>2</v>
      </c>
      <c r="Q5225">
        <v>2580</v>
      </c>
      <c r="R5225">
        <v>590</v>
      </c>
      <c r="T5225">
        <v>80</v>
      </c>
      <c r="U5225">
        <v>260</v>
      </c>
      <c r="W5225">
        <v>3.0444</v>
      </c>
      <c r="X5225">
        <v>3.6532799999999996</v>
      </c>
    </row>
    <row r="5226" spans="1:24" hidden="1" x14ac:dyDescent="0.3">
      <c r="A5226" t="s">
        <v>19038</v>
      </c>
      <c r="B5226" t="s">
        <v>8179</v>
      </c>
      <c r="C5226" t="s">
        <v>7186</v>
      </c>
      <c r="D5226" t="s">
        <v>7185</v>
      </c>
      <c r="E5226" t="s">
        <v>113</v>
      </c>
      <c r="F5226" t="s">
        <v>7187</v>
      </c>
      <c r="G5226" t="s">
        <v>247</v>
      </c>
      <c r="H5226" t="s">
        <v>1187</v>
      </c>
      <c r="I5226" t="s">
        <v>1189</v>
      </c>
      <c r="J5226" t="s">
        <v>19036</v>
      </c>
      <c r="K5226" t="s">
        <v>19037</v>
      </c>
      <c r="L5226" t="s">
        <v>9030</v>
      </c>
      <c r="M5226">
        <v>59</v>
      </c>
      <c r="N5226" t="s">
        <v>9085</v>
      </c>
      <c r="O5226" t="s">
        <v>10858</v>
      </c>
      <c r="P5226">
        <v>2</v>
      </c>
      <c r="Q5226">
        <v>400</v>
      </c>
      <c r="R5226">
        <v>300</v>
      </c>
      <c r="W5226">
        <v>0.24</v>
      </c>
      <c r="X5226">
        <v>0.28799999999999998</v>
      </c>
    </row>
    <row r="5227" spans="1:24" hidden="1" x14ac:dyDescent="0.3">
      <c r="A5227" t="s">
        <v>19039</v>
      </c>
      <c r="B5227" t="s">
        <v>8536</v>
      </c>
      <c r="C5227" t="s">
        <v>7186</v>
      </c>
      <c r="D5227" t="s">
        <v>7185</v>
      </c>
      <c r="E5227" t="s">
        <v>113</v>
      </c>
      <c r="F5227" t="s">
        <v>7187</v>
      </c>
      <c r="G5227" t="s">
        <v>247</v>
      </c>
      <c r="H5227" t="s">
        <v>1187</v>
      </c>
      <c r="I5227" t="s">
        <v>1189</v>
      </c>
      <c r="J5227" t="s">
        <v>19036</v>
      </c>
      <c r="K5227" t="s">
        <v>19037</v>
      </c>
      <c r="L5227" t="s">
        <v>9030</v>
      </c>
      <c r="M5227">
        <v>57</v>
      </c>
      <c r="N5227" t="s">
        <v>9085</v>
      </c>
      <c r="O5227" t="s">
        <v>9131</v>
      </c>
      <c r="P5227">
        <v>2</v>
      </c>
      <c r="Q5227">
        <v>210</v>
      </c>
      <c r="R5227">
        <v>210</v>
      </c>
      <c r="W5227">
        <v>8.8200000000000001E-2</v>
      </c>
      <c r="X5227">
        <v>0.10584</v>
      </c>
    </row>
    <row r="5228" spans="1:24" hidden="1" x14ac:dyDescent="0.3">
      <c r="A5228" t="s">
        <v>19040</v>
      </c>
      <c r="B5228" t="s">
        <v>8211</v>
      </c>
      <c r="C5228" t="s">
        <v>7186</v>
      </c>
      <c r="D5228" t="s">
        <v>7185</v>
      </c>
      <c r="E5228" t="s">
        <v>113</v>
      </c>
      <c r="F5228" t="s">
        <v>7187</v>
      </c>
      <c r="G5228" t="s">
        <v>247</v>
      </c>
      <c r="H5228" t="s">
        <v>1187</v>
      </c>
      <c r="I5228" t="s">
        <v>1189</v>
      </c>
      <c r="J5228" t="s">
        <v>19036</v>
      </c>
      <c r="K5228" t="s">
        <v>19037</v>
      </c>
      <c r="L5228" t="s">
        <v>9030</v>
      </c>
      <c r="M5228">
        <v>57</v>
      </c>
      <c r="N5228" t="s">
        <v>113</v>
      </c>
      <c r="O5228" t="s">
        <v>9493</v>
      </c>
      <c r="P5228">
        <v>1</v>
      </c>
      <c r="Q5228">
        <v>1.2</v>
      </c>
      <c r="T5228">
        <v>264</v>
      </c>
      <c r="W5228">
        <v>1.1309733552923256</v>
      </c>
      <c r="X5228">
        <v>1.8095573684677211</v>
      </c>
    </row>
    <row r="5229" spans="1:24" hidden="1" x14ac:dyDescent="0.3">
      <c r="A5229" t="s">
        <v>19041</v>
      </c>
      <c r="B5229" t="s">
        <v>1304</v>
      </c>
      <c r="C5229" t="s">
        <v>7186</v>
      </c>
      <c r="D5229" t="s">
        <v>7185</v>
      </c>
      <c r="E5229" t="s">
        <v>113</v>
      </c>
      <c r="F5229" t="s">
        <v>7187</v>
      </c>
      <c r="G5229" t="s">
        <v>247</v>
      </c>
      <c r="H5229" t="s">
        <v>1187</v>
      </c>
      <c r="I5229" t="s">
        <v>1189</v>
      </c>
      <c r="J5229" t="s">
        <v>19036</v>
      </c>
      <c r="K5229" t="s">
        <v>19037</v>
      </c>
      <c r="L5229" t="s">
        <v>9030</v>
      </c>
      <c r="M5229">
        <v>0</v>
      </c>
      <c r="N5229" t="s">
        <v>9085</v>
      </c>
      <c r="O5229" t="s">
        <v>18432</v>
      </c>
      <c r="P5229">
        <v>3</v>
      </c>
      <c r="R5229">
        <v>900</v>
      </c>
      <c r="S5229">
        <v>3700</v>
      </c>
    </row>
    <row r="5230" spans="1:24" hidden="1" x14ac:dyDescent="0.3">
      <c r="A5230" t="s">
        <v>19042</v>
      </c>
      <c r="B5230" t="s">
        <v>8174</v>
      </c>
      <c r="C5230" t="s">
        <v>19043</v>
      </c>
      <c r="D5230" t="s">
        <v>19044</v>
      </c>
      <c r="E5230" t="s">
        <v>113</v>
      </c>
      <c r="F5230" t="s">
        <v>19045</v>
      </c>
      <c r="G5230" t="s">
        <v>133</v>
      </c>
      <c r="H5230" t="s">
        <v>16868</v>
      </c>
      <c r="I5230" t="s">
        <v>540</v>
      </c>
      <c r="J5230" t="s">
        <v>19046</v>
      </c>
      <c r="K5230" t="s">
        <v>19047</v>
      </c>
      <c r="L5230" t="s">
        <v>1173</v>
      </c>
      <c r="M5230">
        <v>50</v>
      </c>
      <c r="N5230" t="s">
        <v>8442</v>
      </c>
      <c r="O5230" t="s">
        <v>8207</v>
      </c>
      <c r="P5230">
        <v>3</v>
      </c>
      <c r="Q5230">
        <v>1400</v>
      </c>
      <c r="R5230">
        <v>320</v>
      </c>
      <c r="S5230">
        <v>145</v>
      </c>
      <c r="T5230">
        <v>20</v>
      </c>
      <c r="U5230">
        <v>210</v>
      </c>
      <c r="V5230">
        <v>345</v>
      </c>
      <c r="W5230">
        <v>1.3440000000000001</v>
      </c>
      <c r="X5230">
        <v>1.6128</v>
      </c>
    </row>
    <row r="5231" spans="1:24" hidden="1" x14ac:dyDescent="0.3">
      <c r="A5231" t="s">
        <v>19048</v>
      </c>
      <c r="B5231" t="s">
        <v>8179</v>
      </c>
      <c r="C5231" t="s">
        <v>19043</v>
      </c>
      <c r="D5231" t="s">
        <v>19044</v>
      </c>
      <c r="E5231" t="s">
        <v>113</v>
      </c>
      <c r="F5231" t="s">
        <v>19045</v>
      </c>
      <c r="G5231" t="s">
        <v>133</v>
      </c>
      <c r="H5231" t="s">
        <v>16868</v>
      </c>
      <c r="I5231" t="s">
        <v>540</v>
      </c>
      <c r="J5231" t="s">
        <v>19046</v>
      </c>
      <c r="K5231" t="s">
        <v>19047</v>
      </c>
      <c r="L5231" t="s">
        <v>1173</v>
      </c>
      <c r="M5231">
        <v>50</v>
      </c>
      <c r="N5231" t="s">
        <v>9971</v>
      </c>
      <c r="O5231" t="s">
        <v>9034</v>
      </c>
      <c r="P5231">
        <v>1</v>
      </c>
      <c r="Q5231">
        <v>560</v>
      </c>
      <c r="R5231">
        <v>308</v>
      </c>
      <c r="S5231">
        <v>149</v>
      </c>
      <c r="W5231">
        <v>0.17247999999999999</v>
      </c>
      <c r="X5231">
        <v>0.20697599999999999</v>
      </c>
    </row>
    <row r="5232" spans="1:24" hidden="1" x14ac:dyDescent="0.3">
      <c r="A5232" t="s">
        <v>19049</v>
      </c>
      <c r="B5232" t="s">
        <v>8536</v>
      </c>
      <c r="C5232" t="s">
        <v>19043</v>
      </c>
      <c r="D5232" t="s">
        <v>19044</v>
      </c>
      <c r="E5232" t="s">
        <v>113</v>
      </c>
      <c r="F5232" t="s">
        <v>19045</v>
      </c>
      <c r="G5232" t="s">
        <v>133</v>
      </c>
      <c r="H5232" t="s">
        <v>16868</v>
      </c>
      <c r="I5232" t="s">
        <v>540</v>
      </c>
      <c r="J5232" t="s">
        <v>19046</v>
      </c>
      <c r="K5232" t="s">
        <v>19047</v>
      </c>
      <c r="L5232" t="s">
        <v>1173</v>
      </c>
      <c r="M5232">
        <v>48</v>
      </c>
      <c r="N5232" t="s">
        <v>8614</v>
      </c>
      <c r="O5232" t="s">
        <v>9505</v>
      </c>
      <c r="P5232">
        <v>2</v>
      </c>
      <c r="W5232">
        <v>0</v>
      </c>
      <c r="X5232">
        <v>0</v>
      </c>
    </row>
    <row r="5233" spans="1:24" hidden="1" x14ac:dyDescent="0.3">
      <c r="A5233" t="s">
        <v>19050</v>
      </c>
      <c r="B5233" t="s">
        <v>8211</v>
      </c>
      <c r="C5233" t="s">
        <v>19043</v>
      </c>
      <c r="D5233" t="s">
        <v>19044</v>
      </c>
      <c r="E5233" t="s">
        <v>113</v>
      </c>
      <c r="F5233" t="s">
        <v>19045</v>
      </c>
      <c r="G5233" t="s">
        <v>133</v>
      </c>
      <c r="H5233" t="s">
        <v>16868</v>
      </c>
      <c r="I5233" t="s">
        <v>540</v>
      </c>
      <c r="J5233" t="s">
        <v>19046</v>
      </c>
      <c r="K5233" t="s">
        <v>19047</v>
      </c>
      <c r="L5233" t="s">
        <v>1173</v>
      </c>
      <c r="M5233">
        <v>48</v>
      </c>
      <c r="N5233" t="s">
        <v>8614</v>
      </c>
      <c r="O5233" t="s">
        <v>8734</v>
      </c>
      <c r="P5233">
        <v>1</v>
      </c>
      <c r="Q5233">
        <v>0.6</v>
      </c>
      <c r="T5233">
        <v>17</v>
      </c>
      <c r="W5233">
        <v>0.28274333882308139</v>
      </c>
      <c r="X5233">
        <v>0.45238934211693027</v>
      </c>
    </row>
    <row r="5234" spans="1:24" hidden="1" x14ac:dyDescent="0.3">
      <c r="A5234" t="s">
        <v>19051</v>
      </c>
      <c r="B5234" t="s">
        <v>8174</v>
      </c>
      <c r="C5234" t="s">
        <v>19052</v>
      </c>
      <c r="D5234" t="s">
        <v>19053</v>
      </c>
      <c r="E5234" t="s">
        <v>113</v>
      </c>
      <c r="F5234" t="s">
        <v>113</v>
      </c>
      <c r="G5234" t="s">
        <v>113</v>
      </c>
      <c r="H5234" t="s">
        <v>113</v>
      </c>
      <c r="I5234" t="s">
        <v>654</v>
      </c>
      <c r="J5234" t="s">
        <v>19054</v>
      </c>
      <c r="K5234" t="s">
        <v>19055</v>
      </c>
      <c r="L5234" t="s">
        <v>6197</v>
      </c>
      <c r="M5234">
        <v>25</v>
      </c>
      <c r="N5234" t="s">
        <v>113</v>
      </c>
      <c r="O5234" t="s">
        <v>12361</v>
      </c>
      <c r="P5234">
        <v>3</v>
      </c>
      <c r="Q5234">
        <v>1500</v>
      </c>
      <c r="R5234">
        <v>488</v>
      </c>
      <c r="S5234">
        <v>219</v>
      </c>
      <c r="T5234">
        <v>20</v>
      </c>
      <c r="U5234">
        <v>180</v>
      </c>
      <c r="V5234">
        <v>250</v>
      </c>
      <c r="W5234">
        <v>2.1960000000000002</v>
      </c>
      <c r="X5234">
        <v>2.6352000000000002</v>
      </c>
    </row>
    <row r="5235" spans="1:24" hidden="1" x14ac:dyDescent="0.3">
      <c r="A5235" t="s">
        <v>19056</v>
      </c>
      <c r="B5235" t="s">
        <v>8179</v>
      </c>
      <c r="C5235" t="s">
        <v>19052</v>
      </c>
      <c r="D5235" t="s">
        <v>19053</v>
      </c>
      <c r="E5235" t="s">
        <v>113</v>
      </c>
      <c r="F5235" t="s">
        <v>113</v>
      </c>
      <c r="G5235" t="s">
        <v>113</v>
      </c>
      <c r="H5235" t="s">
        <v>113</v>
      </c>
      <c r="I5235" t="s">
        <v>654</v>
      </c>
      <c r="J5235" t="s">
        <v>19054</v>
      </c>
      <c r="K5235" t="s">
        <v>19055</v>
      </c>
      <c r="L5235" t="s">
        <v>6197</v>
      </c>
      <c r="M5235">
        <v>25</v>
      </c>
      <c r="N5235" t="s">
        <v>113</v>
      </c>
      <c r="O5235" t="s">
        <v>12523</v>
      </c>
      <c r="P5235">
        <v>3</v>
      </c>
      <c r="Q5235">
        <v>409</v>
      </c>
      <c r="R5235">
        <v>269</v>
      </c>
      <c r="S5235">
        <v>136</v>
      </c>
      <c r="W5235">
        <v>0.330063</v>
      </c>
      <c r="X5235">
        <v>0.39607559999999997</v>
      </c>
    </row>
    <row r="5236" spans="1:24" hidden="1" x14ac:dyDescent="0.3">
      <c r="A5236" t="s">
        <v>19057</v>
      </c>
      <c r="B5236" t="s">
        <v>8536</v>
      </c>
      <c r="C5236" t="s">
        <v>19052</v>
      </c>
      <c r="D5236" t="s">
        <v>19053</v>
      </c>
      <c r="E5236" t="s">
        <v>113</v>
      </c>
      <c r="F5236" t="s">
        <v>113</v>
      </c>
      <c r="G5236" t="s">
        <v>113</v>
      </c>
      <c r="H5236" t="s">
        <v>113</v>
      </c>
      <c r="I5236" t="s">
        <v>654</v>
      </c>
      <c r="J5236" t="s">
        <v>19054</v>
      </c>
      <c r="K5236" t="s">
        <v>19055</v>
      </c>
      <c r="L5236" t="s">
        <v>6197</v>
      </c>
      <c r="M5236">
        <v>17</v>
      </c>
      <c r="N5236" t="s">
        <v>113</v>
      </c>
      <c r="O5236" t="s">
        <v>9568</v>
      </c>
      <c r="P5236">
        <v>3</v>
      </c>
      <c r="Q5236">
        <v>409</v>
      </c>
      <c r="R5236">
        <v>269</v>
      </c>
      <c r="S5236">
        <v>111</v>
      </c>
      <c r="W5236">
        <v>0.330063</v>
      </c>
      <c r="X5236">
        <v>0.39607559999999997</v>
      </c>
    </row>
    <row r="5237" spans="1:24" hidden="1" x14ac:dyDescent="0.3">
      <c r="A5237" t="s">
        <v>19058</v>
      </c>
      <c r="B5237" t="s">
        <v>8211</v>
      </c>
      <c r="C5237" t="s">
        <v>5582</v>
      </c>
      <c r="D5237" t="s">
        <v>5581</v>
      </c>
      <c r="E5237" t="s">
        <v>113</v>
      </c>
      <c r="F5237" t="s">
        <v>19059</v>
      </c>
      <c r="G5237" t="s">
        <v>133</v>
      </c>
      <c r="H5237" t="s">
        <v>5299</v>
      </c>
      <c r="I5237" t="s">
        <v>115</v>
      </c>
      <c r="J5237" t="s">
        <v>19060</v>
      </c>
      <c r="K5237" t="s">
        <v>19061</v>
      </c>
      <c r="L5237" t="s">
        <v>1173</v>
      </c>
      <c r="M5237">
        <v>50</v>
      </c>
      <c r="N5237" t="s">
        <v>113</v>
      </c>
      <c r="O5237" t="s">
        <v>15227</v>
      </c>
      <c r="P5237">
        <v>1</v>
      </c>
      <c r="Q5237">
        <v>0.6</v>
      </c>
      <c r="T5237">
        <v>179.86</v>
      </c>
      <c r="W5237">
        <v>0.28274333882308139</v>
      </c>
      <c r="X5237">
        <v>0.45238934211693027</v>
      </c>
    </row>
    <row r="5238" spans="1:24" hidden="1" x14ac:dyDescent="0.3">
      <c r="A5238" t="s">
        <v>19062</v>
      </c>
      <c r="B5238" t="s">
        <v>8174</v>
      </c>
      <c r="C5238" t="s">
        <v>5345</v>
      </c>
      <c r="D5238" t="s">
        <v>19063</v>
      </c>
      <c r="E5238" t="s">
        <v>113</v>
      </c>
      <c r="F5238" t="s">
        <v>19064</v>
      </c>
      <c r="G5238" t="s">
        <v>133</v>
      </c>
      <c r="H5238" t="s">
        <v>354</v>
      </c>
      <c r="I5238" t="s">
        <v>115</v>
      </c>
      <c r="J5238" t="s">
        <v>19065</v>
      </c>
      <c r="K5238" t="s">
        <v>19066</v>
      </c>
      <c r="L5238" t="s">
        <v>8842</v>
      </c>
      <c r="M5238">
        <v>50</v>
      </c>
      <c r="N5238" t="s">
        <v>113</v>
      </c>
      <c r="O5238" t="s">
        <v>9493</v>
      </c>
      <c r="P5238">
        <v>2</v>
      </c>
      <c r="Q5238">
        <v>2500</v>
      </c>
      <c r="R5238">
        <v>355</v>
      </c>
      <c r="T5238">
        <v>0</v>
      </c>
      <c r="U5238">
        <v>120</v>
      </c>
      <c r="W5238">
        <v>1.7749999999999999</v>
      </c>
      <c r="X5238">
        <v>2.13</v>
      </c>
    </row>
    <row r="5239" spans="1:24" hidden="1" x14ac:dyDescent="0.3">
      <c r="A5239" t="s">
        <v>19067</v>
      </c>
      <c r="B5239" t="s">
        <v>8179</v>
      </c>
      <c r="C5239" t="s">
        <v>5345</v>
      </c>
      <c r="D5239" t="s">
        <v>19063</v>
      </c>
      <c r="E5239" t="s">
        <v>113</v>
      </c>
      <c r="F5239" t="s">
        <v>19064</v>
      </c>
      <c r="G5239" t="s">
        <v>133</v>
      </c>
      <c r="H5239" t="s">
        <v>354</v>
      </c>
      <c r="I5239" t="s">
        <v>115</v>
      </c>
      <c r="J5239" t="s">
        <v>19065</v>
      </c>
      <c r="K5239" t="s">
        <v>19066</v>
      </c>
      <c r="L5239" t="s">
        <v>8842</v>
      </c>
      <c r="M5239">
        <v>50</v>
      </c>
      <c r="N5239" t="s">
        <v>113</v>
      </c>
      <c r="O5239" t="s">
        <v>8695</v>
      </c>
      <c r="P5239">
        <v>2</v>
      </c>
      <c r="Q5239">
        <v>466</v>
      </c>
      <c r="R5239">
        <v>343</v>
      </c>
      <c r="S5239">
        <v>154</v>
      </c>
      <c r="W5239">
        <v>0.31967600000000002</v>
      </c>
      <c r="X5239">
        <v>0.38361119999999999</v>
      </c>
    </row>
    <row r="5240" spans="1:24" hidden="1" x14ac:dyDescent="0.3">
      <c r="A5240" t="s">
        <v>19068</v>
      </c>
      <c r="B5240" t="s">
        <v>8362</v>
      </c>
      <c r="C5240" t="s">
        <v>5345</v>
      </c>
      <c r="D5240" t="s">
        <v>19063</v>
      </c>
      <c r="E5240" t="s">
        <v>113</v>
      </c>
      <c r="F5240" t="s">
        <v>19064</v>
      </c>
      <c r="G5240" t="s">
        <v>133</v>
      </c>
      <c r="H5240" t="s">
        <v>354</v>
      </c>
      <c r="I5240" t="s">
        <v>115</v>
      </c>
      <c r="J5240" t="s">
        <v>19065</v>
      </c>
      <c r="K5240" t="s">
        <v>19066</v>
      </c>
      <c r="L5240" t="s">
        <v>8842</v>
      </c>
      <c r="M5240">
        <v>0</v>
      </c>
      <c r="N5240" t="s">
        <v>113</v>
      </c>
      <c r="O5240" t="s">
        <v>15026</v>
      </c>
      <c r="P5240">
        <v>1</v>
      </c>
      <c r="W5240">
        <v>0</v>
      </c>
      <c r="X5240">
        <v>0</v>
      </c>
    </row>
    <row r="5241" spans="1:24" hidden="1" x14ac:dyDescent="0.3">
      <c r="A5241" t="s">
        <v>19069</v>
      </c>
      <c r="B5241" t="s">
        <v>8174</v>
      </c>
      <c r="C5241" t="s">
        <v>19070</v>
      </c>
      <c r="D5241" t="s">
        <v>19071</v>
      </c>
      <c r="E5241" t="s">
        <v>113</v>
      </c>
      <c r="F5241" t="s">
        <v>19072</v>
      </c>
      <c r="G5241" t="s">
        <v>133</v>
      </c>
      <c r="H5241" t="s">
        <v>16868</v>
      </c>
      <c r="I5241" t="s">
        <v>540</v>
      </c>
      <c r="J5241" t="s">
        <v>19073</v>
      </c>
      <c r="K5241" t="s">
        <v>19074</v>
      </c>
      <c r="L5241" t="s">
        <v>1173</v>
      </c>
      <c r="M5241">
        <v>50</v>
      </c>
      <c r="N5241" t="s">
        <v>8442</v>
      </c>
      <c r="O5241" t="s">
        <v>8207</v>
      </c>
      <c r="P5241">
        <v>3</v>
      </c>
      <c r="Q5241">
        <v>1400</v>
      </c>
      <c r="R5241">
        <v>320</v>
      </c>
      <c r="S5241">
        <v>145</v>
      </c>
      <c r="T5241">
        <v>135</v>
      </c>
      <c r="U5241">
        <v>170</v>
      </c>
      <c r="V5241">
        <v>340</v>
      </c>
      <c r="W5241">
        <v>1.3440000000000001</v>
      </c>
      <c r="X5241">
        <v>1.6128</v>
      </c>
    </row>
    <row r="5242" spans="1:24" hidden="1" x14ac:dyDescent="0.3">
      <c r="A5242" t="s">
        <v>19075</v>
      </c>
      <c r="B5242" t="s">
        <v>8179</v>
      </c>
      <c r="C5242" t="s">
        <v>19070</v>
      </c>
      <c r="D5242" t="s">
        <v>19071</v>
      </c>
      <c r="E5242" t="s">
        <v>113</v>
      </c>
      <c r="F5242" t="s">
        <v>19072</v>
      </c>
      <c r="G5242" t="s">
        <v>133</v>
      </c>
      <c r="H5242" t="s">
        <v>16868</v>
      </c>
      <c r="I5242" t="s">
        <v>540</v>
      </c>
      <c r="J5242" t="s">
        <v>19073</v>
      </c>
      <c r="K5242" t="s">
        <v>19074</v>
      </c>
      <c r="L5242" t="s">
        <v>1173</v>
      </c>
      <c r="M5242">
        <v>50</v>
      </c>
      <c r="N5242" t="s">
        <v>9971</v>
      </c>
      <c r="O5242" t="s">
        <v>9034</v>
      </c>
      <c r="P5242">
        <v>1</v>
      </c>
      <c r="Q5242">
        <v>560</v>
      </c>
      <c r="R5242">
        <v>308</v>
      </c>
      <c r="S5242">
        <v>149</v>
      </c>
      <c r="W5242">
        <v>0.17247999999999999</v>
      </c>
      <c r="X5242">
        <v>0.20697599999999999</v>
      </c>
    </row>
    <row r="5243" spans="1:24" hidden="1" x14ac:dyDescent="0.3">
      <c r="A5243" t="s">
        <v>19076</v>
      </c>
      <c r="B5243" t="s">
        <v>8539</v>
      </c>
      <c r="C5243" t="s">
        <v>19070</v>
      </c>
      <c r="D5243" t="s">
        <v>19071</v>
      </c>
      <c r="E5243" t="s">
        <v>113</v>
      </c>
      <c r="F5243" t="s">
        <v>19072</v>
      </c>
      <c r="G5243" t="s">
        <v>133</v>
      </c>
      <c r="H5243" t="s">
        <v>16868</v>
      </c>
      <c r="I5243" t="s">
        <v>540</v>
      </c>
      <c r="J5243" t="s">
        <v>19073</v>
      </c>
      <c r="K5243" t="s">
        <v>19074</v>
      </c>
      <c r="L5243" t="s">
        <v>1173</v>
      </c>
      <c r="M5243">
        <v>48</v>
      </c>
      <c r="N5243" t="s">
        <v>8614</v>
      </c>
      <c r="O5243" t="s">
        <v>9505</v>
      </c>
      <c r="P5243">
        <v>2</v>
      </c>
      <c r="W5243">
        <v>0</v>
      </c>
      <c r="X5243">
        <v>0</v>
      </c>
    </row>
    <row r="5244" spans="1:24" hidden="1" x14ac:dyDescent="0.3">
      <c r="A5244" t="s">
        <v>19077</v>
      </c>
      <c r="B5244" t="s">
        <v>8211</v>
      </c>
      <c r="C5244" t="s">
        <v>19070</v>
      </c>
      <c r="D5244" t="s">
        <v>19071</v>
      </c>
      <c r="E5244" t="s">
        <v>113</v>
      </c>
      <c r="F5244" t="s">
        <v>19072</v>
      </c>
      <c r="G5244" t="s">
        <v>133</v>
      </c>
      <c r="H5244" t="s">
        <v>16868</v>
      </c>
      <c r="I5244" t="s">
        <v>540</v>
      </c>
      <c r="J5244" t="s">
        <v>19073</v>
      </c>
      <c r="K5244" t="s">
        <v>19074</v>
      </c>
      <c r="L5244" t="s">
        <v>1173</v>
      </c>
      <c r="M5244">
        <v>48</v>
      </c>
      <c r="N5244" t="s">
        <v>113</v>
      </c>
      <c r="O5244" t="s">
        <v>8734</v>
      </c>
      <c r="P5244">
        <v>1</v>
      </c>
      <c r="Q5244">
        <v>0.6</v>
      </c>
      <c r="T5244">
        <v>159</v>
      </c>
      <c r="W5244">
        <v>0.28274333882308139</v>
      </c>
      <c r="X5244">
        <v>0.45238934211693027</v>
      </c>
    </row>
    <row r="5245" spans="1:24" hidden="1" x14ac:dyDescent="0.3">
      <c r="A5245" t="s">
        <v>19078</v>
      </c>
      <c r="B5245" t="s">
        <v>8174</v>
      </c>
      <c r="C5245" t="s">
        <v>7813</v>
      </c>
      <c r="D5245" t="s">
        <v>19079</v>
      </c>
      <c r="E5245" t="s">
        <v>113</v>
      </c>
      <c r="F5245" t="s">
        <v>113</v>
      </c>
      <c r="G5245" t="s">
        <v>113</v>
      </c>
      <c r="H5245" t="s">
        <v>113</v>
      </c>
      <c r="I5245" t="s">
        <v>3277</v>
      </c>
      <c r="J5245" t="s">
        <v>113</v>
      </c>
      <c r="K5245" t="s">
        <v>113</v>
      </c>
      <c r="L5245" t="s">
        <v>113</v>
      </c>
      <c r="M5245">
        <v>15</v>
      </c>
      <c r="N5245" t="s">
        <v>10031</v>
      </c>
      <c r="O5245" t="s">
        <v>19080</v>
      </c>
      <c r="P5245">
        <v>3</v>
      </c>
      <c r="Q5245">
        <v>1495</v>
      </c>
      <c r="R5245">
        <v>350</v>
      </c>
      <c r="S5245">
        <v>200</v>
      </c>
      <c r="T5245">
        <v>90</v>
      </c>
      <c r="U5245">
        <v>180</v>
      </c>
      <c r="V5245">
        <v>250</v>
      </c>
      <c r="W5245">
        <v>1.56975</v>
      </c>
      <c r="X5245">
        <v>1.8836999999999999</v>
      </c>
    </row>
    <row r="5246" spans="1:24" hidden="1" x14ac:dyDescent="0.3">
      <c r="A5246" t="s">
        <v>19081</v>
      </c>
      <c r="B5246" t="s">
        <v>8179</v>
      </c>
      <c r="C5246" t="s">
        <v>7813</v>
      </c>
      <c r="D5246" t="s">
        <v>19079</v>
      </c>
      <c r="E5246" t="s">
        <v>113</v>
      </c>
      <c r="F5246" t="s">
        <v>113</v>
      </c>
      <c r="G5246" t="s">
        <v>113</v>
      </c>
      <c r="H5246" t="s">
        <v>113</v>
      </c>
      <c r="I5246" t="s">
        <v>3277</v>
      </c>
      <c r="J5246" t="s">
        <v>113</v>
      </c>
      <c r="K5246" t="s">
        <v>113</v>
      </c>
      <c r="L5246" t="s">
        <v>113</v>
      </c>
      <c r="M5246">
        <v>15</v>
      </c>
      <c r="N5246" t="s">
        <v>113</v>
      </c>
      <c r="O5246" t="s">
        <v>19082</v>
      </c>
      <c r="P5246">
        <v>2</v>
      </c>
      <c r="Q5246">
        <v>512</v>
      </c>
      <c r="R5246">
        <v>308</v>
      </c>
      <c r="S5246">
        <v>130</v>
      </c>
      <c r="W5246">
        <v>0.31539200000000001</v>
      </c>
      <c r="X5246">
        <v>0.37847039999999998</v>
      </c>
    </row>
    <row r="5247" spans="1:24" hidden="1" x14ac:dyDescent="0.3">
      <c r="A5247" t="s">
        <v>19083</v>
      </c>
      <c r="B5247" t="s">
        <v>8536</v>
      </c>
      <c r="C5247" t="s">
        <v>7813</v>
      </c>
      <c r="D5247" t="s">
        <v>19079</v>
      </c>
      <c r="E5247" t="s">
        <v>113</v>
      </c>
      <c r="F5247" t="s">
        <v>113</v>
      </c>
      <c r="G5247" t="s">
        <v>113</v>
      </c>
      <c r="H5247" t="s">
        <v>113</v>
      </c>
      <c r="I5247" t="s">
        <v>3277</v>
      </c>
      <c r="J5247" t="s">
        <v>113</v>
      </c>
      <c r="K5247" t="s">
        <v>113</v>
      </c>
      <c r="L5247" t="s">
        <v>113</v>
      </c>
      <c r="M5247">
        <v>15</v>
      </c>
      <c r="N5247" t="s">
        <v>113</v>
      </c>
      <c r="O5247" t="s">
        <v>13824</v>
      </c>
      <c r="P5247">
        <v>1</v>
      </c>
      <c r="Q5247">
        <v>590</v>
      </c>
      <c r="R5247">
        <v>492</v>
      </c>
      <c r="S5247">
        <v>133</v>
      </c>
      <c r="W5247">
        <v>0.29027999999999998</v>
      </c>
      <c r="X5247">
        <v>0.34833599999999998</v>
      </c>
    </row>
    <row r="5248" spans="1:24" hidden="1" x14ac:dyDescent="0.3">
      <c r="A5248" t="s">
        <v>19084</v>
      </c>
      <c r="B5248" t="s">
        <v>8174</v>
      </c>
      <c r="C5248" t="s">
        <v>19085</v>
      </c>
      <c r="D5248" t="s">
        <v>19086</v>
      </c>
      <c r="E5248" t="s">
        <v>113</v>
      </c>
      <c r="F5248" t="s">
        <v>19087</v>
      </c>
      <c r="G5248" t="s">
        <v>133</v>
      </c>
      <c r="H5248" t="s">
        <v>16868</v>
      </c>
      <c r="I5248" t="s">
        <v>540</v>
      </c>
      <c r="J5248" t="s">
        <v>19088</v>
      </c>
      <c r="K5248" t="s">
        <v>19089</v>
      </c>
      <c r="L5248" t="s">
        <v>8842</v>
      </c>
      <c r="M5248">
        <v>70</v>
      </c>
      <c r="N5248" t="s">
        <v>8442</v>
      </c>
      <c r="O5248" t="s">
        <v>8207</v>
      </c>
      <c r="P5248">
        <v>3</v>
      </c>
      <c r="Q5248">
        <v>1400</v>
      </c>
      <c r="R5248">
        <v>320</v>
      </c>
      <c r="S5248">
        <v>145</v>
      </c>
      <c r="T5248">
        <v>40</v>
      </c>
      <c r="U5248">
        <v>200</v>
      </c>
      <c r="V5248">
        <v>255</v>
      </c>
      <c r="W5248">
        <v>1.3440000000000001</v>
      </c>
      <c r="X5248">
        <v>1.6128</v>
      </c>
    </row>
    <row r="5249" spans="1:24" hidden="1" x14ac:dyDescent="0.3">
      <c r="A5249" t="s">
        <v>19090</v>
      </c>
      <c r="B5249" t="s">
        <v>8179</v>
      </c>
      <c r="C5249" t="s">
        <v>19085</v>
      </c>
      <c r="D5249" t="s">
        <v>19086</v>
      </c>
      <c r="E5249" t="s">
        <v>113</v>
      </c>
      <c r="F5249" t="s">
        <v>19087</v>
      </c>
      <c r="G5249" t="s">
        <v>133</v>
      </c>
      <c r="H5249" t="s">
        <v>16868</v>
      </c>
      <c r="I5249" t="s">
        <v>540</v>
      </c>
      <c r="J5249" t="s">
        <v>19088</v>
      </c>
      <c r="K5249" t="s">
        <v>19089</v>
      </c>
      <c r="L5249" t="s">
        <v>8842</v>
      </c>
      <c r="M5249">
        <v>70</v>
      </c>
      <c r="N5249" t="s">
        <v>9971</v>
      </c>
      <c r="O5249" t="s">
        <v>14622</v>
      </c>
      <c r="P5249">
        <v>1</v>
      </c>
      <c r="Q5249">
        <v>560</v>
      </c>
      <c r="R5249">
        <v>308</v>
      </c>
      <c r="S5249">
        <v>149</v>
      </c>
      <c r="W5249">
        <v>0.17247999999999999</v>
      </c>
      <c r="X5249">
        <v>0.20697599999999999</v>
      </c>
    </row>
    <row r="5250" spans="1:24" hidden="1" x14ac:dyDescent="0.3">
      <c r="A5250" t="s">
        <v>19091</v>
      </c>
      <c r="B5250" t="s">
        <v>8536</v>
      </c>
      <c r="C5250" t="s">
        <v>19085</v>
      </c>
      <c r="D5250" t="s">
        <v>19086</v>
      </c>
      <c r="E5250" t="s">
        <v>113</v>
      </c>
      <c r="F5250" t="s">
        <v>19087</v>
      </c>
      <c r="G5250" t="s">
        <v>133</v>
      </c>
      <c r="H5250" t="s">
        <v>16868</v>
      </c>
      <c r="I5250" t="s">
        <v>540</v>
      </c>
      <c r="J5250" t="s">
        <v>19088</v>
      </c>
      <c r="K5250" t="s">
        <v>19089</v>
      </c>
      <c r="L5250" t="s">
        <v>8842</v>
      </c>
      <c r="M5250">
        <v>68</v>
      </c>
      <c r="N5250" t="s">
        <v>8614</v>
      </c>
      <c r="O5250" t="s">
        <v>9505</v>
      </c>
      <c r="P5250">
        <v>2</v>
      </c>
      <c r="W5250">
        <v>0</v>
      </c>
      <c r="X5250">
        <v>0</v>
      </c>
    </row>
    <row r="5251" spans="1:24" hidden="1" x14ac:dyDescent="0.3">
      <c r="A5251" t="s">
        <v>19092</v>
      </c>
      <c r="B5251" t="s">
        <v>8211</v>
      </c>
      <c r="C5251" t="s">
        <v>19085</v>
      </c>
      <c r="D5251" t="s">
        <v>19086</v>
      </c>
      <c r="E5251" t="s">
        <v>113</v>
      </c>
      <c r="F5251" t="s">
        <v>19087</v>
      </c>
      <c r="G5251" t="s">
        <v>133</v>
      </c>
      <c r="H5251" t="s">
        <v>16868</v>
      </c>
      <c r="I5251" t="s">
        <v>540</v>
      </c>
      <c r="J5251" t="s">
        <v>19088</v>
      </c>
      <c r="K5251" t="s">
        <v>19089</v>
      </c>
      <c r="L5251" t="s">
        <v>8842</v>
      </c>
      <c r="M5251">
        <v>68</v>
      </c>
      <c r="N5251" t="s">
        <v>113</v>
      </c>
      <c r="O5251" t="s">
        <v>17982</v>
      </c>
      <c r="P5251">
        <v>1</v>
      </c>
      <c r="Q5251">
        <v>0.6</v>
      </c>
      <c r="T5251">
        <v>262</v>
      </c>
      <c r="W5251">
        <v>0.28274333882308139</v>
      </c>
      <c r="X5251">
        <v>0.45238934211693027</v>
      </c>
    </row>
    <row r="5252" spans="1:24" hidden="1" x14ac:dyDescent="0.3">
      <c r="A5252" t="s">
        <v>19093</v>
      </c>
      <c r="B5252" t="s">
        <v>8174</v>
      </c>
      <c r="C5252" t="s">
        <v>5253</v>
      </c>
      <c r="D5252" t="s">
        <v>5252</v>
      </c>
      <c r="E5252" t="s">
        <v>113</v>
      </c>
      <c r="F5252" t="s">
        <v>5254</v>
      </c>
      <c r="G5252" t="s">
        <v>133</v>
      </c>
      <c r="H5252" t="s">
        <v>1123</v>
      </c>
      <c r="I5252" t="s">
        <v>115</v>
      </c>
      <c r="J5252" t="s">
        <v>19094</v>
      </c>
      <c r="K5252" t="s">
        <v>19095</v>
      </c>
      <c r="L5252" t="s">
        <v>1173</v>
      </c>
      <c r="M5252">
        <v>50</v>
      </c>
      <c r="N5252" t="s">
        <v>113</v>
      </c>
      <c r="O5252" t="s">
        <v>9890</v>
      </c>
      <c r="P5252">
        <v>3</v>
      </c>
      <c r="Q5252">
        <v>2500</v>
      </c>
      <c r="R5252">
        <v>355</v>
      </c>
      <c r="S5252">
        <v>192</v>
      </c>
      <c r="T5252">
        <v>40</v>
      </c>
      <c r="U5252">
        <v>180</v>
      </c>
      <c r="V5252">
        <v>260</v>
      </c>
      <c r="W5252">
        <v>2.6625000000000001</v>
      </c>
      <c r="X5252">
        <v>3.1949999999999998</v>
      </c>
    </row>
    <row r="5253" spans="1:24" hidden="1" x14ac:dyDescent="0.3">
      <c r="A5253" t="s">
        <v>19096</v>
      </c>
      <c r="B5253" t="s">
        <v>8179</v>
      </c>
      <c r="C5253" t="s">
        <v>5253</v>
      </c>
      <c r="D5253" t="s">
        <v>5252</v>
      </c>
      <c r="E5253" t="s">
        <v>113</v>
      </c>
      <c r="F5253" t="s">
        <v>5254</v>
      </c>
      <c r="G5253" t="s">
        <v>133</v>
      </c>
      <c r="H5253" t="s">
        <v>1123</v>
      </c>
      <c r="I5253" t="s">
        <v>115</v>
      </c>
      <c r="J5253" t="s">
        <v>19094</v>
      </c>
      <c r="K5253" t="s">
        <v>19095</v>
      </c>
      <c r="L5253" t="s">
        <v>1173</v>
      </c>
      <c r="M5253">
        <v>50</v>
      </c>
      <c r="N5253" t="s">
        <v>113</v>
      </c>
      <c r="O5253" t="s">
        <v>18484</v>
      </c>
      <c r="P5253">
        <v>1</v>
      </c>
      <c r="Q5253">
        <v>560</v>
      </c>
      <c r="R5253">
        <v>308</v>
      </c>
      <c r="S5253">
        <v>149</v>
      </c>
      <c r="W5253">
        <v>0.17247999999999999</v>
      </c>
      <c r="X5253">
        <v>0.20697599999999999</v>
      </c>
    </row>
    <row r="5254" spans="1:24" hidden="1" x14ac:dyDescent="0.3">
      <c r="A5254" t="s">
        <v>19097</v>
      </c>
      <c r="B5254" t="s">
        <v>8211</v>
      </c>
      <c r="C5254" t="s">
        <v>5253</v>
      </c>
      <c r="D5254" t="s">
        <v>5252</v>
      </c>
      <c r="E5254" t="s">
        <v>113</v>
      </c>
      <c r="F5254" t="s">
        <v>5254</v>
      </c>
      <c r="G5254" t="s">
        <v>133</v>
      </c>
      <c r="H5254" t="s">
        <v>1123</v>
      </c>
      <c r="I5254" t="s">
        <v>115</v>
      </c>
      <c r="J5254" t="s">
        <v>19094</v>
      </c>
      <c r="K5254" t="s">
        <v>19095</v>
      </c>
      <c r="L5254" t="s">
        <v>1173</v>
      </c>
      <c r="M5254">
        <v>48</v>
      </c>
      <c r="N5254" t="s">
        <v>113</v>
      </c>
      <c r="O5254" t="s">
        <v>9493</v>
      </c>
      <c r="P5254">
        <v>1</v>
      </c>
      <c r="Q5254">
        <v>0.9</v>
      </c>
      <c r="T5254">
        <v>254</v>
      </c>
      <c r="W5254">
        <v>0.63617251235193317</v>
      </c>
      <c r="X5254">
        <v>1.0178760197630932</v>
      </c>
    </row>
    <row r="5255" spans="1:24" hidden="1" x14ac:dyDescent="0.3">
      <c r="A5255" t="s">
        <v>19098</v>
      </c>
      <c r="B5255" t="s">
        <v>8174</v>
      </c>
      <c r="C5255" t="s">
        <v>5710</v>
      </c>
      <c r="D5255" t="s">
        <v>19099</v>
      </c>
      <c r="E5255" t="s">
        <v>113</v>
      </c>
      <c r="F5255" t="s">
        <v>113</v>
      </c>
      <c r="G5255" t="s">
        <v>113</v>
      </c>
      <c r="H5255" t="s">
        <v>113</v>
      </c>
      <c r="I5255" t="s">
        <v>115</v>
      </c>
      <c r="J5255" t="s">
        <v>113</v>
      </c>
      <c r="K5255" t="s">
        <v>113</v>
      </c>
      <c r="L5255" t="s">
        <v>113</v>
      </c>
      <c r="M5255">
        <v>35</v>
      </c>
      <c r="N5255" t="s">
        <v>9971</v>
      </c>
      <c r="O5255" t="s">
        <v>13466</v>
      </c>
      <c r="P5255">
        <v>2</v>
      </c>
      <c r="Q5255">
        <v>1500</v>
      </c>
      <c r="R5255">
        <v>380</v>
      </c>
      <c r="S5255">
        <v>192</v>
      </c>
      <c r="T5255">
        <v>125</v>
      </c>
      <c r="U5255">
        <v>300</v>
      </c>
      <c r="W5255">
        <v>1.1399999999999999</v>
      </c>
      <c r="X5255">
        <v>1.3679999999999999</v>
      </c>
    </row>
    <row r="5256" spans="1:24" hidden="1" x14ac:dyDescent="0.3">
      <c r="A5256" t="s">
        <v>19100</v>
      </c>
      <c r="B5256" t="s">
        <v>8179</v>
      </c>
      <c r="C5256" t="s">
        <v>5710</v>
      </c>
      <c r="D5256" t="s">
        <v>19099</v>
      </c>
      <c r="E5256" t="s">
        <v>113</v>
      </c>
      <c r="F5256" t="s">
        <v>113</v>
      </c>
      <c r="G5256" t="s">
        <v>113</v>
      </c>
      <c r="H5256" t="s">
        <v>113</v>
      </c>
      <c r="I5256" t="s">
        <v>115</v>
      </c>
      <c r="J5256" t="s">
        <v>113</v>
      </c>
      <c r="K5256" t="s">
        <v>113</v>
      </c>
      <c r="L5256" t="s">
        <v>113</v>
      </c>
      <c r="M5256">
        <v>35</v>
      </c>
      <c r="N5256" t="s">
        <v>9971</v>
      </c>
      <c r="O5256" t="s">
        <v>18484</v>
      </c>
      <c r="P5256">
        <v>1</v>
      </c>
      <c r="Q5256">
        <v>440</v>
      </c>
      <c r="R5256">
        <v>400</v>
      </c>
      <c r="W5256">
        <v>0.17599999999999999</v>
      </c>
      <c r="X5256">
        <v>0.21119999999999997</v>
      </c>
    </row>
    <row r="5257" spans="1:24" hidden="1" x14ac:dyDescent="0.3">
      <c r="A5257" t="s">
        <v>19101</v>
      </c>
      <c r="B5257" t="s">
        <v>8536</v>
      </c>
      <c r="C5257" t="s">
        <v>5710</v>
      </c>
      <c r="D5257" t="s">
        <v>19099</v>
      </c>
      <c r="E5257" t="s">
        <v>113</v>
      </c>
      <c r="F5257" t="s">
        <v>113</v>
      </c>
      <c r="G5257" t="s">
        <v>113</v>
      </c>
      <c r="H5257" t="s">
        <v>113</v>
      </c>
      <c r="I5257" t="s">
        <v>115</v>
      </c>
      <c r="J5257" t="s">
        <v>113</v>
      </c>
      <c r="K5257" t="s">
        <v>113</v>
      </c>
      <c r="L5257" t="s">
        <v>113</v>
      </c>
      <c r="M5257">
        <v>34</v>
      </c>
      <c r="N5257" t="s">
        <v>8614</v>
      </c>
      <c r="O5257" t="s">
        <v>13135</v>
      </c>
      <c r="P5257">
        <v>2</v>
      </c>
      <c r="Q5257">
        <v>179</v>
      </c>
      <c r="R5257">
        <v>197</v>
      </c>
      <c r="W5257">
        <v>7.0526000000000005E-2</v>
      </c>
      <c r="X5257">
        <v>8.4631200000000004E-2</v>
      </c>
    </row>
    <row r="5258" spans="1:24" hidden="1" x14ac:dyDescent="0.3">
      <c r="A5258" t="s">
        <v>19102</v>
      </c>
      <c r="B5258" t="s">
        <v>8211</v>
      </c>
      <c r="C5258" t="s">
        <v>5710</v>
      </c>
      <c r="D5258" t="s">
        <v>19099</v>
      </c>
      <c r="E5258" t="s">
        <v>113</v>
      </c>
      <c r="F5258" t="s">
        <v>113</v>
      </c>
      <c r="G5258" t="s">
        <v>113</v>
      </c>
      <c r="H5258" t="s">
        <v>113</v>
      </c>
      <c r="I5258" t="s">
        <v>115</v>
      </c>
      <c r="J5258" t="s">
        <v>113</v>
      </c>
      <c r="K5258" t="s">
        <v>113</v>
      </c>
      <c r="L5258" t="s">
        <v>113</v>
      </c>
      <c r="M5258">
        <v>34</v>
      </c>
      <c r="N5258" t="s">
        <v>8614</v>
      </c>
      <c r="O5258" t="s">
        <v>13137</v>
      </c>
      <c r="P5258">
        <v>1</v>
      </c>
      <c r="Q5258">
        <v>0.6</v>
      </c>
      <c r="T5258">
        <v>0</v>
      </c>
      <c r="W5258">
        <v>0.28274333882308139</v>
      </c>
      <c r="X5258">
        <v>0.45238934211693027</v>
      </c>
    </row>
    <row r="5259" spans="1:24" hidden="1" x14ac:dyDescent="0.3">
      <c r="A5259" t="s">
        <v>19103</v>
      </c>
      <c r="B5259" t="s">
        <v>8174</v>
      </c>
      <c r="C5259" t="s">
        <v>7062</v>
      </c>
      <c r="D5259" t="s">
        <v>7061</v>
      </c>
      <c r="E5259" t="s">
        <v>113</v>
      </c>
      <c r="F5259" t="s">
        <v>7063</v>
      </c>
      <c r="G5259" t="s">
        <v>247</v>
      </c>
      <c r="H5259" t="s">
        <v>308</v>
      </c>
      <c r="I5259" t="s">
        <v>406</v>
      </c>
      <c r="J5259" t="s">
        <v>19104</v>
      </c>
      <c r="K5259" t="s">
        <v>19105</v>
      </c>
      <c r="L5259" t="s">
        <v>120</v>
      </c>
      <c r="M5259">
        <v>39</v>
      </c>
      <c r="N5259" t="s">
        <v>9085</v>
      </c>
      <c r="O5259" t="s">
        <v>17159</v>
      </c>
      <c r="P5259">
        <v>3</v>
      </c>
      <c r="Q5259">
        <v>1450</v>
      </c>
      <c r="R5259">
        <v>400</v>
      </c>
      <c r="T5259">
        <v>230</v>
      </c>
      <c r="U5259">
        <v>110</v>
      </c>
      <c r="V5259">
        <v>330</v>
      </c>
      <c r="W5259">
        <v>1.74</v>
      </c>
      <c r="X5259">
        <v>2.0880000000000001</v>
      </c>
    </row>
    <row r="5260" spans="1:24" hidden="1" x14ac:dyDescent="0.3">
      <c r="A5260" t="s">
        <v>19106</v>
      </c>
      <c r="B5260" t="s">
        <v>8617</v>
      </c>
      <c r="C5260" t="s">
        <v>7062</v>
      </c>
      <c r="D5260" t="s">
        <v>7061</v>
      </c>
      <c r="E5260" t="s">
        <v>113</v>
      </c>
      <c r="F5260" t="s">
        <v>7063</v>
      </c>
      <c r="G5260" t="s">
        <v>247</v>
      </c>
      <c r="H5260" t="s">
        <v>308</v>
      </c>
      <c r="I5260" t="s">
        <v>406</v>
      </c>
      <c r="J5260" t="s">
        <v>19104</v>
      </c>
      <c r="K5260" t="s">
        <v>19105</v>
      </c>
      <c r="L5260" t="s">
        <v>120</v>
      </c>
      <c r="M5260">
        <v>37</v>
      </c>
      <c r="N5260" t="s">
        <v>9085</v>
      </c>
      <c r="O5260" t="s">
        <v>8647</v>
      </c>
      <c r="P5260">
        <v>3</v>
      </c>
      <c r="Q5260">
        <v>1509</v>
      </c>
      <c r="R5260">
        <v>469</v>
      </c>
      <c r="T5260">
        <v>230</v>
      </c>
      <c r="U5260">
        <v>110</v>
      </c>
      <c r="V5260">
        <v>330</v>
      </c>
      <c r="W5260">
        <v>2.1231629999999999</v>
      </c>
      <c r="X5260">
        <v>2.5477955999999997</v>
      </c>
    </row>
    <row r="5261" spans="1:24" hidden="1" x14ac:dyDescent="0.3">
      <c r="A5261" t="s">
        <v>19107</v>
      </c>
      <c r="B5261" t="s">
        <v>8179</v>
      </c>
      <c r="C5261" t="s">
        <v>7062</v>
      </c>
      <c r="D5261" t="s">
        <v>7061</v>
      </c>
      <c r="E5261" t="s">
        <v>113</v>
      </c>
      <c r="F5261" t="s">
        <v>7063</v>
      </c>
      <c r="G5261" t="s">
        <v>247</v>
      </c>
      <c r="H5261" t="s">
        <v>308</v>
      </c>
      <c r="I5261" t="s">
        <v>406</v>
      </c>
      <c r="J5261" t="s">
        <v>19104</v>
      </c>
      <c r="K5261" t="s">
        <v>19105</v>
      </c>
      <c r="L5261" t="s">
        <v>120</v>
      </c>
      <c r="M5261">
        <v>37</v>
      </c>
      <c r="N5261" t="s">
        <v>9085</v>
      </c>
      <c r="O5261" t="s">
        <v>16695</v>
      </c>
      <c r="P5261">
        <v>3</v>
      </c>
      <c r="Q5261">
        <v>480</v>
      </c>
      <c r="R5261">
        <v>356</v>
      </c>
      <c r="W5261">
        <v>0.51263999999999998</v>
      </c>
      <c r="X5261">
        <v>0.61516799999999994</v>
      </c>
    </row>
    <row r="5262" spans="1:24" hidden="1" x14ac:dyDescent="0.3">
      <c r="A5262" t="s">
        <v>19108</v>
      </c>
      <c r="B5262" t="s">
        <v>8174</v>
      </c>
      <c r="C5262" t="s">
        <v>7374</v>
      </c>
      <c r="D5262" t="s">
        <v>19109</v>
      </c>
      <c r="E5262" t="s">
        <v>113</v>
      </c>
      <c r="F5262" t="s">
        <v>113</v>
      </c>
      <c r="G5262" t="s">
        <v>113</v>
      </c>
      <c r="H5262" t="s">
        <v>113</v>
      </c>
      <c r="I5262" t="s">
        <v>138</v>
      </c>
      <c r="J5262" t="s">
        <v>113</v>
      </c>
      <c r="K5262" t="s">
        <v>113</v>
      </c>
      <c r="L5262" t="s">
        <v>113</v>
      </c>
      <c r="M5262">
        <v>35</v>
      </c>
      <c r="N5262" t="s">
        <v>9085</v>
      </c>
      <c r="O5262" t="s">
        <v>10329</v>
      </c>
      <c r="P5262">
        <v>2</v>
      </c>
      <c r="Q5262">
        <v>2580</v>
      </c>
      <c r="R5262">
        <v>590</v>
      </c>
      <c r="T5262">
        <v>135</v>
      </c>
      <c r="U5262">
        <v>315</v>
      </c>
      <c r="W5262">
        <v>3.0444</v>
      </c>
      <c r="X5262">
        <v>3.6532799999999996</v>
      </c>
    </row>
    <row r="5263" spans="1:24" hidden="1" x14ac:dyDescent="0.3">
      <c r="A5263" t="s">
        <v>19110</v>
      </c>
      <c r="B5263" t="s">
        <v>8179</v>
      </c>
      <c r="C5263" t="s">
        <v>7374</v>
      </c>
      <c r="D5263" t="s">
        <v>19109</v>
      </c>
      <c r="E5263" t="s">
        <v>113</v>
      </c>
      <c r="F5263" t="s">
        <v>113</v>
      </c>
      <c r="G5263" t="s">
        <v>113</v>
      </c>
      <c r="H5263" t="s">
        <v>113</v>
      </c>
      <c r="I5263" t="s">
        <v>138</v>
      </c>
      <c r="J5263" t="s">
        <v>113</v>
      </c>
      <c r="K5263" t="s">
        <v>113</v>
      </c>
      <c r="L5263" t="s">
        <v>113</v>
      </c>
      <c r="M5263">
        <v>34</v>
      </c>
      <c r="N5263" t="s">
        <v>9085</v>
      </c>
      <c r="O5263" t="s">
        <v>11880</v>
      </c>
      <c r="P5263">
        <v>2</v>
      </c>
      <c r="Q5263">
        <v>499</v>
      </c>
      <c r="R5263">
        <v>300</v>
      </c>
      <c r="W5263">
        <v>0.2994</v>
      </c>
      <c r="X5263">
        <v>0.35927999999999999</v>
      </c>
    </row>
    <row r="5264" spans="1:24" hidden="1" x14ac:dyDescent="0.3">
      <c r="A5264" t="s">
        <v>19111</v>
      </c>
      <c r="B5264" t="s">
        <v>8536</v>
      </c>
      <c r="C5264" t="s">
        <v>7374</v>
      </c>
      <c r="D5264" t="s">
        <v>19109</v>
      </c>
      <c r="E5264" t="s">
        <v>113</v>
      </c>
      <c r="F5264" t="s">
        <v>113</v>
      </c>
      <c r="G5264" t="s">
        <v>113</v>
      </c>
      <c r="H5264" t="s">
        <v>113</v>
      </c>
      <c r="I5264" t="s">
        <v>138</v>
      </c>
      <c r="J5264" t="s">
        <v>113</v>
      </c>
      <c r="K5264" t="s">
        <v>113</v>
      </c>
      <c r="L5264" t="s">
        <v>113</v>
      </c>
      <c r="M5264">
        <v>32</v>
      </c>
      <c r="N5264" t="s">
        <v>9085</v>
      </c>
      <c r="O5264" t="s">
        <v>9131</v>
      </c>
      <c r="P5264">
        <v>1</v>
      </c>
      <c r="Q5264">
        <v>210</v>
      </c>
      <c r="R5264">
        <v>210</v>
      </c>
      <c r="W5264">
        <v>4.41E-2</v>
      </c>
      <c r="X5264">
        <v>5.2920000000000002E-2</v>
      </c>
    </row>
    <row r="5265" spans="1:24" hidden="1" x14ac:dyDescent="0.3">
      <c r="A5265" t="s">
        <v>19112</v>
      </c>
      <c r="B5265" t="s">
        <v>8211</v>
      </c>
      <c r="C5265" t="s">
        <v>7374</v>
      </c>
      <c r="D5265" t="s">
        <v>19109</v>
      </c>
      <c r="E5265" t="s">
        <v>113</v>
      </c>
      <c r="F5265" t="s">
        <v>113</v>
      </c>
      <c r="G5265" t="s">
        <v>113</v>
      </c>
      <c r="H5265" t="s">
        <v>113</v>
      </c>
      <c r="I5265" t="s">
        <v>138</v>
      </c>
      <c r="J5265" t="s">
        <v>113</v>
      </c>
      <c r="K5265" t="s">
        <v>113</v>
      </c>
      <c r="L5265" t="s">
        <v>113</v>
      </c>
      <c r="M5265">
        <v>32</v>
      </c>
      <c r="N5265" t="s">
        <v>10031</v>
      </c>
      <c r="O5265" t="s">
        <v>14098</v>
      </c>
      <c r="P5265">
        <v>1</v>
      </c>
      <c r="Q5265">
        <v>1.8</v>
      </c>
      <c r="T5265">
        <v>93.8</v>
      </c>
      <c r="W5265">
        <v>2.5446900494077327</v>
      </c>
      <c r="X5265">
        <v>4.0715040790523727</v>
      </c>
    </row>
    <row r="5266" spans="1:24" hidden="1" x14ac:dyDescent="0.3">
      <c r="A5266" t="s">
        <v>19113</v>
      </c>
      <c r="B5266" t="s">
        <v>8174</v>
      </c>
      <c r="C5266" t="s">
        <v>5457</v>
      </c>
      <c r="D5266" t="s">
        <v>5456</v>
      </c>
      <c r="E5266" t="s">
        <v>113</v>
      </c>
      <c r="F5266" t="s">
        <v>5458</v>
      </c>
      <c r="G5266" t="s">
        <v>133</v>
      </c>
      <c r="H5266" t="s">
        <v>1123</v>
      </c>
      <c r="I5266" t="s">
        <v>115</v>
      </c>
      <c r="J5266" t="s">
        <v>19114</v>
      </c>
      <c r="K5266" t="s">
        <v>19115</v>
      </c>
      <c r="L5266" t="s">
        <v>1173</v>
      </c>
      <c r="M5266">
        <v>50</v>
      </c>
      <c r="N5266" t="s">
        <v>113</v>
      </c>
      <c r="O5266" t="s">
        <v>9890</v>
      </c>
      <c r="P5266">
        <v>3</v>
      </c>
      <c r="Q5266">
        <v>2500</v>
      </c>
      <c r="R5266">
        <v>355</v>
      </c>
      <c r="S5266">
        <v>192</v>
      </c>
      <c r="T5266">
        <v>300</v>
      </c>
      <c r="U5266">
        <v>150</v>
      </c>
      <c r="V5266">
        <v>230</v>
      </c>
      <c r="W5266">
        <v>2.6625000000000001</v>
      </c>
      <c r="X5266">
        <v>3.1949999999999998</v>
      </c>
    </row>
    <row r="5267" spans="1:24" hidden="1" x14ac:dyDescent="0.3">
      <c r="A5267" t="s">
        <v>19116</v>
      </c>
      <c r="B5267" t="s">
        <v>8179</v>
      </c>
      <c r="C5267" t="s">
        <v>5457</v>
      </c>
      <c r="D5267" t="s">
        <v>5456</v>
      </c>
      <c r="E5267" t="s">
        <v>113</v>
      </c>
      <c r="F5267" t="s">
        <v>5458</v>
      </c>
      <c r="G5267" t="s">
        <v>133</v>
      </c>
      <c r="H5267" t="s">
        <v>1123</v>
      </c>
      <c r="I5267" t="s">
        <v>115</v>
      </c>
      <c r="J5267" t="s">
        <v>19114</v>
      </c>
      <c r="K5267" t="s">
        <v>19115</v>
      </c>
      <c r="L5267" t="s">
        <v>1173</v>
      </c>
      <c r="M5267">
        <v>50</v>
      </c>
      <c r="N5267" t="s">
        <v>113</v>
      </c>
      <c r="O5267" t="s">
        <v>18484</v>
      </c>
      <c r="P5267">
        <v>1</v>
      </c>
      <c r="Q5267">
        <v>560</v>
      </c>
      <c r="R5267">
        <v>308</v>
      </c>
      <c r="S5267">
        <v>149</v>
      </c>
      <c r="W5267">
        <v>0.17247999999999999</v>
      </c>
      <c r="X5267">
        <v>0.20697599999999999</v>
      </c>
    </row>
    <row r="5268" spans="1:24" hidden="1" x14ac:dyDescent="0.3">
      <c r="A5268" t="s">
        <v>19117</v>
      </c>
      <c r="B5268" t="s">
        <v>8211</v>
      </c>
      <c r="C5268" t="s">
        <v>5457</v>
      </c>
      <c r="D5268" t="s">
        <v>5456</v>
      </c>
      <c r="E5268" t="s">
        <v>113</v>
      </c>
      <c r="F5268" t="s">
        <v>5458</v>
      </c>
      <c r="G5268" t="s">
        <v>133</v>
      </c>
      <c r="H5268" t="s">
        <v>1123</v>
      </c>
      <c r="I5268" t="s">
        <v>115</v>
      </c>
      <c r="J5268" t="s">
        <v>19114</v>
      </c>
      <c r="K5268" t="s">
        <v>19115</v>
      </c>
      <c r="L5268" t="s">
        <v>1173</v>
      </c>
      <c r="M5268">
        <v>48</v>
      </c>
      <c r="N5268" t="s">
        <v>113</v>
      </c>
      <c r="O5268" t="s">
        <v>9493</v>
      </c>
      <c r="P5268">
        <v>1</v>
      </c>
      <c r="Q5268">
        <v>0.6</v>
      </c>
      <c r="T5268">
        <v>337.74</v>
      </c>
      <c r="W5268">
        <v>0.28274333882308139</v>
      </c>
      <c r="X5268">
        <v>0.45238934211693027</v>
      </c>
    </row>
    <row r="5269" spans="1:24" hidden="1" x14ac:dyDescent="0.3">
      <c r="A5269" t="s">
        <v>19118</v>
      </c>
      <c r="B5269" t="s">
        <v>8174</v>
      </c>
      <c r="C5269" t="s">
        <v>4014</v>
      </c>
      <c r="D5269" t="s">
        <v>19119</v>
      </c>
      <c r="E5269" t="s">
        <v>113</v>
      </c>
      <c r="F5269" t="s">
        <v>113</v>
      </c>
      <c r="G5269" t="s">
        <v>113</v>
      </c>
      <c r="H5269" t="s">
        <v>113</v>
      </c>
      <c r="I5269" t="s">
        <v>163</v>
      </c>
      <c r="J5269" t="s">
        <v>113</v>
      </c>
      <c r="K5269" t="s">
        <v>113</v>
      </c>
      <c r="L5269" t="s">
        <v>113</v>
      </c>
      <c r="M5269">
        <v>54</v>
      </c>
      <c r="N5269" t="s">
        <v>8614</v>
      </c>
      <c r="O5269" t="s">
        <v>9835</v>
      </c>
      <c r="P5269">
        <v>3</v>
      </c>
      <c r="Q5269">
        <v>694</v>
      </c>
      <c r="R5269">
        <v>408</v>
      </c>
      <c r="T5269">
        <v>10</v>
      </c>
      <c r="U5269">
        <v>130</v>
      </c>
      <c r="V5269">
        <v>230</v>
      </c>
      <c r="W5269">
        <v>0.84945599999999999</v>
      </c>
      <c r="X5269">
        <v>1.0193471999999999</v>
      </c>
    </row>
    <row r="5270" spans="1:24" hidden="1" x14ac:dyDescent="0.3">
      <c r="A5270" t="s">
        <v>19120</v>
      </c>
      <c r="B5270" t="s">
        <v>8617</v>
      </c>
      <c r="C5270" t="s">
        <v>4014</v>
      </c>
      <c r="D5270" t="s">
        <v>19119</v>
      </c>
      <c r="E5270" t="s">
        <v>113</v>
      </c>
      <c r="F5270" t="s">
        <v>113</v>
      </c>
      <c r="G5270" t="s">
        <v>113</v>
      </c>
      <c r="H5270" t="s">
        <v>113</v>
      </c>
      <c r="I5270" t="s">
        <v>163</v>
      </c>
      <c r="J5270" t="s">
        <v>113</v>
      </c>
      <c r="K5270" t="s">
        <v>113</v>
      </c>
      <c r="L5270" t="s">
        <v>113</v>
      </c>
      <c r="M5270">
        <v>53</v>
      </c>
      <c r="N5270" t="s">
        <v>9659</v>
      </c>
      <c r="O5270" t="s">
        <v>10476</v>
      </c>
      <c r="P5270">
        <v>3</v>
      </c>
      <c r="Q5270">
        <v>1500</v>
      </c>
      <c r="R5270">
        <v>469</v>
      </c>
      <c r="T5270">
        <v>10</v>
      </c>
      <c r="U5270">
        <v>130</v>
      </c>
      <c r="V5270">
        <v>230</v>
      </c>
      <c r="W5270">
        <v>2.1105</v>
      </c>
      <c r="X5270">
        <v>2.5326</v>
      </c>
    </row>
    <row r="5271" spans="1:24" hidden="1" x14ac:dyDescent="0.3">
      <c r="A5271" t="s">
        <v>19121</v>
      </c>
      <c r="B5271" t="s">
        <v>8179</v>
      </c>
      <c r="C5271" t="s">
        <v>4014</v>
      </c>
      <c r="D5271" t="s">
        <v>19119</v>
      </c>
      <c r="E5271" t="s">
        <v>113</v>
      </c>
      <c r="F5271" t="s">
        <v>113</v>
      </c>
      <c r="G5271" t="s">
        <v>113</v>
      </c>
      <c r="H5271" t="s">
        <v>113</v>
      </c>
      <c r="I5271" t="s">
        <v>163</v>
      </c>
      <c r="J5271" t="s">
        <v>113</v>
      </c>
      <c r="K5271" t="s">
        <v>113</v>
      </c>
      <c r="L5271" t="s">
        <v>113</v>
      </c>
      <c r="M5271">
        <v>53</v>
      </c>
      <c r="N5271" t="s">
        <v>8614</v>
      </c>
      <c r="O5271" t="s">
        <v>9816</v>
      </c>
      <c r="P5271">
        <v>3</v>
      </c>
      <c r="Q5271">
        <v>522</v>
      </c>
      <c r="R5271">
        <v>397</v>
      </c>
      <c r="W5271">
        <v>0.62170199999999998</v>
      </c>
      <c r="X5271">
        <v>0.74604239999999999</v>
      </c>
    </row>
    <row r="5272" spans="1:24" hidden="1" x14ac:dyDescent="0.3">
      <c r="A5272" t="s">
        <v>19122</v>
      </c>
      <c r="B5272" t="s">
        <v>8536</v>
      </c>
      <c r="C5272" t="s">
        <v>4014</v>
      </c>
      <c r="D5272" t="s">
        <v>19119</v>
      </c>
      <c r="E5272" t="s">
        <v>113</v>
      </c>
      <c r="F5272" t="s">
        <v>113</v>
      </c>
      <c r="G5272" t="s">
        <v>113</v>
      </c>
      <c r="H5272" t="s">
        <v>113</v>
      </c>
      <c r="I5272" t="s">
        <v>163</v>
      </c>
      <c r="J5272" t="s">
        <v>113</v>
      </c>
      <c r="K5272" t="s">
        <v>113</v>
      </c>
      <c r="L5272" t="s">
        <v>113</v>
      </c>
      <c r="M5272">
        <v>53</v>
      </c>
      <c r="N5272" t="s">
        <v>8614</v>
      </c>
      <c r="O5272" t="s">
        <v>9568</v>
      </c>
      <c r="P5272">
        <v>3</v>
      </c>
      <c r="Q5272">
        <v>409</v>
      </c>
      <c r="R5272">
        <v>269</v>
      </c>
      <c r="W5272">
        <v>0.330063</v>
      </c>
      <c r="X5272">
        <v>0.39607559999999997</v>
      </c>
    </row>
    <row r="5273" spans="1:24" hidden="1" x14ac:dyDescent="0.3">
      <c r="A5273" t="s">
        <v>19123</v>
      </c>
      <c r="B5273" t="s">
        <v>8174</v>
      </c>
      <c r="C5273" t="s">
        <v>7711</v>
      </c>
      <c r="D5273" t="s">
        <v>19124</v>
      </c>
      <c r="E5273" t="s">
        <v>113</v>
      </c>
      <c r="F5273" t="s">
        <v>113</v>
      </c>
      <c r="G5273" t="s">
        <v>113</v>
      </c>
      <c r="H5273" t="s">
        <v>113</v>
      </c>
      <c r="I5273" t="s">
        <v>115</v>
      </c>
      <c r="J5273" t="s">
        <v>113</v>
      </c>
      <c r="K5273" t="s">
        <v>113</v>
      </c>
      <c r="L5273" t="s">
        <v>113</v>
      </c>
      <c r="M5273">
        <v>32</v>
      </c>
      <c r="N5273" t="s">
        <v>9085</v>
      </c>
      <c r="O5273" t="s">
        <v>10794</v>
      </c>
      <c r="P5273">
        <v>3</v>
      </c>
      <c r="Q5273">
        <v>1499</v>
      </c>
      <c r="R5273">
        <v>369</v>
      </c>
      <c r="T5273">
        <v>30</v>
      </c>
      <c r="U5273">
        <v>310</v>
      </c>
      <c r="V5273">
        <v>140</v>
      </c>
      <c r="W5273">
        <v>1.6593929999999999</v>
      </c>
      <c r="X5273">
        <v>1.9912715999999997</v>
      </c>
    </row>
    <row r="5274" spans="1:24" hidden="1" x14ac:dyDescent="0.3">
      <c r="A5274" t="s">
        <v>19125</v>
      </c>
      <c r="B5274" t="s">
        <v>8617</v>
      </c>
      <c r="C5274" t="s">
        <v>7711</v>
      </c>
      <c r="D5274" t="s">
        <v>19124</v>
      </c>
      <c r="E5274" t="s">
        <v>113</v>
      </c>
      <c r="F5274" t="s">
        <v>113</v>
      </c>
      <c r="G5274" t="s">
        <v>113</v>
      </c>
      <c r="H5274" t="s">
        <v>113</v>
      </c>
      <c r="I5274" t="s">
        <v>115</v>
      </c>
      <c r="J5274" t="s">
        <v>113</v>
      </c>
      <c r="K5274" t="s">
        <v>113</v>
      </c>
      <c r="L5274" t="s">
        <v>113</v>
      </c>
      <c r="M5274">
        <v>34</v>
      </c>
      <c r="N5274" t="s">
        <v>9085</v>
      </c>
      <c r="O5274" t="s">
        <v>17159</v>
      </c>
      <c r="P5274">
        <v>3</v>
      </c>
      <c r="Q5274">
        <v>1450</v>
      </c>
      <c r="R5274">
        <v>400</v>
      </c>
      <c r="T5274">
        <v>30</v>
      </c>
      <c r="U5274">
        <v>310</v>
      </c>
      <c r="V5274">
        <v>140</v>
      </c>
      <c r="W5274">
        <v>1.74</v>
      </c>
      <c r="X5274">
        <v>2.0880000000000001</v>
      </c>
    </row>
    <row r="5275" spans="1:24" hidden="1" x14ac:dyDescent="0.3">
      <c r="A5275" t="s">
        <v>19126</v>
      </c>
      <c r="B5275" t="s">
        <v>8179</v>
      </c>
      <c r="C5275" t="s">
        <v>7711</v>
      </c>
      <c r="D5275" t="s">
        <v>19124</v>
      </c>
      <c r="E5275" t="s">
        <v>113</v>
      </c>
      <c r="F5275" t="s">
        <v>113</v>
      </c>
      <c r="G5275" t="s">
        <v>113</v>
      </c>
      <c r="H5275" t="s">
        <v>113</v>
      </c>
      <c r="I5275" t="s">
        <v>115</v>
      </c>
      <c r="J5275" t="s">
        <v>113</v>
      </c>
      <c r="K5275" t="s">
        <v>113</v>
      </c>
      <c r="L5275" t="s">
        <v>113</v>
      </c>
      <c r="M5275">
        <v>32</v>
      </c>
      <c r="N5275" t="s">
        <v>9085</v>
      </c>
      <c r="O5275" t="s">
        <v>16695</v>
      </c>
      <c r="P5275">
        <v>3</v>
      </c>
      <c r="Q5275">
        <v>480</v>
      </c>
      <c r="R5275">
        <v>356</v>
      </c>
      <c r="W5275">
        <v>0.51263999999999998</v>
      </c>
      <c r="X5275">
        <v>0.61516799999999994</v>
      </c>
    </row>
    <row r="5276" spans="1:24" hidden="1" x14ac:dyDescent="0.3">
      <c r="A5276" t="s">
        <v>19127</v>
      </c>
      <c r="B5276" t="s">
        <v>8536</v>
      </c>
      <c r="C5276" t="s">
        <v>7711</v>
      </c>
      <c r="D5276" t="s">
        <v>19124</v>
      </c>
      <c r="E5276" t="s">
        <v>113</v>
      </c>
      <c r="F5276" t="s">
        <v>113</v>
      </c>
      <c r="G5276" t="s">
        <v>113</v>
      </c>
      <c r="H5276" t="s">
        <v>113</v>
      </c>
      <c r="I5276" t="s">
        <v>115</v>
      </c>
      <c r="J5276" t="s">
        <v>113</v>
      </c>
      <c r="K5276" t="s">
        <v>113</v>
      </c>
      <c r="L5276" t="s">
        <v>113</v>
      </c>
      <c r="M5276">
        <v>32</v>
      </c>
      <c r="N5276" t="s">
        <v>9085</v>
      </c>
      <c r="O5276" t="s">
        <v>11880</v>
      </c>
      <c r="P5276">
        <v>3</v>
      </c>
      <c r="Q5276">
        <v>400</v>
      </c>
      <c r="R5276">
        <v>300</v>
      </c>
      <c r="W5276">
        <v>0.36</v>
      </c>
      <c r="X5276">
        <v>0.432</v>
      </c>
    </row>
    <row r="5277" spans="1:24" hidden="1" x14ac:dyDescent="0.3">
      <c r="A5277" t="s">
        <v>19128</v>
      </c>
      <c r="B5277" t="s">
        <v>8539</v>
      </c>
      <c r="C5277" t="s">
        <v>7711</v>
      </c>
      <c r="D5277" t="s">
        <v>19124</v>
      </c>
      <c r="E5277" t="s">
        <v>113</v>
      </c>
      <c r="F5277" t="s">
        <v>113</v>
      </c>
      <c r="G5277" t="s">
        <v>113</v>
      </c>
      <c r="H5277" t="s">
        <v>113</v>
      </c>
      <c r="I5277" t="s">
        <v>115</v>
      </c>
      <c r="J5277" t="s">
        <v>113</v>
      </c>
      <c r="K5277" t="s">
        <v>113</v>
      </c>
      <c r="L5277" t="s">
        <v>113</v>
      </c>
      <c r="M5277">
        <v>33</v>
      </c>
      <c r="N5277" t="s">
        <v>9085</v>
      </c>
      <c r="O5277" t="s">
        <v>9131</v>
      </c>
      <c r="P5277">
        <v>2</v>
      </c>
      <c r="Q5277">
        <v>210</v>
      </c>
      <c r="R5277">
        <v>210</v>
      </c>
      <c r="W5277">
        <v>8.8200000000000001E-2</v>
      </c>
      <c r="X5277">
        <v>0.10584</v>
      </c>
    </row>
    <row r="5278" spans="1:24" hidden="1" x14ac:dyDescent="0.3">
      <c r="A5278" t="s">
        <v>19129</v>
      </c>
      <c r="B5278" t="s">
        <v>8211</v>
      </c>
      <c r="C5278" t="s">
        <v>7711</v>
      </c>
      <c r="D5278" t="s">
        <v>19124</v>
      </c>
      <c r="E5278" t="s">
        <v>113</v>
      </c>
      <c r="F5278" t="s">
        <v>113</v>
      </c>
      <c r="G5278" t="s">
        <v>113</v>
      </c>
      <c r="H5278" t="s">
        <v>113</v>
      </c>
      <c r="I5278" t="s">
        <v>115</v>
      </c>
      <c r="J5278" t="s">
        <v>113</v>
      </c>
      <c r="K5278" t="s">
        <v>113</v>
      </c>
      <c r="L5278" t="s">
        <v>113</v>
      </c>
      <c r="M5278">
        <v>33</v>
      </c>
      <c r="N5278" t="s">
        <v>10031</v>
      </c>
      <c r="O5278" t="s">
        <v>9344</v>
      </c>
      <c r="P5278">
        <v>1</v>
      </c>
      <c r="Q5278">
        <v>0.3</v>
      </c>
      <c r="T5278">
        <v>39.270000000000003</v>
      </c>
      <c r="W5278">
        <v>7.0685834705770348E-2</v>
      </c>
      <c r="X5278">
        <v>0.11309733552923257</v>
      </c>
    </row>
    <row r="5279" spans="1:24" hidden="1" x14ac:dyDescent="0.3">
      <c r="A5279" t="s">
        <v>19130</v>
      </c>
      <c r="B5279" t="s">
        <v>8174</v>
      </c>
      <c r="C5279" t="s">
        <v>19131</v>
      </c>
      <c r="D5279" t="s">
        <v>19132</v>
      </c>
      <c r="E5279" t="s">
        <v>113</v>
      </c>
      <c r="F5279" t="s">
        <v>19133</v>
      </c>
      <c r="G5279" t="s">
        <v>133</v>
      </c>
      <c r="H5279" t="s">
        <v>19134</v>
      </c>
      <c r="I5279" t="s">
        <v>115</v>
      </c>
      <c r="J5279" t="s">
        <v>19135</v>
      </c>
      <c r="K5279" t="s">
        <v>19136</v>
      </c>
      <c r="L5279" t="s">
        <v>9030</v>
      </c>
      <c r="M5279">
        <v>15</v>
      </c>
      <c r="N5279" t="s">
        <v>113</v>
      </c>
      <c r="O5279" t="s">
        <v>8207</v>
      </c>
      <c r="P5279">
        <v>2</v>
      </c>
      <c r="Q5279">
        <v>1400</v>
      </c>
      <c r="R5279">
        <v>320</v>
      </c>
      <c r="S5279">
        <v>145</v>
      </c>
      <c r="T5279">
        <v>280</v>
      </c>
      <c r="U5279">
        <v>80</v>
      </c>
      <c r="W5279">
        <v>0.89600000000000002</v>
      </c>
      <c r="X5279">
        <v>1.0751999999999999</v>
      </c>
    </row>
    <row r="5280" spans="1:24" hidden="1" x14ac:dyDescent="0.3">
      <c r="A5280" t="s">
        <v>19137</v>
      </c>
      <c r="B5280" t="s">
        <v>8179</v>
      </c>
      <c r="C5280" t="s">
        <v>19131</v>
      </c>
      <c r="D5280" t="s">
        <v>19132</v>
      </c>
      <c r="E5280" t="s">
        <v>113</v>
      </c>
      <c r="F5280" t="s">
        <v>19133</v>
      </c>
      <c r="G5280" t="s">
        <v>133</v>
      </c>
      <c r="H5280" t="s">
        <v>19134</v>
      </c>
      <c r="I5280" t="s">
        <v>115</v>
      </c>
      <c r="J5280" t="s">
        <v>19135</v>
      </c>
      <c r="K5280" t="s">
        <v>19136</v>
      </c>
      <c r="L5280" t="s">
        <v>9030</v>
      </c>
      <c r="M5280">
        <v>15</v>
      </c>
      <c r="N5280" t="s">
        <v>9971</v>
      </c>
      <c r="O5280" t="s">
        <v>9034</v>
      </c>
      <c r="P5280">
        <v>1</v>
      </c>
      <c r="Q5280">
        <v>560</v>
      </c>
      <c r="R5280">
        <v>308</v>
      </c>
      <c r="S5280">
        <v>149</v>
      </c>
      <c r="W5280">
        <v>0.17247999999999999</v>
      </c>
      <c r="X5280">
        <v>0.20697599999999999</v>
      </c>
    </row>
    <row r="5281" spans="1:24" hidden="1" x14ac:dyDescent="0.3">
      <c r="A5281" t="s">
        <v>19138</v>
      </c>
      <c r="B5281" t="s">
        <v>8211</v>
      </c>
      <c r="C5281" t="s">
        <v>19131</v>
      </c>
      <c r="D5281" t="s">
        <v>19132</v>
      </c>
      <c r="E5281" t="s">
        <v>113</v>
      </c>
      <c r="F5281" t="s">
        <v>19133</v>
      </c>
      <c r="G5281" t="s">
        <v>133</v>
      </c>
      <c r="H5281" t="s">
        <v>19134</v>
      </c>
      <c r="I5281" t="s">
        <v>115</v>
      </c>
      <c r="J5281" t="s">
        <v>19135</v>
      </c>
      <c r="K5281" t="s">
        <v>19136</v>
      </c>
      <c r="L5281" t="s">
        <v>9030</v>
      </c>
      <c r="M5281">
        <v>60</v>
      </c>
      <c r="N5281" t="s">
        <v>113</v>
      </c>
      <c r="O5281" t="s">
        <v>17194</v>
      </c>
      <c r="P5281">
        <v>1</v>
      </c>
      <c r="Q5281">
        <v>0.6</v>
      </c>
      <c r="W5281">
        <v>0.28274333882308139</v>
      </c>
      <c r="X5281">
        <v>0.45238934211693027</v>
      </c>
    </row>
    <row r="5282" spans="1:24" hidden="1" x14ac:dyDescent="0.3">
      <c r="A5282" t="s">
        <v>19139</v>
      </c>
      <c r="B5282" t="s">
        <v>8174</v>
      </c>
      <c r="C5282" t="s">
        <v>19140</v>
      </c>
      <c r="D5282" t="s">
        <v>19141</v>
      </c>
      <c r="E5282" t="s">
        <v>113</v>
      </c>
      <c r="F5282" t="s">
        <v>19142</v>
      </c>
      <c r="G5282" t="s">
        <v>133</v>
      </c>
      <c r="H5282" t="s">
        <v>136</v>
      </c>
      <c r="I5282" t="s">
        <v>226</v>
      </c>
      <c r="J5282" t="s">
        <v>19143</v>
      </c>
      <c r="K5282" t="s">
        <v>19144</v>
      </c>
      <c r="L5282" t="s">
        <v>8903</v>
      </c>
      <c r="M5282">
        <v>30</v>
      </c>
      <c r="N5282" t="s">
        <v>8442</v>
      </c>
      <c r="O5282" t="s">
        <v>8207</v>
      </c>
      <c r="P5282">
        <v>3</v>
      </c>
      <c r="Q5282">
        <v>1400</v>
      </c>
      <c r="R5282">
        <v>320</v>
      </c>
      <c r="T5282">
        <v>90</v>
      </c>
      <c r="U5282">
        <v>270</v>
      </c>
      <c r="V5282">
        <v>340</v>
      </c>
      <c r="W5282">
        <v>1.3440000000000001</v>
      </c>
      <c r="X5282">
        <v>1.6128</v>
      </c>
    </row>
    <row r="5283" spans="1:24" hidden="1" x14ac:dyDescent="0.3">
      <c r="A5283" t="s">
        <v>19145</v>
      </c>
      <c r="B5283" t="s">
        <v>8179</v>
      </c>
      <c r="C5283" t="s">
        <v>19140</v>
      </c>
      <c r="D5283" t="s">
        <v>19141</v>
      </c>
      <c r="E5283" t="s">
        <v>113</v>
      </c>
      <c r="F5283" t="s">
        <v>19142</v>
      </c>
      <c r="G5283" t="s">
        <v>133</v>
      </c>
      <c r="H5283" t="s">
        <v>136</v>
      </c>
      <c r="I5283" t="s">
        <v>226</v>
      </c>
      <c r="J5283" t="s">
        <v>19143</v>
      </c>
      <c r="K5283" t="s">
        <v>19144</v>
      </c>
      <c r="L5283" t="s">
        <v>8903</v>
      </c>
      <c r="M5283">
        <v>30</v>
      </c>
      <c r="N5283" t="s">
        <v>8614</v>
      </c>
      <c r="O5283" t="s">
        <v>8695</v>
      </c>
      <c r="P5283">
        <v>3</v>
      </c>
      <c r="Q5283">
        <v>466</v>
      </c>
      <c r="R5283">
        <v>343</v>
      </c>
      <c r="W5283">
        <v>0.479514</v>
      </c>
      <c r="X5283">
        <v>0.57541679999999995</v>
      </c>
    </row>
    <row r="5284" spans="1:24" hidden="1" x14ac:dyDescent="0.3">
      <c r="A5284" t="s">
        <v>19146</v>
      </c>
      <c r="B5284" t="s">
        <v>8174</v>
      </c>
      <c r="C5284" t="s">
        <v>1846</v>
      </c>
      <c r="D5284" t="s">
        <v>1845</v>
      </c>
      <c r="E5284" t="s">
        <v>113</v>
      </c>
      <c r="F5284" t="s">
        <v>1847</v>
      </c>
      <c r="G5284" t="s">
        <v>133</v>
      </c>
      <c r="H5284" t="s">
        <v>19147</v>
      </c>
      <c r="I5284" t="s">
        <v>540</v>
      </c>
      <c r="J5284" t="s">
        <v>19148</v>
      </c>
      <c r="K5284" t="s">
        <v>19149</v>
      </c>
      <c r="L5284" t="s">
        <v>120</v>
      </c>
      <c r="M5284">
        <v>40</v>
      </c>
      <c r="N5284" t="s">
        <v>8442</v>
      </c>
      <c r="O5284" t="s">
        <v>8207</v>
      </c>
      <c r="P5284">
        <v>3</v>
      </c>
      <c r="Q5284">
        <v>1400</v>
      </c>
      <c r="R5284">
        <v>320</v>
      </c>
      <c r="S5284">
        <v>145</v>
      </c>
      <c r="T5284">
        <v>180</v>
      </c>
      <c r="U5284">
        <v>250</v>
      </c>
      <c r="V5284">
        <v>300</v>
      </c>
      <c r="W5284">
        <v>1.3440000000000001</v>
      </c>
      <c r="X5284">
        <v>1.6128</v>
      </c>
    </row>
    <row r="5285" spans="1:24" hidden="1" x14ac:dyDescent="0.3">
      <c r="A5285" t="s">
        <v>19150</v>
      </c>
      <c r="B5285" t="s">
        <v>8179</v>
      </c>
      <c r="C5285" t="s">
        <v>1846</v>
      </c>
      <c r="D5285" t="s">
        <v>1845</v>
      </c>
      <c r="E5285" t="s">
        <v>113</v>
      </c>
      <c r="F5285" t="s">
        <v>1847</v>
      </c>
      <c r="G5285" t="s">
        <v>133</v>
      </c>
      <c r="H5285" t="s">
        <v>19147</v>
      </c>
      <c r="I5285" t="s">
        <v>540</v>
      </c>
      <c r="J5285" t="s">
        <v>19148</v>
      </c>
      <c r="K5285" t="s">
        <v>19149</v>
      </c>
      <c r="L5285" t="s">
        <v>120</v>
      </c>
      <c r="M5285">
        <v>40</v>
      </c>
      <c r="N5285" t="s">
        <v>9971</v>
      </c>
      <c r="O5285" t="s">
        <v>9034</v>
      </c>
      <c r="P5285">
        <v>1</v>
      </c>
      <c r="Q5285">
        <v>560</v>
      </c>
      <c r="R5285">
        <v>308</v>
      </c>
      <c r="S5285">
        <v>149</v>
      </c>
      <c r="W5285">
        <v>0.17247999999999999</v>
      </c>
      <c r="X5285">
        <v>0.20697599999999999</v>
      </c>
    </row>
    <row r="5286" spans="1:24" hidden="1" x14ac:dyDescent="0.3">
      <c r="A5286" t="s">
        <v>19151</v>
      </c>
      <c r="B5286" t="s">
        <v>8536</v>
      </c>
      <c r="C5286" t="s">
        <v>1846</v>
      </c>
      <c r="D5286" t="s">
        <v>1845</v>
      </c>
      <c r="E5286" t="s">
        <v>113</v>
      </c>
      <c r="F5286" t="s">
        <v>1847</v>
      </c>
      <c r="G5286" t="s">
        <v>133</v>
      </c>
      <c r="H5286" t="s">
        <v>19147</v>
      </c>
      <c r="I5286" t="s">
        <v>540</v>
      </c>
      <c r="J5286" t="s">
        <v>19148</v>
      </c>
      <c r="K5286" t="s">
        <v>19149</v>
      </c>
      <c r="L5286" t="s">
        <v>120</v>
      </c>
      <c r="M5286">
        <v>38</v>
      </c>
      <c r="N5286" t="s">
        <v>8614</v>
      </c>
      <c r="O5286" t="s">
        <v>9505</v>
      </c>
      <c r="P5286">
        <v>2</v>
      </c>
      <c r="W5286">
        <v>0</v>
      </c>
      <c r="X5286">
        <v>0</v>
      </c>
    </row>
    <row r="5287" spans="1:24" hidden="1" x14ac:dyDescent="0.3">
      <c r="A5287" t="s">
        <v>19152</v>
      </c>
      <c r="B5287" t="s">
        <v>8211</v>
      </c>
      <c r="C5287" t="s">
        <v>1846</v>
      </c>
      <c r="D5287" t="s">
        <v>1845</v>
      </c>
      <c r="E5287" t="s">
        <v>113</v>
      </c>
      <c r="F5287" t="s">
        <v>1847</v>
      </c>
      <c r="G5287" t="s">
        <v>133</v>
      </c>
      <c r="H5287" t="s">
        <v>19147</v>
      </c>
      <c r="I5287" t="s">
        <v>540</v>
      </c>
      <c r="J5287" t="s">
        <v>19148</v>
      </c>
      <c r="K5287" t="s">
        <v>19149</v>
      </c>
      <c r="L5287" t="s">
        <v>120</v>
      </c>
      <c r="M5287">
        <v>38</v>
      </c>
      <c r="N5287" t="s">
        <v>8614</v>
      </c>
      <c r="O5287" t="s">
        <v>12877</v>
      </c>
      <c r="P5287">
        <v>1</v>
      </c>
      <c r="Q5287">
        <v>0.3</v>
      </c>
      <c r="T5287">
        <v>84</v>
      </c>
      <c r="W5287">
        <v>7.0685834705770348E-2</v>
      </c>
      <c r="X5287">
        <v>0.11309733552923257</v>
      </c>
    </row>
    <row r="5288" spans="1:24" hidden="1" x14ac:dyDescent="0.3">
      <c r="A5288" t="s">
        <v>19153</v>
      </c>
      <c r="B5288" t="s">
        <v>8174</v>
      </c>
      <c r="C5288" t="s">
        <v>19154</v>
      </c>
      <c r="D5288" t="s">
        <v>19155</v>
      </c>
      <c r="E5288" t="s">
        <v>113</v>
      </c>
      <c r="F5288" t="s">
        <v>19156</v>
      </c>
      <c r="G5288" t="s">
        <v>133</v>
      </c>
      <c r="H5288" t="s">
        <v>16868</v>
      </c>
      <c r="I5288" t="s">
        <v>540</v>
      </c>
      <c r="J5288" t="s">
        <v>19157</v>
      </c>
      <c r="K5288" t="s">
        <v>19158</v>
      </c>
      <c r="L5288" t="s">
        <v>9030</v>
      </c>
      <c r="M5288">
        <v>60</v>
      </c>
      <c r="N5288" t="s">
        <v>8442</v>
      </c>
      <c r="O5288" t="s">
        <v>8207</v>
      </c>
      <c r="P5288">
        <v>3</v>
      </c>
      <c r="Q5288">
        <v>1400</v>
      </c>
      <c r="R5288">
        <v>320</v>
      </c>
      <c r="S5288">
        <v>145</v>
      </c>
      <c r="T5288">
        <v>20</v>
      </c>
      <c r="U5288">
        <v>140</v>
      </c>
      <c r="V5288">
        <v>350</v>
      </c>
      <c r="W5288">
        <v>1.3440000000000001</v>
      </c>
      <c r="X5288">
        <v>1.6128</v>
      </c>
    </row>
    <row r="5289" spans="1:24" hidden="1" x14ac:dyDescent="0.3">
      <c r="A5289" t="s">
        <v>19159</v>
      </c>
      <c r="B5289" t="s">
        <v>8179</v>
      </c>
      <c r="C5289" t="s">
        <v>19154</v>
      </c>
      <c r="D5289" t="s">
        <v>19155</v>
      </c>
      <c r="E5289" t="s">
        <v>113</v>
      </c>
      <c r="F5289" t="s">
        <v>19156</v>
      </c>
      <c r="G5289" t="s">
        <v>133</v>
      </c>
      <c r="H5289" t="s">
        <v>16868</v>
      </c>
      <c r="I5289" t="s">
        <v>540</v>
      </c>
      <c r="J5289" t="s">
        <v>19157</v>
      </c>
      <c r="K5289" t="s">
        <v>19158</v>
      </c>
      <c r="L5289" t="s">
        <v>9030</v>
      </c>
      <c r="M5289">
        <v>60</v>
      </c>
      <c r="N5289" t="s">
        <v>9971</v>
      </c>
      <c r="O5289" t="s">
        <v>9034</v>
      </c>
      <c r="P5289">
        <v>1</v>
      </c>
      <c r="Q5289">
        <v>560</v>
      </c>
      <c r="R5289">
        <v>308</v>
      </c>
      <c r="S5289">
        <v>149</v>
      </c>
      <c r="W5289">
        <v>0.17247999999999999</v>
      </c>
      <c r="X5289">
        <v>0.20697599999999999</v>
      </c>
    </row>
    <row r="5290" spans="1:24" hidden="1" x14ac:dyDescent="0.3">
      <c r="A5290" t="s">
        <v>19160</v>
      </c>
      <c r="B5290" t="s">
        <v>8536</v>
      </c>
      <c r="C5290" t="s">
        <v>19154</v>
      </c>
      <c r="D5290" t="s">
        <v>19155</v>
      </c>
      <c r="E5290" t="s">
        <v>113</v>
      </c>
      <c r="F5290" t="s">
        <v>19156</v>
      </c>
      <c r="G5290" t="s">
        <v>133</v>
      </c>
      <c r="H5290" t="s">
        <v>16868</v>
      </c>
      <c r="I5290" t="s">
        <v>540</v>
      </c>
      <c r="J5290" t="s">
        <v>19157</v>
      </c>
      <c r="K5290" t="s">
        <v>19158</v>
      </c>
      <c r="L5290" t="s">
        <v>9030</v>
      </c>
      <c r="M5290">
        <v>58</v>
      </c>
      <c r="N5290" t="s">
        <v>8614</v>
      </c>
      <c r="O5290" t="s">
        <v>9505</v>
      </c>
      <c r="P5290">
        <v>4</v>
      </c>
      <c r="W5290">
        <v>0</v>
      </c>
      <c r="X5290">
        <v>0</v>
      </c>
    </row>
    <row r="5291" spans="1:24" hidden="1" x14ac:dyDescent="0.3">
      <c r="A5291" t="s">
        <v>19161</v>
      </c>
      <c r="B5291" t="s">
        <v>8211</v>
      </c>
      <c r="C5291" t="s">
        <v>19154</v>
      </c>
      <c r="D5291" t="s">
        <v>19155</v>
      </c>
      <c r="E5291" t="s">
        <v>113</v>
      </c>
      <c r="F5291" t="s">
        <v>19156</v>
      </c>
      <c r="G5291" t="s">
        <v>133</v>
      </c>
      <c r="H5291" t="s">
        <v>16868</v>
      </c>
      <c r="I5291" t="s">
        <v>540</v>
      </c>
      <c r="J5291" t="s">
        <v>19157</v>
      </c>
      <c r="K5291" t="s">
        <v>19158</v>
      </c>
      <c r="L5291" t="s">
        <v>9030</v>
      </c>
      <c r="M5291">
        <v>58</v>
      </c>
      <c r="N5291" t="s">
        <v>8614</v>
      </c>
      <c r="O5291" t="s">
        <v>8734</v>
      </c>
      <c r="P5291">
        <v>2</v>
      </c>
      <c r="Q5291">
        <v>0.6</v>
      </c>
      <c r="T5291">
        <v>144</v>
      </c>
      <c r="U5291">
        <v>329</v>
      </c>
      <c r="W5291">
        <v>0.56548667764616278</v>
      </c>
      <c r="X5291">
        <v>0.90477868423386054</v>
      </c>
    </row>
    <row r="5292" spans="1:24" hidden="1" x14ac:dyDescent="0.3">
      <c r="A5292" t="s">
        <v>19162</v>
      </c>
      <c r="B5292" t="s">
        <v>8174</v>
      </c>
      <c r="C5292" t="s">
        <v>1907</v>
      </c>
      <c r="D5292" t="s">
        <v>1906</v>
      </c>
      <c r="E5292" t="s">
        <v>113</v>
      </c>
      <c r="F5292" t="s">
        <v>1908</v>
      </c>
      <c r="G5292" t="s">
        <v>133</v>
      </c>
      <c r="H5292" t="s">
        <v>327</v>
      </c>
      <c r="I5292" t="s">
        <v>115</v>
      </c>
      <c r="J5292" t="s">
        <v>19163</v>
      </c>
      <c r="K5292" t="s">
        <v>19164</v>
      </c>
      <c r="L5292" t="s">
        <v>1173</v>
      </c>
      <c r="M5292">
        <v>50</v>
      </c>
      <c r="N5292" t="s">
        <v>113</v>
      </c>
      <c r="O5292" t="s">
        <v>9890</v>
      </c>
      <c r="P5292">
        <v>2</v>
      </c>
      <c r="Q5292">
        <v>2500</v>
      </c>
      <c r="R5292">
        <v>355</v>
      </c>
      <c r="S5292">
        <v>192</v>
      </c>
      <c r="T5292">
        <v>300</v>
      </c>
      <c r="U5292">
        <v>120</v>
      </c>
      <c r="W5292">
        <v>1.7749999999999999</v>
      </c>
      <c r="X5292">
        <v>2.13</v>
      </c>
    </row>
    <row r="5293" spans="1:24" hidden="1" x14ac:dyDescent="0.3">
      <c r="A5293" t="s">
        <v>19165</v>
      </c>
      <c r="B5293" t="s">
        <v>8179</v>
      </c>
      <c r="C5293" t="s">
        <v>1907</v>
      </c>
      <c r="D5293" t="s">
        <v>1906</v>
      </c>
      <c r="E5293" t="s">
        <v>113</v>
      </c>
      <c r="F5293" t="s">
        <v>1908</v>
      </c>
      <c r="G5293" t="s">
        <v>133</v>
      </c>
      <c r="H5293" t="s">
        <v>327</v>
      </c>
      <c r="I5293" t="s">
        <v>115</v>
      </c>
      <c r="J5293" t="s">
        <v>19163</v>
      </c>
      <c r="K5293" t="s">
        <v>19164</v>
      </c>
      <c r="L5293" t="s">
        <v>1173</v>
      </c>
      <c r="M5293">
        <v>50</v>
      </c>
      <c r="N5293" t="s">
        <v>113</v>
      </c>
      <c r="O5293" t="s">
        <v>18484</v>
      </c>
      <c r="P5293">
        <v>1</v>
      </c>
      <c r="Q5293">
        <v>560</v>
      </c>
      <c r="R5293">
        <v>308</v>
      </c>
      <c r="S5293">
        <v>149</v>
      </c>
      <c r="W5293">
        <v>0.17247999999999999</v>
      </c>
      <c r="X5293">
        <v>0.20697599999999999</v>
      </c>
    </row>
    <row r="5294" spans="1:24" hidden="1" x14ac:dyDescent="0.3">
      <c r="A5294" t="s">
        <v>19166</v>
      </c>
      <c r="B5294" t="s">
        <v>8211</v>
      </c>
      <c r="C5294" t="s">
        <v>1907</v>
      </c>
      <c r="D5294" t="s">
        <v>1906</v>
      </c>
      <c r="E5294" t="s">
        <v>113</v>
      </c>
      <c r="F5294" t="s">
        <v>1908</v>
      </c>
      <c r="G5294" t="s">
        <v>133</v>
      </c>
      <c r="H5294" t="s">
        <v>327</v>
      </c>
      <c r="I5294" t="s">
        <v>115</v>
      </c>
      <c r="J5294" t="s">
        <v>19163</v>
      </c>
      <c r="K5294" t="s">
        <v>19164</v>
      </c>
      <c r="L5294" t="s">
        <v>1173</v>
      </c>
      <c r="M5294">
        <v>49</v>
      </c>
      <c r="N5294" t="s">
        <v>113</v>
      </c>
      <c r="O5294" t="s">
        <v>9493</v>
      </c>
      <c r="P5294">
        <v>1</v>
      </c>
      <c r="Q5294">
        <v>0.6</v>
      </c>
      <c r="T5294">
        <v>0</v>
      </c>
      <c r="W5294">
        <v>0.28274333882308139</v>
      </c>
      <c r="X5294">
        <v>0.45238934211693027</v>
      </c>
    </row>
    <row r="5295" spans="1:24" hidden="1" x14ac:dyDescent="0.3">
      <c r="A5295" t="s">
        <v>19167</v>
      </c>
      <c r="B5295" t="s">
        <v>8174</v>
      </c>
      <c r="C5295" t="s">
        <v>1277</v>
      </c>
      <c r="D5295" t="s">
        <v>1276</v>
      </c>
      <c r="E5295" t="s">
        <v>113</v>
      </c>
      <c r="F5295" t="s">
        <v>1278</v>
      </c>
      <c r="G5295" t="s">
        <v>133</v>
      </c>
      <c r="H5295" t="s">
        <v>327</v>
      </c>
      <c r="I5295" t="s">
        <v>115</v>
      </c>
      <c r="J5295" t="s">
        <v>19168</v>
      </c>
      <c r="K5295" t="s">
        <v>19169</v>
      </c>
      <c r="L5295" t="s">
        <v>1173</v>
      </c>
      <c r="M5295">
        <v>50</v>
      </c>
      <c r="N5295" t="s">
        <v>113</v>
      </c>
      <c r="O5295" t="s">
        <v>9890</v>
      </c>
      <c r="P5295">
        <v>2</v>
      </c>
      <c r="Q5295">
        <v>2500</v>
      </c>
      <c r="R5295">
        <v>355</v>
      </c>
      <c r="S5295">
        <v>192</v>
      </c>
      <c r="T5295">
        <v>310</v>
      </c>
      <c r="U5295">
        <v>140</v>
      </c>
      <c r="W5295">
        <v>1.7749999999999999</v>
      </c>
      <c r="X5295">
        <v>2.13</v>
      </c>
    </row>
    <row r="5296" spans="1:24" hidden="1" x14ac:dyDescent="0.3">
      <c r="A5296" t="s">
        <v>19170</v>
      </c>
      <c r="B5296" t="s">
        <v>8179</v>
      </c>
      <c r="C5296" t="s">
        <v>1277</v>
      </c>
      <c r="D5296" t="s">
        <v>1276</v>
      </c>
      <c r="E5296" t="s">
        <v>113</v>
      </c>
      <c r="F5296" t="s">
        <v>1278</v>
      </c>
      <c r="G5296" t="s">
        <v>133</v>
      </c>
      <c r="H5296" t="s">
        <v>327</v>
      </c>
      <c r="I5296" t="s">
        <v>115</v>
      </c>
      <c r="J5296" t="s">
        <v>19168</v>
      </c>
      <c r="K5296" t="s">
        <v>19169</v>
      </c>
      <c r="L5296" t="s">
        <v>1173</v>
      </c>
      <c r="M5296">
        <v>50</v>
      </c>
      <c r="N5296" t="s">
        <v>113</v>
      </c>
      <c r="O5296" t="s">
        <v>18484</v>
      </c>
      <c r="P5296">
        <v>1</v>
      </c>
      <c r="Q5296">
        <v>560</v>
      </c>
      <c r="R5296">
        <v>308</v>
      </c>
      <c r="S5296">
        <v>149</v>
      </c>
      <c r="W5296">
        <v>0.17247999999999999</v>
      </c>
      <c r="X5296">
        <v>0.20697599999999999</v>
      </c>
    </row>
    <row r="5297" spans="1:24" hidden="1" x14ac:dyDescent="0.3">
      <c r="A5297" t="s">
        <v>19171</v>
      </c>
      <c r="B5297" t="s">
        <v>8211</v>
      </c>
      <c r="C5297" t="s">
        <v>1277</v>
      </c>
      <c r="D5297" t="s">
        <v>1276</v>
      </c>
      <c r="E5297" t="s">
        <v>113</v>
      </c>
      <c r="F5297" t="s">
        <v>1278</v>
      </c>
      <c r="G5297" t="s">
        <v>133</v>
      </c>
      <c r="H5297" t="s">
        <v>327</v>
      </c>
      <c r="I5297" t="s">
        <v>115</v>
      </c>
      <c r="J5297" t="s">
        <v>19168</v>
      </c>
      <c r="K5297" t="s">
        <v>19169</v>
      </c>
      <c r="L5297" t="s">
        <v>1173</v>
      </c>
      <c r="M5297">
        <v>50</v>
      </c>
      <c r="N5297" t="s">
        <v>113</v>
      </c>
      <c r="O5297" t="s">
        <v>9493</v>
      </c>
      <c r="P5297">
        <v>1</v>
      </c>
      <c r="Q5297">
        <v>0.6</v>
      </c>
      <c r="T5297">
        <v>0</v>
      </c>
      <c r="W5297">
        <v>0.28274333882308139</v>
      </c>
      <c r="X5297">
        <v>0.45238934211693027</v>
      </c>
    </row>
    <row r="5298" spans="1:24" hidden="1" x14ac:dyDescent="0.3">
      <c r="A5298" t="s">
        <v>19172</v>
      </c>
      <c r="B5298" t="s">
        <v>8174</v>
      </c>
      <c r="C5298" t="s">
        <v>19173</v>
      </c>
      <c r="D5298" t="s">
        <v>19174</v>
      </c>
      <c r="E5298" t="s">
        <v>113</v>
      </c>
      <c r="F5298" t="s">
        <v>19175</v>
      </c>
      <c r="G5298" t="s">
        <v>1356</v>
      </c>
      <c r="H5298" t="s">
        <v>127</v>
      </c>
      <c r="I5298" t="s">
        <v>163</v>
      </c>
      <c r="J5298" t="s">
        <v>19176</v>
      </c>
      <c r="K5298" t="s">
        <v>19177</v>
      </c>
      <c r="L5298" t="s">
        <v>120</v>
      </c>
      <c r="M5298">
        <v>40</v>
      </c>
      <c r="N5298" t="s">
        <v>9971</v>
      </c>
      <c r="O5298" t="s">
        <v>9481</v>
      </c>
      <c r="P5298">
        <v>3</v>
      </c>
      <c r="Q5298">
        <v>1498</v>
      </c>
      <c r="R5298">
        <v>398</v>
      </c>
      <c r="S5298">
        <v>158</v>
      </c>
      <c r="T5298">
        <v>0</v>
      </c>
      <c r="U5298">
        <v>120</v>
      </c>
      <c r="V5298">
        <v>240</v>
      </c>
      <c r="W5298">
        <v>1.7886120000000001</v>
      </c>
      <c r="X5298">
        <v>2.1463344000000002</v>
      </c>
    </row>
    <row r="5299" spans="1:24" hidden="1" x14ac:dyDescent="0.3">
      <c r="A5299" t="s">
        <v>19178</v>
      </c>
      <c r="B5299" t="s">
        <v>8617</v>
      </c>
      <c r="C5299" t="s">
        <v>19173</v>
      </c>
      <c r="D5299" t="s">
        <v>19174</v>
      </c>
      <c r="E5299" t="s">
        <v>113</v>
      </c>
      <c r="F5299" t="s">
        <v>19175</v>
      </c>
      <c r="G5299" t="s">
        <v>1356</v>
      </c>
      <c r="H5299" t="s">
        <v>127</v>
      </c>
      <c r="I5299" t="s">
        <v>163</v>
      </c>
      <c r="J5299" t="s">
        <v>19176</v>
      </c>
      <c r="K5299" t="s">
        <v>19177</v>
      </c>
      <c r="L5299" t="s">
        <v>120</v>
      </c>
      <c r="M5299">
        <v>40</v>
      </c>
      <c r="N5299" t="s">
        <v>9971</v>
      </c>
      <c r="O5299" t="s">
        <v>8787</v>
      </c>
      <c r="P5299">
        <v>3</v>
      </c>
      <c r="Q5299">
        <v>900</v>
      </c>
      <c r="R5299">
        <v>265</v>
      </c>
      <c r="S5299">
        <v>120</v>
      </c>
      <c r="T5299">
        <v>0</v>
      </c>
      <c r="U5299">
        <v>120</v>
      </c>
      <c r="V5299">
        <v>240</v>
      </c>
      <c r="W5299">
        <v>0.71550000000000002</v>
      </c>
      <c r="X5299">
        <v>0.85860000000000003</v>
      </c>
    </row>
    <row r="5300" spans="1:24" hidden="1" x14ac:dyDescent="0.3">
      <c r="A5300" t="s">
        <v>19179</v>
      </c>
      <c r="B5300" t="s">
        <v>8179</v>
      </c>
      <c r="C5300" t="s">
        <v>19173</v>
      </c>
      <c r="D5300" t="s">
        <v>19174</v>
      </c>
      <c r="E5300" t="s">
        <v>113</v>
      </c>
      <c r="F5300" t="s">
        <v>19175</v>
      </c>
      <c r="G5300" t="s">
        <v>1356</v>
      </c>
      <c r="H5300" t="s">
        <v>127</v>
      </c>
      <c r="I5300" t="s">
        <v>163</v>
      </c>
      <c r="J5300" t="s">
        <v>19176</v>
      </c>
      <c r="K5300" t="s">
        <v>19177</v>
      </c>
      <c r="L5300" t="s">
        <v>120</v>
      </c>
      <c r="M5300">
        <v>40</v>
      </c>
      <c r="N5300" t="s">
        <v>9971</v>
      </c>
      <c r="O5300" t="s">
        <v>12831</v>
      </c>
      <c r="P5300">
        <v>2</v>
      </c>
      <c r="Q5300">
        <v>560</v>
      </c>
      <c r="R5300">
        <v>492</v>
      </c>
      <c r="S5300">
        <v>133</v>
      </c>
      <c r="W5300">
        <v>0.55103999999999997</v>
      </c>
      <c r="X5300">
        <v>0.66124799999999995</v>
      </c>
    </row>
    <row r="5301" spans="1:24" hidden="1" x14ac:dyDescent="0.3">
      <c r="A5301" t="s">
        <v>19180</v>
      </c>
      <c r="B5301" t="s">
        <v>8536</v>
      </c>
      <c r="C5301" t="s">
        <v>19173</v>
      </c>
      <c r="D5301" t="s">
        <v>19174</v>
      </c>
      <c r="E5301" t="s">
        <v>113</v>
      </c>
      <c r="F5301" t="s">
        <v>19175</v>
      </c>
      <c r="G5301" t="s">
        <v>1356</v>
      </c>
      <c r="H5301" t="s">
        <v>127</v>
      </c>
      <c r="I5301" t="s">
        <v>163</v>
      </c>
      <c r="J5301" t="s">
        <v>19176</v>
      </c>
      <c r="K5301" t="s">
        <v>19177</v>
      </c>
      <c r="L5301" t="s">
        <v>120</v>
      </c>
      <c r="M5301">
        <v>40</v>
      </c>
      <c r="N5301" t="s">
        <v>9971</v>
      </c>
      <c r="O5301" t="s">
        <v>12063</v>
      </c>
      <c r="P5301">
        <v>3</v>
      </c>
      <c r="Q5301">
        <v>445</v>
      </c>
      <c r="R5301">
        <v>360</v>
      </c>
      <c r="S5301">
        <v>110</v>
      </c>
      <c r="W5301">
        <v>0.48060000000000003</v>
      </c>
      <c r="X5301">
        <v>0.57672000000000001</v>
      </c>
    </row>
    <row r="5302" spans="1:24" hidden="1" x14ac:dyDescent="0.3">
      <c r="A5302" t="s">
        <v>19181</v>
      </c>
      <c r="B5302" t="s">
        <v>8539</v>
      </c>
      <c r="C5302" t="s">
        <v>19173</v>
      </c>
      <c r="D5302" t="s">
        <v>19174</v>
      </c>
      <c r="E5302" t="s">
        <v>113</v>
      </c>
      <c r="F5302" t="s">
        <v>19175</v>
      </c>
      <c r="G5302" t="s">
        <v>1356</v>
      </c>
      <c r="H5302" t="s">
        <v>127</v>
      </c>
      <c r="I5302" t="s">
        <v>163</v>
      </c>
      <c r="J5302" t="s">
        <v>19176</v>
      </c>
      <c r="K5302" t="s">
        <v>19177</v>
      </c>
      <c r="L5302" t="s">
        <v>120</v>
      </c>
      <c r="M5302">
        <v>40</v>
      </c>
      <c r="N5302" t="s">
        <v>9971</v>
      </c>
      <c r="O5302" t="s">
        <v>13462</v>
      </c>
      <c r="P5302">
        <v>1</v>
      </c>
      <c r="Q5302">
        <v>560</v>
      </c>
      <c r="R5302">
        <v>492</v>
      </c>
      <c r="S5302">
        <v>133</v>
      </c>
      <c r="W5302">
        <v>0.27551999999999999</v>
      </c>
      <c r="X5302">
        <v>0.33062399999999997</v>
      </c>
    </row>
    <row r="5303" spans="1:24" hidden="1" x14ac:dyDescent="0.3">
      <c r="A5303" t="s">
        <v>19182</v>
      </c>
      <c r="B5303" t="s">
        <v>8174</v>
      </c>
      <c r="C5303" t="s">
        <v>1265</v>
      </c>
      <c r="D5303" t="s">
        <v>19183</v>
      </c>
      <c r="E5303" t="s">
        <v>113</v>
      </c>
      <c r="F5303" t="s">
        <v>1266</v>
      </c>
      <c r="G5303" t="s">
        <v>133</v>
      </c>
      <c r="H5303" t="s">
        <v>327</v>
      </c>
      <c r="I5303" t="s">
        <v>115</v>
      </c>
      <c r="J5303" t="s">
        <v>19184</v>
      </c>
      <c r="K5303" t="s">
        <v>19185</v>
      </c>
      <c r="L5303" t="s">
        <v>120</v>
      </c>
      <c r="M5303">
        <v>40</v>
      </c>
      <c r="N5303" t="s">
        <v>113</v>
      </c>
      <c r="O5303" t="s">
        <v>8207</v>
      </c>
      <c r="P5303">
        <v>2</v>
      </c>
      <c r="Q5303">
        <v>1400</v>
      </c>
      <c r="R5303">
        <v>320</v>
      </c>
      <c r="S5303">
        <v>145</v>
      </c>
      <c r="T5303">
        <v>300</v>
      </c>
      <c r="U5303">
        <v>110</v>
      </c>
      <c r="W5303">
        <v>0.89600000000000002</v>
      </c>
      <c r="X5303">
        <v>1.0751999999999999</v>
      </c>
    </row>
    <row r="5304" spans="1:24" hidden="1" x14ac:dyDescent="0.3">
      <c r="A5304" t="s">
        <v>19186</v>
      </c>
      <c r="B5304" t="s">
        <v>8179</v>
      </c>
      <c r="C5304" t="s">
        <v>1265</v>
      </c>
      <c r="D5304" t="s">
        <v>19183</v>
      </c>
      <c r="E5304" t="s">
        <v>113</v>
      </c>
      <c r="F5304" t="s">
        <v>1266</v>
      </c>
      <c r="G5304" t="s">
        <v>133</v>
      </c>
      <c r="H5304" t="s">
        <v>327</v>
      </c>
      <c r="I5304" t="s">
        <v>115</v>
      </c>
      <c r="J5304" t="s">
        <v>19184</v>
      </c>
      <c r="K5304" t="s">
        <v>19185</v>
      </c>
      <c r="L5304" t="s">
        <v>120</v>
      </c>
      <c r="M5304">
        <v>40</v>
      </c>
      <c r="N5304" t="s">
        <v>113</v>
      </c>
      <c r="O5304" t="s">
        <v>18484</v>
      </c>
      <c r="P5304">
        <v>1</v>
      </c>
      <c r="Q5304">
        <v>560</v>
      </c>
      <c r="R5304">
        <v>308</v>
      </c>
      <c r="S5304">
        <v>149</v>
      </c>
      <c r="W5304">
        <v>0.17247999999999999</v>
      </c>
      <c r="X5304">
        <v>0.20697599999999999</v>
      </c>
    </row>
    <row r="5305" spans="1:24" hidden="1" x14ac:dyDescent="0.3">
      <c r="A5305" t="s">
        <v>19187</v>
      </c>
      <c r="B5305" t="s">
        <v>8211</v>
      </c>
      <c r="C5305" t="s">
        <v>1265</v>
      </c>
      <c r="D5305" t="s">
        <v>19183</v>
      </c>
      <c r="E5305" t="s">
        <v>113</v>
      </c>
      <c r="F5305" t="s">
        <v>1266</v>
      </c>
      <c r="G5305" t="s">
        <v>133</v>
      </c>
      <c r="H5305" t="s">
        <v>327</v>
      </c>
      <c r="I5305" t="s">
        <v>115</v>
      </c>
      <c r="J5305" t="s">
        <v>19184</v>
      </c>
      <c r="K5305" t="s">
        <v>19185</v>
      </c>
      <c r="L5305" t="s">
        <v>120</v>
      </c>
      <c r="M5305">
        <v>39</v>
      </c>
      <c r="N5305" t="s">
        <v>113</v>
      </c>
      <c r="O5305" t="s">
        <v>9493</v>
      </c>
      <c r="P5305">
        <v>1</v>
      </c>
      <c r="Q5305">
        <v>0.6</v>
      </c>
      <c r="T5305">
        <v>0</v>
      </c>
      <c r="W5305">
        <v>0.28274333882308139</v>
      </c>
      <c r="X5305">
        <v>0.45238934211693027</v>
      </c>
    </row>
    <row r="5306" spans="1:24" hidden="1" x14ac:dyDescent="0.3">
      <c r="A5306" t="s">
        <v>19188</v>
      </c>
      <c r="B5306" t="s">
        <v>8174</v>
      </c>
      <c r="C5306" t="s">
        <v>1234</v>
      </c>
      <c r="D5306" t="s">
        <v>1233</v>
      </c>
      <c r="E5306" t="s">
        <v>113</v>
      </c>
      <c r="F5306" t="s">
        <v>1235</v>
      </c>
      <c r="G5306" t="s">
        <v>133</v>
      </c>
      <c r="H5306" t="s">
        <v>327</v>
      </c>
      <c r="I5306" t="s">
        <v>115</v>
      </c>
      <c r="J5306" t="s">
        <v>19189</v>
      </c>
      <c r="K5306" t="s">
        <v>19190</v>
      </c>
      <c r="L5306" t="s">
        <v>120</v>
      </c>
      <c r="M5306">
        <v>40</v>
      </c>
      <c r="N5306" t="s">
        <v>113</v>
      </c>
      <c r="O5306" t="s">
        <v>8207</v>
      </c>
      <c r="P5306">
        <v>2</v>
      </c>
      <c r="Q5306">
        <v>1400</v>
      </c>
      <c r="R5306">
        <v>320</v>
      </c>
      <c r="S5306">
        <v>145</v>
      </c>
      <c r="T5306">
        <v>300</v>
      </c>
      <c r="U5306">
        <v>120</v>
      </c>
      <c r="W5306">
        <v>0.89600000000000002</v>
      </c>
      <c r="X5306">
        <v>1.0751999999999999</v>
      </c>
    </row>
    <row r="5307" spans="1:24" hidden="1" x14ac:dyDescent="0.3">
      <c r="A5307" t="s">
        <v>19191</v>
      </c>
      <c r="B5307" t="s">
        <v>8179</v>
      </c>
      <c r="C5307" t="s">
        <v>1234</v>
      </c>
      <c r="D5307" t="s">
        <v>1233</v>
      </c>
      <c r="E5307" t="s">
        <v>113</v>
      </c>
      <c r="F5307" t="s">
        <v>1235</v>
      </c>
      <c r="G5307" t="s">
        <v>133</v>
      </c>
      <c r="H5307" t="s">
        <v>327</v>
      </c>
      <c r="I5307" t="s">
        <v>115</v>
      </c>
      <c r="J5307" t="s">
        <v>19189</v>
      </c>
      <c r="K5307" t="s">
        <v>19190</v>
      </c>
      <c r="L5307" t="s">
        <v>120</v>
      </c>
      <c r="M5307">
        <v>40</v>
      </c>
      <c r="N5307" t="s">
        <v>113</v>
      </c>
      <c r="O5307" t="s">
        <v>18484</v>
      </c>
      <c r="P5307">
        <v>1</v>
      </c>
      <c r="Q5307">
        <v>560</v>
      </c>
      <c r="R5307">
        <v>308</v>
      </c>
      <c r="S5307">
        <v>149</v>
      </c>
      <c r="W5307">
        <v>0.17247999999999999</v>
      </c>
      <c r="X5307">
        <v>0.20697599999999999</v>
      </c>
    </row>
    <row r="5308" spans="1:24" hidden="1" x14ac:dyDescent="0.3">
      <c r="A5308" t="s">
        <v>19192</v>
      </c>
      <c r="B5308" t="s">
        <v>8211</v>
      </c>
      <c r="C5308" t="s">
        <v>1234</v>
      </c>
      <c r="D5308" t="s">
        <v>1233</v>
      </c>
      <c r="E5308" t="s">
        <v>113</v>
      </c>
      <c r="F5308" t="s">
        <v>1235</v>
      </c>
      <c r="G5308" t="s">
        <v>133</v>
      </c>
      <c r="H5308" t="s">
        <v>327</v>
      </c>
      <c r="I5308" t="s">
        <v>115</v>
      </c>
      <c r="J5308" t="s">
        <v>19189</v>
      </c>
      <c r="K5308" t="s">
        <v>19190</v>
      </c>
      <c r="L5308" t="s">
        <v>120</v>
      </c>
      <c r="M5308">
        <v>40</v>
      </c>
      <c r="N5308" t="s">
        <v>113</v>
      </c>
      <c r="O5308" t="s">
        <v>9493</v>
      </c>
      <c r="P5308">
        <v>1</v>
      </c>
      <c r="Q5308">
        <v>0.6</v>
      </c>
      <c r="T5308">
        <v>118</v>
      </c>
      <c r="W5308">
        <v>0.28274333882308139</v>
      </c>
      <c r="X5308">
        <v>0.45238934211693027</v>
      </c>
    </row>
    <row r="5309" spans="1:24" hidden="1" x14ac:dyDescent="0.3">
      <c r="A5309" t="s">
        <v>19193</v>
      </c>
      <c r="B5309" t="s">
        <v>8174</v>
      </c>
      <c r="C5309" t="s">
        <v>19194</v>
      </c>
      <c r="D5309" t="s">
        <v>19195</v>
      </c>
      <c r="E5309" t="s">
        <v>113</v>
      </c>
      <c r="F5309" t="s">
        <v>19196</v>
      </c>
      <c r="G5309" t="s">
        <v>133</v>
      </c>
      <c r="H5309" t="s">
        <v>16868</v>
      </c>
      <c r="I5309" t="s">
        <v>540</v>
      </c>
      <c r="J5309" t="s">
        <v>19197</v>
      </c>
      <c r="K5309" t="s">
        <v>19198</v>
      </c>
      <c r="L5309" t="s">
        <v>1173</v>
      </c>
      <c r="M5309">
        <v>50</v>
      </c>
      <c r="N5309" t="s">
        <v>8442</v>
      </c>
      <c r="O5309" t="s">
        <v>8207</v>
      </c>
      <c r="P5309">
        <v>3</v>
      </c>
      <c r="Q5309">
        <v>1400</v>
      </c>
      <c r="R5309">
        <v>320</v>
      </c>
      <c r="S5309">
        <v>145</v>
      </c>
      <c r="T5309">
        <v>5</v>
      </c>
      <c r="U5309">
        <v>125</v>
      </c>
      <c r="V5309">
        <v>320</v>
      </c>
      <c r="W5309">
        <v>1.3440000000000001</v>
      </c>
      <c r="X5309">
        <v>1.6128</v>
      </c>
    </row>
    <row r="5310" spans="1:24" hidden="1" x14ac:dyDescent="0.3">
      <c r="A5310" t="s">
        <v>19199</v>
      </c>
      <c r="B5310" t="s">
        <v>8179</v>
      </c>
      <c r="C5310" t="s">
        <v>19194</v>
      </c>
      <c r="D5310" t="s">
        <v>19195</v>
      </c>
      <c r="E5310" t="s">
        <v>113</v>
      </c>
      <c r="F5310" t="s">
        <v>19196</v>
      </c>
      <c r="G5310" t="s">
        <v>133</v>
      </c>
      <c r="H5310" t="s">
        <v>16868</v>
      </c>
      <c r="I5310" t="s">
        <v>540</v>
      </c>
      <c r="J5310" t="s">
        <v>19197</v>
      </c>
      <c r="K5310" t="s">
        <v>19198</v>
      </c>
      <c r="L5310" t="s">
        <v>1173</v>
      </c>
      <c r="M5310">
        <v>50</v>
      </c>
      <c r="N5310" t="s">
        <v>9971</v>
      </c>
      <c r="O5310" t="s">
        <v>9034</v>
      </c>
      <c r="P5310">
        <v>1</v>
      </c>
      <c r="Q5310">
        <v>560</v>
      </c>
      <c r="R5310">
        <v>308</v>
      </c>
      <c r="S5310">
        <v>149</v>
      </c>
      <c r="W5310">
        <v>0.17247999999999999</v>
      </c>
      <c r="X5310">
        <v>0.20697599999999999</v>
      </c>
    </row>
    <row r="5311" spans="1:24" hidden="1" x14ac:dyDescent="0.3">
      <c r="A5311" t="s">
        <v>19200</v>
      </c>
      <c r="B5311" t="s">
        <v>8536</v>
      </c>
      <c r="C5311" t="s">
        <v>19194</v>
      </c>
      <c r="D5311" t="s">
        <v>19195</v>
      </c>
      <c r="E5311" t="s">
        <v>113</v>
      </c>
      <c r="F5311" t="s">
        <v>19196</v>
      </c>
      <c r="G5311" t="s">
        <v>133</v>
      </c>
      <c r="H5311" t="s">
        <v>16868</v>
      </c>
      <c r="I5311" t="s">
        <v>540</v>
      </c>
      <c r="J5311" t="s">
        <v>19197</v>
      </c>
      <c r="K5311" t="s">
        <v>19198</v>
      </c>
      <c r="L5311" t="s">
        <v>1173</v>
      </c>
      <c r="M5311">
        <v>48</v>
      </c>
      <c r="N5311" t="s">
        <v>9085</v>
      </c>
      <c r="O5311" t="s">
        <v>9505</v>
      </c>
      <c r="P5311">
        <v>2</v>
      </c>
      <c r="W5311">
        <v>0</v>
      </c>
      <c r="X5311">
        <v>0</v>
      </c>
    </row>
    <row r="5312" spans="1:24" hidden="1" x14ac:dyDescent="0.3">
      <c r="A5312" t="s">
        <v>19201</v>
      </c>
      <c r="B5312" t="s">
        <v>8211</v>
      </c>
      <c r="C5312" t="s">
        <v>19194</v>
      </c>
      <c r="D5312" t="s">
        <v>19195</v>
      </c>
      <c r="E5312" t="s">
        <v>113</v>
      </c>
      <c r="F5312" t="s">
        <v>19196</v>
      </c>
      <c r="G5312" t="s">
        <v>133</v>
      </c>
      <c r="H5312" t="s">
        <v>16868</v>
      </c>
      <c r="I5312" t="s">
        <v>540</v>
      </c>
      <c r="J5312" t="s">
        <v>19197</v>
      </c>
      <c r="K5312" t="s">
        <v>19198</v>
      </c>
      <c r="L5312" t="s">
        <v>1173</v>
      </c>
      <c r="M5312">
        <v>48</v>
      </c>
      <c r="N5312" t="s">
        <v>9085</v>
      </c>
      <c r="O5312" t="s">
        <v>8843</v>
      </c>
      <c r="P5312">
        <v>1</v>
      </c>
      <c r="Q5312">
        <v>0.9</v>
      </c>
      <c r="T5312">
        <v>277</v>
      </c>
      <c r="W5312">
        <v>0.63617251235193317</v>
      </c>
      <c r="X5312">
        <v>1.0178760197630932</v>
      </c>
    </row>
    <row r="5313" spans="1:24" hidden="1" x14ac:dyDescent="0.3">
      <c r="A5313" t="s">
        <v>19202</v>
      </c>
      <c r="B5313" t="s">
        <v>8174</v>
      </c>
      <c r="C5313" t="s">
        <v>19203</v>
      </c>
      <c r="D5313" t="s">
        <v>19204</v>
      </c>
      <c r="E5313" t="s">
        <v>113</v>
      </c>
      <c r="F5313" t="s">
        <v>19205</v>
      </c>
      <c r="G5313" t="s">
        <v>133</v>
      </c>
      <c r="H5313" t="s">
        <v>16868</v>
      </c>
      <c r="I5313" t="s">
        <v>540</v>
      </c>
      <c r="J5313" t="s">
        <v>19206</v>
      </c>
      <c r="K5313" t="s">
        <v>19207</v>
      </c>
      <c r="L5313" t="s">
        <v>1173</v>
      </c>
      <c r="M5313">
        <v>50</v>
      </c>
      <c r="N5313" t="s">
        <v>8442</v>
      </c>
      <c r="O5313" t="s">
        <v>8207</v>
      </c>
      <c r="P5313">
        <v>3</v>
      </c>
      <c r="Q5313">
        <v>1400</v>
      </c>
      <c r="R5313">
        <v>320</v>
      </c>
      <c r="S5313">
        <v>145</v>
      </c>
      <c r="T5313">
        <v>140</v>
      </c>
      <c r="U5313">
        <v>265</v>
      </c>
      <c r="V5313">
        <v>310</v>
      </c>
      <c r="W5313">
        <v>1.3440000000000001</v>
      </c>
      <c r="X5313">
        <v>1.6128</v>
      </c>
    </row>
    <row r="5314" spans="1:24" hidden="1" x14ac:dyDescent="0.3">
      <c r="A5314" t="s">
        <v>19208</v>
      </c>
      <c r="B5314" t="s">
        <v>8179</v>
      </c>
      <c r="C5314" t="s">
        <v>19203</v>
      </c>
      <c r="D5314" t="s">
        <v>19204</v>
      </c>
      <c r="E5314" t="s">
        <v>113</v>
      </c>
      <c r="F5314" t="s">
        <v>19205</v>
      </c>
      <c r="G5314" t="s">
        <v>133</v>
      </c>
      <c r="H5314" t="s">
        <v>16868</v>
      </c>
      <c r="I5314" t="s">
        <v>540</v>
      </c>
      <c r="J5314" t="s">
        <v>19206</v>
      </c>
      <c r="K5314" t="s">
        <v>19207</v>
      </c>
      <c r="L5314" t="s">
        <v>1173</v>
      </c>
      <c r="M5314">
        <v>50</v>
      </c>
      <c r="N5314" t="s">
        <v>9971</v>
      </c>
      <c r="O5314" t="s">
        <v>9034</v>
      </c>
      <c r="P5314">
        <v>1</v>
      </c>
      <c r="Q5314">
        <v>560</v>
      </c>
      <c r="R5314">
        <v>308</v>
      </c>
      <c r="S5314">
        <v>149</v>
      </c>
      <c r="W5314">
        <v>0.17247999999999999</v>
      </c>
      <c r="X5314">
        <v>0.20697599999999999</v>
      </c>
    </row>
    <row r="5315" spans="1:24" hidden="1" x14ac:dyDescent="0.3">
      <c r="A5315" t="s">
        <v>19209</v>
      </c>
      <c r="B5315" t="s">
        <v>8536</v>
      </c>
      <c r="C5315" t="s">
        <v>19203</v>
      </c>
      <c r="D5315" t="s">
        <v>19204</v>
      </c>
      <c r="E5315" t="s">
        <v>113</v>
      </c>
      <c r="F5315" t="s">
        <v>19205</v>
      </c>
      <c r="G5315" t="s">
        <v>133</v>
      </c>
      <c r="H5315" t="s">
        <v>16868</v>
      </c>
      <c r="I5315" t="s">
        <v>540</v>
      </c>
      <c r="J5315" t="s">
        <v>19206</v>
      </c>
      <c r="K5315" t="s">
        <v>19207</v>
      </c>
      <c r="L5315" t="s">
        <v>1173</v>
      </c>
      <c r="M5315">
        <v>48</v>
      </c>
      <c r="N5315" t="s">
        <v>8614</v>
      </c>
      <c r="O5315" t="s">
        <v>9505</v>
      </c>
      <c r="P5315">
        <v>2</v>
      </c>
      <c r="W5315">
        <v>0</v>
      </c>
      <c r="X5315">
        <v>0</v>
      </c>
    </row>
    <row r="5316" spans="1:24" hidden="1" x14ac:dyDescent="0.3">
      <c r="A5316" t="s">
        <v>19210</v>
      </c>
      <c r="B5316" t="s">
        <v>8211</v>
      </c>
      <c r="C5316" t="s">
        <v>19203</v>
      </c>
      <c r="D5316" t="s">
        <v>19204</v>
      </c>
      <c r="E5316" t="s">
        <v>113</v>
      </c>
      <c r="F5316" t="s">
        <v>19205</v>
      </c>
      <c r="G5316" t="s">
        <v>133</v>
      </c>
      <c r="H5316" t="s">
        <v>16868</v>
      </c>
      <c r="I5316" t="s">
        <v>540</v>
      </c>
      <c r="J5316" t="s">
        <v>19206</v>
      </c>
      <c r="K5316" t="s">
        <v>19207</v>
      </c>
      <c r="L5316" t="s">
        <v>1173</v>
      </c>
      <c r="M5316">
        <v>48</v>
      </c>
      <c r="N5316" t="s">
        <v>8614</v>
      </c>
      <c r="O5316" t="s">
        <v>8734</v>
      </c>
      <c r="P5316">
        <v>1</v>
      </c>
      <c r="Q5316">
        <v>0.6</v>
      </c>
      <c r="T5316">
        <v>124</v>
      </c>
      <c r="W5316">
        <v>0.28274333882308139</v>
      </c>
      <c r="X5316">
        <v>0.45238934211693027</v>
      </c>
    </row>
    <row r="5317" spans="1:24" hidden="1" x14ac:dyDescent="0.3">
      <c r="A5317" t="s">
        <v>19211</v>
      </c>
      <c r="B5317" t="s">
        <v>8174</v>
      </c>
      <c r="C5317" t="s">
        <v>1302</v>
      </c>
      <c r="D5317" t="s">
        <v>1301</v>
      </c>
      <c r="E5317" t="s">
        <v>113</v>
      </c>
      <c r="F5317" t="s">
        <v>1303</v>
      </c>
      <c r="G5317" t="s">
        <v>247</v>
      </c>
      <c r="H5317" t="s">
        <v>308</v>
      </c>
      <c r="I5317" t="s">
        <v>310</v>
      </c>
      <c r="J5317" t="s">
        <v>19212</v>
      </c>
      <c r="K5317" t="s">
        <v>19213</v>
      </c>
      <c r="L5317" t="s">
        <v>10083</v>
      </c>
      <c r="M5317">
        <v>20</v>
      </c>
      <c r="N5317" t="s">
        <v>9659</v>
      </c>
      <c r="O5317" t="s">
        <v>9771</v>
      </c>
      <c r="P5317">
        <v>1</v>
      </c>
      <c r="Q5317">
        <v>597</v>
      </c>
      <c r="R5317">
        <v>300</v>
      </c>
      <c r="T5317">
        <v>350</v>
      </c>
      <c r="W5317">
        <v>0.17910000000000001</v>
      </c>
      <c r="X5317">
        <v>0.21492</v>
      </c>
    </row>
    <row r="5318" spans="1:24" hidden="1" x14ac:dyDescent="0.3">
      <c r="A5318" t="s">
        <v>19214</v>
      </c>
      <c r="B5318" t="s">
        <v>8179</v>
      </c>
      <c r="C5318" t="s">
        <v>1302</v>
      </c>
      <c r="D5318" t="s">
        <v>1301</v>
      </c>
      <c r="E5318" t="s">
        <v>113</v>
      </c>
      <c r="F5318" t="s">
        <v>1303</v>
      </c>
      <c r="G5318" t="s">
        <v>247</v>
      </c>
      <c r="H5318" t="s">
        <v>308</v>
      </c>
      <c r="I5318" t="s">
        <v>310</v>
      </c>
      <c r="J5318" t="s">
        <v>19212</v>
      </c>
      <c r="K5318" t="s">
        <v>19213</v>
      </c>
      <c r="L5318" t="s">
        <v>10083</v>
      </c>
      <c r="M5318">
        <v>20</v>
      </c>
      <c r="N5318" t="s">
        <v>8614</v>
      </c>
      <c r="O5318" t="s">
        <v>9568</v>
      </c>
      <c r="P5318">
        <v>1</v>
      </c>
      <c r="Q5318">
        <v>409</v>
      </c>
      <c r="R5318">
        <v>269</v>
      </c>
      <c r="W5318">
        <v>0.11002099999999999</v>
      </c>
      <c r="X5318">
        <v>0.13202519999999998</v>
      </c>
    </row>
    <row r="5319" spans="1:24" hidden="1" x14ac:dyDescent="0.3">
      <c r="A5319" t="s">
        <v>19215</v>
      </c>
      <c r="B5319" t="s">
        <v>8536</v>
      </c>
      <c r="C5319" t="s">
        <v>1302</v>
      </c>
      <c r="D5319" t="s">
        <v>1301</v>
      </c>
      <c r="E5319" t="s">
        <v>113</v>
      </c>
      <c r="F5319" t="s">
        <v>1303</v>
      </c>
      <c r="G5319" t="s">
        <v>247</v>
      </c>
      <c r="H5319" t="s">
        <v>308</v>
      </c>
      <c r="I5319" t="s">
        <v>310</v>
      </c>
      <c r="J5319" t="s">
        <v>19212</v>
      </c>
      <c r="K5319" t="s">
        <v>19213</v>
      </c>
      <c r="L5319" t="s">
        <v>10083</v>
      </c>
      <c r="M5319">
        <v>17</v>
      </c>
      <c r="N5319" t="s">
        <v>9085</v>
      </c>
      <c r="O5319" t="s">
        <v>9131</v>
      </c>
      <c r="P5319">
        <v>1</v>
      </c>
      <c r="Q5319">
        <v>210</v>
      </c>
      <c r="R5319">
        <v>210</v>
      </c>
      <c r="W5319">
        <v>4.41E-2</v>
      </c>
      <c r="X5319">
        <v>5.2920000000000002E-2</v>
      </c>
    </row>
    <row r="5320" spans="1:24" hidden="1" x14ac:dyDescent="0.3">
      <c r="A5320" t="s">
        <v>19216</v>
      </c>
      <c r="B5320" t="s">
        <v>8211</v>
      </c>
      <c r="C5320" t="s">
        <v>1302</v>
      </c>
      <c r="D5320" t="s">
        <v>1301</v>
      </c>
      <c r="E5320" t="s">
        <v>113</v>
      </c>
      <c r="F5320" t="s">
        <v>1303</v>
      </c>
      <c r="G5320" t="s">
        <v>247</v>
      </c>
      <c r="H5320" t="s">
        <v>308</v>
      </c>
      <c r="I5320" t="s">
        <v>310</v>
      </c>
      <c r="J5320" t="s">
        <v>19212</v>
      </c>
      <c r="K5320" t="s">
        <v>19213</v>
      </c>
      <c r="L5320" t="s">
        <v>10083</v>
      </c>
      <c r="M5320">
        <v>17</v>
      </c>
      <c r="N5320" t="s">
        <v>17423</v>
      </c>
      <c r="O5320" t="s">
        <v>15748</v>
      </c>
      <c r="P5320">
        <v>1</v>
      </c>
      <c r="Q5320">
        <v>0.9</v>
      </c>
      <c r="T5320">
        <v>16</v>
      </c>
      <c r="W5320">
        <v>0.63617251235193317</v>
      </c>
      <c r="X5320">
        <v>1.0178760197630932</v>
      </c>
    </row>
    <row r="5321" spans="1:24" hidden="1" x14ac:dyDescent="0.3">
      <c r="A5321" t="s">
        <v>19217</v>
      </c>
      <c r="B5321" t="s">
        <v>8174</v>
      </c>
      <c r="C5321" t="s">
        <v>1581</v>
      </c>
      <c r="D5321" t="s">
        <v>1580</v>
      </c>
      <c r="E5321" t="s">
        <v>113</v>
      </c>
      <c r="F5321" t="s">
        <v>1582</v>
      </c>
      <c r="G5321" t="s">
        <v>247</v>
      </c>
      <c r="H5321" t="s">
        <v>308</v>
      </c>
      <c r="I5321" t="s">
        <v>310</v>
      </c>
      <c r="J5321" t="s">
        <v>19218</v>
      </c>
      <c r="K5321" t="s">
        <v>19219</v>
      </c>
      <c r="L5321" t="s">
        <v>8903</v>
      </c>
      <c r="M5321">
        <v>30</v>
      </c>
      <c r="N5321" t="s">
        <v>9659</v>
      </c>
      <c r="O5321" t="s">
        <v>10476</v>
      </c>
      <c r="P5321">
        <v>3</v>
      </c>
      <c r="Q5321">
        <v>1500</v>
      </c>
      <c r="R5321">
        <v>469</v>
      </c>
      <c r="T5321">
        <v>40</v>
      </c>
      <c r="U5321">
        <v>160</v>
      </c>
      <c r="V5321">
        <v>290</v>
      </c>
      <c r="W5321">
        <v>2.1105</v>
      </c>
      <c r="X5321">
        <v>2.5326</v>
      </c>
    </row>
    <row r="5322" spans="1:24" hidden="1" x14ac:dyDescent="0.3">
      <c r="A5322" t="s">
        <v>19220</v>
      </c>
      <c r="B5322" t="s">
        <v>8179</v>
      </c>
      <c r="C5322" t="s">
        <v>1581</v>
      </c>
      <c r="D5322" t="s">
        <v>1580</v>
      </c>
      <c r="E5322" t="s">
        <v>113</v>
      </c>
      <c r="F5322" t="s">
        <v>1582</v>
      </c>
      <c r="G5322" t="s">
        <v>247</v>
      </c>
      <c r="H5322" t="s">
        <v>308</v>
      </c>
      <c r="I5322" t="s">
        <v>310</v>
      </c>
      <c r="J5322" t="s">
        <v>19218</v>
      </c>
      <c r="K5322" t="s">
        <v>19219</v>
      </c>
      <c r="L5322" t="s">
        <v>8903</v>
      </c>
      <c r="M5322">
        <v>30</v>
      </c>
      <c r="N5322" t="s">
        <v>8614</v>
      </c>
      <c r="O5322" t="s">
        <v>9568</v>
      </c>
      <c r="P5322">
        <v>3</v>
      </c>
      <c r="Q5322">
        <v>409</v>
      </c>
      <c r="R5322">
        <v>269</v>
      </c>
      <c r="W5322">
        <v>0.330063</v>
      </c>
      <c r="X5322">
        <v>0.39607559999999997</v>
      </c>
    </row>
    <row r="5323" spans="1:24" hidden="1" x14ac:dyDescent="0.3">
      <c r="A5323" t="s">
        <v>19221</v>
      </c>
      <c r="B5323" t="s">
        <v>8536</v>
      </c>
      <c r="C5323" t="s">
        <v>1581</v>
      </c>
      <c r="D5323" t="s">
        <v>1580</v>
      </c>
      <c r="E5323" t="s">
        <v>113</v>
      </c>
      <c r="F5323" t="s">
        <v>1582</v>
      </c>
      <c r="G5323" t="s">
        <v>247</v>
      </c>
      <c r="H5323" t="s">
        <v>308</v>
      </c>
      <c r="I5323" t="s">
        <v>310</v>
      </c>
      <c r="J5323" t="s">
        <v>19218</v>
      </c>
      <c r="K5323" t="s">
        <v>19219</v>
      </c>
      <c r="L5323" t="s">
        <v>8903</v>
      </c>
      <c r="M5323">
        <v>27</v>
      </c>
      <c r="N5323" t="s">
        <v>9085</v>
      </c>
      <c r="O5323" t="s">
        <v>9131</v>
      </c>
      <c r="P5323">
        <v>1</v>
      </c>
      <c r="Q5323">
        <v>210</v>
      </c>
      <c r="R5323">
        <v>210</v>
      </c>
      <c r="W5323">
        <v>4.41E-2</v>
      </c>
      <c r="X5323">
        <v>5.2920000000000002E-2</v>
      </c>
    </row>
    <row r="5324" spans="1:24" hidden="1" x14ac:dyDescent="0.3">
      <c r="A5324" t="s">
        <v>19222</v>
      </c>
      <c r="B5324" t="s">
        <v>8211</v>
      </c>
      <c r="C5324" t="s">
        <v>1581</v>
      </c>
      <c r="D5324" t="s">
        <v>1580</v>
      </c>
      <c r="E5324" t="s">
        <v>113</v>
      </c>
      <c r="F5324" t="s">
        <v>1582</v>
      </c>
      <c r="G5324" t="s">
        <v>247</v>
      </c>
      <c r="H5324" t="s">
        <v>308</v>
      </c>
      <c r="I5324" t="s">
        <v>310</v>
      </c>
      <c r="J5324" t="s">
        <v>19218</v>
      </c>
      <c r="K5324" t="s">
        <v>19219</v>
      </c>
      <c r="L5324" t="s">
        <v>8903</v>
      </c>
      <c r="M5324">
        <v>27</v>
      </c>
      <c r="N5324" t="s">
        <v>17423</v>
      </c>
      <c r="O5324" t="s">
        <v>15748</v>
      </c>
      <c r="P5324">
        <v>1</v>
      </c>
      <c r="Q5324">
        <v>0.9</v>
      </c>
      <c r="T5324">
        <v>291.89999999999998</v>
      </c>
      <c r="W5324">
        <v>0.63617251235193317</v>
      </c>
      <c r="X5324">
        <v>1.0178760197630932</v>
      </c>
    </row>
    <row r="5325" spans="1:24" hidden="1" x14ac:dyDescent="0.3">
      <c r="A5325" t="s">
        <v>19223</v>
      </c>
      <c r="B5325" t="s">
        <v>8174</v>
      </c>
      <c r="C5325" t="s">
        <v>1787</v>
      </c>
      <c r="D5325" t="s">
        <v>1786</v>
      </c>
      <c r="E5325" t="s">
        <v>113</v>
      </c>
      <c r="F5325" t="s">
        <v>1788</v>
      </c>
      <c r="G5325" t="s">
        <v>247</v>
      </c>
      <c r="H5325" t="s">
        <v>308</v>
      </c>
      <c r="I5325" t="s">
        <v>310</v>
      </c>
      <c r="J5325" t="s">
        <v>19224</v>
      </c>
      <c r="K5325" t="s">
        <v>19225</v>
      </c>
      <c r="L5325" t="s">
        <v>9030</v>
      </c>
      <c r="M5325">
        <v>60</v>
      </c>
      <c r="N5325" t="s">
        <v>9659</v>
      </c>
      <c r="O5325" t="s">
        <v>10476</v>
      </c>
      <c r="P5325">
        <v>3</v>
      </c>
      <c r="Q5325">
        <v>1500</v>
      </c>
      <c r="R5325">
        <v>469</v>
      </c>
      <c r="T5325">
        <v>75</v>
      </c>
      <c r="U5325">
        <v>170</v>
      </c>
      <c r="V5325">
        <v>330</v>
      </c>
      <c r="W5325">
        <v>2.1105</v>
      </c>
      <c r="X5325">
        <v>2.5326</v>
      </c>
    </row>
    <row r="5326" spans="1:24" hidden="1" x14ac:dyDescent="0.3">
      <c r="A5326" t="s">
        <v>19226</v>
      </c>
      <c r="B5326" t="s">
        <v>8179</v>
      </c>
      <c r="C5326" t="s">
        <v>1787</v>
      </c>
      <c r="D5326" t="s">
        <v>1786</v>
      </c>
      <c r="E5326" t="s">
        <v>113</v>
      </c>
      <c r="F5326" t="s">
        <v>1788</v>
      </c>
      <c r="G5326" t="s">
        <v>247</v>
      </c>
      <c r="H5326" t="s">
        <v>308</v>
      </c>
      <c r="I5326" t="s">
        <v>310</v>
      </c>
      <c r="J5326" t="s">
        <v>19224</v>
      </c>
      <c r="K5326" t="s">
        <v>19225</v>
      </c>
      <c r="L5326" t="s">
        <v>9030</v>
      </c>
      <c r="M5326">
        <v>60</v>
      </c>
      <c r="N5326" t="s">
        <v>8614</v>
      </c>
      <c r="O5326" t="s">
        <v>9568</v>
      </c>
      <c r="P5326">
        <v>3</v>
      </c>
      <c r="Q5326">
        <v>409</v>
      </c>
      <c r="R5326">
        <v>269</v>
      </c>
      <c r="W5326">
        <v>0.330063</v>
      </c>
      <c r="X5326">
        <v>0.39607559999999997</v>
      </c>
    </row>
    <row r="5327" spans="1:24" hidden="1" x14ac:dyDescent="0.3">
      <c r="A5327" t="s">
        <v>19227</v>
      </c>
      <c r="B5327" t="s">
        <v>8536</v>
      </c>
      <c r="C5327" t="s">
        <v>1787</v>
      </c>
      <c r="D5327" t="s">
        <v>1786</v>
      </c>
      <c r="E5327" t="s">
        <v>113</v>
      </c>
      <c r="F5327" t="s">
        <v>1788</v>
      </c>
      <c r="G5327" t="s">
        <v>247</v>
      </c>
      <c r="H5327" t="s">
        <v>308</v>
      </c>
      <c r="I5327" t="s">
        <v>310</v>
      </c>
      <c r="J5327" t="s">
        <v>19224</v>
      </c>
      <c r="K5327" t="s">
        <v>19225</v>
      </c>
      <c r="L5327" t="s">
        <v>9030</v>
      </c>
      <c r="M5327">
        <v>57</v>
      </c>
      <c r="N5327" t="s">
        <v>9085</v>
      </c>
      <c r="O5327" t="s">
        <v>9131</v>
      </c>
      <c r="P5327">
        <v>1</v>
      </c>
      <c r="Q5327">
        <v>210</v>
      </c>
      <c r="R5327">
        <v>210</v>
      </c>
      <c r="W5327">
        <v>4.41E-2</v>
      </c>
      <c r="X5327">
        <v>5.2920000000000002E-2</v>
      </c>
    </row>
    <row r="5328" spans="1:24" hidden="1" x14ac:dyDescent="0.3">
      <c r="A5328" t="s">
        <v>19228</v>
      </c>
      <c r="B5328" t="s">
        <v>8211</v>
      </c>
      <c r="C5328" t="s">
        <v>1787</v>
      </c>
      <c r="D5328" t="s">
        <v>1786</v>
      </c>
      <c r="E5328" t="s">
        <v>113</v>
      </c>
      <c r="F5328" t="s">
        <v>1788</v>
      </c>
      <c r="G5328" t="s">
        <v>247</v>
      </c>
      <c r="H5328" t="s">
        <v>308</v>
      </c>
      <c r="I5328" t="s">
        <v>310</v>
      </c>
      <c r="J5328" t="s">
        <v>19224</v>
      </c>
      <c r="K5328" t="s">
        <v>19225</v>
      </c>
      <c r="L5328" t="s">
        <v>9030</v>
      </c>
      <c r="M5328">
        <v>57</v>
      </c>
      <c r="N5328" t="s">
        <v>17423</v>
      </c>
      <c r="O5328" t="s">
        <v>15748</v>
      </c>
      <c r="P5328">
        <v>1</v>
      </c>
      <c r="Q5328">
        <v>1.8</v>
      </c>
      <c r="T5328">
        <v>10.6</v>
      </c>
      <c r="W5328">
        <v>2.5446900494077327</v>
      </c>
      <c r="X5328">
        <v>4.0715040790523727</v>
      </c>
    </row>
    <row r="5329" spans="1:24" hidden="1" x14ac:dyDescent="0.3">
      <c r="A5329" t="s">
        <v>19229</v>
      </c>
      <c r="B5329" t="s">
        <v>8174</v>
      </c>
      <c r="C5329" t="s">
        <v>5864</v>
      </c>
      <c r="D5329" t="s">
        <v>5863</v>
      </c>
      <c r="E5329" t="s">
        <v>113</v>
      </c>
      <c r="F5329" t="s">
        <v>5865</v>
      </c>
      <c r="G5329" t="s">
        <v>247</v>
      </c>
      <c r="H5329" t="s">
        <v>308</v>
      </c>
      <c r="I5329" t="s">
        <v>344</v>
      </c>
      <c r="J5329" t="s">
        <v>19230</v>
      </c>
      <c r="K5329" t="s">
        <v>19231</v>
      </c>
      <c r="L5329" t="s">
        <v>8903</v>
      </c>
      <c r="M5329">
        <v>30</v>
      </c>
      <c r="N5329" t="s">
        <v>8614</v>
      </c>
      <c r="O5329" t="s">
        <v>17673</v>
      </c>
      <c r="P5329">
        <v>3</v>
      </c>
      <c r="Q5329">
        <v>1500</v>
      </c>
      <c r="R5329">
        <v>488</v>
      </c>
      <c r="T5329">
        <v>60</v>
      </c>
      <c r="U5329">
        <v>180</v>
      </c>
      <c r="V5329">
        <v>300</v>
      </c>
      <c r="W5329">
        <v>2.1960000000000002</v>
      </c>
      <c r="X5329">
        <v>2.6352000000000002</v>
      </c>
    </row>
    <row r="5330" spans="1:24" hidden="1" x14ac:dyDescent="0.3">
      <c r="A5330" t="s">
        <v>19232</v>
      </c>
      <c r="B5330" t="s">
        <v>8179</v>
      </c>
      <c r="C5330" t="s">
        <v>5864</v>
      </c>
      <c r="D5330" t="s">
        <v>5863</v>
      </c>
      <c r="E5330" t="s">
        <v>113</v>
      </c>
      <c r="F5330" t="s">
        <v>5865</v>
      </c>
      <c r="G5330" t="s">
        <v>247</v>
      </c>
      <c r="H5330" t="s">
        <v>308</v>
      </c>
      <c r="I5330" t="s">
        <v>344</v>
      </c>
      <c r="J5330" t="s">
        <v>19230</v>
      </c>
      <c r="K5330" t="s">
        <v>19231</v>
      </c>
      <c r="L5330" t="s">
        <v>8903</v>
      </c>
      <c r="M5330">
        <v>30</v>
      </c>
      <c r="N5330" t="s">
        <v>8614</v>
      </c>
      <c r="O5330" t="s">
        <v>9568</v>
      </c>
      <c r="P5330">
        <v>3</v>
      </c>
      <c r="Q5330">
        <v>409</v>
      </c>
      <c r="R5330">
        <v>269</v>
      </c>
      <c r="W5330">
        <v>0.330063</v>
      </c>
      <c r="X5330">
        <v>0.39607559999999997</v>
      </c>
    </row>
    <row r="5331" spans="1:24" hidden="1" x14ac:dyDescent="0.3">
      <c r="A5331" t="s">
        <v>19233</v>
      </c>
      <c r="B5331" t="s">
        <v>8536</v>
      </c>
      <c r="C5331" t="s">
        <v>5864</v>
      </c>
      <c r="D5331" t="s">
        <v>5863</v>
      </c>
      <c r="E5331" t="s">
        <v>113</v>
      </c>
      <c r="F5331" t="s">
        <v>5865</v>
      </c>
      <c r="G5331" t="s">
        <v>247</v>
      </c>
      <c r="H5331" t="s">
        <v>308</v>
      </c>
      <c r="I5331" t="s">
        <v>344</v>
      </c>
      <c r="J5331" t="s">
        <v>19230</v>
      </c>
      <c r="K5331" t="s">
        <v>19231</v>
      </c>
      <c r="L5331" t="s">
        <v>8903</v>
      </c>
      <c r="M5331">
        <v>27</v>
      </c>
      <c r="N5331" t="s">
        <v>9085</v>
      </c>
      <c r="O5331" t="s">
        <v>9131</v>
      </c>
      <c r="P5331">
        <v>1</v>
      </c>
      <c r="Q5331">
        <v>210</v>
      </c>
      <c r="R5331">
        <v>210</v>
      </c>
      <c r="W5331">
        <v>4.41E-2</v>
      </c>
      <c r="X5331">
        <v>5.2920000000000002E-2</v>
      </c>
    </row>
    <row r="5332" spans="1:24" hidden="1" x14ac:dyDescent="0.3">
      <c r="A5332" t="s">
        <v>19234</v>
      </c>
      <c r="B5332" t="s">
        <v>8211</v>
      </c>
      <c r="C5332" t="s">
        <v>5864</v>
      </c>
      <c r="D5332" t="s">
        <v>5863</v>
      </c>
      <c r="E5332" t="s">
        <v>113</v>
      </c>
      <c r="F5332" t="s">
        <v>5865</v>
      </c>
      <c r="G5332" t="s">
        <v>247</v>
      </c>
      <c r="H5332" t="s">
        <v>308</v>
      </c>
      <c r="I5332" t="s">
        <v>344</v>
      </c>
      <c r="J5332" t="s">
        <v>19230</v>
      </c>
      <c r="K5332" t="s">
        <v>19231</v>
      </c>
      <c r="L5332" t="s">
        <v>8903</v>
      </c>
      <c r="M5332">
        <v>27</v>
      </c>
      <c r="N5332" t="s">
        <v>17423</v>
      </c>
      <c r="O5332" t="s">
        <v>15748</v>
      </c>
      <c r="P5332">
        <v>1</v>
      </c>
      <c r="Q5332">
        <v>0.6</v>
      </c>
      <c r="T5332">
        <v>210.4</v>
      </c>
      <c r="W5332">
        <v>0.28274333882308139</v>
      </c>
      <c r="X5332">
        <v>0.45238934211693027</v>
      </c>
    </row>
    <row r="5333" spans="1:24" hidden="1" x14ac:dyDescent="0.3">
      <c r="A5333" t="s">
        <v>19235</v>
      </c>
      <c r="B5333" t="s">
        <v>8174</v>
      </c>
      <c r="C5333" t="s">
        <v>19236</v>
      </c>
      <c r="D5333" t="s">
        <v>19237</v>
      </c>
      <c r="E5333" t="s">
        <v>113</v>
      </c>
      <c r="F5333" t="s">
        <v>19238</v>
      </c>
      <c r="G5333" t="s">
        <v>247</v>
      </c>
      <c r="H5333" t="s">
        <v>308</v>
      </c>
      <c r="I5333" t="s">
        <v>344</v>
      </c>
      <c r="J5333" t="s">
        <v>19239</v>
      </c>
      <c r="K5333" t="s">
        <v>19240</v>
      </c>
      <c r="L5333" t="s">
        <v>8903</v>
      </c>
      <c r="M5333">
        <v>30</v>
      </c>
      <c r="N5333" t="s">
        <v>8614</v>
      </c>
      <c r="O5333" t="s">
        <v>17673</v>
      </c>
      <c r="P5333">
        <v>3</v>
      </c>
      <c r="Q5333">
        <v>1500</v>
      </c>
      <c r="R5333">
        <v>488</v>
      </c>
      <c r="T5333">
        <v>95</v>
      </c>
      <c r="U5333">
        <v>200</v>
      </c>
      <c r="V5333">
        <v>280</v>
      </c>
      <c r="W5333">
        <v>2.1960000000000002</v>
      </c>
      <c r="X5333">
        <v>2.6352000000000002</v>
      </c>
    </row>
    <row r="5334" spans="1:24" hidden="1" x14ac:dyDescent="0.3">
      <c r="A5334" t="s">
        <v>19241</v>
      </c>
      <c r="B5334" t="s">
        <v>8617</v>
      </c>
      <c r="C5334" t="s">
        <v>19236</v>
      </c>
      <c r="D5334" t="s">
        <v>19237</v>
      </c>
      <c r="E5334" t="s">
        <v>113</v>
      </c>
      <c r="F5334" t="s">
        <v>19238</v>
      </c>
      <c r="G5334" t="s">
        <v>247</v>
      </c>
      <c r="H5334" t="s">
        <v>308</v>
      </c>
      <c r="I5334" t="s">
        <v>344</v>
      </c>
      <c r="J5334" t="s">
        <v>19239</v>
      </c>
      <c r="K5334" t="s">
        <v>19240</v>
      </c>
      <c r="L5334" t="s">
        <v>8903</v>
      </c>
      <c r="M5334">
        <v>30</v>
      </c>
      <c r="N5334" t="s">
        <v>8614</v>
      </c>
      <c r="O5334" t="s">
        <v>9835</v>
      </c>
      <c r="P5334">
        <v>3</v>
      </c>
      <c r="Q5334">
        <v>694</v>
      </c>
      <c r="R5334">
        <v>408</v>
      </c>
      <c r="T5334">
        <v>95</v>
      </c>
      <c r="U5334">
        <v>200</v>
      </c>
      <c r="V5334">
        <v>280</v>
      </c>
      <c r="W5334">
        <v>0.84945599999999999</v>
      </c>
      <c r="X5334">
        <v>1.0193471999999999</v>
      </c>
    </row>
    <row r="5335" spans="1:24" hidden="1" x14ac:dyDescent="0.3">
      <c r="A5335" t="s">
        <v>19242</v>
      </c>
      <c r="B5335" t="s">
        <v>8179</v>
      </c>
      <c r="C5335" t="s">
        <v>19236</v>
      </c>
      <c r="D5335" t="s">
        <v>19237</v>
      </c>
      <c r="E5335" t="s">
        <v>113</v>
      </c>
      <c r="F5335" t="s">
        <v>19238</v>
      </c>
      <c r="G5335" t="s">
        <v>247</v>
      </c>
      <c r="H5335" t="s">
        <v>308</v>
      </c>
      <c r="I5335" t="s">
        <v>344</v>
      </c>
      <c r="J5335" t="s">
        <v>19239</v>
      </c>
      <c r="K5335" t="s">
        <v>19240</v>
      </c>
      <c r="L5335" t="s">
        <v>8903</v>
      </c>
      <c r="M5335">
        <v>30</v>
      </c>
      <c r="N5335" t="s">
        <v>113</v>
      </c>
      <c r="O5335" t="s">
        <v>9816</v>
      </c>
      <c r="P5335">
        <v>3</v>
      </c>
      <c r="Q5335">
        <v>522</v>
      </c>
      <c r="R5335">
        <v>397</v>
      </c>
      <c r="W5335">
        <v>0.62170199999999998</v>
      </c>
      <c r="X5335">
        <v>0.74604239999999999</v>
      </c>
    </row>
    <row r="5336" spans="1:24" hidden="1" x14ac:dyDescent="0.3">
      <c r="A5336" t="s">
        <v>19243</v>
      </c>
      <c r="B5336" t="s">
        <v>8536</v>
      </c>
      <c r="C5336" t="s">
        <v>19236</v>
      </c>
      <c r="D5336" t="s">
        <v>19237</v>
      </c>
      <c r="E5336" t="s">
        <v>113</v>
      </c>
      <c r="F5336" t="s">
        <v>19238</v>
      </c>
      <c r="G5336" t="s">
        <v>247</v>
      </c>
      <c r="H5336" t="s">
        <v>308</v>
      </c>
      <c r="I5336" t="s">
        <v>344</v>
      </c>
      <c r="J5336" t="s">
        <v>19239</v>
      </c>
      <c r="K5336" t="s">
        <v>19240</v>
      </c>
      <c r="L5336" t="s">
        <v>8903</v>
      </c>
      <c r="M5336">
        <v>30</v>
      </c>
      <c r="N5336" t="s">
        <v>8614</v>
      </c>
      <c r="O5336" t="s">
        <v>9568</v>
      </c>
      <c r="P5336">
        <v>3</v>
      </c>
      <c r="Q5336">
        <v>409</v>
      </c>
      <c r="R5336">
        <v>269</v>
      </c>
      <c r="W5336">
        <v>0.330063</v>
      </c>
      <c r="X5336">
        <v>0.39607559999999997</v>
      </c>
    </row>
    <row r="5337" spans="1:24" hidden="1" x14ac:dyDescent="0.3">
      <c r="A5337" t="s">
        <v>19244</v>
      </c>
      <c r="B5337" t="s">
        <v>8174</v>
      </c>
      <c r="C5337" t="s">
        <v>1672</v>
      </c>
      <c r="D5337" t="s">
        <v>1671</v>
      </c>
      <c r="E5337" t="s">
        <v>113</v>
      </c>
      <c r="F5337" t="s">
        <v>1673</v>
      </c>
      <c r="G5337" t="s">
        <v>247</v>
      </c>
      <c r="H5337" t="s">
        <v>308</v>
      </c>
      <c r="I5337" t="s">
        <v>344</v>
      </c>
      <c r="J5337" t="s">
        <v>19245</v>
      </c>
      <c r="K5337" t="s">
        <v>19246</v>
      </c>
      <c r="L5337" t="s">
        <v>8903</v>
      </c>
      <c r="M5337">
        <v>30</v>
      </c>
      <c r="N5337" t="s">
        <v>8614</v>
      </c>
      <c r="O5337" t="s">
        <v>17673</v>
      </c>
      <c r="P5337">
        <v>3</v>
      </c>
      <c r="Q5337">
        <v>1500</v>
      </c>
      <c r="R5337">
        <v>488</v>
      </c>
      <c r="T5337">
        <v>10</v>
      </c>
      <c r="U5337">
        <v>115</v>
      </c>
      <c r="V5337">
        <v>190</v>
      </c>
      <c r="W5337">
        <v>2.1960000000000002</v>
      </c>
      <c r="X5337">
        <v>2.6352000000000002</v>
      </c>
    </row>
    <row r="5338" spans="1:24" hidden="1" x14ac:dyDescent="0.3">
      <c r="A5338" t="s">
        <v>19247</v>
      </c>
      <c r="B5338" t="s">
        <v>8617</v>
      </c>
      <c r="C5338" t="s">
        <v>1672</v>
      </c>
      <c r="D5338" t="s">
        <v>1671</v>
      </c>
      <c r="E5338" t="s">
        <v>113</v>
      </c>
      <c r="F5338" t="s">
        <v>1673</v>
      </c>
      <c r="G5338" t="s">
        <v>247</v>
      </c>
      <c r="H5338" t="s">
        <v>308</v>
      </c>
      <c r="I5338" t="s">
        <v>344</v>
      </c>
      <c r="J5338" t="s">
        <v>19245</v>
      </c>
      <c r="K5338" t="s">
        <v>19246</v>
      </c>
      <c r="L5338" t="s">
        <v>8903</v>
      </c>
      <c r="M5338">
        <v>30</v>
      </c>
      <c r="N5338" t="s">
        <v>8614</v>
      </c>
      <c r="O5338" t="s">
        <v>9835</v>
      </c>
      <c r="P5338">
        <v>3</v>
      </c>
      <c r="Q5338">
        <v>694</v>
      </c>
      <c r="R5338">
        <v>408</v>
      </c>
      <c r="T5338">
        <v>10</v>
      </c>
      <c r="U5338">
        <v>115</v>
      </c>
      <c r="V5338">
        <v>190</v>
      </c>
      <c r="W5338">
        <v>0.84945599999999999</v>
      </c>
      <c r="X5338">
        <v>1.0193471999999999</v>
      </c>
    </row>
    <row r="5339" spans="1:24" hidden="1" x14ac:dyDescent="0.3">
      <c r="A5339" t="s">
        <v>19248</v>
      </c>
      <c r="B5339" t="s">
        <v>8179</v>
      </c>
      <c r="C5339" t="s">
        <v>1672</v>
      </c>
      <c r="D5339" t="s">
        <v>1671</v>
      </c>
      <c r="E5339" t="s">
        <v>113</v>
      </c>
      <c r="F5339" t="s">
        <v>1673</v>
      </c>
      <c r="G5339" t="s">
        <v>247</v>
      </c>
      <c r="H5339" t="s">
        <v>308</v>
      </c>
      <c r="I5339" t="s">
        <v>344</v>
      </c>
      <c r="J5339" t="s">
        <v>19245</v>
      </c>
      <c r="K5339" t="s">
        <v>19246</v>
      </c>
      <c r="L5339" t="s">
        <v>8903</v>
      </c>
      <c r="M5339">
        <v>30</v>
      </c>
      <c r="N5339" t="s">
        <v>8614</v>
      </c>
      <c r="O5339" t="s">
        <v>16290</v>
      </c>
      <c r="P5339">
        <v>3</v>
      </c>
      <c r="Q5339">
        <v>533</v>
      </c>
      <c r="R5339">
        <v>398</v>
      </c>
      <c r="W5339">
        <v>0.63640200000000002</v>
      </c>
      <c r="X5339">
        <v>0.76368239999999998</v>
      </c>
    </row>
    <row r="5340" spans="1:24" hidden="1" x14ac:dyDescent="0.3">
      <c r="A5340" t="s">
        <v>19249</v>
      </c>
      <c r="B5340" t="s">
        <v>8174</v>
      </c>
      <c r="C5340" t="s">
        <v>19250</v>
      </c>
      <c r="D5340" t="s">
        <v>19251</v>
      </c>
      <c r="E5340" t="s">
        <v>113</v>
      </c>
      <c r="F5340" t="s">
        <v>19252</v>
      </c>
      <c r="G5340" t="s">
        <v>247</v>
      </c>
      <c r="H5340" t="s">
        <v>371</v>
      </c>
      <c r="I5340" t="s">
        <v>344</v>
      </c>
      <c r="J5340" t="s">
        <v>19253</v>
      </c>
      <c r="K5340" t="s">
        <v>19254</v>
      </c>
      <c r="L5340" t="s">
        <v>8903</v>
      </c>
      <c r="M5340">
        <v>30</v>
      </c>
      <c r="N5340" t="s">
        <v>8442</v>
      </c>
      <c r="O5340" t="s">
        <v>8654</v>
      </c>
      <c r="P5340">
        <v>3</v>
      </c>
      <c r="Q5340">
        <v>2000</v>
      </c>
      <c r="R5340">
        <v>445</v>
      </c>
      <c r="T5340">
        <v>110</v>
      </c>
      <c r="U5340">
        <v>235</v>
      </c>
      <c r="V5340">
        <v>350</v>
      </c>
      <c r="W5340">
        <v>2.67</v>
      </c>
      <c r="X5340">
        <v>3.2039999999999997</v>
      </c>
    </row>
    <row r="5341" spans="1:24" hidden="1" x14ac:dyDescent="0.3">
      <c r="A5341" t="s">
        <v>19255</v>
      </c>
      <c r="B5341" t="s">
        <v>8617</v>
      </c>
      <c r="C5341" t="s">
        <v>19250</v>
      </c>
      <c r="D5341" t="s">
        <v>19251</v>
      </c>
      <c r="E5341" t="s">
        <v>113</v>
      </c>
      <c r="F5341" t="s">
        <v>19252</v>
      </c>
      <c r="G5341" t="s">
        <v>247</v>
      </c>
      <c r="H5341" t="s">
        <v>371</v>
      </c>
      <c r="I5341" t="s">
        <v>344</v>
      </c>
      <c r="J5341" t="s">
        <v>19253</v>
      </c>
      <c r="K5341" t="s">
        <v>19254</v>
      </c>
      <c r="L5341" t="s">
        <v>8903</v>
      </c>
      <c r="M5341">
        <v>30</v>
      </c>
      <c r="N5341" t="s">
        <v>8614</v>
      </c>
      <c r="O5341" t="s">
        <v>12392</v>
      </c>
      <c r="P5341">
        <v>3</v>
      </c>
      <c r="Q5341">
        <v>717</v>
      </c>
      <c r="R5341">
        <v>408</v>
      </c>
      <c r="T5341">
        <v>110</v>
      </c>
      <c r="U5341">
        <v>235</v>
      </c>
      <c r="V5341">
        <v>350</v>
      </c>
      <c r="W5341">
        <v>0.87760800000000005</v>
      </c>
      <c r="X5341">
        <v>1.0531296000000001</v>
      </c>
    </row>
    <row r="5342" spans="1:24" hidden="1" x14ac:dyDescent="0.3">
      <c r="A5342" t="s">
        <v>19256</v>
      </c>
      <c r="B5342" t="s">
        <v>8179</v>
      </c>
      <c r="C5342" t="s">
        <v>19250</v>
      </c>
      <c r="D5342" t="s">
        <v>19251</v>
      </c>
      <c r="E5342" t="s">
        <v>113</v>
      </c>
      <c r="F5342" t="s">
        <v>19252</v>
      </c>
      <c r="G5342" t="s">
        <v>247</v>
      </c>
      <c r="H5342" t="s">
        <v>371</v>
      </c>
      <c r="I5342" t="s">
        <v>344</v>
      </c>
      <c r="J5342" t="s">
        <v>19253</v>
      </c>
      <c r="K5342" t="s">
        <v>19254</v>
      </c>
      <c r="L5342" t="s">
        <v>8903</v>
      </c>
      <c r="M5342">
        <v>30</v>
      </c>
      <c r="N5342" t="s">
        <v>8614</v>
      </c>
      <c r="O5342" t="s">
        <v>10375</v>
      </c>
      <c r="P5342">
        <v>3</v>
      </c>
      <c r="Q5342">
        <v>550</v>
      </c>
      <c r="R5342">
        <v>400</v>
      </c>
      <c r="W5342">
        <v>0.66</v>
      </c>
      <c r="X5342">
        <v>0.79200000000000004</v>
      </c>
    </row>
    <row r="5343" spans="1:24" hidden="1" x14ac:dyDescent="0.3">
      <c r="A5343" t="s">
        <v>19257</v>
      </c>
      <c r="B5343" t="s">
        <v>8536</v>
      </c>
      <c r="C5343" t="s">
        <v>19250</v>
      </c>
      <c r="D5343" t="s">
        <v>19251</v>
      </c>
      <c r="E5343" t="s">
        <v>113</v>
      </c>
      <c r="F5343" t="s">
        <v>19252</v>
      </c>
      <c r="G5343" t="s">
        <v>247</v>
      </c>
      <c r="H5343" t="s">
        <v>371</v>
      </c>
      <c r="I5343" t="s">
        <v>344</v>
      </c>
      <c r="J5343" t="s">
        <v>19253</v>
      </c>
      <c r="K5343" t="s">
        <v>19254</v>
      </c>
      <c r="L5343" t="s">
        <v>8903</v>
      </c>
      <c r="M5343">
        <v>30</v>
      </c>
      <c r="N5343" t="s">
        <v>8614</v>
      </c>
      <c r="O5343" t="s">
        <v>11475</v>
      </c>
      <c r="P5343">
        <v>3</v>
      </c>
      <c r="Q5343">
        <v>420</v>
      </c>
      <c r="R5343">
        <v>342</v>
      </c>
      <c r="W5343">
        <v>0.43092000000000003</v>
      </c>
      <c r="X5343">
        <v>0.51710400000000001</v>
      </c>
    </row>
    <row r="5344" spans="1:24" hidden="1" x14ac:dyDescent="0.3">
      <c r="A5344" t="s">
        <v>19258</v>
      </c>
      <c r="B5344" t="s">
        <v>8539</v>
      </c>
      <c r="C5344" t="s">
        <v>19250</v>
      </c>
      <c r="D5344" t="s">
        <v>19251</v>
      </c>
      <c r="E5344" t="s">
        <v>113</v>
      </c>
      <c r="F5344" t="s">
        <v>19252</v>
      </c>
      <c r="G5344" t="s">
        <v>247</v>
      </c>
      <c r="H5344" t="s">
        <v>371</v>
      </c>
      <c r="I5344" t="s">
        <v>344</v>
      </c>
      <c r="J5344" t="s">
        <v>19253</v>
      </c>
      <c r="K5344" t="s">
        <v>19254</v>
      </c>
      <c r="L5344" t="s">
        <v>8903</v>
      </c>
      <c r="M5344">
        <v>30</v>
      </c>
      <c r="N5344" t="s">
        <v>8614</v>
      </c>
      <c r="O5344" t="s">
        <v>14417</v>
      </c>
      <c r="P5344">
        <v>3</v>
      </c>
      <c r="Q5344">
        <v>351</v>
      </c>
      <c r="R5344">
        <v>298</v>
      </c>
      <c r="W5344">
        <v>0.31379400000000002</v>
      </c>
      <c r="X5344">
        <v>0.37655280000000002</v>
      </c>
    </row>
    <row r="5345" spans="1:24" hidden="1" x14ac:dyDescent="0.3">
      <c r="A5345" t="s">
        <v>19259</v>
      </c>
      <c r="B5345" t="s">
        <v>8174</v>
      </c>
      <c r="C5345" t="s">
        <v>17351</v>
      </c>
      <c r="D5345" t="s">
        <v>19260</v>
      </c>
      <c r="E5345" t="s">
        <v>113</v>
      </c>
      <c r="F5345" t="s">
        <v>17353</v>
      </c>
      <c r="G5345" t="s">
        <v>133</v>
      </c>
      <c r="H5345" t="s">
        <v>136</v>
      </c>
      <c r="I5345" t="s">
        <v>344</v>
      </c>
      <c r="J5345" t="s">
        <v>19261</v>
      </c>
      <c r="K5345" t="s">
        <v>19262</v>
      </c>
      <c r="L5345" t="s">
        <v>8903</v>
      </c>
      <c r="M5345">
        <v>30</v>
      </c>
      <c r="N5345" t="s">
        <v>113</v>
      </c>
      <c r="O5345" t="s">
        <v>9890</v>
      </c>
      <c r="P5345">
        <v>3</v>
      </c>
      <c r="Q5345">
        <v>2500</v>
      </c>
      <c r="R5345">
        <v>355</v>
      </c>
      <c r="S5345">
        <v>192</v>
      </c>
      <c r="T5345">
        <v>0</v>
      </c>
      <c r="U5345">
        <v>120</v>
      </c>
      <c r="V5345">
        <v>185</v>
      </c>
      <c r="W5345">
        <v>2.6625000000000001</v>
      </c>
      <c r="X5345">
        <v>3.1949999999999998</v>
      </c>
    </row>
    <row r="5346" spans="1:24" hidden="1" x14ac:dyDescent="0.3">
      <c r="A5346" t="s">
        <v>19263</v>
      </c>
      <c r="B5346" t="s">
        <v>8179</v>
      </c>
      <c r="C5346" t="s">
        <v>17351</v>
      </c>
      <c r="D5346" t="s">
        <v>19260</v>
      </c>
      <c r="E5346" t="s">
        <v>113</v>
      </c>
      <c r="F5346" t="s">
        <v>17353</v>
      </c>
      <c r="G5346" t="s">
        <v>133</v>
      </c>
      <c r="H5346" t="s">
        <v>136</v>
      </c>
      <c r="I5346" t="s">
        <v>344</v>
      </c>
      <c r="J5346" t="s">
        <v>19261</v>
      </c>
      <c r="K5346" t="s">
        <v>19262</v>
      </c>
      <c r="L5346" t="s">
        <v>8903</v>
      </c>
      <c r="M5346">
        <v>30</v>
      </c>
      <c r="N5346" t="s">
        <v>113</v>
      </c>
      <c r="O5346" t="s">
        <v>8695</v>
      </c>
      <c r="P5346">
        <v>3</v>
      </c>
      <c r="Q5346">
        <v>466</v>
      </c>
      <c r="R5346">
        <v>343</v>
      </c>
      <c r="S5346">
        <v>133</v>
      </c>
      <c r="W5346">
        <v>0.479514</v>
      </c>
      <c r="X5346">
        <v>0.57541679999999995</v>
      </c>
    </row>
    <row r="5347" spans="1:24" hidden="1" x14ac:dyDescent="0.3">
      <c r="A5347" t="s">
        <v>19264</v>
      </c>
      <c r="B5347" t="s">
        <v>8174</v>
      </c>
      <c r="C5347" t="s">
        <v>5977</v>
      </c>
      <c r="D5347" t="s">
        <v>5976</v>
      </c>
      <c r="E5347" t="s">
        <v>113</v>
      </c>
      <c r="F5347" t="s">
        <v>5978</v>
      </c>
      <c r="G5347" t="s">
        <v>247</v>
      </c>
      <c r="H5347" t="s">
        <v>308</v>
      </c>
      <c r="I5347" t="s">
        <v>860</v>
      </c>
      <c r="J5347" t="s">
        <v>19265</v>
      </c>
      <c r="K5347" t="s">
        <v>19266</v>
      </c>
      <c r="L5347" t="s">
        <v>8903</v>
      </c>
      <c r="M5347">
        <v>30</v>
      </c>
      <c r="N5347" t="s">
        <v>9085</v>
      </c>
      <c r="O5347" t="s">
        <v>8647</v>
      </c>
      <c r="P5347">
        <v>3</v>
      </c>
      <c r="Q5347">
        <v>1509</v>
      </c>
      <c r="R5347">
        <v>469</v>
      </c>
      <c r="T5347">
        <v>60</v>
      </c>
      <c r="U5347">
        <v>160</v>
      </c>
      <c r="V5347">
        <v>240</v>
      </c>
      <c r="W5347">
        <v>2.1231629999999999</v>
      </c>
      <c r="X5347">
        <v>2.5477955999999997</v>
      </c>
    </row>
    <row r="5348" spans="1:24" hidden="1" x14ac:dyDescent="0.3">
      <c r="A5348" t="s">
        <v>19267</v>
      </c>
      <c r="B5348" t="s">
        <v>8179</v>
      </c>
      <c r="C5348" t="s">
        <v>5977</v>
      </c>
      <c r="D5348" t="s">
        <v>5976</v>
      </c>
      <c r="E5348" t="s">
        <v>113</v>
      </c>
      <c r="F5348" t="s">
        <v>5978</v>
      </c>
      <c r="G5348" t="s">
        <v>247</v>
      </c>
      <c r="H5348" t="s">
        <v>308</v>
      </c>
      <c r="I5348" t="s">
        <v>860</v>
      </c>
      <c r="J5348" t="s">
        <v>19265</v>
      </c>
      <c r="K5348" t="s">
        <v>19266</v>
      </c>
      <c r="L5348" t="s">
        <v>8903</v>
      </c>
      <c r="M5348">
        <v>30</v>
      </c>
      <c r="N5348" t="s">
        <v>9085</v>
      </c>
      <c r="O5348" t="s">
        <v>11880</v>
      </c>
      <c r="P5348">
        <v>3</v>
      </c>
      <c r="Q5348">
        <v>400</v>
      </c>
      <c r="R5348">
        <v>300</v>
      </c>
      <c r="W5348">
        <v>0.36</v>
      </c>
      <c r="X5348">
        <v>0.432</v>
      </c>
    </row>
    <row r="5349" spans="1:24" hidden="1" x14ac:dyDescent="0.3">
      <c r="A5349" t="s">
        <v>19268</v>
      </c>
      <c r="B5349" t="s">
        <v>8536</v>
      </c>
      <c r="C5349" t="s">
        <v>5977</v>
      </c>
      <c r="D5349" t="s">
        <v>5976</v>
      </c>
      <c r="E5349" t="s">
        <v>113</v>
      </c>
      <c r="F5349" t="s">
        <v>5978</v>
      </c>
      <c r="G5349" t="s">
        <v>247</v>
      </c>
      <c r="H5349" t="s">
        <v>308</v>
      </c>
      <c r="I5349" t="s">
        <v>860</v>
      </c>
      <c r="J5349" t="s">
        <v>19265</v>
      </c>
      <c r="K5349" t="s">
        <v>19266</v>
      </c>
      <c r="L5349" t="s">
        <v>8903</v>
      </c>
      <c r="M5349">
        <v>30</v>
      </c>
      <c r="N5349" t="s">
        <v>9085</v>
      </c>
      <c r="O5349" t="s">
        <v>9131</v>
      </c>
      <c r="P5349">
        <v>1</v>
      </c>
      <c r="Q5349">
        <v>210</v>
      </c>
      <c r="R5349">
        <v>210</v>
      </c>
      <c r="W5349">
        <v>4.41E-2</v>
      </c>
      <c r="X5349">
        <v>5.2920000000000002E-2</v>
      </c>
    </row>
    <row r="5350" spans="1:24" hidden="1" x14ac:dyDescent="0.3">
      <c r="A5350" t="s">
        <v>19269</v>
      </c>
      <c r="B5350" t="s">
        <v>8211</v>
      </c>
      <c r="C5350" t="s">
        <v>5977</v>
      </c>
      <c r="D5350" t="s">
        <v>5976</v>
      </c>
      <c r="E5350" t="s">
        <v>113</v>
      </c>
      <c r="F5350" t="s">
        <v>5978</v>
      </c>
      <c r="G5350" t="s">
        <v>247</v>
      </c>
      <c r="H5350" t="s">
        <v>308</v>
      </c>
      <c r="I5350" t="s">
        <v>860</v>
      </c>
      <c r="J5350" t="s">
        <v>19265</v>
      </c>
      <c r="K5350" t="s">
        <v>19266</v>
      </c>
      <c r="L5350" t="s">
        <v>8903</v>
      </c>
      <c r="M5350">
        <v>27</v>
      </c>
      <c r="N5350" t="s">
        <v>10031</v>
      </c>
      <c r="O5350" t="s">
        <v>17679</v>
      </c>
      <c r="P5350">
        <v>1</v>
      </c>
      <c r="Q5350">
        <v>0.6</v>
      </c>
      <c r="T5350">
        <v>84.8</v>
      </c>
      <c r="W5350">
        <v>0.28274333882308139</v>
      </c>
      <c r="X5350">
        <v>0.45238934211693027</v>
      </c>
    </row>
    <row r="5351" spans="1:24" hidden="1" x14ac:dyDescent="0.3">
      <c r="A5351" t="s">
        <v>19270</v>
      </c>
      <c r="B5351" t="s">
        <v>8174</v>
      </c>
      <c r="C5351" t="s">
        <v>19271</v>
      </c>
      <c r="D5351" t="s">
        <v>19272</v>
      </c>
      <c r="E5351" t="s">
        <v>113</v>
      </c>
      <c r="F5351" t="s">
        <v>19273</v>
      </c>
      <c r="G5351" t="s">
        <v>1356</v>
      </c>
      <c r="H5351" t="s">
        <v>127</v>
      </c>
      <c r="I5351" t="s">
        <v>163</v>
      </c>
      <c r="J5351" t="s">
        <v>19274</v>
      </c>
      <c r="K5351" t="s">
        <v>19275</v>
      </c>
      <c r="L5351" t="s">
        <v>120</v>
      </c>
      <c r="M5351">
        <v>40</v>
      </c>
      <c r="N5351" t="s">
        <v>9971</v>
      </c>
      <c r="O5351" t="s">
        <v>9481</v>
      </c>
      <c r="P5351">
        <v>3</v>
      </c>
      <c r="Q5351">
        <v>1498</v>
      </c>
      <c r="R5351">
        <v>398</v>
      </c>
      <c r="S5351">
        <v>158</v>
      </c>
      <c r="T5351">
        <v>0</v>
      </c>
      <c r="U5351">
        <v>120</v>
      </c>
      <c r="V5351">
        <v>240</v>
      </c>
      <c r="W5351">
        <v>1.7886120000000001</v>
      </c>
      <c r="X5351">
        <v>2.1463344000000002</v>
      </c>
    </row>
    <row r="5352" spans="1:24" hidden="1" x14ac:dyDescent="0.3">
      <c r="A5352" t="s">
        <v>19276</v>
      </c>
      <c r="B5352" t="s">
        <v>8179</v>
      </c>
      <c r="C5352" t="s">
        <v>19271</v>
      </c>
      <c r="D5352" t="s">
        <v>19272</v>
      </c>
      <c r="E5352" t="s">
        <v>113</v>
      </c>
      <c r="F5352" t="s">
        <v>19273</v>
      </c>
      <c r="G5352" t="s">
        <v>1356</v>
      </c>
      <c r="H5352" t="s">
        <v>127</v>
      </c>
      <c r="I5352" t="s">
        <v>163</v>
      </c>
      <c r="J5352" t="s">
        <v>19274</v>
      </c>
      <c r="K5352" t="s">
        <v>19275</v>
      </c>
      <c r="L5352" t="s">
        <v>120</v>
      </c>
      <c r="M5352">
        <v>40</v>
      </c>
      <c r="N5352" t="s">
        <v>9971</v>
      </c>
      <c r="O5352" t="s">
        <v>9483</v>
      </c>
      <c r="P5352">
        <v>2</v>
      </c>
      <c r="Q5352">
        <v>630</v>
      </c>
      <c r="R5352">
        <v>321</v>
      </c>
      <c r="S5352">
        <v>130</v>
      </c>
      <c r="W5352">
        <v>0.40445999999999999</v>
      </c>
      <c r="X5352">
        <v>0.48535199999999995</v>
      </c>
    </row>
    <row r="5353" spans="1:24" hidden="1" x14ac:dyDescent="0.3">
      <c r="A5353" t="s">
        <v>19277</v>
      </c>
      <c r="B5353" t="s">
        <v>8536</v>
      </c>
      <c r="C5353" t="s">
        <v>19271</v>
      </c>
      <c r="D5353" t="s">
        <v>19272</v>
      </c>
      <c r="E5353" t="s">
        <v>113</v>
      </c>
      <c r="F5353" t="s">
        <v>19273</v>
      </c>
      <c r="G5353" t="s">
        <v>1356</v>
      </c>
      <c r="H5353" t="s">
        <v>127</v>
      </c>
      <c r="I5353" t="s">
        <v>163</v>
      </c>
      <c r="J5353" t="s">
        <v>19274</v>
      </c>
      <c r="K5353" t="s">
        <v>19275</v>
      </c>
      <c r="L5353" t="s">
        <v>120</v>
      </c>
      <c r="M5353">
        <v>40</v>
      </c>
      <c r="N5353" t="s">
        <v>9971</v>
      </c>
      <c r="O5353" t="s">
        <v>19278</v>
      </c>
      <c r="P5353">
        <v>2</v>
      </c>
      <c r="Q5353">
        <v>560</v>
      </c>
      <c r="R5353">
        <v>492</v>
      </c>
      <c r="S5353">
        <v>133</v>
      </c>
      <c r="W5353">
        <v>0.55103999999999997</v>
      </c>
      <c r="X5353">
        <v>0.66124799999999995</v>
      </c>
    </row>
    <row r="5354" spans="1:24" hidden="1" x14ac:dyDescent="0.3">
      <c r="A5354" t="s">
        <v>19279</v>
      </c>
      <c r="B5354" t="s">
        <v>8539</v>
      </c>
      <c r="C5354" t="s">
        <v>19271</v>
      </c>
      <c r="D5354" t="s">
        <v>19272</v>
      </c>
      <c r="E5354" t="s">
        <v>113</v>
      </c>
      <c r="F5354" t="s">
        <v>19273</v>
      </c>
      <c r="G5354" t="s">
        <v>1356</v>
      </c>
      <c r="H5354" t="s">
        <v>127</v>
      </c>
      <c r="I5354" t="s">
        <v>163</v>
      </c>
      <c r="J5354" t="s">
        <v>19274</v>
      </c>
      <c r="K5354" t="s">
        <v>19275</v>
      </c>
      <c r="L5354" t="s">
        <v>120</v>
      </c>
      <c r="M5354">
        <v>37</v>
      </c>
      <c r="N5354" t="s">
        <v>9085</v>
      </c>
      <c r="O5354" t="s">
        <v>13564</v>
      </c>
      <c r="P5354">
        <v>1</v>
      </c>
      <c r="Q5354">
        <v>250</v>
      </c>
      <c r="R5354">
        <v>250</v>
      </c>
      <c r="S5354">
        <v>100</v>
      </c>
      <c r="W5354">
        <v>6.25E-2</v>
      </c>
      <c r="X5354">
        <v>7.4999999999999997E-2</v>
      </c>
    </row>
    <row r="5355" spans="1:24" hidden="1" x14ac:dyDescent="0.3">
      <c r="A5355" t="s">
        <v>19280</v>
      </c>
      <c r="B5355" t="s">
        <v>8211</v>
      </c>
      <c r="C5355" t="s">
        <v>19271</v>
      </c>
      <c r="D5355" t="s">
        <v>19272</v>
      </c>
      <c r="E5355" t="s">
        <v>113</v>
      </c>
      <c r="F5355" t="s">
        <v>19273</v>
      </c>
      <c r="G5355" t="s">
        <v>1356</v>
      </c>
      <c r="H5355" t="s">
        <v>127</v>
      </c>
      <c r="I5355" t="s">
        <v>163</v>
      </c>
      <c r="J5355" t="s">
        <v>19274</v>
      </c>
      <c r="K5355" t="s">
        <v>19275</v>
      </c>
      <c r="L5355" t="s">
        <v>120</v>
      </c>
      <c r="M5355">
        <v>37</v>
      </c>
      <c r="N5355" t="s">
        <v>9085</v>
      </c>
      <c r="O5355" t="s">
        <v>19281</v>
      </c>
      <c r="P5355">
        <v>1</v>
      </c>
      <c r="Q5355">
        <v>0.9</v>
      </c>
      <c r="T5355">
        <v>298</v>
      </c>
      <c r="W5355">
        <v>0.63617251235193317</v>
      </c>
      <c r="X5355">
        <v>1.0178760197630932</v>
      </c>
    </row>
    <row r="5356" spans="1:24" hidden="1" x14ac:dyDescent="0.3">
      <c r="A5356" t="s">
        <v>19282</v>
      </c>
      <c r="B5356" t="s">
        <v>8174</v>
      </c>
      <c r="C5356" t="s">
        <v>6200</v>
      </c>
      <c r="D5356" t="s">
        <v>6199</v>
      </c>
      <c r="E5356" t="s">
        <v>113</v>
      </c>
      <c r="F5356" t="s">
        <v>6201</v>
      </c>
      <c r="G5356" t="s">
        <v>247</v>
      </c>
      <c r="H5356" t="s">
        <v>371</v>
      </c>
      <c r="I5356" t="s">
        <v>163</v>
      </c>
      <c r="J5356" t="s">
        <v>19283</v>
      </c>
      <c r="K5356" t="s">
        <v>19284</v>
      </c>
      <c r="L5356" t="s">
        <v>8903</v>
      </c>
      <c r="M5356">
        <v>30</v>
      </c>
      <c r="N5356" t="s">
        <v>9659</v>
      </c>
      <c r="O5356" t="s">
        <v>10476</v>
      </c>
      <c r="P5356">
        <v>3</v>
      </c>
      <c r="Q5356">
        <v>1499</v>
      </c>
      <c r="R5356">
        <v>395</v>
      </c>
      <c r="T5356">
        <v>30</v>
      </c>
      <c r="U5356">
        <v>180</v>
      </c>
      <c r="V5356">
        <v>300</v>
      </c>
      <c r="W5356">
        <v>1.7763150000000001</v>
      </c>
      <c r="X5356">
        <v>2.1315780000000002</v>
      </c>
    </row>
    <row r="5357" spans="1:24" hidden="1" x14ac:dyDescent="0.3">
      <c r="A5357" t="s">
        <v>19285</v>
      </c>
      <c r="B5357" t="s">
        <v>8617</v>
      </c>
      <c r="C5357" t="s">
        <v>6200</v>
      </c>
      <c r="D5357" t="s">
        <v>6199</v>
      </c>
      <c r="E5357" t="s">
        <v>113</v>
      </c>
      <c r="F5357" t="s">
        <v>6201</v>
      </c>
      <c r="G5357" t="s">
        <v>247</v>
      </c>
      <c r="H5357" t="s">
        <v>371</v>
      </c>
      <c r="I5357" t="s">
        <v>163</v>
      </c>
      <c r="J5357" t="s">
        <v>19283</v>
      </c>
      <c r="K5357" t="s">
        <v>19284</v>
      </c>
      <c r="L5357" t="s">
        <v>8903</v>
      </c>
      <c r="M5357">
        <v>30</v>
      </c>
      <c r="N5357" t="s">
        <v>8614</v>
      </c>
      <c r="O5357" t="s">
        <v>9835</v>
      </c>
      <c r="P5357">
        <v>3</v>
      </c>
      <c r="Q5357">
        <v>694</v>
      </c>
      <c r="R5357">
        <v>408</v>
      </c>
      <c r="T5357">
        <v>30</v>
      </c>
      <c r="U5357">
        <v>180</v>
      </c>
      <c r="V5357">
        <v>300</v>
      </c>
      <c r="W5357">
        <v>0.84945599999999999</v>
      </c>
      <c r="X5357">
        <v>1.0193471999999999</v>
      </c>
    </row>
    <row r="5358" spans="1:24" hidden="1" x14ac:dyDescent="0.3">
      <c r="A5358" t="s">
        <v>19286</v>
      </c>
      <c r="B5358" t="s">
        <v>8179</v>
      </c>
      <c r="C5358" t="s">
        <v>6200</v>
      </c>
      <c r="D5358" t="s">
        <v>6199</v>
      </c>
      <c r="E5358" t="s">
        <v>113</v>
      </c>
      <c r="F5358" t="s">
        <v>6201</v>
      </c>
      <c r="G5358" t="s">
        <v>247</v>
      </c>
      <c r="H5358" t="s">
        <v>371</v>
      </c>
      <c r="I5358" t="s">
        <v>163</v>
      </c>
      <c r="J5358" t="s">
        <v>19283</v>
      </c>
      <c r="K5358" t="s">
        <v>19284</v>
      </c>
      <c r="L5358" t="s">
        <v>8903</v>
      </c>
      <c r="M5358">
        <v>30</v>
      </c>
      <c r="N5358" t="s">
        <v>8614</v>
      </c>
      <c r="O5358" t="s">
        <v>16290</v>
      </c>
      <c r="P5358">
        <v>3</v>
      </c>
      <c r="Q5358">
        <v>533</v>
      </c>
      <c r="R5358">
        <v>398</v>
      </c>
      <c r="W5358">
        <v>0.63640200000000002</v>
      </c>
      <c r="X5358">
        <v>0.76368239999999998</v>
      </c>
    </row>
    <row r="5359" spans="1:24" hidden="1" x14ac:dyDescent="0.3">
      <c r="A5359" t="s">
        <v>19287</v>
      </c>
      <c r="B5359" t="s">
        <v>8536</v>
      </c>
      <c r="C5359" t="s">
        <v>6200</v>
      </c>
      <c r="D5359" t="s">
        <v>6199</v>
      </c>
      <c r="E5359" t="s">
        <v>113</v>
      </c>
      <c r="F5359" t="s">
        <v>6201</v>
      </c>
      <c r="G5359" t="s">
        <v>247</v>
      </c>
      <c r="H5359" t="s">
        <v>371</v>
      </c>
      <c r="I5359" t="s">
        <v>163</v>
      </c>
      <c r="J5359" t="s">
        <v>19283</v>
      </c>
      <c r="K5359" t="s">
        <v>19284</v>
      </c>
      <c r="L5359" t="s">
        <v>8903</v>
      </c>
      <c r="M5359">
        <v>27</v>
      </c>
      <c r="N5359" t="s">
        <v>9085</v>
      </c>
      <c r="O5359" t="s">
        <v>9131</v>
      </c>
      <c r="P5359">
        <v>1</v>
      </c>
      <c r="Q5359">
        <v>210</v>
      </c>
      <c r="R5359">
        <v>210</v>
      </c>
      <c r="W5359">
        <v>4.41E-2</v>
      </c>
      <c r="X5359">
        <v>5.2920000000000002E-2</v>
      </c>
    </row>
    <row r="5360" spans="1:24" hidden="1" x14ac:dyDescent="0.3">
      <c r="A5360" t="s">
        <v>19288</v>
      </c>
      <c r="B5360" t="s">
        <v>8211</v>
      </c>
      <c r="C5360" t="s">
        <v>6200</v>
      </c>
      <c r="D5360" t="s">
        <v>6199</v>
      </c>
      <c r="E5360" t="s">
        <v>113</v>
      </c>
      <c r="F5360" t="s">
        <v>6201</v>
      </c>
      <c r="G5360" t="s">
        <v>247</v>
      </c>
      <c r="H5360" t="s">
        <v>371</v>
      </c>
      <c r="I5360" t="s">
        <v>163</v>
      </c>
      <c r="J5360" t="s">
        <v>19283</v>
      </c>
      <c r="K5360" t="s">
        <v>19284</v>
      </c>
      <c r="L5360" t="s">
        <v>8903</v>
      </c>
      <c r="M5360">
        <v>27</v>
      </c>
      <c r="N5360" t="s">
        <v>17423</v>
      </c>
      <c r="O5360" t="s">
        <v>15748</v>
      </c>
      <c r="P5360">
        <v>1</v>
      </c>
      <c r="Q5360">
        <v>0.6</v>
      </c>
      <c r="T5360">
        <v>226.1</v>
      </c>
      <c r="W5360">
        <v>0.28274333882308139</v>
      </c>
      <c r="X5360">
        <v>0.45238934211693027</v>
      </c>
    </row>
    <row r="5361" spans="1:24" hidden="1" x14ac:dyDescent="0.3">
      <c r="A5361" t="s">
        <v>19289</v>
      </c>
      <c r="B5361" t="s">
        <v>8174</v>
      </c>
      <c r="C5361" t="s">
        <v>19290</v>
      </c>
      <c r="D5361" t="s">
        <v>19291</v>
      </c>
      <c r="E5361" t="s">
        <v>113</v>
      </c>
      <c r="F5361" t="s">
        <v>19292</v>
      </c>
      <c r="G5361" t="s">
        <v>1356</v>
      </c>
      <c r="H5361" t="s">
        <v>1148</v>
      </c>
      <c r="I5361" t="s">
        <v>272</v>
      </c>
      <c r="J5361" t="s">
        <v>19293</v>
      </c>
      <c r="K5361" t="s">
        <v>19294</v>
      </c>
      <c r="L5361" t="s">
        <v>120</v>
      </c>
      <c r="M5361">
        <v>40</v>
      </c>
      <c r="N5361" t="s">
        <v>9085</v>
      </c>
      <c r="O5361" t="s">
        <v>8467</v>
      </c>
      <c r="P5361">
        <v>3</v>
      </c>
      <c r="Q5361">
        <v>1499</v>
      </c>
      <c r="R5361">
        <v>349</v>
      </c>
      <c r="S5361">
        <v>166</v>
      </c>
      <c r="T5361">
        <v>10</v>
      </c>
      <c r="U5361">
        <v>60</v>
      </c>
      <c r="V5361">
        <v>320</v>
      </c>
      <c r="W5361">
        <v>1.569453</v>
      </c>
      <c r="X5361">
        <v>1.8833435999999999</v>
      </c>
    </row>
    <row r="5362" spans="1:24" hidden="1" x14ac:dyDescent="0.3">
      <c r="A5362" t="s">
        <v>19295</v>
      </c>
      <c r="B5362" t="s">
        <v>8179</v>
      </c>
      <c r="C5362" t="s">
        <v>19290</v>
      </c>
      <c r="D5362" t="s">
        <v>19291</v>
      </c>
      <c r="E5362" t="s">
        <v>113</v>
      </c>
      <c r="F5362" t="s">
        <v>19292</v>
      </c>
      <c r="G5362" t="s">
        <v>1356</v>
      </c>
      <c r="H5362" t="s">
        <v>1148</v>
      </c>
      <c r="I5362" t="s">
        <v>272</v>
      </c>
      <c r="J5362" t="s">
        <v>19293</v>
      </c>
      <c r="K5362" t="s">
        <v>19294</v>
      </c>
      <c r="L5362" t="s">
        <v>120</v>
      </c>
      <c r="M5362">
        <v>40</v>
      </c>
      <c r="N5362" t="s">
        <v>9085</v>
      </c>
      <c r="O5362" t="s">
        <v>11880</v>
      </c>
      <c r="P5362">
        <v>3</v>
      </c>
      <c r="Q5362">
        <v>400</v>
      </c>
      <c r="R5362">
        <v>300</v>
      </c>
      <c r="S5362">
        <v>100</v>
      </c>
      <c r="W5362">
        <v>0.36</v>
      </c>
      <c r="X5362">
        <v>0.432</v>
      </c>
    </row>
    <row r="5363" spans="1:24" hidden="1" x14ac:dyDescent="0.3">
      <c r="A5363" t="s">
        <v>19296</v>
      </c>
      <c r="B5363" t="s">
        <v>8536</v>
      </c>
      <c r="C5363" t="s">
        <v>19290</v>
      </c>
      <c r="D5363" t="s">
        <v>19291</v>
      </c>
      <c r="E5363" t="s">
        <v>113</v>
      </c>
      <c r="F5363" t="s">
        <v>19292</v>
      </c>
      <c r="G5363" t="s">
        <v>1356</v>
      </c>
      <c r="H5363" t="s">
        <v>1148</v>
      </c>
      <c r="I5363" t="s">
        <v>272</v>
      </c>
      <c r="J5363" t="s">
        <v>19293</v>
      </c>
      <c r="K5363" t="s">
        <v>19294</v>
      </c>
      <c r="L5363" t="s">
        <v>120</v>
      </c>
      <c r="M5363">
        <v>40</v>
      </c>
      <c r="N5363" t="s">
        <v>9085</v>
      </c>
      <c r="O5363" t="s">
        <v>9106</v>
      </c>
      <c r="P5363">
        <v>3</v>
      </c>
      <c r="Q5363">
        <v>400</v>
      </c>
      <c r="R5363">
        <v>300</v>
      </c>
      <c r="S5363">
        <v>100</v>
      </c>
      <c r="W5363">
        <v>0.36</v>
      </c>
      <c r="X5363">
        <v>0.432</v>
      </c>
    </row>
    <row r="5364" spans="1:24" hidden="1" x14ac:dyDescent="0.3">
      <c r="A5364" t="s">
        <v>19297</v>
      </c>
      <c r="B5364" t="s">
        <v>8539</v>
      </c>
      <c r="C5364" t="s">
        <v>19290</v>
      </c>
      <c r="D5364" t="s">
        <v>19291</v>
      </c>
      <c r="E5364" t="s">
        <v>113</v>
      </c>
      <c r="F5364" t="s">
        <v>19292</v>
      </c>
      <c r="G5364" t="s">
        <v>1356</v>
      </c>
      <c r="H5364" t="s">
        <v>1148</v>
      </c>
      <c r="I5364" t="s">
        <v>272</v>
      </c>
      <c r="J5364" t="s">
        <v>19293</v>
      </c>
      <c r="K5364" t="s">
        <v>19294</v>
      </c>
      <c r="L5364" t="s">
        <v>120</v>
      </c>
      <c r="M5364">
        <v>38</v>
      </c>
      <c r="N5364" t="s">
        <v>9085</v>
      </c>
      <c r="O5364" t="s">
        <v>19298</v>
      </c>
      <c r="P5364">
        <v>2</v>
      </c>
      <c r="Q5364">
        <v>195</v>
      </c>
      <c r="R5364">
        <v>195</v>
      </c>
      <c r="W5364">
        <v>7.6050000000000006E-2</v>
      </c>
      <c r="X5364">
        <v>9.1260000000000008E-2</v>
      </c>
    </row>
    <row r="5365" spans="1:24" hidden="1" x14ac:dyDescent="0.3">
      <c r="A5365" t="s">
        <v>19299</v>
      </c>
      <c r="B5365" t="s">
        <v>8211</v>
      </c>
      <c r="C5365" t="s">
        <v>19290</v>
      </c>
      <c r="D5365" t="s">
        <v>19291</v>
      </c>
      <c r="E5365" t="s">
        <v>113</v>
      </c>
      <c r="F5365" t="s">
        <v>19292</v>
      </c>
      <c r="G5365" t="s">
        <v>1356</v>
      </c>
      <c r="H5365" t="s">
        <v>1148</v>
      </c>
      <c r="I5365" t="s">
        <v>272</v>
      </c>
      <c r="J5365" t="s">
        <v>19293</v>
      </c>
      <c r="K5365" t="s">
        <v>19294</v>
      </c>
      <c r="L5365" t="s">
        <v>120</v>
      </c>
      <c r="M5365">
        <v>38</v>
      </c>
      <c r="N5365" t="s">
        <v>9085</v>
      </c>
      <c r="O5365" t="s">
        <v>9369</v>
      </c>
      <c r="P5365">
        <v>1</v>
      </c>
      <c r="Q5365">
        <v>1.2</v>
      </c>
      <c r="T5365">
        <v>40</v>
      </c>
      <c r="W5365">
        <v>1.1309733552923256</v>
      </c>
      <c r="X5365">
        <v>1.8095573684677211</v>
      </c>
    </row>
    <row r="5366" spans="1:24" hidden="1" x14ac:dyDescent="0.3">
      <c r="A5366" t="s">
        <v>19300</v>
      </c>
      <c r="B5366" t="s">
        <v>8174</v>
      </c>
      <c r="C5366" t="s">
        <v>6979</v>
      </c>
      <c r="D5366" t="s">
        <v>6978</v>
      </c>
      <c r="E5366" t="s">
        <v>113</v>
      </c>
      <c r="F5366" t="s">
        <v>6980</v>
      </c>
      <c r="G5366" t="s">
        <v>247</v>
      </c>
      <c r="H5366" t="s">
        <v>308</v>
      </c>
      <c r="I5366" t="s">
        <v>888</v>
      </c>
      <c r="J5366" t="s">
        <v>19301</v>
      </c>
      <c r="K5366" t="s">
        <v>19302</v>
      </c>
      <c r="L5366" t="s">
        <v>1173</v>
      </c>
      <c r="M5366">
        <v>50</v>
      </c>
      <c r="N5366" t="s">
        <v>9085</v>
      </c>
      <c r="O5366" t="s">
        <v>8647</v>
      </c>
      <c r="P5366">
        <v>3</v>
      </c>
      <c r="Q5366">
        <v>1509</v>
      </c>
      <c r="R5366">
        <v>469</v>
      </c>
      <c r="T5366">
        <v>0</v>
      </c>
      <c r="U5366">
        <v>140</v>
      </c>
      <c r="V5366">
        <v>240</v>
      </c>
      <c r="W5366">
        <v>2.1231629999999999</v>
      </c>
      <c r="X5366">
        <v>2.5477955999999997</v>
      </c>
    </row>
    <row r="5367" spans="1:24" hidden="1" x14ac:dyDescent="0.3">
      <c r="A5367" t="s">
        <v>19303</v>
      </c>
      <c r="B5367" t="s">
        <v>8617</v>
      </c>
      <c r="C5367" t="s">
        <v>6979</v>
      </c>
      <c r="D5367" t="s">
        <v>6978</v>
      </c>
      <c r="E5367" t="s">
        <v>113</v>
      </c>
      <c r="F5367" t="s">
        <v>6980</v>
      </c>
      <c r="G5367" t="s">
        <v>247</v>
      </c>
      <c r="H5367" t="s">
        <v>308</v>
      </c>
      <c r="I5367" t="s">
        <v>888</v>
      </c>
      <c r="J5367" t="s">
        <v>19301</v>
      </c>
      <c r="K5367" t="s">
        <v>19302</v>
      </c>
      <c r="L5367" t="s">
        <v>1173</v>
      </c>
      <c r="M5367">
        <v>50</v>
      </c>
      <c r="N5367" t="s">
        <v>9085</v>
      </c>
      <c r="O5367" t="s">
        <v>17159</v>
      </c>
      <c r="P5367">
        <v>3</v>
      </c>
      <c r="Q5367">
        <v>1450</v>
      </c>
      <c r="R5367">
        <v>400</v>
      </c>
      <c r="T5367">
        <v>0</v>
      </c>
      <c r="U5367">
        <v>140</v>
      </c>
      <c r="V5367">
        <v>240</v>
      </c>
      <c r="W5367">
        <v>1.74</v>
      </c>
      <c r="X5367">
        <v>2.0880000000000001</v>
      </c>
    </row>
    <row r="5368" spans="1:24" hidden="1" x14ac:dyDescent="0.3">
      <c r="A5368" t="s">
        <v>19304</v>
      </c>
      <c r="B5368" t="s">
        <v>8179</v>
      </c>
      <c r="C5368" t="s">
        <v>6979</v>
      </c>
      <c r="D5368" t="s">
        <v>6978</v>
      </c>
      <c r="E5368" t="s">
        <v>113</v>
      </c>
      <c r="F5368" t="s">
        <v>6980</v>
      </c>
      <c r="G5368" t="s">
        <v>247</v>
      </c>
      <c r="H5368" t="s">
        <v>308</v>
      </c>
      <c r="I5368" t="s">
        <v>888</v>
      </c>
      <c r="J5368" t="s">
        <v>19301</v>
      </c>
      <c r="K5368" t="s">
        <v>19302</v>
      </c>
      <c r="L5368" t="s">
        <v>1173</v>
      </c>
      <c r="M5368">
        <v>50</v>
      </c>
      <c r="N5368" t="s">
        <v>113</v>
      </c>
      <c r="O5368" t="s">
        <v>16695</v>
      </c>
      <c r="P5368">
        <v>3</v>
      </c>
      <c r="Q5368">
        <v>480</v>
      </c>
      <c r="R5368">
        <v>356</v>
      </c>
      <c r="W5368">
        <v>0.51263999999999998</v>
      </c>
      <c r="X5368">
        <v>0.61516799999999994</v>
      </c>
    </row>
    <row r="5369" spans="1:24" hidden="1" x14ac:dyDescent="0.3">
      <c r="A5369" t="s">
        <v>19305</v>
      </c>
      <c r="B5369" t="s">
        <v>8536</v>
      </c>
      <c r="C5369" t="s">
        <v>6979</v>
      </c>
      <c r="D5369" t="s">
        <v>6978</v>
      </c>
      <c r="E5369" t="s">
        <v>113</v>
      </c>
      <c r="F5369" t="s">
        <v>6980</v>
      </c>
      <c r="G5369" t="s">
        <v>247</v>
      </c>
      <c r="H5369" t="s">
        <v>308</v>
      </c>
      <c r="I5369" t="s">
        <v>888</v>
      </c>
      <c r="J5369" t="s">
        <v>19301</v>
      </c>
      <c r="K5369" t="s">
        <v>19302</v>
      </c>
      <c r="L5369" t="s">
        <v>1173</v>
      </c>
      <c r="M5369">
        <v>50</v>
      </c>
      <c r="N5369" t="s">
        <v>9085</v>
      </c>
      <c r="O5369" t="s">
        <v>11880</v>
      </c>
      <c r="P5369">
        <v>3</v>
      </c>
      <c r="Q5369">
        <v>400</v>
      </c>
      <c r="R5369">
        <v>300</v>
      </c>
      <c r="W5369">
        <v>0.36</v>
      </c>
      <c r="X5369">
        <v>0.432</v>
      </c>
    </row>
    <row r="5370" spans="1:24" hidden="1" x14ac:dyDescent="0.3">
      <c r="A5370" t="s">
        <v>19306</v>
      </c>
      <c r="B5370" t="s">
        <v>8539</v>
      </c>
      <c r="C5370" t="s">
        <v>6979</v>
      </c>
      <c r="D5370" t="s">
        <v>6978</v>
      </c>
      <c r="E5370" t="s">
        <v>113</v>
      </c>
      <c r="F5370" t="s">
        <v>6980</v>
      </c>
      <c r="G5370" t="s">
        <v>247</v>
      </c>
      <c r="H5370" t="s">
        <v>308</v>
      </c>
      <c r="I5370" t="s">
        <v>888</v>
      </c>
      <c r="J5370" t="s">
        <v>19301</v>
      </c>
      <c r="K5370" t="s">
        <v>19302</v>
      </c>
      <c r="L5370" t="s">
        <v>1173</v>
      </c>
      <c r="M5370">
        <v>50</v>
      </c>
      <c r="N5370" t="s">
        <v>9085</v>
      </c>
      <c r="O5370" t="s">
        <v>9131</v>
      </c>
      <c r="P5370">
        <v>1</v>
      </c>
      <c r="Q5370">
        <v>210</v>
      </c>
      <c r="R5370">
        <v>210</v>
      </c>
      <c r="W5370">
        <v>4.41E-2</v>
      </c>
      <c r="X5370">
        <v>5.2920000000000002E-2</v>
      </c>
    </row>
    <row r="5371" spans="1:24" hidden="1" x14ac:dyDescent="0.3">
      <c r="A5371" t="s">
        <v>19307</v>
      </c>
      <c r="B5371" t="s">
        <v>8211</v>
      </c>
      <c r="C5371" t="s">
        <v>6979</v>
      </c>
      <c r="D5371" t="s">
        <v>6978</v>
      </c>
      <c r="E5371" t="s">
        <v>113</v>
      </c>
      <c r="F5371" t="s">
        <v>6980</v>
      </c>
      <c r="G5371" t="s">
        <v>247</v>
      </c>
      <c r="H5371" t="s">
        <v>308</v>
      </c>
      <c r="I5371" t="s">
        <v>888</v>
      </c>
      <c r="J5371" t="s">
        <v>19301</v>
      </c>
      <c r="K5371" t="s">
        <v>19302</v>
      </c>
      <c r="L5371" t="s">
        <v>1173</v>
      </c>
      <c r="M5371">
        <v>47</v>
      </c>
      <c r="N5371" t="s">
        <v>10031</v>
      </c>
      <c r="O5371" t="s">
        <v>17679</v>
      </c>
      <c r="P5371">
        <v>1</v>
      </c>
      <c r="Q5371">
        <v>0.6</v>
      </c>
      <c r="T5371">
        <v>233.2</v>
      </c>
      <c r="W5371">
        <v>0.28274333882308139</v>
      </c>
      <c r="X5371">
        <v>0.45238934211693027</v>
      </c>
    </row>
    <row r="5372" spans="1:24" hidden="1" x14ac:dyDescent="0.3">
      <c r="A5372" t="s">
        <v>19308</v>
      </c>
      <c r="B5372" t="s">
        <v>8174</v>
      </c>
      <c r="C5372" t="s">
        <v>19309</v>
      </c>
      <c r="D5372" t="s">
        <v>19310</v>
      </c>
      <c r="E5372" t="s">
        <v>113</v>
      </c>
      <c r="F5372" t="s">
        <v>19311</v>
      </c>
      <c r="G5372" t="s">
        <v>247</v>
      </c>
      <c r="H5372" t="s">
        <v>371</v>
      </c>
      <c r="I5372" t="s">
        <v>218</v>
      </c>
      <c r="J5372" t="s">
        <v>19312</v>
      </c>
      <c r="K5372" t="s">
        <v>19313</v>
      </c>
      <c r="L5372" t="s">
        <v>9030</v>
      </c>
      <c r="M5372">
        <v>60</v>
      </c>
      <c r="N5372" t="s">
        <v>10316</v>
      </c>
      <c r="O5372" t="s">
        <v>19314</v>
      </c>
      <c r="P5372">
        <v>2</v>
      </c>
      <c r="Q5372">
        <v>2225</v>
      </c>
      <c r="R5372">
        <v>749</v>
      </c>
      <c r="T5372">
        <v>100</v>
      </c>
      <c r="U5372">
        <v>260</v>
      </c>
      <c r="W5372">
        <v>3.3330500000000001</v>
      </c>
      <c r="X5372">
        <v>3.99966</v>
      </c>
    </row>
    <row r="5373" spans="1:24" hidden="1" x14ac:dyDescent="0.3">
      <c r="A5373" t="s">
        <v>19315</v>
      </c>
      <c r="B5373" t="s">
        <v>8179</v>
      </c>
      <c r="C5373" t="s">
        <v>19309</v>
      </c>
      <c r="D5373" t="s">
        <v>19310</v>
      </c>
      <c r="E5373" t="s">
        <v>113</v>
      </c>
      <c r="F5373" t="s">
        <v>19311</v>
      </c>
      <c r="G5373" t="s">
        <v>247</v>
      </c>
      <c r="H5373" t="s">
        <v>371</v>
      </c>
      <c r="I5373" t="s">
        <v>218</v>
      </c>
      <c r="J5373" t="s">
        <v>19312</v>
      </c>
      <c r="K5373" t="s">
        <v>19313</v>
      </c>
      <c r="L5373" t="s">
        <v>9030</v>
      </c>
      <c r="M5373">
        <v>60</v>
      </c>
      <c r="N5373" t="s">
        <v>8614</v>
      </c>
      <c r="O5373" t="s">
        <v>9568</v>
      </c>
      <c r="P5373">
        <v>2</v>
      </c>
      <c r="Q5373">
        <v>353</v>
      </c>
      <c r="R5373">
        <v>261</v>
      </c>
      <c r="W5373">
        <v>0.18426600000000001</v>
      </c>
      <c r="X5373">
        <v>0.22111920000000002</v>
      </c>
    </row>
    <row r="5374" spans="1:24" hidden="1" x14ac:dyDescent="0.3">
      <c r="A5374" t="s">
        <v>19316</v>
      </c>
      <c r="B5374" t="s">
        <v>8536</v>
      </c>
      <c r="C5374" t="s">
        <v>19309</v>
      </c>
      <c r="D5374" t="s">
        <v>19310</v>
      </c>
      <c r="E5374" t="s">
        <v>113</v>
      </c>
      <c r="F5374" t="s">
        <v>19311</v>
      </c>
      <c r="G5374" t="s">
        <v>247</v>
      </c>
      <c r="H5374" t="s">
        <v>371</v>
      </c>
      <c r="I5374" t="s">
        <v>218</v>
      </c>
      <c r="J5374" t="s">
        <v>19312</v>
      </c>
      <c r="K5374" t="s">
        <v>19313</v>
      </c>
      <c r="L5374" t="s">
        <v>9030</v>
      </c>
      <c r="M5374">
        <v>57</v>
      </c>
      <c r="N5374" t="s">
        <v>9085</v>
      </c>
      <c r="O5374" t="s">
        <v>9131</v>
      </c>
      <c r="P5374">
        <v>1</v>
      </c>
      <c r="Q5374">
        <v>210</v>
      </c>
      <c r="R5374">
        <v>210</v>
      </c>
      <c r="W5374">
        <v>4.41E-2</v>
      </c>
      <c r="X5374">
        <v>5.2920000000000002E-2</v>
      </c>
    </row>
    <row r="5375" spans="1:24" hidden="1" x14ac:dyDescent="0.3">
      <c r="A5375" t="s">
        <v>19317</v>
      </c>
      <c r="B5375" t="s">
        <v>8211</v>
      </c>
      <c r="C5375" t="s">
        <v>19309</v>
      </c>
      <c r="D5375" t="s">
        <v>19310</v>
      </c>
      <c r="E5375" t="s">
        <v>113</v>
      </c>
      <c r="F5375" t="s">
        <v>19311</v>
      </c>
      <c r="G5375" t="s">
        <v>247</v>
      </c>
      <c r="H5375" t="s">
        <v>371</v>
      </c>
      <c r="I5375" t="s">
        <v>218</v>
      </c>
      <c r="J5375" t="s">
        <v>19312</v>
      </c>
      <c r="K5375" t="s">
        <v>19313</v>
      </c>
      <c r="L5375" t="s">
        <v>9030</v>
      </c>
      <c r="M5375">
        <v>57</v>
      </c>
      <c r="N5375" t="s">
        <v>113</v>
      </c>
      <c r="O5375" t="s">
        <v>9493</v>
      </c>
      <c r="P5375">
        <v>1</v>
      </c>
      <c r="Q5375">
        <v>0.9</v>
      </c>
      <c r="T5375">
        <v>117.9</v>
      </c>
      <c r="W5375">
        <v>0.63617251235193317</v>
      </c>
      <c r="X5375">
        <v>1.0178760197630932</v>
      </c>
    </row>
    <row r="5376" spans="1:24" hidden="1" x14ac:dyDescent="0.3">
      <c r="A5376" t="s">
        <v>19318</v>
      </c>
      <c r="B5376" t="s">
        <v>8174</v>
      </c>
      <c r="C5376" t="s">
        <v>4815</v>
      </c>
      <c r="D5376" t="s">
        <v>4814</v>
      </c>
      <c r="E5376" t="s">
        <v>113</v>
      </c>
      <c r="F5376" t="s">
        <v>19319</v>
      </c>
      <c r="G5376" t="s">
        <v>133</v>
      </c>
      <c r="H5376" t="s">
        <v>4818</v>
      </c>
      <c r="I5376" t="s">
        <v>226</v>
      </c>
      <c r="J5376" t="s">
        <v>19320</v>
      </c>
      <c r="K5376" t="s">
        <v>19321</v>
      </c>
      <c r="L5376" t="s">
        <v>9030</v>
      </c>
      <c r="M5376">
        <v>60</v>
      </c>
      <c r="N5376" t="s">
        <v>113</v>
      </c>
      <c r="O5376" t="s">
        <v>17235</v>
      </c>
      <c r="P5376">
        <v>3</v>
      </c>
      <c r="Q5376">
        <v>2500</v>
      </c>
      <c r="R5376">
        <v>355</v>
      </c>
      <c r="T5376">
        <v>135</v>
      </c>
      <c r="U5376">
        <v>260</v>
      </c>
      <c r="V5376">
        <v>355</v>
      </c>
      <c r="W5376">
        <v>2.6625000000000001</v>
      </c>
      <c r="X5376">
        <v>3.1949999999999998</v>
      </c>
    </row>
    <row r="5377" spans="1:24" hidden="1" x14ac:dyDescent="0.3">
      <c r="A5377" t="s">
        <v>19322</v>
      </c>
      <c r="B5377" t="s">
        <v>8179</v>
      </c>
      <c r="C5377" t="s">
        <v>4815</v>
      </c>
      <c r="D5377" t="s">
        <v>4814</v>
      </c>
      <c r="E5377" t="s">
        <v>113</v>
      </c>
      <c r="F5377" t="s">
        <v>19319</v>
      </c>
      <c r="G5377" t="s">
        <v>133</v>
      </c>
      <c r="H5377" t="s">
        <v>4818</v>
      </c>
      <c r="I5377" t="s">
        <v>226</v>
      </c>
      <c r="J5377" t="s">
        <v>19320</v>
      </c>
      <c r="K5377" t="s">
        <v>19321</v>
      </c>
      <c r="L5377" t="s">
        <v>9030</v>
      </c>
      <c r="M5377">
        <v>60</v>
      </c>
      <c r="N5377" t="s">
        <v>113</v>
      </c>
      <c r="O5377" t="s">
        <v>19323</v>
      </c>
      <c r="P5377">
        <v>1</v>
      </c>
      <c r="Q5377">
        <v>441</v>
      </c>
      <c r="R5377">
        <v>402</v>
      </c>
      <c r="W5377">
        <v>0.177282</v>
      </c>
      <c r="X5377">
        <v>0.21273839999999999</v>
      </c>
    </row>
    <row r="5378" spans="1:24" hidden="1" x14ac:dyDescent="0.3">
      <c r="A5378" t="s">
        <v>19324</v>
      </c>
      <c r="B5378" t="s">
        <v>8211</v>
      </c>
      <c r="C5378" t="s">
        <v>4815</v>
      </c>
      <c r="D5378" t="s">
        <v>4814</v>
      </c>
      <c r="E5378" t="s">
        <v>113</v>
      </c>
      <c r="F5378" t="s">
        <v>19319</v>
      </c>
      <c r="G5378" t="s">
        <v>133</v>
      </c>
      <c r="H5378" t="s">
        <v>4818</v>
      </c>
      <c r="I5378" t="s">
        <v>226</v>
      </c>
      <c r="J5378" t="s">
        <v>19320</v>
      </c>
      <c r="K5378" t="s">
        <v>19321</v>
      </c>
      <c r="L5378" t="s">
        <v>9030</v>
      </c>
      <c r="M5378">
        <v>57</v>
      </c>
      <c r="N5378" t="s">
        <v>113</v>
      </c>
      <c r="O5378" t="s">
        <v>9493</v>
      </c>
      <c r="P5378">
        <v>1</v>
      </c>
      <c r="Q5378">
        <v>0.9</v>
      </c>
      <c r="T5378">
        <v>41</v>
      </c>
      <c r="W5378">
        <v>0.63617251235193317</v>
      </c>
      <c r="X5378">
        <v>1.0178760197630932</v>
      </c>
    </row>
    <row r="5379" spans="1:24" hidden="1" x14ac:dyDescent="0.3">
      <c r="A5379" t="s">
        <v>19325</v>
      </c>
      <c r="B5379" t="s">
        <v>8174</v>
      </c>
      <c r="C5379" t="s">
        <v>4823</v>
      </c>
      <c r="D5379" t="s">
        <v>4822</v>
      </c>
      <c r="E5379" t="s">
        <v>113</v>
      </c>
      <c r="F5379" t="s">
        <v>19326</v>
      </c>
      <c r="G5379" t="s">
        <v>133</v>
      </c>
      <c r="H5379" t="s">
        <v>4818</v>
      </c>
      <c r="I5379" t="s">
        <v>226</v>
      </c>
      <c r="J5379" t="s">
        <v>19327</v>
      </c>
      <c r="K5379" t="s">
        <v>19328</v>
      </c>
      <c r="L5379" t="s">
        <v>9030</v>
      </c>
      <c r="M5379">
        <v>60</v>
      </c>
      <c r="N5379" t="s">
        <v>113</v>
      </c>
      <c r="O5379" t="s">
        <v>17235</v>
      </c>
      <c r="P5379">
        <v>3</v>
      </c>
      <c r="Q5379">
        <v>2500</v>
      </c>
      <c r="R5379">
        <v>355</v>
      </c>
      <c r="T5379">
        <v>10</v>
      </c>
      <c r="U5379">
        <v>125</v>
      </c>
      <c r="V5379">
        <v>190</v>
      </c>
      <c r="W5379">
        <v>2.6625000000000001</v>
      </c>
      <c r="X5379">
        <v>3.1949999999999998</v>
      </c>
    </row>
    <row r="5380" spans="1:24" hidden="1" x14ac:dyDescent="0.3">
      <c r="A5380" t="s">
        <v>19329</v>
      </c>
      <c r="B5380" t="s">
        <v>8179</v>
      </c>
      <c r="C5380" t="s">
        <v>4823</v>
      </c>
      <c r="D5380" t="s">
        <v>4822</v>
      </c>
      <c r="E5380" t="s">
        <v>113</v>
      </c>
      <c r="F5380" t="s">
        <v>19326</v>
      </c>
      <c r="G5380" t="s">
        <v>133</v>
      </c>
      <c r="H5380" t="s">
        <v>4818</v>
      </c>
      <c r="I5380" t="s">
        <v>226</v>
      </c>
      <c r="J5380" t="s">
        <v>19327</v>
      </c>
      <c r="K5380" t="s">
        <v>19328</v>
      </c>
      <c r="L5380" t="s">
        <v>9030</v>
      </c>
      <c r="M5380">
        <v>60</v>
      </c>
      <c r="N5380" t="s">
        <v>113</v>
      </c>
      <c r="O5380" t="s">
        <v>19323</v>
      </c>
      <c r="P5380">
        <v>1</v>
      </c>
      <c r="Q5380">
        <v>441</v>
      </c>
      <c r="R5380">
        <v>402</v>
      </c>
      <c r="W5380">
        <v>0.177282</v>
      </c>
      <c r="X5380">
        <v>0.21273839999999999</v>
      </c>
    </row>
    <row r="5381" spans="1:24" hidden="1" x14ac:dyDescent="0.3">
      <c r="A5381" t="s">
        <v>19330</v>
      </c>
      <c r="B5381" t="s">
        <v>8211</v>
      </c>
      <c r="C5381" t="s">
        <v>4823</v>
      </c>
      <c r="D5381" t="s">
        <v>4822</v>
      </c>
      <c r="E5381" t="s">
        <v>113</v>
      </c>
      <c r="F5381" t="s">
        <v>19326</v>
      </c>
      <c r="G5381" t="s">
        <v>133</v>
      </c>
      <c r="H5381" t="s">
        <v>4818</v>
      </c>
      <c r="I5381" t="s">
        <v>226</v>
      </c>
      <c r="J5381" t="s">
        <v>19327</v>
      </c>
      <c r="K5381" t="s">
        <v>19328</v>
      </c>
      <c r="L5381" t="s">
        <v>9030</v>
      </c>
      <c r="M5381">
        <v>57</v>
      </c>
      <c r="N5381" t="s">
        <v>113</v>
      </c>
      <c r="O5381" t="s">
        <v>9493</v>
      </c>
      <c r="P5381">
        <v>1</v>
      </c>
      <c r="Q5381">
        <v>0.9</v>
      </c>
      <c r="T5381">
        <v>134</v>
      </c>
      <c r="W5381">
        <v>0.63617251235193317</v>
      </c>
      <c r="X5381">
        <v>1.0178760197630932</v>
      </c>
    </row>
    <row r="5382" spans="1:24" hidden="1" x14ac:dyDescent="0.3">
      <c r="A5382" t="s">
        <v>19331</v>
      </c>
      <c r="B5382" t="s">
        <v>8174</v>
      </c>
      <c r="C5382" t="s">
        <v>7157</v>
      </c>
      <c r="D5382" t="s">
        <v>7156</v>
      </c>
      <c r="E5382" t="s">
        <v>113</v>
      </c>
      <c r="F5382" t="s">
        <v>7158</v>
      </c>
      <c r="G5382" t="s">
        <v>247</v>
      </c>
      <c r="H5382" t="s">
        <v>371</v>
      </c>
      <c r="I5382" t="s">
        <v>2289</v>
      </c>
      <c r="J5382" t="s">
        <v>19332</v>
      </c>
      <c r="K5382" t="s">
        <v>19333</v>
      </c>
      <c r="L5382" t="s">
        <v>120</v>
      </c>
      <c r="M5382">
        <v>40</v>
      </c>
      <c r="N5382" t="s">
        <v>9085</v>
      </c>
      <c r="O5382" t="s">
        <v>8647</v>
      </c>
      <c r="P5382">
        <v>3</v>
      </c>
      <c r="Q5382">
        <v>1509</v>
      </c>
      <c r="R5382">
        <v>469</v>
      </c>
      <c r="T5382">
        <v>20</v>
      </c>
      <c r="U5382">
        <v>140</v>
      </c>
      <c r="V5382">
        <v>230</v>
      </c>
      <c r="W5382">
        <v>2.1231629999999999</v>
      </c>
      <c r="X5382">
        <v>2.5477955999999997</v>
      </c>
    </row>
    <row r="5383" spans="1:24" hidden="1" x14ac:dyDescent="0.3">
      <c r="A5383" t="s">
        <v>19334</v>
      </c>
      <c r="B5383" t="s">
        <v>8179</v>
      </c>
      <c r="C5383" t="s">
        <v>7157</v>
      </c>
      <c r="D5383" t="s">
        <v>7156</v>
      </c>
      <c r="E5383" t="s">
        <v>113</v>
      </c>
      <c r="F5383" t="s">
        <v>7158</v>
      </c>
      <c r="G5383" t="s">
        <v>247</v>
      </c>
      <c r="H5383" t="s">
        <v>371</v>
      </c>
      <c r="I5383" t="s">
        <v>2289</v>
      </c>
      <c r="J5383" t="s">
        <v>19332</v>
      </c>
      <c r="K5383" t="s">
        <v>19333</v>
      </c>
      <c r="L5383" t="s">
        <v>120</v>
      </c>
      <c r="M5383">
        <v>40</v>
      </c>
      <c r="N5383" t="s">
        <v>9085</v>
      </c>
      <c r="O5383" t="s">
        <v>11880</v>
      </c>
      <c r="P5383">
        <v>3</v>
      </c>
      <c r="Q5383">
        <v>400</v>
      </c>
      <c r="R5383">
        <v>300</v>
      </c>
      <c r="W5383">
        <v>0.36</v>
      </c>
      <c r="X5383">
        <v>0.432</v>
      </c>
    </row>
    <row r="5384" spans="1:24" hidden="1" x14ac:dyDescent="0.3">
      <c r="A5384" t="s">
        <v>19335</v>
      </c>
      <c r="B5384" t="s">
        <v>8536</v>
      </c>
      <c r="C5384" t="s">
        <v>7157</v>
      </c>
      <c r="D5384" t="s">
        <v>7156</v>
      </c>
      <c r="E5384" t="s">
        <v>113</v>
      </c>
      <c r="F5384" t="s">
        <v>7158</v>
      </c>
      <c r="G5384" t="s">
        <v>247</v>
      </c>
      <c r="H5384" t="s">
        <v>371</v>
      </c>
      <c r="I5384" t="s">
        <v>2289</v>
      </c>
      <c r="J5384" t="s">
        <v>19332</v>
      </c>
      <c r="K5384" t="s">
        <v>19333</v>
      </c>
      <c r="L5384" t="s">
        <v>120</v>
      </c>
      <c r="M5384">
        <v>40</v>
      </c>
      <c r="N5384" t="s">
        <v>9085</v>
      </c>
      <c r="O5384" t="s">
        <v>9131</v>
      </c>
      <c r="P5384">
        <v>1</v>
      </c>
      <c r="Q5384">
        <v>210</v>
      </c>
      <c r="R5384">
        <v>210</v>
      </c>
      <c r="W5384">
        <v>4.41E-2</v>
      </c>
      <c r="X5384">
        <v>5.2920000000000002E-2</v>
      </c>
    </row>
    <row r="5385" spans="1:24" hidden="1" x14ac:dyDescent="0.3">
      <c r="A5385" t="s">
        <v>19336</v>
      </c>
      <c r="B5385" t="s">
        <v>8211</v>
      </c>
      <c r="C5385" t="s">
        <v>7157</v>
      </c>
      <c r="D5385" t="s">
        <v>7156</v>
      </c>
      <c r="E5385" t="s">
        <v>113</v>
      </c>
      <c r="F5385" t="s">
        <v>7158</v>
      </c>
      <c r="G5385" t="s">
        <v>247</v>
      </c>
      <c r="H5385" t="s">
        <v>371</v>
      </c>
      <c r="I5385" t="s">
        <v>2289</v>
      </c>
      <c r="J5385" t="s">
        <v>19332</v>
      </c>
      <c r="K5385" t="s">
        <v>19333</v>
      </c>
      <c r="L5385" t="s">
        <v>120</v>
      </c>
      <c r="M5385">
        <v>37</v>
      </c>
      <c r="N5385" t="s">
        <v>10031</v>
      </c>
      <c r="O5385" t="s">
        <v>13810</v>
      </c>
      <c r="P5385">
        <v>1</v>
      </c>
      <c r="Q5385">
        <v>1.2</v>
      </c>
      <c r="T5385">
        <v>67.400000000000006</v>
      </c>
      <c r="W5385">
        <v>1.1309733552923256</v>
      </c>
      <c r="X5385">
        <v>1.8095573684677211</v>
      </c>
    </row>
    <row r="5386" spans="1:24" hidden="1" x14ac:dyDescent="0.3">
      <c r="A5386" t="s">
        <v>19337</v>
      </c>
      <c r="B5386" t="s">
        <v>8174</v>
      </c>
      <c r="C5386" t="s">
        <v>2752</v>
      </c>
      <c r="D5386" t="s">
        <v>2751</v>
      </c>
      <c r="E5386" t="s">
        <v>113</v>
      </c>
      <c r="F5386" t="s">
        <v>2753</v>
      </c>
      <c r="G5386" t="s">
        <v>1356</v>
      </c>
      <c r="H5386" t="s">
        <v>1148</v>
      </c>
      <c r="I5386" t="s">
        <v>344</v>
      </c>
      <c r="J5386" t="s">
        <v>19338</v>
      </c>
      <c r="K5386" t="s">
        <v>19339</v>
      </c>
      <c r="L5386" t="s">
        <v>120</v>
      </c>
      <c r="M5386">
        <v>40</v>
      </c>
      <c r="N5386" t="s">
        <v>9085</v>
      </c>
      <c r="O5386" t="s">
        <v>9266</v>
      </c>
      <c r="P5386">
        <v>3</v>
      </c>
      <c r="Q5386">
        <v>1936</v>
      </c>
      <c r="R5386">
        <v>298</v>
      </c>
      <c r="S5386">
        <v>149</v>
      </c>
      <c r="T5386">
        <v>320</v>
      </c>
      <c r="U5386">
        <v>90</v>
      </c>
      <c r="V5386">
        <v>160</v>
      </c>
      <c r="W5386">
        <v>1.7307840000000001</v>
      </c>
      <c r="X5386">
        <v>2.0769408</v>
      </c>
    </row>
    <row r="5387" spans="1:24" hidden="1" x14ac:dyDescent="0.3">
      <c r="A5387" t="s">
        <v>19340</v>
      </c>
      <c r="B5387" t="s">
        <v>8179</v>
      </c>
      <c r="C5387" t="s">
        <v>2752</v>
      </c>
      <c r="D5387" t="s">
        <v>2751</v>
      </c>
      <c r="E5387" t="s">
        <v>113</v>
      </c>
      <c r="F5387" t="s">
        <v>2753</v>
      </c>
      <c r="G5387" t="s">
        <v>1356</v>
      </c>
      <c r="H5387" t="s">
        <v>1148</v>
      </c>
      <c r="I5387" t="s">
        <v>344</v>
      </c>
      <c r="J5387" t="s">
        <v>19338</v>
      </c>
      <c r="K5387" t="s">
        <v>19339</v>
      </c>
      <c r="L5387" t="s">
        <v>120</v>
      </c>
      <c r="M5387">
        <v>40</v>
      </c>
      <c r="N5387" t="s">
        <v>113</v>
      </c>
      <c r="O5387" t="s">
        <v>9183</v>
      </c>
      <c r="P5387">
        <v>1</v>
      </c>
      <c r="Q5387">
        <v>480</v>
      </c>
      <c r="R5387">
        <v>356</v>
      </c>
      <c r="S5387">
        <v>140</v>
      </c>
      <c r="W5387">
        <v>0.17088</v>
      </c>
      <c r="X5387">
        <v>0.20505599999999999</v>
      </c>
    </row>
    <row r="5388" spans="1:24" hidden="1" x14ac:dyDescent="0.3">
      <c r="A5388" t="s">
        <v>19341</v>
      </c>
      <c r="B5388" t="s">
        <v>8211</v>
      </c>
      <c r="C5388" t="s">
        <v>2752</v>
      </c>
      <c r="D5388" t="s">
        <v>2751</v>
      </c>
      <c r="E5388" t="s">
        <v>113</v>
      </c>
      <c r="F5388" t="s">
        <v>2753</v>
      </c>
      <c r="G5388" t="s">
        <v>1356</v>
      </c>
      <c r="H5388" t="s">
        <v>1148</v>
      </c>
      <c r="I5388" t="s">
        <v>344</v>
      </c>
      <c r="J5388" t="s">
        <v>19338</v>
      </c>
      <c r="K5388" t="s">
        <v>19339</v>
      </c>
      <c r="L5388" t="s">
        <v>120</v>
      </c>
      <c r="M5388">
        <v>37</v>
      </c>
      <c r="N5388" t="s">
        <v>113</v>
      </c>
      <c r="O5388" t="s">
        <v>9493</v>
      </c>
      <c r="P5388">
        <v>1</v>
      </c>
      <c r="Q5388">
        <v>0.6</v>
      </c>
      <c r="T5388">
        <v>332.74</v>
      </c>
      <c r="W5388">
        <v>0.28274333882308139</v>
      </c>
      <c r="X5388">
        <v>0.45238934211693027</v>
      </c>
    </row>
    <row r="5389" spans="1:24" hidden="1" x14ac:dyDescent="0.3">
      <c r="A5389" t="s">
        <v>19342</v>
      </c>
      <c r="B5389" t="s">
        <v>8174</v>
      </c>
      <c r="C5389" t="s">
        <v>7422</v>
      </c>
      <c r="D5389" t="s">
        <v>7421</v>
      </c>
      <c r="E5389" t="s">
        <v>113</v>
      </c>
      <c r="F5389" t="s">
        <v>7423</v>
      </c>
      <c r="G5389" t="s">
        <v>247</v>
      </c>
      <c r="H5389" t="s">
        <v>371</v>
      </c>
      <c r="I5389" t="s">
        <v>285</v>
      </c>
      <c r="J5389" t="s">
        <v>19343</v>
      </c>
      <c r="K5389" t="s">
        <v>19344</v>
      </c>
      <c r="L5389" t="s">
        <v>120</v>
      </c>
      <c r="M5389">
        <v>40</v>
      </c>
      <c r="N5389" t="s">
        <v>9659</v>
      </c>
      <c r="O5389" t="s">
        <v>10476</v>
      </c>
      <c r="P5389">
        <v>3</v>
      </c>
      <c r="Q5389">
        <v>1500</v>
      </c>
      <c r="R5389">
        <v>469</v>
      </c>
      <c r="T5389">
        <v>40</v>
      </c>
      <c r="U5389">
        <v>160</v>
      </c>
      <c r="V5389">
        <v>270</v>
      </c>
      <c r="W5389">
        <v>2.1105</v>
      </c>
      <c r="X5389">
        <v>2.5326</v>
      </c>
    </row>
    <row r="5390" spans="1:24" hidden="1" x14ac:dyDescent="0.3">
      <c r="A5390" t="s">
        <v>19345</v>
      </c>
      <c r="B5390" t="s">
        <v>8617</v>
      </c>
      <c r="C5390" t="s">
        <v>7422</v>
      </c>
      <c r="D5390" t="s">
        <v>7421</v>
      </c>
      <c r="E5390" t="s">
        <v>113</v>
      </c>
      <c r="F5390" t="s">
        <v>7423</v>
      </c>
      <c r="G5390" t="s">
        <v>247</v>
      </c>
      <c r="H5390" t="s">
        <v>371</v>
      </c>
      <c r="I5390" t="s">
        <v>285</v>
      </c>
      <c r="J5390" t="s">
        <v>19343</v>
      </c>
      <c r="K5390" t="s">
        <v>19344</v>
      </c>
      <c r="L5390" t="s">
        <v>120</v>
      </c>
      <c r="M5390">
        <v>40</v>
      </c>
      <c r="N5390" t="s">
        <v>8614</v>
      </c>
      <c r="O5390" t="s">
        <v>9192</v>
      </c>
      <c r="P5390">
        <v>3</v>
      </c>
      <c r="Q5390">
        <v>694</v>
      </c>
      <c r="R5390">
        <v>408</v>
      </c>
      <c r="T5390">
        <v>40</v>
      </c>
      <c r="U5390">
        <v>160</v>
      </c>
      <c r="V5390">
        <v>270</v>
      </c>
      <c r="W5390">
        <v>0.84945599999999999</v>
      </c>
      <c r="X5390">
        <v>1.0193471999999999</v>
      </c>
    </row>
    <row r="5391" spans="1:24" hidden="1" x14ac:dyDescent="0.3">
      <c r="A5391" t="s">
        <v>19346</v>
      </c>
      <c r="B5391" t="s">
        <v>8179</v>
      </c>
      <c r="C5391" t="s">
        <v>7422</v>
      </c>
      <c r="D5391" t="s">
        <v>7421</v>
      </c>
      <c r="E5391" t="s">
        <v>113</v>
      </c>
      <c r="F5391" t="s">
        <v>7423</v>
      </c>
      <c r="G5391" t="s">
        <v>247</v>
      </c>
      <c r="H5391" t="s">
        <v>371</v>
      </c>
      <c r="I5391" t="s">
        <v>285</v>
      </c>
      <c r="J5391" t="s">
        <v>19343</v>
      </c>
      <c r="K5391" t="s">
        <v>19344</v>
      </c>
      <c r="L5391" t="s">
        <v>120</v>
      </c>
      <c r="M5391">
        <v>40</v>
      </c>
      <c r="N5391" t="s">
        <v>8614</v>
      </c>
      <c r="O5391" t="s">
        <v>9816</v>
      </c>
      <c r="P5391">
        <v>3</v>
      </c>
      <c r="Q5391">
        <v>522</v>
      </c>
      <c r="R5391">
        <v>397</v>
      </c>
      <c r="W5391">
        <v>0.62170199999999998</v>
      </c>
      <c r="X5391">
        <v>0.74604239999999999</v>
      </c>
    </row>
    <row r="5392" spans="1:24" hidden="1" x14ac:dyDescent="0.3">
      <c r="A5392" t="s">
        <v>19347</v>
      </c>
      <c r="B5392" t="s">
        <v>8536</v>
      </c>
      <c r="C5392" t="s">
        <v>7422</v>
      </c>
      <c r="D5392" t="s">
        <v>7421</v>
      </c>
      <c r="E5392" t="s">
        <v>113</v>
      </c>
      <c r="F5392" t="s">
        <v>7423</v>
      </c>
      <c r="G5392" t="s">
        <v>247</v>
      </c>
      <c r="H5392" t="s">
        <v>371</v>
      </c>
      <c r="I5392" t="s">
        <v>285</v>
      </c>
      <c r="J5392" t="s">
        <v>19343</v>
      </c>
      <c r="K5392" t="s">
        <v>19344</v>
      </c>
      <c r="L5392" t="s">
        <v>120</v>
      </c>
      <c r="M5392">
        <v>37</v>
      </c>
      <c r="N5392" t="s">
        <v>9085</v>
      </c>
      <c r="O5392" t="s">
        <v>9131</v>
      </c>
      <c r="P5392">
        <v>1</v>
      </c>
      <c r="Q5392">
        <v>210</v>
      </c>
      <c r="R5392">
        <v>210</v>
      </c>
      <c r="W5392">
        <v>4.41E-2</v>
      </c>
      <c r="X5392">
        <v>5.2920000000000002E-2</v>
      </c>
    </row>
    <row r="5393" spans="1:24" hidden="1" x14ac:dyDescent="0.3">
      <c r="A5393" t="s">
        <v>19348</v>
      </c>
      <c r="B5393" t="s">
        <v>8211</v>
      </c>
      <c r="C5393" t="s">
        <v>7422</v>
      </c>
      <c r="D5393" t="s">
        <v>7421</v>
      </c>
      <c r="E5393" t="s">
        <v>113</v>
      </c>
      <c r="F5393" t="s">
        <v>7423</v>
      </c>
      <c r="G5393" t="s">
        <v>247</v>
      </c>
      <c r="H5393" t="s">
        <v>371</v>
      </c>
      <c r="I5393" t="s">
        <v>285</v>
      </c>
      <c r="J5393" t="s">
        <v>19343</v>
      </c>
      <c r="K5393" t="s">
        <v>19344</v>
      </c>
      <c r="L5393" t="s">
        <v>120</v>
      </c>
      <c r="M5393">
        <v>37</v>
      </c>
      <c r="N5393" t="s">
        <v>10031</v>
      </c>
      <c r="O5393" t="s">
        <v>19349</v>
      </c>
      <c r="P5393">
        <v>1</v>
      </c>
      <c r="Q5393">
        <v>0.6</v>
      </c>
      <c r="T5393">
        <v>212.1</v>
      </c>
      <c r="W5393">
        <v>0.28274333882308139</v>
      </c>
      <c r="X5393">
        <v>0.45238934211693027</v>
      </c>
    </row>
    <row r="5394" spans="1:24" hidden="1" x14ac:dyDescent="0.3">
      <c r="A5394" t="s">
        <v>19350</v>
      </c>
      <c r="B5394" t="s">
        <v>8174</v>
      </c>
      <c r="C5394" t="s">
        <v>7845</v>
      </c>
      <c r="D5394" t="s">
        <v>7844</v>
      </c>
      <c r="E5394" t="s">
        <v>113</v>
      </c>
      <c r="F5394" t="s">
        <v>7846</v>
      </c>
      <c r="G5394" t="s">
        <v>247</v>
      </c>
      <c r="H5394" t="s">
        <v>308</v>
      </c>
      <c r="I5394" t="s">
        <v>3277</v>
      </c>
      <c r="J5394" t="s">
        <v>19351</v>
      </c>
      <c r="K5394" t="s">
        <v>19352</v>
      </c>
      <c r="L5394" t="s">
        <v>120</v>
      </c>
      <c r="M5394">
        <v>40</v>
      </c>
      <c r="N5394" t="s">
        <v>8614</v>
      </c>
      <c r="O5394" t="s">
        <v>17673</v>
      </c>
      <c r="P5394">
        <v>3</v>
      </c>
      <c r="Q5394">
        <v>1500</v>
      </c>
      <c r="R5394">
        <v>488</v>
      </c>
      <c r="T5394">
        <v>70</v>
      </c>
      <c r="U5394">
        <v>180</v>
      </c>
      <c r="V5394">
        <v>310</v>
      </c>
      <c r="W5394">
        <v>2.1960000000000002</v>
      </c>
      <c r="X5394">
        <v>2.6352000000000002</v>
      </c>
    </row>
    <row r="5395" spans="1:24" hidden="1" x14ac:dyDescent="0.3">
      <c r="A5395" t="s">
        <v>19353</v>
      </c>
      <c r="B5395" t="s">
        <v>8179</v>
      </c>
      <c r="C5395" t="s">
        <v>7845</v>
      </c>
      <c r="D5395" t="s">
        <v>7844</v>
      </c>
      <c r="E5395" t="s">
        <v>113</v>
      </c>
      <c r="F5395" t="s">
        <v>7846</v>
      </c>
      <c r="G5395" t="s">
        <v>247</v>
      </c>
      <c r="H5395" t="s">
        <v>308</v>
      </c>
      <c r="I5395" t="s">
        <v>3277</v>
      </c>
      <c r="J5395" t="s">
        <v>19351</v>
      </c>
      <c r="K5395" t="s">
        <v>19352</v>
      </c>
      <c r="L5395" t="s">
        <v>120</v>
      </c>
      <c r="M5395">
        <v>40</v>
      </c>
      <c r="N5395" t="s">
        <v>8614</v>
      </c>
      <c r="O5395" t="s">
        <v>9568</v>
      </c>
      <c r="P5395">
        <v>3</v>
      </c>
      <c r="Q5395">
        <v>409</v>
      </c>
      <c r="R5395">
        <v>269</v>
      </c>
      <c r="W5395">
        <v>0.330063</v>
      </c>
      <c r="X5395">
        <v>0.39607559999999997</v>
      </c>
    </row>
    <row r="5396" spans="1:24" hidden="1" x14ac:dyDescent="0.3">
      <c r="A5396" t="s">
        <v>19354</v>
      </c>
      <c r="B5396" t="s">
        <v>8536</v>
      </c>
      <c r="C5396" t="s">
        <v>7845</v>
      </c>
      <c r="D5396" t="s">
        <v>7844</v>
      </c>
      <c r="E5396" t="s">
        <v>113</v>
      </c>
      <c r="F5396" t="s">
        <v>7846</v>
      </c>
      <c r="G5396" t="s">
        <v>247</v>
      </c>
      <c r="H5396" t="s">
        <v>308</v>
      </c>
      <c r="I5396" t="s">
        <v>3277</v>
      </c>
      <c r="J5396" t="s">
        <v>19351</v>
      </c>
      <c r="K5396" t="s">
        <v>19352</v>
      </c>
      <c r="L5396" t="s">
        <v>120</v>
      </c>
      <c r="M5396">
        <v>37</v>
      </c>
      <c r="N5396" t="s">
        <v>9085</v>
      </c>
      <c r="O5396" t="s">
        <v>9131</v>
      </c>
      <c r="P5396">
        <v>1</v>
      </c>
      <c r="Q5396">
        <v>210</v>
      </c>
      <c r="R5396">
        <v>210</v>
      </c>
      <c r="W5396">
        <v>4.41E-2</v>
      </c>
      <c r="X5396">
        <v>5.2920000000000002E-2</v>
      </c>
    </row>
    <row r="5397" spans="1:24" hidden="1" x14ac:dyDescent="0.3">
      <c r="A5397" t="s">
        <v>19355</v>
      </c>
      <c r="B5397" t="s">
        <v>8211</v>
      </c>
      <c r="C5397" t="s">
        <v>7845</v>
      </c>
      <c r="D5397" t="s">
        <v>7844</v>
      </c>
      <c r="E5397" t="s">
        <v>113</v>
      </c>
      <c r="F5397" t="s">
        <v>7846</v>
      </c>
      <c r="G5397" t="s">
        <v>247</v>
      </c>
      <c r="H5397" t="s">
        <v>308</v>
      </c>
      <c r="I5397" t="s">
        <v>3277</v>
      </c>
      <c r="J5397" t="s">
        <v>19351</v>
      </c>
      <c r="K5397" t="s">
        <v>19352</v>
      </c>
      <c r="L5397" t="s">
        <v>120</v>
      </c>
      <c r="M5397">
        <v>37</v>
      </c>
      <c r="N5397" t="s">
        <v>10031</v>
      </c>
      <c r="O5397" t="s">
        <v>13961</v>
      </c>
      <c r="P5397">
        <v>1</v>
      </c>
      <c r="Q5397">
        <v>0.9</v>
      </c>
      <c r="T5397">
        <v>70.5</v>
      </c>
      <c r="W5397">
        <v>0.63617251235193317</v>
      </c>
      <c r="X5397">
        <v>1.0178760197630932</v>
      </c>
    </row>
    <row r="5398" spans="1:24" hidden="1" x14ac:dyDescent="0.3">
      <c r="A5398" t="s">
        <v>19356</v>
      </c>
      <c r="B5398" t="s">
        <v>8174</v>
      </c>
      <c r="C5398" t="s">
        <v>19357</v>
      </c>
      <c r="D5398" t="s">
        <v>19358</v>
      </c>
      <c r="E5398" t="s">
        <v>113</v>
      </c>
      <c r="F5398" t="s">
        <v>19359</v>
      </c>
      <c r="G5398" t="s">
        <v>247</v>
      </c>
      <c r="H5398" t="s">
        <v>371</v>
      </c>
      <c r="I5398" t="s">
        <v>218</v>
      </c>
      <c r="J5398" t="s">
        <v>19360</v>
      </c>
      <c r="K5398" t="s">
        <v>19361</v>
      </c>
      <c r="L5398" t="s">
        <v>9030</v>
      </c>
      <c r="M5398">
        <v>60</v>
      </c>
      <c r="N5398" t="s">
        <v>8442</v>
      </c>
      <c r="O5398" t="s">
        <v>10966</v>
      </c>
      <c r="P5398">
        <v>2</v>
      </c>
      <c r="Q5398">
        <v>2500</v>
      </c>
      <c r="R5398">
        <v>500</v>
      </c>
      <c r="T5398">
        <v>100</v>
      </c>
      <c r="U5398">
        <v>270</v>
      </c>
      <c r="W5398">
        <v>2.5</v>
      </c>
      <c r="X5398">
        <v>3</v>
      </c>
    </row>
    <row r="5399" spans="1:24" hidden="1" x14ac:dyDescent="0.3">
      <c r="A5399" t="s">
        <v>19362</v>
      </c>
      <c r="B5399" t="s">
        <v>8179</v>
      </c>
      <c r="C5399" t="s">
        <v>19357</v>
      </c>
      <c r="D5399" t="s">
        <v>19358</v>
      </c>
      <c r="E5399" t="s">
        <v>113</v>
      </c>
      <c r="F5399" t="s">
        <v>19359</v>
      </c>
      <c r="G5399" t="s">
        <v>247</v>
      </c>
      <c r="H5399" t="s">
        <v>371</v>
      </c>
      <c r="I5399" t="s">
        <v>218</v>
      </c>
      <c r="J5399" t="s">
        <v>19360</v>
      </c>
      <c r="K5399" t="s">
        <v>19361</v>
      </c>
      <c r="L5399" t="s">
        <v>9030</v>
      </c>
      <c r="M5399">
        <v>60</v>
      </c>
      <c r="N5399" t="s">
        <v>8614</v>
      </c>
      <c r="O5399" t="s">
        <v>9568</v>
      </c>
      <c r="P5399">
        <v>2</v>
      </c>
      <c r="Q5399">
        <v>353</v>
      </c>
      <c r="R5399">
        <v>261</v>
      </c>
      <c r="W5399">
        <v>0.18426600000000001</v>
      </c>
      <c r="X5399">
        <v>0.22111920000000002</v>
      </c>
    </row>
    <row r="5400" spans="1:24" hidden="1" x14ac:dyDescent="0.3">
      <c r="A5400" t="s">
        <v>19363</v>
      </c>
      <c r="B5400" t="s">
        <v>8536</v>
      </c>
      <c r="C5400" t="s">
        <v>19357</v>
      </c>
      <c r="D5400" t="s">
        <v>19358</v>
      </c>
      <c r="E5400" t="s">
        <v>113</v>
      </c>
      <c r="F5400" t="s">
        <v>19359</v>
      </c>
      <c r="G5400" t="s">
        <v>247</v>
      </c>
      <c r="H5400" t="s">
        <v>371</v>
      </c>
      <c r="I5400" t="s">
        <v>218</v>
      </c>
      <c r="J5400" t="s">
        <v>19360</v>
      </c>
      <c r="K5400" t="s">
        <v>19361</v>
      </c>
      <c r="L5400" t="s">
        <v>9030</v>
      </c>
      <c r="M5400">
        <v>57</v>
      </c>
      <c r="N5400" t="s">
        <v>9085</v>
      </c>
      <c r="O5400" t="s">
        <v>9131</v>
      </c>
      <c r="P5400">
        <v>1</v>
      </c>
      <c r="Q5400">
        <v>210</v>
      </c>
      <c r="R5400">
        <v>210</v>
      </c>
      <c r="W5400">
        <v>4.41E-2</v>
      </c>
      <c r="X5400">
        <v>5.2920000000000002E-2</v>
      </c>
    </row>
    <row r="5401" spans="1:24" hidden="1" x14ac:dyDescent="0.3">
      <c r="A5401" t="s">
        <v>19364</v>
      </c>
      <c r="B5401" t="s">
        <v>8211</v>
      </c>
      <c r="C5401" t="s">
        <v>19357</v>
      </c>
      <c r="D5401" t="s">
        <v>19358</v>
      </c>
      <c r="E5401" t="s">
        <v>113</v>
      </c>
      <c r="F5401" t="s">
        <v>19359</v>
      </c>
      <c r="G5401" t="s">
        <v>247</v>
      </c>
      <c r="H5401" t="s">
        <v>371</v>
      </c>
      <c r="I5401" t="s">
        <v>218</v>
      </c>
      <c r="J5401" t="s">
        <v>19360</v>
      </c>
      <c r="K5401" t="s">
        <v>19361</v>
      </c>
      <c r="L5401" t="s">
        <v>9030</v>
      </c>
      <c r="M5401">
        <v>57</v>
      </c>
      <c r="N5401" t="s">
        <v>113</v>
      </c>
      <c r="O5401" t="s">
        <v>9493</v>
      </c>
      <c r="P5401">
        <v>1</v>
      </c>
      <c r="Q5401">
        <v>1.8</v>
      </c>
      <c r="T5401">
        <v>170.4</v>
      </c>
      <c r="W5401">
        <v>2.5446900494077327</v>
      </c>
      <c r="X5401">
        <v>4.0715040790523727</v>
      </c>
    </row>
    <row r="5402" spans="1:24" hidden="1" x14ac:dyDescent="0.3">
      <c r="A5402" t="s">
        <v>19365</v>
      </c>
      <c r="B5402" t="s">
        <v>8174</v>
      </c>
      <c r="C5402" t="s">
        <v>19366</v>
      </c>
      <c r="D5402" t="s">
        <v>19367</v>
      </c>
      <c r="E5402" t="s">
        <v>113</v>
      </c>
      <c r="F5402" t="s">
        <v>19368</v>
      </c>
      <c r="G5402" t="s">
        <v>247</v>
      </c>
      <c r="H5402" t="s">
        <v>371</v>
      </c>
      <c r="I5402" t="s">
        <v>218</v>
      </c>
      <c r="J5402" t="s">
        <v>19369</v>
      </c>
      <c r="K5402" t="s">
        <v>19370</v>
      </c>
      <c r="L5402" t="s">
        <v>9030</v>
      </c>
      <c r="M5402">
        <v>60</v>
      </c>
      <c r="N5402" t="s">
        <v>9085</v>
      </c>
      <c r="O5402" t="s">
        <v>10329</v>
      </c>
      <c r="P5402">
        <v>2</v>
      </c>
      <c r="Q5402">
        <v>2580</v>
      </c>
      <c r="R5402">
        <v>590</v>
      </c>
      <c r="T5402">
        <v>320</v>
      </c>
      <c r="U5402">
        <v>130</v>
      </c>
      <c r="W5402">
        <v>3.0444</v>
      </c>
      <c r="X5402">
        <v>3.6532799999999996</v>
      </c>
    </row>
    <row r="5403" spans="1:24" hidden="1" x14ac:dyDescent="0.3">
      <c r="A5403" t="s">
        <v>19371</v>
      </c>
      <c r="B5403" t="s">
        <v>8179</v>
      </c>
      <c r="C5403" t="s">
        <v>19366</v>
      </c>
      <c r="D5403" t="s">
        <v>19367</v>
      </c>
      <c r="E5403" t="s">
        <v>113</v>
      </c>
      <c r="F5403" t="s">
        <v>19368</v>
      </c>
      <c r="G5403" t="s">
        <v>247</v>
      </c>
      <c r="H5403" t="s">
        <v>371</v>
      </c>
      <c r="I5403" t="s">
        <v>218</v>
      </c>
      <c r="J5403" t="s">
        <v>19369</v>
      </c>
      <c r="K5403" t="s">
        <v>19370</v>
      </c>
      <c r="L5403" t="s">
        <v>9030</v>
      </c>
      <c r="M5403">
        <v>60</v>
      </c>
      <c r="N5403" t="s">
        <v>9085</v>
      </c>
      <c r="O5403" t="s">
        <v>11880</v>
      </c>
      <c r="P5403">
        <v>2</v>
      </c>
      <c r="Q5403">
        <v>400</v>
      </c>
      <c r="R5403">
        <v>30</v>
      </c>
      <c r="W5403">
        <v>2.4E-2</v>
      </c>
      <c r="X5403">
        <v>2.8799999999999999E-2</v>
      </c>
    </row>
    <row r="5404" spans="1:24" hidden="1" x14ac:dyDescent="0.3">
      <c r="A5404" t="s">
        <v>19372</v>
      </c>
      <c r="B5404" t="s">
        <v>8536</v>
      </c>
      <c r="C5404" t="s">
        <v>19366</v>
      </c>
      <c r="D5404" t="s">
        <v>19367</v>
      </c>
      <c r="E5404" t="s">
        <v>113</v>
      </c>
      <c r="F5404" t="s">
        <v>19368</v>
      </c>
      <c r="G5404" t="s">
        <v>247</v>
      </c>
      <c r="H5404" t="s">
        <v>371</v>
      </c>
      <c r="I5404" t="s">
        <v>218</v>
      </c>
      <c r="J5404" t="s">
        <v>19369</v>
      </c>
      <c r="K5404" t="s">
        <v>19370</v>
      </c>
      <c r="L5404" t="s">
        <v>9030</v>
      </c>
      <c r="M5404">
        <v>57</v>
      </c>
      <c r="N5404" t="s">
        <v>9085</v>
      </c>
      <c r="O5404" t="s">
        <v>9131</v>
      </c>
      <c r="P5404">
        <v>1</v>
      </c>
      <c r="Q5404">
        <v>210</v>
      </c>
      <c r="R5404">
        <v>210</v>
      </c>
      <c r="W5404">
        <v>4.41E-2</v>
      </c>
      <c r="X5404">
        <v>5.2920000000000002E-2</v>
      </c>
    </row>
    <row r="5405" spans="1:24" hidden="1" x14ac:dyDescent="0.3">
      <c r="A5405" t="s">
        <v>19373</v>
      </c>
      <c r="B5405" t="s">
        <v>8211</v>
      </c>
      <c r="C5405" t="s">
        <v>19366</v>
      </c>
      <c r="D5405" t="s">
        <v>19367</v>
      </c>
      <c r="E5405" t="s">
        <v>113</v>
      </c>
      <c r="F5405" t="s">
        <v>19368</v>
      </c>
      <c r="G5405" t="s">
        <v>247</v>
      </c>
      <c r="H5405" t="s">
        <v>371</v>
      </c>
      <c r="I5405" t="s">
        <v>218</v>
      </c>
      <c r="J5405" t="s">
        <v>19369</v>
      </c>
      <c r="K5405" t="s">
        <v>19370</v>
      </c>
      <c r="L5405" t="s">
        <v>9030</v>
      </c>
      <c r="M5405">
        <v>57</v>
      </c>
      <c r="N5405" t="s">
        <v>113</v>
      </c>
      <c r="O5405" t="s">
        <v>9493</v>
      </c>
      <c r="P5405">
        <v>1</v>
      </c>
      <c r="Q5405">
        <v>1.8</v>
      </c>
      <c r="T5405">
        <v>125.2</v>
      </c>
      <c r="W5405">
        <v>2.5446900494077327</v>
      </c>
      <c r="X5405">
        <v>4.0715040790523727</v>
      </c>
    </row>
    <row r="5406" spans="1:24" hidden="1" x14ac:dyDescent="0.3">
      <c r="A5406" t="s">
        <v>19374</v>
      </c>
      <c r="B5406" t="s">
        <v>8174</v>
      </c>
      <c r="C5406" t="s">
        <v>19375</v>
      </c>
      <c r="D5406" t="s">
        <v>19376</v>
      </c>
      <c r="E5406" t="s">
        <v>113</v>
      </c>
      <c r="F5406" t="s">
        <v>19377</v>
      </c>
      <c r="G5406" t="s">
        <v>247</v>
      </c>
      <c r="H5406" t="s">
        <v>371</v>
      </c>
      <c r="I5406" t="s">
        <v>438</v>
      </c>
      <c r="J5406" t="s">
        <v>19378</v>
      </c>
      <c r="K5406" t="s">
        <v>19379</v>
      </c>
      <c r="L5406" t="s">
        <v>120</v>
      </c>
      <c r="M5406">
        <v>40</v>
      </c>
      <c r="N5406" t="s">
        <v>9085</v>
      </c>
      <c r="O5406" t="s">
        <v>8589</v>
      </c>
      <c r="P5406">
        <v>1</v>
      </c>
      <c r="Q5406">
        <v>549</v>
      </c>
      <c r="R5406">
        <v>265</v>
      </c>
      <c r="T5406">
        <v>195</v>
      </c>
      <c r="W5406">
        <v>0.145485</v>
      </c>
      <c r="X5406">
        <v>0.17458199999999999</v>
      </c>
    </row>
    <row r="5407" spans="1:24" hidden="1" x14ac:dyDescent="0.3">
      <c r="A5407" t="s">
        <v>19380</v>
      </c>
      <c r="B5407" t="s">
        <v>8179</v>
      </c>
      <c r="C5407" t="s">
        <v>19375</v>
      </c>
      <c r="D5407" t="s">
        <v>19376</v>
      </c>
      <c r="E5407" t="s">
        <v>113</v>
      </c>
      <c r="F5407" t="s">
        <v>19377</v>
      </c>
      <c r="G5407" t="s">
        <v>247</v>
      </c>
      <c r="H5407" t="s">
        <v>371</v>
      </c>
      <c r="I5407" t="s">
        <v>438</v>
      </c>
      <c r="J5407" t="s">
        <v>19378</v>
      </c>
      <c r="K5407" t="s">
        <v>19379</v>
      </c>
      <c r="L5407" t="s">
        <v>120</v>
      </c>
      <c r="M5407">
        <v>39</v>
      </c>
      <c r="N5407" t="s">
        <v>9085</v>
      </c>
      <c r="O5407" t="s">
        <v>11880</v>
      </c>
      <c r="P5407">
        <v>1</v>
      </c>
      <c r="Q5407">
        <v>400</v>
      </c>
      <c r="R5407">
        <v>300</v>
      </c>
      <c r="W5407">
        <v>0.12</v>
      </c>
      <c r="X5407">
        <v>0.14399999999999999</v>
      </c>
    </row>
    <row r="5408" spans="1:24" hidden="1" x14ac:dyDescent="0.3">
      <c r="A5408" t="s">
        <v>19381</v>
      </c>
      <c r="B5408" t="s">
        <v>8536</v>
      </c>
      <c r="C5408" t="s">
        <v>19375</v>
      </c>
      <c r="D5408" t="s">
        <v>19376</v>
      </c>
      <c r="E5408" t="s">
        <v>113</v>
      </c>
      <c r="F5408" t="s">
        <v>19377</v>
      </c>
      <c r="G5408" t="s">
        <v>247</v>
      </c>
      <c r="H5408" t="s">
        <v>371</v>
      </c>
      <c r="I5408" t="s">
        <v>438</v>
      </c>
      <c r="J5408" t="s">
        <v>19378</v>
      </c>
      <c r="K5408" t="s">
        <v>19379</v>
      </c>
      <c r="L5408" t="s">
        <v>120</v>
      </c>
      <c r="M5408">
        <v>37</v>
      </c>
      <c r="N5408" t="s">
        <v>9085</v>
      </c>
      <c r="O5408" t="s">
        <v>9131</v>
      </c>
      <c r="P5408">
        <v>1</v>
      </c>
      <c r="Q5408">
        <v>210</v>
      </c>
      <c r="R5408">
        <v>210</v>
      </c>
      <c r="W5408">
        <v>4.41E-2</v>
      </c>
      <c r="X5408">
        <v>5.2920000000000002E-2</v>
      </c>
    </row>
    <row r="5409" spans="1:24" hidden="1" x14ac:dyDescent="0.3">
      <c r="A5409" t="s">
        <v>19382</v>
      </c>
      <c r="B5409" t="s">
        <v>8211</v>
      </c>
      <c r="C5409" t="s">
        <v>19375</v>
      </c>
      <c r="D5409" t="s">
        <v>19376</v>
      </c>
      <c r="E5409" t="s">
        <v>113</v>
      </c>
      <c r="F5409" t="s">
        <v>19377</v>
      </c>
      <c r="G5409" t="s">
        <v>247</v>
      </c>
      <c r="H5409" t="s">
        <v>371</v>
      </c>
      <c r="I5409" t="s">
        <v>438</v>
      </c>
      <c r="J5409" t="s">
        <v>19378</v>
      </c>
      <c r="K5409" t="s">
        <v>19379</v>
      </c>
      <c r="L5409" t="s">
        <v>120</v>
      </c>
      <c r="M5409">
        <v>37</v>
      </c>
      <c r="N5409" t="s">
        <v>17423</v>
      </c>
      <c r="O5409" t="s">
        <v>15748</v>
      </c>
      <c r="P5409">
        <v>1</v>
      </c>
      <c r="Q5409">
        <v>1.8</v>
      </c>
      <c r="T5409">
        <v>37.700000000000003</v>
      </c>
      <c r="W5409">
        <v>2.5446900494077327</v>
      </c>
      <c r="X5409">
        <v>4.0715040790523727</v>
      </c>
    </row>
    <row r="5410" spans="1:24" hidden="1" x14ac:dyDescent="0.3">
      <c r="A5410" t="s">
        <v>19383</v>
      </c>
      <c r="B5410" t="s">
        <v>8174</v>
      </c>
      <c r="C5410" t="s">
        <v>6601</v>
      </c>
      <c r="D5410" t="s">
        <v>6600</v>
      </c>
      <c r="E5410" t="s">
        <v>113</v>
      </c>
      <c r="F5410" t="s">
        <v>6602</v>
      </c>
      <c r="G5410" t="s">
        <v>1356</v>
      </c>
      <c r="H5410" t="s">
        <v>127</v>
      </c>
      <c r="I5410" t="s">
        <v>226</v>
      </c>
      <c r="J5410" t="s">
        <v>19384</v>
      </c>
      <c r="K5410" t="s">
        <v>19385</v>
      </c>
      <c r="L5410" t="s">
        <v>120</v>
      </c>
      <c r="M5410">
        <v>40</v>
      </c>
      <c r="N5410" t="s">
        <v>9085</v>
      </c>
      <c r="O5410" t="s">
        <v>8467</v>
      </c>
      <c r="P5410">
        <v>3</v>
      </c>
      <c r="Q5410">
        <v>1499</v>
      </c>
      <c r="R5410">
        <v>349</v>
      </c>
      <c r="S5410">
        <v>166</v>
      </c>
      <c r="T5410">
        <v>40</v>
      </c>
      <c r="U5410">
        <v>160</v>
      </c>
      <c r="V5410">
        <v>260</v>
      </c>
      <c r="W5410">
        <v>1.569453</v>
      </c>
      <c r="X5410">
        <v>1.8833435999999999</v>
      </c>
    </row>
    <row r="5411" spans="1:24" hidden="1" x14ac:dyDescent="0.3">
      <c r="A5411" t="s">
        <v>19386</v>
      </c>
      <c r="B5411" t="s">
        <v>8617</v>
      </c>
      <c r="C5411" t="s">
        <v>6601</v>
      </c>
      <c r="D5411" t="s">
        <v>6600</v>
      </c>
      <c r="E5411" t="s">
        <v>113</v>
      </c>
      <c r="F5411" t="s">
        <v>6602</v>
      </c>
      <c r="G5411" t="s">
        <v>1356</v>
      </c>
      <c r="H5411" t="s">
        <v>127</v>
      </c>
      <c r="I5411" t="s">
        <v>226</v>
      </c>
      <c r="J5411" t="s">
        <v>19384</v>
      </c>
      <c r="K5411" t="s">
        <v>19385</v>
      </c>
      <c r="L5411" t="s">
        <v>120</v>
      </c>
      <c r="M5411">
        <v>40</v>
      </c>
      <c r="N5411" t="s">
        <v>9085</v>
      </c>
      <c r="O5411" t="s">
        <v>11594</v>
      </c>
      <c r="P5411">
        <v>3</v>
      </c>
      <c r="Q5411">
        <v>699</v>
      </c>
      <c r="R5411">
        <v>395</v>
      </c>
      <c r="S5411">
        <v>160</v>
      </c>
      <c r="T5411">
        <v>40</v>
      </c>
      <c r="U5411">
        <v>160</v>
      </c>
      <c r="V5411">
        <v>260</v>
      </c>
      <c r="W5411">
        <v>0.82831500000000002</v>
      </c>
      <c r="X5411">
        <v>0.99397800000000003</v>
      </c>
    </row>
    <row r="5412" spans="1:24" hidden="1" x14ac:dyDescent="0.3">
      <c r="A5412" t="s">
        <v>19387</v>
      </c>
      <c r="B5412" t="s">
        <v>8179</v>
      </c>
      <c r="C5412" t="s">
        <v>6601</v>
      </c>
      <c r="D5412" t="s">
        <v>6600</v>
      </c>
      <c r="E5412" t="s">
        <v>113</v>
      </c>
      <c r="F5412" t="s">
        <v>6602</v>
      </c>
      <c r="G5412" t="s">
        <v>1356</v>
      </c>
      <c r="H5412" t="s">
        <v>127</v>
      </c>
      <c r="I5412" t="s">
        <v>226</v>
      </c>
      <c r="J5412" t="s">
        <v>19384</v>
      </c>
      <c r="K5412" t="s">
        <v>19385</v>
      </c>
      <c r="L5412" t="s">
        <v>120</v>
      </c>
      <c r="M5412">
        <v>40</v>
      </c>
      <c r="N5412" t="s">
        <v>9085</v>
      </c>
      <c r="O5412" t="s">
        <v>11880</v>
      </c>
      <c r="P5412">
        <v>3</v>
      </c>
      <c r="Q5412">
        <v>400</v>
      </c>
      <c r="R5412">
        <v>300</v>
      </c>
      <c r="S5412">
        <v>100</v>
      </c>
      <c r="W5412">
        <v>0.36</v>
      </c>
      <c r="X5412">
        <v>0.432</v>
      </c>
    </row>
    <row r="5413" spans="1:24" hidden="1" x14ac:dyDescent="0.3">
      <c r="A5413" t="s">
        <v>19388</v>
      </c>
      <c r="B5413" t="s">
        <v>8174</v>
      </c>
      <c r="C5413" t="s">
        <v>1611</v>
      </c>
      <c r="D5413" t="s">
        <v>1610</v>
      </c>
      <c r="E5413" t="s">
        <v>113</v>
      </c>
      <c r="F5413" t="s">
        <v>1612</v>
      </c>
      <c r="G5413" t="s">
        <v>247</v>
      </c>
      <c r="H5413" t="s">
        <v>308</v>
      </c>
      <c r="I5413" t="s">
        <v>115</v>
      </c>
      <c r="J5413" t="s">
        <v>19389</v>
      </c>
      <c r="K5413" t="s">
        <v>19390</v>
      </c>
      <c r="L5413" t="s">
        <v>120</v>
      </c>
      <c r="M5413">
        <v>40</v>
      </c>
      <c r="N5413" t="s">
        <v>8614</v>
      </c>
      <c r="O5413" t="s">
        <v>9192</v>
      </c>
      <c r="P5413">
        <v>3</v>
      </c>
      <c r="Q5413">
        <v>694</v>
      </c>
      <c r="R5413">
        <v>408</v>
      </c>
      <c r="T5413">
        <v>310</v>
      </c>
      <c r="U5413">
        <v>130</v>
      </c>
      <c r="V5413">
        <v>230</v>
      </c>
      <c r="W5413">
        <v>0.84945599999999999</v>
      </c>
      <c r="X5413">
        <v>1.0193471999999999</v>
      </c>
    </row>
    <row r="5414" spans="1:24" hidden="1" x14ac:dyDescent="0.3">
      <c r="A5414" t="s">
        <v>19391</v>
      </c>
      <c r="B5414" t="s">
        <v>8617</v>
      </c>
      <c r="C5414" t="s">
        <v>1611</v>
      </c>
      <c r="D5414" t="s">
        <v>1610</v>
      </c>
      <c r="E5414" t="s">
        <v>113</v>
      </c>
      <c r="F5414" t="s">
        <v>1612</v>
      </c>
      <c r="G5414" t="s">
        <v>247</v>
      </c>
      <c r="H5414" t="s">
        <v>308</v>
      </c>
      <c r="I5414" t="s">
        <v>115</v>
      </c>
      <c r="J5414" t="s">
        <v>19389</v>
      </c>
      <c r="K5414" t="s">
        <v>19390</v>
      </c>
      <c r="L5414" t="s">
        <v>120</v>
      </c>
      <c r="M5414">
        <v>38</v>
      </c>
      <c r="N5414" t="s">
        <v>9659</v>
      </c>
      <c r="O5414" t="s">
        <v>9491</v>
      </c>
      <c r="P5414">
        <v>3</v>
      </c>
      <c r="Q5414">
        <v>1499</v>
      </c>
      <c r="R5414">
        <v>395</v>
      </c>
      <c r="T5414">
        <v>310</v>
      </c>
      <c r="U5414">
        <v>130</v>
      </c>
      <c r="V5414">
        <v>230</v>
      </c>
      <c r="W5414">
        <v>1.7763150000000001</v>
      </c>
      <c r="X5414">
        <v>2.1315780000000002</v>
      </c>
    </row>
    <row r="5415" spans="1:24" hidden="1" x14ac:dyDescent="0.3">
      <c r="A5415" t="s">
        <v>19392</v>
      </c>
      <c r="B5415" t="s">
        <v>8179</v>
      </c>
      <c r="C5415" t="s">
        <v>1611</v>
      </c>
      <c r="D5415" t="s">
        <v>1610</v>
      </c>
      <c r="E5415" t="s">
        <v>113</v>
      </c>
      <c r="F5415" t="s">
        <v>1612</v>
      </c>
      <c r="G5415" t="s">
        <v>247</v>
      </c>
      <c r="H5415" t="s">
        <v>308</v>
      </c>
      <c r="I5415" t="s">
        <v>115</v>
      </c>
      <c r="J5415" t="s">
        <v>19389</v>
      </c>
      <c r="K5415" t="s">
        <v>19390</v>
      </c>
      <c r="L5415" t="s">
        <v>120</v>
      </c>
      <c r="M5415">
        <v>38</v>
      </c>
      <c r="N5415" t="s">
        <v>8614</v>
      </c>
      <c r="O5415" t="s">
        <v>16846</v>
      </c>
      <c r="P5415">
        <v>3</v>
      </c>
      <c r="Q5415">
        <v>533</v>
      </c>
      <c r="R5415">
        <v>398</v>
      </c>
      <c r="W5415">
        <v>0.63640200000000002</v>
      </c>
      <c r="X5415">
        <v>0.76368239999999998</v>
      </c>
    </row>
    <row r="5416" spans="1:24" hidden="1" x14ac:dyDescent="0.3">
      <c r="A5416" t="s">
        <v>19393</v>
      </c>
      <c r="B5416" t="s">
        <v>8536</v>
      </c>
      <c r="C5416" t="s">
        <v>1611</v>
      </c>
      <c r="D5416" t="s">
        <v>1610</v>
      </c>
      <c r="E5416" t="s">
        <v>113</v>
      </c>
      <c r="F5416" t="s">
        <v>1612</v>
      </c>
      <c r="G5416" t="s">
        <v>247</v>
      </c>
      <c r="H5416" t="s">
        <v>308</v>
      </c>
      <c r="I5416" t="s">
        <v>115</v>
      </c>
      <c r="J5416" t="s">
        <v>19389</v>
      </c>
      <c r="K5416" t="s">
        <v>19390</v>
      </c>
      <c r="L5416" t="s">
        <v>120</v>
      </c>
      <c r="M5416">
        <v>38</v>
      </c>
      <c r="N5416" t="s">
        <v>9085</v>
      </c>
      <c r="O5416" t="s">
        <v>9131</v>
      </c>
      <c r="P5416">
        <v>2</v>
      </c>
      <c r="Q5416">
        <v>210</v>
      </c>
      <c r="R5416">
        <v>210</v>
      </c>
      <c r="W5416">
        <v>8.8200000000000001E-2</v>
      </c>
      <c r="X5416">
        <v>0.10584</v>
      </c>
    </row>
    <row r="5417" spans="1:24" hidden="1" x14ac:dyDescent="0.3">
      <c r="A5417" t="s">
        <v>19394</v>
      </c>
      <c r="B5417" t="s">
        <v>8211</v>
      </c>
      <c r="C5417" t="s">
        <v>1611</v>
      </c>
      <c r="D5417" t="s">
        <v>1610</v>
      </c>
      <c r="E5417" t="s">
        <v>113</v>
      </c>
      <c r="F5417" t="s">
        <v>1612</v>
      </c>
      <c r="G5417" t="s">
        <v>247</v>
      </c>
      <c r="H5417" t="s">
        <v>308</v>
      </c>
      <c r="I5417" t="s">
        <v>115</v>
      </c>
      <c r="J5417" t="s">
        <v>19389</v>
      </c>
      <c r="K5417" t="s">
        <v>19390</v>
      </c>
      <c r="L5417" t="s">
        <v>120</v>
      </c>
      <c r="M5417">
        <v>38</v>
      </c>
      <c r="N5417" t="s">
        <v>9085</v>
      </c>
      <c r="O5417" t="s">
        <v>12452</v>
      </c>
      <c r="P5417">
        <v>1</v>
      </c>
      <c r="Q5417">
        <v>0.6</v>
      </c>
      <c r="T5417">
        <v>317.55</v>
      </c>
      <c r="W5417">
        <v>0.28274333882308139</v>
      </c>
      <c r="X5417">
        <v>0.45238934211693027</v>
      </c>
    </row>
    <row r="5418" spans="1:24" hidden="1" x14ac:dyDescent="0.3">
      <c r="A5418" t="s">
        <v>19395</v>
      </c>
      <c r="B5418" t="s">
        <v>8174</v>
      </c>
      <c r="C5418" t="s">
        <v>7488</v>
      </c>
      <c r="D5418" t="s">
        <v>7487</v>
      </c>
      <c r="E5418" t="s">
        <v>113</v>
      </c>
      <c r="F5418" t="s">
        <v>7489</v>
      </c>
      <c r="G5418" t="s">
        <v>247</v>
      </c>
      <c r="H5418" t="s">
        <v>308</v>
      </c>
      <c r="I5418" t="s">
        <v>115</v>
      </c>
      <c r="J5418" t="s">
        <v>19396</v>
      </c>
      <c r="K5418" t="s">
        <v>19397</v>
      </c>
      <c r="L5418" t="s">
        <v>120</v>
      </c>
      <c r="M5418">
        <v>39</v>
      </c>
      <c r="N5418" t="s">
        <v>9085</v>
      </c>
      <c r="O5418" t="s">
        <v>17159</v>
      </c>
      <c r="P5418">
        <v>3</v>
      </c>
      <c r="Q5418">
        <v>1450</v>
      </c>
      <c r="R5418">
        <v>400</v>
      </c>
      <c r="T5418">
        <v>30</v>
      </c>
      <c r="U5418">
        <v>170</v>
      </c>
      <c r="V5418">
        <v>270</v>
      </c>
      <c r="W5418">
        <v>1.74</v>
      </c>
      <c r="X5418">
        <v>2.0880000000000001</v>
      </c>
    </row>
    <row r="5419" spans="1:24" hidden="1" x14ac:dyDescent="0.3">
      <c r="A5419" t="s">
        <v>19398</v>
      </c>
      <c r="B5419" t="s">
        <v>8617</v>
      </c>
      <c r="C5419" t="s">
        <v>7488</v>
      </c>
      <c r="D5419" t="s">
        <v>7487</v>
      </c>
      <c r="E5419" t="s">
        <v>113</v>
      </c>
      <c r="F5419" t="s">
        <v>7489</v>
      </c>
      <c r="G5419" t="s">
        <v>247</v>
      </c>
      <c r="H5419" t="s">
        <v>308</v>
      </c>
      <c r="I5419" t="s">
        <v>115</v>
      </c>
      <c r="J5419" t="s">
        <v>19396</v>
      </c>
      <c r="K5419" t="s">
        <v>19397</v>
      </c>
      <c r="L5419" t="s">
        <v>120</v>
      </c>
      <c r="M5419">
        <v>37</v>
      </c>
      <c r="N5419" t="s">
        <v>9085</v>
      </c>
      <c r="O5419" t="s">
        <v>17739</v>
      </c>
      <c r="P5419">
        <v>3</v>
      </c>
      <c r="Q5419">
        <v>1499</v>
      </c>
      <c r="R5419">
        <v>429</v>
      </c>
      <c r="T5419">
        <v>30</v>
      </c>
      <c r="U5419">
        <v>170</v>
      </c>
      <c r="V5419">
        <v>270</v>
      </c>
      <c r="W5419">
        <v>1.9292130000000001</v>
      </c>
      <c r="X5419">
        <v>2.3150556</v>
      </c>
    </row>
    <row r="5420" spans="1:24" hidden="1" x14ac:dyDescent="0.3">
      <c r="A5420" t="s">
        <v>19399</v>
      </c>
      <c r="B5420" t="s">
        <v>8179</v>
      </c>
      <c r="C5420" t="s">
        <v>7488</v>
      </c>
      <c r="D5420" t="s">
        <v>7487</v>
      </c>
      <c r="E5420" t="s">
        <v>113</v>
      </c>
      <c r="F5420" t="s">
        <v>7489</v>
      </c>
      <c r="G5420" t="s">
        <v>247</v>
      </c>
      <c r="H5420" t="s">
        <v>308</v>
      </c>
      <c r="I5420" t="s">
        <v>115</v>
      </c>
      <c r="J5420" t="s">
        <v>19396</v>
      </c>
      <c r="K5420" t="s">
        <v>19397</v>
      </c>
      <c r="L5420" t="s">
        <v>120</v>
      </c>
      <c r="M5420">
        <v>37</v>
      </c>
      <c r="N5420" t="s">
        <v>9085</v>
      </c>
      <c r="O5420" t="s">
        <v>19400</v>
      </c>
      <c r="P5420">
        <v>6</v>
      </c>
      <c r="Q5420">
        <v>400</v>
      </c>
      <c r="R5420">
        <v>300</v>
      </c>
      <c r="W5420">
        <v>0.72</v>
      </c>
      <c r="X5420">
        <v>0.86399999999999999</v>
      </c>
    </row>
    <row r="5421" spans="1:24" hidden="1" x14ac:dyDescent="0.3">
      <c r="A5421" t="s">
        <v>19401</v>
      </c>
      <c r="B5421" t="s">
        <v>8536</v>
      </c>
      <c r="C5421" t="s">
        <v>7488</v>
      </c>
      <c r="D5421" t="s">
        <v>7487</v>
      </c>
      <c r="E5421" t="s">
        <v>113</v>
      </c>
      <c r="F5421" t="s">
        <v>7489</v>
      </c>
      <c r="G5421" t="s">
        <v>247</v>
      </c>
      <c r="H5421" t="s">
        <v>308</v>
      </c>
      <c r="I5421" t="s">
        <v>115</v>
      </c>
      <c r="J5421" t="s">
        <v>19396</v>
      </c>
      <c r="K5421" t="s">
        <v>19397</v>
      </c>
      <c r="L5421" t="s">
        <v>120</v>
      </c>
      <c r="M5421">
        <v>38</v>
      </c>
      <c r="N5421" t="s">
        <v>9085</v>
      </c>
      <c r="O5421" t="s">
        <v>9131</v>
      </c>
      <c r="P5421">
        <v>2</v>
      </c>
      <c r="Q5421">
        <v>210</v>
      </c>
      <c r="R5421">
        <v>210</v>
      </c>
      <c r="W5421">
        <v>8.8200000000000001E-2</v>
      </c>
      <c r="X5421">
        <v>0.10584</v>
      </c>
    </row>
    <row r="5422" spans="1:24" hidden="1" x14ac:dyDescent="0.3">
      <c r="A5422" t="s">
        <v>19402</v>
      </c>
      <c r="B5422" t="s">
        <v>8211</v>
      </c>
      <c r="C5422" t="s">
        <v>7488</v>
      </c>
      <c r="D5422" t="s">
        <v>7487</v>
      </c>
      <c r="E5422" t="s">
        <v>113</v>
      </c>
      <c r="F5422" t="s">
        <v>7489</v>
      </c>
      <c r="G5422" t="s">
        <v>247</v>
      </c>
      <c r="H5422" t="s">
        <v>308</v>
      </c>
      <c r="I5422" t="s">
        <v>115</v>
      </c>
      <c r="J5422" t="s">
        <v>19396</v>
      </c>
      <c r="K5422" t="s">
        <v>19397</v>
      </c>
      <c r="L5422" t="s">
        <v>120</v>
      </c>
      <c r="M5422">
        <v>38</v>
      </c>
      <c r="N5422" t="s">
        <v>10031</v>
      </c>
      <c r="O5422" t="s">
        <v>9493</v>
      </c>
      <c r="P5422">
        <v>1</v>
      </c>
      <c r="Q5422">
        <v>0.6</v>
      </c>
      <c r="T5422">
        <v>93.69</v>
      </c>
      <c r="W5422">
        <v>0.28274333882308139</v>
      </c>
      <c r="X5422">
        <v>0.45238934211693027</v>
      </c>
    </row>
    <row r="5423" spans="1:24" hidden="1" x14ac:dyDescent="0.3">
      <c r="A5423" t="s">
        <v>19403</v>
      </c>
      <c r="B5423" t="s">
        <v>8174</v>
      </c>
      <c r="C5423" t="s">
        <v>19404</v>
      </c>
      <c r="D5423" t="s">
        <v>19405</v>
      </c>
      <c r="E5423" t="s">
        <v>113</v>
      </c>
      <c r="F5423" t="s">
        <v>19406</v>
      </c>
      <c r="G5423" t="s">
        <v>247</v>
      </c>
      <c r="H5423" t="s">
        <v>308</v>
      </c>
      <c r="I5423" t="s">
        <v>115</v>
      </c>
      <c r="J5423" t="s">
        <v>19407</v>
      </c>
      <c r="K5423" t="s">
        <v>19408</v>
      </c>
      <c r="L5423" t="s">
        <v>9030</v>
      </c>
      <c r="M5423">
        <v>59</v>
      </c>
      <c r="N5423" t="s">
        <v>9085</v>
      </c>
      <c r="O5423" t="s">
        <v>10329</v>
      </c>
      <c r="P5423">
        <v>2</v>
      </c>
      <c r="Q5423">
        <v>2580</v>
      </c>
      <c r="R5423">
        <v>590</v>
      </c>
      <c r="T5423">
        <v>270</v>
      </c>
      <c r="U5423">
        <v>110</v>
      </c>
      <c r="W5423">
        <v>3.0444</v>
      </c>
      <c r="X5423">
        <v>3.6532799999999996</v>
      </c>
    </row>
    <row r="5424" spans="1:24" hidden="1" x14ac:dyDescent="0.3">
      <c r="A5424" t="s">
        <v>19409</v>
      </c>
      <c r="B5424" t="s">
        <v>8179</v>
      </c>
      <c r="C5424" t="s">
        <v>19404</v>
      </c>
      <c r="D5424" t="s">
        <v>19405</v>
      </c>
      <c r="E5424" t="s">
        <v>113</v>
      </c>
      <c r="F5424" t="s">
        <v>19406</v>
      </c>
      <c r="G5424" t="s">
        <v>247</v>
      </c>
      <c r="H5424" t="s">
        <v>308</v>
      </c>
      <c r="I5424" t="s">
        <v>115</v>
      </c>
      <c r="J5424" t="s">
        <v>19407</v>
      </c>
      <c r="K5424" t="s">
        <v>19408</v>
      </c>
      <c r="L5424" t="s">
        <v>9030</v>
      </c>
      <c r="M5424">
        <v>57</v>
      </c>
      <c r="N5424" t="s">
        <v>9085</v>
      </c>
      <c r="O5424" t="s">
        <v>9061</v>
      </c>
      <c r="P5424">
        <v>2</v>
      </c>
      <c r="Q5424">
        <v>400</v>
      </c>
      <c r="R5424">
        <v>300</v>
      </c>
      <c r="W5424">
        <v>0.24</v>
      </c>
      <c r="X5424">
        <v>0.28799999999999998</v>
      </c>
    </row>
    <row r="5425" spans="1:24" hidden="1" x14ac:dyDescent="0.3">
      <c r="A5425" t="s">
        <v>19410</v>
      </c>
      <c r="B5425" t="s">
        <v>8536</v>
      </c>
      <c r="C5425" t="s">
        <v>19404</v>
      </c>
      <c r="D5425" t="s">
        <v>19405</v>
      </c>
      <c r="E5425" t="s">
        <v>113</v>
      </c>
      <c r="F5425" t="s">
        <v>19406</v>
      </c>
      <c r="G5425" t="s">
        <v>247</v>
      </c>
      <c r="H5425" t="s">
        <v>308</v>
      </c>
      <c r="I5425" t="s">
        <v>115</v>
      </c>
      <c r="J5425" t="s">
        <v>19407</v>
      </c>
      <c r="K5425" t="s">
        <v>19408</v>
      </c>
      <c r="L5425" t="s">
        <v>9030</v>
      </c>
      <c r="M5425">
        <v>58</v>
      </c>
      <c r="N5425" t="s">
        <v>9085</v>
      </c>
      <c r="O5425" t="s">
        <v>9131</v>
      </c>
      <c r="P5425">
        <v>2</v>
      </c>
      <c r="Q5425">
        <v>210</v>
      </c>
      <c r="R5425">
        <v>210</v>
      </c>
      <c r="W5425">
        <v>8.8200000000000001E-2</v>
      </c>
      <c r="X5425">
        <v>0.10584</v>
      </c>
    </row>
    <row r="5426" spans="1:24" hidden="1" x14ac:dyDescent="0.3">
      <c r="A5426" t="s">
        <v>19411</v>
      </c>
      <c r="B5426" t="s">
        <v>8211</v>
      </c>
      <c r="C5426" t="s">
        <v>19404</v>
      </c>
      <c r="D5426" t="s">
        <v>19405</v>
      </c>
      <c r="E5426" t="s">
        <v>113</v>
      </c>
      <c r="F5426" t="s">
        <v>19406</v>
      </c>
      <c r="G5426" t="s">
        <v>247</v>
      </c>
      <c r="H5426" t="s">
        <v>308</v>
      </c>
      <c r="I5426" t="s">
        <v>115</v>
      </c>
      <c r="J5426" t="s">
        <v>19407</v>
      </c>
      <c r="K5426" t="s">
        <v>19408</v>
      </c>
      <c r="L5426" t="s">
        <v>9030</v>
      </c>
      <c r="M5426">
        <v>58</v>
      </c>
      <c r="N5426" t="s">
        <v>9085</v>
      </c>
      <c r="O5426" t="s">
        <v>12452</v>
      </c>
      <c r="P5426">
        <v>1</v>
      </c>
      <c r="Q5426">
        <v>0.3</v>
      </c>
      <c r="T5426">
        <v>262.58</v>
      </c>
      <c r="W5426">
        <v>7.0685834705770348E-2</v>
      </c>
      <c r="X5426">
        <v>0.11309733552923257</v>
      </c>
    </row>
    <row r="5427" spans="1:24" hidden="1" x14ac:dyDescent="0.3">
      <c r="A5427" t="s">
        <v>19412</v>
      </c>
      <c r="B5427" t="s">
        <v>8174</v>
      </c>
      <c r="C5427" t="s">
        <v>7589</v>
      </c>
      <c r="D5427" t="s">
        <v>7588</v>
      </c>
      <c r="E5427" t="s">
        <v>113</v>
      </c>
      <c r="F5427" t="s">
        <v>7590</v>
      </c>
      <c r="G5427" t="s">
        <v>247</v>
      </c>
      <c r="H5427" t="s">
        <v>308</v>
      </c>
      <c r="I5427" t="s">
        <v>115</v>
      </c>
      <c r="J5427" t="s">
        <v>19413</v>
      </c>
      <c r="K5427" t="s">
        <v>19414</v>
      </c>
      <c r="L5427" t="s">
        <v>9030</v>
      </c>
      <c r="M5427">
        <v>59</v>
      </c>
      <c r="N5427" t="s">
        <v>9085</v>
      </c>
      <c r="O5427" t="s">
        <v>11169</v>
      </c>
      <c r="P5427">
        <v>3</v>
      </c>
      <c r="Q5427">
        <v>2009</v>
      </c>
      <c r="R5427">
        <v>469</v>
      </c>
      <c r="T5427">
        <v>50</v>
      </c>
      <c r="U5427">
        <v>210</v>
      </c>
      <c r="V5427">
        <v>290</v>
      </c>
      <c r="W5427">
        <v>2.8266629999999999</v>
      </c>
      <c r="X5427">
        <v>3.3919956</v>
      </c>
    </row>
    <row r="5428" spans="1:24" hidden="1" x14ac:dyDescent="0.3">
      <c r="A5428" t="s">
        <v>19415</v>
      </c>
      <c r="B5428" t="s">
        <v>8179</v>
      </c>
      <c r="C5428" t="s">
        <v>7589</v>
      </c>
      <c r="D5428" t="s">
        <v>7588</v>
      </c>
      <c r="E5428" t="s">
        <v>113</v>
      </c>
      <c r="F5428" t="s">
        <v>7590</v>
      </c>
      <c r="G5428" t="s">
        <v>247</v>
      </c>
      <c r="H5428" t="s">
        <v>308</v>
      </c>
      <c r="I5428" t="s">
        <v>115</v>
      </c>
      <c r="J5428" t="s">
        <v>19413</v>
      </c>
      <c r="K5428" t="s">
        <v>19414</v>
      </c>
      <c r="L5428" t="s">
        <v>9030</v>
      </c>
      <c r="M5428">
        <v>59</v>
      </c>
      <c r="N5428" t="s">
        <v>9085</v>
      </c>
      <c r="O5428" t="s">
        <v>16958</v>
      </c>
      <c r="P5428">
        <v>3</v>
      </c>
      <c r="Q5428">
        <v>400</v>
      </c>
      <c r="R5428">
        <v>300</v>
      </c>
      <c r="W5428">
        <v>0.36</v>
      </c>
      <c r="X5428">
        <v>0.432</v>
      </c>
    </row>
    <row r="5429" spans="1:24" hidden="1" x14ac:dyDescent="0.3">
      <c r="A5429" t="s">
        <v>19416</v>
      </c>
      <c r="B5429" t="s">
        <v>8536</v>
      </c>
      <c r="C5429" t="s">
        <v>7589</v>
      </c>
      <c r="D5429" t="s">
        <v>7588</v>
      </c>
      <c r="E5429" t="s">
        <v>113</v>
      </c>
      <c r="F5429" t="s">
        <v>7590</v>
      </c>
      <c r="G5429" t="s">
        <v>247</v>
      </c>
      <c r="H5429" t="s">
        <v>308</v>
      </c>
      <c r="I5429" t="s">
        <v>115</v>
      </c>
      <c r="J5429" t="s">
        <v>19413</v>
      </c>
      <c r="K5429" t="s">
        <v>19414</v>
      </c>
      <c r="L5429" t="s">
        <v>9030</v>
      </c>
      <c r="M5429">
        <v>58</v>
      </c>
      <c r="N5429" t="s">
        <v>9085</v>
      </c>
      <c r="O5429" t="s">
        <v>9131</v>
      </c>
      <c r="P5429">
        <v>2</v>
      </c>
      <c r="Q5429">
        <v>210</v>
      </c>
      <c r="R5429">
        <v>210</v>
      </c>
      <c r="W5429">
        <v>8.8200000000000001E-2</v>
      </c>
      <c r="X5429">
        <v>0.10584</v>
      </c>
    </row>
    <row r="5430" spans="1:24" hidden="1" x14ac:dyDescent="0.3">
      <c r="A5430" t="s">
        <v>19417</v>
      </c>
      <c r="B5430" t="s">
        <v>8211</v>
      </c>
      <c r="C5430" t="s">
        <v>7589</v>
      </c>
      <c r="D5430" t="s">
        <v>7588</v>
      </c>
      <c r="E5430" t="s">
        <v>113</v>
      </c>
      <c r="F5430" t="s">
        <v>7590</v>
      </c>
      <c r="G5430" t="s">
        <v>247</v>
      </c>
      <c r="H5430" t="s">
        <v>308</v>
      </c>
      <c r="I5430" t="s">
        <v>115</v>
      </c>
      <c r="J5430" t="s">
        <v>19413</v>
      </c>
      <c r="K5430" t="s">
        <v>19414</v>
      </c>
      <c r="L5430" t="s">
        <v>9030</v>
      </c>
      <c r="M5430">
        <v>58</v>
      </c>
      <c r="N5430" t="s">
        <v>10031</v>
      </c>
      <c r="O5430" t="s">
        <v>9344</v>
      </c>
      <c r="P5430">
        <v>1</v>
      </c>
      <c r="Q5430">
        <v>0.6</v>
      </c>
      <c r="T5430">
        <v>60.27</v>
      </c>
      <c r="W5430">
        <v>0.28274333882308139</v>
      </c>
      <c r="X5430">
        <v>0.45238934211693027</v>
      </c>
    </row>
    <row r="5431" spans="1:24" hidden="1" x14ac:dyDescent="0.3">
      <c r="A5431" t="s">
        <v>19418</v>
      </c>
      <c r="B5431" t="s">
        <v>8174</v>
      </c>
      <c r="C5431" t="s">
        <v>3240</v>
      </c>
      <c r="D5431" t="s">
        <v>3239</v>
      </c>
      <c r="E5431" t="s">
        <v>113</v>
      </c>
      <c r="F5431" t="s">
        <v>3241</v>
      </c>
      <c r="G5431" t="s">
        <v>1356</v>
      </c>
      <c r="H5431" t="s">
        <v>127</v>
      </c>
      <c r="I5431" t="s">
        <v>686</v>
      </c>
      <c r="J5431" t="s">
        <v>19419</v>
      </c>
      <c r="K5431" t="s">
        <v>19420</v>
      </c>
      <c r="L5431" t="s">
        <v>120</v>
      </c>
      <c r="M5431">
        <v>38</v>
      </c>
      <c r="N5431" t="s">
        <v>9085</v>
      </c>
      <c r="O5431" t="s">
        <v>8467</v>
      </c>
      <c r="P5431">
        <v>3</v>
      </c>
      <c r="Q5431">
        <v>1499</v>
      </c>
      <c r="R5431">
        <v>349</v>
      </c>
      <c r="S5431">
        <v>166</v>
      </c>
      <c r="T5431">
        <v>25</v>
      </c>
      <c r="U5431">
        <v>170</v>
      </c>
      <c r="V5431">
        <v>240</v>
      </c>
      <c r="W5431">
        <v>1.569453</v>
      </c>
      <c r="X5431">
        <v>1.8833435999999999</v>
      </c>
    </row>
    <row r="5432" spans="1:24" hidden="1" x14ac:dyDescent="0.3">
      <c r="A5432" t="s">
        <v>19421</v>
      </c>
      <c r="B5432" t="s">
        <v>8617</v>
      </c>
      <c r="C5432" t="s">
        <v>3240</v>
      </c>
      <c r="D5432" t="s">
        <v>3239</v>
      </c>
      <c r="E5432" t="s">
        <v>113</v>
      </c>
      <c r="F5432" t="s">
        <v>3241</v>
      </c>
      <c r="G5432" t="s">
        <v>1356</v>
      </c>
      <c r="H5432" t="s">
        <v>127</v>
      </c>
      <c r="I5432" t="s">
        <v>686</v>
      </c>
      <c r="J5432" t="s">
        <v>19419</v>
      </c>
      <c r="K5432" t="s">
        <v>19420</v>
      </c>
      <c r="L5432" t="s">
        <v>120</v>
      </c>
      <c r="M5432">
        <v>38</v>
      </c>
      <c r="N5432" t="s">
        <v>9085</v>
      </c>
      <c r="O5432" t="s">
        <v>11594</v>
      </c>
      <c r="P5432">
        <v>3</v>
      </c>
      <c r="Q5432">
        <v>699</v>
      </c>
      <c r="R5432">
        <v>395</v>
      </c>
      <c r="S5432">
        <v>160</v>
      </c>
      <c r="T5432">
        <v>25</v>
      </c>
      <c r="U5432">
        <v>170</v>
      </c>
      <c r="V5432">
        <v>240</v>
      </c>
      <c r="W5432">
        <v>0.82831500000000002</v>
      </c>
      <c r="X5432">
        <v>0.99397800000000003</v>
      </c>
    </row>
    <row r="5433" spans="1:24" hidden="1" x14ac:dyDescent="0.3">
      <c r="A5433" t="s">
        <v>19422</v>
      </c>
      <c r="B5433" t="s">
        <v>8179</v>
      </c>
      <c r="C5433" t="s">
        <v>3240</v>
      </c>
      <c r="D5433" t="s">
        <v>3239</v>
      </c>
      <c r="E5433" t="s">
        <v>113</v>
      </c>
      <c r="F5433" t="s">
        <v>3241</v>
      </c>
      <c r="G5433" t="s">
        <v>1356</v>
      </c>
      <c r="H5433" t="s">
        <v>127</v>
      </c>
      <c r="I5433" t="s">
        <v>686</v>
      </c>
      <c r="J5433" t="s">
        <v>19419</v>
      </c>
      <c r="K5433" t="s">
        <v>19420</v>
      </c>
      <c r="L5433" t="s">
        <v>120</v>
      </c>
      <c r="M5433">
        <v>38</v>
      </c>
      <c r="N5433" t="s">
        <v>113</v>
      </c>
      <c r="O5433" t="s">
        <v>11880</v>
      </c>
      <c r="P5433">
        <v>3</v>
      </c>
      <c r="Q5433">
        <v>400</v>
      </c>
      <c r="R5433">
        <v>300</v>
      </c>
      <c r="S5433">
        <v>100</v>
      </c>
      <c r="W5433">
        <v>0.36</v>
      </c>
      <c r="X5433">
        <v>0.432</v>
      </c>
    </row>
    <row r="5434" spans="1:24" hidden="1" x14ac:dyDescent="0.3">
      <c r="A5434" t="s">
        <v>19423</v>
      </c>
      <c r="B5434" t="s">
        <v>8536</v>
      </c>
      <c r="C5434" t="s">
        <v>3240</v>
      </c>
      <c r="D5434" t="s">
        <v>3239</v>
      </c>
      <c r="E5434" t="s">
        <v>113</v>
      </c>
      <c r="F5434" t="s">
        <v>3241</v>
      </c>
      <c r="G5434" t="s">
        <v>1356</v>
      </c>
      <c r="H5434" t="s">
        <v>127</v>
      </c>
      <c r="I5434" t="s">
        <v>686</v>
      </c>
      <c r="J5434" t="s">
        <v>19419</v>
      </c>
      <c r="K5434" t="s">
        <v>19420</v>
      </c>
      <c r="L5434" t="s">
        <v>120</v>
      </c>
      <c r="M5434">
        <v>38</v>
      </c>
      <c r="N5434" t="s">
        <v>113</v>
      </c>
      <c r="O5434" t="s">
        <v>9106</v>
      </c>
      <c r="P5434">
        <v>3</v>
      </c>
      <c r="Q5434">
        <v>400</v>
      </c>
      <c r="R5434">
        <v>300</v>
      </c>
      <c r="S5434">
        <v>100</v>
      </c>
      <c r="W5434">
        <v>0.36</v>
      </c>
      <c r="X5434">
        <v>0.432</v>
      </c>
    </row>
    <row r="5435" spans="1:24" hidden="1" x14ac:dyDescent="0.3">
      <c r="A5435" t="s">
        <v>19424</v>
      </c>
      <c r="B5435" t="s">
        <v>8174</v>
      </c>
      <c r="C5435" t="s">
        <v>6240</v>
      </c>
      <c r="D5435" t="s">
        <v>6239</v>
      </c>
      <c r="E5435" t="s">
        <v>113</v>
      </c>
      <c r="F5435" t="s">
        <v>6241</v>
      </c>
      <c r="G5435" t="s">
        <v>247</v>
      </c>
      <c r="H5435" t="s">
        <v>371</v>
      </c>
      <c r="I5435" t="s">
        <v>218</v>
      </c>
      <c r="J5435" t="s">
        <v>19425</v>
      </c>
      <c r="K5435" t="s">
        <v>19426</v>
      </c>
      <c r="L5435" t="s">
        <v>9030</v>
      </c>
      <c r="M5435">
        <v>60</v>
      </c>
      <c r="N5435" t="s">
        <v>8442</v>
      </c>
      <c r="O5435" t="s">
        <v>10966</v>
      </c>
      <c r="P5435">
        <v>2</v>
      </c>
      <c r="Q5435">
        <v>2500</v>
      </c>
      <c r="R5435">
        <v>500</v>
      </c>
      <c r="T5435">
        <v>340</v>
      </c>
      <c r="U5435">
        <v>165</v>
      </c>
      <c r="W5435">
        <v>2.5</v>
      </c>
      <c r="X5435">
        <v>3</v>
      </c>
    </row>
    <row r="5436" spans="1:24" hidden="1" x14ac:dyDescent="0.3">
      <c r="A5436" t="s">
        <v>19427</v>
      </c>
      <c r="B5436" t="s">
        <v>8179</v>
      </c>
      <c r="C5436" t="s">
        <v>6240</v>
      </c>
      <c r="D5436" t="s">
        <v>6239</v>
      </c>
      <c r="E5436" t="s">
        <v>113</v>
      </c>
      <c r="F5436" t="s">
        <v>6241</v>
      </c>
      <c r="G5436" t="s">
        <v>247</v>
      </c>
      <c r="H5436" t="s">
        <v>371</v>
      </c>
      <c r="I5436" t="s">
        <v>218</v>
      </c>
      <c r="J5436" t="s">
        <v>19425</v>
      </c>
      <c r="K5436" t="s">
        <v>19426</v>
      </c>
      <c r="L5436" t="s">
        <v>9030</v>
      </c>
      <c r="M5436">
        <v>60</v>
      </c>
      <c r="N5436" t="s">
        <v>8614</v>
      </c>
      <c r="O5436" t="s">
        <v>9568</v>
      </c>
      <c r="P5436">
        <v>2</v>
      </c>
      <c r="Q5436">
        <v>353</v>
      </c>
      <c r="R5436">
        <v>261</v>
      </c>
      <c r="W5436">
        <v>0.18426600000000001</v>
      </c>
      <c r="X5436">
        <v>0.22111920000000002</v>
      </c>
    </row>
    <row r="5437" spans="1:24" hidden="1" x14ac:dyDescent="0.3">
      <c r="A5437" t="s">
        <v>19428</v>
      </c>
      <c r="B5437" t="s">
        <v>8536</v>
      </c>
      <c r="C5437" t="s">
        <v>6240</v>
      </c>
      <c r="D5437" t="s">
        <v>6239</v>
      </c>
      <c r="E5437" t="s">
        <v>113</v>
      </c>
      <c r="F5437" t="s">
        <v>6241</v>
      </c>
      <c r="G5437" t="s">
        <v>247</v>
      </c>
      <c r="H5437" t="s">
        <v>371</v>
      </c>
      <c r="I5437" t="s">
        <v>218</v>
      </c>
      <c r="J5437" t="s">
        <v>19425</v>
      </c>
      <c r="K5437" t="s">
        <v>19426</v>
      </c>
      <c r="L5437" t="s">
        <v>9030</v>
      </c>
      <c r="M5437">
        <v>58</v>
      </c>
      <c r="N5437" t="s">
        <v>9085</v>
      </c>
      <c r="O5437" t="s">
        <v>9131</v>
      </c>
      <c r="P5437">
        <v>1</v>
      </c>
      <c r="Q5437">
        <v>210</v>
      </c>
      <c r="R5437">
        <v>210</v>
      </c>
      <c r="W5437">
        <v>4.41E-2</v>
      </c>
      <c r="X5437">
        <v>5.2920000000000002E-2</v>
      </c>
    </row>
    <row r="5438" spans="1:24" hidden="1" x14ac:dyDescent="0.3">
      <c r="A5438" t="s">
        <v>19429</v>
      </c>
      <c r="B5438" t="s">
        <v>8211</v>
      </c>
      <c r="C5438" t="s">
        <v>6240</v>
      </c>
      <c r="D5438" t="s">
        <v>6239</v>
      </c>
      <c r="E5438" t="s">
        <v>113</v>
      </c>
      <c r="F5438" t="s">
        <v>6241</v>
      </c>
      <c r="G5438" t="s">
        <v>247</v>
      </c>
      <c r="H5438" t="s">
        <v>371</v>
      </c>
      <c r="I5438" t="s">
        <v>218</v>
      </c>
      <c r="J5438" t="s">
        <v>19425</v>
      </c>
      <c r="K5438" t="s">
        <v>19426</v>
      </c>
      <c r="L5438" t="s">
        <v>9030</v>
      </c>
      <c r="M5438">
        <v>58</v>
      </c>
      <c r="N5438" t="s">
        <v>113</v>
      </c>
      <c r="O5438" t="s">
        <v>9493</v>
      </c>
      <c r="P5438">
        <v>1</v>
      </c>
      <c r="Q5438">
        <v>0.6</v>
      </c>
      <c r="T5438">
        <v>351.7</v>
      </c>
      <c r="W5438">
        <v>0.28274333882308139</v>
      </c>
      <c r="X5438">
        <v>0.45238934211693027</v>
      </c>
    </row>
    <row r="5439" spans="1:24" hidden="1" x14ac:dyDescent="0.3">
      <c r="A5439" t="s">
        <v>19430</v>
      </c>
      <c r="B5439" t="s">
        <v>8174</v>
      </c>
      <c r="C5439" t="s">
        <v>6347</v>
      </c>
      <c r="D5439" t="s">
        <v>6346</v>
      </c>
      <c r="E5439" t="s">
        <v>113</v>
      </c>
      <c r="F5439" t="s">
        <v>6348</v>
      </c>
      <c r="G5439" t="s">
        <v>247</v>
      </c>
      <c r="H5439" t="s">
        <v>371</v>
      </c>
      <c r="I5439" t="s">
        <v>218</v>
      </c>
      <c r="J5439" t="s">
        <v>19431</v>
      </c>
      <c r="K5439" t="s">
        <v>19432</v>
      </c>
      <c r="L5439" t="s">
        <v>9030</v>
      </c>
      <c r="M5439">
        <v>60</v>
      </c>
      <c r="N5439" t="s">
        <v>9659</v>
      </c>
      <c r="O5439" t="s">
        <v>10476</v>
      </c>
      <c r="P5439">
        <v>2</v>
      </c>
      <c r="Q5439">
        <v>1500</v>
      </c>
      <c r="R5439">
        <v>469</v>
      </c>
      <c r="T5439">
        <v>20</v>
      </c>
      <c r="U5439">
        <v>185</v>
      </c>
      <c r="W5439">
        <v>1.407</v>
      </c>
      <c r="X5439">
        <v>1.6883999999999999</v>
      </c>
    </row>
    <row r="5440" spans="1:24" hidden="1" x14ac:dyDescent="0.3">
      <c r="A5440" t="s">
        <v>19433</v>
      </c>
      <c r="B5440" t="s">
        <v>8179</v>
      </c>
      <c r="C5440" t="s">
        <v>6347</v>
      </c>
      <c r="D5440" t="s">
        <v>6346</v>
      </c>
      <c r="E5440" t="s">
        <v>113</v>
      </c>
      <c r="F5440" t="s">
        <v>6348</v>
      </c>
      <c r="G5440" t="s">
        <v>247</v>
      </c>
      <c r="H5440" t="s">
        <v>371</v>
      </c>
      <c r="I5440" t="s">
        <v>218</v>
      </c>
      <c r="J5440" t="s">
        <v>19431</v>
      </c>
      <c r="K5440" t="s">
        <v>19432</v>
      </c>
      <c r="L5440" t="s">
        <v>9030</v>
      </c>
      <c r="M5440">
        <v>60</v>
      </c>
      <c r="N5440" t="s">
        <v>8614</v>
      </c>
      <c r="O5440" t="s">
        <v>9568</v>
      </c>
      <c r="P5440">
        <v>2</v>
      </c>
      <c r="Q5440">
        <v>353</v>
      </c>
      <c r="R5440">
        <v>261</v>
      </c>
      <c r="W5440">
        <v>0.18426600000000001</v>
      </c>
      <c r="X5440">
        <v>0.22111920000000002</v>
      </c>
    </row>
    <row r="5441" spans="1:24" hidden="1" x14ac:dyDescent="0.3">
      <c r="A5441" t="s">
        <v>19434</v>
      </c>
      <c r="B5441" t="s">
        <v>8536</v>
      </c>
      <c r="C5441" t="s">
        <v>6347</v>
      </c>
      <c r="D5441" t="s">
        <v>6346</v>
      </c>
      <c r="E5441" t="s">
        <v>113</v>
      </c>
      <c r="F5441" t="s">
        <v>6348</v>
      </c>
      <c r="G5441" t="s">
        <v>247</v>
      </c>
      <c r="H5441" t="s">
        <v>371</v>
      </c>
      <c r="I5441" t="s">
        <v>218</v>
      </c>
      <c r="J5441" t="s">
        <v>19431</v>
      </c>
      <c r="K5441" t="s">
        <v>19432</v>
      </c>
      <c r="L5441" t="s">
        <v>9030</v>
      </c>
      <c r="M5441">
        <v>57</v>
      </c>
      <c r="N5441" t="s">
        <v>9085</v>
      </c>
      <c r="O5441" t="s">
        <v>9131</v>
      </c>
      <c r="P5441">
        <v>1</v>
      </c>
      <c r="Q5441">
        <v>210</v>
      </c>
      <c r="R5441">
        <v>210</v>
      </c>
      <c r="W5441">
        <v>4.41E-2</v>
      </c>
      <c r="X5441">
        <v>5.2920000000000002E-2</v>
      </c>
    </row>
    <row r="5442" spans="1:24" hidden="1" x14ac:dyDescent="0.3">
      <c r="A5442" t="s">
        <v>19435</v>
      </c>
      <c r="B5442" t="s">
        <v>8211</v>
      </c>
      <c r="C5442" t="s">
        <v>6347</v>
      </c>
      <c r="D5442" t="s">
        <v>6346</v>
      </c>
      <c r="E5442" t="s">
        <v>113</v>
      </c>
      <c r="F5442" t="s">
        <v>6348</v>
      </c>
      <c r="G5442" t="s">
        <v>247</v>
      </c>
      <c r="H5442" t="s">
        <v>371</v>
      </c>
      <c r="I5442" t="s">
        <v>218</v>
      </c>
      <c r="J5442" t="s">
        <v>19431</v>
      </c>
      <c r="K5442" t="s">
        <v>19432</v>
      </c>
      <c r="L5442" t="s">
        <v>9030</v>
      </c>
      <c r="M5442">
        <v>57</v>
      </c>
      <c r="N5442" t="s">
        <v>113</v>
      </c>
      <c r="O5442" t="s">
        <v>9493</v>
      </c>
      <c r="P5442">
        <v>1</v>
      </c>
      <c r="Q5442">
        <v>0.6</v>
      </c>
      <c r="T5442">
        <v>30.8</v>
      </c>
      <c r="W5442">
        <v>0.28274333882308139</v>
      </c>
      <c r="X5442">
        <v>0.45238934211693027</v>
      </c>
    </row>
    <row r="5443" spans="1:24" hidden="1" x14ac:dyDescent="0.3">
      <c r="A5443" t="s">
        <v>19436</v>
      </c>
      <c r="B5443" t="s">
        <v>8174</v>
      </c>
      <c r="C5443" t="s">
        <v>19437</v>
      </c>
      <c r="D5443" t="s">
        <v>19438</v>
      </c>
      <c r="E5443" t="s">
        <v>113</v>
      </c>
      <c r="F5443" t="s">
        <v>19439</v>
      </c>
      <c r="G5443" t="s">
        <v>247</v>
      </c>
      <c r="H5443" t="s">
        <v>371</v>
      </c>
      <c r="I5443" t="s">
        <v>218</v>
      </c>
      <c r="J5443" t="s">
        <v>19440</v>
      </c>
      <c r="K5443" t="s">
        <v>19441</v>
      </c>
      <c r="L5443" t="s">
        <v>9030</v>
      </c>
      <c r="M5443">
        <v>60</v>
      </c>
      <c r="N5443" t="s">
        <v>9085</v>
      </c>
      <c r="O5443" t="s">
        <v>10329</v>
      </c>
      <c r="P5443">
        <v>2</v>
      </c>
      <c r="Q5443">
        <v>2580</v>
      </c>
      <c r="R5443">
        <v>590</v>
      </c>
      <c r="T5443">
        <v>140</v>
      </c>
      <c r="U5443">
        <v>300</v>
      </c>
      <c r="W5443">
        <v>3.0444</v>
      </c>
      <c r="X5443">
        <v>3.6532799999999996</v>
      </c>
    </row>
    <row r="5444" spans="1:24" hidden="1" x14ac:dyDescent="0.3">
      <c r="A5444" t="s">
        <v>19442</v>
      </c>
      <c r="B5444" t="s">
        <v>8179</v>
      </c>
      <c r="C5444" t="s">
        <v>19437</v>
      </c>
      <c r="D5444" t="s">
        <v>19438</v>
      </c>
      <c r="E5444" t="s">
        <v>113</v>
      </c>
      <c r="F5444" t="s">
        <v>19439</v>
      </c>
      <c r="G5444" t="s">
        <v>247</v>
      </c>
      <c r="H5444" t="s">
        <v>371</v>
      </c>
      <c r="I5444" t="s">
        <v>218</v>
      </c>
      <c r="J5444" t="s">
        <v>19440</v>
      </c>
      <c r="K5444" t="s">
        <v>19441</v>
      </c>
      <c r="L5444" t="s">
        <v>9030</v>
      </c>
      <c r="M5444">
        <v>60</v>
      </c>
      <c r="N5444" t="s">
        <v>9085</v>
      </c>
      <c r="O5444" t="s">
        <v>11880</v>
      </c>
      <c r="P5444">
        <v>2</v>
      </c>
      <c r="Q5444">
        <v>400</v>
      </c>
      <c r="R5444">
        <v>300</v>
      </c>
      <c r="W5444">
        <v>0.24</v>
      </c>
      <c r="X5444">
        <v>0.28799999999999998</v>
      </c>
    </row>
    <row r="5445" spans="1:24" hidden="1" x14ac:dyDescent="0.3">
      <c r="A5445" t="s">
        <v>19443</v>
      </c>
      <c r="B5445" t="s">
        <v>8536</v>
      </c>
      <c r="C5445" t="s">
        <v>19437</v>
      </c>
      <c r="D5445" t="s">
        <v>19438</v>
      </c>
      <c r="E5445" t="s">
        <v>113</v>
      </c>
      <c r="F5445" t="s">
        <v>19439</v>
      </c>
      <c r="G5445" t="s">
        <v>247</v>
      </c>
      <c r="H5445" t="s">
        <v>371</v>
      </c>
      <c r="I5445" t="s">
        <v>218</v>
      </c>
      <c r="J5445" t="s">
        <v>19440</v>
      </c>
      <c r="K5445" t="s">
        <v>19441</v>
      </c>
      <c r="L5445" t="s">
        <v>9030</v>
      </c>
      <c r="M5445">
        <v>57</v>
      </c>
      <c r="N5445" t="s">
        <v>9085</v>
      </c>
      <c r="O5445" t="s">
        <v>9131</v>
      </c>
      <c r="P5445">
        <v>1</v>
      </c>
      <c r="Q5445">
        <v>210</v>
      </c>
      <c r="R5445">
        <v>210</v>
      </c>
      <c r="W5445">
        <v>4.41E-2</v>
      </c>
      <c r="X5445">
        <v>5.2920000000000002E-2</v>
      </c>
    </row>
    <row r="5446" spans="1:24" hidden="1" x14ac:dyDescent="0.3">
      <c r="A5446" t="s">
        <v>19444</v>
      </c>
      <c r="B5446" t="s">
        <v>8211</v>
      </c>
      <c r="C5446" t="s">
        <v>19437</v>
      </c>
      <c r="D5446" t="s">
        <v>19438</v>
      </c>
      <c r="E5446" t="s">
        <v>113</v>
      </c>
      <c r="F5446" t="s">
        <v>19439</v>
      </c>
      <c r="G5446" t="s">
        <v>247</v>
      </c>
      <c r="H5446" t="s">
        <v>371</v>
      </c>
      <c r="I5446" t="s">
        <v>218</v>
      </c>
      <c r="J5446" t="s">
        <v>19440</v>
      </c>
      <c r="K5446" t="s">
        <v>19441</v>
      </c>
      <c r="L5446" t="s">
        <v>9030</v>
      </c>
      <c r="M5446">
        <v>57</v>
      </c>
      <c r="N5446" t="s">
        <v>113</v>
      </c>
      <c r="O5446" t="s">
        <v>9493</v>
      </c>
      <c r="P5446">
        <v>1</v>
      </c>
      <c r="Q5446">
        <v>0.9</v>
      </c>
      <c r="T5446">
        <v>258.2</v>
      </c>
      <c r="W5446">
        <v>0.63617251235193317</v>
      </c>
      <c r="X5446">
        <v>1.0178760197630932</v>
      </c>
    </row>
    <row r="5447" spans="1:24" hidden="1" x14ac:dyDescent="0.3">
      <c r="A5447" t="s">
        <v>19445</v>
      </c>
      <c r="B5447" t="s">
        <v>8174</v>
      </c>
      <c r="C5447" t="s">
        <v>19446</v>
      </c>
      <c r="D5447" t="s">
        <v>19447</v>
      </c>
      <c r="E5447" t="s">
        <v>113</v>
      </c>
      <c r="F5447" t="s">
        <v>19448</v>
      </c>
      <c r="G5447" t="s">
        <v>247</v>
      </c>
      <c r="H5447" t="s">
        <v>371</v>
      </c>
      <c r="I5447" t="s">
        <v>218</v>
      </c>
      <c r="J5447" t="s">
        <v>19449</v>
      </c>
      <c r="K5447" t="s">
        <v>19450</v>
      </c>
      <c r="L5447" t="s">
        <v>9030</v>
      </c>
      <c r="M5447">
        <v>60</v>
      </c>
      <c r="N5447" t="s">
        <v>9085</v>
      </c>
      <c r="O5447" t="s">
        <v>17921</v>
      </c>
      <c r="P5447">
        <v>2</v>
      </c>
      <c r="Q5447">
        <v>1499</v>
      </c>
      <c r="R5447">
        <v>429</v>
      </c>
      <c r="T5447">
        <v>110</v>
      </c>
      <c r="U5447">
        <v>280</v>
      </c>
      <c r="W5447">
        <v>1.2861419999999999</v>
      </c>
      <c r="X5447">
        <v>1.5433703999999999</v>
      </c>
    </row>
    <row r="5448" spans="1:24" hidden="1" x14ac:dyDescent="0.3">
      <c r="A5448" t="s">
        <v>19451</v>
      </c>
      <c r="B5448" t="s">
        <v>8179</v>
      </c>
      <c r="C5448" t="s">
        <v>19446</v>
      </c>
      <c r="D5448" t="s">
        <v>19447</v>
      </c>
      <c r="E5448" t="s">
        <v>113</v>
      </c>
      <c r="F5448" t="s">
        <v>19448</v>
      </c>
      <c r="G5448" t="s">
        <v>247</v>
      </c>
      <c r="H5448" t="s">
        <v>371</v>
      </c>
      <c r="I5448" t="s">
        <v>218</v>
      </c>
      <c r="J5448" t="s">
        <v>19449</v>
      </c>
      <c r="K5448" t="s">
        <v>19450</v>
      </c>
      <c r="L5448" t="s">
        <v>9030</v>
      </c>
      <c r="M5448">
        <v>60</v>
      </c>
      <c r="N5448" t="s">
        <v>9085</v>
      </c>
      <c r="O5448" t="s">
        <v>11880</v>
      </c>
      <c r="P5448">
        <v>2</v>
      </c>
      <c r="Q5448">
        <v>400</v>
      </c>
      <c r="R5448">
        <v>300</v>
      </c>
      <c r="W5448">
        <v>0.24</v>
      </c>
      <c r="X5448">
        <v>0.28799999999999998</v>
      </c>
    </row>
    <row r="5449" spans="1:24" hidden="1" x14ac:dyDescent="0.3">
      <c r="A5449" t="s">
        <v>19452</v>
      </c>
      <c r="B5449" t="s">
        <v>8536</v>
      </c>
      <c r="C5449" t="s">
        <v>19446</v>
      </c>
      <c r="D5449" t="s">
        <v>19447</v>
      </c>
      <c r="E5449" t="s">
        <v>113</v>
      </c>
      <c r="F5449" t="s">
        <v>19448</v>
      </c>
      <c r="G5449" t="s">
        <v>247</v>
      </c>
      <c r="H5449" t="s">
        <v>371</v>
      </c>
      <c r="I5449" t="s">
        <v>218</v>
      </c>
      <c r="J5449" t="s">
        <v>19449</v>
      </c>
      <c r="K5449" t="s">
        <v>19450</v>
      </c>
      <c r="L5449" t="s">
        <v>9030</v>
      </c>
      <c r="M5449">
        <v>57</v>
      </c>
      <c r="N5449" t="s">
        <v>9085</v>
      </c>
      <c r="O5449" t="s">
        <v>9131</v>
      </c>
      <c r="P5449">
        <v>1</v>
      </c>
      <c r="Q5449">
        <v>210</v>
      </c>
      <c r="R5449">
        <v>210</v>
      </c>
      <c r="W5449">
        <v>4.41E-2</v>
      </c>
      <c r="X5449">
        <v>5.2920000000000002E-2</v>
      </c>
    </row>
    <row r="5450" spans="1:24" hidden="1" x14ac:dyDescent="0.3">
      <c r="A5450" t="s">
        <v>19453</v>
      </c>
      <c r="B5450" t="s">
        <v>8211</v>
      </c>
      <c r="C5450" t="s">
        <v>19446</v>
      </c>
      <c r="D5450" t="s">
        <v>19447</v>
      </c>
      <c r="E5450" t="s">
        <v>113</v>
      </c>
      <c r="F5450" t="s">
        <v>19448</v>
      </c>
      <c r="G5450" t="s">
        <v>247</v>
      </c>
      <c r="H5450" t="s">
        <v>371</v>
      </c>
      <c r="I5450" t="s">
        <v>218</v>
      </c>
      <c r="J5450" t="s">
        <v>19449</v>
      </c>
      <c r="K5450" t="s">
        <v>19450</v>
      </c>
      <c r="L5450" t="s">
        <v>9030</v>
      </c>
      <c r="M5450">
        <v>57</v>
      </c>
      <c r="N5450" t="s">
        <v>113</v>
      </c>
      <c r="O5450" t="s">
        <v>9493</v>
      </c>
      <c r="P5450">
        <v>1</v>
      </c>
      <c r="Q5450">
        <v>0.6</v>
      </c>
      <c r="T5450">
        <v>120</v>
      </c>
      <c r="W5450">
        <v>0.28274333882308139</v>
      </c>
      <c r="X5450">
        <v>0.45238934211693027</v>
      </c>
    </row>
    <row r="5451" spans="1:24" hidden="1" x14ac:dyDescent="0.3">
      <c r="A5451" t="s">
        <v>19454</v>
      </c>
      <c r="B5451" t="s">
        <v>8174</v>
      </c>
      <c r="C5451" t="s">
        <v>1221</v>
      </c>
      <c r="D5451" t="s">
        <v>1220</v>
      </c>
      <c r="E5451" t="s">
        <v>113</v>
      </c>
      <c r="F5451" t="s">
        <v>1222</v>
      </c>
      <c r="G5451" t="s">
        <v>247</v>
      </c>
      <c r="H5451" t="s">
        <v>308</v>
      </c>
      <c r="I5451" t="s">
        <v>935</v>
      </c>
      <c r="J5451" t="s">
        <v>19455</v>
      </c>
      <c r="K5451" t="s">
        <v>19456</v>
      </c>
      <c r="L5451" t="s">
        <v>8903</v>
      </c>
      <c r="M5451">
        <v>30</v>
      </c>
      <c r="N5451" t="s">
        <v>9085</v>
      </c>
      <c r="O5451" t="s">
        <v>10794</v>
      </c>
      <c r="P5451">
        <v>1</v>
      </c>
      <c r="Q5451">
        <v>1499</v>
      </c>
      <c r="R5451">
        <v>369</v>
      </c>
      <c r="T5451">
        <v>235</v>
      </c>
      <c r="W5451">
        <v>0.55313100000000004</v>
      </c>
      <c r="X5451">
        <v>0.66375720000000005</v>
      </c>
    </row>
    <row r="5452" spans="1:24" hidden="1" x14ac:dyDescent="0.3">
      <c r="A5452" t="s">
        <v>19457</v>
      </c>
      <c r="B5452" t="s">
        <v>8179</v>
      </c>
      <c r="C5452" t="s">
        <v>1221</v>
      </c>
      <c r="D5452" t="s">
        <v>1220</v>
      </c>
      <c r="E5452" t="s">
        <v>113</v>
      </c>
      <c r="F5452" t="s">
        <v>1222</v>
      </c>
      <c r="G5452" t="s">
        <v>247</v>
      </c>
      <c r="H5452" t="s">
        <v>308</v>
      </c>
      <c r="I5452" t="s">
        <v>935</v>
      </c>
      <c r="J5452" t="s">
        <v>19455</v>
      </c>
      <c r="K5452" t="s">
        <v>19456</v>
      </c>
      <c r="L5452" t="s">
        <v>8903</v>
      </c>
      <c r="M5452">
        <v>30</v>
      </c>
      <c r="N5452" t="s">
        <v>9085</v>
      </c>
      <c r="O5452" t="s">
        <v>11880</v>
      </c>
      <c r="P5452">
        <v>1</v>
      </c>
      <c r="Q5452">
        <v>400</v>
      </c>
      <c r="R5452">
        <v>300</v>
      </c>
      <c r="W5452">
        <v>0.12</v>
      </c>
      <c r="X5452">
        <v>0.14399999999999999</v>
      </c>
    </row>
    <row r="5453" spans="1:24" hidden="1" x14ac:dyDescent="0.3">
      <c r="A5453" t="s">
        <v>19458</v>
      </c>
      <c r="B5453" t="s">
        <v>8536</v>
      </c>
      <c r="C5453" t="s">
        <v>1221</v>
      </c>
      <c r="D5453" t="s">
        <v>1220</v>
      </c>
      <c r="E5453" t="s">
        <v>113</v>
      </c>
      <c r="F5453" t="s">
        <v>1222</v>
      </c>
      <c r="G5453" t="s">
        <v>247</v>
      </c>
      <c r="H5453" t="s">
        <v>308</v>
      </c>
      <c r="I5453" t="s">
        <v>935</v>
      </c>
      <c r="J5453" t="s">
        <v>19455</v>
      </c>
      <c r="K5453" t="s">
        <v>19456</v>
      </c>
      <c r="L5453" t="s">
        <v>8903</v>
      </c>
      <c r="M5453">
        <v>28</v>
      </c>
      <c r="N5453" t="s">
        <v>9085</v>
      </c>
      <c r="O5453" t="s">
        <v>9131</v>
      </c>
      <c r="P5453">
        <v>2</v>
      </c>
      <c r="Q5453">
        <v>210</v>
      </c>
      <c r="R5453">
        <v>210</v>
      </c>
      <c r="W5453">
        <v>8.8200000000000001E-2</v>
      </c>
      <c r="X5453">
        <v>0.10584</v>
      </c>
    </row>
    <row r="5454" spans="1:24" hidden="1" x14ac:dyDescent="0.3">
      <c r="A5454" t="s">
        <v>19459</v>
      </c>
      <c r="B5454" t="s">
        <v>8211</v>
      </c>
      <c r="C5454" t="s">
        <v>1221</v>
      </c>
      <c r="D5454" t="s">
        <v>1220</v>
      </c>
      <c r="E5454" t="s">
        <v>113</v>
      </c>
      <c r="F5454" t="s">
        <v>1222</v>
      </c>
      <c r="G5454" t="s">
        <v>247</v>
      </c>
      <c r="H5454" t="s">
        <v>308</v>
      </c>
      <c r="I5454" t="s">
        <v>935</v>
      </c>
      <c r="J5454" t="s">
        <v>19455</v>
      </c>
      <c r="K5454" t="s">
        <v>19456</v>
      </c>
      <c r="L5454" t="s">
        <v>8903</v>
      </c>
      <c r="M5454">
        <v>28</v>
      </c>
      <c r="N5454" t="s">
        <v>113</v>
      </c>
      <c r="O5454" t="s">
        <v>9493</v>
      </c>
      <c r="P5454">
        <v>1</v>
      </c>
      <c r="Q5454">
        <v>0.6</v>
      </c>
      <c r="T5454">
        <v>345.84</v>
      </c>
      <c r="W5454">
        <v>0.28274333882308139</v>
      </c>
      <c r="X5454">
        <v>0.45238934211693027</v>
      </c>
    </row>
    <row r="5455" spans="1:24" hidden="1" x14ac:dyDescent="0.3">
      <c r="A5455" t="s">
        <v>19460</v>
      </c>
      <c r="B5455" t="s">
        <v>8174</v>
      </c>
      <c r="C5455" t="s">
        <v>6383</v>
      </c>
      <c r="D5455" t="s">
        <v>6382</v>
      </c>
      <c r="E5455" t="s">
        <v>113</v>
      </c>
      <c r="F5455" t="s">
        <v>6384</v>
      </c>
      <c r="G5455" t="s">
        <v>247</v>
      </c>
      <c r="H5455" t="s">
        <v>308</v>
      </c>
      <c r="I5455" t="s">
        <v>218</v>
      </c>
      <c r="J5455" t="s">
        <v>19461</v>
      </c>
      <c r="K5455" t="s">
        <v>19462</v>
      </c>
      <c r="L5455" t="s">
        <v>9690</v>
      </c>
      <c r="M5455">
        <v>80</v>
      </c>
      <c r="N5455" t="s">
        <v>9659</v>
      </c>
      <c r="O5455" t="s">
        <v>9771</v>
      </c>
      <c r="P5455">
        <v>1</v>
      </c>
      <c r="Q5455">
        <v>597</v>
      </c>
      <c r="R5455">
        <v>300</v>
      </c>
      <c r="T5455">
        <v>210</v>
      </c>
      <c r="W5455">
        <v>0.17910000000000001</v>
      </c>
      <c r="X5455">
        <v>0.21492</v>
      </c>
    </row>
    <row r="5456" spans="1:24" hidden="1" x14ac:dyDescent="0.3">
      <c r="A5456" t="s">
        <v>19463</v>
      </c>
      <c r="B5456" t="s">
        <v>8179</v>
      </c>
      <c r="C5456" t="s">
        <v>6383</v>
      </c>
      <c r="D5456" t="s">
        <v>6382</v>
      </c>
      <c r="E5456" t="s">
        <v>113</v>
      </c>
      <c r="F5456" t="s">
        <v>6384</v>
      </c>
      <c r="G5456" t="s">
        <v>247</v>
      </c>
      <c r="H5456" t="s">
        <v>308</v>
      </c>
      <c r="I5456" t="s">
        <v>218</v>
      </c>
      <c r="J5456" t="s">
        <v>19461</v>
      </c>
      <c r="K5456" t="s">
        <v>19462</v>
      </c>
      <c r="L5456" t="s">
        <v>9690</v>
      </c>
      <c r="M5456">
        <v>80</v>
      </c>
      <c r="N5456" t="s">
        <v>8614</v>
      </c>
      <c r="O5456" t="s">
        <v>9568</v>
      </c>
      <c r="P5456">
        <v>1</v>
      </c>
      <c r="Q5456">
        <v>353</v>
      </c>
      <c r="R5456">
        <v>261</v>
      </c>
      <c r="W5456">
        <v>9.2133000000000007E-2</v>
      </c>
      <c r="X5456">
        <v>0.11055960000000001</v>
      </c>
    </row>
    <row r="5457" spans="1:24" hidden="1" x14ac:dyDescent="0.3">
      <c r="A5457" t="s">
        <v>19464</v>
      </c>
      <c r="B5457" t="s">
        <v>8536</v>
      </c>
      <c r="C5457" t="s">
        <v>6383</v>
      </c>
      <c r="D5457" t="s">
        <v>6382</v>
      </c>
      <c r="E5457" t="s">
        <v>113</v>
      </c>
      <c r="F5457" t="s">
        <v>6384</v>
      </c>
      <c r="G5457" t="s">
        <v>247</v>
      </c>
      <c r="H5457" t="s">
        <v>308</v>
      </c>
      <c r="I5457" t="s">
        <v>218</v>
      </c>
      <c r="J5457" t="s">
        <v>19461</v>
      </c>
      <c r="K5457" t="s">
        <v>19462</v>
      </c>
      <c r="L5457" t="s">
        <v>9690</v>
      </c>
      <c r="M5457">
        <v>77</v>
      </c>
      <c r="N5457" t="s">
        <v>9085</v>
      </c>
      <c r="O5457" t="s">
        <v>9131</v>
      </c>
      <c r="P5457">
        <v>1</v>
      </c>
      <c r="Q5457">
        <v>210</v>
      </c>
      <c r="R5457">
        <v>210</v>
      </c>
      <c r="W5457">
        <v>4.41E-2</v>
      </c>
      <c r="X5457">
        <v>5.2920000000000002E-2</v>
      </c>
    </row>
    <row r="5458" spans="1:24" hidden="1" x14ac:dyDescent="0.3">
      <c r="A5458" t="s">
        <v>19465</v>
      </c>
      <c r="B5458" t="s">
        <v>8211</v>
      </c>
      <c r="C5458" t="s">
        <v>6383</v>
      </c>
      <c r="D5458" t="s">
        <v>6382</v>
      </c>
      <c r="E5458" t="s">
        <v>113</v>
      </c>
      <c r="F5458" t="s">
        <v>6384</v>
      </c>
      <c r="G5458" t="s">
        <v>247</v>
      </c>
      <c r="H5458" t="s">
        <v>308</v>
      </c>
      <c r="I5458" t="s">
        <v>218</v>
      </c>
      <c r="J5458" t="s">
        <v>19461</v>
      </c>
      <c r="K5458" t="s">
        <v>19462</v>
      </c>
      <c r="L5458" t="s">
        <v>9690</v>
      </c>
      <c r="M5458">
        <v>77</v>
      </c>
      <c r="N5458" t="s">
        <v>113</v>
      </c>
      <c r="O5458" t="s">
        <v>9493</v>
      </c>
      <c r="P5458">
        <v>1</v>
      </c>
      <c r="Q5458">
        <v>0.9</v>
      </c>
      <c r="T5458">
        <v>227.4</v>
      </c>
      <c r="W5458">
        <v>0.63617251235193317</v>
      </c>
      <c r="X5458">
        <v>1.0178760197630932</v>
      </c>
    </row>
    <row r="5459" spans="1:24" hidden="1" x14ac:dyDescent="0.3">
      <c r="A5459" t="s">
        <v>19466</v>
      </c>
      <c r="B5459" t="s">
        <v>8174</v>
      </c>
      <c r="C5459" t="s">
        <v>1756</v>
      </c>
      <c r="D5459" t="s">
        <v>1755</v>
      </c>
      <c r="E5459" t="s">
        <v>113</v>
      </c>
      <c r="F5459" t="s">
        <v>1757</v>
      </c>
      <c r="G5459" t="s">
        <v>247</v>
      </c>
      <c r="H5459" t="s">
        <v>308</v>
      </c>
      <c r="I5459" t="s">
        <v>115</v>
      </c>
      <c r="J5459" t="s">
        <v>19467</v>
      </c>
      <c r="K5459" t="s">
        <v>19468</v>
      </c>
      <c r="L5459" t="s">
        <v>120</v>
      </c>
      <c r="M5459">
        <v>40</v>
      </c>
      <c r="N5459" t="s">
        <v>8614</v>
      </c>
      <c r="O5459" t="s">
        <v>9835</v>
      </c>
      <c r="P5459">
        <v>3</v>
      </c>
      <c r="Q5459">
        <v>694</v>
      </c>
      <c r="R5459">
        <v>408</v>
      </c>
      <c r="T5459">
        <v>350</v>
      </c>
      <c r="U5459">
        <v>100</v>
      </c>
      <c r="V5459">
        <v>210</v>
      </c>
      <c r="W5459">
        <v>0.84945599999999999</v>
      </c>
      <c r="X5459">
        <v>1.0193471999999999</v>
      </c>
    </row>
    <row r="5460" spans="1:24" hidden="1" x14ac:dyDescent="0.3">
      <c r="A5460" t="s">
        <v>19469</v>
      </c>
      <c r="B5460" t="s">
        <v>8617</v>
      </c>
      <c r="C5460" t="s">
        <v>1756</v>
      </c>
      <c r="D5460" t="s">
        <v>1755</v>
      </c>
      <c r="E5460" t="s">
        <v>113</v>
      </c>
      <c r="F5460" t="s">
        <v>1757</v>
      </c>
      <c r="G5460" t="s">
        <v>247</v>
      </c>
      <c r="H5460" t="s">
        <v>308</v>
      </c>
      <c r="I5460" t="s">
        <v>115</v>
      </c>
      <c r="J5460" t="s">
        <v>19467</v>
      </c>
      <c r="K5460" t="s">
        <v>19468</v>
      </c>
      <c r="L5460" t="s">
        <v>120</v>
      </c>
      <c r="M5460">
        <v>38</v>
      </c>
      <c r="N5460" t="s">
        <v>9659</v>
      </c>
      <c r="O5460" t="s">
        <v>9491</v>
      </c>
      <c r="P5460">
        <v>3</v>
      </c>
      <c r="Q5460">
        <v>1499</v>
      </c>
      <c r="R5460">
        <v>395</v>
      </c>
      <c r="T5460">
        <v>350</v>
      </c>
      <c r="U5460">
        <v>100</v>
      </c>
      <c r="V5460">
        <v>210</v>
      </c>
      <c r="W5460">
        <v>1.7763150000000001</v>
      </c>
      <c r="X5460">
        <v>2.1315780000000002</v>
      </c>
    </row>
    <row r="5461" spans="1:24" hidden="1" x14ac:dyDescent="0.3">
      <c r="A5461" t="s">
        <v>19470</v>
      </c>
      <c r="B5461" t="s">
        <v>8179</v>
      </c>
      <c r="C5461" t="s">
        <v>1756</v>
      </c>
      <c r="D5461" t="s">
        <v>1755</v>
      </c>
      <c r="E5461" t="s">
        <v>113</v>
      </c>
      <c r="F5461" t="s">
        <v>1757</v>
      </c>
      <c r="G5461" t="s">
        <v>247</v>
      </c>
      <c r="H5461" t="s">
        <v>308</v>
      </c>
      <c r="I5461" t="s">
        <v>115</v>
      </c>
      <c r="J5461" t="s">
        <v>19467</v>
      </c>
      <c r="K5461" t="s">
        <v>19468</v>
      </c>
      <c r="L5461" t="s">
        <v>120</v>
      </c>
      <c r="M5461">
        <v>38</v>
      </c>
      <c r="N5461" t="s">
        <v>8614</v>
      </c>
      <c r="O5461" t="s">
        <v>16846</v>
      </c>
      <c r="P5461">
        <v>3</v>
      </c>
      <c r="Q5461">
        <v>533</v>
      </c>
      <c r="R5461">
        <v>398</v>
      </c>
      <c r="W5461">
        <v>0.63640200000000002</v>
      </c>
      <c r="X5461">
        <v>0.76368239999999998</v>
      </c>
    </row>
    <row r="5462" spans="1:24" hidden="1" x14ac:dyDescent="0.3">
      <c r="A5462" t="s">
        <v>19471</v>
      </c>
      <c r="B5462" t="s">
        <v>8536</v>
      </c>
      <c r="C5462" t="s">
        <v>1756</v>
      </c>
      <c r="D5462" t="s">
        <v>1755</v>
      </c>
      <c r="E5462" t="s">
        <v>113</v>
      </c>
      <c r="F5462" t="s">
        <v>1757</v>
      </c>
      <c r="G5462" t="s">
        <v>247</v>
      </c>
      <c r="H5462" t="s">
        <v>308</v>
      </c>
      <c r="I5462" t="s">
        <v>115</v>
      </c>
      <c r="J5462" t="s">
        <v>19467</v>
      </c>
      <c r="K5462" t="s">
        <v>19468</v>
      </c>
      <c r="L5462" t="s">
        <v>120</v>
      </c>
      <c r="M5462">
        <v>38</v>
      </c>
      <c r="N5462" t="s">
        <v>9085</v>
      </c>
      <c r="O5462" t="s">
        <v>9131</v>
      </c>
      <c r="P5462">
        <v>2</v>
      </c>
      <c r="Q5462">
        <v>210</v>
      </c>
      <c r="R5462">
        <v>210</v>
      </c>
      <c r="W5462">
        <v>8.8200000000000001E-2</v>
      </c>
      <c r="X5462">
        <v>0.10584</v>
      </c>
    </row>
    <row r="5463" spans="1:24" hidden="1" x14ac:dyDescent="0.3">
      <c r="A5463" t="s">
        <v>19472</v>
      </c>
      <c r="B5463" t="s">
        <v>8211</v>
      </c>
      <c r="C5463" t="s">
        <v>1756</v>
      </c>
      <c r="D5463" t="s">
        <v>1755</v>
      </c>
      <c r="E5463" t="s">
        <v>113</v>
      </c>
      <c r="F5463" t="s">
        <v>1757</v>
      </c>
      <c r="G5463" t="s">
        <v>247</v>
      </c>
      <c r="H5463" t="s">
        <v>308</v>
      </c>
      <c r="I5463" t="s">
        <v>115</v>
      </c>
      <c r="J5463" t="s">
        <v>19467</v>
      </c>
      <c r="K5463" t="s">
        <v>19468</v>
      </c>
      <c r="L5463" t="s">
        <v>120</v>
      </c>
      <c r="M5463">
        <v>38</v>
      </c>
      <c r="N5463" t="s">
        <v>10031</v>
      </c>
      <c r="O5463" t="s">
        <v>10333</v>
      </c>
      <c r="P5463">
        <v>1</v>
      </c>
      <c r="Q5463">
        <v>0.6</v>
      </c>
      <c r="T5463">
        <v>105.08</v>
      </c>
      <c r="W5463">
        <v>0.28274333882308139</v>
      </c>
      <c r="X5463">
        <v>0.45238934211693027</v>
      </c>
    </row>
    <row r="5464" spans="1:24" hidden="1" x14ac:dyDescent="0.3">
      <c r="A5464" t="s">
        <v>19473</v>
      </c>
      <c r="B5464" t="s">
        <v>8174</v>
      </c>
      <c r="C5464" t="s">
        <v>6740</v>
      </c>
      <c r="D5464" t="s">
        <v>6739</v>
      </c>
      <c r="E5464" t="s">
        <v>113</v>
      </c>
      <c r="F5464" t="s">
        <v>6741</v>
      </c>
      <c r="G5464" t="s">
        <v>247</v>
      </c>
      <c r="H5464" t="s">
        <v>1600</v>
      </c>
      <c r="I5464" t="s">
        <v>226</v>
      </c>
      <c r="J5464" t="s">
        <v>19474</v>
      </c>
      <c r="K5464" t="s">
        <v>19475</v>
      </c>
      <c r="L5464" t="s">
        <v>9030</v>
      </c>
      <c r="M5464">
        <v>60</v>
      </c>
      <c r="N5464" t="s">
        <v>9085</v>
      </c>
      <c r="O5464" t="s">
        <v>10329</v>
      </c>
      <c r="P5464">
        <v>2</v>
      </c>
      <c r="Q5464">
        <v>2580</v>
      </c>
      <c r="R5464">
        <v>590</v>
      </c>
      <c r="T5464">
        <v>200</v>
      </c>
      <c r="U5464">
        <v>25</v>
      </c>
      <c r="W5464">
        <v>3.0444</v>
      </c>
      <c r="X5464">
        <v>3.6532799999999996</v>
      </c>
    </row>
    <row r="5465" spans="1:24" hidden="1" x14ac:dyDescent="0.3">
      <c r="A5465" t="s">
        <v>19476</v>
      </c>
      <c r="B5465" t="s">
        <v>8179</v>
      </c>
      <c r="C5465" t="s">
        <v>6740</v>
      </c>
      <c r="D5465" t="s">
        <v>6739</v>
      </c>
      <c r="E5465" t="s">
        <v>113</v>
      </c>
      <c r="F5465" t="s">
        <v>6741</v>
      </c>
      <c r="G5465" t="s">
        <v>247</v>
      </c>
      <c r="H5465" t="s">
        <v>1600</v>
      </c>
      <c r="I5465" t="s">
        <v>226</v>
      </c>
      <c r="J5465" t="s">
        <v>19474</v>
      </c>
      <c r="K5465" t="s">
        <v>19475</v>
      </c>
      <c r="L5465" t="s">
        <v>9030</v>
      </c>
      <c r="M5465">
        <v>59</v>
      </c>
      <c r="N5465" t="s">
        <v>9085</v>
      </c>
      <c r="O5465" t="s">
        <v>16958</v>
      </c>
      <c r="P5465">
        <v>2</v>
      </c>
      <c r="Q5465">
        <v>400</v>
      </c>
      <c r="R5465">
        <v>300</v>
      </c>
      <c r="W5465">
        <v>0.24</v>
      </c>
      <c r="X5465">
        <v>0.28799999999999998</v>
      </c>
    </row>
    <row r="5466" spans="1:24" hidden="1" x14ac:dyDescent="0.3">
      <c r="A5466" t="s">
        <v>19477</v>
      </c>
      <c r="B5466" t="s">
        <v>8536</v>
      </c>
      <c r="C5466" t="s">
        <v>6740</v>
      </c>
      <c r="D5466" t="s">
        <v>6739</v>
      </c>
      <c r="E5466" t="s">
        <v>113</v>
      </c>
      <c r="F5466" t="s">
        <v>6741</v>
      </c>
      <c r="G5466" t="s">
        <v>247</v>
      </c>
      <c r="H5466" t="s">
        <v>1600</v>
      </c>
      <c r="I5466" t="s">
        <v>226</v>
      </c>
      <c r="J5466" t="s">
        <v>19474</v>
      </c>
      <c r="K5466" t="s">
        <v>19475</v>
      </c>
      <c r="L5466" t="s">
        <v>9030</v>
      </c>
      <c r="M5466">
        <v>57</v>
      </c>
      <c r="N5466" t="s">
        <v>9085</v>
      </c>
      <c r="O5466" t="s">
        <v>9131</v>
      </c>
      <c r="P5466">
        <v>1</v>
      </c>
      <c r="Q5466">
        <v>210</v>
      </c>
      <c r="R5466">
        <v>210</v>
      </c>
      <c r="W5466">
        <v>4.41E-2</v>
      </c>
      <c r="X5466">
        <v>5.2920000000000002E-2</v>
      </c>
    </row>
    <row r="5467" spans="1:24" hidden="1" x14ac:dyDescent="0.3">
      <c r="A5467" t="s">
        <v>19478</v>
      </c>
      <c r="B5467" t="s">
        <v>8211</v>
      </c>
      <c r="C5467" t="s">
        <v>6740</v>
      </c>
      <c r="D5467" t="s">
        <v>6739</v>
      </c>
      <c r="E5467" t="s">
        <v>113</v>
      </c>
      <c r="F5467" t="s">
        <v>6741</v>
      </c>
      <c r="G5467" t="s">
        <v>247</v>
      </c>
      <c r="H5467" t="s">
        <v>1600</v>
      </c>
      <c r="I5467" t="s">
        <v>226</v>
      </c>
      <c r="J5467" t="s">
        <v>19474</v>
      </c>
      <c r="K5467" t="s">
        <v>19475</v>
      </c>
      <c r="L5467" t="s">
        <v>9030</v>
      </c>
      <c r="M5467">
        <v>57</v>
      </c>
      <c r="N5467" t="s">
        <v>10031</v>
      </c>
      <c r="O5467" t="s">
        <v>11393</v>
      </c>
      <c r="P5467">
        <v>1</v>
      </c>
      <c r="Q5467">
        <v>1.2</v>
      </c>
      <c r="T5467">
        <v>33.1</v>
      </c>
      <c r="W5467">
        <v>1.1309733552923256</v>
      </c>
      <c r="X5467">
        <v>1.8095573684677211</v>
      </c>
    </row>
    <row r="5468" spans="1:24" hidden="1" x14ac:dyDescent="0.3">
      <c r="A5468" t="s">
        <v>19479</v>
      </c>
      <c r="B5468" t="s">
        <v>1304</v>
      </c>
      <c r="C5468" t="s">
        <v>6740</v>
      </c>
      <c r="D5468" t="s">
        <v>6739</v>
      </c>
      <c r="E5468" t="s">
        <v>113</v>
      </c>
      <c r="F5468" t="s">
        <v>6741</v>
      </c>
      <c r="G5468" t="s">
        <v>247</v>
      </c>
      <c r="H5468" t="s">
        <v>1600</v>
      </c>
      <c r="I5468" t="s">
        <v>226</v>
      </c>
      <c r="J5468" t="s">
        <v>19474</v>
      </c>
      <c r="K5468" t="s">
        <v>19475</v>
      </c>
      <c r="L5468" t="s">
        <v>9030</v>
      </c>
      <c r="M5468">
        <v>0</v>
      </c>
      <c r="N5468" t="s">
        <v>113</v>
      </c>
      <c r="O5468" t="s">
        <v>18432</v>
      </c>
      <c r="P5468">
        <v>3</v>
      </c>
    </row>
    <row r="5469" spans="1:24" hidden="1" x14ac:dyDescent="0.3">
      <c r="A5469" t="s">
        <v>19480</v>
      </c>
      <c r="B5469" t="s">
        <v>8174</v>
      </c>
      <c r="C5469" t="s">
        <v>19481</v>
      </c>
      <c r="D5469" t="s">
        <v>19482</v>
      </c>
      <c r="E5469" t="s">
        <v>113</v>
      </c>
      <c r="F5469" t="s">
        <v>19483</v>
      </c>
      <c r="G5469" t="s">
        <v>247</v>
      </c>
      <c r="H5469" t="s">
        <v>1600</v>
      </c>
      <c r="I5469" t="s">
        <v>226</v>
      </c>
      <c r="J5469" t="s">
        <v>19484</v>
      </c>
      <c r="K5469" t="s">
        <v>19485</v>
      </c>
      <c r="L5469" t="s">
        <v>9690</v>
      </c>
      <c r="M5469">
        <v>80</v>
      </c>
      <c r="N5469" t="s">
        <v>9085</v>
      </c>
      <c r="O5469" t="s">
        <v>10329</v>
      </c>
      <c r="P5469">
        <v>2</v>
      </c>
      <c r="Q5469">
        <v>2580</v>
      </c>
      <c r="R5469">
        <v>590</v>
      </c>
      <c r="T5469">
        <v>325</v>
      </c>
      <c r="U5469">
        <v>130</v>
      </c>
      <c r="W5469">
        <v>3.0444</v>
      </c>
      <c r="X5469">
        <v>3.6532799999999996</v>
      </c>
    </row>
    <row r="5470" spans="1:24" hidden="1" x14ac:dyDescent="0.3">
      <c r="A5470" t="s">
        <v>19486</v>
      </c>
      <c r="B5470" t="s">
        <v>8179</v>
      </c>
      <c r="C5470" t="s">
        <v>19481</v>
      </c>
      <c r="D5470" t="s">
        <v>19482</v>
      </c>
      <c r="E5470" t="s">
        <v>113</v>
      </c>
      <c r="F5470" t="s">
        <v>19483</v>
      </c>
      <c r="G5470" t="s">
        <v>247</v>
      </c>
      <c r="H5470" t="s">
        <v>1600</v>
      </c>
      <c r="I5470" t="s">
        <v>226</v>
      </c>
      <c r="J5470" t="s">
        <v>19484</v>
      </c>
      <c r="K5470" t="s">
        <v>19485</v>
      </c>
      <c r="L5470" t="s">
        <v>9690</v>
      </c>
      <c r="M5470">
        <v>79</v>
      </c>
      <c r="N5470" t="s">
        <v>9085</v>
      </c>
      <c r="O5470" t="s">
        <v>16958</v>
      </c>
      <c r="P5470">
        <v>2</v>
      </c>
      <c r="Q5470">
        <v>400</v>
      </c>
      <c r="R5470">
        <v>300</v>
      </c>
      <c r="W5470">
        <v>0.24</v>
      </c>
      <c r="X5470">
        <v>0.28799999999999998</v>
      </c>
    </row>
    <row r="5471" spans="1:24" hidden="1" x14ac:dyDescent="0.3">
      <c r="A5471" t="s">
        <v>19487</v>
      </c>
      <c r="B5471" t="s">
        <v>8536</v>
      </c>
      <c r="C5471" t="s">
        <v>19481</v>
      </c>
      <c r="D5471" t="s">
        <v>19482</v>
      </c>
      <c r="E5471" t="s">
        <v>113</v>
      </c>
      <c r="F5471" t="s">
        <v>19483</v>
      </c>
      <c r="G5471" t="s">
        <v>247</v>
      </c>
      <c r="H5471" t="s">
        <v>1600</v>
      </c>
      <c r="I5471" t="s">
        <v>226</v>
      </c>
      <c r="J5471" t="s">
        <v>19484</v>
      </c>
      <c r="K5471" t="s">
        <v>19485</v>
      </c>
      <c r="L5471" t="s">
        <v>9690</v>
      </c>
      <c r="M5471">
        <v>77</v>
      </c>
      <c r="N5471" t="s">
        <v>9085</v>
      </c>
      <c r="O5471" t="s">
        <v>9131</v>
      </c>
      <c r="P5471">
        <v>2</v>
      </c>
      <c r="Q5471">
        <v>210</v>
      </c>
      <c r="R5471">
        <v>210</v>
      </c>
      <c r="W5471">
        <v>8.8200000000000001E-2</v>
      </c>
      <c r="X5471">
        <v>0.10584</v>
      </c>
    </row>
    <row r="5472" spans="1:24" hidden="1" x14ac:dyDescent="0.3">
      <c r="A5472" t="s">
        <v>19488</v>
      </c>
      <c r="B5472" t="s">
        <v>8211</v>
      </c>
      <c r="C5472" t="s">
        <v>19481</v>
      </c>
      <c r="D5472" t="s">
        <v>19482</v>
      </c>
      <c r="E5472" t="s">
        <v>113</v>
      </c>
      <c r="F5472" t="s">
        <v>19483</v>
      </c>
      <c r="G5472" t="s">
        <v>247</v>
      </c>
      <c r="H5472" t="s">
        <v>1600</v>
      </c>
      <c r="I5472" t="s">
        <v>226</v>
      </c>
      <c r="J5472" t="s">
        <v>19484</v>
      </c>
      <c r="K5472" t="s">
        <v>19485</v>
      </c>
      <c r="L5472" t="s">
        <v>9690</v>
      </c>
      <c r="M5472">
        <v>77</v>
      </c>
      <c r="N5472" t="s">
        <v>10031</v>
      </c>
      <c r="O5472" t="s">
        <v>9493</v>
      </c>
      <c r="P5472">
        <v>2</v>
      </c>
      <c r="Q5472">
        <v>0.9</v>
      </c>
      <c r="T5472">
        <v>108</v>
      </c>
      <c r="U5472">
        <v>342.8</v>
      </c>
      <c r="W5472">
        <v>1.2723450247038663</v>
      </c>
      <c r="X5472">
        <v>2.0357520395261863</v>
      </c>
    </row>
    <row r="5473" spans="1:24" hidden="1" x14ac:dyDescent="0.3">
      <c r="A5473" t="s">
        <v>19489</v>
      </c>
      <c r="B5473" t="s">
        <v>1304</v>
      </c>
      <c r="C5473" t="s">
        <v>19481</v>
      </c>
      <c r="D5473" t="s">
        <v>19482</v>
      </c>
      <c r="E5473" t="s">
        <v>113</v>
      </c>
      <c r="F5473" t="s">
        <v>19483</v>
      </c>
      <c r="G5473" t="s">
        <v>247</v>
      </c>
      <c r="H5473" t="s">
        <v>1600</v>
      </c>
      <c r="I5473" t="s">
        <v>226</v>
      </c>
      <c r="J5473" t="s">
        <v>19484</v>
      </c>
      <c r="K5473" t="s">
        <v>19485</v>
      </c>
      <c r="L5473" t="s">
        <v>9690</v>
      </c>
      <c r="M5473">
        <v>0</v>
      </c>
      <c r="N5473" t="s">
        <v>113</v>
      </c>
      <c r="O5473" t="s">
        <v>18432</v>
      </c>
      <c r="P5473">
        <v>3</v>
      </c>
    </row>
    <row r="5474" spans="1:24" hidden="1" x14ac:dyDescent="0.3">
      <c r="A5474" t="s">
        <v>19490</v>
      </c>
      <c r="B5474" t="s">
        <v>8174</v>
      </c>
      <c r="C5474" t="s">
        <v>2835</v>
      </c>
      <c r="D5474" t="s">
        <v>2834</v>
      </c>
      <c r="E5474" t="s">
        <v>113</v>
      </c>
      <c r="F5474" t="s">
        <v>2836</v>
      </c>
      <c r="G5474" t="s">
        <v>1356</v>
      </c>
      <c r="H5474" t="s">
        <v>127</v>
      </c>
      <c r="I5474" t="s">
        <v>163</v>
      </c>
      <c r="J5474" t="s">
        <v>19491</v>
      </c>
      <c r="K5474" t="s">
        <v>19492</v>
      </c>
      <c r="L5474" t="s">
        <v>120</v>
      </c>
      <c r="M5474">
        <v>40</v>
      </c>
      <c r="N5474" t="s">
        <v>9971</v>
      </c>
      <c r="O5474" t="s">
        <v>9481</v>
      </c>
      <c r="P5474">
        <v>3</v>
      </c>
      <c r="Q5474">
        <v>1498</v>
      </c>
      <c r="R5474">
        <v>398</v>
      </c>
      <c r="S5474">
        <v>158</v>
      </c>
      <c r="T5474">
        <v>60</v>
      </c>
      <c r="U5474">
        <v>180</v>
      </c>
      <c r="V5474">
        <v>300</v>
      </c>
      <c r="W5474">
        <v>1.7886120000000001</v>
      </c>
      <c r="X5474">
        <v>2.1463344000000002</v>
      </c>
    </row>
    <row r="5475" spans="1:24" hidden="1" x14ac:dyDescent="0.3">
      <c r="A5475" t="s">
        <v>19493</v>
      </c>
      <c r="B5475" t="s">
        <v>8179</v>
      </c>
      <c r="C5475" t="s">
        <v>2835</v>
      </c>
      <c r="D5475" t="s">
        <v>2834</v>
      </c>
      <c r="E5475" t="s">
        <v>113</v>
      </c>
      <c r="F5475" t="s">
        <v>2836</v>
      </c>
      <c r="G5475" t="s">
        <v>1356</v>
      </c>
      <c r="H5475" t="s">
        <v>127</v>
      </c>
      <c r="I5475" t="s">
        <v>163</v>
      </c>
      <c r="J5475" t="s">
        <v>19491</v>
      </c>
      <c r="K5475" t="s">
        <v>19492</v>
      </c>
      <c r="L5475" t="s">
        <v>120</v>
      </c>
      <c r="M5475">
        <v>40</v>
      </c>
      <c r="N5475" t="s">
        <v>9971</v>
      </c>
      <c r="O5475" t="s">
        <v>19278</v>
      </c>
      <c r="P5475">
        <v>2</v>
      </c>
      <c r="Q5475">
        <v>560</v>
      </c>
      <c r="R5475">
        <v>492</v>
      </c>
      <c r="S5475">
        <v>133</v>
      </c>
      <c r="W5475">
        <v>0.55103999999999997</v>
      </c>
      <c r="X5475">
        <v>0.66124799999999995</v>
      </c>
    </row>
    <row r="5476" spans="1:24" hidden="1" x14ac:dyDescent="0.3">
      <c r="A5476" t="s">
        <v>19494</v>
      </c>
      <c r="B5476" t="s">
        <v>8536</v>
      </c>
      <c r="C5476" t="s">
        <v>2835</v>
      </c>
      <c r="D5476" t="s">
        <v>2834</v>
      </c>
      <c r="E5476" t="s">
        <v>113</v>
      </c>
      <c r="F5476" t="s">
        <v>2836</v>
      </c>
      <c r="G5476" t="s">
        <v>1356</v>
      </c>
      <c r="H5476" t="s">
        <v>127</v>
      </c>
      <c r="I5476" t="s">
        <v>163</v>
      </c>
      <c r="J5476" t="s">
        <v>19491</v>
      </c>
      <c r="K5476" t="s">
        <v>19492</v>
      </c>
      <c r="L5476" t="s">
        <v>120</v>
      </c>
      <c r="M5476">
        <v>40</v>
      </c>
      <c r="N5476" t="s">
        <v>9971</v>
      </c>
      <c r="O5476" t="s">
        <v>9483</v>
      </c>
      <c r="P5476">
        <v>2</v>
      </c>
      <c r="Q5476">
        <v>630</v>
      </c>
      <c r="R5476">
        <v>321</v>
      </c>
      <c r="S5476">
        <v>130</v>
      </c>
      <c r="W5476">
        <v>0.40445999999999999</v>
      </c>
      <c r="X5476">
        <v>0.48535199999999995</v>
      </c>
    </row>
    <row r="5477" spans="1:24" hidden="1" x14ac:dyDescent="0.3">
      <c r="A5477" t="s">
        <v>19495</v>
      </c>
      <c r="B5477" t="s">
        <v>8539</v>
      </c>
      <c r="C5477" t="s">
        <v>2835</v>
      </c>
      <c r="D5477" t="s">
        <v>2834</v>
      </c>
      <c r="E5477" t="s">
        <v>113</v>
      </c>
      <c r="F5477" t="s">
        <v>2836</v>
      </c>
      <c r="G5477" t="s">
        <v>1356</v>
      </c>
      <c r="H5477" t="s">
        <v>127</v>
      </c>
      <c r="I5477" t="s">
        <v>163</v>
      </c>
      <c r="J5477" t="s">
        <v>19491</v>
      </c>
      <c r="K5477" t="s">
        <v>19492</v>
      </c>
      <c r="L5477" t="s">
        <v>120</v>
      </c>
      <c r="M5477">
        <v>38</v>
      </c>
      <c r="N5477" t="s">
        <v>113</v>
      </c>
      <c r="O5477" t="s">
        <v>13564</v>
      </c>
      <c r="P5477">
        <v>1</v>
      </c>
      <c r="Q5477">
        <v>250</v>
      </c>
      <c r="R5477">
        <v>250</v>
      </c>
      <c r="S5477">
        <v>100</v>
      </c>
      <c r="W5477">
        <v>6.25E-2</v>
      </c>
      <c r="X5477">
        <v>7.4999999999999997E-2</v>
      </c>
    </row>
    <row r="5478" spans="1:24" hidden="1" x14ac:dyDescent="0.3">
      <c r="A5478" t="s">
        <v>19496</v>
      </c>
      <c r="B5478" t="s">
        <v>8211</v>
      </c>
      <c r="C5478" t="s">
        <v>2835</v>
      </c>
      <c r="D5478" t="s">
        <v>2834</v>
      </c>
      <c r="E5478" t="s">
        <v>113</v>
      </c>
      <c r="F5478" t="s">
        <v>2836</v>
      </c>
      <c r="G5478" t="s">
        <v>1356</v>
      </c>
      <c r="H5478" t="s">
        <v>127</v>
      </c>
      <c r="I5478" t="s">
        <v>163</v>
      </c>
      <c r="J5478" t="s">
        <v>19491</v>
      </c>
      <c r="K5478" t="s">
        <v>19492</v>
      </c>
      <c r="L5478" t="s">
        <v>120</v>
      </c>
      <c r="M5478">
        <v>38</v>
      </c>
      <c r="N5478" t="s">
        <v>113</v>
      </c>
      <c r="O5478" t="s">
        <v>9070</v>
      </c>
      <c r="P5478">
        <v>1</v>
      </c>
      <c r="Q5478">
        <v>0.9</v>
      </c>
      <c r="T5478">
        <v>310</v>
      </c>
      <c r="W5478">
        <v>0.63617251235193317</v>
      </c>
      <c r="X5478">
        <v>1.0178760197630932</v>
      </c>
    </row>
    <row r="5479" spans="1:24" hidden="1" x14ac:dyDescent="0.3">
      <c r="A5479" t="s">
        <v>19497</v>
      </c>
      <c r="B5479" t="s">
        <v>8174</v>
      </c>
      <c r="C5479" t="s">
        <v>6760</v>
      </c>
      <c r="D5479" t="s">
        <v>6759</v>
      </c>
      <c r="E5479" t="s">
        <v>113</v>
      </c>
      <c r="F5479" t="s">
        <v>6761</v>
      </c>
      <c r="G5479" t="s">
        <v>247</v>
      </c>
      <c r="H5479" t="s">
        <v>1600</v>
      </c>
      <c r="I5479" t="s">
        <v>226</v>
      </c>
      <c r="J5479" t="s">
        <v>19498</v>
      </c>
      <c r="K5479" t="s">
        <v>19499</v>
      </c>
      <c r="L5479" t="s">
        <v>9690</v>
      </c>
      <c r="M5479">
        <v>80</v>
      </c>
      <c r="N5479" t="s">
        <v>9085</v>
      </c>
      <c r="O5479" t="s">
        <v>10329</v>
      </c>
      <c r="P5479">
        <v>2</v>
      </c>
      <c r="Q5479">
        <v>2580</v>
      </c>
      <c r="R5479">
        <v>590</v>
      </c>
      <c r="T5479">
        <v>20</v>
      </c>
      <c r="U5479">
        <v>200</v>
      </c>
      <c r="W5479">
        <v>3.0444</v>
      </c>
      <c r="X5479">
        <v>3.6532799999999996</v>
      </c>
    </row>
    <row r="5480" spans="1:24" hidden="1" x14ac:dyDescent="0.3">
      <c r="A5480" t="s">
        <v>19500</v>
      </c>
      <c r="B5480" t="s">
        <v>8179</v>
      </c>
      <c r="C5480" t="s">
        <v>6760</v>
      </c>
      <c r="D5480" t="s">
        <v>6759</v>
      </c>
      <c r="E5480" t="s">
        <v>113</v>
      </c>
      <c r="F5480" t="s">
        <v>6761</v>
      </c>
      <c r="G5480" t="s">
        <v>247</v>
      </c>
      <c r="H5480" t="s">
        <v>1600</v>
      </c>
      <c r="I5480" t="s">
        <v>226</v>
      </c>
      <c r="J5480" t="s">
        <v>19498</v>
      </c>
      <c r="K5480" t="s">
        <v>19499</v>
      </c>
      <c r="L5480" t="s">
        <v>9690</v>
      </c>
      <c r="M5480">
        <v>79</v>
      </c>
      <c r="N5480" t="s">
        <v>9085</v>
      </c>
      <c r="O5480" t="s">
        <v>16958</v>
      </c>
      <c r="P5480">
        <v>2</v>
      </c>
      <c r="Q5480">
        <v>400</v>
      </c>
      <c r="R5480">
        <v>300</v>
      </c>
      <c r="W5480">
        <v>0.24</v>
      </c>
      <c r="X5480">
        <v>0.28799999999999998</v>
      </c>
    </row>
    <row r="5481" spans="1:24" hidden="1" x14ac:dyDescent="0.3">
      <c r="A5481" t="s">
        <v>19501</v>
      </c>
      <c r="B5481" t="s">
        <v>1304</v>
      </c>
      <c r="C5481" t="s">
        <v>6760</v>
      </c>
      <c r="D5481" t="s">
        <v>6759</v>
      </c>
      <c r="E5481" t="s">
        <v>113</v>
      </c>
      <c r="F5481" t="s">
        <v>6761</v>
      </c>
      <c r="G5481" t="s">
        <v>247</v>
      </c>
      <c r="H5481" t="s">
        <v>1600</v>
      </c>
      <c r="I5481" t="s">
        <v>226</v>
      </c>
      <c r="J5481" t="s">
        <v>19498</v>
      </c>
      <c r="K5481" t="s">
        <v>19499</v>
      </c>
      <c r="L5481" t="s">
        <v>9690</v>
      </c>
      <c r="M5481">
        <v>0</v>
      </c>
      <c r="N5481" t="s">
        <v>113</v>
      </c>
      <c r="O5481" t="s">
        <v>18432</v>
      </c>
      <c r="P5481">
        <v>3</v>
      </c>
    </row>
    <row r="5482" spans="1:24" hidden="1" x14ac:dyDescent="0.3">
      <c r="A5482" t="s">
        <v>19502</v>
      </c>
      <c r="B5482" t="s">
        <v>8174</v>
      </c>
      <c r="C5482" t="s">
        <v>4746</v>
      </c>
      <c r="D5482" t="s">
        <v>4745</v>
      </c>
      <c r="E5482" t="s">
        <v>113</v>
      </c>
      <c r="F5482" t="s">
        <v>4747</v>
      </c>
      <c r="G5482" t="s">
        <v>247</v>
      </c>
      <c r="H5482" t="s">
        <v>1600</v>
      </c>
      <c r="I5482" t="s">
        <v>226</v>
      </c>
      <c r="J5482" t="s">
        <v>19503</v>
      </c>
      <c r="K5482" t="s">
        <v>19504</v>
      </c>
      <c r="L5482" t="s">
        <v>9030</v>
      </c>
      <c r="M5482">
        <v>60</v>
      </c>
      <c r="N5482" t="s">
        <v>9085</v>
      </c>
      <c r="O5482" t="s">
        <v>10329</v>
      </c>
      <c r="P5482">
        <v>2</v>
      </c>
      <c r="Q5482">
        <v>2580</v>
      </c>
      <c r="R5482">
        <v>590</v>
      </c>
      <c r="T5482">
        <v>230</v>
      </c>
      <c r="U5482">
        <v>25</v>
      </c>
      <c r="W5482">
        <v>3.0444</v>
      </c>
      <c r="X5482">
        <v>3.6532799999999996</v>
      </c>
    </row>
    <row r="5483" spans="1:24" hidden="1" x14ac:dyDescent="0.3">
      <c r="A5483" t="s">
        <v>19505</v>
      </c>
      <c r="B5483" t="s">
        <v>8179</v>
      </c>
      <c r="C5483" t="s">
        <v>4746</v>
      </c>
      <c r="D5483" t="s">
        <v>4745</v>
      </c>
      <c r="E5483" t="s">
        <v>113</v>
      </c>
      <c r="F5483" t="s">
        <v>4747</v>
      </c>
      <c r="G5483" t="s">
        <v>247</v>
      </c>
      <c r="H5483" t="s">
        <v>1600</v>
      </c>
      <c r="I5483" t="s">
        <v>226</v>
      </c>
      <c r="J5483" t="s">
        <v>19503</v>
      </c>
      <c r="K5483" t="s">
        <v>19504</v>
      </c>
      <c r="L5483" t="s">
        <v>9030</v>
      </c>
      <c r="M5483">
        <v>59</v>
      </c>
      <c r="N5483" t="s">
        <v>9085</v>
      </c>
      <c r="O5483" t="s">
        <v>16958</v>
      </c>
      <c r="P5483">
        <v>2</v>
      </c>
      <c r="Q5483">
        <v>400</v>
      </c>
      <c r="R5483">
        <v>300</v>
      </c>
      <c r="W5483">
        <v>0.24</v>
      </c>
      <c r="X5483">
        <v>0.28799999999999998</v>
      </c>
    </row>
    <row r="5484" spans="1:24" hidden="1" x14ac:dyDescent="0.3">
      <c r="A5484" t="s">
        <v>19506</v>
      </c>
      <c r="B5484" t="s">
        <v>8536</v>
      </c>
      <c r="C5484" t="s">
        <v>4746</v>
      </c>
      <c r="D5484" t="s">
        <v>4745</v>
      </c>
      <c r="E5484" t="s">
        <v>113</v>
      </c>
      <c r="F5484" t="s">
        <v>4747</v>
      </c>
      <c r="G5484" t="s">
        <v>247</v>
      </c>
      <c r="H5484" t="s">
        <v>1600</v>
      </c>
      <c r="I5484" t="s">
        <v>226</v>
      </c>
      <c r="J5484" t="s">
        <v>19503</v>
      </c>
      <c r="K5484" t="s">
        <v>19504</v>
      </c>
      <c r="L5484" t="s">
        <v>9030</v>
      </c>
      <c r="M5484">
        <v>57</v>
      </c>
      <c r="N5484" t="s">
        <v>9085</v>
      </c>
      <c r="O5484" t="s">
        <v>9131</v>
      </c>
      <c r="P5484">
        <v>1</v>
      </c>
      <c r="Q5484">
        <v>210</v>
      </c>
      <c r="R5484">
        <v>210</v>
      </c>
      <c r="W5484">
        <v>4.41E-2</v>
      </c>
      <c r="X5484">
        <v>5.2920000000000002E-2</v>
      </c>
    </row>
    <row r="5485" spans="1:24" hidden="1" x14ac:dyDescent="0.3">
      <c r="A5485" t="s">
        <v>19507</v>
      </c>
      <c r="B5485" t="s">
        <v>8211</v>
      </c>
      <c r="C5485" t="s">
        <v>4746</v>
      </c>
      <c r="D5485" t="s">
        <v>4745</v>
      </c>
      <c r="E5485" t="s">
        <v>113</v>
      </c>
      <c r="F5485" t="s">
        <v>4747</v>
      </c>
      <c r="G5485" t="s">
        <v>247</v>
      </c>
      <c r="H5485" t="s">
        <v>1600</v>
      </c>
      <c r="I5485" t="s">
        <v>226</v>
      </c>
      <c r="J5485" t="s">
        <v>19503</v>
      </c>
      <c r="K5485" t="s">
        <v>19504</v>
      </c>
      <c r="L5485" t="s">
        <v>9030</v>
      </c>
      <c r="M5485">
        <v>57</v>
      </c>
      <c r="N5485" t="s">
        <v>10031</v>
      </c>
      <c r="O5485" t="s">
        <v>17679</v>
      </c>
      <c r="P5485">
        <v>1</v>
      </c>
      <c r="Q5485">
        <v>0.6</v>
      </c>
      <c r="T5485">
        <v>210</v>
      </c>
      <c r="W5485">
        <v>0.28274333882308139</v>
      </c>
      <c r="X5485">
        <v>0.45238934211693027</v>
      </c>
    </row>
    <row r="5486" spans="1:24" hidden="1" x14ac:dyDescent="0.3">
      <c r="A5486" t="s">
        <v>19508</v>
      </c>
      <c r="B5486" t="s">
        <v>1304</v>
      </c>
      <c r="C5486" t="s">
        <v>4746</v>
      </c>
      <c r="D5486" t="s">
        <v>4745</v>
      </c>
      <c r="E5486" t="s">
        <v>113</v>
      </c>
      <c r="F5486" t="s">
        <v>4747</v>
      </c>
      <c r="G5486" t="s">
        <v>247</v>
      </c>
      <c r="H5486" t="s">
        <v>1600</v>
      </c>
      <c r="I5486" t="s">
        <v>226</v>
      </c>
      <c r="J5486" t="s">
        <v>19503</v>
      </c>
      <c r="K5486" t="s">
        <v>19504</v>
      </c>
      <c r="L5486" t="s">
        <v>9030</v>
      </c>
      <c r="M5486">
        <v>0</v>
      </c>
      <c r="N5486" t="s">
        <v>113</v>
      </c>
      <c r="O5486" t="s">
        <v>18432</v>
      </c>
      <c r="P5486">
        <v>3</v>
      </c>
    </row>
    <row r="5487" spans="1:24" hidden="1" x14ac:dyDescent="0.3">
      <c r="A5487" t="s">
        <v>19509</v>
      </c>
      <c r="B5487" t="s">
        <v>8174</v>
      </c>
      <c r="C5487" t="s">
        <v>5894</v>
      </c>
      <c r="D5487" t="s">
        <v>5893</v>
      </c>
      <c r="E5487" t="s">
        <v>113</v>
      </c>
      <c r="F5487" t="s">
        <v>5895</v>
      </c>
      <c r="G5487" t="s">
        <v>247</v>
      </c>
      <c r="H5487" t="s">
        <v>1600</v>
      </c>
      <c r="I5487" t="s">
        <v>226</v>
      </c>
      <c r="J5487" t="s">
        <v>19510</v>
      </c>
      <c r="K5487" t="s">
        <v>19511</v>
      </c>
      <c r="L5487" t="s">
        <v>9690</v>
      </c>
      <c r="M5487">
        <v>80</v>
      </c>
      <c r="N5487" t="s">
        <v>9085</v>
      </c>
      <c r="O5487" t="s">
        <v>10329</v>
      </c>
      <c r="P5487">
        <v>2</v>
      </c>
      <c r="Q5487">
        <v>2580</v>
      </c>
      <c r="R5487">
        <v>590</v>
      </c>
      <c r="T5487">
        <v>20</v>
      </c>
      <c r="U5487">
        <v>155</v>
      </c>
      <c r="W5487">
        <v>3.0444</v>
      </c>
      <c r="X5487">
        <v>3.6532799999999996</v>
      </c>
    </row>
    <row r="5488" spans="1:24" hidden="1" x14ac:dyDescent="0.3">
      <c r="A5488" t="s">
        <v>19512</v>
      </c>
      <c r="B5488" t="s">
        <v>8179</v>
      </c>
      <c r="C5488" t="s">
        <v>5894</v>
      </c>
      <c r="D5488" t="s">
        <v>5893</v>
      </c>
      <c r="E5488" t="s">
        <v>113</v>
      </c>
      <c r="F5488" t="s">
        <v>5895</v>
      </c>
      <c r="G5488" t="s">
        <v>247</v>
      </c>
      <c r="H5488" t="s">
        <v>1600</v>
      </c>
      <c r="I5488" t="s">
        <v>226</v>
      </c>
      <c r="J5488" t="s">
        <v>19510</v>
      </c>
      <c r="K5488" t="s">
        <v>19511</v>
      </c>
      <c r="L5488" t="s">
        <v>9690</v>
      </c>
      <c r="M5488">
        <v>79</v>
      </c>
      <c r="N5488" t="s">
        <v>9085</v>
      </c>
      <c r="O5488" t="s">
        <v>16958</v>
      </c>
      <c r="P5488">
        <v>2</v>
      </c>
      <c r="Q5488">
        <v>400</v>
      </c>
      <c r="R5488">
        <v>300</v>
      </c>
      <c r="W5488">
        <v>0.24</v>
      </c>
      <c r="X5488">
        <v>0.28799999999999998</v>
      </c>
    </row>
    <row r="5489" spans="1:24" hidden="1" x14ac:dyDescent="0.3">
      <c r="A5489" t="s">
        <v>19513</v>
      </c>
      <c r="B5489" t="s">
        <v>8536</v>
      </c>
      <c r="C5489" t="s">
        <v>5894</v>
      </c>
      <c r="D5489" t="s">
        <v>5893</v>
      </c>
      <c r="E5489" t="s">
        <v>113</v>
      </c>
      <c r="F5489" t="s">
        <v>5895</v>
      </c>
      <c r="G5489" t="s">
        <v>247</v>
      </c>
      <c r="H5489" t="s">
        <v>1600</v>
      </c>
      <c r="I5489" t="s">
        <v>226</v>
      </c>
      <c r="J5489" t="s">
        <v>19510</v>
      </c>
      <c r="K5489" t="s">
        <v>19511</v>
      </c>
      <c r="L5489" t="s">
        <v>9690</v>
      </c>
      <c r="M5489">
        <v>77</v>
      </c>
      <c r="N5489" t="s">
        <v>9085</v>
      </c>
      <c r="O5489" t="s">
        <v>9131</v>
      </c>
      <c r="P5489">
        <v>1</v>
      </c>
      <c r="Q5489">
        <v>210</v>
      </c>
      <c r="R5489">
        <v>210</v>
      </c>
      <c r="W5489">
        <v>4.41E-2</v>
      </c>
      <c r="X5489">
        <v>5.2920000000000002E-2</v>
      </c>
    </row>
    <row r="5490" spans="1:24" hidden="1" x14ac:dyDescent="0.3">
      <c r="A5490" t="s">
        <v>19514</v>
      </c>
      <c r="B5490" t="s">
        <v>8211</v>
      </c>
      <c r="C5490" t="s">
        <v>5894</v>
      </c>
      <c r="D5490" t="s">
        <v>5893</v>
      </c>
      <c r="E5490" t="s">
        <v>113</v>
      </c>
      <c r="F5490" t="s">
        <v>5895</v>
      </c>
      <c r="G5490" t="s">
        <v>247</v>
      </c>
      <c r="H5490" t="s">
        <v>1600</v>
      </c>
      <c r="I5490" t="s">
        <v>226</v>
      </c>
      <c r="J5490" t="s">
        <v>19510</v>
      </c>
      <c r="K5490" t="s">
        <v>19511</v>
      </c>
      <c r="L5490" t="s">
        <v>9690</v>
      </c>
      <c r="M5490">
        <v>77</v>
      </c>
      <c r="N5490" t="s">
        <v>10031</v>
      </c>
      <c r="O5490" t="s">
        <v>10344</v>
      </c>
      <c r="P5490">
        <v>1</v>
      </c>
      <c r="Q5490">
        <v>0.9</v>
      </c>
      <c r="T5490">
        <v>189.2</v>
      </c>
      <c r="W5490">
        <v>0.63617251235193317</v>
      </c>
      <c r="X5490">
        <v>1.0178760197630932</v>
      </c>
    </row>
    <row r="5491" spans="1:24" hidden="1" x14ac:dyDescent="0.3">
      <c r="A5491" t="s">
        <v>19515</v>
      </c>
      <c r="B5491" t="s">
        <v>1304</v>
      </c>
      <c r="C5491" t="s">
        <v>5894</v>
      </c>
      <c r="D5491" t="s">
        <v>5893</v>
      </c>
      <c r="E5491" t="s">
        <v>113</v>
      </c>
      <c r="F5491" t="s">
        <v>5895</v>
      </c>
      <c r="G5491" t="s">
        <v>247</v>
      </c>
      <c r="H5491" t="s">
        <v>1600</v>
      </c>
      <c r="I5491" t="s">
        <v>226</v>
      </c>
      <c r="J5491" t="s">
        <v>19510</v>
      </c>
      <c r="K5491" t="s">
        <v>19511</v>
      </c>
      <c r="L5491" t="s">
        <v>9690</v>
      </c>
      <c r="M5491">
        <v>0</v>
      </c>
      <c r="N5491" t="s">
        <v>113</v>
      </c>
      <c r="O5491" t="s">
        <v>18432</v>
      </c>
      <c r="P5491">
        <v>3</v>
      </c>
    </row>
    <row r="5492" spans="1:24" hidden="1" x14ac:dyDescent="0.3">
      <c r="A5492" t="s">
        <v>19516</v>
      </c>
      <c r="B5492" t="s">
        <v>8174</v>
      </c>
      <c r="C5492" t="s">
        <v>6675</v>
      </c>
      <c r="D5492" t="s">
        <v>6674</v>
      </c>
      <c r="E5492" t="s">
        <v>113</v>
      </c>
      <c r="F5492" t="s">
        <v>6676</v>
      </c>
      <c r="G5492" t="s">
        <v>247</v>
      </c>
      <c r="H5492" t="s">
        <v>1600</v>
      </c>
      <c r="I5492" t="s">
        <v>226</v>
      </c>
      <c r="J5492" t="s">
        <v>19517</v>
      </c>
      <c r="K5492" t="s">
        <v>19518</v>
      </c>
      <c r="L5492" t="s">
        <v>9690</v>
      </c>
      <c r="M5492">
        <v>80</v>
      </c>
      <c r="N5492" t="s">
        <v>9085</v>
      </c>
      <c r="O5492" t="s">
        <v>10329</v>
      </c>
      <c r="P5492">
        <v>2</v>
      </c>
      <c r="Q5492">
        <v>2580</v>
      </c>
      <c r="R5492">
        <v>590</v>
      </c>
      <c r="T5492">
        <v>50</v>
      </c>
      <c r="U5492">
        <v>240</v>
      </c>
      <c r="W5492">
        <v>3.0444</v>
      </c>
      <c r="X5492">
        <v>3.6532799999999996</v>
      </c>
    </row>
    <row r="5493" spans="1:24" hidden="1" x14ac:dyDescent="0.3">
      <c r="A5493" t="s">
        <v>19519</v>
      </c>
      <c r="B5493" t="s">
        <v>8179</v>
      </c>
      <c r="C5493" t="s">
        <v>6675</v>
      </c>
      <c r="D5493" t="s">
        <v>6674</v>
      </c>
      <c r="E5493" t="s">
        <v>113</v>
      </c>
      <c r="F5493" t="s">
        <v>6676</v>
      </c>
      <c r="G5493" t="s">
        <v>247</v>
      </c>
      <c r="H5493" t="s">
        <v>1600</v>
      </c>
      <c r="I5493" t="s">
        <v>226</v>
      </c>
      <c r="J5493" t="s">
        <v>19517</v>
      </c>
      <c r="K5493" t="s">
        <v>19518</v>
      </c>
      <c r="L5493" t="s">
        <v>9690</v>
      </c>
      <c r="M5493">
        <v>79</v>
      </c>
      <c r="N5493" t="s">
        <v>9085</v>
      </c>
      <c r="O5493" t="s">
        <v>16958</v>
      </c>
      <c r="P5493">
        <v>2</v>
      </c>
      <c r="Q5493">
        <v>400</v>
      </c>
      <c r="R5493">
        <v>300</v>
      </c>
      <c r="W5493">
        <v>0.24</v>
      </c>
      <c r="X5493">
        <v>0.28799999999999998</v>
      </c>
    </row>
    <row r="5494" spans="1:24" hidden="1" x14ac:dyDescent="0.3">
      <c r="A5494" t="s">
        <v>19520</v>
      </c>
      <c r="B5494" t="s">
        <v>8536</v>
      </c>
      <c r="C5494" t="s">
        <v>6675</v>
      </c>
      <c r="D5494" t="s">
        <v>6674</v>
      </c>
      <c r="E5494" t="s">
        <v>113</v>
      </c>
      <c r="F5494" t="s">
        <v>6676</v>
      </c>
      <c r="G5494" t="s">
        <v>247</v>
      </c>
      <c r="H5494" t="s">
        <v>1600</v>
      </c>
      <c r="I5494" t="s">
        <v>226</v>
      </c>
      <c r="J5494" t="s">
        <v>19517</v>
      </c>
      <c r="K5494" t="s">
        <v>19518</v>
      </c>
      <c r="L5494" t="s">
        <v>9690</v>
      </c>
      <c r="M5494">
        <v>77</v>
      </c>
      <c r="N5494" t="s">
        <v>9085</v>
      </c>
      <c r="O5494" t="s">
        <v>9131</v>
      </c>
      <c r="P5494">
        <v>1</v>
      </c>
      <c r="Q5494">
        <v>210</v>
      </c>
      <c r="R5494">
        <v>210</v>
      </c>
      <c r="W5494">
        <v>4.41E-2</v>
      </c>
      <c r="X5494">
        <v>5.2920000000000002E-2</v>
      </c>
    </row>
    <row r="5495" spans="1:24" hidden="1" x14ac:dyDescent="0.3">
      <c r="A5495" t="s">
        <v>19521</v>
      </c>
      <c r="B5495" t="s">
        <v>8211</v>
      </c>
      <c r="C5495" t="s">
        <v>6675</v>
      </c>
      <c r="D5495" t="s">
        <v>6674</v>
      </c>
      <c r="E5495" t="s">
        <v>113</v>
      </c>
      <c r="F5495" t="s">
        <v>6676</v>
      </c>
      <c r="G5495" t="s">
        <v>247</v>
      </c>
      <c r="H5495" t="s">
        <v>1600</v>
      </c>
      <c r="I5495" t="s">
        <v>226</v>
      </c>
      <c r="J5495" t="s">
        <v>19517</v>
      </c>
      <c r="K5495" t="s">
        <v>19518</v>
      </c>
      <c r="L5495" t="s">
        <v>9690</v>
      </c>
      <c r="M5495">
        <v>77</v>
      </c>
      <c r="N5495" t="s">
        <v>10031</v>
      </c>
      <c r="O5495" t="s">
        <v>9493</v>
      </c>
      <c r="P5495">
        <v>1</v>
      </c>
      <c r="Q5495">
        <v>1.8</v>
      </c>
      <c r="T5495">
        <v>193.7</v>
      </c>
      <c r="W5495">
        <v>2.5446900494077327</v>
      </c>
      <c r="X5495">
        <v>4.0715040790523727</v>
      </c>
    </row>
    <row r="5496" spans="1:24" hidden="1" x14ac:dyDescent="0.3">
      <c r="A5496" t="s">
        <v>19522</v>
      </c>
      <c r="B5496" t="s">
        <v>1304</v>
      </c>
      <c r="C5496" t="s">
        <v>6675</v>
      </c>
      <c r="D5496" t="s">
        <v>6674</v>
      </c>
      <c r="E5496" t="s">
        <v>113</v>
      </c>
      <c r="F5496" t="s">
        <v>6676</v>
      </c>
      <c r="G5496" t="s">
        <v>247</v>
      </c>
      <c r="H5496" t="s">
        <v>1600</v>
      </c>
      <c r="I5496" t="s">
        <v>226</v>
      </c>
      <c r="J5496" t="s">
        <v>19517</v>
      </c>
      <c r="K5496" t="s">
        <v>19518</v>
      </c>
      <c r="L5496" t="s">
        <v>9690</v>
      </c>
      <c r="M5496">
        <v>0</v>
      </c>
      <c r="N5496" t="s">
        <v>113</v>
      </c>
      <c r="O5496" t="s">
        <v>18432</v>
      </c>
      <c r="P5496">
        <v>3</v>
      </c>
    </row>
    <row r="5497" spans="1:24" hidden="1" x14ac:dyDescent="0.3">
      <c r="A5497" t="s">
        <v>19523</v>
      </c>
      <c r="B5497" t="s">
        <v>8174</v>
      </c>
      <c r="C5497" t="s">
        <v>6750</v>
      </c>
      <c r="D5497" t="s">
        <v>6749</v>
      </c>
      <c r="E5497" t="s">
        <v>113</v>
      </c>
      <c r="F5497" t="s">
        <v>6751</v>
      </c>
      <c r="G5497" t="s">
        <v>247</v>
      </c>
      <c r="H5497" t="s">
        <v>1600</v>
      </c>
      <c r="I5497" t="s">
        <v>226</v>
      </c>
      <c r="J5497" t="s">
        <v>19524</v>
      </c>
      <c r="K5497" t="s">
        <v>19525</v>
      </c>
      <c r="L5497" t="s">
        <v>9030</v>
      </c>
      <c r="M5497">
        <v>60</v>
      </c>
      <c r="N5497" t="s">
        <v>9085</v>
      </c>
      <c r="O5497" t="s">
        <v>10329</v>
      </c>
      <c r="P5497">
        <v>2</v>
      </c>
      <c r="Q5497">
        <v>2580</v>
      </c>
      <c r="R5497">
        <v>590</v>
      </c>
      <c r="T5497">
        <v>5</v>
      </c>
      <c r="U5497">
        <v>185</v>
      </c>
      <c r="W5497">
        <v>3.0444</v>
      </c>
      <c r="X5497">
        <v>3.6532799999999996</v>
      </c>
    </row>
    <row r="5498" spans="1:24" hidden="1" x14ac:dyDescent="0.3">
      <c r="A5498" t="s">
        <v>19526</v>
      </c>
      <c r="B5498" t="s">
        <v>8179</v>
      </c>
      <c r="C5498" t="s">
        <v>6750</v>
      </c>
      <c r="D5498" t="s">
        <v>6749</v>
      </c>
      <c r="E5498" t="s">
        <v>113</v>
      </c>
      <c r="F5498" t="s">
        <v>6751</v>
      </c>
      <c r="G5498" t="s">
        <v>247</v>
      </c>
      <c r="H5498" t="s">
        <v>1600</v>
      </c>
      <c r="I5498" t="s">
        <v>226</v>
      </c>
      <c r="J5498" t="s">
        <v>19524</v>
      </c>
      <c r="K5498" t="s">
        <v>19525</v>
      </c>
      <c r="L5498" t="s">
        <v>9030</v>
      </c>
      <c r="M5498">
        <v>59</v>
      </c>
      <c r="N5498" t="s">
        <v>9085</v>
      </c>
      <c r="O5498" t="s">
        <v>11880</v>
      </c>
      <c r="P5498">
        <v>2</v>
      </c>
      <c r="Q5498">
        <v>400</v>
      </c>
      <c r="R5498">
        <v>300</v>
      </c>
      <c r="W5498">
        <v>0.24</v>
      </c>
      <c r="X5498">
        <v>0.28799999999999998</v>
      </c>
    </row>
    <row r="5499" spans="1:24" hidden="1" x14ac:dyDescent="0.3">
      <c r="A5499" t="s">
        <v>19527</v>
      </c>
      <c r="B5499" t="s">
        <v>8536</v>
      </c>
      <c r="C5499" t="s">
        <v>6750</v>
      </c>
      <c r="D5499" t="s">
        <v>6749</v>
      </c>
      <c r="E5499" t="s">
        <v>113</v>
      </c>
      <c r="F5499" t="s">
        <v>6751</v>
      </c>
      <c r="G5499" t="s">
        <v>247</v>
      </c>
      <c r="H5499" t="s">
        <v>1600</v>
      </c>
      <c r="I5499" t="s">
        <v>226</v>
      </c>
      <c r="J5499" t="s">
        <v>19524</v>
      </c>
      <c r="K5499" t="s">
        <v>19525</v>
      </c>
      <c r="L5499" t="s">
        <v>9030</v>
      </c>
      <c r="M5499">
        <v>57</v>
      </c>
      <c r="N5499" t="s">
        <v>9085</v>
      </c>
      <c r="O5499" t="s">
        <v>9131</v>
      </c>
      <c r="P5499">
        <v>1</v>
      </c>
      <c r="Q5499">
        <v>210</v>
      </c>
      <c r="R5499">
        <v>210</v>
      </c>
      <c r="W5499">
        <v>4.41E-2</v>
      </c>
      <c r="X5499">
        <v>5.2920000000000002E-2</v>
      </c>
    </row>
    <row r="5500" spans="1:24" hidden="1" x14ac:dyDescent="0.3">
      <c r="A5500" t="s">
        <v>19528</v>
      </c>
      <c r="B5500" t="s">
        <v>8211</v>
      </c>
      <c r="C5500" t="s">
        <v>6750</v>
      </c>
      <c r="D5500" t="s">
        <v>6749</v>
      </c>
      <c r="E5500" t="s">
        <v>113</v>
      </c>
      <c r="F5500" t="s">
        <v>6751</v>
      </c>
      <c r="G5500" t="s">
        <v>247</v>
      </c>
      <c r="H5500" t="s">
        <v>1600</v>
      </c>
      <c r="I5500" t="s">
        <v>226</v>
      </c>
      <c r="J5500" t="s">
        <v>19524</v>
      </c>
      <c r="K5500" t="s">
        <v>19525</v>
      </c>
      <c r="L5500" t="s">
        <v>9030</v>
      </c>
      <c r="M5500">
        <v>57</v>
      </c>
      <c r="N5500" t="s">
        <v>113</v>
      </c>
      <c r="O5500" t="s">
        <v>9493</v>
      </c>
      <c r="P5500">
        <v>1</v>
      </c>
      <c r="Q5500">
        <v>0.9</v>
      </c>
      <c r="T5500">
        <v>7.7</v>
      </c>
      <c r="W5500">
        <v>0.63617251235193317</v>
      </c>
      <c r="X5500">
        <v>1.0178760197630932</v>
      </c>
    </row>
    <row r="5501" spans="1:24" hidden="1" x14ac:dyDescent="0.3">
      <c r="A5501" t="s">
        <v>19529</v>
      </c>
      <c r="B5501" t="s">
        <v>1304</v>
      </c>
      <c r="C5501" t="s">
        <v>6750</v>
      </c>
      <c r="D5501" t="s">
        <v>6749</v>
      </c>
      <c r="E5501" t="s">
        <v>113</v>
      </c>
      <c r="F5501" t="s">
        <v>6751</v>
      </c>
      <c r="G5501" t="s">
        <v>247</v>
      </c>
      <c r="H5501" t="s">
        <v>1600</v>
      </c>
      <c r="I5501" t="s">
        <v>226</v>
      </c>
      <c r="J5501" t="s">
        <v>19524</v>
      </c>
      <c r="K5501" t="s">
        <v>19525</v>
      </c>
      <c r="L5501" t="s">
        <v>9030</v>
      </c>
      <c r="M5501">
        <v>0</v>
      </c>
      <c r="N5501" t="s">
        <v>9085</v>
      </c>
      <c r="O5501" t="s">
        <v>17049</v>
      </c>
      <c r="P5501">
        <v>1</v>
      </c>
      <c r="R5501">
        <v>1200</v>
      </c>
      <c r="S5501">
        <v>2100</v>
      </c>
    </row>
    <row r="5502" spans="1:24" hidden="1" x14ac:dyDescent="0.3">
      <c r="A5502" t="s">
        <v>19530</v>
      </c>
      <c r="B5502" t="s">
        <v>8174</v>
      </c>
      <c r="C5502" t="s">
        <v>6703</v>
      </c>
      <c r="D5502" t="s">
        <v>6702</v>
      </c>
      <c r="E5502" t="s">
        <v>113</v>
      </c>
      <c r="F5502" t="s">
        <v>6704</v>
      </c>
      <c r="G5502" t="s">
        <v>247</v>
      </c>
      <c r="H5502" t="s">
        <v>1600</v>
      </c>
      <c r="I5502" t="s">
        <v>226</v>
      </c>
      <c r="J5502" t="s">
        <v>19531</v>
      </c>
      <c r="K5502" t="s">
        <v>19532</v>
      </c>
      <c r="L5502" t="s">
        <v>9030</v>
      </c>
      <c r="M5502">
        <v>60</v>
      </c>
      <c r="N5502" t="s">
        <v>9085</v>
      </c>
      <c r="O5502" t="s">
        <v>10329</v>
      </c>
      <c r="P5502">
        <v>2</v>
      </c>
      <c r="Q5502">
        <v>2580</v>
      </c>
      <c r="R5502">
        <v>590</v>
      </c>
      <c r="T5502">
        <v>20</v>
      </c>
      <c r="U5502">
        <v>205</v>
      </c>
      <c r="W5502">
        <v>3.0444</v>
      </c>
      <c r="X5502">
        <v>3.6532799999999996</v>
      </c>
    </row>
    <row r="5503" spans="1:24" hidden="1" x14ac:dyDescent="0.3">
      <c r="A5503" t="s">
        <v>19533</v>
      </c>
      <c r="B5503" t="s">
        <v>8179</v>
      </c>
      <c r="C5503" t="s">
        <v>6703</v>
      </c>
      <c r="D5503" t="s">
        <v>6702</v>
      </c>
      <c r="E5503" t="s">
        <v>113</v>
      </c>
      <c r="F5503" t="s">
        <v>6704</v>
      </c>
      <c r="G5503" t="s">
        <v>247</v>
      </c>
      <c r="H5503" t="s">
        <v>1600</v>
      </c>
      <c r="I5503" t="s">
        <v>226</v>
      </c>
      <c r="J5503" t="s">
        <v>19531</v>
      </c>
      <c r="K5503" t="s">
        <v>19532</v>
      </c>
      <c r="L5503" t="s">
        <v>9030</v>
      </c>
      <c r="M5503">
        <v>59</v>
      </c>
      <c r="N5503" t="s">
        <v>9085</v>
      </c>
      <c r="O5503" t="s">
        <v>11880</v>
      </c>
      <c r="P5503">
        <v>2</v>
      </c>
      <c r="Q5503">
        <v>400</v>
      </c>
      <c r="R5503">
        <v>300</v>
      </c>
      <c r="W5503">
        <v>0.24</v>
      </c>
      <c r="X5503">
        <v>0.28799999999999998</v>
      </c>
    </row>
    <row r="5504" spans="1:24" hidden="1" x14ac:dyDescent="0.3">
      <c r="A5504" t="s">
        <v>19534</v>
      </c>
      <c r="B5504" t="s">
        <v>8536</v>
      </c>
      <c r="C5504" t="s">
        <v>6703</v>
      </c>
      <c r="D5504" t="s">
        <v>6702</v>
      </c>
      <c r="E5504" t="s">
        <v>113</v>
      </c>
      <c r="F5504" t="s">
        <v>6704</v>
      </c>
      <c r="G5504" t="s">
        <v>247</v>
      </c>
      <c r="H5504" t="s">
        <v>1600</v>
      </c>
      <c r="I5504" t="s">
        <v>226</v>
      </c>
      <c r="J5504" t="s">
        <v>19531</v>
      </c>
      <c r="K5504" t="s">
        <v>19532</v>
      </c>
      <c r="L5504" t="s">
        <v>9030</v>
      </c>
      <c r="M5504">
        <v>57</v>
      </c>
      <c r="N5504" t="s">
        <v>9085</v>
      </c>
      <c r="O5504" t="s">
        <v>9131</v>
      </c>
      <c r="P5504">
        <v>1</v>
      </c>
      <c r="Q5504">
        <v>210</v>
      </c>
      <c r="R5504">
        <v>210</v>
      </c>
      <c r="W5504">
        <v>4.41E-2</v>
      </c>
      <c r="X5504">
        <v>5.2920000000000002E-2</v>
      </c>
    </row>
    <row r="5505" spans="1:24" hidden="1" x14ac:dyDescent="0.3">
      <c r="A5505" t="s">
        <v>19535</v>
      </c>
      <c r="B5505" t="s">
        <v>8211</v>
      </c>
      <c r="C5505" t="s">
        <v>6703</v>
      </c>
      <c r="D5505" t="s">
        <v>6702</v>
      </c>
      <c r="E5505" t="s">
        <v>113</v>
      </c>
      <c r="F5505" t="s">
        <v>6704</v>
      </c>
      <c r="G5505" t="s">
        <v>247</v>
      </c>
      <c r="H5505" t="s">
        <v>1600</v>
      </c>
      <c r="I5505" t="s">
        <v>226</v>
      </c>
      <c r="J5505" t="s">
        <v>19531</v>
      </c>
      <c r="K5505" t="s">
        <v>19532</v>
      </c>
      <c r="L5505" t="s">
        <v>9030</v>
      </c>
      <c r="M5505">
        <v>57</v>
      </c>
      <c r="N5505" t="s">
        <v>113</v>
      </c>
      <c r="O5505" t="s">
        <v>9493</v>
      </c>
      <c r="P5505">
        <v>1</v>
      </c>
      <c r="Q5505">
        <v>0.6</v>
      </c>
      <c r="T5505">
        <v>28.3</v>
      </c>
      <c r="W5505">
        <v>0.28274333882308139</v>
      </c>
      <c r="X5505">
        <v>0.45238934211693027</v>
      </c>
    </row>
    <row r="5506" spans="1:24" hidden="1" x14ac:dyDescent="0.3">
      <c r="A5506" t="s">
        <v>19536</v>
      </c>
      <c r="B5506" t="s">
        <v>1304</v>
      </c>
      <c r="C5506" t="s">
        <v>6703</v>
      </c>
      <c r="D5506" t="s">
        <v>6702</v>
      </c>
      <c r="E5506" t="s">
        <v>113</v>
      </c>
      <c r="F5506" t="s">
        <v>6704</v>
      </c>
      <c r="G5506" t="s">
        <v>247</v>
      </c>
      <c r="H5506" t="s">
        <v>1600</v>
      </c>
      <c r="I5506" t="s">
        <v>226</v>
      </c>
      <c r="J5506" t="s">
        <v>19531</v>
      </c>
      <c r="K5506" t="s">
        <v>19532</v>
      </c>
      <c r="L5506" t="s">
        <v>9030</v>
      </c>
      <c r="M5506">
        <v>0</v>
      </c>
      <c r="N5506" t="s">
        <v>9085</v>
      </c>
      <c r="O5506" t="s">
        <v>18432</v>
      </c>
      <c r="P5506">
        <v>3</v>
      </c>
      <c r="R5506">
        <v>900</v>
      </c>
      <c r="S5506">
        <v>3700</v>
      </c>
    </row>
    <row r="5507" spans="1:24" hidden="1" x14ac:dyDescent="0.3">
      <c r="A5507" t="s">
        <v>19537</v>
      </c>
      <c r="B5507" t="s">
        <v>8174</v>
      </c>
      <c r="C5507" t="s">
        <v>4725</v>
      </c>
      <c r="D5507" t="s">
        <v>4724</v>
      </c>
      <c r="E5507" t="s">
        <v>113</v>
      </c>
      <c r="F5507" t="s">
        <v>4726</v>
      </c>
      <c r="G5507" t="s">
        <v>247</v>
      </c>
      <c r="H5507" t="s">
        <v>1600</v>
      </c>
      <c r="I5507" t="s">
        <v>226</v>
      </c>
      <c r="J5507" t="s">
        <v>19538</v>
      </c>
      <c r="K5507" t="s">
        <v>19539</v>
      </c>
      <c r="L5507" t="s">
        <v>9690</v>
      </c>
      <c r="M5507">
        <v>80</v>
      </c>
      <c r="N5507" t="s">
        <v>9085</v>
      </c>
      <c r="O5507" t="s">
        <v>10329</v>
      </c>
      <c r="P5507">
        <v>2</v>
      </c>
      <c r="Q5507">
        <v>2580</v>
      </c>
      <c r="R5507">
        <v>590</v>
      </c>
      <c r="T5507">
        <v>50</v>
      </c>
      <c r="U5507">
        <v>210</v>
      </c>
      <c r="W5507">
        <v>3.0444</v>
      </c>
      <c r="X5507">
        <v>3.6532799999999996</v>
      </c>
    </row>
    <row r="5508" spans="1:24" hidden="1" x14ac:dyDescent="0.3">
      <c r="A5508" t="s">
        <v>19540</v>
      </c>
      <c r="B5508" t="s">
        <v>8179</v>
      </c>
      <c r="C5508" t="s">
        <v>4725</v>
      </c>
      <c r="D5508" t="s">
        <v>4724</v>
      </c>
      <c r="E5508" t="s">
        <v>113</v>
      </c>
      <c r="F5508" t="s">
        <v>4726</v>
      </c>
      <c r="G5508" t="s">
        <v>247</v>
      </c>
      <c r="H5508" t="s">
        <v>1600</v>
      </c>
      <c r="I5508" t="s">
        <v>226</v>
      </c>
      <c r="J5508" t="s">
        <v>19538</v>
      </c>
      <c r="K5508" t="s">
        <v>19539</v>
      </c>
      <c r="L5508" t="s">
        <v>9690</v>
      </c>
      <c r="M5508">
        <v>79</v>
      </c>
      <c r="N5508" t="s">
        <v>9085</v>
      </c>
      <c r="O5508" t="s">
        <v>11880</v>
      </c>
      <c r="P5508">
        <v>2</v>
      </c>
      <c r="Q5508">
        <v>400</v>
      </c>
      <c r="R5508">
        <v>300</v>
      </c>
      <c r="W5508">
        <v>0.24</v>
      </c>
      <c r="X5508">
        <v>0.28799999999999998</v>
      </c>
    </row>
    <row r="5509" spans="1:24" hidden="1" x14ac:dyDescent="0.3">
      <c r="A5509" t="s">
        <v>19541</v>
      </c>
      <c r="B5509" t="s">
        <v>8536</v>
      </c>
      <c r="C5509" t="s">
        <v>4725</v>
      </c>
      <c r="D5509" t="s">
        <v>4724</v>
      </c>
      <c r="E5509" t="s">
        <v>113</v>
      </c>
      <c r="F5509" t="s">
        <v>4726</v>
      </c>
      <c r="G5509" t="s">
        <v>247</v>
      </c>
      <c r="H5509" t="s">
        <v>1600</v>
      </c>
      <c r="I5509" t="s">
        <v>226</v>
      </c>
      <c r="J5509" t="s">
        <v>19538</v>
      </c>
      <c r="K5509" t="s">
        <v>19539</v>
      </c>
      <c r="L5509" t="s">
        <v>9690</v>
      </c>
      <c r="M5509">
        <v>77</v>
      </c>
      <c r="N5509" t="s">
        <v>9085</v>
      </c>
      <c r="O5509" t="s">
        <v>9131</v>
      </c>
      <c r="P5509">
        <v>1</v>
      </c>
      <c r="Q5509">
        <v>210</v>
      </c>
      <c r="R5509">
        <v>210</v>
      </c>
      <c r="W5509">
        <v>4.41E-2</v>
      </c>
      <c r="X5509">
        <v>5.2920000000000002E-2</v>
      </c>
    </row>
    <row r="5510" spans="1:24" hidden="1" x14ac:dyDescent="0.3">
      <c r="A5510" t="s">
        <v>19542</v>
      </c>
      <c r="B5510" t="s">
        <v>8211</v>
      </c>
      <c r="C5510" t="s">
        <v>4725</v>
      </c>
      <c r="D5510" t="s">
        <v>4724</v>
      </c>
      <c r="E5510" t="s">
        <v>113</v>
      </c>
      <c r="F5510" t="s">
        <v>4726</v>
      </c>
      <c r="G5510" t="s">
        <v>247</v>
      </c>
      <c r="H5510" t="s">
        <v>1600</v>
      </c>
      <c r="I5510" t="s">
        <v>226</v>
      </c>
      <c r="J5510" t="s">
        <v>19538</v>
      </c>
      <c r="K5510" t="s">
        <v>19539</v>
      </c>
      <c r="L5510" t="s">
        <v>9690</v>
      </c>
      <c r="M5510">
        <v>77</v>
      </c>
      <c r="N5510" t="s">
        <v>113</v>
      </c>
      <c r="O5510" t="s">
        <v>9493</v>
      </c>
      <c r="P5510">
        <v>1</v>
      </c>
      <c r="Q5510">
        <v>0.6</v>
      </c>
      <c r="T5510">
        <v>234</v>
      </c>
      <c r="W5510">
        <v>0.28274333882308139</v>
      </c>
      <c r="X5510">
        <v>0.45238934211693027</v>
      </c>
    </row>
    <row r="5511" spans="1:24" hidden="1" x14ac:dyDescent="0.3">
      <c r="A5511" t="s">
        <v>19543</v>
      </c>
      <c r="B5511" t="s">
        <v>1304</v>
      </c>
      <c r="C5511" t="s">
        <v>4725</v>
      </c>
      <c r="D5511" t="s">
        <v>4724</v>
      </c>
      <c r="E5511" t="s">
        <v>113</v>
      </c>
      <c r="F5511" t="s">
        <v>4726</v>
      </c>
      <c r="G5511" t="s">
        <v>247</v>
      </c>
      <c r="H5511" t="s">
        <v>1600</v>
      </c>
      <c r="I5511" t="s">
        <v>226</v>
      </c>
      <c r="J5511" t="s">
        <v>19538</v>
      </c>
      <c r="K5511" t="s">
        <v>19539</v>
      </c>
      <c r="L5511" t="s">
        <v>9690</v>
      </c>
      <c r="M5511">
        <v>0</v>
      </c>
      <c r="N5511" t="s">
        <v>9085</v>
      </c>
      <c r="O5511" t="s">
        <v>17049</v>
      </c>
      <c r="P5511">
        <v>1</v>
      </c>
      <c r="R5511">
        <v>1200</v>
      </c>
      <c r="S5511">
        <v>2100</v>
      </c>
    </row>
    <row r="5512" spans="1:24" hidden="1" x14ac:dyDescent="0.3">
      <c r="A5512" t="s">
        <v>19544</v>
      </c>
      <c r="B5512" t="s">
        <v>8174</v>
      </c>
      <c r="C5512" t="s">
        <v>6693</v>
      </c>
      <c r="D5512" t="s">
        <v>6692</v>
      </c>
      <c r="E5512" t="s">
        <v>113</v>
      </c>
      <c r="F5512" t="s">
        <v>6694</v>
      </c>
      <c r="G5512" t="s">
        <v>247</v>
      </c>
      <c r="H5512" t="s">
        <v>1600</v>
      </c>
      <c r="I5512" t="s">
        <v>226</v>
      </c>
      <c r="J5512" t="s">
        <v>19545</v>
      </c>
      <c r="K5512" t="s">
        <v>19546</v>
      </c>
      <c r="L5512" t="s">
        <v>9030</v>
      </c>
      <c r="M5512">
        <v>60</v>
      </c>
      <c r="N5512" t="s">
        <v>9085</v>
      </c>
      <c r="O5512" t="s">
        <v>10329</v>
      </c>
      <c r="P5512">
        <v>2</v>
      </c>
      <c r="Q5512">
        <v>2580</v>
      </c>
      <c r="R5512">
        <v>590</v>
      </c>
      <c r="T5512">
        <v>155</v>
      </c>
      <c r="U5512">
        <v>330</v>
      </c>
      <c r="W5512">
        <v>3.0444</v>
      </c>
      <c r="X5512">
        <v>3.6532799999999996</v>
      </c>
    </row>
    <row r="5513" spans="1:24" hidden="1" x14ac:dyDescent="0.3">
      <c r="A5513" t="s">
        <v>19547</v>
      </c>
      <c r="B5513" t="s">
        <v>8179</v>
      </c>
      <c r="C5513" t="s">
        <v>6693</v>
      </c>
      <c r="D5513" t="s">
        <v>6692</v>
      </c>
      <c r="E5513" t="s">
        <v>113</v>
      </c>
      <c r="F5513" t="s">
        <v>6694</v>
      </c>
      <c r="G5513" t="s">
        <v>247</v>
      </c>
      <c r="H5513" t="s">
        <v>1600</v>
      </c>
      <c r="I5513" t="s">
        <v>226</v>
      </c>
      <c r="J5513" t="s">
        <v>19545</v>
      </c>
      <c r="K5513" t="s">
        <v>19546</v>
      </c>
      <c r="L5513" t="s">
        <v>9030</v>
      </c>
      <c r="M5513">
        <v>59</v>
      </c>
      <c r="N5513" t="s">
        <v>9085</v>
      </c>
      <c r="O5513" t="s">
        <v>11880</v>
      </c>
      <c r="P5513">
        <v>2</v>
      </c>
      <c r="Q5513">
        <v>400</v>
      </c>
      <c r="R5513">
        <v>300</v>
      </c>
      <c r="W5513">
        <v>0.24</v>
      </c>
      <c r="X5513">
        <v>0.28799999999999998</v>
      </c>
    </row>
    <row r="5514" spans="1:24" hidden="1" x14ac:dyDescent="0.3">
      <c r="A5514" t="s">
        <v>19548</v>
      </c>
      <c r="B5514" t="s">
        <v>8536</v>
      </c>
      <c r="C5514" t="s">
        <v>6693</v>
      </c>
      <c r="D5514" t="s">
        <v>6692</v>
      </c>
      <c r="E5514" t="s">
        <v>113</v>
      </c>
      <c r="F5514" t="s">
        <v>6694</v>
      </c>
      <c r="G5514" t="s">
        <v>247</v>
      </c>
      <c r="H5514" t="s">
        <v>1600</v>
      </c>
      <c r="I5514" t="s">
        <v>226</v>
      </c>
      <c r="J5514" t="s">
        <v>19545</v>
      </c>
      <c r="K5514" t="s">
        <v>19546</v>
      </c>
      <c r="L5514" t="s">
        <v>9030</v>
      </c>
      <c r="M5514">
        <v>57</v>
      </c>
      <c r="N5514" t="s">
        <v>9085</v>
      </c>
      <c r="O5514" t="s">
        <v>9131</v>
      </c>
      <c r="P5514">
        <v>1</v>
      </c>
      <c r="Q5514">
        <v>210</v>
      </c>
      <c r="R5514">
        <v>210</v>
      </c>
      <c r="W5514">
        <v>4.41E-2</v>
      </c>
      <c r="X5514">
        <v>5.2920000000000002E-2</v>
      </c>
    </row>
    <row r="5515" spans="1:24" hidden="1" x14ac:dyDescent="0.3">
      <c r="A5515" t="s">
        <v>19549</v>
      </c>
      <c r="B5515" t="s">
        <v>8211</v>
      </c>
      <c r="C5515" t="s">
        <v>6693</v>
      </c>
      <c r="D5515" t="s">
        <v>6692</v>
      </c>
      <c r="E5515" t="s">
        <v>113</v>
      </c>
      <c r="F5515" t="s">
        <v>6694</v>
      </c>
      <c r="G5515" t="s">
        <v>247</v>
      </c>
      <c r="H5515" t="s">
        <v>1600</v>
      </c>
      <c r="I5515" t="s">
        <v>226</v>
      </c>
      <c r="J5515" t="s">
        <v>19545</v>
      </c>
      <c r="K5515" t="s">
        <v>19546</v>
      </c>
      <c r="L5515" t="s">
        <v>9030</v>
      </c>
      <c r="M5515">
        <v>57</v>
      </c>
      <c r="N5515" t="s">
        <v>113</v>
      </c>
      <c r="O5515" t="s">
        <v>9493</v>
      </c>
      <c r="P5515">
        <v>1</v>
      </c>
      <c r="Q5515">
        <v>0.9</v>
      </c>
      <c r="T5515">
        <v>338.3</v>
      </c>
      <c r="W5515">
        <v>0.63617251235193317</v>
      </c>
      <c r="X5515">
        <v>1.0178760197630932</v>
      </c>
    </row>
    <row r="5516" spans="1:24" hidden="1" x14ac:dyDescent="0.3">
      <c r="A5516" t="s">
        <v>19550</v>
      </c>
      <c r="B5516" t="s">
        <v>1304</v>
      </c>
      <c r="C5516" t="s">
        <v>6693</v>
      </c>
      <c r="D5516" t="s">
        <v>6692</v>
      </c>
      <c r="E5516" t="s">
        <v>113</v>
      </c>
      <c r="F5516" t="s">
        <v>6694</v>
      </c>
      <c r="G5516" t="s">
        <v>247</v>
      </c>
      <c r="H5516" t="s">
        <v>1600</v>
      </c>
      <c r="I5516" t="s">
        <v>226</v>
      </c>
      <c r="J5516" t="s">
        <v>19545</v>
      </c>
      <c r="K5516" t="s">
        <v>19546</v>
      </c>
      <c r="L5516" t="s">
        <v>9030</v>
      </c>
      <c r="M5516">
        <v>0</v>
      </c>
      <c r="N5516" t="s">
        <v>9085</v>
      </c>
      <c r="O5516" t="s">
        <v>18432</v>
      </c>
      <c r="P5516">
        <v>3</v>
      </c>
      <c r="R5516">
        <v>900</v>
      </c>
      <c r="S5516">
        <v>3700</v>
      </c>
    </row>
    <row r="5517" spans="1:24" hidden="1" x14ac:dyDescent="0.3">
      <c r="A5517" t="s">
        <v>19551</v>
      </c>
      <c r="B5517" t="s">
        <v>8174</v>
      </c>
      <c r="C5517" t="s">
        <v>6626</v>
      </c>
      <c r="D5517" t="s">
        <v>6625</v>
      </c>
      <c r="E5517" t="s">
        <v>113</v>
      </c>
      <c r="F5517" t="s">
        <v>6627</v>
      </c>
      <c r="G5517" t="s">
        <v>247</v>
      </c>
      <c r="H5517" t="s">
        <v>1600</v>
      </c>
      <c r="I5517" t="s">
        <v>226</v>
      </c>
      <c r="J5517" t="s">
        <v>19552</v>
      </c>
      <c r="K5517" t="s">
        <v>19553</v>
      </c>
      <c r="L5517" t="s">
        <v>9690</v>
      </c>
      <c r="M5517">
        <v>80</v>
      </c>
      <c r="N5517" t="s">
        <v>9085</v>
      </c>
      <c r="O5517" t="s">
        <v>10329</v>
      </c>
      <c r="P5517">
        <v>2</v>
      </c>
      <c r="Q5517">
        <v>2580</v>
      </c>
      <c r="R5517">
        <v>590</v>
      </c>
      <c r="T5517">
        <v>270</v>
      </c>
      <c r="U5517">
        <v>90</v>
      </c>
      <c r="W5517">
        <v>3.0444</v>
      </c>
      <c r="X5517">
        <v>3.6532799999999996</v>
      </c>
    </row>
    <row r="5518" spans="1:24" hidden="1" x14ac:dyDescent="0.3">
      <c r="A5518" t="s">
        <v>19554</v>
      </c>
      <c r="B5518" t="s">
        <v>8179</v>
      </c>
      <c r="C5518" t="s">
        <v>6626</v>
      </c>
      <c r="D5518" t="s">
        <v>6625</v>
      </c>
      <c r="E5518" t="s">
        <v>113</v>
      </c>
      <c r="F5518" t="s">
        <v>6627</v>
      </c>
      <c r="G5518" t="s">
        <v>247</v>
      </c>
      <c r="H5518" t="s">
        <v>1600</v>
      </c>
      <c r="I5518" t="s">
        <v>226</v>
      </c>
      <c r="J5518" t="s">
        <v>19552</v>
      </c>
      <c r="K5518" t="s">
        <v>19553</v>
      </c>
      <c r="L5518" t="s">
        <v>9690</v>
      </c>
      <c r="M5518">
        <v>79</v>
      </c>
      <c r="N5518" t="s">
        <v>9085</v>
      </c>
      <c r="O5518" t="s">
        <v>11880</v>
      </c>
      <c r="P5518">
        <v>2</v>
      </c>
      <c r="Q5518">
        <v>400</v>
      </c>
      <c r="R5518">
        <v>300</v>
      </c>
      <c r="W5518">
        <v>0.24</v>
      </c>
      <c r="X5518">
        <v>0.28799999999999998</v>
      </c>
    </row>
    <row r="5519" spans="1:24" hidden="1" x14ac:dyDescent="0.3">
      <c r="A5519" t="s">
        <v>19555</v>
      </c>
      <c r="B5519" t="s">
        <v>8536</v>
      </c>
      <c r="C5519" t="s">
        <v>6626</v>
      </c>
      <c r="D5519" t="s">
        <v>6625</v>
      </c>
      <c r="E5519" t="s">
        <v>113</v>
      </c>
      <c r="F5519" t="s">
        <v>6627</v>
      </c>
      <c r="G5519" t="s">
        <v>247</v>
      </c>
      <c r="H5519" t="s">
        <v>1600</v>
      </c>
      <c r="I5519" t="s">
        <v>226</v>
      </c>
      <c r="J5519" t="s">
        <v>19552</v>
      </c>
      <c r="K5519" t="s">
        <v>19553</v>
      </c>
      <c r="L5519" t="s">
        <v>9690</v>
      </c>
      <c r="M5519">
        <v>77</v>
      </c>
      <c r="N5519" t="s">
        <v>9085</v>
      </c>
      <c r="O5519" t="s">
        <v>9131</v>
      </c>
      <c r="P5519">
        <v>1</v>
      </c>
      <c r="Q5519">
        <v>210</v>
      </c>
      <c r="R5519">
        <v>210</v>
      </c>
      <c r="W5519">
        <v>4.41E-2</v>
      </c>
      <c r="X5519">
        <v>5.2920000000000002E-2</v>
      </c>
    </row>
    <row r="5520" spans="1:24" hidden="1" x14ac:dyDescent="0.3">
      <c r="A5520" t="s">
        <v>19556</v>
      </c>
      <c r="B5520" t="s">
        <v>8211</v>
      </c>
      <c r="C5520" t="s">
        <v>6626</v>
      </c>
      <c r="D5520" t="s">
        <v>6625</v>
      </c>
      <c r="E5520" t="s">
        <v>113</v>
      </c>
      <c r="F5520" t="s">
        <v>6627</v>
      </c>
      <c r="G5520" t="s">
        <v>247</v>
      </c>
      <c r="H5520" t="s">
        <v>1600</v>
      </c>
      <c r="I5520" t="s">
        <v>226</v>
      </c>
      <c r="J5520" t="s">
        <v>19552</v>
      </c>
      <c r="K5520" t="s">
        <v>19553</v>
      </c>
      <c r="L5520" t="s">
        <v>9690</v>
      </c>
      <c r="M5520">
        <v>77</v>
      </c>
      <c r="N5520" t="s">
        <v>113</v>
      </c>
      <c r="O5520" t="s">
        <v>9493</v>
      </c>
      <c r="P5520">
        <v>1</v>
      </c>
      <c r="Q5520">
        <v>1.2</v>
      </c>
      <c r="T5520">
        <v>292.39999999999998</v>
      </c>
      <c r="W5520">
        <v>1.1309733552923256</v>
      </c>
      <c r="X5520">
        <v>1.8095573684677211</v>
      </c>
    </row>
    <row r="5521" spans="1:24" hidden="1" x14ac:dyDescent="0.3">
      <c r="A5521" t="s">
        <v>19557</v>
      </c>
      <c r="B5521" t="s">
        <v>1304</v>
      </c>
      <c r="C5521" t="s">
        <v>6626</v>
      </c>
      <c r="D5521" t="s">
        <v>6625</v>
      </c>
      <c r="E5521" t="s">
        <v>113</v>
      </c>
      <c r="F5521" t="s">
        <v>6627</v>
      </c>
      <c r="G5521" t="s">
        <v>247</v>
      </c>
      <c r="H5521" t="s">
        <v>1600</v>
      </c>
      <c r="I5521" t="s">
        <v>226</v>
      </c>
      <c r="J5521" t="s">
        <v>19552</v>
      </c>
      <c r="K5521" t="s">
        <v>19553</v>
      </c>
      <c r="L5521" t="s">
        <v>9690</v>
      </c>
      <c r="M5521">
        <v>0</v>
      </c>
      <c r="N5521" t="s">
        <v>9085</v>
      </c>
      <c r="O5521" t="s">
        <v>17049</v>
      </c>
      <c r="P5521">
        <v>1</v>
      </c>
      <c r="R5521">
        <v>1200</v>
      </c>
      <c r="S5521">
        <v>2100</v>
      </c>
    </row>
    <row r="5522" spans="1:24" hidden="1" x14ac:dyDescent="0.3">
      <c r="A5522" t="s">
        <v>19558</v>
      </c>
      <c r="B5522" t="s">
        <v>8174</v>
      </c>
      <c r="C5522" t="s">
        <v>6660</v>
      </c>
      <c r="D5522" t="s">
        <v>6659</v>
      </c>
      <c r="E5522" t="s">
        <v>113</v>
      </c>
      <c r="F5522" t="s">
        <v>6661</v>
      </c>
      <c r="G5522" t="s">
        <v>247</v>
      </c>
      <c r="H5522" t="s">
        <v>1600</v>
      </c>
      <c r="I5522" t="s">
        <v>226</v>
      </c>
      <c r="J5522" t="s">
        <v>19559</v>
      </c>
      <c r="K5522" t="s">
        <v>19560</v>
      </c>
      <c r="L5522" t="s">
        <v>9690</v>
      </c>
      <c r="M5522">
        <v>80</v>
      </c>
      <c r="N5522" t="s">
        <v>9085</v>
      </c>
      <c r="O5522" t="s">
        <v>10329</v>
      </c>
      <c r="P5522">
        <v>2</v>
      </c>
      <c r="Q5522">
        <v>2580</v>
      </c>
      <c r="R5522">
        <v>590</v>
      </c>
      <c r="T5522">
        <v>25</v>
      </c>
      <c r="U5522">
        <v>185</v>
      </c>
      <c r="W5522">
        <v>3.0444</v>
      </c>
      <c r="X5522">
        <v>3.6532799999999996</v>
      </c>
    </row>
    <row r="5523" spans="1:24" hidden="1" x14ac:dyDescent="0.3">
      <c r="A5523" t="s">
        <v>19561</v>
      </c>
      <c r="B5523" t="s">
        <v>8179</v>
      </c>
      <c r="C5523" t="s">
        <v>6660</v>
      </c>
      <c r="D5523" t="s">
        <v>6659</v>
      </c>
      <c r="E5523" t="s">
        <v>113</v>
      </c>
      <c r="F5523" t="s">
        <v>6661</v>
      </c>
      <c r="G5523" t="s">
        <v>247</v>
      </c>
      <c r="H5523" t="s">
        <v>1600</v>
      </c>
      <c r="I5523" t="s">
        <v>226</v>
      </c>
      <c r="J5523" t="s">
        <v>19559</v>
      </c>
      <c r="K5523" t="s">
        <v>19560</v>
      </c>
      <c r="L5523" t="s">
        <v>9690</v>
      </c>
      <c r="M5523">
        <v>79</v>
      </c>
      <c r="N5523" t="s">
        <v>9085</v>
      </c>
      <c r="O5523" t="s">
        <v>11880</v>
      </c>
      <c r="P5523">
        <v>2</v>
      </c>
      <c r="Q5523">
        <v>400</v>
      </c>
      <c r="R5523">
        <v>300</v>
      </c>
      <c r="W5523">
        <v>0.24</v>
      </c>
      <c r="X5523">
        <v>0.28799999999999998</v>
      </c>
    </row>
    <row r="5524" spans="1:24" hidden="1" x14ac:dyDescent="0.3">
      <c r="A5524" t="s">
        <v>19562</v>
      </c>
      <c r="B5524" t="s">
        <v>8536</v>
      </c>
      <c r="C5524" t="s">
        <v>6660</v>
      </c>
      <c r="D5524" t="s">
        <v>6659</v>
      </c>
      <c r="E5524" t="s">
        <v>113</v>
      </c>
      <c r="F5524" t="s">
        <v>6661</v>
      </c>
      <c r="G5524" t="s">
        <v>247</v>
      </c>
      <c r="H5524" t="s">
        <v>1600</v>
      </c>
      <c r="I5524" t="s">
        <v>226</v>
      </c>
      <c r="J5524" t="s">
        <v>19559</v>
      </c>
      <c r="K5524" t="s">
        <v>19560</v>
      </c>
      <c r="L5524" t="s">
        <v>9690</v>
      </c>
      <c r="M5524">
        <v>77</v>
      </c>
      <c r="N5524" t="s">
        <v>9085</v>
      </c>
      <c r="O5524" t="s">
        <v>9131</v>
      </c>
      <c r="P5524">
        <v>1</v>
      </c>
      <c r="Q5524">
        <v>210</v>
      </c>
      <c r="R5524">
        <v>210</v>
      </c>
      <c r="W5524">
        <v>4.41E-2</v>
      </c>
      <c r="X5524">
        <v>5.2920000000000002E-2</v>
      </c>
    </row>
    <row r="5525" spans="1:24" hidden="1" x14ac:dyDescent="0.3">
      <c r="A5525" t="s">
        <v>19563</v>
      </c>
      <c r="B5525" t="s">
        <v>8211</v>
      </c>
      <c r="C5525" t="s">
        <v>6660</v>
      </c>
      <c r="D5525" t="s">
        <v>6659</v>
      </c>
      <c r="E5525" t="s">
        <v>113</v>
      </c>
      <c r="F5525" t="s">
        <v>6661</v>
      </c>
      <c r="G5525" t="s">
        <v>247</v>
      </c>
      <c r="H5525" t="s">
        <v>1600</v>
      </c>
      <c r="I5525" t="s">
        <v>226</v>
      </c>
      <c r="J5525" t="s">
        <v>19559</v>
      </c>
      <c r="K5525" t="s">
        <v>19560</v>
      </c>
      <c r="L5525" t="s">
        <v>9690</v>
      </c>
      <c r="M5525">
        <v>77</v>
      </c>
      <c r="N5525" t="s">
        <v>113</v>
      </c>
      <c r="O5525" t="s">
        <v>9493</v>
      </c>
      <c r="P5525">
        <v>1</v>
      </c>
      <c r="Q5525">
        <v>1.2</v>
      </c>
      <c r="T5525">
        <v>95.9</v>
      </c>
      <c r="W5525">
        <v>1.1309733552923256</v>
      </c>
      <c r="X5525">
        <v>1.8095573684677211</v>
      </c>
    </row>
    <row r="5526" spans="1:24" hidden="1" x14ac:dyDescent="0.3">
      <c r="A5526" t="s">
        <v>19564</v>
      </c>
      <c r="B5526" t="s">
        <v>1304</v>
      </c>
      <c r="C5526" t="s">
        <v>6660</v>
      </c>
      <c r="D5526" t="s">
        <v>6659</v>
      </c>
      <c r="E5526" t="s">
        <v>113</v>
      </c>
      <c r="F5526" t="s">
        <v>6661</v>
      </c>
      <c r="G5526" t="s">
        <v>247</v>
      </c>
      <c r="H5526" t="s">
        <v>1600</v>
      </c>
      <c r="I5526" t="s">
        <v>226</v>
      </c>
      <c r="J5526" t="s">
        <v>19559</v>
      </c>
      <c r="K5526" t="s">
        <v>19560</v>
      </c>
      <c r="L5526" t="s">
        <v>9690</v>
      </c>
      <c r="M5526">
        <v>0</v>
      </c>
      <c r="N5526" t="s">
        <v>9085</v>
      </c>
      <c r="O5526" t="s">
        <v>17049</v>
      </c>
      <c r="P5526">
        <v>1</v>
      </c>
      <c r="R5526">
        <v>1200</v>
      </c>
      <c r="S5526">
        <v>2100</v>
      </c>
    </row>
    <row r="5527" spans="1:24" hidden="1" x14ac:dyDescent="0.3">
      <c r="A5527" t="s">
        <v>19565</v>
      </c>
      <c r="B5527" t="s">
        <v>8174</v>
      </c>
      <c r="C5527" t="s">
        <v>5937</v>
      </c>
      <c r="D5527" t="s">
        <v>5936</v>
      </c>
      <c r="E5527" t="s">
        <v>113</v>
      </c>
      <c r="F5527" t="s">
        <v>5938</v>
      </c>
      <c r="G5527" t="s">
        <v>247</v>
      </c>
      <c r="H5527" t="s">
        <v>371</v>
      </c>
      <c r="I5527" t="s">
        <v>860</v>
      </c>
      <c r="J5527" t="s">
        <v>19566</v>
      </c>
      <c r="K5527" t="s">
        <v>19567</v>
      </c>
      <c r="L5527" t="s">
        <v>8903</v>
      </c>
      <c r="M5527">
        <v>30</v>
      </c>
      <c r="N5527" t="s">
        <v>9085</v>
      </c>
      <c r="O5527" t="s">
        <v>8647</v>
      </c>
      <c r="P5527">
        <v>3</v>
      </c>
      <c r="Q5527">
        <v>1509</v>
      </c>
      <c r="R5527">
        <v>469</v>
      </c>
      <c r="T5527">
        <v>0</v>
      </c>
      <c r="U5527">
        <v>105</v>
      </c>
      <c r="V5527">
        <v>180</v>
      </c>
      <c r="W5527">
        <v>2.1231629999999999</v>
      </c>
      <c r="X5527">
        <v>2.5477955999999997</v>
      </c>
    </row>
    <row r="5528" spans="1:24" hidden="1" x14ac:dyDescent="0.3">
      <c r="A5528" t="s">
        <v>19568</v>
      </c>
      <c r="B5528" t="s">
        <v>8179</v>
      </c>
      <c r="C5528" t="s">
        <v>5937</v>
      </c>
      <c r="D5528" t="s">
        <v>5936</v>
      </c>
      <c r="E5528" t="s">
        <v>113</v>
      </c>
      <c r="F5528" t="s">
        <v>5938</v>
      </c>
      <c r="G5528" t="s">
        <v>247</v>
      </c>
      <c r="H5528" t="s">
        <v>371</v>
      </c>
      <c r="I5528" t="s">
        <v>860</v>
      </c>
      <c r="J5528" t="s">
        <v>19566</v>
      </c>
      <c r="K5528" t="s">
        <v>19567</v>
      </c>
      <c r="L5528" t="s">
        <v>8903</v>
      </c>
      <c r="M5528">
        <v>30</v>
      </c>
      <c r="N5528" t="s">
        <v>9085</v>
      </c>
      <c r="O5528" t="s">
        <v>11880</v>
      </c>
      <c r="P5528">
        <v>3</v>
      </c>
      <c r="Q5528">
        <v>400</v>
      </c>
      <c r="R5528">
        <v>300</v>
      </c>
      <c r="W5528">
        <v>0.36</v>
      </c>
      <c r="X5528">
        <v>0.432</v>
      </c>
    </row>
    <row r="5529" spans="1:24" hidden="1" x14ac:dyDescent="0.3">
      <c r="A5529" t="s">
        <v>19569</v>
      </c>
      <c r="B5529" t="s">
        <v>8536</v>
      </c>
      <c r="C5529" t="s">
        <v>5937</v>
      </c>
      <c r="D5529" t="s">
        <v>5936</v>
      </c>
      <c r="E5529" t="s">
        <v>113</v>
      </c>
      <c r="F5529" t="s">
        <v>5938</v>
      </c>
      <c r="G5529" t="s">
        <v>247</v>
      </c>
      <c r="H5529" t="s">
        <v>371</v>
      </c>
      <c r="I5529" t="s">
        <v>860</v>
      </c>
      <c r="J5529" t="s">
        <v>19566</v>
      </c>
      <c r="K5529" t="s">
        <v>19567</v>
      </c>
      <c r="L5529" t="s">
        <v>8903</v>
      </c>
      <c r="M5529">
        <v>27</v>
      </c>
      <c r="N5529" t="s">
        <v>9085</v>
      </c>
      <c r="O5529" t="s">
        <v>9131</v>
      </c>
      <c r="P5529">
        <v>1</v>
      </c>
      <c r="Q5529">
        <v>210</v>
      </c>
      <c r="R5529">
        <v>210</v>
      </c>
      <c r="W5529">
        <v>4.41E-2</v>
      </c>
      <c r="X5529">
        <v>5.2920000000000002E-2</v>
      </c>
    </row>
    <row r="5530" spans="1:24" hidden="1" x14ac:dyDescent="0.3">
      <c r="A5530" t="s">
        <v>19570</v>
      </c>
      <c r="B5530" t="s">
        <v>8211</v>
      </c>
      <c r="C5530" t="s">
        <v>5937</v>
      </c>
      <c r="D5530" t="s">
        <v>5936</v>
      </c>
      <c r="E5530" t="s">
        <v>113</v>
      </c>
      <c r="F5530" t="s">
        <v>5938</v>
      </c>
      <c r="G5530" t="s">
        <v>247</v>
      </c>
      <c r="H5530" t="s">
        <v>371</v>
      </c>
      <c r="I5530" t="s">
        <v>860</v>
      </c>
      <c r="J5530" t="s">
        <v>19566</v>
      </c>
      <c r="K5530" t="s">
        <v>19567</v>
      </c>
      <c r="L5530" t="s">
        <v>8903</v>
      </c>
      <c r="M5530">
        <v>27</v>
      </c>
      <c r="N5530" t="s">
        <v>10031</v>
      </c>
      <c r="O5530" t="s">
        <v>17679</v>
      </c>
      <c r="P5530">
        <v>1</v>
      </c>
      <c r="Q5530">
        <v>0.6</v>
      </c>
      <c r="T5530">
        <v>180.2</v>
      </c>
      <c r="W5530">
        <v>0.28274333882308139</v>
      </c>
      <c r="X5530">
        <v>0.45238934211693027</v>
      </c>
    </row>
    <row r="5531" spans="1:24" hidden="1" x14ac:dyDescent="0.3">
      <c r="A5531" t="s">
        <v>19571</v>
      </c>
      <c r="B5531" t="s">
        <v>8174</v>
      </c>
      <c r="C5531" t="s">
        <v>1418</v>
      </c>
      <c r="D5531" t="s">
        <v>19572</v>
      </c>
      <c r="E5531" t="s">
        <v>113</v>
      </c>
      <c r="F5531" t="s">
        <v>113</v>
      </c>
      <c r="G5531" t="s">
        <v>113</v>
      </c>
      <c r="H5531" t="s">
        <v>113</v>
      </c>
      <c r="I5531" t="s">
        <v>686</v>
      </c>
      <c r="J5531" t="s">
        <v>113</v>
      </c>
      <c r="K5531" t="s">
        <v>113</v>
      </c>
      <c r="L5531" t="s">
        <v>113</v>
      </c>
      <c r="M5531">
        <v>20</v>
      </c>
      <c r="N5531" t="s">
        <v>9085</v>
      </c>
      <c r="O5531" t="s">
        <v>8720</v>
      </c>
      <c r="P5531">
        <v>3</v>
      </c>
      <c r="Q5531">
        <v>1499</v>
      </c>
      <c r="R5531">
        <v>359</v>
      </c>
      <c r="S5531">
        <v>178</v>
      </c>
      <c r="T5531">
        <v>60</v>
      </c>
      <c r="U5531">
        <v>145</v>
      </c>
      <c r="V5531">
        <v>315</v>
      </c>
      <c r="W5531">
        <v>1.6144229999999999</v>
      </c>
      <c r="X5531">
        <v>1.9373075999999998</v>
      </c>
    </row>
    <row r="5532" spans="1:24" hidden="1" x14ac:dyDescent="0.3">
      <c r="A5532" t="s">
        <v>19573</v>
      </c>
      <c r="B5532" t="s">
        <v>8179</v>
      </c>
      <c r="C5532" t="s">
        <v>1418</v>
      </c>
      <c r="D5532" t="s">
        <v>19572</v>
      </c>
      <c r="E5532" t="s">
        <v>113</v>
      </c>
      <c r="F5532" t="s">
        <v>113</v>
      </c>
      <c r="G5532" t="s">
        <v>113</v>
      </c>
      <c r="H5532" t="s">
        <v>113</v>
      </c>
      <c r="I5532" t="s">
        <v>686</v>
      </c>
      <c r="J5532" t="s">
        <v>113</v>
      </c>
      <c r="K5532" t="s">
        <v>113</v>
      </c>
      <c r="L5532" t="s">
        <v>113</v>
      </c>
      <c r="M5532">
        <v>20</v>
      </c>
      <c r="N5532" t="s">
        <v>9085</v>
      </c>
      <c r="O5532" t="s">
        <v>19574</v>
      </c>
      <c r="P5532">
        <v>1</v>
      </c>
      <c r="Q5532">
        <v>400</v>
      </c>
      <c r="R5532">
        <v>300</v>
      </c>
      <c r="S5532">
        <v>150</v>
      </c>
      <c r="W5532">
        <v>0.12</v>
      </c>
      <c r="X5532">
        <v>0.14399999999999999</v>
      </c>
    </row>
    <row r="5533" spans="1:24" hidden="1" x14ac:dyDescent="0.3">
      <c r="A5533" t="s">
        <v>19575</v>
      </c>
      <c r="B5533" t="s">
        <v>8536</v>
      </c>
      <c r="C5533" t="s">
        <v>1418</v>
      </c>
      <c r="D5533" t="s">
        <v>19572</v>
      </c>
      <c r="E5533" t="s">
        <v>113</v>
      </c>
      <c r="F5533" t="s">
        <v>113</v>
      </c>
      <c r="G5533" t="s">
        <v>113</v>
      </c>
      <c r="H5533" t="s">
        <v>113</v>
      </c>
      <c r="I5533" t="s">
        <v>686</v>
      </c>
      <c r="J5533" t="s">
        <v>113</v>
      </c>
      <c r="K5533" t="s">
        <v>113</v>
      </c>
      <c r="L5533" t="s">
        <v>113</v>
      </c>
      <c r="M5533">
        <v>20</v>
      </c>
      <c r="N5533" t="s">
        <v>9085</v>
      </c>
      <c r="O5533" t="s">
        <v>11880</v>
      </c>
      <c r="P5533">
        <v>1</v>
      </c>
      <c r="Q5533">
        <v>400</v>
      </c>
      <c r="R5533">
        <v>300</v>
      </c>
      <c r="S5533">
        <v>100</v>
      </c>
      <c r="W5533">
        <v>0.12</v>
      </c>
      <c r="X5533">
        <v>0.14399999999999999</v>
      </c>
    </row>
    <row r="5534" spans="1:24" hidden="1" x14ac:dyDescent="0.3">
      <c r="A5534" t="s">
        <v>19576</v>
      </c>
      <c r="B5534" t="s">
        <v>8174</v>
      </c>
      <c r="C5534" t="s">
        <v>19577</v>
      </c>
      <c r="D5534" t="s">
        <v>19578</v>
      </c>
      <c r="E5534" t="s">
        <v>113</v>
      </c>
      <c r="F5534" t="s">
        <v>19579</v>
      </c>
      <c r="G5534" t="s">
        <v>247</v>
      </c>
      <c r="H5534" t="s">
        <v>371</v>
      </c>
      <c r="I5534" t="s">
        <v>163</v>
      </c>
      <c r="J5534" t="s">
        <v>19580</v>
      </c>
      <c r="K5534" t="s">
        <v>19581</v>
      </c>
      <c r="L5534" t="s">
        <v>8903</v>
      </c>
      <c r="M5534">
        <v>30</v>
      </c>
      <c r="N5534" t="s">
        <v>8614</v>
      </c>
      <c r="O5534" t="s">
        <v>9835</v>
      </c>
      <c r="P5534">
        <v>3</v>
      </c>
      <c r="Q5534">
        <v>694</v>
      </c>
      <c r="R5534">
        <v>408</v>
      </c>
      <c r="T5534">
        <v>10</v>
      </c>
      <c r="U5534">
        <v>130</v>
      </c>
      <c r="V5534">
        <v>220</v>
      </c>
      <c r="W5534">
        <v>0.84945599999999999</v>
      </c>
      <c r="X5534">
        <v>1.0193471999999999</v>
      </c>
    </row>
    <row r="5535" spans="1:24" hidden="1" x14ac:dyDescent="0.3">
      <c r="A5535" t="s">
        <v>19582</v>
      </c>
      <c r="B5535" t="s">
        <v>8617</v>
      </c>
      <c r="C5535" t="s">
        <v>19577</v>
      </c>
      <c r="D5535" t="s">
        <v>19578</v>
      </c>
      <c r="E5535" t="s">
        <v>113</v>
      </c>
      <c r="F5535" t="s">
        <v>19579</v>
      </c>
      <c r="G5535" t="s">
        <v>247</v>
      </c>
      <c r="H5535" t="s">
        <v>371</v>
      </c>
      <c r="I5535" t="s">
        <v>163</v>
      </c>
      <c r="J5535" t="s">
        <v>19580</v>
      </c>
      <c r="K5535" t="s">
        <v>19581</v>
      </c>
      <c r="L5535" t="s">
        <v>8903</v>
      </c>
      <c r="M5535">
        <v>30</v>
      </c>
      <c r="N5535" t="s">
        <v>9659</v>
      </c>
      <c r="O5535" t="s">
        <v>10476</v>
      </c>
      <c r="P5535">
        <v>3</v>
      </c>
      <c r="Q5535">
        <v>1500</v>
      </c>
      <c r="R5535">
        <v>469</v>
      </c>
      <c r="T5535">
        <v>10</v>
      </c>
      <c r="U5535">
        <v>130</v>
      </c>
      <c r="V5535">
        <v>220</v>
      </c>
      <c r="W5535">
        <v>2.1105</v>
      </c>
      <c r="X5535">
        <v>2.5326</v>
      </c>
    </row>
    <row r="5536" spans="1:24" hidden="1" x14ac:dyDescent="0.3">
      <c r="A5536" t="s">
        <v>19583</v>
      </c>
      <c r="B5536" t="s">
        <v>8179</v>
      </c>
      <c r="C5536" t="s">
        <v>19577</v>
      </c>
      <c r="D5536" t="s">
        <v>19578</v>
      </c>
      <c r="E5536" t="s">
        <v>113</v>
      </c>
      <c r="F5536" t="s">
        <v>19579</v>
      </c>
      <c r="G5536" t="s">
        <v>247</v>
      </c>
      <c r="H5536" t="s">
        <v>371</v>
      </c>
      <c r="I5536" t="s">
        <v>163</v>
      </c>
      <c r="J5536" t="s">
        <v>19580</v>
      </c>
      <c r="K5536" t="s">
        <v>19581</v>
      </c>
      <c r="L5536" t="s">
        <v>8903</v>
      </c>
      <c r="M5536">
        <v>30</v>
      </c>
      <c r="N5536" t="s">
        <v>8614</v>
      </c>
      <c r="O5536" t="s">
        <v>16290</v>
      </c>
      <c r="P5536">
        <v>3</v>
      </c>
      <c r="Q5536">
        <v>533</v>
      </c>
      <c r="R5536">
        <v>398</v>
      </c>
      <c r="W5536">
        <v>0.63640200000000002</v>
      </c>
      <c r="X5536">
        <v>0.76368239999999998</v>
      </c>
    </row>
    <row r="5537" spans="1:24" hidden="1" x14ac:dyDescent="0.3">
      <c r="A5537" t="s">
        <v>19584</v>
      </c>
      <c r="B5537" t="s">
        <v>8536</v>
      </c>
      <c r="C5537" t="s">
        <v>19577</v>
      </c>
      <c r="D5537" t="s">
        <v>19578</v>
      </c>
      <c r="E5537" t="s">
        <v>113</v>
      </c>
      <c r="F5537" t="s">
        <v>19579</v>
      </c>
      <c r="G5537" t="s">
        <v>247</v>
      </c>
      <c r="H5537" t="s">
        <v>371</v>
      </c>
      <c r="I5537" t="s">
        <v>163</v>
      </c>
      <c r="J5537" t="s">
        <v>19580</v>
      </c>
      <c r="K5537" t="s">
        <v>19581</v>
      </c>
      <c r="L5537" t="s">
        <v>8903</v>
      </c>
      <c r="M5537">
        <v>27</v>
      </c>
      <c r="N5537" t="s">
        <v>9085</v>
      </c>
      <c r="O5537" t="s">
        <v>9131</v>
      </c>
      <c r="P5537">
        <v>1</v>
      </c>
      <c r="Q5537">
        <v>210</v>
      </c>
      <c r="R5537">
        <v>210</v>
      </c>
      <c r="W5537">
        <v>4.41E-2</v>
      </c>
      <c r="X5537">
        <v>5.2920000000000002E-2</v>
      </c>
    </row>
    <row r="5538" spans="1:24" hidden="1" x14ac:dyDescent="0.3">
      <c r="A5538" t="s">
        <v>19585</v>
      </c>
      <c r="B5538" t="s">
        <v>8211</v>
      </c>
      <c r="C5538" t="s">
        <v>19577</v>
      </c>
      <c r="D5538" t="s">
        <v>19578</v>
      </c>
      <c r="E5538" t="s">
        <v>113</v>
      </c>
      <c r="F5538" t="s">
        <v>19579</v>
      </c>
      <c r="G5538" t="s">
        <v>247</v>
      </c>
      <c r="H5538" t="s">
        <v>371</v>
      </c>
      <c r="I5538" t="s">
        <v>163</v>
      </c>
      <c r="J5538" t="s">
        <v>19580</v>
      </c>
      <c r="K5538" t="s">
        <v>19581</v>
      </c>
      <c r="L5538" t="s">
        <v>8903</v>
      </c>
      <c r="M5538">
        <v>27</v>
      </c>
      <c r="N5538" t="s">
        <v>10031</v>
      </c>
      <c r="O5538" t="s">
        <v>19586</v>
      </c>
      <c r="P5538">
        <v>1</v>
      </c>
      <c r="Q5538">
        <v>0.9</v>
      </c>
      <c r="T5538">
        <v>355.1</v>
      </c>
      <c r="W5538">
        <v>0.63617251235193317</v>
      </c>
      <c r="X5538">
        <v>1.0178760197630932</v>
      </c>
    </row>
    <row r="5539" spans="1:24" hidden="1" x14ac:dyDescent="0.3">
      <c r="A5539" t="s">
        <v>19587</v>
      </c>
      <c r="B5539" t="s">
        <v>8174</v>
      </c>
      <c r="C5539" t="s">
        <v>1811</v>
      </c>
      <c r="D5539" t="s">
        <v>1810</v>
      </c>
      <c r="E5539" t="s">
        <v>113</v>
      </c>
      <c r="F5539" t="s">
        <v>1812</v>
      </c>
      <c r="G5539" t="s">
        <v>247</v>
      </c>
      <c r="H5539" t="s">
        <v>371</v>
      </c>
      <c r="I5539" t="s">
        <v>163</v>
      </c>
      <c r="J5539" t="s">
        <v>19588</v>
      </c>
      <c r="K5539" t="s">
        <v>19589</v>
      </c>
      <c r="L5539" t="s">
        <v>8903</v>
      </c>
      <c r="M5539">
        <v>30</v>
      </c>
      <c r="N5539" t="s">
        <v>8614</v>
      </c>
      <c r="O5539" t="s">
        <v>9835</v>
      </c>
      <c r="P5539">
        <v>3</v>
      </c>
      <c r="Q5539">
        <v>694</v>
      </c>
      <c r="R5539">
        <v>408</v>
      </c>
      <c r="T5539">
        <v>10</v>
      </c>
      <c r="U5539">
        <v>120</v>
      </c>
      <c r="V5539">
        <v>240</v>
      </c>
      <c r="W5539">
        <v>0.84945599999999999</v>
      </c>
      <c r="X5539">
        <v>1.0193471999999999</v>
      </c>
    </row>
    <row r="5540" spans="1:24" hidden="1" x14ac:dyDescent="0.3">
      <c r="A5540" t="s">
        <v>19590</v>
      </c>
      <c r="B5540" t="s">
        <v>8617</v>
      </c>
      <c r="C5540" t="s">
        <v>1811</v>
      </c>
      <c r="D5540" t="s">
        <v>1810</v>
      </c>
      <c r="E5540" t="s">
        <v>113</v>
      </c>
      <c r="F5540" t="s">
        <v>1812</v>
      </c>
      <c r="G5540" t="s">
        <v>247</v>
      </c>
      <c r="H5540" t="s">
        <v>371</v>
      </c>
      <c r="I5540" t="s">
        <v>163</v>
      </c>
      <c r="J5540" t="s">
        <v>19588</v>
      </c>
      <c r="K5540" t="s">
        <v>19589</v>
      </c>
      <c r="L5540" t="s">
        <v>8903</v>
      </c>
      <c r="M5540">
        <v>30</v>
      </c>
      <c r="N5540" t="s">
        <v>9659</v>
      </c>
      <c r="O5540" t="s">
        <v>10476</v>
      </c>
      <c r="P5540">
        <v>3</v>
      </c>
      <c r="Q5540">
        <v>1500</v>
      </c>
      <c r="R5540">
        <v>469</v>
      </c>
      <c r="T5540">
        <v>10</v>
      </c>
      <c r="U5540">
        <v>120</v>
      </c>
      <c r="V5540">
        <v>240</v>
      </c>
      <c r="W5540">
        <v>2.1105</v>
      </c>
      <c r="X5540">
        <v>2.5326</v>
      </c>
    </row>
    <row r="5541" spans="1:24" hidden="1" x14ac:dyDescent="0.3">
      <c r="A5541" t="s">
        <v>19591</v>
      </c>
      <c r="B5541" t="s">
        <v>8179</v>
      </c>
      <c r="C5541" t="s">
        <v>1811</v>
      </c>
      <c r="D5541" t="s">
        <v>1810</v>
      </c>
      <c r="E5541" t="s">
        <v>113</v>
      </c>
      <c r="F5541" t="s">
        <v>1812</v>
      </c>
      <c r="G5541" t="s">
        <v>247</v>
      </c>
      <c r="H5541" t="s">
        <v>371</v>
      </c>
      <c r="I5541" t="s">
        <v>163</v>
      </c>
      <c r="J5541" t="s">
        <v>19588</v>
      </c>
      <c r="K5541" t="s">
        <v>19589</v>
      </c>
      <c r="L5541" t="s">
        <v>8903</v>
      </c>
      <c r="M5541">
        <v>30</v>
      </c>
      <c r="N5541" t="s">
        <v>8614</v>
      </c>
      <c r="O5541" t="s">
        <v>9816</v>
      </c>
      <c r="P5541">
        <v>3</v>
      </c>
      <c r="Q5541">
        <v>522</v>
      </c>
      <c r="R5541">
        <v>397</v>
      </c>
      <c r="W5541">
        <v>0.62170199999999998</v>
      </c>
      <c r="X5541">
        <v>0.74604239999999999</v>
      </c>
    </row>
    <row r="5542" spans="1:24" hidden="1" x14ac:dyDescent="0.3">
      <c r="A5542" t="s">
        <v>19592</v>
      </c>
      <c r="B5542" t="s">
        <v>8536</v>
      </c>
      <c r="C5542" t="s">
        <v>1811</v>
      </c>
      <c r="D5542" t="s">
        <v>1810</v>
      </c>
      <c r="E5542" t="s">
        <v>113</v>
      </c>
      <c r="F5542" t="s">
        <v>1812</v>
      </c>
      <c r="G5542" t="s">
        <v>247</v>
      </c>
      <c r="H5542" t="s">
        <v>371</v>
      </c>
      <c r="I5542" t="s">
        <v>163</v>
      </c>
      <c r="J5542" t="s">
        <v>19588</v>
      </c>
      <c r="K5542" t="s">
        <v>19589</v>
      </c>
      <c r="L5542" t="s">
        <v>8903</v>
      </c>
      <c r="M5542">
        <v>30</v>
      </c>
      <c r="N5542" t="s">
        <v>8614</v>
      </c>
      <c r="O5542" t="s">
        <v>9568</v>
      </c>
      <c r="P5542">
        <v>3</v>
      </c>
      <c r="Q5542">
        <v>409</v>
      </c>
      <c r="R5542">
        <v>209</v>
      </c>
      <c r="W5542">
        <v>0.25644299999999998</v>
      </c>
      <c r="X5542">
        <v>0.30773159999999994</v>
      </c>
    </row>
    <row r="5543" spans="1:24" hidden="1" x14ac:dyDescent="0.3">
      <c r="A5543" t="s">
        <v>19593</v>
      </c>
      <c r="B5543" t="s">
        <v>8539</v>
      </c>
      <c r="C5543" t="s">
        <v>1811</v>
      </c>
      <c r="D5543" t="s">
        <v>1810</v>
      </c>
      <c r="E5543" t="s">
        <v>113</v>
      </c>
      <c r="F5543" t="s">
        <v>1812</v>
      </c>
      <c r="G5543" t="s">
        <v>247</v>
      </c>
      <c r="H5543" t="s">
        <v>371</v>
      </c>
      <c r="I5543" t="s">
        <v>163</v>
      </c>
      <c r="J5543" t="s">
        <v>19588</v>
      </c>
      <c r="K5543" t="s">
        <v>19589</v>
      </c>
      <c r="L5543" t="s">
        <v>8903</v>
      </c>
      <c r="M5543">
        <v>27</v>
      </c>
      <c r="N5543" t="s">
        <v>9085</v>
      </c>
      <c r="O5543" t="s">
        <v>9131</v>
      </c>
      <c r="P5543">
        <v>1</v>
      </c>
      <c r="Q5543">
        <v>210</v>
      </c>
      <c r="R5543">
        <v>210</v>
      </c>
      <c r="W5543">
        <v>4.41E-2</v>
      </c>
      <c r="X5543">
        <v>5.2920000000000002E-2</v>
      </c>
    </row>
    <row r="5544" spans="1:24" hidden="1" x14ac:dyDescent="0.3">
      <c r="A5544" t="s">
        <v>19594</v>
      </c>
      <c r="B5544" t="s">
        <v>8249</v>
      </c>
      <c r="C5544" t="s">
        <v>1811</v>
      </c>
      <c r="D5544" t="s">
        <v>1810</v>
      </c>
      <c r="E5544" t="s">
        <v>113</v>
      </c>
      <c r="F5544" t="s">
        <v>1812</v>
      </c>
      <c r="G5544" t="s">
        <v>247</v>
      </c>
      <c r="H5544" t="s">
        <v>371</v>
      </c>
      <c r="I5544" t="s">
        <v>163</v>
      </c>
      <c r="J5544" t="s">
        <v>19588</v>
      </c>
      <c r="K5544" t="s">
        <v>19589</v>
      </c>
      <c r="L5544" t="s">
        <v>8903</v>
      </c>
      <c r="M5544">
        <v>27</v>
      </c>
      <c r="N5544" t="s">
        <v>10031</v>
      </c>
      <c r="O5544" t="s">
        <v>19349</v>
      </c>
      <c r="P5544">
        <v>1</v>
      </c>
      <c r="Q5544">
        <v>0.6</v>
      </c>
      <c r="T5544">
        <v>44.7</v>
      </c>
      <c r="W5544">
        <v>0.28274333882308139</v>
      </c>
      <c r="X5544">
        <v>0.45238934211693027</v>
      </c>
    </row>
    <row r="5545" spans="1:24" hidden="1" x14ac:dyDescent="0.3">
      <c r="A5545" t="s">
        <v>19595</v>
      </c>
      <c r="B5545" t="s">
        <v>8174</v>
      </c>
      <c r="C5545" t="s">
        <v>19596</v>
      </c>
      <c r="D5545" t="s">
        <v>19597</v>
      </c>
      <c r="E5545" t="s">
        <v>113</v>
      </c>
      <c r="F5545" t="s">
        <v>19598</v>
      </c>
      <c r="G5545" t="s">
        <v>133</v>
      </c>
      <c r="H5545" t="s">
        <v>136</v>
      </c>
      <c r="I5545" t="s">
        <v>218</v>
      </c>
      <c r="J5545" t="s">
        <v>19599</v>
      </c>
      <c r="K5545" t="s">
        <v>19600</v>
      </c>
      <c r="L5545" t="s">
        <v>120</v>
      </c>
      <c r="M5545">
        <v>40</v>
      </c>
      <c r="N5545" t="s">
        <v>8442</v>
      </c>
      <c r="O5545" t="s">
        <v>8207</v>
      </c>
      <c r="P5545">
        <v>3</v>
      </c>
      <c r="Q5545">
        <v>1400</v>
      </c>
      <c r="R5545">
        <v>320</v>
      </c>
      <c r="T5545">
        <v>70</v>
      </c>
      <c r="U5545">
        <v>140</v>
      </c>
      <c r="V5545">
        <v>230</v>
      </c>
      <c r="W5545">
        <v>1.3440000000000001</v>
      </c>
      <c r="X5545">
        <v>1.6128</v>
      </c>
    </row>
    <row r="5546" spans="1:24" hidden="1" x14ac:dyDescent="0.3">
      <c r="A5546" t="s">
        <v>19601</v>
      </c>
      <c r="B5546" t="s">
        <v>8179</v>
      </c>
      <c r="C5546" t="s">
        <v>19596</v>
      </c>
      <c r="D5546" t="s">
        <v>19597</v>
      </c>
      <c r="E5546" t="s">
        <v>113</v>
      </c>
      <c r="F5546" t="s">
        <v>19598</v>
      </c>
      <c r="G5546" t="s">
        <v>133</v>
      </c>
      <c r="H5546" t="s">
        <v>136</v>
      </c>
      <c r="I5546" t="s">
        <v>218</v>
      </c>
      <c r="J5546" t="s">
        <v>19599</v>
      </c>
      <c r="K5546" t="s">
        <v>19600</v>
      </c>
      <c r="L5546" t="s">
        <v>120</v>
      </c>
      <c r="M5546">
        <v>40</v>
      </c>
      <c r="N5546" t="s">
        <v>8614</v>
      </c>
      <c r="O5546" t="s">
        <v>8695</v>
      </c>
      <c r="P5546">
        <v>3</v>
      </c>
      <c r="Q5546">
        <v>466</v>
      </c>
      <c r="R5546">
        <v>343</v>
      </c>
      <c r="W5546">
        <v>0.479514</v>
      </c>
      <c r="X5546">
        <v>0.57541679999999995</v>
      </c>
    </row>
    <row r="5547" spans="1:24" hidden="1" x14ac:dyDescent="0.3">
      <c r="A5547" t="s">
        <v>19602</v>
      </c>
      <c r="B5547" t="s">
        <v>8362</v>
      </c>
      <c r="C5547" t="s">
        <v>19596</v>
      </c>
      <c r="D5547" t="s">
        <v>19597</v>
      </c>
      <c r="E5547" t="s">
        <v>113</v>
      </c>
      <c r="F5547" t="s">
        <v>19598</v>
      </c>
      <c r="G5547" t="s">
        <v>133</v>
      </c>
      <c r="H5547" t="s">
        <v>136</v>
      </c>
      <c r="I5547" t="s">
        <v>218</v>
      </c>
      <c r="J5547" t="s">
        <v>19599</v>
      </c>
      <c r="K5547" t="s">
        <v>19600</v>
      </c>
      <c r="L5547" t="s">
        <v>120</v>
      </c>
      <c r="M5547">
        <v>0</v>
      </c>
      <c r="N5547" t="s">
        <v>113</v>
      </c>
      <c r="O5547" t="s">
        <v>8362</v>
      </c>
      <c r="P5547">
        <v>1</v>
      </c>
      <c r="Q5547">
        <v>1.8</v>
      </c>
      <c r="W5547">
        <v>2.5446900494077327</v>
      </c>
      <c r="X5547">
        <v>0</v>
      </c>
    </row>
    <row r="5548" spans="1:24" hidden="1" x14ac:dyDescent="0.3">
      <c r="A5548" t="s">
        <v>19603</v>
      </c>
      <c r="B5548" t="s">
        <v>8174</v>
      </c>
      <c r="C5548" t="s">
        <v>305</v>
      </c>
      <c r="D5548" t="s">
        <v>304</v>
      </c>
      <c r="E5548" t="s">
        <v>113</v>
      </c>
      <c r="F5548" t="s">
        <v>306</v>
      </c>
      <c r="G5548" t="s">
        <v>247</v>
      </c>
      <c r="H5548" t="s">
        <v>308</v>
      </c>
      <c r="I5548" t="s">
        <v>310</v>
      </c>
      <c r="J5548" t="s">
        <v>19604</v>
      </c>
      <c r="K5548" t="s">
        <v>19605</v>
      </c>
      <c r="L5548" t="s">
        <v>120</v>
      </c>
      <c r="M5548">
        <v>40</v>
      </c>
      <c r="N5548" t="s">
        <v>9659</v>
      </c>
      <c r="O5548" t="s">
        <v>10476</v>
      </c>
      <c r="P5548">
        <v>3</v>
      </c>
      <c r="Q5548">
        <v>1500</v>
      </c>
      <c r="R5548">
        <v>469</v>
      </c>
      <c r="T5548">
        <v>50</v>
      </c>
      <c r="U5548">
        <v>170</v>
      </c>
      <c r="V5548">
        <v>300</v>
      </c>
      <c r="W5548">
        <v>2.1105</v>
      </c>
      <c r="X5548">
        <v>2.5326</v>
      </c>
    </row>
    <row r="5549" spans="1:24" hidden="1" x14ac:dyDescent="0.3">
      <c r="A5549" t="s">
        <v>19606</v>
      </c>
      <c r="B5549" t="s">
        <v>8179</v>
      </c>
      <c r="C5549" t="s">
        <v>305</v>
      </c>
      <c r="D5549" t="s">
        <v>304</v>
      </c>
      <c r="E5549" t="s">
        <v>113</v>
      </c>
      <c r="F5549" t="s">
        <v>306</v>
      </c>
      <c r="G5549" t="s">
        <v>247</v>
      </c>
      <c r="H5549" t="s">
        <v>308</v>
      </c>
      <c r="I5549" t="s">
        <v>310</v>
      </c>
      <c r="J5549" t="s">
        <v>19604</v>
      </c>
      <c r="K5549" t="s">
        <v>19605</v>
      </c>
      <c r="L5549" t="s">
        <v>120</v>
      </c>
      <c r="M5549">
        <v>40</v>
      </c>
      <c r="N5549" t="s">
        <v>8614</v>
      </c>
      <c r="O5549" t="s">
        <v>9568</v>
      </c>
      <c r="P5549">
        <v>3</v>
      </c>
      <c r="Q5549">
        <v>409</v>
      </c>
      <c r="R5549">
        <v>269</v>
      </c>
      <c r="W5549">
        <v>0.330063</v>
      </c>
      <c r="X5549">
        <v>0.39607559999999997</v>
      </c>
    </row>
    <row r="5550" spans="1:24" hidden="1" x14ac:dyDescent="0.3">
      <c r="A5550" t="s">
        <v>19607</v>
      </c>
      <c r="B5550" t="s">
        <v>8536</v>
      </c>
      <c r="C5550" t="s">
        <v>305</v>
      </c>
      <c r="D5550" t="s">
        <v>304</v>
      </c>
      <c r="E5550" t="s">
        <v>113</v>
      </c>
      <c r="F5550" t="s">
        <v>306</v>
      </c>
      <c r="G5550" t="s">
        <v>247</v>
      </c>
      <c r="H5550" t="s">
        <v>308</v>
      </c>
      <c r="I5550" t="s">
        <v>310</v>
      </c>
      <c r="J5550" t="s">
        <v>19604</v>
      </c>
      <c r="K5550" t="s">
        <v>19605</v>
      </c>
      <c r="L5550" t="s">
        <v>120</v>
      </c>
      <c r="M5550">
        <v>37</v>
      </c>
      <c r="N5550" t="s">
        <v>9085</v>
      </c>
      <c r="O5550" t="s">
        <v>9131</v>
      </c>
      <c r="P5550">
        <v>1</v>
      </c>
      <c r="Q5550">
        <v>210</v>
      </c>
      <c r="R5550">
        <v>210</v>
      </c>
      <c r="W5550">
        <v>4.41E-2</v>
      </c>
      <c r="X5550">
        <v>5.2920000000000002E-2</v>
      </c>
    </row>
    <row r="5551" spans="1:24" hidden="1" x14ac:dyDescent="0.3">
      <c r="A5551" t="s">
        <v>19608</v>
      </c>
      <c r="B5551" t="s">
        <v>8211</v>
      </c>
      <c r="C5551" t="s">
        <v>305</v>
      </c>
      <c r="D5551" t="s">
        <v>304</v>
      </c>
      <c r="E5551" t="s">
        <v>113</v>
      </c>
      <c r="F5551" t="s">
        <v>306</v>
      </c>
      <c r="G5551" t="s">
        <v>247</v>
      </c>
      <c r="H5551" t="s">
        <v>308</v>
      </c>
      <c r="I5551" t="s">
        <v>310</v>
      </c>
      <c r="J5551" t="s">
        <v>19604</v>
      </c>
      <c r="K5551" t="s">
        <v>19605</v>
      </c>
      <c r="L5551" t="s">
        <v>120</v>
      </c>
      <c r="M5551">
        <v>37</v>
      </c>
      <c r="N5551" t="s">
        <v>17423</v>
      </c>
      <c r="O5551" t="s">
        <v>15748</v>
      </c>
      <c r="P5551">
        <v>1</v>
      </c>
      <c r="Q5551">
        <v>0.9</v>
      </c>
      <c r="T5551">
        <v>94.4</v>
      </c>
      <c r="W5551">
        <v>0.63617251235193317</v>
      </c>
      <c r="X5551">
        <v>1.0178760197630932</v>
      </c>
    </row>
    <row r="5552" spans="1:24" hidden="1" x14ac:dyDescent="0.3">
      <c r="A5552" t="s">
        <v>19609</v>
      </c>
      <c r="B5552" t="s">
        <v>8174</v>
      </c>
      <c r="C5552" t="s">
        <v>2398</v>
      </c>
      <c r="D5552" t="s">
        <v>19610</v>
      </c>
      <c r="E5552" t="s">
        <v>113</v>
      </c>
      <c r="F5552" t="s">
        <v>113</v>
      </c>
      <c r="G5552" t="s">
        <v>113</v>
      </c>
      <c r="H5552" t="s">
        <v>113</v>
      </c>
      <c r="I5552" t="s">
        <v>218</v>
      </c>
      <c r="J5552" t="s">
        <v>113</v>
      </c>
      <c r="K5552" t="s">
        <v>113</v>
      </c>
      <c r="L5552" t="s">
        <v>113</v>
      </c>
      <c r="M5552">
        <v>54</v>
      </c>
      <c r="N5552" t="s">
        <v>9085</v>
      </c>
      <c r="O5552" t="s">
        <v>17921</v>
      </c>
      <c r="P5552">
        <v>2</v>
      </c>
      <c r="Q5552">
        <v>1499</v>
      </c>
      <c r="R5552">
        <v>429</v>
      </c>
      <c r="T5552">
        <v>100</v>
      </c>
      <c r="U5552">
        <v>260</v>
      </c>
      <c r="W5552">
        <v>1.2861419999999999</v>
      </c>
      <c r="X5552">
        <v>1.5433703999999999</v>
      </c>
    </row>
    <row r="5553" spans="1:24" hidden="1" x14ac:dyDescent="0.3">
      <c r="A5553" t="s">
        <v>19611</v>
      </c>
      <c r="B5553" t="s">
        <v>8179</v>
      </c>
      <c r="C5553" t="s">
        <v>2398</v>
      </c>
      <c r="D5553" t="s">
        <v>19610</v>
      </c>
      <c r="E5553" t="s">
        <v>113</v>
      </c>
      <c r="F5553" t="s">
        <v>113</v>
      </c>
      <c r="G5553" t="s">
        <v>113</v>
      </c>
      <c r="H5553" t="s">
        <v>113</v>
      </c>
      <c r="I5553" t="s">
        <v>218</v>
      </c>
      <c r="J5553" t="s">
        <v>113</v>
      </c>
      <c r="K5553" t="s">
        <v>113</v>
      </c>
      <c r="L5553" t="s">
        <v>113</v>
      </c>
      <c r="M5553">
        <v>54</v>
      </c>
      <c r="N5553" t="s">
        <v>9085</v>
      </c>
      <c r="O5553" t="s">
        <v>11880</v>
      </c>
      <c r="P5553">
        <v>2</v>
      </c>
      <c r="Q5553">
        <v>400</v>
      </c>
      <c r="R5553">
        <v>300</v>
      </c>
      <c r="W5553">
        <v>0.24</v>
      </c>
      <c r="X5553">
        <v>0.28799999999999998</v>
      </c>
    </row>
    <row r="5554" spans="1:24" hidden="1" x14ac:dyDescent="0.3">
      <c r="A5554" t="s">
        <v>19612</v>
      </c>
      <c r="B5554" t="s">
        <v>8536</v>
      </c>
      <c r="C5554" t="s">
        <v>2398</v>
      </c>
      <c r="D5554" t="s">
        <v>19610</v>
      </c>
      <c r="E5554" t="s">
        <v>113</v>
      </c>
      <c r="F5554" t="s">
        <v>113</v>
      </c>
      <c r="G5554" t="s">
        <v>113</v>
      </c>
      <c r="H5554" t="s">
        <v>113</v>
      </c>
      <c r="I5554" t="s">
        <v>218</v>
      </c>
      <c r="J5554" t="s">
        <v>113</v>
      </c>
      <c r="K5554" t="s">
        <v>113</v>
      </c>
      <c r="L5554" t="s">
        <v>113</v>
      </c>
      <c r="M5554">
        <v>52</v>
      </c>
      <c r="N5554" t="s">
        <v>9085</v>
      </c>
      <c r="O5554" t="s">
        <v>9131</v>
      </c>
      <c r="P5554">
        <v>1</v>
      </c>
      <c r="Q5554">
        <v>210</v>
      </c>
      <c r="R5554">
        <v>210</v>
      </c>
      <c r="W5554">
        <v>4.41E-2</v>
      </c>
      <c r="X5554">
        <v>5.2920000000000002E-2</v>
      </c>
    </row>
    <row r="5555" spans="1:24" hidden="1" x14ac:dyDescent="0.3">
      <c r="A5555" t="s">
        <v>19613</v>
      </c>
      <c r="B5555" t="s">
        <v>8211</v>
      </c>
      <c r="C5555" t="s">
        <v>2398</v>
      </c>
      <c r="D5555" t="s">
        <v>19610</v>
      </c>
      <c r="E5555" t="s">
        <v>113</v>
      </c>
      <c r="F5555" t="s">
        <v>113</v>
      </c>
      <c r="G5555" t="s">
        <v>113</v>
      </c>
      <c r="H5555" t="s">
        <v>113</v>
      </c>
      <c r="I5555" t="s">
        <v>218</v>
      </c>
      <c r="J5555" t="s">
        <v>113</v>
      </c>
      <c r="K5555" t="s">
        <v>113</v>
      </c>
      <c r="L5555" t="s">
        <v>113</v>
      </c>
      <c r="M5555">
        <v>52</v>
      </c>
      <c r="N5555" t="s">
        <v>10031</v>
      </c>
      <c r="O5555" t="s">
        <v>19614</v>
      </c>
      <c r="P5555">
        <v>1</v>
      </c>
      <c r="Q5555">
        <v>0.9</v>
      </c>
      <c r="T5555">
        <v>9.8000000000000007</v>
      </c>
      <c r="W5555">
        <v>0.63617251235193317</v>
      </c>
      <c r="X5555">
        <v>1.0178760197630932</v>
      </c>
    </row>
    <row r="5556" spans="1:24" hidden="1" x14ac:dyDescent="0.3">
      <c r="A5556" t="s">
        <v>19615</v>
      </c>
      <c r="B5556" t="s">
        <v>8174</v>
      </c>
      <c r="C5556" t="s">
        <v>3748</v>
      </c>
      <c r="D5556" t="s">
        <v>19616</v>
      </c>
      <c r="E5556" t="s">
        <v>113</v>
      </c>
      <c r="F5556" t="s">
        <v>113</v>
      </c>
      <c r="G5556" t="s">
        <v>113</v>
      </c>
      <c r="H5556" t="s">
        <v>113</v>
      </c>
      <c r="I5556" t="s">
        <v>860</v>
      </c>
      <c r="J5556" t="s">
        <v>113</v>
      </c>
      <c r="K5556" t="s">
        <v>113</v>
      </c>
      <c r="L5556" t="s">
        <v>113</v>
      </c>
      <c r="M5556">
        <v>24</v>
      </c>
      <c r="N5556" t="s">
        <v>9085</v>
      </c>
      <c r="O5556" t="s">
        <v>9036</v>
      </c>
      <c r="P5556">
        <v>3</v>
      </c>
      <c r="Q5556">
        <v>700</v>
      </c>
      <c r="R5556">
        <v>400</v>
      </c>
      <c r="T5556">
        <v>60</v>
      </c>
      <c r="U5556">
        <v>200</v>
      </c>
      <c r="V5556">
        <v>280</v>
      </c>
      <c r="W5556">
        <v>0.84</v>
      </c>
      <c r="X5556">
        <v>1.008</v>
      </c>
    </row>
    <row r="5557" spans="1:24" hidden="1" x14ac:dyDescent="0.3">
      <c r="A5557" t="s">
        <v>19617</v>
      </c>
      <c r="B5557" t="s">
        <v>8617</v>
      </c>
      <c r="C5557" t="s">
        <v>3748</v>
      </c>
      <c r="D5557" t="s">
        <v>19616</v>
      </c>
      <c r="E5557" t="s">
        <v>113</v>
      </c>
      <c r="F5557" t="s">
        <v>113</v>
      </c>
      <c r="G5557" t="s">
        <v>113</v>
      </c>
      <c r="H5557" t="s">
        <v>113</v>
      </c>
      <c r="I5557" t="s">
        <v>860</v>
      </c>
      <c r="J5557" t="s">
        <v>113</v>
      </c>
      <c r="K5557" t="s">
        <v>113</v>
      </c>
      <c r="L5557" t="s">
        <v>113</v>
      </c>
      <c r="M5557">
        <v>24</v>
      </c>
      <c r="N5557" t="s">
        <v>9085</v>
      </c>
      <c r="O5557" t="s">
        <v>8467</v>
      </c>
      <c r="P5557">
        <v>3</v>
      </c>
      <c r="Q5557">
        <v>1500</v>
      </c>
      <c r="R5557">
        <v>350</v>
      </c>
      <c r="T5557">
        <v>60</v>
      </c>
      <c r="U5557">
        <v>200</v>
      </c>
      <c r="V5557">
        <v>280</v>
      </c>
      <c r="W5557">
        <v>1.575</v>
      </c>
      <c r="X5557">
        <v>1.89</v>
      </c>
    </row>
    <row r="5558" spans="1:24" hidden="1" x14ac:dyDescent="0.3">
      <c r="A5558" t="s">
        <v>19618</v>
      </c>
      <c r="B5558" t="s">
        <v>8179</v>
      </c>
      <c r="C5558" t="s">
        <v>3748</v>
      </c>
      <c r="D5558" t="s">
        <v>19616</v>
      </c>
      <c r="E5558" t="s">
        <v>113</v>
      </c>
      <c r="F5558" t="s">
        <v>113</v>
      </c>
      <c r="G5558" t="s">
        <v>113</v>
      </c>
      <c r="H5558" t="s">
        <v>113</v>
      </c>
      <c r="I5558" t="s">
        <v>860</v>
      </c>
      <c r="J5558" t="s">
        <v>113</v>
      </c>
      <c r="K5558" t="s">
        <v>113</v>
      </c>
      <c r="L5558" t="s">
        <v>113</v>
      </c>
      <c r="M5558">
        <v>24</v>
      </c>
      <c r="N5558" t="s">
        <v>9085</v>
      </c>
      <c r="O5558" t="s">
        <v>19619</v>
      </c>
      <c r="P5558">
        <v>2</v>
      </c>
      <c r="Q5558">
        <v>400</v>
      </c>
      <c r="R5558">
        <v>300</v>
      </c>
      <c r="W5558">
        <v>0.24</v>
      </c>
      <c r="X5558">
        <v>0.28799999999999998</v>
      </c>
    </row>
    <row r="5559" spans="1:24" hidden="1" x14ac:dyDescent="0.3">
      <c r="A5559" t="s">
        <v>19620</v>
      </c>
      <c r="B5559" t="s">
        <v>8536</v>
      </c>
      <c r="C5559" t="s">
        <v>3748</v>
      </c>
      <c r="D5559" t="s">
        <v>19616</v>
      </c>
      <c r="E5559" t="s">
        <v>113</v>
      </c>
      <c r="F5559" t="s">
        <v>113</v>
      </c>
      <c r="G5559" t="s">
        <v>113</v>
      </c>
      <c r="H5559" t="s">
        <v>113</v>
      </c>
      <c r="I5559" t="s">
        <v>860</v>
      </c>
      <c r="J5559" t="s">
        <v>113</v>
      </c>
      <c r="K5559" t="s">
        <v>113</v>
      </c>
      <c r="L5559" t="s">
        <v>113</v>
      </c>
      <c r="M5559">
        <v>24</v>
      </c>
      <c r="N5559" t="s">
        <v>9085</v>
      </c>
      <c r="O5559" t="s">
        <v>19621</v>
      </c>
      <c r="P5559">
        <v>1</v>
      </c>
      <c r="Q5559">
        <v>400</v>
      </c>
      <c r="R5559">
        <v>300</v>
      </c>
      <c r="W5559">
        <v>0.12</v>
      </c>
      <c r="X5559">
        <v>0.14399999999999999</v>
      </c>
    </row>
    <row r="5560" spans="1:24" hidden="1" x14ac:dyDescent="0.3">
      <c r="A5560" t="s">
        <v>19622</v>
      </c>
      <c r="B5560" t="s">
        <v>8539</v>
      </c>
      <c r="C5560" t="s">
        <v>3748</v>
      </c>
      <c r="D5560" t="s">
        <v>19616</v>
      </c>
      <c r="E5560" t="s">
        <v>113</v>
      </c>
      <c r="F5560" t="s">
        <v>113</v>
      </c>
      <c r="G5560" t="s">
        <v>113</v>
      </c>
      <c r="H5560" t="s">
        <v>113</v>
      </c>
      <c r="I5560" t="s">
        <v>860</v>
      </c>
      <c r="J5560" t="s">
        <v>113</v>
      </c>
      <c r="K5560" t="s">
        <v>113</v>
      </c>
      <c r="L5560" t="s">
        <v>113</v>
      </c>
      <c r="M5560">
        <v>24</v>
      </c>
      <c r="N5560" t="s">
        <v>9085</v>
      </c>
      <c r="O5560" t="s">
        <v>9106</v>
      </c>
      <c r="P5560">
        <v>1</v>
      </c>
      <c r="Q5560">
        <v>400</v>
      </c>
      <c r="R5560">
        <v>300</v>
      </c>
      <c r="W5560">
        <v>0.12</v>
      </c>
      <c r="X5560">
        <v>0.14399999999999999</v>
      </c>
    </row>
    <row r="5561" spans="1:24" hidden="1" x14ac:dyDescent="0.3">
      <c r="A5561" t="s">
        <v>19623</v>
      </c>
      <c r="B5561" t="s">
        <v>8174</v>
      </c>
      <c r="C5561" t="s">
        <v>5161</v>
      </c>
      <c r="D5561" t="s">
        <v>19624</v>
      </c>
      <c r="E5561" t="s">
        <v>113</v>
      </c>
      <c r="F5561" t="s">
        <v>113</v>
      </c>
      <c r="G5561" t="s">
        <v>113</v>
      </c>
      <c r="H5561" t="s">
        <v>113</v>
      </c>
      <c r="I5561" t="s">
        <v>686</v>
      </c>
      <c r="J5561" t="s">
        <v>113</v>
      </c>
      <c r="K5561" t="s">
        <v>113</v>
      </c>
      <c r="L5561" t="s">
        <v>113</v>
      </c>
      <c r="M5561">
        <v>40</v>
      </c>
      <c r="N5561" t="s">
        <v>9085</v>
      </c>
      <c r="O5561" t="s">
        <v>8720</v>
      </c>
      <c r="P5561">
        <v>3</v>
      </c>
      <c r="Q5561">
        <v>1499</v>
      </c>
      <c r="R5561">
        <v>359</v>
      </c>
      <c r="S5561">
        <v>178</v>
      </c>
      <c r="T5561">
        <v>70</v>
      </c>
      <c r="U5561">
        <v>160</v>
      </c>
      <c r="V5561">
        <v>350</v>
      </c>
      <c r="W5561">
        <v>1.6144229999999999</v>
      </c>
      <c r="X5561">
        <v>1.9373075999999998</v>
      </c>
    </row>
    <row r="5562" spans="1:24" hidden="1" x14ac:dyDescent="0.3">
      <c r="A5562" t="s">
        <v>19625</v>
      </c>
      <c r="B5562" t="s">
        <v>8179</v>
      </c>
      <c r="C5562" t="s">
        <v>5161</v>
      </c>
      <c r="D5562" t="s">
        <v>19624</v>
      </c>
      <c r="E5562" t="s">
        <v>113</v>
      </c>
      <c r="F5562" t="s">
        <v>113</v>
      </c>
      <c r="G5562" t="s">
        <v>113</v>
      </c>
      <c r="H5562" t="s">
        <v>113</v>
      </c>
      <c r="I5562" t="s">
        <v>686</v>
      </c>
      <c r="J5562" t="s">
        <v>113</v>
      </c>
      <c r="K5562" t="s">
        <v>113</v>
      </c>
      <c r="L5562" t="s">
        <v>113</v>
      </c>
      <c r="M5562">
        <v>40</v>
      </c>
      <c r="N5562" t="s">
        <v>9085</v>
      </c>
      <c r="O5562" t="s">
        <v>11880</v>
      </c>
      <c r="P5562">
        <v>3</v>
      </c>
      <c r="Q5562">
        <v>400</v>
      </c>
      <c r="R5562">
        <v>300</v>
      </c>
      <c r="S5562">
        <v>100</v>
      </c>
      <c r="W5562">
        <v>0.36</v>
      </c>
      <c r="X5562">
        <v>0.432</v>
      </c>
    </row>
    <row r="5563" spans="1:24" hidden="1" x14ac:dyDescent="0.3">
      <c r="A5563" t="s">
        <v>19626</v>
      </c>
      <c r="B5563" t="s">
        <v>8536</v>
      </c>
      <c r="C5563" t="s">
        <v>5161</v>
      </c>
      <c r="D5563" t="s">
        <v>19624</v>
      </c>
      <c r="E5563" t="s">
        <v>113</v>
      </c>
      <c r="F5563" t="s">
        <v>113</v>
      </c>
      <c r="G5563" t="s">
        <v>113</v>
      </c>
      <c r="H5563" t="s">
        <v>113</v>
      </c>
      <c r="I5563" t="s">
        <v>686</v>
      </c>
      <c r="J5563" t="s">
        <v>113</v>
      </c>
      <c r="K5563" t="s">
        <v>113</v>
      </c>
      <c r="L5563" t="s">
        <v>113</v>
      </c>
      <c r="M5563">
        <v>40</v>
      </c>
      <c r="N5563" t="s">
        <v>9085</v>
      </c>
      <c r="O5563" t="s">
        <v>19627</v>
      </c>
      <c r="P5563">
        <v>3</v>
      </c>
      <c r="Q5563">
        <v>400</v>
      </c>
      <c r="R5563">
        <v>300</v>
      </c>
      <c r="S5563">
        <v>100</v>
      </c>
      <c r="W5563">
        <v>0.36</v>
      </c>
      <c r="X5563">
        <v>0.432</v>
      </c>
    </row>
    <row r="5564" spans="1:24" hidden="1" x14ac:dyDescent="0.3">
      <c r="A5564" t="s">
        <v>19628</v>
      </c>
      <c r="B5564" t="s">
        <v>8174</v>
      </c>
      <c r="C5564" t="s">
        <v>7153</v>
      </c>
      <c r="D5564" t="s">
        <v>7152</v>
      </c>
      <c r="E5564" t="s">
        <v>113</v>
      </c>
      <c r="F5564" t="s">
        <v>7154</v>
      </c>
      <c r="G5564" t="s">
        <v>247</v>
      </c>
      <c r="H5564" t="s">
        <v>371</v>
      </c>
      <c r="I5564" t="s">
        <v>2289</v>
      </c>
      <c r="J5564" t="s">
        <v>19629</v>
      </c>
      <c r="K5564" t="s">
        <v>19630</v>
      </c>
      <c r="L5564" t="s">
        <v>1173</v>
      </c>
      <c r="M5564">
        <v>50</v>
      </c>
      <c r="N5564" t="s">
        <v>9085</v>
      </c>
      <c r="O5564" t="s">
        <v>17159</v>
      </c>
      <c r="P5564">
        <v>3</v>
      </c>
      <c r="Q5564">
        <v>1450</v>
      </c>
      <c r="R5564">
        <v>400</v>
      </c>
      <c r="T5564">
        <v>130</v>
      </c>
      <c r="U5564">
        <v>250</v>
      </c>
      <c r="V5564">
        <v>340</v>
      </c>
      <c r="W5564">
        <v>1.74</v>
      </c>
      <c r="X5564">
        <v>2.0880000000000001</v>
      </c>
    </row>
    <row r="5565" spans="1:24" hidden="1" x14ac:dyDescent="0.3">
      <c r="A5565" t="s">
        <v>19631</v>
      </c>
      <c r="B5565" t="s">
        <v>8617</v>
      </c>
      <c r="C5565" t="s">
        <v>7153</v>
      </c>
      <c r="D5565" t="s">
        <v>7152</v>
      </c>
      <c r="E5565" t="s">
        <v>113</v>
      </c>
      <c r="F5565" t="s">
        <v>7154</v>
      </c>
      <c r="G5565" t="s">
        <v>247</v>
      </c>
      <c r="H5565" t="s">
        <v>371</v>
      </c>
      <c r="I5565" t="s">
        <v>2289</v>
      </c>
      <c r="J5565" t="s">
        <v>19629</v>
      </c>
      <c r="K5565" t="s">
        <v>19630</v>
      </c>
      <c r="L5565" t="s">
        <v>1173</v>
      </c>
      <c r="M5565">
        <v>40</v>
      </c>
      <c r="N5565" t="s">
        <v>9085</v>
      </c>
      <c r="O5565" t="s">
        <v>8647</v>
      </c>
      <c r="P5565">
        <v>3</v>
      </c>
      <c r="Q5565">
        <v>1509</v>
      </c>
      <c r="R5565">
        <v>469</v>
      </c>
      <c r="T5565">
        <v>130</v>
      </c>
      <c r="U5565">
        <v>250</v>
      </c>
      <c r="V5565">
        <v>340</v>
      </c>
      <c r="W5565">
        <v>2.1231629999999999</v>
      </c>
      <c r="X5565">
        <v>2.5477955999999997</v>
      </c>
    </row>
    <row r="5566" spans="1:24" hidden="1" x14ac:dyDescent="0.3">
      <c r="A5566" t="s">
        <v>19632</v>
      </c>
      <c r="B5566" t="s">
        <v>8179</v>
      </c>
      <c r="C5566" t="s">
        <v>7153</v>
      </c>
      <c r="D5566" t="s">
        <v>7152</v>
      </c>
      <c r="E5566" t="s">
        <v>113</v>
      </c>
      <c r="F5566" t="s">
        <v>7154</v>
      </c>
      <c r="G5566" t="s">
        <v>247</v>
      </c>
      <c r="H5566" t="s">
        <v>371</v>
      </c>
      <c r="I5566" t="s">
        <v>2289</v>
      </c>
      <c r="J5566" t="s">
        <v>19629</v>
      </c>
      <c r="K5566" t="s">
        <v>19630</v>
      </c>
      <c r="L5566" t="s">
        <v>1173</v>
      </c>
      <c r="M5566">
        <v>50</v>
      </c>
      <c r="N5566" t="s">
        <v>9085</v>
      </c>
      <c r="O5566" t="s">
        <v>16695</v>
      </c>
      <c r="P5566">
        <v>3</v>
      </c>
      <c r="Q5566">
        <v>400</v>
      </c>
      <c r="R5566">
        <v>300</v>
      </c>
      <c r="W5566">
        <v>0.36</v>
      </c>
      <c r="X5566">
        <v>0.432</v>
      </c>
    </row>
    <row r="5567" spans="1:24" hidden="1" x14ac:dyDescent="0.3">
      <c r="A5567" t="s">
        <v>19633</v>
      </c>
      <c r="B5567" t="s">
        <v>8536</v>
      </c>
      <c r="C5567" t="s">
        <v>7153</v>
      </c>
      <c r="D5567" t="s">
        <v>7152</v>
      </c>
      <c r="E5567" t="s">
        <v>113</v>
      </c>
      <c r="F5567" t="s">
        <v>7154</v>
      </c>
      <c r="G5567" t="s">
        <v>247</v>
      </c>
      <c r="H5567" t="s">
        <v>371</v>
      </c>
      <c r="I5567" t="s">
        <v>2289</v>
      </c>
      <c r="J5567" t="s">
        <v>19629</v>
      </c>
      <c r="K5567" t="s">
        <v>19630</v>
      </c>
      <c r="L5567" t="s">
        <v>1173</v>
      </c>
      <c r="M5567">
        <v>47</v>
      </c>
      <c r="N5567" t="s">
        <v>9085</v>
      </c>
      <c r="O5567" t="s">
        <v>9131</v>
      </c>
      <c r="P5567">
        <v>1</v>
      </c>
      <c r="Q5567">
        <v>210</v>
      </c>
      <c r="R5567">
        <v>210</v>
      </c>
      <c r="W5567">
        <v>4.41E-2</v>
      </c>
      <c r="X5567">
        <v>5.2920000000000002E-2</v>
      </c>
    </row>
    <row r="5568" spans="1:24" hidden="1" x14ac:dyDescent="0.3">
      <c r="A5568" t="s">
        <v>19634</v>
      </c>
      <c r="B5568" t="s">
        <v>8211</v>
      </c>
      <c r="C5568" t="s">
        <v>7153</v>
      </c>
      <c r="D5568" t="s">
        <v>7152</v>
      </c>
      <c r="E5568" t="s">
        <v>113</v>
      </c>
      <c r="F5568" t="s">
        <v>7154</v>
      </c>
      <c r="G5568" t="s">
        <v>247</v>
      </c>
      <c r="H5568" t="s">
        <v>371</v>
      </c>
      <c r="I5568" t="s">
        <v>2289</v>
      </c>
      <c r="J5568" t="s">
        <v>19629</v>
      </c>
      <c r="K5568" t="s">
        <v>19630</v>
      </c>
      <c r="L5568" t="s">
        <v>1173</v>
      </c>
      <c r="M5568">
        <v>47</v>
      </c>
      <c r="N5568" t="s">
        <v>10031</v>
      </c>
      <c r="O5568" t="s">
        <v>9344</v>
      </c>
      <c r="P5568">
        <v>1</v>
      </c>
      <c r="Q5568">
        <v>0.6</v>
      </c>
      <c r="T5568">
        <v>56.6</v>
      </c>
      <c r="W5568">
        <v>0.28274333882308139</v>
      </c>
      <c r="X5568">
        <v>0.45238934211693027</v>
      </c>
    </row>
    <row r="5569" spans="1:24" hidden="1" x14ac:dyDescent="0.3">
      <c r="A5569" t="s">
        <v>19635</v>
      </c>
      <c r="B5569" t="s">
        <v>8174</v>
      </c>
      <c r="C5569" t="s">
        <v>5820</v>
      </c>
      <c r="D5569" t="s">
        <v>5819</v>
      </c>
      <c r="E5569" t="s">
        <v>113</v>
      </c>
      <c r="F5569" t="s">
        <v>5821</v>
      </c>
      <c r="G5569" t="s">
        <v>247</v>
      </c>
      <c r="H5569" t="s">
        <v>308</v>
      </c>
      <c r="I5569" t="s">
        <v>310</v>
      </c>
      <c r="J5569" t="s">
        <v>19636</v>
      </c>
      <c r="K5569" t="s">
        <v>19637</v>
      </c>
      <c r="L5569" t="s">
        <v>120</v>
      </c>
      <c r="M5569">
        <v>40</v>
      </c>
      <c r="N5569" t="s">
        <v>9659</v>
      </c>
      <c r="O5569" t="s">
        <v>10476</v>
      </c>
      <c r="P5569">
        <v>3</v>
      </c>
      <c r="Q5569">
        <v>1500</v>
      </c>
      <c r="R5569">
        <v>469</v>
      </c>
      <c r="T5569">
        <v>80</v>
      </c>
      <c r="W5569">
        <v>2.1105</v>
      </c>
      <c r="X5569">
        <v>2.5326</v>
      </c>
    </row>
    <row r="5570" spans="1:24" hidden="1" x14ac:dyDescent="0.3">
      <c r="A5570" t="s">
        <v>19638</v>
      </c>
      <c r="B5570" t="s">
        <v>8179</v>
      </c>
      <c r="C5570" t="s">
        <v>5820</v>
      </c>
      <c r="D5570" t="s">
        <v>5819</v>
      </c>
      <c r="E5570" t="s">
        <v>113</v>
      </c>
      <c r="F5570" t="s">
        <v>5821</v>
      </c>
      <c r="G5570" t="s">
        <v>247</v>
      </c>
      <c r="H5570" t="s">
        <v>308</v>
      </c>
      <c r="I5570" t="s">
        <v>310</v>
      </c>
      <c r="J5570" t="s">
        <v>19636</v>
      </c>
      <c r="K5570" t="s">
        <v>19637</v>
      </c>
      <c r="L5570" t="s">
        <v>120</v>
      </c>
      <c r="M5570">
        <v>40</v>
      </c>
      <c r="N5570" t="s">
        <v>8614</v>
      </c>
      <c r="O5570" t="s">
        <v>19639</v>
      </c>
      <c r="P5570">
        <v>3</v>
      </c>
      <c r="Q5570">
        <v>409</v>
      </c>
      <c r="R5570">
        <v>269</v>
      </c>
      <c r="W5570">
        <v>0.330063</v>
      </c>
      <c r="X5570">
        <v>0.39607559999999997</v>
      </c>
    </row>
    <row r="5571" spans="1:24" hidden="1" x14ac:dyDescent="0.3">
      <c r="A5571" t="s">
        <v>19640</v>
      </c>
      <c r="B5571" t="s">
        <v>8536</v>
      </c>
      <c r="C5571" t="s">
        <v>5820</v>
      </c>
      <c r="D5571" t="s">
        <v>5819</v>
      </c>
      <c r="E5571" t="s">
        <v>113</v>
      </c>
      <c r="F5571" t="s">
        <v>5821</v>
      </c>
      <c r="G5571" t="s">
        <v>247</v>
      </c>
      <c r="H5571" t="s">
        <v>308</v>
      </c>
      <c r="I5571" t="s">
        <v>310</v>
      </c>
      <c r="J5571" t="s">
        <v>19636</v>
      </c>
      <c r="K5571" t="s">
        <v>19637</v>
      </c>
      <c r="L5571" t="s">
        <v>120</v>
      </c>
      <c r="M5571">
        <v>37</v>
      </c>
      <c r="N5571" t="s">
        <v>9085</v>
      </c>
      <c r="O5571" t="s">
        <v>9131</v>
      </c>
      <c r="P5571">
        <v>1</v>
      </c>
      <c r="Q5571">
        <v>210</v>
      </c>
      <c r="R5571">
        <v>210</v>
      </c>
      <c r="W5571">
        <v>4.41E-2</v>
      </c>
      <c r="X5571">
        <v>5.2920000000000002E-2</v>
      </c>
    </row>
    <row r="5572" spans="1:24" hidden="1" x14ac:dyDescent="0.3">
      <c r="A5572" t="s">
        <v>19641</v>
      </c>
      <c r="B5572" t="s">
        <v>8211</v>
      </c>
      <c r="C5572" t="s">
        <v>5820</v>
      </c>
      <c r="D5572" t="s">
        <v>5819</v>
      </c>
      <c r="E5572" t="s">
        <v>113</v>
      </c>
      <c r="F5572" t="s">
        <v>5821</v>
      </c>
      <c r="G5572" t="s">
        <v>247</v>
      </c>
      <c r="H5572" t="s">
        <v>308</v>
      </c>
      <c r="I5572" t="s">
        <v>310</v>
      </c>
      <c r="J5572" t="s">
        <v>19636</v>
      </c>
      <c r="K5572" t="s">
        <v>19637</v>
      </c>
      <c r="L5572" t="s">
        <v>120</v>
      </c>
      <c r="M5572">
        <v>37</v>
      </c>
      <c r="N5572" t="s">
        <v>10031</v>
      </c>
      <c r="O5572" t="s">
        <v>11393</v>
      </c>
      <c r="P5572">
        <v>1</v>
      </c>
      <c r="Q5572">
        <v>1.2</v>
      </c>
      <c r="T5572">
        <v>29.9</v>
      </c>
      <c r="W5572">
        <v>1.1309733552923256</v>
      </c>
      <c r="X5572">
        <v>1.8095573684677211</v>
      </c>
    </row>
    <row r="5573" spans="1:24" hidden="1" x14ac:dyDescent="0.3">
      <c r="A5573" t="s">
        <v>19642</v>
      </c>
      <c r="B5573" t="s">
        <v>8174</v>
      </c>
      <c r="C5573" t="s">
        <v>7212</v>
      </c>
      <c r="D5573" t="s">
        <v>7211</v>
      </c>
      <c r="E5573" t="s">
        <v>113</v>
      </c>
      <c r="F5573" t="s">
        <v>7213</v>
      </c>
      <c r="G5573" t="s">
        <v>247</v>
      </c>
      <c r="H5573" t="s">
        <v>1187</v>
      </c>
      <c r="I5573" t="s">
        <v>1189</v>
      </c>
      <c r="J5573" t="s">
        <v>19643</v>
      </c>
      <c r="K5573" t="s">
        <v>19644</v>
      </c>
      <c r="L5573" t="s">
        <v>9030</v>
      </c>
      <c r="M5573">
        <v>60</v>
      </c>
      <c r="N5573" t="s">
        <v>9085</v>
      </c>
      <c r="O5573" t="s">
        <v>10329</v>
      </c>
      <c r="P5573">
        <v>2</v>
      </c>
      <c r="Q5573">
        <v>2580</v>
      </c>
      <c r="R5573">
        <v>590</v>
      </c>
      <c r="T5573">
        <v>170</v>
      </c>
      <c r="U5573">
        <v>335</v>
      </c>
      <c r="W5573">
        <v>3.0444</v>
      </c>
      <c r="X5573">
        <v>3.6532799999999996</v>
      </c>
    </row>
    <row r="5574" spans="1:24" hidden="1" x14ac:dyDescent="0.3">
      <c r="A5574" t="s">
        <v>19645</v>
      </c>
      <c r="B5574" t="s">
        <v>8179</v>
      </c>
      <c r="C5574" t="s">
        <v>7212</v>
      </c>
      <c r="D5574" t="s">
        <v>7211</v>
      </c>
      <c r="E5574" t="s">
        <v>113</v>
      </c>
      <c r="F5574" t="s">
        <v>7213</v>
      </c>
      <c r="G5574" t="s">
        <v>247</v>
      </c>
      <c r="H5574" t="s">
        <v>1187</v>
      </c>
      <c r="I5574" t="s">
        <v>1189</v>
      </c>
      <c r="J5574" t="s">
        <v>19643</v>
      </c>
      <c r="K5574" t="s">
        <v>19644</v>
      </c>
      <c r="L5574" t="s">
        <v>9030</v>
      </c>
      <c r="M5574">
        <v>59</v>
      </c>
      <c r="N5574" t="s">
        <v>9085</v>
      </c>
      <c r="O5574" t="s">
        <v>11880</v>
      </c>
      <c r="P5574">
        <v>2</v>
      </c>
      <c r="Q5574">
        <v>400</v>
      </c>
      <c r="R5574">
        <v>300</v>
      </c>
      <c r="W5574">
        <v>0.24</v>
      </c>
      <c r="X5574">
        <v>0.28799999999999998</v>
      </c>
    </row>
    <row r="5575" spans="1:24" hidden="1" x14ac:dyDescent="0.3">
      <c r="A5575" t="s">
        <v>19646</v>
      </c>
      <c r="B5575" t="s">
        <v>8536</v>
      </c>
      <c r="C5575" t="s">
        <v>7212</v>
      </c>
      <c r="D5575" t="s">
        <v>7211</v>
      </c>
      <c r="E5575" t="s">
        <v>113</v>
      </c>
      <c r="F5575" t="s">
        <v>7213</v>
      </c>
      <c r="G5575" t="s">
        <v>247</v>
      </c>
      <c r="H5575" t="s">
        <v>1187</v>
      </c>
      <c r="I5575" t="s">
        <v>1189</v>
      </c>
      <c r="J5575" t="s">
        <v>19643</v>
      </c>
      <c r="K5575" t="s">
        <v>19644</v>
      </c>
      <c r="L5575" t="s">
        <v>9030</v>
      </c>
      <c r="M5575">
        <v>57</v>
      </c>
      <c r="N5575" t="s">
        <v>9085</v>
      </c>
      <c r="O5575" t="s">
        <v>9131</v>
      </c>
      <c r="P5575">
        <v>1</v>
      </c>
      <c r="Q5575">
        <v>210</v>
      </c>
      <c r="R5575">
        <v>210</v>
      </c>
      <c r="W5575">
        <v>4.41E-2</v>
      </c>
      <c r="X5575">
        <v>5.2920000000000002E-2</v>
      </c>
    </row>
    <row r="5576" spans="1:24" hidden="1" x14ac:dyDescent="0.3">
      <c r="A5576" t="s">
        <v>19647</v>
      </c>
      <c r="B5576" t="s">
        <v>8211</v>
      </c>
      <c r="C5576" t="s">
        <v>7212</v>
      </c>
      <c r="D5576" t="s">
        <v>7211</v>
      </c>
      <c r="E5576" t="s">
        <v>113</v>
      </c>
      <c r="F5576" t="s">
        <v>7213</v>
      </c>
      <c r="G5576" t="s">
        <v>247</v>
      </c>
      <c r="H5576" t="s">
        <v>1187</v>
      </c>
      <c r="I5576" t="s">
        <v>1189</v>
      </c>
      <c r="J5576" t="s">
        <v>19643</v>
      </c>
      <c r="K5576" t="s">
        <v>19644</v>
      </c>
      <c r="L5576" t="s">
        <v>9030</v>
      </c>
      <c r="M5576">
        <v>57</v>
      </c>
      <c r="N5576" t="s">
        <v>113</v>
      </c>
      <c r="O5576" t="s">
        <v>9493</v>
      </c>
      <c r="P5576">
        <v>1</v>
      </c>
      <c r="Q5576">
        <v>0.9</v>
      </c>
      <c r="T5576">
        <v>140.30000000000001</v>
      </c>
      <c r="W5576">
        <v>0.63617251235193317</v>
      </c>
      <c r="X5576">
        <v>1.0178760197630932</v>
      </c>
    </row>
    <row r="5577" spans="1:24" hidden="1" x14ac:dyDescent="0.3">
      <c r="A5577" t="s">
        <v>19648</v>
      </c>
      <c r="B5577" t="s">
        <v>1304</v>
      </c>
      <c r="C5577" t="s">
        <v>7212</v>
      </c>
      <c r="D5577" t="s">
        <v>7211</v>
      </c>
      <c r="E5577" t="s">
        <v>113</v>
      </c>
      <c r="F5577" t="s">
        <v>7213</v>
      </c>
      <c r="G5577" t="s">
        <v>247</v>
      </c>
      <c r="H5577" t="s">
        <v>1187</v>
      </c>
      <c r="I5577" t="s">
        <v>1189</v>
      </c>
      <c r="J5577" t="s">
        <v>19643</v>
      </c>
      <c r="K5577" t="s">
        <v>19644</v>
      </c>
      <c r="L5577" t="s">
        <v>9030</v>
      </c>
      <c r="M5577">
        <v>0</v>
      </c>
      <c r="N5577" t="s">
        <v>9085</v>
      </c>
      <c r="O5577" t="s">
        <v>18432</v>
      </c>
      <c r="P5577">
        <v>3</v>
      </c>
      <c r="R5577">
        <v>900</v>
      </c>
      <c r="S5577">
        <v>3700</v>
      </c>
    </row>
    <row r="5578" spans="1:24" hidden="1" x14ac:dyDescent="0.3">
      <c r="A5578" t="s">
        <v>19649</v>
      </c>
      <c r="B5578" t="s">
        <v>8174</v>
      </c>
      <c r="C5578" t="s">
        <v>6973</v>
      </c>
      <c r="D5578" t="s">
        <v>6972</v>
      </c>
      <c r="E5578" t="s">
        <v>113</v>
      </c>
      <c r="F5578" t="s">
        <v>6974</v>
      </c>
      <c r="G5578" t="s">
        <v>247</v>
      </c>
      <c r="H5578" t="s">
        <v>371</v>
      </c>
      <c r="I5578" t="s">
        <v>888</v>
      </c>
      <c r="J5578" t="s">
        <v>19650</v>
      </c>
      <c r="K5578" t="s">
        <v>19651</v>
      </c>
      <c r="L5578" t="s">
        <v>8903</v>
      </c>
      <c r="M5578">
        <v>30</v>
      </c>
      <c r="N5578" t="s">
        <v>9085</v>
      </c>
      <c r="O5578" t="s">
        <v>8647</v>
      </c>
      <c r="P5578">
        <v>3</v>
      </c>
      <c r="Q5578">
        <v>1509</v>
      </c>
      <c r="R5578">
        <v>469</v>
      </c>
      <c r="T5578">
        <v>70</v>
      </c>
      <c r="U5578">
        <v>160</v>
      </c>
      <c r="V5578">
        <v>270</v>
      </c>
      <c r="W5578">
        <v>2.1231629999999999</v>
      </c>
      <c r="X5578">
        <v>2.5477955999999997</v>
      </c>
    </row>
    <row r="5579" spans="1:24" hidden="1" x14ac:dyDescent="0.3">
      <c r="A5579" t="s">
        <v>19652</v>
      </c>
      <c r="B5579" t="s">
        <v>8179</v>
      </c>
      <c r="C5579" t="s">
        <v>6973</v>
      </c>
      <c r="D5579" t="s">
        <v>6972</v>
      </c>
      <c r="E5579" t="s">
        <v>113</v>
      </c>
      <c r="F5579" t="s">
        <v>6974</v>
      </c>
      <c r="G5579" t="s">
        <v>247</v>
      </c>
      <c r="H5579" t="s">
        <v>371</v>
      </c>
      <c r="I5579" t="s">
        <v>888</v>
      </c>
      <c r="J5579" t="s">
        <v>19650</v>
      </c>
      <c r="K5579" t="s">
        <v>19651</v>
      </c>
      <c r="L5579" t="s">
        <v>8903</v>
      </c>
      <c r="M5579">
        <v>30</v>
      </c>
      <c r="N5579" t="s">
        <v>9085</v>
      </c>
      <c r="O5579" t="s">
        <v>11880</v>
      </c>
      <c r="P5579">
        <v>3</v>
      </c>
      <c r="Q5579">
        <v>400</v>
      </c>
      <c r="R5579">
        <v>300</v>
      </c>
      <c r="W5579">
        <v>0.36</v>
      </c>
      <c r="X5579">
        <v>0.432</v>
      </c>
    </row>
    <row r="5580" spans="1:24" hidden="1" x14ac:dyDescent="0.3">
      <c r="A5580" t="s">
        <v>19653</v>
      </c>
      <c r="B5580" t="s">
        <v>8536</v>
      </c>
      <c r="C5580" t="s">
        <v>6973</v>
      </c>
      <c r="D5580" t="s">
        <v>6972</v>
      </c>
      <c r="E5580" t="s">
        <v>113</v>
      </c>
      <c r="F5580" t="s">
        <v>6974</v>
      </c>
      <c r="G5580" t="s">
        <v>247</v>
      </c>
      <c r="H5580" t="s">
        <v>371</v>
      </c>
      <c r="I5580" t="s">
        <v>888</v>
      </c>
      <c r="J5580" t="s">
        <v>19650</v>
      </c>
      <c r="K5580" t="s">
        <v>19651</v>
      </c>
      <c r="L5580" t="s">
        <v>8903</v>
      </c>
      <c r="M5580">
        <v>28</v>
      </c>
      <c r="N5580" t="s">
        <v>9085</v>
      </c>
      <c r="O5580" t="s">
        <v>9131</v>
      </c>
      <c r="P5580">
        <v>1</v>
      </c>
      <c r="Q5580">
        <v>210</v>
      </c>
      <c r="R5580">
        <v>210</v>
      </c>
      <c r="W5580">
        <v>4.41E-2</v>
      </c>
      <c r="X5580">
        <v>5.2920000000000002E-2</v>
      </c>
    </row>
    <row r="5581" spans="1:24" hidden="1" x14ac:dyDescent="0.3">
      <c r="A5581" t="s">
        <v>19654</v>
      </c>
      <c r="B5581" t="s">
        <v>8211</v>
      </c>
      <c r="C5581" t="s">
        <v>6973</v>
      </c>
      <c r="D5581" t="s">
        <v>6972</v>
      </c>
      <c r="E5581" t="s">
        <v>113</v>
      </c>
      <c r="F5581" t="s">
        <v>6974</v>
      </c>
      <c r="G5581" t="s">
        <v>247</v>
      </c>
      <c r="H5581" t="s">
        <v>371</v>
      </c>
      <c r="I5581" t="s">
        <v>888</v>
      </c>
      <c r="J5581" t="s">
        <v>19650</v>
      </c>
      <c r="K5581" t="s">
        <v>19651</v>
      </c>
      <c r="L5581" t="s">
        <v>8903</v>
      </c>
      <c r="M5581">
        <v>28</v>
      </c>
      <c r="N5581" t="s">
        <v>10031</v>
      </c>
      <c r="O5581" t="s">
        <v>13810</v>
      </c>
      <c r="P5581">
        <v>1</v>
      </c>
      <c r="Q5581">
        <v>1.2</v>
      </c>
      <c r="T5581">
        <v>183.6</v>
      </c>
      <c r="W5581">
        <v>1.1309733552923256</v>
      </c>
      <c r="X5581">
        <v>1.8095573684677211</v>
      </c>
    </row>
    <row r="5582" spans="1:24" hidden="1" x14ac:dyDescent="0.3">
      <c r="A5582" t="s">
        <v>19655</v>
      </c>
      <c r="B5582" t="s">
        <v>8174</v>
      </c>
      <c r="C5582" t="s">
        <v>5279</v>
      </c>
      <c r="D5582" t="s">
        <v>5278</v>
      </c>
      <c r="E5582" t="s">
        <v>113</v>
      </c>
      <c r="F5582" t="s">
        <v>5280</v>
      </c>
      <c r="G5582" t="s">
        <v>133</v>
      </c>
      <c r="H5582" t="s">
        <v>1123</v>
      </c>
      <c r="I5582" t="s">
        <v>115</v>
      </c>
      <c r="J5582" t="s">
        <v>19656</v>
      </c>
      <c r="K5582" t="s">
        <v>19657</v>
      </c>
      <c r="L5582" t="s">
        <v>1173</v>
      </c>
      <c r="M5582">
        <v>50</v>
      </c>
      <c r="N5582" t="s">
        <v>113</v>
      </c>
      <c r="O5582" t="s">
        <v>9890</v>
      </c>
      <c r="P5582">
        <v>3</v>
      </c>
      <c r="Q5582">
        <v>2500</v>
      </c>
      <c r="R5582">
        <v>355</v>
      </c>
      <c r="S5582">
        <v>192</v>
      </c>
      <c r="T5582">
        <v>0</v>
      </c>
      <c r="U5582">
        <v>190</v>
      </c>
      <c r="V5582">
        <v>270</v>
      </c>
      <c r="W5582">
        <v>2.6625000000000001</v>
      </c>
      <c r="X5582">
        <v>3.1949999999999998</v>
      </c>
    </row>
    <row r="5583" spans="1:24" hidden="1" x14ac:dyDescent="0.3">
      <c r="A5583" t="s">
        <v>19658</v>
      </c>
      <c r="B5583" t="s">
        <v>8179</v>
      </c>
      <c r="C5583" t="s">
        <v>5279</v>
      </c>
      <c r="D5583" t="s">
        <v>5278</v>
      </c>
      <c r="E5583" t="s">
        <v>113</v>
      </c>
      <c r="F5583" t="s">
        <v>5280</v>
      </c>
      <c r="G5583" t="s">
        <v>133</v>
      </c>
      <c r="H5583" t="s">
        <v>1123</v>
      </c>
      <c r="I5583" t="s">
        <v>115</v>
      </c>
      <c r="J5583" t="s">
        <v>19656</v>
      </c>
      <c r="K5583" t="s">
        <v>19657</v>
      </c>
      <c r="L5583" t="s">
        <v>1173</v>
      </c>
      <c r="M5583">
        <v>50</v>
      </c>
      <c r="N5583" t="s">
        <v>113</v>
      </c>
      <c r="O5583" t="s">
        <v>18484</v>
      </c>
      <c r="P5583">
        <v>1</v>
      </c>
      <c r="Q5583">
        <v>560</v>
      </c>
      <c r="R5583">
        <v>308</v>
      </c>
      <c r="S5583">
        <v>149</v>
      </c>
      <c r="W5583">
        <v>0.17247999999999999</v>
      </c>
      <c r="X5583">
        <v>0.20697599999999999</v>
      </c>
    </row>
    <row r="5584" spans="1:24" hidden="1" x14ac:dyDescent="0.3">
      <c r="A5584" t="s">
        <v>19659</v>
      </c>
      <c r="B5584" t="s">
        <v>8211</v>
      </c>
      <c r="C5584" t="s">
        <v>5279</v>
      </c>
      <c r="D5584" t="s">
        <v>5278</v>
      </c>
      <c r="E5584" t="s">
        <v>113</v>
      </c>
      <c r="F5584" t="s">
        <v>5280</v>
      </c>
      <c r="G5584" t="s">
        <v>133</v>
      </c>
      <c r="H5584" t="s">
        <v>1123</v>
      </c>
      <c r="I5584" t="s">
        <v>115</v>
      </c>
      <c r="J5584" t="s">
        <v>19656</v>
      </c>
      <c r="K5584" t="s">
        <v>19657</v>
      </c>
      <c r="L5584" t="s">
        <v>1173</v>
      </c>
      <c r="M5584">
        <v>48</v>
      </c>
      <c r="N5584" t="s">
        <v>113</v>
      </c>
      <c r="O5584" t="s">
        <v>9493</v>
      </c>
      <c r="P5584">
        <v>1</v>
      </c>
      <c r="Q5584">
        <v>0.9</v>
      </c>
      <c r="W5584">
        <v>0.63617251235193317</v>
      </c>
      <c r="X5584">
        <v>1.0178760197630932</v>
      </c>
    </row>
    <row r="5585" spans="1:24" hidden="1" x14ac:dyDescent="0.3">
      <c r="A5585" t="s">
        <v>19660</v>
      </c>
      <c r="B5585" t="s">
        <v>8174</v>
      </c>
      <c r="C5585" t="s">
        <v>7337</v>
      </c>
      <c r="D5585" t="s">
        <v>7336</v>
      </c>
      <c r="E5585" t="s">
        <v>113</v>
      </c>
      <c r="F5585" t="s">
        <v>7338</v>
      </c>
      <c r="G5585" t="s">
        <v>247</v>
      </c>
      <c r="H5585" t="s">
        <v>1187</v>
      </c>
      <c r="I5585" t="s">
        <v>1189</v>
      </c>
      <c r="J5585" t="s">
        <v>19661</v>
      </c>
      <c r="K5585" t="s">
        <v>19662</v>
      </c>
      <c r="L5585" t="s">
        <v>9030</v>
      </c>
      <c r="M5585">
        <v>60</v>
      </c>
      <c r="N5585" t="s">
        <v>9085</v>
      </c>
      <c r="O5585" t="s">
        <v>10329</v>
      </c>
      <c r="P5585">
        <v>2</v>
      </c>
      <c r="Q5585">
        <v>2580</v>
      </c>
      <c r="R5585">
        <v>590</v>
      </c>
      <c r="T5585">
        <v>165</v>
      </c>
      <c r="U5585">
        <v>345</v>
      </c>
      <c r="W5585">
        <v>3.0444</v>
      </c>
      <c r="X5585">
        <v>3.6532799999999996</v>
      </c>
    </row>
    <row r="5586" spans="1:24" hidden="1" x14ac:dyDescent="0.3">
      <c r="A5586" t="s">
        <v>19663</v>
      </c>
      <c r="B5586" t="s">
        <v>8179</v>
      </c>
      <c r="C5586" t="s">
        <v>7337</v>
      </c>
      <c r="D5586" t="s">
        <v>7336</v>
      </c>
      <c r="E5586" t="s">
        <v>113</v>
      </c>
      <c r="F5586" t="s">
        <v>7338</v>
      </c>
      <c r="G5586" t="s">
        <v>247</v>
      </c>
      <c r="H5586" t="s">
        <v>1187</v>
      </c>
      <c r="I5586" t="s">
        <v>1189</v>
      </c>
      <c r="J5586" t="s">
        <v>19661</v>
      </c>
      <c r="K5586" t="s">
        <v>19662</v>
      </c>
      <c r="L5586" t="s">
        <v>9030</v>
      </c>
      <c r="M5586">
        <v>59</v>
      </c>
      <c r="N5586" t="s">
        <v>9085</v>
      </c>
      <c r="O5586" t="s">
        <v>11880</v>
      </c>
      <c r="P5586">
        <v>2</v>
      </c>
      <c r="Q5586">
        <v>400</v>
      </c>
      <c r="R5586">
        <v>300</v>
      </c>
      <c r="W5586">
        <v>0.24</v>
      </c>
      <c r="X5586">
        <v>0.28799999999999998</v>
      </c>
    </row>
    <row r="5587" spans="1:24" hidden="1" x14ac:dyDescent="0.3">
      <c r="A5587" t="s">
        <v>19664</v>
      </c>
      <c r="B5587" t="s">
        <v>8536</v>
      </c>
      <c r="C5587" t="s">
        <v>7337</v>
      </c>
      <c r="D5587" t="s">
        <v>7336</v>
      </c>
      <c r="E5587" t="s">
        <v>113</v>
      </c>
      <c r="F5587" t="s">
        <v>7338</v>
      </c>
      <c r="G5587" t="s">
        <v>247</v>
      </c>
      <c r="H5587" t="s">
        <v>1187</v>
      </c>
      <c r="I5587" t="s">
        <v>1189</v>
      </c>
      <c r="J5587" t="s">
        <v>19661</v>
      </c>
      <c r="K5587" t="s">
        <v>19662</v>
      </c>
      <c r="L5587" t="s">
        <v>9030</v>
      </c>
      <c r="M5587">
        <v>57</v>
      </c>
      <c r="N5587" t="s">
        <v>9085</v>
      </c>
      <c r="O5587" t="s">
        <v>9131</v>
      </c>
      <c r="P5587">
        <v>2</v>
      </c>
      <c r="Q5587">
        <v>210</v>
      </c>
      <c r="R5587">
        <v>210</v>
      </c>
      <c r="W5587">
        <v>8.8200000000000001E-2</v>
      </c>
      <c r="X5587">
        <v>0.10584</v>
      </c>
    </row>
    <row r="5588" spans="1:24" hidden="1" x14ac:dyDescent="0.3">
      <c r="A5588" t="s">
        <v>19665</v>
      </c>
      <c r="B5588" t="s">
        <v>8211</v>
      </c>
      <c r="C5588" t="s">
        <v>7337</v>
      </c>
      <c r="D5588" t="s">
        <v>7336</v>
      </c>
      <c r="E5588" t="s">
        <v>113</v>
      </c>
      <c r="F5588" t="s">
        <v>7338</v>
      </c>
      <c r="G5588" t="s">
        <v>247</v>
      </c>
      <c r="H5588" t="s">
        <v>1187</v>
      </c>
      <c r="I5588" t="s">
        <v>1189</v>
      </c>
      <c r="J5588" t="s">
        <v>19661</v>
      </c>
      <c r="K5588" t="s">
        <v>19662</v>
      </c>
      <c r="L5588" t="s">
        <v>9030</v>
      </c>
      <c r="M5588">
        <v>57</v>
      </c>
      <c r="N5588" t="s">
        <v>113</v>
      </c>
      <c r="O5588" t="s">
        <v>9493</v>
      </c>
      <c r="P5588">
        <v>2</v>
      </c>
      <c r="Q5588">
        <v>0.6</v>
      </c>
      <c r="T5588">
        <v>165.7</v>
      </c>
      <c r="U5588">
        <v>345.8</v>
      </c>
      <c r="W5588">
        <v>0.56548667764616278</v>
      </c>
      <c r="X5588">
        <v>0.90477868423386054</v>
      </c>
    </row>
    <row r="5589" spans="1:24" hidden="1" x14ac:dyDescent="0.3">
      <c r="A5589" t="s">
        <v>19666</v>
      </c>
      <c r="B5589" t="s">
        <v>1304</v>
      </c>
      <c r="C5589" t="s">
        <v>7337</v>
      </c>
      <c r="D5589" t="s">
        <v>7336</v>
      </c>
      <c r="E5589" t="s">
        <v>113</v>
      </c>
      <c r="F5589" t="s">
        <v>7338</v>
      </c>
      <c r="G5589" t="s">
        <v>247</v>
      </c>
      <c r="H5589" t="s">
        <v>1187</v>
      </c>
      <c r="I5589" t="s">
        <v>1189</v>
      </c>
      <c r="J5589" t="s">
        <v>19661</v>
      </c>
      <c r="K5589" t="s">
        <v>19662</v>
      </c>
      <c r="L5589" t="s">
        <v>9030</v>
      </c>
      <c r="M5589">
        <v>0</v>
      </c>
      <c r="N5589" t="s">
        <v>9085</v>
      </c>
      <c r="O5589" t="s">
        <v>18432</v>
      </c>
      <c r="P5589">
        <v>3</v>
      </c>
      <c r="R5589">
        <v>900</v>
      </c>
      <c r="S5589">
        <v>3700</v>
      </c>
    </row>
    <row r="5590" spans="1:24" hidden="1" x14ac:dyDescent="0.3">
      <c r="A5590" t="s">
        <v>19667</v>
      </c>
      <c r="B5590" t="s">
        <v>8174</v>
      </c>
      <c r="C5590" t="s">
        <v>7348</v>
      </c>
      <c r="D5590" t="s">
        <v>7347</v>
      </c>
      <c r="E5590" t="s">
        <v>113</v>
      </c>
      <c r="F5590" t="s">
        <v>7349</v>
      </c>
      <c r="G5590" t="s">
        <v>247</v>
      </c>
      <c r="H5590" t="s">
        <v>1187</v>
      </c>
      <c r="I5590" t="s">
        <v>1189</v>
      </c>
      <c r="J5590" t="s">
        <v>19668</v>
      </c>
      <c r="K5590" t="s">
        <v>19669</v>
      </c>
      <c r="L5590" t="s">
        <v>9030</v>
      </c>
      <c r="M5590">
        <v>60</v>
      </c>
      <c r="N5590" t="s">
        <v>9085</v>
      </c>
      <c r="O5590" t="s">
        <v>10329</v>
      </c>
      <c r="P5590">
        <v>2</v>
      </c>
      <c r="Q5590">
        <v>2580</v>
      </c>
      <c r="R5590">
        <v>590</v>
      </c>
      <c r="T5590">
        <v>165</v>
      </c>
      <c r="U5590">
        <v>290</v>
      </c>
      <c r="W5590">
        <v>3.0444</v>
      </c>
      <c r="X5590">
        <v>3.6532799999999996</v>
      </c>
    </row>
    <row r="5591" spans="1:24" hidden="1" x14ac:dyDescent="0.3">
      <c r="A5591" t="s">
        <v>19670</v>
      </c>
      <c r="B5591" t="s">
        <v>8179</v>
      </c>
      <c r="C5591" t="s">
        <v>7348</v>
      </c>
      <c r="D5591" t="s">
        <v>7347</v>
      </c>
      <c r="E5591" t="s">
        <v>113</v>
      </c>
      <c r="F5591" t="s">
        <v>7349</v>
      </c>
      <c r="G5591" t="s">
        <v>247</v>
      </c>
      <c r="H5591" t="s">
        <v>1187</v>
      </c>
      <c r="I5591" t="s">
        <v>1189</v>
      </c>
      <c r="J5591" t="s">
        <v>19668</v>
      </c>
      <c r="K5591" t="s">
        <v>19669</v>
      </c>
      <c r="L5591" t="s">
        <v>9030</v>
      </c>
      <c r="M5591">
        <v>59</v>
      </c>
      <c r="N5591" t="s">
        <v>9085</v>
      </c>
      <c r="O5591" t="s">
        <v>11880</v>
      </c>
      <c r="P5591">
        <v>2</v>
      </c>
      <c r="Q5591">
        <v>400</v>
      </c>
      <c r="R5591">
        <v>300</v>
      </c>
      <c r="W5591">
        <v>0.24</v>
      </c>
      <c r="X5591">
        <v>0.28799999999999998</v>
      </c>
    </row>
    <row r="5592" spans="1:24" hidden="1" x14ac:dyDescent="0.3">
      <c r="A5592" t="s">
        <v>19671</v>
      </c>
      <c r="B5592" t="s">
        <v>8536</v>
      </c>
      <c r="C5592" t="s">
        <v>7348</v>
      </c>
      <c r="D5592" t="s">
        <v>7347</v>
      </c>
      <c r="E5592" t="s">
        <v>113</v>
      </c>
      <c r="F5592" t="s">
        <v>7349</v>
      </c>
      <c r="G5592" t="s">
        <v>247</v>
      </c>
      <c r="H5592" t="s">
        <v>1187</v>
      </c>
      <c r="I5592" t="s">
        <v>1189</v>
      </c>
      <c r="J5592" t="s">
        <v>19668</v>
      </c>
      <c r="K5592" t="s">
        <v>19669</v>
      </c>
      <c r="L5592" t="s">
        <v>9030</v>
      </c>
      <c r="M5592">
        <v>57</v>
      </c>
      <c r="N5592" t="s">
        <v>9085</v>
      </c>
      <c r="O5592" t="s">
        <v>9131</v>
      </c>
      <c r="P5592">
        <v>2</v>
      </c>
      <c r="Q5592">
        <v>210</v>
      </c>
      <c r="R5592">
        <v>210</v>
      </c>
      <c r="W5592">
        <v>8.8200000000000001E-2</v>
      </c>
      <c r="X5592">
        <v>0.10584</v>
      </c>
    </row>
    <row r="5593" spans="1:24" hidden="1" x14ac:dyDescent="0.3">
      <c r="A5593" t="s">
        <v>19672</v>
      </c>
      <c r="B5593" t="s">
        <v>8211</v>
      </c>
      <c r="C5593" t="s">
        <v>7348</v>
      </c>
      <c r="D5593" t="s">
        <v>7347</v>
      </c>
      <c r="E5593" t="s">
        <v>113</v>
      </c>
      <c r="F5593" t="s">
        <v>7349</v>
      </c>
      <c r="G5593" t="s">
        <v>247</v>
      </c>
      <c r="H5593" t="s">
        <v>1187</v>
      </c>
      <c r="I5593" t="s">
        <v>1189</v>
      </c>
      <c r="J5593" t="s">
        <v>19668</v>
      </c>
      <c r="K5593" t="s">
        <v>19669</v>
      </c>
      <c r="L5593" t="s">
        <v>9030</v>
      </c>
      <c r="M5593">
        <v>57</v>
      </c>
      <c r="N5593" t="s">
        <v>113</v>
      </c>
      <c r="O5593" t="s">
        <v>9493</v>
      </c>
      <c r="P5593">
        <v>2</v>
      </c>
      <c r="Q5593">
        <v>0.6</v>
      </c>
      <c r="T5593">
        <v>168.8</v>
      </c>
      <c r="U5593">
        <v>314</v>
      </c>
      <c r="W5593">
        <v>0.56548667764616278</v>
      </c>
      <c r="X5593">
        <v>0.90477868423386054</v>
      </c>
    </row>
    <row r="5594" spans="1:24" hidden="1" x14ac:dyDescent="0.3">
      <c r="A5594" t="s">
        <v>19673</v>
      </c>
      <c r="B5594" t="s">
        <v>1304</v>
      </c>
      <c r="C5594" t="s">
        <v>7348</v>
      </c>
      <c r="D5594" t="s">
        <v>7347</v>
      </c>
      <c r="E5594" t="s">
        <v>113</v>
      </c>
      <c r="F5594" t="s">
        <v>7349</v>
      </c>
      <c r="G5594" t="s">
        <v>247</v>
      </c>
      <c r="H5594" t="s">
        <v>1187</v>
      </c>
      <c r="I5594" t="s">
        <v>1189</v>
      </c>
      <c r="J5594" t="s">
        <v>19668</v>
      </c>
      <c r="K5594" t="s">
        <v>19669</v>
      </c>
      <c r="L5594" t="s">
        <v>9030</v>
      </c>
      <c r="M5594">
        <v>0</v>
      </c>
      <c r="N5594" t="s">
        <v>9085</v>
      </c>
      <c r="O5594" t="s">
        <v>18432</v>
      </c>
      <c r="P5594">
        <v>3</v>
      </c>
      <c r="R5594">
        <v>900</v>
      </c>
      <c r="S5594">
        <v>3700</v>
      </c>
    </row>
    <row r="5595" spans="1:24" hidden="1" x14ac:dyDescent="0.3">
      <c r="A5595" t="s">
        <v>19674</v>
      </c>
      <c r="B5595" t="s">
        <v>8174</v>
      </c>
      <c r="C5595" t="s">
        <v>7483</v>
      </c>
      <c r="D5595" t="s">
        <v>7482</v>
      </c>
      <c r="E5595" t="s">
        <v>113</v>
      </c>
      <c r="F5595" t="s">
        <v>7484</v>
      </c>
      <c r="G5595" t="s">
        <v>247</v>
      </c>
      <c r="H5595" t="s">
        <v>1187</v>
      </c>
      <c r="I5595" t="s">
        <v>1189</v>
      </c>
      <c r="J5595" t="s">
        <v>19675</v>
      </c>
      <c r="K5595" t="s">
        <v>19676</v>
      </c>
      <c r="L5595" t="s">
        <v>9030</v>
      </c>
      <c r="M5595">
        <v>60</v>
      </c>
      <c r="N5595" t="s">
        <v>9085</v>
      </c>
      <c r="O5595" t="s">
        <v>10329</v>
      </c>
      <c r="P5595">
        <v>2</v>
      </c>
      <c r="Q5595">
        <v>2580</v>
      </c>
      <c r="R5595">
        <v>590</v>
      </c>
      <c r="T5595">
        <v>350</v>
      </c>
      <c r="U5595">
        <v>170</v>
      </c>
      <c r="W5595">
        <v>3.0444</v>
      </c>
      <c r="X5595">
        <v>3.6532799999999996</v>
      </c>
    </row>
    <row r="5596" spans="1:24" hidden="1" x14ac:dyDescent="0.3">
      <c r="A5596" t="s">
        <v>19677</v>
      </c>
      <c r="B5596" t="s">
        <v>8179</v>
      </c>
      <c r="C5596" t="s">
        <v>7483</v>
      </c>
      <c r="D5596" t="s">
        <v>7482</v>
      </c>
      <c r="E5596" t="s">
        <v>113</v>
      </c>
      <c r="F5596" t="s">
        <v>7484</v>
      </c>
      <c r="G5596" t="s">
        <v>247</v>
      </c>
      <c r="H5596" t="s">
        <v>1187</v>
      </c>
      <c r="I5596" t="s">
        <v>1189</v>
      </c>
      <c r="J5596" t="s">
        <v>19675</v>
      </c>
      <c r="K5596" t="s">
        <v>19676</v>
      </c>
      <c r="L5596" t="s">
        <v>9030</v>
      </c>
      <c r="M5596">
        <v>59</v>
      </c>
      <c r="N5596" t="s">
        <v>9085</v>
      </c>
      <c r="O5596" t="s">
        <v>11880</v>
      </c>
      <c r="P5596">
        <v>2</v>
      </c>
      <c r="Q5596">
        <v>400</v>
      </c>
      <c r="R5596">
        <v>300</v>
      </c>
      <c r="W5596">
        <v>0.24</v>
      </c>
      <c r="X5596">
        <v>0.28799999999999998</v>
      </c>
    </row>
    <row r="5597" spans="1:24" hidden="1" x14ac:dyDescent="0.3">
      <c r="A5597" t="s">
        <v>19678</v>
      </c>
      <c r="B5597" t="s">
        <v>8536</v>
      </c>
      <c r="C5597" t="s">
        <v>7483</v>
      </c>
      <c r="D5597" t="s">
        <v>7482</v>
      </c>
      <c r="E5597" t="s">
        <v>113</v>
      </c>
      <c r="F5597" t="s">
        <v>7484</v>
      </c>
      <c r="G5597" t="s">
        <v>247</v>
      </c>
      <c r="H5597" t="s">
        <v>1187</v>
      </c>
      <c r="I5597" t="s">
        <v>1189</v>
      </c>
      <c r="J5597" t="s">
        <v>19675</v>
      </c>
      <c r="K5597" t="s">
        <v>19676</v>
      </c>
      <c r="L5597" t="s">
        <v>9030</v>
      </c>
      <c r="M5597">
        <v>57</v>
      </c>
      <c r="N5597" t="s">
        <v>9085</v>
      </c>
      <c r="O5597" t="s">
        <v>9131</v>
      </c>
      <c r="P5597">
        <v>2</v>
      </c>
      <c r="Q5597">
        <v>210</v>
      </c>
      <c r="R5597">
        <v>210</v>
      </c>
      <c r="W5597">
        <v>8.8200000000000001E-2</v>
      </c>
      <c r="X5597">
        <v>0.10584</v>
      </c>
    </row>
    <row r="5598" spans="1:24" hidden="1" x14ac:dyDescent="0.3">
      <c r="A5598" t="s">
        <v>19679</v>
      </c>
      <c r="B5598" t="s">
        <v>8211</v>
      </c>
      <c r="C5598" t="s">
        <v>7483</v>
      </c>
      <c r="D5598" t="s">
        <v>7482</v>
      </c>
      <c r="E5598" t="s">
        <v>113</v>
      </c>
      <c r="F5598" t="s">
        <v>7484</v>
      </c>
      <c r="G5598" t="s">
        <v>247</v>
      </c>
      <c r="H5598" t="s">
        <v>1187</v>
      </c>
      <c r="I5598" t="s">
        <v>1189</v>
      </c>
      <c r="J5598" t="s">
        <v>19675</v>
      </c>
      <c r="K5598" t="s">
        <v>19676</v>
      </c>
      <c r="L5598" t="s">
        <v>9030</v>
      </c>
      <c r="M5598">
        <v>57</v>
      </c>
      <c r="N5598" t="s">
        <v>113</v>
      </c>
      <c r="O5598" t="s">
        <v>9493</v>
      </c>
      <c r="P5598">
        <v>2</v>
      </c>
      <c r="Q5598">
        <v>0.6</v>
      </c>
      <c r="T5598">
        <v>352.4</v>
      </c>
      <c r="U5598">
        <v>152.80000000000001</v>
      </c>
      <c r="W5598">
        <v>0.56548667764616278</v>
      </c>
      <c r="X5598">
        <v>0.90477868423386054</v>
      </c>
    </row>
    <row r="5599" spans="1:24" hidden="1" x14ac:dyDescent="0.3">
      <c r="A5599" t="s">
        <v>19680</v>
      </c>
      <c r="B5599" t="s">
        <v>1304</v>
      </c>
      <c r="C5599" t="s">
        <v>7483</v>
      </c>
      <c r="D5599" t="s">
        <v>7482</v>
      </c>
      <c r="E5599" t="s">
        <v>113</v>
      </c>
      <c r="F5599" t="s">
        <v>7484</v>
      </c>
      <c r="G5599" t="s">
        <v>247</v>
      </c>
      <c r="H5599" t="s">
        <v>1187</v>
      </c>
      <c r="I5599" t="s">
        <v>1189</v>
      </c>
      <c r="J5599" t="s">
        <v>19675</v>
      </c>
      <c r="K5599" t="s">
        <v>19676</v>
      </c>
      <c r="L5599" t="s">
        <v>9030</v>
      </c>
      <c r="M5599">
        <v>0</v>
      </c>
      <c r="N5599" t="s">
        <v>9085</v>
      </c>
      <c r="O5599" t="s">
        <v>18432</v>
      </c>
      <c r="P5599">
        <v>3</v>
      </c>
      <c r="R5599">
        <v>900</v>
      </c>
      <c r="S5599">
        <v>3700</v>
      </c>
    </row>
    <row r="5600" spans="1:24" hidden="1" x14ac:dyDescent="0.3">
      <c r="A5600" t="s">
        <v>19681</v>
      </c>
      <c r="B5600" t="s">
        <v>8174</v>
      </c>
      <c r="C5600" t="s">
        <v>1832</v>
      </c>
      <c r="D5600" t="s">
        <v>1831</v>
      </c>
      <c r="E5600" t="s">
        <v>113</v>
      </c>
      <c r="F5600" t="s">
        <v>1833</v>
      </c>
      <c r="G5600" t="s">
        <v>133</v>
      </c>
      <c r="H5600" t="s">
        <v>136</v>
      </c>
      <c r="I5600" t="s">
        <v>163</v>
      </c>
      <c r="J5600" t="s">
        <v>19682</v>
      </c>
      <c r="K5600" t="s">
        <v>19683</v>
      </c>
      <c r="L5600" t="s">
        <v>120</v>
      </c>
      <c r="M5600">
        <v>40</v>
      </c>
      <c r="N5600" t="s">
        <v>113</v>
      </c>
      <c r="O5600" t="s">
        <v>8245</v>
      </c>
      <c r="P5600">
        <v>3</v>
      </c>
      <c r="Q5600">
        <v>1400</v>
      </c>
      <c r="R5600">
        <v>320</v>
      </c>
      <c r="S5600">
        <v>145</v>
      </c>
      <c r="T5600">
        <v>0</v>
      </c>
      <c r="U5600">
        <v>190</v>
      </c>
      <c r="V5600">
        <v>290</v>
      </c>
      <c r="W5600">
        <v>1.3440000000000001</v>
      </c>
      <c r="X5600">
        <v>1.6128</v>
      </c>
    </row>
    <row r="5601" spans="1:24" hidden="1" x14ac:dyDescent="0.3">
      <c r="A5601" t="s">
        <v>19684</v>
      </c>
      <c r="B5601" t="s">
        <v>8179</v>
      </c>
      <c r="C5601" t="s">
        <v>1832</v>
      </c>
      <c r="D5601" t="s">
        <v>1831</v>
      </c>
      <c r="E5601" t="s">
        <v>113</v>
      </c>
      <c r="F5601" t="s">
        <v>1833</v>
      </c>
      <c r="G5601" t="s">
        <v>133</v>
      </c>
      <c r="H5601" t="s">
        <v>136</v>
      </c>
      <c r="I5601" t="s">
        <v>163</v>
      </c>
      <c r="J5601" t="s">
        <v>19682</v>
      </c>
      <c r="K5601" t="s">
        <v>19683</v>
      </c>
      <c r="L5601" t="s">
        <v>120</v>
      </c>
      <c r="M5601">
        <v>40</v>
      </c>
      <c r="N5601" t="s">
        <v>113</v>
      </c>
      <c r="O5601" t="s">
        <v>9034</v>
      </c>
      <c r="P5601">
        <v>1</v>
      </c>
      <c r="Q5601">
        <v>560</v>
      </c>
      <c r="R5601">
        <v>492</v>
      </c>
      <c r="S5601">
        <v>133</v>
      </c>
      <c r="W5601">
        <v>0.27551999999999999</v>
      </c>
      <c r="X5601">
        <v>0.33062399999999997</v>
      </c>
    </row>
    <row r="5602" spans="1:24" hidden="1" x14ac:dyDescent="0.3">
      <c r="A5602" t="s">
        <v>19685</v>
      </c>
      <c r="B5602" t="s">
        <v>8174</v>
      </c>
      <c r="C5602" t="s">
        <v>7313</v>
      </c>
      <c r="D5602" t="s">
        <v>7312</v>
      </c>
      <c r="E5602" t="s">
        <v>113</v>
      </c>
      <c r="F5602" t="s">
        <v>7314</v>
      </c>
      <c r="G5602" t="s">
        <v>247</v>
      </c>
      <c r="H5602" t="s">
        <v>1187</v>
      </c>
      <c r="I5602" t="s">
        <v>1189</v>
      </c>
      <c r="J5602" t="s">
        <v>19686</v>
      </c>
      <c r="K5602" t="s">
        <v>19687</v>
      </c>
      <c r="L5602" t="s">
        <v>9030</v>
      </c>
      <c r="M5602">
        <v>60</v>
      </c>
      <c r="N5602" t="s">
        <v>9085</v>
      </c>
      <c r="O5602" t="s">
        <v>10329</v>
      </c>
      <c r="P5602">
        <v>2</v>
      </c>
      <c r="Q5602">
        <v>2580</v>
      </c>
      <c r="R5602">
        <v>590</v>
      </c>
      <c r="T5602">
        <v>135</v>
      </c>
      <c r="U5602">
        <v>330</v>
      </c>
      <c r="W5602">
        <v>3.0444</v>
      </c>
      <c r="X5602">
        <v>3.6532799999999996</v>
      </c>
    </row>
    <row r="5603" spans="1:24" hidden="1" x14ac:dyDescent="0.3">
      <c r="A5603" t="s">
        <v>19688</v>
      </c>
      <c r="B5603" t="s">
        <v>8179</v>
      </c>
      <c r="C5603" t="s">
        <v>7313</v>
      </c>
      <c r="D5603" t="s">
        <v>7312</v>
      </c>
      <c r="E5603" t="s">
        <v>113</v>
      </c>
      <c r="F5603" t="s">
        <v>7314</v>
      </c>
      <c r="G5603" t="s">
        <v>247</v>
      </c>
      <c r="H5603" t="s">
        <v>1187</v>
      </c>
      <c r="I5603" t="s">
        <v>1189</v>
      </c>
      <c r="J5603" t="s">
        <v>19686</v>
      </c>
      <c r="K5603" t="s">
        <v>19687</v>
      </c>
      <c r="L5603" t="s">
        <v>9030</v>
      </c>
      <c r="M5603">
        <v>59</v>
      </c>
      <c r="N5603" t="s">
        <v>9085</v>
      </c>
      <c r="O5603" t="s">
        <v>11880</v>
      </c>
      <c r="P5603">
        <v>2</v>
      </c>
      <c r="Q5603">
        <v>400</v>
      </c>
      <c r="R5603">
        <v>300</v>
      </c>
      <c r="W5603">
        <v>0.24</v>
      </c>
      <c r="X5603">
        <v>0.28799999999999998</v>
      </c>
    </row>
    <row r="5604" spans="1:24" hidden="1" x14ac:dyDescent="0.3">
      <c r="A5604" t="s">
        <v>19689</v>
      </c>
      <c r="B5604" t="s">
        <v>8536</v>
      </c>
      <c r="C5604" t="s">
        <v>7313</v>
      </c>
      <c r="D5604" t="s">
        <v>7312</v>
      </c>
      <c r="E5604" t="s">
        <v>113</v>
      </c>
      <c r="F5604" t="s">
        <v>7314</v>
      </c>
      <c r="G5604" t="s">
        <v>247</v>
      </c>
      <c r="H5604" t="s">
        <v>1187</v>
      </c>
      <c r="I5604" t="s">
        <v>1189</v>
      </c>
      <c r="J5604" t="s">
        <v>19686</v>
      </c>
      <c r="K5604" t="s">
        <v>19687</v>
      </c>
      <c r="L5604" t="s">
        <v>9030</v>
      </c>
      <c r="M5604">
        <v>57</v>
      </c>
      <c r="N5604" t="s">
        <v>9085</v>
      </c>
      <c r="O5604" t="s">
        <v>9131</v>
      </c>
      <c r="P5604">
        <v>2</v>
      </c>
      <c r="Q5604">
        <v>210</v>
      </c>
      <c r="R5604">
        <v>210</v>
      </c>
      <c r="W5604">
        <v>8.8200000000000001E-2</v>
      </c>
      <c r="X5604">
        <v>0.10584</v>
      </c>
    </row>
    <row r="5605" spans="1:24" hidden="1" x14ac:dyDescent="0.3">
      <c r="A5605" t="s">
        <v>19690</v>
      </c>
      <c r="B5605" t="s">
        <v>8211</v>
      </c>
      <c r="C5605" t="s">
        <v>7313</v>
      </c>
      <c r="D5605" t="s">
        <v>7312</v>
      </c>
      <c r="E5605" t="s">
        <v>113</v>
      </c>
      <c r="F5605" t="s">
        <v>7314</v>
      </c>
      <c r="G5605" t="s">
        <v>247</v>
      </c>
      <c r="H5605" t="s">
        <v>1187</v>
      </c>
      <c r="I5605" t="s">
        <v>1189</v>
      </c>
      <c r="J5605" t="s">
        <v>19686</v>
      </c>
      <c r="K5605" t="s">
        <v>19687</v>
      </c>
      <c r="L5605" t="s">
        <v>9030</v>
      </c>
      <c r="M5605">
        <v>57</v>
      </c>
      <c r="N5605" t="s">
        <v>113</v>
      </c>
      <c r="O5605" t="s">
        <v>9493</v>
      </c>
      <c r="P5605">
        <v>1</v>
      </c>
      <c r="Q5605">
        <v>0.9</v>
      </c>
      <c r="T5605">
        <v>309.60000000000002</v>
      </c>
      <c r="W5605">
        <v>0.63617251235193317</v>
      </c>
      <c r="X5605">
        <v>1.0178760197630932</v>
      </c>
    </row>
    <row r="5606" spans="1:24" hidden="1" x14ac:dyDescent="0.3">
      <c r="A5606" t="s">
        <v>19691</v>
      </c>
      <c r="B5606" t="s">
        <v>8249</v>
      </c>
      <c r="C5606" t="s">
        <v>7313</v>
      </c>
      <c r="D5606" t="s">
        <v>7312</v>
      </c>
      <c r="E5606" t="s">
        <v>113</v>
      </c>
      <c r="F5606" t="s">
        <v>7314</v>
      </c>
      <c r="G5606" t="s">
        <v>247</v>
      </c>
      <c r="H5606" t="s">
        <v>1187</v>
      </c>
      <c r="I5606" t="s">
        <v>1189</v>
      </c>
      <c r="J5606" t="s">
        <v>19686</v>
      </c>
      <c r="K5606" t="s">
        <v>19687</v>
      </c>
      <c r="L5606" t="s">
        <v>9030</v>
      </c>
      <c r="M5606">
        <v>57</v>
      </c>
      <c r="N5606" t="s">
        <v>113</v>
      </c>
      <c r="O5606" t="s">
        <v>9493</v>
      </c>
      <c r="P5606">
        <v>1</v>
      </c>
      <c r="Q5606">
        <v>0.6</v>
      </c>
      <c r="T5606">
        <v>135.19999999999999</v>
      </c>
      <c r="W5606">
        <v>0.28274333882308139</v>
      </c>
      <c r="X5606">
        <v>0.45238934211693027</v>
      </c>
    </row>
    <row r="5607" spans="1:24" hidden="1" x14ac:dyDescent="0.3">
      <c r="A5607" t="s">
        <v>19692</v>
      </c>
      <c r="B5607" t="s">
        <v>1304</v>
      </c>
      <c r="C5607" t="s">
        <v>7313</v>
      </c>
      <c r="D5607" t="s">
        <v>7312</v>
      </c>
      <c r="E5607" t="s">
        <v>113</v>
      </c>
      <c r="F5607" t="s">
        <v>7314</v>
      </c>
      <c r="G5607" t="s">
        <v>247</v>
      </c>
      <c r="H5607" t="s">
        <v>1187</v>
      </c>
      <c r="I5607" t="s">
        <v>1189</v>
      </c>
      <c r="J5607" t="s">
        <v>19686</v>
      </c>
      <c r="K5607" t="s">
        <v>19687</v>
      </c>
      <c r="L5607" t="s">
        <v>9030</v>
      </c>
      <c r="M5607">
        <v>0</v>
      </c>
      <c r="N5607" t="s">
        <v>9085</v>
      </c>
      <c r="O5607" t="s">
        <v>18432</v>
      </c>
      <c r="P5607">
        <v>3</v>
      </c>
      <c r="R5607">
        <v>900</v>
      </c>
      <c r="S5607">
        <v>3700</v>
      </c>
    </row>
    <row r="5608" spans="1:24" hidden="1" x14ac:dyDescent="0.3">
      <c r="A5608" t="s">
        <v>19693</v>
      </c>
      <c r="B5608" t="s">
        <v>8174</v>
      </c>
      <c r="C5608" t="s">
        <v>7317</v>
      </c>
      <c r="D5608" t="s">
        <v>7316</v>
      </c>
      <c r="E5608" t="s">
        <v>113</v>
      </c>
      <c r="F5608" t="s">
        <v>7318</v>
      </c>
      <c r="G5608" t="s">
        <v>247</v>
      </c>
      <c r="H5608" t="s">
        <v>1187</v>
      </c>
      <c r="I5608" t="s">
        <v>1189</v>
      </c>
      <c r="J5608" t="s">
        <v>19694</v>
      </c>
      <c r="K5608" t="s">
        <v>19695</v>
      </c>
      <c r="L5608" t="s">
        <v>9030</v>
      </c>
      <c r="M5608">
        <v>60</v>
      </c>
      <c r="N5608" t="s">
        <v>9085</v>
      </c>
      <c r="O5608" t="s">
        <v>10329</v>
      </c>
      <c r="P5608">
        <v>2</v>
      </c>
      <c r="Q5608">
        <v>2580</v>
      </c>
      <c r="R5608">
        <v>590</v>
      </c>
      <c r="T5608">
        <v>135</v>
      </c>
      <c r="U5608">
        <v>310</v>
      </c>
      <c r="W5608">
        <v>3.0444</v>
      </c>
      <c r="X5608">
        <v>3.6532799999999996</v>
      </c>
    </row>
    <row r="5609" spans="1:24" hidden="1" x14ac:dyDescent="0.3">
      <c r="A5609" t="s">
        <v>19696</v>
      </c>
      <c r="B5609" t="s">
        <v>8179</v>
      </c>
      <c r="C5609" t="s">
        <v>7317</v>
      </c>
      <c r="D5609" t="s">
        <v>7316</v>
      </c>
      <c r="E5609" t="s">
        <v>113</v>
      </c>
      <c r="F5609" t="s">
        <v>7318</v>
      </c>
      <c r="G5609" t="s">
        <v>247</v>
      </c>
      <c r="H5609" t="s">
        <v>1187</v>
      </c>
      <c r="I5609" t="s">
        <v>1189</v>
      </c>
      <c r="J5609" t="s">
        <v>19694</v>
      </c>
      <c r="K5609" t="s">
        <v>19695</v>
      </c>
      <c r="L5609" t="s">
        <v>9030</v>
      </c>
      <c r="M5609">
        <v>59</v>
      </c>
      <c r="N5609" t="s">
        <v>9085</v>
      </c>
      <c r="O5609" t="s">
        <v>11880</v>
      </c>
      <c r="P5609">
        <v>2</v>
      </c>
      <c r="Q5609">
        <v>400</v>
      </c>
      <c r="R5609">
        <v>300</v>
      </c>
      <c r="W5609">
        <v>0.24</v>
      </c>
      <c r="X5609">
        <v>0.28799999999999998</v>
      </c>
    </row>
    <row r="5610" spans="1:24" hidden="1" x14ac:dyDescent="0.3">
      <c r="A5610" t="s">
        <v>19697</v>
      </c>
      <c r="B5610" t="s">
        <v>8536</v>
      </c>
      <c r="C5610" t="s">
        <v>7317</v>
      </c>
      <c r="D5610" t="s">
        <v>7316</v>
      </c>
      <c r="E5610" t="s">
        <v>113</v>
      </c>
      <c r="F5610" t="s">
        <v>7318</v>
      </c>
      <c r="G5610" t="s">
        <v>247</v>
      </c>
      <c r="H5610" t="s">
        <v>1187</v>
      </c>
      <c r="I5610" t="s">
        <v>1189</v>
      </c>
      <c r="J5610" t="s">
        <v>19694</v>
      </c>
      <c r="K5610" t="s">
        <v>19695</v>
      </c>
      <c r="L5610" t="s">
        <v>9030</v>
      </c>
      <c r="M5610">
        <v>57</v>
      </c>
      <c r="N5610" t="s">
        <v>9085</v>
      </c>
      <c r="O5610" t="s">
        <v>9131</v>
      </c>
      <c r="P5610">
        <v>2</v>
      </c>
      <c r="Q5610">
        <v>210</v>
      </c>
      <c r="R5610">
        <v>210</v>
      </c>
      <c r="W5610">
        <v>8.8200000000000001E-2</v>
      </c>
      <c r="X5610">
        <v>0.10584</v>
      </c>
    </row>
    <row r="5611" spans="1:24" hidden="1" x14ac:dyDescent="0.3">
      <c r="A5611" t="s">
        <v>19698</v>
      </c>
      <c r="B5611" t="s">
        <v>8211</v>
      </c>
      <c r="C5611" t="s">
        <v>7317</v>
      </c>
      <c r="D5611" t="s">
        <v>7316</v>
      </c>
      <c r="E5611" t="s">
        <v>113</v>
      </c>
      <c r="F5611" t="s">
        <v>7318</v>
      </c>
      <c r="G5611" t="s">
        <v>247</v>
      </c>
      <c r="H5611" t="s">
        <v>1187</v>
      </c>
      <c r="I5611" t="s">
        <v>1189</v>
      </c>
      <c r="J5611" t="s">
        <v>19694</v>
      </c>
      <c r="K5611" t="s">
        <v>19695</v>
      </c>
      <c r="L5611" t="s">
        <v>9030</v>
      </c>
      <c r="M5611">
        <v>57</v>
      </c>
      <c r="N5611" t="s">
        <v>113</v>
      </c>
      <c r="O5611" t="s">
        <v>9493</v>
      </c>
      <c r="P5611">
        <v>2</v>
      </c>
      <c r="Q5611">
        <v>0.6</v>
      </c>
      <c r="T5611">
        <v>315.2</v>
      </c>
      <c r="U5611">
        <v>135.30000000000001</v>
      </c>
      <c r="W5611">
        <v>0.56548667764616278</v>
      </c>
      <c r="X5611">
        <v>0.90477868423386054</v>
      </c>
    </row>
    <row r="5612" spans="1:24" hidden="1" x14ac:dyDescent="0.3">
      <c r="A5612" t="s">
        <v>19699</v>
      </c>
      <c r="B5612" t="s">
        <v>1304</v>
      </c>
      <c r="C5612" t="s">
        <v>7317</v>
      </c>
      <c r="D5612" t="s">
        <v>7316</v>
      </c>
      <c r="E5612" t="s">
        <v>113</v>
      </c>
      <c r="F5612" t="s">
        <v>7318</v>
      </c>
      <c r="G5612" t="s">
        <v>247</v>
      </c>
      <c r="H5612" t="s">
        <v>1187</v>
      </c>
      <c r="I5612" t="s">
        <v>1189</v>
      </c>
      <c r="J5612" t="s">
        <v>19694</v>
      </c>
      <c r="K5612" t="s">
        <v>19695</v>
      </c>
      <c r="L5612" t="s">
        <v>9030</v>
      </c>
      <c r="M5612">
        <v>0</v>
      </c>
      <c r="N5612" t="s">
        <v>9085</v>
      </c>
      <c r="O5612" t="s">
        <v>18432</v>
      </c>
      <c r="P5612">
        <v>3</v>
      </c>
      <c r="R5612">
        <v>900</v>
      </c>
      <c r="S5612">
        <v>3700</v>
      </c>
    </row>
    <row r="5613" spans="1:24" hidden="1" x14ac:dyDescent="0.3">
      <c r="A5613" t="s">
        <v>19700</v>
      </c>
      <c r="B5613" t="s">
        <v>8174</v>
      </c>
      <c r="C5613" t="s">
        <v>6839</v>
      </c>
      <c r="D5613" t="s">
        <v>6838</v>
      </c>
      <c r="E5613" t="s">
        <v>113</v>
      </c>
      <c r="F5613" t="s">
        <v>6840</v>
      </c>
      <c r="G5613" t="s">
        <v>247</v>
      </c>
      <c r="H5613" t="s">
        <v>308</v>
      </c>
      <c r="I5613" t="s">
        <v>540</v>
      </c>
      <c r="J5613" t="s">
        <v>19701</v>
      </c>
      <c r="K5613" t="s">
        <v>19702</v>
      </c>
      <c r="L5613" t="s">
        <v>120</v>
      </c>
      <c r="M5613">
        <v>40</v>
      </c>
      <c r="N5613" t="s">
        <v>9085</v>
      </c>
      <c r="O5613" t="s">
        <v>17159</v>
      </c>
      <c r="P5613">
        <v>3</v>
      </c>
      <c r="Q5613">
        <v>1450</v>
      </c>
      <c r="R5613">
        <v>400</v>
      </c>
      <c r="T5613">
        <v>0</v>
      </c>
      <c r="U5613">
        <v>130</v>
      </c>
      <c r="V5613">
        <v>240</v>
      </c>
      <c r="W5613">
        <v>1.74</v>
      </c>
      <c r="X5613">
        <v>2.0880000000000001</v>
      </c>
    </row>
    <row r="5614" spans="1:24" hidden="1" x14ac:dyDescent="0.3">
      <c r="A5614" t="s">
        <v>19703</v>
      </c>
      <c r="B5614" t="s">
        <v>8617</v>
      </c>
      <c r="C5614" t="s">
        <v>6839</v>
      </c>
      <c r="D5614" t="s">
        <v>6838</v>
      </c>
      <c r="E5614" t="s">
        <v>113</v>
      </c>
      <c r="F5614" t="s">
        <v>6840</v>
      </c>
      <c r="G5614" t="s">
        <v>247</v>
      </c>
      <c r="H5614" t="s">
        <v>308</v>
      </c>
      <c r="I5614" t="s">
        <v>540</v>
      </c>
      <c r="J5614" t="s">
        <v>19701</v>
      </c>
      <c r="K5614" t="s">
        <v>19702</v>
      </c>
      <c r="L5614" t="s">
        <v>120</v>
      </c>
      <c r="M5614">
        <v>38</v>
      </c>
      <c r="N5614" t="s">
        <v>9085</v>
      </c>
      <c r="O5614" t="s">
        <v>8647</v>
      </c>
      <c r="P5614">
        <v>3</v>
      </c>
      <c r="Q5614">
        <v>1509</v>
      </c>
      <c r="R5614">
        <v>469</v>
      </c>
      <c r="T5614">
        <v>0</v>
      </c>
      <c r="U5614">
        <v>130</v>
      </c>
      <c r="V5614">
        <v>240</v>
      </c>
      <c r="W5614">
        <v>2.1231629999999999</v>
      </c>
      <c r="X5614">
        <v>2.5477955999999997</v>
      </c>
    </row>
    <row r="5615" spans="1:24" hidden="1" x14ac:dyDescent="0.3">
      <c r="A5615" t="s">
        <v>19704</v>
      </c>
      <c r="B5615" t="s">
        <v>8179</v>
      </c>
      <c r="C5615" t="s">
        <v>6839</v>
      </c>
      <c r="D5615" t="s">
        <v>6838</v>
      </c>
      <c r="E5615" t="s">
        <v>113</v>
      </c>
      <c r="F5615" t="s">
        <v>6840</v>
      </c>
      <c r="G5615" t="s">
        <v>247</v>
      </c>
      <c r="H5615" t="s">
        <v>308</v>
      </c>
      <c r="I5615" t="s">
        <v>540</v>
      </c>
      <c r="J5615" t="s">
        <v>19701</v>
      </c>
      <c r="K5615" t="s">
        <v>19702</v>
      </c>
      <c r="L5615" t="s">
        <v>120</v>
      </c>
      <c r="M5615">
        <v>38</v>
      </c>
      <c r="N5615" t="s">
        <v>9085</v>
      </c>
      <c r="O5615" t="s">
        <v>11880</v>
      </c>
      <c r="P5615">
        <v>3</v>
      </c>
      <c r="Q5615">
        <v>400</v>
      </c>
      <c r="R5615">
        <v>300</v>
      </c>
      <c r="W5615">
        <v>0.36</v>
      </c>
      <c r="X5615">
        <v>0.432</v>
      </c>
    </row>
    <row r="5616" spans="1:24" hidden="1" x14ac:dyDescent="0.3">
      <c r="A5616" t="s">
        <v>19705</v>
      </c>
      <c r="B5616" t="s">
        <v>8536</v>
      </c>
      <c r="C5616" t="s">
        <v>6839</v>
      </c>
      <c r="D5616" t="s">
        <v>6838</v>
      </c>
      <c r="E5616" t="s">
        <v>113</v>
      </c>
      <c r="F5616" t="s">
        <v>6840</v>
      </c>
      <c r="G5616" t="s">
        <v>247</v>
      </c>
      <c r="H5616" t="s">
        <v>308</v>
      </c>
      <c r="I5616" t="s">
        <v>540</v>
      </c>
      <c r="J5616" t="s">
        <v>19701</v>
      </c>
      <c r="K5616" t="s">
        <v>19702</v>
      </c>
      <c r="L5616" t="s">
        <v>120</v>
      </c>
      <c r="M5616">
        <v>38</v>
      </c>
      <c r="N5616" t="s">
        <v>9085</v>
      </c>
      <c r="O5616" t="s">
        <v>12377</v>
      </c>
      <c r="P5616">
        <v>2</v>
      </c>
      <c r="Q5616">
        <v>480</v>
      </c>
      <c r="R5616">
        <v>356</v>
      </c>
      <c r="W5616">
        <v>0.34176000000000001</v>
      </c>
      <c r="X5616">
        <v>0.41011199999999998</v>
      </c>
    </row>
    <row r="5617" spans="1:24" hidden="1" x14ac:dyDescent="0.3">
      <c r="A5617" t="s">
        <v>19706</v>
      </c>
      <c r="B5617" t="s">
        <v>8174</v>
      </c>
      <c r="C5617" t="s">
        <v>19707</v>
      </c>
      <c r="D5617" t="s">
        <v>19708</v>
      </c>
      <c r="E5617" t="s">
        <v>113</v>
      </c>
      <c r="F5617" t="s">
        <v>19709</v>
      </c>
      <c r="G5617" t="s">
        <v>247</v>
      </c>
      <c r="H5617" t="s">
        <v>308</v>
      </c>
      <c r="I5617" t="s">
        <v>860</v>
      </c>
      <c r="J5617" t="s">
        <v>19710</v>
      </c>
      <c r="K5617" t="s">
        <v>19711</v>
      </c>
      <c r="L5617" t="s">
        <v>8903</v>
      </c>
      <c r="M5617">
        <v>30</v>
      </c>
      <c r="N5617" t="s">
        <v>9085</v>
      </c>
      <c r="O5617" t="s">
        <v>8647</v>
      </c>
      <c r="P5617">
        <v>3</v>
      </c>
      <c r="Q5617">
        <v>1509</v>
      </c>
      <c r="R5617">
        <v>469</v>
      </c>
      <c r="T5617">
        <v>100</v>
      </c>
      <c r="U5617">
        <v>180</v>
      </c>
      <c r="V5617">
        <v>280</v>
      </c>
      <c r="W5617">
        <v>2.1231629999999999</v>
      </c>
      <c r="X5617">
        <v>2.5477955999999997</v>
      </c>
    </row>
    <row r="5618" spans="1:24" hidden="1" x14ac:dyDescent="0.3">
      <c r="A5618" t="s">
        <v>19712</v>
      </c>
      <c r="B5618" t="s">
        <v>8179</v>
      </c>
      <c r="C5618" t="s">
        <v>19707</v>
      </c>
      <c r="D5618" t="s">
        <v>19708</v>
      </c>
      <c r="E5618" t="s">
        <v>113</v>
      </c>
      <c r="F5618" t="s">
        <v>19709</v>
      </c>
      <c r="G5618" t="s">
        <v>247</v>
      </c>
      <c r="H5618" t="s">
        <v>308</v>
      </c>
      <c r="I5618" t="s">
        <v>860</v>
      </c>
      <c r="J5618" t="s">
        <v>19710</v>
      </c>
      <c r="K5618" t="s">
        <v>19711</v>
      </c>
      <c r="L5618" t="s">
        <v>8903</v>
      </c>
      <c r="M5618">
        <v>30</v>
      </c>
      <c r="N5618" t="s">
        <v>9085</v>
      </c>
      <c r="O5618" t="s">
        <v>11880</v>
      </c>
      <c r="P5618">
        <v>3</v>
      </c>
      <c r="Q5618">
        <v>400</v>
      </c>
      <c r="R5618">
        <v>300</v>
      </c>
      <c r="W5618">
        <v>0.36</v>
      </c>
      <c r="X5618">
        <v>0.432</v>
      </c>
    </row>
    <row r="5619" spans="1:24" hidden="1" x14ac:dyDescent="0.3">
      <c r="A5619" t="s">
        <v>19713</v>
      </c>
      <c r="B5619" t="s">
        <v>8536</v>
      </c>
      <c r="C5619" t="s">
        <v>19707</v>
      </c>
      <c r="D5619" t="s">
        <v>19708</v>
      </c>
      <c r="E5619" t="s">
        <v>113</v>
      </c>
      <c r="F5619" t="s">
        <v>19709</v>
      </c>
      <c r="G5619" t="s">
        <v>247</v>
      </c>
      <c r="H5619" t="s">
        <v>308</v>
      </c>
      <c r="I5619" t="s">
        <v>860</v>
      </c>
      <c r="J5619" t="s">
        <v>19710</v>
      </c>
      <c r="K5619" t="s">
        <v>19711</v>
      </c>
      <c r="L5619" t="s">
        <v>8903</v>
      </c>
      <c r="M5619">
        <v>27</v>
      </c>
      <c r="N5619" t="s">
        <v>9085</v>
      </c>
      <c r="O5619" t="s">
        <v>9131</v>
      </c>
      <c r="P5619">
        <v>1</v>
      </c>
      <c r="Q5619">
        <v>210</v>
      </c>
      <c r="R5619">
        <v>210</v>
      </c>
      <c r="W5619">
        <v>4.41E-2</v>
      </c>
      <c r="X5619">
        <v>5.2920000000000002E-2</v>
      </c>
    </row>
    <row r="5620" spans="1:24" hidden="1" x14ac:dyDescent="0.3">
      <c r="A5620" t="s">
        <v>19714</v>
      </c>
      <c r="B5620" t="s">
        <v>8211</v>
      </c>
      <c r="C5620" t="s">
        <v>19707</v>
      </c>
      <c r="D5620" t="s">
        <v>19708</v>
      </c>
      <c r="E5620" t="s">
        <v>113</v>
      </c>
      <c r="F5620" t="s">
        <v>19709</v>
      </c>
      <c r="G5620" t="s">
        <v>247</v>
      </c>
      <c r="H5620" t="s">
        <v>308</v>
      </c>
      <c r="I5620" t="s">
        <v>860</v>
      </c>
      <c r="J5620" t="s">
        <v>19710</v>
      </c>
      <c r="K5620" t="s">
        <v>19711</v>
      </c>
      <c r="L5620" t="s">
        <v>8903</v>
      </c>
      <c r="M5620">
        <v>27</v>
      </c>
      <c r="N5620" t="s">
        <v>10031</v>
      </c>
      <c r="O5620" t="s">
        <v>13961</v>
      </c>
      <c r="P5620">
        <v>1</v>
      </c>
      <c r="Q5620">
        <v>0.9</v>
      </c>
      <c r="T5620">
        <v>273</v>
      </c>
      <c r="W5620">
        <v>0.63617251235193317</v>
      </c>
      <c r="X5620">
        <v>1.0178760197630932</v>
      </c>
    </row>
    <row r="5621" spans="1:24" hidden="1" x14ac:dyDescent="0.3">
      <c r="A5621" t="s">
        <v>19715</v>
      </c>
      <c r="B5621" t="s">
        <v>8174</v>
      </c>
      <c r="C5621" t="s">
        <v>7289</v>
      </c>
      <c r="D5621" t="s">
        <v>7288</v>
      </c>
      <c r="E5621" t="s">
        <v>113</v>
      </c>
      <c r="F5621" t="s">
        <v>7290</v>
      </c>
      <c r="G5621" t="s">
        <v>247</v>
      </c>
      <c r="H5621" t="s">
        <v>1187</v>
      </c>
      <c r="I5621" t="s">
        <v>1189</v>
      </c>
      <c r="J5621" t="s">
        <v>19716</v>
      </c>
      <c r="K5621" t="s">
        <v>19717</v>
      </c>
      <c r="L5621" t="s">
        <v>9030</v>
      </c>
      <c r="M5621">
        <v>60</v>
      </c>
      <c r="N5621" t="s">
        <v>9085</v>
      </c>
      <c r="O5621" t="s">
        <v>10329</v>
      </c>
      <c r="P5621">
        <v>2</v>
      </c>
      <c r="Q5621">
        <v>2580</v>
      </c>
      <c r="R5621">
        <v>590</v>
      </c>
      <c r="T5621">
        <v>150</v>
      </c>
      <c r="U5621">
        <v>300</v>
      </c>
      <c r="W5621">
        <v>3.0444</v>
      </c>
      <c r="X5621">
        <v>3.6532799999999996</v>
      </c>
    </row>
    <row r="5622" spans="1:24" hidden="1" x14ac:dyDescent="0.3">
      <c r="A5622" t="s">
        <v>19718</v>
      </c>
      <c r="B5622" t="s">
        <v>8179</v>
      </c>
      <c r="C5622" t="s">
        <v>7289</v>
      </c>
      <c r="D5622" t="s">
        <v>7288</v>
      </c>
      <c r="E5622" t="s">
        <v>113</v>
      </c>
      <c r="F5622" t="s">
        <v>7290</v>
      </c>
      <c r="G5622" t="s">
        <v>247</v>
      </c>
      <c r="H5622" t="s">
        <v>1187</v>
      </c>
      <c r="I5622" t="s">
        <v>1189</v>
      </c>
      <c r="J5622" t="s">
        <v>19716</v>
      </c>
      <c r="K5622" t="s">
        <v>19717</v>
      </c>
      <c r="L5622" t="s">
        <v>9030</v>
      </c>
      <c r="M5622">
        <v>59</v>
      </c>
      <c r="N5622" t="s">
        <v>9085</v>
      </c>
      <c r="O5622" t="s">
        <v>11880</v>
      </c>
      <c r="P5622">
        <v>2</v>
      </c>
      <c r="Q5622">
        <v>400</v>
      </c>
      <c r="R5622">
        <v>300</v>
      </c>
      <c r="W5622">
        <v>0.24</v>
      </c>
      <c r="X5622">
        <v>0.28799999999999998</v>
      </c>
    </row>
    <row r="5623" spans="1:24" hidden="1" x14ac:dyDescent="0.3">
      <c r="A5623" t="s">
        <v>19719</v>
      </c>
      <c r="B5623" t="s">
        <v>8536</v>
      </c>
      <c r="C5623" t="s">
        <v>7289</v>
      </c>
      <c r="D5623" t="s">
        <v>7288</v>
      </c>
      <c r="E5623" t="s">
        <v>113</v>
      </c>
      <c r="F5623" t="s">
        <v>7290</v>
      </c>
      <c r="G5623" t="s">
        <v>247</v>
      </c>
      <c r="H5623" t="s">
        <v>1187</v>
      </c>
      <c r="I5623" t="s">
        <v>1189</v>
      </c>
      <c r="J5623" t="s">
        <v>19716</v>
      </c>
      <c r="K5623" t="s">
        <v>19717</v>
      </c>
      <c r="L5623" t="s">
        <v>9030</v>
      </c>
      <c r="M5623">
        <v>57</v>
      </c>
      <c r="N5623" t="s">
        <v>9085</v>
      </c>
      <c r="O5623" t="s">
        <v>9131</v>
      </c>
      <c r="P5623">
        <v>1</v>
      </c>
      <c r="Q5623">
        <v>210</v>
      </c>
      <c r="R5623">
        <v>210</v>
      </c>
      <c r="W5623">
        <v>4.41E-2</v>
      </c>
      <c r="X5623">
        <v>5.2920000000000002E-2</v>
      </c>
    </row>
    <row r="5624" spans="1:24" hidden="1" x14ac:dyDescent="0.3">
      <c r="A5624" t="s">
        <v>19720</v>
      </c>
      <c r="B5624" t="s">
        <v>8211</v>
      </c>
      <c r="C5624" t="s">
        <v>7289</v>
      </c>
      <c r="D5624" t="s">
        <v>7288</v>
      </c>
      <c r="E5624" t="s">
        <v>113</v>
      </c>
      <c r="F5624" t="s">
        <v>7290</v>
      </c>
      <c r="G5624" t="s">
        <v>247</v>
      </c>
      <c r="H5624" t="s">
        <v>1187</v>
      </c>
      <c r="I5624" t="s">
        <v>1189</v>
      </c>
      <c r="J5624" t="s">
        <v>19716</v>
      </c>
      <c r="K5624" t="s">
        <v>19717</v>
      </c>
      <c r="L5624" t="s">
        <v>9030</v>
      </c>
      <c r="M5624">
        <v>57</v>
      </c>
      <c r="N5624" t="s">
        <v>113</v>
      </c>
      <c r="O5624" t="s">
        <v>9493</v>
      </c>
      <c r="P5624">
        <v>1</v>
      </c>
      <c r="Q5624">
        <v>0.6</v>
      </c>
      <c r="T5624">
        <v>140.19999999999999</v>
      </c>
      <c r="W5624">
        <v>0.28274333882308139</v>
      </c>
      <c r="X5624">
        <v>0.45238934211693027</v>
      </c>
    </row>
    <row r="5625" spans="1:24" hidden="1" x14ac:dyDescent="0.3">
      <c r="A5625" t="s">
        <v>19721</v>
      </c>
      <c r="B5625" t="s">
        <v>1304</v>
      </c>
      <c r="C5625" t="s">
        <v>7289</v>
      </c>
      <c r="D5625" t="s">
        <v>7288</v>
      </c>
      <c r="E5625" t="s">
        <v>113</v>
      </c>
      <c r="F5625" t="s">
        <v>7290</v>
      </c>
      <c r="G5625" t="s">
        <v>247</v>
      </c>
      <c r="H5625" t="s">
        <v>1187</v>
      </c>
      <c r="I5625" t="s">
        <v>1189</v>
      </c>
      <c r="J5625" t="s">
        <v>19716</v>
      </c>
      <c r="K5625" t="s">
        <v>19717</v>
      </c>
      <c r="L5625" t="s">
        <v>9030</v>
      </c>
      <c r="M5625">
        <v>0</v>
      </c>
      <c r="N5625" t="s">
        <v>9085</v>
      </c>
      <c r="O5625" t="s">
        <v>18432</v>
      </c>
      <c r="P5625">
        <v>3</v>
      </c>
      <c r="R5625">
        <v>900</v>
      </c>
      <c r="S5625">
        <v>3700</v>
      </c>
    </row>
    <row r="5626" spans="1:24" hidden="1" x14ac:dyDescent="0.3">
      <c r="A5626" t="s">
        <v>19722</v>
      </c>
      <c r="B5626" t="s">
        <v>8174</v>
      </c>
      <c r="C5626" t="s">
        <v>7078</v>
      </c>
      <c r="D5626" t="s">
        <v>7077</v>
      </c>
      <c r="E5626" t="s">
        <v>113</v>
      </c>
      <c r="F5626" t="s">
        <v>7079</v>
      </c>
      <c r="G5626" t="s">
        <v>247</v>
      </c>
      <c r="H5626" t="s">
        <v>308</v>
      </c>
      <c r="I5626" t="s">
        <v>406</v>
      </c>
      <c r="J5626" t="s">
        <v>19723</v>
      </c>
      <c r="K5626" t="s">
        <v>19724</v>
      </c>
      <c r="L5626" t="s">
        <v>8903</v>
      </c>
      <c r="M5626">
        <v>29</v>
      </c>
      <c r="N5626" t="s">
        <v>9085</v>
      </c>
      <c r="O5626" t="s">
        <v>17159</v>
      </c>
      <c r="P5626">
        <v>3</v>
      </c>
      <c r="Q5626">
        <v>1450</v>
      </c>
      <c r="R5626">
        <v>400</v>
      </c>
      <c r="T5626">
        <v>235</v>
      </c>
      <c r="U5626">
        <v>150</v>
      </c>
      <c r="V5626">
        <v>340</v>
      </c>
      <c r="W5626">
        <v>1.74</v>
      </c>
      <c r="X5626">
        <v>2.0880000000000001</v>
      </c>
    </row>
    <row r="5627" spans="1:24" hidden="1" x14ac:dyDescent="0.3">
      <c r="A5627" t="s">
        <v>19725</v>
      </c>
      <c r="B5627" t="s">
        <v>8617</v>
      </c>
      <c r="C5627" t="s">
        <v>7078</v>
      </c>
      <c r="D5627" t="s">
        <v>7077</v>
      </c>
      <c r="E5627" t="s">
        <v>113</v>
      </c>
      <c r="F5627" t="s">
        <v>7079</v>
      </c>
      <c r="G5627" t="s">
        <v>247</v>
      </c>
      <c r="H5627" t="s">
        <v>308</v>
      </c>
      <c r="I5627" t="s">
        <v>406</v>
      </c>
      <c r="J5627" t="s">
        <v>19723</v>
      </c>
      <c r="K5627" t="s">
        <v>19724</v>
      </c>
      <c r="L5627" t="s">
        <v>8903</v>
      </c>
      <c r="M5627">
        <v>27</v>
      </c>
      <c r="N5627" t="s">
        <v>9085</v>
      </c>
      <c r="O5627" t="s">
        <v>8647</v>
      </c>
      <c r="P5627">
        <v>3</v>
      </c>
      <c r="Q5627">
        <v>1509</v>
      </c>
      <c r="R5627">
        <v>469</v>
      </c>
      <c r="T5627">
        <v>235</v>
      </c>
      <c r="U5627">
        <v>150</v>
      </c>
      <c r="V5627">
        <v>340</v>
      </c>
      <c r="W5627">
        <v>2.1231629999999999</v>
      </c>
      <c r="X5627">
        <v>2.5477955999999997</v>
      </c>
    </row>
    <row r="5628" spans="1:24" hidden="1" x14ac:dyDescent="0.3">
      <c r="A5628" t="s">
        <v>19726</v>
      </c>
      <c r="B5628" t="s">
        <v>8179</v>
      </c>
      <c r="C5628" t="s">
        <v>7078</v>
      </c>
      <c r="D5628" t="s">
        <v>7077</v>
      </c>
      <c r="E5628" t="s">
        <v>113</v>
      </c>
      <c r="F5628" t="s">
        <v>7079</v>
      </c>
      <c r="G5628" t="s">
        <v>247</v>
      </c>
      <c r="H5628" t="s">
        <v>308</v>
      </c>
      <c r="I5628" t="s">
        <v>406</v>
      </c>
      <c r="J5628" t="s">
        <v>19723</v>
      </c>
      <c r="K5628" t="s">
        <v>19724</v>
      </c>
      <c r="L5628" t="s">
        <v>8903</v>
      </c>
      <c r="M5628">
        <v>27</v>
      </c>
      <c r="N5628" t="s">
        <v>9085</v>
      </c>
      <c r="O5628" t="s">
        <v>11880</v>
      </c>
      <c r="P5628">
        <v>3</v>
      </c>
      <c r="Q5628">
        <v>400</v>
      </c>
      <c r="R5628">
        <v>300</v>
      </c>
      <c r="W5628">
        <v>0.36</v>
      </c>
      <c r="X5628">
        <v>0.432</v>
      </c>
    </row>
    <row r="5629" spans="1:24" hidden="1" x14ac:dyDescent="0.3">
      <c r="A5629" t="s">
        <v>19727</v>
      </c>
      <c r="B5629" t="s">
        <v>8536</v>
      </c>
      <c r="C5629" t="s">
        <v>7078</v>
      </c>
      <c r="D5629" t="s">
        <v>7077</v>
      </c>
      <c r="E5629" t="s">
        <v>113</v>
      </c>
      <c r="F5629" t="s">
        <v>7079</v>
      </c>
      <c r="G5629" t="s">
        <v>247</v>
      </c>
      <c r="H5629" t="s">
        <v>308</v>
      </c>
      <c r="I5629" t="s">
        <v>406</v>
      </c>
      <c r="J5629" t="s">
        <v>19723</v>
      </c>
      <c r="K5629" t="s">
        <v>19724</v>
      </c>
      <c r="L5629" t="s">
        <v>8903</v>
      </c>
      <c r="M5629">
        <v>27</v>
      </c>
      <c r="N5629" t="s">
        <v>9085</v>
      </c>
      <c r="O5629" t="s">
        <v>16695</v>
      </c>
      <c r="P5629">
        <v>3</v>
      </c>
      <c r="Q5629">
        <v>400</v>
      </c>
      <c r="R5629">
        <v>300</v>
      </c>
      <c r="W5629">
        <v>0.36</v>
      </c>
      <c r="X5629">
        <v>0.432</v>
      </c>
    </row>
    <row r="5630" spans="1:24" hidden="1" x14ac:dyDescent="0.3">
      <c r="A5630" t="s">
        <v>19728</v>
      </c>
      <c r="B5630" t="s">
        <v>8174</v>
      </c>
      <c r="C5630" t="s">
        <v>4765</v>
      </c>
      <c r="D5630" t="s">
        <v>4764</v>
      </c>
      <c r="E5630" t="s">
        <v>113</v>
      </c>
      <c r="F5630" t="s">
        <v>4766</v>
      </c>
      <c r="G5630" t="s">
        <v>133</v>
      </c>
      <c r="H5630" t="s">
        <v>136</v>
      </c>
      <c r="I5630" t="s">
        <v>226</v>
      </c>
      <c r="J5630" t="s">
        <v>19729</v>
      </c>
      <c r="K5630" t="s">
        <v>19730</v>
      </c>
      <c r="L5630" t="s">
        <v>8903</v>
      </c>
      <c r="M5630">
        <v>30</v>
      </c>
      <c r="N5630" t="s">
        <v>113</v>
      </c>
      <c r="O5630" t="s">
        <v>8245</v>
      </c>
      <c r="P5630">
        <v>3</v>
      </c>
      <c r="Q5630">
        <v>1400</v>
      </c>
      <c r="R5630">
        <v>320</v>
      </c>
      <c r="S5630">
        <v>145</v>
      </c>
      <c r="T5630">
        <v>0</v>
      </c>
      <c r="U5630">
        <v>80</v>
      </c>
      <c r="V5630">
        <v>290</v>
      </c>
      <c r="W5630">
        <v>1.3440000000000001</v>
      </c>
      <c r="X5630">
        <v>1.6128</v>
      </c>
    </row>
    <row r="5631" spans="1:24" hidden="1" x14ac:dyDescent="0.3">
      <c r="A5631" t="s">
        <v>19731</v>
      </c>
      <c r="B5631" t="s">
        <v>8179</v>
      </c>
      <c r="C5631" t="s">
        <v>4765</v>
      </c>
      <c r="D5631" t="s">
        <v>4764</v>
      </c>
      <c r="E5631" t="s">
        <v>113</v>
      </c>
      <c r="F5631" t="s">
        <v>4766</v>
      </c>
      <c r="G5631" t="s">
        <v>133</v>
      </c>
      <c r="H5631" t="s">
        <v>136</v>
      </c>
      <c r="I5631" t="s">
        <v>226</v>
      </c>
      <c r="J5631" t="s">
        <v>19729</v>
      </c>
      <c r="K5631" t="s">
        <v>19730</v>
      </c>
      <c r="L5631" t="s">
        <v>8903</v>
      </c>
      <c r="M5631">
        <v>30</v>
      </c>
      <c r="N5631" t="s">
        <v>113</v>
      </c>
      <c r="O5631" t="s">
        <v>19732</v>
      </c>
      <c r="P5631">
        <v>1</v>
      </c>
      <c r="Q5631">
        <v>441</v>
      </c>
      <c r="R5631">
        <v>402</v>
      </c>
      <c r="W5631">
        <v>0.177282</v>
      </c>
      <c r="X5631">
        <v>0.21273839999999999</v>
      </c>
    </row>
    <row r="5632" spans="1:24" hidden="1" x14ac:dyDescent="0.3">
      <c r="A5632" t="s">
        <v>19733</v>
      </c>
      <c r="B5632" t="s">
        <v>8211</v>
      </c>
      <c r="C5632" t="s">
        <v>4765</v>
      </c>
      <c r="D5632" t="s">
        <v>4764</v>
      </c>
      <c r="E5632" t="s">
        <v>113</v>
      </c>
      <c r="F5632" t="s">
        <v>4766</v>
      </c>
      <c r="G5632" t="s">
        <v>133</v>
      </c>
      <c r="H5632" t="s">
        <v>136</v>
      </c>
      <c r="I5632" t="s">
        <v>226</v>
      </c>
      <c r="J5632" t="s">
        <v>19729</v>
      </c>
      <c r="K5632" t="s">
        <v>19730</v>
      </c>
      <c r="L5632" t="s">
        <v>8903</v>
      </c>
      <c r="M5632">
        <v>28</v>
      </c>
      <c r="N5632" t="s">
        <v>113</v>
      </c>
      <c r="O5632" t="s">
        <v>9493</v>
      </c>
      <c r="P5632">
        <v>1</v>
      </c>
      <c r="Q5632">
        <v>0.6</v>
      </c>
      <c r="T5632">
        <v>0</v>
      </c>
      <c r="W5632">
        <v>0.28274333882308139</v>
      </c>
      <c r="X5632">
        <v>0.45238934211693027</v>
      </c>
    </row>
    <row r="5633" spans="1:24" hidden="1" x14ac:dyDescent="0.3">
      <c r="A5633" t="s">
        <v>19734</v>
      </c>
      <c r="B5633" t="s">
        <v>8174</v>
      </c>
      <c r="C5633" t="s">
        <v>7878</v>
      </c>
      <c r="D5633" t="s">
        <v>7877</v>
      </c>
      <c r="E5633" t="s">
        <v>113</v>
      </c>
      <c r="F5633" t="s">
        <v>7879</v>
      </c>
      <c r="G5633" t="s">
        <v>1356</v>
      </c>
      <c r="H5633" t="s">
        <v>127</v>
      </c>
      <c r="I5633" t="s">
        <v>115</v>
      </c>
      <c r="J5633" t="s">
        <v>19735</v>
      </c>
      <c r="K5633" t="s">
        <v>19736</v>
      </c>
      <c r="L5633" t="s">
        <v>120</v>
      </c>
      <c r="M5633">
        <v>40</v>
      </c>
      <c r="N5633" t="s">
        <v>113</v>
      </c>
      <c r="O5633" t="s">
        <v>14586</v>
      </c>
      <c r="P5633">
        <v>3</v>
      </c>
      <c r="Q5633">
        <v>2300</v>
      </c>
      <c r="R5633">
        <v>300</v>
      </c>
      <c r="T5633">
        <v>300</v>
      </c>
      <c r="U5633">
        <v>110</v>
      </c>
      <c r="V5633">
        <v>190</v>
      </c>
      <c r="W5633">
        <v>2.0699999999999998</v>
      </c>
      <c r="X5633">
        <v>2.4839999999999995</v>
      </c>
    </row>
    <row r="5634" spans="1:24" hidden="1" x14ac:dyDescent="0.3">
      <c r="A5634" t="s">
        <v>19737</v>
      </c>
      <c r="B5634" t="s">
        <v>8179</v>
      </c>
      <c r="C5634" t="s">
        <v>7878</v>
      </c>
      <c r="D5634" t="s">
        <v>7877</v>
      </c>
      <c r="E5634" t="s">
        <v>113</v>
      </c>
      <c r="F5634" t="s">
        <v>7879</v>
      </c>
      <c r="G5634" t="s">
        <v>1356</v>
      </c>
      <c r="H5634" t="s">
        <v>127</v>
      </c>
      <c r="I5634" t="s">
        <v>115</v>
      </c>
      <c r="J5634" t="s">
        <v>19735</v>
      </c>
      <c r="K5634" t="s">
        <v>19736</v>
      </c>
      <c r="L5634" t="s">
        <v>120</v>
      </c>
      <c r="M5634">
        <v>40</v>
      </c>
      <c r="N5634" t="s">
        <v>113</v>
      </c>
      <c r="O5634" t="s">
        <v>19738</v>
      </c>
      <c r="P5634">
        <v>1</v>
      </c>
      <c r="Q5634">
        <v>400</v>
      </c>
      <c r="R5634">
        <v>300</v>
      </c>
      <c r="W5634">
        <v>0.12</v>
      </c>
      <c r="X5634">
        <v>0.14399999999999999</v>
      </c>
    </row>
    <row r="5635" spans="1:24" hidden="1" x14ac:dyDescent="0.3">
      <c r="A5635" t="s">
        <v>19739</v>
      </c>
      <c r="B5635" t="s">
        <v>8174</v>
      </c>
      <c r="C5635" t="s">
        <v>7118</v>
      </c>
      <c r="D5635" t="s">
        <v>7117</v>
      </c>
      <c r="E5635" t="s">
        <v>113</v>
      </c>
      <c r="F5635" t="s">
        <v>7119</v>
      </c>
      <c r="G5635" t="s">
        <v>247</v>
      </c>
      <c r="H5635" t="s">
        <v>308</v>
      </c>
      <c r="I5635" t="s">
        <v>406</v>
      </c>
      <c r="J5635" t="s">
        <v>19740</v>
      </c>
      <c r="K5635" t="s">
        <v>19741</v>
      </c>
      <c r="L5635" t="s">
        <v>120</v>
      </c>
      <c r="M5635">
        <v>39</v>
      </c>
      <c r="N5635" t="s">
        <v>9085</v>
      </c>
      <c r="O5635" t="s">
        <v>17159</v>
      </c>
      <c r="P5635">
        <v>3</v>
      </c>
      <c r="Q5635">
        <v>1450</v>
      </c>
      <c r="R5635">
        <v>400</v>
      </c>
      <c r="T5635">
        <v>60</v>
      </c>
      <c r="U5635">
        <v>300</v>
      </c>
      <c r="V5635">
        <v>160</v>
      </c>
      <c r="W5635">
        <v>1.74</v>
      </c>
      <c r="X5635">
        <v>2.0880000000000001</v>
      </c>
    </row>
    <row r="5636" spans="1:24" hidden="1" x14ac:dyDescent="0.3">
      <c r="A5636" t="s">
        <v>19742</v>
      </c>
      <c r="B5636" t="s">
        <v>8617</v>
      </c>
      <c r="C5636" t="s">
        <v>7118</v>
      </c>
      <c r="D5636" t="s">
        <v>7117</v>
      </c>
      <c r="E5636" t="s">
        <v>113</v>
      </c>
      <c r="F5636" t="s">
        <v>7119</v>
      </c>
      <c r="G5636" t="s">
        <v>247</v>
      </c>
      <c r="H5636" t="s">
        <v>308</v>
      </c>
      <c r="I5636" t="s">
        <v>406</v>
      </c>
      <c r="J5636" t="s">
        <v>19740</v>
      </c>
      <c r="K5636" t="s">
        <v>19741</v>
      </c>
      <c r="L5636" t="s">
        <v>120</v>
      </c>
      <c r="M5636">
        <v>37</v>
      </c>
      <c r="N5636" t="s">
        <v>9085</v>
      </c>
      <c r="O5636" t="s">
        <v>8647</v>
      </c>
      <c r="P5636">
        <v>3</v>
      </c>
      <c r="Q5636">
        <v>1509</v>
      </c>
      <c r="R5636">
        <v>469</v>
      </c>
      <c r="T5636">
        <v>60</v>
      </c>
      <c r="U5636">
        <v>300</v>
      </c>
      <c r="V5636">
        <v>160</v>
      </c>
      <c r="W5636">
        <v>2.1231629999999999</v>
      </c>
      <c r="X5636">
        <v>2.5477955999999997</v>
      </c>
    </row>
    <row r="5637" spans="1:24" hidden="1" x14ac:dyDescent="0.3">
      <c r="A5637" t="s">
        <v>19743</v>
      </c>
      <c r="B5637" t="s">
        <v>8179</v>
      </c>
      <c r="C5637" t="s">
        <v>7118</v>
      </c>
      <c r="D5637" t="s">
        <v>7117</v>
      </c>
      <c r="E5637" t="s">
        <v>113</v>
      </c>
      <c r="F5637" t="s">
        <v>7119</v>
      </c>
      <c r="G5637" t="s">
        <v>247</v>
      </c>
      <c r="H5637" t="s">
        <v>308</v>
      </c>
      <c r="I5637" t="s">
        <v>406</v>
      </c>
      <c r="J5637" t="s">
        <v>19740</v>
      </c>
      <c r="K5637" t="s">
        <v>19741</v>
      </c>
      <c r="L5637" t="s">
        <v>120</v>
      </c>
      <c r="M5637">
        <v>37</v>
      </c>
      <c r="N5637" t="s">
        <v>9085</v>
      </c>
      <c r="O5637" t="s">
        <v>10858</v>
      </c>
      <c r="P5637">
        <v>6</v>
      </c>
      <c r="Q5637">
        <v>480</v>
      </c>
      <c r="R5637">
        <v>356</v>
      </c>
      <c r="W5637">
        <v>1.02528</v>
      </c>
      <c r="X5637">
        <v>1.2303359999999999</v>
      </c>
    </row>
    <row r="5638" spans="1:24" hidden="1" x14ac:dyDescent="0.3">
      <c r="A5638" t="s">
        <v>19744</v>
      </c>
      <c r="B5638" t="s">
        <v>8174</v>
      </c>
      <c r="C5638" t="s">
        <v>7371</v>
      </c>
      <c r="D5638" t="s">
        <v>7370</v>
      </c>
      <c r="E5638" t="s">
        <v>113</v>
      </c>
      <c r="F5638" t="s">
        <v>7372</v>
      </c>
      <c r="G5638" t="s">
        <v>247</v>
      </c>
      <c r="H5638" t="s">
        <v>1187</v>
      </c>
      <c r="I5638" t="s">
        <v>1189</v>
      </c>
      <c r="J5638" t="s">
        <v>19745</v>
      </c>
      <c r="K5638" t="s">
        <v>19746</v>
      </c>
      <c r="L5638" t="s">
        <v>9030</v>
      </c>
      <c r="M5638">
        <v>60</v>
      </c>
      <c r="N5638" t="s">
        <v>9085</v>
      </c>
      <c r="O5638" t="s">
        <v>10329</v>
      </c>
      <c r="P5638">
        <v>2</v>
      </c>
      <c r="Q5638">
        <v>2580</v>
      </c>
      <c r="R5638">
        <v>590</v>
      </c>
      <c r="T5638">
        <v>140</v>
      </c>
      <c r="U5638">
        <v>320</v>
      </c>
      <c r="W5638">
        <v>3.0444</v>
      </c>
      <c r="X5638">
        <v>3.6532799999999996</v>
      </c>
    </row>
    <row r="5639" spans="1:24" hidden="1" x14ac:dyDescent="0.3">
      <c r="A5639" t="s">
        <v>19747</v>
      </c>
      <c r="B5639" t="s">
        <v>8179</v>
      </c>
      <c r="C5639" t="s">
        <v>7371</v>
      </c>
      <c r="D5639" t="s">
        <v>7370</v>
      </c>
      <c r="E5639" t="s">
        <v>113</v>
      </c>
      <c r="F5639" t="s">
        <v>7372</v>
      </c>
      <c r="G5639" t="s">
        <v>247</v>
      </c>
      <c r="H5639" t="s">
        <v>1187</v>
      </c>
      <c r="I5639" t="s">
        <v>1189</v>
      </c>
      <c r="J5639" t="s">
        <v>19745</v>
      </c>
      <c r="K5639" t="s">
        <v>19746</v>
      </c>
      <c r="L5639" t="s">
        <v>9030</v>
      </c>
      <c r="M5639">
        <v>59</v>
      </c>
      <c r="N5639" t="s">
        <v>9085</v>
      </c>
      <c r="O5639" t="s">
        <v>11880</v>
      </c>
      <c r="P5639">
        <v>2</v>
      </c>
      <c r="Q5639">
        <v>400</v>
      </c>
      <c r="R5639">
        <v>300</v>
      </c>
      <c r="W5639">
        <v>0.24</v>
      </c>
      <c r="X5639">
        <v>0.28799999999999998</v>
      </c>
    </row>
    <row r="5640" spans="1:24" hidden="1" x14ac:dyDescent="0.3">
      <c r="A5640" t="s">
        <v>19748</v>
      </c>
      <c r="B5640" t="s">
        <v>8536</v>
      </c>
      <c r="C5640" t="s">
        <v>7371</v>
      </c>
      <c r="D5640" t="s">
        <v>7370</v>
      </c>
      <c r="E5640" t="s">
        <v>113</v>
      </c>
      <c r="F5640" t="s">
        <v>7372</v>
      </c>
      <c r="G5640" t="s">
        <v>247</v>
      </c>
      <c r="H5640" t="s">
        <v>1187</v>
      </c>
      <c r="I5640" t="s">
        <v>1189</v>
      </c>
      <c r="J5640" t="s">
        <v>19745</v>
      </c>
      <c r="K5640" t="s">
        <v>19746</v>
      </c>
      <c r="L5640" t="s">
        <v>9030</v>
      </c>
      <c r="M5640">
        <v>57</v>
      </c>
      <c r="N5640" t="s">
        <v>9085</v>
      </c>
      <c r="O5640" t="s">
        <v>9131</v>
      </c>
      <c r="P5640">
        <v>2</v>
      </c>
      <c r="Q5640">
        <v>210</v>
      </c>
      <c r="R5640">
        <v>210</v>
      </c>
      <c r="W5640">
        <v>8.8200000000000001E-2</v>
      </c>
      <c r="X5640">
        <v>0.10584</v>
      </c>
    </row>
    <row r="5641" spans="1:24" hidden="1" x14ac:dyDescent="0.3">
      <c r="A5641" t="s">
        <v>19749</v>
      </c>
      <c r="B5641" t="s">
        <v>8211</v>
      </c>
      <c r="C5641" t="s">
        <v>7371</v>
      </c>
      <c r="D5641" t="s">
        <v>7370</v>
      </c>
      <c r="E5641" t="s">
        <v>113</v>
      </c>
      <c r="F5641" t="s">
        <v>7372</v>
      </c>
      <c r="G5641" t="s">
        <v>247</v>
      </c>
      <c r="H5641" t="s">
        <v>1187</v>
      </c>
      <c r="I5641" t="s">
        <v>1189</v>
      </c>
      <c r="J5641" t="s">
        <v>19745</v>
      </c>
      <c r="K5641" t="s">
        <v>19746</v>
      </c>
      <c r="L5641" t="s">
        <v>9030</v>
      </c>
      <c r="M5641">
        <v>57</v>
      </c>
      <c r="N5641" t="s">
        <v>113</v>
      </c>
      <c r="O5641" t="s">
        <v>9493</v>
      </c>
      <c r="P5641">
        <v>2</v>
      </c>
      <c r="Q5641">
        <v>0.6</v>
      </c>
      <c r="T5641">
        <v>331.9</v>
      </c>
      <c r="U5641">
        <v>139.1</v>
      </c>
      <c r="W5641">
        <v>0.56548667764616278</v>
      </c>
      <c r="X5641">
        <v>0.90477868423386054</v>
      </c>
    </row>
    <row r="5642" spans="1:24" hidden="1" x14ac:dyDescent="0.3">
      <c r="A5642" t="s">
        <v>19750</v>
      </c>
      <c r="B5642" t="s">
        <v>1304</v>
      </c>
      <c r="C5642" t="s">
        <v>7371</v>
      </c>
      <c r="D5642" t="s">
        <v>7370</v>
      </c>
      <c r="E5642" t="s">
        <v>113</v>
      </c>
      <c r="F5642" t="s">
        <v>7372</v>
      </c>
      <c r="G5642" t="s">
        <v>247</v>
      </c>
      <c r="H5642" t="s">
        <v>1187</v>
      </c>
      <c r="I5642" t="s">
        <v>1189</v>
      </c>
      <c r="J5642" t="s">
        <v>19745</v>
      </c>
      <c r="K5642" t="s">
        <v>19746</v>
      </c>
      <c r="L5642" t="s">
        <v>9030</v>
      </c>
      <c r="M5642">
        <v>0</v>
      </c>
      <c r="N5642" t="s">
        <v>9085</v>
      </c>
      <c r="O5642" t="s">
        <v>18432</v>
      </c>
      <c r="P5642">
        <v>3</v>
      </c>
      <c r="R5642">
        <v>900</v>
      </c>
      <c r="S5642">
        <v>3700</v>
      </c>
    </row>
    <row r="5643" spans="1:24" hidden="1" x14ac:dyDescent="0.3">
      <c r="A5643" t="s">
        <v>19751</v>
      </c>
      <c r="B5643" t="s">
        <v>8174</v>
      </c>
      <c r="C5643" t="s">
        <v>19752</v>
      </c>
      <c r="D5643" t="s">
        <v>19753</v>
      </c>
      <c r="E5643" t="s">
        <v>113</v>
      </c>
      <c r="F5643" t="s">
        <v>19754</v>
      </c>
      <c r="G5643" t="s">
        <v>247</v>
      </c>
      <c r="H5643" t="s">
        <v>308</v>
      </c>
      <c r="I5643" t="s">
        <v>406</v>
      </c>
      <c r="J5643" t="s">
        <v>19755</v>
      </c>
      <c r="K5643" t="s">
        <v>19756</v>
      </c>
      <c r="L5643" t="s">
        <v>8903</v>
      </c>
      <c r="M5643">
        <v>29</v>
      </c>
      <c r="N5643" t="s">
        <v>9085</v>
      </c>
      <c r="O5643" t="s">
        <v>17159</v>
      </c>
      <c r="P5643">
        <v>3</v>
      </c>
      <c r="Q5643">
        <v>1450</v>
      </c>
      <c r="R5643">
        <v>400</v>
      </c>
      <c r="T5643">
        <v>185</v>
      </c>
      <c r="U5643">
        <v>335</v>
      </c>
      <c r="V5643">
        <v>105</v>
      </c>
      <c r="W5643">
        <v>1.74</v>
      </c>
      <c r="X5643">
        <v>2.0880000000000001</v>
      </c>
    </row>
    <row r="5644" spans="1:24" hidden="1" x14ac:dyDescent="0.3">
      <c r="A5644" t="s">
        <v>19757</v>
      </c>
      <c r="B5644" t="s">
        <v>8617</v>
      </c>
      <c r="C5644" t="s">
        <v>19752</v>
      </c>
      <c r="D5644" t="s">
        <v>19753</v>
      </c>
      <c r="E5644" t="s">
        <v>113</v>
      </c>
      <c r="F5644" t="s">
        <v>19754</v>
      </c>
      <c r="G5644" t="s">
        <v>247</v>
      </c>
      <c r="H5644" t="s">
        <v>308</v>
      </c>
      <c r="I5644" t="s">
        <v>406</v>
      </c>
      <c r="J5644" t="s">
        <v>19755</v>
      </c>
      <c r="K5644" t="s">
        <v>19756</v>
      </c>
      <c r="L5644" t="s">
        <v>8903</v>
      </c>
      <c r="M5644">
        <v>27</v>
      </c>
      <c r="N5644" t="s">
        <v>9085</v>
      </c>
      <c r="O5644" t="s">
        <v>8647</v>
      </c>
      <c r="P5644">
        <v>3</v>
      </c>
      <c r="Q5644">
        <v>1509</v>
      </c>
      <c r="R5644">
        <v>469</v>
      </c>
      <c r="T5644">
        <v>185</v>
      </c>
      <c r="U5644">
        <v>335</v>
      </c>
      <c r="V5644">
        <v>105</v>
      </c>
      <c r="W5644">
        <v>2.1231629999999999</v>
      </c>
      <c r="X5644">
        <v>2.5477955999999997</v>
      </c>
    </row>
    <row r="5645" spans="1:24" hidden="1" x14ac:dyDescent="0.3">
      <c r="A5645" t="s">
        <v>19758</v>
      </c>
      <c r="B5645" t="s">
        <v>8179</v>
      </c>
      <c r="C5645" t="s">
        <v>19752</v>
      </c>
      <c r="D5645" t="s">
        <v>19753</v>
      </c>
      <c r="E5645" t="s">
        <v>113</v>
      </c>
      <c r="F5645" t="s">
        <v>19754</v>
      </c>
      <c r="G5645" t="s">
        <v>247</v>
      </c>
      <c r="H5645" t="s">
        <v>308</v>
      </c>
      <c r="I5645" t="s">
        <v>406</v>
      </c>
      <c r="J5645" t="s">
        <v>19755</v>
      </c>
      <c r="K5645" t="s">
        <v>19756</v>
      </c>
      <c r="L5645" t="s">
        <v>8903</v>
      </c>
      <c r="M5645">
        <v>27</v>
      </c>
      <c r="N5645" t="s">
        <v>9085</v>
      </c>
      <c r="O5645" t="s">
        <v>11880</v>
      </c>
      <c r="P5645">
        <v>6</v>
      </c>
      <c r="Q5645">
        <v>400</v>
      </c>
      <c r="R5645">
        <v>300</v>
      </c>
      <c r="W5645">
        <v>0.72</v>
      </c>
      <c r="X5645">
        <v>0.86399999999999999</v>
      </c>
    </row>
    <row r="5646" spans="1:24" hidden="1" x14ac:dyDescent="0.3">
      <c r="A5646" t="s">
        <v>19759</v>
      </c>
      <c r="B5646" t="s">
        <v>8536</v>
      </c>
      <c r="C5646" t="s">
        <v>19752</v>
      </c>
      <c r="D5646" t="s">
        <v>19753</v>
      </c>
      <c r="E5646" t="s">
        <v>113</v>
      </c>
      <c r="F5646" t="s">
        <v>19754</v>
      </c>
      <c r="G5646" t="s">
        <v>247</v>
      </c>
      <c r="H5646" t="s">
        <v>308</v>
      </c>
      <c r="I5646" t="s">
        <v>406</v>
      </c>
      <c r="J5646" t="s">
        <v>19755</v>
      </c>
      <c r="K5646" t="s">
        <v>19756</v>
      </c>
      <c r="L5646" t="s">
        <v>8903</v>
      </c>
      <c r="M5646">
        <v>30</v>
      </c>
      <c r="N5646" t="s">
        <v>9085</v>
      </c>
      <c r="O5646" t="s">
        <v>9131</v>
      </c>
      <c r="P5646">
        <v>2</v>
      </c>
      <c r="Q5646">
        <v>210</v>
      </c>
      <c r="R5646">
        <v>210</v>
      </c>
      <c r="W5646">
        <v>8.8200000000000001E-2</v>
      </c>
      <c r="X5646">
        <v>0.10584</v>
      </c>
    </row>
    <row r="5647" spans="1:24" hidden="1" x14ac:dyDescent="0.3">
      <c r="A5647" t="s">
        <v>19760</v>
      </c>
      <c r="B5647" t="s">
        <v>8211</v>
      </c>
      <c r="C5647" t="s">
        <v>19752</v>
      </c>
      <c r="D5647" t="s">
        <v>19753</v>
      </c>
      <c r="E5647" t="s">
        <v>113</v>
      </c>
      <c r="F5647" t="s">
        <v>19754</v>
      </c>
      <c r="G5647" t="s">
        <v>247</v>
      </c>
      <c r="H5647" t="s">
        <v>308</v>
      </c>
      <c r="I5647" t="s">
        <v>406</v>
      </c>
      <c r="J5647" t="s">
        <v>19755</v>
      </c>
      <c r="K5647" t="s">
        <v>19756</v>
      </c>
      <c r="L5647" t="s">
        <v>8903</v>
      </c>
      <c r="M5647">
        <v>30</v>
      </c>
      <c r="N5647" t="s">
        <v>113</v>
      </c>
      <c r="O5647" t="s">
        <v>19349</v>
      </c>
      <c r="P5647">
        <v>1</v>
      </c>
      <c r="Q5647">
        <v>0.6</v>
      </c>
      <c r="T5647">
        <v>123.9</v>
      </c>
      <c r="W5647">
        <v>0.28274333882308139</v>
      </c>
      <c r="X5647">
        <v>0.45238934211693027</v>
      </c>
    </row>
    <row r="5648" spans="1:24" hidden="1" x14ac:dyDescent="0.3">
      <c r="A5648" t="s">
        <v>19761</v>
      </c>
      <c r="B5648" t="s">
        <v>8174</v>
      </c>
      <c r="C5648" t="s">
        <v>3397</v>
      </c>
      <c r="D5648" t="s">
        <v>3396</v>
      </c>
      <c r="E5648" t="s">
        <v>113</v>
      </c>
      <c r="F5648" t="s">
        <v>3398</v>
      </c>
      <c r="G5648" t="s">
        <v>1356</v>
      </c>
      <c r="H5648" t="s">
        <v>1148</v>
      </c>
      <c r="I5648" t="s">
        <v>115</v>
      </c>
      <c r="J5648" t="s">
        <v>19762</v>
      </c>
      <c r="K5648" t="s">
        <v>19763</v>
      </c>
      <c r="L5648" t="s">
        <v>120</v>
      </c>
      <c r="M5648">
        <v>40</v>
      </c>
      <c r="N5648" t="s">
        <v>8614</v>
      </c>
      <c r="O5648" t="s">
        <v>19764</v>
      </c>
      <c r="P5648">
        <v>3</v>
      </c>
      <c r="Q5648">
        <v>1412</v>
      </c>
      <c r="R5648">
        <v>353</v>
      </c>
      <c r="T5648">
        <v>0</v>
      </c>
      <c r="U5648">
        <v>120</v>
      </c>
      <c r="V5648">
        <v>230</v>
      </c>
      <c r="W5648">
        <v>1.4953080000000001</v>
      </c>
      <c r="X5648">
        <v>1.7943696</v>
      </c>
    </row>
    <row r="5649" spans="1:24" hidden="1" x14ac:dyDescent="0.3">
      <c r="A5649" t="s">
        <v>19765</v>
      </c>
      <c r="B5649" t="s">
        <v>8617</v>
      </c>
      <c r="C5649" t="s">
        <v>3397</v>
      </c>
      <c r="D5649" t="s">
        <v>3396</v>
      </c>
      <c r="E5649" t="s">
        <v>113</v>
      </c>
      <c r="F5649" t="s">
        <v>3398</v>
      </c>
      <c r="G5649" t="s">
        <v>1356</v>
      </c>
      <c r="H5649" t="s">
        <v>1148</v>
      </c>
      <c r="I5649" t="s">
        <v>115</v>
      </c>
      <c r="J5649" t="s">
        <v>19762</v>
      </c>
      <c r="K5649" t="s">
        <v>19763</v>
      </c>
      <c r="L5649" t="s">
        <v>120</v>
      </c>
      <c r="M5649">
        <v>40</v>
      </c>
      <c r="N5649" t="s">
        <v>8614</v>
      </c>
      <c r="O5649" t="s">
        <v>9835</v>
      </c>
      <c r="P5649">
        <v>3</v>
      </c>
      <c r="Q5649">
        <v>694</v>
      </c>
      <c r="R5649">
        <v>408</v>
      </c>
      <c r="T5649">
        <v>0</v>
      </c>
      <c r="U5649">
        <v>120</v>
      </c>
      <c r="V5649">
        <v>230</v>
      </c>
      <c r="W5649">
        <v>0.84945599999999999</v>
      </c>
      <c r="X5649">
        <v>1.0193471999999999</v>
      </c>
    </row>
    <row r="5650" spans="1:24" hidden="1" x14ac:dyDescent="0.3">
      <c r="A5650" t="s">
        <v>19766</v>
      </c>
      <c r="B5650" t="s">
        <v>8179</v>
      </c>
      <c r="C5650" t="s">
        <v>3397</v>
      </c>
      <c r="D5650" t="s">
        <v>3396</v>
      </c>
      <c r="E5650" t="s">
        <v>113</v>
      </c>
      <c r="F5650" t="s">
        <v>3398</v>
      </c>
      <c r="G5650" t="s">
        <v>1356</v>
      </c>
      <c r="H5650" t="s">
        <v>1148</v>
      </c>
      <c r="I5650" t="s">
        <v>115</v>
      </c>
      <c r="J5650" t="s">
        <v>19762</v>
      </c>
      <c r="K5650" t="s">
        <v>19763</v>
      </c>
      <c r="L5650" t="s">
        <v>120</v>
      </c>
      <c r="M5650">
        <v>40</v>
      </c>
      <c r="N5650" t="s">
        <v>8614</v>
      </c>
      <c r="O5650" t="s">
        <v>9568</v>
      </c>
      <c r="P5650">
        <v>3</v>
      </c>
      <c r="Q5650">
        <v>409</v>
      </c>
      <c r="R5650">
        <v>269</v>
      </c>
      <c r="W5650">
        <v>0.330063</v>
      </c>
      <c r="X5650">
        <v>0.39607559999999997</v>
      </c>
    </row>
    <row r="5651" spans="1:24" hidden="1" x14ac:dyDescent="0.3">
      <c r="A5651" t="s">
        <v>19767</v>
      </c>
      <c r="B5651" t="s">
        <v>8174</v>
      </c>
      <c r="C5651" t="s">
        <v>3320</v>
      </c>
      <c r="D5651" t="s">
        <v>3319</v>
      </c>
      <c r="E5651" t="s">
        <v>113</v>
      </c>
      <c r="F5651" t="s">
        <v>3321</v>
      </c>
      <c r="G5651" t="s">
        <v>1356</v>
      </c>
      <c r="H5651" t="s">
        <v>127</v>
      </c>
      <c r="I5651" t="s">
        <v>115</v>
      </c>
      <c r="J5651" t="s">
        <v>19768</v>
      </c>
      <c r="K5651" t="s">
        <v>19769</v>
      </c>
      <c r="L5651" t="s">
        <v>120</v>
      </c>
      <c r="M5651">
        <v>40</v>
      </c>
      <c r="N5651" t="s">
        <v>8614</v>
      </c>
      <c r="O5651" t="s">
        <v>19764</v>
      </c>
      <c r="P5651">
        <v>3</v>
      </c>
      <c r="Q5651">
        <v>1412</v>
      </c>
      <c r="R5651">
        <v>353</v>
      </c>
      <c r="T5651">
        <v>10</v>
      </c>
      <c r="U5651">
        <v>110</v>
      </c>
      <c r="V5651">
        <v>300</v>
      </c>
      <c r="W5651">
        <v>1.4953080000000001</v>
      </c>
      <c r="X5651">
        <v>1.7943696</v>
      </c>
    </row>
    <row r="5652" spans="1:24" hidden="1" x14ac:dyDescent="0.3">
      <c r="A5652" t="s">
        <v>19770</v>
      </c>
      <c r="B5652" t="s">
        <v>8617</v>
      </c>
      <c r="C5652" t="s">
        <v>3320</v>
      </c>
      <c r="D5652" t="s">
        <v>3319</v>
      </c>
      <c r="E5652" t="s">
        <v>113</v>
      </c>
      <c r="F5652" t="s">
        <v>3321</v>
      </c>
      <c r="G5652" t="s">
        <v>1356</v>
      </c>
      <c r="H5652" t="s">
        <v>127</v>
      </c>
      <c r="I5652" t="s">
        <v>115</v>
      </c>
      <c r="J5652" t="s">
        <v>19768</v>
      </c>
      <c r="K5652" t="s">
        <v>19769</v>
      </c>
      <c r="L5652" t="s">
        <v>120</v>
      </c>
      <c r="M5652">
        <v>40</v>
      </c>
      <c r="N5652" t="s">
        <v>8614</v>
      </c>
      <c r="O5652" t="s">
        <v>9835</v>
      </c>
      <c r="P5652">
        <v>3</v>
      </c>
      <c r="Q5652">
        <v>778</v>
      </c>
      <c r="R5652">
        <v>408</v>
      </c>
      <c r="T5652">
        <v>10</v>
      </c>
      <c r="U5652">
        <v>110</v>
      </c>
      <c r="V5652">
        <v>300</v>
      </c>
      <c r="W5652">
        <v>0.95227200000000001</v>
      </c>
      <c r="X5652">
        <v>1.1427263999999999</v>
      </c>
    </row>
    <row r="5653" spans="1:24" hidden="1" x14ac:dyDescent="0.3">
      <c r="A5653" t="s">
        <v>19771</v>
      </c>
      <c r="B5653" t="s">
        <v>8179</v>
      </c>
      <c r="C5653" t="s">
        <v>3320</v>
      </c>
      <c r="D5653" t="s">
        <v>3319</v>
      </c>
      <c r="E5653" t="s">
        <v>113</v>
      </c>
      <c r="F5653" t="s">
        <v>3321</v>
      </c>
      <c r="G5653" t="s">
        <v>1356</v>
      </c>
      <c r="H5653" t="s">
        <v>127</v>
      </c>
      <c r="I5653" t="s">
        <v>115</v>
      </c>
      <c r="J5653" t="s">
        <v>19768</v>
      </c>
      <c r="K5653" t="s">
        <v>19769</v>
      </c>
      <c r="L5653" t="s">
        <v>120</v>
      </c>
      <c r="M5653">
        <v>40</v>
      </c>
      <c r="N5653" t="s">
        <v>8614</v>
      </c>
      <c r="O5653" t="s">
        <v>9568</v>
      </c>
      <c r="P5653">
        <v>3</v>
      </c>
      <c r="Q5653">
        <v>354</v>
      </c>
      <c r="R5653">
        <v>261</v>
      </c>
      <c r="W5653">
        <v>0.27718199999999998</v>
      </c>
      <c r="X5653">
        <v>0.33261839999999998</v>
      </c>
    </row>
    <row r="5654" spans="1:24" hidden="1" x14ac:dyDescent="0.3">
      <c r="A5654" t="s">
        <v>19772</v>
      </c>
      <c r="B5654" t="s">
        <v>8536</v>
      </c>
      <c r="C5654" t="s">
        <v>3320</v>
      </c>
      <c r="D5654" t="s">
        <v>3319</v>
      </c>
      <c r="E5654" t="s">
        <v>113</v>
      </c>
      <c r="F5654" t="s">
        <v>3321</v>
      </c>
      <c r="G5654" t="s">
        <v>1356</v>
      </c>
      <c r="H5654" t="s">
        <v>127</v>
      </c>
      <c r="I5654" t="s">
        <v>115</v>
      </c>
      <c r="J5654" t="s">
        <v>19768</v>
      </c>
      <c r="K5654" t="s">
        <v>19769</v>
      </c>
      <c r="L5654" t="s">
        <v>120</v>
      </c>
      <c r="M5654">
        <v>40</v>
      </c>
      <c r="N5654" t="s">
        <v>8614</v>
      </c>
      <c r="O5654" t="s">
        <v>12523</v>
      </c>
      <c r="P5654">
        <v>3</v>
      </c>
      <c r="Q5654">
        <v>419</v>
      </c>
      <c r="R5654">
        <v>275</v>
      </c>
      <c r="W5654">
        <v>0.34567500000000001</v>
      </c>
      <c r="X5654">
        <v>0.41481000000000001</v>
      </c>
    </row>
    <row r="5655" spans="1:24" hidden="1" x14ac:dyDescent="0.3">
      <c r="A5655" t="s">
        <v>19773</v>
      </c>
      <c r="B5655" t="s">
        <v>8174</v>
      </c>
      <c r="C5655" t="s">
        <v>6053</v>
      </c>
      <c r="D5655" t="s">
        <v>6052</v>
      </c>
      <c r="E5655" t="s">
        <v>113</v>
      </c>
      <c r="F5655" t="s">
        <v>6054</v>
      </c>
      <c r="G5655" t="s">
        <v>247</v>
      </c>
      <c r="H5655" t="s">
        <v>6157</v>
      </c>
      <c r="I5655" t="s">
        <v>226</v>
      </c>
      <c r="J5655" t="s">
        <v>19774</v>
      </c>
      <c r="K5655" t="s">
        <v>19775</v>
      </c>
      <c r="L5655" t="s">
        <v>120</v>
      </c>
      <c r="M5655">
        <v>39</v>
      </c>
      <c r="N5655" t="s">
        <v>9085</v>
      </c>
      <c r="O5655" t="s">
        <v>17921</v>
      </c>
      <c r="P5655">
        <v>3</v>
      </c>
      <c r="Q5655">
        <v>1499</v>
      </c>
      <c r="R5655">
        <v>429</v>
      </c>
      <c r="T5655">
        <v>290</v>
      </c>
      <c r="U5655">
        <v>150</v>
      </c>
      <c r="V5655">
        <v>10</v>
      </c>
      <c r="W5655">
        <v>1.9292130000000001</v>
      </c>
      <c r="X5655">
        <v>2.3150556</v>
      </c>
    </row>
    <row r="5656" spans="1:24" hidden="1" x14ac:dyDescent="0.3">
      <c r="A5656" t="s">
        <v>19776</v>
      </c>
      <c r="B5656" t="s">
        <v>8179</v>
      </c>
      <c r="C5656" t="s">
        <v>6053</v>
      </c>
      <c r="D5656" t="s">
        <v>6052</v>
      </c>
      <c r="E5656" t="s">
        <v>113</v>
      </c>
      <c r="F5656" t="s">
        <v>6054</v>
      </c>
      <c r="G5656" t="s">
        <v>247</v>
      </c>
      <c r="H5656" t="s">
        <v>6157</v>
      </c>
      <c r="I5656" t="s">
        <v>226</v>
      </c>
      <c r="J5656" t="s">
        <v>19774</v>
      </c>
      <c r="K5656" t="s">
        <v>19775</v>
      </c>
      <c r="L5656" t="s">
        <v>120</v>
      </c>
      <c r="M5656">
        <v>38</v>
      </c>
      <c r="N5656" t="s">
        <v>9085</v>
      </c>
      <c r="O5656" t="s">
        <v>11880</v>
      </c>
      <c r="P5656">
        <v>3</v>
      </c>
      <c r="Q5656">
        <v>400</v>
      </c>
      <c r="R5656">
        <v>300</v>
      </c>
      <c r="W5656">
        <v>0.36</v>
      </c>
      <c r="X5656">
        <v>0.432</v>
      </c>
    </row>
    <row r="5657" spans="1:24" hidden="1" x14ac:dyDescent="0.3">
      <c r="A5657" t="s">
        <v>19777</v>
      </c>
      <c r="B5657" t="s">
        <v>8536</v>
      </c>
      <c r="C5657" t="s">
        <v>6053</v>
      </c>
      <c r="D5657" t="s">
        <v>6052</v>
      </c>
      <c r="E5657" t="s">
        <v>113</v>
      </c>
      <c r="F5657" t="s">
        <v>6054</v>
      </c>
      <c r="G5657" t="s">
        <v>247</v>
      </c>
      <c r="H5657" t="s">
        <v>6157</v>
      </c>
      <c r="I5657" t="s">
        <v>226</v>
      </c>
      <c r="J5657" t="s">
        <v>19774</v>
      </c>
      <c r="K5657" t="s">
        <v>19775</v>
      </c>
      <c r="L5657" t="s">
        <v>120</v>
      </c>
      <c r="M5657">
        <v>38</v>
      </c>
      <c r="N5657" t="s">
        <v>9085</v>
      </c>
      <c r="O5657" t="s">
        <v>16695</v>
      </c>
      <c r="P5657">
        <v>2</v>
      </c>
      <c r="Q5657">
        <v>400</v>
      </c>
      <c r="R5657">
        <v>300</v>
      </c>
      <c r="W5657">
        <v>0.24</v>
      </c>
      <c r="X5657">
        <v>0.28799999999999998</v>
      </c>
    </row>
    <row r="5658" spans="1:24" hidden="1" x14ac:dyDescent="0.3">
      <c r="A5658" t="s">
        <v>19778</v>
      </c>
      <c r="B5658" t="s">
        <v>8539</v>
      </c>
      <c r="C5658" t="s">
        <v>6053</v>
      </c>
      <c r="D5658" t="s">
        <v>6052</v>
      </c>
      <c r="E5658" t="s">
        <v>113</v>
      </c>
      <c r="F5658" t="s">
        <v>6054</v>
      </c>
      <c r="G5658" t="s">
        <v>247</v>
      </c>
      <c r="H5658" t="s">
        <v>6157</v>
      </c>
      <c r="I5658" t="s">
        <v>226</v>
      </c>
      <c r="J5658" t="s">
        <v>19774</v>
      </c>
      <c r="K5658" t="s">
        <v>19775</v>
      </c>
      <c r="L5658" t="s">
        <v>120</v>
      </c>
      <c r="M5658">
        <v>37</v>
      </c>
      <c r="N5658" t="s">
        <v>9085</v>
      </c>
      <c r="O5658" t="s">
        <v>9131</v>
      </c>
      <c r="P5658">
        <v>1</v>
      </c>
      <c r="Q5658">
        <v>210</v>
      </c>
      <c r="R5658">
        <v>210</v>
      </c>
      <c r="W5658">
        <v>4.41E-2</v>
      </c>
      <c r="X5658">
        <v>5.2920000000000002E-2</v>
      </c>
    </row>
    <row r="5659" spans="1:24" hidden="1" x14ac:dyDescent="0.3">
      <c r="A5659" t="s">
        <v>19779</v>
      </c>
      <c r="B5659" t="s">
        <v>8211</v>
      </c>
      <c r="C5659" t="s">
        <v>6053</v>
      </c>
      <c r="D5659" t="s">
        <v>6052</v>
      </c>
      <c r="E5659" t="s">
        <v>113</v>
      </c>
      <c r="F5659" t="s">
        <v>6054</v>
      </c>
      <c r="G5659" t="s">
        <v>247</v>
      </c>
      <c r="H5659" t="s">
        <v>6157</v>
      </c>
      <c r="I5659" t="s">
        <v>226</v>
      </c>
      <c r="J5659" t="s">
        <v>19774</v>
      </c>
      <c r="K5659" t="s">
        <v>19775</v>
      </c>
      <c r="L5659" t="s">
        <v>120</v>
      </c>
      <c r="M5659">
        <v>37</v>
      </c>
      <c r="N5659" t="s">
        <v>113</v>
      </c>
      <c r="O5659" t="s">
        <v>9493</v>
      </c>
      <c r="P5659">
        <v>1</v>
      </c>
      <c r="Q5659">
        <v>0.6</v>
      </c>
      <c r="T5659">
        <v>203.6</v>
      </c>
      <c r="W5659">
        <v>0.28274333882308139</v>
      </c>
      <c r="X5659">
        <v>0.45238934211693027</v>
      </c>
    </row>
    <row r="5660" spans="1:24" hidden="1" x14ac:dyDescent="0.3">
      <c r="A5660" t="s">
        <v>19780</v>
      </c>
      <c r="B5660" t="s">
        <v>1304</v>
      </c>
      <c r="C5660" t="s">
        <v>6053</v>
      </c>
      <c r="D5660" t="s">
        <v>6052</v>
      </c>
      <c r="E5660" t="s">
        <v>113</v>
      </c>
      <c r="F5660" t="s">
        <v>6054</v>
      </c>
      <c r="G5660" t="s">
        <v>247</v>
      </c>
      <c r="H5660" t="s">
        <v>6157</v>
      </c>
      <c r="I5660" t="s">
        <v>226</v>
      </c>
      <c r="J5660" t="s">
        <v>19774</v>
      </c>
      <c r="K5660" t="s">
        <v>19775</v>
      </c>
      <c r="L5660" t="s">
        <v>120</v>
      </c>
      <c r="M5660">
        <v>0</v>
      </c>
      <c r="N5660" t="s">
        <v>9085</v>
      </c>
      <c r="O5660" t="s">
        <v>17049</v>
      </c>
      <c r="P5660">
        <v>1</v>
      </c>
      <c r="R5660">
        <v>1200</v>
      </c>
      <c r="S5660">
        <v>2100</v>
      </c>
    </row>
    <row r="5661" spans="1:24" hidden="1" x14ac:dyDescent="0.3">
      <c r="A5661" t="s">
        <v>19781</v>
      </c>
      <c r="B5661" t="s">
        <v>8174</v>
      </c>
      <c r="C5661" t="s">
        <v>16562</v>
      </c>
      <c r="D5661" t="s">
        <v>19782</v>
      </c>
      <c r="E5661" t="s">
        <v>113</v>
      </c>
      <c r="F5661" t="s">
        <v>16564</v>
      </c>
      <c r="G5661" t="s">
        <v>133</v>
      </c>
      <c r="H5661" t="s">
        <v>13142</v>
      </c>
      <c r="I5661" t="s">
        <v>218</v>
      </c>
      <c r="J5661" t="s">
        <v>19783</v>
      </c>
      <c r="K5661" t="s">
        <v>19784</v>
      </c>
      <c r="L5661" t="s">
        <v>9030</v>
      </c>
      <c r="M5661">
        <v>60</v>
      </c>
      <c r="N5661" t="s">
        <v>8442</v>
      </c>
      <c r="O5661" t="s">
        <v>9890</v>
      </c>
      <c r="P5661">
        <v>2</v>
      </c>
      <c r="Q5661">
        <v>2500</v>
      </c>
      <c r="R5661">
        <v>355</v>
      </c>
      <c r="S5661">
        <v>192</v>
      </c>
      <c r="T5661">
        <v>25</v>
      </c>
      <c r="U5661">
        <v>170</v>
      </c>
      <c r="W5661">
        <v>1.7749999999999999</v>
      </c>
      <c r="X5661">
        <v>2.13</v>
      </c>
    </row>
    <row r="5662" spans="1:24" hidden="1" x14ac:dyDescent="0.3">
      <c r="A5662" t="s">
        <v>19785</v>
      </c>
      <c r="B5662" t="s">
        <v>8179</v>
      </c>
      <c r="C5662" t="s">
        <v>16562</v>
      </c>
      <c r="D5662" t="s">
        <v>19782</v>
      </c>
      <c r="E5662" t="s">
        <v>113</v>
      </c>
      <c r="F5662" t="s">
        <v>16564</v>
      </c>
      <c r="G5662" t="s">
        <v>133</v>
      </c>
      <c r="H5662" t="s">
        <v>13142</v>
      </c>
      <c r="I5662" t="s">
        <v>218</v>
      </c>
      <c r="J5662" t="s">
        <v>19783</v>
      </c>
      <c r="K5662" t="s">
        <v>19784</v>
      </c>
      <c r="L5662" t="s">
        <v>9030</v>
      </c>
      <c r="M5662">
        <v>60</v>
      </c>
      <c r="N5662" t="s">
        <v>9971</v>
      </c>
      <c r="O5662" t="s">
        <v>13147</v>
      </c>
      <c r="P5662">
        <v>1</v>
      </c>
      <c r="Q5662">
        <v>560</v>
      </c>
      <c r="R5662">
        <v>422</v>
      </c>
      <c r="S5662">
        <v>133</v>
      </c>
      <c r="W5662">
        <v>0.23632</v>
      </c>
      <c r="X5662">
        <v>0.283584</v>
      </c>
    </row>
    <row r="5663" spans="1:24" hidden="1" x14ac:dyDescent="0.3">
      <c r="A5663" t="s">
        <v>19786</v>
      </c>
      <c r="B5663" t="s">
        <v>8211</v>
      </c>
      <c r="C5663" t="s">
        <v>16562</v>
      </c>
      <c r="D5663" t="s">
        <v>19782</v>
      </c>
      <c r="E5663" t="s">
        <v>113</v>
      </c>
      <c r="F5663" t="s">
        <v>16564</v>
      </c>
      <c r="G5663" t="s">
        <v>133</v>
      </c>
      <c r="H5663" t="s">
        <v>13142</v>
      </c>
      <c r="I5663" t="s">
        <v>218</v>
      </c>
      <c r="J5663" t="s">
        <v>19783</v>
      </c>
      <c r="K5663" t="s">
        <v>19784</v>
      </c>
      <c r="L5663" t="s">
        <v>9030</v>
      </c>
      <c r="M5663">
        <v>58</v>
      </c>
      <c r="N5663" t="s">
        <v>113</v>
      </c>
      <c r="O5663" t="s">
        <v>9493</v>
      </c>
      <c r="P5663">
        <v>1</v>
      </c>
      <c r="Q5663">
        <v>0.6</v>
      </c>
      <c r="T5663">
        <v>31.18</v>
      </c>
      <c r="W5663">
        <v>0.28274333882308139</v>
      </c>
      <c r="X5663">
        <v>0.45238934211693027</v>
      </c>
    </row>
    <row r="5664" spans="1:24" hidden="1" x14ac:dyDescent="0.3">
      <c r="A5664" t="s">
        <v>19787</v>
      </c>
      <c r="B5664" t="s">
        <v>8174</v>
      </c>
      <c r="C5664" t="s">
        <v>19788</v>
      </c>
      <c r="D5664" t="s">
        <v>19789</v>
      </c>
      <c r="E5664" t="s">
        <v>113</v>
      </c>
      <c r="F5664" t="s">
        <v>19790</v>
      </c>
      <c r="G5664" t="s">
        <v>133</v>
      </c>
      <c r="H5664" t="s">
        <v>19134</v>
      </c>
      <c r="I5664" t="s">
        <v>115</v>
      </c>
      <c r="J5664" t="s">
        <v>19791</v>
      </c>
      <c r="K5664" t="s">
        <v>19792</v>
      </c>
      <c r="L5664" t="s">
        <v>120</v>
      </c>
      <c r="M5664">
        <v>40</v>
      </c>
      <c r="N5664" t="s">
        <v>113</v>
      </c>
      <c r="O5664" t="s">
        <v>8207</v>
      </c>
      <c r="P5664">
        <v>2</v>
      </c>
      <c r="Q5664">
        <v>1400</v>
      </c>
      <c r="R5664">
        <v>320</v>
      </c>
      <c r="T5664">
        <v>0</v>
      </c>
      <c r="U5664">
        <v>180</v>
      </c>
      <c r="W5664">
        <v>0.89600000000000002</v>
      </c>
      <c r="X5664">
        <v>1.0751999999999999</v>
      </c>
    </row>
    <row r="5665" spans="1:24" hidden="1" x14ac:dyDescent="0.3">
      <c r="A5665" t="s">
        <v>19793</v>
      </c>
      <c r="B5665" t="s">
        <v>8179</v>
      </c>
      <c r="C5665" t="s">
        <v>19788</v>
      </c>
      <c r="D5665" t="s">
        <v>19789</v>
      </c>
      <c r="E5665" t="s">
        <v>113</v>
      </c>
      <c r="F5665" t="s">
        <v>19790</v>
      </c>
      <c r="G5665" t="s">
        <v>133</v>
      </c>
      <c r="H5665" t="s">
        <v>19134</v>
      </c>
      <c r="I5665" t="s">
        <v>115</v>
      </c>
      <c r="J5665" t="s">
        <v>19791</v>
      </c>
      <c r="K5665" t="s">
        <v>19792</v>
      </c>
      <c r="L5665" t="s">
        <v>120</v>
      </c>
      <c r="M5665">
        <v>40</v>
      </c>
      <c r="N5665" t="s">
        <v>9971</v>
      </c>
      <c r="O5665" t="s">
        <v>9034</v>
      </c>
      <c r="P5665">
        <v>1</v>
      </c>
      <c r="Q5665">
        <v>560</v>
      </c>
      <c r="R5665">
        <v>308</v>
      </c>
      <c r="W5665">
        <v>0.17247999999999999</v>
      </c>
      <c r="X5665">
        <v>0.20697599999999999</v>
      </c>
    </row>
    <row r="5666" spans="1:24" hidden="1" x14ac:dyDescent="0.3">
      <c r="A5666" t="s">
        <v>19794</v>
      </c>
      <c r="B5666" t="s">
        <v>8211</v>
      </c>
      <c r="C5666" t="s">
        <v>19788</v>
      </c>
      <c r="D5666" t="s">
        <v>19789</v>
      </c>
      <c r="E5666" t="s">
        <v>113</v>
      </c>
      <c r="F5666" t="s">
        <v>19790</v>
      </c>
      <c r="G5666" t="s">
        <v>133</v>
      </c>
      <c r="H5666" t="s">
        <v>19134</v>
      </c>
      <c r="I5666" t="s">
        <v>115</v>
      </c>
      <c r="J5666" t="s">
        <v>19791</v>
      </c>
      <c r="K5666" t="s">
        <v>19792</v>
      </c>
      <c r="L5666" t="s">
        <v>120</v>
      </c>
      <c r="M5666">
        <v>40</v>
      </c>
      <c r="N5666" t="s">
        <v>113</v>
      </c>
      <c r="O5666" t="s">
        <v>17194</v>
      </c>
      <c r="P5666">
        <v>1</v>
      </c>
      <c r="Q5666">
        <v>0.6</v>
      </c>
      <c r="T5666">
        <v>0</v>
      </c>
      <c r="W5666">
        <v>0.28274333882308139</v>
      </c>
      <c r="X5666">
        <v>0.45238934211693027</v>
      </c>
    </row>
    <row r="5667" spans="1:24" hidden="1" x14ac:dyDescent="0.3">
      <c r="A5667" t="s">
        <v>19795</v>
      </c>
      <c r="B5667" t="s">
        <v>8174</v>
      </c>
      <c r="C5667" t="s">
        <v>1157</v>
      </c>
      <c r="D5667" t="s">
        <v>1156</v>
      </c>
      <c r="E5667" t="s">
        <v>113</v>
      </c>
      <c r="F5667" t="s">
        <v>1158</v>
      </c>
      <c r="G5667" t="s">
        <v>133</v>
      </c>
      <c r="H5667" t="s">
        <v>19134</v>
      </c>
      <c r="I5667" t="s">
        <v>115</v>
      </c>
      <c r="J5667" t="s">
        <v>19796</v>
      </c>
      <c r="K5667" t="s">
        <v>19797</v>
      </c>
      <c r="L5667" t="s">
        <v>120</v>
      </c>
      <c r="M5667">
        <v>40</v>
      </c>
      <c r="N5667" t="s">
        <v>113</v>
      </c>
      <c r="O5667" t="s">
        <v>8207</v>
      </c>
      <c r="P5667">
        <v>3</v>
      </c>
      <c r="Q5667">
        <v>1400</v>
      </c>
      <c r="R5667">
        <v>320</v>
      </c>
      <c r="T5667">
        <v>80</v>
      </c>
      <c r="U5667">
        <v>180</v>
      </c>
      <c r="V5667">
        <v>290</v>
      </c>
      <c r="W5667">
        <v>1.3440000000000001</v>
      </c>
      <c r="X5667">
        <v>1.6128</v>
      </c>
    </row>
    <row r="5668" spans="1:24" hidden="1" x14ac:dyDescent="0.3">
      <c r="A5668" t="s">
        <v>19798</v>
      </c>
      <c r="B5668" t="s">
        <v>8179</v>
      </c>
      <c r="C5668" t="s">
        <v>1157</v>
      </c>
      <c r="D5668" t="s">
        <v>1156</v>
      </c>
      <c r="E5668" t="s">
        <v>113</v>
      </c>
      <c r="F5668" t="s">
        <v>1158</v>
      </c>
      <c r="G5668" t="s">
        <v>133</v>
      </c>
      <c r="H5668" t="s">
        <v>19134</v>
      </c>
      <c r="I5668" t="s">
        <v>115</v>
      </c>
      <c r="J5668" t="s">
        <v>19796</v>
      </c>
      <c r="K5668" t="s">
        <v>19797</v>
      </c>
      <c r="L5668" t="s">
        <v>120</v>
      </c>
      <c r="M5668">
        <v>40</v>
      </c>
      <c r="N5668" t="s">
        <v>9971</v>
      </c>
      <c r="O5668" t="s">
        <v>9034</v>
      </c>
      <c r="P5668">
        <v>1</v>
      </c>
      <c r="Q5668">
        <v>560</v>
      </c>
      <c r="R5668">
        <v>308</v>
      </c>
      <c r="W5668">
        <v>0.17247999999999999</v>
      </c>
      <c r="X5668">
        <v>0.20697599999999999</v>
      </c>
    </row>
    <row r="5669" spans="1:24" hidden="1" x14ac:dyDescent="0.3">
      <c r="A5669" t="s">
        <v>19799</v>
      </c>
      <c r="B5669" t="s">
        <v>8211</v>
      </c>
      <c r="C5669" t="s">
        <v>1157</v>
      </c>
      <c r="D5669" t="s">
        <v>1156</v>
      </c>
      <c r="E5669" t="s">
        <v>113</v>
      </c>
      <c r="F5669" t="s">
        <v>1158</v>
      </c>
      <c r="G5669" t="s">
        <v>133</v>
      </c>
      <c r="H5669" t="s">
        <v>19134</v>
      </c>
      <c r="I5669" t="s">
        <v>115</v>
      </c>
      <c r="J5669" t="s">
        <v>19796</v>
      </c>
      <c r="K5669" t="s">
        <v>19797</v>
      </c>
      <c r="L5669" t="s">
        <v>120</v>
      </c>
      <c r="M5669">
        <v>38</v>
      </c>
      <c r="N5669" t="s">
        <v>113</v>
      </c>
      <c r="O5669" t="s">
        <v>17194</v>
      </c>
      <c r="P5669">
        <v>1</v>
      </c>
      <c r="Q5669">
        <v>0.6</v>
      </c>
      <c r="T5669">
        <v>0</v>
      </c>
      <c r="W5669">
        <v>0.28274333882308139</v>
      </c>
      <c r="X5669">
        <v>0.45238934211693027</v>
      </c>
    </row>
    <row r="5670" spans="1:24" hidden="1" x14ac:dyDescent="0.3">
      <c r="A5670" t="s">
        <v>19800</v>
      </c>
      <c r="B5670" t="s">
        <v>8174</v>
      </c>
      <c r="C5670" t="s">
        <v>267</v>
      </c>
      <c r="D5670" t="s">
        <v>266</v>
      </c>
      <c r="E5670" t="s">
        <v>113</v>
      </c>
      <c r="F5670" t="s">
        <v>268</v>
      </c>
      <c r="G5670" t="s">
        <v>1356</v>
      </c>
      <c r="H5670" t="s">
        <v>271</v>
      </c>
      <c r="I5670" t="s">
        <v>272</v>
      </c>
      <c r="J5670" t="s">
        <v>113</v>
      </c>
      <c r="K5670" t="s">
        <v>113</v>
      </c>
      <c r="L5670" t="s">
        <v>113</v>
      </c>
      <c r="M5670">
        <v>38</v>
      </c>
      <c r="N5670" t="s">
        <v>9085</v>
      </c>
      <c r="O5670" t="s">
        <v>8352</v>
      </c>
      <c r="P5670">
        <v>3</v>
      </c>
      <c r="Q5670">
        <v>1509</v>
      </c>
      <c r="R5670">
        <v>469</v>
      </c>
      <c r="S5670">
        <v>206</v>
      </c>
      <c r="T5670">
        <v>40</v>
      </c>
      <c r="U5670">
        <v>125</v>
      </c>
      <c r="V5670">
        <v>230</v>
      </c>
      <c r="W5670">
        <v>2.1231629999999999</v>
      </c>
      <c r="X5670">
        <v>2.5477955999999997</v>
      </c>
    </row>
    <row r="5671" spans="1:24" hidden="1" x14ac:dyDescent="0.3">
      <c r="A5671" t="s">
        <v>19801</v>
      </c>
      <c r="B5671" t="s">
        <v>8617</v>
      </c>
      <c r="C5671" t="s">
        <v>267</v>
      </c>
      <c r="D5671" t="s">
        <v>266</v>
      </c>
      <c r="E5671" t="s">
        <v>113</v>
      </c>
      <c r="F5671" t="s">
        <v>268</v>
      </c>
      <c r="G5671" t="s">
        <v>1356</v>
      </c>
      <c r="H5671" t="s">
        <v>271</v>
      </c>
      <c r="I5671" t="s">
        <v>272</v>
      </c>
      <c r="J5671" t="s">
        <v>113</v>
      </c>
      <c r="K5671" t="s">
        <v>113</v>
      </c>
      <c r="L5671" t="s">
        <v>113</v>
      </c>
      <c r="M5671">
        <v>38</v>
      </c>
      <c r="N5671" t="s">
        <v>9085</v>
      </c>
      <c r="O5671" t="s">
        <v>8970</v>
      </c>
      <c r="P5671">
        <v>3</v>
      </c>
      <c r="Q5671">
        <v>730</v>
      </c>
      <c r="R5671">
        <v>395</v>
      </c>
      <c r="S5671">
        <v>180</v>
      </c>
      <c r="T5671">
        <v>40</v>
      </c>
      <c r="U5671">
        <v>125</v>
      </c>
      <c r="V5671">
        <v>230</v>
      </c>
      <c r="W5671">
        <v>0.86504999999999999</v>
      </c>
      <c r="X5671">
        <v>1.03806</v>
      </c>
    </row>
    <row r="5672" spans="1:24" hidden="1" x14ac:dyDescent="0.3">
      <c r="A5672" t="s">
        <v>19802</v>
      </c>
      <c r="B5672" t="s">
        <v>8179</v>
      </c>
      <c r="C5672" t="s">
        <v>267</v>
      </c>
      <c r="D5672" t="s">
        <v>266</v>
      </c>
      <c r="E5672" t="s">
        <v>113</v>
      </c>
      <c r="F5672" t="s">
        <v>268</v>
      </c>
      <c r="G5672" t="s">
        <v>1356</v>
      </c>
      <c r="H5672" t="s">
        <v>271</v>
      </c>
      <c r="I5672" t="s">
        <v>272</v>
      </c>
      <c r="J5672" t="s">
        <v>113</v>
      </c>
      <c r="K5672" t="s">
        <v>113</v>
      </c>
      <c r="L5672" t="s">
        <v>113</v>
      </c>
      <c r="M5672">
        <v>38</v>
      </c>
      <c r="N5672" t="s">
        <v>9085</v>
      </c>
      <c r="O5672" t="s">
        <v>9212</v>
      </c>
      <c r="P5672">
        <v>3</v>
      </c>
      <c r="Q5672">
        <v>400</v>
      </c>
      <c r="R5672">
        <v>300</v>
      </c>
      <c r="S5672">
        <v>100</v>
      </c>
      <c r="W5672">
        <v>0.36</v>
      </c>
      <c r="X5672">
        <v>0.432</v>
      </c>
    </row>
    <row r="5673" spans="1:24" hidden="1" x14ac:dyDescent="0.3">
      <c r="A5673" t="s">
        <v>19803</v>
      </c>
      <c r="B5673" t="s">
        <v>8536</v>
      </c>
      <c r="C5673" t="s">
        <v>267</v>
      </c>
      <c r="D5673" t="s">
        <v>266</v>
      </c>
      <c r="E5673" t="s">
        <v>113</v>
      </c>
      <c r="F5673" t="s">
        <v>268</v>
      </c>
      <c r="G5673" t="s">
        <v>1356</v>
      </c>
      <c r="H5673" t="s">
        <v>271</v>
      </c>
      <c r="I5673" t="s">
        <v>272</v>
      </c>
      <c r="J5673" t="s">
        <v>113</v>
      </c>
      <c r="K5673" t="s">
        <v>113</v>
      </c>
      <c r="L5673" t="s">
        <v>113</v>
      </c>
      <c r="M5673">
        <v>38</v>
      </c>
      <c r="N5673" t="s">
        <v>9085</v>
      </c>
      <c r="O5673" t="s">
        <v>10950</v>
      </c>
      <c r="P5673">
        <v>3</v>
      </c>
      <c r="Q5673">
        <v>400</v>
      </c>
      <c r="R5673">
        <v>300</v>
      </c>
      <c r="S5673">
        <v>100</v>
      </c>
      <c r="W5673">
        <v>0.36</v>
      </c>
      <c r="X5673">
        <v>0.432</v>
      </c>
    </row>
    <row r="5674" spans="1:24" hidden="1" x14ac:dyDescent="0.3">
      <c r="A5674" t="s">
        <v>19804</v>
      </c>
      <c r="B5674" t="s">
        <v>8539</v>
      </c>
      <c r="C5674" t="s">
        <v>267</v>
      </c>
      <c r="D5674" t="s">
        <v>266</v>
      </c>
      <c r="E5674" t="s">
        <v>113</v>
      </c>
      <c r="F5674" t="s">
        <v>268</v>
      </c>
      <c r="G5674" t="s">
        <v>1356</v>
      </c>
      <c r="H5674" t="s">
        <v>271</v>
      </c>
      <c r="I5674" t="s">
        <v>272</v>
      </c>
      <c r="J5674" t="s">
        <v>113</v>
      </c>
      <c r="K5674" t="s">
        <v>113</v>
      </c>
      <c r="L5674" t="s">
        <v>113</v>
      </c>
      <c r="M5674">
        <v>38</v>
      </c>
      <c r="N5674" t="s">
        <v>9085</v>
      </c>
      <c r="O5674" t="s">
        <v>8649</v>
      </c>
      <c r="P5674">
        <v>3</v>
      </c>
      <c r="Q5674">
        <v>480</v>
      </c>
      <c r="R5674">
        <v>356</v>
      </c>
      <c r="S5674">
        <v>140</v>
      </c>
      <c r="W5674">
        <v>0.51263999999999998</v>
      </c>
      <c r="X5674">
        <v>0.61516799999999994</v>
      </c>
    </row>
    <row r="5675" spans="1:24" hidden="1" x14ac:dyDescent="0.3">
      <c r="A5675" t="s">
        <v>19805</v>
      </c>
      <c r="B5675" t="s">
        <v>8174</v>
      </c>
      <c r="C5675" t="s">
        <v>19806</v>
      </c>
      <c r="D5675" t="s">
        <v>19807</v>
      </c>
      <c r="E5675" t="s">
        <v>113</v>
      </c>
      <c r="F5675" t="s">
        <v>19808</v>
      </c>
      <c r="G5675" t="s">
        <v>247</v>
      </c>
      <c r="H5675" t="s">
        <v>308</v>
      </c>
      <c r="I5675" t="s">
        <v>540</v>
      </c>
      <c r="J5675" t="s">
        <v>19809</v>
      </c>
      <c r="K5675" t="s">
        <v>19810</v>
      </c>
      <c r="L5675" t="s">
        <v>120</v>
      </c>
      <c r="M5675">
        <v>40</v>
      </c>
      <c r="N5675" t="s">
        <v>9085</v>
      </c>
      <c r="O5675" t="s">
        <v>17159</v>
      </c>
      <c r="P5675">
        <v>3</v>
      </c>
      <c r="Q5675">
        <v>1450</v>
      </c>
      <c r="R5675">
        <v>400</v>
      </c>
      <c r="T5675">
        <v>60</v>
      </c>
      <c r="U5675">
        <v>220</v>
      </c>
      <c r="V5675">
        <v>310</v>
      </c>
      <c r="W5675">
        <v>1.74</v>
      </c>
      <c r="X5675">
        <v>2.0880000000000001</v>
      </c>
    </row>
    <row r="5676" spans="1:24" hidden="1" x14ac:dyDescent="0.3">
      <c r="A5676" t="s">
        <v>19811</v>
      </c>
      <c r="B5676" t="s">
        <v>8617</v>
      </c>
      <c r="C5676" t="s">
        <v>19806</v>
      </c>
      <c r="D5676" t="s">
        <v>19807</v>
      </c>
      <c r="E5676" t="s">
        <v>113</v>
      </c>
      <c r="F5676" t="s">
        <v>19808</v>
      </c>
      <c r="G5676" t="s">
        <v>247</v>
      </c>
      <c r="H5676" t="s">
        <v>308</v>
      </c>
      <c r="I5676" t="s">
        <v>540</v>
      </c>
      <c r="J5676" t="s">
        <v>19809</v>
      </c>
      <c r="K5676" t="s">
        <v>19810</v>
      </c>
      <c r="L5676" t="s">
        <v>120</v>
      </c>
      <c r="M5676">
        <v>38</v>
      </c>
      <c r="N5676" t="s">
        <v>9085</v>
      </c>
      <c r="O5676" t="s">
        <v>8647</v>
      </c>
      <c r="P5676">
        <v>3</v>
      </c>
      <c r="Q5676">
        <v>1509</v>
      </c>
      <c r="R5676">
        <v>469</v>
      </c>
      <c r="T5676">
        <v>60</v>
      </c>
      <c r="U5676">
        <v>220</v>
      </c>
      <c r="V5676">
        <v>310</v>
      </c>
      <c r="W5676">
        <v>2.1231629999999999</v>
      </c>
      <c r="X5676">
        <v>2.5477955999999997</v>
      </c>
    </row>
    <row r="5677" spans="1:24" hidden="1" x14ac:dyDescent="0.3">
      <c r="A5677" t="s">
        <v>19812</v>
      </c>
      <c r="B5677" t="s">
        <v>8179</v>
      </c>
      <c r="C5677" t="s">
        <v>19806</v>
      </c>
      <c r="D5677" t="s">
        <v>19807</v>
      </c>
      <c r="E5677" t="s">
        <v>113</v>
      </c>
      <c r="F5677" t="s">
        <v>19808</v>
      </c>
      <c r="G5677" t="s">
        <v>247</v>
      </c>
      <c r="H5677" t="s">
        <v>308</v>
      </c>
      <c r="I5677" t="s">
        <v>540</v>
      </c>
      <c r="J5677" t="s">
        <v>19809</v>
      </c>
      <c r="K5677" t="s">
        <v>19810</v>
      </c>
      <c r="L5677" t="s">
        <v>120</v>
      </c>
      <c r="M5677">
        <v>38</v>
      </c>
      <c r="N5677" t="s">
        <v>9085</v>
      </c>
      <c r="O5677" t="s">
        <v>11880</v>
      </c>
      <c r="P5677">
        <v>3</v>
      </c>
      <c r="Q5677">
        <v>400</v>
      </c>
      <c r="R5677">
        <v>300</v>
      </c>
      <c r="W5677">
        <v>0.36</v>
      </c>
      <c r="X5677">
        <v>0.432</v>
      </c>
    </row>
    <row r="5678" spans="1:24" hidden="1" x14ac:dyDescent="0.3">
      <c r="A5678" t="s">
        <v>19813</v>
      </c>
      <c r="B5678" t="s">
        <v>8536</v>
      </c>
      <c r="C5678" t="s">
        <v>19806</v>
      </c>
      <c r="D5678" t="s">
        <v>19807</v>
      </c>
      <c r="E5678" t="s">
        <v>113</v>
      </c>
      <c r="F5678" t="s">
        <v>19808</v>
      </c>
      <c r="G5678" t="s">
        <v>247</v>
      </c>
      <c r="H5678" t="s">
        <v>308</v>
      </c>
      <c r="I5678" t="s">
        <v>540</v>
      </c>
      <c r="J5678" t="s">
        <v>19809</v>
      </c>
      <c r="K5678" t="s">
        <v>19810</v>
      </c>
      <c r="L5678" t="s">
        <v>120</v>
      </c>
      <c r="M5678">
        <v>38</v>
      </c>
      <c r="N5678" t="s">
        <v>9085</v>
      </c>
      <c r="O5678" t="s">
        <v>16695</v>
      </c>
      <c r="P5678">
        <v>3</v>
      </c>
      <c r="Q5678">
        <v>480</v>
      </c>
      <c r="R5678">
        <v>356</v>
      </c>
      <c r="W5678">
        <v>0.51263999999999998</v>
      </c>
      <c r="X5678">
        <v>0.61516799999999994</v>
      </c>
    </row>
    <row r="5679" spans="1:24" hidden="1" x14ac:dyDescent="0.3">
      <c r="A5679" t="s">
        <v>19814</v>
      </c>
      <c r="B5679" t="s">
        <v>8539</v>
      </c>
      <c r="C5679" t="s">
        <v>19806</v>
      </c>
      <c r="D5679" t="s">
        <v>19807</v>
      </c>
      <c r="E5679" t="s">
        <v>113</v>
      </c>
      <c r="F5679" t="s">
        <v>19808</v>
      </c>
      <c r="G5679" t="s">
        <v>247</v>
      </c>
      <c r="H5679" t="s">
        <v>308</v>
      </c>
      <c r="I5679" t="s">
        <v>540</v>
      </c>
      <c r="J5679" t="s">
        <v>19809</v>
      </c>
      <c r="K5679" t="s">
        <v>19810</v>
      </c>
      <c r="L5679" t="s">
        <v>120</v>
      </c>
      <c r="M5679">
        <v>38</v>
      </c>
      <c r="N5679" t="s">
        <v>9085</v>
      </c>
      <c r="O5679" t="s">
        <v>9131</v>
      </c>
      <c r="P5679">
        <v>2</v>
      </c>
      <c r="Q5679">
        <v>210</v>
      </c>
      <c r="R5679">
        <v>210</v>
      </c>
      <c r="W5679">
        <v>8.8200000000000001E-2</v>
      </c>
      <c r="X5679">
        <v>0.10584</v>
      </c>
    </row>
    <row r="5680" spans="1:24" hidden="1" x14ac:dyDescent="0.3">
      <c r="A5680" t="s">
        <v>19815</v>
      </c>
      <c r="B5680" t="s">
        <v>8211</v>
      </c>
      <c r="C5680" t="s">
        <v>19806</v>
      </c>
      <c r="D5680" t="s">
        <v>19807</v>
      </c>
      <c r="E5680" t="s">
        <v>113</v>
      </c>
      <c r="F5680" t="s">
        <v>19808</v>
      </c>
      <c r="G5680" t="s">
        <v>247</v>
      </c>
      <c r="H5680" t="s">
        <v>308</v>
      </c>
      <c r="I5680" t="s">
        <v>540</v>
      </c>
      <c r="J5680" t="s">
        <v>19809</v>
      </c>
      <c r="K5680" t="s">
        <v>19810</v>
      </c>
      <c r="L5680" t="s">
        <v>120</v>
      </c>
      <c r="M5680">
        <v>38</v>
      </c>
      <c r="N5680" t="s">
        <v>10031</v>
      </c>
      <c r="O5680" t="s">
        <v>17679</v>
      </c>
      <c r="P5680">
        <v>1</v>
      </c>
      <c r="Q5680">
        <v>0.6</v>
      </c>
      <c r="T5680">
        <v>92.46</v>
      </c>
      <c r="W5680">
        <v>0.28274333882308139</v>
      </c>
      <c r="X5680">
        <v>0.45238934211693027</v>
      </c>
    </row>
    <row r="5681" spans="1:24" hidden="1" x14ac:dyDescent="0.3">
      <c r="A5681" t="s">
        <v>19816</v>
      </c>
      <c r="B5681" t="s">
        <v>8174</v>
      </c>
      <c r="C5681" t="s">
        <v>6633</v>
      </c>
      <c r="D5681" t="s">
        <v>6632</v>
      </c>
      <c r="E5681" t="s">
        <v>113</v>
      </c>
      <c r="F5681" t="s">
        <v>6634</v>
      </c>
      <c r="G5681" t="s">
        <v>247</v>
      </c>
      <c r="H5681" t="s">
        <v>1600</v>
      </c>
      <c r="I5681" t="s">
        <v>226</v>
      </c>
      <c r="J5681" t="s">
        <v>19817</v>
      </c>
      <c r="K5681" t="s">
        <v>19818</v>
      </c>
      <c r="L5681" t="s">
        <v>9690</v>
      </c>
      <c r="M5681">
        <v>80</v>
      </c>
      <c r="N5681" t="s">
        <v>9085</v>
      </c>
      <c r="O5681" t="s">
        <v>10329</v>
      </c>
      <c r="P5681">
        <v>2</v>
      </c>
      <c r="Q5681">
        <v>2580</v>
      </c>
      <c r="R5681">
        <v>590</v>
      </c>
      <c r="T5681">
        <v>100</v>
      </c>
      <c r="U5681">
        <v>270</v>
      </c>
      <c r="W5681">
        <v>3.0444</v>
      </c>
      <c r="X5681">
        <v>3.6532799999999996</v>
      </c>
    </row>
    <row r="5682" spans="1:24" hidden="1" x14ac:dyDescent="0.3">
      <c r="A5682" t="s">
        <v>19819</v>
      </c>
      <c r="B5682" t="s">
        <v>8179</v>
      </c>
      <c r="C5682" t="s">
        <v>6633</v>
      </c>
      <c r="D5682" t="s">
        <v>6632</v>
      </c>
      <c r="E5682" t="s">
        <v>113</v>
      </c>
      <c r="F5682" t="s">
        <v>6634</v>
      </c>
      <c r="G5682" t="s">
        <v>247</v>
      </c>
      <c r="H5682" t="s">
        <v>1600</v>
      </c>
      <c r="I5682" t="s">
        <v>226</v>
      </c>
      <c r="J5682" t="s">
        <v>19817</v>
      </c>
      <c r="K5682" t="s">
        <v>19818</v>
      </c>
      <c r="L5682" t="s">
        <v>9690</v>
      </c>
      <c r="M5682">
        <v>79</v>
      </c>
      <c r="N5682" t="s">
        <v>9085</v>
      </c>
      <c r="O5682" t="s">
        <v>11880</v>
      </c>
      <c r="P5682">
        <v>2</v>
      </c>
      <c r="Q5682">
        <v>400</v>
      </c>
      <c r="R5682">
        <v>300</v>
      </c>
      <c r="W5682">
        <v>0.24</v>
      </c>
      <c r="X5682">
        <v>0.28799999999999998</v>
      </c>
    </row>
    <row r="5683" spans="1:24" hidden="1" x14ac:dyDescent="0.3">
      <c r="A5683" t="s">
        <v>19820</v>
      </c>
      <c r="B5683" t="s">
        <v>8536</v>
      </c>
      <c r="C5683" t="s">
        <v>6633</v>
      </c>
      <c r="D5683" t="s">
        <v>6632</v>
      </c>
      <c r="E5683" t="s">
        <v>113</v>
      </c>
      <c r="F5683" t="s">
        <v>6634</v>
      </c>
      <c r="G5683" t="s">
        <v>247</v>
      </c>
      <c r="H5683" t="s">
        <v>1600</v>
      </c>
      <c r="I5683" t="s">
        <v>226</v>
      </c>
      <c r="J5683" t="s">
        <v>19817</v>
      </c>
      <c r="K5683" t="s">
        <v>19818</v>
      </c>
      <c r="L5683" t="s">
        <v>9690</v>
      </c>
      <c r="M5683">
        <v>77</v>
      </c>
      <c r="N5683" t="s">
        <v>9085</v>
      </c>
      <c r="O5683" t="s">
        <v>9131</v>
      </c>
      <c r="P5683">
        <v>2</v>
      </c>
      <c r="Q5683">
        <v>210</v>
      </c>
      <c r="R5683">
        <v>210</v>
      </c>
      <c r="W5683">
        <v>8.8200000000000001E-2</v>
      </c>
      <c r="X5683">
        <v>0.10584</v>
      </c>
    </row>
    <row r="5684" spans="1:24" hidden="1" x14ac:dyDescent="0.3">
      <c r="A5684" t="s">
        <v>19821</v>
      </c>
      <c r="B5684" t="s">
        <v>8211</v>
      </c>
      <c r="C5684" t="s">
        <v>6633</v>
      </c>
      <c r="D5684" t="s">
        <v>6632</v>
      </c>
      <c r="E5684" t="s">
        <v>113</v>
      </c>
      <c r="F5684" t="s">
        <v>6634</v>
      </c>
      <c r="G5684" t="s">
        <v>247</v>
      </c>
      <c r="H5684" t="s">
        <v>1600</v>
      </c>
      <c r="I5684" t="s">
        <v>226</v>
      </c>
      <c r="J5684" t="s">
        <v>19817</v>
      </c>
      <c r="K5684" t="s">
        <v>19818</v>
      </c>
      <c r="L5684" t="s">
        <v>9690</v>
      </c>
      <c r="M5684">
        <v>77</v>
      </c>
      <c r="N5684" t="s">
        <v>113</v>
      </c>
      <c r="O5684" t="s">
        <v>9493</v>
      </c>
      <c r="P5684">
        <v>2</v>
      </c>
      <c r="Q5684">
        <v>0.9</v>
      </c>
      <c r="T5684">
        <v>117.4</v>
      </c>
      <c r="U5684">
        <v>271.3</v>
      </c>
      <c r="W5684">
        <v>1.2723450247038663</v>
      </c>
      <c r="X5684">
        <v>2.0357520395261863</v>
      </c>
    </row>
    <row r="5685" spans="1:24" hidden="1" x14ac:dyDescent="0.3">
      <c r="A5685" t="s">
        <v>19822</v>
      </c>
      <c r="B5685" t="s">
        <v>1304</v>
      </c>
      <c r="C5685" t="s">
        <v>6633</v>
      </c>
      <c r="D5685" t="s">
        <v>6632</v>
      </c>
      <c r="E5685" t="s">
        <v>113</v>
      </c>
      <c r="F5685" t="s">
        <v>6634</v>
      </c>
      <c r="G5685" t="s">
        <v>247</v>
      </c>
      <c r="H5685" t="s">
        <v>1600</v>
      </c>
      <c r="I5685" t="s">
        <v>226</v>
      </c>
      <c r="J5685" t="s">
        <v>19817</v>
      </c>
      <c r="K5685" t="s">
        <v>19818</v>
      </c>
      <c r="L5685" t="s">
        <v>9690</v>
      </c>
      <c r="M5685">
        <v>0</v>
      </c>
      <c r="N5685" t="s">
        <v>9085</v>
      </c>
      <c r="O5685" t="s">
        <v>17049</v>
      </c>
      <c r="P5685">
        <v>1</v>
      </c>
      <c r="R5685">
        <v>1200</v>
      </c>
      <c r="S5685">
        <v>2100</v>
      </c>
    </row>
    <row r="5686" spans="1:24" hidden="1" x14ac:dyDescent="0.3">
      <c r="A5686" t="s">
        <v>19823</v>
      </c>
      <c r="B5686" t="s">
        <v>8174</v>
      </c>
      <c r="C5686" t="s">
        <v>7807</v>
      </c>
      <c r="D5686" t="s">
        <v>7806</v>
      </c>
      <c r="E5686" t="s">
        <v>113</v>
      </c>
      <c r="F5686" t="s">
        <v>7808</v>
      </c>
      <c r="G5686" t="s">
        <v>247</v>
      </c>
      <c r="H5686" t="s">
        <v>308</v>
      </c>
      <c r="I5686" t="s">
        <v>115</v>
      </c>
      <c r="J5686" t="s">
        <v>19824</v>
      </c>
      <c r="K5686" t="s">
        <v>19825</v>
      </c>
      <c r="L5686" t="s">
        <v>9030</v>
      </c>
      <c r="M5686">
        <v>59</v>
      </c>
      <c r="N5686" t="s">
        <v>9085</v>
      </c>
      <c r="O5686" t="s">
        <v>10329</v>
      </c>
      <c r="P5686">
        <v>2</v>
      </c>
      <c r="Q5686">
        <v>2580</v>
      </c>
      <c r="R5686">
        <v>590</v>
      </c>
      <c r="T5686">
        <v>120</v>
      </c>
      <c r="U5686">
        <v>290</v>
      </c>
      <c r="W5686">
        <v>3.0444</v>
      </c>
      <c r="X5686">
        <v>3.6532799999999996</v>
      </c>
    </row>
    <row r="5687" spans="1:24" hidden="1" x14ac:dyDescent="0.3">
      <c r="A5687" t="s">
        <v>19826</v>
      </c>
      <c r="B5687" t="s">
        <v>8179</v>
      </c>
      <c r="C5687" t="s">
        <v>7807</v>
      </c>
      <c r="D5687" t="s">
        <v>7806</v>
      </c>
      <c r="E5687" t="s">
        <v>113</v>
      </c>
      <c r="F5687" t="s">
        <v>7808</v>
      </c>
      <c r="G5687" t="s">
        <v>247</v>
      </c>
      <c r="H5687" t="s">
        <v>308</v>
      </c>
      <c r="I5687" t="s">
        <v>115</v>
      </c>
      <c r="J5687" t="s">
        <v>19824</v>
      </c>
      <c r="K5687" t="s">
        <v>19825</v>
      </c>
      <c r="L5687" t="s">
        <v>9030</v>
      </c>
      <c r="M5687">
        <v>59</v>
      </c>
      <c r="N5687" t="s">
        <v>9085</v>
      </c>
      <c r="O5687" t="s">
        <v>11880</v>
      </c>
      <c r="P5687">
        <v>2</v>
      </c>
      <c r="Q5687">
        <v>400</v>
      </c>
      <c r="R5687">
        <v>300</v>
      </c>
      <c r="W5687">
        <v>0.24</v>
      </c>
      <c r="X5687">
        <v>0.28799999999999998</v>
      </c>
    </row>
    <row r="5688" spans="1:24" hidden="1" x14ac:dyDescent="0.3">
      <c r="A5688" t="s">
        <v>19827</v>
      </c>
      <c r="B5688" t="s">
        <v>8536</v>
      </c>
      <c r="C5688" t="s">
        <v>7807</v>
      </c>
      <c r="D5688" t="s">
        <v>7806</v>
      </c>
      <c r="E5688" t="s">
        <v>113</v>
      </c>
      <c r="F5688" t="s">
        <v>7808</v>
      </c>
      <c r="G5688" t="s">
        <v>247</v>
      </c>
      <c r="H5688" t="s">
        <v>308</v>
      </c>
      <c r="I5688" t="s">
        <v>115</v>
      </c>
      <c r="J5688" t="s">
        <v>19824</v>
      </c>
      <c r="K5688" t="s">
        <v>19825</v>
      </c>
      <c r="L5688" t="s">
        <v>9030</v>
      </c>
      <c r="M5688">
        <v>57</v>
      </c>
      <c r="N5688" t="s">
        <v>9085</v>
      </c>
      <c r="O5688" t="s">
        <v>9131</v>
      </c>
      <c r="P5688">
        <v>2</v>
      </c>
      <c r="Q5688">
        <v>210</v>
      </c>
      <c r="R5688">
        <v>210</v>
      </c>
      <c r="W5688">
        <v>8.8200000000000001E-2</v>
      </c>
      <c r="X5688">
        <v>0.10584</v>
      </c>
    </row>
    <row r="5689" spans="1:24" hidden="1" x14ac:dyDescent="0.3">
      <c r="A5689" t="s">
        <v>19828</v>
      </c>
      <c r="B5689" t="s">
        <v>8211</v>
      </c>
      <c r="C5689" t="s">
        <v>7807</v>
      </c>
      <c r="D5689" t="s">
        <v>7806</v>
      </c>
      <c r="E5689" t="s">
        <v>113</v>
      </c>
      <c r="F5689" t="s">
        <v>7808</v>
      </c>
      <c r="G5689" t="s">
        <v>247</v>
      </c>
      <c r="H5689" t="s">
        <v>308</v>
      </c>
      <c r="I5689" t="s">
        <v>115</v>
      </c>
      <c r="J5689" t="s">
        <v>19824</v>
      </c>
      <c r="K5689" t="s">
        <v>19825</v>
      </c>
      <c r="L5689" t="s">
        <v>9030</v>
      </c>
      <c r="M5689">
        <v>57</v>
      </c>
      <c r="N5689" t="s">
        <v>10031</v>
      </c>
      <c r="O5689" t="s">
        <v>11393</v>
      </c>
      <c r="P5689">
        <v>1</v>
      </c>
      <c r="Q5689">
        <v>1.2</v>
      </c>
      <c r="T5689">
        <v>82.18</v>
      </c>
      <c r="W5689">
        <v>1.1309733552923256</v>
      </c>
      <c r="X5689">
        <v>1.8095573684677211</v>
      </c>
    </row>
    <row r="5690" spans="1:24" hidden="1" x14ac:dyDescent="0.3">
      <c r="A5690" t="s">
        <v>19829</v>
      </c>
      <c r="B5690" t="s">
        <v>8174</v>
      </c>
      <c r="C5690" t="s">
        <v>19830</v>
      </c>
      <c r="D5690" t="s">
        <v>19831</v>
      </c>
      <c r="E5690" t="s">
        <v>113</v>
      </c>
      <c r="F5690" t="s">
        <v>19832</v>
      </c>
      <c r="G5690" t="s">
        <v>247</v>
      </c>
      <c r="H5690" t="s">
        <v>308</v>
      </c>
      <c r="I5690" t="s">
        <v>138</v>
      </c>
      <c r="J5690" t="s">
        <v>19833</v>
      </c>
      <c r="K5690" t="s">
        <v>19834</v>
      </c>
      <c r="L5690" t="s">
        <v>9030</v>
      </c>
      <c r="M5690">
        <v>58</v>
      </c>
      <c r="N5690" t="s">
        <v>9085</v>
      </c>
      <c r="O5690" t="s">
        <v>10329</v>
      </c>
      <c r="P5690">
        <v>2</v>
      </c>
      <c r="Q5690">
        <v>2580</v>
      </c>
      <c r="R5690">
        <v>590</v>
      </c>
      <c r="T5690">
        <v>15</v>
      </c>
      <c r="U5690">
        <v>195</v>
      </c>
      <c r="W5690">
        <v>3.0444</v>
      </c>
      <c r="X5690">
        <v>3.6532799999999996</v>
      </c>
    </row>
    <row r="5691" spans="1:24" hidden="1" x14ac:dyDescent="0.3">
      <c r="A5691" t="s">
        <v>19835</v>
      </c>
      <c r="B5691" t="s">
        <v>8179</v>
      </c>
      <c r="C5691" t="s">
        <v>19830</v>
      </c>
      <c r="D5691" t="s">
        <v>19831</v>
      </c>
      <c r="E5691" t="s">
        <v>113</v>
      </c>
      <c r="F5691" t="s">
        <v>19832</v>
      </c>
      <c r="G5691" t="s">
        <v>247</v>
      </c>
      <c r="H5691" t="s">
        <v>308</v>
      </c>
      <c r="I5691" t="s">
        <v>138</v>
      </c>
      <c r="J5691" t="s">
        <v>19833</v>
      </c>
      <c r="K5691" t="s">
        <v>19834</v>
      </c>
      <c r="L5691" t="s">
        <v>9030</v>
      </c>
      <c r="M5691">
        <v>57</v>
      </c>
      <c r="N5691" t="s">
        <v>9085</v>
      </c>
      <c r="O5691" t="s">
        <v>11880</v>
      </c>
      <c r="P5691">
        <v>2</v>
      </c>
      <c r="Q5691">
        <v>400</v>
      </c>
      <c r="R5691">
        <v>300</v>
      </c>
      <c r="W5691">
        <v>0.24</v>
      </c>
      <c r="X5691">
        <v>0.28799999999999998</v>
      </c>
    </row>
    <row r="5692" spans="1:24" hidden="1" x14ac:dyDescent="0.3">
      <c r="A5692" t="s">
        <v>19836</v>
      </c>
      <c r="B5692" t="s">
        <v>8536</v>
      </c>
      <c r="C5692" t="s">
        <v>19830</v>
      </c>
      <c r="D5692" t="s">
        <v>19831</v>
      </c>
      <c r="E5692" t="s">
        <v>113</v>
      </c>
      <c r="F5692" t="s">
        <v>19832</v>
      </c>
      <c r="G5692" t="s">
        <v>247</v>
      </c>
      <c r="H5692" t="s">
        <v>308</v>
      </c>
      <c r="I5692" t="s">
        <v>138</v>
      </c>
      <c r="J5692" t="s">
        <v>19833</v>
      </c>
      <c r="K5692" t="s">
        <v>19834</v>
      </c>
      <c r="L5692" t="s">
        <v>9030</v>
      </c>
      <c r="M5692">
        <v>57</v>
      </c>
      <c r="N5692" t="s">
        <v>9085</v>
      </c>
      <c r="O5692" t="s">
        <v>9131</v>
      </c>
      <c r="P5692">
        <v>1</v>
      </c>
      <c r="Q5692">
        <v>210</v>
      </c>
      <c r="R5692">
        <v>210</v>
      </c>
      <c r="W5692">
        <v>4.41E-2</v>
      </c>
      <c r="X5692">
        <v>5.2920000000000002E-2</v>
      </c>
    </row>
    <row r="5693" spans="1:24" hidden="1" x14ac:dyDescent="0.3">
      <c r="A5693" t="s">
        <v>19837</v>
      </c>
      <c r="B5693" t="s">
        <v>8211</v>
      </c>
      <c r="C5693" t="s">
        <v>19830</v>
      </c>
      <c r="D5693" t="s">
        <v>19831</v>
      </c>
      <c r="E5693" t="s">
        <v>113</v>
      </c>
      <c r="F5693" t="s">
        <v>19832</v>
      </c>
      <c r="G5693" t="s">
        <v>247</v>
      </c>
      <c r="H5693" t="s">
        <v>308</v>
      </c>
      <c r="I5693" t="s">
        <v>138</v>
      </c>
      <c r="J5693" t="s">
        <v>19833</v>
      </c>
      <c r="K5693" t="s">
        <v>19834</v>
      </c>
      <c r="L5693" t="s">
        <v>9030</v>
      </c>
      <c r="M5693">
        <v>57</v>
      </c>
      <c r="N5693" t="s">
        <v>17423</v>
      </c>
      <c r="O5693" t="s">
        <v>15748</v>
      </c>
      <c r="P5693">
        <v>1</v>
      </c>
      <c r="Q5693">
        <v>1.8</v>
      </c>
      <c r="T5693">
        <v>242.3</v>
      </c>
      <c r="W5693">
        <v>2.5446900494077327</v>
      </c>
      <c r="X5693">
        <v>4.0715040790523727</v>
      </c>
    </row>
    <row r="5694" spans="1:24" hidden="1" x14ac:dyDescent="0.3">
      <c r="A5694" t="s">
        <v>19838</v>
      </c>
      <c r="B5694" t="s">
        <v>8174</v>
      </c>
      <c r="C5694" t="s">
        <v>19839</v>
      </c>
      <c r="D5694" t="s">
        <v>19840</v>
      </c>
      <c r="E5694" t="s">
        <v>113</v>
      </c>
      <c r="F5694" t="s">
        <v>19841</v>
      </c>
      <c r="G5694" t="s">
        <v>133</v>
      </c>
      <c r="H5694" t="s">
        <v>136</v>
      </c>
      <c r="I5694" t="s">
        <v>1189</v>
      </c>
      <c r="J5694" t="s">
        <v>19842</v>
      </c>
      <c r="K5694" t="s">
        <v>19843</v>
      </c>
      <c r="L5694" t="s">
        <v>8903</v>
      </c>
      <c r="M5694">
        <v>30</v>
      </c>
      <c r="N5694" t="s">
        <v>113</v>
      </c>
      <c r="O5694" t="s">
        <v>8245</v>
      </c>
      <c r="P5694">
        <v>3</v>
      </c>
      <c r="Q5694">
        <v>1400</v>
      </c>
      <c r="R5694">
        <v>320</v>
      </c>
      <c r="S5694">
        <v>145</v>
      </c>
      <c r="T5694">
        <v>30</v>
      </c>
      <c r="U5694">
        <v>95</v>
      </c>
      <c r="V5694">
        <v>270</v>
      </c>
      <c r="W5694">
        <v>1.3440000000000001</v>
      </c>
      <c r="X5694">
        <v>1.6128</v>
      </c>
    </row>
    <row r="5695" spans="1:24" hidden="1" x14ac:dyDescent="0.3">
      <c r="A5695" t="s">
        <v>19844</v>
      </c>
      <c r="B5695" t="s">
        <v>8179</v>
      </c>
      <c r="C5695" t="s">
        <v>19839</v>
      </c>
      <c r="D5695" t="s">
        <v>19840</v>
      </c>
      <c r="E5695" t="s">
        <v>113</v>
      </c>
      <c r="F5695" t="s">
        <v>19841</v>
      </c>
      <c r="G5695" t="s">
        <v>133</v>
      </c>
      <c r="H5695" t="s">
        <v>136</v>
      </c>
      <c r="I5695" t="s">
        <v>1189</v>
      </c>
      <c r="J5695" t="s">
        <v>19842</v>
      </c>
      <c r="K5695" t="s">
        <v>19843</v>
      </c>
      <c r="L5695" t="s">
        <v>8903</v>
      </c>
      <c r="M5695">
        <v>30</v>
      </c>
      <c r="N5695" t="s">
        <v>113</v>
      </c>
      <c r="O5695" t="s">
        <v>19732</v>
      </c>
      <c r="P5695">
        <v>1</v>
      </c>
      <c r="Q5695">
        <v>441</v>
      </c>
      <c r="R5695">
        <v>402</v>
      </c>
      <c r="W5695">
        <v>0.177282</v>
      </c>
      <c r="X5695">
        <v>0.21273839999999999</v>
      </c>
    </row>
    <row r="5696" spans="1:24" hidden="1" x14ac:dyDescent="0.3">
      <c r="A5696" t="s">
        <v>19845</v>
      </c>
      <c r="B5696" t="s">
        <v>8174</v>
      </c>
      <c r="C5696" t="s">
        <v>19846</v>
      </c>
      <c r="D5696" t="s">
        <v>19847</v>
      </c>
      <c r="E5696" t="s">
        <v>113</v>
      </c>
      <c r="F5696" t="s">
        <v>19848</v>
      </c>
      <c r="G5696" t="s">
        <v>133</v>
      </c>
      <c r="H5696" t="s">
        <v>136</v>
      </c>
      <c r="I5696" t="s">
        <v>1189</v>
      </c>
      <c r="J5696" t="s">
        <v>19849</v>
      </c>
      <c r="K5696" t="s">
        <v>19850</v>
      </c>
      <c r="L5696" t="s">
        <v>8903</v>
      </c>
      <c r="M5696">
        <v>30</v>
      </c>
      <c r="N5696" t="s">
        <v>113</v>
      </c>
      <c r="O5696" t="s">
        <v>8245</v>
      </c>
      <c r="P5696">
        <v>3</v>
      </c>
      <c r="Q5696">
        <v>1400</v>
      </c>
      <c r="R5696">
        <v>320</v>
      </c>
      <c r="S5696">
        <v>145</v>
      </c>
      <c r="T5696">
        <v>175</v>
      </c>
      <c r="U5696">
        <v>230</v>
      </c>
      <c r="V5696">
        <v>320</v>
      </c>
      <c r="W5696">
        <v>1.3440000000000001</v>
      </c>
      <c r="X5696">
        <v>1.6128</v>
      </c>
    </row>
    <row r="5697" spans="1:24" hidden="1" x14ac:dyDescent="0.3">
      <c r="A5697" t="s">
        <v>19851</v>
      </c>
      <c r="B5697" t="s">
        <v>8179</v>
      </c>
      <c r="C5697" t="s">
        <v>19846</v>
      </c>
      <c r="D5697" t="s">
        <v>19847</v>
      </c>
      <c r="E5697" t="s">
        <v>113</v>
      </c>
      <c r="F5697" t="s">
        <v>19848</v>
      </c>
      <c r="G5697" t="s">
        <v>133</v>
      </c>
      <c r="H5697" t="s">
        <v>136</v>
      </c>
      <c r="I5697" t="s">
        <v>1189</v>
      </c>
      <c r="J5697" t="s">
        <v>19849</v>
      </c>
      <c r="K5697" t="s">
        <v>19850</v>
      </c>
      <c r="L5697" t="s">
        <v>8903</v>
      </c>
      <c r="M5697">
        <v>30</v>
      </c>
      <c r="N5697" t="s">
        <v>113</v>
      </c>
      <c r="O5697" t="s">
        <v>19732</v>
      </c>
      <c r="P5697">
        <v>1</v>
      </c>
      <c r="Q5697">
        <v>441</v>
      </c>
      <c r="R5697">
        <v>402</v>
      </c>
      <c r="W5697">
        <v>0.177282</v>
      </c>
      <c r="X5697">
        <v>0.21273839999999999</v>
      </c>
    </row>
    <row r="5698" spans="1:24" hidden="1" x14ac:dyDescent="0.3">
      <c r="A5698" t="s">
        <v>19852</v>
      </c>
      <c r="B5698" t="s">
        <v>8174</v>
      </c>
      <c r="C5698" t="s">
        <v>19853</v>
      </c>
      <c r="D5698" t="s">
        <v>19854</v>
      </c>
      <c r="E5698" t="s">
        <v>113</v>
      </c>
      <c r="F5698" t="s">
        <v>19855</v>
      </c>
      <c r="G5698" t="s">
        <v>133</v>
      </c>
      <c r="H5698" t="s">
        <v>19856</v>
      </c>
      <c r="I5698" t="s">
        <v>226</v>
      </c>
      <c r="J5698" t="s">
        <v>19857</v>
      </c>
      <c r="K5698" t="s">
        <v>19858</v>
      </c>
      <c r="L5698" t="s">
        <v>120</v>
      </c>
      <c r="M5698">
        <v>40</v>
      </c>
      <c r="N5698" t="s">
        <v>113</v>
      </c>
      <c r="O5698" t="s">
        <v>8245</v>
      </c>
      <c r="P5698">
        <v>3</v>
      </c>
      <c r="Q5698">
        <v>1400</v>
      </c>
      <c r="R5698">
        <v>320</v>
      </c>
      <c r="S5698">
        <v>145</v>
      </c>
      <c r="T5698">
        <v>40</v>
      </c>
      <c r="U5698">
        <v>120</v>
      </c>
      <c r="V5698">
        <v>200</v>
      </c>
      <c r="W5698">
        <v>1.3440000000000001</v>
      </c>
      <c r="X5698">
        <v>1.6128</v>
      </c>
    </row>
    <row r="5699" spans="1:24" hidden="1" x14ac:dyDescent="0.3">
      <c r="A5699" t="s">
        <v>19859</v>
      </c>
      <c r="B5699" t="s">
        <v>8179</v>
      </c>
      <c r="C5699" t="s">
        <v>19853</v>
      </c>
      <c r="D5699" t="s">
        <v>19854</v>
      </c>
      <c r="E5699" t="s">
        <v>113</v>
      </c>
      <c r="F5699" t="s">
        <v>19855</v>
      </c>
      <c r="G5699" t="s">
        <v>133</v>
      </c>
      <c r="H5699" t="s">
        <v>19856</v>
      </c>
      <c r="I5699" t="s">
        <v>226</v>
      </c>
      <c r="J5699" t="s">
        <v>19857</v>
      </c>
      <c r="K5699" t="s">
        <v>19858</v>
      </c>
      <c r="L5699" t="s">
        <v>120</v>
      </c>
      <c r="M5699">
        <v>40</v>
      </c>
      <c r="N5699" t="s">
        <v>113</v>
      </c>
      <c r="O5699" t="s">
        <v>19732</v>
      </c>
      <c r="P5699">
        <v>1</v>
      </c>
      <c r="Q5699">
        <v>441</v>
      </c>
      <c r="R5699">
        <v>402</v>
      </c>
      <c r="W5699">
        <v>0.177282</v>
      </c>
      <c r="X5699">
        <v>0.21273839999999999</v>
      </c>
    </row>
    <row r="5700" spans="1:24" hidden="1" x14ac:dyDescent="0.3">
      <c r="A5700" t="s">
        <v>19860</v>
      </c>
      <c r="B5700" t="s">
        <v>8211</v>
      </c>
      <c r="C5700" t="s">
        <v>19853</v>
      </c>
      <c r="D5700" t="s">
        <v>19854</v>
      </c>
      <c r="E5700" t="s">
        <v>113</v>
      </c>
      <c r="F5700" t="s">
        <v>19855</v>
      </c>
      <c r="G5700" t="s">
        <v>133</v>
      </c>
      <c r="H5700" t="s">
        <v>19856</v>
      </c>
      <c r="I5700" t="s">
        <v>226</v>
      </c>
      <c r="J5700" t="s">
        <v>19857</v>
      </c>
      <c r="K5700" t="s">
        <v>19858</v>
      </c>
      <c r="L5700" t="s">
        <v>120</v>
      </c>
      <c r="M5700">
        <v>38</v>
      </c>
      <c r="N5700" t="s">
        <v>113</v>
      </c>
      <c r="O5700" t="s">
        <v>9493</v>
      </c>
      <c r="P5700">
        <v>1</v>
      </c>
      <c r="Q5700">
        <v>0.6</v>
      </c>
      <c r="T5700">
        <v>267</v>
      </c>
      <c r="W5700">
        <v>0.28274333882308139</v>
      </c>
      <c r="X5700">
        <v>0.45238934211693027</v>
      </c>
    </row>
    <row r="5701" spans="1:24" hidden="1" x14ac:dyDescent="0.3">
      <c r="A5701" t="s">
        <v>19861</v>
      </c>
      <c r="B5701" t="s">
        <v>8174</v>
      </c>
      <c r="C5701" t="s">
        <v>5585</v>
      </c>
      <c r="D5701" t="s">
        <v>19862</v>
      </c>
      <c r="E5701" t="s">
        <v>113</v>
      </c>
      <c r="F5701" t="s">
        <v>15797</v>
      </c>
      <c r="G5701" t="s">
        <v>133</v>
      </c>
      <c r="H5701" t="s">
        <v>354</v>
      </c>
      <c r="I5701" t="s">
        <v>115</v>
      </c>
      <c r="J5701" t="s">
        <v>19863</v>
      </c>
      <c r="K5701" t="s">
        <v>19864</v>
      </c>
      <c r="L5701" t="s">
        <v>1173</v>
      </c>
      <c r="M5701">
        <v>50</v>
      </c>
      <c r="N5701" t="s">
        <v>113</v>
      </c>
      <c r="O5701" t="s">
        <v>8207</v>
      </c>
      <c r="P5701">
        <v>2</v>
      </c>
      <c r="Q5701">
        <v>1400</v>
      </c>
      <c r="R5701">
        <v>320</v>
      </c>
      <c r="S5701">
        <v>145</v>
      </c>
      <c r="T5701">
        <v>110</v>
      </c>
      <c r="U5701">
        <v>280</v>
      </c>
      <c r="W5701">
        <v>0.89600000000000002</v>
      </c>
      <c r="X5701">
        <v>1.0751999999999999</v>
      </c>
    </row>
    <row r="5702" spans="1:24" hidden="1" x14ac:dyDescent="0.3">
      <c r="A5702" t="s">
        <v>19865</v>
      </c>
      <c r="B5702" t="s">
        <v>8179</v>
      </c>
      <c r="C5702" t="s">
        <v>5585</v>
      </c>
      <c r="D5702" t="s">
        <v>19862</v>
      </c>
      <c r="E5702" t="s">
        <v>113</v>
      </c>
      <c r="F5702" t="s">
        <v>15797</v>
      </c>
      <c r="G5702" t="s">
        <v>133</v>
      </c>
      <c r="H5702" t="s">
        <v>354</v>
      </c>
      <c r="I5702" t="s">
        <v>115</v>
      </c>
      <c r="J5702" t="s">
        <v>19863</v>
      </c>
      <c r="K5702" t="s">
        <v>19864</v>
      </c>
      <c r="L5702" t="s">
        <v>1173</v>
      </c>
      <c r="M5702">
        <v>50</v>
      </c>
      <c r="N5702" t="s">
        <v>113</v>
      </c>
      <c r="O5702" t="s">
        <v>8695</v>
      </c>
      <c r="P5702">
        <v>2</v>
      </c>
      <c r="Q5702">
        <v>466</v>
      </c>
      <c r="R5702">
        <v>343</v>
      </c>
      <c r="S5702">
        <v>154</v>
      </c>
      <c r="W5702">
        <v>0.31967600000000002</v>
      </c>
      <c r="X5702">
        <v>0.38361119999999999</v>
      </c>
    </row>
    <row r="5703" spans="1:24" hidden="1" x14ac:dyDescent="0.3">
      <c r="A5703" t="s">
        <v>19866</v>
      </c>
      <c r="B5703" t="s">
        <v>8211</v>
      </c>
      <c r="C5703" t="s">
        <v>5585</v>
      </c>
      <c r="D5703" t="s">
        <v>19862</v>
      </c>
      <c r="E5703" t="s">
        <v>113</v>
      </c>
      <c r="F5703" t="s">
        <v>15797</v>
      </c>
      <c r="G5703" t="s">
        <v>133</v>
      </c>
      <c r="H5703" t="s">
        <v>354</v>
      </c>
      <c r="I5703" t="s">
        <v>115</v>
      </c>
      <c r="J5703" t="s">
        <v>19863</v>
      </c>
      <c r="K5703" t="s">
        <v>19864</v>
      </c>
      <c r="L5703" t="s">
        <v>1173</v>
      </c>
      <c r="M5703">
        <v>49</v>
      </c>
      <c r="N5703" t="s">
        <v>113</v>
      </c>
      <c r="O5703" t="s">
        <v>9493</v>
      </c>
      <c r="P5703">
        <v>1</v>
      </c>
      <c r="Q5703">
        <v>0.6</v>
      </c>
      <c r="T5703">
        <v>275</v>
      </c>
      <c r="W5703">
        <v>0.28274333882308139</v>
      </c>
      <c r="X5703">
        <v>0.45238934211693027</v>
      </c>
    </row>
    <row r="5704" spans="1:24" hidden="1" x14ac:dyDescent="0.3">
      <c r="A5704" t="s">
        <v>19867</v>
      </c>
      <c r="B5704" t="s">
        <v>8174</v>
      </c>
      <c r="C5704" t="s">
        <v>5686</v>
      </c>
      <c r="D5704" t="s">
        <v>19868</v>
      </c>
      <c r="E5704" t="s">
        <v>113</v>
      </c>
      <c r="F5704" t="s">
        <v>19869</v>
      </c>
      <c r="G5704" t="s">
        <v>133</v>
      </c>
      <c r="H5704" t="s">
        <v>354</v>
      </c>
      <c r="I5704" t="s">
        <v>115</v>
      </c>
      <c r="J5704" t="s">
        <v>19870</v>
      </c>
      <c r="K5704" t="s">
        <v>19871</v>
      </c>
      <c r="L5704" t="s">
        <v>9030</v>
      </c>
      <c r="M5704">
        <v>60</v>
      </c>
      <c r="N5704" t="s">
        <v>113</v>
      </c>
      <c r="O5704" t="s">
        <v>9890</v>
      </c>
      <c r="P5704">
        <v>2</v>
      </c>
      <c r="Q5704">
        <v>2500</v>
      </c>
      <c r="R5704">
        <v>355</v>
      </c>
      <c r="S5704">
        <v>192</v>
      </c>
      <c r="T5704">
        <v>20</v>
      </c>
      <c r="U5704">
        <v>200</v>
      </c>
      <c r="W5704">
        <v>1.7749999999999999</v>
      </c>
      <c r="X5704">
        <v>2.13</v>
      </c>
    </row>
    <row r="5705" spans="1:24" hidden="1" x14ac:dyDescent="0.3">
      <c r="A5705" t="s">
        <v>19872</v>
      </c>
      <c r="B5705" t="s">
        <v>8179</v>
      </c>
      <c r="C5705" t="s">
        <v>5686</v>
      </c>
      <c r="D5705" t="s">
        <v>19868</v>
      </c>
      <c r="E5705" t="s">
        <v>113</v>
      </c>
      <c r="F5705" t="s">
        <v>19869</v>
      </c>
      <c r="G5705" t="s">
        <v>133</v>
      </c>
      <c r="H5705" t="s">
        <v>354</v>
      </c>
      <c r="I5705" t="s">
        <v>115</v>
      </c>
      <c r="J5705" t="s">
        <v>19870</v>
      </c>
      <c r="K5705" t="s">
        <v>19871</v>
      </c>
      <c r="L5705" t="s">
        <v>9030</v>
      </c>
      <c r="M5705">
        <v>60</v>
      </c>
      <c r="N5705" t="s">
        <v>113</v>
      </c>
      <c r="O5705" t="s">
        <v>8695</v>
      </c>
      <c r="P5705">
        <v>2</v>
      </c>
      <c r="Q5705">
        <v>466</v>
      </c>
      <c r="R5705">
        <v>343</v>
      </c>
      <c r="S5705">
        <v>154</v>
      </c>
      <c r="W5705">
        <v>0.31967600000000002</v>
      </c>
      <c r="X5705">
        <v>0.38361119999999999</v>
      </c>
    </row>
    <row r="5706" spans="1:24" hidden="1" x14ac:dyDescent="0.3">
      <c r="A5706" t="s">
        <v>19873</v>
      </c>
      <c r="B5706" t="s">
        <v>8362</v>
      </c>
      <c r="C5706" t="s">
        <v>5686</v>
      </c>
      <c r="D5706" t="s">
        <v>19868</v>
      </c>
      <c r="E5706" t="s">
        <v>113</v>
      </c>
      <c r="F5706" t="s">
        <v>19869</v>
      </c>
      <c r="G5706" t="s">
        <v>133</v>
      </c>
      <c r="H5706" t="s">
        <v>354</v>
      </c>
      <c r="I5706" t="s">
        <v>115</v>
      </c>
      <c r="J5706" t="s">
        <v>19870</v>
      </c>
      <c r="K5706" t="s">
        <v>19871</v>
      </c>
      <c r="L5706" t="s">
        <v>9030</v>
      </c>
      <c r="M5706">
        <v>0</v>
      </c>
      <c r="N5706" t="s">
        <v>113</v>
      </c>
      <c r="O5706" t="s">
        <v>15026</v>
      </c>
      <c r="P5706">
        <v>1</v>
      </c>
      <c r="W5706">
        <v>0</v>
      </c>
      <c r="X5706">
        <v>0</v>
      </c>
    </row>
    <row r="5707" spans="1:24" hidden="1" x14ac:dyDescent="0.3">
      <c r="A5707" t="s">
        <v>19874</v>
      </c>
      <c r="B5707" t="s">
        <v>8174</v>
      </c>
      <c r="C5707" t="s">
        <v>7215</v>
      </c>
      <c r="D5707" t="s">
        <v>7214</v>
      </c>
      <c r="E5707" t="s">
        <v>113</v>
      </c>
      <c r="F5707" t="s">
        <v>7216</v>
      </c>
      <c r="G5707" t="s">
        <v>247</v>
      </c>
      <c r="H5707" t="s">
        <v>1187</v>
      </c>
      <c r="I5707" t="s">
        <v>1189</v>
      </c>
      <c r="J5707" t="s">
        <v>19875</v>
      </c>
      <c r="K5707" t="s">
        <v>19876</v>
      </c>
      <c r="L5707" t="s">
        <v>9030</v>
      </c>
      <c r="M5707">
        <v>60</v>
      </c>
      <c r="N5707" t="s">
        <v>9085</v>
      </c>
      <c r="O5707" t="s">
        <v>10329</v>
      </c>
      <c r="P5707">
        <v>2</v>
      </c>
      <c r="Q5707">
        <v>2580</v>
      </c>
      <c r="R5707">
        <v>590</v>
      </c>
      <c r="T5707">
        <v>305</v>
      </c>
      <c r="U5707">
        <v>130</v>
      </c>
      <c r="W5707">
        <v>3.0444</v>
      </c>
      <c r="X5707">
        <v>3.6532799999999996</v>
      </c>
    </row>
    <row r="5708" spans="1:24" hidden="1" x14ac:dyDescent="0.3">
      <c r="A5708" t="s">
        <v>19877</v>
      </c>
      <c r="B5708" t="s">
        <v>8179</v>
      </c>
      <c r="C5708" t="s">
        <v>7215</v>
      </c>
      <c r="D5708" t="s">
        <v>7214</v>
      </c>
      <c r="E5708" t="s">
        <v>113</v>
      </c>
      <c r="F5708" t="s">
        <v>7216</v>
      </c>
      <c r="G5708" t="s">
        <v>247</v>
      </c>
      <c r="H5708" t="s">
        <v>1187</v>
      </c>
      <c r="I5708" t="s">
        <v>1189</v>
      </c>
      <c r="J5708" t="s">
        <v>19875</v>
      </c>
      <c r="K5708" t="s">
        <v>19876</v>
      </c>
      <c r="L5708" t="s">
        <v>9030</v>
      </c>
      <c r="M5708">
        <v>59</v>
      </c>
      <c r="N5708" t="s">
        <v>9085</v>
      </c>
      <c r="O5708" t="s">
        <v>19878</v>
      </c>
      <c r="P5708">
        <v>1</v>
      </c>
      <c r="Q5708">
        <v>400</v>
      </c>
      <c r="R5708">
        <v>300</v>
      </c>
      <c r="W5708">
        <v>0.12</v>
      </c>
      <c r="X5708">
        <v>0.14399999999999999</v>
      </c>
    </row>
    <row r="5709" spans="1:24" hidden="1" x14ac:dyDescent="0.3">
      <c r="A5709" t="s">
        <v>19879</v>
      </c>
      <c r="B5709" t="s">
        <v>8536</v>
      </c>
      <c r="C5709" t="s">
        <v>7215</v>
      </c>
      <c r="D5709" t="s">
        <v>7214</v>
      </c>
      <c r="E5709" t="s">
        <v>113</v>
      </c>
      <c r="F5709" t="s">
        <v>7216</v>
      </c>
      <c r="G5709" t="s">
        <v>247</v>
      </c>
      <c r="H5709" t="s">
        <v>1187</v>
      </c>
      <c r="I5709" t="s">
        <v>1189</v>
      </c>
      <c r="J5709" t="s">
        <v>19875</v>
      </c>
      <c r="K5709" t="s">
        <v>19876</v>
      </c>
      <c r="L5709" t="s">
        <v>9030</v>
      </c>
      <c r="M5709">
        <v>57</v>
      </c>
      <c r="N5709" t="s">
        <v>9085</v>
      </c>
      <c r="O5709" t="s">
        <v>9131</v>
      </c>
      <c r="P5709">
        <v>2</v>
      </c>
      <c r="Q5709">
        <v>210</v>
      </c>
      <c r="R5709">
        <v>210</v>
      </c>
      <c r="W5709">
        <v>8.8200000000000001E-2</v>
      </c>
      <c r="X5709">
        <v>0.10584</v>
      </c>
    </row>
    <row r="5710" spans="1:24" hidden="1" x14ac:dyDescent="0.3">
      <c r="A5710" t="s">
        <v>19880</v>
      </c>
      <c r="B5710" t="s">
        <v>8211</v>
      </c>
      <c r="C5710" t="s">
        <v>7215</v>
      </c>
      <c r="D5710" t="s">
        <v>7214</v>
      </c>
      <c r="E5710" t="s">
        <v>113</v>
      </c>
      <c r="F5710" t="s">
        <v>7216</v>
      </c>
      <c r="G5710" t="s">
        <v>247</v>
      </c>
      <c r="H5710" t="s">
        <v>1187</v>
      </c>
      <c r="I5710" t="s">
        <v>1189</v>
      </c>
      <c r="J5710" t="s">
        <v>19875</v>
      </c>
      <c r="K5710" t="s">
        <v>19876</v>
      </c>
      <c r="L5710" t="s">
        <v>9030</v>
      </c>
      <c r="M5710">
        <v>57</v>
      </c>
      <c r="N5710" t="s">
        <v>113</v>
      </c>
      <c r="O5710" t="s">
        <v>9493</v>
      </c>
      <c r="P5710">
        <v>1</v>
      </c>
      <c r="Q5710">
        <v>0.6</v>
      </c>
      <c r="T5710">
        <v>307.39999999999998</v>
      </c>
      <c r="W5710">
        <v>0.28274333882308139</v>
      </c>
      <c r="X5710">
        <v>0.45238934211693027</v>
      </c>
    </row>
    <row r="5711" spans="1:24" hidden="1" x14ac:dyDescent="0.3">
      <c r="A5711" t="s">
        <v>19881</v>
      </c>
      <c r="B5711" t="s">
        <v>8249</v>
      </c>
      <c r="C5711" t="s">
        <v>7215</v>
      </c>
      <c r="D5711" t="s">
        <v>7214</v>
      </c>
      <c r="E5711" t="s">
        <v>113</v>
      </c>
      <c r="F5711" t="s">
        <v>7216</v>
      </c>
      <c r="G5711" t="s">
        <v>247</v>
      </c>
      <c r="H5711" t="s">
        <v>1187</v>
      </c>
      <c r="I5711" t="s">
        <v>1189</v>
      </c>
      <c r="J5711" t="s">
        <v>19875</v>
      </c>
      <c r="K5711" t="s">
        <v>19876</v>
      </c>
      <c r="L5711" t="s">
        <v>9030</v>
      </c>
      <c r="M5711">
        <v>57</v>
      </c>
      <c r="N5711" t="s">
        <v>113</v>
      </c>
      <c r="O5711" t="s">
        <v>9493</v>
      </c>
      <c r="P5711">
        <v>1</v>
      </c>
      <c r="Q5711">
        <v>0.9</v>
      </c>
      <c r="T5711">
        <v>123</v>
      </c>
      <c r="W5711">
        <v>0.63617251235193317</v>
      </c>
      <c r="X5711">
        <v>1.0178760197630932</v>
      </c>
    </row>
    <row r="5712" spans="1:24" hidden="1" x14ac:dyDescent="0.3">
      <c r="A5712" t="s">
        <v>19882</v>
      </c>
      <c r="B5712" t="s">
        <v>1304</v>
      </c>
      <c r="C5712" t="s">
        <v>7215</v>
      </c>
      <c r="D5712" t="s">
        <v>7214</v>
      </c>
      <c r="E5712" t="s">
        <v>113</v>
      </c>
      <c r="F5712" t="s">
        <v>7216</v>
      </c>
      <c r="G5712" t="s">
        <v>247</v>
      </c>
      <c r="H5712" t="s">
        <v>1187</v>
      </c>
      <c r="I5712" t="s">
        <v>1189</v>
      </c>
      <c r="J5712" t="s">
        <v>19875</v>
      </c>
      <c r="K5712" t="s">
        <v>19876</v>
      </c>
      <c r="L5712" t="s">
        <v>9030</v>
      </c>
      <c r="M5712">
        <v>0</v>
      </c>
      <c r="N5712" t="s">
        <v>113</v>
      </c>
      <c r="O5712" t="s">
        <v>18432</v>
      </c>
      <c r="P5712">
        <v>3</v>
      </c>
    </row>
    <row r="5713" spans="1:24" hidden="1" x14ac:dyDescent="0.3">
      <c r="A5713" t="s">
        <v>19883</v>
      </c>
      <c r="B5713" t="s">
        <v>8174</v>
      </c>
      <c r="C5713" t="s">
        <v>7235</v>
      </c>
      <c r="D5713" t="s">
        <v>7234</v>
      </c>
      <c r="E5713" t="s">
        <v>113</v>
      </c>
      <c r="F5713" t="s">
        <v>7236</v>
      </c>
      <c r="G5713" t="s">
        <v>247</v>
      </c>
      <c r="H5713" t="s">
        <v>1187</v>
      </c>
      <c r="I5713" t="s">
        <v>1189</v>
      </c>
      <c r="J5713" t="s">
        <v>19884</v>
      </c>
      <c r="K5713" t="s">
        <v>19885</v>
      </c>
      <c r="L5713" t="s">
        <v>9030</v>
      </c>
      <c r="M5713">
        <v>60</v>
      </c>
      <c r="N5713" t="s">
        <v>9085</v>
      </c>
      <c r="O5713" t="s">
        <v>10329</v>
      </c>
      <c r="P5713">
        <v>2</v>
      </c>
      <c r="Q5713">
        <v>2580</v>
      </c>
      <c r="R5713">
        <v>590</v>
      </c>
      <c r="T5713">
        <v>165</v>
      </c>
      <c r="U5713">
        <v>345</v>
      </c>
      <c r="W5713">
        <v>3.0444</v>
      </c>
      <c r="X5713">
        <v>3.6532799999999996</v>
      </c>
    </row>
    <row r="5714" spans="1:24" hidden="1" x14ac:dyDescent="0.3">
      <c r="A5714" t="s">
        <v>19886</v>
      </c>
      <c r="B5714" t="s">
        <v>8179</v>
      </c>
      <c r="C5714" t="s">
        <v>7235</v>
      </c>
      <c r="D5714" t="s">
        <v>7234</v>
      </c>
      <c r="E5714" t="s">
        <v>113</v>
      </c>
      <c r="F5714" t="s">
        <v>7236</v>
      </c>
      <c r="G5714" t="s">
        <v>247</v>
      </c>
      <c r="H5714" t="s">
        <v>1187</v>
      </c>
      <c r="I5714" t="s">
        <v>1189</v>
      </c>
      <c r="J5714" t="s">
        <v>19884</v>
      </c>
      <c r="K5714" t="s">
        <v>19885</v>
      </c>
      <c r="L5714" t="s">
        <v>9030</v>
      </c>
      <c r="M5714">
        <v>59</v>
      </c>
      <c r="N5714" t="s">
        <v>9085</v>
      </c>
      <c r="O5714" t="s">
        <v>19878</v>
      </c>
      <c r="P5714">
        <v>1</v>
      </c>
      <c r="Q5714">
        <v>400</v>
      </c>
      <c r="R5714">
        <v>300</v>
      </c>
      <c r="W5714">
        <v>0.12</v>
      </c>
      <c r="X5714">
        <v>0.14399999999999999</v>
      </c>
    </row>
    <row r="5715" spans="1:24" hidden="1" x14ac:dyDescent="0.3">
      <c r="A5715" t="s">
        <v>19887</v>
      </c>
      <c r="B5715" t="s">
        <v>8536</v>
      </c>
      <c r="C5715" t="s">
        <v>7235</v>
      </c>
      <c r="D5715" t="s">
        <v>7234</v>
      </c>
      <c r="E5715" t="s">
        <v>113</v>
      </c>
      <c r="F5715" t="s">
        <v>7236</v>
      </c>
      <c r="G5715" t="s">
        <v>247</v>
      </c>
      <c r="H5715" t="s">
        <v>1187</v>
      </c>
      <c r="I5715" t="s">
        <v>1189</v>
      </c>
      <c r="J5715" t="s">
        <v>19884</v>
      </c>
      <c r="K5715" t="s">
        <v>19885</v>
      </c>
      <c r="L5715" t="s">
        <v>9030</v>
      </c>
      <c r="M5715">
        <v>57</v>
      </c>
      <c r="N5715" t="s">
        <v>9085</v>
      </c>
      <c r="O5715" t="s">
        <v>9131</v>
      </c>
      <c r="P5715">
        <v>2</v>
      </c>
      <c r="Q5715">
        <v>210</v>
      </c>
      <c r="R5715">
        <v>210</v>
      </c>
      <c r="W5715">
        <v>8.8200000000000001E-2</v>
      </c>
      <c r="X5715">
        <v>0.10584</v>
      </c>
    </row>
    <row r="5716" spans="1:24" hidden="1" x14ac:dyDescent="0.3">
      <c r="A5716" t="s">
        <v>19888</v>
      </c>
      <c r="B5716" t="s">
        <v>8211</v>
      </c>
      <c r="C5716" t="s">
        <v>7235</v>
      </c>
      <c r="D5716" t="s">
        <v>7234</v>
      </c>
      <c r="E5716" t="s">
        <v>113</v>
      </c>
      <c r="F5716" t="s">
        <v>7236</v>
      </c>
      <c r="G5716" t="s">
        <v>247</v>
      </c>
      <c r="H5716" t="s">
        <v>1187</v>
      </c>
      <c r="I5716" t="s">
        <v>1189</v>
      </c>
      <c r="J5716" t="s">
        <v>19884</v>
      </c>
      <c r="K5716" t="s">
        <v>19885</v>
      </c>
      <c r="L5716" t="s">
        <v>9030</v>
      </c>
      <c r="M5716">
        <v>57</v>
      </c>
      <c r="N5716" t="s">
        <v>113</v>
      </c>
      <c r="O5716" t="s">
        <v>9493</v>
      </c>
      <c r="P5716">
        <v>2</v>
      </c>
      <c r="Q5716">
        <v>0.6</v>
      </c>
      <c r="T5716">
        <v>158</v>
      </c>
      <c r="U5716">
        <v>322</v>
      </c>
      <c r="W5716">
        <v>0.56548667764616278</v>
      </c>
      <c r="X5716">
        <v>0.90477868423386054</v>
      </c>
    </row>
    <row r="5717" spans="1:24" hidden="1" x14ac:dyDescent="0.3">
      <c r="A5717" t="s">
        <v>19889</v>
      </c>
      <c r="B5717" t="s">
        <v>1304</v>
      </c>
      <c r="C5717" t="s">
        <v>7235</v>
      </c>
      <c r="D5717" t="s">
        <v>7234</v>
      </c>
      <c r="E5717" t="s">
        <v>113</v>
      </c>
      <c r="F5717" t="s">
        <v>7236</v>
      </c>
      <c r="G5717" t="s">
        <v>247</v>
      </c>
      <c r="H5717" t="s">
        <v>1187</v>
      </c>
      <c r="I5717" t="s">
        <v>1189</v>
      </c>
      <c r="J5717" t="s">
        <v>19884</v>
      </c>
      <c r="K5717" t="s">
        <v>19885</v>
      </c>
      <c r="L5717" t="s">
        <v>9030</v>
      </c>
      <c r="M5717">
        <v>0</v>
      </c>
      <c r="N5717" t="s">
        <v>113</v>
      </c>
      <c r="O5717" t="s">
        <v>18432</v>
      </c>
      <c r="P5717">
        <v>3</v>
      </c>
    </row>
    <row r="5718" spans="1:24" hidden="1" x14ac:dyDescent="0.3">
      <c r="A5718" t="s">
        <v>19890</v>
      </c>
      <c r="B5718" t="s">
        <v>8174</v>
      </c>
      <c r="C5718" t="s">
        <v>7325</v>
      </c>
      <c r="D5718" t="s">
        <v>7324</v>
      </c>
      <c r="E5718" t="s">
        <v>113</v>
      </c>
      <c r="F5718" t="s">
        <v>7326</v>
      </c>
      <c r="G5718" t="s">
        <v>247</v>
      </c>
      <c r="H5718" t="s">
        <v>1187</v>
      </c>
      <c r="I5718" t="s">
        <v>1189</v>
      </c>
      <c r="J5718" t="s">
        <v>19891</v>
      </c>
      <c r="K5718" t="s">
        <v>19892</v>
      </c>
      <c r="L5718" t="s">
        <v>9030</v>
      </c>
      <c r="M5718">
        <v>60</v>
      </c>
      <c r="N5718" t="s">
        <v>9085</v>
      </c>
      <c r="O5718" t="s">
        <v>10329</v>
      </c>
      <c r="P5718">
        <v>2</v>
      </c>
      <c r="Q5718">
        <v>2580</v>
      </c>
      <c r="R5718">
        <v>590</v>
      </c>
      <c r="T5718">
        <v>160</v>
      </c>
      <c r="U5718">
        <v>315</v>
      </c>
      <c r="W5718">
        <v>3.0444</v>
      </c>
      <c r="X5718">
        <v>3.6532799999999996</v>
      </c>
    </row>
    <row r="5719" spans="1:24" hidden="1" x14ac:dyDescent="0.3">
      <c r="A5719" t="s">
        <v>19893</v>
      </c>
      <c r="B5719" t="s">
        <v>8179</v>
      </c>
      <c r="C5719" t="s">
        <v>7325</v>
      </c>
      <c r="D5719" t="s">
        <v>7324</v>
      </c>
      <c r="E5719" t="s">
        <v>113</v>
      </c>
      <c r="F5719" t="s">
        <v>7326</v>
      </c>
      <c r="G5719" t="s">
        <v>247</v>
      </c>
      <c r="H5719" t="s">
        <v>1187</v>
      </c>
      <c r="I5719" t="s">
        <v>1189</v>
      </c>
      <c r="J5719" t="s">
        <v>19891</v>
      </c>
      <c r="K5719" t="s">
        <v>19892</v>
      </c>
      <c r="L5719" t="s">
        <v>9030</v>
      </c>
      <c r="M5719">
        <v>59</v>
      </c>
      <c r="N5719" t="s">
        <v>9085</v>
      </c>
      <c r="O5719" t="s">
        <v>19878</v>
      </c>
      <c r="P5719">
        <v>1</v>
      </c>
      <c r="Q5719">
        <v>400</v>
      </c>
      <c r="R5719">
        <v>300</v>
      </c>
      <c r="W5719">
        <v>0.12</v>
      </c>
      <c r="X5719">
        <v>0.14399999999999999</v>
      </c>
    </row>
    <row r="5720" spans="1:24" hidden="1" x14ac:dyDescent="0.3">
      <c r="A5720" t="s">
        <v>19894</v>
      </c>
      <c r="B5720" t="s">
        <v>8536</v>
      </c>
      <c r="C5720" t="s">
        <v>7325</v>
      </c>
      <c r="D5720" t="s">
        <v>7324</v>
      </c>
      <c r="E5720" t="s">
        <v>113</v>
      </c>
      <c r="F5720" t="s">
        <v>7326</v>
      </c>
      <c r="G5720" t="s">
        <v>247</v>
      </c>
      <c r="H5720" t="s">
        <v>1187</v>
      </c>
      <c r="I5720" t="s">
        <v>1189</v>
      </c>
      <c r="J5720" t="s">
        <v>19891</v>
      </c>
      <c r="K5720" t="s">
        <v>19892</v>
      </c>
      <c r="L5720" t="s">
        <v>9030</v>
      </c>
      <c r="M5720">
        <v>57</v>
      </c>
      <c r="N5720" t="s">
        <v>9085</v>
      </c>
      <c r="O5720" t="s">
        <v>9131</v>
      </c>
      <c r="P5720">
        <v>2</v>
      </c>
      <c r="Q5720">
        <v>210</v>
      </c>
      <c r="R5720">
        <v>210</v>
      </c>
      <c r="W5720">
        <v>8.8200000000000001E-2</v>
      </c>
      <c r="X5720">
        <v>0.10584</v>
      </c>
    </row>
    <row r="5721" spans="1:24" hidden="1" x14ac:dyDescent="0.3">
      <c r="A5721" t="s">
        <v>19895</v>
      </c>
      <c r="B5721" t="s">
        <v>8211</v>
      </c>
      <c r="C5721" t="s">
        <v>7325</v>
      </c>
      <c r="D5721" t="s">
        <v>7324</v>
      </c>
      <c r="E5721" t="s">
        <v>113</v>
      </c>
      <c r="F5721" t="s">
        <v>7326</v>
      </c>
      <c r="G5721" t="s">
        <v>247</v>
      </c>
      <c r="H5721" t="s">
        <v>1187</v>
      </c>
      <c r="I5721" t="s">
        <v>1189</v>
      </c>
      <c r="J5721" t="s">
        <v>19891</v>
      </c>
      <c r="K5721" t="s">
        <v>19892</v>
      </c>
      <c r="L5721" t="s">
        <v>9030</v>
      </c>
      <c r="M5721">
        <v>57</v>
      </c>
      <c r="N5721" t="s">
        <v>113</v>
      </c>
      <c r="O5721" t="s">
        <v>9493</v>
      </c>
      <c r="P5721">
        <v>2</v>
      </c>
      <c r="Q5721">
        <v>0.6</v>
      </c>
      <c r="T5721">
        <v>316</v>
      </c>
      <c r="U5721">
        <v>161</v>
      </c>
      <c r="W5721">
        <v>0.56548667764616278</v>
      </c>
      <c r="X5721">
        <v>0.90477868423386054</v>
      </c>
    </row>
    <row r="5722" spans="1:24" hidden="1" x14ac:dyDescent="0.3">
      <c r="A5722" t="s">
        <v>19896</v>
      </c>
      <c r="B5722" t="s">
        <v>1304</v>
      </c>
      <c r="C5722" t="s">
        <v>7325</v>
      </c>
      <c r="D5722" t="s">
        <v>7324</v>
      </c>
      <c r="E5722" t="s">
        <v>113</v>
      </c>
      <c r="F5722" t="s">
        <v>7326</v>
      </c>
      <c r="G5722" t="s">
        <v>247</v>
      </c>
      <c r="H5722" t="s">
        <v>1187</v>
      </c>
      <c r="I5722" t="s">
        <v>1189</v>
      </c>
      <c r="J5722" t="s">
        <v>19891</v>
      </c>
      <c r="K5722" t="s">
        <v>19892</v>
      </c>
      <c r="L5722" t="s">
        <v>9030</v>
      </c>
      <c r="M5722">
        <v>0</v>
      </c>
      <c r="N5722" t="s">
        <v>113</v>
      </c>
      <c r="O5722" t="s">
        <v>18432</v>
      </c>
      <c r="P5722">
        <v>3</v>
      </c>
    </row>
    <row r="5723" spans="1:24" hidden="1" x14ac:dyDescent="0.3">
      <c r="A5723" t="s">
        <v>19897</v>
      </c>
      <c r="B5723" t="s">
        <v>8174</v>
      </c>
      <c r="C5723" t="s">
        <v>19898</v>
      </c>
      <c r="D5723" t="s">
        <v>19899</v>
      </c>
      <c r="E5723" t="s">
        <v>113</v>
      </c>
      <c r="F5723" t="s">
        <v>19900</v>
      </c>
      <c r="G5723" t="s">
        <v>1356</v>
      </c>
      <c r="H5723" t="s">
        <v>127</v>
      </c>
      <c r="I5723" t="s">
        <v>115</v>
      </c>
      <c r="J5723" t="s">
        <v>19901</v>
      </c>
      <c r="K5723" t="s">
        <v>19902</v>
      </c>
      <c r="L5723" t="s">
        <v>120</v>
      </c>
      <c r="M5723">
        <v>40</v>
      </c>
      <c r="N5723" t="s">
        <v>19903</v>
      </c>
      <c r="O5723" t="s">
        <v>19904</v>
      </c>
      <c r="P5723">
        <v>3</v>
      </c>
      <c r="Q5723">
        <v>1980</v>
      </c>
      <c r="R5723">
        <v>300</v>
      </c>
      <c r="S5723">
        <v>146</v>
      </c>
      <c r="T5723">
        <v>20</v>
      </c>
      <c r="U5723">
        <v>140</v>
      </c>
      <c r="V5723">
        <v>260</v>
      </c>
      <c r="W5723">
        <v>1.782</v>
      </c>
      <c r="X5723">
        <v>2.1383999999999999</v>
      </c>
    </row>
    <row r="5724" spans="1:24" hidden="1" x14ac:dyDescent="0.3">
      <c r="A5724" t="s">
        <v>19905</v>
      </c>
      <c r="B5724" t="s">
        <v>8179</v>
      </c>
      <c r="C5724" t="s">
        <v>19898</v>
      </c>
      <c r="D5724" t="s">
        <v>19899</v>
      </c>
      <c r="E5724" t="s">
        <v>113</v>
      </c>
      <c r="F5724" t="s">
        <v>19900</v>
      </c>
      <c r="G5724" t="s">
        <v>1356</v>
      </c>
      <c r="H5724" t="s">
        <v>127</v>
      </c>
      <c r="I5724" t="s">
        <v>115</v>
      </c>
      <c r="J5724" t="s">
        <v>19901</v>
      </c>
      <c r="K5724" t="s">
        <v>19902</v>
      </c>
      <c r="L5724" t="s">
        <v>120</v>
      </c>
      <c r="M5724">
        <v>40</v>
      </c>
      <c r="N5724" t="s">
        <v>113</v>
      </c>
      <c r="O5724" t="s">
        <v>9568</v>
      </c>
      <c r="P5724">
        <v>2</v>
      </c>
      <c r="Q5724">
        <v>409</v>
      </c>
      <c r="R5724">
        <v>269</v>
      </c>
      <c r="W5724">
        <v>0.22004199999999999</v>
      </c>
      <c r="X5724">
        <v>0.26405039999999996</v>
      </c>
    </row>
    <row r="5725" spans="1:24" hidden="1" x14ac:dyDescent="0.3">
      <c r="A5725" t="s">
        <v>19906</v>
      </c>
      <c r="B5725" t="s">
        <v>8174</v>
      </c>
      <c r="C5725" t="s">
        <v>1773</v>
      </c>
      <c r="D5725" t="s">
        <v>1772</v>
      </c>
      <c r="E5725" t="s">
        <v>113</v>
      </c>
      <c r="F5725" t="s">
        <v>1774</v>
      </c>
      <c r="G5725" t="s">
        <v>247</v>
      </c>
      <c r="H5725" t="s">
        <v>1187</v>
      </c>
      <c r="I5725" t="s">
        <v>1189</v>
      </c>
      <c r="J5725" t="s">
        <v>19907</v>
      </c>
      <c r="K5725" t="s">
        <v>19908</v>
      </c>
      <c r="L5725" t="s">
        <v>9030</v>
      </c>
      <c r="M5725">
        <v>60</v>
      </c>
      <c r="N5725" t="s">
        <v>113</v>
      </c>
      <c r="O5725" t="s">
        <v>10329</v>
      </c>
      <c r="P5725">
        <v>2</v>
      </c>
      <c r="Q5725">
        <v>2580</v>
      </c>
      <c r="R5725">
        <v>590</v>
      </c>
      <c r="T5725">
        <v>305</v>
      </c>
      <c r="U5725">
        <v>130</v>
      </c>
      <c r="W5725">
        <v>3.0444</v>
      </c>
      <c r="X5725">
        <v>3.6532799999999996</v>
      </c>
    </row>
    <row r="5726" spans="1:24" hidden="1" x14ac:dyDescent="0.3">
      <c r="A5726" t="s">
        <v>19909</v>
      </c>
      <c r="B5726" t="s">
        <v>8179</v>
      </c>
      <c r="C5726" t="s">
        <v>1773</v>
      </c>
      <c r="D5726" t="s">
        <v>1772</v>
      </c>
      <c r="E5726" t="s">
        <v>113</v>
      </c>
      <c r="F5726" t="s">
        <v>1774</v>
      </c>
      <c r="G5726" t="s">
        <v>247</v>
      </c>
      <c r="H5726" t="s">
        <v>1187</v>
      </c>
      <c r="I5726" t="s">
        <v>1189</v>
      </c>
      <c r="J5726" t="s">
        <v>19907</v>
      </c>
      <c r="K5726" t="s">
        <v>19908</v>
      </c>
      <c r="L5726" t="s">
        <v>9030</v>
      </c>
      <c r="M5726">
        <v>59</v>
      </c>
      <c r="N5726" t="s">
        <v>9085</v>
      </c>
      <c r="O5726" t="s">
        <v>19878</v>
      </c>
      <c r="P5726">
        <v>1</v>
      </c>
      <c r="Q5726">
        <v>400</v>
      </c>
      <c r="R5726">
        <v>300</v>
      </c>
      <c r="W5726">
        <v>0.12</v>
      </c>
      <c r="X5726">
        <v>0.14399999999999999</v>
      </c>
    </row>
    <row r="5727" spans="1:24" hidden="1" x14ac:dyDescent="0.3">
      <c r="A5727" t="s">
        <v>19910</v>
      </c>
      <c r="B5727" t="s">
        <v>8536</v>
      </c>
      <c r="C5727" t="s">
        <v>1773</v>
      </c>
      <c r="D5727" t="s">
        <v>1772</v>
      </c>
      <c r="E5727" t="s">
        <v>113</v>
      </c>
      <c r="F5727" t="s">
        <v>1774</v>
      </c>
      <c r="G5727" t="s">
        <v>247</v>
      </c>
      <c r="H5727" t="s">
        <v>1187</v>
      </c>
      <c r="I5727" t="s">
        <v>1189</v>
      </c>
      <c r="J5727" t="s">
        <v>19907</v>
      </c>
      <c r="K5727" t="s">
        <v>19908</v>
      </c>
      <c r="L5727" t="s">
        <v>9030</v>
      </c>
      <c r="M5727">
        <v>57</v>
      </c>
      <c r="N5727" t="s">
        <v>9085</v>
      </c>
      <c r="O5727" t="s">
        <v>9131</v>
      </c>
      <c r="P5727">
        <v>2</v>
      </c>
      <c r="Q5727">
        <v>210</v>
      </c>
      <c r="R5727">
        <v>210</v>
      </c>
      <c r="W5727">
        <v>8.8200000000000001E-2</v>
      </c>
      <c r="X5727">
        <v>0.10584</v>
      </c>
    </row>
    <row r="5728" spans="1:24" hidden="1" x14ac:dyDescent="0.3">
      <c r="A5728" t="s">
        <v>19911</v>
      </c>
      <c r="B5728" t="s">
        <v>8211</v>
      </c>
      <c r="C5728" t="s">
        <v>1773</v>
      </c>
      <c r="D5728" t="s">
        <v>1772</v>
      </c>
      <c r="E5728" t="s">
        <v>113</v>
      </c>
      <c r="F5728" t="s">
        <v>1774</v>
      </c>
      <c r="G5728" t="s">
        <v>247</v>
      </c>
      <c r="H5728" t="s">
        <v>1187</v>
      </c>
      <c r="I5728" t="s">
        <v>1189</v>
      </c>
      <c r="J5728" t="s">
        <v>19907</v>
      </c>
      <c r="K5728" t="s">
        <v>19908</v>
      </c>
      <c r="L5728" t="s">
        <v>9030</v>
      </c>
      <c r="M5728">
        <v>57</v>
      </c>
      <c r="N5728" t="s">
        <v>113</v>
      </c>
      <c r="O5728" t="s">
        <v>9493</v>
      </c>
      <c r="P5728">
        <v>2</v>
      </c>
      <c r="Q5728">
        <v>0.6</v>
      </c>
      <c r="T5728">
        <v>307</v>
      </c>
      <c r="U5728">
        <v>127</v>
      </c>
      <c r="W5728">
        <v>0.56548667764616278</v>
      </c>
      <c r="X5728">
        <v>0.90477868423386054</v>
      </c>
    </row>
    <row r="5729" spans="1:24" hidden="1" x14ac:dyDescent="0.3">
      <c r="A5729" t="s">
        <v>19912</v>
      </c>
      <c r="B5729" t="s">
        <v>1304</v>
      </c>
      <c r="C5729" t="s">
        <v>1773</v>
      </c>
      <c r="D5729" t="s">
        <v>1772</v>
      </c>
      <c r="E5729" t="s">
        <v>113</v>
      </c>
      <c r="F5729" t="s">
        <v>1774</v>
      </c>
      <c r="G5729" t="s">
        <v>247</v>
      </c>
      <c r="H5729" t="s">
        <v>1187</v>
      </c>
      <c r="I5729" t="s">
        <v>1189</v>
      </c>
      <c r="J5729" t="s">
        <v>19907</v>
      </c>
      <c r="K5729" t="s">
        <v>19908</v>
      </c>
      <c r="L5729" t="s">
        <v>9030</v>
      </c>
      <c r="M5729">
        <v>0</v>
      </c>
      <c r="N5729" t="s">
        <v>113</v>
      </c>
      <c r="O5729" t="s">
        <v>18432</v>
      </c>
      <c r="P5729">
        <v>3</v>
      </c>
    </row>
    <row r="5730" spans="1:24" hidden="1" x14ac:dyDescent="0.3">
      <c r="A5730" t="s">
        <v>19913</v>
      </c>
      <c r="B5730" t="s">
        <v>8174</v>
      </c>
      <c r="C5730" t="s">
        <v>1514</v>
      </c>
      <c r="D5730" t="s">
        <v>1513</v>
      </c>
      <c r="E5730" t="s">
        <v>113</v>
      </c>
      <c r="F5730" t="s">
        <v>1515</v>
      </c>
      <c r="G5730" t="s">
        <v>247</v>
      </c>
      <c r="H5730" t="s">
        <v>1187</v>
      </c>
      <c r="I5730" t="s">
        <v>1189</v>
      </c>
      <c r="J5730" t="s">
        <v>19914</v>
      </c>
      <c r="K5730" t="s">
        <v>19915</v>
      </c>
      <c r="L5730" t="s">
        <v>9030</v>
      </c>
      <c r="M5730">
        <v>60</v>
      </c>
      <c r="N5730" t="s">
        <v>9085</v>
      </c>
      <c r="O5730" t="s">
        <v>10329</v>
      </c>
      <c r="P5730">
        <v>2</v>
      </c>
      <c r="Q5730">
        <v>2580</v>
      </c>
      <c r="R5730">
        <v>590</v>
      </c>
      <c r="T5730">
        <v>310</v>
      </c>
      <c r="U5730">
        <v>140</v>
      </c>
      <c r="W5730">
        <v>3.0444</v>
      </c>
      <c r="X5730">
        <v>3.6532799999999996</v>
      </c>
    </row>
    <row r="5731" spans="1:24" hidden="1" x14ac:dyDescent="0.3">
      <c r="A5731" t="s">
        <v>19916</v>
      </c>
      <c r="B5731" t="s">
        <v>8179</v>
      </c>
      <c r="C5731" t="s">
        <v>1514</v>
      </c>
      <c r="D5731" t="s">
        <v>1513</v>
      </c>
      <c r="E5731" t="s">
        <v>113</v>
      </c>
      <c r="F5731" t="s">
        <v>1515</v>
      </c>
      <c r="G5731" t="s">
        <v>247</v>
      </c>
      <c r="H5731" t="s">
        <v>1187</v>
      </c>
      <c r="I5731" t="s">
        <v>1189</v>
      </c>
      <c r="J5731" t="s">
        <v>19914</v>
      </c>
      <c r="K5731" t="s">
        <v>19915</v>
      </c>
      <c r="L5731" t="s">
        <v>9030</v>
      </c>
      <c r="M5731">
        <v>59</v>
      </c>
      <c r="N5731" t="s">
        <v>9085</v>
      </c>
      <c r="O5731" t="s">
        <v>19878</v>
      </c>
      <c r="P5731">
        <v>1</v>
      </c>
      <c r="Q5731">
        <v>400</v>
      </c>
      <c r="R5731">
        <v>300</v>
      </c>
      <c r="W5731">
        <v>0.12</v>
      </c>
      <c r="X5731">
        <v>0.14399999999999999</v>
      </c>
    </row>
    <row r="5732" spans="1:24" hidden="1" x14ac:dyDescent="0.3">
      <c r="A5732" t="s">
        <v>19917</v>
      </c>
      <c r="B5732" t="s">
        <v>8536</v>
      </c>
      <c r="C5732" t="s">
        <v>1514</v>
      </c>
      <c r="D5732" t="s">
        <v>1513</v>
      </c>
      <c r="E5732" t="s">
        <v>113</v>
      </c>
      <c r="F5732" t="s">
        <v>1515</v>
      </c>
      <c r="G5732" t="s">
        <v>247</v>
      </c>
      <c r="H5732" t="s">
        <v>1187</v>
      </c>
      <c r="I5732" t="s">
        <v>1189</v>
      </c>
      <c r="J5732" t="s">
        <v>19914</v>
      </c>
      <c r="K5732" t="s">
        <v>19915</v>
      </c>
      <c r="L5732" t="s">
        <v>9030</v>
      </c>
      <c r="M5732">
        <v>57</v>
      </c>
      <c r="N5732" t="s">
        <v>9085</v>
      </c>
      <c r="O5732" t="s">
        <v>9131</v>
      </c>
      <c r="P5732">
        <v>1</v>
      </c>
      <c r="Q5732">
        <v>210</v>
      </c>
      <c r="R5732">
        <v>210</v>
      </c>
      <c r="W5732">
        <v>4.41E-2</v>
      </c>
      <c r="X5732">
        <v>5.2920000000000002E-2</v>
      </c>
    </row>
    <row r="5733" spans="1:24" hidden="1" x14ac:dyDescent="0.3">
      <c r="A5733" t="s">
        <v>19918</v>
      </c>
      <c r="B5733" t="s">
        <v>8211</v>
      </c>
      <c r="C5733" t="s">
        <v>1514</v>
      </c>
      <c r="D5733" t="s">
        <v>1513</v>
      </c>
      <c r="E5733" t="s">
        <v>113</v>
      </c>
      <c r="F5733" t="s">
        <v>1515</v>
      </c>
      <c r="G5733" t="s">
        <v>247</v>
      </c>
      <c r="H5733" t="s">
        <v>1187</v>
      </c>
      <c r="I5733" t="s">
        <v>1189</v>
      </c>
      <c r="J5733" t="s">
        <v>19914</v>
      </c>
      <c r="K5733" t="s">
        <v>19915</v>
      </c>
      <c r="L5733" t="s">
        <v>9030</v>
      </c>
      <c r="M5733">
        <v>57</v>
      </c>
      <c r="N5733" t="s">
        <v>113</v>
      </c>
      <c r="O5733" t="s">
        <v>9493</v>
      </c>
      <c r="P5733">
        <v>1</v>
      </c>
      <c r="Q5733">
        <v>0.6</v>
      </c>
      <c r="T5733">
        <v>129</v>
      </c>
      <c r="W5733">
        <v>0.28274333882308139</v>
      </c>
      <c r="X5733">
        <v>0.45238934211693027</v>
      </c>
    </row>
    <row r="5734" spans="1:24" hidden="1" x14ac:dyDescent="0.3">
      <c r="A5734" t="s">
        <v>19919</v>
      </c>
      <c r="B5734" t="s">
        <v>1304</v>
      </c>
      <c r="C5734" t="s">
        <v>1514</v>
      </c>
      <c r="D5734" t="s">
        <v>1513</v>
      </c>
      <c r="E5734" t="s">
        <v>113</v>
      </c>
      <c r="F5734" t="s">
        <v>1515</v>
      </c>
      <c r="G5734" t="s">
        <v>247</v>
      </c>
      <c r="H5734" t="s">
        <v>1187</v>
      </c>
      <c r="I5734" t="s">
        <v>1189</v>
      </c>
      <c r="J5734" t="s">
        <v>19914</v>
      </c>
      <c r="K5734" t="s">
        <v>19915</v>
      </c>
      <c r="L5734" t="s">
        <v>9030</v>
      </c>
      <c r="M5734">
        <v>0</v>
      </c>
      <c r="N5734" t="s">
        <v>113</v>
      </c>
      <c r="O5734" t="s">
        <v>18432</v>
      </c>
      <c r="P5734">
        <v>3</v>
      </c>
    </row>
    <row r="5735" spans="1:24" hidden="1" x14ac:dyDescent="0.3">
      <c r="A5735" t="s">
        <v>19920</v>
      </c>
      <c r="B5735" t="s">
        <v>8174</v>
      </c>
      <c r="C5735" t="s">
        <v>19921</v>
      </c>
      <c r="D5735" t="s">
        <v>19922</v>
      </c>
      <c r="E5735" t="s">
        <v>113</v>
      </c>
      <c r="F5735" t="s">
        <v>19923</v>
      </c>
      <c r="G5735" t="s">
        <v>247</v>
      </c>
      <c r="H5735" t="s">
        <v>308</v>
      </c>
      <c r="I5735" t="s">
        <v>2317</v>
      </c>
      <c r="J5735" t="s">
        <v>19924</v>
      </c>
      <c r="K5735" t="s">
        <v>19925</v>
      </c>
      <c r="L5735" t="s">
        <v>9030</v>
      </c>
      <c r="M5735">
        <v>60</v>
      </c>
      <c r="N5735" t="s">
        <v>9085</v>
      </c>
      <c r="O5735" t="s">
        <v>10329</v>
      </c>
      <c r="P5735">
        <v>2</v>
      </c>
      <c r="Q5735">
        <v>2580</v>
      </c>
      <c r="R5735">
        <v>590</v>
      </c>
      <c r="T5735">
        <v>0</v>
      </c>
      <c r="U5735">
        <v>180</v>
      </c>
      <c r="W5735">
        <v>3.0444</v>
      </c>
      <c r="X5735">
        <v>3.6532799999999996</v>
      </c>
    </row>
    <row r="5736" spans="1:24" hidden="1" x14ac:dyDescent="0.3">
      <c r="A5736" t="s">
        <v>19926</v>
      </c>
      <c r="B5736" t="s">
        <v>8179</v>
      </c>
      <c r="C5736" t="s">
        <v>19921</v>
      </c>
      <c r="D5736" t="s">
        <v>19922</v>
      </c>
      <c r="E5736" t="s">
        <v>113</v>
      </c>
      <c r="F5736" t="s">
        <v>19923</v>
      </c>
      <c r="G5736" t="s">
        <v>247</v>
      </c>
      <c r="H5736" t="s">
        <v>308</v>
      </c>
      <c r="I5736" t="s">
        <v>2317</v>
      </c>
      <c r="J5736" t="s">
        <v>19924</v>
      </c>
      <c r="K5736" t="s">
        <v>19925</v>
      </c>
      <c r="L5736" t="s">
        <v>9030</v>
      </c>
      <c r="M5736">
        <v>59</v>
      </c>
      <c r="N5736" t="s">
        <v>9085</v>
      </c>
      <c r="O5736" t="s">
        <v>11880</v>
      </c>
      <c r="P5736">
        <v>2</v>
      </c>
      <c r="Q5736">
        <v>400</v>
      </c>
      <c r="R5736">
        <v>300</v>
      </c>
      <c r="W5736">
        <v>0.24</v>
      </c>
      <c r="X5736">
        <v>0.28799999999999998</v>
      </c>
    </row>
    <row r="5737" spans="1:24" hidden="1" x14ac:dyDescent="0.3">
      <c r="A5737" t="s">
        <v>19927</v>
      </c>
      <c r="B5737" t="s">
        <v>8536</v>
      </c>
      <c r="C5737" t="s">
        <v>19921</v>
      </c>
      <c r="D5737" t="s">
        <v>19922</v>
      </c>
      <c r="E5737" t="s">
        <v>113</v>
      </c>
      <c r="F5737" t="s">
        <v>19923</v>
      </c>
      <c r="G5737" t="s">
        <v>247</v>
      </c>
      <c r="H5737" t="s">
        <v>308</v>
      </c>
      <c r="I5737" t="s">
        <v>2317</v>
      </c>
      <c r="J5737" t="s">
        <v>19924</v>
      </c>
      <c r="K5737" t="s">
        <v>19925</v>
      </c>
      <c r="L5737" t="s">
        <v>9030</v>
      </c>
      <c r="M5737">
        <v>57</v>
      </c>
      <c r="N5737" t="s">
        <v>9085</v>
      </c>
      <c r="O5737" t="s">
        <v>9131</v>
      </c>
      <c r="P5737">
        <v>1</v>
      </c>
      <c r="Q5737">
        <v>210</v>
      </c>
      <c r="R5737">
        <v>210</v>
      </c>
      <c r="W5737">
        <v>4.41E-2</v>
      </c>
      <c r="X5737">
        <v>5.2920000000000002E-2</v>
      </c>
    </row>
    <row r="5738" spans="1:24" hidden="1" x14ac:dyDescent="0.3">
      <c r="A5738" t="s">
        <v>19928</v>
      </c>
      <c r="B5738" t="s">
        <v>8211</v>
      </c>
      <c r="C5738" t="s">
        <v>19921</v>
      </c>
      <c r="D5738" t="s">
        <v>19922</v>
      </c>
      <c r="E5738" t="s">
        <v>113</v>
      </c>
      <c r="F5738" t="s">
        <v>19923</v>
      </c>
      <c r="G5738" t="s">
        <v>247</v>
      </c>
      <c r="H5738" t="s">
        <v>308</v>
      </c>
      <c r="I5738" t="s">
        <v>2317</v>
      </c>
      <c r="J5738" t="s">
        <v>19924</v>
      </c>
      <c r="K5738" t="s">
        <v>19925</v>
      </c>
      <c r="L5738" t="s">
        <v>9030</v>
      </c>
      <c r="M5738">
        <v>57</v>
      </c>
      <c r="N5738" t="s">
        <v>10031</v>
      </c>
      <c r="O5738" t="s">
        <v>19586</v>
      </c>
      <c r="P5738">
        <v>1</v>
      </c>
      <c r="Q5738">
        <v>0.9</v>
      </c>
      <c r="T5738">
        <v>129.4</v>
      </c>
      <c r="W5738">
        <v>0.63617251235193317</v>
      </c>
      <c r="X5738">
        <v>1.0178760197630932</v>
      </c>
    </row>
    <row r="5739" spans="1:24" hidden="1" x14ac:dyDescent="0.3">
      <c r="A5739" t="s">
        <v>19929</v>
      </c>
      <c r="B5739" t="s">
        <v>1304</v>
      </c>
      <c r="C5739" t="s">
        <v>19921</v>
      </c>
      <c r="D5739" t="s">
        <v>19922</v>
      </c>
      <c r="E5739" t="s">
        <v>113</v>
      </c>
      <c r="F5739" t="s">
        <v>19923</v>
      </c>
      <c r="G5739" t="s">
        <v>247</v>
      </c>
      <c r="H5739" t="s">
        <v>308</v>
      </c>
      <c r="I5739" t="s">
        <v>2317</v>
      </c>
      <c r="J5739" t="s">
        <v>19924</v>
      </c>
      <c r="K5739" t="s">
        <v>19925</v>
      </c>
      <c r="L5739" t="s">
        <v>9030</v>
      </c>
      <c r="M5739">
        <v>0</v>
      </c>
      <c r="N5739" t="s">
        <v>113</v>
      </c>
      <c r="O5739" t="s">
        <v>18432</v>
      </c>
      <c r="P5739">
        <v>3</v>
      </c>
    </row>
    <row r="5740" spans="1:24" hidden="1" x14ac:dyDescent="0.3">
      <c r="A5740" t="s">
        <v>19930</v>
      </c>
      <c r="B5740" t="s">
        <v>8174</v>
      </c>
      <c r="C5740" t="s">
        <v>1334</v>
      </c>
      <c r="D5740" t="s">
        <v>1333</v>
      </c>
      <c r="E5740" t="s">
        <v>113</v>
      </c>
      <c r="F5740" t="s">
        <v>1335</v>
      </c>
      <c r="G5740" t="s">
        <v>247</v>
      </c>
      <c r="H5740" t="s">
        <v>371</v>
      </c>
      <c r="I5740" t="s">
        <v>310</v>
      </c>
      <c r="J5740" t="s">
        <v>19931</v>
      </c>
      <c r="K5740" t="s">
        <v>19932</v>
      </c>
      <c r="L5740" t="s">
        <v>8903</v>
      </c>
      <c r="M5740">
        <v>30</v>
      </c>
      <c r="N5740" t="s">
        <v>8614</v>
      </c>
      <c r="O5740" t="s">
        <v>9835</v>
      </c>
      <c r="P5740">
        <v>3</v>
      </c>
      <c r="Q5740">
        <v>694</v>
      </c>
      <c r="R5740">
        <v>408</v>
      </c>
      <c r="T5740">
        <v>120</v>
      </c>
      <c r="U5740">
        <v>220</v>
      </c>
      <c r="V5740">
        <v>350</v>
      </c>
      <c r="W5740">
        <v>0.84945599999999999</v>
      </c>
      <c r="X5740">
        <v>1.0193471999999999</v>
      </c>
    </row>
    <row r="5741" spans="1:24" hidden="1" x14ac:dyDescent="0.3">
      <c r="A5741" t="s">
        <v>19933</v>
      </c>
      <c r="B5741" t="s">
        <v>8617</v>
      </c>
      <c r="C5741" t="s">
        <v>1334</v>
      </c>
      <c r="D5741" t="s">
        <v>1333</v>
      </c>
      <c r="E5741" t="s">
        <v>113</v>
      </c>
      <c r="F5741" t="s">
        <v>1335</v>
      </c>
      <c r="G5741" t="s">
        <v>247</v>
      </c>
      <c r="H5741" t="s">
        <v>371</v>
      </c>
      <c r="I5741" t="s">
        <v>310</v>
      </c>
      <c r="J5741" t="s">
        <v>19931</v>
      </c>
      <c r="K5741" t="s">
        <v>19932</v>
      </c>
      <c r="L5741" t="s">
        <v>8903</v>
      </c>
      <c r="M5741">
        <v>30</v>
      </c>
      <c r="N5741" t="s">
        <v>9659</v>
      </c>
      <c r="O5741" t="s">
        <v>9491</v>
      </c>
      <c r="P5741">
        <v>3</v>
      </c>
      <c r="Q5741">
        <v>1499</v>
      </c>
      <c r="R5741">
        <v>395</v>
      </c>
      <c r="T5741">
        <v>120</v>
      </c>
      <c r="U5741">
        <v>220</v>
      </c>
      <c r="V5741">
        <v>350</v>
      </c>
      <c r="W5741">
        <v>1.7763150000000001</v>
      </c>
      <c r="X5741">
        <v>2.1315780000000002</v>
      </c>
    </row>
    <row r="5742" spans="1:24" hidden="1" x14ac:dyDescent="0.3">
      <c r="A5742" t="s">
        <v>19934</v>
      </c>
      <c r="B5742" t="s">
        <v>8179</v>
      </c>
      <c r="C5742" t="s">
        <v>1334</v>
      </c>
      <c r="D5742" t="s">
        <v>1333</v>
      </c>
      <c r="E5742" t="s">
        <v>113</v>
      </c>
      <c r="F5742" t="s">
        <v>1335</v>
      </c>
      <c r="G5742" t="s">
        <v>247</v>
      </c>
      <c r="H5742" t="s">
        <v>371</v>
      </c>
      <c r="I5742" t="s">
        <v>310</v>
      </c>
      <c r="J5742" t="s">
        <v>19931</v>
      </c>
      <c r="K5742" t="s">
        <v>19932</v>
      </c>
      <c r="L5742" t="s">
        <v>8903</v>
      </c>
      <c r="M5742">
        <v>30</v>
      </c>
      <c r="N5742" t="s">
        <v>8614</v>
      </c>
      <c r="O5742" t="s">
        <v>16290</v>
      </c>
      <c r="P5742">
        <v>3</v>
      </c>
      <c r="Q5742">
        <v>533</v>
      </c>
      <c r="R5742">
        <v>398</v>
      </c>
      <c r="W5742">
        <v>0.63640200000000002</v>
      </c>
      <c r="X5742">
        <v>0.76368239999999998</v>
      </c>
    </row>
    <row r="5743" spans="1:24" hidden="1" x14ac:dyDescent="0.3">
      <c r="A5743" t="s">
        <v>19935</v>
      </c>
      <c r="B5743" t="s">
        <v>8536</v>
      </c>
      <c r="C5743" t="s">
        <v>1334</v>
      </c>
      <c r="D5743" t="s">
        <v>1333</v>
      </c>
      <c r="E5743" t="s">
        <v>113</v>
      </c>
      <c r="F5743" t="s">
        <v>1335</v>
      </c>
      <c r="G5743" t="s">
        <v>247</v>
      </c>
      <c r="H5743" t="s">
        <v>371</v>
      </c>
      <c r="I5743" t="s">
        <v>310</v>
      </c>
      <c r="J5743" t="s">
        <v>19931</v>
      </c>
      <c r="K5743" t="s">
        <v>19932</v>
      </c>
      <c r="L5743" t="s">
        <v>8903</v>
      </c>
      <c r="M5743">
        <v>27</v>
      </c>
      <c r="N5743" t="s">
        <v>9085</v>
      </c>
      <c r="O5743" t="s">
        <v>9131</v>
      </c>
      <c r="P5743">
        <v>1</v>
      </c>
      <c r="Q5743">
        <v>210</v>
      </c>
      <c r="R5743">
        <v>210</v>
      </c>
      <c r="W5743">
        <v>4.41E-2</v>
      </c>
      <c r="X5743">
        <v>5.2920000000000002E-2</v>
      </c>
    </row>
    <row r="5744" spans="1:24" hidden="1" x14ac:dyDescent="0.3">
      <c r="A5744" t="s">
        <v>19936</v>
      </c>
      <c r="B5744" t="s">
        <v>8211</v>
      </c>
      <c r="C5744" t="s">
        <v>1334</v>
      </c>
      <c r="D5744" t="s">
        <v>1333</v>
      </c>
      <c r="E5744" t="s">
        <v>113</v>
      </c>
      <c r="F5744" t="s">
        <v>1335</v>
      </c>
      <c r="G5744" t="s">
        <v>247</v>
      </c>
      <c r="H5744" t="s">
        <v>371</v>
      </c>
      <c r="I5744" t="s">
        <v>310</v>
      </c>
      <c r="J5744" t="s">
        <v>19931</v>
      </c>
      <c r="K5744" t="s">
        <v>19932</v>
      </c>
      <c r="L5744" t="s">
        <v>8903</v>
      </c>
      <c r="M5744">
        <v>27</v>
      </c>
      <c r="N5744" t="s">
        <v>17423</v>
      </c>
      <c r="O5744" t="s">
        <v>15748</v>
      </c>
      <c r="P5744">
        <v>1</v>
      </c>
      <c r="Q5744">
        <v>0.9</v>
      </c>
      <c r="T5744">
        <v>139.6</v>
      </c>
      <c r="W5744">
        <v>0.63617251235193317</v>
      </c>
      <c r="X5744">
        <v>1.0178760197630932</v>
      </c>
    </row>
    <row r="5745" spans="1:24" hidden="1" x14ac:dyDescent="0.3">
      <c r="A5745" t="s">
        <v>19937</v>
      </c>
      <c r="B5745" t="s">
        <v>8174</v>
      </c>
      <c r="C5745" t="s">
        <v>7742</v>
      </c>
      <c r="D5745" t="s">
        <v>7741</v>
      </c>
      <c r="E5745" t="s">
        <v>113</v>
      </c>
      <c r="F5745" t="s">
        <v>7743</v>
      </c>
      <c r="G5745" t="s">
        <v>247</v>
      </c>
      <c r="H5745" t="s">
        <v>371</v>
      </c>
      <c r="I5745" t="s">
        <v>285</v>
      </c>
      <c r="J5745" t="s">
        <v>19938</v>
      </c>
      <c r="K5745" t="s">
        <v>19939</v>
      </c>
      <c r="L5745" t="s">
        <v>120</v>
      </c>
      <c r="M5745">
        <v>40</v>
      </c>
      <c r="N5745" t="s">
        <v>9659</v>
      </c>
      <c r="O5745" t="s">
        <v>10476</v>
      </c>
      <c r="P5745">
        <v>3</v>
      </c>
      <c r="Q5745">
        <v>1500</v>
      </c>
      <c r="R5745">
        <v>469</v>
      </c>
      <c r="T5745">
        <v>40</v>
      </c>
      <c r="U5745">
        <v>150</v>
      </c>
      <c r="V5745">
        <v>270</v>
      </c>
      <c r="W5745">
        <v>2.1105</v>
      </c>
      <c r="X5745">
        <v>2.5326</v>
      </c>
    </row>
    <row r="5746" spans="1:24" hidden="1" x14ac:dyDescent="0.3">
      <c r="A5746" t="s">
        <v>19940</v>
      </c>
      <c r="B5746" t="s">
        <v>8617</v>
      </c>
      <c r="C5746" t="s">
        <v>7742</v>
      </c>
      <c r="D5746" t="s">
        <v>7741</v>
      </c>
      <c r="E5746" t="s">
        <v>113</v>
      </c>
      <c r="F5746" t="s">
        <v>7743</v>
      </c>
      <c r="G5746" t="s">
        <v>247</v>
      </c>
      <c r="H5746" t="s">
        <v>371</v>
      </c>
      <c r="I5746" t="s">
        <v>285</v>
      </c>
      <c r="J5746" t="s">
        <v>19938</v>
      </c>
      <c r="K5746" t="s">
        <v>19939</v>
      </c>
      <c r="L5746" t="s">
        <v>120</v>
      </c>
      <c r="M5746">
        <v>40</v>
      </c>
      <c r="N5746" t="s">
        <v>8614</v>
      </c>
      <c r="O5746" t="s">
        <v>9835</v>
      </c>
      <c r="P5746">
        <v>3</v>
      </c>
      <c r="Q5746">
        <v>694</v>
      </c>
      <c r="R5746">
        <v>408</v>
      </c>
      <c r="T5746">
        <v>40</v>
      </c>
      <c r="U5746">
        <v>150</v>
      </c>
      <c r="V5746">
        <v>270</v>
      </c>
      <c r="W5746">
        <v>0.84945599999999999</v>
      </c>
      <c r="X5746">
        <v>1.0193471999999999</v>
      </c>
    </row>
    <row r="5747" spans="1:24" hidden="1" x14ac:dyDescent="0.3">
      <c r="A5747" t="s">
        <v>19941</v>
      </c>
      <c r="B5747" t="s">
        <v>8179</v>
      </c>
      <c r="C5747" t="s">
        <v>7742</v>
      </c>
      <c r="D5747" t="s">
        <v>7741</v>
      </c>
      <c r="E5747" t="s">
        <v>113</v>
      </c>
      <c r="F5747" t="s">
        <v>7743</v>
      </c>
      <c r="G5747" t="s">
        <v>247</v>
      </c>
      <c r="H5747" t="s">
        <v>371</v>
      </c>
      <c r="I5747" t="s">
        <v>285</v>
      </c>
      <c r="J5747" t="s">
        <v>19938</v>
      </c>
      <c r="K5747" t="s">
        <v>19939</v>
      </c>
      <c r="L5747" t="s">
        <v>120</v>
      </c>
      <c r="M5747">
        <v>40</v>
      </c>
      <c r="N5747" t="s">
        <v>8614</v>
      </c>
      <c r="O5747" t="s">
        <v>9816</v>
      </c>
      <c r="P5747">
        <v>3</v>
      </c>
      <c r="Q5747">
        <v>522</v>
      </c>
      <c r="R5747">
        <v>397</v>
      </c>
      <c r="W5747">
        <v>0.62170199999999998</v>
      </c>
      <c r="X5747">
        <v>0.74604239999999999</v>
      </c>
    </row>
    <row r="5748" spans="1:24" hidden="1" x14ac:dyDescent="0.3">
      <c r="A5748" t="s">
        <v>19942</v>
      </c>
      <c r="B5748" t="s">
        <v>8174</v>
      </c>
      <c r="C5748" t="s">
        <v>6119</v>
      </c>
      <c r="D5748" t="s">
        <v>6118</v>
      </c>
      <c r="E5748" t="s">
        <v>113</v>
      </c>
      <c r="F5748" t="s">
        <v>6120</v>
      </c>
      <c r="G5748" t="s">
        <v>247</v>
      </c>
      <c r="H5748" t="s">
        <v>308</v>
      </c>
      <c r="I5748" t="s">
        <v>138</v>
      </c>
      <c r="J5748" t="s">
        <v>19943</v>
      </c>
      <c r="K5748" t="s">
        <v>19944</v>
      </c>
      <c r="L5748" t="s">
        <v>9030</v>
      </c>
      <c r="M5748">
        <v>58</v>
      </c>
      <c r="N5748" t="s">
        <v>9085</v>
      </c>
      <c r="O5748" t="s">
        <v>10329</v>
      </c>
      <c r="P5748">
        <v>2</v>
      </c>
      <c r="Q5748">
        <v>2580</v>
      </c>
      <c r="R5748">
        <v>590</v>
      </c>
      <c r="T5748">
        <v>60</v>
      </c>
      <c r="U5748">
        <v>205</v>
      </c>
      <c r="W5748">
        <v>3.0444</v>
      </c>
      <c r="X5748">
        <v>3.6532799999999996</v>
      </c>
    </row>
    <row r="5749" spans="1:24" hidden="1" x14ac:dyDescent="0.3">
      <c r="A5749" t="s">
        <v>19945</v>
      </c>
      <c r="B5749" t="s">
        <v>8179</v>
      </c>
      <c r="C5749" t="s">
        <v>6119</v>
      </c>
      <c r="D5749" t="s">
        <v>6118</v>
      </c>
      <c r="E5749" t="s">
        <v>113</v>
      </c>
      <c r="F5749" t="s">
        <v>6120</v>
      </c>
      <c r="G5749" t="s">
        <v>247</v>
      </c>
      <c r="H5749" t="s">
        <v>308</v>
      </c>
      <c r="I5749" t="s">
        <v>138</v>
      </c>
      <c r="J5749" t="s">
        <v>19943</v>
      </c>
      <c r="K5749" t="s">
        <v>19944</v>
      </c>
      <c r="L5749" t="s">
        <v>9030</v>
      </c>
      <c r="M5749">
        <v>57</v>
      </c>
      <c r="N5749" t="s">
        <v>9085</v>
      </c>
      <c r="O5749" t="s">
        <v>11880</v>
      </c>
      <c r="P5749">
        <v>2</v>
      </c>
      <c r="Q5749">
        <v>400</v>
      </c>
      <c r="R5749">
        <v>300</v>
      </c>
      <c r="W5749">
        <v>0.24</v>
      </c>
      <c r="X5749">
        <v>0.28799999999999998</v>
      </c>
    </row>
    <row r="5750" spans="1:24" hidden="1" x14ac:dyDescent="0.3">
      <c r="A5750" t="s">
        <v>19946</v>
      </c>
      <c r="B5750" t="s">
        <v>8536</v>
      </c>
      <c r="C5750" t="s">
        <v>6119</v>
      </c>
      <c r="D5750" t="s">
        <v>6118</v>
      </c>
      <c r="E5750" t="s">
        <v>113</v>
      </c>
      <c r="F5750" t="s">
        <v>6120</v>
      </c>
      <c r="G5750" t="s">
        <v>247</v>
      </c>
      <c r="H5750" t="s">
        <v>308</v>
      </c>
      <c r="I5750" t="s">
        <v>138</v>
      </c>
      <c r="J5750" t="s">
        <v>19943</v>
      </c>
      <c r="K5750" t="s">
        <v>19944</v>
      </c>
      <c r="L5750" t="s">
        <v>9030</v>
      </c>
      <c r="M5750">
        <v>57</v>
      </c>
      <c r="N5750" t="s">
        <v>9085</v>
      </c>
      <c r="O5750" t="s">
        <v>9131</v>
      </c>
      <c r="P5750">
        <v>1</v>
      </c>
      <c r="Q5750">
        <v>210</v>
      </c>
      <c r="R5750">
        <v>210</v>
      </c>
      <c r="W5750">
        <v>4.41E-2</v>
      </c>
      <c r="X5750">
        <v>5.2920000000000002E-2</v>
      </c>
    </row>
    <row r="5751" spans="1:24" hidden="1" x14ac:dyDescent="0.3">
      <c r="A5751" t="s">
        <v>19947</v>
      </c>
      <c r="B5751" t="s">
        <v>8211</v>
      </c>
      <c r="C5751" t="s">
        <v>6119</v>
      </c>
      <c r="D5751" t="s">
        <v>6118</v>
      </c>
      <c r="E5751" t="s">
        <v>113</v>
      </c>
      <c r="F5751" t="s">
        <v>6120</v>
      </c>
      <c r="G5751" t="s">
        <v>247</v>
      </c>
      <c r="H5751" t="s">
        <v>308</v>
      </c>
      <c r="I5751" t="s">
        <v>138</v>
      </c>
      <c r="J5751" t="s">
        <v>19943</v>
      </c>
      <c r="K5751" t="s">
        <v>19944</v>
      </c>
      <c r="L5751" t="s">
        <v>9030</v>
      </c>
      <c r="M5751">
        <v>57</v>
      </c>
      <c r="N5751" t="s">
        <v>10031</v>
      </c>
      <c r="O5751" t="s">
        <v>11393</v>
      </c>
      <c r="P5751">
        <v>1</v>
      </c>
      <c r="Q5751">
        <v>1.2</v>
      </c>
      <c r="T5751">
        <v>237.2</v>
      </c>
      <c r="W5751">
        <v>1.1309733552923256</v>
      </c>
      <c r="X5751">
        <v>1.8095573684677211</v>
      </c>
    </row>
    <row r="5752" spans="1:24" hidden="1" x14ac:dyDescent="0.3">
      <c r="A5752" t="s">
        <v>19948</v>
      </c>
      <c r="B5752" t="s">
        <v>8174</v>
      </c>
      <c r="C5752" t="s">
        <v>19949</v>
      </c>
      <c r="D5752" t="s">
        <v>19950</v>
      </c>
      <c r="E5752" t="s">
        <v>113</v>
      </c>
      <c r="F5752" t="s">
        <v>19951</v>
      </c>
      <c r="G5752" t="s">
        <v>247</v>
      </c>
      <c r="H5752" t="s">
        <v>371</v>
      </c>
      <c r="I5752" t="s">
        <v>447</v>
      </c>
      <c r="J5752" t="s">
        <v>19952</v>
      </c>
      <c r="K5752" t="s">
        <v>19953</v>
      </c>
      <c r="L5752" t="s">
        <v>8903</v>
      </c>
      <c r="M5752">
        <v>30</v>
      </c>
      <c r="N5752" t="s">
        <v>9659</v>
      </c>
      <c r="O5752" t="s">
        <v>10476</v>
      </c>
      <c r="P5752">
        <v>3</v>
      </c>
      <c r="Q5752">
        <v>1500</v>
      </c>
      <c r="R5752">
        <v>469</v>
      </c>
      <c r="T5752">
        <v>0</v>
      </c>
      <c r="U5752">
        <v>130</v>
      </c>
      <c r="V5752">
        <v>250</v>
      </c>
      <c r="W5752">
        <v>2.1105</v>
      </c>
      <c r="X5752">
        <v>2.5326</v>
      </c>
    </row>
    <row r="5753" spans="1:24" hidden="1" x14ac:dyDescent="0.3">
      <c r="A5753" t="s">
        <v>19954</v>
      </c>
      <c r="B5753" t="s">
        <v>8617</v>
      </c>
      <c r="C5753" t="s">
        <v>19949</v>
      </c>
      <c r="D5753" t="s">
        <v>19950</v>
      </c>
      <c r="E5753" t="s">
        <v>113</v>
      </c>
      <c r="F5753" t="s">
        <v>19951</v>
      </c>
      <c r="G5753" t="s">
        <v>247</v>
      </c>
      <c r="H5753" t="s">
        <v>371</v>
      </c>
      <c r="I5753" t="s">
        <v>447</v>
      </c>
      <c r="J5753" t="s">
        <v>19952</v>
      </c>
      <c r="K5753" t="s">
        <v>19953</v>
      </c>
      <c r="L5753" t="s">
        <v>8903</v>
      </c>
      <c r="M5753">
        <v>30</v>
      </c>
      <c r="N5753" t="s">
        <v>8614</v>
      </c>
      <c r="O5753" t="s">
        <v>9835</v>
      </c>
      <c r="P5753">
        <v>3</v>
      </c>
      <c r="Q5753">
        <v>694</v>
      </c>
      <c r="R5753">
        <v>408</v>
      </c>
      <c r="T5753">
        <v>0</v>
      </c>
      <c r="U5753">
        <v>130</v>
      </c>
      <c r="V5753">
        <v>250</v>
      </c>
      <c r="W5753">
        <v>0.84945599999999999</v>
      </c>
      <c r="X5753">
        <v>1.0193471999999999</v>
      </c>
    </row>
    <row r="5754" spans="1:24" hidden="1" x14ac:dyDescent="0.3">
      <c r="A5754" t="s">
        <v>19955</v>
      </c>
      <c r="B5754" t="s">
        <v>8179</v>
      </c>
      <c r="C5754" t="s">
        <v>19949</v>
      </c>
      <c r="D5754" t="s">
        <v>19950</v>
      </c>
      <c r="E5754" t="s">
        <v>113</v>
      </c>
      <c r="F5754" t="s">
        <v>19951</v>
      </c>
      <c r="G5754" t="s">
        <v>247</v>
      </c>
      <c r="H5754" t="s">
        <v>371</v>
      </c>
      <c r="I5754" t="s">
        <v>447</v>
      </c>
      <c r="J5754" t="s">
        <v>19952</v>
      </c>
      <c r="K5754" t="s">
        <v>19953</v>
      </c>
      <c r="L5754" t="s">
        <v>8903</v>
      </c>
      <c r="M5754">
        <v>30</v>
      </c>
      <c r="N5754" t="s">
        <v>8614</v>
      </c>
      <c r="O5754" t="s">
        <v>9816</v>
      </c>
      <c r="P5754">
        <v>3</v>
      </c>
      <c r="Q5754">
        <v>522</v>
      </c>
      <c r="R5754">
        <v>397</v>
      </c>
      <c r="W5754">
        <v>0.62170199999999998</v>
      </c>
      <c r="X5754">
        <v>0.74604239999999999</v>
      </c>
    </row>
    <row r="5755" spans="1:24" hidden="1" x14ac:dyDescent="0.3">
      <c r="A5755" t="s">
        <v>19956</v>
      </c>
      <c r="B5755" t="s">
        <v>8536</v>
      </c>
      <c r="C5755" t="s">
        <v>19949</v>
      </c>
      <c r="D5755" t="s">
        <v>19950</v>
      </c>
      <c r="E5755" t="s">
        <v>113</v>
      </c>
      <c r="F5755" t="s">
        <v>19951</v>
      </c>
      <c r="G5755" t="s">
        <v>247</v>
      </c>
      <c r="H5755" t="s">
        <v>371</v>
      </c>
      <c r="I5755" t="s">
        <v>447</v>
      </c>
      <c r="J5755" t="s">
        <v>19952</v>
      </c>
      <c r="K5755" t="s">
        <v>19953</v>
      </c>
      <c r="L5755" t="s">
        <v>8903</v>
      </c>
      <c r="M5755">
        <v>30</v>
      </c>
      <c r="N5755" t="s">
        <v>8614</v>
      </c>
      <c r="O5755" t="s">
        <v>9568</v>
      </c>
      <c r="P5755">
        <v>1</v>
      </c>
      <c r="Q5755">
        <v>409</v>
      </c>
      <c r="R5755">
        <v>269</v>
      </c>
      <c r="W5755">
        <v>0.11002099999999999</v>
      </c>
      <c r="X5755">
        <v>0.13202519999999998</v>
      </c>
    </row>
    <row r="5756" spans="1:24" hidden="1" x14ac:dyDescent="0.3">
      <c r="A5756" t="s">
        <v>19957</v>
      </c>
      <c r="B5756" t="s">
        <v>8174</v>
      </c>
      <c r="C5756" t="s">
        <v>19958</v>
      </c>
      <c r="D5756" t="s">
        <v>19959</v>
      </c>
      <c r="E5756" t="s">
        <v>113</v>
      </c>
      <c r="F5756" t="s">
        <v>19960</v>
      </c>
      <c r="G5756" t="s">
        <v>247</v>
      </c>
      <c r="H5756" t="s">
        <v>308</v>
      </c>
      <c r="I5756" t="s">
        <v>163</v>
      </c>
      <c r="J5756" t="s">
        <v>19961</v>
      </c>
      <c r="K5756" t="s">
        <v>19962</v>
      </c>
      <c r="L5756" t="s">
        <v>120</v>
      </c>
      <c r="M5756">
        <v>40</v>
      </c>
      <c r="N5756" t="s">
        <v>9659</v>
      </c>
      <c r="O5756" t="s">
        <v>10476</v>
      </c>
      <c r="P5756">
        <v>3</v>
      </c>
      <c r="Q5756">
        <v>1500</v>
      </c>
      <c r="R5756">
        <v>469</v>
      </c>
      <c r="T5756">
        <v>20</v>
      </c>
      <c r="U5756">
        <v>120</v>
      </c>
      <c r="V5756">
        <v>230</v>
      </c>
      <c r="W5756">
        <v>2.1105</v>
      </c>
      <c r="X5756">
        <v>2.5326</v>
      </c>
    </row>
    <row r="5757" spans="1:24" hidden="1" x14ac:dyDescent="0.3">
      <c r="A5757" t="s">
        <v>19963</v>
      </c>
      <c r="B5757" t="s">
        <v>8179</v>
      </c>
      <c r="C5757" t="s">
        <v>19958</v>
      </c>
      <c r="D5757" t="s">
        <v>19959</v>
      </c>
      <c r="E5757" t="s">
        <v>113</v>
      </c>
      <c r="F5757" t="s">
        <v>19960</v>
      </c>
      <c r="G5757" t="s">
        <v>247</v>
      </c>
      <c r="H5757" t="s">
        <v>308</v>
      </c>
      <c r="I5757" t="s">
        <v>163</v>
      </c>
      <c r="J5757" t="s">
        <v>19961</v>
      </c>
      <c r="K5757" t="s">
        <v>19962</v>
      </c>
      <c r="L5757" t="s">
        <v>120</v>
      </c>
      <c r="M5757">
        <v>40</v>
      </c>
      <c r="N5757" t="s">
        <v>8614</v>
      </c>
      <c r="O5757" t="s">
        <v>9568</v>
      </c>
      <c r="P5757">
        <v>2</v>
      </c>
      <c r="Q5757">
        <v>409</v>
      </c>
      <c r="R5757">
        <v>269</v>
      </c>
      <c r="W5757">
        <v>0.22004199999999999</v>
      </c>
      <c r="X5757">
        <v>0.26405039999999996</v>
      </c>
    </row>
    <row r="5758" spans="1:24" hidden="1" x14ac:dyDescent="0.3">
      <c r="A5758" t="s">
        <v>19964</v>
      </c>
      <c r="B5758" t="s">
        <v>8536</v>
      </c>
      <c r="C5758" t="s">
        <v>19958</v>
      </c>
      <c r="D5758" t="s">
        <v>19959</v>
      </c>
      <c r="E5758" t="s">
        <v>113</v>
      </c>
      <c r="F5758" t="s">
        <v>19960</v>
      </c>
      <c r="G5758" t="s">
        <v>247</v>
      </c>
      <c r="H5758" t="s">
        <v>308</v>
      </c>
      <c r="I5758" t="s">
        <v>163</v>
      </c>
      <c r="J5758" t="s">
        <v>19961</v>
      </c>
      <c r="K5758" t="s">
        <v>19962</v>
      </c>
      <c r="L5758" t="s">
        <v>120</v>
      </c>
      <c r="M5758">
        <v>38</v>
      </c>
      <c r="N5758" t="s">
        <v>9085</v>
      </c>
      <c r="O5758" t="s">
        <v>9131</v>
      </c>
      <c r="P5758">
        <v>1</v>
      </c>
      <c r="Q5758">
        <v>210</v>
      </c>
      <c r="R5758">
        <v>210</v>
      </c>
      <c r="W5758">
        <v>4.41E-2</v>
      </c>
      <c r="X5758">
        <v>5.2920000000000002E-2</v>
      </c>
    </row>
    <row r="5759" spans="1:24" hidden="1" x14ac:dyDescent="0.3">
      <c r="A5759" t="s">
        <v>19965</v>
      </c>
      <c r="B5759" t="s">
        <v>8211</v>
      </c>
      <c r="C5759" t="s">
        <v>19958</v>
      </c>
      <c r="D5759" t="s">
        <v>19959</v>
      </c>
      <c r="E5759" t="s">
        <v>113</v>
      </c>
      <c r="F5759" t="s">
        <v>19960</v>
      </c>
      <c r="G5759" t="s">
        <v>247</v>
      </c>
      <c r="H5759" t="s">
        <v>308</v>
      </c>
      <c r="I5759" t="s">
        <v>163</v>
      </c>
      <c r="J5759" t="s">
        <v>19961</v>
      </c>
      <c r="K5759" t="s">
        <v>19962</v>
      </c>
      <c r="L5759" t="s">
        <v>120</v>
      </c>
      <c r="M5759">
        <v>38</v>
      </c>
      <c r="N5759" t="s">
        <v>17423</v>
      </c>
      <c r="O5759" t="s">
        <v>15748</v>
      </c>
      <c r="P5759">
        <v>1</v>
      </c>
      <c r="Q5759">
        <v>0.9</v>
      </c>
      <c r="T5759">
        <v>29</v>
      </c>
      <c r="W5759">
        <v>0.63617251235193317</v>
      </c>
      <c r="X5759">
        <v>1.0178760197630932</v>
      </c>
    </row>
    <row r="5760" spans="1:24" hidden="1" x14ac:dyDescent="0.3">
      <c r="A5760" t="s">
        <v>19966</v>
      </c>
      <c r="B5760" t="s">
        <v>8174</v>
      </c>
      <c r="C5760" t="s">
        <v>5992</v>
      </c>
      <c r="D5760" t="s">
        <v>5991</v>
      </c>
      <c r="E5760" t="s">
        <v>113</v>
      </c>
      <c r="F5760" t="s">
        <v>5993</v>
      </c>
      <c r="G5760" t="s">
        <v>247</v>
      </c>
      <c r="H5760" t="s">
        <v>308</v>
      </c>
      <c r="I5760" t="s">
        <v>860</v>
      </c>
      <c r="J5760" t="s">
        <v>19967</v>
      </c>
      <c r="K5760" t="s">
        <v>19968</v>
      </c>
      <c r="L5760" t="s">
        <v>8903</v>
      </c>
      <c r="M5760">
        <v>30</v>
      </c>
      <c r="N5760" t="s">
        <v>9085</v>
      </c>
      <c r="O5760" t="s">
        <v>8647</v>
      </c>
      <c r="P5760">
        <v>3</v>
      </c>
      <c r="Q5760">
        <v>1509</v>
      </c>
      <c r="R5760">
        <v>469</v>
      </c>
      <c r="T5760">
        <v>20</v>
      </c>
      <c r="U5760">
        <v>120</v>
      </c>
      <c r="V5760">
        <v>290</v>
      </c>
      <c r="W5760">
        <v>2.1231629999999999</v>
      </c>
      <c r="X5760">
        <v>2.5477955999999997</v>
      </c>
    </row>
    <row r="5761" spans="1:24" hidden="1" x14ac:dyDescent="0.3">
      <c r="A5761" t="s">
        <v>19969</v>
      </c>
      <c r="B5761" t="s">
        <v>8179</v>
      </c>
      <c r="C5761" t="s">
        <v>5992</v>
      </c>
      <c r="D5761" t="s">
        <v>5991</v>
      </c>
      <c r="E5761" t="s">
        <v>113</v>
      </c>
      <c r="F5761" t="s">
        <v>5993</v>
      </c>
      <c r="G5761" t="s">
        <v>247</v>
      </c>
      <c r="H5761" t="s">
        <v>308</v>
      </c>
      <c r="I5761" t="s">
        <v>860</v>
      </c>
      <c r="J5761" t="s">
        <v>19967</v>
      </c>
      <c r="K5761" t="s">
        <v>19968</v>
      </c>
      <c r="L5761" t="s">
        <v>8903</v>
      </c>
      <c r="M5761">
        <v>30</v>
      </c>
      <c r="N5761" t="s">
        <v>9085</v>
      </c>
      <c r="O5761" t="s">
        <v>11880</v>
      </c>
      <c r="P5761">
        <v>3</v>
      </c>
      <c r="Q5761">
        <v>400</v>
      </c>
      <c r="R5761">
        <v>300</v>
      </c>
      <c r="W5761">
        <v>0.36</v>
      </c>
      <c r="X5761">
        <v>0.432</v>
      </c>
    </row>
    <row r="5762" spans="1:24" hidden="1" x14ac:dyDescent="0.3">
      <c r="A5762" t="s">
        <v>19970</v>
      </c>
      <c r="B5762" t="s">
        <v>8536</v>
      </c>
      <c r="C5762" t="s">
        <v>5992</v>
      </c>
      <c r="D5762" t="s">
        <v>5991</v>
      </c>
      <c r="E5762" t="s">
        <v>113</v>
      </c>
      <c r="F5762" t="s">
        <v>5993</v>
      </c>
      <c r="G5762" t="s">
        <v>247</v>
      </c>
      <c r="H5762" t="s">
        <v>308</v>
      </c>
      <c r="I5762" t="s">
        <v>860</v>
      </c>
      <c r="J5762" t="s">
        <v>19967</v>
      </c>
      <c r="K5762" t="s">
        <v>19968</v>
      </c>
      <c r="L5762" t="s">
        <v>8903</v>
      </c>
      <c r="M5762">
        <v>27</v>
      </c>
      <c r="N5762" t="s">
        <v>9085</v>
      </c>
      <c r="O5762" t="s">
        <v>9131</v>
      </c>
      <c r="P5762">
        <v>1</v>
      </c>
      <c r="Q5762">
        <v>210</v>
      </c>
      <c r="R5762">
        <v>210</v>
      </c>
      <c r="W5762">
        <v>4.41E-2</v>
      </c>
      <c r="X5762">
        <v>5.2920000000000002E-2</v>
      </c>
    </row>
    <row r="5763" spans="1:24" hidden="1" x14ac:dyDescent="0.3">
      <c r="A5763" t="s">
        <v>19971</v>
      </c>
      <c r="B5763" t="s">
        <v>8211</v>
      </c>
      <c r="C5763" t="s">
        <v>5992</v>
      </c>
      <c r="D5763" t="s">
        <v>5991</v>
      </c>
      <c r="E5763" t="s">
        <v>113</v>
      </c>
      <c r="F5763" t="s">
        <v>5993</v>
      </c>
      <c r="G5763" t="s">
        <v>247</v>
      </c>
      <c r="H5763" t="s">
        <v>308</v>
      </c>
      <c r="I5763" t="s">
        <v>860</v>
      </c>
      <c r="J5763" t="s">
        <v>19967</v>
      </c>
      <c r="K5763" t="s">
        <v>19968</v>
      </c>
      <c r="L5763" t="s">
        <v>8903</v>
      </c>
      <c r="M5763">
        <v>27</v>
      </c>
      <c r="N5763" t="s">
        <v>10031</v>
      </c>
      <c r="O5763" t="s">
        <v>13961</v>
      </c>
      <c r="P5763">
        <v>1</v>
      </c>
      <c r="Q5763">
        <v>0.9</v>
      </c>
      <c r="T5763">
        <v>120.1</v>
      </c>
      <c r="W5763">
        <v>0.63617251235193317</v>
      </c>
      <c r="X5763">
        <v>1.0178760197630932</v>
      </c>
    </row>
    <row r="5764" spans="1:24" hidden="1" x14ac:dyDescent="0.3">
      <c r="A5764" t="s">
        <v>19972</v>
      </c>
      <c r="B5764" t="s">
        <v>8174</v>
      </c>
      <c r="C5764" t="s">
        <v>19973</v>
      </c>
      <c r="D5764" t="s">
        <v>19974</v>
      </c>
      <c r="E5764" t="s">
        <v>113</v>
      </c>
      <c r="F5764" t="s">
        <v>19975</v>
      </c>
      <c r="G5764" t="s">
        <v>247</v>
      </c>
      <c r="H5764" t="s">
        <v>308</v>
      </c>
      <c r="I5764" t="s">
        <v>2317</v>
      </c>
      <c r="J5764" t="s">
        <v>19976</v>
      </c>
      <c r="K5764" t="s">
        <v>19977</v>
      </c>
      <c r="L5764" t="s">
        <v>9030</v>
      </c>
      <c r="M5764">
        <v>58</v>
      </c>
      <c r="N5764" t="s">
        <v>9085</v>
      </c>
      <c r="O5764" t="s">
        <v>10329</v>
      </c>
      <c r="P5764">
        <v>2</v>
      </c>
      <c r="Q5764">
        <v>2580</v>
      </c>
      <c r="R5764">
        <v>590</v>
      </c>
      <c r="T5764">
        <v>105</v>
      </c>
      <c r="U5764">
        <v>265</v>
      </c>
      <c r="W5764">
        <v>3.0444</v>
      </c>
      <c r="X5764">
        <v>3.6532799999999996</v>
      </c>
    </row>
    <row r="5765" spans="1:24" hidden="1" x14ac:dyDescent="0.3">
      <c r="A5765" t="s">
        <v>19978</v>
      </c>
      <c r="B5765" t="s">
        <v>8179</v>
      </c>
      <c r="C5765" t="s">
        <v>19973</v>
      </c>
      <c r="D5765" t="s">
        <v>19974</v>
      </c>
      <c r="E5765" t="s">
        <v>113</v>
      </c>
      <c r="F5765" t="s">
        <v>19975</v>
      </c>
      <c r="G5765" t="s">
        <v>247</v>
      </c>
      <c r="H5765" t="s">
        <v>308</v>
      </c>
      <c r="I5765" t="s">
        <v>2317</v>
      </c>
      <c r="J5765" t="s">
        <v>19976</v>
      </c>
      <c r="K5765" t="s">
        <v>19977</v>
      </c>
      <c r="L5765" t="s">
        <v>9030</v>
      </c>
      <c r="M5765">
        <v>58</v>
      </c>
      <c r="N5765" t="s">
        <v>9085</v>
      </c>
      <c r="O5765" t="s">
        <v>11880</v>
      </c>
      <c r="P5765">
        <v>2</v>
      </c>
      <c r="Q5765">
        <v>400</v>
      </c>
      <c r="R5765">
        <v>300</v>
      </c>
      <c r="W5765">
        <v>0.24</v>
      </c>
      <c r="X5765">
        <v>0.28799999999999998</v>
      </c>
    </row>
    <row r="5766" spans="1:24" hidden="1" x14ac:dyDescent="0.3">
      <c r="A5766" t="s">
        <v>19979</v>
      </c>
      <c r="B5766" t="s">
        <v>8536</v>
      </c>
      <c r="C5766" t="s">
        <v>19973</v>
      </c>
      <c r="D5766" t="s">
        <v>19974</v>
      </c>
      <c r="E5766" t="s">
        <v>113</v>
      </c>
      <c r="F5766" t="s">
        <v>19975</v>
      </c>
      <c r="G5766" t="s">
        <v>247</v>
      </c>
      <c r="H5766" t="s">
        <v>308</v>
      </c>
      <c r="I5766" t="s">
        <v>2317</v>
      </c>
      <c r="J5766" t="s">
        <v>19976</v>
      </c>
      <c r="K5766" t="s">
        <v>19977</v>
      </c>
      <c r="L5766" t="s">
        <v>9030</v>
      </c>
      <c r="M5766">
        <v>57</v>
      </c>
      <c r="N5766" t="s">
        <v>9085</v>
      </c>
      <c r="O5766" t="s">
        <v>9131</v>
      </c>
      <c r="P5766">
        <v>1</v>
      </c>
      <c r="Q5766">
        <v>210</v>
      </c>
      <c r="R5766">
        <v>210</v>
      </c>
      <c r="W5766">
        <v>4.41E-2</v>
      </c>
      <c r="X5766">
        <v>5.2920000000000002E-2</v>
      </c>
    </row>
    <row r="5767" spans="1:24" hidden="1" x14ac:dyDescent="0.3">
      <c r="A5767" t="s">
        <v>19980</v>
      </c>
      <c r="B5767" t="s">
        <v>8211</v>
      </c>
      <c r="C5767" t="s">
        <v>19973</v>
      </c>
      <c r="D5767" t="s">
        <v>19974</v>
      </c>
      <c r="E5767" t="s">
        <v>113</v>
      </c>
      <c r="F5767" t="s">
        <v>19975</v>
      </c>
      <c r="G5767" t="s">
        <v>247</v>
      </c>
      <c r="H5767" t="s">
        <v>308</v>
      </c>
      <c r="I5767" t="s">
        <v>2317</v>
      </c>
      <c r="J5767" t="s">
        <v>19976</v>
      </c>
      <c r="K5767" t="s">
        <v>19977</v>
      </c>
      <c r="L5767" t="s">
        <v>9030</v>
      </c>
      <c r="M5767">
        <v>57</v>
      </c>
      <c r="N5767" t="s">
        <v>113</v>
      </c>
      <c r="O5767" t="s">
        <v>9493</v>
      </c>
      <c r="P5767">
        <v>1</v>
      </c>
      <c r="Q5767">
        <v>0.6</v>
      </c>
      <c r="T5767">
        <v>71.599999999999994</v>
      </c>
      <c r="W5767">
        <v>0.28274333882308139</v>
      </c>
      <c r="X5767">
        <v>0.45238934211693027</v>
      </c>
    </row>
    <row r="5768" spans="1:24" hidden="1" x14ac:dyDescent="0.3">
      <c r="A5768" t="s">
        <v>19981</v>
      </c>
      <c r="B5768" t="s">
        <v>8174</v>
      </c>
      <c r="C5768" t="s">
        <v>5611</v>
      </c>
      <c r="D5768" t="s">
        <v>19982</v>
      </c>
      <c r="E5768" t="s">
        <v>113</v>
      </c>
      <c r="F5768" t="s">
        <v>5612</v>
      </c>
      <c r="G5768" t="s">
        <v>133</v>
      </c>
      <c r="H5768" t="s">
        <v>5245</v>
      </c>
      <c r="I5768" t="s">
        <v>115</v>
      </c>
      <c r="J5768" t="s">
        <v>19983</v>
      </c>
      <c r="K5768" t="s">
        <v>19984</v>
      </c>
      <c r="L5768" t="s">
        <v>10083</v>
      </c>
      <c r="M5768">
        <v>20</v>
      </c>
      <c r="N5768" t="s">
        <v>113</v>
      </c>
      <c r="O5768" t="s">
        <v>8207</v>
      </c>
      <c r="P5768">
        <v>2</v>
      </c>
      <c r="Q5768">
        <v>1400</v>
      </c>
      <c r="R5768">
        <v>320</v>
      </c>
      <c r="S5768">
        <v>145</v>
      </c>
      <c r="T5768">
        <v>330</v>
      </c>
      <c r="U5768">
        <v>270</v>
      </c>
      <c r="W5768">
        <v>0.89600000000000002</v>
      </c>
      <c r="X5768">
        <v>1.0751999999999999</v>
      </c>
    </row>
    <row r="5769" spans="1:24" hidden="1" x14ac:dyDescent="0.3">
      <c r="A5769" t="s">
        <v>19985</v>
      </c>
      <c r="B5769" t="s">
        <v>8617</v>
      </c>
      <c r="C5769" t="s">
        <v>5611</v>
      </c>
      <c r="D5769" t="s">
        <v>19982</v>
      </c>
      <c r="E5769" t="s">
        <v>113</v>
      </c>
      <c r="F5769" t="s">
        <v>5612</v>
      </c>
      <c r="G5769" t="s">
        <v>133</v>
      </c>
      <c r="H5769" t="s">
        <v>5245</v>
      </c>
      <c r="I5769" t="s">
        <v>115</v>
      </c>
      <c r="J5769" t="s">
        <v>19983</v>
      </c>
      <c r="K5769" t="s">
        <v>19984</v>
      </c>
      <c r="L5769" t="s">
        <v>10083</v>
      </c>
      <c r="M5769">
        <v>10</v>
      </c>
      <c r="N5769" t="s">
        <v>113</v>
      </c>
      <c r="O5769" t="s">
        <v>8207</v>
      </c>
      <c r="P5769">
        <v>1</v>
      </c>
      <c r="Q5769">
        <v>1400</v>
      </c>
      <c r="R5769">
        <v>320</v>
      </c>
      <c r="S5769">
        <v>145</v>
      </c>
      <c r="T5769">
        <v>140</v>
      </c>
      <c r="W5769">
        <v>0.44800000000000001</v>
      </c>
      <c r="X5769">
        <v>0.53759999999999997</v>
      </c>
    </row>
    <row r="5770" spans="1:24" hidden="1" x14ac:dyDescent="0.3">
      <c r="A5770" t="s">
        <v>19986</v>
      </c>
      <c r="B5770" t="s">
        <v>8179</v>
      </c>
      <c r="C5770" t="s">
        <v>5611</v>
      </c>
      <c r="D5770" t="s">
        <v>19982</v>
      </c>
      <c r="E5770" t="s">
        <v>113</v>
      </c>
      <c r="F5770" t="s">
        <v>5612</v>
      </c>
      <c r="G5770" t="s">
        <v>133</v>
      </c>
      <c r="H5770" t="s">
        <v>5245</v>
      </c>
      <c r="I5770" t="s">
        <v>115</v>
      </c>
      <c r="J5770" t="s">
        <v>19983</v>
      </c>
      <c r="K5770" t="s">
        <v>19984</v>
      </c>
      <c r="L5770" t="s">
        <v>10083</v>
      </c>
      <c r="M5770">
        <v>20</v>
      </c>
      <c r="N5770" t="s">
        <v>113</v>
      </c>
      <c r="O5770" t="s">
        <v>9034</v>
      </c>
      <c r="P5770">
        <v>1</v>
      </c>
      <c r="Q5770">
        <v>560</v>
      </c>
      <c r="R5770">
        <v>308</v>
      </c>
      <c r="S5770">
        <v>149</v>
      </c>
      <c r="W5770">
        <v>0.17247999999999999</v>
      </c>
      <c r="X5770">
        <v>0.20697599999999999</v>
      </c>
    </row>
    <row r="5771" spans="1:24" hidden="1" x14ac:dyDescent="0.3">
      <c r="A5771" t="s">
        <v>19987</v>
      </c>
      <c r="B5771" t="s">
        <v>8362</v>
      </c>
      <c r="C5771" t="s">
        <v>5611</v>
      </c>
      <c r="D5771" t="s">
        <v>19982</v>
      </c>
      <c r="E5771" t="s">
        <v>113</v>
      </c>
      <c r="F5771" t="s">
        <v>5612</v>
      </c>
      <c r="G5771" t="s">
        <v>133</v>
      </c>
      <c r="H5771" t="s">
        <v>5245</v>
      </c>
      <c r="I5771" t="s">
        <v>115</v>
      </c>
      <c r="J5771" t="s">
        <v>19983</v>
      </c>
      <c r="K5771" t="s">
        <v>19984</v>
      </c>
      <c r="L5771" t="s">
        <v>10083</v>
      </c>
      <c r="M5771">
        <v>0</v>
      </c>
      <c r="N5771" t="s">
        <v>113</v>
      </c>
      <c r="O5771" t="s">
        <v>15026</v>
      </c>
      <c r="P5771">
        <v>1</v>
      </c>
      <c r="W5771">
        <v>0</v>
      </c>
      <c r="X5771">
        <v>0</v>
      </c>
    </row>
    <row r="5772" spans="1:24" hidden="1" x14ac:dyDescent="0.3">
      <c r="A5772" t="s">
        <v>19988</v>
      </c>
      <c r="B5772" t="s">
        <v>8174</v>
      </c>
      <c r="C5772" t="s">
        <v>5962</v>
      </c>
      <c r="D5772" t="s">
        <v>5961</v>
      </c>
      <c r="E5772" t="s">
        <v>113</v>
      </c>
      <c r="F5772" t="s">
        <v>5963</v>
      </c>
      <c r="G5772" t="s">
        <v>1356</v>
      </c>
      <c r="H5772" t="s">
        <v>127</v>
      </c>
      <c r="I5772" t="s">
        <v>654</v>
      </c>
      <c r="J5772" t="s">
        <v>113</v>
      </c>
      <c r="K5772" t="s">
        <v>113</v>
      </c>
      <c r="L5772" t="s">
        <v>113</v>
      </c>
      <c r="M5772">
        <v>45</v>
      </c>
      <c r="N5772" t="s">
        <v>8614</v>
      </c>
      <c r="O5772" t="s">
        <v>12361</v>
      </c>
      <c r="P5772">
        <v>3</v>
      </c>
      <c r="Q5772">
        <v>1499</v>
      </c>
      <c r="R5772">
        <v>488</v>
      </c>
      <c r="S5772">
        <v>164</v>
      </c>
      <c r="T5772">
        <v>70</v>
      </c>
      <c r="U5772">
        <v>200</v>
      </c>
      <c r="V5772">
        <v>340</v>
      </c>
      <c r="W5772">
        <v>2.1945359999999998</v>
      </c>
      <c r="X5772">
        <v>2.6334431999999999</v>
      </c>
    </row>
    <row r="5773" spans="1:24" hidden="1" x14ac:dyDescent="0.3">
      <c r="A5773" t="s">
        <v>19989</v>
      </c>
      <c r="B5773" t="s">
        <v>8617</v>
      </c>
      <c r="C5773" t="s">
        <v>5962</v>
      </c>
      <c r="D5773" t="s">
        <v>5961</v>
      </c>
      <c r="E5773" t="s">
        <v>113</v>
      </c>
      <c r="F5773" t="s">
        <v>5963</v>
      </c>
      <c r="G5773" t="s">
        <v>1356</v>
      </c>
      <c r="H5773" t="s">
        <v>127</v>
      </c>
      <c r="I5773" t="s">
        <v>654</v>
      </c>
      <c r="J5773" t="s">
        <v>113</v>
      </c>
      <c r="K5773" t="s">
        <v>113</v>
      </c>
      <c r="L5773" t="s">
        <v>113</v>
      </c>
      <c r="M5773">
        <v>45</v>
      </c>
      <c r="N5773" t="s">
        <v>8614</v>
      </c>
      <c r="O5773" t="s">
        <v>12392</v>
      </c>
      <c r="P5773">
        <v>3</v>
      </c>
      <c r="Q5773">
        <v>717</v>
      </c>
      <c r="R5773">
        <v>408</v>
      </c>
      <c r="T5773">
        <v>70</v>
      </c>
      <c r="U5773">
        <v>200</v>
      </c>
      <c r="V5773">
        <v>340</v>
      </c>
      <c r="W5773">
        <v>0.87760800000000005</v>
      </c>
      <c r="X5773">
        <v>1.0531296000000001</v>
      </c>
    </row>
    <row r="5774" spans="1:24" hidden="1" x14ac:dyDescent="0.3">
      <c r="A5774" t="s">
        <v>19990</v>
      </c>
      <c r="B5774" t="s">
        <v>8179</v>
      </c>
      <c r="C5774" t="s">
        <v>5962</v>
      </c>
      <c r="D5774" t="s">
        <v>5961</v>
      </c>
      <c r="E5774" t="s">
        <v>113</v>
      </c>
      <c r="F5774" t="s">
        <v>5963</v>
      </c>
      <c r="G5774" t="s">
        <v>1356</v>
      </c>
      <c r="H5774" t="s">
        <v>127</v>
      </c>
      <c r="I5774" t="s">
        <v>654</v>
      </c>
      <c r="J5774" t="s">
        <v>113</v>
      </c>
      <c r="K5774" t="s">
        <v>113</v>
      </c>
      <c r="L5774" t="s">
        <v>113</v>
      </c>
      <c r="M5774">
        <v>45</v>
      </c>
      <c r="N5774" t="s">
        <v>113</v>
      </c>
      <c r="O5774" t="s">
        <v>9568</v>
      </c>
      <c r="P5774">
        <v>3</v>
      </c>
      <c r="Q5774">
        <v>409</v>
      </c>
      <c r="R5774">
        <v>269</v>
      </c>
      <c r="W5774">
        <v>0.330063</v>
      </c>
      <c r="X5774">
        <v>0.39607559999999997</v>
      </c>
    </row>
    <row r="5775" spans="1:24" hidden="1" x14ac:dyDescent="0.3">
      <c r="A5775" t="s">
        <v>19991</v>
      </c>
      <c r="B5775" t="s">
        <v>8536</v>
      </c>
      <c r="C5775" t="s">
        <v>5962</v>
      </c>
      <c r="D5775" t="s">
        <v>5961</v>
      </c>
      <c r="E5775" t="s">
        <v>113</v>
      </c>
      <c r="F5775" t="s">
        <v>5963</v>
      </c>
      <c r="G5775" t="s">
        <v>1356</v>
      </c>
      <c r="H5775" t="s">
        <v>127</v>
      </c>
      <c r="I5775" t="s">
        <v>654</v>
      </c>
      <c r="J5775" t="s">
        <v>113</v>
      </c>
      <c r="K5775" t="s">
        <v>113</v>
      </c>
      <c r="L5775" t="s">
        <v>113</v>
      </c>
      <c r="M5775">
        <v>45</v>
      </c>
      <c r="N5775" t="s">
        <v>113</v>
      </c>
      <c r="O5775" t="s">
        <v>9816</v>
      </c>
      <c r="P5775">
        <v>3</v>
      </c>
      <c r="Q5775">
        <v>522</v>
      </c>
      <c r="R5775">
        <v>397</v>
      </c>
      <c r="W5775">
        <v>0.62170199999999998</v>
      </c>
      <c r="X5775">
        <v>0.74604239999999999</v>
      </c>
    </row>
    <row r="5776" spans="1:24" hidden="1" x14ac:dyDescent="0.3">
      <c r="A5776" t="s">
        <v>19992</v>
      </c>
      <c r="B5776" t="s">
        <v>8174</v>
      </c>
      <c r="C5776" t="s">
        <v>3332</v>
      </c>
      <c r="D5776" t="s">
        <v>3331</v>
      </c>
      <c r="E5776" t="s">
        <v>113</v>
      </c>
      <c r="F5776" t="s">
        <v>3333</v>
      </c>
      <c r="G5776" t="s">
        <v>1356</v>
      </c>
      <c r="H5776" t="s">
        <v>127</v>
      </c>
      <c r="I5776" t="s">
        <v>115</v>
      </c>
      <c r="J5776" t="s">
        <v>19993</v>
      </c>
      <c r="K5776" t="s">
        <v>19994</v>
      </c>
      <c r="L5776" t="s">
        <v>120</v>
      </c>
      <c r="M5776">
        <v>40</v>
      </c>
      <c r="N5776" t="s">
        <v>113</v>
      </c>
      <c r="O5776" t="s">
        <v>19904</v>
      </c>
      <c r="P5776">
        <v>3</v>
      </c>
      <c r="Q5776">
        <v>1980</v>
      </c>
      <c r="R5776">
        <v>300</v>
      </c>
      <c r="S5776">
        <v>146</v>
      </c>
      <c r="T5776">
        <v>330</v>
      </c>
      <c r="U5776">
        <v>80</v>
      </c>
      <c r="V5776">
        <v>200</v>
      </c>
      <c r="W5776">
        <v>1.782</v>
      </c>
      <c r="X5776">
        <v>2.1383999999999999</v>
      </c>
    </row>
    <row r="5777" spans="1:24" hidden="1" x14ac:dyDescent="0.3">
      <c r="A5777" t="s">
        <v>19995</v>
      </c>
      <c r="B5777" t="s">
        <v>8179</v>
      </c>
      <c r="C5777" t="s">
        <v>3332</v>
      </c>
      <c r="D5777" t="s">
        <v>3331</v>
      </c>
      <c r="E5777" t="s">
        <v>113</v>
      </c>
      <c r="F5777" t="s">
        <v>3333</v>
      </c>
      <c r="G5777" t="s">
        <v>1356</v>
      </c>
      <c r="H5777" t="s">
        <v>127</v>
      </c>
      <c r="I5777" t="s">
        <v>115</v>
      </c>
      <c r="J5777" t="s">
        <v>19993</v>
      </c>
      <c r="K5777" t="s">
        <v>19994</v>
      </c>
      <c r="L5777" t="s">
        <v>120</v>
      </c>
      <c r="M5777">
        <v>40</v>
      </c>
      <c r="N5777" t="s">
        <v>113</v>
      </c>
      <c r="O5777" t="s">
        <v>9568</v>
      </c>
      <c r="P5777">
        <v>2</v>
      </c>
      <c r="Q5777">
        <v>409</v>
      </c>
      <c r="R5777">
        <v>269</v>
      </c>
      <c r="W5777">
        <v>0.22004199999999999</v>
      </c>
      <c r="X5777">
        <v>0.26405039999999996</v>
      </c>
    </row>
    <row r="5778" spans="1:24" hidden="1" x14ac:dyDescent="0.3">
      <c r="A5778" t="s">
        <v>19996</v>
      </c>
      <c r="B5778" t="s">
        <v>8362</v>
      </c>
      <c r="C5778" t="s">
        <v>3332</v>
      </c>
      <c r="D5778" t="s">
        <v>3331</v>
      </c>
      <c r="E5778" t="s">
        <v>113</v>
      </c>
      <c r="F5778" t="s">
        <v>3333</v>
      </c>
      <c r="G5778" t="s">
        <v>1356</v>
      </c>
      <c r="H5778" t="s">
        <v>127</v>
      </c>
      <c r="I5778" t="s">
        <v>115</v>
      </c>
      <c r="J5778" t="s">
        <v>19993</v>
      </c>
      <c r="K5778" t="s">
        <v>19994</v>
      </c>
      <c r="L5778" t="s">
        <v>120</v>
      </c>
      <c r="M5778">
        <v>0</v>
      </c>
      <c r="N5778" t="s">
        <v>113</v>
      </c>
      <c r="O5778" t="s">
        <v>8362</v>
      </c>
      <c r="P5778">
        <v>1</v>
      </c>
      <c r="Q5778">
        <v>1.8</v>
      </c>
      <c r="W5778">
        <v>2.5446900494077327</v>
      </c>
      <c r="X5778">
        <v>0</v>
      </c>
    </row>
    <row r="5779" spans="1:24" hidden="1" x14ac:dyDescent="0.3">
      <c r="A5779" t="s">
        <v>19997</v>
      </c>
      <c r="B5779" t="s">
        <v>8174</v>
      </c>
      <c r="C5779" t="s">
        <v>1213</v>
      </c>
      <c r="D5779" t="s">
        <v>1212</v>
      </c>
      <c r="E5779" t="s">
        <v>113</v>
      </c>
      <c r="F5779" t="s">
        <v>1214</v>
      </c>
      <c r="G5779" t="s">
        <v>247</v>
      </c>
      <c r="H5779" t="s">
        <v>308</v>
      </c>
      <c r="I5779" t="s">
        <v>344</v>
      </c>
      <c r="J5779" t="s">
        <v>19998</v>
      </c>
      <c r="K5779" t="s">
        <v>19999</v>
      </c>
      <c r="L5779" t="s">
        <v>8903</v>
      </c>
      <c r="M5779">
        <v>30</v>
      </c>
      <c r="N5779" t="s">
        <v>8614</v>
      </c>
      <c r="O5779" t="s">
        <v>17673</v>
      </c>
      <c r="P5779">
        <v>3</v>
      </c>
      <c r="Q5779">
        <v>1500</v>
      </c>
      <c r="R5779">
        <v>488</v>
      </c>
      <c r="T5779">
        <v>0</v>
      </c>
      <c r="U5779">
        <v>70</v>
      </c>
      <c r="V5779">
        <v>190</v>
      </c>
      <c r="W5779">
        <v>2.1960000000000002</v>
      </c>
      <c r="X5779">
        <v>2.6352000000000002</v>
      </c>
    </row>
    <row r="5780" spans="1:24" hidden="1" x14ac:dyDescent="0.3">
      <c r="A5780" t="s">
        <v>20000</v>
      </c>
      <c r="B5780" t="s">
        <v>8179</v>
      </c>
      <c r="C5780" t="s">
        <v>1213</v>
      </c>
      <c r="D5780" t="s">
        <v>1212</v>
      </c>
      <c r="E5780" t="s">
        <v>113</v>
      </c>
      <c r="F5780" t="s">
        <v>1214</v>
      </c>
      <c r="G5780" t="s">
        <v>247</v>
      </c>
      <c r="H5780" t="s">
        <v>308</v>
      </c>
      <c r="I5780" t="s">
        <v>344</v>
      </c>
      <c r="J5780" t="s">
        <v>19998</v>
      </c>
      <c r="K5780" t="s">
        <v>19999</v>
      </c>
      <c r="L5780" t="s">
        <v>8903</v>
      </c>
      <c r="M5780">
        <v>30</v>
      </c>
      <c r="N5780" t="s">
        <v>8614</v>
      </c>
      <c r="O5780" t="s">
        <v>9568</v>
      </c>
      <c r="P5780">
        <v>3</v>
      </c>
      <c r="Q5780">
        <v>409</v>
      </c>
      <c r="R5780">
        <v>269</v>
      </c>
      <c r="W5780">
        <v>0.330063</v>
      </c>
      <c r="X5780">
        <v>0.39607559999999997</v>
      </c>
    </row>
    <row r="5781" spans="1:24" hidden="1" x14ac:dyDescent="0.3">
      <c r="A5781" t="s">
        <v>20001</v>
      </c>
      <c r="B5781" t="s">
        <v>8536</v>
      </c>
      <c r="C5781" t="s">
        <v>1213</v>
      </c>
      <c r="D5781" t="s">
        <v>1212</v>
      </c>
      <c r="E5781" t="s">
        <v>113</v>
      </c>
      <c r="F5781" t="s">
        <v>1214</v>
      </c>
      <c r="G5781" t="s">
        <v>247</v>
      </c>
      <c r="H5781" t="s">
        <v>308</v>
      </c>
      <c r="I5781" t="s">
        <v>344</v>
      </c>
      <c r="J5781" t="s">
        <v>19998</v>
      </c>
      <c r="K5781" t="s">
        <v>19999</v>
      </c>
      <c r="L5781" t="s">
        <v>8903</v>
      </c>
      <c r="M5781">
        <v>27</v>
      </c>
      <c r="N5781" t="s">
        <v>9085</v>
      </c>
      <c r="O5781" t="s">
        <v>9131</v>
      </c>
      <c r="P5781">
        <v>1</v>
      </c>
      <c r="Q5781">
        <v>210</v>
      </c>
      <c r="R5781">
        <v>210</v>
      </c>
      <c r="W5781">
        <v>4.41E-2</v>
      </c>
      <c r="X5781">
        <v>5.2920000000000002E-2</v>
      </c>
    </row>
    <row r="5782" spans="1:24" hidden="1" x14ac:dyDescent="0.3">
      <c r="A5782" t="s">
        <v>20002</v>
      </c>
      <c r="B5782" t="s">
        <v>8211</v>
      </c>
      <c r="C5782" t="s">
        <v>1213</v>
      </c>
      <c r="D5782" t="s">
        <v>1212</v>
      </c>
      <c r="E5782" t="s">
        <v>113</v>
      </c>
      <c r="F5782" t="s">
        <v>1214</v>
      </c>
      <c r="G5782" t="s">
        <v>247</v>
      </c>
      <c r="H5782" t="s">
        <v>308</v>
      </c>
      <c r="I5782" t="s">
        <v>344</v>
      </c>
      <c r="J5782" t="s">
        <v>19998</v>
      </c>
      <c r="K5782" t="s">
        <v>19999</v>
      </c>
      <c r="L5782" t="s">
        <v>8903</v>
      </c>
      <c r="M5782">
        <v>27</v>
      </c>
      <c r="N5782" t="s">
        <v>10031</v>
      </c>
      <c r="O5782" t="s">
        <v>13961</v>
      </c>
      <c r="P5782">
        <v>1</v>
      </c>
      <c r="Q5782">
        <v>0.9</v>
      </c>
      <c r="T5782">
        <v>75.5</v>
      </c>
      <c r="W5782">
        <v>0.63617251235193317</v>
      </c>
      <c r="X5782">
        <v>1.0178760197630932</v>
      </c>
    </row>
    <row r="5783" spans="1:24" hidden="1" x14ac:dyDescent="0.3">
      <c r="A5783" t="s">
        <v>20003</v>
      </c>
      <c r="B5783" t="s">
        <v>8174</v>
      </c>
      <c r="C5783" t="s">
        <v>3678</v>
      </c>
      <c r="D5783" t="s">
        <v>3677</v>
      </c>
      <c r="E5783" t="s">
        <v>113</v>
      </c>
      <c r="F5783" t="s">
        <v>3679</v>
      </c>
      <c r="G5783" t="s">
        <v>133</v>
      </c>
      <c r="H5783" t="s">
        <v>3672</v>
      </c>
      <c r="I5783" t="s">
        <v>344</v>
      </c>
      <c r="J5783" t="s">
        <v>20004</v>
      </c>
      <c r="K5783" t="s">
        <v>20005</v>
      </c>
      <c r="L5783" t="s">
        <v>9030</v>
      </c>
      <c r="M5783">
        <v>60</v>
      </c>
      <c r="N5783" t="s">
        <v>113</v>
      </c>
      <c r="O5783" t="s">
        <v>20006</v>
      </c>
      <c r="P5783">
        <v>3</v>
      </c>
      <c r="Q5783">
        <v>2500</v>
      </c>
      <c r="R5783">
        <v>320</v>
      </c>
      <c r="S5783">
        <v>145</v>
      </c>
      <c r="T5783">
        <v>100</v>
      </c>
      <c r="U5783">
        <v>200</v>
      </c>
      <c r="V5783">
        <v>340</v>
      </c>
      <c r="W5783">
        <v>2.4</v>
      </c>
      <c r="X5783">
        <v>2.88</v>
      </c>
    </row>
    <row r="5784" spans="1:24" hidden="1" x14ac:dyDescent="0.3">
      <c r="A5784" t="s">
        <v>20007</v>
      </c>
      <c r="B5784" t="s">
        <v>8179</v>
      </c>
      <c r="C5784" t="s">
        <v>3678</v>
      </c>
      <c r="D5784" t="s">
        <v>3677</v>
      </c>
      <c r="E5784" t="s">
        <v>113</v>
      </c>
      <c r="F5784" t="s">
        <v>3679</v>
      </c>
      <c r="G5784" t="s">
        <v>133</v>
      </c>
      <c r="H5784" t="s">
        <v>3672</v>
      </c>
      <c r="I5784" t="s">
        <v>344</v>
      </c>
      <c r="J5784" t="s">
        <v>20004</v>
      </c>
      <c r="K5784" t="s">
        <v>20005</v>
      </c>
      <c r="L5784" t="s">
        <v>9030</v>
      </c>
      <c r="M5784">
        <v>60</v>
      </c>
      <c r="N5784" t="s">
        <v>113</v>
      </c>
      <c r="O5784" t="s">
        <v>17706</v>
      </c>
      <c r="P5784">
        <v>1</v>
      </c>
      <c r="Q5784">
        <v>441</v>
      </c>
      <c r="R5784">
        <v>402</v>
      </c>
      <c r="S5784">
        <v>118</v>
      </c>
      <c r="W5784">
        <v>0.177282</v>
      </c>
      <c r="X5784">
        <v>0.21273839999999999</v>
      </c>
    </row>
    <row r="5785" spans="1:24" hidden="1" x14ac:dyDescent="0.3">
      <c r="A5785" t="s">
        <v>20008</v>
      </c>
      <c r="B5785" t="s">
        <v>8211</v>
      </c>
      <c r="C5785" t="s">
        <v>3678</v>
      </c>
      <c r="D5785" t="s">
        <v>3677</v>
      </c>
      <c r="E5785" t="s">
        <v>113</v>
      </c>
      <c r="F5785" t="s">
        <v>3679</v>
      </c>
      <c r="G5785" t="s">
        <v>133</v>
      </c>
      <c r="H5785" t="s">
        <v>3672</v>
      </c>
      <c r="I5785" t="s">
        <v>344</v>
      </c>
      <c r="J5785" t="s">
        <v>20004</v>
      </c>
      <c r="K5785" t="s">
        <v>20005</v>
      </c>
      <c r="L5785" t="s">
        <v>9030</v>
      </c>
      <c r="M5785">
        <v>58</v>
      </c>
      <c r="N5785" t="s">
        <v>113</v>
      </c>
      <c r="O5785" t="s">
        <v>9493</v>
      </c>
      <c r="P5785">
        <v>1</v>
      </c>
      <c r="Q5785">
        <v>0.6</v>
      </c>
      <c r="T5785">
        <v>163.66999999999999</v>
      </c>
      <c r="W5785">
        <v>0.28274333882308139</v>
      </c>
      <c r="X5785">
        <v>0.45238934211693027</v>
      </c>
    </row>
    <row r="5786" spans="1:24" hidden="1" x14ac:dyDescent="0.3">
      <c r="A5786" t="s">
        <v>20009</v>
      </c>
      <c r="B5786" t="s">
        <v>8174</v>
      </c>
      <c r="C5786" t="s">
        <v>20010</v>
      </c>
      <c r="D5786" t="s">
        <v>20011</v>
      </c>
      <c r="E5786" t="s">
        <v>113</v>
      </c>
      <c r="F5786" t="s">
        <v>20012</v>
      </c>
      <c r="G5786" t="s">
        <v>247</v>
      </c>
      <c r="H5786" t="s">
        <v>308</v>
      </c>
      <c r="I5786" t="s">
        <v>138</v>
      </c>
      <c r="J5786" t="s">
        <v>20013</v>
      </c>
      <c r="K5786" t="s">
        <v>20014</v>
      </c>
      <c r="L5786" t="s">
        <v>9030</v>
      </c>
      <c r="M5786">
        <v>60</v>
      </c>
      <c r="N5786" t="s">
        <v>9085</v>
      </c>
      <c r="O5786" t="s">
        <v>10329</v>
      </c>
      <c r="P5786">
        <v>2</v>
      </c>
      <c r="Q5786">
        <v>2580</v>
      </c>
      <c r="R5786">
        <v>590</v>
      </c>
      <c r="T5786">
        <v>85</v>
      </c>
      <c r="U5786">
        <v>280</v>
      </c>
      <c r="W5786">
        <v>3.0444</v>
      </c>
      <c r="X5786">
        <v>3.6532799999999996</v>
      </c>
    </row>
    <row r="5787" spans="1:24" hidden="1" x14ac:dyDescent="0.3">
      <c r="A5787" t="s">
        <v>20015</v>
      </c>
      <c r="B5787" t="s">
        <v>8179</v>
      </c>
      <c r="C5787" t="s">
        <v>20010</v>
      </c>
      <c r="D5787" t="s">
        <v>20011</v>
      </c>
      <c r="E5787" t="s">
        <v>113</v>
      </c>
      <c r="F5787" t="s">
        <v>20012</v>
      </c>
      <c r="G5787" t="s">
        <v>247</v>
      </c>
      <c r="H5787" t="s">
        <v>308</v>
      </c>
      <c r="I5787" t="s">
        <v>138</v>
      </c>
      <c r="J5787" t="s">
        <v>20013</v>
      </c>
      <c r="K5787" t="s">
        <v>20014</v>
      </c>
      <c r="L5787" t="s">
        <v>9030</v>
      </c>
      <c r="M5787">
        <v>59</v>
      </c>
      <c r="N5787" t="s">
        <v>9085</v>
      </c>
      <c r="O5787" t="s">
        <v>11880</v>
      </c>
      <c r="P5787">
        <v>2</v>
      </c>
      <c r="Q5787">
        <v>400</v>
      </c>
      <c r="R5787">
        <v>300</v>
      </c>
      <c r="W5787">
        <v>0.24</v>
      </c>
      <c r="X5787">
        <v>0.28799999999999998</v>
      </c>
    </row>
    <row r="5788" spans="1:24" hidden="1" x14ac:dyDescent="0.3">
      <c r="A5788" t="s">
        <v>20016</v>
      </c>
      <c r="B5788" t="s">
        <v>8536</v>
      </c>
      <c r="C5788" t="s">
        <v>20010</v>
      </c>
      <c r="D5788" t="s">
        <v>20011</v>
      </c>
      <c r="E5788" t="s">
        <v>113</v>
      </c>
      <c r="F5788" t="s">
        <v>20012</v>
      </c>
      <c r="G5788" t="s">
        <v>247</v>
      </c>
      <c r="H5788" t="s">
        <v>308</v>
      </c>
      <c r="I5788" t="s">
        <v>138</v>
      </c>
      <c r="J5788" t="s">
        <v>20013</v>
      </c>
      <c r="K5788" t="s">
        <v>20014</v>
      </c>
      <c r="L5788" t="s">
        <v>9030</v>
      </c>
      <c r="M5788">
        <v>57</v>
      </c>
      <c r="N5788" t="s">
        <v>9085</v>
      </c>
      <c r="O5788" t="s">
        <v>9131</v>
      </c>
      <c r="P5788">
        <v>1</v>
      </c>
      <c r="Q5788">
        <v>210</v>
      </c>
      <c r="R5788">
        <v>210</v>
      </c>
      <c r="W5788">
        <v>4.41E-2</v>
      </c>
      <c r="X5788">
        <v>5.2920000000000002E-2</v>
      </c>
    </row>
    <row r="5789" spans="1:24" hidden="1" x14ac:dyDescent="0.3">
      <c r="A5789" t="s">
        <v>20017</v>
      </c>
      <c r="B5789" t="s">
        <v>8211</v>
      </c>
      <c r="C5789" t="s">
        <v>20010</v>
      </c>
      <c r="D5789" t="s">
        <v>20011</v>
      </c>
      <c r="E5789" t="s">
        <v>113</v>
      </c>
      <c r="F5789" t="s">
        <v>20012</v>
      </c>
      <c r="G5789" t="s">
        <v>247</v>
      </c>
      <c r="H5789" t="s">
        <v>308</v>
      </c>
      <c r="I5789" t="s">
        <v>138</v>
      </c>
      <c r="J5789" t="s">
        <v>20013</v>
      </c>
      <c r="K5789" t="s">
        <v>20014</v>
      </c>
      <c r="L5789" t="s">
        <v>9030</v>
      </c>
      <c r="M5789">
        <v>57</v>
      </c>
      <c r="N5789" t="s">
        <v>113</v>
      </c>
      <c r="O5789" t="s">
        <v>9493</v>
      </c>
      <c r="P5789">
        <v>1</v>
      </c>
      <c r="Q5789">
        <v>0.6</v>
      </c>
      <c r="T5789">
        <v>84.3</v>
      </c>
      <c r="W5789">
        <v>0.28274333882308139</v>
      </c>
      <c r="X5789">
        <v>0.45238934211693027</v>
      </c>
    </row>
    <row r="5790" spans="1:24" hidden="1" x14ac:dyDescent="0.3">
      <c r="A5790" t="s">
        <v>20018</v>
      </c>
      <c r="B5790" t="s">
        <v>8174</v>
      </c>
      <c r="C5790" t="s">
        <v>1573</v>
      </c>
      <c r="D5790" t="s">
        <v>1572</v>
      </c>
      <c r="E5790" t="s">
        <v>113</v>
      </c>
      <c r="F5790" t="s">
        <v>1574</v>
      </c>
      <c r="G5790" t="s">
        <v>247</v>
      </c>
      <c r="H5790" t="s">
        <v>308</v>
      </c>
      <c r="I5790" t="s">
        <v>115</v>
      </c>
      <c r="J5790" t="s">
        <v>20019</v>
      </c>
      <c r="K5790" t="s">
        <v>20020</v>
      </c>
      <c r="L5790" t="s">
        <v>9030</v>
      </c>
      <c r="M5790">
        <v>59</v>
      </c>
      <c r="N5790" t="s">
        <v>9085</v>
      </c>
      <c r="O5790" t="s">
        <v>10329</v>
      </c>
      <c r="P5790">
        <v>2</v>
      </c>
      <c r="Q5790">
        <v>2580</v>
      </c>
      <c r="R5790">
        <v>590</v>
      </c>
      <c r="T5790">
        <v>40</v>
      </c>
      <c r="U5790">
        <v>250</v>
      </c>
      <c r="W5790">
        <v>3.0444</v>
      </c>
      <c r="X5790">
        <v>3.6532799999999996</v>
      </c>
    </row>
    <row r="5791" spans="1:24" hidden="1" x14ac:dyDescent="0.3">
      <c r="A5791" t="s">
        <v>20021</v>
      </c>
      <c r="B5791" t="s">
        <v>8179</v>
      </c>
      <c r="C5791" t="s">
        <v>1573</v>
      </c>
      <c r="D5791" t="s">
        <v>1572</v>
      </c>
      <c r="E5791" t="s">
        <v>113</v>
      </c>
      <c r="F5791" t="s">
        <v>1574</v>
      </c>
      <c r="G5791" t="s">
        <v>247</v>
      </c>
      <c r="H5791" t="s">
        <v>308</v>
      </c>
      <c r="I5791" t="s">
        <v>115</v>
      </c>
      <c r="J5791" t="s">
        <v>20019</v>
      </c>
      <c r="K5791" t="s">
        <v>20020</v>
      </c>
      <c r="L5791" t="s">
        <v>9030</v>
      </c>
      <c r="M5791">
        <v>59</v>
      </c>
      <c r="N5791" t="s">
        <v>9085</v>
      </c>
      <c r="O5791" t="s">
        <v>11880</v>
      </c>
      <c r="P5791">
        <v>2</v>
      </c>
      <c r="Q5791">
        <v>400</v>
      </c>
      <c r="R5791">
        <v>300</v>
      </c>
      <c r="W5791">
        <v>0.24</v>
      </c>
      <c r="X5791">
        <v>0.28799999999999998</v>
      </c>
    </row>
    <row r="5792" spans="1:24" hidden="1" x14ac:dyDescent="0.3">
      <c r="A5792" t="s">
        <v>20022</v>
      </c>
      <c r="B5792" t="s">
        <v>8536</v>
      </c>
      <c r="C5792" t="s">
        <v>1573</v>
      </c>
      <c r="D5792" t="s">
        <v>1572</v>
      </c>
      <c r="E5792" t="s">
        <v>113</v>
      </c>
      <c r="F5792" t="s">
        <v>1574</v>
      </c>
      <c r="G5792" t="s">
        <v>247</v>
      </c>
      <c r="H5792" t="s">
        <v>308</v>
      </c>
      <c r="I5792" t="s">
        <v>115</v>
      </c>
      <c r="J5792" t="s">
        <v>20019</v>
      </c>
      <c r="K5792" t="s">
        <v>20020</v>
      </c>
      <c r="L5792" t="s">
        <v>9030</v>
      </c>
      <c r="M5792">
        <v>58</v>
      </c>
      <c r="N5792" t="s">
        <v>9085</v>
      </c>
      <c r="O5792" t="s">
        <v>9131</v>
      </c>
      <c r="P5792">
        <v>2</v>
      </c>
      <c r="Q5792">
        <v>210</v>
      </c>
      <c r="R5792">
        <v>210</v>
      </c>
      <c r="W5792">
        <v>8.8200000000000001E-2</v>
      </c>
      <c r="X5792">
        <v>0.10584</v>
      </c>
    </row>
    <row r="5793" spans="1:24" hidden="1" x14ac:dyDescent="0.3">
      <c r="A5793" t="s">
        <v>20023</v>
      </c>
      <c r="B5793" t="s">
        <v>8211</v>
      </c>
      <c r="C5793" t="s">
        <v>1573</v>
      </c>
      <c r="D5793" t="s">
        <v>1572</v>
      </c>
      <c r="E5793" t="s">
        <v>113</v>
      </c>
      <c r="F5793" t="s">
        <v>1574</v>
      </c>
      <c r="G5793" t="s">
        <v>247</v>
      </c>
      <c r="H5793" t="s">
        <v>308</v>
      </c>
      <c r="I5793" t="s">
        <v>115</v>
      </c>
      <c r="J5793" t="s">
        <v>20019</v>
      </c>
      <c r="K5793" t="s">
        <v>20020</v>
      </c>
      <c r="L5793" t="s">
        <v>9030</v>
      </c>
      <c r="M5793">
        <v>58</v>
      </c>
      <c r="N5793" t="s">
        <v>10031</v>
      </c>
      <c r="O5793" t="s">
        <v>10333</v>
      </c>
      <c r="P5793">
        <v>1</v>
      </c>
      <c r="Q5793">
        <v>0.6</v>
      </c>
      <c r="T5793">
        <v>43.53</v>
      </c>
      <c r="W5793">
        <v>0.28274333882308139</v>
      </c>
      <c r="X5793">
        <v>0.45238934211693027</v>
      </c>
    </row>
    <row r="5794" spans="1:24" hidden="1" x14ac:dyDescent="0.3">
      <c r="A5794" t="s">
        <v>20024</v>
      </c>
      <c r="B5794" t="s">
        <v>8174</v>
      </c>
      <c r="C5794" t="s">
        <v>2747</v>
      </c>
      <c r="D5794" t="s">
        <v>2746</v>
      </c>
      <c r="E5794" t="s">
        <v>113</v>
      </c>
      <c r="F5794" t="s">
        <v>2748</v>
      </c>
      <c r="G5794" t="s">
        <v>1356</v>
      </c>
      <c r="H5794" t="s">
        <v>1148</v>
      </c>
      <c r="I5794" t="s">
        <v>344</v>
      </c>
      <c r="J5794" t="s">
        <v>20025</v>
      </c>
      <c r="K5794" t="s">
        <v>20026</v>
      </c>
      <c r="L5794" t="s">
        <v>120</v>
      </c>
      <c r="M5794">
        <v>40</v>
      </c>
      <c r="N5794" t="s">
        <v>113</v>
      </c>
      <c r="O5794" t="s">
        <v>9266</v>
      </c>
      <c r="P5794">
        <v>3</v>
      </c>
      <c r="Q5794">
        <v>1936</v>
      </c>
      <c r="R5794">
        <v>298</v>
      </c>
      <c r="S5794">
        <v>149</v>
      </c>
      <c r="T5794">
        <v>5</v>
      </c>
      <c r="U5794">
        <v>185</v>
      </c>
      <c r="V5794">
        <v>295</v>
      </c>
      <c r="W5794">
        <v>1.7307840000000001</v>
      </c>
      <c r="X5794">
        <v>2.0769408</v>
      </c>
    </row>
    <row r="5795" spans="1:24" hidden="1" x14ac:dyDescent="0.3">
      <c r="A5795" t="s">
        <v>20027</v>
      </c>
      <c r="B5795" t="s">
        <v>8179</v>
      </c>
      <c r="C5795" t="s">
        <v>2747</v>
      </c>
      <c r="D5795" t="s">
        <v>2746</v>
      </c>
      <c r="E5795" t="s">
        <v>113</v>
      </c>
      <c r="F5795" t="s">
        <v>2748</v>
      </c>
      <c r="G5795" t="s">
        <v>1356</v>
      </c>
      <c r="H5795" t="s">
        <v>1148</v>
      </c>
      <c r="I5795" t="s">
        <v>344</v>
      </c>
      <c r="J5795" t="s">
        <v>20025</v>
      </c>
      <c r="K5795" t="s">
        <v>20026</v>
      </c>
      <c r="L5795" t="s">
        <v>120</v>
      </c>
      <c r="M5795">
        <v>40</v>
      </c>
      <c r="N5795" t="s">
        <v>113</v>
      </c>
      <c r="O5795" t="s">
        <v>9183</v>
      </c>
      <c r="P5795">
        <v>1</v>
      </c>
      <c r="Q5795">
        <v>480</v>
      </c>
      <c r="R5795">
        <v>356</v>
      </c>
      <c r="S5795">
        <v>140</v>
      </c>
      <c r="W5795">
        <v>0.17088</v>
      </c>
      <c r="X5795">
        <v>0.20505599999999999</v>
      </c>
    </row>
    <row r="5796" spans="1:24" hidden="1" x14ac:dyDescent="0.3">
      <c r="A5796" t="s">
        <v>20028</v>
      </c>
      <c r="B5796" t="s">
        <v>8174</v>
      </c>
      <c r="C5796" t="s">
        <v>4759</v>
      </c>
      <c r="D5796" t="s">
        <v>4758</v>
      </c>
      <c r="E5796" t="s">
        <v>113</v>
      </c>
      <c r="F5796" t="s">
        <v>4761</v>
      </c>
      <c r="G5796" t="s">
        <v>247</v>
      </c>
      <c r="H5796" t="s">
        <v>1600</v>
      </c>
      <c r="I5796" t="s">
        <v>226</v>
      </c>
      <c r="J5796" t="s">
        <v>20029</v>
      </c>
      <c r="K5796" t="s">
        <v>20030</v>
      </c>
      <c r="L5796" t="s">
        <v>9690</v>
      </c>
      <c r="M5796">
        <v>80</v>
      </c>
      <c r="N5796" t="s">
        <v>9085</v>
      </c>
      <c r="O5796" t="s">
        <v>10329</v>
      </c>
      <c r="P5796">
        <v>2</v>
      </c>
      <c r="Q5796">
        <v>2580</v>
      </c>
      <c r="R5796">
        <v>590</v>
      </c>
      <c r="T5796">
        <v>160</v>
      </c>
      <c r="U5796">
        <v>320</v>
      </c>
      <c r="W5796">
        <v>3.0444</v>
      </c>
      <c r="X5796">
        <v>3.6532799999999996</v>
      </c>
    </row>
    <row r="5797" spans="1:24" hidden="1" x14ac:dyDescent="0.3">
      <c r="A5797" t="s">
        <v>20031</v>
      </c>
      <c r="B5797" t="s">
        <v>8179</v>
      </c>
      <c r="C5797" t="s">
        <v>4759</v>
      </c>
      <c r="D5797" t="s">
        <v>4758</v>
      </c>
      <c r="E5797" t="s">
        <v>113</v>
      </c>
      <c r="F5797" t="s">
        <v>4761</v>
      </c>
      <c r="G5797" t="s">
        <v>247</v>
      </c>
      <c r="H5797" t="s">
        <v>1600</v>
      </c>
      <c r="I5797" t="s">
        <v>226</v>
      </c>
      <c r="J5797" t="s">
        <v>20029</v>
      </c>
      <c r="K5797" t="s">
        <v>20030</v>
      </c>
      <c r="L5797" t="s">
        <v>9690</v>
      </c>
      <c r="M5797">
        <v>79</v>
      </c>
      <c r="N5797" t="s">
        <v>9085</v>
      </c>
      <c r="O5797" t="s">
        <v>11880</v>
      </c>
      <c r="P5797">
        <v>2</v>
      </c>
      <c r="Q5797">
        <v>400</v>
      </c>
      <c r="R5797">
        <v>300</v>
      </c>
      <c r="W5797">
        <v>0.24</v>
      </c>
      <c r="X5797">
        <v>0.28799999999999998</v>
      </c>
    </row>
    <row r="5798" spans="1:24" hidden="1" x14ac:dyDescent="0.3">
      <c r="A5798" t="s">
        <v>20032</v>
      </c>
      <c r="B5798" t="s">
        <v>8536</v>
      </c>
      <c r="C5798" t="s">
        <v>4759</v>
      </c>
      <c r="D5798" t="s">
        <v>4758</v>
      </c>
      <c r="E5798" t="s">
        <v>113</v>
      </c>
      <c r="F5798" t="s">
        <v>4761</v>
      </c>
      <c r="G5798" t="s">
        <v>247</v>
      </c>
      <c r="H5798" t="s">
        <v>1600</v>
      </c>
      <c r="I5798" t="s">
        <v>226</v>
      </c>
      <c r="J5798" t="s">
        <v>20029</v>
      </c>
      <c r="K5798" t="s">
        <v>20030</v>
      </c>
      <c r="L5798" t="s">
        <v>9690</v>
      </c>
      <c r="M5798">
        <v>77</v>
      </c>
      <c r="N5798" t="s">
        <v>9085</v>
      </c>
      <c r="O5798" t="s">
        <v>9131</v>
      </c>
      <c r="P5798">
        <v>2</v>
      </c>
      <c r="Q5798">
        <v>210</v>
      </c>
      <c r="R5798">
        <v>210</v>
      </c>
      <c r="W5798">
        <v>8.8200000000000001E-2</v>
      </c>
      <c r="X5798">
        <v>0.10584</v>
      </c>
    </row>
    <row r="5799" spans="1:24" hidden="1" x14ac:dyDescent="0.3">
      <c r="A5799" t="s">
        <v>20033</v>
      </c>
      <c r="B5799" t="s">
        <v>8211</v>
      </c>
      <c r="C5799" t="s">
        <v>4759</v>
      </c>
      <c r="D5799" t="s">
        <v>4758</v>
      </c>
      <c r="E5799" t="s">
        <v>113</v>
      </c>
      <c r="F5799" t="s">
        <v>4761</v>
      </c>
      <c r="G5799" t="s">
        <v>247</v>
      </c>
      <c r="H5799" t="s">
        <v>1600</v>
      </c>
      <c r="I5799" t="s">
        <v>226</v>
      </c>
      <c r="J5799" t="s">
        <v>20029</v>
      </c>
      <c r="K5799" t="s">
        <v>20030</v>
      </c>
      <c r="L5799" t="s">
        <v>9690</v>
      </c>
      <c r="M5799">
        <v>77</v>
      </c>
      <c r="N5799" t="s">
        <v>113</v>
      </c>
      <c r="O5799" t="s">
        <v>9493</v>
      </c>
      <c r="P5799">
        <v>2</v>
      </c>
      <c r="Q5799">
        <v>0.9</v>
      </c>
      <c r="T5799">
        <v>297</v>
      </c>
      <c r="U5799">
        <v>119</v>
      </c>
      <c r="W5799">
        <v>1.2723450247038663</v>
      </c>
      <c r="X5799">
        <v>2.0357520395261863</v>
      </c>
    </row>
    <row r="5800" spans="1:24" hidden="1" x14ac:dyDescent="0.3">
      <c r="A5800" t="s">
        <v>20034</v>
      </c>
      <c r="B5800" t="s">
        <v>1304</v>
      </c>
      <c r="C5800" t="s">
        <v>4759</v>
      </c>
      <c r="D5800" t="s">
        <v>4758</v>
      </c>
      <c r="E5800" t="s">
        <v>113</v>
      </c>
      <c r="F5800" t="s">
        <v>4761</v>
      </c>
      <c r="G5800" t="s">
        <v>247</v>
      </c>
      <c r="H5800" t="s">
        <v>1600</v>
      </c>
      <c r="I5800" t="s">
        <v>226</v>
      </c>
      <c r="J5800" t="s">
        <v>20029</v>
      </c>
      <c r="K5800" t="s">
        <v>20030</v>
      </c>
      <c r="L5800" t="s">
        <v>9690</v>
      </c>
      <c r="M5800">
        <v>0</v>
      </c>
      <c r="N5800" t="s">
        <v>9085</v>
      </c>
      <c r="O5800" t="s">
        <v>17049</v>
      </c>
      <c r="P5800">
        <v>1</v>
      </c>
      <c r="R5800">
        <v>1200</v>
      </c>
      <c r="S5800">
        <v>2100</v>
      </c>
    </row>
    <row r="5801" spans="1:24" hidden="1" x14ac:dyDescent="0.3">
      <c r="A5801" t="s">
        <v>20035</v>
      </c>
      <c r="B5801" t="s">
        <v>8174</v>
      </c>
      <c r="C5801" t="s">
        <v>383</v>
      </c>
      <c r="D5801" t="s">
        <v>382</v>
      </c>
      <c r="E5801" t="s">
        <v>113</v>
      </c>
      <c r="F5801" t="s">
        <v>384</v>
      </c>
      <c r="G5801" t="s">
        <v>247</v>
      </c>
      <c r="H5801" t="s">
        <v>371</v>
      </c>
      <c r="I5801" t="s">
        <v>218</v>
      </c>
      <c r="J5801" t="s">
        <v>20036</v>
      </c>
      <c r="K5801" t="s">
        <v>20037</v>
      </c>
      <c r="L5801" t="s">
        <v>9030</v>
      </c>
      <c r="M5801">
        <v>60</v>
      </c>
      <c r="N5801" t="s">
        <v>9085</v>
      </c>
      <c r="O5801" t="s">
        <v>10329</v>
      </c>
      <c r="P5801">
        <v>2</v>
      </c>
      <c r="Q5801">
        <v>2580</v>
      </c>
      <c r="R5801">
        <v>590</v>
      </c>
      <c r="T5801">
        <v>95</v>
      </c>
      <c r="U5801">
        <v>260</v>
      </c>
      <c r="W5801">
        <v>3.0444</v>
      </c>
      <c r="X5801">
        <v>3.6532799999999996</v>
      </c>
    </row>
    <row r="5802" spans="1:24" hidden="1" x14ac:dyDescent="0.3">
      <c r="A5802" t="s">
        <v>20038</v>
      </c>
      <c r="B5802" t="s">
        <v>8179</v>
      </c>
      <c r="C5802" t="s">
        <v>383</v>
      </c>
      <c r="D5802" t="s">
        <v>382</v>
      </c>
      <c r="E5802" t="s">
        <v>113</v>
      </c>
      <c r="F5802" t="s">
        <v>384</v>
      </c>
      <c r="G5802" t="s">
        <v>247</v>
      </c>
      <c r="H5802" t="s">
        <v>371</v>
      </c>
      <c r="I5802" t="s">
        <v>218</v>
      </c>
      <c r="J5802" t="s">
        <v>20036</v>
      </c>
      <c r="K5802" t="s">
        <v>20037</v>
      </c>
      <c r="L5802" t="s">
        <v>9030</v>
      </c>
      <c r="M5802">
        <v>60</v>
      </c>
      <c r="N5802" t="s">
        <v>9085</v>
      </c>
      <c r="O5802" t="s">
        <v>11880</v>
      </c>
      <c r="P5802">
        <v>2</v>
      </c>
      <c r="Q5802">
        <v>400</v>
      </c>
      <c r="R5802">
        <v>300</v>
      </c>
      <c r="W5802">
        <v>0.24</v>
      </c>
      <c r="X5802">
        <v>0.28799999999999998</v>
      </c>
    </row>
    <row r="5803" spans="1:24" hidden="1" x14ac:dyDescent="0.3">
      <c r="A5803" t="s">
        <v>20039</v>
      </c>
      <c r="B5803" t="s">
        <v>8536</v>
      </c>
      <c r="C5803" t="s">
        <v>383</v>
      </c>
      <c r="D5803" t="s">
        <v>382</v>
      </c>
      <c r="E5803" t="s">
        <v>113</v>
      </c>
      <c r="F5803" t="s">
        <v>384</v>
      </c>
      <c r="G5803" t="s">
        <v>247</v>
      </c>
      <c r="H5803" t="s">
        <v>371</v>
      </c>
      <c r="I5803" t="s">
        <v>218</v>
      </c>
      <c r="J5803" t="s">
        <v>20036</v>
      </c>
      <c r="K5803" t="s">
        <v>20037</v>
      </c>
      <c r="L5803" t="s">
        <v>9030</v>
      </c>
      <c r="M5803">
        <v>57</v>
      </c>
      <c r="N5803" t="s">
        <v>9085</v>
      </c>
      <c r="O5803" t="s">
        <v>9131</v>
      </c>
      <c r="P5803">
        <v>1</v>
      </c>
      <c r="Q5803">
        <v>210</v>
      </c>
      <c r="R5803">
        <v>210</v>
      </c>
      <c r="W5803">
        <v>4.41E-2</v>
      </c>
      <c r="X5803">
        <v>5.2920000000000002E-2</v>
      </c>
    </row>
    <row r="5804" spans="1:24" hidden="1" x14ac:dyDescent="0.3">
      <c r="A5804" t="s">
        <v>20040</v>
      </c>
      <c r="B5804" t="s">
        <v>8211</v>
      </c>
      <c r="C5804" t="s">
        <v>383</v>
      </c>
      <c r="D5804" t="s">
        <v>382</v>
      </c>
      <c r="E5804" t="s">
        <v>113</v>
      </c>
      <c r="F5804" t="s">
        <v>384</v>
      </c>
      <c r="G5804" t="s">
        <v>247</v>
      </c>
      <c r="H5804" t="s">
        <v>371</v>
      </c>
      <c r="I5804" t="s">
        <v>218</v>
      </c>
      <c r="J5804" t="s">
        <v>20036</v>
      </c>
      <c r="K5804" t="s">
        <v>20037</v>
      </c>
      <c r="L5804" t="s">
        <v>9030</v>
      </c>
      <c r="M5804">
        <v>57</v>
      </c>
      <c r="N5804" t="s">
        <v>10031</v>
      </c>
      <c r="O5804" t="s">
        <v>9344</v>
      </c>
      <c r="P5804">
        <v>1</v>
      </c>
      <c r="Q5804">
        <v>0.6</v>
      </c>
      <c r="T5804">
        <v>44</v>
      </c>
      <c r="W5804">
        <v>0.28274333882308139</v>
      </c>
      <c r="X5804">
        <v>0.45238934211693027</v>
      </c>
    </row>
    <row r="5805" spans="1:24" hidden="1" x14ac:dyDescent="0.3">
      <c r="A5805" t="s">
        <v>20041</v>
      </c>
      <c r="B5805" t="s">
        <v>8174</v>
      </c>
      <c r="C5805" t="s">
        <v>3245</v>
      </c>
      <c r="D5805" t="s">
        <v>20042</v>
      </c>
      <c r="E5805" t="s">
        <v>113</v>
      </c>
      <c r="F5805" t="s">
        <v>3246</v>
      </c>
      <c r="G5805" t="s">
        <v>1356</v>
      </c>
      <c r="H5805" t="s">
        <v>127</v>
      </c>
      <c r="I5805" t="s">
        <v>686</v>
      </c>
      <c r="J5805" t="s">
        <v>20043</v>
      </c>
      <c r="K5805" t="s">
        <v>20044</v>
      </c>
      <c r="L5805" t="s">
        <v>120</v>
      </c>
      <c r="M5805">
        <v>40</v>
      </c>
      <c r="N5805" t="s">
        <v>113</v>
      </c>
      <c r="O5805" t="s">
        <v>8467</v>
      </c>
      <c r="P5805">
        <v>3</v>
      </c>
      <c r="Q5805">
        <v>1499</v>
      </c>
      <c r="R5805">
        <v>349</v>
      </c>
      <c r="S5805">
        <v>166</v>
      </c>
      <c r="W5805">
        <v>1.569453</v>
      </c>
      <c r="X5805">
        <v>1.8833435999999999</v>
      </c>
    </row>
    <row r="5806" spans="1:24" hidden="1" x14ac:dyDescent="0.3">
      <c r="A5806" t="s">
        <v>20045</v>
      </c>
      <c r="B5806" t="s">
        <v>8179</v>
      </c>
      <c r="C5806" t="s">
        <v>3245</v>
      </c>
      <c r="D5806" t="s">
        <v>20042</v>
      </c>
      <c r="E5806" t="s">
        <v>113</v>
      </c>
      <c r="F5806" t="s">
        <v>3246</v>
      </c>
      <c r="G5806" t="s">
        <v>1356</v>
      </c>
      <c r="H5806" t="s">
        <v>127</v>
      </c>
      <c r="I5806" t="s">
        <v>686</v>
      </c>
      <c r="J5806" t="s">
        <v>20043</v>
      </c>
      <c r="K5806" t="s">
        <v>20044</v>
      </c>
      <c r="L5806" t="s">
        <v>120</v>
      </c>
      <c r="M5806">
        <v>40</v>
      </c>
      <c r="N5806" t="s">
        <v>113</v>
      </c>
      <c r="O5806" t="s">
        <v>11880</v>
      </c>
      <c r="P5806">
        <v>3</v>
      </c>
      <c r="Q5806">
        <v>400</v>
      </c>
      <c r="R5806">
        <v>300</v>
      </c>
      <c r="W5806">
        <v>0.36</v>
      </c>
      <c r="X5806">
        <v>0.432</v>
      </c>
    </row>
    <row r="5807" spans="1:24" hidden="1" x14ac:dyDescent="0.3">
      <c r="A5807" t="s">
        <v>20046</v>
      </c>
      <c r="B5807" t="s">
        <v>8174</v>
      </c>
      <c r="C5807" t="s">
        <v>20047</v>
      </c>
      <c r="D5807" t="s">
        <v>20048</v>
      </c>
      <c r="E5807" t="s">
        <v>113</v>
      </c>
      <c r="F5807" t="s">
        <v>20049</v>
      </c>
      <c r="G5807" t="s">
        <v>1356</v>
      </c>
      <c r="H5807" t="s">
        <v>1148</v>
      </c>
      <c r="I5807" t="s">
        <v>344</v>
      </c>
      <c r="J5807" t="s">
        <v>20050</v>
      </c>
      <c r="K5807" t="s">
        <v>20051</v>
      </c>
      <c r="L5807" t="s">
        <v>120</v>
      </c>
      <c r="M5807">
        <v>40</v>
      </c>
      <c r="N5807" t="s">
        <v>113</v>
      </c>
      <c r="O5807" t="s">
        <v>11592</v>
      </c>
      <c r="P5807">
        <v>3</v>
      </c>
      <c r="Q5807">
        <v>2009</v>
      </c>
      <c r="R5807">
        <v>499</v>
      </c>
      <c r="S5807">
        <v>206</v>
      </c>
      <c r="T5807">
        <v>335</v>
      </c>
      <c r="U5807">
        <v>200</v>
      </c>
      <c r="V5807">
        <v>40</v>
      </c>
      <c r="W5807">
        <v>3.0074730000000001</v>
      </c>
      <c r="X5807">
        <v>3.6089675999999997</v>
      </c>
    </row>
    <row r="5808" spans="1:24" hidden="1" x14ac:dyDescent="0.3">
      <c r="A5808" t="s">
        <v>20052</v>
      </c>
      <c r="B5808" t="s">
        <v>8617</v>
      </c>
      <c r="C5808" t="s">
        <v>20047</v>
      </c>
      <c r="D5808" t="s">
        <v>20048</v>
      </c>
      <c r="E5808" t="s">
        <v>113</v>
      </c>
      <c r="F5808" t="s">
        <v>20049</v>
      </c>
      <c r="G5808" t="s">
        <v>1356</v>
      </c>
      <c r="H5808" t="s">
        <v>1148</v>
      </c>
      <c r="I5808" t="s">
        <v>344</v>
      </c>
      <c r="J5808" t="s">
        <v>20050</v>
      </c>
      <c r="K5808" t="s">
        <v>20051</v>
      </c>
      <c r="L5808" t="s">
        <v>120</v>
      </c>
      <c r="M5808">
        <v>40</v>
      </c>
      <c r="N5808" t="s">
        <v>113</v>
      </c>
      <c r="O5808" t="s">
        <v>20053</v>
      </c>
      <c r="P5808">
        <v>3</v>
      </c>
      <c r="Q5808">
        <v>1450</v>
      </c>
      <c r="R5808">
        <v>400</v>
      </c>
      <c r="S5808">
        <v>180</v>
      </c>
      <c r="T5808">
        <v>335</v>
      </c>
      <c r="U5808">
        <v>200</v>
      </c>
      <c r="V5808">
        <v>40</v>
      </c>
      <c r="W5808">
        <v>1.74</v>
      </c>
      <c r="X5808">
        <v>2.0880000000000001</v>
      </c>
    </row>
    <row r="5809" spans="1:24" hidden="1" x14ac:dyDescent="0.3">
      <c r="A5809" t="s">
        <v>20054</v>
      </c>
      <c r="B5809" t="s">
        <v>8179</v>
      </c>
      <c r="C5809" t="s">
        <v>20047</v>
      </c>
      <c r="D5809" t="s">
        <v>20048</v>
      </c>
      <c r="E5809" t="s">
        <v>113</v>
      </c>
      <c r="F5809" t="s">
        <v>20049</v>
      </c>
      <c r="G5809" t="s">
        <v>1356</v>
      </c>
      <c r="H5809" t="s">
        <v>1148</v>
      </c>
      <c r="I5809" t="s">
        <v>344</v>
      </c>
      <c r="J5809" t="s">
        <v>20050</v>
      </c>
      <c r="K5809" t="s">
        <v>20051</v>
      </c>
      <c r="L5809" t="s">
        <v>120</v>
      </c>
      <c r="M5809">
        <v>40</v>
      </c>
      <c r="N5809" t="s">
        <v>113</v>
      </c>
      <c r="O5809" t="s">
        <v>12377</v>
      </c>
      <c r="P5809">
        <v>3</v>
      </c>
      <c r="Q5809">
        <v>480</v>
      </c>
      <c r="R5809">
        <v>356</v>
      </c>
      <c r="S5809">
        <v>140</v>
      </c>
      <c r="W5809">
        <v>0.51263999999999998</v>
      </c>
      <c r="X5809">
        <v>0.61516799999999994</v>
      </c>
    </row>
    <row r="5810" spans="1:24" hidden="1" x14ac:dyDescent="0.3">
      <c r="A5810" t="s">
        <v>20055</v>
      </c>
      <c r="B5810" t="s">
        <v>8211</v>
      </c>
      <c r="C5810" t="s">
        <v>20047</v>
      </c>
      <c r="D5810" t="s">
        <v>20048</v>
      </c>
      <c r="E5810" t="s">
        <v>113</v>
      </c>
      <c r="F5810" t="s">
        <v>20049</v>
      </c>
      <c r="G5810" t="s">
        <v>1356</v>
      </c>
      <c r="H5810" t="s">
        <v>1148</v>
      </c>
      <c r="I5810" t="s">
        <v>344</v>
      </c>
      <c r="J5810" t="s">
        <v>20050</v>
      </c>
      <c r="K5810" t="s">
        <v>20051</v>
      </c>
      <c r="L5810" t="s">
        <v>120</v>
      </c>
      <c r="M5810">
        <v>37</v>
      </c>
      <c r="N5810" t="s">
        <v>113</v>
      </c>
      <c r="O5810" t="s">
        <v>9493</v>
      </c>
      <c r="P5810">
        <v>1</v>
      </c>
      <c r="Q5810">
        <v>0.6</v>
      </c>
      <c r="T5810">
        <v>131.66999999999999</v>
      </c>
      <c r="W5810">
        <v>0.28274333882308139</v>
      </c>
      <c r="X5810">
        <v>0.45238934211693027</v>
      </c>
    </row>
    <row r="5811" spans="1:24" hidden="1" x14ac:dyDescent="0.3">
      <c r="A5811" t="s">
        <v>20056</v>
      </c>
      <c r="B5811" t="s">
        <v>8174</v>
      </c>
      <c r="C5811" t="s">
        <v>2757</v>
      </c>
      <c r="D5811" t="s">
        <v>2756</v>
      </c>
      <c r="E5811" t="s">
        <v>113</v>
      </c>
      <c r="F5811" t="s">
        <v>2758</v>
      </c>
      <c r="G5811" t="s">
        <v>1356</v>
      </c>
      <c r="H5811" t="s">
        <v>1148</v>
      </c>
      <c r="I5811" t="s">
        <v>344</v>
      </c>
      <c r="J5811" t="s">
        <v>20057</v>
      </c>
      <c r="K5811" t="s">
        <v>20058</v>
      </c>
      <c r="L5811" t="s">
        <v>120</v>
      </c>
      <c r="M5811">
        <v>40</v>
      </c>
      <c r="N5811" t="s">
        <v>113</v>
      </c>
      <c r="O5811" t="s">
        <v>9266</v>
      </c>
      <c r="P5811">
        <v>3</v>
      </c>
      <c r="Q5811">
        <v>1936</v>
      </c>
      <c r="R5811">
        <v>298</v>
      </c>
      <c r="S5811">
        <v>149</v>
      </c>
      <c r="T5811">
        <v>80</v>
      </c>
      <c r="U5811">
        <v>170</v>
      </c>
      <c r="V5811">
        <v>260</v>
      </c>
      <c r="W5811">
        <v>1.7307840000000001</v>
      </c>
      <c r="X5811">
        <v>2.0769408</v>
      </c>
    </row>
    <row r="5812" spans="1:24" hidden="1" x14ac:dyDescent="0.3">
      <c r="A5812" t="s">
        <v>20059</v>
      </c>
      <c r="B5812" t="s">
        <v>8179</v>
      </c>
      <c r="C5812" t="s">
        <v>2757</v>
      </c>
      <c r="D5812" t="s">
        <v>2756</v>
      </c>
      <c r="E5812" t="s">
        <v>113</v>
      </c>
      <c r="F5812" t="s">
        <v>2758</v>
      </c>
      <c r="G5812" t="s">
        <v>1356</v>
      </c>
      <c r="H5812" t="s">
        <v>1148</v>
      </c>
      <c r="I5812" t="s">
        <v>344</v>
      </c>
      <c r="J5812" t="s">
        <v>20057</v>
      </c>
      <c r="K5812" t="s">
        <v>20058</v>
      </c>
      <c r="L5812" t="s">
        <v>120</v>
      </c>
      <c r="M5812">
        <v>40</v>
      </c>
      <c r="N5812" t="s">
        <v>113</v>
      </c>
      <c r="O5812" t="s">
        <v>9183</v>
      </c>
      <c r="P5812">
        <v>1</v>
      </c>
      <c r="Q5812">
        <v>480</v>
      </c>
      <c r="R5812">
        <v>356</v>
      </c>
      <c r="S5812">
        <v>140</v>
      </c>
      <c r="W5812">
        <v>0.17088</v>
      </c>
      <c r="X5812">
        <v>0.20505599999999999</v>
      </c>
    </row>
    <row r="5813" spans="1:24" hidden="1" x14ac:dyDescent="0.3">
      <c r="A5813" t="s">
        <v>20060</v>
      </c>
      <c r="B5813" t="s">
        <v>8174</v>
      </c>
      <c r="C5813" t="s">
        <v>5654</v>
      </c>
      <c r="D5813" t="s">
        <v>5653</v>
      </c>
      <c r="E5813" t="s">
        <v>113</v>
      </c>
      <c r="F5813" t="s">
        <v>5655</v>
      </c>
      <c r="G5813" t="s">
        <v>133</v>
      </c>
      <c r="H5813" t="s">
        <v>1123</v>
      </c>
      <c r="I5813" t="s">
        <v>115</v>
      </c>
      <c r="J5813" t="s">
        <v>20061</v>
      </c>
      <c r="K5813" t="s">
        <v>20062</v>
      </c>
      <c r="L5813" t="s">
        <v>1173</v>
      </c>
      <c r="M5813">
        <v>50</v>
      </c>
      <c r="N5813" t="s">
        <v>113</v>
      </c>
      <c r="O5813" t="s">
        <v>9890</v>
      </c>
      <c r="P5813">
        <v>3</v>
      </c>
      <c r="Q5813">
        <v>2500</v>
      </c>
      <c r="R5813">
        <v>355</v>
      </c>
      <c r="S5813">
        <v>192</v>
      </c>
      <c r="T5813">
        <v>0</v>
      </c>
      <c r="U5813">
        <v>130</v>
      </c>
      <c r="V5813">
        <v>240</v>
      </c>
      <c r="W5813">
        <v>2.6625000000000001</v>
      </c>
      <c r="X5813">
        <v>3.1949999999999998</v>
      </c>
    </row>
    <row r="5814" spans="1:24" hidden="1" x14ac:dyDescent="0.3">
      <c r="A5814" t="s">
        <v>20063</v>
      </c>
      <c r="B5814" t="s">
        <v>8179</v>
      </c>
      <c r="C5814" t="s">
        <v>5654</v>
      </c>
      <c r="D5814" t="s">
        <v>5653</v>
      </c>
      <c r="E5814" t="s">
        <v>113</v>
      </c>
      <c r="F5814" t="s">
        <v>5655</v>
      </c>
      <c r="G5814" t="s">
        <v>133</v>
      </c>
      <c r="H5814" t="s">
        <v>1123</v>
      </c>
      <c r="I5814" t="s">
        <v>115</v>
      </c>
      <c r="J5814" t="s">
        <v>20061</v>
      </c>
      <c r="K5814" t="s">
        <v>20062</v>
      </c>
      <c r="L5814" t="s">
        <v>1173</v>
      </c>
      <c r="M5814">
        <v>50</v>
      </c>
      <c r="N5814" t="s">
        <v>113</v>
      </c>
      <c r="O5814" t="s">
        <v>18484</v>
      </c>
      <c r="P5814">
        <v>1</v>
      </c>
      <c r="Q5814">
        <v>560</v>
      </c>
      <c r="R5814">
        <v>308</v>
      </c>
      <c r="S5814">
        <v>149</v>
      </c>
      <c r="W5814">
        <v>0.17247999999999999</v>
      </c>
      <c r="X5814">
        <v>0.20697599999999999</v>
      </c>
    </row>
    <row r="5815" spans="1:24" hidden="1" x14ac:dyDescent="0.3">
      <c r="A5815" t="s">
        <v>20064</v>
      </c>
      <c r="B5815" t="s">
        <v>8211</v>
      </c>
      <c r="C5815" t="s">
        <v>5654</v>
      </c>
      <c r="D5815" t="s">
        <v>5653</v>
      </c>
      <c r="E5815" t="s">
        <v>113</v>
      </c>
      <c r="F5815" t="s">
        <v>5655</v>
      </c>
      <c r="G5815" t="s">
        <v>133</v>
      </c>
      <c r="H5815" t="s">
        <v>1123</v>
      </c>
      <c r="I5815" t="s">
        <v>115</v>
      </c>
      <c r="J5815" t="s">
        <v>20061</v>
      </c>
      <c r="K5815" t="s">
        <v>20062</v>
      </c>
      <c r="L5815" t="s">
        <v>1173</v>
      </c>
      <c r="M5815">
        <v>49</v>
      </c>
      <c r="N5815" t="s">
        <v>113</v>
      </c>
      <c r="O5815" t="s">
        <v>9493</v>
      </c>
      <c r="P5815">
        <v>1</v>
      </c>
      <c r="Q5815">
        <v>0.6</v>
      </c>
      <c r="T5815">
        <v>73.98</v>
      </c>
      <c r="W5815">
        <v>0.28274333882308139</v>
      </c>
      <c r="X5815">
        <v>0.45238934211693027</v>
      </c>
    </row>
    <row r="5816" spans="1:24" hidden="1" x14ac:dyDescent="0.3">
      <c r="A5816" t="s">
        <v>20065</v>
      </c>
      <c r="B5816" t="s">
        <v>8174</v>
      </c>
      <c r="C5816" t="s">
        <v>1839</v>
      </c>
      <c r="D5816" t="s">
        <v>1838</v>
      </c>
      <c r="E5816" t="s">
        <v>113</v>
      </c>
      <c r="F5816" t="s">
        <v>1840</v>
      </c>
      <c r="G5816" t="s">
        <v>133</v>
      </c>
      <c r="H5816" t="s">
        <v>1843</v>
      </c>
      <c r="I5816" t="s">
        <v>1171</v>
      </c>
      <c r="J5816" t="s">
        <v>20066</v>
      </c>
      <c r="K5816" t="s">
        <v>20067</v>
      </c>
      <c r="L5816" t="s">
        <v>120</v>
      </c>
      <c r="M5816">
        <v>40</v>
      </c>
      <c r="N5816" t="s">
        <v>113</v>
      </c>
      <c r="O5816" t="s">
        <v>8245</v>
      </c>
      <c r="P5816">
        <v>3</v>
      </c>
      <c r="Q5816">
        <v>1400</v>
      </c>
      <c r="R5816">
        <v>320</v>
      </c>
      <c r="S5816">
        <v>145</v>
      </c>
      <c r="W5816">
        <v>1.3440000000000001</v>
      </c>
      <c r="X5816">
        <v>1.6128</v>
      </c>
    </row>
    <row r="5817" spans="1:24" hidden="1" x14ac:dyDescent="0.3">
      <c r="A5817" t="s">
        <v>20068</v>
      </c>
      <c r="B5817" t="s">
        <v>8179</v>
      </c>
      <c r="C5817" t="s">
        <v>1839</v>
      </c>
      <c r="D5817" t="s">
        <v>1838</v>
      </c>
      <c r="E5817" t="s">
        <v>113</v>
      </c>
      <c r="F5817" t="s">
        <v>1840</v>
      </c>
      <c r="G5817" t="s">
        <v>133</v>
      </c>
      <c r="H5817" t="s">
        <v>1843</v>
      </c>
      <c r="I5817" t="s">
        <v>1171</v>
      </c>
      <c r="J5817" t="s">
        <v>20066</v>
      </c>
      <c r="K5817" t="s">
        <v>20067</v>
      </c>
      <c r="L5817" t="s">
        <v>120</v>
      </c>
      <c r="M5817">
        <v>40</v>
      </c>
      <c r="N5817" t="s">
        <v>113</v>
      </c>
      <c r="O5817" t="s">
        <v>19732</v>
      </c>
      <c r="P5817">
        <v>1</v>
      </c>
      <c r="Q5817">
        <v>441</v>
      </c>
      <c r="R5817">
        <v>402</v>
      </c>
      <c r="T5817">
        <v>200</v>
      </c>
      <c r="U5817">
        <v>275</v>
      </c>
      <c r="V5817">
        <v>350</v>
      </c>
      <c r="W5817">
        <v>0.177282</v>
      </c>
      <c r="X5817">
        <v>0.21273839999999999</v>
      </c>
    </row>
    <row r="5818" spans="1:24" hidden="1" x14ac:dyDescent="0.3">
      <c r="A5818" t="s">
        <v>20069</v>
      </c>
      <c r="B5818" t="s">
        <v>8211</v>
      </c>
      <c r="C5818" t="s">
        <v>1839</v>
      </c>
      <c r="D5818" t="s">
        <v>1838</v>
      </c>
      <c r="E5818" t="s">
        <v>113</v>
      </c>
      <c r="F5818" t="s">
        <v>1840</v>
      </c>
      <c r="G5818" t="s">
        <v>133</v>
      </c>
      <c r="H5818" t="s">
        <v>1843</v>
      </c>
      <c r="I5818" t="s">
        <v>1171</v>
      </c>
      <c r="J5818" t="s">
        <v>20066</v>
      </c>
      <c r="K5818" t="s">
        <v>20067</v>
      </c>
      <c r="L5818" t="s">
        <v>120</v>
      </c>
      <c r="M5818">
        <v>38</v>
      </c>
      <c r="N5818" t="s">
        <v>113</v>
      </c>
      <c r="O5818" t="s">
        <v>17194</v>
      </c>
      <c r="P5818">
        <v>1</v>
      </c>
      <c r="Q5818">
        <v>1.2</v>
      </c>
      <c r="T5818">
        <v>292.2</v>
      </c>
      <c r="W5818">
        <v>1.1309733552923256</v>
      </c>
      <c r="X5818">
        <v>1.8095573684677211</v>
      </c>
    </row>
    <row r="5819" spans="1:24" hidden="1" x14ac:dyDescent="0.3">
      <c r="A5819" t="s">
        <v>20070</v>
      </c>
      <c r="B5819" t="s">
        <v>8174</v>
      </c>
      <c r="C5819" t="s">
        <v>1911</v>
      </c>
      <c r="D5819" t="s">
        <v>1910</v>
      </c>
      <c r="E5819" t="s">
        <v>113</v>
      </c>
      <c r="F5819" t="s">
        <v>1912</v>
      </c>
      <c r="G5819" t="s">
        <v>1356</v>
      </c>
      <c r="H5819" t="s">
        <v>1148</v>
      </c>
      <c r="I5819" t="s">
        <v>1113</v>
      </c>
      <c r="J5819" t="s">
        <v>20071</v>
      </c>
      <c r="K5819" t="s">
        <v>20072</v>
      </c>
      <c r="L5819" t="s">
        <v>120</v>
      </c>
      <c r="M5819">
        <v>40</v>
      </c>
      <c r="N5819" t="s">
        <v>9085</v>
      </c>
      <c r="O5819" t="s">
        <v>11592</v>
      </c>
      <c r="P5819">
        <v>3</v>
      </c>
      <c r="Q5819">
        <v>2009</v>
      </c>
      <c r="R5819">
        <v>499</v>
      </c>
      <c r="S5819">
        <v>206</v>
      </c>
      <c r="T5819">
        <v>60</v>
      </c>
      <c r="U5819">
        <v>130</v>
      </c>
      <c r="V5819">
        <v>220</v>
      </c>
      <c r="W5819">
        <v>3.0074730000000001</v>
      </c>
      <c r="X5819">
        <v>3.6089675999999997</v>
      </c>
    </row>
    <row r="5820" spans="1:24" hidden="1" x14ac:dyDescent="0.3">
      <c r="A5820" t="s">
        <v>20073</v>
      </c>
      <c r="B5820" t="s">
        <v>8617</v>
      </c>
      <c r="C5820" t="s">
        <v>1911</v>
      </c>
      <c r="D5820" t="s">
        <v>1910</v>
      </c>
      <c r="E5820" t="s">
        <v>113</v>
      </c>
      <c r="F5820" t="s">
        <v>1912</v>
      </c>
      <c r="G5820" t="s">
        <v>1356</v>
      </c>
      <c r="H5820" t="s">
        <v>1148</v>
      </c>
      <c r="I5820" t="s">
        <v>1113</v>
      </c>
      <c r="J5820" t="s">
        <v>20071</v>
      </c>
      <c r="K5820" t="s">
        <v>20072</v>
      </c>
      <c r="L5820" t="s">
        <v>120</v>
      </c>
      <c r="M5820">
        <v>40</v>
      </c>
      <c r="N5820" t="s">
        <v>9085</v>
      </c>
      <c r="O5820" t="s">
        <v>18532</v>
      </c>
      <c r="P5820">
        <v>3</v>
      </c>
      <c r="Q5820">
        <v>1450</v>
      </c>
      <c r="R5820">
        <v>400</v>
      </c>
      <c r="S5820">
        <v>180</v>
      </c>
      <c r="T5820">
        <v>60</v>
      </c>
      <c r="U5820">
        <v>130</v>
      </c>
      <c r="V5820">
        <v>220</v>
      </c>
      <c r="W5820">
        <v>1.74</v>
      </c>
      <c r="X5820">
        <v>2.0880000000000001</v>
      </c>
    </row>
    <row r="5821" spans="1:24" hidden="1" x14ac:dyDescent="0.3">
      <c r="A5821" t="s">
        <v>20074</v>
      </c>
      <c r="B5821" t="s">
        <v>8179</v>
      </c>
      <c r="C5821" t="s">
        <v>1911</v>
      </c>
      <c r="D5821" t="s">
        <v>1910</v>
      </c>
      <c r="E5821" t="s">
        <v>113</v>
      </c>
      <c r="F5821" t="s">
        <v>1912</v>
      </c>
      <c r="G5821" t="s">
        <v>1356</v>
      </c>
      <c r="H5821" t="s">
        <v>1148</v>
      </c>
      <c r="I5821" t="s">
        <v>1113</v>
      </c>
      <c r="J5821" t="s">
        <v>20071</v>
      </c>
      <c r="K5821" t="s">
        <v>20072</v>
      </c>
      <c r="L5821" t="s">
        <v>120</v>
      </c>
      <c r="M5821">
        <v>40</v>
      </c>
      <c r="N5821" t="s">
        <v>9085</v>
      </c>
      <c r="O5821" t="s">
        <v>11880</v>
      </c>
      <c r="P5821">
        <v>3</v>
      </c>
      <c r="Q5821">
        <v>400</v>
      </c>
      <c r="R5821">
        <v>300</v>
      </c>
      <c r="S5821">
        <v>100</v>
      </c>
      <c r="W5821">
        <v>0.36</v>
      </c>
      <c r="X5821">
        <v>0.432</v>
      </c>
    </row>
    <row r="5822" spans="1:24" hidden="1" x14ac:dyDescent="0.3">
      <c r="A5822" t="s">
        <v>20075</v>
      </c>
      <c r="B5822" t="s">
        <v>8536</v>
      </c>
      <c r="C5822" t="s">
        <v>1911</v>
      </c>
      <c r="D5822" t="s">
        <v>1910</v>
      </c>
      <c r="E5822" t="s">
        <v>113</v>
      </c>
      <c r="F5822" t="s">
        <v>1912</v>
      </c>
      <c r="G5822" t="s">
        <v>1356</v>
      </c>
      <c r="H5822" t="s">
        <v>1148</v>
      </c>
      <c r="I5822" t="s">
        <v>1113</v>
      </c>
      <c r="J5822" t="s">
        <v>20071</v>
      </c>
      <c r="K5822" t="s">
        <v>20072</v>
      </c>
      <c r="L5822" t="s">
        <v>120</v>
      </c>
      <c r="M5822">
        <v>40</v>
      </c>
      <c r="N5822" t="s">
        <v>9085</v>
      </c>
      <c r="O5822" t="s">
        <v>12377</v>
      </c>
      <c r="P5822">
        <v>3</v>
      </c>
      <c r="Q5822">
        <v>480</v>
      </c>
      <c r="R5822">
        <v>356</v>
      </c>
      <c r="S5822">
        <v>140</v>
      </c>
      <c r="W5822">
        <v>0.51263999999999998</v>
      </c>
      <c r="X5822">
        <v>0.61516799999999994</v>
      </c>
    </row>
    <row r="5823" spans="1:24" hidden="1" x14ac:dyDescent="0.3">
      <c r="A5823" t="s">
        <v>20076</v>
      </c>
      <c r="B5823" t="s">
        <v>8174</v>
      </c>
      <c r="C5823" t="s">
        <v>7251</v>
      </c>
      <c r="D5823" t="s">
        <v>7250</v>
      </c>
      <c r="E5823" t="s">
        <v>113</v>
      </c>
      <c r="F5823" t="s">
        <v>7252</v>
      </c>
      <c r="G5823" t="s">
        <v>247</v>
      </c>
      <c r="H5823" t="s">
        <v>1187</v>
      </c>
      <c r="I5823" t="s">
        <v>1189</v>
      </c>
      <c r="J5823" t="s">
        <v>20077</v>
      </c>
      <c r="K5823" t="s">
        <v>20078</v>
      </c>
      <c r="L5823" t="s">
        <v>9030</v>
      </c>
      <c r="M5823">
        <v>60</v>
      </c>
      <c r="N5823" t="s">
        <v>9085</v>
      </c>
      <c r="O5823" t="s">
        <v>10329</v>
      </c>
      <c r="P5823">
        <v>2</v>
      </c>
      <c r="Q5823">
        <v>2580</v>
      </c>
      <c r="R5823">
        <v>590</v>
      </c>
      <c r="T5823">
        <v>355</v>
      </c>
      <c r="U5823">
        <v>192</v>
      </c>
      <c r="W5823">
        <v>3.0444</v>
      </c>
      <c r="X5823">
        <v>3.6532799999999996</v>
      </c>
    </row>
    <row r="5824" spans="1:24" hidden="1" x14ac:dyDescent="0.3">
      <c r="A5824" t="s">
        <v>20079</v>
      </c>
      <c r="B5824" t="s">
        <v>8179</v>
      </c>
      <c r="C5824" t="s">
        <v>7251</v>
      </c>
      <c r="D5824" t="s">
        <v>7250</v>
      </c>
      <c r="E5824" t="s">
        <v>113</v>
      </c>
      <c r="F5824" t="s">
        <v>7252</v>
      </c>
      <c r="G5824" t="s">
        <v>247</v>
      </c>
      <c r="H5824" t="s">
        <v>1187</v>
      </c>
      <c r="I5824" t="s">
        <v>1189</v>
      </c>
      <c r="J5824" t="s">
        <v>20077</v>
      </c>
      <c r="K5824" t="s">
        <v>20078</v>
      </c>
      <c r="L5824" t="s">
        <v>9030</v>
      </c>
      <c r="M5824">
        <v>59</v>
      </c>
      <c r="N5824" t="s">
        <v>9085</v>
      </c>
      <c r="O5824" t="s">
        <v>19878</v>
      </c>
      <c r="P5824">
        <v>1</v>
      </c>
      <c r="Q5824">
        <v>400</v>
      </c>
      <c r="R5824">
        <v>300</v>
      </c>
      <c r="W5824">
        <v>0.12</v>
      </c>
      <c r="X5824">
        <v>0.14399999999999999</v>
      </c>
    </row>
    <row r="5825" spans="1:24" hidden="1" x14ac:dyDescent="0.3">
      <c r="A5825" t="s">
        <v>20080</v>
      </c>
      <c r="B5825" t="s">
        <v>8536</v>
      </c>
      <c r="C5825" t="s">
        <v>7251</v>
      </c>
      <c r="D5825" t="s">
        <v>7250</v>
      </c>
      <c r="E5825" t="s">
        <v>113</v>
      </c>
      <c r="F5825" t="s">
        <v>7252</v>
      </c>
      <c r="G5825" t="s">
        <v>247</v>
      </c>
      <c r="H5825" t="s">
        <v>1187</v>
      </c>
      <c r="I5825" t="s">
        <v>1189</v>
      </c>
      <c r="J5825" t="s">
        <v>20077</v>
      </c>
      <c r="K5825" t="s">
        <v>20078</v>
      </c>
      <c r="L5825" t="s">
        <v>9030</v>
      </c>
      <c r="M5825">
        <v>57</v>
      </c>
      <c r="N5825" t="s">
        <v>9085</v>
      </c>
      <c r="O5825" t="s">
        <v>9131</v>
      </c>
      <c r="P5825">
        <v>2</v>
      </c>
      <c r="Q5825">
        <v>210</v>
      </c>
      <c r="R5825">
        <v>210</v>
      </c>
      <c r="W5825">
        <v>8.8200000000000001E-2</v>
      </c>
      <c r="X5825">
        <v>0.10584</v>
      </c>
    </row>
    <row r="5826" spans="1:24" hidden="1" x14ac:dyDescent="0.3">
      <c r="A5826" t="s">
        <v>20081</v>
      </c>
      <c r="B5826" t="s">
        <v>8211</v>
      </c>
      <c r="C5826" t="s">
        <v>7251</v>
      </c>
      <c r="D5826" t="s">
        <v>7250</v>
      </c>
      <c r="E5826" t="s">
        <v>113</v>
      </c>
      <c r="F5826" t="s">
        <v>7252</v>
      </c>
      <c r="G5826" t="s">
        <v>247</v>
      </c>
      <c r="H5826" t="s">
        <v>1187</v>
      </c>
      <c r="I5826" t="s">
        <v>1189</v>
      </c>
      <c r="J5826" t="s">
        <v>20077</v>
      </c>
      <c r="K5826" t="s">
        <v>20078</v>
      </c>
      <c r="L5826" t="s">
        <v>9030</v>
      </c>
      <c r="M5826">
        <v>57</v>
      </c>
      <c r="N5826" t="s">
        <v>113</v>
      </c>
      <c r="O5826" t="s">
        <v>9493</v>
      </c>
      <c r="P5826">
        <v>2</v>
      </c>
      <c r="Q5826">
        <v>0.6</v>
      </c>
      <c r="T5826">
        <v>346</v>
      </c>
      <c r="U5826">
        <v>192</v>
      </c>
      <c r="W5826">
        <v>0.56548667764616278</v>
      </c>
      <c r="X5826">
        <v>0.90477868423386054</v>
      </c>
    </row>
    <row r="5827" spans="1:24" hidden="1" x14ac:dyDescent="0.3">
      <c r="A5827" t="s">
        <v>20082</v>
      </c>
      <c r="B5827" t="s">
        <v>1304</v>
      </c>
      <c r="C5827" t="s">
        <v>7251</v>
      </c>
      <c r="D5827" t="s">
        <v>7250</v>
      </c>
      <c r="E5827" t="s">
        <v>113</v>
      </c>
      <c r="F5827" t="s">
        <v>7252</v>
      </c>
      <c r="G5827" t="s">
        <v>247</v>
      </c>
      <c r="H5827" t="s">
        <v>1187</v>
      </c>
      <c r="I5827" t="s">
        <v>1189</v>
      </c>
      <c r="J5827" t="s">
        <v>20077</v>
      </c>
      <c r="K5827" t="s">
        <v>20078</v>
      </c>
      <c r="L5827" t="s">
        <v>9030</v>
      </c>
      <c r="M5827">
        <v>0</v>
      </c>
      <c r="N5827" t="s">
        <v>113</v>
      </c>
      <c r="O5827" t="s">
        <v>18432</v>
      </c>
      <c r="P5827">
        <v>3</v>
      </c>
    </row>
    <row r="5828" spans="1:24" hidden="1" x14ac:dyDescent="0.3">
      <c r="A5828" t="s">
        <v>20083</v>
      </c>
      <c r="B5828" t="s">
        <v>8174</v>
      </c>
      <c r="C5828" t="s">
        <v>7344</v>
      </c>
      <c r="D5828" t="s">
        <v>7343</v>
      </c>
      <c r="E5828" t="s">
        <v>113</v>
      </c>
      <c r="F5828" t="s">
        <v>7345</v>
      </c>
      <c r="G5828" t="s">
        <v>247</v>
      </c>
      <c r="H5828" t="s">
        <v>1187</v>
      </c>
      <c r="I5828" t="s">
        <v>1189</v>
      </c>
      <c r="J5828" t="s">
        <v>20084</v>
      </c>
      <c r="K5828" t="s">
        <v>20085</v>
      </c>
      <c r="L5828" t="s">
        <v>9030</v>
      </c>
      <c r="M5828">
        <v>60</v>
      </c>
      <c r="N5828" t="s">
        <v>9085</v>
      </c>
      <c r="O5828" t="s">
        <v>10329</v>
      </c>
      <c r="P5828">
        <v>2</v>
      </c>
      <c r="Q5828">
        <v>2580</v>
      </c>
      <c r="R5828">
        <v>590</v>
      </c>
      <c r="T5828">
        <v>340</v>
      </c>
      <c r="U5828">
        <v>160</v>
      </c>
      <c r="W5828">
        <v>3.0444</v>
      </c>
      <c r="X5828">
        <v>3.6532799999999996</v>
      </c>
    </row>
    <row r="5829" spans="1:24" hidden="1" x14ac:dyDescent="0.3">
      <c r="A5829" t="s">
        <v>20086</v>
      </c>
      <c r="B5829" t="s">
        <v>8179</v>
      </c>
      <c r="C5829" t="s">
        <v>7344</v>
      </c>
      <c r="D5829" t="s">
        <v>7343</v>
      </c>
      <c r="E5829" t="s">
        <v>113</v>
      </c>
      <c r="F5829" t="s">
        <v>7345</v>
      </c>
      <c r="G5829" t="s">
        <v>247</v>
      </c>
      <c r="H5829" t="s">
        <v>1187</v>
      </c>
      <c r="I5829" t="s">
        <v>1189</v>
      </c>
      <c r="J5829" t="s">
        <v>20084</v>
      </c>
      <c r="K5829" t="s">
        <v>20085</v>
      </c>
      <c r="L5829" t="s">
        <v>9030</v>
      </c>
      <c r="M5829">
        <v>59</v>
      </c>
      <c r="N5829" t="s">
        <v>9085</v>
      </c>
      <c r="O5829" t="s">
        <v>19878</v>
      </c>
      <c r="P5829">
        <v>1</v>
      </c>
      <c r="Q5829">
        <v>400</v>
      </c>
      <c r="R5829">
        <v>300</v>
      </c>
      <c r="W5829">
        <v>0.12</v>
      </c>
      <c r="X5829">
        <v>0.14399999999999999</v>
      </c>
    </row>
    <row r="5830" spans="1:24" hidden="1" x14ac:dyDescent="0.3">
      <c r="A5830" t="s">
        <v>20087</v>
      </c>
      <c r="B5830" t="s">
        <v>8536</v>
      </c>
      <c r="C5830" t="s">
        <v>7344</v>
      </c>
      <c r="D5830" t="s">
        <v>7343</v>
      </c>
      <c r="E5830" t="s">
        <v>113</v>
      </c>
      <c r="F5830" t="s">
        <v>7345</v>
      </c>
      <c r="G5830" t="s">
        <v>247</v>
      </c>
      <c r="H5830" t="s">
        <v>1187</v>
      </c>
      <c r="I5830" t="s">
        <v>1189</v>
      </c>
      <c r="J5830" t="s">
        <v>20084</v>
      </c>
      <c r="K5830" t="s">
        <v>20085</v>
      </c>
      <c r="L5830" t="s">
        <v>9030</v>
      </c>
      <c r="M5830">
        <v>57</v>
      </c>
      <c r="N5830" t="s">
        <v>9085</v>
      </c>
      <c r="O5830" t="s">
        <v>9131</v>
      </c>
      <c r="P5830">
        <v>1</v>
      </c>
      <c r="Q5830">
        <v>210</v>
      </c>
      <c r="R5830">
        <v>210</v>
      </c>
      <c r="W5830">
        <v>4.41E-2</v>
      </c>
      <c r="X5830">
        <v>5.2920000000000002E-2</v>
      </c>
    </row>
    <row r="5831" spans="1:24" hidden="1" x14ac:dyDescent="0.3">
      <c r="A5831" t="s">
        <v>20088</v>
      </c>
      <c r="B5831" t="s">
        <v>8211</v>
      </c>
      <c r="C5831" t="s">
        <v>7344</v>
      </c>
      <c r="D5831" t="s">
        <v>7343</v>
      </c>
      <c r="E5831" t="s">
        <v>113</v>
      </c>
      <c r="F5831" t="s">
        <v>7345</v>
      </c>
      <c r="G5831" t="s">
        <v>247</v>
      </c>
      <c r="H5831" t="s">
        <v>1187</v>
      </c>
      <c r="I5831" t="s">
        <v>1189</v>
      </c>
      <c r="J5831" t="s">
        <v>20084</v>
      </c>
      <c r="K5831" t="s">
        <v>20085</v>
      </c>
      <c r="L5831" t="s">
        <v>9030</v>
      </c>
      <c r="M5831">
        <v>57</v>
      </c>
      <c r="N5831" t="s">
        <v>113</v>
      </c>
      <c r="O5831" t="s">
        <v>9493</v>
      </c>
      <c r="P5831">
        <v>1</v>
      </c>
      <c r="Q5831">
        <v>0.6</v>
      </c>
      <c r="T5831">
        <v>331</v>
      </c>
      <c r="W5831">
        <v>0.28274333882308139</v>
      </c>
      <c r="X5831">
        <v>0.45238934211693027</v>
      </c>
    </row>
    <row r="5832" spans="1:24" hidden="1" x14ac:dyDescent="0.3">
      <c r="A5832" t="s">
        <v>20089</v>
      </c>
      <c r="B5832" t="s">
        <v>1304</v>
      </c>
      <c r="C5832" t="s">
        <v>7344</v>
      </c>
      <c r="D5832" t="s">
        <v>7343</v>
      </c>
      <c r="E5832" t="s">
        <v>113</v>
      </c>
      <c r="F5832" t="s">
        <v>7345</v>
      </c>
      <c r="G5832" t="s">
        <v>247</v>
      </c>
      <c r="H5832" t="s">
        <v>1187</v>
      </c>
      <c r="I5832" t="s">
        <v>1189</v>
      </c>
      <c r="J5832" t="s">
        <v>20084</v>
      </c>
      <c r="K5832" t="s">
        <v>20085</v>
      </c>
      <c r="L5832" t="s">
        <v>9030</v>
      </c>
      <c r="M5832">
        <v>0</v>
      </c>
      <c r="N5832" t="s">
        <v>113</v>
      </c>
      <c r="O5832" t="s">
        <v>18432</v>
      </c>
      <c r="P5832">
        <v>3</v>
      </c>
    </row>
    <row r="5833" spans="1:24" hidden="1" x14ac:dyDescent="0.3">
      <c r="A5833" t="s">
        <v>20090</v>
      </c>
      <c r="B5833" t="s">
        <v>8174</v>
      </c>
      <c r="C5833" t="s">
        <v>1505</v>
      </c>
      <c r="D5833" t="s">
        <v>1504</v>
      </c>
      <c r="E5833" t="s">
        <v>113</v>
      </c>
      <c r="F5833" t="s">
        <v>1506</v>
      </c>
      <c r="G5833" t="s">
        <v>247</v>
      </c>
      <c r="H5833" t="s">
        <v>1187</v>
      </c>
      <c r="I5833" t="s">
        <v>1189</v>
      </c>
      <c r="J5833" t="s">
        <v>20091</v>
      </c>
      <c r="K5833" t="s">
        <v>20092</v>
      </c>
      <c r="L5833" t="s">
        <v>8842</v>
      </c>
      <c r="M5833">
        <v>70</v>
      </c>
      <c r="N5833" t="s">
        <v>9085</v>
      </c>
      <c r="O5833" t="s">
        <v>10329</v>
      </c>
      <c r="P5833">
        <v>2</v>
      </c>
      <c r="Q5833">
        <v>2580</v>
      </c>
      <c r="R5833">
        <v>590</v>
      </c>
      <c r="T5833">
        <v>170</v>
      </c>
      <c r="U5833">
        <v>350</v>
      </c>
      <c r="W5833">
        <v>3.0444</v>
      </c>
      <c r="X5833">
        <v>3.6532799999999996</v>
      </c>
    </row>
    <row r="5834" spans="1:24" hidden="1" x14ac:dyDescent="0.3">
      <c r="A5834" t="s">
        <v>20093</v>
      </c>
      <c r="B5834" t="s">
        <v>8179</v>
      </c>
      <c r="C5834" t="s">
        <v>1505</v>
      </c>
      <c r="D5834" t="s">
        <v>1504</v>
      </c>
      <c r="E5834" t="s">
        <v>113</v>
      </c>
      <c r="F5834" t="s">
        <v>1506</v>
      </c>
      <c r="G5834" t="s">
        <v>247</v>
      </c>
      <c r="H5834" t="s">
        <v>1187</v>
      </c>
      <c r="I5834" t="s">
        <v>1189</v>
      </c>
      <c r="J5834" t="s">
        <v>20091</v>
      </c>
      <c r="K5834" t="s">
        <v>20092</v>
      </c>
      <c r="L5834" t="s">
        <v>8842</v>
      </c>
      <c r="M5834">
        <v>69</v>
      </c>
      <c r="N5834" t="s">
        <v>9085</v>
      </c>
      <c r="O5834" t="s">
        <v>19878</v>
      </c>
      <c r="P5834">
        <v>1</v>
      </c>
      <c r="Q5834">
        <v>400</v>
      </c>
      <c r="R5834">
        <v>300</v>
      </c>
      <c r="W5834">
        <v>0.12</v>
      </c>
      <c r="X5834">
        <v>0.14399999999999999</v>
      </c>
    </row>
    <row r="5835" spans="1:24" hidden="1" x14ac:dyDescent="0.3">
      <c r="A5835" t="s">
        <v>20094</v>
      </c>
      <c r="B5835" t="s">
        <v>8536</v>
      </c>
      <c r="C5835" t="s">
        <v>1505</v>
      </c>
      <c r="D5835" t="s">
        <v>1504</v>
      </c>
      <c r="E5835" t="s">
        <v>113</v>
      </c>
      <c r="F5835" t="s">
        <v>1506</v>
      </c>
      <c r="G5835" t="s">
        <v>247</v>
      </c>
      <c r="H5835" t="s">
        <v>1187</v>
      </c>
      <c r="I5835" t="s">
        <v>1189</v>
      </c>
      <c r="J5835" t="s">
        <v>20091</v>
      </c>
      <c r="K5835" t="s">
        <v>20092</v>
      </c>
      <c r="L5835" t="s">
        <v>8842</v>
      </c>
      <c r="M5835">
        <v>67</v>
      </c>
      <c r="N5835" t="s">
        <v>9085</v>
      </c>
      <c r="O5835" t="s">
        <v>9131</v>
      </c>
      <c r="P5835">
        <v>3</v>
      </c>
      <c r="Q5835">
        <v>210</v>
      </c>
      <c r="R5835">
        <v>210</v>
      </c>
      <c r="W5835">
        <v>0.1323</v>
      </c>
      <c r="X5835">
        <v>0.15875999999999998</v>
      </c>
    </row>
    <row r="5836" spans="1:24" hidden="1" x14ac:dyDescent="0.3">
      <c r="A5836" t="s">
        <v>20095</v>
      </c>
      <c r="B5836" t="s">
        <v>8211</v>
      </c>
      <c r="C5836" t="s">
        <v>1505</v>
      </c>
      <c r="D5836" t="s">
        <v>1504</v>
      </c>
      <c r="E5836" t="s">
        <v>113</v>
      </c>
      <c r="F5836" t="s">
        <v>1506</v>
      </c>
      <c r="G5836" t="s">
        <v>247</v>
      </c>
      <c r="H5836" t="s">
        <v>1187</v>
      </c>
      <c r="I5836" t="s">
        <v>1189</v>
      </c>
      <c r="J5836" t="s">
        <v>20091</v>
      </c>
      <c r="K5836" t="s">
        <v>20092</v>
      </c>
      <c r="L5836" t="s">
        <v>8842</v>
      </c>
      <c r="M5836">
        <v>67</v>
      </c>
      <c r="N5836" t="s">
        <v>113</v>
      </c>
      <c r="O5836" t="s">
        <v>9493</v>
      </c>
      <c r="P5836">
        <v>2</v>
      </c>
      <c r="Q5836">
        <v>0.6</v>
      </c>
      <c r="T5836">
        <v>172</v>
      </c>
      <c r="U5836">
        <v>351</v>
      </c>
      <c r="W5836">
        <v>0.56548667764616278</v>
      </c>
      <c r="X5836">
        <v>0.90477868423386054</v>
      </c>
    </row>
    <row r="5837" spans="1:24" hidden="1" x14ac:dyDescent="0.3">
      <c r="A5837" t="s">
        <v>20096</v>
      </c>
      <c r="B5837" t="s">
        <v>8249</v>
      </c>
      <c r="C5837" t="s">
        <v>1505</v>
      </c>
      <c r="D5837" t="s">
        <v>1504</v>
      </c>
      <c r="E5837" t="s">
        <v>113</v>
      </c>
      <c r="F5837" t="s">
        <v>1506</v>
      </c>
      <c r="G5837" t="s">
        <v>247</v>
      </c>
      <c r="H5837" t="s">
        <v>1187</v>
      </c>
      <c r="I5837" t="s">
        <v>1189</v>
      </c>
      <c r="J5837" t="s">
        <v>20091</v>
      </c>
      <c r="K5837" t="s">
        <v>20092</v>
      </c>
      <c r="L5837" t="s">
        <v>8842</v>
      </c>
      <c r="M5837">
        <v>67</v>
      </c>
      <c r="N5837" t="s">
        <v>113</v>
      </c>
      <c r="O5837" t="s">
        <v>9493</v>
      </c>
      <c r="P5837">
        <v>1</v>
      </c>
      <c r="Q5837">
        <v>1.2</v>
      </c>
      <c r="T5837">
        <v>131</v>
      </c>
      <c r="W5837">
        <v>1.1309733552923256</v>
      </c>
      <c r="X5837">
        <v>1.8095573684677211</v>
      </c>
    </row>
    <row r="5838" spans="1:24" hidden="1" x14ac:dyDescent="0.3">
      <c r="A5838" t="s">
        <v>20097</v>
      </c>
      <c r="B5838" t="s">
        <v>1304</v>
      </c>
      <c r="C5838" t="s">
        <v>1505</v>
      </c>
      <c r="D5838" t="s">
        <v>1504</v>
      </c>
      <c r="E5838" t="s">
        <v>113</v>
      </c>
      <c r="F5838" t="s">
        <v>1506</v>
      </c>
      <c r="G5838" t="s">
        <v>247</v>
      </c>
      <c r="H5838" t="s">
        <v>1187</v>
      </c>
      <c r="I5838" t="s">
        <v>1189</v>
      </c>
      <c r="J5838" t="s">
        <v>20091</v>
      </c>
      <c r="K5838" t="s">
        <v>20092</v>
      </c>
      <c r="L5838" t="s">
        <v>8842</v>
      </c>
      <c r="M5838">
        <v>0</v>
      </c>
      <c r="N5838" t="s">
        <v>113</v>
      </c>
      <c r="O5838" t="s">
        <v>18432</v>
      </c>
      <c r="P5838">
        <v>3</v>
      </c>
    </row>
    <row r="5839" spans="1:24" hidden="1" x14ac:dyDescent="0.3">
      <c r="A5839" t="s">
        <v>20098</v>
      </c>
      <c r="B5839" t="s">
        <v>8174</v>
      </c>
      <c r="C5839" t="s">
        <v>1520</v>
      </c>
      <c r="D5839" t="s">
        <v>1519</v>
      </c>
      <c r="E5839" t="s">
        <v>113</v>
      </c>
      <c r="F5839" t="s">
        <v>1521</v>
      </c>
      <c r="G5839" t="s">
        <v>247</v>
      </c>
      <c r="H5839" t="s">
        <v>1187</v>
      </c>
      <c r="I5839" t="s">
        <v>1189</v>
      </c>
      <c r="J5839" t="s">
        <v>20099</v>
      </c>
      <c r="K5839" t="s">
        <v>20100</v>
      </c>
      <c r="L5839" t="s">
        <v>9030</v>
      </c>
      <c r="M5839">
        <v>60</v>
      </c>
      <c r="N5839" t="s">
        <v>9085</v>
      </c>
      <c r="O5839" t="s">
        <v>10329</v>
      </c>
      <c r="P5839">
        <v>2</v>
      </c>
      <c r="Q5839">
        <v>2580</v>
      </c>
      <c r="R5839">
        <v>590</v>
      </c>
      <c r="T5839">
        <v>165</v>
      </c>
      <c r="U5839">
        <v>350</v>
      </c>
      <c r="W5839">
        <v>3.0444</v>
      </c>
      <c r="X5839">
        <v>3.6532799999999996</v>
      </c>
    </row>
    <row r="5840" spans="1:24" hidden="1" x14ac:dyDescent="0.3">
      <c r="A5840" t="s">
        <v>20101</v>
      </c>
      <c r="B5840" t="s">
        <v>8179</v>
      </c>
      <c r="C5840" t="s">
        <v>1520</v>
      </c>
      <c r="D5840" t="s">
        <v>1519</v>
      </c>
      <c r="E5840" t="s">
        <v>113</v>
      </c>
      <c r="F5840" t="s">
        <v>1521</v>
      </c>
      <c r="G5840" t="s">
        <v>247</v>
      </c>
      <c r="H5840" t="s">
        <v>1187</v>
      </c>
      <c r="I5840" t="s">
        <v>1189</v>
      </c>
      <c r="J5840" t="s">
        <v>20099</v>
      </c>
      <c r="K5840" t="s">
        <v>20100</v>
      </c>
      <c r="L5840" t="s">
        <v>9030</v>
      </c>
      <c r="M5840">
        <v>59</v>
      </c>
      <c r="N5840" t="s">
        <v>9085</v>
      </c>
      <c r="O5840" t="s">
        <v>19878</v>
      </c>
      <c r="P5840">
        <v>1</v>
      </c>
      <c r="Q5840">
        <v>400</v>
      </c>
      <c r="R5840">
        <v>300</v>
      </c>
      <c r="W5840">
        <v>0.12</v>
      </c>
      <c r="X5840">
        <v>0.14399999999999999</v>
      </c>
    </row>
    <row r="5841" spans="1:24" hidden="1" x14ac:dyDescent="0.3">
      <c r="A5841" t="s">
        <v>20102</v>
      </c>
      <c r="B5841" t="s">
        <v>8536</v>
      </c>
      <c r="C5841" t="s">
        <v>1520</v>
      </c>
      <c r="D5841" t="s">
        <v>1519</v>
      </c>
      <c r="E5841" t="s">
        <v>113</v>
      </c>
      <c r="F5841" t="s">
        <v>1521</v>
      </c>
      <c r="G5841" t="s">
        <v>247</v>
      </c>
      <c r="H5841" t="s">
        <v>1187</v>
      </c>
      <c r="I5841" t="s">
        <v>1189</v>
      </c>
      <c r="J5841" t="s">
        <v>20099</v>
      </c>
      <c r="K5841" t="s">
        <v>20100</v>
      </c>
      <c r="L5841" t="s">
        <v>9030</v>
      </c>
      <c r="M5841">
        <v>57</v>
      </c>
      <c r="N5841" t="s">
        <v>9085</v>
      </c>
      <c r="O5841" t="s">
        <v>9131</v>
      </c>
      <c r="P5841">
        <v>2</v>
      </c>
      <c r="Q5841">
        <v>210</v>
      </c>
      <c r="R5841">
        <v>210</v>
      </c>
      <c r="W5841">
        <v>8.8200000000000001E-2</v>
      </c>
      <c r="X5841">
        <v>0.10584</v>
      </c>
    </row>
    <row r="5842" spans="1:24" hidden="1" x14ac:dyDescent="0.3">
      <c r="A5842" t="s">
        <v>20103</v>
      </c>
      <c r="B5842" t="s">
        <v>8211</v>
      </c>
      <c r="C5842" t="s">
        <v>1520</v>
      </c>
      <c r="D5842" t="s">
        <v>1519</v>
      </c>
      <c r="E5842" t="s">
        <v>113</v>
      </c>
      <c r="F5842" t="s">
        <v>1521</v>
      </c>
      <c r="G5842" t="s">
        <v>247</v>
      </c>
      <c r="H5842" t="s">
        <v>1187</v>
      </c>
      <c r="I5842" t="s">
        <v>1189</v>
      </c>
      <c r="J5842" t="s">
        <v>20099</v>
      </c>
      <c r="K5842" t="s">
        <v>20100</v>
      </c>
      <c r="L5842" t="s">
        <v>9030</v>
      </c>
      <c r="M5842">
        <v>57</v>
      </c>
      <c r="N5842" t="s">
        <v>113</v>
      </c>
      <c r="O5842" t="s">
        <v>9493</v>
      </c>
      <c r="P5842">
        <v>2</v>
      </c>
      <c r="Q5842">
        <v>0.6</v>
      </c>
      <c r="T5842">
        <v>345</v>
      </c>
      <c r="U5842">
        <v>159</v>
      </c>
      <c r="W5842">
        <v>0.56548667764616278</v>
      </c>
      <c r="X5842">
        <v>0.90477868423386054</v>
      </c>
    </row>
    <row r="5843" spans="1:24" hidden="1" x14ac:dyDescent="0.3">
      <c r="A5843" t="s">
        <v>20104</v>
      </c>
      <c r="B5843" t="s">
        <v>1304</v>
      </c>
      <c r="C5843" t="s">
        <v>1520</v>
      </c>
      <c r="D5843" t="s">
        <v>1519</v>
      </c>
      <c r="E5843" t="s">
        <v>113</v>
      </c>
      <c r="F5843" t="s">
        <v>1521</v>
      </c>
      <c r="G5843" t="s">
        <v>247</v>
      </c>
      <c r="H5843" t="s">
        <v>1187</v>
      </c>
      <c r="I5843" t="s">
        <v>1189</v>
      </c>
      <c r="J5843" t="s">
        <v>20099</v>
      </c>
      <c r="K5843" t="s">
        <v>20100</v>
      </c>
      <c r="L5843" t="s">
        <v>9030</v>
      </c>
      <c r="M5843">
        <v>0</v>
      </c>
      <c r="N5843" t="s">
        <v>113</v>
      </c>
      <c r="O5843" t="s">
        <v>18432</v>
      </c>
      <c r="P5843">
        <v>3</v>
      </c>
      <c r="R5843">
        <v>3700</v>
      </c>
      <c r="S5843">
        <v>900</v>
      </c>
    </row>
    <row r="5844" spans="1:24" hidden="1" x14ac:dyDescent="0.3">
      <c r="A5844" t="s">
        <v>20105</v>
      </c>
      <c r="B5844" t="s">
        <v>8174</v>
      </c>
      <c r="C5844" t="s">
        <v>20106</v>
      </c>
      <c r="D5844" t="s">
        <v>20107</v>
      </c>
      <c r="E5844" t="s">
        <v>113</v>
      </c>
      <c r="F5844" t="s">
        <v>20108</v>
      </c>
      <c r="G5844" t="s">
        <v>1356</v>
      </c>
      <c r="H5844" t="s">
        <v>1148</v>
      </c>
      <c r="I5844" t="s">
        <v>115</v>
      </c>
      <c r="J5844" t="s">
        <v>20109</v>
      </c>
      <c r="K5844" t="s">
        <v>20110</v>
      </c>
      <c r="L5844" t="s">
        <v>120</v>
      </c>
      <c r="M5844">
        <v>40</v>
      </c>
      <c r="N5844" t="s">
        <v>9659</v>
      </c>
      <c r="O5844" t="s">
        <v>9042</v>
      </c>
      <c r="P5844">
        <v>3</v>
      </c>
      <c r="Q5844">
        <v>1412</v>
      </c>
      <c r="R5844">
        <v>353</v>
      </c>
      <c r="S5844">
        <v>164</v>
      </c>
      <c r="T5844">
        <v>20</v>
      </c>
      <c r="U5844">
        <v>130</v>
      </c>
      <c r="V5844">
        <v>320</v>
      </c>
      <c r="W5844">
        <v>1.4953080000000001</v>
      </c>
      <c r="X5844">
        <v>1.7943696</v>
      </c>
    </row>
    <row r="5845" spans="1:24" hidden="1" x14ac:dyDescent="0.3">
      <c r="A5845" t="s">
        <v>20111</v>
      </c>
      <c r="B5845" t="s">
        <v>8179</v>
      </c>
      <c r="C5845" t="s">
        <v>20106</v>
      </c>
      <c r="D5845" t="s">
        <v>20107</v>
      </c>
      <c r="E5845" t="s">
        <v>113</v>
      </c>
      <c r="F5845" t="s">
        <v>20108</v>
      </c>
      <c r="G5845" t="s">
        <v>1356</v>
      </c>
      <c r="H5845" t="s">
        <v>1148</v>
      </c>
      <c r="I5845" t="s">
        <v>115</v>
      </c>
      <c r="J5845" t="s">
        <v>20109</v>
      </c>
      <c r="K5845" t="s">
        <v>20110</v>
      </c>
      <c r="L5845" t="s">
        <v>120</v>
      </c>
      <c r="M5845">
        <v>40</v>
      </c>
      <c r="N5845" t="s">
        <v>8614</v>
      </c>
      <c r="O5845" t="s">
        <v>9568</v>
      </c>
      <c r="P5845">
        <v>3</v>
      </c>
      <c r="Q5845">
        <v>354</v>
      </c>
      <c r="R5845">
        <v>261</v>
      </c>
      <c r="S5845">
        <v>105</v>
      </c>
      <c r="W5845">
        <v>0.27718199999999998</v>
      </c>
      <c r="X5845">
        <v>0.33261839999999998</v>
      </c>
    </row>
    <row r="5846" spans="1:24" hidden="1" x14ac:dyDescent="0.3">
      <c r="A5846" t="s">
        <v>20112</v>
      </c>
      <c r="B5846" t="s">
        <v>8174</v>
      </c>
      <c r="C5846" t="s">
        <v>367</v>
      </c>
      <c r="D5846" t="s">
        <v>366</v>
      </c>
      <c r="E5846" t="s">
        <v>113</v>
      </c>
      <c r="F5846" t="s">
        <v>368</v>
      </c>
      <c r="G5846" t="s">
        <v>247</v>
      </c>
      <c r="H5846" t="s">
        <v>371</v>
      </c>
      <c r="I5846" t="s">
        <v>218</v>
      </c>
      <c r="J5846" t="s">
        <v>20113</v>
      </c>
      <c r="K5846" t="s">
        <v>20114</v>
      </c>
      <c r="L5846" t="s">
        <v>9030</v>
      </c>
      <c r="M5846">
        <v>60</v>
      </c>
      <c r="N5846" t="s">
        <v>9085</v>
      </c>
      <c r="O5846" t="s">
        <v>10329</v>
      </c>
      <c r="P5846">
        <v>2</v>
      </c>
      <c r="Q5846">
        <v>2580</v>
      </c>
      <c r="R5846">
        <v>590</v>
      </c>
      <c r="T5846">
        <v>310</v>
      </c>
      <c r="U5846">
        <v>135</v>
      </c>
      <c r="W5846">
        <v>3.0444</v>
      </c>
      <c r="X5846">
        <v>3.6532799999999996</v>
      </c>
    </row>
    <row r="5847" spans="1:24" hidden="1" x14ac:dyDescent="0.3">
      <c r="A5847" t="s">
        <v>20115</v>
      </c>
      <c r="B5847" t="s">
        <v>8179</v>
      </c>
      <c r="C5847" t="s">
        <v>367</v>
      </c>
      <c r="D5847" t="s">
        <v>366</v>
      </c>
      <c r="E5847" t="s">
        <v>113</v>
      </c>
      <c r="F5847" t="s">
        <v>368</v>
      </c>
      <c r="G5847" t="s">
        <v>247</v>
      </c>
      <c r="H5847" t="s">
        <v>371</v>
      </c>
      <c r="I5847" t="s">
        <v>218</v>
      </c>
      <c r="J5847" t="s">
        <v>20113</v>
      </c>
      <c r="K5847" t="s">
        <v>20114</v>
      </c>
      <c r="L5847" t="s">
        <v>9030</v>
      </c>
      <c r="M5847">
        <v>60</v>
      </c>
      <c r="N5847" t="s">
        <v>9085</v>
      </c>
      <c r="O5847" t="s">
        <v>11880</v>
      </c>
      <c r="P5847">
        <v>2</v>
      </c>
      <c r="Q5847">
        <v>400</v>
      </c>
      <c r="R5847">
        <v>300</v>
      </c>
      <c r="W5847">
        <v>0.24</v>
      </c>
      <c r="X5847">
        <v>0.28799999999999998</v>
      </c>
    </row>
    <row r="5848" spans="1:24" hidden="1" x14ac:dyDescent="0.3">
      <c r="A5848" t="s">
        <v>20116</v>
      </c>
      <c r="B5848" t="s">
        <v>8536</v>
      </c>
      <c r="C5848" t="s">
        <v>367</v>
      </c>
      <c r="D5848" t="s">
        <v>366</v>
      </c>
      <c r="E5848" t="s">
        <v>113</v>
      </c>
      <c r="F5848" t="s">
        <v>368</v>
      </c>
      <c r="G5848" t="s">
        <v>247</v>
      </c>
      <c r="H5848" t="s">
        <v>371</v>
      </c>
      <c r="I5848" t="s">
        <v>218</v>
      </c>
      <c r="J5848" t="s">
        <v>20113</v>
      </c>
      <c r="K5848" t="s">
        <v>20114</v>
      </c>
      <c r="L5848" t="s">
        <v>9030</v>
      </c>
      <c r="M5848">
        <v>57</v>
      </c>
      <c r="N5848" t="s">
        <v>9085</v>
      </c>
      <c r="O5848" t="s">
        <v>9131</v>
      </c>
      <c r="P5848">
        <v>1</v>
      </c>
      <c r="Q5848">
        <v>210</v>
      </c>
      <c r="R5848">
        <v>210</v>
      </c>
      <c r="W5848">
        <v>4.41E-2</v>
      </c>
      <c r="X5848">
        <v>5.2920000000000002E-2</v>
      </c>
    </row>
    <row r="5849" spans="1:24" hidden="1" x14ac:dyDescent="0.3">
      <c r="A5849" t="s">
        <v>20117</v>
      </c>
      <c r="B5849" t="s">
        <v>8211</v>
      </c>
      <c r="C5849" t="s">
        <v>367</v>
      </c>
      <c r="D5849" t="s">
        <v>366</v>
      </c>
      <c r="E5849" t="s">
        <v>113</v>
      </c>
      <c r="F5849" t="s">
        <v>368</v>
      </c>
      <c r="G5849" t="s">
        <v>247</v>
      </c>
      <c r="H5849" t="s">
        <v>371</v>
      </c>
      <c r="I5849" t="s">
        <v>218</v>
      </c>
      <c r="J5849" t="s">
        <v>20113</v>
      </c>
      <c r="K5849" t="s">
        <v>20114</v>
      </c>
      <c r="L5849" t="s">
        <v>9030</v>
      </c>
      <c r="M5849">
        <v>57</v>
      </c>
      <c r="N5849" t="s">
        <v>113</v>
      </c>
      <c r="O5849" t="s">
        <v>9493</v>
      </c>
      <c r="P5849">
        <v>1</v>
      </c>
      <c r="Q5849">
        <v>1.8</v>
      </c>
      <c r="T5849">
        <v>289.7</v>
      </c>
      <c r="W5849">
        <v>2.5446900494077327</v>
      </c>
      <c r="X5849">
        <v>4.0715040790523727</v>
      </c>
    </row>
    <row r="5850" spans="1:24" hidden="1" x14ac:dyDescent="0.3">
      <c r="A5850" t="s">
        <v>20118</v>
      </c>
      <c r="B5850" t="s">
        <v>8174</v>
      </c>
      <c r="C5850" t="s">
        <v>20119</v>
      </c>
      <c r="D5850" t="s">
        <v>20120</v>
      </c>
      <c r="E5850" t="s">
        <v>113</v>
      </c>
      <c r="F5850" t="s">
        <v>20121</v>
      </c>
      <c r="G5850" t="s">
        <v>247</v>
      </c>
      <c r="H5850" t="s">
        <v>371</v>
      </c>
      <c r="I5850" t="s">
        <v>218</v>
      </c>
      <c r="J5850" t="s">
        <v>20122</v>
      </c>
      <c r="K5850" t="s">
        <v>20123</v>
      </c>
      <c r="L5850" t="s">
        <v>9030</v>
      </c>
      <c r="M5850">
        <v>60</v>
      </c>
      <c r="N5850" t="s">
        <v>9085</v>
      </c>
      <c r="O5850" t="s">
        <v>10329</v>
      </c>
      <c r="P5850">
        <v>2</v>
      </c>
      <c r="Q5850">
        <v>2580</v>
      </c>
      <c r="R5850">
        <v>590</v>
      </c>
      <c r="T5850">
        <v>320</v>
      </c>
      <c r="U5850">
        <v>120</v>
      </c>
      <c r="W5850">
        <v>3.0444</v>
      </c>
      <c r="X5850">
        <v>3.6532799999999996</v>
      </c>
    </row>
    <row r="5851" spans="1:24" hidden="1" x14ac:dyDescent="0.3">
      <c r="A5851" t="s">
        <v>20124</v>
      </c>
      <c r="B5851" t="s">
        <v>8179</v>
      </c>
      <c r="C5851" t="s">
        <v>20119</v>
      </c>
      <c r="D5851" t="s">
        <v>20120</v>
      </c>
      <c r="E5851" t="s">
        <v>113</v>
      </c>
      <c r="F5851" t="s">
        <v>20121</v>
      </c>
      <c r="G5851" t="s">
        <v>247</v>
      </c>
      <c r="H5851" t="s">
        <v>371</v>
      </c>
      <c r="I5851" t="s">
        <v>218</v>
      </c>
      <c r="J5851" t="s">
        <v>20122</v>
      </c>
      <c r="K5851" t="s">
        <v>20123</v>
      </c>
      <c r="L5851" t="s">
        <v>9030</v>
      </c>
      <c r="M5851">
        <v>60</v>
      </c>
      <c r="N5851" t="s">
        <v>9085</v>
      </c>
      <c r="O5851" t="s">
        <v>11880</v>
      </c>
      <c r="P5851">
        <v>2</v>
      </c>
      <c r="Q5851">
        <v>400</v>
      </c>
      <c r="R5851">
        <v>300</v>
      </c>
      <c r="W5851">
        <v>0.24</v>
      </c>
      <c r="X5851">
        <v>0.28799999999999998</v>
      </c>
    </row>
    <row r="5852" spans="1:24" hidden="1" x14ac:dyDescent="0.3">
      <c r="A5852" t="s">
        <v>20125</v>
      </c>
      <c r="B5852" t="s">
        <v>8536</v>
      </c>
      <c r="C5852" t="s">
        <v>20119</v>
      </c>
      <c r="D5852" t="s">
        <v>20120</v>
      </c>
      <c r="E5852" t="s">
        <v>113</v>
      </c>
      <c r="F5852" t="s">
        <v>20121</v>
      </c>
      <c r="G5852" t="s">
        <v>247</v>
      </c>
      <c r="H5852" t="s">
        <v>371</v>
      </c>
      <c r="I5852" t="s">
        <v>218</v>
      </c>
      <c r="J5852" t="s">
        <v>20122</v>
      </c>
      <c r="K5852" t="s">
        <v>20123</v>
      </c>
      <c r="L5852" t="s">
        <v>9030</v>
      </c>
      <c r="M5852">
        <v>57</v>
      </c>
      <c r="N5852" t="s">
        <v>9085</v>
      </c>
      <c r="O5852" t="s">
        <v>9131</v>
      </c>
      <c r="P5852">
        <v>1</v>
      </c>
      <c r="Q5852">
        <v>210</v>
      </c>
      <c r="R5852">
        <v>210</v>
      </c>
      <c r="W5852">
        <v>4.41E-2</v>
      </c>
      <c r="X5852">
        <v>5.2920000000000002E-2</v>
      </c>
    </row>
    <row r="5853" spans="1:24" hidden="1" x14ac:dyDescent="0.3">
      <c r="A5853" t="s">
        <v>20126</v>
      </c>
      <c r="B5853" t="s">
        <v>8211</v>
      </c>
      <c r="C5853" t="s">
        <v>20119</v>
      </c>
      <c r="D5853" t="s">
        <v>20120</v>
      </c>
      <c r="E5853" t="s">
        <v>113</v>
      </c>
      <c r="F5853" t="s">
        <v>20121</v>
      </c>
      <c r="G5853" t="s">
        <v>247</v>
      </c>
      <c r="H5853" t="s">
        <v>371</v>
      </c>
      <c r="I5853" t="s">
        <v>218</v>
      </c>
      <c r="J5853" t="s">
        <v>20122</v>
      </c>
      <c r="K5853" t="s">
        <v>20123</v>
      </c>
      <c r="L5853" t="s">
        <v>9030</v>
      </c>
      <c r="M5853">
        <v>57</v>
      </c>
      <c r="N5853" t="s">
        <v>113</v>
      </c>
      <c r="O5853" t="s">
        <v>9493</v>
      </c>
      <c r="P5853">
        <v>1</v>
      </c>
      <c r="Q5853">
        <v>1.2</v>
      </c>
      <c r="T5853">
        <v>107</v>
      </c>
      <c r="W5853">
        <v>1.1309733552923256</v>
      </c>
      <c r="X5853">
        <v>1.8095573684677211</v>
      </c>
    </row>
    <row r="5854" spans="1:24" hidden="1" x14ac:dyDescent="0.3">
      <c r="A5854" t="s">
        <v>20127</v>
      </c>
      <c r="B5854" t="s">
        <v>8174</v>
      </c>
      <c r="C5854" t="s">
        <v>1744</v>
      </c>
      <c r="D5854" t="s">
        <v>1743</v>
      </c>
      <c r="E5854" t="s">
        <v>113</v>
      </c>
      <c r="F5854" t="s">
        <v>1745</v>
      </c>
      <c r="G5854" t="s">
        <v>247</v>
      </c>
      <c r="H5854" t="s">
        <v>1187</v>
      </c>
      <c r="I5854" t="s">
        <v>1189</v>
      </c>
      <c r="J5854" t="s">
        <v>20128</v>
      </c>
      <c r="K5854" t="s">
        <v>20129</v>
      </c>
      <c r="L5854" t="s">
        <v>9030</v>
      </c>
      <c r="M5854">
        <v>60</v>
      </c>
      <c r="N5854" t="s">
        <v>9085</v>
      </c>
      <c r="O5854" t="s">
        <v>10329</v>
      </c>
      <c r="P5854">
        <v>2</v>
      </c>
      <c r="Q5854">
        <v>2580</v>
      </c>
      <c r="R5854">
        <v>590</v>
      </c>
      <c r="T5854">
        <v>310</v>
      </c>
      <c r="U5854">
        <v>145</v>
      </c>
      <c r="W5854">
        <v>3.0444</v>
      </c>
      <c r="X5854">
        <v>3.6532799999999996</v>
      </c>
    </row>
    <row r="5855" spans="1:24" hidden="1" x14ac:dyDescent="0.3">
      <c r="A5855" t="s">
        <v>20130</v>
      </c>
      <c r="B5855" t="s">
        <v>8179</v>
      </c>
      <c r="C5855" t="s">
        <v>1744</v>
      </c>
      <c r="D5855" t="s">
        <v>1743</v>
      </c>
      <c r="E5855" t="s">
        <v>113</v>
      </c>
      <c r="F5855" t="s">
        <v>1745</v>
      </c>
      <c r="G5855" t="s">
        <v>247</v>
      </c>
      <c r="H5855" t="s">
        <v>1187</v>
      </c>
      <c r="I5855" t="s">
        <v>1189</v>
      </c>
      <c r="J5855" t="s">
        <v>20128</v>
      </c>
      <c r="K5855" t="s">
        <v>20129</v>
      </c>
      <c r="L5855" t="s">
        <v>9030</v>
      </c>
      <c r="M5855">
        <v>59</v>
      </c>
      <c r="N5855" t="s">
        <v>9085</v>
      </c>
      <c r="O5855" t="s">
        <v>19878</v>
      </c>
      <c r="P5855">
        <v>1</v>
      </c>
      <c r="Q5855">
        <v>400</v>
      </c>
      <c r="R5855">
        <v>300</v>
      </c>
      <c r="W5855">
        <v>0.12</v>
      </c>
      <c r="X5855">
        <v>0.14399999999999999</v>
      </c>
    </row>
    <row r="5856" spans="1:24" hidden="1" x14ac:dyDescent="0.3">
      <c r="A5856" t="s">
        <v>20131</v>
      </c>
      <c r="B5856" t="s">
        <v>8536</v>
      </c>
      <c r="C5856" t="s">
        <v>1744</v>
      </c>
      <c r="D5856" t="s">
        <v>1743</v>
      </c>
      <c r="E5856" t="s">
        <v>113</v>
      </c>
      <c r="F5856" t="s">
        <v>1745</v>
      </c>
      <c r="G5856" t="s">
        <v>247</v>
      </c>
      <c r="H5856" t="s">
        <v>1187</v>
      </c>
      <c r="I5856" t="s">
        <v>1189</v>
      </c>
      <c r="J5856" t="s">
        <v>20128</v>
      </c>
      <c r="K5856" t="s">
        <v>20129</v>
      </c>
      <c r="L5856" t="s">
        <v>9030</v>
      </c>
      <c r="M5856">
        <v>57</v>
      </c>
      <c r="N5856" t="s">
        <v>9085</v>
      </c>
      <c r="O5856" t="s">
        <v>9131</v>
      </c>
      <c r="P5856">
        <v>2</v>
      </c>
      <c r="Q5856">
        <v>210</v>
      </c>
      <c r="R5856">
        <v>210</v>
      </c>
      <c r="W5856">
        <v>8.8200000000000001E-2</v>
      </c>
      <c r="X5856">
        <v>0.10584</v>
      </c>
    </row>
    <row r="5857" spans="1:24" hidden="1" x14ac:dyDescent="0.3">
      <c r="A5857" t="s">
        <v>20132</v>
      </c>
      <c r="B5857" t="s">
        <v>8211</v>
      </c>
      <c r="C5857" t="s">
        <v>1744</v>
      </c>
      <c r="D5857" t="s">
        <v>1743</v>
      </c>
      <c r="E5857" t="s">
        <v>113</v>
      </c>
      <c r="F5857" t="s">
        <v>1745</v>
      </c>
      <c r="G5857" t="s">
        <v>247</v>
      </c>
      <c r="H5857" t="s">
        <v>1187</v>
      </c>
      <c r="I5857" t="s">
        <v>1189</v>
      </c>
      <c r="J5857" t="s">
        <v>20128</v>
      </c>
      <c r="K5857" t="s">
        <v>20129</v>
      </c>
      <c r="L5857" t="s">
        <v>9030</v>
      </c>
      <c r="M5857">
        <v>57</v>
      </c>
      <c r="N5857" t="s">
        <v>113</v>
      </c>
      <c r="O5857" t="s">
        <v>9493</v>
      </c>
      <c r="P5857">
        <v>1</v>
      </c>
      <c r="Q5857">
        <v>0.6</v>
      </c>
      <c r="T5857">
        <v>320.2</v>
      </c>
      <c r="W5857">
        <v>0.28274333882308139</v>
      </c>
      <c r="X5857">
        <v>0.45238934211693027</v>
      </c>
    </row>
    <row r="5858" spans="1:24" hidden="1" x14ac:dyDescent="0.3">
      <c r="A5858" t="s">
        <v>20133</v>
      </c>
      <c r="B5858" t="s">
        <v>8249</v>
      </c>
      <c r="C5858" t="s">
        <v>1744</v>
      </c>
      <c r="D5858" t="s">
        <v>1743</v>
      </c>
      <c r="E5858" t="s">
        <v>113</v>
      </c>
      <c r="F5858" t="s">
        <v>1745</v>
      </c>
      <c r="G5858" t="s">
        <v>247</v>
      </c>
      <c r="H5858" t="s">
        <v>1187</v>
      </c>
      <c r="I5858" t="s">
        <v>1189</v>
      </c>
      <c r="J5858" t="s">
        <v>20128</v>
      </c>
      <c r="K5858" t="s">
        <v>20129</v>
      </c>
      <c r="L5858" t="s">
        <v>9030</v>
      </c>
      <c r="M5858">
        <v>57</v>
      </c>
      <c r="N5858" t="s">
        <v>113</v>
      </c>
      <c r="O5858" t="s">
        <v>9493</v>
      </c>
      <c r="P5858">
        <v>1</v>
      </c>
      <c r="Q5858">
        <v>0.9</v>
      </c>
      <c r="T5858">
        <v>347.5</v>
      </c>
      <c r="W5858">
        <v>0.63617251235193317</v>
      </c>
      <c r="X5858">
        <v>1.0178760197630932</v>
      </c>
    </row>
    <row r="5859" spans="1:24" hidden="1" x14ac:dyDescent="0.3">
      <c r="A5859" t="s">
        <v>20134</v>
      </c>
      <c r="B5859" t="s">
        <v>1304</v>
      </c>
      <c r="C5859" t="s">
        <v>1744</v>
      </c>
      <c r="D5859" t="s">
        <v>1743</v>
      </c>
      <c r="E5859" t="s">
        <v>113</v>
      </c>
      <c r="F5859" t="s">
        <v>1745</v>
      </c>
      <c r="G5859" t="s">
        <v>247</v>
      </c>
      <c r="H5859" t="s">
        <v>1187</v>
      </c>
      <c r="I5859" t="s">
        <v>1189</v>
      </c>
      <c r="J5859" t="s">
        <v>20128</v>
      </c>
      <c r="K5859" t="s">
        <v>20129</v>
      </c>
      <c r="L5859" t="s">
        <v>9030</v>
      </c>
      <c r="M5859">
        <v>0</v>
      </c>
      <c r="N5859" t="s">
        <v>113</v>
      </c>
      <c r="O5859" t="s">
        <v>18432</v>
      </c>
      <c r="P5859">
        <v>3</v>
      </c>
    </row>
    <row r="5860" spans="1:24" hidden="1" x14ac:dyDescent="0.3">
      <c r="A5860" t="s">
        <v>20135</v>
      </c>
      <c r="B5860" t="s">
        <v>8174</v>
      </c>
      <c r="C5860" t="s">
        <v>7329</v>
      </c>
      <c r="D5860" t="s">
        <v>7328</v>
      </c>
      <c r="E5860" t="s">
        <v>113</v>
      </c>
      <c r="F5860" t="s">
        <v>7330</v>
      </c>
      <c r="G5860" t="s">
        <v>247</v>
      </c>
      <c r="H5860" t="s">
        <v>1187</v>
      </c>
      <c r="I5860" t="s">
        <v>1189</v>
      </c>
      <c r="J5860" t="s">
        <v>20136</v>
      </c>
      <c r="K5860" t="s">
        <v>20137</v>
      </c>
      <c r="L5860" t="s">
        <v>9030</v>
      </c>
      <c r="M5860">
        <v>60</v>
      </c>
      <c r="N5860" t="s">
        <v>9085</v>
      </c>
      <c r="O5860" t="s">
        <v>10329</v>
      </c>
      <c r="P5860">
        <v>2</v>
      </c>
      <c r="Q5860">
        <v>2580</v>
      </c>
      <c r="R5860">
        <v>590</v>
      </c>
      <c r="T5860">
        <v>168</v>
      </c>
      <c r="U5860">
        <v>345</v>
      </c>
      <c r="W5860">
        <v>3.0444</v>
      </c>
      <c r="X5860">
        <v>3.6532799999999996</v>
      </c>
    </row>
    <row r="5861" spans="1:24" hidden="1" x14ac:dyDescent="0.3">
      <c r="A5861" t="s">
        <v>20138</v>
      </c>
      <c r="B5861" t="s">
        <v>8179</v>
      </c>
      <c r="C5861" t="s">
        <v>7329</v>
      </c>
      <c r="D5861" t="s">
        <v>7328</v>
      </c>
      <c r="E5861" t="s">
        <v>113</v>
      </c>
      <c r="F5861" t="s">
        <v>7330</v>
      </c>
      <c r="G5861" t="s">
        <v>247</v>
      </c>
      <c r="H5861" t="s">
        <v>1187</v>
      </c>
      <c r="I5861" t="s">
        <v>1189</v>
      </c>
      <c r="J5861" t="s">
        <v>20136</v>
      </c>
      <c r="K5861" t="s">
        <v>20137</v>
      </c>
      <c r="L5861" t="s">
        <v>9030</v>
      </c>
      <c r="M5861">
        <v>59</v>
      </c>
      <c r="N5861" t="s">
        <v>9085</v>
      </c>
      <c r="O5861" t="s">
        <v>19878</v>
      </c>
      <c r="P5861">
        <v>1</v>
      </c>
      <c r="Q5861">
        <v>400</v>
      </c>
      <c r="R5861">
        <v>300</v>
      </c>
      <c r="W5861">
        <v>0.12</v>
      </c>
      <c r="X5861">
        <v>0.14399999999999999</v>
      </c>
    </row>
    <row r="5862" spans="1:24" hidden="1" x14ac:dyDescent="0.3">
      <c r="A5862" t="s">
        <v>20139</v>
      </c>
      <c r="B5862" t="s">
        <v>8536</v>
      </c>
      <c r="C5862" t="s">
        <v>7329</v>
      </c>
      <c r="D5862" t="s">
        <v>7328</v>
      </c>
      <c r="E5862" t="s">
        <v>113</v>
      </c>
      <c r="F5862" t="s">
        <v>7330</v>
      </c>
      <c r="G5862" t="s">
        <v>247</v>
      </c>
      <c r="H5862" t="s">
        <v>1187</v>
      </c>
      <c r="I5862" t="s">
        <v>1189</v>
      </c>
      <c r="J5862" t="s">
        <v>20136</v>
      </c>
      <c r="K5862" t="s">
        <v>20137</v>
      </c>
      <c r="L5862" t="s">
        <v>9030</v>
      </c>
      <c r="M5862">
        <v>57</v>
      </c>
      <c r="N5862" t="s">
        <v>9085</v>
      </c>
      <c r="O5862" t="s">
        <v>9131</v>
      </c>
      <c r="P5862">
        <v>2</v>
      </c>
      <c r="Q5862">
        <v>210</v>
      </c>
      <c r="R5862">
        <v>210</v>
      </c>
      <c r="W5862">
        <v>8.8200000000000001E-2</v>
      </c>
      <c r="X5862">
        <v>0.10584</v>
      </c>
    </row>
    <row r="5863" spans="1:24" hidden="1" x14ac:dyDescent="0.3">
      <c r="A5863" t="s">
        <v>20140</v>
      </c>
      <c r="B5863" t="s">
        <v>8211</v>
      </c>
      <c r="C5863" t="s">
        <v>7329</v>
      </c>
      <c r="D5863" t="s">
        <v>7328</v>
      </c>
      <c r="E5863" t="s">
        <v>113</v>
      </c>
      <c r="F5863" t="s">
        <v>7330</v>
      </c>
      <c r="G5863" t="s">
        <v>247</v>
      </c>
      <c r="H5863" t="s">
        <v>1187</v>
      </c>
      <c r="I5863" t="s">
        <v>1189</v>
      </c>
      <c r="J5863" t="s">
        <v>20136</v>
      </c>
      <c r="K5863" t="s">
        <v>20137</v>
      </c>
      <c r="L5863" t="s">
        <v>9030</v>
      </c>
      <c r="M5863">
        <v>57</v>
      </c>
      <c r="N5863" t="s">
        <v>113</v>
      </c>
      <c r="O5863" t="s">
        <v>9493</v>
      </c>
      <c r="P5863">
        <v>2</v>
      </c>
      <c r="Q5863">
        <v>0.6</v>
      </c>
      <c r="T5863">
        <v>165</v>
      </c>
      <c r="U5863">
        <v>338</v>
      </c>
      <c r="W5863">
        <v>0.56548667764616278</v>
      </c>
      <c r="X5863">
        <v>0.90477868423386054</v>
      </c>
    </row>
    <row r="5864" spans="1:24" hidden="1" x14ac:dyDescent="0.3">
      <c r="A5864" t="s">
        <v>20141</v>
      </c>
      <c r="B5864" t="s">
        <v>1304</v>
      </c>
      <c r="C5864" t="s">
        <v>7329</v>
      </c>
      <c r="D5864" t="s">
        <v>7328</v>
      </c>
      <c r="E5864" t="s">
        <v>113</v>
      </c>
      <c r="F5864" t="s">
        <v>7330</v>
      </c>
      <c r="G5864" t="s">
        <v>247</v>
      </c>
      <c r="H5864" t="s">
        <v>1187</v>
      </c>
      <c r="I5864" t="s">
        <v>1189</v>
      </c>
      <c r="J5864" t="s">
        <v>20136</v>
      </c>
      <c r="K5864" t="s">
        <v>20137</v>
      </c>
      <c r="L5864" t="s">
        <v>9030</v>
      </c>
      <c r="M5864">
        <v>0</v>
      </c>
      <c r="N5864" t="s">
        <v>113</v>
      </c>
      <c r="O5864" t="s">
        <v>18432</v>
      </c>
      <c r="P5864">
        <v>3</v>
      </c>
    </row>
    <row r="5865" spans="1:24" hidden="1" x14ac:dyDescent="0.3">
      <c r="A5865" t="s">
        <v>20142</v>
      </c>
      <c r="B5865" t="s">
        <v>8174</v>
      </c>
      <c r="C5865" t="s">
        <v>7333</v>
      </c>
      <c r="D5865" t="s">
        <v>7332</v>
      </c>
      <c r="E5865" t="s">
        <v>113</v>
      </c>
      <c r="F5865" t="s">
        <v>7334</v>
      </c>
      <c r="G5865" t="s">
        <v>247</v>
      </c>
      <c r="H5865" t="s">
        <v>1187</v>
      </c>
      <c r="I5865" t="s">
        <v>1189</v>
      </c>
      <c r="J5865" t="s">
        <v>20143</v>
      </c>
      <c r="K5865" t="s">
        <v>20144</v>
      </c>
      <c r="L5865" t="s">
        <v>9030</v>
      </c>
      <c r="M5865">
        <v>60</v>
      </c>
      <c r="N5865" t="s">
        <v>9085</v>
      </c>
      <c r="O5865" t="s">
        <v>10329</v>
      </c>
      <c r="P5865">
        <v>2</v>
      </c>
      <c r="Q5865">
        <v>2580</v>
      </c>
      <c r="R5865">
        <v>590</v>
      </c>
      <c r="T5865">
        <v>165</v>
      </c>
      <c r="U5865">
        <v>340</v>
      </c>
      <c r="W5865">
        <v>3.0444</v>
      </c>
      <c r="X5865">
        <v>3.6532799999999996</v>
      </c>
    </row>
    <row r="5866" spans="1:24" hidden="1" x14ac:dyDescent="0.3">
      <c r="A5866" t="s">
        <v>20145</v>
      </c>
      <c r="B5866" t="s">
        <v>8179</v>
      </c>
      <c r="C5866" t="s">
        <v>7333</v>
      </c>
      <c r="D5866" t="s">
        <v>7332</v>
      </c>
      <c r="E5866" t="s">
        <v>113</v>
      </c>
      <c r="F5866" t="s">
        <v>7334</v>
      </c>
      <c r="G5866" t="s">
        <v>247</v>
      </c>
      <c r="H5866" t="s">
        <v>1187</v>
      </c>
      <c r="I5866" t="s">
        <v>1189</v>
      </c>
      <c r="J5866" t="s">
        <v>20143</v>
      </c>
      <c r="K5866" t="s">
        <v>20144</v>
      </c>
      <c r="L5866" t="s">
        <v>9030</v>
      </c>
      <c r="M5866">
        <v>59</v>
      </c>
      <c r="N5866" t="s">
        <v>9085</v>
      </c>
      <c r="O5866" t="s">
        <v>11880</v>
      </c>
      <c r="P5866">
        <v>2</v>
      </c>
      <c r="Q5866">
        <v>400</v>
      </c>
      <c r="R5866">
        <v>300</v>
      </c>
      <c r="W5866">
        <v>0.24</v>
      </c>
      <c r="X5866">
        <v>0.28799999999999998</v>
      </c>
    </row>
    <row r="5867" spans="1:24" hidden="1" x14ac:dyDescent="0.3">
      <c r="A5867" t="s">
        <v>20146</v>
      </c>
      <c r="B5867" t="s">
        <v>8536</v>
      </c>
      <c r="C5867" t="s">
        <v>7333</v>
      </c>
      <c r="D5867" t="s">
        <v>7332</v>
      </c>
      <c r="E5867" t="s">
        <v>113</v>
      </c>
      <c r="F5867" t="s">
        <v>7334</v>
      </c>
      <c r="G5867" t="s">
        <v>247</v>
      </c>
      <c r="H5867" t="s">
        <v>1187</v>
      </c>
      <c r="I5867" t="s">
        <v>1189</v>
      </c>
      <c r="J5867" t="s">
        <v>20143</v>
      </c>
      <c r="K5867" t="s">
        <v>20144</v>
      </c>
      <c r="L5867" t="s">
        <v>9030</v>
      </c>
      <c r="M5867">
        <v>57</v>
      </c>
      <c r="N5867" t="s">
        <v>9085</v>
      </c>
      <c r="O5867" t="s">
        <v>9131</v>
      </c>
      <c r="P5867">
        <v>2</v>
      </c>
      <c r="Q5867">
        <v>210</v>
      </c>
      <c r="R5867">
        <v>210</v>
      </c>
      <c r="W5867">
        <v>8.8200000000000001E-2</v>
      </c>
      <c r="X5867">
        <v>0.10584</v>
      </c>
    </row>
    <row r="5868" spans="1:24" hidden="1" x14ac:dyDescent="0.3">
      <c r="A5868" t="s">
        <v>20147</v>
      </c>
      <c r="B5868" t="s">
        <v>8211</v>
      </c>
      <c r="C5868" t="s">
        <v>7333</v>
      </c>
      <c r="D5868" t="s">
        <v>7332</v>
      </c>
      <c r="E5868" t="s">
        <v>113</v>
      </c>
      <c r="F5868" t="s">
        <v>7334</v>
      </c>
      <c r="G5868" t="s">
        <v>247</v>
      </c>
      <c r="H5868" t="s">
        <v>1187</v>
      </c>
      <c r="I5868" t="s">
        <v>1189</v>
      </c>
      <c r="J5868" t="s">
        <v>20143</v>
      </c>
      <c r="K5868" t="s">
        <v>20144</v>
      </c>
      <c r="L5868" t="s">
        <v>9030</v>
      </c>
      <c r="M5868">
        <v>57</v>
      </c>
      <c r="N5868" t="s">
        <v>113</v>
      </c>
      <c r="O5868" t="s">
        <v>9493</v>
      </c>
      <c r="P5868">
        <v>2</v>
      </c>
      <c r="Q5868">
        <v>0.6</v>
      </c>
      <c r="T5868">
        <v>345.7</v>
      </c>
      <c r="U5868">
        <v>165.8</v>
      </c>
      <c r="W5868">
        <v>0.56548667764616278</v>
      </c>
      <c r="X5868">
        <v>0.90477868423386054</v>
      </c>
    </row>
    <row r="5869" spans="1:24" hidden="1" x14ac:dyDescent="0.3">
      <c r="A5869" t="s">
        <v>20148</v>
      </c>
      <c r="B5869" t="s">
        <v>1304</v>
      </c>
      <c r="C5869" t="s">
        <v>7333</v>
      </c>
      <c r="D5869" t="s">
        <v>7332</v>
      </c>
      <c r="E5869" t="s">
        <v>113</v>
      </c>
      <c r="F5869" t="s">
        <v>7334</v>
      </c>
      <c r="G5869" t="s">
        <v>247</v>
      </c>
      <c r="H5869" t="s">
        <v>1187</v>
      </c>
      <c r="I5869" t="s">
        <v>1189</v>
      </c>
      <c r="J5869" t="s">
        <v>20143</v>
      </c>
      <c r="K5869" t="s">
        <v>20144</v>
      </c>
      <c r="L5869" t="s">
        <v>9030</v>
      </c>
      <c r="M5869">
        <v>0</v>
      </c>
      <c r="N5869" t="s">
        <v>9085</v>
      </c>
      <c r="O5869" t="s">
        <v>18432</v>
      </c>
      <c r="P5869">
        <v>3</v>
      </c>
      <c r="R5869">
        <v>900</v>
      </c>
      <c r="S5869">
        <v>3700</v>
      </c>
    </row>
    <row r="5870" spans="1:24" hidden="1" x14ac:dyDescent="0.3">
      <c r="A5870" t="s">
        <v>20149</v>
      </c>
      <c r="B5870" t="s">
        <v>8174</v>
      </c>
      <c r="C5870" t="s">
        <v>7321</v>
      </c>
      <c r="D5870" t="s">
        <v>7320</v>
      </c>
      <c r="E5870" t="s">
        <v>113</v>
      </c>
      <c r="F5870" t="s">
        <v>7322</v>
      </c>
      <c r="G5870" t="s">
        <v>247</v>
      </c>
      <c r="H5870" t="s">
        <v>1187</v>
      </c>
      <c r="I5870" t="s">
        <v>1189</v>
      </c>
      <c r="J5870" t="s">
        <v>20150</v>
      </c>
      <c r="K5870" t="s">
        <v>20151</v>
      </c>
      <c r="L5870" t="s">
        <v>9030</v>
      </c>
      <c r="M5870">
        <v>60</v>
      </c>
      <c r="N5870" t="s">
        <v>9085</v>
      </c>
      <c r="O5870" t="s">
        <v>10329</v>
      </c>
      <c r="P5870">
        <v>2</v>
      </c>
      <c r="Q5870">
        <v>2580</v>
      </c>
      <c r="R5870">
        <v>590</v>
      </c>
      <c r="T5870">
        <v>135</v>
      </c>
      <c r="U5870">
        <v>315</v>
      </c>
      <c r="W5870">
        <v>3.0444</v>
      </c>
      <c r="X5870">
        <v>3.6532799999999996</v>
      </c>
    </row>
    <row r="5871" spans="1:24" hidden="1" x14ac:dyDescent="0.3">
      <c r="A5871" t="s">
        <v>20152</v>
      </c>
      <c r="B5871" t="s">
        <v>8179</v>
      </c>
      <c r="C5871" t="s">
        <v>7321</v>
      </c>
      <c r="D5871" t="s">
        <v>7320</v>
      </c>
      <c r="E5871" t="s">
        <v>113</v>
      </c>
      <c r="F5871" t="s">
        <v>7322</v>
      </c>
      <c r="G5871" t="s">
        <v>247</v>
      </c>
      <c r="H5871" t="s">
        <v>1187</v>
      </c>
      <c r="I5871" t="s">
        <v>1189</v>
      </c>
      <c r="J5871" t="s">
        <v>20150</v>
      </c>
      <c r="K5871" t="s">
        <v>20151</v>
      </c>
      <c r="L5871" t="s">
        <v>9030</v>
      </c>
      <c r="M5871">
        <v>59</v>
      </c>
      <c r="N5871" t="s">
        <v>9085</v>
      </c>
      <c r="O5871" t="s">
        <v>19878</v>
      </c>
      <c r="P5871">
        <v>1</v>
      </c>
      <c r="Q5871">
        <v>400</v>
      </c>
      <c r="R5871">
        <v>300</v>
      </c>
      <c r="W5871">
        <v>0.12</v>
      </c>
      <c r="X5871">
        <v>0.14399999999999999</v>
      </c>
    </row>
    <row r="5872" spans="1:24" hidden="1" x14ac:dyDescent="0.3">
      <c r="A5872" t="s">
        <v>20153</v>
      </c>
      <c r="B5872" t="s">
        <v>8536</v>
      </c>
      <c r="C5872" t="s">
        <v>7321</v>
      </c>
      <c r="D5872" t="s">
        <v>7320</v>
      </c>
      <c r="E5872" t="s">
        <v>113</v>
      </c>
      <c r="F5872" t="s">
        <v>7322</v>
      </c>
      <c r="G5872" t="s">
        <v>247</v>
      </c>
      <c r="H5872" t="s">
        <v>1187</v>
      </c>
      <c r="I5872" t="s">
        <v>1189</v>
      </c>
      <c r="J5872" t="s">
        <v>20150</v>
      </c>
      <c r="K5872" t="s">
        <v>20151</v>
      </c>
      <c r="L5872" t="s">
        <v>9030</v>
      </c>
      <c r="M5872">
        <v>57</v>
      </c>
      <c r="N5872" t="s">
        <v>9085</v>
      </c>
      <c r="O5872" t="s">
        <v>9131</v>
      </c>
      <c r="P5872">
        <v>2</v>
      </c>
      <c r="Q5872">
        <v>210</v>
      </c>
      <c r="R5872">
        <v>210</v>
      </c>
      <c r="W5872">
        <v>8.8200000000000001E-2</v>
      </c>
      <c r="X5872">
        <v>0.10584</v>
      </c>
    </row>
    <row r="5873" spans="1:24" hidden="1" x14ac:dyDescent="0.3">
      <c r="A5873" t="s">
        <v>20154</v>
      </c>
      <c r="B5873" t="s">
        <v>8211</v>
      </c>
      <c r="C5873" t="s">
        <v>7321</v>
      </c>
      <c r="D5873" t="s">
        <v>7320</v>
      </c>
      <c r="E5873" t="s">
        <v>113</v>
      </c>
      <c r="F5873" t="s">
        <v>7322</v>
      </c>
      <c r="G5873" t="s">
        <v>247</v>
      </c>
      <c r="H5873" t="s">
        <v>1187</v>
      </c>
      <c r="I5873" t="s">
        <v>1189</v>
      </c>
      <c r="J5873" t="s">
        <v>20150</v>
      </c>
      <c r="K5873" t="s">
        <v>20151</v>
      </c>
      <c r="L5873" t="s">
        <v>9030</v>
      </c>
      <c r="M5873">
        <v>57</v>
      </c>
      <c r="N5873" t="s">
        <v>113</v>
      </c>
      <c r="O5873" t="s">
        <v>9493</v>
      </c>
      <c r="P5873">
        <v>2</v>
      </c>
      <c r="Q5873">
        <v>0.9</v>
      </c>
      <c r="T5873">
        <v>316</v>
      </c>
      <c r="U5873">
        <v>0.13500000000000001</v>
      </c>
      <c r="W5873">
        <v>1.2723450247038663</v>
      </c>
      <c r="X5873">
        <v>2.0357520395261863</v>
      </c>
    </row>
    <row r="5874" spans="1:24" hidden="1" x14ac:dyDescent="0.3">
      <c r="A5874" t="s">
        <v>20155</v>
      </c>
      <c r="B5874" t="s">
        <v>1304</v>
      </c>
      <c r="C5874" t="s">
        <v>7321</v>
      </c>
      <c r="D5874" t="s">
        <v>7320</v>
      </c>
      <c r="E5874" t="s">
        <v>113</v>
      </c>
      <c r="F5874" t="s">
        <v>7322</v>
      </c>
      <c r="G5874" t="s">
        <v>247</v>
      </c>
      <c r="H5874" t="s">
        <v>1187</v>
      </c>
      <c r="I5874" t="s">
        <v>1189</v>
      </c>
      <c r="J5874" t="s">
        <v>20150</v>
      </c>
      <c r="K5874" t="s">
        <v>20151</v>
      </c>
      <c r="L5874" t="s">
        <v>9030</v>
      </c>
      <c r="M5874">
        <v>0</v>
      </c>
      <c r="N5874" t="s">
        <v>113</v>
      </c>
      <c r="O5874" t="s">
        <v>18432</v>
      </c>
      <c r="P5874">
        <v>3</v>
      </c>
      <c r="R5874">
        <v>900</v>
      </c>
      <c r="S5874">
        <v>3700</v>
      </c>
    </row>
    <row r="5875" spans="1:24" hidden="1" x14ac:dyDescent="0.3">
      <c r="A5875" t="s">
        <v>20156</v>
      </c>
      <c r="B5875" t="s">
        <v>8174</v>
      </c>
      <c r="C5875" t="s">
        <v>20157</v>
      </c>
      <c r="D5875" t="s">
        <v>20158</v>
      </c>
      <c r="E5875" t="s">
        <v>113</v>
      </c>
      <c r="F5875" t="s">
        <v>20159</v>
      </c>
      <c r="G5875" t="s">
        <v>133</v>
      </c>
      <c r="H5875" t="s">
        <v>16868</v>
      </c>
      <c r="I5875" t="s">
        <v>540</v>
      </c>
      <c r="J5875" t="s">
        <v>20160</v>
      </c>
      <c r="K5875" t="s">
        <v>20161</v>
      </c>
      <c r="L5875" t="s">
        <v>9030</v>
      </c>
      <c r="M5875">
        <v>60</v>
      </c>
      <c r="N5875" t="s">
        <v>9971</v>
      </c>
      <c r="O5875" t="s">
        <v>8245</v>
      </c>
      <c r="P5875">
        <v>3</v>
      </c>
      <c r="Q5875">
        <v>1400</v>
      </c>
      <c r="R5875">
        <v>320</v>
      </c>
      <c r="T5875">
        <v>105</v>
      </c>
      <c r="U5875">
        <v>185</v>
      </c>
      <c r="V5875">
        <v>250</v>
      </c>
      <c r="W5875">
        <v>1.3440000000000001</v>
      </c>
      <c r="X5875">
        <v>1.6128</v>
      </c>
    </row>
    <row r="5876" spans="1:24" hidden="1" x14ac:dyDescent="0.3">
      <c r="A5876" t="s">
        <v>20162</v>
      </c>
      <c r="B5876" t="s">
        <v>8179</v>
      </c>
      <c r="C5876" t="s">
        <v>20157</v>
      </c>
      <c r="D5876" t="s">
        <v>20158</v>
      </c>
      <c r="E5876" t="s">
        <v>113</v>
      </c>
      <c r="F5876" t="s">
        <v>20159</v>
      </c>
      <c r="G5876" t="s">
        <v>133</v>
      </c>
      <c r="H5876" t="s">
        <v>16868</v>
      </c>
      <c r="I5876" t="s">
        <v>540</v>
      </c>
      <c r="J5876" t="s">
        <v>20160</v>
      </c>
      <c r="K5876" t="s">
        <v>20161</v>
      </c>
      <c r="L5876" t="s">
        <v>9030</v>
      </c>
      <c r="M5876">
        <v>60</v>
      </c>
      <c r="N5876" t="s">
        <v>9971</v>
      </c>
      <c r="O5876" t="s">
        <v>9032</v>
      </c>
      <c r="P5876">
        <v>1</v>
      </c>
      <c r="Q5876">
        <v>440</v>
      </c>
      <c r="R5876">
        <v>400</v>
      </c>
      <c r="W5876">
        <v>0.17599999999999999</v>
      </c>
      <c r="X5876">
        <v>0.21119999999999997</v>
      </c>
    </row>
    <row r="5877" spans="1:24" hidden="1" x14ac:dyDescent="0.3">
      <c r="A5877" t="s">
        <v>20163</v>
      </c>
      <c r="B5877" t="s">
        <v>8536</v>
      </c>
      <c r="C5877" t="s">
        <v>20157</v>
      </c>
      <c r="D5877" t="s">
        <v>20158</v>
      </c>
      <c r="E5877" t="s">
        <v>113</v>
      </c>
      <c r="F5877" t="s">
        <v>20159</v>
      </c>
      <c r="G5877" t="s">
        <v>133</v>
      </c>
      <c r="H5877" t="s">
        <v>16868</v>
      </c>
      <c r="I5877" t="s">
        <v>540</v>
      </c>
      <c r="J5877" t="s">
        <v>20160</v>
      </c>
      <c r="K5877" t="s">
        <v>20161</v>
      </c>
      <c r="L5877" t="s">
        <v>9030</v>
      </c>
      <c r="M5877">
        <v>58</v>
      </c>
      <c r="N5877" t="s">
        <v>8614</v>
      </c>
      <c r="O5877" t="s">
        <v>9505</v>
      </c>
      <c r="P5877">
        <v>2</v>
      </c>
      <c r="W5877">
        <v>0</v>
      </c>
      <c r="X5877">
        <v>0</v>
      </c>
    </row>
    <row r="5878" spans="1:24" hidden="1" x14ac:dyDescent="0.3">
      <c r="A5878" t="s">
        <v>20164</v>
      </c>
      <c r="B5878" t="s">
        <v>8211</v>
      </c>
      <c r="C5878" t="s">
        <v>20157</v>
      </c>
      <c r="D5878" t="s">
        <v>20158</v>
      </c>
      <c r="E5878" t="s">
        <v>113</v>
      </c>
      <c r="F5878" t="s">
        <v>20159</v>
      </c>
      <c r="G5878" t="s">
        <v>133</v>
      </c>
      <c r="H5878" t="s">
        <v>16868</v>
      </c>
      <c r="I5878" t="s">
        <v>540</v>
      </c>
      <c r="J5878" t="s">
        <v>20160</v>
      </c>
      <c r="K5878" t="s">
        <v>20161</v>
      </c>
      <c r="L5878" t="s">
        <v>9030</v>
      </c>
      <c r="M5878">
        <v>58</v>
      </c>
      <c r="N5878" t="s">
        <v>8614</v>
      </c>
      <c r="O5878" t="s">
        <v>20165</v>
      </c>
      <c r="P5878">
        <v>1</v>
      </c>
      <c r="Q5878">
        <v>0.9</v>
      </c>
      <c r="T5878">
        <v>252</v>
      </c>
      <c r="W5878">
        <v>0.63617251235193317</v>
      </c>
      <c r="X5878">
        <v>1.0178760197630932</v>
      </c>
    </row>
    <row r="5879" spans="1:24" hidden="1" x14ac:dyDescent="0.3">
      <c r="A5879" t="s">
        <v>20166</v>
      </c>
      <c r="B5879" t="s">
        <v>8174</v>
      </c>
      <c r="C5879" t="s">
        <v>20167</v>
      </c>
      <c r="D5879" t="s">
        <v>20168</v>
      </c>
      <c r="E5879" t="s">
        <v>113</v>
      </c>
      <c r="F5879" t="s">
        <v>20169</v>
      </c>
      <c r="G5879" t="s">
        <v>133</v>
      </c>
      <c r="H5879" t="s">
        <v>16868</v>
      </c>
      <c r="I5879" t="s">
        <v>540</v>
      </c>
      <c r="J5879" t="s">
        <v>20170</v>
      </c>
      <c r="K5879" t="s">
        <v>20171</v>
      </c>
      <c r="L5879" t="s">
        <v>8903</v>
      </c>
      <c r="M5879">
        <v>30</v>
      </c>
      <c r="N5879" t="s">
        <v>8442</v>
      </c>
      <c r="O5879" t="s">
        <v>8207</v>
      </c>
      <c r="P5879">
        <v>3</v>
      </c>
      <c r="Q5879">
        <v>1400</v>
      </c>
      <c r="R5879">
        <v>320</v>
      </c>
      <c r="S5879">
        <v>145</v>
      </c>
      <c r="T5879">
        <v>165</v>
      </c>
      <c r="U5879">
        <v>220</v>
      </c>
      <c r="V5879">
        <v>300</v>
      </c>
      <c r="W5879">
        <v>1.3440000000000001</v>
      </c>
      <c r="X5879">
        <v>1.6128</v>
      </c>
    </row>
    <row r="5880" spans="1:24" hidden="1" x14ac:dyDescent="0.3">
      <c r="A5880" t="s">
        <v>20172</v>
      </c>
      <c r="B5880" t="s">
        <v>8179</v>
      </c>
      <c r="C5880" t="s">
        <v>20167</v>
      </c>
      <c r="D5880" t="s">
        <v>20168</v>
      </c>
      <c r="E5880" t="s">
        <v>113</v>
      </c>
      <c r="F5880" t="s">
        <v>20169</v>
      </c>
      <c r="G5880" t="s">
        <v>133</v>
      </c>
      <c r="H5880" t="s">
        <v>16868</v>
      </c>
      <c r="I5880" t="s">
        <v>540</v>
      </c>
      <c r="J5880" t="s">
        <v>20170</v>
      </c>
      <c r="K5880" t="s">
        <v>20171</v>
      </c>
      <c r="L5880" t="s">
        <v>8903</v>
      </c>
      <c r="M5880">
        <v>30</v>
      </c>
      <c r="N5880" t="s">
        <v>9971</v>
      </c>
      <c r="O5880" t="s">
        <v>9034</v>
      </c>
      <c r="P5880">
        <v>1</v>
      </c>
      <c r="Q5880">
        <v>560</v>
      </c>
      <c r="R5880">
        <v>308</v>
      </c>
      <c r="S5880">
        <v>149</v>
      </c>
      <c r="W5880">
        <v>0.17247999999999999</v>
      </c>
      <c r="X5880">
        <v>0.20697599999999999</v>
      </c>
    </row>
    <row r="5881" spans="1:24" hidden="1" x14ac:dyDescent="0.3">
      <c r="A5881" t="s">
        <v>20173</v>
      </c>
      <c r="B5881" t="s">
        <v>8536</v>
      </c>
      <c r="C5881" t="s">
        <v>20167</v>
      </c>
      <c r="D5881" t="s">
        <v>20168</v>
      </c>
      <c r="E5881" t="s">
        <v>113</v>
      </c>
      <c r="F5881" t="s">
        <v>20169</v>
      </c>
      <c r="G5881" t="s">
        <v>133</v>
      </c>
      <c r="H5881" t="s">
        <v>16868</v>
      </c>
      <c r="I5881" t="s">
        <v>540</v>
      </c>
      <c r="J5881" t="s">
        <v>20170</v>
      </c>
      <c r="K5881" t="s">
        <v>20171</v>
      </c>
      <c r="L5881" t="s">
        <v>8903</v>
      </c>
      <c r="M5881">
        <v>27</v>
      </c>
      <c r="N5881" t="s">
        <v>8614</v>
      </c>
      <c r="O5881" t="s">
        <v>9505</v>
      </c>
      <c r="P5881">
        <v>2</v>
      </c>
      <c r="W5881">
        <v>0</v>
      </c>
      <c r="X5881">
        <v>0</v>
      </c>
    </row>
    <row r="5882" spans="1:24" hidden="1" x14ac:dyDescent="0.3">
      <c r="A5882" t="s">
        <v>20174</v>
      </c>
      <c r="B5882" t="s">
        <v>8211</v>
      </c>
      <c r="C5882" t="s">
        <v>20167</v>
      </c>
      <c r="D5882" t="s">
        <v>20168</v>
      </c>
      <c r="E5882" t="s">
        <v>113</v>
      </c>
      <c r="F5882" t="s">
        <v>20169</v>
      </c>
      <c r="G5882" t="s">
        <v>133</v>
      </c>
      <c r="H5882" t="s">
        <v>16868</v>
      </c>
      <c r="I5882" t="s">
        <v>540</v>
      </c>
      <c r="J5882" t="s">
        <v>20170</v>
      </c>
      <c r="K5882" t="s">
        <v>20171</v>
      </c>
      <c r="L5882" t="s">
        <v>8903</v>
      </c>
      <c r="M5882">
        <v>27</v>
      </c>
      <c r="N5882" t="s">
        <v>8614</v>
      </c>
      <c r="O5882" t="s">
        <v>8734</v>
      </c>
      <c r="P5882">
        <v>1</v>
      </c>
      <c r="Q5882">
        <v>0.6</v>
      </c>
      <c r="T5882">
        <v>158</v>
      </c>
      <c r="W5882">
        <v>0.28274333882308139</v>
      </c>
      <c r="X5882">
        <v>0.45238934211693027</v>
      </c>
    </row>
    <row r="5883" spans="1:24" hidden="1" x14ac:dyDescent="0.3">
      <c r="A5883" t="s">
        <v>20175</v>
      </c>
      <c r="B5883" t="s">
        <v>8174</v>
      </c>
      <c r="C5883" t="s">
        <v>20176</v>
      </c>
      <c r="D5883" t="s">
        <v>20177</v>
      </c>
      <c r="E5883" t="s">
        <v>113</v>
      </c>
      <c r="F5883" t="s">
        <v>20178</v>
      </c>
      <c r="G5883" t="s">
        <v>133</v>
      </c>
      <c r="H5883" t="s">
        <v>16868</v>
      </c>
      <c r="I5883" t="s">
        <v>540</v>
      </c>
      <c r="J5883" t="s">
        <v>20179</v>
      </c>
      <c r="K5883" t="s">
        <v>20180</v>
      </c>
      <c r="L5883" t="s">
        <v>9030</v>
      </c>
      <c r="M5883">
        <v>60</v>
      </c>
      <c r="N5883" t="s">
        <v>9971</v>
      </c>
      <c r="O5883" t="s">
        <v>8245</v>
      </c>
      <c r="P5883">
        <v>3</v>
      </c>
      <c r="Q5883">
        <v>1400</v>
      </c>
      <c r="R5883">
        <v>320</v>
      </c>
      <c r="T5883">
        <v>120</v>
      </c>
      <c r="U5883">
        <v>170</v>
      </c>
      <c r="V5883">
        <v>300</v>
      </c>
      <c r="W5883">
        <v>1.3440000000000001</v>
      </c>
      <c r="X5883">
        <v>1.6128</v>
      </c>
    </row>
    <row r="5884" spans="1:24" hidden="1" x14ac:dyDescent="0.3">
      <c r="A5884" t="s">
        <v>20181</v>
      </c>
      <c r="B5884" t="s">
        <v>8179</v>
      </c>
      <c r="C5884" t="s">
        <v>20176</v>
      </c>
      <c r="D5884" t="s">
        <v>20177</v>
      </c>
      <c r="E5884" t="s">
        <v>113</v>
      </c>
      <c r="F5884" t="s">
        <v>20178</v>
      </c>
      <c r="G5884" t="s">
        <v>133</v>
      </c>
      <c r="H5884" t="s">
        <v>16868</v>
      </c>
      <c r="I5884" t="s">
        <v>540</v>
      </c>
      <c r="J5884" t="s">
        <v>20179</v>
      </c>
      <c r="K5884" t="s">
        <v>20180</v>
      </c>
      <c r="L5884" t="s">
        <v>9030</v>
      </c>
      <c r="M5884">
        <v>60</v>
      </c>
      <c r="N5884" t="s">
        <v>9971</v>
      </c>
      <c r="O5884" t="s">
        <v>14622</v>
      </c>
      <c r="P5884">
        <v>1</v>
      </c>
      <c r="Q5884">
        <v>560</v>
      </c>
      <c r="R5884">
        <v>492</v>
      </c>
      <c r="W5884">
        <v>0.27551999999999999</v>
      </c>
      <c r="X5884">
        <v>0.33062399999999997</v>
      </c>
    </row>
    <row r="5885" spans="1:24" hidden="1" x14ac:dyDescent="0.3">
      <c r="A5885" t="s">
        <v>20182</v>
      </c>
      <c r="B5885" t="s">
        <v>8536</v>
      </c>
      <c r="C5885" t="s">
        <v>20176</v>
      </c>
      <c r="D5885" t="s">
        <v>20177</v>
      </c>
      <c r="E5885" t="s">
        <v>113</v>
      </c>
      <c r="F5885" t="s">
        <v>20178</v>
      </c>
      <c r="G5885" t="s">
        <v>133</v>
      </c>
      <c r="H5885" t="s">
        <v>16868</v>
      </c>
      <c r="I5885" t="s">
        <v>540</v>
      </c>
      <c r="J5885" t="s">
        <v>20179</v>
      </c>
      <c r="K5885" t="s">
        <v>20180</v>
      </c>
      <c r="L5885" t="s">
        <v>9030</v>
      </c>
      <c r="M5885">
        <v>58</v>
      </c>
      <c r="N5885" t="s">
        <v>8614</v>
      </c>
      <c r="O5885" t="s">
        <v>9505</v>
      </c>
      <c r="P5885">
        <v>2</v>
      </c>
      <c r="W5885">
        <v>0</v>
      </c>
      <c r="X5885">
        <v>0</v>
      </c>
    </row>
    <row r="5886" spans="1:24" hidden="1" x14ac:dyDescent="0.3">
      <c r="A5886" t="s">
        <v>20183</v>
      </c>
      <c r="B5886" t="s">
        <v>8211</v>
      </c>
      <c r="C5886" t="s">
        <v>20176</v>
      </c>
      <c r="D5886" t="s">
        <v>20177</v>
      </c>
      <c r="E5886" t="s">
        <v>113</v>
      </c>
      <c r="F5886" t="s">
        <v>20178</v>
      </c>
      <c r="G5886" t="s">
        <v>133</v>
      </c>
      <c r="H5886" t="s">
        <v>16868</v>
      </c>
      <c r="I5886" t="s">
        <v>540</v>
      </c>
      <c r="J5886" t="s">
        <v>20179</v>
      </c>
      <c r="K5886" t="s">
        <v>20180</v>
      </c>
      <c r="L5886" t="s">
        <v>9030</v>
      </c>
      <c r="M5886">
        <v>58</v>
      </c>
      <c r="N5886" t="s">
        <v>8614</v>
      </c>
      <c r="O5886" t="s">
        <v>8843</v>
      </c>
      <c r="P5886">
        <v>1</v>
      </c>
      <c r="Q5886">
        <v>0.9</v>
      </c>
      <c r="T5886">
        <v>311</v>
      </c>
      <c r="W5886">
        <v>0.63617251235193317</v>
      </c>
      <c r="X5886">
        <v>1.0178760197630932</v>
      </c>
    </row>
    <row r="5887" spans="1:24" hidden="1" x14ac:dyDescent="0.3">
      <c r="A5887" t="s">
        <v>20184</v>
      </c>
      <c r="B5887" t="s">
        <v>8174</v>
      </c>
      <c r="C5887" t="s">
        <v>1903</v>
      </c>
      <c r="D5887" t="s">
        <v>1902</v>
      </c>
      <c r="E5887" t="s">
        <v>113</v>
      </c>
      <c r="F5887" t="s">
        <v>1904</v>
      </c>
      <c r="G5887" t="s">
        <v>133</v>
      </c>
      <c r="H5887" t="s">
        <v>327</v>
      </c>
      <c r="I5887" t="s">
        <v>115</v>
      </c>
      <c r="J5887" t="s">
        <v>20185</v>
      </c>
      <c r="K5887" t="s">
        <v>20186</v>
      </c>
      <c r="L5887" t="s">
        <v>120</v>
      </c>
      <c r="M5887">
        <v>40</v>
      </c>
      <c r="N5887" t="s">
        <v>113</v>
      </c>
      <c r="O5887" t="s">
        <v>8207</v>
      </c>
      <c r="P5887">
        <v>2</v>
      </c>
      <c r="Q5887">
        <v>1400</v>
      </c>
      <c r="R5887">
        <v>320</v>
      </c>
      <c r="S5887">
        <v>145</v>
      </c>
      <c r="T5887">
        <v>300</v>
      </c>
      <c r="U5887">
        <v>110</v>
      </c>
      <c r="W5887">
        <v>0.89600000000000002</v>
      </c>
      <c r="X5887">
        <v>1.0751999999999999</v>
      </c>
    </row>
    <row r="5888" spans="1:24" hidden="1" x14ac:dyDescent="0.3">
      <c r="A5888" t="s">
        <v>20187</v>
      </c>
      <c r="B5888" t="s">
        <v>8179</v>
      </c>
      <c r="C5888" t="s">
        <v>1903</v>
      </c>
      <c r="D5888" t="s">
        <v>1902</v>
      </c>
      <c r="E5888" t="s">
        <v>113</v>
      </c>
      <c r="F5888" t="s">
        <v>1904</v>
      </c>
      <c r="G5888" t="s">
        <v>133</v>
      </c>
      <c r="H5888" t="s">
        <v>327</v>
      </c>
      <c r="I5888" t="s">
        <v>115</v>
      </c>
      <c r="J5888" t="s">
        <v>20185</v>
      </c>
      <c r="K5888" t="s">
        <v>20186</v>
      </c>
      <c r="L5888" t="s">
        <v>120</v>
      </c>
      <c r="M5888">
        <v>40</v>
      </c>
      <c r="N5888" t="s">
        <v>113</v>
      </c>
      <c r="O5888" t="s">
        <v>18484</v>
      </c>
      <c r="P5888">
        <v>1</v>
      </c>
      <c r="Q5888">
        <v>560</v>
      </c>
      <c r="R5888">
        <v>308</v>
      </c>
      <c r="S5888">
        <v>149</v>
      </c>
      <c r="W5888">
        <v>0.17247999999999999</v>
      </c>
      <c r="X5888">
        <v>0.20697599999999999</v>
      </c>
    </row>
    <row r="5889" spans="1:24" hidden="1" x14ac:dyDescent="0.3">
      <c r="A5889" t="s">
        <v>20188</v>
      </c>
      <c r="B5889" t="s">
        <v>8211</v>
      </c>
      <c r="C5889" t="s">
        <v>1903</v>
      </c>
      <c r="D5889" t="s">
        <v>1902</v>
      </c>
      <c r="E5889" t="s">
        <v>113</v>
      </c>
      <c r="F5889" t="s">
        <v>1904</v>
      </c>
      <c r="G5889" t="s">
        <v>133</v>
      </c>
      <c r="H5889" t="s">
        <v>327</v>
      </c>
      <c r="I5889" t="s">
        <v>115</v>
      </c>
      <c r="J5889" t="s">
        <v>20185</v>
      </c>
      <c r="K5889" t="s">
        <v>20186</v>
      </c>
      <c r="L5889" t="s">
        <v>120</v>
      </c>
      <c r="M5889">
        <v>39</v>
      </c>
      <c r="N5889" t="s">
        <v>113</v>
      </c>
      <c r="O5889" t="s">
        <v>9493</v>
      </c>
      <c r="P5889">
        <v>1</v>
      </c>
      <c r="Q5889">
        <v>0.6</v>
      </c>
      <c r="T5889">
        <v>268.18</v>
      </c>
      <c r="W5889">
        <v>0.28274333882308139</v>
      </c>
      <c r="X5889">
        <v>0.45238934211693027</v>
      </c>
    </row>
    <row r="5890" spans="1:24" hidden="1" x14ac:dyDescent="0.3">
      <c r="A5890" t="s">
        <v>20189</v>
      </c>
      <c r="B5890" t="s">
        <v>8174</v>
      </c>
      <c r="C5890" t="s">
        <v>4010</v>
      </c>
      <c r="D5890" t="s">
        <v>4009</v>
      </c>
      <c r="E5890" t="s">
        <v>113</v>
      </c>
      <c r="F5890" t="s">
        <v>4011</v>
      </c>
      <c r="G5890" t="s">
        <v>1356</v>
      </c>
      <c r="H5890" t="s">
        <v>127</v>
      </c>
      <c r="I5890" t="s">
        <v>163</v>
      </c>
      <c r="J5890" t="s">
        <v>20190</v>
      </c>
      <c r="K5890" t="s">
        <v>20191</v>
      </c>
      <c r="L5890" t="s">
        <v>120</v>
      </c>
      <c r="M5890">
        <v>40</v>
      </c>
      <c r="N5890" t="s">
        <v>9971</v>
      </c>
      <c r="O5890" t="s">
        <v>9481</v>
      </c>
      <c r="P5890">
        <v>3</v>
      </c>
      <c r="Q5890">
        <v>1498</v>
      </c>
      <c r="R5890">
        <v>398</v>
      </c>
      <c r="S5890">
        <v>158</v>
      </c>
      <c r="T5890">
        <v>0</v>
      </c>
      <c r="U5890">
        <v>90</v>
      </c>
      <c r="V5890">
        <v>210</v>
      </c>
      <c r="W5890">
        <v>1.7886120000000001</v>
      </c>
      <c r="X5890">
        <v>2.1463344000000002</v>
      </c>
    </row>
    <row r="5891" spans="1:24" hidden="1" x14ac:dyDescent="0.3">
      <c r="A5891" t="s">
        <v>20192</v>
      </c>
      <c r="B5891" t="s">
        <v>8617</v>
      </c>
      <c r="C5891" t="s">
        <v>4010</v>
      </c>
      <c r="D5891" t="s">
        <v>4009</v>
      </c>
      <c r="E5891" t="s">
        <v>113</v>
      </c>
      <c r="F5891" t="s">
        <v>4011</v>
      </c>
      <c r="G5891" t="s">
        <v>1356</v>
      </c>
      <c r="H5891" t="s">
        <v>127</v>
      </c>
      <c r="I5891" t="s">
        <v>163</v>
      </c>
      <c r="J5891" t="s">
        <v>20190</v>
      </c>
      <c r="K5891" t="s">
        <v>20191</v>
      </c>
      <c r="L5891" t="s">
        <v>120</v>
      </c>
      <c r="M5891">
        <v>40</v>
      </c>
      <c r="N5891" t="s">
        <v>9971</v>
      </c>
      <c r="O5891" t="s">
        <v>8787</v>
      </c>
      <c r="P5891">
        <v>3</v>
      </c>
      <c r="Q5891">
        <v>900</v>
      </c>
      <c r="R5891">
        <v>265</v>
      </c>
      <c r="S5891">
        <v>120</v>
      </c>
      <c r="T5891">
        <v>0</v>
      </c>
      <c r="U5891">
        <v>90</v>
      </c>
      <c r="V5891">
        <v>210</v>
      </c>
      <c r="W5891">
        <v>0.71550000000000002</v>
      </c>
      <c r="X5891">
        <v>0.85860000000000003</v>
      </c>
    </row>
    <row r="5892" spans="1:24" hidden="1" x14ac:dyDescent="0.3">
      <c r="A5892" t="s">
        <v>20193</v>
      </c>
      <c r="B5892" t="s">
        <v>8179</v>
      </c>
      <c r="C5892" t="s">
        <v>4010</v>
      </c>
      <c r="D5892" t="s">
        <v>4009</v>
      </c>
      <c r="E5892" t="s">
        <v>113</v>
      </c>
      <c r="F5892" t="s">
        <v>4011</v>
      </c>
      <c r="G5892" t="s">
        <v>1356</v>
      </c>
      <c r="H5892" t="s">
        <v>127</v>
      </c>
      <c r="I5892" t="s">
        <v>163</v>
      </c>
      <c r="J5892" t="s">
        <v>20190</v>
      </c>
      <c r="K5892" t="s">
        <v>20191</v>
      </c>
      <c r="L5892" t="s">
        <v>120</v>
      </c>
      <c r="M5892">
        <v>40</v>
      </c>
      <c r="N5892" t="s">
        <v>9971</v>
      </c>
      <c r="O5892" t="s">
        <v>12831</v>
      </c>
      <c r="P5892">
        <v>2</v>
      </c>
      <c r="Q5892">
        <v>560</v>
      </c>
      <c r="R5892">
        <v>492</v>
      </c>
      <c r="W5892">
        <v>0.55103999999999997</v>
      </c>
      <c r="X5892">
        <v>0.66124799999999995</v>
      </c>
    </row>
    <row r="5893" spans="1:24" hidden="1" x14ac:dyDescent="0.3">
      <c r="A5893" t="s">
        <v>20194</v>
      </c>
      <c r="B5893" t="s">
        <v>8536</v>
      </c>
      <c r="C5893" t="s">
        <v>4010</v>
      </c>
      <c r="D5893" t="s">
        <v>4009</v>
      </c>
      <c r="E5893" t="s">
        <v>113</v>
      </c>
      <c r="F5893" t="s">
        <v>4011</v>
      </c>
      <c r="G5893" t="s">
        <v>1356</v>
      </c>
      <c r="H5893" t="s">
        <v>127</v>
      </c>
      <c r="I5893" t="s">
        <v>163</v>
      </c>
      <c r="J5893" t="s">
        <v>20190</v>
      </c>
      <c r="K5893" t="s">
        <v>20191</v>
      </c>
      <c r="L5893" t="s">
        <v>120</v>
      </c>
      <c r="M5893">
        <v>40</v>
      </c>
      <c r="N5893" t="s">
        <v>9971</v>
      </c>
      <c r="O5893" t="s">
        <v>12063</v>
      </c>
      <c r="P5893">
        <v>3</v>
      </c>
      <c r="Q5893">
        <v>445</v>
      </c>
      <c r="R5893">
        <v>360</v>
      </c>
      <c r="S5893">
        <v>110</v>
      </c>
      <c r="W5893">
        <v>0.48060000000000003</v>
      </c>
      <c r="X5893">
        <v>0.57672000000000001</v>
      </c>
    </row>
    <row r="5894" spans="1:24" hidden="1" x14ac:dyDescent="0.3">
      <c r="A5894" t="s">
        <v>20195</v>
      </c>
      <c r="B5894" t="s">
        <v>8539</v>
      </c>
      <c r="C5894" t="s">
        <v>4010</v>
      </c>
      <c r="D5894" t="s">
        <v>4009</v>
      </c>
      <c r="E5894" t="s">
        <v>113</v>
      </c>
      <c r="F5894" t="s">
        <v>4011</v>
      </c>
      <c r="G5894" t="s">
        <v>1356</v>
      </c>
      <c r="H5894" t="s">
        <v>127</v>
      </c>
      <c r="I5894" t="s">
        <v>163</v>
      </c>
      <c r="J5894" t="s">
        <v>20190</v>
      </c>
      <c r="K5894" t="s">
        <v>20191</v>
      </c>
      <c r="L5894" t="s">
        <v>120</v>
      </c>
      <c r="M5894">
        <v>40</v>
      </c>
      <c r="N5894" t="s">
        <v>9971</v>
      </c>
      <c r="O5894" t="s">
        <v>13462</v>
      </c>
      <c r="P5894">
        <v>1</v>
      </c>
      <c r="Q5894">
        <v>560</v>
      </c>
      <c r="R5894">
        <v>492</v>
      </c>
      <c r="S5894">
        <v>133</v>
      </c>
      <c r="W5894">
        <v>0.27551999999999999</v>
      </c>
      <c r="X5894">
        <v>0.33062399999999997</v>
      </c>
    </row>
    <row r="5895" spans="1:24" hidden="1" x14ac:dyDescent="0.3">
      <c r="A5895" t="s">
        <v>20196</v>
      </c>
      <c r="B5895" t="s">
        <v>8174</v>
      </c>
      <c r="C5895" t="s">
        <v>20197</v>
      </c>
      <c r="D5895" t="s">
        <v>20198</v>
      </c>
      <c r="E5895" t="s">
        <v>113</v>
      </c>
      <c r="F5895" t="s">
        <v>20199</v>
      </c>
      <c r="G5895" t="s">
        <v>133</v>
      </c>
      <c r="H5895" t="s">
        <v>16868</v>
      </c>
      <c r="I5895" t="s">
        <v>540</v>
      </c>
      <c r="J5895" t="s">
        <v>20200</v>
      </c>
      <c r="K5895" t="s">
        <v>20201</v>
      </c>
      <c r="L5895" t="s">
        <v>9030</v>
      </c>
      <c r="M5895">
        <v>60</v>
      </c>
      <c r="N5895" t="s">
        <v>8442</v>
      </c>
      <c r="O5895" t="s">
        <v>8207</v>
      </c>
      <c r="P5895">
        <v>3</v>
      </c>
      <c r="Q5895">
        <v>1400</v>
      </c>
      <c r="R5895">
        <v>320</v>
      </c>
      <c r="S5895">
        <v>145</v>
      </c>
      <c r="T5895">
        <v>0</v>
      </c>
      <c r="U5895">
        <v>30</v>
      </c>
      <c r="V5895">
        <v>200</v>
      </c>
      <c r="W5895">
        <v>1.3440000000000001</v>
      </c>
      <c r="X5895">
        <v>1.6128</v>
      </c>
    </row>
    <row r="5896" spans="1:24" hidden="1" x14ac:dyDescent="0.3">
      <c r="A5896" t="s">
        <v>20202</v>
      </c>
      <c r="B5896" t="s">
        <v>8179</v>
      </c>
      <c r="C5896" t="s">
        <v>20197</v>
      </c>
      <c r="D5896" t="s">
        <v>20198</v>
      </c>
      <c r="E5896" t="s">
        <v>113</v>
      </c>
      <c r="F5896" t="s">
        <v>20199</v>
      </c>
      <c r="G5896" t="s">
        <v>133</v>
      </c>
      <c r="H5896" t="s">
        <v>16868</v>
      </c>
      <c r="I5896" t="s">
        <v>540</v>
      </c>
      <c r="J5896" t="s">
        <v>20200</v>
      </c>
      <c r="K5896" t="s">
        <v>20201</v>
      </c>
      <c r="L5896" t="s">
        <v>9030</v>
      </c>
      <c r="M5896">
        <v>60</v>
      </c>
      <c r="N5896" t="s">
        <v>9971</v>
      </c>
      <c r="O5896" t="s">
        <v>9034</v>
      </c>
      <c r="P5896">
        <v>1</v>
      </c>
      <c r="Q5896">
        <v>560</v>
      </c>
      <c r="R5896">
        <v>308</v>
      </c>
      <c r="S5896">
        <v>149</v>
      </c>
      <c r="W5896">
        <v>0.17247999999999999</v>
      </c>
      <c r="X5896">
        <v>0.20697599999999999</v>
      </c>
    </row>
    <row r="5897" spans="1:24" hidden="1" x14ac:dyDescent="0.3">
      <c r="A5897" t="s">
        <v>20203</v>
      </c>
      <c r="B5897" t="s">
        <v>8536</v>
      </c>
      <c r="C5897" t="s">
        <v>20197</v>
      </c>
      <c r="D5897" t="s">
        <v>20198</v>
      </c>
      <c r="E5897" t="s">
        <v>113</v>
      </c>
      <c r="F5897" t="s">
        <v>20199</v>
      </c>
      <c r="G5897" t="s">
        <v>133</v>
      </c>
      <c r="H5897" t="s">
        <v>16868</v>
      </c>
      <c r="I5897" t="s">
        <v>540</v>
      </c>
      <c r="J5897" t="s">
        <v>20200</v>
      </c>
      <c r="K5897" t="s">
        <v>20201</v>
      </c>
      <c r="L5897" t="s">
        <v>9030</v>
      </c>
      <c r="M5897">
        <v>58</v>
      </c>
      <c r="N5897" t="s">
        <v>8614</v>
      </c>
      <c r="O5897" t="s">
        <v>9505</v>
      </c>
      <c r="P5897">
        <v>2</v>
      </c>
      <c r="W5897">
        <v>0</v>
      </c>
      <c r="X5897">
        <v>0</v>
      </c>
    </row>
    <row r="5898" spans="1:24" hidden="1" x14ac:dyDescent="0.3">
      <c r="A5898" t="s">
        <v>20204</v>
      </c>
      <c r="B5898" t="s">
        <v>8211</v>
      </c>
      <c r="C5898" t="s">
        <v>20197</v>
      </c>
      <c r="D5898" t="s">
        <v>20198</v>
      </c>
      <c r="E5898" t="s">
        <v>113</v>
      </c>
      <c r="F5898" t="s">
        <v>20199</v>
      </c>
      <c r="G5898" t="s">
        <v>133</v>
      </c>
      <c r="H5898" t="s">
        <v>16868</v>
      </c>
      <c r="I5898" t="s">
        <v>540</v>
      </c>
      <c r="J5898" t="s">
        <v>20200</v>
      </c>
      <c r="K5898" t="s">
        <v>20201</v>
      </c>
      <c r="L5898" t="s">
        <v>9030</v>
      </c>
      <c r="M5898">
        <v>58</v>
      </c>
      <c r="N5898" t="s">
        <v>8614</v>
      </c>
      <c r="O5898" t="s">
        <v>8734</v>
      </c>
      <c r="P5898">
        <v>1</v>
      </c>
      <c r="Q5898">
        <v>0.6</v>
      </c>
      <c r="T5898">
        <v>75</v>
      </c>
      <c r="W5898">
        <v>0.28274333882308139</v>
      </c>
      <c r="X5898">
        <v>0.45238934211693027</v>
      </c>
    </row>
    <row r="5899" spans="1:24" hidden="1" x14ac:dyDescent="0.3">
      <c r="A5899" t="s">
        <v>20205</v>
      </c>
      <c r="B5899" t="s">
        <v>8174</v>
      </c>
      <c r="C5899" t="s">
        <v>20206</v>
      </c>
      <c r="D5899" t="s">
        <v>20207</v>
      </c>
      <c r="E5899" t="s">
        <v>113</v>
      </c>
      <c r="F5899" t="s">
        <v>20208</v>
      </c>
      <c r="G5899" t="s">
        <v>133</v>
      </c>
      <c r="H5899" t="s">
        <v>19134</v>
      </c>
      <c r="I5899" t="s">
        <v>115</v>
      </c>
      <c r="J5899" t="s">
        <v>20209</v>
      </c>
      <c r="K5899" t="s">
        <v>20210</v>
      </c>
      <c r="L5899" t="s">
        <v>1173</v>
      </c>
      <c r="M5899">
        <v>50</v>
      </c>
      <c r="N5899" t="s">
        <v>113</v>
      </c>
      <c r="O5899" t="s">
        <v>8207</v>
      </c>
      <c r="P5899">
        <v>2</v>
      </c>
      <c r="Q5899">
        <v>1400</v>
      </c>
      <c r="R5899">
        <v>320</v>
      </c>
      <c r="T5899">
        <v>350</v>
      </c>
      <c r="U5899">
        <v>80</v>
      </c>
      <c r="V5899">
        <v>160</v>
      </c>
      <c r="W5899">
        <v>0.89600000000000002</v>
      </c>
      <c r="X5899">
        <v>1.0751999999999999</v>
      </c>
    </row>
    <row r="5900" spans="1:24" hidden="1" x14ac:dyDescent="0.3">
      <c r="A5900" t="s">
        <v>20211</v>
      </c>
      <c r="B5900" t="s">
        <v>8179</v>
      </c>
      <c r="C5900" t="s">
        <v>20206</v>
      </c>
      <c r="D5900" t="s">
        <v>20207</v>
      </c>
      <c r="E5900" t="s">
        <v>113</v>
      </c>
      <c r="F5900" t="s">
        <v>20208</v>
      </c>
      <c r="G5900" t="s">
        <v>133</v>
      </c>
      <c r="H5900" t="s">
        <v>19134</v>
      </c>
      <c r="I5900" t="s">
        <v>115</v>
      </c>
      <c r="J5900" t="s">
        <v>20209</v>
      </c>
      <c r="K5900" t="s">
        <v>20210</v>
      </c>
      <c r="L5900" t="s">
        <v>1173</v>
      </c>
      <c r="M5900">
        <v>50</v>
      </c>
      <c r="N5900" t="s">
        <v>9971</v>
      </c>
      <c r="O5900" t="s">
        <v>9034</v>
      </c>
      <c r="P5900">
        <v>1</v>
      </c>
      <c r="Q5900">
        <v>560</v>
      </c>
      <c r="R5900">
        <v>308</v>
      </c>
      <c r="W5900">
        <v>0.17247999999999999</v>
      </c>
      <c r="X5900">
        <v>0.20697599999999999</v>
      </c>
    </row>
    <row r="5901" spans="1:24" hidden="1" x14ac:dyDescent="0.3">
      <c r="A5901" t="s">
        <v>20212</v>
      </c>
      <c r="B5901" t="s">
        <v>8211</v>
      </c>
      <c r="C5901" t="s">
        <v>20206</v>
      </c>
      <c r="D5901" t="s">
        <v>20207</v>
      </c>
      <c r="E5901" t="s">
        <v>113</v>
      </c>
      <c r="F5901" t="s">
        <v>20208</v>
      </c>
      <c r="G5901" t="s">
        <v>133</v>
      </c>
      <c r="H5901" t="s">
        <v>19134</v>
      </c>
      <c r="I5901" t="s">
        <v>115</v>
      </c>
      <c r="J5901" t="s">
        <v>20209</v>
      </c>
      <c r="K5901" t="s">
        <v>20210</v>
      </c>
      <c r="L5901" t="s">
        <v>1173</v>
      </c>
      <c r="M5901">
        <v>48</v>
      </c>
      <c r="N5901" t="s">
        <v>113</v>
      </c>
      <c r="O5901" t="s">
        <v>17194</v>
      </c>
      <c r="P5901">
        <v>1</v>
      </c>
      <c r="Q5901">
        <v>0.6</v>
      </c>
      <c r="T5901">
        <v>0</v>
      </c>
      <c r="W5901">
        <v>0.28274333882308139</v>
      </c>
      <c r="X5901">
        <v>0.45238934211693027</v>
      </c>
    </row>
    <row r="5902" spans="1:24" hidden="1" x14ac:dyDescent="0.3">
      <c r="A5902" t="s">
        <v>20213</v>
      </c>
      <c r="B5902" t="s">
        <v>8174</v>
      </c>
      <c r="C5902" t="s">
        <v>20214</v>
      </c>
      <c r="D5902" t="s">
        <v>20215</v>
      </c>
      <c r="E5902" t="s">
        <v>113</v>
      </c>
      <c r="F5902" t="s">
        <v>20216</v>
      </c>
      <c r="G5902" t="s">
        <v>133</v>
      </c>
      <c r="H5902" t="s">
        <v>19134</v>
      </c>
      <c r="I5902" t="s">
        <v>115</v>
      </c>
      <c r="J5902" t="s">
        <v>20217</v>
      </c>
      <c r="K5902" t="s">
        <v>20218</v>
      </c>
      <c r="L5902" t="s">
        <v>120</v>
      </c>
      <c r="M5902">
        <v>40</v>
      </c>
      <c r="N5902" t="s">
        <v>113</v>
      </c>
      <c r="O5902" t="s">
        <v>8207</v>
      </c>
      <c r="P5902">
        <v>2</v>
      </c>
      <c r="Q5902">
        <v>1400</v>
      </c>
      <c r="R5902">
        <v>320</v>
      </c>
      <c r="T5902">
        <v>110</v>
      </c>
      <c r="U5902">
        <v>320</v>
      </c>
      <c r="W5902">
        <v>0.89600000000000002</v>
      </c>
      <c r="X5902">
        <v>1.0751999999999999</v>
      </c>
    </row>
    <row r="5903" spans="1:24" hidden="1" x14ac:dyDescent="0.3">
      <c r="A5903" t="s">
        <v>20219</v>
      </c>
      <c r="B5903" t="s">
        <v>8179</v>
      </c>
      <c r="C5903" t="s">
        <v>20214</v>
      </c>
      <c r="D5903" t="s">
        <v>20215</v>
      </c>
      <c r="E5903" t="s">
        <v>113</v>
      </c>
      <c r="F5903" t="s">
        <v>20216</v>
      </c>
      <c r="G5903" t="s">
        <v>133</v>
      </c>
      <c r="H5903" t="s">
        <v>19134</v>
      </c>
      <c r="I5903" t="s">
        <v>115</v>
      </c>
      <c r="J5903" t="s">
        <v>20217</v>
      </c>
      <c r="K5903" t="s">
        <v>20218</v>
      </c>
      <c r="L5903" t="s">
        <v>120</v>
      </c>
      <c r="M5903">
        <v>40</v>
      </c>
      <c r="N5903" t="s">
        <v>9971</v>
      </c>
      <c r="O5903" t="s">
        <v>9034</v>
      </c>
      <c r="P5903">
        <v>1</v>
      </c>
      <c r="Q5903">
        <v>560</v>
      </c>
      <c r="R5903">
        <v>308</v>
      </c>
      <c r="W5903">
        <v>0.17247999999999999</v>
      </c>
      <c r="X5903">
        <v>0.20697599999999999</v>
      </c>
    </row>
    <row r="5904" spans="1:24" hidden="1" x14ac:dyDescent="0.3">
      <c r="A5904" t="s">
        <v>20220</v>
      </c>
      <c r="B5904" t="s">
        <v>8211</v>
      </c>
      <c r="C5904" t="s">
        <v>20214</v>
      </c>
      <c r="D5904" t="s">
        <v>20215</v>
      </c>
      <c r="E5904" t="s">
        <v>113</v>
      </c>
      <c r="F5904" t="s">
        <v>20216</v>
      </c>
      <c r="G5904" t="s">
        <v>133</v>
      </c>
      <c r="H5904" t="s">
        <v>19134</v>
      </c>
      <c r="I5904" t="s">
        <v>115</v>
      </c>
      <c r="J5904" t="s">
        <v>20217</v>
      </c>
      <c r="K5904" t="s">
        <v>20218</v>
      </c>
      <c r="L5904" t="s">
        <v>120</v>
      </c>
      <c r="M5904">
        <v>38</v>
      </c>
      <c r="N5904" t="s">
        <v>113</v>
      </c>
      <c r="O5904" t="s">
        <v>17194</v>
      </c>
      <c r="P5904">
        <v>2</v>
      </c>
      <c r="Q5904">
        <v>0.6</v>
      </c>
      <c r="T5904">
        <v>110</v>
      </c>
      <c r="U5904">
        <v>320</v>
      </c>
      <c r="W5904">
        <v>0.56548667764616278</v>
      </c>
      <c r="X5904">
        <v>0.90477868423386054</v>
      </c>
    </row>
    <row r="5905" spans="1:24" hidden="1" x14ac:dyDescent="0.3">
      <c r="A5905" t="s">
        <v>20221</v>
      </c>
      <c r="B5905" t="s">
        <v>8174</v>
      </c>
      <c r="C5905" t="s">
        <v>20222</v>
      </c>
      <c r="D5905" t="s">
        <v>20223</v>
      </c>
      <c r="E5905" t="s">
        <v>113</v>
      </c>
      <c r="F5905" t="s">
        <v>20224</v>
      </c>
      <c r="G5905" t="s">
        <v>133</v>
      </c>
      <c r="H5905" t="s">
        <v>19134</v>
      </c>
      <c r="I5905" t="s">
        <v>115</v>
      </c>
      <c r="J5905" t="s">
        <v>20225</v>
      </c>
      <c r="K5905" t="s">
        <v>20226</v>
      </c>
      <c r="L5905" t="s">
        <v>1173</v>
      </c>
      <c r="M5905">
        <v>50</v>
      </c>
      <c r="N5905" t="s">
        <v>113</v>
      </c>
      <c r="O5905" t="s">
        <v>8207</v>
      </c>
      <c r="P5905">
        <v>2</v>
      </c>
      <c r="Q5905">
        <v>1400</v>
      </c>
      <c r="R5905">
        <v>320</v>
      </c>
      <c r="T5905">
        <v>310</v>
      </c>
      <c r="U5905">
        <v>120</v>
      </c>
      <c r="W5905">
        <v>0.89600000000000002</v>
      </c>
      <c r="X5905">
        <v>1.0751999999999999</v>
      </c>
    </row>
    <row r="5906" spans="1:24" hidden="1" x14ac:dyDescent="0.3">
      <c r="A5906" t="s">
        <v>20227</v>
      </c>
      <c r="B5906" t="s">
        <v>8179</v>
      </c>
      <c r="C5906" t="s">
        <v>20222</v>
      </c>
      <c r="D5906" t="s">
        <v>20223</v>
      </c>
      <c r="E5906" t="s">
        <v>113</v>
      </c>
      <c r="F5906" t="s">
        <v>20224</v>
      </c>
      <c r="G5906" t="s">
        <v>133</v>
      </c>
      <c r="H5906" t="s">
        <v>19134</v>
      </c>
      <c r="I5906" t="s">
        <v>115</v>
      </c>
      <c r="J5906" t="s">
        <v>20225</v>
      </c>
      <c r="K5906" t="s">
        <v>20226</v>
      </c>
      <c r="L5906" t="s">
        <v>1173</v>
      </c>
      <c r="M5906">
        <v>50</v>
      </c>
      <c r="N5906" t="s">
        <v>9971</v>
      </c>
      <c r="O5906" t="s">
        <v>9034</v>
      </c>
      <c r="P5906">
        <v>1</v>
      </c>
      <c r="Q5906">
        <v>560</v>
      </c>
      <c r="R5906">
        <v>308</v>
      </c>
      <c r="W5906">
        <v>0.17247999999999999</v>
      </c>
      <c r="X5906">
        <v>0.20697599999999999</v>
      </c>
    </row>
    <row r="5907" spans="1:24" hidden="1" x14ac:dyDescent="0.3">
      <c r="A5907" t="s">
        <v>20228</v>
      </c>
      <c r="B5907" t="s">
        <v>8211</v>
      </c>
      <c r="C5907" t="s">
        <v>20222</v>
      </c>
      <c r="D5907" t="s">
        <v>20223</v>
      </c>
      <c r="E5907" t="s">
        <v>113</v>
      </c>
      <c r="F5907" t="s">
        <v>20224</v>
      </c>
      <c r="G5907" t="s">
        <v>133</v>
      </c>
      <c r="H5907" t="s">
        <v>19134</v>
      </c>
      <c r="I5907" t="s">
        <v>115</v>
      </c>
      <c r="J5907" t="s">
        <v>20225</v>
      </c>
      <c r="K5907" t="s">
        <v>20226</v>
      </c>
      <c r="L5907" t="s">
        <v>1173</v>
      </c>
      <c r="M5907">
        <v>49</v>
      </c>
      <c r="N5907" t="s">
        <v>113</v>
      </c>
      <c r="O5907" t="s">
        <v>17194</v>
      </c>
      <c r="P5907">
        <v>1</v>
      </c>
      <c r="Q5907">
        <v>0.6</v>
      </c>
      <c r="T5907">
        <v>189.36</v>
      </c>
      <c r="W5907">
        <v>0.28274333882308139</v>
      </c>
      <c r="X5907">
        <v>0.45238934211693027</v>
      </c>
    </row>
    <row r="5908" spans="1:24" hidden="1" x14ac:dyDescent="0.3">
      <c r="A5908" t="s">
        <v>20229</v>
      </c>
      <c r="B5908" t="s">
        <v>8174</v>
      </c>
      <c r="C5908" t="s">
        <v>20230</v>
      </c>
      <c r="D5908" t="s">
        <v>20231</v>
      </c>
      <c r="E5908" t="s">
        <v>113</v>
      </c>
      <c r="F5908" t="s">
        <v>20232</v>
      </c>
      <c r="G5908" t="s">
        <v>133</v>
      </c>
      <c r="H5908" t="s">
        <v>16868</v>
      </c>
      <c r="I5908" t="s">
        <v>540</v>
      </c>
      <c r="J5908" t="s">
        <v>20233</v>
      </c>
      <c r="K5908" t="s">
        <v>20234</v>
      </c>
      <c r="L5908" t="s">
        <v>1173</v>
      </c>
      <c r="M5908">
        <v>50</v>
      </c>
      <c r="N5908" t="s">
        <v>8442</v>
      </c>
      <c r="O5908" t="s">
        <v>8207</v>
      </c>
      <c r="P5908">
        <v>3</v>
      </c>
      <c r="Q5908">
        <v>1400</v>
      </c>
      <c r="R5908">
        <v>320</v>
      </c>
      <c r="S5908">
        <v>145</v>
      </c>
      <c r="T5908">
        <v>30</v>
      </c>
      <c r="U5908">
        <v>235</v>
      </c>
      <c r="V5908">
        <v>350</v>
      </c>
      <c r="W5908">
        <v>1.3440000000000001</v>
      </c>
      <c r="X5908">
        <v>1.6128</v>
      </c>
    </row>
    <row r="5909" spans="1:24" hidden="1" x14ac:dyDescent="0.3">
      <c r="A5909" t="s">
        <v>20235</v>
      </c>
      <c r="B5909" t="s">
        <v>8179</v>
      </c>
      <c r="C5909" t="s">
        <v>20230</v>
      </c>
      <c r="D5909" t="s">
        <v>20231</v>
      </c>
      <c r="E5909" t="s">
        <v>113</v>
      </c>
      <c r="F5909" t="s">
        <v>20232</v>
      </c>
      <c r="G5909" t="s">
        <v>133</v>
      </c>
      <c r="H5909" t="s">
        <v>16868</v>
      </c>
      <c r="I5909" t="s">
        <v>540</v>
      </c>
      <c r="J5909" t="s">
        <v>20233</v>
      </c>
      <c r="K5909" t="s">
        <v>20234</v>
      </c>
      <c r="L5909" t="s">
        <v>1173</v>
      </c>
      <c r="M5909">
        <v>50</v>
      </c>
      <c r="N5909" t="s">
        <v>9971</v>
      </c>
      <c r="O5909" t="s">
        <v>9034</v>
      </c>
      <c r="P5909">
        <v>1</v>
      </c>
      <c r="Q5909">
        <v>560</v>
      </c>
      <c r="R5909">
        <v>308</v>
      </c>
      <c r="S5909">
        <v>149</v>
      </c>
      <c r="W5909">
        <v>0.17247999999999999</v>
      </c>
      <c r="X5909">
        <v>0.20697599999999999</v>
      </c>
    </row>
    <row r="5910" spans="1:24" hidden="1" x14ac:dyDescent="0.3">
      <c r="A5910" t="s">
        <v>20236</v>
      </c>
      <c r="B5910" t="s">
        <v>8536</v>
      </c>
      <c r="C5910" t="s">
        <v>20230</v>
      </c>
      <c r="D5910" t="s">
        <v>20231</v>
      </c>
      <c r="E5910" t="s">
        <v>113</v>
      </c>
      <c r="F5910" t="s">
        <v>20232</v>
      </c>
      <c r="G5910" t="s">
        <v>133</v>
      </c>
      <c r="H5910" t="s">
        <v>16868</v>
      </c>
      <c r="I5910" t="s">
        <v>540</v>
      </c>
      <c r="J5910" t="s">
        <v>20233</v>
      </c>
      <c r="K5910" t="s">
        <v>20234</v>
      </c>
      <c r="L5910" t="s">
        <v>1173</v>
      </c>
      <c r="M5910">
        <v>48</v>
      </c>
      <c r="N5910" t="s">
        <v>8614</v>
      </c>
      <c r="O5910" t="s">
        <v>9505</v>
      </c>
      <c r="P5910">
        <v>2</v>
      </c>
      <c r="W5910">
        <v>0</v>
      </c>
      <c r="X5910">
        <v>0</v>
      </c>
    </row>
    <row r="5911" spans="1:24" hidden="1" x14ac:dyDescent="0.3">
      <c r="A5911" t="s">
        <v>20237</v>
      </c>
      <c r="B5911" t="s">
        <v>8211</v>
      </c>
      <c r="C5911" t="s">
        <v>20230</v>
      </c>
      <c r="D5911" t="s">
        <v>20231</v>
      </c>
      <c r="E5911" t="s">
        <v>113</v>
      </c>
      <c r="F5911" t="s">
        <v>20232</v>
      </c>
      <c r="G5911" t="s">
        <v>133</v>
      </c>
      <c r="H5911" t="s">
        <v>16868</v>
      </c>
      <c r="I5911" t="s">
        <v>540</v>
      </c>
      <c r="J5911" t="s">
        <v>20233</v>
      </c>
      <c r="K5911" t="s">
        <v>20234</v>
      </c>
      <c r="L5911" t="s">
        <v>1173</v>
      </c>
      <c r="M5911">
        <v>48</v>
      </c>
      <c r="N5911" t="s">
        <v>8614</v>
      </c>
      <c r="O5911" t="s">
        <v>14565</v>
      </c>
      <c r="P5911">
        <v>1</v>
      </c>
      <c r="Q5911">
        <v>1.2</v>
      </c>
      <c r="T5911">
        <v>57</v>
      </c>
      <c r="W5911">
        <v>1.1309733552923256</v>
      </c>
      <c r="X5911">
        <v>1.8095573684677211</v>
      </c>
    </row>
    <row r="5912" spans="1:24" hidden="1" x14ac:dyDescent="0.3">
      <c r="A5912" t="s">
        <v>20238</v>
      </c>
      <c r="B5912" t="s">
        <v>8174</v>
      </c>
      <c r="C5912" t="s">
        <v>20239</v>
      </c>
      <c r="D5912" t="s">
        <v>20240</v>
      </c>
      <c r="E5912" t="s">
        <v>113</v>
      </c>
      <c r="F5912" t="s">
        <v>20241</v>
      </c>
      <c r="G5912" t="s">
        <v>1356</v>
      </c>
      <c r="H5912" t="s">
        <v>127</v>
      </c>
      <c r="I5912" t="s">
        <v>115</v>
      </c>
      <c r="J5912" t="s">
        <v>20242</v>
      </c>
      <c r="K5912" t="s">
        <v>20243</v>
      </c>
      <c r="L5912" t="s">
        <v>120</v>
      </c>
      <c r="M5912">
        <v>40</v>
      </c>
      <c r="N5912" t="s">
        <v>9659</v>
      </c>
      <c r="O5912" t="s">
        <v>9042</v>
      </c>
      <c r="P5912">
        <v>3</v>
      </c>
      <c r="Q5912">
        <v>1412</v>
      </c>
      <c r="R5912">
        <v>353</v>
      </c>
      <c r="S5912">
        <v>164</v>
      </c>
      <c r="T5912">
        <v>30</v>
      </c>
      <c r="U5912">
        <v>135</v>
      </c>
      <c r="V5912">
        <v>240</v>
      </c>
      <c r="W5912">
        <v>1.4953080000000001</v>
      </c>
      <c r="X5912">
        <v>1.7943696</v>
      </c>
    </row>
    <row r="5913" spans="1:24" hidden="1" x14ac:dyDescent="0.3">
      <c r="A5913" t="s">
        <v>20244</v>
      </c>
      <c r="B5913" t="s">
        <v>8617</v>
      </c>
      <c r="C5913" t="s">
        <v>20239</v>
      </c>
      <c r="D5913" t="s">
        <v>20240</v>
      </c>
      <c r="E5913" t="s">
        <v>113</v>
      </c>
      <c r="F5913" t="s">
        <v>20241</v>
      </c>
      <c r="G5913" t="s">
        <v>1356</v>
      </c>
      <c r="H5913" t="s">
        <v>127</v>
      </c>
      <c r="I5913" t="s">
        <v>115</v>
      </c>
      <c r="J5913" t="s">
        <v>20242</v>
      </c>
      <c r="K5913" t="s">
        <v>20243</v>
      </c>
      <c r="L5913" t="s">
        <v>120</v>
      </c>
      <c r="M5913">
        <v>40</v>
      </c>
      <c r="N5913" t="s">
        <v>8614</v>
      </c>
      <c r="O5913" t="s">
        <v>10829</v>
      </c>
      <c r="P5913">
        <v>3</v>
      </c>
      <c r="Q5913">
        <v>439</v>
      </c>
      <c r="R5913">
        <v>435</v>
      </c>
      <c r="S5913">
        <v>223</v>
      </c>
      <c r="T5913">
        <v>30</v>
      </c>
      <c r="U5913">
        <v>135</v>
      </c>
      <c r="V5913">
        <v>240</v>
      </c>
      <c r="W5913">
        <v>0.57289500000000004</v>
      </c>
      <c r="X5913">
        <v>0.68747400000000003</v>
      </c>
    </row>
    <row r="5914" spans="1:24" hidden="1" x14ac:dyDescent="0.3">
      <c r="A5914" t="s">
        <v>20245</v>
      </c>
      <c r="B5914" t="s">
        <v>8179</v>
      </c>
      <c r="C5914" t="s">
        <v>20239</v>
      </c>
      <c r="D5914" t="s">
        <v>20240</v>
      </c>
      <c r="E5914" t="s">
        <v>113</v>
      </c>
      <c r="F5914" t="s">
        <v>20241</v>
      </c>
      <c r="G5914" t="s">
        <v>1356</v>
      </c>
      <c r="H5914" t="s">
        <v>127</v>
      </c>
      <c r="I5914" t="s">
        <v>115</v>
      </c>
      <c r="J5914" t="s">
        <v>20242</v>
      </c>
      <c r="K5914" t="s">
        <v>20243</v>
      </c>
      <c r="L5914" t="s">
        <v>120</v>
      </c>
      <c r="M5914">
        <v>40</v>
      </c>
      <c r="N5914" t="s">
        <v>8614</v>
      </c>
      <c r="O5914" t="s">
        <v>9568</v>
      </c>
      <c r="P5914">
        <v>3</v>
      </c>
      <c r="Q5914">
        <v>354</v>
      </c>
      <c r="R5914">
        <v>261</v>
      </c>
      <c r="S5914">
        <v>105</v>
      </c>
      <c r="W5914">
        <v>0.27718199999999998</v>
      </c>
      <c r="X5914">
        <v>0.33261839999999998</v>
      </c>
    </row>
    <row r="5915" spans="1:24" hidden="1" x14ac:dyDescent="0.3">
      <c r="A5915" t="s">
        <v>20246</v>
      </c>
      <c r="B5915" t="s">
        <v>8174</v>
      </c>
      <c r="C5915" t="s">
        <v>1952</v>
      </c>
      <c r="D5915" t="s">
        <v>1951</v>
      </c>
      <c r="E5915" t="s">
        <v>113</v>
      </c>
      <c r="F5915" t="s">
        <v>1953</v>
      </c>
      <c r="G5915" t="s">
        <v>133</v>
      </c>
      <c r="H5915" t="s">
        <v>19134</v>
      </c>
      <c r="I5915" t="s">
        <v>115</v>
      </c>
      <c r="J5915" t="s">
        <v>20247</v>
      </c>
      <c r="K5915" t="s">
        <v>20248</v>
      </c>
      <c r="L5915" t="s">
        <v>120</v>
      </c>
      <c r="M5915">
        <v>40</v>
      </c>
      <c r="N5915" t="s">
        <v>113</v>
      </c>
      <c r="O5915" t="s">
        <v>8207</v>
      </c>
      <c r="P5915">
        <v>2</v>
      </c>
      <c r="Q5915">
        <v>1400</v>
      </c>
      <c r="R5915">
        <v>320</v>
      </c>
      <c r="T5915">
        <v>310</v>
      </c>
      <c r="U5915">
        <v>120</v>
      </c>
      <c r="W5915">
        <v>0.89600000000000002</v>
      </c>
      <c r="X5915">
        <v>1.0751999999999999</v>
      </c>
    </row>
    <row r="5916" spans="1:24" hidden="1" x14ac:dyDescent="0.3">
      <c r="A5916" t="s">
        <v>20249</v>
      </c>
      <c r="B5916" t="s">
        <v>8179</v>
      </c>
      <c r="C5916" t="s">
        <v>1952</v>
      </c>
      <c r="D5916" t="s">
        <v>1951</v>
      </c>
      <c r="E5916" t="s">
        <v>113</v>
      </c>
      <c r="F5916" t="s">
        <v>1953</v>
      </c>
      <c r="G5916" t="s">
        <v>133</v>
      </c>
      <c r="H5916" t="s">
        <v>19134</v>
      </c>
      <c r="I5916" t="s">
        <v>115</v>
      </c>
      <c r="J5916" t="s">
        <v>20247</v>
      </c>
      <c r="K5916" t="s">
        <v>20248</v>
      </c>
      <c r="L5916" t="s">
        <v>120</v>
      </c>
      <c r="M5916">
        <v>40</v>
      </c>
      <c r="N5916" t="s">
        <v>9971</v>
      </c>
      <c r="O5916" t="s">
        <v>9034</v>
      </c>
      <c r="P5916">
        <v>1</v>
      </c>
      <c r="Q5916">
        <v>560</v>
      </c>
      <c r="R5916">
        <v>308</v>
      </c>
      <c r="W5916">
        <v>0.17247999999999999</v>
      </c>
      <c r="X5916">
        <v>0.20697599999999999</v>
      </c>
    </row>
    <row r="5917" spans="1:24" hidden="1" x14ac:dyDescent="0.3">
      <c r="A5917" t="s">
        <v>20250</v>
      </c>
      <c r="B5917" t="s">
        <v>8211</v>
      </c>
      <c r="C5917" t="s">
        <v>1952</v>
      </c>
      <c r="D5917" t="s">
        <v>1951</v>
      </c>
      <c r="E5917" t="s">
        <v>113</v>
      </c>
      <c r="F5917" t="s">
        <v>1953</v>
      </c>
      <c r="G5917" t="s">
        <v>133</v>
      </c>
      <c r="H5917" t="s">
        <v>19134</v>
      </c>
      <c r="I5917" t="s">
        <v>115</v>
      </c>
      <c r="J5917" t="s">
        <v>20247</v>
      </c>
      <c r="K5917" t="s">
        <v>20248</v>
      </c>
      <c r="L5917" t="s">
        <v>120</v>
      </c>
      <c r="M5917">
        <v>39</v>
      </c>
      <c r="N5917" t="s">
        <v>113</v>
      </c>
      <c r="O5917" t="s">
        <v>17194</v>
      </c>
      <c r="P5917">
        <v>1</v>
      </c>
      <c r="Q5917">
        <v>0.6</v>
      </c>
      <c r="T5917">
        <v>193.99</v>
      </c>
      <c r="W5917">
        <v>0.28274333882308139</v>
      </c>
      <c r="X5917">
        <v>0.45238934211693027</v>
      </c>
    </row>
    <row r="5918" spans="1:24" hidden="1" x14ac:dyDescent="0.3">
      <c r="A5918" t="s">
        <v>20251</v>
      </c>
      <c r="B5918" t="s">
        <v>8174</v>
      </c>
      <c r="C5918" t="s">
        <v>7262</v>
      </c>
      <c r="D5918" t="s">
        <v>7261</v>
      </c>
      <c r="E5918" t="s">
        <v>113</v>
      </c>
      <c r="F5918" t="s">
        <v>7263</v>
      </c>
      <c r="G5918" t="s">
        <v>247</v>
      </c>
      <c r="H5918" t="s">
        <v>1187</v>
      </c>
      <c r="I5918" t="s">
        <v>1189</v>
      </c>
      <c r="J5918" t="s">
        <v>20252</v>
      </c>
      <c r="K5918" t="s">
        <v>20253</v>
      </c>
      <c r="L5918" t="s">
        <v>9030</v>
      </c>
      <c r="M5918">
        <v>60</v>
      </c>
      <c r="N5918" t="s">
        <v>9085</v>
      </c>
      <c r="O5918" t="s">
        <v>10329</v>
      </c>
      <c r="P5918">
        <v>2</v>
      </c>
      <c r="Q5918">
        <v>2580</v>
      </c>
      <c r="R5918">
        <v>590</v>
      </c>
      <c r="T5918">
        <v>0</v>
      </c>
      <c r="U5918">
        <v>180</v>
      </c>
      <c r="W5918">
        <v>3.0444</v>
      </c>
      <c r="X5918">
        <v>3.6532799999999996</v>
      </c>
    </row>
    <row r="5919" spans="1:24" hidden="1" x14ac:dyDescent="0.3">
      <c r="A5919" t="s">
        <v>20254</v>
      </c>
      <c r="B5919" t="s">
        <v>8179</v>
      </c>
      <c r="C5919" t="s">
        <v>7262</v>
      </c>
      <c r="D5919" t="s">
        <v>7261</v>
      </c>
      <c r="E5919" t="s">
        <v>113</v>
      </c>
      <c r="F5919" t="s">
        <v>7263</v>
      </c>
      <c r="G5919" t="s">
        <v>247</v>
      </c>
      <c r="H5919" t="s">
        <v>1187</v>
      </c>
      <c r="I5919" t="s">
        <v>1189</v>
      </c>
      <c r="J5919" t="s">
        <v>20252</v>
      </c>
      <c r="K5919" t="s">
        <v>20253</v>
      </c>
      <c r="L5919" t="s">
        <v>9030</v>
      </c>
      <c r="M5919">
        <v>59</v>
      </c>
      <c r="N5919" t="s">
        <v>9085</v>
      </c>
      <c r="O5919" t="s">
        <v>11880</v>
      </c>
      <c r="P5919">
        <v>2</v>
      </c>
      <c r="Q5919">
        <v>400</v>
      </c>
      <c r="R5919">
        <v>300</v>
      </c>
      <c r="W5919">
        <v>0.24</v>
      </c>
      <c r="X5919">
        <v>0.28799999999999998</v>
      </c>
    </row>
    <row r="5920" spans="1:24" hidden="1" x14ac:dyDescent="0.3">
      <c r="A5920" t="s">
        <v>20255</v>
      </c>
      <c r="B5920" t="s">
        <v>8536</v>
      </c>
      <c r="C5920" t="s">
        <v>7262</v>
      </c>
      <c r="D5920" t="s">
        <v>7261</v>
      </c>
      <c r="E5920" t="s">
        <v>113</v>
      </c>
      <c r="F5920" t="s">
        <v>7263</v>
      </c>
      <c r="G5920" t="s">
        <v>247</v>
      </c>
      <c r="H5920" t="s">
        <v>1187</v>
      </c>
      <c r="I5920" t="s">
        <v>1189</v>
      </c>
      <c r="J5920" t="s">
        <v>20252</v>
      </c>
      <c r="K5920" t="s">
        <v>20253</v>
      </c>
      <c r="L5920" t="s">
        <v>9030</v>
      </c>
      <c r="M5920">
        <v>57</v>
      </c>
      <c r="N5920" t="s">
        <v>9085</v>
      </c>
      <c r="O5920" t="s">
        <v>9131</v>
      </c>
      <c r="P5920">
        <v>2</v>
      </c>
      <c r="Q5920">
        <v>210</v>
      </c>
      <c r="R5920">
        <v>210</v>
      </c>
      <c r="W5920">
        <v>8.8200000000000001E-2</v>
      </c>
      <c r="X5920">
        <v>0.10584</v>
      </c>
    </row>
    <row r="5921" spans="1:24" hidden="1" x14ac:dyDescent="0.3">
      <c r="A5921" t="s">
        <v>20256</v>
      </c>
      <c r="B5921" t="s">
        <v>8211</v>
      </c>
      <c r="C5921" t="s">
        <v>7262</v>
      </c>
      <c r="D5921" t="s">
        <v>7261</v>
      </c>
      <c r="E5921" t="s">
        <v>113</v>
      </c>
      <c r="F5921" t="s">
        <v>7263</v>
      </c>
      <c r="G5921" t="s">
        <v>247</v>
      </c>
      <c r="H5921" t="s">
        <v>1187</v>
      </c>
      <c r="I5921" t="s">
        <v>1189</v>
      </c>
      <c r="J5921" t="s">
        <v>20252</v>
      </c>
      <c r="K5921" t="s">
        <v>20253</v>
      </c>
      <c r="L5921" t="s">
        <v>9030</v>
      </c>
      <c r="M5921">
        <v>57</v>
      </c>
      <c r="N5921" t="s">
        <v>113</v>
      </c>
      <c r="O5921" t="s">
        <v>9493</v>
      </c>
      <c r="P5921">
        <v>2</v>
      </c>
      <c r="Q5921">
        <v>0.6</v>
      </c>
      <c r="T5921">
        <v>355.1</v>
      </c>
      <c r="U5921">
        <v>179.3</v>
      </c>
      <c r="W5921">
        <v>0.56548667764616278</v>
      </c>
      <c r="X5921">
        <v>0.90477868423386054</v>
      </c>
    </row>
    <row r="5922" spans="1:24" hidden="1" x14ac:dyDescent="0.3">
      <c r="A5922" t="s">
        <v>20257</v>
      </c>
      <c r="B5922" t="s">
        <v>1304</v>
      </c>
      <c r="C5922" t="s">
        <v>7262</v>
      </c>
      <c r="D5922" t="s">
        <v>7261</v>
      </c>
      <c r="E5922" t="s">
        <v>113</v>
      </c>
      <c r="F5922" t="s">
        <v>7263</v>
      </c>
      <c r="G5922" t="s">
        <v>247</v>
      </c>
      <c r="H5922" t="s">
        <v>1187</v>
      </c>
      <c r="I5922" t="s">
        <v>1189</v>
      </c>
      <c r="J5922" t="s">
        <v>20252</v>
      </c>
      <c r="K5922" t="s">
        <v>20253</v>
      </c>
      <c r="L5922" t="s">
        <v>9030</v>
      </c>
      <c r="M5922">
        <v>0</v>
      </c>
      <c r="N5922" t="s">
        <v>113</v>
      </c>
      <c r="O5922" t="s">
        <v>18432</v>
      </c>
      <c r="P5922">
        <v>3</v>
      </c>
    </row>
    <row r="5923" spans="1:24" hidden="1" x14ac:dyDescent="0.3">
      <c r="A5923" t="s">
        <v>20258</v>
      </c>
      <c r="B5923" t="s">
        <v>8174</v>
      </c>
      <c r="C5923" t="s">
        <v>20259</v>
      </c>
      <c r="D5923" t="s">
        <v>20260</v>
      </c>
      <c r="E5923" t="s">
        <v>113</v>
      </c>
      <c r="F5923" t="s">
        <v>20261</v>
      </c>
      <c r="G5923" t="s">
        <v>133</v>
      </c>
      <c r="H5923" t="s">
        <v>19134</v>
      </c>
      <c r="I5923" t="s">
        <v>115</v>
      </c>
      <c r="J5923" t="s">
        <v>20262</v>
      </c>
      <c r="K5923" t="s">
        <v>20263</v>
      </c>
      <c r="L5923" t="s">
        <v>9030</v>
      </c>
      <c r="M5923">
        <v>15</v>
      </c>
      <c r="N5923" t="s">
        <v>113</v>
      </c>
      <c r="O5923" t="s">
        <v>8207</v>
      </c>
      <c r="P5923">
        <v>2</v>
      </c>
      <c r="Q5923">
        <v>1400</v>
      </c>
      <c r="R5923">
        <v>320</v>
      </c>
      <c r="T5923">
        <v>270</v>
      </c>
      <c r="U5923">
        <v>140</v>
      </c>
      <c r="W5923">
        <v>0.89600000000000002</v>
      </c>
      <c r="X5923">
        <v>1.0751999999999999</v>
      </c>
    </row>
    <row r="5924" spans="1:24" hidden="1" x14ac:dyDescent="0.3">
      <c r="A5924" t="s">
        <v>20264</v>
      </c>
      <c r="B5924" t="s">
        <v>8179</v>
      </c>
      <c r="C5924" t="s">
        <v>20259</v>
      </c>
      <c r="D5924" t="s">
        <v>20260</v>
      </c>
      <c r="E5924" t="s">
        <v>113</v>
      </c>
      <c r="F5924" t="s">
        <v>20261</v>
      </c>
      <c r="G5924" t="s">
        <v>133</v>
      </c>
      <c r="H5924" t="s">
        <v>19134</v>
      </c>
      <c r="I5924" t="s">
        <v>115</v>
      </c>
      <c r="J5924" t="s">
        <v>20262</v>
      </c>
      <c r="K5924" t="s">
        <v>20263</v>
      </c>
      <c r="L5924" t="s">
        <v>9030</v>
      </c>
      <c r="M5924">
        <v>15</v>
      </c>
      <c r="N5924" t="s">
        <v>9971</v>
      </c>
      <c r="O5924" t="s">
        <v>9034</v>
      </c>
      <c r="P5924">
        <v>1</v>
      </c>
      <c r="Q5924">
        <v>560</v>
      </c>
      <c r="R5924">
        <v>308</v>
      </c>
      <c r="W5924">
        <v>0.17247999999999999</v>
      </c>
      <c r="X5924">
        <v>0.20697599999999999</v>
      </c>
    </row>
    <row r="5925" spans="1:24" hidden="1" x14ac:dyDescent="0.3">
      <c r="A5925" t="s">
        <v>20265</v>
      </c>
      <c r="B5925" t="s">
        <v>8211</v>
      </c>
      <c r="C5925" t="s">
        <v>20259</v>
      </c>
      <c r="D5925" t="s">
        <v>20260</v>
      </c>
      <c r="E5925" t="s">
        <v>113</v>
      </c>
      <c r="F5925" t="s">
        <v>20261</v>
      </c>
      <c r="G5925" t="s">
        <v>133</v>
      </c>
      <c r="H5925" t="s">
        <v>19134</v>
      </c>
      <c r="I5925" t="s">
        <v>115</v>
      </c>
      <c r="J5925" t="s">
        <v>20262</v>
      </c>
      <c r="K5925" t="s">
        <v>20263</v>
      </c>
      <c r="L5925" t="s">
        <v>9030</v>
      </c>
      <c r="M5925">
        <v>58</v>
      </c>
      <c r="N5925" t="s">
        <v>113</v>
      </c>
      <c r="O5925" t="s">
        <v>17194</v>
      </c>
      <c r="P5925">
        <v>1</v>
      </c>
      <c r="Q5925">
        <v>0.3</v>
      </c>
      <c r="T5925">
        <v>271.36</v>
      </c>
      <c r="W5925">
        <v>7.0685834705770348E-2</v>
      </c>
      <c r="X5925">
        <v>0.11309733552923257</v>
      </c>
    </row>
    <row r="5926" spans="1:24" hidden="1" x14ac:dyDescent="0.3">
      <c r="A5926" t="s">
        <v>20266</v>
      </c>
      <c r="B5926" t="s">
        <v>8174</v>
      </c>
      <c r="C5926" t="s">
        <v>1269</v>
      </c>
      <c r="D5926" t="s">
        <v>1268</v>
      </c>
      <c r="E5926" t="s">
        <v>113</v>
      </c>
      <c r="F5926" t="s">
        <v>1270</v>
      </c>
      <c r="G5926" t="s">
        <v>133</v>
      </c>
      <c r="H5926" t="s">
        <v>1244</v>
      </c>
      <c r="I5926" t="s">
        <v>115</v>
      </c>
      <c r="J5926" t="s">
        <v>20267</v>
      </c>
      <c r="K5926" t="s">
        <v>20268</v>
      </c>
      <c r="L5926" t="s">
        <v>1173</v>
      </c>
      <c r="M5926">
        <v>50</v>
      </c>
      <c r="N5926" t="s">
        <v>113</v>
      </c>
      <c r="O5926" t="s">
        <v>8207</v>
      </c>
      <c r="P5926">
        <v>3</v>
      </c>
      <c r="Q5926">
        <v>1400</v>
      </c>
      <c r="R5926">
        <v>320</v>
      </c>
      <c r="T5926">
        <v>50</v>
      </c>
      <c r="U5926">
        <v>110</v>
      </c>
      <c r="V5926">
        <v>280</v>
      </c>
      <c r="W5926">
        <v>1.3440000000000001</v>
      </c>
      <c r="X5926">
        <v>1.6128</v>
      </c>
    </row>
    <row r="5927" spans="1:24" hidden="1" x14ac:dyDescent="0.3">
      <c r="A5927" t="s">
        <v>20269</v>
      </c>
      <c r="B5927" t="s">
        <v>8179</v>
      </c>
      <c r="C5927" t="s">
        <v>1269</v>
      </c>
      <c r="D5927" t="s">
        <v>1268</v>
      </c>
      <c r="E5927" t="s">
        <v>113</v>
      </c>
      <c r="F5927" t="s">
        <v>1270</v>
      </c>
      <c r="G5927" t="s">
        <v>133</v>
      </c>
      <c r="H5927" t="s">
        <v>1244</v>
      </c>
      <c r="I5927" t="s">
        <v>115</v>
      </c>
      <c r="J5927" t="s">
        <v>20267</v>
      </c>
      <c r="K5927" t="s">
        <v>20268</v>
      </c>
      <c r="L5927" t="s">
        <v>1173</v>
      </c>
      <c r="M5927">
        <v>50</v>
      </c>
      <c r="N5927" t="s">
        <v>9971</v>
      </c>
      <c r="O5927" t="s">
        <v>9034</v>
      </c>
      <c r="P5927">
        <v>1</v>
      </c>
      <c r="Q5927">
        <v>560</v>
      </c>
      <c r="R5927">
        <v>308</v>
      </c>
      <c r="W5927">
        <v>0.17247999999999999</v>
      </c>
      <c r="X5927">
        <v>0.20697599999999999</v>
      </c>
    </row>
    <row r="5928" spans="1:24" hidden="1" x14ac:dyDescent="0.3">
      <c r="A5928" t="s">
        <v>20270</v>
      </c>
      <c r="B5928" t="s">
        <v>8211</v>
      </c>
      <c r="C5928" t="s">
        <v>1269</v>
      </c>
      <c r="D5928" t="s">
        <v>1268</v>
      </c>
      <c r="E5928" t="s">
        <v>113</v>
      </c>
      <c r="F5928" t="s">
        <v>1270</v>
      </c>
      <c r="G5928" t="s">
        <v>133</v>
      </c>
      <c r="H5928" t="s">
        <v>1244</v>
      </c>
      <c r="I5928" t="s">
        <v>115</v>
      </c>
      <c r="J5928" t="s">
        <v>20267</v>
      </c>
      <c r="K5928" t="s">
        <v>20268</v>
      </c>
      <c r="L5928" t="s">
        <v>1173</v>
      </c>
      <c r="M5928">
        <v>48</v>
      </c>
      <c r="N5928" t="s">
        <v>113</v>
      </c>
      <c r="O5928" t="s">
        <v>17194</v>
      </c>
      <c r="P5928">
        <v>2</v>
      </c>
      <c r="Q5928">
        <v>0.6</v>
      </c>
      <c r="T5928">
        <v>301.3</v>
      </c>
      <c r="U5928">
        <v>101.1</v>
      </c>
      <c r="W5928">
        <v>0.56548667764616278</v>
      </c>
      <c r="X5928">
        <v>0.90477868423386054</v>
      </c>
    </row>
    <row r="5929" spans="1:24" hidden="1" x14ac:dyDescent="0.3">
      <c r="A5929" t="s">
        <v>20271</v>
      </c>
      <c r="B5929" t="s">
        <v>8174</v>
      </c>
      <c r="C5929" t="s">
        <v>2717</v>
      </c>
      <c r="D5929" t="s">
        <v>2716</v>
      </c>
      <c r="E5929" t="s">
        <v>113</v>
      </c>
      <c r="F5929" t="s">
        <v>2718</v>
      </c>
      <c r="G5929" t="s">
        <v>1356</v>
      </c>
      <c r="H5929" t="s">
        <v>127</v>
      </c>
      <c r="I5929" t="s">
        <v>344</v>
      </c>
      <c r="J5929" t="s">
        <v>20272</v>
      </c>
      <c r="K5929" t="s">
        <v>20273</v>
      </c>
      <c r="L5929" t="s">
        <v>1173</v>
      </c>
      <c r="M5929">
        <v>50</v>
      </c>
      <c r="N5929" t="s">
        <v>113</v>
      </c>
      <c r="O5929" t="s">
        <v>9266</v>
      </c>
      <c r="P5929">
        <v>2</v>
      </c>
      <c r="Q5929">
        <v>1936</v>
      </c>
      <c r="R5929">
        <v>298</v>
      </c>
      <c r="S5929">
        <v>149</v>
      </c>
      <c r="T5929">
        <v>350</v>
      </c>
      <c r="U5929">
        <v>170</v>
      </c>
      <c r="W5929">
        <v>1.153856</v>
      </c>
      <c r="X5929">
        <v>1.3846271999999999</v>
      </c>
    </row>
    <row r="5930" spans="1:24" hidden="1" x14ac:dyDescent="0.3">
      <c r="A5930" t="s">
        <v>20274</v>
      </c>
      <c r="B5930" t="s">
        <v>8179</v>
      </c>
      <c r="C5930" t="s">
        <v>2717</v>
      </c>
      <c r="D5930" t="s">
        <v>2716</v>
      </c>
      <c r="E5930" t="s">
        <v>113</v>
      </c>
      <c r="F5930" t="s">
        <v>2718</v>
      </c>
      <c r="G5930" t="s">
        <v>1356</v>
      </c>
      <c r="H5930" t="s">
        <v>127</v>
      </c>
      <c r="I5930" t="s">
        <v>344</v>
      </c>
      <c r="J5930" t="s">
        <v>20272</v>
      </c>
      <c r="K5930" t="s">
        <v>20273</v>
      </c>
      <c r="L5930" t="s">
        <v>1173</v>
      </c>
      <c r="M5930">
        <v>50</v>
      </c>
      <c r="N5930" t="s">
        <v>113</v>
      </c>
      <c r="O5930" t="s">
        <v>10274</v>
      </c>
      <c r="P5930">
        <v>3</v>
      </c>
      <c r="Q5930">
        <v>480</v>
      </c>
      <c r="R5930">
        <v>356</v>
      </c>
      <c r="S5930">
        <v>140</v>
      </c>
      <c r="W5930">
        <v>0.51263999999999998</v>
      </c>
      <c r="X5930">
        <v>0.61516799999999994</v>
      </c>
    </row>
    <row r="5931" spans="1:24" hidden="1" x14ac:dyDescent="0.3">
      <c r="A5931" t="s">
        <v>20275</v>
      </c>
      <c r="B5931" t="s">
        <v>8211</v>
      </c>
      <c r="C5931" t="s">
        <v>2717</v>
      </c>
      <c r="D5931" t="s">
        <v>2716</v>
      </c>
      <c r="E5931" t="s">
        <v>113</v>
      </c>
      <c r="F5931" t="s">
        <v>2718</v>
      </c>
      <c r="G5931" t="s">
        <v>1356</v>
      </c>
      <c r="H5931" t="s">
        <v>127</v>
      </c>
      <c r="I5931" t="s">
        <v>344</v>
      </c>
      <c r="J5931" t="s">
        <v>20272</v>
      </c>
      <c r="K5931" t="s">
        <v>20273</v>
      </c>
      <c r="L5931" t="s">
        <v>1173</v>
      </c>
      <c r="M5931">
        <v>48</v>
      </c>
      <c r="N5931" t="s">
        <v>113</v>
      </c>
      <c r="O5931" t="s">
        <v>9493</v>
      </c>
      <c r="P5931">
        <v>1</v>
      </c>
      <c r="Q5931">
        <v>0.6</v>
      </c>
      <c r="T5931">
        <v>303.45</v>
      </c>
      <c r="W5931">
        <v>0.28274333882308139</v>
      </c>
      <c r="X5931">
        <v>0.45238934211693027</v>
      </c>
    </row>
    <row r="5932" spans="1:24" hidden="1" x14ac:dyDescent="0.3">
      <c r="A5932" t="s">
        <v>20276</v>
      </c>
      <c r="B5932" t="s">
        <v>8174</v>
      </c>
      <c r="C5932" t="s">
        <v>391</v>
      </c>
      <c r="D5932" t="s">
        <v>390</v>
      </c>
      <c r="E5932" t="s">
        <v>113</v>
      </c>
      <c r="F5932" t="s">
        <v>392</v>
      </c>
      <c r="G5932" t="s">
        <v>1356</v>
      </c>
      <c r="H5932" t="s">
        <v>127</v>
      </c>
      <c r="I5932" t="s">
        <v>344</v>
      </c>
      <c r="J5932" t="s">
        <v>20277</v>
      </c>
      <c r="K5932" t="s">
        <v>20278</v>
      </c>
      <c r="L5932" t="s">
        <v>1173</v>
      </c>
      <c r="M5932">
        <v>50</v>
      </c>
      <c r="N5932" t="s">
        <v>113</v>
      </c>
      <c r="O5932" t="s">
        <v>9266</v>
      </c>
      <c r="P5932">
        <v>2</v>
      </c>
      <c r="Q5932">
        <v>1936</v>
      </c>
      <c r="R5932">
        <v>298</v>
      </c>
      <c r="S5932">
        <v>149</v>
      </c>
      <c r="T5932">
        <v>0</v>
      </c>
      <c r="U5932">
        <v>210</v>
      </c>
      <c r="W5932">
        <v>1.153856</v>
      </c>
      <c r="X5932">
        <v>1.3846271999999999</v>
      </c>
    </row>
    <row r="5933" spans="1:24" hidden="1" x14ac:dyDescent="0.3">
      <c r="A5933" t="s">
        <v>20279</v>
      </c>
      <c r="B5933" t="s">
        <v>8179</v>
      </c>
      <c r="C5933" t="s">
        <v>391</v>
      </c>
      <c r="D5933" t="s">
        <v>390</v>
      </c>
      <c r="E5933" t="s">
        <v>113</v>
      </c>
      <c r="F5933" t="s">
        <v>392</v>
      </c>
      <c r="G5933" t="s">
        <v>1356</v>
      </c>
      <c r="H5933" t="s">
        <v>127</v>
      </c>
      <c r="I5933" t="s">
        <v>344</v>
      </c>
      <c r="J5933" t="s">
        <v>20277</v>
      </c>
      <c r="K5933" t="s">
        <v>20278</v>
      </c>
      <c r="L5933" t="s">
        <v>1173</v>
      </c>
      <c r="M5933">
        <v>50</v>
      </c>
      <c r="N5933" t="s">
        <v>113</v>
      </c>
      <c r="O5933" t="s">
        <v>10274</v>
      </c>
      <c r="P5933">
        <v>3</v>
      </c>
      <c r="Q5933">
        <v>480</v>
      </c>
      <c r="R5933">
        <v>356</v>
      </c>
      <c r="S5933">
        <v>140</v>
      </c>
      <c r="W5933">
        <v>0.51263999999999998</v>
      </c>
      <c r="X5933">
        <v>0.61516799999999994</v>
      </c>
    </row>
    <row r="5934" spans="1:24" hidden="1" x14ac:dyDescent="0.3">
      <c r="A5934" t="s">
        <v>20280</v>
      </c>
      <c r="B5934" t="s">
        <v>8211</v>
      </c>
      <c r="C5934" t="s">
        <v>391</v>
      </c>
      <c r="D5934" t="s">
        <v>390</v>
      </c>
      <c r="E5934" t="s">
        <v>113</v>
      </c>
      <c r="F5934" t="s">
        <v>392</v>
      </c>
      <c r="G5934" t="s">
        <v>1356</v>
      </c>
      <c r="H5934" t="s">
        <v>127</v>
      </c>
      <c r="I5934" t="s">
        <v>344</v>
      </c>
      <c r="J5934" t="s">
        <v>20277</v>
      </c>
      <c r="K5934" t="s">
        <v>20278</v>
      </c>
      <c r="L5934" t="s">
        <v>1173</v>
      </c>
      <c r="M5934">
        <v>48</v>
      </c>
      <c r="N5934" t="s">
        <v>113</v>
      </c>
      <c r="O5934" t="s">
        <v>9493</v>
      </c>
      <c r="P5934">
        <v>1</v>
      </c>
      <c r="Q5934">
        <v>0.9</v>
      </c>
      <c r="T5934">
        <v>260.17</v>
      </c>
      <c r="W5934">
        <v>0.63617251235193317</v>
      </c>
      <c r="X5934">
        <v>1.0178760197630932</v>
      </c>
    </row>
    <row r="5935" spans="1:24" hidden="1" x14ac:dyDescent="0.3">
      <c r="A5935" t="s">
        <v>20281</v>
      </c>
      <c r="B5935" t="s">
        <v>8174</v>
      </c>
      <c r="C5935" t="s">
        <v>7202</v>
      </c>
      <c r="D5935" t="s">
        <v>7201</v>
      </c>
      <c r="E5935" t="s">
        <v>113</v>
      </c>
      <c r="F5935" t="s">
        <v>7203</v>
      </c>
      <c r="G5935" t="s">
        <v>247</v>
      </c>
      <c r="H5935" t="s">
        <v>1187</v>
      </c>
      <c r="I5935" t="s">
        <v>1189</v>
      </c>
      <c r="J5935" t="s">
        <v>20282</v>
      </c>
      <c r="K5935" t="s">
        <v>20283</v>
      </c>
      <c r="L5935" t="s">
        <v>9030</v>
      </c>
      <c r="M5935">
        <v>60</v>
      </c>
      <c r="N5935" t="s">
        <v>9085</v>
      </c>
      <c r="O5935" t="s">
        <v>10329</v>
      </c>
      <c r="P5935">
        <v>2</v>
      </c>
      <c r="Q5935">
        <v>2580</v>
      </c>
      <c r="R5935">
        <v>590</v>
      </c>
      <c r="T5935">
        <v>260</v>
      </c>
      <c r="U5935">
        <v>85</v>
      </c>
      <c r="W5935">
        <v>3.0444</v>
      </c>
      <c r="X5935">
        <v>3.6532799999999996</v>
      </c>
    </row>
    <row r="5936" spans="1:24" hidden="1" x14ac:dyDescent="0.3">
      <c r="A5936" t="s">
        <v>20284</v>
      </c>
      <c r="B5936" t="s">
        <v>8179</v>
      </c>
      <c r="C5936" t="s">
        <v>7202</v>
      </c>
      <c r="D5936" t="s">
        <v>7201</v>
      </c>
      <c r="E5936" t="s">
        <v>113</v>
      </c>
      <c r="F5936" t="s">
        <v>7203</v>
      </c>
      <c r="G5936" t="s">
        <v>247</v>
      </c>
      <c r="H5936" t="s">
        <v>1187</v>
      </c>
      <c r="I5936" t="s">
        <v>1189</v>
      </c>
      <c r="J5936" t="s">
        <v>20282</v>
      </c>
      <c r="K5936" t="s">
        <v>20283</v>
      </c>
      <c r="L5936" t="s">
        <v>9030</v>
      </c>
      <c r="M5936">
        <v>59</v>
      </c>
      <c r="N5936" t="s">
        <v>9085</v>
      </c>
      <c r="O5936" t="s">
        <v>11880</v>
      </c>
      <c r="P5936">
        <v>1</v>
      </c>
      <c r="Q5936">
        <v>400</v>
      </c>
      <c r="R5936">
        <v>300</v>
      </c>
      <c r="W5936">
        <v>0.12</v>
      </c>
      <c r="X5936">
        <v>0.14399999999999999</v>
      </c>
    </row>
    <row r="5937" spans="1:24" hidden="1" x14ac:dyDescent="0.3">
      <c r="A5937" t="s">
        <v>20285</v>
      </c>
      <c r="B5937" t="s">
        <v>8536</v>
      </c>
      <c r="C5937" t="s">
        <v>7202</v>
      </c>
      <c r="D5937" t="s">
        <v>7201</v>
      </c>
      <c r="E5937" t="s">
        <v>113</v>
      </c>
      <c r="F5937" t="s">
        <v>7203</v>
      </c>
      <c r="G5937" t="s">
        <v>247</v>
      </c>
      <c r="H5937" t="s">
        <v>1187</v>
      </c>
      <c r="I5937" t="s">
        <v>1189</v>
      </c>
      <c r="J5937" t="s">
        <v>20282</v>
      </c>
      <c r="K5937" t="s">
        <v>20283</v>
      </c>
      <c r="L5937" t="s">
        <v>9030</v>
      </c>
      <c r="M5937">
        <v>57</v>
      </c>
      <c r="N5937" t="s">
        <v>9085</v>
      </c>
      <c r="O5937" t="s">
        <v>9131</v>
      </c>
      <c r="P5937">
        <v>2</v>
      </c>
      <c r="Q5937">
        <v>210</v>
      </c>
      <c r="R5937">
        <v>210</v>
      </c>
      <c r="W5937">
        <v>8.8200000000000001E-2</v>
      </c>
      <c r="X5937">
        <v>0.10584</v>
      </c>
    </row>
    <row r="5938" spans="1:24" hidden="1" x14ac:dyDescent="0.3">
      <c r="A5938" t="s">
        <v>20286</v>
      </c>
      <c r="B5938" t="s">
        <v>8211</v>
      </c>
      <c r="C5938" t="s">
        <v>7202</v>
      </c>
      <c r="D5938" t="s">
        <v>7201</v>
      </c>
      <c r="E5938" t="s">
        <v>113</v>
      </c>
      <c r="F5938" t="s">
        <v>7203</v>
      </c>
      <c r="G5938" t="s">
        <v>247</v>
      </c>
      <c r="H5938" t="s">
        <v>1187</v>
      </c>
      <c r="I5938" t="s">
        <v>1189</v>
      </c>
      <c r="J5938" t="s">
        <v>20282</v>
      </c>
      <c r="K5938" t="s">
        <v>20283</v>
      </c>
      <c r="L5938" t="s">
        <v>9030</v>
      </c>
      <c r="M5938">
        <v>57</v>
      </c>
      <c r="N5938" t="s">
        <v>113</v>
      </c>
      <c r="O5938" t="s">
        <v>9493</v>
      </c>
      <c r="P5938">
        <v>2</v>
      </c>
      <c r="Q5938">
        <v>0.6</v>
      </c>
      <c r="T5938">
        <v>265</v>
      </c>
      <c r="U5938">
        <v>83</v>
      </c>
      <c r="W5938">
        <v>0.56548667764616278</v>
      </c>
      <c r="X5938">
        <v>0.90477868423386054</v>
      </c>
    </row>
    <row r="5939" spans="1:24" hidden="1" x14ac:dyDescent="0.3">
      <c r="A5939" t="s">
        <v>20287</v>
      </c>
      <c r="B5939" t="s">
        <v>1304</v>
      </c>
      <c r="C5939" t="s">
        <v>7202</v>
      </c>
      <c r="D5939" t="s">
        <v>7201</v>
      </c>
      <c r="E5939" t="s">
        <v>113</v>
      </c>
      <c r="F5939" t="s">
        <v>7203</v>
      </c>
      <c r="G5939" t="s">
        <v>247</v>
      </c>
      <c r="H5939" t="s">
        <v>1187</v>
      </c>
      <c r="I5939" t="s">
        <v>1189</v>
      </c>
      <c r="J5939" t="s">
        <v>20282</v>
      </c>
      <c r="K5939" t="s">
        <v>20283</v>
      </c>
      <c r="L5939" t="s">
        <v>9030</v>
      </c>
      <c r="M5939">
        <v>0</v>
      </c>
      <c r="N5939" t="s">
        <v>113</v>
      </c>
      <c r="O5939" t="s">
        <v>18432</v>
      </c>
      <c r="P5939">
        <v>3</v>
      </c>
    </row>
    <row r="5940" spans="1:24" hidden="1" x14ac:dyDescent="0.3">
      <c r="A5940" t="s">
        <v>20288</v>
      </c>
      <c r="B5940" t="s">
        <v>8174</v>
      </c>
      <c r="C5940" t="s">
        <v>1346</v>
      </c>
      <c r="D5940" t="s">
        <v>1345</v>
      </c>
      <c r="E5940" t="s">
        <v>113</v>
      </c>
      <c r="F5940" t="s">
        <v>1347</v>
      </c>
      <c r="G5940" t="s">
        <v>247</v>
      </c>
      <c r="H5940" t="s">
        <v>1187</v>
      </c>
      <c r="I5940" t="s">
        <v>1189</v>
      </c>
      <c r="J5940" t="s">
        <v>20289</v>
      </c>
      <c r="K5940" t="s">
        <v>20290</v>
      </c>
      <c r="L5940" t="s">
        <v>9030</v>
      </c>
      <c r="M5940">
        <v>60</v>
      </c>
      <c r="N5940" t="s">
        <v>9085</v>
      </c>
      <c r="O5940" t="s">
        <v>10329</v>
      </c>
      <c r="P5940">
        <v>2</v>
      </c>
      <c r="Q5940">
        <v>2580</v>
      </c>
      <c r="R5940">
        <v>590</v>
      </c>
      <c r="T5940">
        <v>150</v>
      </c>
      <c r="U5940">
        <v>315</v>
      </c>
      <c r="W5940">
        <v>3.0444</v>
      </c>
      <c r="X5940">
        <v>3.6532799999999996</v>
      </c>
    </row>
    <row r="5941" spans="1:24" hidden="1" x14ac:dyDescent="0.3">
      <c r="A5941" t="s">
        <v>20291</v>
      </c>
      <c r="B5941" t="s">
        <v>8179</v>
      </c>
      <c r="C5941" t="s">
        <v>1346</v>
      </c>
      <c r="D5941" t="s">
        <v>1345</v>
      </c>
      <c r="E5941" t="s">
        <v>113</v>
      </c>
      <c r="F5941" t="s">
        <v>1347</v>
      </c>
      <c r="G5941" t="s">
        <v>247</v>
      </c>
      <c r="H5941" t="s">
        <v>1187</v>
      </c>
      <c r="I5941" t="s">
        <v>1189</v>
      </c>
      <c r="J5941" t="s">
        <v>20289</v>
      </c>
      <c r="K5941" t="s">
        <v>20290</v>
      </c>
      <c r="L5941" t="s">
        <v>9030</v>
      </c>
      <c r="M5941">
        <v>59</v>
      </c>
      <c r="N5941" t="s">
        <v>9085</v>
      </c>
      <c r="O5941" t="s">
        <v>19878</v>
      </c>
      <c r="P5941">
        <v>1</v>
      </c>
      <c r="Q5941">
        <v>400</v>
      </c>
      <c r="R5941">
        <v>300</v>
      </c>
      <c r="W5941">
        <v>0.12</v>
      </c>
      <c r="X5941">
        <v>0.14399999999999999</v>
      </c>
    </row>
    <row r="5942" spans="1:24" hidden="1" x14ac:dyDescent="0.3">
      <c r="A5942" t="s">
        <v>20292</v>
      </c>
      <c r="B5942" t="s">
        <v>8536</v>
      </c>
      <c r="C5942" t="s">
        <v>1346</v>
      </c>
      <c r="D5942" t="s">
        <v>1345</v>
      </c>
      <c r="E5942" t="s">
        <v>113</v>
      </c>
      <c r="F5942" t="s">
        <v>1347</v>
      </c>
      <c r="G5942" t="s">
        <v>247</v>
      </c>
      <c r="H5942" t="s">
        <v>1187</v>
      </c>
      <c r="I5942" t="s">
        <v>1189</v>
      </c>
      <c r="J5942" t="s">
        <v>20289</v>
      </c>
      <c r="K5942" t="s">
        <v>20290</v>
      </c>
      <c r="L5942" t="s">
        <v>9030</v>
      </c>
      <c r="M5942">
        <v>57</v>
      </c>
      <c r="N5942" t="s">
        <v>9085</v>
      </c>
      <c r="O5942" t="s">
        <v>9131</v>
      </c>
      <c r="P5942">
        <v>2</v>
      </c>
      <c r="Q5942">
        <v>210</v>
      </c>
      <c r="R5942">
        <v>210</v>
      </c>
      <c r="W5942">
        <v>8.8200000000000001E-2</v>
      </c>
      <c r="X5942">
        <v>0.10584</v>
      </c>
    </row>
    <row r="5943" spans="1:24" hidden="1" x14ac:dyDescent="0.3">
      <c r="A5943" t="s">
        <v>20293</v>
      </c>
      <c r="B5943" t="s">
        <v>8211</v>
      </c>
      <c r="C5943" t="s">
        <v>1346</v>
      </c>
      <c r="D5943" t="s">
        <v>1345</v>
      </c>
      <c r="E5943" t="s">
        <v>113</v>
      </c>
      <c r="F5943" t="s">
        <v>1347</v>
      </c>
      <c r="G5943" t="s">
        <v>247</v>
      </c>
      <c r="H5943" t="s">
        <v>1187</v>
      </c>
      <c r="I5943" t="s">
        <v>1189</v>
      </c>
      <c r="J5943" t="s">
        <v>20289</v>
      </c>
      <c r="K5943" t="s">
        <v>20290</v>
      </c>
      <c r="L5943" t="s">
        <v>9030</v>
      </c>
      <c r="M5943">
        <v>57</v>
      </c>
      <c r="N5943" t="s">
        <v>113</v>
      </c>
      <c r="O5943" t="s">
        <v>9493</v>
      </c>
      <c r="P5943">
        <v>2</v>
      </c>
      <c r="Q5943">
        <v>0.6</v>
      </c>
      <c r="T5943">
        <v>319</v>
      </c>
      <c r="U5943">
        <v>118</v>
      </c>
      <c r="W5943">
        <v>0.56548667764616278</v>
      </c>
      <c r="X5943">
        <v>0.90477868423386054</v>
      </c>
    </row>
    <row r="5944" spans="1:24" hidden="1" x14ac:dyDescent="0.3">
      <c r="A5944" t="s">
        <v>20294</v>
      </c>
      <c r="B5944" t="s">
        <v>1304</v>
      </c>
      <c r="C5944" t="s">
        <v>1346</v>
      </c>
      <c r="D5944" t="s">
        <v>1345</v>
      </c>
      <c r="E5944" t="s">
        <v>113</v>
      </c>
      <c r="F5944" t="s">
        <v>1347</v>
      </c>
      <c r="G5944" t="s">
        <v>247</v>
      </c>
      <c r="H5944" t="s">
        <v>1187</v>
      </c>
      <c r="I5944" t="s">
        <v>1189</v>
      </c>
      <c r="J5944" t="s">
        <v>20289</v>
      </c>
      <c r="K5944" t="s">
        <v>20290</v>
      </c>
      <c r="L5944" t="s">
        <v>9030</v>
      </c>
      <c r="M5944">
        <v>0</v>
      </c>
      <c r="N5944" t="s">
        <v>113</v>
      </c>
      <c r="O5944" t="s">
        <v>18432</v>
      </c>
      <c r="P5944">
        <v>3</v>
      </c>
    </row>
    <row r="5945" spans="1:24" hidden="1" x14ac:dyDescent="0.3">
      <c r="A5945" t="s">
        <v>20295</v>
      </c>
      <c r="B5945" t="s">
        <v>8174</v>
      </c>
      <c r="C5945" t="s">
        <v>6035</v>
      </c>
      <c r="D5945" t="s">
        <v>6034</v>
      </c>
      <c r="E5945" t="s">
        <v>113</v>
      </c>
      <c r="F5945" t="s">
        <v>6036</v>
      </c>
      <c r="G5945" t="s">
        <v>247</v>
      </c>
      <c r="H5945" t="s">
        <v>308</v>
      </c>
      <c r="I5945" t="s">
        <v>935</v>
      </c>
      <c r="J5945" t="s">
        <v>20296</v>
      </c>
      <c r="K5945" t="s">
        <v>20297</v>
      </c>
      <c r="L5945" t="s">
        <v>8903</v>
      </c>
      <c r="M5945">
        <v>30</v>
      </c>
      <c r="N5945" t="s">
        <v>9085</v>
      </c>
      <c r="O5945" t="s">
        <v>10794</v>
      </c>
      <c r="P5945">
        <v>1</v>
      </c>
      <c r="Q5945">
        <v>1499</v>
      </c>
      <c r="R5945">
        <v>369</v>
      </c>
      <c r="T5945">
        <v>280</v>
      </c>
      <c r="W5945">
        <v>0.55313100000000004</v>
      </c>
      <c r="X5945">
        <v>0.66375720000000005</v>
      </c>
    </row>
    <row r="5946" spans="1:24" hidden="1" x14ac:dyDescent="0.3">
      <c r="A5946" t="s">
        <v>20298</v>
      </c>
      <c r="B5946" t="s">
        <v>8179</v>
      </c>
      <c r="C5946" t="s">
        <v>6035</v>
      </c>
      <c r="D5946" t="s">
        <v>6034</v>
      </c>
      <c r="E5946" t="s">
        <v>113</v>
      </c>
      <c r="F5946" t="s">
        <v>6036</v>
      </c>
      <c r="G5946" t="s">
        <v>247</v>
      </c>
      <c r="H5946" t="s">
        <v>308</v>
      </c>
      <c r="I5946" t="s">
        <v>935</v>
      </c>
      <c r="J5946" t="s">
        <v>20296</v>
      </c>
      <c r="K5946" t="s">
        <v>20297</v>
      </c>
      <c r="L5946" t="s">
        <v>8903</v>
      </c>
      <c r="M5946">
        <v>30</v>
      </c>
      <c r="N5946" t="s">
        <v>9085</v>
      </c>
      <c r="O5946" t="s">
        <v>11880</v>
      </c>
      <c r="P5946">
        <v>1</v>
      </c>
      <c r="Q5946">
        <v>400</v>
      </c>
      <c r="R5946">
        <v>300</v>
      </c>
      <c r="W5946">
        <v>0.12</v>
      </c>
      <c r="X5946">
        <v>0.14399999999999999</v>
      </c>
    </row>
    <row r="5947" spans="1:24" hidden="1" x14ac:dyDescent="0.3">
      <c r="A5947" t="s">
        <v>20299</v>
      </c>
      <c r="B5947" t="s">
        <v>8536</v>
      </c>
      <c r="C5947" t="s">
        <v>6035</v>
      </c>
      <c r="D5947" t="s">
        <v>6034</v>
      </c>
      <c r="E5947" t="s">
        <v>113</v>
      </c>
      <c r="F5947" t="s">
        <v>6036</v>
      </c>
      <c r="G5947" t="s">
        <v>247</v>
      </c>
      <c r="H5947" t="s">
        <v>308</v>
      </c>
      <c r="I5947" t="s">
        <v>935</v>
      </c>
      <c r="J5947" t="s">
        <v>20296</v>
      </c>
      <c r="K5947" t="s">
        <v>20297</v>
      </c>
      <c r="L5947" t="s">
        <v>8903</v>
      </c>
      <c r="M5947">
        <v>28</v>
      </c>
      <c r="N5947" t="s">
        <v>9085</v>
      </c>
      <c r="O5947" t="s">
        <v>9131</v>
      </c>
      <c r="P5947">
        <v>2</v>
      </c>
      <c r="Q5947">
        <v>210</v>
      </c>
      <c r="R5947">
        <v>210</v>
      </c>
      <c r="W5947">
        <v>8.8200000000000001E-2</v>
      </c>
      <c r="X5947">
        <v>0.10584</v>
      </c>
    </row>
    <row r="5948" spans="1:24" hidden="1" x14ac:dyDescent="0.3">
      <c r="A5948" t="s">
        <v>20300</v>
      </c>
      <c r="B5948" t="s">
        <v>8211</v>
      </c>
      <c r="C5948" t="s">
        <v>6035</v>
      </c>
      <c r="D5948" t="s">
        <v>6034</v>
      </c>
      <c r="E5948" t="s">
        <v>113</v>
      </c>
      <c r="F5948" t="s">
        <v>6036</v>
      </c>
      <c r="G5948" t="s">
        <v>247</v>
      </c>
      <c r="H5948" t="s">
        <v>308</v>
      </c>
      <c r="I5948" t="s">
        <v>935</v>
      </c>
      <c r="J5948" t="s">
        <v>20296</v>
      </c>
      <c r="K5948" t="s">
        <v>20297</v>
      </c>
      <c r="L5948" t="s">
        <v>8903</v>
      </c>
      <c r="M5948">
        <v>28</v>
      </c>
      <c r="N5948" t="s">
        <v>113</v>
      </c>
      <c r="O5948" t="s">
        <v>9493</v>
      </c>
      <c r="P5948">
        <v>1</v>
      </c>
      <c r="Q5948">
        <v>0.3</v>
      </c>
      <c r="T5948">
        <v>222.38</v>
      </c>
      <c r="W5948">
        <v>7.0685834705770348E-2</v>
      </c>
      <c r="X5948">
        <v>0.11309733552923257</v>
      </c>
    </row>
    <row r="5949" spans="1:24" hidden="1" x14ac:dyDescent="0.3">
      <c r="A5949" t="s">
        <v>20301</v>
      </c>
      <c r="B5949" t="s">
        <v>8174</v>
      </c>
      <c r="C5949" t="s">
        <v>3234</v>
      </c>
      <c r="D5949" t="s">
        <v>3233</v>
      </c>
      <c r="E5949" t="s">
        <v>113</v>
      </c>
      <c r="F5949" t="s">
        <v>113</v>
      </c>
      <c r="G5949" t="s">
        <v>113</v>
      </c>
      <c r="H5949" t="s">
        <v>113</v>
      </c>
      <c r="I5949" t="s">
        <v>686</v>
      </c>
      <c r="J5949" t="s">
        <v>20302</v>
      </c>
      <c r="K5949" t="s">
        <v>20303</v>
      </c>
      <c r="L5949" t="s">
        <v>10083</v>
      </c>
      <c r="M5949">
        <v>20</v>
      </c>
      <c r="N5949" t="s">
        <v>113</v>
      </c>
      <c r="O5949" t="s">
        <v>14227</v>
      </c>
      <c r="P5949">
        <v>3</v>
      </c>
      <c r="Q5949">
        <v>699</v>
      </c>
      <c r="R5949">
        <v>395</v>
      </c>
      <c r="S5949">
        <v>160</v>
      </c>
      <c r="T5949">
        <v>40</v>
      </c>
      <c r="U5949">
        <v>160</v>
      </c>
      <c r="V5949">
        <v>280</v>
      </c>
      <c r="W5949">
        <v>0.82831500000000002</v>
      </c>
      <c r="X5949">
        <v>0.99397800000000003</v>
      </c>
    </row>
    <row r="5950" spans="1:24" hidden="1" x14ac:dyDescent="0.3">
      <c r="A5950" t="s">
        <v>20304</v>
      </c>
      <c r="B5950" t="s">
        <v>8617</v>
      </c>
      <c r="C5950" t="s">
        <v>3234</v>
      </c>
      <c r="D5950" t="s">
        <v>3233</v>
      </c>
      <c r="E5950" t="s">
        <v>113</v>
      </c>
      <c r="F5950" t="s">
        <v>113</v>
      </c>
      <c r="G5950" t="s">
        <v>113</v>
      </c>
      <c r="H5950" t="s">
        <v>113</v>
      </c>
      <c r="I5950" t="s">
        <v>686</v>
      </c>
      <c r="J5950" t="s">
        <v>20302</v>
      </c>
      <c r="K5950" t="s">
        <v>20303</v>
      </c>
      <c r="L5950" t="s">
        <v>10083</v>
      </c>
      <c r="M5950">
        <v>20</v>
      </c>
      <c r="N5950" t="s">
        <v>113</v>
      </c>
      <c r="O5950" t="s">
        <v>9266</v>
      </c>
      <c r="P5950">
        <v>3</v>
      </c>
      <c r="Q5950">
        <v>1936</v>
      </c>
      <c r="R5950">
        <v>298</v>
      </c>
      <c r="S5950">
        <v>149</v>
      </c>
      <c r="T5950">
        <v>40</v>
      </c>
      <c r="U5950">
        <v>160</v>
      </c>
      <c r="V5950">
        <v>280</v>
      </c>
      <c r="W5950">
        <v>1.7307840000000001</v>
      </c>
      <c r="X5950">
        <v>2.0769408</v>
      </c>
    </row>
    <row r="5951" spans="1:24" hidden="1" x14ac:dyDescent="0.3">
      <c r="A5951" t="s">
        <v>20305</v>
      </c>
      <c r="B5951" t="s">
        <v>8179</v>
      </c>
      <c r="C5951" t="s">
        <v>3234</v>
      </c>
      <c r="D5951" t="s">
        <v>3233</v>
      </c>
      <c r="E5951" t="s">
        <v>113</v>
      </c>
      <c r="F5951" t="s">
        <v>113</v>
      </c>
      <c r="G5951" t="s">
        <v>113</v>
      </c>
      <c r="H5951" t="s">
        <v>113</v>
      </c>
      <c r="I5951" t="s">
        <v>686</v>
      </c>
      <c r="J5951" t="s">
        <v>20302</v>
      </c>
      <c r="K5951" t="s">
        <v>20303</v>
      </c>
      <c r="L5951" t="s">
        <v>10083</v>
      </c>
      <c r="M5951">
        <v>20</v>
      </c>
      <c r="N5951" t="s">
        <v>113</v>
      </c>
      <c r="O5951" t="s">
        <v>11880</v>
      </c>
      <c r="P5951">
        <v>3</v>
      </c>
      <c r="Q5951">
        <v>400</v>
      </c>
      <c r="R5951">
        <v>300</v>
      </c>
      <c r="S5951">
        <v>100</v>
      </c>
      <c r="W5951">
        <v>0.36</v>
      </c>
      <c r="X5951">
        <v>0.432</v>
      </c>
    </row>
    <row r="5952" spans="1:24" hidden="1" x14ac:dyDescent="0.3">
      <c r="A5952" t="s">
        <v>20306</v>
      </c>
      <c r="B5952" t="s">
        <v>8174</v>
      </c>
      <c r="C5952" t="s">
        <v>1453</v>
      </c>
      <c r="D5952" t="s">
        <v>1452</v>
      </c>
      <c r="E5952" t="s">
        <v>113</v>
      </c>
      <c r="F5952" t="s">
        <v>1454</v>
      </c>
      <c r="G5952" t="s">
        <v>133</v>
      </c>
      <c r="H5952" t="s">
        <v>1244</v>
      </c>
      <c r="I5952" t="s">
        <v>115</v>
      </c>
      <c r="J5952" t="s">
        <v>20307</v>
      </c>
      <c r="K5952" t="s">
        <v>20308</v>
      </c>
      <c r="L5952" t="s">
        <v>1173</v>
      </c>
      <c r="M5952">
        <v>50</v>
      </c>
      <c r="N5952" t="s">
        <v>113</v>
      </c>
      <c r="O5952" t="s">
        <v>8207</v>
      </c>
      <c r="P5952">
        <v>3</v>
      </c>
      <c r="Q5952">
        <v>1400</v>
      </c>
      <c r="R5952">
        <v>320</v>
      </c>
      <c r="T5952">
        <v>280</v>
      </c>
      <c r="U5952">
        <v>120</v>
      </c>
      <c r="V5952">
        <v>180</v>
      </c>
      <c r="W5952">
        <v>1.3440000000000001</v>
      </c>
      <c r="X5952">
        <v>1.6128</v>
      </c>
    </row>
    <row r="5953" spans="1:24" hidden="1" x14ac:dyDescent="0.3">
      <c r="A5953" t="s">
        <v>20309</v>
      </c>
      <c r="B5953" t="s">
        <v>8179</v>
      </c>
      <c r="C5953" t="s">
        <v>1453</v>
      </c>
      <c r="D5953" t="s">
        <v>1452</v>
      </c>
      <c r="E5953" t="s">
        <v>113</v>
      </c>
      <c r="F5953" t="s">
        <v>1454</v>
      </c>
      <c r="G5953" t="s">
        <v>133</v>
      </c>
      <c r="H5953" t="s">
        <v>1244</v>
      </c>
      <c r="I5953" t="s">
        <v>115</v>
      </c>
      <c r="J5953" t="s">
        <v>20307</v>
      </c>
      <c r="K5953" t="s">
        <v>20308</v>
      </c>
      <c r="L5953" t="s">
        <v>1173</v>
      </c>
      <c r="M5953">
        <v>50</v>
      </c>
      <c r="N5953" t="s">
        <v>9971</v>
      </c>
      <c r="O5953" t="s">
        <v>9034</v>
      </c>
      <c r="P5953">
        <v>1</v>
      </c>
      <c r="Q5953">
        <v>560</v>
      </c>
      <c r="R5953">
        <v>308</v>
      </c>
      <c r="W5953">
        <v>0.17247999999999999</v>
      </c>
      <c r="X5953">
        <v>0.20697599999999999</v>
      </c>
    </row>
    <row r="5954" spans="1:24" hidden="1" x14ac:dyDescent="0.3">
      <c r="A5954" t="s">
        <v>20310</v>
      </c>
      <c r="B5954" t="s">
        <v>8211</v>
      </c>
      <c r="C5954" t="s">
        <v>1453</v>
      </c>
      <c r="D5954" t="s">
        <v>1452</v>
      </c>
      <c r="E5954" t="s">
        <v>113</v>
      </c>
      <c r="F5954" t="s">
        <v>1454</v>
      </c>
      <c r="G5954" t="s">
        <v>133</v>
      </c>
      <c r="H5954" t="s">
        <v>1244</v>
      </c>
      <c r="I5954" t="s">
        <v>115</v>
      </c>
      <c r="J5954" t="s">
        <v>20307</v>
      </c>
      <c r="K5954" t="s">
        <v>20308</v>
      </c>
      <c r="L5954" t="s">
        <v>1173</v>
      </c>
      <c r="M5954">
        <v>48</v>
      </c>
      <c r="N5954" t="s">
        <v>113</v>
      </c>
      <c r="O5954" t="s">
        <v>17194</v>
      </c>
      <c r="P5954">
        <v>1</v>
      </c>
      <c r="Q5954">
        <v>0.6</v>
      </c>
      <c r="T5954">
        <v>96</v>
      </c>
      <c r="W5954">
        <v>0.28274333882308139</v>
      </c>
      <c r="X5954">
        <v>0.45238934211693027</v>
      </c>
    </row>
    <row r="5955" spans="1:24" hidden="1" x14ac:dyDescent="0.3">
      <c r="A5955" t="s">
        <v>20311</v>
      </c>
      <c r="B5955" t="s">
        <v>8174</v>
      </c>
      <c r="C5955" t="s">
        <v>7780</v>
      </c>
      <c r="D5955" t="s">
        <v>7779</v>
      </c>
      <c r="E5955" t="s">
        <v>113</v>
      </c>
      <c r="F5955" t="s">
        <v>7781</v>
      </c>
      <c r="G5955" t="s">
        <v>133</v>
      </c>
      <c r="H5955" t="s">
        <v>1244</v>
      </c>
      <c r="I5955" t="s">
        <v>115</v>
      </c>
      <c r="J5955" t="s">
        <v>20312</v>
      </c>
      <c r="K5955" t="s">
        <v>20313</v>
      </c>
      <c r="L5955" t="s">
        <v>1173</v>
      </c>
      <c r="M5955">
        <v>50</v>
      </c>
      <c r="N5955" t="s">
        <v>113</v>
      </c>
      <c r="O5955" t="s">
        <v>9890</v>
      </c>
      <c r="P5955">
        <v>3</v>
      </c>
      <c r="Q5955">
        <v>2500</v>
      </c>
      <c r="R5955">
        <v>355</v>
      </c>
      <c r="S5955">
        <v>192</v>
      </c>
      <c r="T5955">
        <v>0</v>
      </c>
      <c r="U5955">
        <v>100</v>
      </c>
      <c r="V5955">
        <v>280</v>
      </c>
      <c r="W5955">
        <v>2.6625000000000001</v>
      </c>
      <c r="X5955">
        <v>3.1949999999999998</v>
      </c>
    </row>
    <row r="5956" spans="1:24" hidden="1" x14ac:dyDescent="0.3">
      <c r="A5956" t="s">
        <v>20314</v>
      </c>
      <c r="B5956" t="s">
        <v>8179</v>
      </c>
      <c r="C5956" t="s">
        <v>7780</v>
      </c>
      <c r="D5956" t="s">
        <v>7779</v>
      </c>
      <c r="E5956" t="s">
        <v>113</v>
      </c>
      <c r="F5956" t="s">
        <v>7781</v>
      </c>
      <c r="G5956" t="s">
        <v>133</v>
      </c>
      <c r="H5956" t="s">
        <v>1244</v>
      </c>
      <c r="I5956" t="s">
        <v>115</v>
      </c>
      <c r="J5956" t="s">
        <v>20312</v>
      </c>
      <c r="K5956" t="s">
        <v>20313</v>
      </c>
      <c r="L5956" t="s">
        <v>1173</v>
      </c>
      <c r="M5956">
        <v>50</v>
      </c>
      <c r="N5956" t="s">
        <v>9971</v>
      </c>
      <c r="O5956" t="s">
        <v>9034</v>
      </c>
      <c r="P5956">
        <v>1</v>
      </c>
      <c r="Q5956">
        <v>560</v>
      </c>
      <c r="R5956">
        <v>308</v>
      </c>
      <c r="W5956">
        <v>0.17247999999999999</v>
      </c>
      <c r="X5956">
        <v>0.20697599999999999</v>
      </c>
    </row>
    <row r="5957" spans="1:24" hidden="1" x14ac:dyDescent="0.3">
      <c r="A5957" t="s">
        <v>20315</v>
      </c>
      <c r="B5957" t="s">
        <v>8211</v>
      </c>
      <c r="C5957" t="s">
        <v>7780</v>
      </c>
      <c r="D5957" t="s">
        <v>7779</v>
      </c>
      <c r="E5957" t="s">
        <v>113</v>
      </c>
      <c r="F5957" t="s">
        <v>7781</v>
      </c>
      <c r="G5957" t="s">
        <v>133</v>
      </c>
      <c r="H5957" t="s">
        <v>1244</v>
      </c>
      <c r="I5957" t="s">
        <v>115</v>
      </c>
      <c r="J5957" t="s">
        <v>20312</v>
      </c>
      <c r="K5957" t="s">
        <v>20313</v>
      </c>
      <c r="L5957" t="s">
        <v>1173</v>
      </c>
      <c r="M5957">
        <v>48</v>
      </c>
      <c r="N5957" t="s">
        <v>113</v>
      </c>
      <c r="O5957" t="s">
        <v>17194</v>
      </c>
      <c r="P5957">
        <v>1</v>
      </c>
      <c r="Q5957">
        <v>0.6</v>
      </c>
      <c r="T5957">
        <v>107.57</v>
      </c>
      <c r="W5957">
        <v>0.28274333882308139</v>
      </c>
      <c r="X5957">
        <v>0.45238934211693027</v>
      </c>
    </row>
    <row r="5958" spans="1:24" hidden="1" x14ac:dyDescent="0.3">
      <c r="A5958" t="s">
        <v>20316</v>
      </c>
      <c r="B5958" t="s">
        <v>8174</v>
      </c>
      <c r="C5958" t="s">
        <v>20317</v>
      </c>
      <c r="D5958" t="s">
        <v>20318</v>
      </c>
      <c r="E5958" t="s">
        <v>113</v>
      </c>
      <c r="F5958" t="s">
        <v>20319</v>
      </c>
      <c r="G5958" t="s">
        <v>133</v>
      </c>
      <c r="H5958" t="s">
        <v>1244</v>
      </c>
      <c r="I5958" t="s">
        <v>115</v>
      </c>
      <c r="J5958" t="s">
        <v>20320</v>
      </c>
      <c r="K5958" t="s">
        <v>20321</v>
      </c>
      <c r="L5958" t="s">
        <v>1173</v>
      </c>
      <c r="M5958">
        <v>50</v>
      </c>
      <c r="N5958" t="s">
        <v>113</v>
      </c>
      <c r="O5958" t="s">
        <v>8207</v>
      </c>
      <c r="P5958">
        <v>3</v>
      </c>
      <c r="Q5958">
        <v>1400</v>
      </c>
      <c r="R5958">
        <v>320</v>
      </c>
      <c r="T5958">
        <v>330</v>
      </c>
      <c r="U5958">
        <v>70</v>
      </c>
      <c r="V5958">
        <v>240</v>
      </c>
      <c r="W5958">
        <v>1.3440000000000001</v>
      </c>
      <c r="X5958">
        <v>1.6128</v>
      </c>
    </row>
    <row r="5959" spans="1:24" hidden="1" x14ac:dyDescent="0.3">
      <c r="A5959" t="s">
        <v>20322</v>
      </c>
      <c r="B5959" t="s">
        <v>8179</v>
      </c>
      <c r="C5959" t="s">
        <v>20317</v>
      </c>
      <c r="D5959" t="s">
        <v>20318</v>
      </c>
      <c r="E5959" t="s">
        <v>113</v>
      </c>
      <c r="F5959" t="s">
        <v>20319</v>
      </c>
      <c r="G5959" t="s">
        <v>133</v>
      </c>
      <c r="H5959" t="s">
        <v>1244</v>
      </c>
      <c r="I5959" t="s">
        <v>115</v>
      </c>
      <c r="J5959" t="s">
        <v>20320</v>
      </c>
      <c r="K5959" t="s">
        <v>20321</v>
      </c>
      <c r="L5959" t="s">
        <v>1173</v>
      </c>
      <c r="M5959">
        <v>50</v>
      </c>
      <c r="N5959" t="s">
        <v>9971</v>
      </c>
      <c r="O5959" t="s">
        <v>9034</v>
      </c>
      <c r="P5959">
        <v>1</v>
      </c>
      <c r="Q5959">
        <v>560</v>
      </c>
      <c r="R5959">
        <v>308</v>
      </c>
      <c r="W5959">
        <v>0.17247999999999999</v>
      </c>
      <c r="X5959">
        <v>0.20697599999999999</v>
      </c>
    </row>
    <row r="5960" spans="1:24" hidden="1" x14ac:dyDescent="0.3">
      <c r="A5960" t="s">
        <v>20323</v>
      </c>
      <c r="B5960" t="s">
        <v>8211</v>
      </c>
      <c r="C5960" t="s">
        <v>20317</v>
      </c>
      <c r="D5960" t="s">
        <v>20318</v>
      </c>
      <c r="E5960" t="s">
        <v>113</v>
      </c>
      <c r="F5960" t="s">
        <v>20319</v>
      </c>
      <c r="G5960" t="s">
        <v>133</v>
      </c>
      <c r="H5960" t="s">
        <v>1244</v>
      </c>
      <c r="I5960" t="s">
        <v>115</v>
      </c>
      <c r="J5960" t="s">
        <v>20320</v>
      </c>
      <c r="K5960" t="s">
        <v>20321</v>
      </c>
      <c r="L5960" t="s">
        <v>1173</v>
      </c>
      <c r="M5960">
        <v>48</v>
      </c>
      <c r="N5960" t="s">
        <v>113</v>
      </c>
      <c r="O5960" t="s">
        <v>17194</v>
      </c>
      <c r="P5960">
        <v>1</v>
      </c>
      <c r="Q5960">
        <v>0.6</v>
      </c>
      <c r="T5960">
        <v>237.92</v>
      </c>
      <c r="W5960">
        <v>0.28274333882308139</v>
      </c>
      <c r="X5960">
        <v>0.45238934211693027</v>
      </c>
    </row>
    <row r="5961" spans="1:24" hidden="1" x14ac:dyDescent="0.3">
      <c r="A5961" t="s">
        <v>20324</v>
      </c>
      <c r="B5961" t="s">
        <v>8174</v>
      </c>
      <c r="C5961" t="s">
        <v>1248</v>
      </c>
      <c r="D5961" t="s">
        <v>1247</v>
      </c>
      <c r="E5961" t="s">
        <v>113</v>
      </c>
      <c r="F5961" t="s">
        <v>1249</v>
      </c>
      <c r="G5961" t="s">
        <v>133</v>
      </c>
      <c r="H5961" t="s">
        <v>1244</v>
      </c>
      <c r="I5961" t="s">
        <v>115</v>
      </c>
      <c r="J5961" t="s">
        <v>20325</v>
      </c>
      <c r="K5961" t="s">
        <v>20326</v>
      </c>
      <c r="L5961" t="s">
        <v>8842</v>
      </c>
      <c r="M5961">
        <v>70</v>
      </c>
      <c r="N5961" t="s">
        <v>113</v>
      </c>
      <c r="O5961" t="s">
        <v>9890</v>
      </c>
      <c r="P5961">
        <v>3</v>
      </c>
      <c r="Q5961">
        <v>2500</v>
      </c>
      <c r="R5961">
        <v>355</v>
      </c>
      <c r="S5961">
        <v>192</v>
      </c>
      <c r="T5961">
        <v>20</v>
      </c>
      <c r="U5961">
        <v>200</v>
      </c>
      <c r="V5961">
        <v>260</v>
      </c>
      <c r="W5961">
        <v>2.6625000000000001</v>
      </c>
      <c r="X5961">
        <v>3.1949999999999998</v>
      </c>
    </row>
    <row r="5962" spans="1:24" hidden="1" x14ac:dyDescent="0.3">
      <c r="A5962" t="s">
        <v>20327</v>
      </c>
      <c r="B5962" t="s">
        <v>8179</v>
      </c>
      <c r="C5962" t="s">
        <v>1248</v>
      </c>
      <c r="D5962" t="s">
        <v>1247</v>
      </c>
      <c r="E5962" t="s">
        <v>113</v>
      </c>
      <c r="F5962" t="s">
        <v>1249</v>
      </c>
      <c r="G5962" t="s">
        <v>133</v>
      </c>
      <c r="H5962" t="s">
        <v>1244</v>
      </c>
      <c r="I5962" t="s">
        <v>115</v>
      </c>
      <c r="J5962" t="s">
        <v>20325</v>
      </c>
      <c r="K5962" t="s">
        <v>20326</v>
      </c>
      <c r="L5962" t="s">
        <v>8842</v>
      </c>
      <c r="M5962">
        <v>70</v>
      </c>
      <c r="N5962" t="s">
        <v>9971</v>
      </c>
      <c r="O5962" t="s">
        <v>9034</v>
      </c>
      <c r="P5962">
        <v>1</v>
      </c>
      <c r="Q5962">
        <v>560</v>
      </c>
      <c r="R5962">
        <v>308</v>
      </c>
      <c r="W5962">
        <v>0.17247999999999999</v>
      </c>
      <c r="X5962">
        <v>0.20697599999999999</v>
      </c>
    </row>
    <row r="5963" spans="1:24" hidden="1" x14ac:dyDescent="0.3">
      <c r="A5963" t="s">
        <v>20328</v>
      </c>
      <c r="B5963" t="s">
        <v>8211</v>
      </c>
      <c r="C5963" t="s">
        <v>1248</v>
      </c>
      <c r="D5963" t="s">
        <v>1247</v>
      </c>
      <c r="E5963" t="s">
        <v>113</v>
      </c>
      <c r="F5963" t="s">
        <v>1249</v>
      </c>
      <c r="G5963" t="s">
        <v>133</v>
      </c>
      <c r="H5963" t="s">
        <v>1244</v>
      </c>
      <c r="I5963" t="s">
        <v>115</v>
      </c>
      <c r="J5963" t="s">
        <v>20325</v>
      </c>
      <c r="K5963" t="s">
        <v>20326</v>
      </c>
      <c r="L5963" t="s">
        <v>8842</v>
      </c>
      <c r="M5963">
        <v>68</v>
      </c>
      <c r="N5963" t="s">
        <v>113</v>
      </c>
      <c r="O5963" t="s">
        <v>17194</v>
      </c>
      <c r="P5963">
        <v>1</v>
      </c>
      <c r="Q5963">
        <v>0.6</v>
      </c>
      <c r="T5963">
        <v>151.24</v>
      </c>
      <c r="W5963">
        <v>0.28274333882308139</v>
      </c>
      <c r="X5963">
        <v>0.45238934211693027</v>
      </c>
    </row>
    <row r="5964" spans="1:24" hidden="1" x14ac:dyDescent="0.3">
      <c r="A5964" t="s">
        <v>20329</v>
      </c>
      <c r="B5964" t="s">
        <v>8174</v>
      </c>
      <c r="C5964" t="s">
        <v>1261</v>
      </c>
      <c r="D5964" t="s">
        <v>1260</v>
      </c>
      <c r="E5964" t="s">
        <v>113</v>
      </c>
      <c r="F5964" t="s">
        <v>1262</v>
      </c>
      <c r="G5964" t="s">
        <v>133</v>
      </c>
      <c r="H5964" t="s">
        <v>1244</v>
      </c>
      <c r="I5964" t="s">
        <v>115</v>
      </c>
      <c r="J5964" t="s">
        <v>20330</v>
      </c>
      <c r="K5964" t="s">
        <v>20331</v>
      </c>
      <c r="L5964" t="s">
        <v>1173</v>
      </c>
      <c r="M5964">
        <v>50</v>
      </c>
      <c r="N5964" t="s">
        <v>113</v>
      </c>
      <c r="O5964" t="s">
        <v>8207</v>
      </c>
      <c r="P5964">
        <v>3</v>
      </c>
      <c r="Q5964">
        <v>1400</v>
      </c>
      <c r="R5964">
        <v>320</v>
      </c>
      <c r="T5964">
        <v>330</v>
      </c>
      <c r="U5964">
        <v>110</v>
      </c>
      <c r="V5964">
        <v>250</v>
      </c>
      <c r="W5964">
        <v>1.3440000000000001</v>
      </c>
      <c r="X5964">
        <v>1.6128</v>
      </c>
    </row>
    <row r="5965" spans="1:24" hidden="1" x14ac:dyDescent="0.3">
      <c r="A5965" t="s">
        <v>20332</v>
      </c>
      <c r="B5965" t="s">
        <v>8179</v>
      </c>
      <c r="C5965" t="s">
        <v>1261</v>
      </c>
      <c r="D5965" t="s">
        <v>1260</v>
      </c>
      <c r="E5965" t="s">
        <v>113</v>
      </c>
      <c r="F5965" t="s">
        <v>1262</v>
      </c>
      <c r="G5965" t="s">
        <v>133</v>
      </c>
      <c r="H5965" t="s">
        <v>1244</v>
      </c>
      <c r="I5965" t="s">
        <v>115</v>
      </c>
      <c r="J5965" t="s">
        <v>20330</v>
      </c>
      <c r="K5965" t="s">
        <v>20331</v>
      </c>
      <c r="L5965" t="s">
        <v>1173</v>
      </c>
      <c r="M5965">
        <v>50</v>
      </c>
      <c r="N5965" t="s">
        <v>9971</v>
      </c>
      <c r="O5965" t="s">
        <v>9034</v>
      </c>
      <c r="P5965">
        <v>1</v>
      </c>
      <c r="Q5965">
        <v>560</v>
      </c>
      <c r="R5965">
        <v>308</v>
      </c>
      <c r="W5965">
        <v>0.17247999999999999</v>
      </c>
      <c r="X5965">
        <v>0.20697599999999999</v>
      </c>
    </row>
    <row r="5966" spans="1:24" hidden="1" x14ac:dyDescent="0.3">
      <c r="A5966" t="s">
        <v>20333</v>
      </c>
      <c r="B5966" t="s">
        <v>8211</v>
      </c>
      <c r="C5966" t="s">
        <v>1261</v>
      </c>
      <c r="D5966" t="s">
        <v>1260</v>
      </c>
      <c r="E5966" t="s">
        <v>113</v>
      </c>
      <c r="F5966" t="s">
        <v>1262</v>
      </c>
      <c r="G5966" t="s">
        <v>133</v>
      </c>
      <c r="H5966" t="s">
        <v>1244</v>
      </c>
      <c r="I5966" t="s">
        <v>115</v>
      </c>
      <c r="J5966" t="s">
        <v>20330</v>
      </c>
      <c r="K5966" t="s">
        <v>20331</v>
      </c>
      <c r="L5966" t="s">
        <v>1173</v>
      </c>
      <c r="M5966">
        <v>48</v>
      </c>
      <c r="N5966" t="s">
        <v>113</v>
      </c>
      <c r="O5966" t="s">
        <v>17194</v>
      </c>
      <c r="P5966">
        <v>1</v>
      </c>
      <c r="Q5966">
        <v>0.6</v>
      </c>
      <c r="T5966">
        <v>244.27</v>
      </c>
      <c r="W5966">
        <v>0.28274333882308139</v>
      </c>
      <c r="X5966">
        <v>0.45238934211693027</v>
      </c>
    </row>
    <row r="5967" spans="1:24" hidden="1" x14ac:dyDescent="0.3">
      <c r="A5967" t="s">
        <v>20334</v>
      </c>
      <c r="B5967" t="s">
        <v>8174</v>
      </c>
      <c r="C5967" t="s">
        <v>1281</v>
      </c>
      <c r="D5967" t="s">
        <v>1280</v>
      </c>
      <c r="E5967" t="s">
        <v>113</v>
      </c>
      <c r="F5967" t="s">
        <v>1282</v>
      </c>
      <c r="G5967" t="s">
        <v>133</v>
      </c>
      <c r="H5967" t="s">
        <v>1244</v>
      </c>
      <c r="I5967" t="s">
        <v>115</v>
      </c>
      <c r="J5967" t="s">
        <v>20335</v>
      </c>
      <c r="K5967" t="s">
        <v>20336</v>
      </c>
      <c r="L5967" t="s">
        <v>120</v>
      </c>
      <c r="M5967">
        <v>40</v>
      </c>
      <c r="N5967" t="s">
        <v>113</v>
      </c>
      <c r="O5967" t="s">
        <v>8207</v>
      </c>
      <c r="P5967">
        <v>3</v>
      </c>
      <c r="Q5967">
        <v>1400</v>
      </c>
      <c r="R5967">
        <v>320</v>
      </c>
      <c r="T5967">
        <v>350</v>
      </c>
      <c r="U5967">
        <v>100</v>
      </c>
      <c r="V5967">
        <v>280</v>
      </c>
      <c r="W5967">
        <v>1.3440000000000001</v>
      </c>
      <c r="X5967">
        <v>1.6128</v>
      </c>
    </row>
    <row r="5968" spans="1:24" hidden="1" x14ac:dyDescent="0.3">
      <c r="A5968" t="s">
        <v>20337</v>
      </c>
      <c r="B5968" t="s">
        <v>8179</v>
      </c>
      <c r="C5968" t="s">
        <v>1281</v>
      </c>
      <c r="D5968" t="s">
        <v>1280</v>
      </c>
      <c r="E5968" t="s">
        <v>113</v>
      </c>
      <c r="F5968" t="s">
        <v>1282</v>
      </c>
      <c r="G5968" t="s">
        <v>133</v>
      </c>
      <c r="H5968" t="s">
        <v>1244</v>
      </c>
      <c r="I5968" t="s">
        <v>115</v>
      </c>
      <c r="J5968" t="s">
        <v>20335</v>
      </c>
      <c r="K5968" t="s">
        <v>20336</v>
      </c>
      <c r="L5968" t="s">
        <v>120</v>
      </c>
      <c r="M5968">
        <v>40</v>
      </c>
      <c r="N5968" t="s">
        <v>9971</v>
      </c>
      <c r="O5968" t="s">
        <v>9034</v>
      </c>
      <c r="P5968">
        <v>1</v>
      </c>
      <c r="Q5968">
        <v>560</v>
      </c>
      <c r="R5968">
        <v>308</v>
      </c>
      <c r="W5968">
        <v>0.17247999999999999</v>
      </c>
      <c r="X5968">
        <v>0.20697599999999999</v>
      </c>
    </row>
    <row r="5969" spans="1:24" hidden="1" x14ac:dyDescent="0.3">
      <c r="A5969" t="s">
        <v>20338</v>
      </c>
      <c r="B5969" t="s">
        <v>8211</v>
      </c>
      <c r="C5969" t="s">
        <v>1281</v>
      </c>
      <c r="D5969" t="s">
        <v>1280</v>
      </c>
      <c r="E5969" t="s">
        <v>113</v>
      </c>
      <c r="F5969" t="s">
        <v>1282</v>
      </c>
      <c r="G5969" t="s">
        <v>133</v>
      </c>
      <c r="H5969" t="s">
        <v>1244</v>
      </c>
      <c r="I5969" t="s">
        <v>115</v>
      </c>
      <c r="J5969" t="s">
        <v>20335</v>
      </c>
      <c r="K5969" t="s">
        <v>20336</v>
      </c>
      <c r="L5969" t="s">
        <v>120</v>
      </c>
      <c r="M5969">
        <v>39</v>
      </c>
      <c r="N5969" t="s">
        <v>113</v>
      </c>
      <c r="O5969" t="s">
        <v>17194</v>
      </c>
      <c r="P5969">
        <v>1</v>
      </c>
      <c r="Q5969">
        <v>0.6</v>
      </c>
      <c r="T5969">
        <v>117.16</v>
      </c>
      <c r="W5969">
        <v>0.28274333882308139</v>
      </c>
      <c r="X5969">
        <v>0.45238934211693027</v>
      </c>
    </row>
    <row r="5970" spans="1:24" hidden="1" x14ac:dyDescent="0.3">
      <c r="A5970" t="s">
        <v>20339</v>
      </c>
      <c r="B5970" t="s">
        <v>8174</v>
      </c>
      <c r="C5970" t="s">
        <v>2379</v>
      </c>
      <c r="D5970" t="s">
        <v>2378</v>
      </c>
      <c r="E5970" t="s">
        <v>113</v>
      </c>
      <c r="F5970" t="s">
        <v>2380</v>
      </c>
      <c r="G5970" t="s">
        <v>133</v>
      </c>
      <c r="H5970" t="s">
        <v>1244</v>
      </c>
      <c r="I5970" t="s">
        <v>115</v>
      </c>
      <c r="J5970" t="s">
        <v>20340</v>
      </c>
      <c r="K5970" t="s">
        <v>20341</v>
      </c>
      <c r="L5970" t="s">
        <v>1173</v>
      </c>
      <c r="M5970">
        <v>50</v>
      </c>
      <c r="N5970" t="s">
        <v>113</v>
      </c>
      <c r="O5970" t="s">
        <v>9890</v>
      </c>
      <c r="P5970">
        <v>3</v>
      </c>
      <c r="Q5970">
        <v>2500</v>
      </c>
      <c r="R5970">
        <v>355</v>
      </c>
      <c r="S5970">
        <v>192</v>
      </c>
      <c r="T5970">
        <v>0</v>
      </c>
      <c r="U5970">
        <v>100</v>
      </c>
      <c r="V5970">
        <v>280</v>
      </c>
      <c r="W5970">
        <v>2.6625000000000001</v>
      </c>
      <c r="X5970">
        <v>3.1949999999999998</v>
      </c>
    </row>
    <row r="5971" spans="1:24" hidden="1" x14ac:dyDescent="0.3">
      <c r="A5971" t="s">
        <v>20342</v>
      </c>
      <c r="B5971" t="s">
        <v>8179</v>
      </c>
      <c r="C5971" t="s">
        <v>2379</v>
      </c>
      <c r="D5971" t="s">
        <v>2378</v>
      </c>
      <c r="E5971" t="s">
        <v>113</v>
      </c>
      <c r="F5971" t="s">
        <v>2380</v>
      </c>
      <c r="G5971" t="s">
        <v>133</v>
      </c>
      <c r="H5971" t="s">
        <v>1244</v>
      </c>
      <c r="I5971" t="s">
        <v>115</v>
      </c>
      <c r="J5971" t="s">
        <v>20340</v>
      </c>
      <c r="K5971" t="s">
        <v>20341</v>
      </c>
      <c r="L5971" t="s">
        <v>1173</v>
      </c>
      <c r="M5971">
        <v>50</v>
      </c>
      <c r="N5971" t="s">
        <v>9971</v>
      </c>
      <c r="O5971" t="s">
        <v>9034</v>
      </c>
      <c r="P5971">
        <v>1</v>
      </c>
      <c r="Q5971">
        <v>560</v>
      </c>
      <c r="R5971">
        <v>308</v>
      </c>
      <c r="W5971">
        <v>0.17247999999999999</v>
      </c>
      <c r="X5971">
        <v>0.20697599999999999</v>
      </c>
    </row>
    <row r="5972" spans="1:24" hidden="1" x14ac:dyDescent="0.3">
      <c r="A5972" t="s">
        <v>20343</v>
      </c>
      <c r="B5972" t="s">
        <v>8211</v>
      </c>
      <c r="C5972" t="s">
        <v>2379</v>
      </c>
      <c r="D5972" t="s">
        <v>2378</v>
      </c>
      <c r="E5972" t="s">
        <v>113</v>
      </c>
      <c r="F5972" t="s">
        <v>2380</v>
      </c>
      <c r="G5972" t="s">
        <v>133</v>
      </c>
      <c r="H5972" t="s">
        <v>1244</v>
      </c>
      <c r="I5972" t="s">
        <v>115</v>
      </c>
      <c r="J5972" t="s">
        <v>20340</v>
      </c>
      <c r="K5972" t="s">
        <v>20341</v>
      </c>
      <c r="L5972" t="s">
        <v>1173</v>
      </c>
      <c r="M5972">
        <v>49</v>
      </c>
      <c r="N5972" t="s">
        <v>113</v>
      </c>
      <c r="O5972" t="s">
        <v>17194</v>
      </c>
      <c r="P5972">
        <v>1</v>
      </c>
      <c r="Q5972">
        <v>0.9</v>
      </c>
      <c r="T5972">
        <v>273.42</v>
      </c>
      <c r="W5972">
        <v>0.63617251235193317</v>
      </c>
      <c r="X5972">
        <v>1.0178760197630932</v>
      </c>
    </row>
    <row r="5973" spans="1:24" hidden="1" x14ac:dyDescent="0.3">
      <c r="A5973" t="s">
        <v>20344</v>
      </c>
      <c r="B5973" t="s">
        <v>8174</v>
      </c>
      <c r="C5973" t="s">
        <v>1226</v>
      </c>
      <c r="D5973" t="s">
        <v>1225</v>
      </c>
      <c r="E5973" t="s">
        <v>113</v>
      </c>
      <c r="F5973" t="s">
        <v>1227</v>
      </c>
      <c r="G5973" t="s">
        <v>133</v>
      </c>
      <c r="H5973" t="s">
        <v>327</v>
      </c>
      <c r="I5973" t="s">
        <v>115</v>
      </c>
      <c r="J5973" t="s">
        <v>20345</v>
      </c>
      <c r="K5973" t="s">
        <v>20346</v>
      </c>
      <c r="L5973" t="s">
        <v>1173</v>
      </c>
      <c r="M5973">
        <v>50</v>
      </c>
      <c r="N5973" t="s">
        <v>113</v>
      </c>
      <c r="O5973" t="s">
        <v>9890</v>
      </c>
      <c r="P5973">
        <v>2</v>
      </c>
      <c r="Q5973">
        <v>2500</v>
      </c>
      <c r="R5973">
        <v>355</v>
      </c>
      <c r="S5973">
        <v>192</v>
      </c>
      <c r="T5973">
        <v>40</v>
      </c>
      <c r="U5973">
        <v>260</v>
      </c>
      <c r="W5973">
        <v>1.7749999999999999</v>
      </c>
      <c r="X5973">
        <v>2.13</v>
      </c>
    </row>
    <row r="5974" spans="1:24" hidden="1" x14ac:dyDescent="0.3">
      <c r="A5974" t="s">
        <v>20347</v>
      </c>
      <c r="B5974" t="s">
        <v>8179</v>
      </c>
      <c r="C5974" t="s">
        <v>1226</v>
      </c>
      <c r="D5974" t="s">
        <v>1225</v>
      </c>
      <c r="E5974" t="s">
        <v>113</v>
      </c>
      <c r="F5974" t="s">
        <v>1227</v>
      </c>
      <c r="G5974" t="s">
        <v>133</v>
      </c>
      <c r="H5974" t="s">
        <v>327</v>
      </c>
      <c r="I5974" t="s">
        <v>115</v>
      </c>
      <c r="J5974" t="s">
        <v>20345</v>
      </c>
      <c r="K5974" t="s">
        <v>20346</v>
      </c>
      <c r="L5974" t="s">
        <v>1173</v>
      </c>
      <c r="M5974">
        <v>50</v>
      </c>
      <c r="N5974" t="s">
        <v>9971</v>
      </c>
      <c r="O5974" t="s">
        <v>9034</v>
      </c>
      <c r="P5974">
        <v>1</v>
      </c>
      <c r="Q5974">
        <v>560</v>
      </c>
      <c r="R5974">
        <v>308</v>
      </c>
      <c r="W5974">
        <v>0.17247999999999999</v>
      </c>
      <c r="X5974">
        <v>0.20697599999999999</v>
      </c>
    </row>
    <row r="5975" spans="1:24" hidden="1" x14ac:dyDescent="0.3">
      <c r="A5975" t="s">
        <v>20348</v>
      </c>
      <c r="B5975" t="s">
        <v>8211</v>
      </c>
      <c r="C5975" t="s">
        <v>1226</v>
      </c>
      <c r="D5975" t="s">
        <v>1225</v>
      </c>
      <c r="E5975" t="s">
        <v>113</v>
      </c>
      <c r="F5975" t="s">
        <v>1227</v>
      </c>
      <c r="G5975" t="s">
        <v>133</v>
      </c>
      <c r="H5975" t="s">
        <v>327</v>
      </c>
      <c r="I5975" t="s">
        <v>115</v>
      </c>
      <c r="J5975" t="s">
        <v>20345</v>
      </c>
      <c r="K5975" t="s">
        <v>20346</v>
      </c>
      <c r="L5975" t="s">
        <v>1173</v>
      </c>
      <c r="M5975">
        <v>48</v>
      </c>
      <c r="N5975" t="s">
        <v>113</v>
      </c>
      <c r="O5975" t="s">
        <v>17194</v>
      </c>
      <c r="P5975">
        <v>1</v>
      </c>
      <c r="Q5975">
        <v>0.6</v>
      </c>
      <c r="T5975">
        <v>222</v>
      </c>
      <c r="W5975">
        <v>0.28274333882308139</v>
      </c>
      <c r="X5975">
        <v>0.45238934211693027</v>
      </c>
    </row>
    <row r="5976" spans="1:24" hidden="1" x14ac:dyDescent="0.3">
      <c r="A5976" t="s">
        <v>20349</v>
      </c>
      <c r="B5976" t="s">
        <v>8174</v>
      </c>
      <c r="C5976" t="s">
        <v>1429</v>
      </c>
      <c r="D5976" t="s">
        <v>1428</v>
      </c>
      <c r="E5976" t="s">
        <v>113</v>
      </c>
      <c r="F5976" t="s">
        <v>1430</v>
      </c>
      <c r="G5976" t="s">
        <v>133</v>
      </c>
      <c r="H5976" t="s">
        <v>1244</v>
      </c>
      <c r="I5976" t="s">
        <v>115</v>
      </c>
      <c r="J5976" t="s">
        <v>20350</v>
      </c>
      <c r="K5976" t="s">
        <v>20351</v>
      </c>
      <c r="L5976" t="s">
        <v>9030</v>
      </c>
      <c r="M5976">
        <v>60</v>
      </c>
      <c r="N5976" t="s">
        <v>113</v>
      </c>
      <c r="O5976" t="s">
        <v>9890</v>
      </c>
      <c r="P5976">
        <v>3</v>
      </c>
      <c r="Q5976">
        <v>2500</v>
      </c>
      <c r="R5976">
        <v>355</v>
      </c>
      <c r="S5976">
        <v>192</v>
      </c>
      <c r="T5976">
        <v>340</v>
      </c>
      <c r="U5976">
        <v>160</v>
      </c>
      <c r="V5976">
        <v>220</v>
      </c>
      <c r="W5976">
        <v>2.6625000000000001</v>
      </c>
      <c r="X5976">
        <v>3.1949999999999998</v>
      </c>
    </row>
    <row r="5977" spans="1:24" hidden="1" x14ac:dyDescent="0.3">
      <c r="A5977" t="s">
        <v>20352</v>
      </c>
      <c r="B5977" t="s">
        <v>8179</v>
      </c>
      <c r="C5977" t="s">
        <v>1429</v>
      </c>
      <c r="D5977" t="s">
        <v>1428</v>
      </c>
      <c r="E5977" t="s">
        <v>113</v>
      </c>
      <c r="F5977" t="s">
        <v>1430</v>
      </c>
      <c r="G5977" t="s">
        <v>133</v>
      </c>
      <c r="H5977" t="s">
        <v>1244</v>
      </c>
      <c r="I5977" t="s">
        <v>115</v>
      </c>
      <c r="J5977" t="s">
        <v>20350</v>
      </c>
      <c r="K5977" t="s">
        <v>20351</v>
      </c>
      <c r="L5977" t="s">
        <v>9030</v>
      </c>
      <c r="M5977">
        <v>60</v>
      </c>
      <c r="N5977" t="s">
        <v>9971</v>
      </c>
      <c r="O5977" t="s">
        <v>9034</v>
      </c>
      <c r="P5977">
        <v>1</v>
      </c>
      <c r="Q5977">
        <v>560</v>
      </c>
      <c r="R5977">
        <v>308</v>
      </c>
      <c r="W5977">
        <v>0.17247999999999999</v>
      </c>
      <c r="X5977">
        <v>0.20697599999999999</v>
      </c>
    </row>
    <row r="5978" spans="1:24" hidden="1" x14ac:dyDescent="0.3">
      <c r="A5978" t="s">
        <v>20353</v>
      </c>
      <c r="B5978" t="s">
        <v>8211</v>
      </c>
      <c r="C5978" t="s">
        <v>1429</v>
      </c>
      <c r="D5978" t="s">
        <v>1428</v>
      </c>
      <c r="E5978" t="s">
        <v>113</v>
      </c>
      <c r="F5978" t="s">
        <v>1430</v>
      </c>
      <c r="G5978" t="s">
        <v>133</v>
      </c>
      <c r="H5978" t="s">
        <v>1244</v>
      </c>
      <c r="I5978" t="s">
        <v>115</v>
      </c>
      <c r="J5978" t="s">
        <v>20350</v>
      </c>
      <c r="K5978" t="s">
        <v>20351</v>
      </c>
      <c r="L5978" t="s">
        <v>9030</v>
      </c>
      <c r="M5978">
        <v>59</v>
      </c>
      <c r="N5978" t="s">
        <v>113</v>
      </c>
      <c r="O5978" t="s">
        <v>17194</v>
      </c>
      <c r="P5978">
        <v>1</v>
      </c>
      <c r="Q5978">
        <v>0.9</v>
      </c>
      <c r="T5978">
        <v>104.36</v>
      </c>
      <c r="W5978">
        <v>0.63617251235193317</v>
      </c>
      <c r="X5978">
        <v>1.0178760197630932</v>
      </c>
    </row>
    <row r="5979" spans="1:24" hidden="1" x14ac:dyDescent="0.3">
      <c r="A5979" t="s">
        <v>20354</v>
      </c>
      <c r="B5979" t="s">
        <v>8174</v>
      </c>
      <c r="C5979" t="s">
        <v>20355</v>
      </c>
      <c r="D5979" t="s">
        <v>20356</v>
      </c>
      <c r="E5979" t="s">
        <v>113</v>
      </c>
      <c r="F5979" t="s">
        <v>20357</v>
      </c>
      <c r="G5979" t="s">
        <v>133</v>
      </c>
      <c r="H5979" t="s">
        <v>1244</v>
      </c>
      <c r="I5979" t="s">
        <v>115</v>
      </c>
      <c r="J5979" t="s">
        <v>20358</v>
      </c>
      <c r="K5979" t="s">
        <v>20359</v>
      </c>
      <c r="L5979" t="s">
        <v>1173</v>
      </c>
      <c r="M5979">
        <v>50</v>
      </c>
      <c r="N5979" t="s">
        <v>113</v>
      </c>
      <c r="O5979" t="s">
        <v>9890</v>
      </c>
      <c r="P5979">
        <v>3</v>
      </c>
      <c r="Q5979">
        <v>2500</v>
      </c>
      <c r="R5979">
        <v>355</v>
      </c>
      <c r="S5979">
        <v>192</v>
      </c>
      <c r="T5979">
        <v>90</v>
      </c>
      <c r="U5979">
        <v>210</v>
      </c>
      <c r="V5979">
        <v>270</v>
      </c>
      <c r="W5979">
        <v>2.6625000000000001</v>
      </c>
      <c r="X5979">
        <v>3.1949999999999998</v>
      </c>
    </row>
    <row r="5980" spans="1:24" hidden="1" x14ac:dyDescent="0.3">
      <c r="A5980" t="s">
        <v>20360</v>
      </c>
      <c r="B5980" t="s">
        <v>8179</v>
      </c>
      <c r="C5980" t="s">
        <v>20355</v>
      </c>
      <c r="D5980" t="s">
        <v>20356</v>
      </c>
      <c r="E5980" t="s">
        <v>113</v>
      </c>
      <c r="F5980" t="s">
        <v>20357</v>
      </c>
      <c r="G5980" t="s">
        <v>133</v>
      </c>
      <c r="H5980" t="s">
        <v>1244</v>
      </c>
      <c r="I5980" t="s">
        <v>115</v>
      </c>
      <c r="J5980" t="s">
        <v>20358</v>
      </c>
      <c r="K5980" t="s">
        <v>20359</v>
      </c>
      <c r="L5980" t="s">
        <v>1173</v>
      </c>
      <c r="M5980">
        <v>50</v>
      </c>
      <c r="N5980" t="s">
        <v>9971</v>
      </c>
      <c r="O5980" t="s">
        <v>9034</v>
      </c>
      <c r="P5980">
        <v>1</v>
      </c>
      <c r="Q5980">
        <v>560</v>
      </c>
      <c r="R5980">
        <v>308</v>
      </c>
      <c r="W5980">
        <v>0.17247999999999999</v>
      </c>
      <c r="X5980">
        <v>0.20697599999999999</v>
      </c>
    </row>
    <row r="5981" spans="1:24" hidden="1" x14ac:dyDescent="0.3">
      <c r="A5981" t="s">
        <v>20361</v>
      </c>
      <c r="B5981" t="s">
        <v>8211</v>
      </c>
      <c r="C5981" t="s">
        <v>20355</v>
      </c>
      <c r="D5981" t="s">
        <v>20356</v>
      </c>
      <c r="E5981" t="s">
        <v>113</v>
      </c>
      <c r="F5981" t="s">
        <v>20357</v>
      </c>
      <c r="G5981" t="s">
        <v>133</v>
      </c>
      <c r="H5981" t="s">
        <v>1244</v>
      </c>
      <c r="I5981" t="s">
        <v>115</v>
      </c>
      <c r="J5981" t="s">
        <v>20358</v>
      </c>
      <c r="K5981" t="s">
        <v>20359</v>
      </c>
      <c r="L5981" t="s">
        <v>1173</v>
      </c>
      <c r="M5981">
        <v>48</v>
      </c>
      <c r="N5981" t="s">
        <v>113</v>
      </c>
      <c r="O5981" t="s">
        <v>17194</v>
      </c>
      <c r="P5981">
        <v>1</v>
      </c>
      <c r="Q5981">
        <v>0.6</v>
      </c>
      <c r="T5981">
        <v>3.5</v>
      </c>
      <c r="W5981">
        <v>0.28274333882308139</v>
      </c>
      <c r="X5981">
        <v>0.45238934211693027</v>
      </c>
    </row>
    <row r="5982" spans="1:24" hidden="1" x14ac:dyDescent="0.3">
      <c r="A5982" t="s">
        <v>20362</v>
      </c>
      <c r="B5982" t="s">
        <v>8174</v>
      </c>
      <c r="C5982" t="s">
        <v>1240</v>
      </c>
      <c r="D5982" t="s">
        <v>1239</v>
      </c>
      <c r="E5982" t="s">
        <v>113</v>
      </c>
      <c r="F5982" t="s">
        <v>1241</v>
      </c>
      <c r="G5982" t="s">
        <v>133</v>
      </c>
      <c r="H5982" t="s">
        <v>1244</v>
      </c>
      <c r="I5982" t="s">
        <v>115</v>
      </c>
      <c r="J5982" t="s">
        <v>20363</v>
      </c>
      <c r="K5982" t="s">
        <v>20364</v>
      </c>
      <c r="L5982" t="s">
        <v>1173</v>
      </c>
      <c r="M5982">
        <v>50</v>
      </c>
      <c r="N5982" t="s">
        <v>113</v>
      </c>
      <c r="O5982" t="s">
        <v>8207</v>
      </c>
      <c r="P5982">
        <v>3</v>
      </c>
      <c r="Q5982">
        <v>1400</v>
      </c>
      <c r="R5982">
        <v>320</v>
      </c>
      <c r="T5982">
        <v>310</v>
      </c>
      <c r="U5982">
        <v>170</v>
      </c>
      <c r="V5982">
        <v>240</v>
      </c>
      <c r="W5982">
        <v>1.3440000000000001</v>
      </c>
      <c r="X5982">
        <v>1.6128</v>
      </c>
    </row>
    <row r="5983" spans="1:24" hidden="1" x14ac:dyDescent="0.3">
      <c r="A5983" t="s">
        <v>20365</v>
      </c>
      <c r="B5983" t="s">
        <v>8179</v>
      </c>
      <c r="C5983" t="s">
        <v>1240</v>
      </c>
      <c r="D5983" t="s">
        <v>1239</v>
      </c>
      <c r="E5983" t="s">
        <v>113</v>
      </c>
      <c r="F5983" t="s">
        <v>1241</v>
      </c>
      <c r="G5983" t="s">
        <v>133</v>
      </c>
      <c r="H5983" t="s">
        <v>1244</v>
      </c>
      <c r="I5983" t="s">
        <v>115</v>
      </c>
      <c r="J5983" t="s">
        <v>20363</v>
      </c>
      <c r="K5983" t="s">
        <v>20364</v>
      </c>
      <c r="L5983" t="s">
        <v>1173</v>
      </c>
      <c r="M5983">
        <v>50</v>
      </c>
      <c r="N5983" t="s">
        <v>9971</v>
      </c>
      <c r="O5983" t="s">
        <v>9034</v>
      </c>
      <c r="P5983">
        <v>1</v>
      </c>
      <c r="Q5983">
        <v>560</v>
      </c>
      <c r="R5983">
        <v>308</v>
      </c>
      <c r="W5983">
        <v>0.17247999999999999</v>
      </c>
      <c r="X5983">
        <v>0.20697599999999999</v>
      </c>
    </row>
    <row r="5984" spans="1:24" hidden="1" x14ac:dyDescent="0.3">
      <c r="A5984" t="s">
        <v>20366</v>
      </c>
      <c r="B5984" t="s">
        <v>8211</v>
      </c>
      <c r="C5984" t="s">
        <v>1240</v>
      </c>
      <c r="D5984" t="s">
        <v>1239</v>
      </c>
      <c r="E5984" t="s">
        <v>113</v>
      </c>
      <c r="F5984" t="s">
        <v>1241</v>
      </c>
      <c r="G5984" t="s">
        <v>133</v>
      </c>
      <c r="H5984" t="s">
        <v>1244</v>
      </c>
      <c r="I5984" t="s">
        <v>115</v>
      </c>
      <c r="J5984" t="s">
        <v>20363</v>
      </c>
      <c r="K5984" t="s">
        <v>20364</v>
      </c>
      <c r="L5984" t="s">
        <v>1173</v>
      </c>
      <c r="M5984">
        <v>48</v>
      </c>
      <c r="N5984" t="s">
        <v>113</v>
      </c>
      <c r="O5984" t="s">
        <v>17194</v>
      </c>
      <c r="P5984">
        <v>1</v>
      </c>
      <c r="Q5984">
        <v>0.6</v>
      </c>
      <c r="T5984">
        <v>311.62</v>
      </c>
      <c r="W5984">
        <v>0.28274333882308139</v>
      </c>
      <c r="X5984">
        <v>0.45238934211693027</v>
      </c>
    </row>
    <row r="5985" spans="1:24" hidden="1" x14ac:dyDescent="0.3">
      <c r="A5985" t="s">
        <v>20367</v>
      </c>
      <c r="B5985" t="s">
        <v>8174</v>
      </c>
      <c r="C5985" t="s">
        <v>1285</v>
      </c>
      <c r="D5985" t="s">
        <v>1284</v>
      </c>
      <c r="E5985" t="s">
        <v>113</v>
      </c>
      <c r="F5985" t="s">
        <v>1286</v>
      </c>
      <c r="G5985" t="s">
        <v>133</v>
      </c>
      <c r="H5985" t="s">
        <v>1244</v>
      </c>
      <c r="I5985" t="s">
        <v>115</v>
      </c>
      <c r="J5985" t="s">
        <v>20368</v>
      </c>
      <c r="K5985" t="s">
        <v>20369</v>
      </c>
      <c r="L5985" t="s">
        <v>1173</v>
      </c>
      <c r="M5985">
        <v>50</v>
      </c>
      <c r="N5985" t="s">
        <v>113</v>
      </c>
      <c r="O5985" t="s">
        <v>9890</v>
      </c>
      <c r="P5985">
        <v>3</v>
      </c>
      <c r="Q5985">
        <v>2500</v>
      </c>
      <c r="R5985">
        <v>355</v>
      </c>
      <c r="S5985">
        <v>192</v>
      </c>
      <c r="T5985">
        <v>120</v>
      </c>
      <c r="U5985">
        <v>200</v>
      </c>
      <c r="V5985">
        <v>290</v>
      </c>
      <c r="W5985">
        <v>2.6625000000000001</v>
      </c>
      <c r="X5985">
        <v>3.1949999999999998</v>
      </c>
    </row>
    <row r="5986" spans="1:24" hidden="1" x14ac:dyDescent="0.3">
      <c r="A5986" t="s">
        <v>20370</v>
      </c>
      <c r="B5986" t="s">
        <v>8179</v>
      </c>
      <c r="C5986" t="s">
        <v>1285</v>
      </c>
      <c r="D5986" t="s">
        <v>1284</v>
      </c>
      <c r="E5986" t="s">
        <v>113</v>
      </c>
      <c r="F5986" t="s">
        <v>1286</v>
      </c>
      <c r="G5986" t="s">
        <v>133</v>
      </c>
      <c r="H5986" t="s">
        <v>1244</v>
      </c>
      <c r="I5986" t="s">
        <v>115</v>
      </c>
      <c r="J5986" t="s">
        <v>20368</v>
      </c>
      <c r="K5986" t="s">
        <v>20369</v>
      </c>
      <c r="L5986" t="s">
        <v>1173</v>
      </c>
      <c r="M5986">
        <v>50</v>
      </c>
      <c r="N5986" t="s">
        <v>9971</v>
      </c>
      <c r="O5986" t="s">
        <v>9034</v>
      </c>
      <c r="P5986">
        <v>1</v>
      </c>
      <c r="Q5986">
        <v>560</v>
      </c>
      <c r="R5986">
        <v>308</v>
      </c>
      <c r="W5986">
        <v>0.17247999999999999</v>
      </c>
      <c r="X5986">
        <v>0.20697599999999999</v>
      </c>
    </row>
    <row r="5987" spans="1:24" hidden="1" x14ac:dyDescent="0.3">
      <c r="A5987" t="s">
        <v>20371</v>
      </c>
      <c r="B5987" t="s">
        <v>8211</v>
      </c>
      <c r="C5987" t="s">
        <v>1285</v>
      </c>
      <c r="D5987" t="s">
        <v>1284</v>
      </c>
      <c r="E5987" t="s">
        <v>113</v>
      </c>
      <c r="F5987" t="s">
        <v>1286</v>
      </c>
      <c r="G5987" t="s">
        <v>133</v>
      </c>
      <c r="H5987" t="s">
        <v>1244</v>
      </c>
      <c r="I5987" t="s">
        <v>115</v>
      </c>
      <c r="J5987" t="s">
        <v>20368</v>
      </c>
      <c r="K5987" t="s">
        <v>20369</v>
      </c>
      <c r="L5987" t="s">
        <v>1173</v>
      </c>
      <c r="M5987">
        <v>48</v>
      </c>
      <c r="N5987" t="s">
        <v>113</v>
      </c>
      <c r="O5987" t="s">
        <v>17194</v>
      </c>
      <c r="P5987">
        <v>1</v>
      </c>
      <c r="Q5987">
        <v>0.9</v>
      </c>
      <c r="T5987">
        <v>100.48</v>
      </c>
      <c r="W5987">
        <v>0.63617251235193317</v>
      </c>
      <c r="X5987">
        <v>1.0178760197630932</v>
      </c>
    </row>
    <row r="5988" spans="1:24" hidden="1" x14ac:dyDescent="0.3">
      <c r="A5988" t="s">
        <v>20372</v>
      </c>
      <c r="B5988" t="s">
        <v>8174</v>
      </c>
      <c r="C5988" t="s">
        <v>6408</v>
      </c>
      <c r="D5988" t="s">
        <v>6407</v>
      </c>
      <c r="E5988" t="s">
        <v>113</v>
      </c>
      <c r="F5988" t="s">
        <v>6409</v>
      </c>
      <c r="G5988" t="s">
        <v>247</v>
      </c>
      <c r="H5988" t="s">
        <v>371</v>
      </c>
      <c r="I5988" t="s">
        <v>218</v>
      </c>
      <c r="J5988" t="s">
        <v>20373</v>
      </c>
      <c r="K5988" t="s">
        <v>20374</v>
      </c>
      <c r="L5988" t="s">
        <v>9030</v>
      </c>
      <c r="M5988">
        <v>60</v>
      </c>
      <c r="N5988" t="s">
        <v>9085</v>
      </c>
      <c r="O5988" t="s">
        <v>10329</v>
      </c>
      <c r="P5988">
        <v>2</v>
      </c>
      <c r="Q5988">
        <v>2580</v>
      </c>
      <c r="R5988">
        <v>590</v>
      </c>
      <c r="T5988">
        <v>80</v>
      </c>
      <c r="U5988">
        <v>275</v>
      </c>
      <c r="W5988">
        <v>3.0444</v>
      </c>
      <c r="X5988">
        <v>3.6532799999999996</v>
      </c>
    </row>
    <row r="5989" spans="1:24" hidden="1" x14ac:dyDescent="0.3">
      <c r="A5989" t="s">
        <v>20375</v>
      </c>
      <c r="B5989" t="s">
        <v>8179</v>
      </c>
      <c r="C5989" t="s">
        <v>6408</v>
      </c>
      <c r="D5989" t="s">
        <v>6407</v>
      </c>
      <c r="E5989" t="s">
        <v>113</v>
      </c>
      <c r="F5989" t="s">
        <v>6409</v>
      </c>
      <c r="G5989" t="s">
        <v>247</v>
      </c>
      <c r="H5989" t="s">
        <v>371</v>
      </c>
      <c r="I5989" t="s">
        <v>218</v>
      </c>
      <c r="J5989" t="s">
        <v>20373</v>
      </c>
      <c r="K5989" t="s">
        <v>20374</v>
      </c>
      <c r="L5989" t="s">
        <v>9030</v>
      </c>
      <c r="M5989">
        <v>60</v>
      </c>
      <c r="N5989" t="s">
        <v>9085</v>
      </c>
      <c r="O5989" t="s">
        <v>11880</v>
      </c>
      <c r="P5989">
        <v>2</v>
      </c>
      <c r="Q5989">
        <v>400</v>
      </c>
      <c r="R5989">
        <v>300</v>
      </c>
      <c r="W5989">
        <v>0.24</v>
      </c>
      <c r="X5989">
        <v>0.28799999999999998</v>
      </c>
    </row>
    <row r="5990" spans="1:24" hidden="1" x14ac:dyDescent="0.3">
      <c r="A5990" t="s">
        <v>20376</v>
      </c>
      <c r="B5990" t="s">
        <v>8536</v>
      </c>
      <c r="C5990" t="s">
        <v>6408</v>
      </c>
      <c r="D5990" t="s">
        <v>6407</v>
      </c>
      <c r="E5990" t="s">
        <v>113</v>
      </c>
      <c r="F5990" t="s">
        <v>6409</v>
      </c>
      <c r="G5990" t="s">
        <v>247</v>
      </c>
      <c r="H5990" t="s">
        <v>371</v>
      </c>
      <c r="I5990" t="s">
        <v>218</v>
      </c>
      <c r="J5990" t="s">
        <v>20373</v>
      </c>
      <c r="K5990" t="s">
        <v>20374</v>
      </c>
      <c r="L5990" t="s">
        <v>9030</v>
      </c>
      <c r="M5990">
        <v>57</v>
      </c>
      <c r="N5990" t="s">
        <v>9085</v>
      </c>
      <c r="O5990" t="s">
        <v>9131</v>
      </c>
      <c r="P5990">
        <v>1</v>
      </c>
      <c r="Q5990">
        <v>210</v>
      </c>
      <c r="R5990">
        <v>210</v>
      </c>
      <c r="W5990">
        <v>4.41E-2</v>
      </c>
      <c r="X5990">
        <v>5.2920000000000002E-2</v>
      </c>
    </row>
    <row r="5991" spans="1:24" hidden="1" x14ac:dyDescent="0.3">
      <c r="A5991" t="s">
        <v>20377</v>
      </c>
      <c r="B5991" t="s">
        <v>8211</v>
      </c>
      <c r="C5991" t="s">
        <v>6408</v>
      </c>
      <c r="D5991" t="s">
        <v>6407</v>
      </c>
      <c r="E5991" t="s">
        <v>113</v>
      </c>
      <c r="F5991" t="s">
        <v>6409</v>
      </c>
      <c r="G5991" t="s">
        <v>247</v>
      </c>
      <c r="H5991" t="s">
        <v>371</v>
      </c>
      <c r="I5991" t="s">
        <v>218</v>
      </c>
      <c r="J5991" t="s">
        <v>20373</v>
      </c>
      <c r="K5991" t="s">
        <v>20374</v>
      </c>
      <c r="L5991" t="s">
        <v>9030</v>
      </c>
      <c r="M5991">
        <v>57</v>
      </c>
      <c r="N5991" t="s">
        <v>113</v>
      </c>
      <c r="O5991" t="s">
        <v>9493</v>
      </c>
      <c r="P5991">
        <v>1</v>
      </c>
      <c r="Q5991">
        <v>0.9</v>
      </c>
      <c r="T5991">
        <v>261.2</v>
      </c>
      <c r="W5991">
        <v>0.63617251235193317</v>
      </c>
      <c r="X5991">
        <v>1.0178760197630932</v>
      </c>
    </row>
    <row r="5992" spans="1:24" hidden="1" x14ac:dyDescent="0.3">
      <c r="A5992" t="s">
        <v>20378</v>
      </c>
      <c r="B5992" t="s">
        <v>8174</v>
      </c>
      <c r="C5992" t="s">
        <v>1341</v>
      </c>
      <c r="D5992" t="s">
        <v>1340</v>
      </c>
      <c r="E5992" t="s">
        <v>113</v>
      </c>
      <c r="F5992" t="s">
        <v>1342</v>
      </c>
      <c r="G5992" t="s">
        <v>247</v>
      </c>
      <c r="H5992" t="s">
        <v>371</v>
      </c>
      <c r="I5992" t="s">
        <v>310</v>
      </c>
      <c r="J5992" t="s">
        <v>20379</v>
      </c>
      <c r="K5992" t="s">
        <v>20380</v>
      </c>
      <c r="L5992" t="s">
        <v>120</v>
      </c>
      <c r="M5992">
        <v>40</v>
      </c>
      <c r="N5992" t="s">
        <v>8614</v>
      </c>
      <c r="O5992" t="s">
        <v>9835</v>
      </c>
      <c r="P5992">
        <v>3</v>
      </c>
      <c r="Q5992">
        <v>694</v>
      </c>
      <c r="R5992">
        <v>408</v>
      </c>
      <c r="T5992">
        <v>20</v>
      </c>
      <c r="U5992">
        <v>170</v>
      </c>
      <c r="V5992">
        <v>290</v>
      </c>
      <c r="W5992">
        <v>0.84945599999999999</v>
      </c>
      <c r="X5992">
        <v>1.0193471999999999</v>
      </c>
    </row>
    <row r="5993" spans="1:24" hidden="1" x14ac:dyDescent="0.3">
      <c r="A5993" t="s">
        <v>20381</v>
      </c>
      <c r="B5993" t="s">
        <v>8617</v>
      </c>
      <c r="C5993" t="s">
        <v>1341</v>
      </c>
      <c r="D5993" t="s">
        <v>1340</v>
      </c>
      <c r="E5993" t="s">
        <v>113</v>
      </c>
      <c r="F5993" t="s">
        <v>1342</v>
      </c>
      <c r="G5993" t="s">
        <v>247</v>
      </c>
      <c r="H5993" t="s">
        <v>371</v>
      </c>
      <c r="I5993" t="s">
        <v>310</v>
      </c>
      <c r="J5993" t="s">
        <v>20379</v>
      </c>
      <c r="K5993" t="s">
        <v>20380</v>
      </c>
      <c r="L5993" t="s">
        <v>120</v>
      </c>
      <c r="M5993">
        <v>40</v>
      </c>
      <c r="N5993" t="s">
        <v>9659</v>
      </c>
      <c r="O5993" t="s">
        <v>9491</v>
      </c>
      <c r="P5993">
        <v>3</v>
      </c>
      <c r="Q5993">
        <v>1499</v>
      </c>
      <c r="R5993">
        <v>395</v>
      </c>
      <c r="T5993">
        <v>20</v>
      </c>
      <c r="U5993">
        <v>170</v>
      </c>
      <c r="V5993">
        <v>290</v>
      </c>
      <c r="W5993">
        <v>1.7763150000000001</v>
      </c>
      <c r="X5993">
        <v>2.1315780000000002</v>
      </c>
    </row>
    <row r="5994" spans="1:24" hidden="1" x14ac:dyDescent="0.3">
      <c r="A5994" t="s">
        <v>20382</v>
      </c>
      <c r="B5994" t="s">
        <v>8179</v>
      </c>
      <c r="C5994" t="s">
        <v>1341</v>
      </c>
      <c r="D5994" t="s">
        <v>1340</v>
      </c>
      <c r="E5994" t="s">
        <v>113</v>
      </c>
      <c r="F5994" t="s">
        <v>1342</v>
      </c>
      <c r="G5994" t="s">
        <v>247</v>
      </c>
      <c r="H5994" t="s">
        <v>371</v>
      </c>
      <c r="I5994" t="s">
        <v>310</v>
      </c>
      <c r="J5994" t="s">
        <v>20379</v>
      </c>
      <c r="K5994" t="s">
        <v>20380</v>
      </c>
      <c r="L5994" t="s">
        <v>120</v>
      </c>
      <c r="M5994">
        <v>40</v>
      </c>
      <c r="N5994" t="s">
        <v>8614</v>
      </c>
      <c r="O5994" t="s">
        <v>16290</v>
      </c>
      <c r="P5994">
        <v>3</v>
      </c>
      <c r="Q5994">
        <v>533</v>
      </c>
      <c r="R5994">
        <v>398</v>
      </c>
      <c r="W5994">
        <v>0.63640200000000002</v>
      </c>
      <c r="X5994">
        <v>0.76368239999999998</v>
      </c>
    </row>
    <row r="5995" spans="1:24" hidden="1" x14ac:dyDescent="0.3">
      <c r="A5995" t="s">
        <v>20383</v>
      </c>
      <c r="B5995" t="s">
        <v>8536</v>
      </c>
      <c r="C5995" t="s">
        <v>1341</v>
      </c>
      <c r="D5995" t="s">
        <v>1340</v>
      </c>
      <c r="E5995" t="s">
        <v>113</v>
      </c>
      <c r="F5995" t="s">
        <v>1342</v>
      </c>
      <c r="G5995" t="s">
        <v>247</v>
      </c>
      <c r="H5995" t="s">
        <v>371</v>
      </c>
      <c r="I5995" t="s">
        <v>310</v>
      </c>
      <c r="J5995" t="s">
        <v>20379</v>
      </c>
      <c r="K5995" t="s">
        <v>20380</v>
      </c>
      <c r="L5995" t="s">
        <v>120</v>
      </c>
      <c r="M5995">
        <v>37</v>
      </c>
      <c r="N5995" t="s">
        <v>9085</v>
      </c>
      <c r="O5995" t="s">
        <v>9131</v>
      </c>
      <c r="P5995">
        <v>1</v>
      </c>
      <c r="Q5995">
        <v>210</v>
      </c>
      <c r="R5995">
        <v>210</v>
      </c>
      <c r="W5995">
        <v>4.41E-2</v>
      </c>
      <c r="X5995">
        <v>5.2920000000000002E-2</v>
      </c>
    </row>
    <row r="5996" spans="1:24" hidden="1" x14ac:dyDescent="0.3">
      <c r="A5996" t="s">
        <v>20384</v>
      </c>
      <c r="B5996" t="s">
        <v>8211</v>
      </c>
      <c r="C5996" t="s">
        <v>1341</v>
      </c>
      <c r="D5996" t="s">
        <v>1340</v>
      </c>
      <c r="E5996" t="s">
        <v>113</v>
      </c>
      <c r="F5996" t="s">
        <v>1342</v>
      </c>
      <c r="G5996" t="s">
        <v>247</v>
      </c>
      <c r="H5996" t="s">
        <v>371</v>
      </c>
      <c r="I5996" t="s">
        <v>310</v>
      </c>
      <c r="J5996" t="s">
        <v>20379</v>
      </c>
      <c r="K5996" t="s">
        <v>20380</v>
      </c>
      <c r="L5996" t="s">
        <v>120</v>
      </c>
      <c r="M5996">
        <v>37</v>
      </c>
      <c r="N5996" t="s">
        <v>10031</v>
      </c>
      <c r="O5996" t="s">
        <v>9344</v>
      </c>
      <c r="P5996">
        <v>1</v>
      </c>
      <c r="Q5996">
        <v>0.6</v>
      </c>
      <c r="T5996">
        <v>168.5</v>
      </c>
      <c r="W5996">
        <v>0.28274333882308139</v>
      </c>
      <c r="X5996">
        <v>0.45238934211693027</v>
      </c>
    </row>
    <row r="5997" spans="1:24" hidden="1" x14ac:dyDescent="0.3">
      <c r="A5997" t="s">
        <v>20385</v>
      </c>
      <c r="B5997" t="s">
        <v>8174</v>
      </c>
      <c r="C5997" t="s">
        <v>6232</v>
      </c>
      <c r="D5997" t="s">
        <v>6231</v>
      </c>
      <c r="E5997" t="s">
        <v>113</v>
      </c>
      <c r="F5997" t="s">
        <v>6233</v>
      </c>
      <c r="G5997" t="s">
        <v>247</v>
      </c>
      <c r="H5997" t="s">
        <v>371</v>
      </c>
      <c r="I5997" t="s">
        <v>163</v>
      </c>
      <c r="J5997" t="s">
        <v>20386</v>
      </c>
      <c r="K5997" t="s">
        <v>20387</v>
      </c>
      <c r="L5997" t="s">
        <v>9690</v>
      </c>
      <c r="M5997">
        <v>80</v>
      </c>
      <c r="N5997" t="s">
        <v>9659</v>
      </c>
      <c r="O5997" t="s">
        <v>10476</v>
      </c>
      <c r="P5997">
        <v>3</v>
      </c>
      <c r="Q5997">
        <v>1500</v>
      </c>
      <c r="R5997">
        <v>469</v>
      </c>
      <c r="T5997">
        <v>70</v>
      </c>
      <c r="U5997">
        <v>290</v>
      </c>
      <c r="V5997">
        <v>330</v>
      </c>
      <c r="W5997">
        <v>2.1105</v>
      </c>
      <c r="X5997">
        <v>2.5326</v>
      </c>
    </row>
    <row r="5998" spans="1:24" hidden="1" x14ac:dyDescent="0.3">
      <c r="A5998" t="s">
        <v>20388</v>
      </c>
      <c r="B5998" t="s">
        <v>8179</v>
      </c>
      <c r="C5998" t="s">
        <v>6232</v>
      </c>
      <c r="D5998" t="s">
        <v>6231</v>
      </c>
      <c r="E5998" t="s">
        <v>113</v>
      </c>
      <c r="F5998" t="s">
        <v>6233</v>
      </c>
      <c r="G5998" t="s">
        <v>247</v>
      </c>
      <c r="H5998" t="s">
        <v>371</v>
      </c>
      <c r="I5998" t="s">
        <v>163</v>
      </c>
      <c r="J5998" t="s">
        <v>20386</v>
      </c>
      <c r="K5998" t="s">
        <v>20387</v>
      </c>
      <c r="L5998" t="s">
        <v>9690</v>
      </c>
      <c r="M5998">
        <v>80</v>
      </c>
      <c r="N5998" t="s">
        <v>8614</v>
      </c>
      <c r="O5998" t="s">
        <v>9568</v>
      </c>
      <c r="P5998">
        <v>3</v>
      </c>
      <c r="Q5998">
        <v>409</v>
      </c>
      <c r="R5998">
        <v>269</v>
      </c>
      <c r="W5998">
        <v>0.330063</v>
      </c>
      <c r="X5998">
        <v>0.39607559999999997</v>
      </c>
    </row>
    <row r="5999" spans="1:24" hidden="1" x14ac:dyDescent="0.3">
      <c r="A5999" t="s">
        <v>20389</v>
      </c>
      <c r="B5999" t="s">
        <v>8536</v>
      </c>
      <c r="C5999" t="s">
        <v>6232</v>
      </c>
      <c r="D5999" t="s">
        <v>6231</v>
      </c>
      <c r="E5999" t="s">
        <v>113</v>
      </c>
      <c r="F5999" t="s">
        <v>6233</v>
      </c>
      <c r="G5999" t="s">
        <v>247</v>
      </c>
      <c r="H5999" t="s">
        <v>371</v>
      </c>
      <c r="I5999" t="s">
        <v>163</v>
      </c>
      <c r="J5999" t="s">
        <v>20386</v>
      </c>
      <c r="K5999" t="s">
        <v>20387</v>
      </c>
      <c r="L5999" t="s">
        <v>9690</v>
      </c>
      <c r="M5999">
        <v>77</v>
      </c>
      <c r="N5999" t="s">
        <v>9085</v>
      </c>
      <c r="O5999" t="s">
        <v>9131</v>
      </c>
      <c r="P5999">
        <v>1</v>
      </c>
      <c r="Q5999">
        <v>210</v>
      </c>
      <c r="R5999">
        <v>210</v>
      </c>
      <c r="W5999">
        <v>4.41E-2</v>
      </c>
      <c r="X5999">
        <v>5.2920000000000002E-2</v>
      </c>
    </row>
    <row r="6000" spans="1:24" hidden="1" x14ac:dyDescent="0.3">
      <c r="A6000" t="s">
        <v>20390</v>
      </c>
      <c r="B6000" t="s">
        <v>8211</v>
      </c>
      <c r="C6000" t="s">
        <v>6232</v>
      </c>
      <c r="D6000" t="s">
        <v>6231</v>
      </c>
      <c r="E6000" t="s">
        <v>113</v>
      </c>
      <c r="F6000" t="s">
        <v>6233</v>
      </c>
      <c r="G6000" t="s">
        <v>247</v>
      </c>
      <c r="H6000" t="s">
        <v>371</v>
      </c>
      <c r="I6000" t="s">
        <v>163</v>
      </c>
      <c r="J6000" t="s">
        <v>20386</v>
      </c>
      <c r="K6000" t="s">
        <v>20387</v>
      </c>
      <c r="L6000" t="s">
        <v>9690</v>
      </c>
      <c r="M6000">
        <v>77</v>
      </c>
      <c r="N6000" t="s">
        <v>17423</v>
      </c>
      <c r="O6000" t="s">
        <v>15748</v>
      </c>
      <c r="P6000">
        <v>1</v>
      </c>
      <c r="Q6000">
        <v>0.6</v>
      </c>
      <c r="T6000">
        <v>86</v>
      </c>
      <c r="W6000">
        <v>0.28274333882308139</v>
      </c>
      <c r="X6000">
        <v>0.45238934211693027</v>
      </c>
    </row>
    <row r="6001" spans="1:24" hidden="1" x14ac:dyDescent="0.3">
      <c r="A6001" t="s">
        <v>20391</v>
      </c>
      <c r="B6001" t="s">
        <v>8174</v>
      </c>
      <c r="C6001" t="s">
        <v>1257</v>
      </c>
      <c r="D6001" t="s">
        <v>1256</v>
      </c>
      <c r="E6001" t="s">
        <v>113</v>
      </c>
      <c r="F6001" t="s">
        <v>1258</v>
      </c>
      <c r="G6001" t="s">
        <v>133</v>
      </c>
      <c r="H6001" t="s">
        <v>327</v>
      </c>
      <c r="I6001" t="s">
        <v>115</v>
      </c>
      <c r="J6001" t="s">
        <v>20392</v>
      </c>
      <c r="K6001" t="s">
        <v>20393</v>
      </c>
      <c r="L6001" t="s">
        <v>120</v>
      </c>
      <c r="M6001">
        <v>40</v>
      </c>
      <c r="N6001" t="s">
        <v>113</v>
      </c>
      <c r="O6001" t="s">
        <v>8207</v>
      </c>
      <c r="P6001">
        <v>2</v>
      </c>
      <c r="Q6001">
        <v>1400</v>
      </c>
      <c r="R6001">
        <v>320</v>
      </c>
      <c r="T6001">
        <v>300</v>
      </c>
      <c r="U6001">
        <v>120</v>
      </c>
      <c r="W6001">
        <v>0.89600000000000002</v>
      </c>
      <c r="X6001">
        <v>1.0751999999999999</v>
      </c>
    </row>
    <row r="6002" spans="1:24" hidden="1" x14ac:dyDescent="0.3">
      <c r="A6002" t="s">
        <v>20394</v>
      </c>
      <c r="B6002" t="s">
        <v>8179</v>
      </c>
      <c r="C6002" t="s">
        <v>1257</v>
      </c>
      <c r="D6002" t="s">
        <v>1256</v>
      </c>
      <c r="E6002" t="s">
        <v>113</v>
      </c>
      <c r="F6002" t="s">
        <v>1258</v>
      </c>
      <c r="G6002" t="s">
        <v>133</v>
      </c>
      <c r="H6002" t="s">
        <v>327</v>
      </c>
      <c r="I6002" t="s">
        <v>115</v>
      </c>
      <c r="J6002" t="s">
        <v>20392</v>
      </c>
      <c r="K6002" t="s">
        <v>20393</v>
      </c>
      <c r="L6002" t="s">
        <v>120</v>
      </c>
      <c r="M6002">
        <v>40</v>
      </c>
      <c r="N6002" t="s">
        <v>9971</v>
      </c>
      <c r="O6002" t="s">
        <v>9034</v>
      </c>
      <c r="P6002">
        <v>1</v>
      </c>
      <c r="Q6002">
        <v>560</v>
      </c>
      <c r="R6002">
        <v>308</v>
      </c>
      <c r="W6002">
        <v>0.17247999999999999</v>
      </c>
      <c r="X6002">
        <v>0.20697599999999999</v>
      </c>
    </row>
    <row r="6003" spans="1:24" hidden="1" x14ac:dyDescent="0.3">
      <c r="A6003" t="s">
        <v>20395</v>
      </c>
      <c r="B6003" t="s">
        <v>8211</v>
      </c>
      <c r="C6003" t="s">
        <v>1257</v>
      </c>
      <c r="D6003" t="s">
        <v>1256</v>
      </c>
      <c r="E6003" t="s">
        <v>113</v>
      </c>
      <c r="F6003" t="s">
        <v>1258</v>
      </c>
      <c r="G6003" t="s">
        <v>133</v>
      </c>
      <c r="H6003" t="s">
        <v>327</v>
      </c>
      <c r="I6003" t="s">
        <v>115</v>
      </c>
      <c r="J6003" t="s">
        <v>20392</v>
      </c>
      <c r="K6003" t="s">
        <v>20393</v>
      </c>
      <c r="L6003" t="s">
        <v>120</v>
      </c>
      <c r="M6003">
        <v>38</v>
      </c>
      <c r="N6003" t="s">
        <v>113</v>
      </c>
      <c r="O6003" t="s">
        <v>17194</v>
      </c>
      <c r="P6003">
        <v>1</v>
      </c>
      <c r="Q6003">
        <v>0.3</v>
      </c>
      <c r="T6003">
        <v>348</v>
      </c>
      <c r="W6003">
        <v>7.0685834705770348E-2</v>
      </c>
      <c r="X6003">
        <v>0.11309733552923257</v>
      </c>
    </row>
    <row r="6004" spans="1:24" hidden="1" x14ac:dyDescent="0.3">
      <c r="A6004" t="s">
        <v>20396</v>
      </c>
      <c r="B6004" t="s">
        <v>8174</v>
      </c>
      <c r="C6004" t="s">
        <v>1273</v>
      </c>
      <c r="D6004" t="s">
        <v>1272</v>
      </c>
      <c r="E6004" t="s">
        <v>113</v>
      </c>
      <c r="F6004" t="s">
        <v>1274</v>
      </c>
      <c r="G6004" t="s">
        <v>133</v>
      </c>
      <c r="H6004" t="s">
        <v>327</v>
      </c>
      <c r="I6004" t="s">
        <v>115</v>
      </c>
      <c r="J6004" t="s">
        <v>20397</v>
      </c>
      <c r="K6004" t="s">
        <v>20398</v>
      </c>
      <c r="L6004" t="s">
        <v>9030</v>
      </c>
      <c r="M6004">
        <v>60</v>
      </c>
      <c r="N6004" t="s">
        <v>113</v>
      </c>
      <c r="O6004" t="s">
        <v>9890</v>
      </c>
      <c r="P6004">
        <v>2</v>
      </c>
      <c r="Q6004">
        <v>2500</v>
      </c>
      <c r="R6004">
        <v>355</v>
      </c>
      <c r="S6004">
        <v>192</v>
      </c>
      <c r="T6004">
        <v>70</v>
      </c>
      <c r="U6004">
        <v>240</v>
      </c>
      <c r="W6004">
        <v>1.7749999999999999</v>
      </c>
      <c r="X6004">
        <v>2.13</v>
      </c>
    </row>
    <row r="6005" spans="1:24" hidden="1" x14ac:dyDescent="0.3">
      <c r="A6005" t="s">
        <v>20399</v>
      </c>
      <c r="B6005" t="s">
        <v>8179</v>
      </c>
      <c r="C6005" t="s">
        <v>1273</v>
      </c>
      <c r="D6005" t="s">
        <v>1272</v>
      </c>
      <c r="E6005" t="s">
        <v>113</v>
      </c>
      <c r="F6005" t="s">
        <v>1274</v>
      </c>
      <c r="G6005" t="s">
        <v>133</v>
      </c>
      <c r="H6005" t="s">
        <v>327</v>
      </c>
      <c r="I6005" t="s">
        <v>115</v>
      </c>
      <c r="J6005" t="s">
        <v>20397</v>
      </c>
      <c r="K6005" t="s">
        <v>20398</v>
      </c>
      <c r="L6005" t="s">
        <v>9030</v>
      </c>
      <c r="M6005">
        <v>60</v>
      </c>
      <c r="N6005" t="s">
        <v>9971</v>
      </c>
      <c r="O6005" t="s">
        <v>9034</v>
      </c>
      <c r="P6005">
        <v>1</v>
      </c>
      <c r="Q6005">
        <v>560</v>
      </c>
      <c r="R6005">
        <v>308</v>
      </c>
      <c r="W6005">
        <v>0.17247999999999999</v>
      </c>
      <c r="X6005">
        <v>0.20697599999999999</v>
      </c>
    </row>
    <row r="6006" spans="1:24" hidden="1" x14ac:dyDescent="0.3">
      <c r="A6006" t="s">
        <v>20400</v>
      </c>
      <c r="B6006" t="s">
        <v>8211</v>
      </c>
      <c r="C6006" t="s">
        <v>1273</v>
      </c>
      <c r="D6006" t="s">
        <v>1272</v>
      </c>
      <c r="E6006" t="s">
        <v>113</v>
      </c>
      <c r="F6006" t="s">
        <v>1274</v>
      </c>
      <c r="G6006" t="s">
        <v>133</v>
      </c>
      <c r="H6006" t="s">
        <v>327</v>
      </c>
      <c r="I6006" t="s">
        <v>115</v>
      </c>
      <c r="J6006" t="s">
        <v>20397</v>
      </c>
      <c r="K6006" t="s">
        <v>20398</v>
      </c>
      <c r="L6006" t="s">
        <v>9030</v>
      </c>
      <c r="M6006">
        <v>58</v>
      </c>
      <c r="N6006" t="s">
        <v>113</v>
      </c>
      <c r="O6006" t="s">
        <v>17194</v>
      </c>
      <c r="P6006">
        <v>1</v>
      </c>
      <c r="Q6006">
        <v>0.6</v>
      </c>
      <c r="T6006">
        <v>250.89</v>
      </c>
      <c r="W6006">
        <v>0.28274333882308139</v>
      </c>
      <c r="X6006">
        <v>0.45238934211693027</v>
      </c>
    </row>
    <row r="6007" spans="1:24" hidden="1" x14ac:dyDescent="0.3">
      <c r="A6007" t="s">
        <v>20401</v>
      </c>
      <c r="B6007" t="s">
        <v>8174</v>
      </c>
      <c r="C6007" t="s">
        <v>1944</v>
      </c>
      <c r="D6007" t="s">
        <v>1943</v>
      </c>
      <c r="E6007" t="s">
        <v>113</v>
      </c>
      <c r="F6007" t="s">
        <v>1945</v>
      </c>
      <c r="G6007" t="s">
        <v>133</v>
      </c>
      <c r="H6007" t="s">
        <v>19134</v>
      </c>
      <c r="I6007" t="s">
        <v>115</v>
      </c>
      <c r="J6007" t="s">
        <v>20402</v>
      </c>
      <c r="K6007" t="s">
        <v>20403</v>
      </c>
      <c r="L6007" t="s">
        <v>120</v>
      </c>
      <c r="M6007">
        <v>40</v>
      </c>
      <c r="N6007" t="s">
        <v>113</v>
      </c>
      <c r="O6007" t="s">
        <v>8207</v>
      </c>
      <c r="P6007">
        <v>2</v>
      </c>
      <c r="Q6007">
        <v>1400</v>
      </c>
      <c r="R6007">
        <v>320</v>
      </c>
      <c r="T6007">
        <v>280</v>
      </c>
      <c r="U6007">
        <v>100</v>
      </c>
      <c r="W6007">
        <v>0.89600000000000002</v>
      </c>
      <c r="X6007">
        <v>1.0751999999999999</v>
      </c>
    </row>
    <row r="6008" spans="1:24" hidden="1" x14ac:dyDescent="0.3">
      <c r="A6008" t="s">
        <v>20404</v>
      </c>
      <c r="B6008" t="s">
        <v>8179</v>
      </c>
      <c r="C6008" t="s">
        <v>1944</v>
      </c>
      <c r="D6008" t="s">
        <v>1943</v>
      </c>
      <c r="E6008" t="s">
        <v>113</v>
      </c>
      <c r="F6008" t="s">
        <v>1945</v>
      </c>
      <c r="G6008" t="s">
        <v>133</v>
      </c>
      <c r="H6008" t="s">
        <v>19134</v>
      </c>
      <c r="I6008" t="s">
        <v>115</v>
      </c>
      <c r="J6008" t="s">
        <v>20402</v>
      </c>
      <c r="K6008" t="s">
        <v>20403</v>
      </c>
      <c r="L6008" t="s">
        <v>120</v>
      </c>
      <c r="M6008">
        <v>40</v>
      </c>
      <c r="N6008" t="s">
        <v>9971</v>
      </c>
      <c r="O6008" t="s">
        <v>9034</v>
      </c>
      <c r="P6008">
        <v>1</v>
      </c>
      <c r="Q6008">
        <v>560</v>
      </c>
      <c r="R6008">
        <v>308</v>
      </c>
      <c r="W6008">
        <v>0.17247999999999999</v>
      </c>
      <c r="X6008">
        <v>0.20697599999999999</v>
      </c>
    </row>
    <row r="6009" spans="1:24" hidden="1" x14ac:dyDescent="0.3">
      <c r="A6009" t="s">
        <v>20405</v>
      </c>
      <c r="B6009" t="s">
        <v>8211</v>
      </c>
      <c r="C6009" t="s">
        <v>1944</v>
      </c>
      <c r="D6009" t="s">
        <v>1943</v>
      </c>
      <c r="E6009" t="s">
        <v>113</v>
      </c>
      <c r="F6009" t="s">
        <v>1945</v>
      </c>
      <c r="G6009" t="s">
        <v>133</v>
      </c>
      <c r="H6009" t="s">
        <v>19134</v>
      </c>
      <c r="I6009" t="s">
        <v>115</v>
      </c>
      <c r="J6009" t="s">
        <v>20402</v>
      </c>
      <c r="K6009" t="s">
        <v>20403</v>
      </c>
      <c r="L6009" t="s">
        <v>120</v>
      </c>
      <c r="M6009">
        <v>39</v>
      </c>
      <c r="N6009" t="s">
        <v>113</v>
      </c>
      <c r="O6009" t="s">
        <v>17194</v>
      </c>
      <c r="P6009">
        <v>1</v>
      </c>
      <c r="Q6009">
        <v>0.3</v>
      </c>
      <c r="T6009">
        <v>273.27</v>
      </c>
      <c r="W6009">
        <v>7.0685834705770348E-2</v>
      </c>
      <c r="X6009">
        <v>0.11309733552923257</v>
      </c>
    </row>
    <row r="6010" spans="1:24" hidden="1" x14ac:dyDescent="0.3">
      <c r="A6010" t="s">
        <v>20406</v>
      </c>
      <c r="B6010" t="s">
        <v>8174</v>
      </c>
      <c r="C6010" t="s">
        <v>1153</v>
      </c>
      <c r="D6010" t="s">
        <v>1152</v>
      </c>
      <c r="E6010" t="s">
        <v>113</v>
      </c>
      <c r="F6010" t="s">
        <v>20407</v>
      </c>
      <c r="G6010" t="s">
        <v>133</v>
      </c>
      <c r="H6010" t="s">
        <v>436</v>
      </c>
      <c r="I6010" t="s">
        <v>438</v>
      </c>
      <c r="J6010" t="s">
        <v>20408</v>
      </c>
      <c r="K6010" t="s">
        <v>20409</v>
      </c>
      <c r="L6010" t="s">
        <v>120</v>
      </c>
      <c r="M6010">
        <v>40</v>
      </c>
      <c r="N6010" t="s">
        <v>8442</v>
      </c>
      <c r="O6010" t="s">
        <v>17235</v>
      </c>
      <c r="P6010">
        <v>3</v>
      </c>
      <c r="Q6010">
        <v>2500</v>
      </c>
      <c r="R6010">
        <v>355</v>
      </c>
      <c r="T6010">
        <v>90</v>
      </c>
      <c r="U6010">
        <v>170</v>
      </c>
      <c r="V6010">
        <v>330</v>
      </c>
      <c r="W6010">
        <v>2.6625000000000001</v>
      </c>
      <c r="X6010">
        <v>3.1949999999999998</v>
      </c>
    </row>
    <row r="6011" spans="1:24" hidden="1" x14ac:dyDescent="0.3">
      <c r="A6011" t="s">
        <v>20410</v>
      </c>
      <c r="B6011" t="s">
        <v>8179</v>
      </c>
      <c r="C6011" t="s">
        <v>1153</v>
      </c>
      <c r="D6011" t="s">
        <v>1152</v>
      </c>
      <c r="E6011" t="s">
        <v>113</v>
      </c>
      <c r="F6011" t="s">
        <v>20407</v>
      </c>
      <c r="G6011" t="s">
        <v>133</v>
      </c>
      <c r="H6011" t="s">
        <v>436</v>
      </c>
      <c r="I6011" t="s">
        <v>438</v>
      </c>
      <c r="J6011" t="s">
        <v>20408</v>
      </c>
      <c r="K6011" t="s">
        <v>20409</v>
      </c>
      <c r="L6011" t="s">
        <v>120</v>
      </c>
      <c r="M6011">
        <v>40</v>
      </c>
      <c r="N6011" t="s">
        <v>9971</v>
      </c>
      <c r="O6011" t="s">
        <v>20411</v>
      </c>
      <c r="P6011">
        <v>1</v>
      </c>
      <c r="Q6011">
        <v>441</v>
      </c>
      <c r="R6011">
        <v>402</v>
      </c>
      <c r="W6011">
        <v>0.177282</v>
      </c>
      <c r="X6011">
        <v>0.21273839999999999</v>
      </c>
    </row>
    <row r="6012" spans="1:24" hidden="1" x14ac:dyDescent="0.3">
      <c r="A6012" t="s">
        <v>20412</v>
      </c>
      <c r="B6012" t="s">
        <v>8211</v>
      </c>
      <c r="C6012" t="s">
        <v>1153</v>
      </c>
      <c r="D6012" t="s">
        <v>1152</v>
      </c>
      <c r="E6012" t="s">
        <v>113</v>
      </c>
      <c r="F6012" t="s">
        <v>20407</v>
      </c>
      <c r="G6012" t="s">
        <v>133</v>
      </c>
      <c r="H6012" t="s">
        <v>436</v>
      </c>
      <c r="I6012" t="s">
        <v>438</v>
      </c>
      <c r="J6012" t="s">
        <v>20408</v>
      </c>
      <c r="K6012" t="s">
        <v>20409</v>
      </c>
      <c r="L6012" t="s">
        <v>120</v>
      </c>
      <c r="M6012">
        <v>38</v>
      </c>
      <c r="N6012" t="s">
        <v>113</v>
      </c>
      <c r="O6012" t="s">
        <v>9493</v>
      </c>
      <c r="P6012">
        <v>2</v>
      </c>
      <c r="Q6012">
        <v>0.6</v>
      </c>
      <c r="T6012">
        <v>14</v>
      </c>
      <c r="U6012">
        <v>209</v>
      </c>
      <c r="W6012">
        <v>0.56548667764616278</v>
      </c>
      <c r="X6012">
        <v>0.90477868423386054</v>
      </c>
    </row>
    <row r="6013" spans="1:24" hidden="1" x14ac:dyDescent="0.3">
      <c r="A6013" t="s">
        <v>20413</v>
      </c>
      <c r="B6013" t="s">
        <v>8249</v>
      </c>
      <c r="C6013" t="s">
        <v>1153</v>
      </c>
      <c r="D6013" t="s">
        <v>1152</v>
      </c>
      <c r="E6013" t="s">
        <v>113</v>
      </c>
      <c r="F6013" t="s">
        <v>20407</v>
      </c>
      <c r="G6013" t="s">
        <v>133</v>
      </c>
      <c r="H6013" t="s">
        <v>436</v>
      </c>
      <c r="I6013" t="s">
        <v>438</v>
      </c>
      <c r="J6013" t="s">
        <v>20408</v>
      </c>
      <c r="K6013" t="s">
        <v>20409</v>
      </c>
      <c r="L6013" t="s">
        <v>120</v>
      </c>
      <c r="M6013">
        <v>38</v>
      </c>
      <c r="N6013" t="s">
        <v>113</v>
      </c>
      <c r="O6013" t="s">
        <v>9493</v>
      </c>
      <c r="P6013">
        <v>1</v>
      </c>
      <c r="Q6013">
        <v>0.9</v>
      </c>
      <c r="T6013">
        <v>254</v>
      </c>
      <c r="W6013">
        <v>0.63617251235193317</v>
      </c>
      <c r="X6013">
        <v>1.0178760197630932</v>
      </c>
    </row>
    <row r="6014" spans="1:24" hidden="1" x14ac:dyDescent="0.3">
      <c r="A6014" t="s">
        <v>20414</v>
      </c>
      <c r="B6014" t="s">
        <v>8174</v>
      </c>
      <c r="C6014" t="s">
        <v>1202</v>
      </c>
      <c r="D6014" t="s">
        <v>1201</v>
      </c>
      <c r="E6014" t="s">
        <v>113</v>
      </c>
      <c r="F6014" t="s">
        <v>20415</v>
      </c>
      <c r="G6014" t="s">
        <v>133</v>
      </c>
      <c r="H6014" t="s">
        <v>436</v>
      </c>
      <c r="I6014" t="s">
        <v>438</v>
      </c>
      <c r="J6014" t="s">
        <v>20416</v>
      </c>
      <c r="K6014" t="s">
        <v>20417</v>
      </c>
      <c r="L6014" t="s">
        <v>120</v>
      </c>
      <c r="M6014">
        <v>40</v>
      </c>
      <c r="N6014" t="s">
        <v>8442</v>
      </c>
      <c r="O6014" t="s">
        <v>17235</v>
      </c>
      <c r="P6014">
        <v>3</v>
      </c>
      <c r="Q6014">
        <v>2500</v>
      </c>
      <c r="R6014">
        <v>355</v>
      </c>
      <c r="T6014">
        <v>0</v>
      </c>
      <c r="U6014">
        <v>120</v>
      </c>
      <c r="V6014">
        <v>240</v>
      </c>
      <c r="W6014">
        <v>2.6625000000000001</v>
      </c>
      <c r="X6014">
        <v>3.1949999999999998</v>
      </c>
    </row>
    <row r="6015" spans="1:24" hidden="1" x14ac:dyDescent="0.3">
      <c r="A6015" t="s">
        <v>20418</v>
      </c>
      <c r="B6015" t="s">
        <v>8179</v>
      </c>
      <c r="C6015" t="s">
        <v>1202</v>
      </c>
      <c r="D6015" t="s">
        <v>1201</v>
      </c>
      <c r="E6015" t="s">
        <v>113</v>
      </c>
      <c r="F6015" t="s">
        <v>20415</v>
      </c>
      <c r="G6015" t="s">
        <v>133</v>
      </c>
      <c r="H6015" t="s">
        <v>436</v>
      </c>
      <c r="I6015" t="s">
        <v>438</v>
      </c>
      <c r="J6015" t="s">
        <v>20416</v>
      </c>
      <c r="K6015" t="s">
        <v>20417</v>
      </c>
      <c r="L6015" t="s">
        <v>120</v>
      </c>
      <c r="M6015">
        <v>40</v>
      </c>
      <c r="N6015" t="s">
        <v>9971</v>
      </c>
      <c r="O6015" t="s">
        <v>20411</v>
      </c>
      <c r="P6015">
        <v>1</v>
      </c>
      <c r="Q6015">
        <v>441</v>
      </c>
      <c r="R6015">
        <v>402</v>
      </c>
      <c r="W6015">
        <v>0.177282</v>
      </c>
      <c r="X6015">
        <v>0.21273839999999999</v>
      </c>
    </row>
    <row r="6016" spans="1:24" hidden="1" x14ac:dyDescent="0.3">
      <c r="A6016" t="s">
        <v>20419</v>
      </c>
      <c r="B6016" t="s">
        <v>8211</v>
      </c>
      <c r="C6016" t="s">
        <v>1202</v>
      </c>
      <c r="D6016" t="s">
        <v>1201</v>
      </c>
      <c r="E6016" t="s">
        <v>113</v>
      </c>
      <c r="F6016" t="s">
        <v>20415</v>
      </c>
      <c r="G6016" t="s">
        <v>133</v>
      </c>
      <c r="H6016" t="s">
        <v>436</v>
      </c>
      <c r="I6016" t="s">
        <v>438</v>
      </c>
      <c r="J6016" t="s">
        <v>20416</v>
      </c>
      <c r="K6016" t="s">
        <v>20417</v>
      </c>
      <c r="L6016" t="s">
        <v>120</v>
      </c>
      <c r="M6016">
        <v>38</v>
      </c>
      <c r="N6016" t="s">
        <v>113</v>
      </c>
      <c r="O6016" t="s">
        <v>9493</v>
      </c>
      <c r="P6016">
        <v>1</v>
      </c>
      <c r="Q6016">
        <v>0.3</v>
      </c>
      <c r="T6016">
        <v>29</v>
      </c>
      <c r="W6016">
        <v>7.0685834705770348E-2</v>
      </c>
      <c r="X6016">
        <v>0.11309733552923257</v>
      </c>
    </row>
    <row r="6017" spans="1:24" hidden="1" x14ac:dyDescent="0.3">
      <c r="A6017" t="s">
        <v>20420</v>
      </c>
      <c r="B6017" t="s">
        <v>8174</v>
      </c>
      <c r="C6017" t="s">
        <v>7198</v>
      </c>
      <c r="D6017" t="s">
        <v>7197</v>
      </c>
      <c r="E6017" t="s">
        <v>113</v>
      </c>
      <c r="F6017" t="s">
        <v>7199</v>
      </c>
      <c r="G6017" t="s">
        <v>247</v>
      </c>
      <c r="H6017" t="s">
        <v>1187</v>
      </c>
      <c r="I6017" t="s">
        <v>1189</v>
      </c>
      <c r="J6017" t="s">
        <v>20421</v>
      </c>
      <c r="K6017" t="s">
        <v>20422</v>
      </c>
      <c r="L6017" t="s">
        <v>9030</v>
      </c>
      <c r="M6017">
        <v>60</v>
      </c>
      <c r="N6017" t="s">
        <v>9085</v>
      </c>
      <c r="O6017" t="s">
        <v>10329</v>
      </c>
      <c r="P6017">
        <v>2</v>
      </c>
      <c r="Q6017">
        <v>2580</v>
      </c>
      <c r="R6017">
        <v>590</v>
      </c>
      <c r="T6017">
        <v>350</v>
      </c>
      <c r="U6017">
        <v>170</v>
      </c>
      <c r="W6017">
        <v>3.0444</v>
      </c>
      <c r="X6017">
        <v>3.6532799999999996</v>
      </c>
    </row>
    <row r="6018" spans="1:24" hidden="1" x14ac:dyDescent="0.3">
      <c r="A6018" t="s">
        <v>20423</v>
      </c>
      <c r="B6018" t="s">
        <v>8179</v>
      </c>
      <c r="C6018" t="s">
        <v>7198</v>
      </c>
      <c r="D6018" t="s">
        <v>7197</v>
      </c>
      <c r="E6018" t="s">
        <v>113</v>
      </c>
      <c r="F6018" t="s">
        <v>7199</v>
      </c>
      <c r="G6018" t="s">
        <v>247</v>
      </c>
      <c r="H6018" t="s">
        <v>1187</v>
      </c>
      <c r="I6018" t="s">
        <v>1189</v>
      </c>
      <c r="J6018" t="s">
        <v>20421</v>
      </c>
      <c r="K6018" t="s">
        <v>20422</v>
      </c>
      <c r="L6018" t="s">
        <v>9030</v>
      </c>
      <c r="M6018">
        <v>59</v>
      </c>
      <c r="N6018" t="s">
        <v>9085</v>
      </c>
      <c r="O6018" t="s">
        <v>19878</v>
      </c>
      <c r="P6018">
        <v>1</v>
      </c>
      <c r="Q6018">
        <v>400</v>
      </c>
      <c r="R6018">
        <v>300</v>
      </c>
      <c r="W6018">
        <v>0.12</v>
      </c>
      <c r="X6018">
        <v>0.14399999999999999</v>
      </c>
    </row>
    <row r="6019" spans="1:24" hidden="1" x14ac:dyDescent="0.3">
      <c r="A6019" t="s">
        <v>20424</v>
      </c>
      <c r="B6019" t="s">
        <v>8536</v>
      </c>
      <c r="C6019" t="s">
        <v>7198</v>
      </c>
      <c r="D6019" t="s">
        <v>7197</v>
      </c>
      <c r="E6019" t="s">
        <v>113</v>
      </c>
      <c r="F6019" t="s">
        <v>7199</v>
      </c>
      <c r="G6019" t="s">
        <v>247</v>
      </c>
      <c r="H6019" t="s">
        <v>1187</v>
      </c>
      <c r="I6019" t="s">
        <v>1189</v>
      </c>
      <c r="J6019" t="s">
        <v>20421</v>
      </c>
      <c r="K6019" t="s">
        <v>20422</v>
      </c>
      <c r="L6019" t="s">
        <v>9030</v>
      </c>
      <c r="M6019">
        <v>57</v>
      </c>
      <c r="N6019" t="s">
        <v>9085</v>
      </c>
      <c r="O6019" t="s">
        <v>9131</v>
      </c>
      <c r="P6019">
        <v>2</v>
      </c>
      <c r="Q6019">
        <v>210</v>
      </c>
      <c r="R6019">
        <v>210</v>
      </c>
      <c r="W6019">
        <v>8.8200000000000001E-2</v>
      </c>
      <c r="X6019">
        <v>0.10584</v>
      </c>
    </row>
    <row r="6020" spans="1:24" hidden="1" x14ac:dyDescent="0.3">
      <c r="A6020" t="s">
        <v>20425</v>
      </c>
      <c r="B6020" t="s">
        <v>8211</v>
      </c>
      <c r="C6020" t="s">
        <v>7198</v>
      </c>
      <c r="D6020" t="s">
        <v>7197</v>
      </c>
      <c r="E6020" t="s">
        <v>113</v>
      </c>
      <c r="F6020" t="s">
        <v>7199</v>
      </c>
      <c r="G6020" t="s">
        <v>247</v>
      </c>
      <c r="H6020" t="s">
        <v>1187</v>
      </c>
      <c r="I6020" t="s">
        <v>1189</v>
      </c>
      <c r="J6020" t="s">
        <v>20421</v>
      </c>
      <c r="K6020" t="s">
        <v>20422</v>
      </c>
      <c r="L6020" t="s">
        <v>9030</v>
      </c>
      <c r="M6020">
        <v>57</v>
      </c>
      <c r="N6020" t="s">
        <v>113</v>
      </c>
      <c r="O6020" t="s">
        <v>9493</v>
      </c>
      <c r="P6020">
        <v>2</v>
      </c>
      <c r="Q6020">
        <v>0.6</v>
      </c>
      <c r="T6020">
        <v>171</v>
      </c>
      <c r="U6020">
        <v>350</v>
      </c>
      <c r="W6020">
        <v>0.56548667764616278</v>
      </c>
      <c r="X6020">
        <v>0.90477868423386054</v>
      </c>
    </row>
    <row r="6021" spans="1:24" hidden="1" x14ac:dyDescent="0.3">
      <c r="A6021" t="s">
        <v>20426</v>
      </c>
      <c r="B6021" t="s">
        <v>1304</v>
      </c>
      <c r="C6021" t="s">
        <v>7198</v>
      </c>
      <c r="D6021" t="s">
        <v>7197</v>
      </c>
      <c r="E6021" t="s">
        <v>113</v>
      </c>
      <c r="F6021" t="s">
        <v>7199</v>
      </c>
      <c r="G6021" t="s">
        <v>247</v>
      </c>
      <c r="H6021" t="s">
        <v>1187</v>
      </c>
      <c r="I6021" t="s">
        <v>1189</v>
      </c>
      <c r="J6021" t="s">
        <v>20421</v>
      </c>
      <c r="K6021" t="s">
        <v>20422</v>
      </c>
      <c r="L6021" t="s">
        <v>9030</v>
      </c>
      <c r="M6021">
        <v>0</v>
      </c>
      <c r="N6021" t="s">
        <v>113</v>
      </c>
      <c r="O6021" t="s">
        <v>18432</v>
      </c>
      <c r="P6021">
        <v>3</v>
      </c>
    </row>
    <row r="6022" spans="1:24" hidden="1" x14ac:dyDescent="0.3">
      <c r="A6022" t="s">
        <v>20427</v>
      </c>
      <c r="B6022" t="s">
        <v>8174</v>
      </c>
      <c r="C6022" t="s">
        <v>2669</v>
      </c>
      <c r="D6022" t="s">
        <v>2668</v>
      </c>
      <c r="E6022" t="s">
        <v>113</v>
      </c>
      <c r="F6022" t="s">
        <v>2670</v>
      </c>
      <c r="G6022" t="s">
        <v>133</v>
      </c>
      <c r="H6022" t="s">
        <v>2672</v>
      </c>
      <c r="I6022" t="s">
        <v>163</v>
      </c>
      <c r="J6022" t="s">
        <v>20428</v>
      </c>
      <c r="K6022" t="s">
        <v>20429</v>
      </c>
      <c r="L6022" t="s">
        <v>1173</v>
      </c>
      <c r="M6022">
        <v>50</v>
      </c>
      <c r="N6022" t="s">
        <v>113</v>
      </c>
      <c r="O6022" t="s">
        <v>8245</v>
      </c>
      <c r="P6022">
        <v>3</v>
      </c>
      <c r="Q6022">
        <v>1400</v>
      </c>
      <c r="R6022">
        <v>320</v>
      </c>
      <c r="S6022">
        <v>145</v>
      </c>
      <c r="T6022">
        <v>80</v>
      </c>
      <c r="U6022">
        <v>220</v>
      </c>
      <c r="V6022">
        <v>330</v>
      </c>
      <c r="W6022">
        <v>1.3440000000000001</v>
      </c>
      <c r="X6022">
        <v>1.6128</v>
      </c>
    </row>
    <row r="6023" spans="1:24" hidden="1" x14ac:dyDescent="0.3">
      <c r="A6023" t="s">
        <v>20430</v>
      </c>
      <c r="B6023" t="s">
        <v>8179</v>
      </c>
      <c r="C6023" t="s">
        <v>2669</v>
      </c>
      <c r="D6023" t="s">
        <v>2668</v>
      </c>
      <c r="E6023" t="s">
        <v>113</v>
      </c>
      <c r="F6023" t="s">
        <v>2670</v>
      </c>
      <c r="G6023" t="s">
        <v>133</v>
      </c>
      <c r="H6023" t="s">
        <v>2672</v>
      </c>
      <c r="I6023" t="s">
        <v>163</v>
      </c>
      <c r="J6023" t="s">
        <v>20428</v>
      </c>
      <c r="K6023" t="s">
        <v>20429</v>
      </c>
      <c r="L6023" t="s">
        <v>1173</v>
      </c>
      <c r="M6023">
        <v>50</v>
      </c>
      <c r="N6023" t="s">
        <v>9971</v>
      </c>
      <c r="O6023" t="s">
        <v>17706</v>
      </c>
      <c r="P6023">
        <v>1</v>
      </c>
      <c r="Q6023">
        <v>441</v>
      </c>
      <c r="R6023">
        <v>402</v>
      </c>
      <c r="W6023">
        <v>0.177282</v>
      </c>
      <c r="X6023">
        <v>0.21273839999999999</v>
      </c>
    </row>
    <row r="6024" spans="1:24" hidden="1" x14ac:dyDescent="0.3">
      <c r="A6024" t="s">
        <v>20431</v>
      </c>
      <c r="B6024" t="s">
        <v>8211</v>
      </c>
      <c r="C6024" t="s">
        <v>2669</v>
      </c>
      <c r="D6024" t="s">
        <v>2668</v>
      </c>
      <c r="E6024" t="s">
        <v>113</v>
      </c>
      <c r="F6024" t="s">
        <v>2670</v>
      </c>
      <c r="G6024" t="s">
        <v>133</v>
      </c>
      <c r="H6024" t="s">
        <v>2672</v>
      </c>
      <c r="I6024" t="s">
        <v>163</v>
      </c>
      <c r="J6024" t="s">
        <v>20428</v>
      </c>
      <c r="K6024" t="s">
        <v>20429</v>
      </c>
      <c r="L6024" t="s">
        <v>1173</v>
      </c>
      <c r="M6024">
        <v>48</v>
      </c>
      <c r="N6024" t="s">
        <v>113</v>
      </c>
      <c r="O6024" t="s">
        <v>12283</v>
      </c>
      <c r="P6024">
        <v>1</v>
      </c>
      <c r="Q6024">
        <v>0.6</v>
      </c>
      <c r="T6024">
        <v>0</v>
      </c>
      <c r="W6024">
        <v>0.28274333882308139</v>
      </c>
      <c r="X6024">
        <v>0.45238934211693027</v>
      </c>
    </row>
    <row r="6025" spans="1:24" hidden="1" x14ac:dyDescent="0.3">
      <c r="A6025" t="s">
        <v>20432</v>
      </c>
      <c r="B6025" t="s">
        <v>8174</v>
      </c>
      <c r="C6025" t="s">
        <v>20433</v>
      </c>
      <c r="D6025" t="s">
        <v>20434</v>
      </c>
      <c r="E6025" t="s">
        <v>113</v>
      </c>
      <c r="F6025" t="s">
        <v>20435</v>
      </c>
      <c r="G6025" t="s">
        <v>1356</v>
      </c>
      <c r="H6025" t="s">
        <v>127</v>
      </c>
      <c r="I6025" t="s">
        <v>888</v>
      </c>
      <c r="J6025" t="s">
        <v>20436</v>
      </c>
      <c r="K6025" t="s">
        <v>20437</v>
      </c>
      <c r="L6025" t="s">
        <v>1173</v>
      </c>
      <c r="M6025">
        <v>49</v>
      </c>
      <c r="N6025" t="s">
        <v>9085</v>
      </c>
      <c r="O6025" t="s">
        <v>9266</v>
      </c>
      <c r="P6025">
        <v>2</v>
      </c>
      <c r="Q6025">
        <v>1936</v>
      </c>
      <c r="R6025">
        <v>298</v>
      </c>
      <c r="S6025">
        <v>149</v>
      </c>
      <c r="T6025">
        <v>320</v>
      </c>
      <c r="U6025">
        <v>140</v>
      </c>
      <c r="W6025">
        <v>1.153856</v>
      </c>
      <c r="X6025">
        <v>1.3846271999999999</v>
      </c>
    </row>
    <row r="6026" spans="1:24" hidden="1" x14ac:dyDescent="0.3">
      <c r="A6026" t="s">
        <v>20438</v>
      </c>
      <c r="B6026" t="s">
        <v>8179</v>
      </c>
      <c r="C6026" t="s">
        <v>20433</v>
      </c>
      <c r="D6026" t="s">
        <v>20434</v>
      </c>
      <c r="E6026" t="s">
        <v>113</v>
      </c>
      <c r="F6026" t="s">
        <v>20435</v>
      </c>
      <c r="G6026" t="s">
        <v>1356</v>
      </c>
      <c r="H6026" t="s">
        <v>127</v>
      </c>
      <c r="I6026" t="s">
        <v>888</v>
      </c>
      <c r="J6026" t="s">
        <v>20436</v>
      </c>
      <c r="K6026" t="s">
        <v>20437</v>
      </c>
      <c r="L6026" t="s">
        <v>1173</v>
      </c>
      <c r="M6026">
        <v>49</v>
      </c>
      <c r="N6026" t="s">
        <v>9085</v>
      </c>
      <c r="O6026" t="s">
        <v>20439</v>
      </c>
      <c r="P6026">
        <v>1</v>
      </c>
      <c r="Q6026">
        <v>400</v>
      </c>
      <c r="R6026">
        <v>300</v>
      </c>
      <c r="W6026">
        <v>0.12</v>
      </c>
      <c r="X6026">
        <v>0.14399999999999999</v>
      </c>
    </row>
    <row r="6027" spans="1:24" hidden="1" x14ac:dyDescent="0.3">
      <c r="A6027" t="s">
        <v>20440</v>
      </c>
      <c r="B6027" t="s">
        <v>8211</v>
      </c>
      <c r="C6027" t="s">
        <v>20433</v>
      </c>
      <c r="D6027" t="s">
        <v>20434</v>
      </c>
      <c r="E6027" t="s">
        <v>113</v>
      </c>
      <c r="F6027" t="s">
        <v>20435</v>
      </c>
      <c r="G6027" t="s">
        <v>1356</v>
      </c>
      <c r="H6027" t="s">
        <v>127</v>
      </c>
      <c r="I6027" t="s">
        <v>888</v>
      </c>
      <c r="J6027" t="s">
        <v>20436</v>
      </c>
      <c r="K6027" t="s">
        <v>20437</v>
      </c>
      <c r="L6027" t="s">
        <v>1173</v>
      </c>
      <c r="M6027">
        <v>48</v>
      </c>
      <c r="N6027" t="s">
        <v>9085</v>
      </c>
      <c r="O6027" t="s">
        <v>20441</v>
      </c>
      <c r="P6027">
        <v>1</v>
      </c>
      <c r="Q6027">
        <v>1.8</v>
      </c>
      <c r="T6027">
        <v>320</v>
      </c>
      <c r="W6027">
        <v>2.5446900494077327</v>
      </c>
      <c r="X6027">
        <v>4.0715040790523727</v>
      </c>
    </row>
    <row r="6028" spans="1:24" hidden="1" x14ac:dyDescent="0.3">
      <c r="A6028" t="s">
        <v>20442</v>
      </c>
      <c r="B6028" t="s">
        <v>8174</v>
      </c>
      <c r="C6028" t="s">
        <v>4740</v>
      </c>
      <c r="D6028" t="s">
        <v>4739</v>
      </c>
      <c r="E6028" t="s">
        <v>113</v>
      </c>
      <c r="F6028" t="s">
        <v>4741</v>
      </c>
      <c r="G6028" t="s">
        <v>247</v>
      </c>
      <c r="H6028" t="s">
        <v>1600</v>
      </c>
      <c r="I6028" t="s">
        <v>226</v>
      </c>
      <c r="J6028" t="s">
        <v>20443</v>
      </c>
      <c r="K6028" t="s">
        <v>20444</v>
      </c>
      <c r="L6028" t="s">
        <v>8784</v>
      </c>
      <c r="M6028">
        <v>16</v>
      </c>
      <c r="N6028" t="s">
        <v>9085</v>
      </c>
      <c r="O6028" t="s">
        <v>10329</v>
      </c>
      <c r="P6028">
        <v>2</v>
      </c>
      <c r="Q6028">
        <v>2580</v>
      </c>
      <c r="R6028">
        <v>590</v>
      </c>
      <c r="T6028">
        <v>25</v>
      </c>
      <c r="U6028">
        <v>210</v>
      </c>
      <c r="W6028">
        <v>3.0444</v>
      </c>
      <c r="X6028">
        <v>3.6532799999999996</v>
      </c>
    </row>
    <row r="6029" spans="1:24" hidden="1" x14ac:dyDescent="0.3">
      <c r="A6029" t="s">
        <v>20445</v>
      </c>
      <c r="B6029" t="s">
        <v>8179</v>
      </c>
      <c r="C6029" t="s">
        <v>4740</v>
      </c>
      <c r="D6029" t="s">
        <v>4739</v>
      </c>
      <c r="E6029" t="s">
        <v>113</v>
      </c>
      <c r="F6029" t="s">
        <v>4741</v>
      </c>
      <c r="G6029" t="s">
        <v>247</v>
      </c>
      <c r="H6029" t="s">
        <v>1600</v>
      </c>
      <c r="I6029" t="s">
        <v>226</v>
      </c>
      <c r="J6029" t="s">
        <v>20443</v>
      </c>
      <c r="K6029" t="s">
        <v>20444</v>
      </c>
      <c r="L6029" t="s">
        <v>8784</v>
      </c>
      <c r="M6029">
        <v>16</v>
      </c>
      <c r="N6029" t="s">
        <v>9085</v>
      </c>
      <c r="O6029" t="s">
        <v>19878</v>
      </c>
      <c r="P6029">
        <v>1</v>
      </c>
      <c r="Q6029">
        <v>400</v>
      </c>
      <c r="R6029">
        <v>300</v>
      </c>
      <c r="W6029">
        <v>0.12</v>
      </c>
      <c r="X6029">
        <v>0.14399999999999999</v>
      </c>
    </row>
    <row r="6030" spans="1:24" hidden="1" x14ac:dyDescent="0.3">
      <c r="A6030" t="s">
        <v>20446</v>
      </c>
      <c r="B6030" t="s">
        <v>8536</v>
      </c>
      <c r="C6030" t="s">
        <v>4740</v>
      </c>
      <c r="D6030" t="s">
        <v>4739</v>
      </c>
      <c r="E6030" t="s">
        <v>113</v>
      </c>
      <c r="F6030" t="s">
        <v>4741</v>
      </c>
      <c r="G6030" t="s">
        <v>247</v>
      </c>
      <c r="H6030" t="s">
        <v>1600</v>
      </c>
      <c r="I6030" t="s">
        <v>226</v>
      </c>
      <c r="J6030" t="s">
        <v>20443</v>
      </c>
      <c r="K6030" t="s">
        <v>20444</v>
      </c>
      <c r="L6030" t="s">
        <v>8784</v>
      </c>
      <c r="M6030">
        <v>16</v>
      </c>
      <c r="N6030" t="s">
        <v>9085</v>
      </c>
      <c r="O6030" t="s">
        <v>9131</v>
      </c>
      <c r="P6030">
        <v>2</v>
      </c>
      <c r="Q6030">
        <v>210</v>
      </c>
      <c r="R6030">
        <v>210</v>
      </c>
      <c r="W6030">
        <v>8.8200000000000001E-2</v>
      </c>
      <c r="X6030">
        <v>0.10584</v>
      </c>
    </row>
    <row r="6031" spans="1:24" hidden="1" x14ac:dyDescent="0.3">
      <c r="A6031" t="s">
        <v>20447</v>
      </c>
      <c r="B6031" t="s">
        <v>8211</v>
      </c>
      <c r="C6031" t="s">
        <v>4740</v>
      </c>
      <c r="D6031" t="s">
        <v>4739</v>
      </c>
      <c r="E6031" t="s">
        <v>113</v>
      </c>
      <c r="F6031" t="s">
        <v>4741</v>
      </c>
      <c r="G6031" t="s">
        <v>247</v>
      </c>
      <c r="H6031" t="s">
        <v>1600</v>
      </c>
      <c r="I6031" t="s">
        <v>226</v>
      </c>
      <c r="J6031" t="s">
        <v>20443</v>
      </c>
      <c r="K6031" t="s">
        <v>20444</v>
      </c>
      <c r="L6031" t="s">
        <v>8784</v>
      </c>
      <c r="M6031">
        <v>16</v>
      </c>
      <c r="N6031" t="s">
        <v>113</v>
      </c>
      <c r="O6031" t="s">
        <v>9493</v>
      </c>
      <c r="P6031">
        <v>2</v>
      </c>
      <c r="Q6031">
        <v>0.9</v>
      </c>
      <c r="T6031">
        <v>23.3</v>
      </c>
      <c r="U6031">
        <v>197.6</v>
      </c>
      <c r="W6031">
        <v>1.2723450247038663</v>
      </c>
      <c r="X6031">
        <v>2.0357520395261863</v>
      </c>
    </row>
    <row r="6032" spans="1:24" hidden="1" x14ac:dyDescent="0.3">
      <c r="A6032" t="s">
        <v>20448</v>
      </c>
      <c r="B6032" t="s">
        <v>8174</v>
      </c>
      <c r="C6032" t="s">
        <v>2461</v>
      </c>
      <c r="D6032" t="s">
        <v>2460</v>
      </c>
      <c r="E6032" t="s">
        <v>113</v>
      </c>
      <c r="F6032" t="s">
        <v>2462</v>
      </c>
      <c r="G6032" t="s">
        <v>247</v>
      </c>
      <c r="H6032" t="s">
        <v>308</v>
      </c>
      <c r="I6032" t="s">
        <v>438</v>
      </c>
      <c r="J6032" t="s">
        <v>20449</v>
      </c>
      <c r="K6032" t="s">
        <v>20450</v>
      </c>
      <c r="L6032" t="s">
        <v>8903</v>
      </c>
      <c r="M6032">
        <v>29</v>
      </c>
      <c r="N6032" t="s">
        <v>9085</v>
      </c>
      <c r="O6032" t="s">
        <v>8647</v>
      </c>
      <c r="P6032">
        <v>3</v>
      </c>
      <c r="Q6032">
        <v>1509</v>
      </c>
      <c r="R6032">
        <v>469</v>
      </c>
      <c r="T6032">
        <v>0</v>
      </c>
      <c r="U6032">
        <v>140</v>
      </c>
      <c r="V6032">
        <v>250</v>
      </c>
      <c r="W6032">
        <v>2.1231629999999999</v>
      </c>
      <c r="X6032">
        <v>2.5477955999999997</v>
      </c>
    </row>
    <row r="6033" spans="1:24" hidden="1" x14ac:dyDescent="0.3">
      <c r="A6033" t="s">
        <v>20451</v>
      </c>
      <c r="B6033" t="s">
        <v>8179</v>
      </c>
      <c r="C6033" t="s">
        <v>2461</v>
      </c>
      <c r="D6033" t="s">
        <v>2460</v>
      </c>
      <c r="E6033" t="s">
        <v>113</v>
      </c>
      <c r="F6033" t="s">
        <v>2462</v>
      </c>
      <c r="G6033" t="s">
        <v>247</v>
      </c>
      <c r="H6033" t="s">
        <v>308</v>
      </c>
      <c r="I6033" t="s">
        <v>438</v>
      </c>
      <c r="J6033" t="s">
        <v>20449</v>
      </c>
      <c r="K6033" t="s">
        <v>20450</v>
      </c>
      <c r="L6033" t="s">
        <v>8903</v>
      </c>
      <c r="M6033">
        <v>29</v>
      </c>
      <c r="N6033" t="s">
        <v>9085</v>
      </c>
      <c r="O6033" t="s">
        <v>11880</v>
      </c>
      <c r="P6033">
        <v>3</v>
      </c>
      <c r="Q6033">
        <v>400</v>
      </c>
      <c r="R6033">
        <v>300</v>
      </c>
      <c r="W6033">
        <v>0.36</v>
      </c>
      <c r="X6033">
        <v>0.432</v>
      </c>
    </row>
    <row r="6034" spans="1:24" hidden="1" x14ac:dyDescent="0.3">
      <c r="A6034" t="s">
        <v>20452</v>
      </c>
      <c r="B6034" t="s">
        <v>8536</v>
      </c>
      <c r="C6034" t="s">
        <v>2461</v>
      </c>
      <c r="D6034" t="s">
        <v>2460</v>
      </c>
      <c r="E6034" t="s">
        <v>113</v>
      </c>
      <c r="F6034" t="s">
        <v>2462</v>
      </c>
      <c r="G6034" t="s">
        <v>247</v>
      </c>
      <c r="H6034" t="s">
        <v>308</v>
      </c>
      <c r="I6034" t="s">
        <v>438</v>
      </c>
      <c r="J6034" t="s">
        <v>20449</v>
      </c>
      <c r="K6034" t="s">
        <v>20450</v>
      </c>
      <c r="L6034" t="s">
        <v>8903</v>
      </c>
      <c r="M6034">
        <v>29</v>
      </c>
      <c r="N6034" t="s">
        <v>9085</v>
      </c>
      <c r="O6034" t="s">
        <v>16695</v>
      </c>
      <c r="P6034">
        <v>3</v>
      </c>
      <c r="Q6034">
        <v>480</v>
      </c>
      <c r="R6034">
        <v>356</v>
      </c>
      <c r="W6034">
        <v>0.51263999999999998</v>
      </c>
      <c r="X6034">
        <v>0.61516799999999994</v>
      </c>
    </row>
    <row r="6035" spans="1:24" hidden="1" x14ac:dyDescent="0.3">
      <c r="A6035" t="s">
        <v>20453</v>
      </c>
      <c r="B6035" t="s">
        <v>8539</v>
      </c>
      <c r="C6035" t="s">
        <v>2461</v>
      </c>
      <c r="D6035" t="s">
        <v>2460</v>
      </c>
      <c r="E6035" t="s">
        <v>113</v>
      </c>
      <c r="F6035" t="s">
        <v>2462</v>
      </c>
      <c r="G6035" t="s">
        <v>247</v>
      </c>
      <c r="H6035" t="s">
        <v>308</v>
      </c>
      <c r="I6035" t="s">
        <v>438</v>
      </c>
      <c r="J6035" t="s">
        <v>20449</v>
      </c>
      <c r="K6035" t="s">
        <v>20450</v>
      </c>
      <c r="L6035" t="s">
        <v>8903</v>
      </c>
      <c r="M6035">
        <v>29</v>
      </c>
      <c r="N6035" t="s">
        <v>9085</v>
      </c>
      <c r="O6035" t="s">
        <v>10950</v>
      </c>
      <c r="P6035">
        <v>3</v>
      </c>
      <c r="Q6035">
        <v>400</v>
      </c>
      <c r="R6035">
        <v>300</v>
      </c>
      <c r="W6035">
        <v>0.36</v>
      </c>
      <c r="X6035">
        <v>0.432</v>
      </c>
    </row>
    <row r="6036" spans="1:24" hidden="1" x14ac:dyDescent="0.3">
      <c r="A6036" t="s">
        <v>20454</v>
      </c>
      <c r="B6036" t="s">
        <v>8174</v>
      </c>
      <c r="C6036" t="s">
        <v>5795</v>
      </c>
      <c r="D6036" t="s">
        <v>5794</v>
      </c>
      <c r="E6036" t="s">
        <v>113</v>
      </c>
      <c r="F6036" t="s">
        <v>5796</v>
      </c>
      <c r="G6036" t="s">
        <v>247</v>
      </c>
      <c r="H6036" t="s">
        <v>308</v>
      </c>
      <c r="I6036" t="s">
        <v>1460</v>
      </c>
      <c r="J6036" t="s">
        <v>20455</v>
      </c>
      <c r="K6036" t="s">
        <v>20456</v>
      </c>
      <c r="L6036" t="s">
        <v>1173</v>
      </c>
      <c r="M6036">
        <v>50</v>
      </c>
      <c r="N6036" t="s">
        <v>9085</v>
      </c>
      <c r="O6036" t="s">
        <v>17159</v>
      </c>
      <c r="P6036">
        <v>3</v>
      </c>
      <c r="Q6036">
        <v>1450</v>
      </c>
      <c r="R6036">
        <v>400</v>
      </c>
      <c r="T6036">
        <v>40</v>
      </c>
      <c r="U6036">
        <v>210</v>
      </c>
      <c r="V6036">
        <v>300</v>
      </c>
      <c r="W6036">
        <v>1.74</v>
      </c>
      <c r="X6036">
        <v>2.0880000000000001</v>
      </c>
    </row>
    <row r="6037" spans="1:24" hidden="1" x14ac:dyDescent="0.3">
      <c r="A6037" t="s">
        <v>20457</v>
      </c>
      <c r="B6037" t="s">
        <v>8617</v>
      </c>
      <c r="C6037" t="s">
        <v>5795</v>
      </c>
      <c r="D6037" t="s">
        <v>5794</v>
      </c>
      <c r="E6037" t="s">
        <v>113</v>
      </c>
      <c r="F6037" t="s">
        <v>5796</v>
      </c>
      <c r="G6037" t="s">
        <v>247</v>
      </c>
      <c r="H6037" t="s">
        <v>308</v>
      </c>
      <c r="I6037" t="s">
        <v>1460</v>
      </c>
      <c r="J6037" t="s">
        <v>20455</v>
      </c>
      <c r="K6037" t="s">
        <v>20456</v>
      </c>
      <c r="L6037" t="s">
        <v>1173</v>
      </c>
      <c r="M6037">
        <v>50</v>
      </c>
      <c r="N6037" t="s">
        <v>9085</v>
      </c>
      <c r="O6037" t="s">
        <v>8647</v>
      </c>
      <c r="P6037">
        <v>3</v>
      </c>
      <c r="Q6037">
        <v>1509</v>
      </c>
      <c r="R6037">
        <v>469</v>
      </c>
      <c r="T6037">
        <v>40</v>
      </c>
      <c r="U6037">
        <v>210</v>
      </c>
      <c r="V6037">
        <v>300</v>
      </c>
      <c r="W6037">
        <v>2.1231629999999999</v>
      </c>
      <c r="X6037">
        <v>2.5477955999999997</v>
      </c>
    </row>
    <row r="6038" spans="1:24" hidden="1" x14ac:dyDescent="0.3">
      <c r="A6038" t="s">
        <v>20458</v>
      </c>
      <c r="B6038" t="s">
        <v>8179</v>
      </c>
      <c r="C6038" t="s">
        <v>5795</v>
      </c>
      <c r="D6038" t="s">
        <v>5794</v>
      </c>
      <c r="E6038" t="s">
        <v>113</v>
      </c>
      <c r="F6038" t="s">
        <v>5796</v>
      </c>
      <c r="G6038" t="s">
        <v>247</v>
      </c>
      <c r="H6038" t="s">
        <v>308</v>
      </c>
      <c r="I6038" t="s">
        <v>1460</v>
      </c>
      <c r="J6038" t="s">
        <v>20455</v>
      </c>
      <c r="K6038" t="s">
        <v>20456</v>
      </c>
      <c r="L6038" t="s">
        <v>1173</v>
      </c>
      <c r="M6038">
        <v>50</v>
      </c>
      <c r="N6038" t="s">
        <v>9085</v>
      </c>
      <c r="O6038" t="s">
        <v>11880</v>
      </c>
      <c r="P6038">
        <v>3</v>
      </c>
      <c r="Q6038">
        <v>400</v>
      </c>
      <c r="R6038">
        <v>300</v>
      </c>
      <c r="W6038">
        <v>0.36</v>
      </c>
      <c r="X6038">
        <v>0.432</v>
      </c>
    </row>
    <row r="6039" spans="1:24" hidden="1" x14ac:dyDescent="0.3">
      <c r="A6039" t="s">
        <v>20459</v>
      </c>
      <c r="B6039" t="s">
        <v>8536</v>
      </c>
      <c r="C6039" t="s">
        <v>5795</v>
      </c>
      <c r="D6039" t="s">
        <v>5794</v>
      </c>
      <c r="E6039" t="s">
        <v>113</v>
      </c>
      <c r="F6039" t="s">
        <v>5796</v>
      </c>
      <c r="G6039" t="s">
        <v>247</v>
      </c>
      <c r="H6039" t="s">
        <v>308</v>
      </c>
      <c r="I6039" t="s">
        <v>1460</v>
      </c>
      <c r="J6039" t="s">
        <v>20455</v>
      </c>
      <c r="K6039" t="s">
        <v>20456</v>
      </c>
      <c r="L6039" t="s">
        <v>1173</v>
      </c>
      <c r="M6039">
        <v>50</v>
      </c>
      <c r="N6039" t="s">
        <v>9085</v>
      </c>
      <c r="O6039" t="s">
        <v>16695</v>
      </c>
      <c r="P6039">
        <v>3</v>
      </c>
      <c r="Q6039">
        <v>400</v>
      </c>
      <c r="R6039">
        <v>300</v>
      </c>
      <c r="W6039">
        <v>0.36</v>
      </c>
      <c r="X6039">
        <v>0.432</v>
      </c>
    </row>
    <row r="6040" spans="1:24" hidden="1" x14ac:dyDescent="0.3">
      <c r="A6040" t="s">
        <v>20460</v>
      </c>
      <c r="B6040" t="s">
        <v>8539</v>
      </c>
      <c r="C6040" t="s">
        <v>5795</v>
      </c>
      <c r="D6040" t="s">
        <v>5794</v>
      </c>
      <c r="E6040" t="s">
        <v>113</v>
      </c>
      <c r="F6040" t="s">
        <v>5796</v>
      </c>
      <c r="G6040" t="s">
        <v>247</v>
      </c>
      <c r="H6040" t="s">
        <v>308</v>
      </c>
      <c r="I6040" t="s">
        <v>1460</v>
      </c>
      <c r="J6040" t="s">
        <v>20455</v>
      </c>
      <c r="K6040" t="s">
        <v>20456</v>
      </c>
      <c r="L6040" t="s">
        <v>1173</v>
      </c>
      <c r="M6040">
        <v>47</v>
      </c>
      <c r="N6040" t="s">
        <v>9085</v>
      </c>
      <c r="O6040" t="s">
        <v>9131</v>
      </c>
      <c r="P6040">
        <v>1</v>
      </c>
      <c r="Q6040">
        <v>210</v>
      </c>
      <c r="R6040">
        <v>210</v>
      </c>
      <c r="W6040">
        <v>4.41E-2</v>
      </c>
      <c r="X6040">
        <v>5.2920000000000002E-2</v>
      </c>
    </row>
    <row r="6041" spans="1:24" hidden="1" x14ac:dyDescent="0.3">
      <c r="A6041" t="s">
        <v>20461</v>
      </c>
      <c r="B6041" t="s">
        <v>8211</v>
      </c>
      <c r="C6041" t="s">
        <v>5795</v>
      </c>
      <c r="D6041" t="s">
        <v>5794</v>
      </c>
      <c r="E6041" t="s">
        <v>113</v>
      </c>
      <c r="F6041" t="s">
        <v>5796</v>
      </c>
      <c r="G6041" t="s">
        <v>247</v>
      </c>
      <c r="H6041" t="s">
        <v>308</v>
      </c>
      <c r="I6041" t="s">
        <v>1460</v>
      </c>
      <c r="J6041" t="s">
        <v>20455</v>
      </c>
      <c r="K6041" t="s">
        <v>20456</v>
      </c>
      <c r="L6041" t="s">
        <v>1173</v>
      </c>
      <c r="M6041">
        <v>47</v>
      </c>
      <c r="N6041" t="s">
        <v>10031</v>
      </c>
      <c r="O6041" t="s">
        <v>9344</v>
      </c>
      <c r="P6041">
        <v>1</v>
      </c>
      <c r="Q6041">
        <v>0.6</v>
      </c>
      <c r="T6041">
        <v>233</v>
      </c>
      <c r="W6041">
        <v>0.28274333882308139</v>
      </c>
      <c r="X6041">
        <v>0.45238934211693027</v>
      </c>
    </row>
    <row r="6042" spans="1:24" hidden="1" x14ac:dyDescent="0.3">
      <c r="A6042" t="s">
        <v>20462</v>
      </c>
      <c r="B6042" t="s">
        <v>8174</v>
      </c>
      <c r="C6042" t="s">
        <v>2590</v>
      </c>
      <c r="D6042" t="s">
        <v>2589</v>
      </c>
      <c r="E6042" t="s">
        <v>113</v>
      </c>
      <c r="F6042" t="s">
        <v>2591</v>
      </c>
      <c r="G6042" t="s">
        <v>1356</v>
      </c>
      <c r="H6042" t="s">
        <v>127</v>
      </c>
      <c r="I6042" t="s">
        <v>344</v>
      </c>
      <c r="J6042" t="s">
        <v>20463</v>
      </c>
      <c r="K6042" t="s">
        <v>20464</v>
      </c>
      <c r="L6042" t="s">
        <v>1173</v>
      </c>
      <c r="M6042">
        <v>50</v>
      </c>
      <c r="N6042" t="s">
        <v>113</v>
      </c>
      <c r="O6042" t="s">
        <v>9266</v>
      </c>
      <c r="P6042">
        <v>2</v>
      </c>
      <c r="Q6042">
        <v>1936</v>
      </c>
      <c r="R6042">
        <v>298</v>
      </c>
      <c r="S6042">
        <v>149</v>
      </c>
      <c r="T6042">
        <v>310</v>
      </c>
      <c r="U6042">
        <v>130</v>
      </c>
      <c r="W6042">
        <v>1.153856</v>
      </c>
      <c r="X6042">
        <v>1.3846271999999999</v>
      </c>
    </row>
    <row r="6043" spans="1:24" hidden="1" x14ac:dyDescent="0.3">
      <c r="A6043" t="s">
        <v>20465</v>
      </c>
      <c r="B6043" t="s">
        <v>8179</v>
      </c>
      <c r="C6043" t="s">
        <v>2590</v>
      </c>
      <c r="D6043" t="s">
        <v>2589</v>
      </c>
      <c r="E6043" t="s">
        <v>113</v>
      </c>
      <c r="F6043" t="s">
        <v>2591</v>
      </c>
      <c r="G6043" t="s">
        <v>1356</v>
      </c>
      <c r="H6043" t="s">
        <v>127</v>
      </c>
      <c r="I6043" t="s">
        <v>344</v>
      </c>
      <c r="J6043" t="s">
        <v>20463</v>
      </c>
      <c r="K6043" t="s">
        <v>20464</v>
      </c>
      <c r="L6043" t="s">
        <v>1173</v>
      </c>
      <c r="M6043">
        <v>50</v>
      </c>
      <c r="N6043" t="s">
        <v>113</v>
      </c>
      <c r="O6043" t="s">
        <v>10274</v>
      </c>
      <c r="P6043">
        <v>3</v>
      </c>
      <c r="Q6043">
        <v>480</v>
      </c>
      <c r="R6043">
        <v>356</v>
      </c>
      <c r="S6043">
        <v>140</v>
      </c>
      <c r="W6043">
        <v>0.51263999999999998</v>
      </c>
      <c r="X6043">
        <v>0.61516799999999994</v>
      </c>
    </row>
    <row r="6044" spans="1:24" hidden="1" x14ac:dyDescent="0.3">
      <c r="A6044" t="s">
        <v>20466</v>
      </c>
      <c r="B6044" t="s">
        <v>8211</v>
      </c>
      <c r="C6044" t="s">
        <v>2590</v>
      </c>
      <c r="D6044" t="s">
        <v>2589</v>
      </c>
      <c r="E6044" t="s">
        <v>113</v>
      </c>
      <c r="F6044" t="s">
        <v>2591</v>
      </c>
      <c r="G6044" t="s">
        <v>1356</v>
      </c>
      <c r="H6044" t="s">
        <v>127</v>
      </c>
      <c r="I6044" t="s">
        <v>344</v>
      </c>
      <c r="J6044" t="s">
        <v>20463</v>
      </c>
      <c r="K6044" t="s">
        <v>20464</v>
      </c>
      <c r="L6044" t="s">
        <v>1173</v>
      </c>
      <c r="M6044">
        <v>47</v>
      </c>
      <c r="N6044" t="s">
        <v>113</v>
      </c>
      <c r="O6044" t="s">
        <v>17194</v>
      </c>
      <c r="P6044">
        <v>1</v>
      </c>
      <c r="Q6044">
        <v>1.2</v>
      </c>
      <c r="T6044">
        <v>310.89</v>
      </c>
      <c r="W6044">
        <v>1.1309733552923256</v>
      </c>
      <c r="X6044">
        <v>1.8095573684677211</v>
      </c>
    </row>
    <row r="6045" spans="1:24" hidden="1" x14ac:dyDescent="0.3">
      <c r="A6045" t="s">
        <v>20467</v>
      </c>
      <c r="B6045" t="s">
        <v>8174</v>
      </c>
      <c r="C6045" t="s">
        <v>1897</v>
      </c>
      <c r="D6045" t="s">
        <v>1896</v>
      </c>
      <c r="E6045" t="s">
        <v>113</v>
      </c>
      <c r="F6045" t="s">
        <v>20468</v>
      </c>
      <c r="G6045" t="s">
        <v>133</v>
      </c>
      <c r="H6045" t="s">
        <v>436</v>
      </c>
      <c r="I6045" t="s">
        <v>438</v>
      </c>
      <c r="J6045" t="s">
        <v>20469</v>
      </c>
      <c r="K6045" t="s">
        <v>20470</v>
      </c>
      <c r="L6045" t="s">
        <v>1173</v>
      </c>
      <c r="M6045">
        <v>50</v>
      </c>
      <c r="N6045" t="s">
        <v>113</v>
      </c>
      <c r="O6045" t="s">
        <v>17235</v>
      </c>
      <c r="P6045">
        <v>3</v>
      </c>
      <c r="Q6045">
        <v>2500</v>
      </c>
      <c r="R6045">
        <v>355</v>
      </c>
      <c r="T6045">
        <v>50</v>
      </c>
      <c r="U6045">
        <v>250</v>
      </c>
      <c r="V6045">
        <v>340</v>
      </c>
      <c r="W6045">
        <v>2.6625000000000001</v>
      </c>
      <c r="X6045">
        <v>3.1949999999999998</v>
      </c>
    </row>
    <row r="6046" spans="1:24" hidden="1" x14ac:dyDescent="0.3">
      <c r="A6046" t="s">
        <v>20471</v>
      </c>
      <c r="B6046" t="s">
        <v>8179</v>
      </c>
      <c r="C6046" t="s">
        <v>1897</v>
      </c>
      <c r="D6046" t="s">
        <v>1896</v>
      </c>
      <c r="E6046" t="s">
        <v>113</v>
      </c>
      <c r="F6046" t="s">
        <v>20468</v>
      </c>
      <c r="G6046" t="s">
        <v>133</v>
      </c>
      <c r="H6046" t="s">
        <v>436</v>
      </c>
      <c r="I6046" t="s">
        <v>438</v>
      </c>
      <c r="J6046" t="s">
        <v>20469</v>
      </c>
      <c r="K6046" t="s">
        <v>20470</v>
      </c>
      <c r="L6046" t="s">
        <v>1173</v>
      </c>
      <c r="M6046">
        <v>50</v>
      </c>
      <c r="N6046" t="s">
        <v>113</v>
      </c>
      <c r="O6046" t="s">
        <v>20411</v>
      </c>
      <c r="P6046">
        <v>1</v>
      </c>
      <c r="Q6046">
        <v>441</v>
      </c>
      <c r="R6046">
        <v>402</v>
      </c>
      <c r="W6046">
        <v>0.177282</v>
      </c>
      <c r="X6046">
        <v>0.21273839999999999</v>
      </c>
    </row>
    <row r="6047" spans="1:24" hidden="1" x14ac:dyDescent="0.3">
      <c r="A6047" t="s">
        <v>20472</v>
      </c>
      <c r="B6047" t="s">
        <v>8211</v>
      </c>
      <c r="C6047" t="s">
        <v>1897</v>
      </c>
      <c r="D6047" t="s">
        <v>1896</v>
      </c>
      <c r="E6047" t="s">
        <v>113</v>
      </c>
      <c r="F6047" t="s">
        <v>20468</v>
      </c>
      <c r="G6047" t="s">
        <v>133</v>
      </c>
      <c r="H6047" t="s">
        <v>436</v>
      </c>
      <c r="I6047" t="s">
        <v>438</v>
      </c>
      <c r="J6047" t="s">
        <v>20469</v>
      </c>
      <c r="K6047" t="s">
        <v>20470</v>
      </c>
      <c r="L6047" t="s">
        <v>1173</v>
      </c>
      <c r="M6047">
        <v>48</v>
      </c>
      <c r="N6047" t="s">
        <v>113</v>
      </c>
      <c r="O6047" t="s">
        <v>9493</v>
      </c>
      <c r="P6047">
        <v>1</v>
      </c>
      <c r="Q6047">
        <v>0.6</v>
      </c>
      <c r="T6047">
        <v>356</v>
      </c>
      <c r="W6047">
        <v>0.28274333882308139</v>
      </c>
      <c r="X6047">
        <v>0.45238934211693027</v>
      </c>
    </row>
    <row r="6048" spans="1:24" hidden="1" x14ac:dyDescent="0.3">
      <c r="A6048" t="s">
        <v>20473</v>
      </c>
      <c r="B6048" t="s">
        <v>8174</v>
      </c>
      <c r="C6048" t="s">
        <v>1199</v>
      </c>
      <c r="D6048" t="s">
        <v>1198</v>
      </c>
      <c r="E6048" t="s">
        <v>113</v>
      </c>
      <c r="F6048" t="s">
        <v>20474</v>
      </c>
      <c r="G6048" t="s">
        <v>133</v>
      </c>
      <c r="H6048" t="s">
        <v>436</v>
      </c>
      <c r="I6048" t="s">
        <v>438</v>
      </c>
      <c r="J6048" t="s">
        <v>20475</v>
      </c>
      <c r="K6048" t="s">
        <v>20476</v>
      </c>
      <c r="L6048" t="s">
        <v>9030</v>
      </c>
      <c r="M6048">
        <v>60</v>
      </c>
      <c r="N6048" t="s">
        <v>8442</v>
      </c>
      <c r="O6048" t="s">
        <v>17235</v>
      </c>
      <c r="P6048">
        <v>3</v>
      </c>
      <c r="Q6048">
        <v>2500</v>
      </c>
      <c r="R6048">
        <v>355</v>
      </c>
      <c r="T6048">
        <v>60</v>
      </c>
      <c r="U6048">
        <v>130</v>
      </c>
      <c r="V6048">
        <v>260</v>
      </c>
      <c r="W6048">
        <v>2.6625000000000001</v>
      </c>
      <c r="X6048">
        <v>3.1949999999999998</v>
      </c>
    </row>
    <row r="6049" spans="1:24" hidden="1" x14ac:dyDescent="0.3">
      <c r="A6049" t="s">
        <v>20477</v>
      </c>
      <c r="B6049" t="s">
        <v>8179</v>
      </c>
      <c r="C6049" t="s">
        <v>1199</v>
      </c>
      <c r="D6049" t="s">
        <v>1198</v>
      </c>
      <c r="E6049" t="s">
        <v>113</v>
      </c>
      <c r="F6049" t="s">
        <v>20474</v>
      </c>
      <c r="G6049" t="s">
        <v>133</v>
      </c>
      <c r="H6049" t="s">
        <v>436</v>
      </c>
      <c r="I6049" t="s">
        <v>438</v>
      </c>
      <c r="J6049" t="s">
        <v>20475</v>
      </c>
      <c r="K6049" t="s">
        <v>20476</v>
      </c>
      <c r="L6049" t="s">
        <v>9030</v>
      </c>
      <c r="M6049">
        <v>60</v>
      </c>
      <c r="N6049" t="s">
        <v>9971</v>
      </c>
      <c r="O6049" t="s">
        <v>20411</v>
      </c>
      <c r="P6049">
        <v>1</v>
      </c>
      <c r="Q6049">
        <v>441</v>
      </c>
      <c r="R6049">
        <v>402</v>
      </c>
      <c r="W6049">
        <v>0.177282</v>
      </c>
      <c r="X6049">
        <v>0.21273839999999999</v>
      </c>
    </row>
    <row r="6050" spans="1:24" hidden="1" x14ac:dyDescent="0.3">
      <c r="A6050" t="s">
        <v>20478</v>
      </c>
      <c r="B6050" t="s">
        <v>8211</v>
      </c>
      <c r="C6050" t="s">
        <v>1199</v>
      </c>
      <c r="D6050" t="s">
        <v>1198</v>
      </c>
      <c r="E6050" t="s">
        <v>113</v>
      </c>
      <c r="F6050" t="s">
        <v>20474</v>
      </c>
      <c r="G6050" t="s">
        <v>133</v>
      </c>
      <c r="H6050" t="s">
        <v>436</v>
      </c>
      <c r="I6050" t="s">
        <v>438</v>
      </c>
      <c r="J6050" t="s">
        <v>20475</v>
      </c>
      <c r="K6050" t="s">
        <v>20476</v>
      </c>
      <c r="L6050" t="s">
        <v>9030</v>
      </c>
      <c r="M6050">
        <v>58</v>
      </c>
      <c r="N6050" t="s">
        <v>113</v>
      </c>
      <c r="O6050" t="s">
        <v>9493</v>
      </c>
      <c r="P6050">
        <v>1</v>
      </c>
      <c r="Q6050">
        <v>0.9</v>
      </c>
      <c r="T6050">
        <v>68</v>
      </c>
      <c r="W6050">
        <v>0.63617251235193317</v>
      </c>
      <c r="X6050">
        <v>1.0178760197630932</v>
      </c>
    </row>
    <row r="6051" spans="1:24" hidden="1" x14ac:dyDescent="0.3">
      <c r="A6051" t="s">
        <v>20479</v>
      </c>
      <c r="B6051" t="s">
        <v>8249</v>
      </c>
      <c r="C6051" t="s">
        <v>1199</v>
      </c>
      <c r="D6051" t="s">
        <v>1198</v>
      </c>
      <c r="E6051" t="s">
        <v>113</v>
      </c>
      <c r="F6051" t="s">
        <v>20474</v>
      </c>
      <c r="G6051" t="s">
        <v>133</v>
      </c>
      <c r="H6051" t="s">
        <v>436</v>
      </c>
      <c r="I6051" t="s">
        <v>438</v>
      </c>
      <c r="J6051" t="s">
        <v>20475</v>
      </c>
      <c r="K6051" t="s">
        <v>20476</v>
      </c>
      <c r="L6051" t="s">
        <v>9030</v>
      </c>
      <c r="M6051">
        <v>58</v>
      </c>
      <c r="N6051" t="s">
        <v>113</v>
      </c>
      <c r="O6051" t="s">
        <v>9493</v>
      </c>
      <c r="P6051">
        <v>2</v>
      </c>
      <c r="Q6051">
        <v>0.6</v>
      </c>
      <c r="T6051">
        <v>1</v>
      </c>
      <c r="U6051">
        <v>176</v>
      </c>
      <c r="W6051">
        <v>0.56548667764616278</v>
      </c>
      <c r="X6051">
        <v>0.90477868423386054</v>
      </c>
    </row>
    <row r="6052" spans="1:24" hidden="1" x14ac:dyDescent="0.3">
      <c r="A6052" t="s">
        <v>20480</v>
      </c>
      <c r="B6052" t="s">
        <v>8174</v>
      </c>
      <c r="C6052" t="s">
        <v>1892</v>
      </c>
      <c r="D6052" t="s">
        <v>1891</v>
      </c>
      <c r="E6052" t="s">
        <v>113</v>
      </c>
      <c r="F6052" t="s">
        <v>20481</v>
      </c>
      <c r="G6052" t="s">
        <v>133</v>
      </c>
      <c r="H6052" t="s">
        <v>436</v>
      </c>
      <c r="I6052" t="s">
        <v>438</v>
      </c>
      <c r="J6052" t="s">
        <v>20482</v>
      </c>
      <c r="K6052" t="s">
        <v>20483</v>
      </c>
      <c r="L6052" t="s">
        <v>9030</v>
      </c>
      <c r="M6052">
        <v>60</v>
      </c>
      <c r="N6052" t="s">
        <v>8442</v>
      </c>
      <c r="O6052" t="s">
        <v>17235</v>
      </c>
      <c r="P6052">
        <v>3</v>
      </c>
      <c r="Q6052">
        <v>2500</v>
      </c>
      <c r="R6052">
        <v>355</v>
      </c>
      <c r="T6052">
        <v>0</v>
      </c>
      <c r="U6052">
        <v>90</v>
      </c>
      <c r="V6052">
        <v>230</v>
      </c>
      <c r="W6052">
        <v>2.6625000000000001</v>
      </c>
      <c r="X6052">
        <v>3.1949999999999998</v>
      </c>
    </row>
    <row r="6053" spans="1:24" hidden="1" x14ac:dyDescent="0.3">
      <c r="A6053" t="s">
        <v>20484</v>
      </c>
      <c r="B6053" t="s">
        <v>8179</v>
      </c>
      <c r="C6053" t="s">
        <v>1892</v>
      </c>
      <c r="D6053" t="s">
        <v>1891</v>
      </c>
      <c r="E6053" t="s">
        <v>113</v>
      </c>
      <c r="F6053" t="s">
        <v>20481</v>
      </c>
      <c r="G6053" t="s">
        <v>133</v>
      </c>
      <c r="H6053" t="s">
        <v>436</v>
      </c>
      <c r="I6053" t="s">
        <v>438</v>
      </c>
      <c r="J6053" t="s">
        <v>20482</v>
      </c>
      <c r="K6053" t="s">
        <v>20483</v>
      </c>
      <c r="L6053" t="s">
        <v>9030</v>
      </c>
      <c r="M6053">
        <v>60</v>
      </c>
      <c r="N6053" t="s">
        <v>9971</v>
      </c>
      <c r="O6053" t="s">
        <v>20411</v>
      </c>
      <c r="P6053">
        <v>1</v>
      </c>
      <c r="Q6053">
        <v>441</v>
      </c>
      <c r="R6053">
        <v>402</v>
      </c>
      <c r="W6053">
        <v>0.177282</v>
      </c>
      <c r="X6053">
        <v>0.21273839999999999</v>
      </c>
    </row>
    <row r="6054" spans="1:24" hidden="1" x14ac:dyDescent="0.3">
      <c r="A6054" t="s">
        <v>20485</v>
      </c>
      <c r="B6054" t="s">
        <v>8211</v>
      </c>
      <c r="C6054" t="s">
        <v>1892</v>
      </c>
      <c r="D6054" t="s">
        <v>1891</v>
      </c>
      <c r="E6054" t="s">
        <v>113</v>
      </c>
      <c r="F6054" t="s">
        <v>20481</v>
      </c>
      <c r="G6054" t="s">
        <v>133</v>
      </c>
      <c r="H6054" t="s">
        <v>436</v>
      </c>
      <c r="I6054" t="s">
        <v>438</v>
      </c>
      <c r="J6054" t="s">
        <v>20482</v>
      </c>
      <c r="K6054" t="s">
        <v>20483</v>
      </c>
      <c r="L6054" t="s">
        <v>9030</v>
      </c>
      <c r="M6054">
        <v>58</v>
      </c>
      <c r="N6054" t="s">
        <v>113</v>
      </c>
      <c r="O6054" t="s">
        <v>9493</v>
      </c>
      <c r="P6054">
        <v>2</v>
      </c>
      <c r="Q6054">
        <v>0.6</v>
      </c>
      <c r="T6054">
        <v>180</v>
      </c>
      <c r="U6054">
        <v>194</v>
      </c>
      <c r="W6054">
        <v>0.56548667764616278</v>
      </c>
      <c r="X6054">
        <v>0.90477868423386054</v>
      </c>
    </row>
    <row r="6055" spans="1:24" hidden="1" x14ac:dyDescent="0.3">
      <c r="A6055" t="s">
        <v>20486</v>
      </c>
      <c r="B6055" t="s">
        <v>8174</v>
      </c>
      <c r="C6055" t="s">
        <v>2724</v>
      </c>
      <c r="D6055" t="s">
        <v>2723</v>
      </c>
      <c r="E6055" t="s">
        <v>113</v>
      </c>
      <c r="F6055" t="s">
        <v>2725</v>
      </c>
      <c r="G6055" t="s">
        <v>247</v>
      </c>
      <c r="H6055" t="s">
        <v>2727</v>
      </c>
      <c r="I6055" t="s">
        <v>218</v>
      </c>
      <c r="J6055" t="s">
        <v>20487</v>
      </c>
      <c r="K6055" t="s">
        <v>20488</v>
      </c>
      <c r="L6055" t="s">
        <v>8842</v>
      </c>
      <c r="M6055">
        <v>70</v>
      </c>
      <c r="N6055" t="s">
        <v>9659</v>
      </c>
      <c r="O6055" t="s">
        <v>10476</v>
      </c>
      <c r="P6055">
        <v>3</v>
      </c>
      <c r="Q6055">
        <v>1500</v>
      </c>
      <c r="R6055">
        <v>469</v>
      </c>
      <c r="T6055">
        <v>0</v>
      </c>
      <c r="U6055">
        <v>120</v>
      </c>
      <c r="V6055">
        <v>240</v>
      </c>
      <c r="W6055">
        <v>2.1105</v>
      </c>
      <c r="X6055">
        <v>2.5326</v>
      </c>
    </row>
    <row r="6056" spans="1:24" hidden="1" x14ac:dyDescent="0.3">
      <c r="A6056" t="s">
        <v>20489</v>
      </c>
      <c r="B6056" t="s">
        <v>8179</v>
      </c>
      <c r="C6056" t="s">
        <v>2724</v>
      </c>
      <c r="D6056" t="s">
        <v>2723</v>
      </c>
      <c r="E6056" t="s">
        <v>113</v>
      </c>
      <c r="F6056" t="s">
        <v>2725</v>
      </c>
      <c r="G6056" t="s">
        <v>247</v>
      </c>
      <c r="H6056" t="s">
        <v>2727</v>
      </c>
      <c r="I6056" t="s">
        <v>218</v>
      </c>
      <c r="J6056" t="s">
        <v>20487</v>
      </c>
      <c r="K6056" t="s">
        <v>20488</v>
      </c>
      <c r="L6056" t="s">
        <v>8842</v>
      </c>
      <c r="M6056">
        <v>70</v>
      </c>
      <c r="N6056" t="s">
        <v>8614</v>
      </c>
      <c r="O6056" t="s">
        <v>9568</v>
      </c>
      <c r="P6056">
        <v>3</v>
      </c>
      <c r="Q6056">
        <v>409</v>
      </c>
      <c r="R6056">
        <v>269</v>
      </c>
      <c r="W6056">
        <v>0.330063</v>
      </c>
      <c r="X6056">
        <v>0.39607559999999997</v>
      </c>
    </row>
    <row r="6057" spans="1:24" hidden="1" x14ac:dyDescent="0.3">
      <c r="A6057" t="s">
        <v>20490</v>
      </c>
      <c r="B6057" t="s">
        <v>8536</v>
      </c>
      <c r="C6057" t="s">
        <v>2724</v>
      </c>
      <c r="D6057" t="s">
        <v>2723</v>
      </c>
      <c r="E6057" t="s">
        <v>113</v>
      </c>
      <c r="F6057" t="s">
        <v>2725</v>
      </c>
      <c r="G6057" t="s">
        <v>247</v>
      </c>
      <c r="H6057" t="s">
        <v>2727</v>
      </c>
      <c r="I6057" t="s">
        <v>218</v>
      </c>
      <c r="J6057" t="s">
        <v>20487</v>
      </c>
      <c r="K6057" t="s">
        <v>20488</v>
      </c>
      <c r="L6057" t="s">
        <v>8842</v>
      </c>
      <c r="M6057">
        <v>70</v>
      </c>
      <c r="N6057" t="s">
        <v>8614</v>
      </c>
      <c r="O6057" t="s">
        <v>9816</v>
      </c>
      <c r="P6057">
        <v>2</v>
      </c>
      <c r="Q6057">
        <v>522</v>
      </c>
      <c r="R6057">
        <v>397</v>
      </c>
      <c r="W6057">
        <v>0.414468</v>
      </c>
      <c r="X6057">
        <v>0.49736159999999996</v>
      </c>
    </row>
    <row r="6058" spans="1:24" hidden="1" x14ac:dyDescent="0.3">
      <c r="A6058" t="s">
        <v>20491</v>
      </c>
      <c r="B6058" t="s">
        <v>8539</v>
      </c>
      <c r="C6058" t="s">
        <v>2724</v>
      </c>
      <c r="D6058" t="s">
        <v>2723</v>
      </c>
      <c r="E6058" t="s">
        <v>113</v>
      </c>
      <c r="F6058" t="s">
        <v>2725</v>
      </c>
      <c r="G6058" t="s">
        <v>247</v>
      </c>
      <c r="H6058" t="s">
        <v>2727</v>
      </c>
      <c r="I6058" t="s">
        <v>218</v>
      </c>
      <c r="J6058" t="s">
        <v>20487</v>
      </c>
      <c r="K6058" t="s">
        <v>20488</v>
      </c>
      <c r="L6058" t="s">
        <v>8842</v>
      </c>
      <c r="M6058">
        <v>67</v>
      </c>
      <c r="N6058" t="s">
        <v>9085</v>
      </c>
      <c r="O6058" t="s">
        <v>9131</v>
      </c>
      <c r="P6058">
        <v>1</v>
      </c>
      <c r="Q6058">
        <v>210</v>
      </c>
      <c r="R6058">
        <v>210</v>
      </c>
      <c r="W6058">
        <v>4.41E-2</v>
      </c>
      <c r="X6058">
        <v>5.2920000000000002E-2</v>
      </c>
    </row>
    <row r="6059" spans="1:24" hidden="1" x14ac:dyDescent="0.3">
      <c r="A6059" t="s">
        <v>20492</v>
      </c>
      <c r="B6059" t="s">
        <v>8211</v>
      </c>
      <c r="C6059" t="s">
        <v>2724</v>
      </c>
      <c r="D6059" t="s">
        <v>2723</v>
      </c>
      <c r="E6059" t="s">
        <v>113</v>
      </c>
      <c r="F6059" t="s">
        <v>2725</v>
      </c>
      <c r="G6059" t="s">
        <v>247</v>
      </c>
      <c r="H6059" t="s">
        <v>2727</v>
      </c>
      <c r="I6059" t="s">
        <v>218</v>
      </c>
      <c r="J6059" t="s">
        <v>20487</v>
      </c>
      <c r="K6059" t="s">
        <v>20488</v>
      </c>
      <c r="L6059" t="s">
        <v>8842</v>
      </c>
      <c r="M6059">
        <v>67</v>
      </c>
      <c r="N6059" t="s">
        <v>113</v>
      </c>
      <c r="O6059" t="s">
        <v>9493</v>
      </c>
      <c r="P6059">
        <v>1</v>
      </c>
      <c r="Q6059">
        <v>1.8</v>
      </c>
      <c r="T6059">
        <v>143.9</v>
      </c>
      <c r="W6059">
        <v>2.5446900494077327</v>
      </c>
      <c r="X6059">
        <v>4.0715040790523727</v>
      </c>
    </row>
    <row r="6060" spans="1:24" hidden="1" x14ac:dyDescent="0.3">
      <c r="A6060" t="s">
        <v>20493</v>
      </c>
      <c r="B6060" t="s">
        <v>8174</v>
      </c>
      <c r="C6060" t="s">
        <v>7088</v>
      </c>
      <c r="D6060" t="s">
        <v>7087</v>
      </c>
      <c r="E6060" t="s">
        <v>113</v>
      </c>
      <c r="F6060" t="s">
        <v>7089</v>
      </c>
      <c r="G6060" t="s">
        <v>247</v>
      </c>
      <c r="H6060" t="s">
        <v>308</v>
      </c>
      <c r="I6060" t="s">
        <v>406</v>
      </c>
      <c r="J6060" t="s">
        <v>20494</v>
      </c>
      <c r="K6060" t="s">
        <v>20495</v>
      </c>
      <c r="L6060" t="s">
        <v>1173</v>
      </c>
      <c r="M6060">
        <v>49</v>
      </c>
      <c r="N6060" t="s">
        <v>9085</v>
      </c>
      <c r="O6060" t="s">
        <v>10329</v>
      </c>
      <c r="P6060">
        <v>1</v>
      </c>
      <c r="Q6060">
        <v>2580</v>
      </c>
      <c r="R6060">
        <v>590</v>
      </c>
      <c r="T6060">
        <v>230</v>
      </c>
      <c r="W6060">
        <v>1.5222</v>
      </c>
      <c r="X6060">
        <v>1.8266399999999998</v>
      </c>
    </row>
    <row r="6061" spans="1:24" hidden="1" x14ac:dyDescent="0.3">
      <c r="A6061" t="s">
        <v>20496</v>
      </c>
      <c r="B6061" t="s">
        <v>8179</v>
      </c>
      <c r="C6061" t="s">
        <v>7088</v>
      </c>
      <c r="D6061" t="s">
        <v>7087</v>
      </c>
      <c r="E6061" t="s">
        <v>113</v>
      </c>
      <c r="F6061" t="s">
        <v>7089</v>
      </c>
      <c r="G6061" t="s">
        <v>247</v>
      </c>
      <c r="H6061" t="s">
        <v>308</v>
      </c>
      <c r="I6061" t="s">
        <v>406</v>
      </c>
      <c r="J6061" t="s">
        <v>20494</v>
      </c>
      <c r="K6061" t="s">
        <v>20495</v>
      </c>
      <c r="L6061" t="s">
        <v>1173</v>
      </c>
      <c r="M6061">
        <v>49</v>
      </c>
      <c r="N6061" t="s">
        <v>9085</v>
      </c>
      <c r="O6061" t="s">
        <v>18922</v>
      </c>
      <c r="P6061">
        <v>1</v>
      </c>
      <c r="Q6061">
        <v>400</v>
      </c>
      <c r="R6061">
        <v>300</v>
      </c>
      <c r="W6061">
        <v>0.12</v>
      </c>
      <c r="X6061">
        <v>0.14399999999999999</v>
      </c>
    </row>
    <row r="6062" spans="1:24" hidden="1" x14ac:dyDescent="0.3">
      <c r="A6062" t="s">
        <v>20497</v>
      </c>
      <c r="B6062" t="s">
        <v>8536</v>
      </c>
      <c r="C6062" t="s">
        <v>7088</v>
      </c>
      <c r="D6062" t="s">
        <v>7087</v>
      </c>
      <c r="E6062" t="s">
        <v>113</v>
      </c>
      <c r="F6062" t="s">
        <v>7089</v>
      </c>
      <c r="G6062" t="s">
        <v>247</v>
      </c>
      <c r="H6062" t="s">
        <v>308</v>
      </c>
      <c r="I6062" t="s">
        <v>406</v>
      </c>
      <c r="J6062" t="s">
        <v>20494</v>
      </c>
      <c r="K6062" t="s">
        <v>20495</v>
      </c>
      <c r="L6062" t="s">
        <v>1173</v>
      </c>
      <c r="M6062">
        <v>48</v>
      </c>
      <c r="N6062" t="s">
        <v>9085</v>
      </c>
      <c r="O6062" t="s">
        <v>9131</v>
      </c>
      <c r="P6062">
        <v>2</v>
      </c>
      <c r="Q6062">
        <v>210</v>
      </c>
      <c r="R6062">
        <v>210</v>
      </c>
      <c r="W6062">
        <v>8.8200000000000001E-2</v>
      </c>
      <c r="X6062">
        <v>0.10584</v>
      </c>
    </row>
    <row r="6063" spans="1:24" hidden="1" x14ac:dyDescent="0.3">
      <c r="A6063" t="s">
        <v>20498</v>
      </c>
      <c r="B6063" t="s">
        <v>8211</v>
      </c>
      <c r="C6063" t="s">
        <v>7088</v>
      </c>
      <c r="D6063" t="s">
        <v>7087</v>
      </c>
      <c r="E6063" t="s">
        <v>113</v>
      </c>
      <c r="F6063" t="s">
        <v>7089</v>
      </c>
      <c r="G6063" t="s">
        <v>247</v>
      </c>
      <c r="H6063" t="s">
        <v>308</v>
      </c>
      <c r="I6063" t="s">
        <v>406</v>
      </c>
      <c r="J6063" t="s">
        <v>20494</v>
      </c>
      <c r="K6063" t="s">
        <v>20495</v>
      </c>
      <c r="L6063" t="s">
        <v>1173</v>
      </c>
      <c r="M6063">
        <v>48</v>
      </c>
      <c r="N6063" t="s">
        <v>10031</v>
      </c>
      <c r="O6063" t="s">
        <v>10333</v>
      </c>
      <c r="P6063">
        <v>1</v>
      </c>
      <c r="Q6063">
        <v>0.6</v>
      </c>
      <c r="T6063">
        <v>157.02000000000001</v>
      </c>
      <c r="W6063">
        <v>0.28274333882308139</v>
      </c>
      <c r="X6063">
        <v>0.45238934211693027</v>
      </c>
    </row>
    <row r="6064" spans="1:24" hidden="1" x14ac:dyDescent="0.3">
      <c r="A6064" t="s">
        <v>20499</v>
      </c>
      <c r="B6064" t="s">
        <v>8174</v>
      </c>
      <c r="C6064" t="s">
        <v>1493</v>
      </c>
      <c r="D6064" t="s">
        <v>1492</v>
      </c>
      <c r="E6064" t="s">
        <v>113</v>
      </c>
      <c r="F6064" t="s">
        <v>1494</v>
      </c>
      <c r="G6064" t="s">
        <v>247</v>
      </c>
      <c r="H6064" t="s">
        <v>371</v>
      </c>
      <c r="I6064" t="s">
        <v>406</v>
      </c>
      <c r="J6064" t="s">
        <v>20500</v>
      </c>
      <c r="K6064" t="s">
        <v>20501</v>
      </c>
      <c r="L6064" t="s">
        <v>8903</v>
      </c>
      <c r="M6064">
        <v>29</v>
      </c>
      <c r="N6064" t="s">
        <v>9085</v>
      </c>
      <c r="O6064" t="s">
        <v>17159</v>
      </c>
      <c r="P6064">
        <v>3</v>
      </c>
      <c r="Q6064">
        <v>1450</v>
      </c>
      <c r="R6064">
        <v>400</v>
      </c>
      <c r="T6064">
        <v>135</v>
      </c>
      <c r="U6064">
        <v>250</v>
      </c>
      <c r="V6064">
        <v>315</v>
      </c>
      <c r="W6064">
        <v>1.74</v>
      </c>
      <c r="X6064">
        <v>2.0880000000000001</v>
      </c>
    </row>
    <row r="6065" spans="1:24" hidden="1" x14ac:dyDescent="0.3">
      <c r="A6065" t="s">
        <v>20502</v>
      </c>
      <c r="B6065" t="s">
        <v>8617</v>
      </c>
      <c r="C6065" t="s">
        <v>1493</v>
      </c>
      <c r="D6065" t="s">
        <v>1492</v>
      </c>
      <c r="E6065" t="s">
        <v>113</v>
      </c>
      <c r="F6065" t="s">
        <v>1494</v>
      </c>
      <c r="G6065" t="s">
        <v>247</v>
      </c>
      <c r="H6065" t="s">
        <v>371</v>
      </c>
      <c r="I6065" t="s">
        <v>406</v>
      </c>
      <c r="J6065" t="s">
        <v>20500</v>
      </c>
      <c r="K6065" t="s">
        <v>20501</v>
      </c>
      <c r="L6065" t="s">
        <v>8903</v>
      </c>
      <c r="M6065">
        <v>27</v>
      </c>
      <c r="N6065" t="s">
        <v>9085</v>
      </c>
      <c r="O6065" t="s">
        <v>8647</v>
      </c>
      <c r="P6065">
        <v>3</v>
      </c>
      <c r="Q6065">
        <v>1509</v>
      </c>
      <c r="R6065">
        <v>469</v>
      </c>
      <c r="T6065">
        <v>135</v>
      </c>
      <c r="U6065">
        <v>250</v>
      </c>
      <c r="V6065">
        <v>315</v>
      </c>
      <c r="W6065">
        <v>2.1231629999999999</v>
      </c>
      <c r="X6065">
        <v>2.5477955999999997</v>
      </c>
    </row>
    <row r="6066" spans="1:24" hidden="1" x14ac:dyDescent="0.3">
      <c r="A6066" t="s">
        <v>20503</v>
      </c>
      <c r="B6066" t="s">
        <v>8179</v>
      </c>
      <c r="C6066" t="s">
        <v>1493</v>
      </c>
      <c r="D6066" t="s">
        <v>1492</v>
      </c>
      <c r="E6066" t="s">
        <v>113</v>
      </c>
      <c r="F6066" t="s">
        <v>1494</v>
      </c>
      <c r="G6066" t="s">
        <v>247</v>
      </c>
      <c r="H6066" t="s">
        <v>371</v>
      </c>
      <c r="I6066" t="s">
        <v>406</v>
      </c>
      <c r="J6066" t="s">
        <v>20500</v>
      </c>
      <c r="K6066" t="s">
        <v>20501</v>
      </c>
      <c r="L6066" t="s">
        <v>8903</v>
      </c>
      <c r="M6066">
        <v>27</v>
      </c>
      <c r="N6066" t="s">
        <v>9085</v>
      </c>
      <c r="O6066" t="s">
        <v>11880</v>
      </c>
      <c r="P6066">
        <v>3</v>
      </c>
      <c r="Q6066">
        <v>400</v>
      </c>
      <c r="R6066">
        <v>300</v>
      </c>
      <c r="W6066">
        <v>0.36</v>
      </c>
      <c r="X6066">
        <v>0.432</v>
      </c>
    </row>
    <row r="6067" spans="1:24" hidden="1" x14ac:dyDescent="0.3">
      <c r="A6067" t="s">
        <v>20504</v>
      </c>
      <c r="B6067" t="s">
        <v>8536</v>
      </c>
      <c r="C6067" t="s">
        <v>1493</v>
      </c>
      <c r="D6067" t="s">
        <v>1492</v>
      </c>
      <c r="E6067" t="s">
        <v>113</v>
      </c>
      <c r="F6067" t="s">
        <v>1494</v>
      </c>
      <c r="G6067" t="s">
        <v>247</v>
      </c>
      <c r="H6067" t="s">
        <v>371</v>
      </c>
      <c r="I6067" t="s">
        <v>406</v>
      </c>
      <c r="J6067" t="s">
        <v>20500</v>
      </c>
      <c r="K6067" t="s">
        <v>20501</v>
      </c>
      <c r="L6067" t="s">
        <v>8903</v>
      </c>
      <c r="M6067">
        <v>27</v>
      </c>
      <c r="N6067" t="s">
        <v>9085</v>
      </c>
      <c r="O6067" t="s">
        <v>16695</v>
      </c>
      <c r="P6067">
        <v>3</v>
      </c>
      <c r="Q6067">
        <v>400</v>
      </c>
      <c r="R6067">
        <v>300</v>
      </c>
      <c r="W6067">
        <v>0.36</v>
      </c>
      <c r="X6067">
        <v>0.432</v>
      </c>
    </row>
    <row r="6068" spans="1:24" hidden="1" x14ac:dyDescent="0.3">
      <c r="A6068" t="s">
        <v>20505</v>
      </c>
      <c r="B6068" t="s">
        <v>8539</v>
      </c>
      <c r="C6068" t="s">
        <v>1493</v>
      </c>
      <c r="D6068" t="s">
        <v>1492</v>
      </c>
      <c r="E6068" t="s">
        <v>113</v>
      </c>
      <c r="F6068" t="s">
        <v>1494</v>
      </c>
      <c r="G6068" t="s">
        <v>247</v>
      </c>
      <c r="H6068" t="s">
        <v>371</v>
      </c>
      <c r="I6068" t="s">
        <v>406</v>
      </c>
      <c r="J6068" t="s">
        <v>20500</v>
      </c>
      <c r="K6068" t="s">
        <v>20501</v>
      </c>
      <c r="L6068" t="s">
        <v>8903</v>
      </c>
      <c r="M6068">
        <v>28</v>
      </c>
      <c r="N6068" t="s">
        <v>9085</v>
      </c>
      <c r="O6068" t="s">
        <v>9131</v>
      </c>
      <c r="P6068">
        <v>2</v>
      </c>
      <c r="Q6068">
        <v>210</v>
      </c>
      <c r="R6068">
        <v>210</v>
      </c>
      <c r="W6068">
        <v>8.8200000000000001E-2</v>
      </c>
      <c r="X6068">
        <v>0.10584</v>
      </c>
    </row>
    <row r="6069" spans="1:24" hidden="1" x14ac:dyDescent="0.3">
      <c r="A6069" t="s">
        <v>20506</v>
      </c>
      <c r="B6069" t="s">
        <v>8211</v>
      </c>
      <c r="C6069" t="s">
        <v>1493</v>
      </c>
      <c r="D6069" t="s">
        <v>1492</v>
      </c>
      <c r="E6069" t="s">
        <v>113</v>
      </c>
      <c r="F6069" t="s">
        <v>1494</v>
      </c>
      <c r="G6069" t="s">
        <v>247</v>
      </c>
      <c r="H6069" t="s">
        <v>371</v>
      </c>
      <c r="I6069" t="s">
        <v>406</v>
      </c>
      <c r="J6069" t="s">
        <v>20500</v>
      </c>
      <c r="K6069" t="s">
        <v>20501</v>
      </c>
      <c r="L6069" t="s">
        <v>8903</v>
      </c>
      <c r="M6069">
        <v>28</v>
      </c>
      <c r="N6069" t="s">
        <v>10031</v>
      </c>
      <c r="O6069" t="s">
        <v>9344</v>
      </c>
      <c r="P6069">
        <v>1</v>
      </c>
      <c r="Q6069">
        <v>0.6</v>
      </c>
      <c r="T6069">
        <v>314.27999999999997</v>
      </c>
      <c r="W6069">
        <v>0.28274333882308139</v>
      </c>
      <c r="X6069">
        <v>0.45238934211693027</v>
      </c>
    </row>
    <row r="6070" spans="1:24" hidden="1" x14ac:dyDescent="0.3">
      <c r="A6070" t="s">
        <v>20507</v>
      </c>
      <c r="B6070" t="s">
        <v>8174</v>
      </c>
      <c r="C6070" t="s">
        <v>20508</v>
      </c>
      <c r="D6070" t="s">
        <v>20509</v>
      </c>
      <c r="E6070" t="s">
        <v>113</v>
      </c>
      <c r="F6070" t="s">
        <v>20510</v>
      </c>
      <c r="G6070" t="s">
        <v>247</v>
      </c>
      <c r="H6070" t="s">
        <v>1600</v>
      </c>
      <c r="I6070" t="s">
        <v>226</v>
      </c>
      <c r="J6070" t="s">
        <v>20511</v>
      </c>
      <c r="K6070" t="s">
        <v>20512</v>
      </c>
      <c r="L6070" t="s">
        <v>9690</v>
      </c>
      <c r="M6070">
        <v>80</v>
      </c>
      <c r="N6070" t="s">
        <v>9085</v>
      </c>
      <c r="O6070" t="s">
        <v>10329</v>
      </c>
      <c r="P6070">
        <v>2</v>
      </c>
      <c r="Q6070">
        <v>2580</v>
      </c>
      <c r="R6070">
        <v>590</v>
      </c>
      <c r="T6070">
        <v>310</v>
      </c>
      <c r="U6070">
        <v>170</v>
      </c>
      <c r="W6070">
        <v>3.0444</v>
      </c>
      <c r="X6070">
        <v>3.6532799999999996</v>
      </c>
    </row>
    <row r="6071" spans="1:24" hidden="1" x14ac:dyDescent="0.3">
      <c r="A6071" t="s">
        <v>20513</v>
      </c>
      <c r="B6071" t="s">
        <v>8179</v>
      </c>
      <c r="C6071" t="s">
        <v>20508</v>
      </c>
      <c r="D6071" t="s">
        <v>20509</v>
      </c>
      <c r="E6071" t="s">
        <v>113</v>
      </c>
      <c r="F6071" t="s">
        <v>20510</v>
      </c>
      <c r="G6071" t="s">
        <v>247</v>
      </c>
      <c r="H6071" t="s">
        <v>1600</v>
      </c>
      <c r="I6071" t="s">
        <v>226</v>
      </c>
      <c r="J6071" t="s">
        <v>20511</v>
      </c>
      <c r="K6071" t="s">
        <v>20512</v>
      </c>
      <c r="L6071" t="s">
        <v>9690</v>
      </c>
      <c r="M6071">
        <v>79</v>
      </c>
      <c r="N6071" t="s">
        <v>9085</v>
      </c>
      <c r="O6071" t="s">
        <v>19878</v>
      </c>
      <c r="P6071">
        <v>1</v>
      </c>
      <c r="Q6071">
        <v>400</v>
      </c>
      <c r="R6071">
        <v>300</v>
      </c>
      <c r="W6071">
        <v>0.12</v>
      </c>
      <c r="X6071">
        <v>0.14399999999999999</v>
      </c>
    </row>
    <row r="6072" spans="1:24" hidden="1" x14ac:dyDescent="0.3">
      <c r="A6072" t="s">
        <v>20514</v>
      </c>
      <c r="B6072" t="s">
        <v>8536</v>
      </c>
      <c r="C6072" t="s">
        <v>20508</v>
      </c>
      <c r="D6072" t="s">
        <v>20509</v>
      </c>
      <c r="E6072" t="s">
        <v>113</v>
      </c>
      <c r="F6072" t="s">
        <v>20510</v>
      </c>
      <c r="G6072" t="s">
        <v>247</v>
      </c>
      <c r="H6072" t="s">
        <v>1600</v>
      </c>
      <c r="I6072" t="s">
        <v>226</v>
      </c>
      <c r="J6072" t="s">
        <v>20511</v>
      </c>
      <c r="K6072" t="s">
        <v>20512</v>
      </c>
      <c r="L6072" t="s">
        <v>9690</v>
      </c>
      <c r="M6072">
        <v>77</v>
      </c>
      <c r="N6072" t="s">
        <v>9085</v>
      </c>
      <c r="O6072" t="s">
        <v>9131</v>
      </c>
      <c r="P6072">
        <v>1</v>
      </c>
      <c r="Q6072">
        <v>210</v>
      </c>
      <c r="R6072">
        <v>210</v>
      </c>
      <c r="W6072">
        <v>4.41E-2</v>
      </c>
      <c r="X6072">
        <v>5.2920000000000002E-2</v>
      </c>
    </row>
    <row r="6073" spans="1:24" hidden="1" x14ac:dyDescent="0.3">
      <c r="A6073" t="s">
        <v>20515</v>
      </c>
      <c r="B6073" t="s">
        <v>8211</v>
      </c>
      <c r="C6073" t="s">
        <v>20508</v>
      </c>
      <c r="D6073" t="s">
        <v>20509</v>
      </c>
      <c r="E6073" t="s">
        <v>113</v>
      </c>
      <c r="F6073" t="s">
        <v>20510</v>
      </c>
      <c r="G6073" t="s">
        <v>247</v>
      </c>
      <c r="H6073" t="s">
        <v>1600</v>
      </c>
      <c r="I6073" t="s">
        <v>226</v>
      </c>
      <c r="J6073" t="s">
        <v>20511</v>
      </c>
      <c r="K6073" t="s">
        <v>20512</v>
      </c>
      <c r="L6073" t="s">
        <v>9690</v>
      </c>
      <c r="M6073">
        <v>77</v>
      </c>
      <c r="N6073" t="s">
        <v>113</v>
      </c>
      <c r="O6073" t="s">
        <v>9493</v>
      </c>
      <c r="P6073">
        <v>1</v>
      </c>
      <c r="Q6073">
        <v>0.6</v>
      </c>
      <c r="T6073">
        <v>167</v>
      </c>
      <c r="W6073">
        <v>0.28274333882308139</v>
      </c>
      <c r="X6073">
        <v>0.45238934211693027</v>
      </c>
    </row>
    <row r="6074" spans="1:24" hidden="1" x14ac:dyDescent="0.3">
      <c r="A6074" t="s">
        <v>20516</v>
      </c>
      <c r="B6074" t="s">
        <v>1304</v>
      </c>
      <c r="C6074" t="s">
        <v>20508</v>
      </c>
      <c r="D6074" t="s">
        <v>20509</v>
      </c>
      <c r="E6074" t="s">
        <v>113</v>
      </c>
      <c r="F6074" t="s">
        <v>20510</v>
      </c>
      <c r="G6074" t="s">
        <v>247</v>
      </c>
      <c r="H6074" t="s">
        <v>1600</v>
      </c>
      <c r="I6074" t="s">
        <v>226</v>
      </c>
      <c r="J6074" t="s">
        <v>20511</v>
      </c>
      <c r="K6074" t="s">
        <v>20512</v>
      </c>
      <c r="L6074" t="s">
        <v>9690</v>
      </c>
      <c r="M6074">
        <v>0</v>
      </c>
      <c r="N6074" t="s">
        <v>113</v>
      </c>
      <c r="O6074" t="s">
        <v>18432</v>
      </c>
      <c r="P6074">
        <v>3</v>
      </c>
    </row>
    <row r="6075" spans="1:24" hidden="1" x14ac:dyDescent="0.3">
      <c r="A6075" t="s">
        <v>20517</v>
      </c>
      <c r="B6075" t="s">
        <v>8174</v>
      </c>
      <c r="C6075" t="s">
        <v>4735</v>
      </c>
      <c r="D6075" t="s">
        <v>4734</v>
      </c>
      <c r="E6075" t="s">
        <v>113</v>
      </c>
      <c r="F6075" t="s">
        <v>4736</v>
      </c>
      <c r="G6075" t="s">
        <v>247</v>
      </c>
      <c r="H6075" t="s">
        <v>1600</v>
      </c>
      <c r="I6075" t="s">
        <v>226</v>
      </c>
      <c r="J6075" t="s">
        <v>20518</v>
      </c>
      <c r="K6075" t="s">
        <v>20519</v>
      </c>
      <c r="L6075" t="s">
        <v>9690</v>
      </c>
      <c r="M6075">
        <v>80</v>
      </c>
      <c r="N6075" t="s">
        <v>9085</v>
      </c>
      <c r="O6075" t="s">
        <v>10329</v>
      </c>
      <c r="P6075">
        <v>2</v>
      </c>
      <c r="Q6075">
        <v>2580</v>
      </c>
      <c r="R6075">
        <v>590</v>
      </c>
      <c r="T6075">
        <v>320</v>
      </c>
      <c r="U6075">
        <v>95</v>
      </c>
      <c r="W6075">
        <v>3.0444</v>
      </c>
      <c r="X6075">
        <v>3.6532799999999996</v>
      </c>
    </row>
    <row r="6076" spans="1:24" hidden="1" x14ac:dyDescent="0.3">
      <c r="A6076" t="s">
        <v>20520</v>
      </c>
      <c r="B6076" t="s">
        <v>8179</v>
      </c>
      <c r="C6076" t="s">
        <v>4735</v>
      </c>
      <c r="D6076" t="s">
        <v>4734</v>
      </c>
      <c r="E6076" t="s">
        <v>113</v>
      </c>
      <c r="F6076" t="s">
        <v>4736</v>
      </c>
      <c r="G6076" t="s">
        <v>247</v>
      </c>
      <c r="H6076" t="s">
        <v>1600</v>
      </c>
      <c r="I6076" t="s">
        <v>226</v>
      </c>
      <c r="J6076" t="s">
        <v>20518</v>
      </c>
      <c r="K6076" t="s">
        <v>20519</v>
      </c>
      <c r="L6076" t="s">
        <v>9690</v>
      </c>
      <c r="M6076">
        <v>79</v>
      </c>
      <c r="N6076" t="s">
        <v>9085</v>
      </c>
      <c r="O6076" t="s">
        <v>19878</v>
      </c>
      <c r="P6076">
        <v>1</v>
      </c>
      <c r="Q6076">
        <v>400</v>
      </c>
      <c r="R6076">
        <v>300</v>
      </c>
      <c r="W6076">
        <v>0.12</v>
      </c>
      <c r="X6076">
        <v>0.14399999999999999</v>
      </c>
    </row>
    <row r="6077" spans="1:24" hidden="1" x14ac:dyDescent="0.3">
      <c r="A6077" t="s">
        <v>20521</v>
      </c>
      <c r="B6077" t="s">
        <v>8536</v>
      </c>
      <c r="C6077" t="s">
        <v>4735</v>
      </c>
      <c r="D6077" t="s">
        <v>4734</v>
      </c>
      <c r="E6077" t="s">
        <v>113</v>
      </c>
      <c r="F6077" t="s">
        <v>4736</v>
      </c>
      <c r="G6077" t="s">
        <v>247</v>
      </c>
      <c r="H6077" t="s">
        <v>1600</v>
      </c>
      <c r="I6077" t="s">
        <v>226</v>
      </c>
      <c r="J6077" t="s">
        <v>20518</v>
      </c>
      <c r="K6077" t="s">
        <v>20519</v>
      </c>
      <c r="L6077" t="s">
        <v>9690</v>
      </c>
      <c r="M6077">
        <v>77</v>
      </c>
      <c r="N6077" t="s">
        <v>9085</v>
      </c>
      <c r="O6077" t="s">
        <v>9131</v>
      </c>
      <c r="P6077">
        <v>1</v>
      </c>
      <c r="Q6077">
        <v>210</v>
      </c>
      <c r="R6077">
        <v>210</v>
      </c>
      <c r="W6077">
        <v>4.41E-2</v>
      </c>
      <c r="X6077">
        <v>5.2920000000000002E-2</v>
      </c>
    </row>
    <row r="6078" spans="1:24" hidden="1" x14ac:dyDescent="0.3">
      <c r="A6078" t="s">
        <v>20522</v>
      </c>
      <c r="B6078" t="s">
        <v>8211</v>
      </c>
      <c r="C6078" t="s">
        <v>4735</v>
      </c>
      <c r="D6078" t="s">
        <v>4734</v>
      </c>
      <c r="E6078" t="s">
        <v>113</v>
      </c>
      <c r="F6078" t="s">
        <v>4736</v>
      </c>
      <c r="G6078" t="s">
        <v>247</v>
      </c>
      <c r="H6078" t="s">
        <v>1600</v>
      </c>
      <c r="I6078" t="s">
        <v>226</v>
      </c>
      <c r="J6078" t="s">
        <v>20518</v>
      </c>
      <c r="K6078" t="s">
        <v>20519</v>
      </c>
      <c r="L6078" t="s">
        <v>9690</v>
      </c>
      <c r="M6078">
        <v>77</v>
      </c>
      <c r="N6078" t="s">
        <v>113</v>
      </c>
      <c r="O6078" t="s">
        <v>9493</v>
      </c>
      <c r="P6078">
        <v>1</v>
      </c>
      <c r="Q6078">
        <v>0.9</v>
      </c>
      <c r="T6078">
        <v>57</v>
      </c>
      <c r="W6078">
        <v>0.63617251235193317</v>
      </c>
      <c r="X6078">
        <v>1.0178760197630932</v>
      </c>
    </row>
    <row r="6079" spans="1:24" hidden="1" x14ac:dyDescent="0.3">
      <c r="A6079" t="s">
        <v>20523</v>
      </c>
      <c r="B6079" t="s">
        <v>1304</v>
      </c>
      <c r="C6079" t="s">
        <v>4735</v>
      </c>
      <c r="D6079" t="s">
        <v>4734</v>
      </c>
      <c r="E6079" t="s">
        <v>113</v>
      </c>
      <c r="F6079" t="s">
        <v>4736</v>
      </c>
      <c r="G6079" t="s">
        <v>247</v>
      </c>
      <c r="H6079" t="s">
        <v>1600</v>
      </c>
      <c r="I6079" t="s">
        <v>226</v>
      </c>
      <c r="J6079" t="s">
        <v>20518</v>
      </c>
      <c r="K6079" t="s">
        <v>20519</v>
      </c>
      <c r="L6079" t="s">
        <v>9690</v>
      </c>
      <c r="M6079">
        <v>0</v>
      </c>
      <c r="N6079" t="s">
        <v>113</v>
      </c>
      <c r="O6079" t="s">
        <v>18432</v>
      </c>
      <c r="P6079">
        <v>3</v>
      </c>
    </row>
    <row r="6080" spans="1:24" hidden="1" x14ac:dyDescent="0.3">
      <c r="A6080" t="s">
        <v>20524</v>
      </c>
      <c r="B6080" t="s">
        <v>8174</v>
      </c>
      <c r="C6080" t="s">
        <v>3279</v>
      </c>
      <c r="D6080" t="s">
        <v>20525</v>
      </c>
      <c r="E6080" t="s">
        <v>113</v>
      </c>
      <c r="F6080" t="s">
        <v>3280</v>
      </c>
      <c r="G6080" t="s">
        <v>1356</v>
      </c>
      <c r="H6080" t="s">
        <v>127</v>
      </c>
      <c r="I6080" t="s">
        <v>115</v>
      </c>
      <c r="J6080" t="s">
        <v>113</v>
      </c>
      <c r="K6080" t="s">
        <v>113</v>
      </c>
      <c r="L6080" t="s">
        <v>113</v>
      </c>
      <c r="M6080">
        <v>65</v>
      </c>
      <c r="N6080" t="s">
        <v>9659</v>
      </c>
      <c r="O6080" t="s">
        <v>9042</v>
      </c>
      <c r="P6080">
        <v>3</v>
      </c>
      <c r="Q6080">
        <v>1412</v>
      </c>
      <c r="R6080">
        <v>353</v>
      </c>
      <c r="S6080">
        <v>164</v>
      </c>
      <c r="T6080">
        <v>300</v>
      </c>
      <c r="U6080">
        <v>100</v>
      </c>
      <c r="V6080">
        <v>180</v>
      </c>
      <c r="W6080">
        <v>1.4953080000000001</v>
      </c>
      <c r="X6080">
        <v>1.7943696</v>
      </c>
    </row>
    <row r="6081" spans="1:24" hidden="1" x14ac:dyDescent="0.3">
      <c r="A6081" t="s">
        <v>20526</v>
      </c>
      <c r="B6081" t="s">
        <v>8617</v>
      </c>
      <c r="C6081" t="s">
        <v>3279</v>
      </c>
      <c r="D6081" t="s">
        <v>20525</v>
      </c>
      <c r="E6081" t="s">
        <v>113</v>
      </c>
      <c r="F6081" t="s">
        <v>3280</v>
      </c>
      <c r="G6081" t="s">
        <v>1356</v>
      </c>
      <c r="H6081" t="s">
        <v>127</v>
      </c>
      <c r="I6081" t="s">
        <v>115</v>
      </c>
      <c r="J6081" t="s">
        <v>113</v>
      </c>
      <c r="K6081" t="s">
        <v>113</v>
      </c>
      <c r="L6081" t="s">
        <v>113</v>
      </c>
      <c r="M6081">
        <v>65</v>
      </c>
      <c r="N6081" t="s">
        <v>8614</v>
      </c>
      <c r="O6081" t="s">
        <v>9835</v>
      </c>
      <c r="P6081">
        <v>3</v>
      </c>
      <c r="Q6081">
        <v>778</v>
      </c>
      <c r="R6081">
        <v>408</v>
      </c>
      <c r="S6081">
        <v>219</v>
      </c>
      <c r="T6081">
        <v>300</v>
      </c>
      <c r="U6081">
        <v>100</v>
      </c>
      <c r="V6081">
        <v>180</v>
      </c>
      <c r="W6081">
        <v>0.95227200000000001</v>
      </c>
      <c r="X6081">
        <v>1.1427263999999999</v>
      </c>
    </row>
    <row r="6082" spans="1:24" hidden="1" x14ac:dyDescent="0.3">
      <c r="A6082" t="s">
        <v>20527</v>
      </c>
      <c r="B6082" t="s">
        <v>8179</v>
      </c>
      <c r="C6082" t="s">
        <v>3279</v>
      </c>
      <c r="D6082" t="s">
        <v>20525</v>
      </c>
      <c r="E6082" t="s">
        <v>113</v>
      </c>
      <c r="F6082" t="s">
        <v>3280</v>
      </c>
      <c r="G6082" t="s">
        <v>1356</v>
      </c>
      <c r="H6082" t="s">
        <v>127</v>
      </c>
      <c r="I6082" t="s">
        <v>115</v>
      </c>
      <c r="J6082" t="s">
        <v>113</v>
      </c>
      <c r="K6082" t="s">
        <v>113</v>
      </c>
      <c r="L6082" t="s">
        <v>113</v>
      </c>
      <c r="M6082">
        <v>65</v>
      </c>
      <c r="N6082" t="s">
        <v>8614</v>
      </c>
      <c r="O6082" t="s">
        <v>9568</v>
      </c>
      <c r="P6082">
        <v>3</v>
      </c>
      <c r="Q6082">
        <v>353</v>
      </c>
      <c r="R6082">
        <v>261</v>
      </c>
      <c r="S6082">
        <v>104</v>
      </c>
      <c r="W6082">
        <v>0.27639900000000001</v>
      </c>
      <c r="X6082">
        <v>0.3316788</v>
      </c>
    </row>
    <row r="6083" spans="1:24" hidden="1" x14ac:dyDescent="0.3">
      <c r="A6083" t="s">
        <v>20528</v>
      </c>
      <c r="B6083" t="s">
        <v>8174</v>
      </c>
      <c r="C6083" t="s">
        <v>6736</v>
      </c>
      <c r="D6083" t="s">
        <v>6735</v>
      </c>
      <c r="E6083" t="s">
        <v>113</v>
      </c>
      <c r="F6083" t="s">
        <v>6737</v>
      </c>
      <c r="G6083" t="s">
        <v>247</v>
      </c>
      <c r="H6083" t="s">
        <v>1600</v>
      </c>
      <c r="I6083" t="s">
        <v>226</v>
      </c>
      <c r="J6083" t="s">
        <v>20529</v>
      </c>
      <c r="K6083" t="s">
        <v>20530</v>
      </c>
      <c r="L6083" t="s">
        <v>8903</v>
      </c>
      <c r="M6083">
        <v>30</v>
      </c>
      <c r="N6083" t="s">
        <v>9085</v>
      </c>
      <c r="O6083" t="s">
        <v>10329</v>
      </c>
      <c r="P6083">
        <v>2</v>
      </c>
      <c r="Q6083">
        <v>2580</v>
      </c>
      <c r="R6083">
        <v>590</v>
      </c>
      <c r="T6083">
        <v>25</v>
      </c>
      <c r="U6083">
        <v>210</v>
      </c>
      <c r="W6083">
        <v>3.0444</v>
      </c>
      <c r="X6083">
        <v>3.6532799999999996</v>
      </c>
    </row>
    <row r="6084" spans="1:24" hidden="1" x14ac:dyDescent="0.3">
      <c r="A6084" t="s">
        <v>20531</v>
      </c>
      <c r="B6084" t="s">
        <v>8179</v>
      </c>
      <c r="C6084" t="s">
        <v>6736</v>
      </c>
      <c r="D6084" t="s">
        <v>6735</v>
      </c>
      <c r="E6084" t="s">
        <v>113</v>
      </c>
      <c r="F6084" t="s">
        <v>6737</v>
      </c>
      <c r="G6084" t="s">
        <v>247</v>
      </c>
      <c r="H6084" t="s">
        <v>1600</v>
      </c>
      <c r="I6084" t="s">
        <v>226</v>
      </c>
      <c r="J6084" t="s">
        <v>20529</v>
      </c>
      <c r="K6084" t="s">
        <v>20530</v>
      </c>
      <c r="L6084" t="s">
        <v>8903</v>
      </c>
      <c r="M6084">
        <v>29</v>
      </c>
      <c r="N6084" t="s">
        <v>9085</v>
      </c>
      <c r="O6084" t="s">
        <v>19878</v>
      </c>
      <c r="P6084">
        <v>1</v>
      </c>
      <c r="Q6084">
        <v>400</v>
      </c>
      <c r="R6084">
        <v>300</v>
      </c>
      <c r="W6084">
        <v>0.12</v>
      </c>
      <c r="X6084">
        <v>0.14399999999999999</v>
      </c>
    </row>
    <row r="6085" spans="1:24" hidden="1" x14ac:dyDescent="0.3">
      <c r="A6085" t="s">
        <v>20532</v>
      </c>
      <c r="B6085" t="s">
        <v>8536</v>
      </c>
      <c r="C6085" t="s">
        <v>6736</v>
      </c>
      <c r="D6085" t="s">
        <v>6735</v>
      </c>
      <c r="E6085" t="s">
        <v>113</v>
      </c>
      <c r="F6085" t="s">
        <v>6737</v>
      </c>
      <c r="G6085" t="s">
        <v>247</v>
      </c>
      <c r="H6085" t="s">
        <v>1600</v>
      </c>
      <c r="I6085" t="s">
        <v>226</v>
      </c>
      <c r="J6085" t="s">
        <v>20529</v>
      </c>
      <c r="K6085" t="s">
        <v>20530</v>
      </c>
      <c r="L6085" t="s">
        <v>8903</v>
      </c>
      <c r="M6085">
        <v>27</v>
      </c>
      <c r="N6085" t="s">
        <v>9085</v>
      </c>
      <c r="O6085" t="s">
        <v>9131</v>
      </c>
      <c r="P6085">
        <v>1</v>
      </c>
      <c r="Q6085">
        <v>210</v>
      </c>
      <c r="R6085">
        <v>210</v>
      </c>
      <c r="W6085">
        <v>4.41E-2</v>
      </c>
      <c r="X6085">
        <v>5.2920000000000002E-2</v>
      </c>
    </row>
    <row r="6086" spans="1:24" hidden="1" x14ac:dyDescent="0.3">
      <c r="A6086" t="s">
        <v>20533</v>
      </c>
      <c r="B6086" t="s">
        <v>8211</v>
      </c>
      <c r="C6086" t="s">
        <v>6736</v>
      </c>
      <c r="D6086" t="s">
        <v>6735</v>
      </c>
      <c r="E6086" t="s">
        <v>113</v>
      </c>
      <c r="F6086" t="s">
        <v>6737</v>
      </c>
      <c r="G6086" t="s">
        <v>247</v>
      </c>
      <c r="H6086" t="s">
        <v>1600</v>
      </c>
      <c r="I6086" t="s">
        <v>226</v>
      </c>
      <c r="J6086" t="s">
        <v>20529</v>
      </c>
      <c r="K6086" t="s">
        <v>20530</v>
      </c>
      <c r="L6086" t="s">
        <v>8903</v>
      </c>
      <c r="M6086">
        <v>27</v>
      </c>
      <c r="N6086" t="s">
        <v>113</v>
      </c>
      <c r="O6086" t="s">
        <v>9493</v>
      </c>
      <c r="P6086">
        <v>1</v>
      </c>
      <c r="Q6086">
        <v>0.6</v>
      </c>
      <c r="T6086">
        <v>206</v>
      </c>
      <c r="W6086">
        <v>0.28274333882308139</v>
      </c>
      <c r="X6086">
        <v>0.45238934211693027</v>
      </c>
    </row>
    <row r="6087" spans="1:24" hidden="1" x14ac:dyDescent="0.3">
      <c r="A6087" t="s">
        <v>20534</v>
      </c>
      <c r="B6087" t="s">
        <v>1304</v>
      </c>
      <c r="C6087" t="s">
        <v>6736</v>
      </c>
      <c r="D6087" t="s">
        <v>6735</v>
      </c>
      <c r="E6087" t="s">
        <v>113</v>
      </c>
      <c r="F6087" t="s">
        <v>6737</v>
      </c>
      <c r="G6087" t="s">
        <v>247</v>
      </c>
      <c r="H6087" t="s">
        <v>1600</v>
      </c>
      <c r="I6087" t="s">
        <v>226</v>
      </c>
      <c r="J6087" t="s">
        <v>20529</v>
      </c>
      <c r="K6087" t="s">
        <v>20530</v>
      </c>
      <c r="L6087" t="s">
        <v>8903</v>
      </c>
      <c r="M6087">
        <v>0</v>
      </c>
      <c r="N6087" t="s">
        <v>113</v>
      </c>
      <c r="O6087" t="s">
        <v>18432</v>
      </c>
      <c r="P6087">
        <v>3</v>
      </c>
    </row>
    <row r="6088" spans="1:24" hidden="1" x14ac:dyDescent="0.3">
      <c r="A6088" t="s">
        <v>20535</v>
      </c>
      <c r="B6088" t="s">
        <v>8174</v>
      </c>
      <c r="C6088" t="s">
        <v>1949</v>
      </c>
      <c r="D6088" t="s">
        <v>1948</v>
      </c>
      <c r="E6088" t="s">
        <v>113</v>
      </c>
      <c r="F6088" t="s">
        <v>1950</v>
      </c>
      <c r="G6088" t="s">
        <v>133</v>
      </c>
      <c r="H6088" t="s">
        <v>19134</v>
      </c>
      <c r="I6088" t="s">
        <v>115</v>
      </c>
      <c r="J6088" t="s">
        <v>20536</v>
      </c>
      <c r="K6088" t="s">
        <v>20537</v>
      </c>
      <c r="L6088" t="s">
        <v>120</v>
      </c>
      <c r="M6088">
        <v>40</v>
      </c>
      <c r="N6088" t="s">
        <v>113</v>
      </c>
      <c r="O6088" t="s">
        <v>8207</v>
      </c>
      <c r="P6088">
        <v>2</v>
      </c>
      <c r="Q6088">
        <v>1400</v>
      </c>
      <c r="R6088">
        <v>320</v>
      </c>
      <c r="T6088">
        <v>10</v>
      </c>
      <c r="U6088">
        <v>170</v>
      </c>
      <c r="W6088">
        <v>0.89600000000000002</v>
      </c>
      <c r="X6088">
        <v>1.0751999999999999</v>
      </c>
    </row>
    <row r="6089" spans="1:24" hidden="1" x14ac:dyDescent="0.3">
      <c r="A6089" t="s">
        <v>20538</v>
      </c>
      <c r="B6089" t="s">
        <v>8179</v>
      </c>
      <c r="C6089" t="s">
        <v>1949</v>
      </c>
      <c r="D6089" t="s">
        <v>1948</v>
      </c>
      <c r="E6089" t="s">
        <v>113</v>
      </c>
      <c r="F6089" t="s">
        <v>1950</v>
      </c>
      <c r="G6089" t="s">
        <v>133</v>
      </c>
      <c r="H6089" t="s">
        <v>19134</v>
      </c>
      <c r="I6089" t="s">
        <v>115</v>
      </c>
      <c r="J6089" t="s">
        <v>20536</v>
      </c>
      <c r="K6089" t="s">
        <v>20537</v>
      </c>
      <c r="L6089" t="s">
        <v>120</v>
      </c>
      <c r="M6089">
        <v>40</v>
      </c>
      <c r="N6089" t="s">
        <v>9971</v>
      </c>
      <c r="O6089" t="s">
        <v>9034</v>
      </c>
      <c r="P6089">
        <v>1</v>
      </c>
      <c r="Q6089">
        <v>560</v>
      </c>
      <c r="R6089">
        <v>308</v>
      </c>
      <c r="W6089">
        <v>0.17247999999999999</v>
      </c>
      <c r="X6089">
        <v>0.20697599999999999</v>
      </c>
    </row>
    <row r="6090" spans="1:24" hidden="1" x14ac:dyDescent="0.3">
      <c r="A6090" t="s">
        <v>20539</v>
      </c>
      <c r="B6090" t="s">
        <v>8211</v>
      </c>
      <c r="C6090" t="s">
        <v>1949</v>
      </c>
      <c r="D6090" t="s">
        <v>1948</v>
      </c>
      <c r="E6090" t="s">
        <v>113</v>
      </c>
      <c r="F6090" t="s">
        <v>1950</v>
      </c>
      <c r="G6090" t="s">
        <v>133</v>
      </c>
      <c r="H6090" t="s">
        <v>19134</v>
      </c>
      <c r="I6090" t="s">
        <v>115</v>
      </c>
      <c r="J6090" t="s">
        <v>20536</v>
      </c>
      <c r="K6090" t="s">
        <v>20537</v>
      </c>
      <c r="L6090" t="s">
        <v>120</v>
      </c>
      <c r="M6090">
        <v>39</v>
      </c>
      <c r="N6090" t="s">
        <v>113</v>
      </c>
      <c r="O6090" t="s">
        <v>17194</v>
      </c>
      <c r="P6090">
        <v>1</v>
      </c>
      <c r="Q6090">
        <v>0.6</v>
      </c>
      <c r="T6090">
        <v>0</v>
      </c>
      <c r="W6090">
        <v>0.28274333882308139</v>
      </c>
      <c r="X6090">
        <v>0.45238934211693027</v>
      </c>
    </row>
    <row r="6091" spans="1:24" hidden="1" x14ac:dyDescent="0.3">
      <c r="A6091" t="s">
        <v>20540</v>
      </c>
      <c r="B6091" t="s">
        <v>8174</v>
      </c>
      <c r="C6091" t="s">
        <v>7425</v>
      </c>
      <c r="D6091" t="s">
        <v>7424</v>
      </c>
      <c r="E6091" t="s">
        <v>113</v>
      </c>
      <c r="F6091" t="s">
        <v>7426</v>
      </c>
      <c r="G6091" t="s">
        <v>247</v>
      </c>
      <c r="H6091" t="s">
        <v>308</v>
      </c>
      <c r="I6091" t="s">
        <v>686</v>
      </c>
      <c r="J6091" t="s">
        <v>20541</v>
      </c>
      <c r="K6091" t="s">
        <v>20542</v>
      </c>
      <c r="L6091" t="s">
        <v>8903</v>
      </c>
      <c r="M6091">
        <v>30</v>
      </c>
      <c r="N6091" t="s">
        <v>9085</v>
      </c>
      <c r="O6091" t="s">
        <v>17159</v>
      </c>
      <c r="P6091">
        <v>3</v>
      </c>
      <c r="Q6091">
        <v>1450</v>
      </c>
      <c r="R6091">
        <v>400</v>
      </c>
      <c r="T6091">
        <v>330</v>
      </c>
      <c r="U6091">
        <v>50</v>
      </c>
      <c r="V6091">
        <v>150</v>
      </c>
      <c r="W6091">
        <v>1.74</v>
      </c>
      <c r="X6091">
        <v>2.0880000000000001</v>
      </c>
    </row>
    <row r="6092" spans="1:24" hidden="1" x14ac:dyDescent="0.3">
      <c r="A6092" t="s">
        <v>20543</v>
      </c>
      <c r="B6092" t="s">
        <v>8617</v>
      </c>
      <c r="C6092" t="s">
        <v>7425</v>
      </c>
      <c r="D6092" t="s">
        <v>7424</v>
      </c>
      <c r="E6092" t="s">
        <v>113</v>
      </c>
      <c r="F6092" t="s">
        <v>7426</v>
      </c>
      <c r="G6092" t="s">
        <v>247</v>
      </c>
      <c r="H6092" t="s">
        <v>308</v>
      </c>
      <c r="I6092" t="s">
        <v>686</v>
      </c>
      <c r="J6092" t="s">
        <v>20541</v>
      </c>
      <c r="K6092" t="s">
        <v>20542</v>
      </c>
      <c r="L6092" t="s">
        <v>8903</v>
      </c>
      <c r="M6092">
        <v>30</v>
      </c>
      <c r="N6092" t="s">
        <v>9085</v>
      </c>
      <c r="O6092" t="s">
        <v>8647</v>
      </c>
      <c r="P6092">
        <v>3</v>
      </c>
      <c r="Q6092">
        <v>1509</v>
      </c>
      <c r="R6092">
        <v>469</v>
      </c>
      <c r="T6092">
        <v>330</v>
      </c>
      <c r="U6092">
        <v>50</v>
      </c>
      <c r="V6092">
        <v>150</v>
      </c>
      <c r="W6092">
        <v>2.1231629999999999</v>
      </c>
      <c r="X6092">
        <v>2.5477955999999997</v>
      </c>
    </row>
    <row r="6093" spans="1:24" hidden="1" x14ac:dyDescent="0.3">
      <c r="A6093" t="s">
        <v>20544</v>
      </c>
      <c r="B6093" t="s">
        <v>8179</v>
      </c>
      <c r="C6093" t="s">
        <v>7425</v>
      </c>
      <c r="D6093" t="s">
        <v>7424</v>
      </c>
      <c r="E6093" t="s">
        <v>113</v>
      </c>
      <c r="F6093" t="s">
        <v>7426</v>
      </c>
      <c r="G6093" t="s">
        <v>247</v>
      </c>
      <c r="H6093" t="s">
        <v>308</v>
      </c>
      <c r="I6093" t="s">
        <v>686</v>
      </c>
      <c r="J6093" t="s">
        <v>20541</v>
      </c>
      <c r="K6093" t="s">
        <v>20542</v>
      </c>
      <c r="L6093" t="s">
        <v>8903</v>
      </c>
      <c r="M6093">
        <v>30</v>
      </c>
      <c r="N6093" t="s">
        <v>9085</v>
      </c>
      <c r="O6093" t="s">
        <v>12377</v>
      </c>
      <c r="P6093">
        <v>2</v>
      </c>
      <c r="Q6093">
        <v>480</v>
      </c>
      <c r="R6093">
        <v>356</v>
      </c>
      <c r="W6093">
        <v>0.34176000000000001</v>
      </c>
      <c r="X6093">
        <v>0.41011199999999998</v>
      </c>
    </row>
    <row r="6094" spans="1:24" hidden="1" x14ac:dyDescent="0.3">
      <c r="A6094" t="s">
        <v>20545</v>
      </c>
      <c r="B6094" t="s">
        <v>8536</v>
      </c>
      <c r="C6094" t="s">
        <v>7425</v>
      </c>
      <c r="D6094" t="s">
        <v>7424</v>
      </c>
      <c r="E6094" t="s">
        <v>113</v>
      </c>
      <c r="F6094" t="s">
        <v>7426</v>
      </c>
      <c r="G6094" t="s">
        <v>247</v>
      </c>
      <c r="H6094" t="s">
        <v>308</v>
      </c>
      <c r="I6094" t="s">
        <v>686</v>
      </c>
      <c r="J6094" t="s">
        <v>20541</v>
      </c>
      <c r="K6094" t="s">
        <v>20542</v>
      </c>
      <c r="L6094" t="s">
        <v>8903</v>
      </c>
      <c r="M6094">
        <v>30</v>
      </c>
      <c r="N6094" t="s">
        <v>9085</v>
      </c>
      <c r="O6094" t="s">
        <v>11880</v>
      </c>
      <c r="P6094">
        <v>3</v>
      </c>
      <c r="Q6094">
        <v>400</v>
      </c>
      <c r="R6094">
        <v>300</v>
      </c>
      <c r="W6094">
        <v>0.36</v>
      </c>
      <c r="X6094">
        <v>0.432</v>
      </c>
    </row>
    <row r="6095" spans="1:24" hidden="1" x14ac:dyDescent="0.3">
      <c r="A6095" t="s">
        <v>20546</v>
      </c>
      <c r="B6095" t="s">
        <v>8174</v>
      </c>
      <c r="C6095" t="s">
        <v>7414</v>
      </c>
      <c r="D6095" t="s">
        <v>7413</v>
      </c>
      <c r="E6095" t="s">
        <v>113</v>
      </c>
      <c r="F6095" t="s">
        <v>7415</v>
      </c>
      <c r="G6095" t="s">
        <v>247</v>
      </c>
      <c r="H6095" t="s">
        <v>308</v>
      </c>
      <c r="I6095" t="s">
        <v>686</v>
      </c>
      <c r="J6095" t="s">
        <v>20547</v>
      </c>
      <c r="K6095" t="s">
        <v>20548</v>
      </c>
      <c r="L6095" t="s">
        <v>8903</v>
      </c>
      <c r="M6095">
        <v>30</v>
      </c>
      <c r="N6095" t="s">
        <v>9085</v>
      </c>
      <c r="O6095" t="s">
        <v>17159</v>
      </c>
      <c r="P6095">
        <v>3</v>
      </c>
      <c r="Q6095">
        <v>1450</v>
      </c>
      <c r="R6095">
        <v>400</v>
      </c>
      <c r="T6095">
        <v>10</v>
      </c>
      <c r="U6095">
        <v>140</v>
      </c>
      <c r="V6095">
        <v>240</v>
      </c>
      <c r="W6095">
        <v>1.74</v>
      </c>
      <c r="X6095">
        <v>2.0880000000000001</v>
      </c>
    </row>
    <row r="6096" spans="1:24" hidden="1" x14ac:dyDescent="0.3">
      <c r="A6096" t="s">
        <v>20549</v>
      </c>
      <c r="B6096" t="s">
        <v>8617</v>
      </c>
      <c r="C6096" t="s">
        <v>7414</v>
      </c>
      <c r="D6096" t="s">
        <v>7413</v>
      </c>
      <c r="E6096" t="s">
        <v>113</v>
      </c>
      <c r="F6096" t="s">
        <v>7415</v>
      </c>
      <c r="G6096" t="s">
        <v>247</v>
      </c>
      <c r="H6096" t="s">
        <v>308</v>
      </c>
      <c r="I6096" t="s">
        <v>686</v>
      </c>
      <c r="J6096" t="s">
        <v>20547</v>
      </c>
      <c r="K6096" t="s">
        <v>20548</v>
      </c>
      <c r="L6096" t="s">
        <v>8903</v>
      </c>
      <c r="M6096">
        <v>30</v>
      </c>
      <c r="N6096" t="s">
        <v>9085</v>
      </c>
      <c r="O6096" t="s">
        <v>8647</v>
      </c>
      <c r="P6096">
        <v>3</v>
      </c>
      <c r="Q6096">
        <v>1509</v>
      </c>
      <c r="R6096">
        <v>469</v>
      </c>
      <c r="T6096">
        <v>10</v>
      </c>
      <c r="U6096">
        <v>140</v>
      </c>
      <c r="V6096">
        <v>240</v>
      </c>
      <c r="W6096">
        <v>2.1231629999999999</v>
      </c>
      <c r="X6096">
        <v>2.5477955999999997</v>
      </c>
    </row>
    <row r="6097" spans="1:24" hidden="1" x14ac:dyDescent="0.3">
      <c r="A6097" t="s">
        <v>20550</v>
      </c>
      <c r="B6097" t="s">
        <v>8179</v>
      </c>
      <c r="C6097" t="s">
        <v>7414</v>
      </c>
      <c r="D6097" t="s">
        <v>7413</v>
      </c>
      <c r="E6097" t="s">
        <v>113</v>
      </c>
      <c r="F6097" t="s">
        <v>7415</v>
      </c>
      <c r="G6097" t="s">
        <v>247</v>
      </c>
      <c r="H6097" t="s">
        <v>308</v>
      </c>
      <c r="I6097" t="s">
        <v>686</v>
      </c>
      <c r="J6097" t="s">
        <v>20547</v>
      </c>
      <c r="K6097" t="s">
        <v>20548</v>
      </c>
      <c r="L6097" t="s">
        <v>8903</v>
      </c>
      <c r="M6097">
        <v>30</v>
      </c>
      <c r="N6097" t="s">
        <v>9085</v>
      </c>
      <c r="O6097" t="s">
        <v>20551</v>
      </c>
      <c r="P6097">
        <v>3</v>
      </c>
      <c r="Q6097">
        <v>480</v>
      </c>
      <c r="R6097">
        <v>356</v>
      </c>
      <c r="W6097">
        <v>0.51263999999999998</v>
      </c>
      <c r="X6097">
        <v>0.61516799999999994</v>
      </c>
    </row>
    <row r="6098" spans="1:24" hidden="1" x14ac:dyDescent="0.3">
      <c r="A6098" t="s">
        <v>20552</v>
      </c>
      <c r="B6098" t="s">
        <v>8536</v>
      </c>
      <c r="C6098" t="s">
        <v>7414</v>
      </c>
      <c r="D6098" t="s">
        <v>7413</v>
      </c>
      <c r="E6098" t="s">
        <v>113</v>
      </c>
      <c r="F6098" t="s">
        <v>7415</v>
      </c>
      <c r="G6098" t="s">
        <v>247</v>
      </c>
      <c r="H6098" t="s">
        <v>308</v>
      </c>
      <c r="I6098" t="s">
        <v>686</v>
      </c>
      <c r="J6098" t="s">
        <v>20547</v>
      </c>
      <c r="K6098" t="s">
        <v>20548</v>
      </c>
      <c r="L6098" t="s">
        <v>8903</v>
      </c>
      <c r="M6098">
        <v>28</v>
      </c>
      <c r="N6098" t="s">
        <v>9085</v>
      </c>
      <c r="O6098" t="s">
        <v>9131</v>
      </c>
      <c r="P6098">
        <v>2</v>
      </c>
      <c r="Q6098">
        <v>210</v>
      </c>
      <c r="R6098">
        <v>210</v>
      </c>
      <c r="W6098">
        <v>8.8200000000000001E-2</v>
      </c>
      <c r="X6098">
        <v>0.10584</v>
      </c>
    </row>
    <row r="6099" spans="1:24" hidden="1" x14ac:dyDescent="0.3">
      <c r="A6099" t="s">
        <v>20553</v>
      </c>
      <c r="B6099" t="s">
        <v>8211</v>
      </c>
      <c r="C6099" t="s">
        <v>7414</v>
      </c>
      <c r="D6099" t="s">
        <v>7413</v>
      </c>
      <c r="E6099" t="s">
        <v>113</v>
      </c>
      <c r="F6099" t="s">
        <v>7415</v>
      </c>
      <c r="G6099" t="s">
        <v>247</v>
      </c>
      <c r="H6099" t="s">
        <v>308</v>
      </c>
      <c r="I6099" t="s">
        <v>686</v>
      </c>
      <c r="J6099" t="s">
        <v>20547</v>
      </c>
      <c r="K6099" t="s">
        <v>20548</v>
      </c>
      <c r="L6099" t="s">
        <v>8903</v>
      </c>
      <c r="M6099">
        <v>28</v>
      </c>
      <c r="N6099" t="s">
        <v>10031</v>
      </c>
      <c r="O6099" t="s">
        <v>17679</v>
      </c>
      <c r="P6099">
        <v>1</v>
      </c>
      <c r="Q6099">
        <v>0.3</v>
      </c>
      <c r="T6099">
        <v>343.65</v>
      </c>
      <c r="W6099">
        <v>7.0685834705770348E-2</v>
      </c>
      <c r="X6099">
        <v>0.11309733552923257</v>
      </c>
    </row>
    <row r="6100" spans="1:24" hidden="1" x14ac:dyDescent="0.3">
      <c r="A6100" t="s">
        <v>20554</v>
      </c>
      <c r="B6100" t="s">
        <v>8174</v>
      </c>
      <c r="C6100" t="s">
        <v>2431</v>
      </c>
      <c r="D6100" t="s">
        <v>6789</v>
      </c>
      <c r="E6100" t="s">
        <v>113</v>
      </c>
      <c r="F6100" t="s">
        <v>20555</v>
      </c>
      <c r="G6100" t="s">
        <v>247</v>
      </c>
      <c r="H6100" t="s">
        <v>371</v>
      </c>
      <c r="I6100" t="s">
        <v>115</v>
      </c>
      <c r="J6100" t="s">
        <v>20556</v>
      </c>
      <c r="K6100" t="s">
        <v>20557</v>
      </c>
      <c r="L6100" t="s">
        <v>6197</v>
      </c>
      <c r="M6100">
        <v>25</v>
      </c>
      <c r="N6100" t="s">
        <v>8614</v>
      </c>
      <c r="O6100" t="s">
        <v>9835</v>
      </c>
      <c r="P6100">
        <v>3</v>
      </c>
      <c r="Q6100">
        <v>694</v>
      </c>
      <c r="R6100">
        <v>408</v>
      </c>
      <c r="T6100">
        <v>50</v>
      </c>
      <c r="U6100">
        <v>110</v>
      </c>
      <c r="V6100">
        <v>235</v>
      </c>
      <c r="W6100">
        <v>0.84945599999999999</v>
      </c>
      <c r="X6100">
        <v>1.0193471999999999</v>
      </c>
    </row>
    <row r="6101" spans="1:24" hidden="1" x14ac:dyDescent="0.3">
      <c r="A6101" t="s">
        <v>20558</v>
      </c>
      <c r="B6101" t="s">
        <v>8617</v>
      </c>
      <c r="C6101" t="s">
        <v>2431</v>
      </c>
      <c r="D6101" t="s">
        <v>6789</v>
      </c>
      <c r="E6101" t="s">
        <v>113</v>
      </c>
      <c r="F6101" t="s">
        <v>20555</v>
      </c>
      <c r="G6101" t="s">
        <v>247</v>
      </c>
      <c r="H6101" t="s">
        <v>371</v>
      </c>
      <c r="I6101" t="s">
        <v>115</v>
      </c>
      <c r="J6101" t="s">
        <v>20556</v>
      </c>
      <c r="K6101" t="s">
        <v>20557</v>
      </c>
      <c r="L6101" t="s">
        <v>6197</v>
      </c>
      <c r="M6101">
        <v>23</v>
      </c>
      <c r="N6101" t="s">
        <v>9659</v>
      </c>
      <c r="O6101" t="s">
        <v>9491</v>
      </c>
      <c r="P6101">
        <v>3</v>
      </c>
      <c r="Q6101">
        <v>1499</v>
      </c>
      <c r="R6101">
        <v>395</v>
      </c>
      <c r="T6101">
        <v>50</v>
      </c>
      <c r="U6101">
        <v>110</v>
      </c>
      <c r="V6101">
        <v>235</v>
      </c>
      <c r="W6101">
        <v>1.7763150000000001</v>
      </c>
      <c r="X6101">
        <v>2.1315780000000002</v>
      </c>
    </row>
    <row r="6102" spans="1:24" hidden="1" x14ac:dyDescent="0.3">
      <c r="A6102" t="s">
        <v>20559</v>
      </c>
      <c r="B6102" t="s">
        <v>8179</v>
      </c>
      <c r="C6102" t="s">
        <v>2431</v>
      </c>
      <c r="D6102" t="s">
        <v>6789</v>
      </c>
      <c r="E6102" t="s">
        <v>113</v>
      </c>
      <c r="F6102" t="s">
        <v>20555</v>
      </c>
      <c r="G6102" t="s">
        <v>247</v>
      </c>
      <c r="H6102" t="s">
        <v>371</v>
      </c>
      <c r="I6102" t="s">
        <v>115</v>
      </c>
      <c r="J6102" t="s">
        <v>20556</v>
      </c>
      <c r="K6102" t="s">
        <v>20557</v>
      </c>
      <c r="L6102" t="s">
        <v>6197</v>
      </c>
      <c r="M6102">
        <v>23</v>
      </c>
      <c r="N6102" t="s">
        <v>8614</v>
      </c>
      <c r="O6102" t="s">
        <v>9568</v>
      </c>
      <c r="P6102">
        <v>3</v>
      </c>
      <c r="Q6102">
        <v>409</v>
      </c>
      <c r="R6102">
        <v>269</v>
      </c>
      <c r="W6102">
        <v>0.330063</v>
      </c>
      <c r="X6102">
        <v>0.39607559999999997</v>
      </c>
    </row>
    <row r="6103" spans="1:24" hidden="1" x14ac:dyDescent="0.3">
      <c r="A6103" t="s">
        <v>20560</v>
      </c>
      <c r="B6103" t="s">
        <v>8536</v>
      </c>
      <c r="C6103" t="s">
        <v>2431</v>
      </c>
      <c r="D6103" t="s">
        <v>6789</v>
      </c>
      <c r="E6103" t="s">
        <v>113</v>
      </c>
      <c r="F6103" t="s">
        <v>20555</v>
      </c>
      <c r="G6103" t="s">
        <v>247</v>
      </c>
      <c r="H6103" t="s">
        <v>371</v>
      </c>
      <c r="I6103" t="s">
        <v>115</v>
      </c>
      <c r="J6103" t="s">
        <v>20556</v>
      </c>
      <c r="K6103" t="s">
        <v>20557</v>
      </c>
      <c r="L6103" t="s">
        <v>6197</v>
      </c>
      <c r="M6103">
        <v>23</v>
      </c>
      <c r="N6103" t="s">
        <v>8614</v>
      </c>
      <c r="O6103" t="s">
        <v>9816</v>
      </c>
      <c r="P6103">
        <v>2</v>
      </c>
      <c r="Q6103">
        <v>522</v>
      </c>
      <c r="R6103">
        <v>397</v>
      </c>
      <c r="W6103">
        <v>0.414468</v>
      </c>
      <c r="X6103">
        <v>0.49736159999999996</v>
      </c>
    </row>
    <row r="6104" spans="1:24" hidden="1" x14ac:dyDescent="0.3">
      <c r="A6104" t="s">
        <v>20561</v>
      </c>
      <c r="B6104" t="s">
        <v>8174</v>
      </c>
      <c r="C6104" t="s">
        <v>7707</v>
      </c>
      <c r="D6104" t="s">
        <v>7706</v>
      </c>
      <c r="E6104" t="s">
        <v>113</v>
      </c>
      <c r="F6104" t="s">
        <v>20562</v>
      </c>
      <c r="G6104" t="s">
        <v>247</v>
      </c>
      <c r="H6104" t="s">
        <v>371</v>
      </c>
      <c r="I6104" t="s">
        <v>115</v>
      </c>
      <c r="J6104" t="s">
        <v>20563</v>
      </c>
      <c r="K6104" t="s">
        <v>20564</v>
      </c>
      <c r="L6104" t="s">
        <v>6197</v>
      </c>
      <c r="M6104">
        <v>25</v>
      </c>
      <c r="N6104" t="s">
        <v>8614</v>
      </c>
      <c r="O6104" t="s">
        <v>9835</v>
      </c>
      <c r="P6104">
        <v>3</v>
      </c>
      <c r="Q6104">
        <v>694</v>
      </c>
      <c r="R6104">
        <v>408</v>
      </c>
      <c r="T6104">
        <v>255</v>
      </c>
      <c r="U6104">
        <v>175</v>
      </c>
      <c r="V6104">
        <v>35</v>
      </c>
      <c r="W6104">
        <v>0.84945599999999999</v>
      </c>
      <c r="X6104">
        <v>1.0193471999999999</v>
      </c>
    </row>
    <row r="6105" spans="1:24" hidden="1" x14ac:dyDescent="0.3">
      <c r="A6105" t="s">
        <v>20565</v>
      </c>
      <c r="B6105" t="s">
        <v>8617</v>
      </c>
      <c r="C6105" t="s">
        <v>7707</v>
      </c>
      <c r="D6105" t="s">
        <v>7706</v>
      </c>
      <c r="E6105" t="s">
        <v>113</v>
      </c>
      <c r="F6105" t="s">
        <v>20562</v>
      </c>
      <c r="G6105" t="s">
        <v>247</v>
      </c>
      <c r="H6105" t="s">
        <v>371</v>
      </c>
      <c r="I6105" t="s">
        <v>115</v>
      </c>
      <c r="J6105" t="s">
        <v>20563</v>
      </c>
      <c r="K6105" t="s">
        <v>20564</v>
      </c>
      <c r="L6105" t="s">
        <v>6197</v>
      </c>
      <c r="M6105">
        <v>23</v>
      </c>
      <c r="N6105" t="s">
        <v>9659</v>
      </c>
      <c r="O6105" t="s">
        <v>9491</v>
      </c>
      <c r="P6105">
        <v>3</v>
      </c>
      <c r="Q6105">
        <v>1499</v>
      </c>
      <c r="R6105">
        <v>395</v>
      </c>
      <c r="T6105">
        <v>255</v>
      </c>
      <c r="U6105">
        <v>175</v>
      </c>
      <c r="V6105">
        <v>35</v>
      </c>
      <c r="W6105">
        <v>1.7763150000000001</v>
      </c>
      <c r="X6105">
        <v>2.1315780000000002</v>
      </c>
    </row>
    <row r="6106" spans="1:24" hidden="1" x14ac:dyDescent="0.3">
      <c r="A6106" t="s">
        <v>20566</v>
      </c>
      <c r="B6106" t="s">
        <v>8179</v>
      </c>
      <c r="C6106" t="s">
        <v>7707</v>
      </c>
      <c r="D6106" t="s">
        <v>7706</v>
      </c>
      <c r="E6106" t="s">
        <v>113</v>
      </c>
      <c r="F6106" t="s">
        <v>20562</v>
      </c>
      <c r="G6106" t="s">
        <v>247</v>
      </c>
      <c r="H6106" t="s">
        <v>371</v>
      </c>
      <c r="I6106" t="s">
        <v>115</v>
      </c>
      <c r="J6106" t="s">
        <v>20563</v>
      </c>
      <c r="K6106" t="s">
        <v>20564</v>
      </c>
      <c r="L6106" t="s">
        <v>6197</v>
      </c>
      <c r="M6106">
        <v>23</v>
      </c>
      <c r="N6106" t="s">
        <v>8614</v>
      </c>
      <c r="O6106" t="s">
        <v>9816</v>
      </c>
      <c r="P6106">
        <v>2</v>
      </c>
      <c r="Q6106">
        <v>522</v>
      </c>
      <c r="R6106">
        <v>397</v>
      </c>
      <c r="W6106">
        <v>0.414468</v>
      </c>
      <c r="X6106">
        <v>0.49736159999999996</v>
      </c>
    </row>
    <row r="6107" spans="1:24" hidden="1" x14ac:dyDescent="0.3">
      <c r="A6107" t="s">
        <v>20567</v>
      </c>
      <c r="B6107" t="s">
        <v>8536</v>
      </c>
      <c r="C6107" t="s">
        <v>7707</v>
      </c>
      <c r="D6107" t="s">
        <v>7706</v>
      </c>
      <c r="E6107" t="s">
        <v>113</v>
      </c>
      <c r="F6107" t="s">
        <v>20562</v>
      </c>
      <c r="G6107" t="s">
        <v>247</v>
      </c>
      <c r="H6107" t="s">
        <v>371</v>
      </c>
      <c r="I6107" t="s">
        <v>115</v>
      </c>
      <c r="J6107" t="s">
        <v>20563</v>
      </c>
      <c r="K6107" t="s">
        <v>20564</v>
      </c>
      <c r="L6107" t="s">
        <v>6197</v>
      </c>
      <c r="M6107">
        <v>23</v>
      </c>
      <c r="N6107" t="s">
        <v>8614</v>
      </c>
      <c r="O6107" t="s">
        <v>9568</v>
      </c>
      <c r="P6107">
        <v>3</v>
      </c>
      <c r="Q6107">
        <v>409</v>
      </c>
      <c r="R6107">
        <v>269</v>
      </c>
      <c r="W6107">
        <v>0.330063</v>
      </c>
      <c r="X6107">
        <v>0.39607559999999997</v>
      </c>
    </row>
    <row r="6108" spans="1:24" hidden="1" x14ac:dyDescent="0.3">
      <c r="A6108" t="s">
        <v>20568</v>
      </c>
      <c r="B6108" t="s">
        <v>8174</v>
      </c>
      <c r="C6108" t="s">
        <v>1824</v>
      </c>
      <c r="D6108" t="s">
        <v>1823</v>
      </c>
      <c r="E6108" t="s">
        <v>113</v>
      </c>
      <c r="F6108" t="s">
        <v>1825</v>
      </c>
      <c r="G6108" t="s">
        <v>1356</v>
      </c>
      <c r="H6108" t="s">
        <v>127</v>
      </c>
      <c r="I6108" t="s">
        <v>888</v>
      </c>
      <c r="J6108" t="s">
        <v>20569</v>
      </c>
      <c r="K6108" t="s">
        <v>20570</v>
      </c>
      <c r="L6108" t="s">
        <v>1173</v>
      </c>
      <c r="M6108">
        <v>49</v>
      </c>
      <c r="N6108" t="s">
        <v>9085</v>
      </c>
      <c r="O6108" t="s">
        <v>20571</v>
      </c>
      <c r="P6108">
        <v>2</v>
      </c>
      <c r="Q6108">
        <v>1936</v>
      </c>
      <c r="R6108">
        <v>298</v>
      </c>
      <c r="S6108">
        <v>149</v>
      </c>
      <c r="T6108">
        <v>120</v>
      </c>
      <c r="U6108">
        <v>260</v>
      </c>
      <c r="W6108">
        <v>1.153856</v>
      </c>
      <c r="X6108">
        <v>1.3846271999999999</v>
      </c>
    </row>
    <row r="6109" spans="1:24" hidden="1" x14ac:dyDescent="0.3">
      <c r="A6109" t="s">
        <v>20572</v>
      </c>
      <c r="B6109" t="s">
        <v>8179</v>
      </c>
      <c r="C6109" t="s">
        <v>1824</v>
      </c>
      <c r="D6109" t="s">
        <v>1823</v>
      </c>
      <c r="E6109" t="s">
        <v>113</v>
      </c>
      <c r="F6109" t="s">
        <v>1825</v>
      </c>
      <c r="G6109" t="s">
        <v>1356</v>
      </c>
      <c r="H6109" t="s">
        <v>127</v>
      </c>
      <c r="I6109" t="s">
        <v>888</v>
      </c>
      <c r="J6109" t="s">
        <v>20569</v>
      </c>
      <c r="K6109" t="s">
        <v>20570</v>
      </c>
      <c r="L6109" t="s">
        <v>1173</v>
      </c>
      <c r="M6109">
        <v>49</v>
      </c>
      <c r="N6109" t="s">
        <v>9085</v>
      </c>
      <c r="O6109" t="s">
        <v>20439</v>
      </c>
      <c r="P6109">
        <v>2</v>
      </c>
      <c r="Q6109">
        <v>400</v>
      </c>
      <c r="R6109">
        <v>300</v>
      </c>
      <c r="S6109">
        <v>140</v>
      </c>
      <c r="W6109">
        <v>0.24</v>
      </c>
      <c r="X6109">
        <v>0.28799999999999998</v>
      </c>
    </row>
    <row r="6110" spans="1:24" hidden="1" x14ac:dyDescent="0.3">
      <c r="A6110" t="s">
        <v>20573</v>
      </c>
      <c r="B6110" t="s">
        <v>8211</v>
      </c>
      <c r="C6110" t="s">
        <v>1824</v>
      </c>
      <c r="D6110" t="s">
        <v>1823</v>
      </c>
      <c r="E6110" t="s">
        <v>113</v>
      </c>
      <c r="F6110" t="s">
        <v>1825</v>
      </c>
      <c r="G6110" t="s">
        <v>1356</v>
      </c>
      <c r="H6110" t="s">
        <v>127</v>
      </c>
      <c r="I6110" t="s">
        <v>888</v>
      </c>
      <c r="J6110" t="s">
        <v>20569</v>
      </c>
      <c r="K6110" t="s">
        <v>20570</v>
      </c>
      <c r="L6110" t="s">
        <v>1173</v>
      </c>
      <c r="M6110">
        <v>49</v>
      </c>
      <c r="N6110" t="s">
        <v>9085</v>
      </c>
      <c r="O6110" t="s">
        <v>20441</v>
      </c>
      <c r="P6110">
        <v>1</v>
      </c>
      <c r="Q6110">
        <v>1.8</v>
      </c>
      <c r="T6110">
        <v>315</v>
      </c>
      <c r="W6110">
        <v>2.5446900494077327</v>
      </c>
      <c r="X6110">
        <v>4.0715040790523727</v>
      </c>
    </row>
    <row r="6111" spans="1:24" hidden="1" x14ac:dyDescent="0.3">
      <c r="A6111" t="s">
        <v>20574</v>
      </c>
      <c r="B6111" t="s">
        <v>8174</v>
      </c>
      <c r="C6111" t="s">
        <v>7445</v>
      </c>
      <c r="D6111" t="s">
        <v>7444</v>
      </c>
      <c r="E6111" t="s">
        <v>113</v>
      </c>
      <c r="F6111" t="s">
        <v>7446</v>
      </c>
      <c r="G6111" t="s">
        <v>1356</v>
      </c>
      <c r="H6111" t="s">
        <v>127</v>
      </c>
      <c r="I6111" t="s">
        <v>1171</v>
      </c>
      <c r="J6111" t="s">
        <v>20575</v>
      </c>
      <c r="K6111" t="s">
        <v>20576</v>
      </c>
      <c r="L6111" t="s">
        <v>1173</v>
      </c>
      <c r="M6111">
        <v>50</v>
      </c>
      <c r="N6111" t="s">
        <v>9085</v>
      </c>
      <c r="O6111" t="s">
        <v>9266</v>
      </c>
      <c r="P6111">
        <v>2</v>
      </c>
      <c r="Q6111">
        <v>1936</v>
      </c>
      <c r="R6111">
        <v>298</v>
      </c>
      <c r="S6111">
        <v>149</v>
      </c>
      <c r="T6111">
        <v>0</v>
      </c>
      <c r="U6111">
        <v>180</v>
      </c>
      <c r="W6111">
        <v>1.153856</v>
      </c>
      <c r="X6111">
        <v>1.3846271999999999</v>
      </c>
    </row>
    <row r="6112" spans="1:24" hidden="1" x14ac:dyDescent="0.3">
      <c r="A6112" t="s">
        <v>20577</v>
      </c>
      <c r="B6112" t="s">
        <v>8179</v>
      </c>
      <c r="C6112" t="s">
        <v>7445</v>
      </c>
      <c r="D6112" t="s">
        <v>7444</v>
      </c>
      <c r="E6112" t="s">
        <v>113</v>
      </c>
      <c r="F6112" t="s">
        <v>7446</v>
      </c>
      <c r="G6112" t="s">
        <v>1356</v>
      </c>
      <c r="H6112" t="s">
        <v>127</v>
      </c>
      <c r="I6112" t="s">
        <v>1171</v>
      </c>
      <c r="J6112" t="s">
        <v>20575</v>
      </c>
      <c r="K6112" t="s">
        <v>20576</v>
      </c>
      <c r="L6112" t="s">
        <v>1173</v>
      </c>
      <c r="M6112">
        <v>50</v>
      </c>
      <c r="N6112" t="s">
        <v>9085</v>
      </c>
      <c r="O6112" t="s">
        <v>20439</v>
      </c>
      <c r="P6112">
        <v>2</v>
      </c>
      <c r="Q6112">
        <v>400</v>
      </c>
      <c r="R6112">
        <v>300</v>
      </c>
      <c r="S6112">
        <v>100</v>
      </c>
      <c r="W6112">
        <v>0.24</v>
      </c>
      <c r="X6112">
        <v>0.28799999999999998</v>
      </c>
    </row>
    <row r="6113" spans="1:24" hidden="1" x14ac:dyDescent="0.3">
      <c r="A6113" t="s">
        <v>20578</v>
      </c>
      <c r="B6113" t="s">
        <v>8174</v>
      </c>
      <c r="C6113" t="s">
        <v>5442</v>
      </c>
      <c r="D6113" t="s">
        <v>20579</v>
      </c>
      <c r="E6113" t="s">
        <v>113</v>
      </c>
      <c r="F6113" t="s">
        <v>15508</v>
      </c>
      <c r="G6113" t="s">
        <v>133</v>
      </c>
      <c r="H6113" t="s">
        <v>354</v>
      </c>
      <c r="I6113" t="s">
        <v>115</v>
      </c>
      <c r="J6113" t="s">
        <v>20580</v>
      </c>
      <c r="K6113" t="s">
        <v>20581</v>
      </c>
      <c r="L6113" t="s">
        <v>120</v>
      </c>
      <c r="M6113">
        <v>40</v>
      </c>
      <c r="N6113" t="s">
        <v>113</v>
      </c>
      <c r="O6113" t="s">
        <v>17235</v>
      </c>
      <c r="P6113">
        <v>3</v>
      </c>
      <c r="Q6113">
        <v>2500</v>
      </c>
      <c r="R6113">
        <v>355</v>
      </c>
      <c r="S6113">
        <v>145</v>
      </c>
      <c r="T6113">
        <v>100</v>
      </c>
      <c r="U6113">
        <v>250</v>
      </c>
      <c r="V6113">
        <v>330</v>
      </c>
      <c r="W6113">
        <v>2.6625000000000001</v>
      </c>
      <c r="X6113">
        <v>3.1949999999999998</v>
      </c>
    </row>
    <row r="6114" spans="1:24" hidden="1" x14ac:dyDescent="0.3">
      <c r="A6114" t="s">
        <v>20582</v>
      </c>
      <c r="B6114" t="s">
        <v>8179</v>
      </c>
      <c r="C6114" t="s">
        <v>5442</v>
      </c>
      <c r="D6114" t="s">
        <v>20579</v>
      </c>
      <c r="E6114" t="s">
        <v>113</v>
      </c>
      <c r="F6114" t="s">
        <v>15508</v>
      </c>
      <c r="G6114" t="s">
        <v>133</v>
      </c>
      <c r="H6114" t="s">
        <v>354</v>
      </c>
      <c r="I6114" t="s">
        <v>115</v>
      </c>
      <c r="J6114" t="s">
        <v>20580</v>
      </c>
      <c r="K6114" t="s">
        <v>20581</v>
      </c>
      <c r="L6114" t="s">
        <v>120</v>
      </c>
      <c r="M6114">
        <v>40</v>
      </c>
      <c r="N6114" t="s">
        <v>113</v>
      </c>
      <c r="O6114" t="s">
        <v>8695</v>
      </c>
      <c r="P6114">
        <v>2</v>
      </c>
      <c r="Q6114">
        <v>466</v>
      </c>
      <c r="R6114">
        <v>343</v>
      </c>
      <c r="S6114">
        <v>154</v>
      </c>
      <c r="W6114">
        <v>0.31967600000000002</v>
      </c>
      <c r="X6114">
        <v>0.38361119999999999</v>
      </c>
    </row>
    <row r="6115" spans="1:24" hidden="1" x14ac:dyDescent="0.3">
      <c r="A6115" t="s">
        <v>20583</v>
      </c>
      <c r="B6115" t="s">
        <v>8211</v>
      </c>
      <c r="C6115" t="s">
        <v>5442</v>
      </c>
      <c r="D6115" t="s">
        <v>20579</v>
      </c>
      <c r="E6115" t="s">
        <v>113</v>
      </c>
      <c r="F6115" t="s">
        <v>15508</v>
      </c>
      <c r="G6115" t="s">
        <v>133</v>
      </c>
      <c r="H6115" t="s">
        <v>354</v>
      </c>
      <c r="I6115" t="s">
        <v>115</v>
      </c>
      <c r="J6115" t="s">
        <v>20580</v>
      </c>
      <c r="K6115" t="s">
        <v>20581</v>
      </c>
      <c r="L6115" t="s">
        <v>120</v>
      </c>
      <c r="M6115">
        <v>39</v>
      </c>
      <c r="N6115" t="s">
        <v>113</v>
      </c>
      <c r="O6115" t="s">
        <v>9493</v>
      </c>
      <c r="P6115">
        <v>1</v>
      </c>
      <c r="Q6115">
        <v>0.6</v>
      </c>
      <c r="T6115">
        <v>60.1</v>
      </c>
      <c r="W6115">
        <v>0.28274333882308139</v>
      </c>
      <c r="X6115">
        <v>0.45238934211693027</v>
      </c>
    </row>
    <row r="6116" spans="1:24" hidden="1" x14ac:dyDescent="0.3">
      <c r="A6116" t="s">
        <v>20584</v>
      </c>
      <c r="B6116" t="s">
        <v>8174</v>
      </c>
      <c r="C6116" t="s">
        <v>6712</v>
      </c>
      <c r="D6116" t="s">
        <v>6711</v>
      </c>
      <c r="E6116" t="s">
        <v>113</v>
      </c>
      <c r="F6116" t="s">
        <v>6713</v>
      </c>
      <c r="G6116" t="s">
        <v>247</v>
      </c>
      <c r="H6116" t="s">
        <v>1600</v>
      </c>
      <c r="I6116" t="s">
        <v>226</v>
      </c>
      <c r="J6116" t="s">
        <v>20585</v>
      </c>
      <c r="K6116" t="s">
        <v>20586</v>
      </c>
      <c r="L6116" t="s">
        <v>9690</v>
      </c>
      <c r="M6116">
        <v>80</v>
      </c>
      <c r="N6116" t="s">
        <v>9085</v>
      </c>
      <c r="O6116" t="s">
        <v>10329</v>
      </c>
      <c r="P6116">
        <v>2</v>
      </c>
      <c r="Q6116">
        <v>2580</v>
      </c>
      <c r="R6116">
        <v>590</v>
      </c>
      <c r="T6116">
        <v>5</v>
      </c>
      <c r="U6116">
        <v>180</v>
      </c>
      <c r="W6116">
        <v>3.0444</v>
      </c>
      <c r="X6116">
        <v>3.6532799999999996</v>
      </c>
    </row>
    <row r="6117" spans="1:24" hidden="1" x14ac:dyDescent="0.3">
      <c r="A6117" t="s">
        <v>20587</v>
      </c>
      <c r="B6117" t="s">
        <v>8179</v>
      </c>
      <c r="C6117" t="s">
        <v>6712</v>
      </c>
      <c r="D6117" t="s">
        <v>6711</v>
      </c>
      <c r="E6117" t="s">
        <v>113</v>
      </c>
      <c r="F6117" t="s">
        <v>6713</v>
      </c>
      <c r="G6117" t="s">
        <v>247</v>
      </c>
      <c r="H6117" t="s">
        <v>1600</v>
      </c>
      <c r="I6117" t="s">
        <v>226</v>
      </c>
      <c r="J6117" t="s">
        <v>20585</v>
      </c>
      <c r="K6117" t="s">
        <v>20586</v>
      </c>
      <c r="L6117" t="s">
        <v>9690</v>
      </c>
      <c r="M6117">
        <v>79</v>
      </c>
      <c r="N6117" t="s">
        <v>9085</v>
      </c>
      <c r="O6117" t="s">
        <v>19878</v>
      </c>
      <c r="P6117">
        <v>1</v>
      </c>
      <c r="Q6117">
        <v>400</v>
      </c>
      <c r="R6117">
        <v>300</v>
      </c>
      <c r="W6117">
        <v>0.12</v>
      </c>
      <c r="X6117">
        <v>0.14399999999999999</v>
      </c>
    </row>
    <row r="6118" spans="1:24" hidden="1" x14ac:dyDescent="0.3">
      <c r="A6118" t="s">
        <v>20588</v>
      </c>
      <c r="B6118" t="s">
        <v>8536</v>
      </c>
      <c r="C6118" t="s">
        <v>6712</v>
      </c>
      <c r="D6118" t="s">
        <v>6711</v>
      </c>
      <c r="E6118" t="s">
        <v>113</v>
      </c>
      <c r="F6118" t="s">
        <v>6713</v>
      </c>
      <c r="G6118" t="s">
        <v>247</v>
      </c>
      <c r="H6118" t="s">
        <v>1600</v>
      </c>
      <c r="I6118" t="s">
        <v>226</v>
      </c>
      <c r="J6118" t="s">
        <v>20585</v>
      </c>
      <c r="K6118" t="s">
        <v>20586</v>
      </c>
      <c r="L6118" t="s">
        <v>9690</v>
      </c>
      <c r="M6118">
        <v>77</v>
      </c>
      <c r="N6118" t="s">
        <v>9085</v>
      </c>
      <c r="O6118" t="s">
        <v>9131</v>
      </c>
      <c r="P6118">
        <v>1</v>
      </c>
      <c r="Q6118">
        <v>210</v>
      </c>
      <c r="R6118">
        <v>210</v>
      </c>
      <c r="W6118">
        <v>4.41E-2</v>
      </c>
      <c r="X6118">
        <v>5.2920000000000002E-2</v>
      </c>
    </row>
    <row r="6119" spans="1:24" hidden="1" x14ac:dyDescent="0.3">
      <c r="A6119" t="s">
        <v>20589</v>
      </c>
      <c r="B6119" t="s">
        <v>8211</v>
      </c>
      <c r="C6119" t="s">
        <v>6712</v>
      </c>
      <c r="D6119" t="s">
        <v>6711</v>
      </c>
      <c r="E6119" t="s">
        <v>113</v>
      </c>
      <c r="F6119" t="s">
        <v>6713</v>
      </c>
      <c r="G6119" t="s">
        <v>247</v>
      </c>
      <c r="H6119" t="s">
        <v>1600</v>
      </c>
      <c r="I6119" t="s">
        <v>226</v>
      </c>
      <c r="J6119" t="s">
        <v>20585</v>
      </c>
      <c r="K6119" t="s">
        <v>20586</v>
      </c>
      <c r="L6119" t="s">
        <v>9690</v>
      </c>
      <c r="M6119">
        <v>77</v>
      </c>
      <c r="N6119" t="s">
        <v>113</v>
      </c>
      <c r="O6119" t="s">
        <v>9493</v>
      </c>
      <c r="P6119">
        <v>1</v>
      </c>
      <c r="Q6119">
        <v>1.2</v>
      </c>
      <c r="T6119">
        <v>160</v>
      </c>
      <c r="W6119">
        <v>1.1309733552923256</v>
      </c>
      <c r="X6119">
        <v>1.8095573684677211</v>
      </c>
    </row>
    <row r="6120" spans="1:24" hidden="1" x14ac:dyDescent="0.3">
      <c r="A6120" t="s">
        <v>20590</v>
      </c>
      <c r="B6120" t="s">
        <v>1304</v>
      </c>
      <c r="C6120" t="s">
        <v>6712</v>
      </c>
      <c r="D6120" t="s">
        <v>6711</v>
      </c>
      <c r="E6120" t="s">
        <v>113</v>
      </c>
      <c r="F6120" t="s">
        <v>6713</v>
      </c>
      <c r="G6120" t="s">
        <v>247</v>
      </c>
      <c r="H6120" t="s">
        <v>1600</v>
      </c>
      <c r="I6120" t="s">
        <v>226</v>
      </c>
      <c r="J6120" t="s">
        <v>20585</v>
      </c>
      <c r="K6120" t="s">
        <v>20586</v>
      </c>
      <c r="L6120" t="s">
        <v>9690</v>
      </c>
      <c r="M6120">
        <v>0</v>
      </c>
      <c r="N6120" t="s">
        <v>113</v>
      </c>
      <c r="O6120" t="s">
        <v>18432</v>
      </c>
      <c r="P6120">
        <v>3</v>
      </c>
    </row>
    <row r="6121" spans="1:24" hidden="1" x14ac:dyDescent="0.3">
      <c r="A6121" t="s">
        <v>20591</v>
      </c>
      <c r="B6121" t="s">
        <v>8174</v>
      </c>
      <c r="C6121" t="s">
        <v>3377</v>
      </c>
      <c r="D6121" t="s">
        <v>3376</v>
      </c>
      <c r="E6121" t="s">
        <v>113</v>
      </c>
      <c r="F6121" t="s">
        <v>3378</v>
      </c>
      <c r="G6121" t="s">
        <v>1356</v>
      </c>
      <c r="H6121" t="s">
        <v>127</v>
      </c>
      <c r="I6121" t="s">
        <v>115</v>
      </c>
      <c r="J6121" t="s">
        <v>20592</v>
      </c>
      <c r="K6121" t="s">
        <v>20593</v>
      </c>
      <c r="L6121" t="s">
        <v>120</v>
      </c>
      <c r="M6121">
        <v>40</v>
      </c>
      <c r="N6121" t="s">
        <v>8614</v>
      </c>
      <c r="O6121" t="s">
        <v>9042</v>
      </c>
      <c r="P6121">
        <v>3</v>
      </c>
      <c r="Q6121">
        <v>1412</v>
      </c>
      <c r="R6121">
        <v>353</v>
      </c>
      <c r="S6121">
        <v>164</v>
      </c>
      <c r="T6121">
        <v>55</v>
      </c>
      <c r="U6121">
        <v>160</v>
      </c>
      <c r="V6121">
        <v>260</v>
      </c>
      <c r="W6121">
        <v>1.4953080000000001</v>
      </c>
      <c r="X6121">
        <v>1.7943696</v>
      </c>
    </row>
    <row r="6122" spans="1:24" hidden="1" x14ac:dyDescent="0.3">
      <c r="A6122" t="s">
        <v>20594</v>
      </c>
      <c r="B6122" t="s">
        <v>8179</v>
      </c>
      <c r="C6122" t="s">
        <v>3377</v>
      </c>
      <c r="D6122" t="s">
        <v>3376</v>
      </c>
      <c r="E6122" t="s">
        <v>113</v>
      </c>
      <c r="F6122" t="s">
        <v>3378</v>
      </c>
      <c r="G6122" t="s">
        <v>1356</v>
      </c>
      <c r="H6122" t="s">
        <v>127</v>
      </c>
      <c r="I6122" t="s">
        <v>115</v>
      </c>
      <c r="J6122" t="s">
        <v>20592</v>
      </c>
      <c r="K6122" t="s">
        <v>20593</v>
      </c>
      <c r="L6122" t="s">
        <v>120</v>
      </c>
      <c r="M6122">
        <v>40</v>
      </c>
      <c r="N6122" t="s">
        <v>113</v>
      </c>
      <c r="O6122" t="s">
        <v>10375</v>
      </c>
      <c r="P6122">
        <v>1</v>
      </c>
      <c r="Q6122">
        <v>550</v>
      </c>
      <c r="R6122">
        <v>400</v>
      </c>
      <c r="W6122">
        <v>0.22</v>
      </c>
      <c r="X6122">
        <v>0.26400000000000001</v>
      </c>
    </row>
    <row r="6123" spans="1:24" hidden="1" x14ac:dyDescent="0.3">
      <c r="A6123" t="s">
        <v>20595</v>
      </c>
      <c r="B6123" t="s">
        <v>8174</v>
      </c>
      <c r="C6123" t="s">
        <v>8148</v>
      </c>
      <c r="D6123" t="s">
        <v>20596</v>
      </c>
      <c r="E6123" t="s">
        <v>113</v>
      </c>
      <c r="F6123" t="s">
        <v>113</v>
      </c>
      <c r="G6123" t="s">
        <v>113</v>
      </c>
      <c r="H6123" t="s">
        <v>113</v>
      </c>
      <c r="I6123" t="s">
        <v>218</v>
      </c>
      <c r="J6123" t="s">
        <v>113</v>
      </c>
      <c r="K6123" t="s">
        <v>113</v>
      </c>
      <c r="L6123" t="s">
        <v>113</v>
      </c>
      <c r="M6123">
        <v>54</v>
      </c>
      <c r="N6123" t="s">
        <v>9085</v>
      </c>
      <c r="O6123" t="s">
        <v>10329</v>
      </c>
      <c r="P6123">
        <v>2</v>
      </c>
      <c r="Q6123">
        <v>2580</v>
      </c>
      <c r="R6123">
        <v>590</v>
      </c>
      <c r="T6123">
        <v>100</v>
      </c>
      <c r="U6123">
        <v>260</v>
      </c>
      <c r="W6123">
        <v>3.0444</v>
      </c>
      <c r="X6123">
        <v>3.6532799999999996</v>
      </c>
    </row>
    <row r="6124" spans="1:24" hidden="1" x14ac:dyDescent="0.3">
      <c r="A6124" t="s">
        <v>20597</v>
      </c>
      <c r="B6124" t="s">
        <v>8179</v>
      </c>
      <c r="C6124" t="s">
        <v>8148</v>
      </c>
      <c r="D6124" t="s">
        <v>20596</v>
      </c>
      <c r="E6124" t="s">
        <v>113</v>
      </c>
      <c r="F6124" t="s">
        <v>113</v>
      </c>
      <c r="G6124" t="s">
        <v>113</v>
      </c>
      <c r="H6124" t="s">
        <v>113</v>
      </c>
      <c r="I6124" t="s">
        <v>218</v>
      </c>
      <c r="J6124" t="s">
        <v>113</v>
      </c>
      <c r="K6124" t="s">
        <v>113</v>
      </c>
      <c r="L6124" t="s">
        <v>113</v>
      </c>
      <c r="M6124">
        <v>54</v>
      </c>
      <c r="N6124" t="s">
        <v>9085</v>
      </c>
      <c r="O6124" t="s">
        <v>11880</v>
      </c>
      <c r="P6124">
        <v>2</v>
      </c>
      <c r="Q6124">
        <v>400</v>
      </c>
      <c r="R6124">
        <v>300</v>
      </c>
      <c r="W6124">
        <v>0.24</v>
      </c>
      <c r="X6124">
        <v>0.28799999999999998</v>
      </c>
    </row>
    <row r="6125" spans="1:24" hidden="1" x14ac:dyDescent="0.3">
      <c r="A6125" t="s">
        <v>20598</v>
      </c>
      <c r="B6125" t="s">
        <v>8536</v>
      </c>
      <c r="C6125" t="s">
        <v>8148</v>
      </c>
      <c r="D6125" t="s">
        <v>20596</v>
      </c>
      <c r="E6125" t="s">
        <v>113</v>
      </c>
      <c r="F6125" t="s">
        <v>113</v>
      </c>
      <c r="G6125" t="s">
        <v>113</v>
      </c>
      <c r="H6125" t="s">
        <v>113</v>
      </c>
      <c r="I6125" t="s">
        <v>218</v>
      </c>
      <c r="J6125" t="s">
        <v>113</v>
      </c>
      <c r="K6125" t="s">
        <v>113</v>
      </c>
      <c r="L6125" t="s">
        <v>113</v>
      </c>
      <c r="M6125">
        <v>52</v>
      </c>
      <c r="N6125" t="s">
        <v>9085</v>
      </c>
      <c r="O6125" t="s">
        <v>9131</v>
      </c>
      <c r="P6125">
        <v>1</v>
      </c>
      <c r="Q6125">
        <v>210</v>
      </c>
      <c r="R6125">
        <v>210</v>
      </c>
      <c r="W6125">
        <v>4.41E-2</v>
      </c>
      <c r="X6125">
        <v>5.2920000000000002E-2</v>
      </c>
    </row>
    <row r="6126" spans="1:24" hidden="1" x14ac:dyDescent="0.3">
      <c r="A6126" t="s">
        <v>20599</v>
      </c>
      <c r="B6126" t="s">
        <v>8211</v>
      </c>
      <c r="C6126" t="s">
        <v>8148</v>
      </c>
      <c r="D6126" t="s">
        <v>20596</v>
      </c>
      <c r="E6126" t="s">
        <v>113</v>
      </c>
      <c r="F6126" t="s">
        <v>113</v>
      </c>
      <c r="G6126" t="s">
        <v>113</v>
      </c>
      <c r="H6126" t="s">
        <v>113</v>
      </c>
      <c r="I6126" t="s">
        <v>218</v>
      </c>
      <c r="J6126" t="s">
        <v>113</v>
      </c>
      <c r="K6126" t="s">
        <v>113</v>
      </c>
      <c r="L6126" t="s">
        <v>113</v>
      </c>
      <c r="M6126">
        <v>52</v>
      </c>
      <c r="N6126" t="s">
        <v>10031</v>
      </c>
      <c r="O6126" t="s">
        <v>17679</v>
      </c>
      <c r="P6126">
        <v>1</v>
      </c>
      <c r="Q6126">
        <v>0.6</v>
      </c>
      <c r="T6126">
        <v>270</v>
      </c>
      <c r="W6126">
        <v>0.28274333882308139</v>
      </c>
      <c r="X6126">
        <v>0.45238934211693027</v>
      </c>
    </row>
    <row r="6127" spans="1:24" hidden="1" x14ac:dyDescent="0.3">
      <c r="A6127" t="s">
        <v>20600</v>
      </c>
      <c r="B6127" t="s">
        <v>8174</v>
      </c>
      <c r="C6127" t="s">
        <v>11844</v>
      </c>
      <c r="D6127" t="s">
        <v>20601</v>
      </c>
      <c r="E6127" t="s">
        <v>113</v>
      </c>
      <c r="F6127" t="s">
        <v>113</v>
      </c>
      <c r="G6127" t="s">
        <v>113</v>
      </c>
      <c r="H6127" t="s">
        <v>113</v>
      </c>
      <c r="I6127" t="s">
        <v>218</v>
      </c>
      <c r="J6127" t="s">
        <v>113</v>
      </c>
      <c r="K6127" t="s">
        <v>113</v>
      </c>
      <c r="L6127" t="s">
        <v>113</v>
      </c>
      <c r="M6127">
        <v>54</v>
      </c>
      <c r="N6127" t="s">
        <v>9085</v>
      </c>
      <c r="O6127" t="s">
        <v>10329</v>
      </c>
      <c r="P6127">
        <v>2</v>
      </c>
      <c r="Q6127">
        <v>2580</v>
      </c>
      <c r="R6127">
        <v>590</v>
      </c>
      <c r="T6127">
        <v>120</v>
      </c>
      <c r="U6127">
        <v>305</v>
      </c>
      <c r="W6127">
        <v>3.0444</v>
      </c>
      <c r="X6127">
        <v>3.6532799999999996</v>
      </c>
    </row>
    <row r="6128" spans="1:24" hidden="1" x14ac:dyDescent="0.3">
      <c r="A6128" t="s">
        <v>20602</v>
      </c>
      <c r="B6128" t="s">
        <v>8179</v>
      </c>
      <c r="C6128" t="s">
        <v>11844</v>
      </c>
      <c r="D6128" t="s">
        <v>20601</v>
      </c>
      <c r="E6128" t="s">
        <v>113</v>
      </c>
      <c r="F6128" t="s">
        <v>113</v>
      </c>
      <c r="G6128" t="s">
        <v>113</v>
      </c>
      <c r="H6128" t="s">
        <v>113</v>
      </c>
      <c r="I6128" t="s">
        <v>218</v>
      </c>
      <c r="J6128" t="s">
        <v>113</v>
      </c>
      <c r="K6128" t="s">
        <v>113</v>
      </c>
      <c r="L6128" t="s">
        <v>113</v>
      </c>
      <c r="M6128">
        <v>54</v>
      </c>
      <c r="N6128" t="s">
        <v>8614</v>
      </c>
      <c r="O6128" t="s">
        <v>11880</v>
      </c>
      <c r="P6128">
        <v>2</v>
      </c>
      <c r="Q6128">
        <v>400</v>
      </c>
      <c r="R6128">
        <v>300</v>
      </c>
      <c r="W6128">
        <v>0.24</v>
      </c>
      <c r="X6128">
        <v>0.28799999999999998</v>
      </c>
    </row>
    <row r="6129" spans="1:24" hidden="1" x14ac:dyDescent="0.3">
      <c r="A6129" t="s">
        <v>20603</v>
      </c>
      <c r="B6129" t="s">
        <v>8536</v>
      </c>
      <c r="C6129" t="s">
        <v>11844</v>
      </c>
      <c r="D6129" t="s">
        <v>20601</v>
      </c>
      <c r="E6129" t="s">
        <v>113</v>
      </c>
      <c r="F6129" t="s">
        <v>113</v>
      </c>
      <c r="G6129" t="s">
        <v>113</v>
      </c>
      <c r="H6129" t="s">
        <v>113</v>
      </c>
      <c r="I6129" t="s">
        <v>218</v>
      </c>
      <c r="J6129" t="s">
        <v>113</v>
      </c>
      <c r="K6129" t="s">
        <v>113</v>
      </c>
      <c r="L6129" t="s">
        <v>113</v>
      </c>
      <c r="M6129">
        <v>52</v>
      </c>
      <c r="N6129" t="s">
        <v>9085</v>
      </c>
      <c r="O6129" t="s">
        <v>9131</v>
      </c>
      <c r="P6129">
        <v>1</v>
      </c>
      <c r="Q6129">
        <v>210</v>
      </c>
      <c r="R6129">
        <v>210</v>
      </c>
      <c r="W6129">
        <v>4.41E-2</v>
      </c>
      <c r="X6129">
        <v>5.2920000000000002E-2</v>
      </c>
    </row>
    <row r="6130" spans="1:24" hidden="1" x14ac:dyDescent="0.3">
      <c r="A6130" t="s">
        <v>20604</v>
      </c>
      <c r="B6130" t="s">
        <v>8211</v>
      </c>
      <c r="C6130" t="s">
        <v>11844</v>
      </c>
      <c r="D6130" t="s">
        <v>20601</v>
      </c>
      <c r="E6130" t="s">
        <v>113</v>
      </c>
      <c r="F6130" t="s">
        <v>113</v>
      </c>
      <c r="G6130" t="s">
        <v>113</v>
      </c>
      <c r="H6130" t="s">
        <v>113</v>
      </c>
      <c r="I6130" t="s">
        <v>218</v>
      </c>
      <c r="J6130" t="s">
        <v>113</v>
      </c>
      <c r="K6130" t="s">
        <v>113</v>
      </c>
      <c r="L6130" t="s">
        <v>113</v>
      </c>
      <c r="M6130">
        <v>52</v>
      </c>
      <c r="N6130" t="s">
        <v>10031</v>
      </c>
      <c r="O6130" t="s">
        <v>20605</v>
      </c>
      <c r="P6130">
        <v>1</v>
      </c>
      <c r="Q6130">
        <v>1.2</v>
      </c>
      <c r="T6130">
        <v>298</v>
      </c>
      <c r="W6130">
        <v>1.1309733552923256</v>
      </c>
      <c r="X6130">
        <v>1.8095573684677211</v>
      </c>
    </row>
    <row r="6131" spans="1:24" hidden="1" x14ac:dyDescent="0.3">
      <c r="A6131" t="s">
        <v>20606</v>
      </c>
      <c r="B6131" t="s">
        <v>8174</v>
      </c>
      <c r="C6131" t="s">
        <v>20607</v>
      </c>
      <c r="D6131" t="s">
        <v>20608</v>
      </c>
      <c r="E6131" t="s">
        <v>113</v>
      </c>
      <c r="F6131" t="s">
        <v>113</v>
      </c>
      <c r="G6131" t="s">
        <v>113</v>
      </c>
      <c r="H6131" t="s">
        <v>113</v>
      </c>
      <c r="I6131" t="s">
        <v>218</v>
      </c>
      <c r="J6131" t="s">
        <v>113</v>
      </c>
      <c r="K6131" t="s">
        <v>113</v>
      </c>
      <c r="L6131" t="s">
        <v>113</v>
      </c>
      <c r="M6131">
        <v>54</v>
      </c>
      <c r="N6131" t="s">
        <v>9085</v>
      </c>
      <c r="O6131" t="s">
        <v>10329</v>
      </c>
      <c r="P6131">
        <v>2</v>
      </c>
      <c r="Q6131">
        <v>2580</v>
      </c>
      <c r="R6131">
        <v>590</v>
      </c>
      <c r="T6131">
        <v>90</v>
      </c>
      <c r="U6131">
        <v>305</v>
      </c>
      <c r="W6131">
        <v>3.0444</v>
      </c>
      <c r="X6131">
        <v>3.6532799999999996</v>
      </c>
    </row>
    <row r="6132" spans="1:24" hidden="1" x14ac:dyDescent="0.3">
      <c r="A6132" t="s">
        <v>20609</v>
      </c>
      <c r="B6132" t="s">
        <v>8179</v>
      </c>
      <c r="C6132" t="s">
        <v>20607</v>
      </c>
      <c r="D6132" t="s">
        <v>20608</v>
      </c>
      <c r="E6132" t="s">
        <v>113</v>
      </c>
      <c r="F6132" t="s">
        <v>113</v>
      </c>
      <c r="G6132" t="s">
        <v>113</v>
      </c>
      <c r="H6132" t="s">
        <v>113</v>
      </c>
      <c r="I6132" t="s">
        <v>218</v>
      </c>
      <c r="J6132" t="s">
        <v>113</v>
      </c>
      <c r="K6132" t="s">
        <v>113</v>
      </c>
      <c r="L6132" t="s">
        <v>113</v>
      </c>
      <c r="M6132">
        <v>52</v>
      </c>
      <c r="N6132" t="s">
        <v>9085</v>
      </c>
      <c r="O6132" t="s">
        <v>11880</v>
      </c>
      <c r="P6132">
        <v>2</v>
      </c>
      <c r="Q6132">
        <v>400</v>
      </c>
      <c r="R6132">
        <v>300</v>
      </c>
      <c r="W6132">
        <v>0.24</v>
      </c>
      <c r="X6132">
        <v>0.28799999999999998</v>
      </c>
    </row>
    <row r="6133" spans="1:24" hidden="1" x14ac:dyDescent="0.3">
      <c r="A6133" t="s">
        <v>20610</v>
      </c>
      <c r="B6133" t="s">
        <v>8536</v>
      </c>
      <c r="C6133" t="s">
        <v>20607</v>
      </c>
      <c r="D6133" t="s">
        <v>20608</v>
      </c>
      <c r="E6133" t="s">
        <v>113</v>
      </c>
      <c r="F6133" t="s">
        <v>113</v>
      </c>
      <c r="G6133" t="s">
        <v>113</v>
      </c>
      <c r="H6133" t="s">
        <v>113</v>
      </c>
      <c r="I6133" t="s">
        <v>218</v>
      </c>
      <c r="J6133" t="s">
        <v>113</v>
      </c>
      <c r="K6133" t="s">
        <v>113</v>
      </c>
      <c r="L6133" t="s">
        <v>113</v>
      </c>
      <c r="M6133">
        <v>52</v>
      </c>
      <c r="N6133" t="s">
        <v>9085</v>
      </c>
      <c r="O6133" t="s">
        <v>9131</v>
      </c>
      <c r="P6133">
        <v>1</v>
      </c>
      <c r="Q6133">
        <v>210</v>
      </c>
      <c r="R6133">
        <v>210</v>
      </c>
      <c r="W6133">
        <v>4.41E-2</v>
      </c>
      <c r="X6133">
        <v>5.2920000000000002E-2</v>
      </c>
    </row>
    <row r="6134" spans="1:24" hidden="1" x14ac:dyDescent="0.3">
      <c r="A6134" t="s">
        <v>20611</v>
      </c>
      <c r="B6134" t="s">
        <v>8211</v>
      </c>
      <c r="C6134" t="s">
        <v>20607</v>
      </c>
      <c r="D6134" t="s">
        <v>20608</v>
      </c>
      <c r="E6134" t="s">
        <v>113</v>
      </c>
      <c r="F6134" t="s">
        <v>113</v>
      </c>
      <c r="G6134" t="s">
        <v>113</v>
      </c>
      <c r="H6134" t="s">
        <v>113</v>
      </c>
      <c r="I6134" t="s">
        <v>218</v>
      </c>
      <c r="J6134" t="s">
        <v>113</v>
      </c>
      <c r="K6134" t="s">
        <v>113</v>
      </c>
      <c r="L6134" t="s">
        <v>113</v>
      </c>
      <c r="M6134">
        <v>52</v>
      </c>
      <c r="N6134" t="s">
        <v>10031</v>
      </c>
      <c r="O6134" t="s">
        <v>17679</v>
      </c>
      <c r="P6134">
        <v>1</v>
      </c>
      <c r="Q6134">
        <v>0.6</v>
      </c>
      <c r="T6134">
        <v>298</v>
      </c>
      <c r="W6134">
        <v>0.28274333882308139</v>
      </c>
      <c r="X6134">
        <v>0.45238934211693027</v>
      </c>
    </row>
    <row r="6135" spans="1:24" hidden="1" x14ac:dyDescent="0.3">
      <c r="A6135" t="s">
        <v>20612</v>
      </c>
      <c r="B6135" t="s">
        <v>8174</v>
      </c>
      <c r="C6135" t="s">
        <v>7341</v>
      </c>
      <c r="D6135" t="s">
        <v>7340</v>
      </c>
      <c r="E6135" t="s">
        <v>113</v>
      </c>
      <c r="F6135" t="s">
        <v>7342</v>
      </c>
      <c r="G6135" t="s">
        <v>247</v>
      </c>
      <c r="H6135" t="s">
        <v>1187</v>
      </c>
      <c r="I6135" t="s">
        <v>1189</v>
      </c>
      <c r="J6135" t="s">
        <v>20613</v>
      </c>
      <c r="K6135" t="s">
        <v>20614</v>
      </c>
      <c r="L6135" t="s">
        <v>9030</v>
      </c>
      <c r="M6135">
        <v>60</v>
      </c>
      <c r="N6135" t="s">
        <v>9085</v>
      </c>
      <c r="O6135" t="s">
        <v>10329</v>
      </c>
      <c r="P6135">
        <v>2</v>
      </c>
      <c r="Q6135">
        <v>2580</v>
      </c>
      <c r="R6135">
        <v>590</v>
      </c>
      <c r="T6135">
        <v>150</v>
      </c>
      <c r="U6135">
        <v>325</v>
      </c>
      <c r="W6135">
        <v>3.0444</v>
      </c>
      <c r="X6135">
        <v>3.6532799999999996</v>
      </c>
    </row>
    <row r="6136" spans="1:24" hidden="1" x14ac:dyDescent="0.3">
      <c r="A6136" t="s">
        <v>20615</v>
      </c>
      <c r="B6136" t="s">
        <v>8179</v>
      </c>
      <c r="C6136" t="s">
        <v>7341</v>
      </c>
      <c r="D6136" t="s">
        <v>7340</v>
      </c>
      <c r="E6136" t="s">
        <v>113</v>
      </c>
      <c r="F6136" t="s">
        <v>7342</v>
      </c>
      <c r="G6136" t="s">
        <v>247</v>
      </c>
      <c r="H6136" t="s">
        <v>1187</v>
      </c>
      <c r="I6136" t="s">
        <v>1189</v>
      </c>
      <c r="J6136" t="s">
        <v>20613</v>
      </c>
      <c r="K6136" t="s">
        <v>20614</v>
      </c>
      <c r="L6136" t="s">
        <v>9030</v>
      </c>
      <c r="M6136">
        <v>59</v>
      </c>
      <c r="N6136" t="s">
        <v>9085</v>
      </c>
      <c r="O6136" t="s">
        <v>19878</v>
      </c>
      <c r="P6136">
        <v>1</v>
      </c>
      <c r="Q6136">
        <v>400</v>
      </c>
      <c r="R6136">
        <v>300</v>
      </c>
      <c r="W6136">
        <v>0.12</v>
      </c>
      <c r="X6136">
        <v>0.14399999999999999</v>
      </c>
    </row>
    <row r="6137" spans="1:24" hidden="1" x14ac:dyDescent="0.3">
      <c r="A6137" t="s">
        <v>20616</v>
      </c>
      <c r="B6137" t="s">
        <v>8536</v>
      </c>
      <c r="C6137" t="s">
        <v>7341</v>
      </c>
      <c r="D6137" t="s">
        <v>7340</v>
      </c>
      <c r="E6137" t="s">
        <v>113</v>
      </c>
      <c r="F6137" t="s">
        <v>7342</v>
      </c>
      <c r="G6137" t="s">
        <v>247</v>
      </c>
      <c r="H6137" t="s">
        <v>1187</v>
      </c>
      <c r="I6137" t="s">
        <v>1189</v>
      </c>
      <c r="J6137" t="s">
        <v>20613</v>
      </c>
      <c r="K6137" t="s">
        <v>20614</v>
      </c>
      <c r="L6137" t="s">
        <v>9030</v>
      </c>
      <c r="M6137">
        <v>57</v>
      </c>
      <c r="N6137" t="s">
        <v>9085</v>
      </c>
      <c r="O6137" t="s">
        <v>9131</v>
      </c>
      <c r="P6137">
        <v>2</v>
      </c>
      <c r="Q6137">
        <v>210</v>
      </c>
      <c r="R6137">
        <v>210</v>
      </c>
      <c r="W6137">
        <v>8.8200000000000001E-2</v>
      </c>
      <c r="X6137">
        <v>0.10584</v>
      </c>
    </row>
    <row r="6138" spans="1:24" hidden="1" x14ac:dyDescent="0.3">
      <c r="A6138" t="s">
        <v>20617</v>
      </c>
      <c r="B6138" t="s">
        <v>8211</v>
      </c>
      <c r="C6138" t="s">
        <v>7341</v>
      </c>
      <c r="D6138" t="s">
        <v>7340</v>
      </c>
      <c r="E6138" t="s">
        <v>113</v>
      </c>
      <c r="F6138" t="s">
        <v>7342</v>
      </c>
      <c r="G6138" t="s">
        <v>247</v>
      </c>
      <c r="H6138" t="s">
        <v>1187</v>
      </c>
      <c r="I6138" t="s">
        <v>1189</v>
      </c>
      <c r="J6138" t="s">
        <v>20613</v>
      </c>
      <c r="K6138" t="s">
        <v>20614</v>
      </c>
      <c r="L6138" t="s">
        <v>9030</v>
      </c>
      <c r="M6138">
        <v>57</v>
      </c>
      <c r="N6138" t="s">
        <v>113</v>
      </c>
      <c r="O6138" t="s">
        <v>9493</v>
      </c>
      <c r="P6138">
        <v>2</v>
      </c>
      <c r="Q6138">
        <v>0.6</v>
      </c>
      <c r="T6138">
        <v>339</v>
      </c>
      <c r="U6138">
        <v>144</v>
      </c>
      <c r="W6138">
        <v>0.56548667764616278</v>
      </c>
      <c r="X6138">
        <v>0.90477868423386054</v>
      </c>
    </row>
    <row r="6139" spans="1:24" hidden="1" x14ac:dyDescent="0.3">
      <c r="A6139" t="s">
        <v>20618</v>
      </c>
      <c r="B6139" t="s">
        <v>1304</v>
      </c>
      <c r="C6139" t="s">
        <v>7341</v>
      </c>
      <c r="D6139" t="s">
        <v>7340</v>
      </c>
      <c r="E6139" t="s">
        <v>113</v>
      </c>
      <c r="F6139" t="s">
        <v>7342</v>
      </c>
      <c r="G6139" t="s">
        <v>247</v>
      </c>
      <c r="H6139" t="s">
        <v>1187</v>
      </c>
      <c r="I6139" t="s">
        <v>1189</v>
      </c>
      <c r="J6139" t="s">
        <v>20613</v>
      </c>
      <c r="K6139" t="s">
        <v>20614</v>
      </c>
      <c r="L6139" t="s">
        <v>9030</v>
      </c>
      <c r="M6139">
        <v>33</v>
      </c>
      <c r="N6139" t="s">
        <v>113</v>
      </c>
      <c r="O6139" t="s">
        <v>17049</v>
      </c>
      <c r="P6139">
        <v>3</v>
      </c>
    </row>
    <row r="6140" spans="1:24" hidden="1" x14ac:dyDescent="0.3">
      <c r="A6140" t="s">
        <v>20619</v>
      </c>
      <c r="B6140" t="s">
        <v>8174</v>
      </c>
      <c r="C6140" t="s">
        <v>4721</v>
      </c>
      <c r="D6140" t="s">
        <v>4720</v>
      </c>
      <c r="E6140" t="s">
        <v>113</v>
      </c>
      <c r="F6140" t="s">
        <v>4722</v>
      </c>
      <c r="G6140" t="s">
        <v>247</v>
      </c>
      <c r="H6140" t="s">
        <v>1600</v>
      </c>
      <c r="I6140" t="s">
        <v>226</v>
      </c>
      <c r="J6140" t="s">
        <v>20620</v>
      </c>
      <c r="K6140" t="s">
        <v>20621</v>
      </c>
      <c r="L6140" t="s">
        <v>9690</v>
      </c>
      <c r="M6140">
        <v>80</v>
      </c>
      <c r="N6140" t="s">
        <v>9085</v>
      </c>
      <c r="O6140" t="s">
        <v>10329</v>
      </c>
      <c r="P6140">
        <v>2</v>
      </c>
      <c r="Q6140">
        <v>2580</v>
      </c>
      <c r="R6140">
        <v>590</v>
      </c>
      <c r="T6140">
        <v>230</v>
      </c>
      <c r="U6140">
        <v>40</v>
      </c>
      <c r="W6140">
        <v>3.0444</v>
      </c>
      <c r="X6140">
        <v>3.6532799999999996</v>
      </c>
    </row>
    <row r="6141" spans="1:24" hidden="1" x14ac:dyDescent="0.3">
      <c r="A6141" t="s">
        <v>20622</v>
      </c>
      <c r="B6141" t="s">
        <v>8179</v>
      </c>
      <c r="C6141" t="s">
        <v>4721</v>
      </c>
      <c r="D6141" t="s">
        <v>4720</v>
      </c>
      <c r="E6141" t="s">
        <v>113</v>
      </c>
      <c r="F6141" t="s">
        <v>4722</v>
      </c>
      <c r="G6141" t="s">
        <v>247</v>
      </c>
      <c r="H6141" t="s">
        <v>1600</v>
      </c>
      <c r="I6141" t="s">
        <v>226</v>
      </c>
      <c r="J6141" t="s">
        <v>20620</v>
      </c>
      <c r="K6141" t="s">
        <v>20621</v>
      </c>
      <c r="L6141" t="s">
        <v>9690</v>
      </c>
      <c r="M6141">
        <v>79</v>
      </c>
      <c r="N6141" t="s">
        <v>9085</v>
      </c>
      <c r="O6141" t="s">
        <v>19878</v>
      </c>
      <c r="P6141">
        <v>1</v>
      </c>
      <c r="Q6141">
        <v>400</v>
      </c>
      <c r="R6141">
        <v>300</v>
      </c>
      <c r="W6141">
        <v>0.12</v>
      </c>
      <c r="X6141">
        <v>0.14399999999999999</v>
      </c>
    </row>
    <row r="6142" spans="1:24" hidden="1" x14ac:dyDescent="0.3">
      <c r="A6142" t="s">
        <v>20623</v>
      </c>
      <c r="B6142" t="s">
        <v>8536</v>
      </c>
      <c r="C6142" t="s">
        <v>4721</v>
      </c>
      <c r="D6142" t="s">
        <v>4720</v>
      </c>
      <c r="E6142" t="s">
        <v>113</v>
      </c>
      <c r="F6142" t="s">
        <v>4722</v>
      </c>
      <c r="G6142" t="s">
        <v>247</v>
      </c>
      <c r="H6142" t="s">
        <v>1600</v>
      </c>
      <c r="I6142" t="s">
        <v>226</v>
      </c>
      <c r="J6142" t="s">
        <v>20620</v>
      </c>
      <c r="K6142" t="s">
        <v>20621</v>
      </c>
      <c r="L6142" t="s">
        <v>9690</v>
      </c>
      <c r="M6142">
        <v>77</v>
      </c>
      <c r="N6142" t="s">
        <v>9085</v>
      </c>
      <c r="O6142" t="s">
        <v>9131</v>
      </c>
      <c r="P6142">
        <v>1</v>
      </c>
      <c r="Q6142">
        <v>210</v>
      </c>
      <c r="R6142">
        <v>210</v>
      </c>
      <c r="W6142">
        <v>4.41E-2</v>
      </c>
      <c r="X6142">
        <v>5.2920000000000002E-2</v>
      </c>
    </row>
    <row r="6143" spans="1:24" hidden="1" x14ac:dyDescent="0.3">
      <c r="A6143" t="s">
        <v>20624</v>
      </c>
      <c r="B6143" t="s">
        <v>8211</v>
      </c>
      <c r="C6143" t="s">
        <v>4721</v>
      </c>
      <c r="D6143" t="s">
        <v>4720</v>
      </c>
      <c r="E6143" t="s">
        <v>113</v>
      </c>
      <c r="F6143" t="s">
        <v>4722</v>
      </c>
      <c r="G6143" t="s">
        <v>247</v>
      </c>
      <c r="H6143" t="s">
        <v>1600</v>
      </c>
      <c r="I6143" t="s">
        <v>226</v>
      </c>
      <c r="J6143" t="s">
        <v>20620</v>
      </c>
      <c r="K6143" t="s">
        <v>20621</v>
      </c>
      <c r="L6143" t="s">
        <v>9690</v>
      </c>
      <c r="M6143">
        <v>77</v>
      </c>
      <c r="N6143" t="s">
        <v>113</v>
      </c>
      <c r="O6143" t="s">
        <v>9493</v>
      </c>
      <c r="P6143">
        <v>1</v>
      </c>
      <c r="Q6143">
        <v>0.9</v>
      </c>
      <c r="T6143">
        <v>230</v>
      </c>
      <c r="W6143">
        <v>0.63617251235193317</v>
      </c>
      <c r="X6143">
        <v>1.0178760197630932</v>
      </c>
    </row>
    <row r="6144" spans="1:24" hidden="1" x14ac:dyDescent="0.3">
      <c r="A6144" t="s">
        <v>20625</v>
      </c>
      <c r="B6144" t="s">
        <v>1304</v>
      </c>
      <c r="C6144" t="s">
        <v>4721</v>
      </c>
      <c r="D6144" t="s">
        <v>4720</v>
      </c>
      <c r="E6144" t="s">
        <v>113</v>
      </c>
      <c r="F6144" t="s">
        <v>4722</v>
      </c>
      <c r="G6144" t="s">
        <v>247</v>
      </c>
      <c r="H6144" t="s">
        <v>1600</v>
      </c>
      <c r="I6144" t="s">
        <v>226</v>
      </c>
      <c r="J6144" t="s">
        <v>20620</v>
      </c>
      <c r="K6144" t="s">
        <v>20621</v>
      </c>
      <c r="L6144" t="s">
        <v>9690</v>
      </c>
      <c r="M6144">
        <v>0</v>
      </c>
      <c r="N6144" t="s">
        <v>113</v>
      </c>
      <c r="O6144" t="s">
        <v>18432</v>
      </c>
      <c r="P6144">
        <v>3</v>
      </c>
    </row>
    <row r="6145" spans="1:24" hidden="1" x14ac:dyDescent="0.3">
      <c r="A6145" t="s">
        <v>20626</v>
      </c>
      <c r="B6145" t="s">
        <v>8174</v>
      </c>
      <c r="C6145" t="s">
        <v>5184</v>
      </c>
      <c r="D6145" t="s">
        <v>20627</v>
      </c>
      <c r="E6145" t="s">
        <v>113</v>
      </c>
      <c r="F6145" t="s">
        <v>17884</v>
      </c>
      <c r="G6145" t="s">
        <v>133</v>
      </c>
      <c r="H6145" t="s">
        <v>354</v>
      </c>
      <c r="I6145" t="s">
        <v>115</v>
      </c>
      <c r="J6145" t="s">
        <v>20628</v>
      </c>
      <c r="K6145" t="s">
        <v>20629</v>
      </c>
      <c r="L6145" t="s">
        <v>1173</v>
      </c>
      <c r="M6145">
        <v>50</v>
      </c>
      <c r="N6145" t="s">
        <v>113</v>
      </c>
      <c r="O6145" t="s">
        <v>8207</v>
      </c>
      <c r="P6145">
        <v>2</v>
      </c>
      <c r="Q6145">
        <v>1400</v>
      </c>
      <c r="R6145">
        <v>320</v>
      </c>
      <c r="S6145">
        <v>145</v>
      </c>
      <c r="T6145">
        <v>70</v>
      </c>
      <c r="U6145">
        <v>320</v>
      </c>
      <c r="W6145">
        <v>0.89600000000000002</v>
      </c>
      <c r="X6145">
        <v>1.0751999999999999</v>
      </c>
    </row>
    <row r="6146" spans="1:24" hidden="1" x14ac:dyDescent="0.3">
      <c r="A6146" t="s">
        <v>20630</v>
      </c>
      <c r="B6146" t="s">
        <v>8179</v>
      </c>
      <c r="C6146" t="s">
        <v>5184</v>
      </c>
      <c r="D6146" t="s">
        <v>20627</v>
      </c>
      <c r="E6146" t="s">
        <v>113</v>
      </c>
      <c r="F6146" t="s">
        <v>17884</v>
      </c>
      <c r="G6146" t="s">
        <v>133</v>
      </c>
      <c r="H6146" t="s">
        <v>354</v>
      </c>
      <c r="I6146" t="s">
        <v>115</v>
      </c>
      <c r="J6146" t="s">
        <v>20628</v>
      </c>
      <c r="K6146" t="s">
        <v>20629</v>
      </c>
      <c r="L6146" t="s">
        <v>1173</v>
      </c>
      <c r="M6146">
        <v>50</v>
      </c>
      <c r="N6146" t="s">
        <v>113</v>
      </c>
      <c r="O6146" t="s">
        <v>8695</v>
      </c>
      <c r="P6146">
        <v>2</v>
      </c>
      <c r="Q6146">
        <v>466</v>
      </c>
      <c r="R6146">
        <v>343</v>
      </c>
      <c r="S6146">
        <v>154</v>
      </c>
      <c r="W6146">
        <v>0.31967600000000002</v>
      </c>
      <c r="X6146">
        <v>0.38361119999999999</v>
      </c>
    </row>
    <row r="6147" spans="1:24" hidden="1" x14ac:dyDescent="0.3">
      <c r="A6147" t="s">
        <v>20631</v>
      </c>
      <c r="B6147" t="s">
        <v>8211</v>
      </c>
      <c r="C6147" t="s">
        <v>5184</v>
      </c>
      <c r="D6147" t="s">
        <v>20627</v>
      </c>
      <c r="E6147" t="s">
        <v>113</v>
      </c>
      <c r="F6147" t="s">
        <v>17884</v>
      </c>
      <c r="G6147" t="s">
        <v>133</v>
      </c>
      <c r="H6147" t="s">
        <v>354</v>
      </c>
      <c r="I6147" t="s">
        <v>115</v>
      </c>
      <c r="J6147" t="s">
        <v>20628</v>
      </c>
      <c r="K6147" t="s">
        <v>20629</v>
      </c>
      <c r="L6147" t="s">
        <v>1173</v>
      </c>
      <c r="M6147">
        <v>49</v>
      </c>
      <c r="N6147" t="s">
        <v>113</v>
      </c>
      <c r="O6147" t="s">
        <v>9493</v>
      </c>
      <c r="P6147">
        <v>1</v>
      </c>
      <c r="Q6147">
        <v>0.3</v>
      </c>
      <c r="T6147">
        <v>299.89999999999998</v>
      </c>
      <c r="W6147">
        <v>7.0685834705770348E-2</v>
      </c>
      <c r="X6147">
        <v>0.11309733552923257</v>
      </c>
    </row>
    <row r="6148" spans="1:24" hidden="1" x14ac:dyDescent="0.3">
      <c r="A6148" t="s">
        <v>20632</v>
      </c>
      <c r="B6148" t="s">
        <v>8174</v>
      </c>
      <c r="C6148" t="s">
        <v>6683</v>
      </c>
      <c r="D6148" t="s">
        <v>6682</v>
      </c>
      <c r="E6148" t="s">
        <v>113</v>
      </c>
      <c r="F6148" t="s">
        <v>6684</v>
      </c>
      <c r="G6148" t="s">
        <v>247</v>
      </c>
      <c r="H6148" t="s">
        <v>1600</v>
      </c>
      <c r="I6148" t="s">
        <v>226</v>
      </c>
      <c r="J6148" t="s">
        <v>20633</v>
      </c>
      <c r="K6148" t="s">
        <v>20634</v>
      </c>
      <c r="L6148" t="s">
        <v>9690</v>
      </c>
      <c r="M6148">
        <v>80</v>
      </c>
      <c r="N6148" t="s">
        <v>9085</v>
      </c>
      <c r="O6148" t="s">
        <v>10329</v>
      </c>
      <c r="P6148">
        <v>2</v>
      </c>
      <c r="Q6148">
        <v>2580</v>
      </c>
      <c r="R6148">
        <v>590</v>
      </c>
      <c r="T6148">
        <v>20</v>
      </c>
      <c r="U6148">
        <v>215</v>
      </c>
      <c r="W6148">
        <v>3.0444</v>
      </c>
      <c r="X6148">
        <v>3.6532799999999996</v>
      </c>
    </row>
    <row r="6149" spans="1:24" hidden="1" x14ac:dyDescent="0.3">
      <c r="A6149" t="s">
        <v>20635</v>
      </c>
      <c r="B6149" t="s">
        <v>8179</v>
      </c>
      <c r="C6149" t="s">
        <v>6683</v>
      </c>
      <c r="D6149" t="s">
        <v>6682</v>
      </c>
      <c r="E6149" t="s">
        <v>113</v>
      </c>
      <c r="F6149" t="s">
        <v>6684</v>
      </c>
      <c r="G6149" t="s">
        <v>247</v>
      </c>
      <c r="H6149" t="s">
        <v>1600</v>
      </c>
      <c r="I6149" t="s">
        <v>226</v>
      </c>
      <c r="J6149" t="s">
        <v>20633</v>
      </c>
      <c r="K6149" t="s">
        <v>20634</v>
      </c>
      <c r="L6149" t="s">
        <v>9690</v>
      </c>
      <c r="M6149">
        <v>79</v>
      </c>
      <c r="N6149" t="s">
        <v>9085</v>
      </c>
      <c r="O6149" t="s">
        <v>11880</v>
      </c>
      <c r="P6149">
        <v>2</v>
      </c>
      <c r="Q6149">
        <v>400</v>
      </c>
      <c r="R6149">
        <v>300</v>
      </c>
      <c r="W6149">
        <v>0.24</v>
      </c>
      <c r="X6149">
        <v>0.28799999999999998</v>
      </c>
    </row>
    <row r="6150" spans="1:24" hidden="1" x14ac:dyDescent="0.3">
      <c r="A6150" t="s">
        <v>20636</v>
      </c>
      <c r="B6150" t="s">
        <v>8536</v>
      </c>
      <c r="C6150" t="s">
        <v>6683</v>
      </c>
      <c r="D6150" t="s">
        <v>6682</v>
      </c>
      <c r="E6150" t="s">
        <v>113</v>
      </c>
      <c r="F6150" t="s">
        <v>6684</v>
      </c>
      <c r="G6150" t="s">
        <v>247</v>
      </c>
      <c r="H6150" t="s">
        <v>1600</v>
      </c>
      <c r="I6150" t="s">
        <v>226</v>
      </c>
      <c r="J6150" t="s">
        <v>20633</v>
      </c>
      <c r="K6150" t="s">
        <v>20634</v>
      </c>
      <c r="L6150" t="s">
        <v>9690</v>
      </c>
      <c r="M6150">
        <v>77</v>
      </c>
      <c r="N6150" t="s">
        <v>9085</v>
      </c>
      <c r="O6150" t="s">
        <v>9131</v>
      </c>
      <c r="P6150">
        <v>1</v>
      </c>
      <c r="Q6150">
        <v>210</v>
      </c>
      <c r="R6150">
        <v>210</v>
      </c>
      <c r="W6150">
        <v>4.41E-2</v>
      </c>
      <c r="X6150">
        <v>5.2920000000000002E-2</v>
      </c>
    </row>
    <row r="6151" spans="1:24" hidden="1" x14ac:dyDescent="0.3">
      <c r="A6151" t="s">
        <v>20637</v>
      </c>
      <c r="B6151" t="s">
        <v>8211</v>
      </c>
      <c r="C6151" t="s">
        <v>6683</v>
      </c>
      <c r="D6151" t="s">
        <v>6682</v>
      </c>
      <c r="E6151" t="s">
        <v>113</v>
      </c>
      <c r="F6151" t="s">
        <v>6684</v>
      </c>
      <c r="G6151" t="s">
        <v>247</v>
      </c>
      <c r="H6151" t="s">
        <v>1600</v>
      </c>
      <c r="I6151" t="s">
        <v>226</v>
      </c>
      <c r="J6151" t="s">
        <v>20633</v>
      </c>
      <c r="K6151" t="s">
        <v>20634</v>
      </c>
      <c r="L6151" t="s">
        <v>9690</v>
      </c>
      <c r="M6151">
        <v>77</v>
      </c>
      <c r="N6151" t="s">
        <v>113</v>
      </c>
      <c r="O6151" t="s">
        <v>9493</v>
      </c>
      <c r="P6151">
        <v>1</v>
      </c>
      <c r="Q6151">
        <v>1.2</v>
      </c>
      <c r="T6151">
        <v>29.2</v>
      </c>
      <c r="W6151">
        <v>1.1309733552923256</v>
      </c>
      <c r="X6151">
        <v>1.8095573684677211</v>
      </c>
    </row>
    <row r="6152" spans="1:24" hidden="1" x14ac:dyDescent="0.3">
      <c r="A6152" t="s">
        <v>20638</v>
      </c>
      <c r="B6152" t="s">
        <v>1304</v>
      </c>
      <c r="C6152" t="s">
        <v>6683</v>
      </c>
      <c r="D6152" t="s">
        <v>6682</v>
      </c>
      <c r="E6152" t="s">
        <v>113</v>
      </c>
      <c r="F6152" t="s">
        <v>6684</v>
      </c>
      <c r="G6152" t="s">
        <v>247</v>
      </c>
      <c r="H6152" t="s">
        <v>1600</v>
      </c>
      <c r="I6152" t="s">
        <v>226</v>
      </c>
      <c r="J6152" t="s">
        <v>20633</v>
      </c>
      <c r="K6152" t="s">
        <v>20634</v>
      </c>
      <c r="L6152" t="s">
        <v>9690</v>
      </c>
      <c r="M6152">
        <v>0</v>
      </c>
      <c r="N6152" t="s">
        <v>113</v>
      </c>
      <c r="O6152" t="s">
        <v>18432</v>
      </c>
    </row>
    <row r="6153" spans="1:24" hidden="1" x14ac:dyDescent="0.3">
      <c r="A6153" t="s">
        <v>20639</v>
      </c>
      <c r="B6153" t="s">
        <v>8174</v>
      </c>
      <c r="C6153" t="s">
        <v>2031</v>
      </c>
      <c r="D6153" t="s">
        <v>2030</v>
      </c>
      <c r="E6153" t="s">
        <v>113</v>
      </c>
      <c r="F6153" t="s">
        <v>2032</v>
      </c>
      <c r="G6153" t="s">
        <v>1356</v>
      </c>
      <c r="H6153" t="s">
        <v>127</v>
      </c>
      <c r="I6153" t="s">
        <v>138</v>
      </c>
      <c r="J6153" t="s">
        <v>20640</v>
      </c>
      <c r="K6153" t="s">
        <v>20641</v>
      </c>
      <c r="L6153" t="s">
        <v>1173</v>
      </c>
      <c r="M6153">
        <v>50</v>
      </c>
      <c r="N6153" t="s">
        <v>9085</v>
      </c>
      <c r="O6153" t="s">
        <v>9266</v>
      </c>
      <c r="P6153">
        <v>2</v>
      </c>
      <c r="Q6153">
        <v>1936</v>
      </c>
      <c r="R6153">
        <v>298</v>
      </c>
      <c r="S6153">
        <v>149</v>
      </c>
      <c r="T6153">
        <v>20</v>
      </c>
      <c r="U6153">
        <v>150</v>
      </c>
      <c r="W6153">
        <v>1.153856</v>
      </c>
      <c r="X6153">
        <v>1.3846271999999999</v>
      </c>
    </row>
    <row r="6154" spans="1:24" hidden="1" x14ac:dyDescent="0.3">
      <c r="A6154" t="s">
        <v>20642</v>
      </c>
      <c r="B6154" t="s">
        <v>8179</v>
      </c>
      <c r="C6154" t="s">
        <v>2031</v>
      </c>
      <c r="D6154" t="s">
        <v>2030</v>
      </c>
      <c r="E6154" t="s">
        <v>113</v>
      </c>
      <c r="F6154" t="s">
        <v>2032</v>
      </c>
      <c r="G6154" t="s">
        <v>1356</v>
      </c>
      <c r="H6154" t="s">
        <v>127</v>
      </c>
      <c r="I6154" t="s">
        <v>138</v>
      </c>
      <c r="J6154" t="s">
        <v>20640</v>
      </c>
      <c r="K6154" t="s">
        <v>20641</v>
      </c>
      <c r="L6154" t="s">
        <v>1173</v>
      </c>
      <c r="M6154">
        <v>50</v>
      </c>
      <c r="N6154" t="s">
        <v>9085</v>
      </c>
      <c r="O6154" t="s">
        <v>20439</v>
      </c>
      <c r="P6154">
        <v>2</v>
      </c>
      <c r="Q6154">
        <v>400</v>
      </c>
      <c r="R6154">
        <v>300</v>
      </c>
      <c r="S6154">
        <v>120</v>
      </c>
      <c r="W6154">
        <v>0.24</v>
      </c>
      <c r="X6154">
        <v>0.28799999999999998</v>
      </c>
    </row>
    <row r="6155" spans="1:24" hidden="1" x14ac:dyDescent="0.3">
      <c r="A6155" t="s">
        <v>20643</v>
      </c>
      <c r="B6155" t="s">
        <v>8536</v>
      </c>
      <c r="C6155" t="s">
        <v>2031</v>
      </c>
      <c r="D6155" t="s">
        <v>2030</v>
      </c>
      <c r="E6155" t="s">
        <v>113</v>
      </c>
      <c r="F6155" t="s">
        <v>2032</v>
      </c>
      <c r="G6155" t="s">
        <v>1356</v>
      </c>
      <c r="H6155" t="s">
        <v>127</v>
      </c>
      <c r="I6155" t="s">
        <v>138</v>
      </c>
      <c r="J6155" t="s">
        <v>20640</v>
      </c>
      <c r="K6155" t="s">
        <v>20641</v>
      </c>
      <c r="L6155" t="s">
        <v>1173</v>
      </c>
      <c r="M6155">
        <v>48</v>
      </c>
      <c r="N6155" t="s">
        <v>9085</v>
      </c>
      <c r="O6155" t="s">
        <v>20644</v>
      </c>
      <c r="P6155">
        <v>1</v>
      </c>
      <c r="Q6155">
        <v>172</v>
      </c>
      <c r="R6155">
        <v>172</v>
      </c>
      <c r="W6155">
        <v>2.9583999999999999E-2</v>
      </c>
      <c r="X6155">
        <v>3.5500799999999999E-2</v>
      </c>
    </row>
    <row r="6156" spans="1:24" hidden="1" x14ac:dyDescent="0.3">
      <c r="A6156" t="s">
        <v>20645</v>
      </c>
      <c r="B6156" t="s">
        <v>8211</v>
      </c>
      <c r="C6156" t="s">
        <v>2031</v>
      </c>
      <c r="D6156" t="s">
        <v>2030</v>
      </c>
      <c r="E6156" t="s">
        <v>113</v>
      </c>
      <c r="F6156" t="s">
        <v>2032</v>
      </c>
      <c r="G6156" t="s">
        <v>1356</v>
      </c>
      <c r="H6156" t="s">
        <v>127</v>
      </c>
      <c r="I6156" t="s">
        <v>138</v>
      </c>
      <c r="J6156" t="s">
        <v>20640</v>
      </c>
      <c r="K6156" t="s">
        <v>20641</v>
      </c>
      <c r="L6156" t="s">
        <v>1173</v>
      </c>
      <c r="M6156">
        <v>48</v>
      </c>
      <c r="N6156" t="s">
        <v>9085</v>
      </c>
      <c r="O6156" t="s">
        <v>20646</v>
      </c>
      <c r="P6156">
        <v>1</v>
      </c>
      <c r="Q6156">
        <v>1.8</v>
      </c>
      <c r="T6156">
        <v>154.34</v>
      </c>
      <c r="W6156">
        <v>2.5446900494077327</v>
      </c>
      <c r="X6156">
        <v>4.0715040790523727</v>
      </c>
    </row>
    <row r="6157" spans="1:24" hidden="1" x14ac:dyDescent="0.3">
      <c r="A6157" t="s">
        <v>20647</v>
      </c>
      <c r="B6157" t="s">
        <v>8174</v>
      </c>
      <c r="C6157" t="s">
        <v>1457</v>
      </c>
      <c r="D6157" t="s">
        <v>1456</v>
      </c>
      <c r="E6157" t="s">
        <v>113</v>
      </c>
      <c r="F6157" t="s">
        <v>1458</v>
      </c>
      <c r="G6157" t="s">
        <v>247</v>
      </c>
      <c r="H6157" t="s">
        <v>371</v>
      </c>
      <c r="I6157" t="s">
        <v>1460</v>
      </c>
      <c r="J6157" t="s">
        <v>20648</v>
      </c>
      <c r="K6157" t="s">
        <v>20649</v>
      </c>
      <c r="L6157" t="s">
        <v>8903</v>
      </c>
      <c r="M6157">
        <v>30</v>
      </c>
      <c r="N6157" t="s">
        <v>9085</v>
      </c>
      <c r="O6157" t="s">
        <v>8647</v>
      </c>
      <c r="P6157">
        <v>3</v>
      </c>
      <c r="Q6157">
        <v>1509</v>
      </c>
      <c r="R6157">
        <v>469</v>
      </c>
      <c r="T6157">
        <v>10</v>
      </c>
      <c r="U6157">
        <v>100</v>
      </c>
      <c r="V6157">
        <v>250</v>
      </c>
      <c r="W6157">
        <v>2.1231629999999999</v>
      </c>
      <c r="X6157">
        <v>2.5477955999999997</v>
      </c>
    </row>
    <row r="6158" spans="1:24" hidden="1" x14ac:dyDescent="0.3">
      <c r="A6158" t="s">
        <v>20650</v>
      </c>
      <c r="B6158" t="s">
        <v>8179</v>
      </c>
      <c r="C6158" t="s">
        <v>1457</v>
      </c>
      <c r="D6158" t="s">
        <v>1456</v>
      </c>
      <c r="E6158" t="s">
        <v>113</v>
      </c>
      <c r="F6158" t="s">
        <v>1458</v>
      </c>
      <c r="G6158" t="s">
        <v>247</v>
      </c>
      <c r="H6158" t="s">
        <v>371</v>
      </c>
      <c r="I6158" t="s">
        <v>1460</v>
      </c>
      <c r="J6158" t="s">
        <v>20648</v>
      </c>
      <c r="K6158" t="s">
        <v>20649</v>
      </c>
      <c r="L6158" t="s">
        <v>8903</v>
      </c>
      <c r="M6158">
        <v>30</v>
      </c>
      <c r="N6158" t="s">
        <v>9085</v>
      </c>
      <c r="O6158" t="s">
        <v>11880</v>
      </c>
      <c r="P6158">
        <v>3</v>
      </c>
      <c r="Q6158">
        <v>400</v>
      </c>
      <c r="R6158">
        <v>300</v>
      </c>
      <c r="W6158">
        <v>0.36</v>
      </c>
      <c r="X6158">
        <v>0.432</v>
      </c>
    </row>
    <row r="6159" spans="1:24" hidden="1" x14ac:dyDescent="0.3">
      <c r="A6159" t="s">
        <v>20651</v>
      </c>
      <c r="B6159" t="s">
        <v>8536</v>
      </c>
      <c r="C6159" t="s">
        <v>1457</v>
      </c>
      <c r="D6159" t="s">
        <v>1456</v>
      </c>
      <c r="E6159" t="s">
        <v>113</v>
      </c>
      <c r="F6159" t="s">
        <v>1458</v>
      </c>
      <c r="G6159" t="s">
        <v>247</v>
      </c>
      <c r="H6159" t="s">
        <v>371</v>
      </c>
      <c r="I6159" t="s">
        <v>1460</v>
      </c>
      <c r="J6159" t="s">
        <v>20648</v>
      </c>
      <c r="K6159" t="s">
        <v>20649</v>
      </c>
      <c r="L6159" t="s">
        <v>8903</v>
      </c>
      <c r="M6159">
        <v>27</v>
      </c>
      <c r="N6159" t="s">
        <v>9085</v>
      </c>
      <c r="O6159" t="s">
        <v>9131</v>
      </c>
      <c r="P6159">
        <v>1</v>
      </c>
      <c r="Q6159">
        <v>210</v>
      </c>
      <c r="R6159">
        <v>210</v>
      </c>
      <c r="W6159">
        <v>4.41E-2</v>
      </c>
      <c r="X6159">
        <v>5.2920000000000002E-2</v>
      </c>
    </row>
    <row r="6160" spans="1:24" hidden="1" x14ac:dyDescent="0.3">
      <c r="A6160" t="s">
        <v>20652</v>
      </c>
      <c r="B6160" t="s">
        <v>8211</v>
      </c>
      <c r="C6160" t="s">
        <v>1457</v>
      </c>
      <c r="D6160" t="s">
        <v>1456</v>
      </c>
      <c r="E6160" t="s">
        <v>113</v>
      </c>
      <c r="F6160" t="s">
        <v>1458</v>
      </c>
      <c r="G6160" t="s">
        <v>247</v>
      </c>
      <c r="H6160" t="s">
        <v>371</v>
      </c>
      <c r="I6160" t="s">
        <v>1460</v>
      </c>
      <c r="J6160" t="s">
        <v>20648</v>
      </c>
      <c r="K6160" t="s">
        <v>20649</v>
      </c>
      <c r="L6160" t="s">
        <v>8903</v>
      </c>
      <c r="M6160">
        <v>27</v>
      </c>
      <c r="N6160" t="s">
        <v>10031</v>
      </c>
      <c r="O6160" t="s">
        <v>20605</v>
      </c>
      <c r="P6160">
        <v>1</v>
      </c>
      <c r="Q6160">
        <v>1.2</v>
      </c>
      <c r="T6160">
        <v>167</v>
      </c>
      <c r="W6160">
        <v>1.1309733552923256</v>
      </c>
      <c r="X6160">
        <v>1.8095573684677211</v>
      </c>
    </row>
    <row r="6161" spans="1:24" hidden="1" x14ac:dyDescent="0.3">
      <c r="A6161" t="s">
        <v>20653</v>
      </c>
      <c r="B6161" t="s">
        <v>8174</v>
      </c>
      <c r="C6161" t="s">
        <v>20654</v>
      </c>
      <c r="D6161" t="s">
        <v>20655</v>
      </c>
      <c r="E6161" t="s">
        <v>113</v>
      </c>
      <c r="F6161" t="s">
        <v>20656</v>
      </c>
      <c r="G6161" t="s">
        <v>247</v>
      </c>
      <c r="H6161" t="s">
        <v>371</v>
      </c>
      <c r="I6161" t="s">
        <v>888</v>
      </c>
      <c r="J6161" t="s">
        <v>20657</v>
      </c>
      <c r="K6161" t="s">
        <v>20658</v>
      </c>
      <c r="L6161" t="s">
        <v>8903</v>
      </c>
      <c r="M6161">
        <v>30</v>
      </c>
      <c r="N6161" t="s">
        <v>9085</v>
      </c>
      <c r="O6161" t="s">
        <v>8647</v>
      </c>
      <c r="P6161">
        <v>3</v>
      </c>
      <c r="Q6161">
        <v>1509</v>
      </c>
      <c r="R6161">
        <v>469</v>
      </c>
      <c r="T6161">
        <v>20</v>
      </c>
      <c r="U6161">
        <v>200</v>
      </c>
      <c r="V6161">
        <v>290</v>
      </c>
      <c r="W6161">
        <v>2.1231629999999999</v>
      </c>
      <c r="X6161">
        <v>2.5477955999999997</v>
      </c>
    </row>
    <row r="6162" spans="1:24" hidden="1" x14ac:dyDescent="0.3">
      <c r="A6162" t="s">
        <v>20659</v>
      </c>
      <c r="B6162" t="s">
        <v>8179</v>
      </c>
      <c r="C6162" t="s">
        <v>20654</v>
      </c>
      <c r="D6162" t="s">
        <v>20655</v>
      </c>
      <c r="E6162" t="s">
        <v>113</v>
      </c>
      <c r="F6162" t="s">
        <v>20656</v>
      </c>
      <c r="G6162" t="s">
        <v>247</v>
      </c>
      <c r="H6162" t="s">
        <v>371</v>
      </c>
      <c r="I6162" t="s">
        <v>888</v>
      </c>
      <c r="J6162" t="s">
        <v>20657</v>
      </c>
      <c r="K6162" t="s">
        <v>20658</v>
      </c>
      <c r="L6162" t="s">
        <v>8903</v>
      </c>
      <c r="M6162">
        <v>30</v>
      </c>
      <c r="N6162" t="s">
        <v>9085</v>
      </c>
      <c r="O6162" t="s">
        <v>11880</v>
      </c>
      <c r="P6162">
        <v>3</v>
      </c>
      <c r="Q6162">
        <v>400</v>
      </c>
      <c r="R6162">
        <v>300</v>
      </c>
      <c r="W6162">
        <v>0.36</v>
      </c>
      <c r="X6162">
        <v>0.432</v>
      </c>
    </row>
    <row r="6163" spans="1:24" hidden="1" x14ac:dyDescent="0.3">
      <c r="A6163" t="s">
        <v>20660</v>
      </c>
      <c r="B6163" t="s">
        <v>8536</v>
      </c>
      <c r="C6163" t="s">
        <v>20654</v>
      </c>
      <c r="D6163" t="s">
        <v>20655</v>
      </c>
      <c r="E6163" t="s">
        <v>113</v>
      </c>
      <c r="F6163" t="s">
        <v>20656</v>
      </c>
      <c r="G6163" t="s">
        <v>247</v>
      </c>
      <c r="H6163" t="s">
        <v>371</v>
      </c>
      <c r="I6163" t="s">
        <v>888</v>
      </c>
      <c r="J6163" t="s">
        <v>20657</v>
      </c>
      <c r="K6163" t="s">
        <v>20658</v>
      </c>
      <c r="L6163" t="s">
        <v>8903</v>
      </c>
      <c r="M6163">
        <v>27</v>
      </c>
      <c r="N6163" t="s">
        <v>9085</v>
      </c>
      <c r="O6163" t="s">
        <v>9131</v>
      </c>
      <c r="P6163">
        <v>1</v>
      </c>
      <c r="Q6163">
        <v>210</v>
      </c>
      <c r="R6163">
        <v>210</v>
      </c>
      <c r="W6163">
        <v>4.41E-2</v>
      </c>
      <c r="X6163">
        <v>5.2920000000000002E-2</v>
      </c>
    </row>
    <row r="6164" spans="1:24" hidden="1" x14ac:dyDescent="0.3">
      <c r="A6164" t="s">
        <v>20661</v>
      </c>
      <c r="B6164" t="s">
        <v>8211</v>
      </c>
      <c r="C6164" t="s">
        <v>20654</v>
      </c>
      <c r="D6164" t="s">
        <v>20655</v>
      </c>
      <c r="E6164" t="s">
        <v>113</v>
      </c>
      <c r="F6164" t="s">
        <v>20656</v>
      </c>
      <c r="G6164" t="s">
        <v>247</v>
      </c>
      <c r="H6164" t="s">
        <v>371</v>
      </c>
      <c r="I6164" t="s">
        <v>888</v>
      </c>
      <c r="J6164" t="s">
        <v>20657</v>
      </c>
      <c r="K6164" t="s">
        <v>20658</v>
      </c>
      <c r="L6164" t="s">
        <v>8903</v>
      </c>
      <c r="M6164">
        <v>27</v>
      </c>
      <c r="N6164" t="s">
        <v>10031</v>
      </c>
      <c r="O6164" t="s">
        <v>14098</v>
      </c>
      <c r="P6164">
        <v>1</v>
      </c>
      <c r="Q6164">
        <v>1.8</v>
      </c>
      <c r="T6164">
        <v>128</v>
      </c>
      <c r="W6164">
        <v>2.5446900494077327</v>
      </c>
      <c r="X6164">
        <v>4.0715040790523727</v>
      </c>
    </row>
    <row r="6165" spans="1:24" hidden="1" x14ac:dyDescent="0.3">
      <c r="A6165" t="s">
        <v>20662</v>
      </c>
      <c r="B6165" t="s">
        <v>8174</v>
      </c>
      <c r="C6165" t="s">
        <v>3250</v>
      </c>
      <c r="D6165" t="s">
        <v>3253</v>
      </c>
      <c r="E6165" t="s">
        <v>113</v>
      </c>
      <c r="F6165" t="s">
        <v>3251</v>
      </c>
      <c r="G6165" t="s">
        <v>1356</v>
      </c>
      <c r="H6165" t="s">
        <v>127</v>
      </c>
      <c r="I6165" t="s">
        <v>686</v>
      </c>
      <c r="J6165" t="s">
        <v>20663</v>
      </c>
      <c r="K6165" t="s">
        <v>20664</v>
      </c>
      <c r="L6165" t="s">
        <v>120</v>
      </c>
      <c r="M6165">
        <v>40</v>
      </c>
      <c r="N6165" t="s">
        <v>113</v>
      </c>
      <c r="O6165" t="s">
        <v>8467</v>
      </c>
      <c r="P6165">
        <v>3</v>
      </c>
      <c r="Q6165">
        <v>1499</v>
      </c>
      <c r="R6165">
        <v>349</v>
      </c>
      <c r="S6165">
        <v>166</v>
      </c>
      <c r="T6165">
        <v>80</v>
      </c>
      <c r="U6165">
        <v>190</v>
      </c>
      <c r="V6165">
        <v>330</v>
      </c>
      <c r="W6165">
        <v>1.569453</v>
      </c>
      <c r="X6165">
        <v>1.8833435999999999</v>
      </c>
    </row>
    <row r="6166" spans="1:24" hidden="1" x14ac:dyDescent="0.3">
      <c r="A6166" t="s">
        <v>20665</v>
      </c>
      <c r="B6166" t="s">
        <v>8179</v>
      </c>
      <c r="C6166" t="s">
        <v>3250</v>
      </c>
      <c r="D6166" t="s">
        <v>3253</v>
      </c>
      <c r="E6166" t="s">
        <v>113</v>
      </c>
      <c r="F6166" t="s">
        <v>3251</v>
      </c>
      <c r="G6166" t="s">
        <v>1356</v>
      </c>
      <c r="H6166" t="s">
        <v>127</v>
      </c>
      <c r="I6166" t="s">
        <v>686</v>
      </c>
      <c r="J6166" t="s">
        <v>20663</v>
      </c>
      <c r="K6166" t="s">
        <v>20664</v>
      </c>
      <c r="L6166" t="s">
        <v>120</v>
      </c>
      <c r="M6166">
        <v>40</v>
      </c>
      <c r="N6166" t="s">
        <v>113</v>
      </c>
      <c r="O6166" t="s">
        <v>9289</v>
      </c>
      <c r="P6166">
        <v>3</v>
      </c>
      <c r="Q6166">
        <v>400</v>
      </c>
      <c r="R6166">
        <v>300</v>
      </c>
      <c r="S6166">
        <v>100</v>
      </c>
      <c r="W6166">
        <v>0.36</v>
      </c>
      <c r="X6166">
        <v>0.432</v>
      </c>
    </row>
    <row r="6167" spans="1:24" hidden="1" x14ac:dyDescent="0.3">
      <c r="A6167" t="s">
        <v>20666</v>
      </c>
      <c r="B6167" t="s">
        <v>8174</v>
      </c>
      <c r="C6167" t="s">
        <v>3307</v>
      </c>
      <c r="D6167" t="s">
        <v>20667</v>
      </c>
      <c r="E6167" t="s">
        <v>113</v>
      </c>
      <c r="F6167" t="s">
        <v>3309</v>
      </c>
      <c r="G6167" t="s">
        <v>1356</v>
      </c>
      <c r="H6167" t="s">
        <v>127</v>
      </c>
      <c r="I6167" t="s">
        <v>115</v>
      </c>
      <c r="J6167" t="s">
        <v>20668</v>
      </c>
      <c r="K6167" t="s">
        <v>20669</v>
      </c>
      <c r="L6167" t="s">
        <v>120</v>
      </c>
      <c r="M6167">
        <v>40</v>
      </c>
      <c r="N6167" t="s">
        <v>8614</v>
      </c>
      <c r="O6167" t="s">
        <v>9042</v>
      </c>
      <c r="P6167">
        <v>3</v>
      </c>
      <c r="Q6167">
        <v>1412</v>
      </c>
      <c r="R6167">
        <v>353</v>
      </c>
      <c r="T6167">
        <v>30</v>
      </c>
      <c r="U6167">
        <v>130</v>
      </c>
      <c r="V6167">
        <v>270</v>
      </c>
      <c r="W6167">
        <v>1.4953080000000001</v>
      </c>
      <c r="X6167">
        <v>1.7943696</v>
      </c>
    </row>
    <row r="6168" spans="1:24" hidden="1" x14ac:dyDescent="0.3">
      <c r="A6168" t="s">
        <v>20670</v>
      </c>
      <c r="B6168" t="s">
        <v>8179</v>
      </c>
      <c r="C6168" t="s">
        <v>3307</v>
      </c>
      <c r="D6168" t="s">
        <v>20667</v>
      </c>
      <c r="E6168" t="s">
        <v>113</v>
      </c>
      <c r="F6168" t="s">
        <v>3309</v>
      </c>
      <c r="G6168" t="s">
        <v>1356</v>
      </c>
      <c r="H6168" t="s">
        <v>127</v>
      </c>
      <c r="I6168" t="s">
        <v>115</v>
      </c>
      <c r="J6168" t="s">
        <v>20668</v>
      </c>
      <c r="K6168" t="s">
        <v>20669</v>
      </c>
      <c r="L6168" t="s">
        <v>120</v>
      </c>
      <c r="M6168">
        <v>40</v>
      </c>
      <c r="N6168" t="s">
        <v>113</v>
      </c>
      <c r="O6168" t="s">
        <v>9568</v>
      </c>
      <c r="P6168">
        <v>3</v>
      </c>
      <c r="Q6168">
        <v>409</v>
      </c>
      <c r="R6168">
        <v>269</v>
      </c>
      <c r="W6168">
        <v>0.330063</v>
      </c>
      <c r="X6168">
        <v>0.39607559999999997</v>
      </c>
    </row>
    <row r="6169" spans="1:24" hidden="1" x14ac:dyDescent="0.3">
      <c r="A6169" t="s">
        <v>20671</v>
      </c>
      <c r="B6169" t="s">
        <v>8536</v>
      </c>
      <c r="C6169" t="s">
        <v>3307</v>
      </c>
      <c r="D6169" t="s">
        <v>20667</v>
      </c>
      <c r="E6169" t="s">
        <v>113</v>
      </c>
      <c r="F6169" t="s">
        <v>3309</v>
      </c>
      <c r="G6169" t="s">
        <v>1356</v>
      </c>
      <c r="H6169" t="s">
        <v>127</v>
      </c>
      <c r="I6169" t="s">
        <v>115</v>
      </c>
      <c r="J6169" t="s">
        <v>20668</v>
      </c>
      <c r="K6169" t="s">
        <v>20669</v>
      </c>
      <c r="L6169" t="s">
        <v>120</v>
      </c>
      <c r="M6169">
        <v>40</v>
      </c>
      <c r="N6169" t="s">
        <v>113</v>
      </c>
      <c r="O6169" t="s">
        <v>12523</v>
      </c>
      <c r="P6169">
        <v>3</v>
      </c>
      <c r="Q6169">
        <v>409</v>
      </c>
      <c r="R6169">
        <v>269</v>
      </c>
      <c r="W6169">
        <v>0.330063</v>
      </c>
      <c r="X6169">
        <v>0.39607559999999997</v>
      </c>
    </row>
    <row r="6170" spans="1:24" hidden="1" x14ac:dyDescent="0.3">
      <c r="A6170" t="s">
        <v>20672</v>
      </c>
      <c r="B6170" t="s">
        <v>8174</v>
      </c>
      <c r="C6170" t="s">
        <v>3591</v>
      </c>
      <c r="D6170" t="s">
        <v>3590</v>
      </c>
      <c r="E6170" t="s">
        <v>113</v>
      </c>
      <c r="F6170" t="s">
        <v>3593</v>
      </c>
      <c r="G6170" t="s">
        <v>1356</v>
      </c>
      <c r="H6170" t="s">
        <v>127</v>
      </c>
      <c r="I6170" t="s">
        <v>138</v>
      </c>
      <c r="J6170" t="s">
        <v>20673</v>
      </c>
      <c r="K6170" t="s">
        <v>20674</v>
      </c>
      <c r="L6170" t="s">
        <v>1173</v>
      </c>
      <c r="M6170">
        <v>50</v>
      </c>
      <c r="N6170" t="s">
        <v>9085</v>
      </c>
      <c r="O6170" t="s">
        <v>8467</v>
      </c>
      <c r="P6170">
        <v>3</v>
      </c>
      <c r="Q6170">
        <v>1499</v>
      </c>
      <c r="R6170">
        <v>349</v>
      </c>
      <c r="S6170">
        <v>166</v>
      </c>
      <c r="T6170">
        <v>330</v>
      </c>
      <c r="U6170">
        <v>80</v>
      </c>
      <c r="V6170">
        <v>175</v>
      </c>
      <c r="W6170">
        <v>1.569453</v>
      </c>
      <c r="X6170">
        <v>1.8833435999999999</v>
      </c>
    </row>
    <row r="6171" spans="1:24" hidden="1" x14ac:dyDescent="0.3">
      <c r="A6171" t="s">
        <v>20675</v>
      </c>
      <c r="B6171" t="s">
        <v>8617</v>
      </c>
      <c r="C6171" t="s">
        <v>3591</v>
      </c>
      <c r="D6171" t="s">
        <v>3590</v>
      </c>
      <c r="E6171" t="s">
        <v>113</v>
      </c>
      <c r="F6171" t="s">
        <v>3593</v>
      </c>
      <c r="G6171" t="s">
        <v>1356</v>
      </c>
      <c r="H6171" t="s">
        <v>127</v>
      </c>
      <c r="I6171" t="s">
        <v>138</v>
      </c>
      <c r="J6171" t="s">
        <v>20673</v>
      </c>
      <c r="K6171" t="s">
        <v>20674</v>
      </c>
      <c r="L6171" t="s">
        <v>1173</v>
      </c>
      <c r="M6171">
        <v>50</v>
      </c>
      <c r="N6171" t="s">
        <v>9085</v>
      </c>
      <c r="O6171" t="s">
        <v>11594</v>
      </c>
      <c r="P6171">
        <v>3</v>
      </c>
      <c r="Q6171">
        <v>699</v>
      </c>
      <c r="R6171">
        <v>395</v>
      </c>
      <c r="S6171">
        <v>160</v>
      </c>
      <c r="T6171">
        <v>330</v>
      </c>
      <c r="U6171">
        <v>80</v>
      </c>
      <c r="V6171">
        <v>175</v>
      </c>
      <c r="W6171">
        <v>0.82831500000000002</v>
      </c>
      <c r="X6171">
        <v>0.99397800000000003</v>
      </c>
    </row>
    <row r="6172" spans="1:24" hidden="1" x14ac:dyDescent="0.3">
      <c r="A6172" t="s">
        <v>20676</v>
      </c>
      <c r="B6172" t="s">
        <v>8179</v>
      </c>
      <c r="C6172" t="s">
        <v>3591</v>
      </c>
      <c r="D6172" t="s">
        <v>3590</v>
      </c>
      <c r="E6172" t="s">
        <v>113</v>
      </c>
      <c r="F6172" t="s">
        <v>3593</v>
      </c>
      <c r="G6172" t="s">
        <v>1356</v>
      </c>
      <c r="H6172" t="s">
        <v>127</v>
      </c>
      <c r="I6172" t="s">
        <v>138</v>
      </c>
      <c r="J6172" t="s">
        <v>20673</v>
      </c>
      <c r="K6172" t="s">
        <v>20674</v>
      </c>
      <c r="L6172" t="s">
        <v>1173</v>
      </c>
      <c r="M6172">
        <v>50</v>
      </c>
      <c r="N6172" t="s">
        <v>9085</v>
      </c>
      <c r="O6172" t="s">
        <v>11880</v>
      </c>
      <c r="P6172">
        <v>3</v>
      </c>
      <c r="Q6172">
        <v>400</v>
      </c>
      <c r="R6172">
        <v>300</v>
      </c>
      <c r="S6172">
        <v>100</v>
      </c>
      <c r="W6172">
        <v>0.36</v>
      </c>
      <c r="X6172">
        <v>0.432</v>
      </c>
    </row>
    <row r="6173" spans="1:24" hidden="1" x14ac:dyDescent="0.3">
      <c r="A6173" t="s">
        <v>20677</v>
      </c>
      <c r="B6173" t="s">
        <v>8174</v>
      </c>
      <c r="C6173" t="s">
        <v>7951</v>
      </c>
      <c r="D6173" t="s">
        <v>7950</v>
      </c>
      <c r="E6173" t="s">
        <v>113</v>
      </c>
      <c r="F6173" t="s">
        <v>7952</v>
      </c>
      <c r="G6173" t="s">
        <v>1356</v>
      </c>
      <c r="H6173" t="s">
        <v>127</v>
      </c>
      <c r="I6173" t="s">
        <v>1113</v>
      </c>
      <c r="J6173" t="s">
        <v>20678</v>
      </c>
      <c r="K6173" t="s">
        <v>20679</v>
      </c>
      <c r="L6173" t="s">
        <v>120</v>
      </c>
      <c r="M6173">
        <v>40</v>
      </c>
      <c r="N6173" t="s">
        <v>9085</v>
      </c>
      <c r="O6173" t="s">
        <v>8467</v>
      </c>
      <c r="P6173">
        <v>3</v>
      </c>
      <c r="Q6173">
        <v>1499</v>
      </c>
      <c r="R6173">
        <v>349</v>
      </c>
      <c r="S6173">
        <v>166</v>
      </c>
      <c r="T6173">
        <v>0</v>
      </c>
      <c r="U6173">
        <v>90</v>
      </c>
      <c r="V6173">
        <v>210</v>
      </c>
      <c r="W6173">
        <v>1.569453</v>
      </c>
      <c r="X6173">
        <v>1.8833435999999999</v>
      </c>
    </row>
    <row r="6174" spans="1:24" hidden="1" x14ac:dyDescent="0.3">
      <c r="A6174" t="s">
        <v>20680</v>
      </c>
      <c r="B6174" t="s">
        <v>8179</v>
      </c>
      <c r="C6174" t="s">
        <v>7951</v>
      </c>
      <c r="D6174" t="s">
        <v>7950</v>
      </c>
      <c r="E6174" t="s">
        <v>113</v>
      </c>
      <c r="F6174" t="s">
        <v>7952</v>
      </c>
      <c r="G6174" t="s">
        <v>1356</v>
      </c>
      <c r="H6174" t="s">
        <v>127</v>
      </c>
      <c r="I6174" t="s">
        <v>1113</v>
      </c>
      <c r="J6174" t="s">
        <v>20678</v>
      </c>
      <c r="K6174" t="s">
        <v>20679</v>
      </c>
      <c r="L6174" t="s">
        <v>120</v>
      </c>
      <c r="M6174">
        <v>40</v>
      </c>
      <c r="N6174" t="s">
        <v>9085</v>
      </c>
      <c r="O6174" t="s">
        <v>11880</v>
      </c>
      <c r="P6174">
        <v>3</v>
      </c>
      <c r="Q6174">
        <v>400</v>
      </c>
      <c r="R6174">
        <v>300</v>
      </c>
      <c r="S6174">
        <v>100</v>
      </c>
      <c r="W6174">
        <v>0.36</v>
      </c>
      <c r="X6174">
        <v>0.432</v>
      </c>
    </row>
    <row r="6175" spans="1:24" hidden="1" x14ac:dyDescent="0.3">
      <c r="A6175" t="s">
        <v>20681</v>
      </c>
      <c r="B6175" t="s">
        <v>8536</v>
      </c>
      <c r="C6175" t="s">
        <v>7951</v>
      </c>
      <c r="D6175" t="s">
        <v>7950</v>
      </c>
      <c r="E6175" t="s">
        <v>113</v>
      </c>
      <c r="F6175" t="s">
        <v>7952</v>
      </c>
      <c r="G6175" t="s">
        <v>1356</v>
      </c>
      <c r="H6175" t="s">
        <v>127</v>
      </c>
      <c r="I6175" t="s">
        <v>1113</v>
      </c>
      <c r="J6175" t="s">
        <v>20678</v>
      </c>
      <c r="K6175" t="s">
        <v>20679</v>
      </c>
      <c r="L6175" t="s">
        <v>120</v>
      </c>
      <c r="M6175">
        <v>40</v>
      </c>
      <c r="N6175" t="s">
        <v>9085</v>
      </c>
      <c r="O6175" t="s">
        <v>14267</v>
      </c>
      <c r="P6175">
        <v>3</v>
      </c>
      <c r="Q6175">
        <v>400</v>
      </c>
      <c r="R6175">
        <v>300</v>
      </c>
      <c r="S6175">
        <v>100</v>
      </c>
      <c r="W6175">
        <v>0.36</v>
      </c>
      <c r="X6175">
        <v>0.432</v>
      </c>
    </row>
    <row r="6176" spans="1:24" hidden="1" x14ac:dyDescent="0.3">
      <c r="A6176" t="s">
        <v>20682</v>
      </c>
      <c r="B6176" t="s">
        <v>8174</v>
      </c>
      <c r="C6176" t="s">
        <v>7770</v>
      </c>
      <c r="D6176" t="s">
        <v>7769</v>
      </c>
      <c r="E6176" t="s">
        <v>113</v>
      </c>
      <c r="F6176" t="s">
        <v>7771</v>
      </c>
      <c r="G6176" t="s">
        <v>247</v>
      </c>
      <c r="H6176" t="s">
        <v>1296</v>
      </c>
      <c r="I6176" t="s">
        <v>285</v>
      </c>
      <c r="J6176" t="s">
        <v>20683</v>
      </c>
      <c r="K6176" t="s">
        <v>20684</v>
      </c>
      <c r="L6176" t="s">
        <v>120</v>
      </c>
      <c r="M6176">
        <v>40</v>
      </c>
      <c r="N6176" t="s">
        <v>9659</v>
      </c>
      <c r="O6176" t="s">
        <v>10476</v>
      </c>
      <c r="P6176">
        <v>3</v>
      </c>
      <c r="Q6176">
        <v>1500</v>
      </c>
      <c r="R6176">
        <v>469</v>
      </c>
      <c r="T6176">
        <v>0</v>
      </c>
      <c r="U6176">
        <v>120</v>
      </c>
      <c r="V6176">
        <v>250</v>
      </c>
      <c r="W6176">
        <v>2.1105</v>
      </c>
      <c r="X6176">
        <v>2.5326</v>
      </c>
    </row>
    <row r="6177" spans="1:24" hidden="1" x14ac:dyDescent="0.3">
      <c r="A6177" t="s">
        <v>20685</v>
      </c>
      <c r="B6177" t="s">
        <v>8617</v>
      </c>
      <c r="C6177" t="s">
        <v>7770</v>
      </c>
      <c r="D6177" t="s">
        <v>7769</v>
      </c>
      <c r="E6177" t="s">
        <v>113</v>
      </c>
      <c r="F6177" t="s">
        <v>7771</v>
      </c>
      <c r="G6177" t="s">
        <v>247</v>
      </c>
      <c r="H6177" t="s">
        <v>1296</v>
      </c>
      <c r="I6177" t="s">
        <v>285</v>
      </c>
      <c r="J6177" t="s">
        <v>20683</v>
      </c>
      <c r="K6177" t="s">
        <v>20684</v>
      </c>
      <c r="L6177" t="s">
        <v>120</v>
      </c>
      <c r="M6177">
        <v>40</v>
      </c>
      <c r="N6177" t="s">
        <v>8614</v>
      </c>
      <c r="O6177" t="s">
        <v>9835</v>
      </c>
      <c r="P6177">
        <v>3</v>
      </c>
      <c r="Q6177">
        <v>694</v>
      </c>
      <c r="R6177">
        <v>408</v>
      </c>
      <c r="T6177">
        <v>0</v>
      </c>
      <c r="U6177">
        <v>120</v>
      </c>
      <c r="V6177">
        <v>250</v>
      </c>
      <c r="W6177">
        <v>0.84945599999999999</v>
      </c>
      <c r="X6177">
        <v>1.0193471999999999</v>
      </c>
    </row>
    <row r="6178" spans="1:24" hidden="1" x14ac:dyDescent="0.3">
      <c r="A6178" t="s">
        <v>20686</v>
      </c>
      <c r="B6178" t="s">
        <v>8179</v>
      </c>
      <c r="C6178" t="s">
        <v>7770</v>
      </c>
      <c r="D6178" t="s">
        <v>7769</v>
      </c>
      <c r="E6178" t="s">
        <v>113</v>
      </c>
      <c r="F6178" t="s">
        <v>7771</v>
      </c>
      <c r="G6178" t="s">
        <v>247</v>
      </c>
      <c r="H6178" t="s">
        <v>1296</v>
      </c>
      <c r="I6178" t="s">
        <v>285</v>
      </c>
      <c r="J6178" t="s">
        <v>20683</v>
      </c>
      <c r="K6178" t="s">
        <v>20684</v>
      </c>
      <c r="L6178" t="s">
        <v>120</v>
      </c>
      <c r="M6178">
        <v>40</v>
      </c>
      <c r="N6178" t="s">
        <v>8614</v>
      </c>
      <c r="O6178" t="s">
        <v>9816</v>
      </c>
      <c r="P6178">
        <v>3</v>
      </c>
      <c r="Q6178">
        <v>522</v>
      </c>
      <c r="R6178">
        <v>397</v>
      </c>
      <c r="W6178">
        <v>0.62170199999999998</v>
      </c>
      <c r="X6178">
        <v>0.74604239999999999</v>
      </c>
    </row>
    <row r="6179" spans="1:24" hidden="1" x14ac:dyDescent="0.3">
      <c r="A6179" t="s">
        <v>20687</v>
      </c>
      <c r="B6179" t="s">
        <v>8536</v>
      </c>
      <c r="C6179" t="s">
        <v>7770</v>
      </c>
      <c r="D6179" t="s">
        <v>7769</v>
      </c>
      <c r="E6179" t="s">
        <v>113</v>
      </c>
      <c r="F6179" t="s">
        <v>7771</v>
      </c>
      <c r="G6179" t="s">
        <v>247</v>
      </c>
      <c r="H6179" t="s">
        <v>1296</v>
      </c>
      <c r="I6179" t="s">
        <v>285</v>
      </c>
      <c r="J6179" t="s">
        <v>20683</v>
      </c>
      <c r="K6179" t="s">
        <v>20684</v>
      </c>
      <c r="L6179" t="s">
        <v>120</v>
      </c>
      <c r="M6179">
        <v>40</v>
      </c>
      <c r="N6179" t="s">
        <v>8614</v>
      </c>
      <c r="O6179" t="s">
        <v>9568</v>
      </c>
      <c r="P6179">
        <v>3</v>
      </c>
      <c r="Q6179">
        <v>409</v>
      </c>
      <c r="R6179">
        <v>269</v>
      </c>
      <c r="W6179">
        <v>0.330063</v>
      </c>
      <c r="X6179">
        <v>0.39607559999999997</v>
      </c>
    </row>
    <row r="6180" spans="1:24" hidden="1" x14ac:dyDescent="0.3">
      <c r="A6180" t="s">
        <v>20688</v>
      </c>
      <c r="B6180" t="s">
        <v>8174</v>
      </c>
      <c r="C6180" t="s">
        <v>20689</v>
      </c>
      <c r="D6180" t="s">
        <v>20690</v>
      </c>
      <c r="E6180" t="s">
        <v>113</v>
      </c>
      <c r="F6180" t="s">
        <v>20691</v>
      </c>
      <c r="G6180" t="s">
        <v>1356</v>
      </c>
      <c r="H6180" t="s">
        <v>127</v>
      </c>
      <c r="I6180" t="s">
        <v>406</v>
      </c>
      <c r="J6180" t="s">
        <v>113</v>
      </c>
      <c r="K6180" t="s">
        <v>113</v>
      </c>
      <c r="L6180" t="s">
        <v>113</v>
      </c>
      <c r="M6180">
        <v>22</v>
      </c>
      <c r="N6180" t="s">
        <v>9659</v>
      </c>
      <c r="O6180" t="s">
        <v>9042</v>
      </c>
      <c r="P6180">
        <v>3</v>
      </c>
      <c r="Q6180">
        <v>1412</v>
      </c>
      <c r="R6180">
        <v>353</v>
      </c>
      <c r="S6180">
        <v>164</v>
      </c>
      <c r="T6180">
        <v>70</v>
      </c>
      <c r="U6180">
        <v>120</v>
      </c>
      <c r="V6180">
        <v>260</v>
      </c>
      <c r="W6180">
        <v>1.4953080000000001</v>
      </c>
      <c r="X6180">
        <v>1.7943696</v>
      </c>
    </row>
    <row r="6181" spans="1:24" hidden="1" x14ac:dyDescent="0.3">
      <c r="A6181" t="s">
        <v>20692</v>
      </c>
      <c r="B6181" t="s">
        <v>8179</v>
      </c>
      <c r="C6181" t="s">
        <v>20689</v>
      </c>
      <c r="D6181" t="s">
        <v>20690</v>
      </c>
      <c r="E6181" t="s">
        <v>113</v>
      </c>
      <c r="F6181" t="s">
        <v>20691</v>
      </c>
      <c r="G6181" t="s">
        <v>1356</v>
      </c>
      <c r="H6181" t="s">
        <v>127</v>
      </c>
      <c r="I6181" t="s">
        <v>406</v>
      </c>
      <c r="J6181" t="s">
        <v>113</v>
      </c>
      <c r="K6181" t="s">
        <v>113</v>
      </c>
      <c r="L6181" t="s">
        <v>113</v>
      </c>
      <c r="M6181">
        <v>22</v>
      </c>
      <c r="N6181" t="s">
        <v>9659</v>
      </c>
      <c r="O6181" t="s">
        <v>20693</v>
      </c>
      <c r="P6181">
        <v>3</v>
      </c>
      <c r="Q6181">
        <v>750</v>
      </c>
      <c r="R6181">
        <v>406</v>
      </c>
      <c r="S6181">
        <v>166</v>
      </c>
      <c r="T6181">
        <v>70</v>
      </c>
      <c r="U6181">
        <v>120</v>
      </c>
      <c r="V6181">
        <v>260</v>
      </c>
      <c r="W6181">
        <v>0.91349999999999998</v>
      </c>
      <c r="X6181">
        <v>1.0961999999999998</v>
      </c>
    </row>
    <row r="6182" spans="1:24" hidden="1" x14ac:dyDescent="0.3">
      <c r="A6182" t="s">
        <v>20694</v>
      </c>
      <c r="B6182" t="s">
        <v>8536</v>
      </c>
      <c r="C6182" t="s">
        <v>20689</v>
      </c>
      <c r="D6182" t="s">
        <v>20690</v>
      </c>
      <c r="E6182" t="s">
        <v>113</v>
      </c>
      <c r="F6182" t="s">
        <v>20691</v>
      </c>
      <c r="G6182" t="s">
        <v>1356</v>
      </c>
      <c r="H6182" t="s">
        <v>127</v>
      </c>
      <c r="I6182" t="s">
        <v>406</v>
      </c>
      <c r="J6182" t="s">
        <v>113</v>
      </c>
      <c r="K6182" t="s">
        <v>113</v>
      </c>
      <c r="L6182" t="s">
        <v>113</v>
      </c>
      <c r="M6182">
        <v>22</v>
      </c>
      <c r="N6182" t="s">
        <v>8614</v>
      </c>
      <c r="O6182" t="s">
        <v>12523</v>
      </c>
      <c r="P6182">
        <v>3</v>
      </c>
      <c r="Q6182">
        <v>409</v>
      </c>
      <c r="R6182">
        <v>269</v>
      </c>
      <c r="S6182">
        <v>136</v>
      </c>
      <c r="W6182">
        <v>0.330063</v>
      </c>
      <c r="X6182">
        <v>0.39607559999999997</v>
      </c>
    </row>
    <row r="6183" spans="1:24" hidden="1" x14ac:dyDescent="0.3">
      <c r="A6183" t="s">
        <v>20695</v>
      </c>
      <c r="B6183" t="s">
        <v>8174</v>
      </c>
      <c r="C6183" t="s">
        <v>1166</v>
      </c>
      <c r="D6183" t="s">
        <v>1165</v>
      </c>
      <c r="E6183" t="s">
        <v>113</v>
      </c>
      <c r="F6183" t="s">
        <v>1167</v>
      </c>
      <c r="G6183" t="s">
        <v>133</v>
      </c>
      <c r="H6183" t="s">
        <v>1169</v>
      </c>
      <c r="I6183" t="s">
        <v>1171</v>
      </c>
      <c r="J6183" t="s">
        <v>20696</v>
      </c>
      <c r="K6183" t="s">
        <v>20697</v>
      </c>
      <c r="L6183" t="s">
        <v>1173</v>
      </c>
      <c r="M6183">
        <v>50</v>
      </c>
      <c r="N6183" t="s">
        <v>113</v>
      </c>
      <c r="O6183" t="s">
        <v>20006</v>
      </c>
      <c r="P6183">
        <v>3</v>
      </c>
      <c r="Q6183">
        <v>2500</v>
      </c>
      <c r="R6183">
        <v>320</v>
      </c>
      <c r="S6183">
        <v>145</v>
      </c>
      <c r="T6183">
        <v>100</v>
      </c>
      <c r="U6183">
        <v>215</v>
      </c>
      <c r="V6183">
        <v>300</v>
      </c>
      <c r="W6183">
        <v>2.4</v>
      </c>
      <c r="X6183">
        <v>2.88</v>
      </c>
    </row>
    <row r="6184" spans="1:24" hidden="1" x14ac:dyDescent="0.3">
      <c r="A6184" t="s">
        <v>20698</v>
      </c>
      <c r="B6184" t="s">
        <v>8179</v>
      </c>
      <c r="C6184" t="s">
        <v>1166</v>
      </c>
      <c r="D6184" t="s">
        <v>1165</v>
      </c>
      <c r="E6184" t="s">
        <v>113</v>
      </c>
      <c r="F6184" t="s">
        <v>1167</v>
      </c>
      <c r="G6184" t="s">
        <v>133</v>
      </c>
      <c r="H6184" t="s">
        <v>1169</v>
      </c>
      <c r="I6184" t="s">
        <v>1171</v>
      </c>
      <c r="J6184" t="s">
        <v>20696</v>
      </c>
      <c r="K6184" t="s">
        <v>20697</v>
      </c>
      <c r="L6184" t="s">
        <v>1173</v>
      </c>
      <c r="M6184">
        <v>50</v>
      </c>
      <c r="N6184" t="s">
        <v>113</v>
      </c>
      <c r="O6184" t="s">
        <v>17706</v>
      </c>
      <c r="P6184">
        <v>1</v>
      </c>
      <c r="Q6184">
        <v>441</v>
      </c>
      <c r="R6184">
        <v>402</v>
      </c>
      <c r="S6184">
        <v>118</v>
      </c>
      <c r="W6184">
        <v>0.177282</v>
      </c>
      <c r="X6184">
        <v>0.21273839999999999</v>
      </c>
    </row>
    <row r="6185" spans="1:24" hidden="1" x14ac:dyDescent="0.3">
      <c r="A6185" t="s">
        <v>20699</v>
      </c>
      <c r="B6185" t="s">
        <v>8174</v>
      </c>
      <c r="C6185" t="s">
        <v>1740</v>
      </c>
      <c r="D6185" t="s">
        <v>1739</v>
      </c>
      <c r="E6185" t="s">
        <v>113</v>
      </c>
      <c r="F6185" t="s">
        <v>1741</v>
      </c>
      <c r="G6185" t="s">
        <v>133</v>
      </c>
      <c r="H6185" t="s">
        <v>327</v>
      </c>
      <c r="I6185" t="s">
        <v>115</v>
      </c>
      <c r="J6185" t="s">
        <v>20700</v>
      </c>
      <c r="K6185" t="s">
        <v>20701</v>
      </c>
      <c r="L6185" t="s">
        <v>1173</v>
      </c>
      <c r="M6185">
        <v>50</v>
      </c>
      <c r="N6185" t="s">
        <v>113</v>
      </c>
      <c r="O6185" t="s">
        <v>9890</v>
      </c>
      <c r="P6185">
        <v>2</v>
      </c>
      <c r="Q6185">
        <v>2500</v>
      </c>
      <c r="R6185">
        <v>355</v>
      </c>
      <c r="S6185">
        <v>192</v>
      </c>
      <c r="T6185">
        <v>310</v>
      </c>
      <c r="U6185">
        <v>110</v>
      </c>
      <c r="W6185">
        <v>1.7749999999999999</v>
      </c>
      <c r="X6185">
        <v>2.13</v>
      </c>
    </row>
    <row r="6186" spans="1:24" hidden="1" x14ac:dyDescent="0.3">
      <c r="A6186" t="s">
        <v>20702</v>
      </c>
      <c r="B6186" t="s">
        <v>8179</v>
      </c>
      <c r="C6186" t="s">
        <v>1740</v>
      </c>
      <c r="D6186" t="s">
        <v>1739</v>
      </c>
      <c r="E6186" t="s">
        <v>113</v>
      </c>
      <c r="F6186" t="s">
        <v>1741</v>
      </c>
      <c r="G6186" t="s">
        <v>133</v>
      </c>
      <c r="H6186" t="s">
        <v>327</v>
      </c>
      <c r="I6186" t="s">
        <v>115</v>
      </c>
      <c r="J6186" t="s">
        <v>20700</v>
      </c>
      <c r="K6186" t="s">
        <v>20701</v>
      </c>
      <c r="L6186" t="s">
        <v>1173</v>
      </c>
      <c r="M6186">
        <v>50</v>
      </c>
      <c r="N6186" t="s">
        <v>9971</v>
      </c>
      <c r="O6186" t="s">
        <v>9034</v>
      </c>
      <c r="P6186">
        <v>1</v>
      </c>
      <c r="Q6186">
        <v>560</v>
      </c>
      <c r="R6186">
        <v>308</v>
      </c>
      <c r="W6186">
        <v>0.17247999999999999</v>
      </c>
      <c r="X6186">
        <v>0.20697599999999999</v>
      </c>
    </row>
    <row r="6187" spans="1:24" hidden="1" x14ac:dyDescent="0.3">
      <c r="A6187" t="s">
        <v>20703</v>
      </c>
      <c r="B6187" t="s">
        <v>8211</v>
      </c>
      <c r="C6187" t="s">
        <v>1740</v>
      </c>
      <c r="D6187" t="s">
        <v>1739</v>
      </c>
      <c r="E6187" t="s">
        <v>113</v>
      </c>
      <c r="F6187" t="s">
        <v>1741</v>
      </c>
      <c r="G6187" t="s">
        <v>133</v>
      </c>
      <c r="H6187" t="s">
        <v>327</v>
      </c>
      <c r="I6187" t="s">
        <v>115</v>
      </c>
      <c r="J6187" t="s">
        <v>20700</v>
      </c>
      <c r="K6187" t="s">
        <v>20701</v>
      </c>
      <c r="L6187" t="s">
        <v>1173</v>
      </c>
      <c r="M6187">
        <v>49</v>
      </c>
      <c r="N6187" t="s">
        <v>113</v>
      </c>
      <c r="O6187" t="s">
        <v>17194</v>
      </c>
      <c r="P6187">
        <v>1</v>
      </c>
      <c r="Q6187">
        <v>0.6</v>
      </c>
      <c r="T6187">
        <v>300.5</v>
      </c>
      <c r="W6187">
        <v>0.28274333882308139</v>
      </c>
      <c r="X6187">
        <v>0.45238934211693027</v>
      </c>
    </row>
    <row r="6188" spans="1:24" hidden="1" x14ac:dyDescent="0.3">
      <c r="A6188" t="s">
        <v>20704</v>
      </c>
      <c r="B6188" t="s">
        <v>8174</v>
      </c>
      <c r="C6188" t="s">
        <v>1900</v>
      </c>
      <c r="D6188" t="s">
        <v>1899</v>
      </c>
      <c r="E6188" t="s">
        <v>113</v>
      </c>
      <c r="F6188" t="s">
        <v>1901</v>
      </c>
      <c r="G6188" t="s">
        <v>133</v>
      </c>
      <c r="H6188" t="s">
        <v>327</v>
      </c>
      <c r="I6188" t="s">
        <v>115</v>
      </c>
      <c r="J6188" t="s">
        <v>20705</v>
      </c>
      <c r="K6188" t="s">
        <v>20706</v>
      </c>
      <c r="L6188" t="s">
        <v>1173</v>
      </c>
      <c r="M6188">
        <v>50</v>
      </c>
      <c r="N6188" t="s">
        <v>113</v>
      </c>
      <c r="O6188" t="s">
        <v>9890</v>
      </c>
      <c r="P6188">
        <v>2</v>
      </c>
      <c r="Q6188">
        <v>2500</v>
      </c>
      <c r="R6188">
        <v>355</v>
      </c>
      <c r="S6188">
        <v>192</v>
      </c>
      <c r="T6188">
        <v>30</v>
      </c>
      <c r="U6188">
        <v>210</v>
      </c>
      <c r="W6188">
        <v>1.7749999999999999</v>
      </c>
      <c r="X6188">
        <v>2.13</v>
      </c>
    </row>
    <row r="6189" spans="1:24" hidden="1" x14ac:dyDescent="0.3">
      <c r="A6189" t="s">
        <v>20707</v>
      </c>
      <c r="B6189" t="s">
        <v>8179</v>
      </c>
      <c r="C6189" t="s">
        <v>1900</v>
      </c>
      <c r="D6189" t="s">
        <v>1899</v>
      </c>
      <c r="E6189" t="s">
        <v>113</v>
      </c>
      <c r="F6189" t="s">
        <v>1901</v>
      </c>
      <c r="G6189" t="s">
        <v>133</v>
      </c>
      <c r="H6189" t="s">
        <v>327</v>
      </c>
      <c r="I6189" t="s">
        <v>115</v>
      </c>
      <c r="J6189" t="s">
        <v>20705</v>
      </c>
      <c r="K6189" t="s">
        <v>20706</v>
      </c>
      <c r="L6189" t="s">
        <v>1173</v>
      </c>
      <c r="M6189">
        <v>50</v>
      </c>
      <c r="N6189" t="s">
        <v>113</v>
      </c>
      <c r="O6189" t="s">
        <v>17706</v>
      </c>
      <c r="P6189">
        <v>1</v>
      </c>
      <c r="Q6189">
        <v>441</v>
      </c>
      <c r="R6189">
        <v>402</v>
      </c>
      <c r="W6189">
        <v>0.177282</v>
      </c>
      <c r="X6189">
        <v>0.21273839999999999</v>
      </c>
    </row>
    <row r="6190" spans="1:24" hidden="1" x14ac:dyDescent="0.3">
      <c r="A6190" t="s">
        <v>20708</v>
      </c>
      <c r="B6190" t="s">
        <v>8211</v>
      </c>
      <c r="C6190" t="s">
        <v>1900</v>
      </c>
      <c r="D6190" t="s">
        <v>1899</v>
      </c>
      <c r="E6190" t="s">
        <v>113</v>
      </c>
      <c r="F6190" t="s">
        <v>1901</v>
      </c>
      <c r="G6190" t="s">
        <v>133</v>
      </c>
      <c r="H6190" t="s">
        <v>327</v>
      </c>
      <c r="I6190" t="s">
        <v>115</v>
      </c>
      <c r="J6190" t="s">
        <v>20705</v>
      </c>
      <c r="K6190" t="s">
        <v>20706</v>
      </c>
      <c r="L6190" t="s">
        <v>1173</v>
      </c>
      <c r="M6190">
        <v>48</v>
      </c>
      <c r="N6190" t="s">
        <v>113</v>
      </c>
      <c r="O6190" t="s">
        <v>9493</v>
      </c>
      <c r="P6190">
        <v>1</v>
      </c>
      <c r="Q6190">
        <v>0.6</v>
      </c>
      <c r="T6190">
        <v>118.47</v>
      </c>
      <c r="W6190">
        <v>0.28274333882308139</v>
      </c>
      <c r="X6190">
        <v>0.45238934211693027</v>
      </c>
    </row>
    <row r="6191" spans="1:24" hidden="1" x14ac:dyDescent="0.3">
      <c r="A6191" t="s">
        <v>20709</v>
      </c>
      <c r="B6191" t="s">
        <v>8249</v>
      </c>
      <c r="C6191" t="s">
        <v>1900</v>
      </c>
      <c r="D6191" t="s">
        <v>1899</v>
      </c>
      <c r="E6191" t="s">
        <v>113</v>
      </c>
      <c r="F6191" t="s">
        <v>1901</v>
      </c>
      <c r="G6191" t="s">
        <v>133</v>
      </c>
      <c r="H6191" t="s">
        <v>327</v>
      </c>
      <c r="I6191" t="s">
        <v>115</v>
      </c>
      <c r="J6191" t="s">
        <v>20705</v>
      </c>
      <c r="K6191" t="s">
        <v>20706</v>
      </c>
      <c r="L6191" t="s">
        <v>1173</v>
      </c>
      <c r="M6191">
        <v>48</v>
      </c>
      <c r="N6191" t="s">
        <v>113</v>
      </c>
      <c r="O6191" t="s">
        <v>9493</v>
      </c>
      <c r="P6191">
        <v>1</v>
      </c>
      <c r="Q6191">
        <v>0.3</v>
      </c>
      <c r="T6191">
        <v>2.17</v>
      </c>
      <c r="W6191">
        <v>7.0685834705770348E-2</v>
      </c>
      <c r="X6191">
        <v>0.11309733552923257</v>
      </c>
    </row>
    <row r="6192" spans="1:24" hidden="1" x14ac:dyDescent="0.3">
      <c r="A6192" t="s">
        <v>20710</v>
      </c>
      <c r="B6192" t="s">
        <v>8174</v>
      </c>
      <c r="C6192" t="s">
        <v>1972</v>
      </c>
      <c r="D6192" t="s">
        <v>1971</v>
      </c>
      <c r="E6192" t="s">
        <v>113</v>
      </c>
      <c r="F6192" t="s">
        <v>1973</v>
      </c>
      <c r="G6192" t="s">
        <v>133</v>
      </c>
      <c r="H6192" t="s">
        <v>327</v>
      </c>
      <c r="I6192" t="s">
        <v>115</v>
      </c>
      <c r="J6192" t="s">
        <v>20711</v>
      </c>
      <c r="K6192" t="s">
        <v>20712</v>
      </c>
      <c r="L6192" t="s">
        <v>9030</v>
      </c>
      <c r="M6192">
        <v>60</v>
      </c>
      <c r="N6192" t="s">
        <v>113</v>
      </c>
      <c r="O6192" t="s">
        <v>9890</v>
      </c>
      <c r="P6192">
        <v>2</v>
      </c>
      <c r="Q6192">
        <v>2500</v>
      </c>
      <c r="R6192">
        <v>355</v>
      </c>
      <c r="S6192">
        <v>192</v>
      </c>
      <c r="T6192">
        <v>300</v>
      </c>
      <c r="U6192">
        <v>120</v>
      </c>
      <c r="W6192">
        <v>1.7749999999999999</v>
      </c>
      <c r="X6192">
        <v>2.13</v>
      </c>
    </row>
    <row r="6193" spans="1:24" hidden="1" x14ac:dyDescent="0.3">
      <c r="A6193" t="s">
        <v>20713</v>
      </c>
      <c r="B6193" t="s">
        <v>8179</v>
      </c>
      <c r="C6193" t="s">
        <v>1972</v>
      </c>
      <c r="D6193" t="s">
        <v>1971</v>
      </c>
      <c r="E6193" t="s">
        <v>113</v>
      </c>
      <c r="F6193" t="s">
        <v>1973</v>
      </c>
      <c r="G6193" t="s">
        <v>133</v>
      </c>
      <c r="H6193" t="s">
        <v>327</v>
      </c>
      <c r="I6193" t="s">
        <v>115</v>
      </c>
      <c r="J6193" t="s">
        <v>20711</v>
      </c>
      <c r="K6193" t="s">
        <v>20712</v>
      </c>
      <c r="L6193" t="s">
        <v>9030</v>
      </c>
      <c r="M6193">
        <v>60</v>
      </c>
      <c r="N6193" t="s">
        <v>113</v>
      </c>
      <c r="O6193" t="s">
        <v>17706</v>
      </c>
      <c r="P6193">
        <v>1</v>
      </c>
      <c r="Q6193">
        <v>441</v>
      </c>
      <c r="R6193">
        <v>402</v>
      </c>
      <c r="W6193">
        <v>0.177282</v>
      </c>
      <c r="X6193">
        <v>0.21273839999999999</v>
      </c>
    </row>
    <row r="6194" spans="1:24" hidden="1" x14ac:dyDescent="0.3">
      <c r="A6194" t="s">
        <v>20714</v>
      </c>
      <c r="B6194" t="s">
        <v>8211</v>
      </c>
      <c r="C6194" t="s">
        <v>1972</v>
      </c>
      <c r="D6194" t="s">
        <v>1971</v>
      </c>
      <c r="E6194" t="s">
        <v>113</v>
      </c>
      <c r="F6194" t="s">
        <v>1973</v>
      </c>
      <c r="G6194" t="s">
        <v>133</v>
      </c>
      <c r="H6194" t="s">
        <v>327</v>
      </c>
      <c r="I6194" t="s">
        <v>115</v>
      </c>
      <c r="J6194" t="s">
        <v>20711</v>
      </c>
      <c r="K6194" t="s">
        <v>20712</v>
      </c>
      <c r="L6194" t="s">
        <v>9030</v>
      </c>
      <c r="M6194">
        <v>58</v>
      </c>
      <c r="N6194" t="s">
        <v>113</v>
      </c>
      <c r="O6194" t="s">
        <v>9493</v>
      </c>
      <c r="P6194">
        <v>1</v>
      </c>
      <c r="Q6194">
        <v>0.6</v>
      </c>
      <c r="T6194">
        <v>296.76</v>
      </c>
      <c r="W6194">
        <v>0.28274333882308139</v>
      </c>
      <c r="X6194">
        <v>0.45238934211693027</v>
      </c>
    </row>
    <row r="6195" spans="1:24" hidden="1" x14ac:dyDescent="0.3">
      <c r="A6195" t="s">
        <v>20715</v>
      </c>
      <c r="B6195" t="s">
        <v>8174</v>
      </c>
      <c r="C6195" t="s">
        <v>1735</v>
      </c>
      <c r="D6195" t="s">
        <v>1734</v>
      </c>
      <c r="E6195" t="s">
        <v>113</v>
      </c>
      <c r="F6195" t="s">
        <v>1736</v>
      </c>
      <c r="G6195" t="s">
        <v>133</v>
      </c>
      <c r="H6195" t="s">
        <v>327</v>
      </c>
      <c r="I6195" t="s">
        <v>115</v>
      </c>
      <c r="J6195" t="s">
        <v>20716</v>
      </c>
      <c r="K6195" t="s">
        <v>20717</v>
      </c>
      <c r="L6195" t="s">
        <v>9030</v>
      </c>
      <c r="M6195">
        <v>60</v>
      </c>
      <c r="N6195" t="s">
        <v>113</v>
      </c>
      <c r="O6195" t="s">
        <v>9890</v>
      </c>
      <c r="P6195">
        <v>2</v>
      </c>
      <c r="Q6195">
        <v>2500</v>
      </c>
      <c r="R6195">
        <v>355</v>
      </c>
      <c r="S6195">
        <v>192</v>
      </c>
      <c r="T6195">
        <v>30</v>
      </c>
      <c r="U6195">
        <v>190</v>
      </c>
      <c r="W6195">
        <v>1.7749999999999999</v>
      </c>
      <c r="X6195">
        <v>2.13</v>
      </c>
    </row>
    <row r="6196" spans="1:24" hidden="1" x14ac:dyDescent="0.3">
      <c r="A6196" t="s">
        <v>20718</v>
      </c>
      <c r="B6196" t="s">
        <v>8179</v>
      </c>
      <c r="C6196" t="s">
        <v>1735</v>
      </c>
      <c r="D6196" t="s">
        <v>1734</v>
      </c>
      <c r="E6196" t="s">
        <v>113</v>
      </c>
      <c r="F6196" t="s">
        <v>1736</v>
      </c>
      <c r="G6196" t="s">
        <v>133</v>
      </c>
      <c r="H6196" t="s">
        <v>327</v>
      </c>
      <c r="I6196" t="s">
        <v>115</v>
      </c>
      <c r="J6196" t="s">
        <v>20716</v>
      </c>
      <c r="K6196" t="s">
        <v>20717</v>
      </c>
      <c r="L6196" t="s">
        <v>9030</v>
      </c>
      <c r="M6196">
        <v>60</v>
      </c>
      <c r="N6196" t="s">
        <v>113</v>
      </c>
      <c r="O6196" t="s">
        <v>17706</v>
      </c>
      <c r="P6196">
        <v>1</v>
      </c>
      <c r="Q6196">
        <v>441</v>
      </c>
      <c r="R6196">
        <v>402</v>
      </c>
      <c r="W6196">
        <v>0.177282</v>
      </c>
      <c r="X6196">
        <v>0.21273839999999999</v>
      </c>
    </row>
    <row r="6197" spans="1:24" hidden="1" x14ac:dyDescent="0.3">
      <c r="A6197" t="s">
        <v>20719</v>
      </c>
      <c r="B6197" t="s">
        <v>8211</v>
      </c>
      <c r="C6197" t="s">
        <v>1735</v>
      </c>
      <c r="D6197" t="s">
        <v>1734</v>
      </c>
      <c r="E6197" t="s">
        <v>113</v>
      </c>
      <c r="F6197" t="s">
        <v>1736</v>
      </c>
      <c r="G6197" t="s">
        <v>133</v>
      </c>
      <c r="H6197" t="s">
        <v>327</v>
      </c>
      <c r="I6197" t="s">
        <v>115</v>
      </c>
      <c r="J6197" t="s">
        <v>20716</v>
      </c>
      <c r="K6197" t="s">
        <v>20717</v>
      </c>
      <c r="L6197" t="s">
        <v>9030</v>
      </c>
      <c r="M6197">
        <v>58</v>
      </c>
      <c r="N6197" t="s">
        <v>113</v>
      </c>
      <c r="O6197" t="s">
        <v>9493</v>
      </c>
      <c r="P6197">
        <v>1</v>
      </c>
      <c r="Q6197">
        <v>0.6</v>
      </c>
      <c r="T6197">
        <v>273.49</v>
      </c>
      <c r="W6197">
        <v>0.28274333882308139</v>
      </c>
      <c r="X6197">
        <v>0.45238934211693027</v>
      </c>
    </row>
    <row r="6198" spans="1:24" hidden="1" x14ac:dyDescent="0.3">
      <c r="A6198" t="s">
        <v>20720</v>
      </c>
      <c r="B6198" t="s">
        <v>8174</v>
      </c>
      <c r="C6198" t="s">
        <v>1265</v>
      </c>
      <c r="D6198" t="s">
        <v>1264</v>
      </c>
      <c r="E6198" t="s">
        <v>113</v>
      </c>
      <c r="F6198" t="s">
        <v>1266</v>
      </c>
      <c r="G6198" t="s">
        <v>133</v>
      </c>
      <c r="H6198" t="s">
        <v>327</v>
      </c>
      <c r="I6198" t="s">
        <v>115</v>
      </c>
      <c r="J6198" t="s">
        <v>20721</v>
      </c>
      <c r="K6198" t="s">
        <v>20722</v>
      </c>
      <c r="L6198" t="s">
        <v>120</v>
      </c>
      <c r="M6198">
        <v>40</v>
      </c>
      <c r="N6198" t="s">
        <v>113</v>
      </c>
      <c r="O6198" t="s">
        <v>8207</v>
      </c>
      <c r="P6198">
        <v>2</v>
      </c>
      <c r="Q6198">
        <v>1400</v>
      </c>
      <c r="R6198">
        <v>320</v>
      </c>
      <c r="T6198">
        <v>300</v>
      </c>
      <c r="U6198">
        <v>110</v>
      </c>
      <c r="W6198">
        <v>0.89600000000000002</v>
      </c>
      <c r="X6198">
        <v>1.0751999999999999</v>
      </c>
    </row>
    <row r="6199" spans="1:24" hidden="1" x14ac:dyDescent="0.3">
      <c r="A6199" t="s">
        <v>20723</v>
      </c>
      <c r="B6199" t="s">
        <v>8179</v>
      </c>
      <c r="C6199" t="s">
        <v>1265</v>
      </c>
      <c r="D6199" t="s">
        <v>1264</v>
      </c>
      <c r="E6199" t="s">
        <v>113</v>
      </c>
      <c r="F6199" t="s">
        <v>1266</v>
      </c>
      <c r="G6199" t="s">
        <v>133</v>
      </c>
      <c r="H6199" t="s">
        <v>327</v>
      </c>
      <c r="I6199" t="s">
        <v>115</v>
      </c>
      <c r="J6199" t="s">
        <v>20721</v>
      </c>
      <c r="K6199" t="s">
        <v>20722</v>
      </c>
      <c r="L6199" t="s">
        <v>120</v>
      </c>
      <c r="M6199">
        <v>40</v>
      </c>
      <c r="N6199" t="s">
        <v>113</v>
      </c>
      <c r="O6199" t="s">
        <v>17706</v>
      </c>
      <c r="P6199">
        <v>1</v>
      </c>
      <c r="Q6199">
        <v>441</v>
      </c>
      <c r="R6199">
        <v>402</v>
      </c>
      <c r="W6199">
        <v>0.177282</v>
      </c>
      <c r="X6199">
        <v>0.21273839999999999</v>
      </c>
    </row>
    <row r="6200" spans="1:24" hidden="1" x14ac:dyDescent="0.3">
      <c r="A6200" t="s">
        <v>20724</v>
      </c>
      <c r="B6200" t="s">
        <v>8211</v>
      </c>
      <c r="C6200" t="s">
        <v>1265</v>
      </c>
      <c r="D6200" t="s">
        <v>1264</v>
      </c>
      <c r="E6200" t="s">
        <v>113</v>
      </c>
      <c r="F6200" t="s">
        <v>1266</v>
      </c>
      <c r="G6200" t="s">
        <v>133</v>
      </c>
      <c r="H6200" t="s">
        <v>327</v>
      </c>
      <c r="I6200" t="s">
        <v>115</v>
      </c>
      <c r="J6200" t="s">
        <v>20721</v>
      </c>
      <c r="K6200" t="s">
        <v>20722</v>
      </c>
      <c r="L6200" t="s">
        <v>120</v>
      </c>
      <c r="M6200">
        <v>40</v>
      </c>
      <c r="N6200" t="s">
        <v>113</v>
      </c>
      <c r="O6200" t="s">
        <v>9493</v>
      </c>
      <c r="P6200">
        <v>1</v>
      </c>
      <c r="Q6200">
        <v>0.3</v>
      </c>
      <c r="T6200">
        <v>118.26</v>
      </c>
      <c r="W6200">
        <v>7.0685834705770348E-2</v>
      </c>
      <c r="X6200">
        <v>0.11309733552923257</v>
      </c>
    </row>
    <row r="6201" spans="1:24" hidden="1" x14ac:dyDescent="0.3">
      <c r="A6201" t="s">
        <v>20725</v>
      </c>
      <c r="B6201" t="s">
        <v>8174</v>
      </c>
      <c r="C6201" t="s">
        <v>1289</v>
      </c>
      <c r="D6201" t="s">
        <v>1288</v>
      </c>
      <c r="E6201" t="s">
        <v>113</v>
      </c>
      <c r="F6201" t="s">
        <v>1290</v>
      </c>
      <c r="G6201" t="s">
        <v>133</v>
      </c>
      <c r="H6201" t="s">
        <v>327</v>
      </c>
      <c r="I6201" t="s">
        <v>115</v>
      </c>
      <c r="J6201" t="s">
        <v>20726</v>
      </c>
      <c r="K6201" t="s">
        <v>20727</v>
      </c>
      <c r="L6201" t="s">
        <v>9030</v>
      </c>
      <c r="M6201">
        <v>60</v>
      </c>
      <c r="N6201" t="s">
        <v>113</v>
      </c>
      <c r="O6201" t="s">
        <v>9890</v>
      </c>
      <c r="P6201">
        <v>2</v>
      </c>
      <c r="Q6201">
        <v>2500</v>
      </c>
      <c r="R6201">
        <v>355</v>
      </c>
      <c r="S6201">
        <v>192</v>
      </c>
      <c r="T6201">
        <v>300</v>
      </c>
      <c r="U6201">
        <v>120</v>
      </c>
      <c r="W6201">
        <v>1.7749999999999999</v>
      </c>
      <c r="X6201">
        <v>2.13</v>
      </c>
    </row>
    <row r="6202" spans="1:24" hidden="1" x14ac:dyDescent="0.3">
      <c r="A6202" t="s">
        <v>20728</v>
      </c>
      <c r="B6202" t="s">
        <v>8179</v>
      </c>
      <c r="C6202" t="s">
        <v>1289</v>
      </c>
      <c r="D6202" t="s">
        <v>1288</v>
      </c>
      <c r="E6202" t="s">
        <v>113</v>
      </c>
      <c r="F6202" t="s">
        <v>1290</v>
      </c>
      <c r="G6202" t="s">
        <v>133</v>
      </c>
      <c r="H6202" t="s">
        <v>327</v>
      </c>
      <c r="I6202" t="s">
        <v>115</v>
      </c>
      <c r="J6202" t="s">
        <v>20726</v>
      </c>
      <c r="K6202" t="s">
        <v>20727</v>
      </c>
      <c r="L6202" t="s">
        <v>9030</v>
      </c>
      <c r="M6202">
        <v>60</v>
      </c>
      <c r="N6202" t="s">
        <v>113</v>
      </c>
      <c r="O6202" t="s">
        <v>17706</v>
      </c>
      <c r="P6202">
        <v>1</v>
      </c>
      <c r="Q6202">
        <v>441</v>
      </c>
      <c r="R6202">
        <v>402</v>
      </c>
      <c r="W6202">
        <v>0.177282</v>
      </c>
      <c r="X6202">
        <v>0.21273839999999999</v>
      </c>
    </row>
    <row r="6203" spans="1:24" hidden="1" x14ac:dyDescent="0.3">
      <c r="A6203" t="s">
        <v>20729</v>
      </c>
      <c r="B6203" t="s">
        <v>8211</v>
      </c>
      <c r="C6203" t="s">
        <v>1289</v>
      </c>
      <c r="D6203" t="s">
        <v>1288</v>
      </c>
      <c r="E6203" t="s">
        <v>113</v>
      </c>
      <c r="F6203" t="s">
        <v>1290</v>
      </c>
      <c r="G6203" t="s">
        <v>133</v>
      </c>
      <c r="H6203" t="s">
        <v>327</v>
      </c>
      <c r="I6203" t="s">
        <v>115</v>
      </c>
      <c r="J6203" t="s">
        <v>20726</v>
      </c>
      <c r="K6203" t="s">
        <v>20727</v>
      </c>
      <c r="L6203" t="s">
        <v>9030</v>
      </c>
      <c r="M6203">
        <v>59</v>
      </c>
      <c r="N6203" t="s">
        <v>113</v>
      </c>
      <c r="O6203" t="s">
        <v>9493</v>
      </c>
      <c r="P6203">
        <v>1</v>
      </c>
      <c r="Q6203">
        <v>0.6</v>
      </c>
      <c r="T6203">
        <v>113.37</v>
      </c>
      <c r="W6203">
        <v>0.28274333882308139</v>
      </c>
      <c r="X6203">
        <v>0.45238934211693027</v>
      </c>
    </row>
    <row r="6204" spans="1:24" hidden="1" x14ac:dyDescent="0.3">
      <c r="A6204" t="s">
        <v>20730</v>
      </c>
      <c r="B6204" t="s">
        <v>8174</v>
      </c>
      <c r="C6204" t="s">
        <v>1976</v>
      </c>
      <c r="D6204" t="s">
        <v>1975</v>
      </c>
      <c r="E6204" t="s">
        <v>113</v>
      </c>
      <c r="F6204" t="s">
        <v>1977</v>
      </c>
      <c r="G6204" t="s">
        <v>133</v>
      </c>
      <c r="H6204" t="s">
        <v>327</v>
      </c>
      <c r="I6204" t="s">
        <v>115</v>
      </c>
      <c r="J6204" t="s">
        <v>20731</v>
      </c>
      <c r="K6204" t="s">
        <v>20732</v>
      </c>
      <c r="L6204" t="s">
        <v>9030</v>
      </c>
      <c r="M6204">
        <v>60</v>
      </c>
      <c r="N6204" t="s">
        <v>113</v>
      </c>
      <c r="O6204" t="s">
        <v>9890</v>
      </c>
      <c r="P6204">
        <v>2</v>
      </c>
      <c r="Q6204">
        <v>2500</v>
      </c>
      <c r="R6204">
        <v>355</v>
      </c>
      <c r="S6204">
        <v>192</v>
      </c>
      <c r="T6204">
        <v>300</v>
      </c>
      <c r="U6204">
        <v>120</v>
      </c>
      <c r="W6204">
        <v>1.7749999999999999</v>
      </c>
      <c r="X6204">
        <v>2.13</v>
      </c>
    </row>
    <row r="6205" spans="1:24" hidden="1" x14ac:dyDescent="0.3">
      <c r="A6205" t="s">
        <v>20733</v>
      </c>
      <c r="B6205" t="s">
        <v>8179</v>
      </c>
      <c r="C6205" t="s">
        <v>1976</v>
      </c>
      <c r="D6205" t="s">
        <v>1975</v>
      </c>
      <c r="E6205" t="s">
        <v>113</v>
      </c>
      <c r="F6205" t="s">
        <v>1977</v>
      </c>
      <c r="G6205" t="s">
        <v>133</v>
      </c>
      <c r="H6205" t="s">
        <v>327</v>
      </c>
      <c r="I6205" t="s">
        <v>115</v>
      </c>
      <c r="J6205" t="s">
        <v>20731</v>
      </c>
      <c r="K6205" t="s">
        <v>20732</v>
      </c>
      <c r="L6205" t="s">
        <v>9030</v>
      </c>
      <c r="M6205">
        <v>60</v>
      </c>
      <c r="N6205" t="s">
        <v>113</v>
      </c>
      <c r="O6205" t="s">
        <v>17706</v>
      </c>
      <c r="P6205">
        <v>1</v>
      </c>
      <c r="Q6205">
        <v>441</v>
      </c>
      <c r="R6205">
        <v>402</v>
      </c>
      <c r="W6205">
        <v>0.177282</v>
      </c>
      <c r="X6205">
        <v>0.21273839999999999</v>
      </c>
    </row>
    <row r="6206" spans="1:24" hidden="1" x14ac:dyDescent="0.3">
      <c r="A6206" t="s">
        <v>20734</v>
      </c>
      <c r="B6206" t="s">
        <v>8211</v>
      </c>
      <c r="C6206" t="s">
        <v>1976</v>
      </c>
      <c r="D6206" t="s">
        <v>1975</v>
      </c>
      <c r="E6206" t="s">
        <v>113</v>
      </c>
      <c r="F6206" t="s">
        <v>1977</v>
      </c>
      <c r="G6206" t="s">
        <v>133</v>
      </c>
      <c r="H6206" t="s">
        <v>327</v>
      </c>
      <c r="I6206" t="s">
        <v>115</v>
      </c>
      <c r="J6206" t="s">
        <v>20731</v>
      </c>
      <c r="K6206" t="s">
        <v>20732</v>
      </c>
      <c r="L6206" t="s">
        <v>9030</v>
      </c>
      <c r="M6206">
        <v>58</v>
      </c>
      <c r="N6206" t="s">
        <v>113</v>
      </c>
      <c r="O6206" t="s">
        <v>9493</v>
      </c>
      <c r="P6206">
        <v>2</v>
      </c>
      <c r="Q6206">
        <v>0.6</v>
      </c>
      <c r="T6206">
        <v>301.93</v>
      </c>
      <c r="U6206">
        <v>122.3</v>
      </c>
      <c r="W6206">
        <v>0.56548667764616278</v>
      </c>
      <c r="X6206">
        <v>0.90477868423386054</v>
      </c>
    </row>
    <row r="6207" spans="1:24" hidden="1" x14ac:dyDescent="0.3">
      <c r="A6207" t="s">
        <v>20735</v>
      </c>
      <c r="B6207" t="s">
        <v>8174</v>
      </c>
      <c r="C6207" t="s">
        <v>1252</v>
      </c>
      <c r="D6207" t="s">
        <v>1251</v>
      </c>
      <c r="E6207" t="s">
        <v>113</v>
      </c>
      <c r="F6207" t="s">
        <v>1253</v>
      </c>
      <c r="G6207" t="s">
        <v>133</v>
      </c>
      <c r="H6207" t="s">
        <v>327</v>
      </c>
      <c r="I6207" t="s">
        <v>115</v>
      </c>
      <c r="J6207" t="s">
        <v>20736</v>
      </c>
      <c r="K6207" t="s">
        <v>20737</v>
      </c>
      <c r="L6207" t="s">
        <v>1173</v>
      </c>
      <c r="M6207">
        <v>50</v>
      </c>
      <c r="N6207" t="s">
        <v>113</v>
      </c>
      <c r="O6207" t="s">
        <v>9890</v>
      </c>
      <c r="P6207">
        <v>2</v>
      </c>
      <c r="Q6207">
        <v>2500</v>
      </c>
      <c r="R6207">
        <v>355</v>
      </c>
      <c r="S6207">
        <v>192</v>
      </c>
      <c r="T6207">
        <v>300</v>
      </c>
      <c r="U6207">
        <v>120</v>
      </c>
      <c r="W6207">
        <v>1.7749999999999999</v>
      </c>
      <c r="X6207">
        <v>2.13</v>
      </c>
    </row>
    <row r="6208" spans="1:24" hidden="1" x14ac:dyDescent="0.3">
      <c r="A6208" t="s">
        <v>20738</v>
      </c>
      <c r="B6208" t="s">
        <v>8179</v>
      </c>
      <c r="C6208" t="s">
        <v>1252</v>
      </c>
      <c r="D6208" t="s">
        <v>1251</v>
      </c>
      <c r="E6208" t="s">
        <v>113</v>
      </c>
      <c r="F6208" t="s">
        <v>1253</v>
      </c>
      <c r="G6208" t="s">
        <v>133</v>
      </c>
      <c r="H6208" t="s">
        <v>327</v>
      </c>
      <c r="I6208" t="s">
        <v>115</v>
      </c>
      <c r="J6208" t="s">
        <v>20736</v>
      </c>
      <c r="K6208" t="s">
        <v>20737</v>
      </c>
      <c r="L6208" t="s">
        <v>1173</v>
      </c>
      <c r="M6208">
        <v>50</v>
      </c>
      <c r="N6208" t="s">
        <v>113</v>
      </c>
      <c r="O6208" t="s">
        <v>17706</v>
      </c>
      <c r="P6208">
        <v>1</v>
      </c>
      <c r="Q6208">
        <v>441</v>
      </c>
      <c r="R6208">
        <v>402</v>
      </c>
      <c r="W6208">
        <v>0.177282</v>
      </c>
      <c r="X6208">
        <v>0.21273839999999999</v>
      </c>
    </row>
    <row r="6209" spans="1:24" hidden="1" x14ac:dyDescent="0.3">
      <c r="A6209" t="s">
        <v>20739</v>
      </c>
      <c r="B6209" t="s">
        <v>8211</v>
      </c>
      <c r="C6209" t="s">
        <v>1252</v>
      </c>
      <c r="D6209" t="s">
        <v>1251</v>
      </c>
      <c r="E6209" t="s">
        <v>113</v>
      </c>
      <c r="F6209" t="s">
        <v>1253</v>
      </c>
      <c r="G6209" t="s">
        <v>133</v>
      </c>
      <c r="H6209" t="s">
        <v>327</v>
      </c>
      <c r="I6209" t="s">
        <v>115</v>
      </c>
      <c r="J6209" t="s">
        <v>20736</v>
      </c>
      <c r="K6209" t="s">
        <v>20737</v>
      </c>
      <c r="L6209" t="s">
        <v>1173</v>
      </c>
      <c r="M6209">
        <v>49</v>
      </c>
      <c r="N6209" t="s">
        <v>113</v>
      </c>
      <c r="O6209" t="s">
        <v>9493</v>
      </c>
      <c r="P6209">
        <v>1</v>
      </c>
      <c r="Q6209">
        <v>0.9</v>
      </c>
      <c r="T6209">
        <v>122.05</v>
      </c>
      <c r="W6209">
        <v>0.63617251235193317</v>
      </c>
      <c r="X6209">
        <v>1.0178760197630932</v>
      </c>
    </row>
    <row r="6210" spans="1:24" hidden="1" x14ac:dyDescent="0.3">
      <c r="A6210" t="s">
        <v>20740</v>
      </c>
      <c r="B6210" t="s">
        <v>8249</v>
      </c>
      <c r="C6210" t="s">
        <v>1252</v>
      </c>
      <c r="D6210" t="s">
        <v>1251</v>
      </c>
      <c r="E6210" t="s">
        <v>113</v>
      </c>
      <c r="F6210" t="s">
        <v>1253</v>
      </c>
      <c r="G6210" t="s">
        <v>133</v>
      </c>
      <c r="H6210" t="s">
        <v>327</v>
      </c>
      <c r="I6210" t="s">
        <v>115</v>
      </c>
      <c r="J6210" t="s">
        <v>20736</v>
      </c>
      <c r="K6210" t="s">
        <v>20737</v>
      </c>
      <c r="L6210" t="s">
        <v>1173</v>
      </c>
      <c r="M6210">
        <v>49</v>
      </c>
      <c r="N6210" t="s">
        <v>113</v>
      </c>
      <c r="O6210" t="s">
        <v>9493</v>
      </c>
      <c r="P6210">
        <v>1</v>
      </c>
      <c r="Q6210">
        <v>0.6</v>
      </c>
      <c r="T6210">
        <v>302.01</v>
      </c>
      <c r="W6210">
        <v>0.28274333882308139</v>
      </c>
      <c r="X6210">
        <v>0.45238934211693027</v>
      </c>
    </row>
    <row r="6211" spans="1:24" hidden="1" x14ac:dyDescent="0.3">
      <c r="A6211" t="s">
        <v>20741</v>
      </c>
      <c r="B6211" t="s">
        <v>8174</v>
      </c>
      <c r="C6211" t="s">
        <v>20742</v>
      </c>
      <c r="D6211" t="s">
        <v>20743</v>
      </c>
      <c r="E6211" t="s">
        <v>113</v>
      </c>
      <c r="F6211" t="s">
        <v>20744</v>
      </c>
      <c r="G6211" t="s">
        <v>247</v>
      </c>
      <c r="H6211" t="s">
        <v>308</v>
      </c>
      <c r="I6211" t="s">
        <v>935</v>
      </c>
      <c r="J6211" t="s">
        <v>20745</v>
      </c>
      <c r="K6211" t="s">
        <v>20746</v>
      </c>
      <c r="L6211" t="s">
        <v>8903</v>
      </c>
      <c r="M6211">
        <v>30</v>
      </c>
      <c r="N6211" t="s">
        <v>9085</v>
      </c>
      <c r="O6211" t="s">
        <v>10794</v>
      </c>
      <c r="P6211">
        <v>3</v>
      </c>
      <c r="Q6211">
        <v>1499</v>
      </c>
      <c r="R6211">
        <v>369</v>
      </c>
      <c r="T6211">
        <v>75</v>
      </c>
      <c r="U6211">
        <v>180</v>
      </c>
      <c r="V6211">
        <v>350</v>
      </c>
      <c r="W6211">
        <v>1.6593929999999999</v>
      </c>
      <c r="X6211">
        <v>1.9912715999999997</v>
      </c>
    </row>
    <row r="6212" spans="1:24" hidden="1" x14ac:dyDescent="0.3">
      <c r="A6212" t="s">
        <v>20747</v>
      </c>
      <c r="B6212" t="s">
        <v>8617</v>
      </c>
      <c r="C6212" t="s">
        <v>20742</v>
      </c>
      <c r="D6212" t="s">
        <v>20743</v>
      </c>
      <c r="E6212" t="s">
        <v>113</v>
      </c>
      <c r="F6212" t="s">
        <v>20744</v>
      </c>
      <c r="G6212" t="s">
        <v>247</v>
      </c>
      <c r="H6212" t="s">
        <v>308</v>
      </c>
      <c r="I6212" t="s">
        <v>935</v>
      </c>
      <c r="J6212" t="s">
        <v>20745</v>
      </c>
      <c r="K6212" t="s">
        <v>20746</v>
      </c>
      <c r="L6212" t="s">
        <v>8903</v>
      </c>
      <c r="M6212">
        <v>30</v>
      </c>
      <c r="N6212" t="s">
        <v>9085</v>
      </c>
      <c r="O6212" t="s">
        <v>8645</v>
      </c>
      <c r="P6212">
        <v>3</v>
      </c>
      <c r="Q6212">
        <v>730</v>
      </c>
      <c r="R6212">
        <v>395</v>
      </c>
      <c r="T6212">
        <v>75</v>
      </c>
      <c r="U6212">
        <v>180</v>
      </c>
      <c r="V6212">
        <v>350</v>
      </c>
      <c r="W6212">
        <v>0.86504999999999999</v>
      </c>
      <c r="X6212">
        <v>1.03806</v>
      </c>
    </row>
    <row r="6213" spans="1:24" hidden="1" x14ac:dyDescent="0.3">
      <c r="A6213" t="s">
        <v>20748</v>
      </c>
      <c r="B6213" t="s">
        <v>8179</v>
      </c>
      <c r="C6213" t="s">
        <v>20742</v>
      </c>
      <c r="D6213" t="s">
        <v>20743</v>
      </c>
      <c r="E6213" t="s">
        <v>113</v>
      </c>
      <c r="F6213" t="s">
        <v>20744</v>
      </c>
      <c r="G6213" t="s">
        <v>247</v>
      </c>
      <c r="H6213" t="s">
        <v>308</v>
      </c>
      <c r="I6213" t="s">
        <v>935</v>
      </c>
      <c r="J6213" t="s">
        <v>20745</v>
      </c>
      <c r="K6213" t="s">
        <v>20746</v>
      </c>
      <c r="L6213" t="s">
        <v>8903</v>
      </c>
      <c r="M6213">
        <v>30</v>
      </c>
      <c r="N6213" t="s">
        <v>9085</v>
      </c>
      <c r="O6213" t="s">
        <v>11880</v>
      </c>
      <c r="P6213">
        <v>3</v>
      </c>
      <c r="Q6213">
        <v>400</v>
      </c>
      <c r="R6213">
        <v>300</v>
      </c>
      <c r="W6213">
        <v>0.36</v>
      </c>
      <c r="X6213">
        <v>0.432</v>
      </c>
    </row>
    <row r="6214" spans="1:24" hidden="1" x14ac:dyDescent="0.3">
      <c r="A6214" t="s">
        <v>20749</v>
      </c>
      <c r="B6214" t="s">
        <v>8536</v>
      </c>
      <c r="C6214" t="s">
        <v>20742</v>
      </c>
      <c r="D6214" t="s">
        <v>20743</v>
      </c>
      <c r="E6214" t="s">
        <v>113</v>
      </c>
      <c r="F6214" t="s">
        <v>20744</v>
      </c>
      <c r="G6214" t="s">
        <v>247</v>
      </c>
      <c r="H6214" t="s">
        <v>308</v>
      </c>
      <c r="I6214" t="s">
        <v>935</v>
      </c>
      <c r="J6214" t="s">
        <v>20745</v>
      </c>
      <c r="K6214" t="s">
        <v>20746</v>
      </c>
      <c r="L6214" t="s">
        <v>8903</v>
      </c>
      <c r="M6214">
        <v>28</v>
      </c>
      <c r="N6214" t="s">
        <v>9085</v>
      </c>
      <c r="O6214" t="s">
        <v>16695</v>
      </c>
      <c r="P6214">
        <v>3</v>
      </c>
      <c r="Q6214">
        <v>400</v>
      </c>
      <c r="R6214">
        <v>300</v>
      </c>
      <c r="W6214">
        <v>0.36</v>
      </c>
      <c r="X6214">
        <v>0.432</v>
      </c>
    </row>
    <row r="6215" spans="1:24" hidden="1" x14ac:dyDescent="0.3">
      <c r="A6215" t="s">
        <v>20750</v>
      </c>
      <c r="B6215" t="s">
        <v>8539</v>
      </c>
      <c r="C6215" t="s">
        <v>20742</v>
      </c>
      <c r="D6215" t="s">
        <v>20743</v>
      </c>
      <c r="E6215" t="s">
        <v>113</v>
      </c>
      <c r="F6215" t="s">
        <v>20744</v>
      </c>
      <c r="G6215" t="s">
        <v>247</v>
      </c>
      <c r="H6215" t="s">
        <v>308</v>
      </c>
      <c r="I6215" t="s">
        <v>935</v>
      </c>
      <c r="J6215" t="s">
        <v>20745</v>
      </c>
      <c r="K6215" t="s">
        <v>20746</v>
      </c>
      <c r="L6215" t="s">
        <v>8903</v>
      </c>
      <c r="M6215">
        <v>28</v>
      </c>
      <c r="N6215" t="s">
        <v>9085</v>
      </c>
      <c r="O6215" t="s">
        <v>9131</v>
      </c>
      <c r="P6215">
        <v>2</v>
      </c>
      <c r="Q6215">
        <v>210</v>
      </c>
      <c r="R6215">
        <v>210</v>
      </c>
      <c r="W6215">
        <v>8.8200000000000001E-2</v>
      </c>
      <c r="X6215">
        <v>0.10584</v>
      </c>
    </row>
    <row r="6216" spans="1:24" hidden="1" x14ac:dyDescent="0.3">
      <c r="A6216" t="s">
        <v>20751</v>
      </c>
      <c r="B6216" t="s">
        <v>8211</v>
      </c>
      <c r="C6216" t="s">
        <v>20742</v>
      </c>
      <c r="D6216" t="s">
        <v>20743</v>
      </c>
      <c r="E6216" t="s">
        <v>113</v>
      </c>
      <c r="F6216" t="s">
        <v>20744</v>
      </c>
      <c r="G6216" t="s">
        <v>247</v>
      </c>
      <c r="H6216" t="s">
        <v>308</v>
      </c>
      <c r="I6216" t="s">
        <v>935</v>
      </c>
      <c r="J6216" t="s">
        <v>20745</v>
      </c>
      <c r="K6216" t="s">
        <v>20746</v>
      </c>
      <c r="L6216" t="s">
        <v>8903</v>
      </c>
      <c r="M6216">
        <v>28</v>
      </c>
      <c r="N6216" t="s">
        <v>113</v>
      </c>
      <c r="O6216" t="s">
        <v>9493</v>
      </c>
      <c r="P6216">
        <v>1</v>
      </c>
      <c r="Q6216">
        <v>0.6</v>
      </c>
      <c r="T6216">
        <v>131.32</v>
      </c>
      <c r="W6216">
        <v>0.28274333882308139</v>
      </c>
      <c r="X6216">
        <v>0.45238934211693027</v>
      </c>
    </row>
    <row r="6217" spans="1:24" hidden="1" x14ac:dyDescent="0.3">
      <c r="A6217" t="s">
        <v>20752</v>
      </c>
      <c r="B6217" t="s">
        <v>8174</v>
      </c>
      <c r="C6217" t="s">
        <v>1591</v>
      </c>
      <c r="D6217" t="s">
        <v>1590</v>
      </c>
      <c r="E6217" t="s">
        <v>113</v>
      </c>
      <c r="F6217" t="s">
        <v>1592</v>
      </c>
      <c r="G6217" t="s">
        <v>247</v>
      </c>
      <c r="H6217" t="s">
        <v>308</v>
      </c>
      <c r="I6217" t="s">
        <v>310</v>
      </c>
      <c r="J6217" t="s">
        <v>20753</v>
      </c>
      <c r="K6217" t="s">
        <v>20754</v>
      </c>
      <c r="L6217" t="s">
        <v>9690</v>
      </c>
      <c r="M6217">
        <v>80</v>
      </c>
      <c r="N6217" t="s">
        <v>9659</v>
      </c>
      <c r="O6217" t="s">
        <v>9771</v>
      </c>
      <c r="P6217">
        <v>1</v>
      </c>
      <c r="Q6217">
        <v>597</v>
      </c>
      <c r="R6217">
        <v>300</v>
      </c>
      <c r="T6217">
        <v>120</v>
      </c>
      <c r="W6217">
        <v>0.17910000000000001</v>
      </c>
      <c r="X6217">
        <v>0.21492</v>
      </c>
    </row>
    <row r="6218" spans="1:24" hidden="1" x14ac:dyDescent="0.3">
      <c r="A6218" t="s">
        <v>20755</v>
      </c>
      <c r="B6218" t="s">
        <v>8179</v>
      </c>
      <c r="C6218" t="s">
        <v>1591</v>
      </c>
      <c r="D6218" t="s">
        <v>1590</v>
      </c>
      <c r="E6218" t="s">
        <v>113</v>
      </c>
      <c r="F6218" t="s">
        <v>1592</v>
      </c>
      <c r="G6218" t="s">
        <v>247</v>
      </c>
      <c r="H6218" t="s">
        <v>308</v>
      </c>
      <c r="I6218" t="s">
        <v>310</v>
      </c>
      <c r="J6218" t="s">
        <v>20753</v>
      </c>
      <c r="K6218" t="s">
        <v>20754</v>
      </c>
      <c r="L6218" t="s">
        <v>9690</v>
      </c>
      <c r="M6218">
        <v>80</v>
      </c>
      <c r="N6218" t="s">
        <v>8614</v>
      </c>
      <c r="O6218" t="s">
        <v>9568</v>
      </c>
      <c r="P6218">
        <v>1</v>
      </c>
      <c r="Q6218">
        <v>409</v>
      </c>
      <c r="R6218">
        <v>269</v>
      </c>
      <c r="W6218">
        <v>0.11002099999999999</v>
      </c>
      <c r="X6218">
        <v>0.13202519999999998</v>
      </c>
    </row>
    <row r="6219" spans="1:24" hidden="1" x14ac:dyDescent="0.3">
      <c r="A6219" t="s">
        <v>20756</v>
      </c>
      <c r="B6219" t="s">
        <v>8536</v>
      </c>
      <c r="C6219" t="s">
        <v>1591</v>
      </c>
      <c r="D6219" t="s">
        <v>1590</v>
      </c>
      <c r="E6219" t="s">
        <v>113</v>
      </c>
      <c r="F6219" t="s">
        <v>1592</v>
      </c>
      <c r="G6219" t="s">
        <v>247</v>
      </c>
      <c r="H6219" t="s">
        <v>308</v>
      </c>
      <c r="I6219" t="s">
        <v>310</v>
      </c>
      <c r="J6219" t="s">
        <v>20753</v>
      </c>
      <c r="K6219" t="s">
        <v>20754</v>
      </c>
      <c r="L6219" t="s">
        <v>9690</v>
      </c>
      <c r="M6219">
        <v>77</v>
      </c>
      <c r="N6219" t="s">
        <v>9085</v>
      </c>
      <c r="O6219" t="s">
        <v>9131</v>
      </c>
      <c r="P6219">
        <v>1</v>
      </c>
      <c r="Q6219">
        <v>210</v>
      </c>
      <c r="R6219">
        <v>210</v>
      </c>
      <c r="W6219">
        <v>4.41E-2</v>
      </c>
      <c r="X6219">
        <v>5.2920000000000002E-2</v>
      </c>
    </row>
    <row r="6220" spans="1:24" hidden="1" x14ac:dyDescent="0.3">
      <c r="A6220" t="s">
        <v>20757</v>
      </c>
      <c r="B6220" t="s">
        <v>8211</v>
      </c>
      <c r="C6220" t="s">
        <v>1591</v>
      </c>
      <c r="D6220" t="s">
        <v>1590</v>
      </c>
      <c r="E6220" t="s">
        <v>113</v>
      </c>
      <c r="F6220" t="s">
        <v>1592</v>
      </c>
      <c r="G6220" t="s">
        <v>247</v>
      </c>
      <c r="H6220" t="s">
        <v>308</v>
      </c>
      <c r="I6220" t="s">
        <v>310</v>
      </c>
      <c r="J6220" t="s">
        <v>20753</v>
      </c>
      <c r="K6220" t="s">
        <v>20754</v>
      </c>
      <c r="L6220" t="s">
        <v>9690</v>
      </c>
      <c r="M6220">
        <v>77</v>
      </c>
      <c r="N6220" t="s">
        <v>17423</v>
      </c>
      <c r="O6220" t="s">
        <v>15748</v>
      </c>
      <c r="P6220">
        <v>1</v>
      </c>
      <c r="Q6220">
        <v>1.2</v>
      </c>
      <c r="T6220">
        <v>259.3</v>
      </c>
      <c r="W6220">
        <v>1.1309733552923256</v>
      </c>
      <c r="X6220">
        <v>1.8095573684677211</v>
      </c>
    </row>
    <row r="6221" spans="1:24" hidden="1" x14ac:dyDescent="0.3">
      <c r="A6221" t="s">
        <v>20758</v>
      </c>
      <c r="B6221" t="s">
        <v>8174</v>
      </c>
      <c r="C6221" t="s">
        <v>2537</v>
      </c>
      <c r="D6221" t="s">
        <v>2536</v>
      </c>
      <c r="E6221" t="s">
        <v>113</v>
      </c>
      <c r="F6221" t="s">
        <v>2538</v>
      </c>
      <c r="G6221" t="s">
        <v>1356</v>
      </c>
      <c r="H6221" t="s">
        <v>1148</v>
      </c>
      <c r="I6221" t="s">
        <v>344</v>
      </c>
      <c r="J6221" t="s">
        <v>20759</v>
      </c>
      <c r="K6221" t="s">
        <v>20760</v>
      </c>
      <c r="L6221" t="s">
        <v>120</v>
      </c>
      <c r="M6221">
        <v>40</v>
      </c>
      <c r="N6221" t="s">
        <v>113</v>
      </c>
      <c r="O6221" t="s">
        <v>9266</v>
      </c>
      <c r="P6221">
        <v>3</v>
      </c>
      <c r="Q6221">
        <v>1936</v>
      </c>
      <c r="R6221">
        <v>298</v>
      </c>
      <c r="S6221">
        <v>149</v>
      </c>
      <c r="T6221">
        <v>70</v>
      </c>
      <c r="U6221">
        <v>190</v>
      </c>
      <c r="V6221">
        <v>275</v>
      </c>
      <c r="W6221">
        <v>1.7307840000000001</v>
      </c>
      <c r="X6221">
        <v>2.0769408</v>
      </c>
    </row>
    <row r="6222" spans="1:24" hidden="1" x14ac:dyDescent="0.3">
      <c r="A6222" t="s">
        <v>20761</v>
      </c>
      <c r="B6222" t="s">
        <v>8179</v>
      </c>
      <c r="C6222" t="s">
        <v>2537</v>
      </c>
      <c r="D6222" t="s">
        <v>2536</v>
      </c>
      <c r="E6222" t="s">
        <v>113</v>
      </c>
      <c r="F6222" t="s">
        <v>2538</v>
      </c>
      <c r="G6222" t="s">
        <v>1356</v>
      </c>
      <c r="H6222" t="s">
        <v>1148</v>
      </c>
      <c r="I6222" t="s">
        <v>344</v>
      </c>
      <c r="J6222" t="s">
        <v>20759</v>
      </c>
      <c r="K6222" t="s">
        <v>20760</v>
      </c>
      <c r="L6222" t="s">
        <v>120</v>
      </c>
      <c r="M6222">
        <v>40</v>
      </c>
      <c r="N6222" t="s">
        <v>113</v>
      </c>
      <c r="O6222" t="s">
        <v>9183</v>
      </c>
      <c r="P6222">
        <v>1</v>
      </c>
      <c r="Q6222">
        <v>480</v>
      </c>
      <c r="R6222">
        <v>356</v>
      </c>
      <c r="S6222">
        <v>140</v>
      </c>
      <c r="W6222">
        <v>0.17088</v>
      </c>
      <c r="X6222">
        <v>0.20505599999999999</v>
      </c>
    </row>
    <row r="6223" spans="1:24" hidden="1" x14ac:dyDescent="0.3">
      <c r="A6223" t="s">
        <v>20762</v>
      </c>
      <c r="B6223" t="s">
        <v>8174</v>
      </c>
      <c r="C6223" t="s">
        <v>1205</v>
      </c>
      <c r="D6223" t="s">
        <v>1204</v>
      </c>
      <c r="E6223" t="s">
        <v>113</v>
      </c>
      <c r="F6223" t="s">
        <v>1206</v>
      </c>
      <c r="G6223" t="s">
        <v>247</v>
      </c>
      <c r="H6223" t="s">
        <v>1209</v>
      </c>
      <c r="I6223" t="s">
        <v>115</v>
      </c>
      <c r="J6223" t="s">
        <v>20763</v>
      </c>
      <c r="K6223" t="s">
        <v>20764</v>
      </c>
      <c r="L6223" t="s">
        <v>8842</v>
      </c>
      <c r="M6223">
        <v>69</v>
      </c>
      <c r="N6223" t="s">
        <v>9085</v>
      </c>
      <c r="O6223" t="s">
        <v>8992</v>
      </c>
      <c r="P6223">
        <v>3</v>
      </c>
      <c r="Q6223">
        <v>2009</v>
      </c>
      <c r="R6223">
        <v>469</v>
      </c>
      <c r="T6223">
        <v>230</v>
      </c>
      <c r="U6223">
        <v>130</v>
      </c>
      <c r="V6223">
        <v>10</v>
      </c>
      <c r="W6223">
        <v>2.8266629999999999</v>
      </c>
      <c r="X6223">
        <v>3.3919956</v>
      </c>
    </row>
    <row r="6224" spans="1:24" hidden="1" x14ac:dyDescent="0.3">
      <c r="A6224" t="s">
        <v>20765</v>
      </c>
      <c r="B6224" t="s">
        <v>8179</v>
      </c>
      <c r="C6224" t="s">
        <v>1205</v>
      </c>
      <c r="D6224" t="s">
        <v>1204</v>
      </c>
      <c r="E6224" t="s">
        <v>113</v>
      </c>
      <c r="F6224" t="s">
        <v>1206</v>
      </c>
      <c r="G6224" t="s">
        <v>247</v>
      </c>
      <c r="H6224" t="s">
        <v>1209</v>
      </c>
      <c r="I6224" t="s">
        <v>115</v>
      </c>
      <c r="J6224" t="s">
        <v>20763</v>
      </c>
      <c r="K6224" t="s">
        <v>20764</v>
      </c>
      <c r="L6224" t="s">
        <v>8842</v>
      </c>
      <c r="M6224">
        <v>69</v>
      </c>
      <c r="N6224" t="s">
        <v>9085</v>
      </c>
      <c r="O6224" t="s">
        <v>18181</v>
      </c>
      <c r="P6224">
        <v>2</v>
      </c>
      <c r="Q6224">
        <v>520</v>
      </c>
      <c r="R6224">
        <v>480</v>
      </c>
      <c r="W6224">
        <v>0.49919999999999998</v>
      </c>
      <c r="X6224">
        <v>0.59903999999999991</v>
      </c>
    </row>
    <row r="6225" spans="1:24" hidden="1" x14ac:dyDescent="0.3">
      <c r="A6225" t="s">
        <v>20766</v>
      </c>
      <c r="B6225" t="s">
        <v>8536</v>
      </c>
      <c r="C6225" t="s">
        <v>1205</v>
      </c>
      <c r="D6225" t="s">
        <v>1204</v>
      </c>
      <c r="E6225" t="s">
        <v>113</v>
      </c>
      <c r="F6225" t="s">
        <v>1206</v>
      </c>
      <c r="G6225" t="s">
        <v>247</v>
      </c>
      <c r="H6225" t="s">
        <v>1209</v>
      </c>
      <c r="I6225" t="s">
        <v>115</v>
      </c>
      <c r="J6225" t="s">
        <v>20763</v>
      </c>
      <c r="K6225" t="s">
        <v>20764</v>
      </c>
      <c r="L6225" t="s">
        <v>8842</v>
      </c>
      <c r="M6225">
        <v>69</v>
      </c>
      <c r="N6225" t="s">
        <v>9085</v>
      </c>
      <c r="O6225" t="s">
        <v>11880</v>
      </c>
      <c r="P6225">
        <v>3</v>
      </c>
      <c r="Q6225">
        <v>400</v>
      </c>
      <c r="R6225">
        <v>300</v>
      </c>
      <c r="W6225">
        <v>0.36</v>
      </c>
      <c r="X6225">
        <v>0.432</v>
      </c>
    </row>
    <row r="6226" spans="1:24" hidden="1" x14ac:dyDescent="0.3">
      <c r="A6226" t="s">
        <v>20767</v>
      </c>
      <c r="B6226" t="s">
        <v>8539</v>
      </c>
      <c r="C6226" t="s">
        <v>1205</v>
      </c>
      <c r="D6226" t="s">
        <v>1204</v>
      </c>
      <c r="E6226" t="s">
        <v>113</v>
      </c>
      <c r="F6226" t="s">
        <v>1206</v>
      </c>
      <c r="G6226" t="s">
        <v>247</v>
      </c>
      <c r="H6226" t="s">
        <v>1209</v>
      </c>
      <c r="I6226" t="s">
        <v>115</v>
      </c>
      <c r="J6226" t="s">
        <v>20763</v>
      </c>
      <c r="K6226" t="s">
        <v>20764</v>
      </c>
      <c r="L6226" t="s">
        <v>8842</v>
      </c>
      <c r="M6226">
        <v>68</v>
      </c>
      <c r="N6226" t="s">
        <v>9085</v>
      </c>
      <c r="O6226" t="s">
        <v>9131</v>
      </c>
      <c r="P6226">
        <v>2</v>
      </c>
      <c r="Q6226">
        <v>210</v>
      </c>
      <c r="R6226">
        <v>210</v>
      </c>
      <c r="W6226">
        <v>8.8200000000000001E-2</v>
      </c>
      <c r="X6226">
        <v>0.10584</v>
      </c>
    </row>
    <row r="6227" spans="1:24" hidden="1" x14ac:dyDescent="0.3">
      <c r="A6227" t="s">
        <v>20768</v>
      </c>
      <c r="B6227" t="s">
        <v>8211</v>
      </c>
      <c r="C6227" t="s">
        <v>1205</v>
      </c>
      <c r="D6227" t="s">
        <v>1204</v>
      </c>
      <c r="E6227" t="s">
        <v>113</v>
      </c>
      <c r="F6227" t="s">
        <v>1206</v>
      </c>
      <c r="G6227" t="s">
        <v>247</v>
      </c>
      <c r="H6227" t="s">
        <v>1209</v>
      </c>
      <c r="I6227" t="s">
        <v>115</v>
      </c>
      <c r="J6227" t="s">
        <v>20763</v>
      </c>
      <c r="K6227" t="s">
        <v>20764</v>
      </c>
      <c r="L6227" t="s">
        <v>8842</v>
      </c>
      <c r="M6227">
        <v>68</v>
      </c>
      <c r="N6227" t="s">
        <v>113</v>
      </c>
      <c r="O6227" t="s">
        <v>9493</v>
      </c>
      <c r="P6227">
        <v>1</v>
      </c>
      <c r="Q6227">
        <v>0.9</v>
      </c>
      <c r="T6227">
        <v>105.47</v>
      </c>
      <c r="W6227">
        <v>0.63617251235193317</v>
      </c>
      <c r="X6227">
        <v>1.0178760197630932</v>
      </c>
    </row>
    <row r="6228" spans="1:24" hidden="1" x14ac:dyDescent="0.3">
      <c r="A6228" t="s">
        <v>20769</v>
      </c>
      <c r="B6228" t="s">
        <v>1304</v>
      </c>
      <c r="C6228" t="s">
        <v>1205</v>
      </c>
      <c r="D6228" t="s">
        <v>1204</v>
      </c>
      <c r="E6228" t="s">
        <v>113</v>
      </c>
      <c r="F6228" t="s">
        <v>1206</v>
      </c>
      <c r="G6228" t="s">
        <v>247</v>
      </c>
      <c r="H6228" t="s">
        <v>1209</v>
      </c>
      <c r="I6228" t="s">
        <v>115</v>
      </c>
      <c r="J6228" t="s">
        <v>20763</v>
      </c>
      <c r="K6228" t="s">
        <v>20764</v>
      </c>
      <c r="L6228" t="s">
        <v>8842</v>
      </c>
      <c r="M6228">
        <v>0</v>
      </c>
      <c r="N6228" t="s">
        <v>9085</v>
      </c>
      <c r="O6228" t="s">
        <v>17049</v>
      </c>
      <c r="P6228">
        <v>1</v>
      </c>
      <c r="R6228">
        <v>1200</v>
      </c>
      <c r="S6228">
        <v>2400</v>
      </c>
    </row>
    <row r="6229" spans="1:24" hidden="1" x14ac:dyDescent="0.3">
      <c r="A6229" t="s">
        <v>20770</v>
      </c>
      <c r="B6229" t="s">
        <v>8174</v>
      </c>
      <c r="C6229" t="s">
        <v>7914</v>
      </c>
      <c r="D6229" t="s">
        <v>7913</v>
      </c>
      <c r="E6229" t="s">
        <v>113</v>
      </c>
      <c r="F6229" t="s">
        <v>7915</v>
      </c>
      <c r="G6229" t="s">
        <v>247</v>
      </c>
      <c r="H6229" t="s">
        <v>308</v>
      </c>
      <c r="I6229" t="s">
        <v>406</v>
      </c>
      <c r="J6229" t="s">
        <v>20771</v>
      </c>
      <c r="K6229" t="s">
        <v>20772</v>
      </c>
      <c r="L6229" t="s">
        <v>1173</v>
      </c>
      <c r="M6229">
        <v>48</v>
      </c>
      <c r="N6229" t="s">
        <v>9085</v>
      </c>
      <c r="O6229" t="s">
        <v>10329</v>
      </c>
      <c r="P6229">
        <v>1</v>
      </c>
      <c r="Q6229">
        <v>2580</v>
      </c>
      <c r="R6229">
        <v>590</v>
      </c>
      <c r="T6229">
        <v>320</v>
      </c>
      <c r="W6229">
        <v>1.5222</v>
      </c>
      <c r="X6229">
        <v>1.8266399999999998</v>
      </c>
    </row>
    <row r="6230" spans="1:24" hidden="1" x14ac:dyDescent="0.3">
      <c r="A6230" t="s">
        <v>20773</v>
      </c>
      <c r="B6230" t="s">
        <v>8179</v>
      </c>
      <c r="C6230" t="s">
        <v>7914</v>
      </c>
      <c r="D6230" t="s">
        <v>7913</v>
      </c>
      <c r="E6230" t="s">
        <v>113</v>
      </c>
      <c r="F6230" t="s">
        <v>7915</v>
      </c>
      <c r="G6230" t="s">
        <v>247</v>
      </c>
      <c r="H6230" t="s">
        <v>308</v>
      </c>
      <c r="I6230" t="s">
        <v>406</v>
      </c>
      <c r="J6230" t="s">
        <v>20771</v>
      </c>
      <c r="K6230" t="s">
        <v>20772</v>
      </c>
      <c r="L6230" t="s">
        <v>1173</v>
      </c>
      <c r="M6230">
        <v>48</v>
      </c>
      <c r="N6230" t="s">
        <v>9085</v>
      </c>
      <c r="O6230" t="s">
        <v>11880</v>
      </c>
      <c r="P6230">
        <v>1</v>
      </c>
      <c r="Q6230">
        <v>400</v>
      </c>
      <c r="R6230">
        <v>300</v>
      </c>
      <c r="W6230">
        <v>0.12</v>
      </c>
      <c r="X6230">
        <v>0.14399999999999999</v>
      </c>
    </row>
    <row r="6231" spans="1:24" hidden="1" x14ac:dyDescent="0.3">
      <c r="A6231" t="s">
        <v>20774</v>
      </c>
      <c r="B6231" t="s">
        <v>8536</v>
      </c>
      <c r="C6231" t="s">
        <v>7914</v>
      </c>
      <c r="D6231" t="s">
        <v>7913</v>
      </c>
      <c r="E6231" t="s">
        <v>113</v>
      </c>
      <c r="F6231" t="s">
        <v>7915</v>
      </c>
      <c r="G6231" t="s">
        <v>247</v>
      </c>
      <c r="H6231" t="s">
        <v>308</v>
      </c>
      <c r="I6231" t="s">
        <v>406</v>
      </c>
      <c r="J6231" t="s">
        <v>20771</v>
      </c>
      <c r="K6231" t="s">
        <v>20772</v>
      </c>
      <c r="L6231" t="s">
        <v>1173</v>
      </c>
      <c r="M6231">
        <v>48</v>
      </c>
      <c r="N6231" t="s">
        <v>9085</v>
      </c>
      <c r="O6231" t="s">
        <v>9131</v>
      </c>
      <c r="P6231">
        <v>2</v>
      </c>
      <c r="Q6231">
        <v>210</v>
      </c>
      <c r="R6231">
        <v>210</v>
      </c>
      <c r="W6231">
        <v>8.8200000000000001E-2</v>
      </c>
      <c r="X6231">
        <v>0.10584</v>
      </c>
    </row>
    <row r="6232" spans="1:24" hidden="1" x14ac:dyDescent="0.3">
      <c r="A6232" t="s">
        <v>20775</v>
      </c>
      <c r="B6232" t="s">
        <v>8211</v>
      </c>
      <c r="C6232" t="s">
        <v>7914</v>
      </c>
      <c r="D6232" t="s">
        <v>7913</v>
      </c>
      <c r="E6232" t="s">
        <v>113</v>
      </c>
      <c r="F6232" t="s">
        <v>7915</v>
      </c>
      <c r="G6232" t="s">
        <v>247</v>
      </c>
      <c r="H6232" t="s">
        <v>308</v>
      </c>
      <c r="I6232" t="s">
        <v>406</v>
      </c>
      <c r="J6232" t="s">
        <v>20771</v>
      </c>
      <c r="K6232" t="s">
        <v>20772</v>
      </c>
      <c r="L6232" t="s">
        <v>1173</v>
      </c>
      <c r="M6232">
        <v>48</v>
      </c>
      <c r="N6232" t="s">
        <v>10031</v>
      </c>
      <c r="O6232" t="s">
        <v>9344</v>
      </c>
      <c r="P6232">
        <v>1</v>
      </c>
      <c r="Q6232">
        <v>0.6</v>
      </c>
      <c r="T6232">
        <v>71.790000000000006</v>
      </c>
      <c r="W6232">
        <v>0.28274333882308139</v>
      </c>
      <c r="X6232">
        <v>0.45238934211693027</v>
      </c>
    </row>
    <row r="6233" spans="1:24" hidden="1" x14ac:dyDescent="0.3">
      <c r="A6233" t="s">
        <v>20776</v>
      </c>
      <c r="B6233" t="s">
        <v>8174</v>
      </c>
      <c r="C6233" t="s">
        <v>1925</v>
      </c>
      <c r="D6233" t="s">
        <v>1924</v>
      </c>
      <c r="E6233" t="s">
        <v>113</v>
      </c>
      <c r="F6233" t="s">
        <v>1926</v>
      </c>
      <c r="G6233" t="s">
        <v>247</v>
      </c>
      <c r="H6233" t="s">
        <v>1209</v>
      </c>
      <c r="I6233" t="s">
        <v>115</v>
      </c>
      <c r="J6233" t="s">
        <v>20777</v>
      </c>
      <c r="K6233" t="s">
        <v>20778</v>
      </c>
      <c r="L6233" t="s">
        <v>8842</v>
      </c>
      <c r="M6233">
        <v>69</v>
      </c>
      <c r="N6233" t="s">
        <v>9085</v>
      </c>
      <c r="O6233" t="s">
        <v>8992</v>
      </c>
      <c r="P6233">
        <v>3</v>
      </c>
      <c r="Q6233">
        <v>2009</v>
      </c>
      <c r="R6233">
        <v>469</v>
      </c>
      <c r="T6233">
        <v>60</v>
      </c>
      <c r="U6233">
        <v>340</v>
      </c>
      <c r="V6233">
        <v>135</v>
      </c>
      <c r="W6233">
        <v>2.8266629999999999</v>
      </c>
      <c r="X6233">
        <v>3.3919956</v>
      </c>
    </row>
    <row r="6234" spans="1:24" hidden="1" x14ac:dyDescent="0.3">
      <c r="A6234" t="s">
        <v>20779</v>
      </c>
      <c r="B6234" t="s">
        <v>8179</v>
      </c>
      <c r="C6234" t="s">
        <v>1925</v>
      </c>
      <c r="D6234" t="s">
        <v>1924</v>
      </c>
      <c r="E6234" t="s">
        <v>113</v>
      </c>
      <c r="F6234" t="s">
        <v>1926</v>
      </c>
      <c r="G6234" t="s">
        <v>247</v>
      </c>
      <c r="H6234" t="s">
        <v>1209</v>
      </c>
      <c r="I6234" t="s">
        <v>115</v>
      </c>
      <c r="J6234" t="s">
        <v>20777</v>
      </c>
      <c r="K6234" t="s">
        <v>20778</v>
      </c>
      <c r="L6234" t="s">
        <v>8842</v>
      </c>
      <c r="M6234">
        <v>69</v>
      </c>
      <c r="N6234" t="s">
        <v>9085</v>
      </c>
      <c r="O6234" t="s">
        <v>11880</v>
      </c>
      <c r="P6234">
        <v>3</v>
      </c>
      <c r="Q6234">
        <v>400</v>
      </c>
      <c r="R6234">
        <v>300</v>
      </c>
      <c r="W6234">
        <v>0.36</v>
      </c>
      <c r="X6234">
        <v>0.432</v>
      </c>
    </row>
    <row r="6235" spans="1:24" hidden="1" x14ac:dyDescent="0.3">
      <c r="A6235" t="s">
        <v>20780</v>
      </c>
      <c r="B6235" t="s">
        <v>8536</v>
      </c>
      <c r="C6235" t="s">
        <v>1925</v>
      </c>
      <c r="D6235" t="s">
        <v>1924</v>
      </c>
      <c r="E6235" t="s">
        <v>113</v>
      </c>
      <c r="F6235" t="s">
        <v>1926</v>
      </c>
      <c r="G6235" t="s">
        <v>247</v>
      </c>
      <c r="H6235" t="s">
        <v>1209</v>
      </c>
      <c r="I6235" t="s">
        <v>115</v>
      </c>
      <c r="J6235" t="s">
        <v>20777</v>
      </c>
      <c r="K6235" t="s">
        <v>20778</v>
      </c>
      <c r="L6235" t="s">
        <v>8842</v>
      </c>
      <c r="M6235">
        <v>69</v>
      </c>
      <c r="N6235" t="s">
        <v>9085</v>
      </c>
      <c r="O6235" t="s">
        <v>18181</v>
      </c>
      <c r="P6235">
        <v>2</v>
      </c>
      <c r="Q6235">
        <v>520</v>
      </c>
      <c r="R6235">
        <v>480</v>
      </c>
      <c r="W6235">
        <v>0.49919999999999998</v>
      </c>
      <c r="X6235">
        <v>0.59903999999999991</v>
      </c>
    </row>
    <row r="6236" spans="1:24" hidden="1" x14ac:dyDescent="0.3">
      <c r="A6236" t="s">
        <v>20781</v>
      </c>
      <c r="B6236" t="s">
        <v>8539</v>
      </c>
      <c r="C6236" t="s">
        <v>1925</v>
      </c>
      <c r="D6236" t="s">
        <v>1924</v>
      </c>
      <c r="E6236" t="s">
        <v>113</v>
      </c>
      <c r="F6236" t="s">
        <v>1926</v>
      </c>
      <c r="G6236" t="s">
        <v>247</v>
      </c>
      <c r="H6236" t="s">
        <v>1209</v>
      </c>
      <c r="I6236" t="s">
        <v>115</v>
      </c>
      <c r="J6236" t="s">
        <v>20777</v>
      </c>
      <c r="K6236" t="s">
        <v>20778</v>
      </c>
      <c r="L6236" t="s">
        <v>8842</v>
      </c>
      <c r="M6236">
        <v>68</v>
      </c>
      <c r="N6236" t="s">
        <v>9085</v>
      </c>
      <c r="O6236" t="s">
        <v>9131</v>
      </c>
      <c r="P6236">
        <v>2</v>
      </c>
      <c r="Q6236">
        <v>210</v>
      </c>
      <c r="R6236">
        <v>210</v>
      </c>
      <c r="W6236">
        <v>8.8200000000000001E-2</v>
      </c>
      <c r="X6236">
        <v>0.10584</v>
      </c>
    </row>
    <row r="6237" spans="1:24" hidden="1" x14ac:dyDescent="0.3">
      <c r="A6237" t="s">
        <v>20782</v>
      </c>
      <c r="B6237" t="s">
        <v>8211</v>
      </c>
      <c r="C6237" t="s">
        <v>1925</v>
      </c>
      <c r="D6237" t="s">
        <v>1924</v>
      </c>
      <c r="E6237" t="s">
        <v>113</v>
      </c>
      <c r="F6237" t="s">
        <v>1926</v>
      </c>
      <c r="G6237" t="s">
        <v>247</v>
      </c>
      <c r="H6237" t="s">
        <v>1209</v>
      </c>
      <c r="I6237" t="s">
        <v>115</v>
      </c>
      <c r="J6237" t="s">
        <v>20777</v>
      </c>
      <c r="K6237" t="s">
        <v>20778</v>
      </c>
      <c r="L6237" t="s">
        <v>8842</v>
      </c>
      <c r="M6237">
        <v>68</v>
      </c>
      <c r="N6237" t="s">
        <v>113</v>
      </c>
      <c r="O6237" t="s">
        <v>9493</v>
      </c>
      <c r="P6237">
        <v>1</v>
      </c>
      <c r="Q6237">
        <v>0.6</v>
      </c>
      <c r="T6237">
        <v>89.37</v>
      </c>
      <c r="W6237">
        <v>0.28274333882308139</v>
      </c>
      <c r="X6237">
        <v>0.45238934211693027</v>
      </c>
    </row>
    <row r="6238" spans="1:24" hidden="1" x14ac:dyDescent="0.3">
      <c r="A6238" t="s">
        <v>20783</v>
      </c>
      <c r="B6238" t="s">
        <v>1304</v>
      </c>
      <c r="C6238" t="s">
        <v>1925</v>
      </c>
      <c r="D6238" t="s">
        <v>1924</v>
      </c>
      <c r="E6238" t="s">
        <v>113</v>
      </c>
      <c r="F6238" t="s">
        <v>1926</v>
      </c>
      <c r="G6238" t="s">
        <v>247</v>
      </c>
      <c r="H6238" t="s">
        <v>1209</v>
      </c>
      <c r="I6238" t="s">
        <v>115</v>
      </c>
      <c r="J6238" t="s">
        <v>20777</v>
      </c>
      <c r="K6238" t="s">
        <v>20778</v>
      </c>
      <c r="L6238" t="s">
        <v>8842</v>
      </c>
      <c r="M6238">
        <v>0</v>
      </c>
      <c r="N6238" t="s">
        <v>9085</v>
      </c>
      <c r="O6238" t="s">
        <v>17049</v>
      </c>
      <c r="P6238">
        <v>1</v>
      </c>
      <c r="R6238">
        <v>1200</v>
      </c>
      <c r="S6238">
        <v>2400</v>
      </c>
    </row>
    <row r="6239" spans="1:24" hidden="1" x14ac:dyDescent="0.3">
      <c r="A6239" t="s">
        <v>20784</v>
      </c>
      <c r="B6239" t="s">
        <v>8174</v>
      </c>
      <c r="C6239" t="s">
        <v>6669</v>
      </c>
      <c r="D6239" t="s">
        <v>6668</v>
      </c>
      <c r="E6239" t="s">
        <v>113</v>
      </c>
      <c r="F6239" t="s">
        <v>6670</v>
      </c>
      <c r="G6239" t="s">
        <v>247</v>
      </c>
      <c r="H6239" t="s">
        <v>6157</v>
      </c>
      <c r="I6239" t="s">
        <v>226</v>
      </c>
      <c r="J6239" t="s">
        <v>20785</v>
      </c>
      <c r="K6239" t="s">
        <v>20786</v>
      </c>
      <c r="L6239" t="s">
        <v>1173</v>
      </c>
      <c r="M6239">
        <v>50</v>
      </c>
      <c r="N6239" t="s">
        <v>9085</v>
      </c>
      <c r="O6239" t="s">
        <v>17921</v>
      </c>
      <c r="P6239">
        <v>3</v>
      </c>
      <c r="Q6239">
        <v>1499</v>
      </c>
      <c r="R6239">
        <v>429</v>
      </c>
      <c r="T6239">
        <v>120</v>
      </c>
      <c r="U6239">
        <v>240</v>
      </c>
      <c r="V6239">
        <v>0</v>
      </c>
      <c r="W6239">
        <v>1.9292130000000001</v>
      </c>
      <c r="X6239">
        <v>2.3150556</v>
      </c>
    </row>
    <row r="6240" spans="1:24" hidden="1" x14ac:dyDescent="0.3">
      <c r="A6240" t="s">
        <v>20787</v>
      </c>
      <c r="B6240" t="s">
        <v>8179</v>
      </c>
      <c r="C6240" t="s">
        <v>6669</v>
      </c>
      <c r="D6240" t="s">
        <v>6668</v>
      </c>
      <c r="E6240" t="s">
        <v>113</v>
      </c>
      <c r="F6240" t="s">
        <v>6670</v>
      </c>
      <c r="G6240" t="s">
        <v>247</v>
      </c>
      <c r="H6240" t="s">
        <v>6157</v>
      </c>
      <c r="I6240" t="s">
        <v>226</v>
      </c>
      <c r="J6240" t="s">
        <v>20785</v>
      </c>
      <c r="K6240" t="s">
        <v>20786</v>
      </c>
      <c r="L6240" t="s">
        <v>1173</v>
      </c>
      <c r="M6240">
        <v>49</v>
      </c>
      <c r="N6240" t="s">
        <v>9085</v>
      </c>
      <c r="O6240" t="s">
        <v>16695</v>
      </c>
      <c r="P6240">
        <v>2</v>
      </c>
      <c r="Q6240">
        <v>480</v>
      </c>
      <c r="R6240">
        <v>356</v>
      </c>
      <c r="W6240">
        <v>0.34176000000000001</v>
      </c>
      <c r="X6240">
        <v>0.41011199999999998</v>
      </c>
    </row>
    <row r="6241" spans="1:24" hidden="1" x14ac:dyDescent="0.3">
      <c r="A6241" t="s">
        <v>20788</v>
      </c>
      <c r="B6241" t="s">
        <v>8536</v>
      </c>
      <c r="C6241" t="s">
        <v>6669</v>
      </c>
      <c r="D6241" t="s">
        <v>6668</v>
      </c>
      <c r="E6241" t="s">
        <v>113</v>
      </c>
      <c r="F6241" t="s">
        <v>6670</v>
      </c>
      <c r="G6241" t="s">
        <v>247</v>
      </c>
      <c r="H6241" t="s">
        <v>6157</v>
      </c>
      <c r="I6241" t="s">
        <v>226</v>
      </c>
      <c r="J6241" t="s">
        <v>20785</v>
      </c>
      <c r="K6241" t="s">
        <v>20786</v>
      </c>
      <c r="L6241" t="s">
        <v>1173</v>
      </c>
      <c r="M6241">
        <v>49</v>
      </c>
      <c r="N6241" t="s">
        <v>9085</v>
      </c>
      <c r="O6241" t="s">
        <v>19574</v>
      </c>
      <c r="P6241">
        <v>2</v>
      </c>
      <c r="Q6241">
        <v>400</v>
      </c>
      <c r="R6241">
        <v>300</v>
      </c>
      <c r="W6241">
        <v>0.24</v>
      </c>
      <c r="X6241">
        <v>0.28799999999999998</v>
      </c>
    </row>
    <row r="6242" spans="1:24" hidden="1" x14ac:dyDescent="0.3">
      <c r="A6242" t="s">
        <v>20789</v>
      </c>
      <c r="B6242" t="s">
        <v>8539</v>
      </c>
      <c r="C6242" t="s">
        <v>6669</v>
      </c>
      <c r="D6242" t="s">
        <v>6668</v>
      </c>
      <c r="E6242" t="s">
        <v>113</v>
      </c>
      <c r="F6242" t="s">
        <v>6670</v>
      </c>
      <c r="G6242" t="s">
        <v>247</v>
      </c>
      <c r="H6242" t="s">
        <v>6157</v>
      </c>
      <c r="I6242" t="s">
        <v>226</v>
      </c>
      <c r="J6242" t="s">
        <v>20785</v>
      </c>
      <c r="K6242" t="s">
        <v>20786</v>
      </c>
      <c r="L6242" t="s">
        <v>1173</v>
      </c>
      <c r="M6242">
        <v>47</v>
      </c>
      <c r="N6242" t="s">
        <v>9085</v>
      </c>
      <c r="O6242" t="s">
        <v>9131</v>
      </c>
      <c r="P6242">
        <v>1</v>
      </c>
      <c r="Q6242">
        <v>210</v>
      </c>
      <c r="R6242">
        <v>210</v>
      </c>
      <c r="W6242">
        <v>4.41E-2</v>
      </c>
      <c r="X6242">
        <v>5.2920000000000002E-2</v>
      </c>
    </row>
    <row r="6243" spans="1:24" hidden="1" x14ac:dyDescent="0.3">
      <c r="A6243" t="s">
        <v>20790</v>
      </c>
      <c r="B6243" t="s">
        <v>8211</v>
      </c>
      <c r="C6243" t="s">
        <v>6669</v>
      </c>
      <c r="D6243" t="s">
        <v>6668</v>
      </c>
      <c r="E6243" t="s">
        <v>113</v>
      </c>
      <c r="F6243" t="s">
        <v>6670</v>
      </c>
      <c r="G6243" t="s">
        <v>247</v>
      </c>
      <c r="H6243" t="s">
        <v>6157</v>
      </c>
      <c r="I6243" t="s">
        <v>226</v>
      </c>
      <c r="J6243" t="s">
        <v>20785</v>
      </c>
      <c r="K6243" t="s">
        <v>20786</v>
      </c>
      <c r="L6243" t="s">
        <v>1173</v>
      </c>
      <c r="M6243">
        <v>47</v>
      </c>
      <c r="N6243" t="s">
        <v>113</v>
      </c>
      <c r="O6243" t="s">
        <v>9493</v>
      </c>
      <c r="P6243">
        <v>1</v>
      </c>
      <c r="Q6243">
        <v>1.8</v>
      </c>
      <c r="T6243">
        <v>1</v>
      </c>
      <c r="W6243">
        <v>2.5446900494077327</v>
      </c>
      <c r="X6243">
        <v>4.0715040790523727</v>
      </c>
    </row>
    <row r="6244" spans="1:24" hidden="1" x14ac:dyDescent="0.3">
      <c r="A6244" t="s">
        <v>20791</v>
      </c>
      <c r="B6244" t="s">
        <v>1304</v>
      </c>
      <c r="C6244" t="s">
        <v>6669</v>
      </c>
      <c r="D6244" t="s">
        <v>6668</v>
      </c>
      <c r="E6244" t="s">
        <v>113</v>
      </c>
      <c r="F6244" t="s">
        <v>6670</v>
      </c>
      <c r="G6244" t="s">
        <v>247</v>
      </c>
      <c r="H6244" t="s">
        <v>6157</v>
      </c>
      <c r="I6244" t="s">
        <v>226</v>
      </c>
      <c r="J6244" t="s">
        <v>20785</v>
      </c>
      <c r="K6244" t="s">
        <v>20786</v>
      </c>
      <c r="L6244" t="s">
        <v>1173</v>
      </c>
      <c r="M6244">
        <v>0</v>
      </c>
      <c r="N6244" t="s">
        <v>113</v>
      </c>
      <c r="O6244" t="s">
        <v>18432</v>
      </c>
      <c r="P6244">
        <v>3</v>
      </c>
    </row>
    <row r="6245" spans="1:24" hidden="1" x14ac:dyDescent="0.3">
      <c r="A6245" t="s">
        <v>20792</v>
      </c>
      <c r="B6245" t="s">
        <v>8174</v>
      </c>
      <c r="C6245" t="s">
        <v>20793</v>
      </c>
      <c r="D6245" t="s">
        <v>20794</v>
      </c>
      <c r="E6245" t="s">
        <v>113</v>
      </c>
      <c r="F6245" t="s">
        <v>20795</v>
      </c>
      <c r="G6245" t="s">
        <v>1356</v>
      </c>
      <c r="H6245" t="s">
        <v>127</v>
      </c>
      <c r="I6245" t="s">
        <v>344</v>
      </c>
      <c r="J6245" t="s">
        <v>20796</v>
      </c>
      <c r="K6245" t="s">
        <v>20797</v>
      </c>
      <c r="L6245" t="s">
        <v>120</v>
      </c>
      <c r="M6245">
        <v>40</v>
      </c>
      <c r="N6245" t="s">
        <v>113</v>
      </c>
      <c r="O6245" t="s">
        <v>9266</v>
      </c>
      <c r="P6245">
        <v>3</v>
      </c>
      <c r="Q6245">
        <v>1936</v>
      </c>
      <c r="R6245">
        <v>298</v>
      </c>
      <c r="S6245">
        <v>149</v>
      </c>
      <c r="T6245">
        <v>35</v>
      </c>
      <c r="U6245">
        <v>110</v>
      </c>
      <c r="V6245">
        <v>265</v>
      </c>
      <c r="W6245">
        <v>1.7307840000000001</v>
      </c>
      <c r="X6245">
        <v>2.0769408</v>
      </c>
    </row>
    <row r="6246" spans="1:24" hidden="1" x14ac:dyDescent="0.3">
      <c r="A6246" t="s">
        <v>20798</v>
      </c>
      <c r="B6246" t="s">
        <v>8179</v>
      </c>
      <c r="C6246" t="s">
        <v>20793</v>
      </c>
      <c r="D6246" t="s">
        <v>20794</v>
      </c>
      <c r="E6246" t="s">
        <v>113</v>
      </c>
      <c r="F6246" t="s">
        <v>20795</v>
      </c>
      <c r="G6246" t="s">
        <v>1356</v>
      </c>
      <c r="H6246" t="s">
        <v>127</v>
      </c>
      <c r="I6246" t="s">
        <v>344</v>
      </c>
      <c r="J6246" t="s">
        <v>20796</v>
      </c>
      <c r="K6246" t="s">
        <v>20797</v>
      </c>
      <c r="L6246" t="s">
        <v>120</v>
      </c>
      <c r="M6246">
        <v>40</v>
      </c>
      <c r="N6246" t="s">
        <v>113</v>
      </c>
      <c r="O6246" t="s">
        <v>9183</v>
      </c>
      <c r="P6246">
        <v>1</v>
      </c>
      <c r="Q6246">
        <v>480</v>
      </c>
      <c r="R6246">
        <v>356</v>
      </c>
      <c r="S6246">
        <v>140</v>
      </c>
      <c r="W6246">
        <v>0.17088</v>
      </c>
      <c r="X6246">
        <v>0.20505599999999999</v>
      </c>
    </row>
    <row r="6247" spans="1:24" hidden="1" x14ac:dyDescent="0.3">
      <c r="A6247" t="s">
        <v>20799</v>
      </c>
      <c r="B6247" t="s">
        <v>8211</v>
      </c>
      <c r="C6247" t="s">
        <v>20793</v>
      </c>
      <c r="D6247" t="s">
        <v>20794</v>
      </c>
      <c r="E6247" t="s">
        <v>113</v>
      </c>
      <c r="F6247" t="s">
        <v>20795</v>
      </c>
      <c r="G6247" t="s">
        <v>1356</v>
      </c>
      <c r="H6247" t="s">
        <v>127</v>
      </c>
      <c r="I6247" t="s">
        <v>344</v>
      </c>
      <c r="J6247" t="s">
        <v>20796</v>
      </c>
      <c r="K6247" t="s">
        <v>20797</v>
      </c>
      <c r="L6247" t="s">
        <v>120</v>
      </c>
      <c r="M6247">
        <v>37</v>
      </c>
      <c r="N6247" t="s">
        <v>113</v>
      </c>
      <c r="O6247" t="s">
        <v>9493</v>
      </c>
      <c r="P6247">
        <v>1</v>
      </c>
      <c r="Q6247">
        <v>1.2</v>
      </c>
      <c r="T6247">
        <v>343.709</v>
      </c>
      <c r="W6247">
        <v>1.1309733552923256</v>
      </c>
      <c r="X6247">
        <v>1.8095573684677211</v>
      </c>
    </row>
    <row r="6248" spans="1:24" hidden="1" x14ac:dyDescent="0.3">
      <c r="A6248" t="s">
        <v>20800</v>
      </c>
      <c r="B6248" t="s">
        <v>8174</v>
      </c>
      <c r="C6248" t="s">
        <v>2737</v>
      </c>
      <c r="D6248" t="s">
        <v>2736</v>
      </c>
      <c r="E6248" t="s">
        <v>113</v>
      </c>
      <c r="F6248" t="s">
        <v>2738</v>
      </c>
      <c r="G6248" t="s">
        <v>1356</v>
      </c>
      <c r="H6248" t="s">
        <v>127</v>
      </c>
      <c r="I6248" t="s">
        <v>344</v>
      </c>
      <c r="J6248" t="s">
        <v>20801</v>
      </c>
      <c r="K6248" t="s">
        <v>20802</v>
      </c>
      <c r="L6248" t="s">
        <v>120</v>
      </c>
      <c r="M6248">
        <v>40</v>
      </c>
      <c r="N6248" t="s">
        <v>113</v>
      </c>
      <c r="O6248" t="s">
        <v>8467</v>
      </c>
      <c r="P6248">
        <v>3</v>
      </c>
      <c r="Q6248">
        <v>1499</v>
      </c>
      <c r="R6248">
        <v>349</v>
      </c>
      <c r="S6248">
        <v>166</v>
      </c>
      <c r="T6248">
        <v>80</v>
      </c>
      <c r="U6248">
        <v>190</v>
      </c>
      <c r="V6248">
        <v>290</v>
      </c>
      <c r="W6248">
        <v>1.569453</v>
      </c>
      <c r="X6248">
        <v>1.8833435999999999</v>
      </c>
    </row>
    <row r="6249" spans="1:24" hidden="1" x14ac:dyDescent="0.3">
      <c r="A6249" t="s">
        <v>20803</v>
      </c>
      <c r="B6249" t="s">
        <v>8617</v>
      </c>
      <c r="C6249" t="s">
        <v>2737</v>
      </c>
      <c r="D6249" t="s">
        <v>2736</v>
      </c>
      <c r="E6249" t="s">
        <v>113</v>
      </c>
      <c r="F6249" t="s">
        <v>2738</v>
      </c>
      <c r="G6249" t="s">
        <v>1356</v>
      </c>
      <c r="H6249" t="s">
        <v>127</v>
      </c>
      <c r="I6249" t="s">
        <v>344</v>
      </c>
      <c r="J6249" t="s">
        <v>20801</v>
      </c>
      <c r="K6249" t="s">
        <v>20802</v>
      </c>
      <c r="L6249" t="s">
        <v>120</v>
      </c>
      <c r="M6249">
        <v>40</v>
      </c>
      <c r="N6249" t="s">
        <v>113</v>
      </c>
      <c r="O6249" t="s">
        <v>14227</v>
      </c>
      <c r="P6249">
        <v>3</v>
      </c>
      <c r="Q6249">
        <v>699</v>
      </c>
      <c r="R6249">
        <v>395</v>
      </c>
      <c r="S6249">
        <v>160</v>
      </c>
      <c r="T6249">
        <v>80</v>
      </c>
      <c r="U6249">
        <v>190</v>
      </c>
      <c r="V6249">
        <v>290</v>
      </c>
      <c r="W6249">
        <v>0.82831500000000002</v>
      </c>
      <c r="X6249">
        <v>0.99397800000000003</v>
      </c>
    </row>
    <row r="6250" spans="1:24" hidden="1" x14ac:dyDescent="0.3">
      <c r="A6250" t="s">
        <v>20804</v>
      </c>
      <c r="B6250" t="s">
        <v>8179</v>
      </c>
      <c r="C6250" t="s">
        <v>2737</v>
      </c>
      <c r="D6250" t="s">
        <v>2736</v>
      </c>
      <c r="E6250" t="s">
        <v>113</v>
      </c>
      <c r="F6250" t="s">
        <v>2738</v>
      </c>
      <c r="G6250" t="s">
        <v>1356</v>
      </c>
      <c r="H6250" t="s">
        <v>127</v>
      </c>
      <c r="I6250" t="s">
        <v>344</v>
      </c>
      <c r="J6250" t="s">
        <v>20801</v>
      </c>
      <c r="K6250" t="s">
        <v>20802</v>
      </c>
      <c r="L6250" t="s">
        <v>120</v>
      </c>
      <c r="M6250">
        <v>40</v>
      </c>
      <c r="N6250" t="s">
        <v>113</v>
      </c>
      <c r="O6250" t="s">
        <v>11880</v>
      </c>
      <c r="P6250">
        <v>3</v>
      </c>
      <c r="Q6250">
        <v>400</v>
      </c>
      <c r="R6250">
        <v>300</v>
      </c>
      <c r="S6250">
        <v>100</v>
      </c>
      <c r="W6250">
        <v>0.36</v>
      </c>
      <c r="X6250">
        <v>0.432</v>
      </c>
    </row>
    <row r="6251" spans="1:24" hidden="1" x14ac:dyDescent="0.3">
      <c r="A6251" t="s">
        <v>20805</v>
      </c>
      <c r="B6251" t="s">
        <v>8536</v>
      </c>
      <c r="C6251" t="s">
        <v>2737</v>
      </c>
      <c r="D6251" t="s">
        <v>2736</v>
      </c>
      <c r="E6251" t="s">
        <v>113</v>
      </c>
      <c r="F6251" t="s">
        <v>2738</v>
      </c>
      <c r="G6251" t="s">
        <v>1356</v>
      </c>
      <c r="H6251" t="s">
        <v>127</v>
      </c>
      <c r="I6251" t="s">
        <v>344</v>
      </c>
      <c r="J6251" t="s">
        <v>20801</v>
      </c>
      <c r="K6251" t="s">
        <v>20802</v>
      </c>
      <c r="L6251" t="s">
        <v>120</v>
      </c>
      <c r="M6251">
        <v>40</v>
      </c>
      <c r="N6251" t="s">
        <v>113</v>
      </c>
      <c r="O6251" t="s">
        <v>11924</v>
      </c>
      <c r="P6251">
        <v>3</v>
      </c>
      <c r="Q6251">
        <v>400</v>
      </c>
      <c r="R6251">
        <v>300</v>
      </c>
      <c r="S6251">
        <v>100</v>
      </c>
      <c r="W6251">
        <v>0.36</v>
      </c>
      <c r="X6251">
        <v>0.432</v>
      </c>
    </row>
    <row r="6252" spans="1:24" hidden="1" x14ac:dyDescent="0.3">
      <c r="A6252" t="s">
        <v>20806</v>
      </c>
      <c r="B6252" t="s">
        <v>8211</v>
      </c>
      <c r="C6252" t="s">
        <v>2737</v>
      </c>
      <c r="D6252" t="s">
        <v>2736</v>
      </c>
      <c r="E6252" t="s">
        <v>113</v>
      </c>
      <c r="F6252" t="s">
        <v>2738</v>
      </c>
      <c r="G6252" t="s">
        <v>1356</v>
      </c>
      <c r="H6252" t="s">
        <v>127</v>
      </c>
      <c r="I6252" t="s">
        <v>344</v>
      </c>
      <c r="J6252" t="s">
        <v>20801</v>
      </c>
      <c r="K6252" t="s">
        <v>20802</v>
      </c>
      <c r="L6252" t="s">
        <v>120</v>
      </c>
      <c r="M6252">
        <v>38</v>
      </c>
      <c r="N6252" t="s">
        <v>113</v>
      </c>
      <c r="O6252" t="s">
        <v>9493</v>
      </c>
      <c r="P6252">
        <v>1</v>
      </c>
      <c r="Q6252">
        <v>0.6</v>
      </c>
      <c r="T6252">
        <v>123.136</v>
      </c>
      <c r="W6252">
        <v>0.28274333882308139</v>
      </c>
      <c r="X6252">
        <v>0.45238934211693027</v>
      </c>
    </row>
    <row r="6253" spans="1:24" hidden="1" x14ac:dyDescent="0.3">
      <c r="A6253" t="s">
        <v>20807</v>
      </c>
      <c r="B6253" t="s">
        <v>8174</v>
      </c>
      <c r="C6253" t="s">
        <v>7793</v>
      </c>
      <c r="D6253" t="s">
        <v>7792</v>
      </c>
      <c r="E6253" t="s">
        <v>113</v>
      </c>
      <c r="F6253" t="s">
        <v>7794</v>
      </c>
      <c r="G6253" t="s">
        <v>133</v>
      </c>
      <c r="H6253" t="s">
        <v>327</v>
      </c>
      <c r="I6253" t="s">
        <v>115</v>
      </c>
      <c r="J6253" t="s">
        <v>20808</v>
      </c>
      <c r="K6253" t="s">
        <v>20809</v>
      </c>
      <c r="L6253" t="s">
        <v>120</v>
      </c>
      <c r="M6253">
        <v>40</v>
      </c>
      <c r="N6253" t="s">
        <v>113</v>
      </c>
      <c r="O6253" t="s">
        <v>8207</v>
      </c>
      <c r="P6253">
        <v>2</v>
      </c>
      <c r="Q6253">
        <v>1400</v>
      </c>
      <c r="R6253">
        <v>320</v>
      </c>
      <c r="T6253">
        <v>70</v>
      </c>
      <c r="U6253">
        <v>240</v>
      </c>
      <c r="W6253">
        <v>0.89600000000000002</v>
      </c>
      <c r="X6253">
        <v>1.0751999999999999</v>
      </c>
    </row>
    <row r="6254" spans="1:24" hidden="1" x14ac:dyDescent="0.3">
      <c r="A6254" t="s">
        <v>20810</v>
      </c>
      <c r="B6254" t="s">
        <v>8179</v>
      </c>
      <c r="C6254" t="s">
        <v>7793</v>
      </c>
      <c r="D6254" t="s">
        <v>7792</v>
      </c>
      <c r="E6254" t="s">
        <v>113</v>
      </c>
      <c r="F6254" t="s">
        <v>7794</v>
      </c>
      <c r="G6254" t="s">
        <v>133</v>
      </c>
      <c r="H6254" t="s">
        <v>327</v>
      </c>
      <c r="I6254" t="s">
        <v>115</v>
      </c>
      <c r="J6254" t="s">
        <v>20808</v>
      </c>
      <c r="K6254" t="s">
        <v>20809</v>
      </c>
      <c r="L6254" t="s">
        <v>120</v>
      </c>
      <c r="M6254">
        <v>40</v>
      </c>
      <c r="N6254" t="s">
        <v>113</v>
      </c>
      <c r="O6254" t="s">
        <v>17706</v>
      </c>
      <c r="P6254">
        <v>1</v>
      </c>
      <c r="Q6254">
        <v>441</v>
      </c>
      <c r="R6254">
        <v>402</v>
      </c>
      <c r="W6254">
        <v>0.177282</v>
      </c>
      <c r="X6254">
        <v>0.21273839999999999</v>
      </c>
    </row>
    <row r="6255" spans="1:24" hidden="1" x14ac:dyDescent="0.3">
      <c r="A6255" t="s">
        <v>20811</v>
      </c>
      <c r="B6255" t="s">
        <v>8211</v>
      </c>
      <c r="C6255" t="s">
        <v>7793</v>
      </c>
      <c r="D6255" t="s">
        <v>7792</v>
      </c>
      <c r="E6255" t="s">
        <v>113</v>
      </c>
      <c r="F6255" t="s">
        <v>7794</v>
      </c>
      <c r="G6255" t="s">
        <v>133</v>
      </c>
      <c r="H6255" t="s">
        <v>327</v>
      </c>
      <c r="I6255" t="s">
        <v>115</v>
      </c>
      <c r="J6255" t="s">
        <v>20808</v>
      </c>
      <c r="K6255" t="s">
        <v>20809</v>
      </c>
      <c r="L6255" t="s">
        <v>120</v>
      </c>
      <c r="M6255">
        <v>40</v>
      </c>
      <c r="N6255" t="s">
        <v>113</v>
      </c>
      <c r="O6255" t="s">
        <v>9493</v>
      </c>
      <c r="P6255">
        <v>1</v>
      </c>
      <c r="Q6255">
        <v>0.6</v>
      </c>
      <c r="T6255">
        <v>0</v>
      </c>
      <c r="W6255">
        <v>0.28274333882308139</v>
      </c>
      <c r="X6255">
        <v>0.45238934211693027</v>
      </c>
    </row>
    <row r="6256" spans="1:24" hidden="1" x14ac:dyDescent="0.3">
      <c r="A6256" t="s">
        <v>20812</v>
      </c>
      <c r="B6256" t="s">
        <v>8174</v>
      </c>
      <c r="C6256" t="s">
        <v>2974</v>
      </c>
      <c r="D6256" t="s">
        <v>20813</v>
      </c>
      <c r="E6256" t="s">
        <v>113</v>
      </c>
      <c r="F6256" t="s">
        <v>2975</v>
      </c>
      <c r="G6256" t="s">
        <v>1356</v>
      </c>
      <c r="H6256" t="s">
        <v>127</v>
      </c>
      <c r="I6256" t="s">
        <v>540</v>
      </c>
      <c r="J6256" t="s">
        <v>20814</v>
      </c>
      <c r="K6256" t="s">
        <v>20815</v>
      </c>
      <c r="L6256" t="s">
        <v>120</v>
      </c>
      <c r="M6256">
        <v>40</v>
      </c>
      <c r="N6256" t="s">
        <v>113</v>
      </c>
      <c r="O6256" t="s">
        <v>11592</v>
      </c>
      <c r="P6256">
        <v>3</v>
      </c>
      <c r="Q6256">
        <v>2009</v>
      </c>
      <c r="R6256">
        <v>499</v>
      </c>
      <c r="S6256">
        <v>206</v>
      </c>
      <c r="T6256">
        <v>0</v>
      </c>
      <c r="U6256">
        <v>150</v>
      </c>
      <c r="V6256">
        <v>215</v>
      </c>
      <c r="W6256">
        <v>3.0074730000000001</v>
      </c>
      <c r="X6256">
        <v>3.6089675999999997</v>
      </c>
    </row>
    <row r="6257" spans="1:24" hidden="1" x14ac:dyDescent="0.3">
      <c r="A6257" t="s">
        <v>20816</v>
      </c>
      <c r="B6257" t="s">
        <v>8617</v>
      </c>
      <c r="C6257" t="s">
        <v>2974</v>
      </c>
      <c r="D6257" t="s">
        <v>20813</v>
      </c>
      <c r="E6257" t="s">
        <v>113</v>
      </c>
      <c r="F6257" t="s">
        <v>2975</v>
      </c>
      <c r="G6257" t="s">
        <v>1356</v>
      </c>
      <c r="H6257" t="s">
        <v>127</v>
      </c>
      <c r="I6257" t="s">
        <v>540</v>
      </c>
      <c r="J6257" t="s">
        <v>20814</v>
      </c>
      <c r="K6257" t="s">
        <v>20815</v>
      </c>
      <c r="L6257" t="s">
        <v>120</v>
      </c>
      <c r="M6257">
        <v>40</v>
      </c>
      <c r="N6257" t="s">
        <v>113</v>
      </c>
      <c r="O6257" t="s">
        <v>20817</v>
      </c>
      <c r="P6257">
        <v>3</v>
      </c>
      <c r="Q6257">
        <v>1450</v>
      </c>
      <c r="R6257">
        <v>400</v>
      </c>
      <c r="S6257">
        <v>180</v>
      </c>
      <c r="T6257">
        <v>0</v>
      </c>
      <c r="U6257">
        <v>150</v>
      </c>
      <c r="V6257">
        <v>210</v>
      </c>
      <c r="W6257">
        <v>1.74</v>
      </c>
      <c r="X6257">
        <v>2.0880000000000001</v>
      </c>
    </row>
    <row r="6258" spans="1:24" hidden="1" x14ac:dyDescent="0.3">
      <c r="A6258" t="s">
        <v>20818</v>
      </c>
      <c r="B6258" t="s">
        <v>8179</v>
      </c>
      <c r="C6258" t="s">
        <v>2974</v>
      </c>
      <c r="D6258" t="s">
        <v>20813</v>
      </c>
      <c r="E6258" t="s">
        <v>113</v>
      </c>
      <c r="F6258" t="s">
        <v>2975</v>
      </c>
      <c r="G6258" t="s">
        <v>1356</v>
      </c>
      <c r="H6258" t="s">
        <v>127</v>
      </c>
      <c r="I6258" t="s">
        <v>540</v>
      </c>
      <c r="J6258" t="s">
        <v>20814</v>
      </c>
      <c r="K6258" t="s">
        <v>20815</v>
      </c>
      <c r="L6258" t="s">
        <v>120</v>
      </c>
      <c r="M6258">
        <v>40</v>
      </c>
      <c r="N6258" t="s">
        <v>113</v>
      </c>
      <c r="O6258" t="s">
        <v>11880</v>
      </c>
      <c r="P6258">
        <v>3</v>
      </c>
      <c r="Q6258">
        <v>400</v>
      </c>
      <c r="R6258">
        <v>300</v>
      </c>
      <c r="S6258">
        <v>100</v>
      </c>
      <c r="W6258">
        <v>0.36</v>
      </c>
      <c r="X6258">
        <v>0.432</v>
      </c>
    </row>
    <row r="6259" spans="1:24" hidden="1" x14ac:dyDescent="0.3">
      <c r="A6259" t="s">
        <v>20819</v>
      </c>
      <c r="B6259" t="s">
        <v>8536</v>
      </c>
      <c r="C6259" t="s">
        <v>2974</v>
      </c>
      <c r="D6259" t="s">
        <v>20813</v>
      </c>
      <c r="E6259" t="s">
        <v>113</v>
      </c>
      <c r="F6259" t="s">
        <v>2975</v>
      </c>
      <c r="G6259" t="s">
        <v>1356</v>
      </c>
      <c r="H6259" t="s">
        <v>127</v>
      </c>
      <c r="I6259" t="s">
        <v>540</v>
      </c>
      <c r="J6259" t="s">
        <v>20814</v>
      </c>
      <c r="K6259" t="s">
        <v>20815</v>
      </c>
      <c r="L6259" t="s">
        <v>120</v>
      </c>
      <c r="M6259">
        <v>40</v>
      </c>
      <c r="N6259" t="s">
        <v>113</v>
      </c>
      <c r="O6259" t="s">
        <v>12377</v>
      </c>
      <c r="P6259">
        <v>3</v>
      </c>
      <c r="Q6259">
        <v>480</v>
      </c>
      <c r="R6259">
        <v>356</v>
      </c>
      <c r="S6259">
        <v>140</v>
      </c>
      <c r="W6259">
        <v>0.51263999999999998</v>
      </c>
      <c r="X6259">
        <v>0.61516799999999994</v>
      </c>
    </row>
    <row r="6260" spans="1:24" hidden="1" x14ac:dyDescent="0.3">
      <c r="A6260" t="s">
        <v>20820</v>
      </c>
      <c r="B6260" t="s">
        <v>8174</v>
      </c>
      <c r="C6260" t="s">
        <v>442</v>
      </c>
      <c r="D6260" t="s">
        <v>441</v>
      </c>
      <c r="E6260" t="s">
        <v>113</v>
      </c>
      <c r="F6260" t="s">
        <v>443</v>
      </c>
      <c r="G6260" t="s">
        <v>1356</v>
      </c>
      <c r="H6260" t="s">
        <v>127</v>
      </c>
      <c r="I6260" t="s">
        <v>447</v>
      </c>
      <c r="J6260" t="s">
        <v>20821</v>
      </c>
      <c r="K6260" t="s">
        <v>20822</v>
      </c>
      <c r="L6260" t="s">
        <v>10083</v>
      </c>
      <c r="M6260">
        <v>20</v>
      </c>
      <c r="N6260" t="s">
        <v>9971</v>
      </c>
      <c r="O6260" t="s">
        <v>9481</v>
      </c>
      <c r="P6260">
        <v>3</v>
      </c>
      <c r="Q6260">
        <v>1498</v>
      </c>
      <c r="R6260">
        <v>398</v>
      </c>
      <c r="S6260">
        <v>158</v>
      </c>
      <c r="T6260">
        <v>80</v>
      </c>
      <c r="U6260">
        <v>200</v>
      </c>
      <c r="V6260">
        <v>320</v>
      </c>
      <c r="W6260">
        <v>1.7886120000000001</v>
      </c>
      <c r="X6260">
        <v>2.1463344000000002</v>
      </c>
    </row>
    <row r="6261" spans="1:24" hidden="1" x14ac:dyDescent="0.3">
      <c r="A6261" t="s">
        <v>20823</v>
      </c>
      <c r="B6261" t="s">
        <v>8179</v>
      </c>
      <c r="C6261" t="s">
        <v>442</v>
      </c>
      <c r="D6261" t="s">
        <v>441</v>
      </c>
      <c r="E6261" t="s">
        <v>113</v>
      </c>
      <c r="F6261" t="s">
        <v>443</v>
      </c>
      <c r="G6261" t="s">
        <v>1356</v>
      </c>
      <c r="H6261" t="s">
        <v>127</v>
      </c>
      <c r="I6261" t="s">
        <v>447</v>
      </c>
      <c r="J6261" t="s">
        <v>20821</v>
      </c>
      <c r="K6261" t="s">
        <v>20822</v>
      </c>
      <c r="L6261" t="s">
        <v>10083</v>
      </c>
      <c r="M6261">
        <v>2</v>
      </c>
      <c r="N6261" t="s">
        <v>9971</v>
      </c>
      <c r="O6261" t="s">
        <v>20824</v>
      </c>
      <c r="P6261">
        <v>1</v>
      </c>
      <c r="Q6261">
        <v>560</v>
      </c>
      <c r="R6261">
        <v>492</v>
      </c>
      <c r="S6261">
        <v>133</v>
      </c>
      <c r="W6261">
        <v>0.27551999999999999</v>
      </c>
      <c r="X6261">
        <v>0.33062399999999997</v>
      </c>
    </row>
    <row r="6262" spans="1:24" hidden="1" x14ac:dyDescent="0.3">
      <c r="A6262" t="s">
        <v>20825</v>
      </c>
      <c r="B6262" t="s">
        <v>8174</v>
      </c>
      <c r="C6262" t="s">
        <v>4677</v>
      </c>
      <c r="D6262" t="s">
        <v>4676</v>
      </c>
      <c r="E6262" t="s">
        <v>113</v>
      </c>
      <c r="F6262" t="s">
        <v>4678</v>
      </c>
      <c r="G6262" t="s">
        <v>247</v>
      </c>
      <c r="H6262" t="s">
        <v>6157</v>
      </c>
      <c r="I6262" t="s">
        <v>438</v>
      </c>
      <c r="J6262" t="s">
        <v>20826</v>
      </c>
      <c r="K6262" t="s">
        <v>20827</v>
      </c>
      <c r="L6262" t="s">
        <v>1173</v>
      </c>
      <c r="M6262">
        <v>50</v>
      </c>
      <c r="N6262" t="s">
        <v>9085</v>
      </c>
      <c r="O6262" t="s">
        <v>17921</v>
      </c>
      <c r="P6262">
        <v>3</v>
      </c>
      <c r="Q6262">
        <v>1499</v>
      </c>
      <c r="R6262">
        <v>429</v>
      </c>
      <c r="T6262">
        <v>0</v>
      </c>
      <c r="U6262">
        <v>240</v>
      </c>
      <c r="V6262">
        <v>120</v>
      </c>
      <c r="W6262">
        <v>1.9292130000000001</v>
      </c>
      <c r="X6262">
        <v>2.3150556</v>
      </c>
    </row>
    <row r="6263" spans="1:24" hidden="1" x14ac:dyDescent="0.3">
      <c r="A6263" t="s">
        <v>20828</v>
      </c>
      <c r="B6263" t="s">
        <v>8179</v>
      </c>
      <c r="C6263" t="s">
        <v>4677</v>
      </c>
      <c r="D6263" t="s">
        <v>4676</v>
      </c>
      <c r="E6263" t="s">
        <v>113</v>
      </c>
      <c r="F6263" t="s">
        <v>4678</v>
      </c>
      <c r="G6263" t="s">
        <v>247</v>
      </c>
      <c r="H6263" t="s">
        <v>6157</v>
      </c>
      <c r="I6263" t="s">
        <v>438</v>
      </c>
      <c r="J6263" t="s">
        <v>20826</v>
      </c>
      <c r="K6263" t="s">
        <v>20827</v>
      </c>
      <c r="L6263" t="s">
        <v>1173</v>
      </c>
      <c r="M6263">
        <v>49</v>
      </c>
      <c r="N6263" t="s">
        <v>9085</v>
      </c>
      <c r="O6263" t="s">
        <v>19574</v>
      </c>
      <c r="P6263">
        <v>2</v>
      </c>
      <c r="Q6263">
        <v>400</v>
      </c>
      <c r="R6263">
        <v>300</v>
      </c>
      <c r="W6263">
        <v>0.24</v>
      </c>
      <c r="X6263">
        <v>0.28799999999999998</v>
      </c>
    </row>
    <row r="6264" spans="1:24" hidden="1" x14ac:dyDescent="0.3">
      <c r="A6264" t="s">
        <v>20829</v>
      </c>
      <c r="B6264" t="s">
        <v>8536</v>
      </c>
      <c r="C6264" t="s">
        <v>4677</v>
      </c>
      <c r="D6264" t="s">
        <v>4676</v>
      </c>
      <c r="E6264" t="s">
        <v>113</v>
      </c>
      <c r="F6264" t="s">
        <v>4678</v>
      </c>
      <c r="G6264" t="s">
        <v>247</v>
      </c>
      <c r="H6264" t="s">
        <v>6157</v>
      </c>
      <c r="I6264" t="s">
        <v>438</v>
      </c>
      <c r="J6264" t="s">
        <v>20826</v>
      </c>
      <c r="K6264" t="s">
        <v>20827</v>
      </c>
      <c r="L6264" t="s">
        <v>1173</v>
      </c>
      <c r="M6264">
        <v>49</v>
      </c>
      <c r="N6264" t="s">
        <v>9085</v>
      </c>
      <c r="O6264" t="s">
        <v>16695</v>
      </c>
      <c r="P6264">
        <v>2</v>
      </c>
      <c r="Q6264">
        <v>480</v>
      </c>
      <c r="R6264">
        <v>356</v>
      </c>
      <c r="W6264">
        <v>0.34176000000000001</v>
      </c>
      <c r="X6264">
        <v>0.41011199999999998</v>
      </c>
    </row>
    <row r="6265" spans="1:24" hidden="1" x14ac:dyDescent="0.3">
      <c r="A6265" t="s">
        <v>20830</v>
      </c>
      <c r="B6265" t="s">
        <v>8539</v>
      </c>
      <c r="C6265" t="s">
        <v>4677</v>
      </c>
      <c r="D6265" t="s">
        <v>4676</v>
      </c>
      <c r="E6265" t="s">
        <v>113</v>
      </c>
      <c r="F6265" t="s">
        <v>4678</v>
      </c>
      <c r="G6265" t="s">
        <v>247</v>
      </c>
      <c r="H6265" t="s">
        <v>6157</v>
      </c>
      <c r="I6265" t="s">
        <v>438</v>
      </c>
      <c r="J6265" t="s">
        <v>20826</v>
      </c>
      <c r="K6265" t="s">
        <v>20827</v>
      </c>
      <c r="L6265" t="s">
        <v>1173</v>
      </c>
      <c r="M6265">
        <v>47</v>
      </c>
      <c r="N6265" t="s">
        <v>9085</v>
      </c>
      <c r="O6265" t="s">
        <v>9131</v>
      </c>
      <c r="P6265">
        <v>1</v>
      </c>
      <c r="Q6265">
        <v>210</v>
      </c>
      <c r="R6265">
        <v>210</v>
      </c>
      <c r="W6265">
        <v>4.41E-2</v>
      </c>
      <c r="X6265">
        <v>5.2920000000000002E-2</v>
      </c>
    </row>
    <row r="6266" spans="1:24" hidden="1" x14ac:dyDescent="0.3">
      <c r="A6266" t="s">
        <v>20831</v>
      </c>
      <c r="B6266" t="s">
        <v>8211</v>
      </c>
      <c r="C6266" t="s">
        <v>4677</v>
      </c>
      <c r="D6266" t="s">
        <v>4676</v>
      </c>
      <c r="E6266" t="s">
        <v>113</v>
      </c>
      <c r="F6266" t="s">
        <v>4678</v>
      </c>
      <c r="G6266" t="s">
        <v>247</v>
      </c>
      <c r="H6266" t="s">
        <v>6157</v>
      </c>
      <c r="I6266" t="s">
        <v>438</v>
      </c>
      <c r="J6266" t="s">
        <v>20826</v>
      </c>
      <c r="K6266" t="s">
        <v>20827</v>
      </c>
      <c r="L6266" t="s">
        <v>1173</v>
      </c>
      <c r="M6266">
        <v>47</v>
      </c>
      <c r="N6266" t="s">
        <v>113</v>
      </c>
      <c r="O6266" t="s">
        <v>9493</v>
      </c>
      <c r="P6266">
        <v>1</v>
      </c>
      <c r="Q6266">
        <v>0.6</v>
      </c>
      <c r="T6266">
        <v>238</v>
      </c>
      <c r="W6266">
        <v>0.28274333882308139</v>
      </c>
      <c r="X6266">
        <v>0.45238934211693027</v>
      </c>
    </row>
    <row r="6267" spans="1:24" hidden="1" x14ac:dyDescent="0.3">
      <c r="A6267" t="s">
        <v>20832</v>
      </c>
      <c r="B6267" t="s">
        <v>1304</v>
      </c>
      <c r="C6267" t="s">
        <v>4677</v>
      </c>
      <c r="D6267" t="s">
        <v>4676</v>
      </c>
      <c r="E6267" t="s">
        <v>113</v>
      </c>
      <c r="F6267" t="s">
        <v>4678</v>
      </c>
      <c r="G6267" t="s">
        <v>247</v>
      </c>
      <c r="H6267" t="s">
        <v>6157</v>
      </c>
      <c r="I6267" t="s">
        <v>438</v>
      </c>
      <c r="J6267" t="s">
        <v>20826</v>
      </c>
      <c r="K6267" t="s">
        <v>20827</v>
      </c>
      <c r="L6267" t="s">
        <v>1173</v>
      </c>
      <c r="M6267">
        <v>0</v>
      </c>
      <c r="N6267" t="s">
        <v>9085</v>
      </c>
      <c r="O6267" t="s">
        <v>18432</v>
      </c>
      <c r="P6267">
        <v>3</v>
      </c>
      <c r="R6267">
        <v>900</v>
      </c>
      <c r="S6267">
        <v>3700</v>
      </c>
    </row>
    <row r="6268" spans="1:24" hidden="1" x14ac:dyDescent="0.3">
      <c r="A6268" t="s">
        <v>20833</v>
      </c>
      <c r="B6268" t="s">
        <v>8174</v>
      </c>
      <c r="C6268" t="s">
        <v>1448</v>
      </c>
      <c r="D6268" t="s">
        <v>1447</v>
      </c>
      <c r="E6268" t="s">
        <v>113</v>
      </c>
      <c r="F6268" t="s">
        <v>1449</v>
      </c>
      <c r="G6268" t="s">
        <v>133</v>
      </c>
      <c r="H6268" t="s">
        <v>327</v>
      </c>
      <c r="I6268" t="s">
        <v>115</v>
      </c>
      <c r="J6268" t="s">
        <v>20834</v>
      </c>
      <c r="K6268" t="s">
        <v>20835</v>
      </c>
      <c r="L6268" t="s">
        <v>9030</v>
      </c>
      <c r="M6268">
        <v>60</v>
      </c>
      <c r="N6268" t="s">
        <v>113</v>
      </c>
      <c r="O6268" t="s">
        <v>9890</v>
      </c>
      <c r="P6268">
        <v>2</v>
      </c>
      <c r="Q6268">
        <v>2500</v>
      </c>
      <c r="R6268">
        <v>355</v>
      </c>
      <c r="S6268">
        <v>192</v>
      </c>
      <c r="T6268">
        <v>50</v>
      </c>
      <c r="U6268">
        <v>220</v>
      </c>
      <c r="W6268">
        <v>1.7749999999999999</v>
      </c>
      <c r="X6268">
        <v>2.13</v>
      </c>
    </row>
    <row r="6269" spans="1:24" hidden="1" x14ac:dyDescent="0.3">
      <c r="A6269" t="s">
        <v>20836</v>
      </c>
      <c r="B6269" t="s">
        <v>8179</v>
      </c>
      <c r="C6269" t="s">
        <v>1448</v>
      </c>
      <c r="D6269" t="s">
        <v>1447</v>
      </c>
      <c r="E6269" t="s">
        <v>113</v>
      </c>
      <c r="F6269" t="s">
        <v>1449</v>
      </c>
      <c r="G6269" t="s">
        <v>133</v>
      </c>
      <c r="H6269" t="s">
        <v>327</v>
      </c>
      <c r="I6269" t="s">
        <v>115</v>
      </c>
      <c r="J6269" t="s">
        <v>20834</v>
      </c>
      <c r="K6269" t="s">
        <v>20835</v>
      </c>
      <c r="L6269" t="s">
        <v>9030</v>
      </c>
      <c r="M6269">
        <v>60</v>
      </c>
      <c r="N6269" t="s">
        <v>113</v>
      </c>
      <c r="O6269" t="s">
        <v>17706</v>
      </c>
      <c r="P6269">
        <v>1</v>
      </c>
      <c r="Q6269">
        <v>441</v>
      </c>
      <c r="R6269">
        <v>402</v>
      </c>
      <c r="W6269">
        <v>0.177282</v>
      </c>
      <c r="X6269">
        <v>0.21273839999999999</v>
      </c>
    </row>
    <row r="6270" spans="1:24" hidden="1" x14ac:dyDescent="0.3">
      <c r="A6270" t="s">
        <v>20837</v>
      </c>
      <c r="B6270" t="s">
        <v>8211</v>
      </c>
      <c r="C6270" t="s">
        <v>1448</v>
      </c>
      <c r="D6270" t="s">
        <v>1447</v>
      </c>
      <c r="E6270" t="s">
        <v>113</v>
      </c>
      <c r="F6270" t="s">
        <v>1449</v>
      </c>
      <c r="G6270" t="s">
        <v>133</v>
      </c>
      <c r="H6270" t="s">
        <v>327</v>
      </c>
      <c r="I6270" t="s">
        <v>115</v>
      </c>
      <c r="J6270" t="s">
        <v>20834</v>
      </c>
      <c r="K6270" t="s">
        <v>20835</v>
      </c>
      <c r="L6270" t="s">
        <v>9030</v>
      </c>
      <c r="M6270">
        <v>59</v>
      </c>
      <c r="N6270" t="s">
        <v>113</v>
      </c>
      <c r="O6270" t="s">
        <v>9493</v>
      </c>
      <c r="P6270">
        <v>1</v>
      </c>
      <c r="Q6270">
        <v>0.6</v>
      </c>
      <c r="T6270">
        <v>202.48</v>
      </c>
      <c r="W6270">
        <v>0.28274333882308139</v>
      </c>
      <c r="X6270">
        <v>0.45238934211693027</v>
      </c>
    </row>
    <row r="6271" spans="1:24" hidden="1" x14ac:dyDescent="0.3">
      <c r="A6271" t="s">
        <v>20838</v>
      </c>
      <c r="B6271" t="s">
        <v>8174</v>
      </c>
      <c r="C6271" t="s">
        <v>5869</v>
      </c>
      <c r="D6271" t="s">
        <v>20839</v>
      </c>
      <c r="E6271" t="s">
        <v>113</v>
      </c>
      <c r="F6271" t="s">
        <v>113</v>
      </c>
      <c r="G6271" t="s">
        <v>113</v>
      </c>
      <c r="H6271" t="s">
        <v>113</v>
      </c>
      <c r="I6271" t="s">
        <v>344</v>
      </c>
      <c r="J6271" t="s">
        <v>113</v>
      </c>
      <c r="K6271" t="s">
        <v>113</v>
      </c>
      <c r="L6271" t="s">
        <v>113</v>
      </c>
      <c r="M6271">
        <v>34</v>
      </c>
      <c r="N6271" t="s">
        <v>11431</v>
      </c>
      <c r="O6271" t="s">
        <v>20840</v>
      </c>
      <c r="P6271">
        <v>3</v>
      </c>
      <c r="Q6271">
        <v>710</v>
      </c>
      <c r="R6271">
        <v>400</v>
      </c>
      <c r="T6271">
        <v>35</v>
      </c>
      <c r="U6271">
        <v>110</v>
      </c>
      <c r="V6271">
        <v>190</v>
      </c>
      <c r="W6271">
        <v>0.85199999999999998</v>
      </c>
      <c r="X6271">
        <v>1.0224</v>
      </c>
    </row>
    <row r="6272" spans="1:24" hidden="1" x14ac:dyDescent="0.3">
      <c r="A6272" t="s">
        <v>20841</v>
      </c>
      <c r="B6272" t="s">
        <v>8617</v>
      </c>
      <c r="C6272" t="s">
        <v>5869</v>
      </c>
      <c r="D6272" t="s">
        <v>20839</v>
      </c>
      <c r="E6272" t="s">
        <v>113</v>
      </c>
      <c r="F6272" t="s">
        <v>113</v>
      </c>
      <c r="G6272" t="s">
        <v>113</v>
      </c>
      <c r="H6272" t="s">
        <v>113</v>
      </c>
      <c r="I6272" t="s">
        <v>344</v>
      </c>
      <c r="J6272" t="s">
        <v>113</v>
      </c>
      <c r="K6272" t="s">
        <v>113</v>
      </c>
      <c r="L6272" t="s">
        <v>113</v>
      </c>
      <c r="M6272">
        <v>34</v>
      </c>
      <c r="N6272" t="s">
        <v>11431</v>
      </c>
      <c r="O6272" t="s">
        <v>20842</v>
      </c>
      <c r="P6272">
        <v>3</v>
      </c>
      <c r="Q6272">
        <v>1500</v>
      </c>
      <c r="R6272">
        <v>450</v>
      </c>
      <c r="T6272">
        <v>35</v>
      </c>
      <c r="U6272">
        <v>110</v>
      </c>
      <c r="V6272">
        <v>190</v>
      </c>
      <c r="W6272">
        <v>2.0249999999999999</v>
      </c>
      <c r="X6272">
        <v>2.4299999999999997</v>
      </c>
    </row>
    <row r="6273" spans="1:24" hidden="1" x14ac:dyDescent="0.3">
      <c r="A6273" t="s">
        <v>20843</v>
      </c>
      <c r="B6273" t="s">
        <v>8179</v>
      </c>
      <c r="C6273" t="s">
        <v>5869</v>
      </c>
      <c r="D6273" t="s">
        <v>20839</v>
      </c>
      <c r="E6273" t="s">
        <v>113</v>
      </c>
      <c r="F6273" t="s">
        <v>113</v>
      </c>
      <c r="G6273" t="s">
        <v>113</v>
      </c>
      <c r="H6273" t="s">
        <v>113</v>
      </c>
      <c r="I6273" t="s">
        <v>344</v>
      </c>
      <c r="J6273" t="s">
        <v>113</v>
      </c>
      <c r="K6273" t="s">
        <v>113</v>
      </c>
      <c r="L6273" t="s">
        <v>113</v>
      </c>
      <c r="M6273">
        <v>34</v>
      </c>
      <c r="N6273" t="s">
        <v>11431</v>
      </c>
      <c r="O6273" t="s">
        <v>20844</v>
      </c>
      <c r="P6273">
        <v>2</v>
      </c>
      <c r="Q6273">
        <v>630</v>
      </c>
      <c r="R6273">
        <v>480</v>
      </c>
      <c r="W6273">
        <v>0.6048</v>
      </c>
      <c r="X6273">
        <v>0.72575999999999996</v>
      </c>
    </row>
    <row r="6274" spans="1:24" hidden="1" x14ac:dyDescent="0.3">
      <c r="A6274" t="s">
        <v>20845</v>
      </c>
      <c r="B6274" t="s">
        <v>8174</v>
      </c>
      <c r="C6274" t="s">
        <v>6399</v>
      </c>
      <c r="D6274" t="s">
        <v>20846</v>
      </c>
      <c r="E6274" t="s">
        <v>113</v>
      </c>
      <c r="F6274" t="s">
        <v>113</v>
      </c>
      <c r="G6274" t="s">
        <v>113</v>
      </c>
      <c r="H6274" t="s">
        <v>113</v>
      </c>
      <c r="I6274" t="s">
        <v>218</v>
      </c>
      <c r="J6274" t="s">
        <v>113</v>
      </c>
      <c r="K6274" t="s">
        <v>113</v>
      </c>
      <c r="L6274" t="s">
        <v>113</v>
      </c>
      <c r="M6274">
        <v>34</v>
      </c>
      <c r="N6274" t="s">
        <v>9659</v>
      </c>
      <c r="O6274" t="s">
        <v>10476</v>
      </c>
      <c r="P6274">
        <v>3</v>
      </c>
      <c r="Q6274">
        <v>1500</v>
      </c>
      <c r="R6274">
        <v>469</v>
      </c>
      <c r="T6274">
        <v>130</v>
      </c>
      <c r="U6274">
        <v>300</v>
      </c>
      <c r="V6274">
        <v>30</v>
      </c>
      <c r="W6274">
        <v>2.1105</v>
      </c>
      <c r="X6274">
        <v>2.5326</v>
      </c>
    </row>
    <row r="6275" spans="1:24" hidden="1" x14ac:dyDescent="0.3">
      <c r="A6275" t="s">
        <v>20847</v>
      </c>
      <c r="B6275" t="s">
        <v>8179</v>
      </c>
      <c r="C6275" t="s">
        <v>6399</v>
      </c>
      <c r="D6275" t="s">
        <v>20846</v>
      </c>
      <c r="E6275" t="s">
        <v>113</v>
      </c>
      <c r="F6275" t="s">
        <v>113</v>
      </c>
      <c r="G6275" t="s">
        <v>113</v>
      </c>
      <c r="H6275" t="s">
        <v>113</v>
      </c>
      <c r="I6275" t="s">
        <v>218</v>
      </c>
      <c r="J6275" t="s">
        <v>113</v>
      </c>
      <c r="K6275" t="s">
        <v>113</v>
      </c>
      <c r="L6275" t="s">
        <v>113</v>
      </c>
      <c r="M6275">
        <v>34</v>
      </c>
      <c r="N6275" t="s">
        <v>8614</v>
      </c>
      <c r="O6275" t="s">
        <v>9816</v>
      </c>
      <c r="P6275">
        <v>2</v>
      </c>
      <c r="Q6275">
        <v>523</v>
      </c>
      <c r="R6275">
        <v>397</v>
      </c>
      <c r="W6275">
        <v>0.41526200000000002</v>
      </c>
      <c r="X6275">
        <v>0.49831439999999999</v>
      </c>
    </row>
    <row r="6276" spans="1:24" hidden="1" x14ac:dyDescent="0.3">
      <c r="A6276" t="s">
        <v>20848</v>
      </c>
      <c r="B6276" t="s">
        <v>8536</v>
      </c>
      <c r="C6276" t="s">
        <v>6399</v>
      </c>
      <c r="D6276" t="s">
        <v>20846</v>
      </c>
      <c r="E6276" t="s">
        <v>113</v>
      </c>
      <c r="F6276" t="s">
        <v>113</v>
      </c>
      <c r="G6276" t="s">
        <v>113</v>
      </c>
      <c r="H6276" t="s">
        <v>113</v>
      </c>
      <c r="I6276" t="s">
        <v>218</v>
      </c>
      <c r="J6276" t="s">
        <v>113</v>
      </c>
      <c r="K6276" t="s">
        <v>113</v>
      </c>
      <c r="L6276" t="s">
        <v>113</v>
      </c>
      <c r="M6276">
        <v>34</v>
      </c>
      <c r="N6276" t="s">
        <v>8614</v>
      </c>
      <c r="O6276" t="s">
        <v>9568</v>
      </c>
      <c r="P6276">
        <v>3</v>
      </c>
      <c r="Q6276">
        <v>409</v>
      </c>
      <c r="R6276">
        <v>269</v>
      </c>
      <c r="W6276">
        <v>0.330063</v>
      </c>
      <c r="X6276">
        <v>0.39607559999999997</v>
      </c>
    </row>
    <row r="6277" spans="1:24" hidden="1" x14ac:dyDescent="0.3">
      <c r="A6277" t="s">
        <v>20849</v>
      </c>
      <c r="B6277" t="s">
        <v>8539</v>
      </c>
      <c r="C6277" t="s">
        <v>6399</v>
      </c>
      <c r="D6277" t="s">
        <v>20846</v>
      </c>
      <c r="E6277" t="s">
        <v>113</v>
      </c>
      <c r="F6277" t="s">
        <v>113</v>
      </c>
      <c r="G6277" t="s">
        <v>113</v>
      </c>
      <c r="H6277" t="s">
        <v>113</v>
      </c>
      <c r="I6277" t="s">
        <v>218</v>
      </c>
      <c r="J6277" t="s">
        <v>113</v>
      </c>
      <c r="K6277" t="s">
        <v>113</v>
      </c>
      <c r="L6277" t="s">
        <v>113</v>
      </c>
      <c r="M6277">
        <v>32</v>
      </c>
      <c r="N6277" t="s">
        <v>9085</v>
      </c>
      <c r="O6277" t="s">
        <v>9131</v>
      </c>
      <c r="P6277">
        <v>1</v>
      </c>
      <c r="Q6277">
        <v>210</v>
      </c>
      <c r="R6277">
        <v>210</v>
      </c>
      <c r="W6277">
        <v>4.41E-2</v>
      </c>
      <c r="X6277">
        <v>5.2920000000000002E-2</v>
      </c>
    </row>
    <row r="6278" spans="1:24" hidden="1" x14ac:dyDescent="0.3">
      <c r="A6278" t="s">
        <v>20850</v>
      </c>
      <c r="B6278" t="s">
        <v>8211</v>
      </c>
      <c r="C6278" t="s">
        <v>6399</v>
      </c>
      <c r="D6278" t="s">
        <v>20846</v>
      </c>
      <c r="E6278" t="s">
        <v>113</v>
      </c>
      <c r="F6278" t="s">
        <v>113</v>
      </c>
      <c r="G6278" t="s">
        <v>113</v>
      </c>
      <c r="H6278" t="s">
        <v>113</v>
      </c>
      <c r="I6278" t="s">
        <v>218</v>
      </c>
      <c r="J6278" t="s">
        <v>113</v>
      </c>
      <c r="K6278" t="s">
        <v>113</v>
      </c>
      <c r="L6278" t="s">
        <v>113</v>
      </c>
      <c r="M6278">
        <v>32</v>
      </c>
      <c r="N6278" t="s">
        <v>10031</v>
      </c>
      <c r="O6278" t="s">
        <v>20851</v>
      </c>
      <c r="P6278">
        <v>1</v>
      </c>
      <c r="Q6278">
        <v>0.6</v>
      </c>
      <c r="T6278">
        <v>140</v>
      </c>
      <c r="W6278">
        <v>0.28274333882308139</v>
      </c>
      <c r="X6278">
        <v>0.45238934211693027</v>
      </c>
    </row>
    <row r="6279" spans="1:24" hidden="1" x14ac:dyDescent="0.3">
      <c r="A6279" t="s">
        <v>20852</v>
      </c>
      <c r="B6279" t="s">
        <v>8174</v>
      </c>
      <c r="C6279" t="s">
        <v>6487</v>
      </c>
      <c r="D6279" t="s">
        <v>20853</v>
      </c>
      <c r="E6279" t="s">
        <v>113</v>
      </c>
      <c r="F6279" t="s">
        <v>113</v>
      </c>
      <c r="G6279" t="s">
        <v>113</v>
      </c>
      <c r="H6279" t="s">
        <v>113</v>
      </c>
      <c r="I6279" t="s">
        <v>218</v>
      </c>
      <c r="J6279" t="s">
        <v>113</v>
      </c>
      <c r="K6279" t="s">
        <v>113</v>
      </c>
      <c r="L6279" t="s">
        <v>113</v>
      </c>
      <c r="M6279">
        <v>34</v>
      </c>
      <c r="N6279" t="s">
        <v>9659</v>
      </c>
      <c r="O6279" t="s">
        <v>10476</v>
      </c>
      <c r="P6279">
        <v>3</v>
      </c>
      <c r="Q6279">
        <v>1500</v>
      </c>
      <c r="R6279">
        <v>469</v>
      </c>
      <c r="T6279">
        <v>180</v>
      </c>
      <c r="U6279">
        <v>290</v>
      </c>
      <c r="V6279">
        <v>40</v>
      </c>
      <c r="W6279">
        <v>2.1105</v>
      </c>
      <c r="X6279">
        <v>2.5326</v>
      </c>
    </row>
    <row r="6280" spans="1:24" hidden="1" x14ac:dyDescent="0.3">
      <c r="A6280" t="s">
        <v>20854</v>
      </c>
      <c r="B6280" t="s">
        <v>8179</v>
      </c>
      <c r="C6280" t="s">
        <v>6487</v>
      </c>
      <c r="D6280" t="s">
        <v>20853</v>
      </c>
      <c r="E6280" t="s">
        <v>113</v>
      </c>
      <c r="F6280" t="s">
        <v>113</v>
      </c>
      <c r="G6280" t="s">
        <v>113</v>
      </c>
      <c r="H6280" t="s">
        <v>113</v>
      </c>
      <c r="I6280" t="s">
        <v>218</v>
      </c>
      <c r="J6280" t="s">
        <v>113</v>
      </c>
      <c r="K6280" t="s">
        <v>113</v>
      </c>
      <c r="L6280" t="s">
        <v>113</v>
      </c>
      <c r="M6280">
        <v>34</v>
      </c>
      <c r="N6280" t="s">
        <v>8614</v>
      </c>
      <c r="O6280" t="s">
        <v>9568</v>
      </c>
      <c r="P6280">
        <v>3</v>
      </c>
      <c r="Q6280">
        <v>409</v>
      </c>
      <c r="R6280">
        <v>269</v>
      </c>
      <c r="W6280">
        <v>0.330063</v>
      </c>
      <c r="X6280">
        <v>0.39607559999999997</v>
      </c>
    </row>
    <row r="6281" spans="1:24" hidden="1" x14ac:dyDescent="0.3">
      <c r="A6281" t="s">
        <v>20855</v>
      </c>
      <c r="B6281" t="s">
        <v>8536</v>
      </c>
      <c r="C6281" t="s">
        <v>6487</v>
      </c>
      <c r="D6281" t="s">
        <v>20853</v>
      </c>
      <c r="E6281" t="s">
        <v>113</v>
      </c>
      <c r="F6281" t="s">
        <v>113</v>
      </c>
      <c r="G6281" t="s">
        <v>113</v>
      </c>
      <c r="H6281" t="s">
        <v>113</v>
      </c>
      <c r="I6281" t="s">
        <v>218</v>
      </c>
      <c r="J6281" t="s">
        <v>113</v>
      </c>
      <c r="K6281" t="s">
        <v>113</v>
      </c>
      <c r="L6281" t="s">
        <v>113</v>
      </c>
      <c r="M6281">
        <v>34</v>
      </c>
      <c r="N6281" t="s">
        <v>8614</v>
      </c>
      <c r="O6281" t="s">
        <v>9816</v>
      </c>
      <c r="P6281">
        <v>2</v>
      </c>
      <c r="Q6281">
        <v>523</v>
      </c>
      <c r="R6281">
        <v>397</v>
      </c>
      <c r="W6281">
        <v>0.41526200000000002</v>
      </c>
      <c r="X6281">
        <v>0.49831439999999999</v>
      </c>
    </row>
    <row r="6282" spans="1:24" hidden="1" x14ac:dyDescent="0.3">
      <c r="A6282" t="s">
        <v>20856</v>
      </c>
      <c r="B6282" t="s">
        <v>8539</v>
      </c>
      <c r="C6282" t="s">
        <v>6487</v>
      </c>
      <c r="D6282" t="s">
        <v>20853</v>
      </c>
      <c r="E6282" t="s">
        <v>113</v>
      </c>
      <c r="F6282" t="s">
        <v>113</v>
      </c>
      <c r="G6282" t="s">
        <v>113</v>
      </c>
      <c r="H6282" t="s">
        <v>113</v>
      </c>
      <c r="I6282" t="s">
        <v>218</v>
      </c>
      <c r="J6282" t="s">
        <v>113</v>
      </c>
      <c r="K6282" t="s">
        <v>113</v>
      </c>
      <c r="L6282" t="s">
        <v>113</v>
      </c>
      <c r="M6282">
        <v>32</v>
      </c>
      <c r="N6282" t="s">
        <v>9085</v>
      </c>
      <c r="O6282" t="s">
        <v>9131</v>
      </c>
      <c r="P6282">
        <v>1</v>
      </c>
      <c r="Q6282">
        <v>210</v>
      </c>
      <c r="R6282">
        <v>210</v>
      </c>
      <c r="W6282">
        <v>4.41E-2</v>
      </c>
      <c r="X6282">
        <v>5.2920000000000002E-2</v>
      </c>
    </row>
    <row r="6283" spans="1:24" hidden="1" x14ac:dyDescent="0.3">
      <c r="A6283" t="s">
        <v>20857</v>
      </c>
      <c r="B6283" t="s">
        <v>8211</v>
      </c>
      <c r="C6283" t="s">
        <v>6487</v>
      </c>
      <c r="D6283" t="s">
        <v>20853</v>
      </c>
      <c r="E6283" t="s">
        <v>113</v>
      </c>
      <c r="F6283" t="s">
        <v>113</v>
      </c>
      <c r="G6283" t="s">
        <v>113</v>
      </c>
      <c r="H6283" t="s">
        <v>113</v>
      </c>
      <c r="I6283" t="s">
        <v>218</v>
      </c>
      <c r="J6283" t="s">
        <v>113</v>
      </c>
      <c r="K6283" t="s">
        <v>113</v>
      </c>
      <c r="L6283" t="s">
        <v>113</v>
      </c>
      <c r="M6283">
        <v>32</v>
      </c>
      <c r="N6283" t="s">
        <v>10031</v>
      </c>
      <c r="O6283" t="s">
        <v>9344</v>
      </c>
      <c r="P6283">
        <v>1</v>
      </c>
      <c r="Q6283">
        <v>0.6</v>
      </c>
      <c r="T6283">
        <v>51</v>
      </c>
      <c r="W6283">
        <v>0.28274333882308139</v>
      </c>
      <c r="X6283">
        <v>0.45238934211693027</v>
      </c>
    </row>
    <row r="6284" spans="1:24" hidden="1" x14ac:dyDescent="0.3">
      <c r="A6284" t="s">
        <v>20858</v>
      </c>
      <c r="B6284" t="s">
        <v>1304</v>
      </c>
      <c r="C6284" t="s">
        <v>6487</v>
      </c>
      <c r="D6284" t="s">
        <v>20853</v>
      </c>
      <c r="E6284" t="s">
        <v>113</v>
      </c>
      <c r="F6284" t="s">
        <v>113</v>
      </c>
      <c r="G6284" t="s">
        <v>113</v>
      </c>
      <c r="H6284" t="s">
        <v>113</v>
      </c>
      <c r="I6284" t="s">
        <v>218</v>
      </c>
      <c r="J6284" t="s">
        <v>113</v>
      </c>
      <c r="K6284" t="s">
        <v>113</v>
      </c>
      <c r="L6284" t="s">
        <v>113</v>
      </c>
      <c r="M6284">
        <v>0</v>
      </c>
      <c r="N6284" t="s">
        <v>113</v>
      </c>
      <c r="O6284" t="s">
        <v>13812</v>
      </c>
      <c r="P6284">
        <v>1</v>
      </c>
    </row>
    <row r="6285" spans="1:24" hidden="1" x14ac:dyDescent="0.3">
      <c r="A6285" t="s">
        <v>20859</v>
      </c>
      <c r="B6285" t="s">
        <v>8174</v>
      </c>
      <c r="C6285" t="s">
        <v>6267</v>
      </c>
      <c r="D6285" t="s">
        <v>20860</v>
      </c>
      <c r="E6285" t="s">
        <v>113</v>
      </c>
      <c r="F6285" t="s">
        <v>113</v>
      </c>
      <c r="G6285" t="s">
        <v>113</v>
      </c>
      <c r="H6285" t="s">
        <v>113</v>
      </c>
      <c r="I6285" t="s">
        <v>218</v>
      </c>
      <c r="J6285" t="s">
        <v>113</v>
      </c>
      <c r="K6285" t="s">
        <v>113</v>
      </c>
      <c r="L6285" t="s">
        <v>113</v>
      </c>
      <c r="M6285">
        <v>44</v>
      </c>
      <c r="N6285" t="s">
        <v>9085</v>
      </c>
      <c r="O6285" t="s">
        <v>17159</v>
      </c>
      <c r="P6285">
        <v>3</v>
      </c>
      <c r="Q6285">
        <v>1450</v>
      </c>
      <c r="R6285">
        <v>400</v>
      </c>
      <c r="T6285">
        <v>20</v>
      </c>
      <c r="U6285">
        <v>150</v>
      </c>
      <c r="V6285">
        <v>270</v>
      </c>
      <c r="W6285">
        <v>1.74</v>
      </c>
      <c r="X6285">
        <v>2.0880000000000001</v>
      </c>
    </row>
    <row r="6286" spans="1:24" hidden="1" x14ac:dyDescent="0.3">
      <c r="A6286" t="s">
        <v>20861</v>
      </c>
      <c r="B6286" t="s">
        <v>8617</v>
      </c>
      <c r="C6286" t="s">
        <v>6267</v>
      </c>
      <c r="D6286" t="s">
        <v>20860</v>
      </c>
      <c r="E6286" t="s">
        <v>113</v>
      </c>
      <c r="F6286" t="s">
        <v>113</v>
      </c>
      <c r="G6286" t="s">
        <v>113</v>
      </c>
      <c r="H6286" t="s">
        <v>113</v>
      </c>
      <c r="I6286" t="s">
        <v>218</v>
      </c>
      <c r="J6286" t="s">
        <v>113</v>
      </c>
      <c r="K6286" t="s">
        <v>113</v>
      </c>
      <c r="L6286" t="s">
        <v>113</v>
      </c>
      <c r="M6286">
        <v>43</v>
      </c>
      <c r="N6286" t="s">
        <v>9085</v>
      </c>
      <c r="O6286" t="s">
        <v>10794</v>
      </c>
      <c r="P6286">
        <v>3</v>
      </c>
      <c r="Q6286">
        <v>1499</v>
      </c>
      <c r="R6286">
        <v>369</v>
      </c>
      <c r="T6286">
        <v>20</v>
      </c>
      <c r="U6286">
        <v>150</v>
      </c>
      <c r="V6286">
        <v>270</v>
      </c>
      <c r="W6286">
        <v>1.6593929999999999</v>
      </c>
      <c r="X6286">
        <v>1.9912715999999997</v>
      </c>
    </row>
    <row r="6287" spans="1:24" hidden="1" x14ac:dyDescent="0.3">
      <c r="A6287" t="s">
        <v>20862</v>
      </c>
      <c r="B6287" t="s">
        <v>8179</v>
      </c>
      <c r="C6287" t="s">
        <v>6267</v>
      </c>
      <c r="D6287" t="s">
        <v>20860</v>
      </c>
      <c r="E6287" t="s">
        <v>113</v>
      </c>
      <c r="F6287" t="s">
        <v>113</v>
      </c>
      <c r="G6287" t="s">
        <v>113</v>
      </c>
      <c r="H6287" t="s">
        <v>113</v>
      </c>
      <c r="I6287" t="s">
        <v>218</v>
      </c>
      <c r="J6287" t="s">
        <v>113</v>
      </c>
      <c r="K6287" t="s">
        <v>113</v>
      </c>
      <c r="L6287" t="s">
        <v>113</v>
      </c>
      <c r="M6287">
        <v>43</v>
      </c>
      <c r="N6287" t="s">
        <v>9085</v>
      </c>
      <c r="O6287" t="s">
        <v>16695</v>
      </c>
      <c r="P6287">
        <v>2</v>
      </c>
      <c r="Q6287">
        <v>400</v>
      </c>
      <c r="R6287">
        <v>300</v>
      </c>
      <c r="W6287">
        <v>0.24</v>
      </c>
      <c r="X6287">
        <v>0.28799999999999998</v>
      </c>
    </row>
    <row r="6288" spans="1:24" hidden="1" x14ac:dyDescent="0.3">
      <c r="A6288" t="s">
        <v>20863</v>
      </c>
      <c r="B6288" t="s">
        <v>8536</v>
      </c>
      <c r="C6288" t="s">
        <v>6267</v>
      </c>
      <c r="D6288" t="s">
        <v>20860</v>
      </c>
      <c r="E6288" t="s">
        <v>113</v>
      </c>
      <c r="F6288" t="s">
        <v>113</v>
      </c>
      <c r="G6288" t="s">
        <v>113</v>
      </c>
      <c r="H6288" t="s">
        <v>113</v>
      </c>
      <c r="I6288" t="s">
        <v>218</v>
      </c>
      <c r="J6288" t="s">
        <v>113</v>
      </c>
      <c r="K6288" t="s">
        <v>113</v>
      </c>
      <c r="L6288" t="s">
        <v>113</v>
      </c>
      <c r="M6288">
        <v>43</v>
      </c>
      <c r="N6288" t="s">
        <v>9085</v>
      </c>
      <c r="O6288" t="s">
        <v>11880</v>
      </c>
      <c r="P6288">
        <v>3</v>
      </c>
      <c r="Q6288">
        <v>400</v>
      </c>
      <c r="R6288">
        <v>300</v>
      </c>
      <c r="W6288">
        <v>0.36</v>
      </c>
      <c r="X6288">
        <v>0.432</v>
      </c>
    </row>
    <row r="6289" spans="1:24" hidden="1" x14ac:dyDescent="0.3">
      <c r="A6289" t="s">
        <v>20864</v>
      </c>
      <c r="B6289" t="s">
        <v>1304</v>
      </c>
      <c r="C6289" t="s">
        <v>6267</v>
      </c>
      <c r="D6289" t="s">
        <v>20860</v>
      </c>
      <c r="E6289" t="s">
        <v>113</v>
      </c>
      <c r="F6289" t="s">
        <v>113</v>
      </c>
      <c r="G6289" t="s">
        <v>113</v>
      </c>
      <c r="H6289" t="s">
        <v>113</v>
      </c>
      <c r="I6289" t="s">
        <v>218</v>
      </c>
      <c r="J6289" t="s">
        <v>113</v>
      </c>
      <c r="K6289" t="s">
        <v>113</v>
      </c>
      <c r="L6289" t="s">
        <v>113</v>
      </c>
      <c r="M6289">
        <v>0</v>
      </c>
      <c r="N6289" t="s">
        <v>113</v>
      </c>
      <c r="O6289" t="s">
        <v>16969</v>
      </c>
      <c r="P6289">
        <v>1</v>
      </c>
    </row>
    <row r="6290" spans="1:24" hidden="1" x14ac:dyDescent="0.3">
      <c r="A6290" t="s">
        <v>20865</v>
      </c>
      <c r="B6290" t="s">
        <v>8174</v>
      </c>
      <c r="C6290" t="s">
        <v>2076</v>
      </c>
      <c r="D6290" t="s">
        <v>20866</v>
      </c>
      <c r="E6290" t="s">
        <v>113</v>
      </c>
      <c r="F6290" t="s">
        <v>2077</v>
      </c>
      <c r="G6290" t="s">
        <v>133</v>
      </c>
      <c r="H6290" t="s">
        <v>13142</v>
      </c>
      <c r="I6290" t="s">
        <v>218</v>
      </c>
      <c r="J6290" t="s">
        <v>20867</v>
      </c>
      <c r="K6290" t="s">
        <v>20868</v>
      </c>
      <c r="L6290" t="s">
        <v>9030</v>
      </c>
      <c r="M6290">
        <v>60</v>
      </c>
      <c r="N6290" t="s">
        <v>8442</v>
      </c>
      <c r="O6290" t="s">
        <v>9890</v>
      </c>
      <c r="P6290">
        <v>2</v>
      </c>
      <c r="Q6290">
        <v>2500</v>
      </c>
      <c r="R6290">
        <v>355</v>
      </c>
      <c r="S6290">
        <v>192</v>
      </c>
      <c r="T6290">
        <v>30</v>
      </c>
      <c r="U6290">
        <v>205</v>
      </c>
      <c r="W6290">
        <v>1.7749999999999999</v>
      </c>
      <c r="X6290">
        <v>2.13</v>
      </c>
    </row>
    <row r="6291" spans="1:24" hidden="1" x14ac:dyDescent="0.3">
      <c r="A6291" t="s">
        <v>20869</v>
      </c>
      <c r="B6291" t="s">
        <v>8179</v>
      </c>
      <c r="C6291" t="s">
        <v>2076</v>
      </c>
      <c r="D6291" t="s">
        <v>20866</v>
      </c>
      <c r="E6291" t="s">
        <v>113</v>
      </c>
      <c r="F6291" t="s">
        <v>2077</v>
      </c>
      <c r="G6291" t="s">
        <v>133</v>
      </c>
      <c r="H6291" t="s">
        <v>13142</v>
      </c>
      <c r="I6291" t="s">
        <v>218</v>
      </c>
      <c r="J6291" t="s">
        <v>20867</v>
      </c>
      <c r="K6291" t="s">
        <v>20868</v>
      </c>
      <c r="L6291" t="s">
        <v>9030</v>
      </c>
      <c r="M6291">
        <v>60</v>
      </c>
      <c r="N6291" t="s">
        <v>9971</v>
      </c>
      <c r="O6291" t="s">
        <v>13147</v>
      </c>
      <c r="P6291">
        <v>1</v>
      </c>
      <c r="Q6291">
        <v>560</v>
      </c>
      <c r="R6291">
        <v>422</v>
      </c>
      <c r="S6291">
        <v>133</v>
      </c>
      <c r="W6291">
        <v>0.23632</v>
      </c>
      <c r="X6291">
        <v>0.283584</v>
      </c>
    </row>
    <row r="6292" spans="1:24" hidden="1" x14ac:dyDescent="0.3">
      <c r="A6292" t="s">
        <v>20870</v>
      </c>
      <c r="B6292" t="s">
        <v>8211</v>
      </c>
      <c r="C6292" t="s">
        <v>2076</v>
      </c>
      <c r="D6292" t="s">
        <v>20866</v>
      </c>
      <c r="E6292" t="s">
        <v>113</v>
      </c>
      <c r="F6292" t="s">
        <v>2077</v>
      </c>
      <c r="G6292" t="s">
        <v>133</v>
      </c>
      <c r="H6292" t="s">
        <v>13142</v>
      </c>
      <c r="I6292" t="s">
        <v>218</v>
      </c>
      <c r="J6292" t="s">
        <v>20867</v>
      </c>
      <c r="K6292" t="s">
        <v>20868</v>
      </c>
      <c r="L6292" t="s">
        <v>9030</v>
      </c>
      <c r="M6292">
        <v>58</v>
      </c>
      <c r="N6292" t="s">
        <v>113</v>
      </c>
      <c r="O6292" t="s">
        <v>9493</v>
      </c>
      <c r="P6292">
        <v>1</v>
      </c>
      <c r="Q6292">
        <v>0.6</v>
      </c>
      <c r="T6292">
        <v>249.86</v>
      </c>
      <c r="W6292">
        <v>0.28274333882308139</v>
      </c>
      <c r="X6292">
        <v>0.45238934211693027</v>
      </c>
    </row>
    <row r="6293" spans="1:24" hidden="1" x14ac:dyDescent="0.3">
      <c r="A6293" t="s">
        <v>20871</v>
      </c>
      <c r="B6293" t="s">
        <v>8174</v>
      </c>
      <c r="C6293" t="s">
        <v>1426</v>
      </c>
      <c r="D6293" t="s">
        <v>1425</v>
      </c>
      <c r="E6293" t="s">
        <v>113</v>
      </c>
      <c r="F6293" t="s">
        <v>1427</v>
      </c>
      <c r="G6293" t="s">
        <v>133</v>
      </c>
      <c r="H6293" t="s">
        <v>1244</v>
      </c>
      <c r="I6293" t="s">
        <v>115</v>
      </c>
      <c r="J6293" t="s">
        <v>20872</v>
      </c>
      <c r="K6293" t="s">
        <v>20873</v>
      </c>
      <c r="L6293" t="s">
        <v>1173</v>
      </c>
      <c r="M6293">
        <v>50</v>
      </c>
      <c r="N6293" t="s">
        <v>113</v>
      </c>
      <c r="O6293" t="s">
        <v>9890</v>
      </c>
      <c r="P6293">
        <v>3</v>
      </c>
      <c r="Q6293">
        <v>2500</v>
      </c>
      <c r="R6293">
        <v>355</v>
      </c>
      <c r="S6293">
        <v>192</v>
      </c>
      <c r="T6293">
        <v>40</v>
      </c>
      <c r="U6293">
        <v>120</v>
      </c>
      <c r="V6293">
        <v>290</v>
      </c>
      <c r="W6293">
        <v>2.6625000000000001</v>
      </c>
      <c r="X6293">
        <v>3.1949999999999998</v>
      </c>
    </row>
    <row r="6294" spans="1:24" hidden="1" x14ac:dyDescent="0.3">
      <c r="A6294" t="s">
        <v>20874</v>
      </c>
      <c r="B6294" t="s">
        <v>8179</v>
      </c>
      <c r="C6294" t="s">
        <v>1426</v>
      </c>
      <c r="D6294" t="s">
        <v>1425</v>
      </c>
      <c r="E6294" t="s">
        <v>113</v>
      </c>
      <c r="F6294" t="s">
        <v>1427</v>
      </c>
      <c r="G6294" t="s">
        <v>133</v>
      </c>
      <c r="H6294" t="s">
        <v>1244</v>
      </c>
      <c r="I6294" t="s">
        <v>115</v>
      </c>
      <c r="J6294" t="s">
        <v>20872</v>
      </c>
      <c r="K6294" t="s">
        <v>20873</v>
      </c>
      <c r="L6294" t="s">
        <v>1173</v>
      </c>
      <c r="M6294">
        <v>50</v>
      </c>
      <c r="N6294" t="s">
        <v>9971</v>
      </c>
      <c r="O6294" t="s">
        <v>9034</v>
      </c>
      <c r="P6294">
        <v>1</v>
      </c>
      <c r="Q6294">
        <v>560</v>
      </c>
      <c r="R6294">
        <v>308</v>
      </c>
      <c r="W6294">
        <v>0.17247999999999999</v>
      </c>
      <c r="X6294">
        <v>0.20697599999999999</v>
      </c>
    </row>
    <row r="6295" spans="1:24" hidden="1" x14ac:dyDescent="0.3">
      <c r="A6295" t="s">
        <v>20875</v>
      </c>
      <c r="B6295" t="s">
        <v>8211</v>
      </c>
      <c r="C6295" t="s">
        <v>1426</v>
      </c>
      <c r="D6295" t="s">
        <v>1425</v>
      </c>
      <c r="E6295" t="s">
        <v>113</v>
      </c>
      <c r="F6295" t="s">
        <v>1427</v>
      </c>
      <c r="G6295" t="s">
        <v>133</v>
      </c>
      <c r="H6295" t="s">
        <v>1244</v>
      </c>
      <c r="I6295" t="s">
        <v>115</v>
      </c>
      <c r="J6295" t="s">
        <v>20872</v>
      </c>
      <c r="K6295" t="s">
        <v>20873</v>
      </c>
      <c r="L6295" t="s">
        <v>1173</v>
      </c>
      <c r="M6295">
        <v>48</v>
      </c>
      <c r="N6295" t="s">
        <v>113</v>
      </c>
      <c r="O6295" t="s">
        <v>17194</v>
      </c>
      <c r="P6295">
        <v>1</v>
      </c>
      <c r="Q6295">
        <v>0.6</v>
      </c>
      <c r="T6295">
        <v>294.25</v>
      </c>
      <c r="W6295">
        <v>0.28274333882308139</v>
      </c>
      <c r="X6295">
        <v>0.45238934211693027</v>
      </c>
    </row>
    <row r="6296" spans="1:24" hidden="1" x14ac:dyDescent="0.3">
      <c r="A6296" t="s">
        <v>20876</v>
      </c>
      <c r="B6296" t="s">
        <v>8174</v>
      </c>
      <c r="C6296" t="s">
        <v>20877</v>
      </c>
      <c r="D6296" t="s">
        <v>20878</v>
      </c>
      <c r="E6296" t="s">
        <v>113</v>
      </c>
      <c r="F6296" t="s">
        <v>20879</v>
      </c>
      <c r="G6296" t="s">
        <v>133</v>
      </c>
      <c r="H6296" t="s">
        <v>19134</v>
      </c>
      <c r="I6296" t="s">
        <v>115</v>
      </c>
      <c r="J6296" t="s">
        <v>20880</v>
      </c>
      <c r="K6296" t="s">
        <v>20881</v>
      </c>
      <c r="L6296" t="s">
        <v>8903</v>
      </c>
      <c r="M6296">
        <v>15</v>
      </c>
      <c r="N6296" t="s">
        <v>113</v>
      </c>
      <c r="O6296" t="s">
        <v>8207</v>
      </c>
      <c r="P6296">
        <v>2</v>
      </c>
      <c r="Q6296">
        <v>1400</v>
      </c>
      <c r="R6296">
        <v>320</v>
      </c>
      <c r="S6296">
        <v>145</v>
      </c>
      <c r="T6296">
        <v>70</v>
      </c>
      <c r="U6296">
        <v>260</v>
      </c>
      <c r="W6296">
        <v>0.89600000000000002</v>
      </c>
      <c r="X6296">
        <v>1.0751999999999999</v>
      </c>
    </row>
    <row r="6297" spans="1:24" hidden="1" x14ac:dyDescent="0.3">
      <c r="A6297" t="s">
        <v>20882</v>
      </c>
      <c r="B6297" t="s">
        <v>8179</v>
      </c>
      <c r="C6297" t="s">
        <v>20877</v>
      </c>
      <c r="D6297" t="s">
        <v>20878</v>
      </c>
      <c r="E6297" t="s">
        <v>113</v>
      </c>
      <c r="F6297" t="s">
        <v>20879</v>
      </c>
      <c r="G6297" t="s">
        <v>133</v>
      </c>
      <c r="H6297" t="s">
        <v>19134</v>
      </c>
      <c r="I6297" t="s">
        <v>115</v>
      </c>
      <c r="J6297" t="s">
        <v>20880</v>
      </c>
      <c r="K6297" t="s">
        <v>20881</v>
      </c>
      <c r="L6297" t="s">
        <v>8903</v>
      </c>
      <c r="M6297">
        <v>15</v>
      </c>
      <c r="N6297" t="s">
        <v>9971</v>
      </c>
      <c r="O6297" t="s">
        <v>9034</v>
      </c>
      <c r="P6297">
        <v>1</v>
      </c>
      <c r="Q6297">
        <v>560</v>
      </c>
      <c r="R6297">
        <v>308</v>
      </c>
      <c r="S6297">
        <v>149</v>
      </c>
      <c r="W6297">
        <v>0.17247999999999999</v>
      </c>
      <c r="X6297">
        <v>0.20697599999999999</v>
      </c>
    </row>
    <row r="6298" spans="1:24" hidden="1" x14ac:dyDescent="0.3">
      <c r="A6298" t="s">
        <v>20883</v>
      </c>
      <c r="B6298" t="s">
        <v>8211</v>
      </c>
      <c r="C6298" t="s">
        <v>20877</v>
      </c>
      <c r="D6298" t="s">
        <v>20878</v>
      </c>
      <c r="E6298" t="s">
        <v>113</v>
      </c>
      <c r="F6298" t="s">
        <v>20879</v>
      </c>
      <c r="G6298" t="s">
        <v>133</v>
      </c>
      <c r="H6298" t="s">
        <v>19134</v>
      </c>
      <c r="I6298" t="s">
        <v>115</v>
      </c>
      <c r="J6298" t="s">
        <v>20880</v>
      </c>
      <c r="K6298" t="s">
        <v>20881</v>
      </c>
      <c r="L6298" t="s">
        <v>8903</v>
      </c>
      <c r="M6298">
        <v>30</v>
      </c>
      <c r="N6298" t="s">
        <v>113</v>
      </c>
      <c r="O6298" t="s">
        <v>9493</v>
      </c>
      <c r="P6298">
        <v>1</v>
      </c>
      <c r="Q6298">
        <v>0.3</v>
      </c>
      <c r="T6298">
        <v>262.98</v>
      </c>
      <c r="W6298">
        <v>7.0685834705770348E-2</v>
      </c>
      <c r="X6298">
        <v>0.11309733552923257</v>
      </c>
    </row>
    <row r="6299" spans="1:24" hidden="1" x14ac:dyDescent="0.3">
      <c r="A6299" t="s">
        <v>20884</v>
      </c>
      <c r="B6299" t="s">
        <v>8174</v>
      </c>
      <c r="C6299" t="s">
        <v>20885</v>
      </c>
      <c r="D6299" t="s">
        <v>20886</v>
      </c>
      <c r="E6299" t="s">
        <v>113</v>
      </c>
      <c r="F6299" t="s">
        <v>20887</v>
      </c>
      <c r="G6299" t="s">
        <v>133</v>
      </c>
      <c r="H6299" t="s">
        <v>16868</v>
      </c>
      <c r="I6299" t="s">
        <v>540</v>
      </c>
      <c r="J6299" t="s">
        <v>20888</v>
      </c>
      <c r="K6299" t="s">
        <v>20889</v>
      </c>
      <c r="L6299" t="s">
        <v>1173</v>
      </c>
      <c r="M6299">
        <v>50</v>
      </c>
      <c r="N6299" t="s">
        <v>8442</v>
      </c>
      <c r="O6299" t="s">
        <v>8207</v>
      </c>
      <c r="P6299">
        <v>3</v>
      </c>
      <c r="Q6299">
        <v>1400</v>
      </c>
      <c r="R6299">
        <v>320</v>
      </c>
      <c r="S6299">
        <v>145</v>
      </c>
      <c r="T6299">
        <v>120</v>
      </c>
      <c r="U6299">
        <v>180</v>
      </c>
      <c r="V6299">
        <v>330</v>
      </c>
      <c r="W6299">
        <v>1.3440000000000001</v>
      </c>
      <c r="X6299">
        <v>1.6128</v>
      </c>
    </row>
    <row r="6300" spans="1:24" hidden="1" x14ac:dyDescent="0.3">
      <c r="A6300" t="s">
        <v>20890</v>
      </c>
      <c r="B6300" t="s">
        <v>8179</v>
      </c>
      <c r="C6300" t="s">
        <v>20885</v>
      </c>
      <c r="D6300" t="s">
        <v>20886</v>
      </c>
      <c r="E6300" t="s">
        <v>113</v>
      </c>
      <c r="F6300" t="s">
        <v>20887</v>
      </c>
      <c r="G6300" t="s">
        <v>133</v>
      </c>
      <c r="H6300" t="s">
        <v>16868</v>
      </c>
      <c r="I6300" t="s">
        <v>540</v>
      </c>
      <c r="J6300" t="s">
        <v>20888</v>
      </c>
      <c r="K6300" t="s">
        <v>20889</v>
      </c>
      <c r="L6300" t="s">
        <v>1173</v>
      </c>
      <c r="M6300">
        <v>50</v>
      </c>
      <c r="N6300" t="s">
        <v>9971</v>
      </c>
      <c r="O6300" t="s">
        <v>9034</v>
      </c>
      <c r="P6300">
        <v>1</v>
      </c>
      <c r="Q6300">
        <v>560</v>
      </c>
      <c r="R6300">
        <v>308</v>
      </c>
      <c r="S6300">
        <v>149</v>
      </c>
      <c r="W6300">
        <v>0.17247999999999999</v>
      </c>
      <c r="X6300">
        <v>0.20697599999999999</v>
      </c>
    </row>
    <row r="6301" spans="1:24" hidden="1" x14ac:dyDescent="0.3">
      <c r="A6301" t="s">
        <v>20891</v>
      </c>
      <c r="B6301" t="s">
        <v>8174</v>
      </c>
      <c r="C6301" t="s">
        <v>425</v>
      </c>
      <c r="D6301" t="s">
        <v>20892</v>
      </c>
      <c r="E6301" t="s">
        <v>113</v>
      </c>
      <c r="F6301" t="s">
        <v>113</v>
      </c>
      <c r="G6301" t="s">
        <v>113</v>
      </c>
      <c r="H6301" t="s">
        <v>113</v>
      </c>
      <c r="I6301" t="s">
        <v>218</v>
      </c>
      <c r="J6301" t="s">
        <v>113</v>
      </c>
      <c r="K6301" t="s">
        <v>113</v>
      </c>
      <c r="L6301" t="s">
        <v>113</v>
      </c>
      <c r="M6301">
        <v>34</v>
      </c>
      <c r="N6301" t="s">
        <v>9085</v>
      </c>
      <c r="O6301" t="s">
        <v>17159</v>
      </c>
      <c r="P6301">
        <v>3</v>
      </c>
      <c r="Q6301">
        <v>1450</v>
      </c>
      <c r="R6301">
        <v>400</v>
      </c>
      <c r="T6301">
        <v>20</v>
      </c>
      <c r="U6301">
        <v>140</v>
      </c>
      <c r="V6301">
        <v>260</v>
      </c>
      <c r="W6301">
        <v>1.74</v>
      </c>
      <c r="X6301">
        <v>2.0880000000000001</v>
      </c>
    </row>
    <row r="6302" spans="1:24" hidden="1" x14ac:dyDescent="0.3">
      <c r="A6302" t="s">
        <v>20893</v>
      </c>
      <c r="B6302" t="s">
        <v>8617</v>
      </c>
      <c r="C6302" t="s">
        <v>425</v>
      </c>
      <c r="D6302" t="s">
        <v>20892</v>
      </c>
      <c r="E6302" t="s">
        <v>113</v>
      </c>
      <c r="F6302" t="s">
        <v>113</v>
      </c>
      <c r="G6302" t="s">
        <v>113</v>
      </c>
      <c r="H6302" t="s">
        <v>113</v>
      </c>
      <c r="I6302" t="s">
        <v>218</v>
      </c>
      <c r="J6302" t="s">
        <v>113</v>
      </c>
      <c r="K6302" t="s">
        <v>113</v>
      </c>
      <c r="L6302" t="s">
        <v>113</v>
      </c>
      <c r="M6302">
        <v>34</v>
      </c>
      <c r="N6302" t="s">
        <v>9085</v>
      </c>
      <c r="O6302" t="s">
        <v>10794</v>
      </c>
      <c r="P6302">
        <v>3</v>
      </c>
      <c r="Q6302">
        <v>1499</v>
      </c>
      <c r="R6302">
        <v>369</v>
      </c>
      <c r="T6302">
        <v>20</v>
      </c>
      <c r="U6302">
        <v>140</v>
      </c>
      <c r="V6302">
        <v>260</v>
      </c>
      <c r="W6302">
        <v>1.6593929999999999</v>
      </c>
      <c r="X6302">
        <v>1.9912715999999997</v>
      </c>
    </row>
    <row r="6303" spans="1:24" hidden="1" x14ac:dyDescent="0.3">
      <c r="A6303" t="s">
        <v>20894</v>
      </c>
      <c r="B6303" t="s">
        <v>8640</v>
      </c>
      <c r="C6303" t="s">
        <v>425</v>
      </c>
      <c r="D6303" t="s">
        <v>20892</v>
      </c>
      <c r="E6303" t="s">
        <v>113</v>
      </c>
      <c r="F6303" t="s">
        <v>113</v>
      </c>
      <c r="G6303" t="s">
        <v>113</v>
      </c>
      <c r="H6303" t="s">
        <v>113</v>
      </c>
      <c r="I6303" t="s">
        <v>218</v>
      </c>
      <c r="J6303" t="s">
        <v>113</v>
      </c>
      <c r="K6303" t="s">
        <v>113</v>
      </c>
      <c r="L6303" t="s">
        <v>113</v>
      </c>
      <c r="M6303">
        <v>32</v>
      </c>
      <c r="N6303" t="s">
        <v>9085</v>
      </c>
      <c r="O6303" t="s">
        <v>9131</v>
      </c>
      <c r="P6303">
        <v>1</v>
      </c>
      <c r="Q6303">
        <v>210</v>
      </c>
      <c r="R6303">
        <v>210</v>
      </c>
      <c r="W6303">
        <v>4.41E-2</v>
      </c>
      <c r="X6303">
        <v>5.2920000000000002E-2</v>
      </c>
    </row>
    <row r="6304" spans="1:24" hidden="1" x14ac:dyDescent="0.3">
      <c r="A6304" t="s">
        <v>20895</v>
      </c>
      <c r="B6304" t="s">
        <v>8211</v>
      </c>
      <c r="C6304" t="s">
        <v>425</v>
      </c>
      <c r="D6304" t="s">
        <v>20892</v>
      </c>
      <c r="E6304" t="s">
        <v>113</v>
      </c>
      <c r="F6304" t="s">
        <v>113</v>
      </c>
      <c r="G6304" t="s">
        <v>113</v>
      </c>
      <c r="H6304" t="s">
        <v>113</v>
      </c>
      <c r="I6304" t="s">
        <v>218</v>
      </c>
      <c r="J6304" t="s">
        <v>113</v>
      </c>
      <c r="K6304" t="s">
        <v>113</v>
      </c>
      <c r="L6304" t="s">
        <v>113</v>
      </c>
      <c r="M6304">
        <v>32</v>
      </c>
      <c r="N6304" t="s">
        <v>10031</v>
      </c>
      <c r="O6304" t="s">
        <v>9344</v>
      </c>
      <c r="P6304">
        <v>1</v>
      </c>
      <c r="Q6304">
        <v>0.6</v>
      </c>
      <c r="T6304">
        <v>268</v>
      </c>
      <c r="W6304">
        <v>0.28274333882308139</v>
      </c>
      <c r="X6304">
        <v>0.45238934211693027</v>
      </c>
    </row>
    <row r="6305" spans="1:24" hidden="1" x14ac:dyDescent="0.3">
      <c r="A6305" t="s">
        <v>20896</v>
      </c>
      <c r="B6305" t="s">
        <v>8174</v>
      </c>
      <c r="C6305" t="s">
        <v>4339</v>
      </c>
      <c r="D6305" t="s">
        <v>20897</v>
      </c>
      <c r="E6305" t="s">
        <v>113</v>
      </c>
      <c r="F6305" t="s">
        <v>113</v>
      </c>
      <c r="G6305" t="s">
        <v>113</v>
      </c>
      <c r="H6305" t="s">
        <v>113</v>
      </c>
      <c r="I6305" t="s">
        <v>115</v>
      </c>
      <c r="J6305" t="s">
        <v>113</v>
      </c>
      <c r="K6305" t="s">
        <v>113</v>
      </c>
      <c r="L6305" t="s">
        <v>113</v>
      </c>
      <c r="M6305">
        <v>29</v>
      </c>
      <c r="N6305" t="s">
        <v>9085</v>
      </c>
      <c r="O6305" t="s">
        <v>17159</v>
      </c>
      <c r="P6305">
        <v>3</v>
      </c>
      <c r="Q6305">
        <v>1450</v>
      </c>
      <c r="R6305">
        <v>400</v>
      </c>
      <c r="T6305">
        <v>340</v>
      </c>
      <c r="U6305">
        <v>120</v>
      </c>
      <c r="V6305">
        <v>220</v>
      </c>
      <c r="W6305">
        <v>1.74</v>
      </c>
      <c r="X6305">
        <v>2.0880000000000001</v>
      </c>
    </row>
    <row r="6306" spans="1:24" hidden="1" x14ac:dyDescent="0.3">
      <c r="A6306" t="s">
        <v>20898</v>
      </c>
      <c r="B6306" t="s">
        <v>8617</v>
      </c>
      <c r="C6306" t="s">
        <v>4339</v>
      </c>
      <c r="D6306" t="s">
        <v>20897</v>
      </c>
      <c r="E6306" t="s">
        <v>113</v>
      </c>
      <c r="F6306" t="s">
        <v>113</v>
      </c>
      <c r="G6306" t="s">
        <v>113</v>
      </c>
      <c r="H6306" t="s">
        <v>113</v>
      </c>
      <c r="I6306" t="s">
        <v>115</v>
      </c>
      <c r="J6306" t="s">
        <v>113</v>
      </c>
      <c r="K6306" t="s">
        <v>113</v>
      </c>
      <c r="L6306" t="s">
        <v>113</v>
      </c>
      <c r="M6306">
        <v>27</v>
      </c>
      <c r="N6306" t="s">
        <v>9085</v>
      </c>
      <c r="O6306" t="s">
        <v>10794</v>
      </c>
      <c r="P6306">
        <v>3</v>
      </c>
      <c r="Q6306">
        <v>1499</v>
      </c>
      <c r="R6306">
        <v>369</v>
      </c>
      <c r="T6306">
        <v>340</v>
      </c>
      <c r="U6306">
        <v>120</v>
      </c>
      <c r="V6306">
        <v>220</v>
      </c>
      <c r="W6306">
        <v>1.6593929999999999</v>
      </c>
      <c r="X6306">
        <v>1.9912715999999997</v>
      </c>
    </row>
    <row r="6307" spans="1:24" hidden="1" x14ac:dyDescent="0.3">
      <c r="A6307" t="s">
        <v>20899</v>
      </c>
      <c r="B6307" t="s">
        <v>8179</v>
      </c>
      <c r="C6307" t="s">
        <v>4339</v>
      </c>
      <c r="D6307" t="s">
        <v>20897</v>
      </c>
      <c r="E6307" t="s">
        <v>113</v>
      </c>
      <c r="F6307" t="s">
        <v>113</v>
      </c>
      <c r="G6307" t="s">
        <v>113</v>
      </c>
      <c r="H6307" t="s">
        <v>113</v>
      </c>
      <c r="I6307" t="s">
        <v>115</v>
      </c>
      <c r="J6307" t="s">
        <v>113</v>
      </c>
      <c r="K6307" t="s">
        <v>113</v>
      </c>
      <c r="L6307" t="s">
        <v>113</v>
      </c>
      <c r="M6307">
        <v>27</v>
      </c>
      <c r="N6307" t="s">
        <v>9085</v>
      </c>
      <c r="O6307" t="s">
        <v>9289</v>
      </c>
      <c r="P6307">
        <v>3</v>
      </c>
      <c r="Q6307">
        <v>400</v>
      </c>
      <c r="R6307">
        <v>300</v>
      </c>
      <c r="W6307">
        <v>0.36</v>
      </c>
      <c r="X6307">
        <v>0.432</v>
      </c>
    </row>
    <row r="6308" spans="1:24" hidden="1" x14ac:dyDescent="0.3">
      <c r="A6308" t="s">
        <v>20900</v>
      </c>
      <c r="B6308" t="s">
        <v>8536</v>
      </c>
      <c r="C6308" t="s">
        <v>4339</v>
      </c>
      <c r="D6308" t="s">
        <v>20897</v>
      </c>
      <c r="E6308" t="s">
        <v>113</v>
      </c>
      <c r="F6308" t="s">
        <v>113</v>
      </c>
      <c r="G6308" t="s">
        <v>113</v>
      </c>
      <c r="H6308" t="s">
        <v>113</v>
      </c>
      <c r="I6308" t="s">
        <v>115</v>
      </c>
      <c r="J6308" t="s">
        <v>113</v>
      </c>
      <c r="K6308" t="s">
        <v>113</v>
      </c>
      <c r="L6308" t="s">
        <v>113</v>
      </c>
      <c r="M6308">
        <v>27</v>
      </c>
      <c r="N6308" t="s">
        <v>9085</v>
      </c>
      <c r="O6308" t="s">
        <v>16695</v>
      </c>
      <c r="P6308">
        <v>3</v>
      </c>
      <c r="Q6308">
        <v>400</v>
      </c>
      <c r="R6308">
        <v>300</v>
      </c>
      <c r="W6308">
        <v>0.36</v>
      </c>
      <c r="X6308">
        <v>0.432</v>
      </c>
    </row>
    <row r="6309" spans="1:24" hidden="1" x14ac:dyDescent="0.3">
      <c r="A6309" t="s">
        <v>20901</v>
      </c>
      <c r="B6309" t="s">
        <v>8174</v>
      </c>
      <c r="C6309" t="s">
        <v>1553</v>
      </c>
      <c r="D6309" t="s">
        <v>20902</v>
      </c>
      <c r="E6309" t="s">
        <v>113</v>
      </c>
      <c r="F6309" t="s">
        <v>113</v>
      </c>
      <c r="G6309" t="s">
        <v>113</v>
      </c>
      <c r="H6309" t="s">
        <v>113</v>
      </c>
      <c r="I6309" t="s">
        <v>540</v>
      </c>
      <c r="J6309" t="s">
        <v>113</v>
      </c>
      <c r="K6309" t="s">
        <v>113</v>
      </c>
      <c r="L6309" t="s">
        <v>113</v>
      </c>
      <c r="M6309">
        <v>34</v>
      </c>
      <c r="N6309" t="s">
        <v>9085</v>
      </c>
      <c r="O6309" t="s">
        <v>10329</v>
      </c>
      <c r="P6309">
        <v>2</v>
      </c>
      <c r="Q6309">
        <v>2580</v>
      </c>
      <c r="R6309">
        <v>590</v>
      </c>
      <c r="T6309">
        <v>60</v>
      </c>
      <c r="U6309">
        <v>250</v>
      </c>
      <c r="W6309">
        <v>3.0444</v>
      </c>
      <c r="X6309">
        <v>3.6532799999999996</v>
      </c>
    </row>
    <row r="6310" spans="1:24" hidden="1" x14ac:dyDescent="0.3">
      <c r="A6310" t="s">
        <v>20903</v>
      </c>
      <c r="B6310" t="s">
        <v>8179</v>
      </c>
      <c r="C6310" t="s">
        <v>1553</v>
      </c>
      <c r="D6310" t="s">
        <v>20902</v>
      </c>
      <c r="E6310" t="s">
        <v>113</v>
      </c>
      <c r="F6310" t="s">
        <v>113</v>
      </c>
      <c r="G6310" t="s">
        <v>113</v>
      </c>
      <c r="H6310" t="s">
        <v>113</v>
      </c>
      <c r="I6310" t="s">
        <v>540</v>
      </c>
      <c r="J6310" t="s">
        <v>113</v>
      </c>
      <c r="K6310" t="s">
        <v>113</v>
      </c>
      <c r="L6310" t="s">
        <v>113</v>
      </c>
      <c r="M6310">
        <v>34</v>
      </c>
      <c r="N6310" t="s">
        <v>9085</v>
      </c>
      <c r="O6310" t="s">
        <v>19574</v>
      </c>
      <c r="P6310">
        <v>1</v>
      </c>
      <c r="Q6310">
        <v>400</v>
      </c>
      <c r="R6310">
        <v>300</v>
      </c>
      <c r="W6310">
        <v>0.12</v>
      </c>
      <c r="X6310">
        <v>0.14399999999999999</v>
      </c>
    </row>
    <row r="6311" spans="1:24" hidden="1" x14ac:dyDescent="0.3">
      <c r="A6311" t="s">
        <v>20904</v>
      </c>
      <c r="B6311" t="s">
        <v>8536</v>
      </c>
      <c r="C6311" t="s">
        <v>1553</v>
      </c>
      <c r="D6311" t="s">
        <v>20902</v>
      </c>
      <c r="E6311" t="s">
        <v>113</v>
      </c>
      <c r="F6311" t="s">
        <v>113</v>
      </c>
      <c r="G6311" t="s">
        <v>113</v>
      </c>
      <c r="H6311" t="s">
        <v>113</v>
      </c>
      <c r="I6311" t="s">
        <v>540</v>
      </c>
      <c r="J6311" t="s">
        <v>113</v>
      </c>
      <c r="K6311" t="s">
        <v>113</v>
      </c>
      <c r="L6311" t="s">
        <v>113</v>
      </c>
      <c r="M6311">
        <v>32</v>
      </c>
      <c r="N6311" t="s">
        <v>9085</v>
      </c>
      <c r="O6311" t="s">
        <v>9131</v>
      </c>
      <c r="P6311">
        <v>2</v>
      </c>
      <c r="Q6311">
        <v>210</v>
      </c>
      <c r="R6311">
        <v>210</v>
      </c>
      <c r="W6311">
        <v>8.8200000000000001E-2</v>
      </c>
      <c r="X6311">
        <v>0.10584</v>
      </c>
    </row>
    <row r="6312" spans="1:24" hidden="1" x14ac:dyDescent="0.3">
      <c r="A6312" t="s">
        <v>20905</v>
      </c>
      <c r="B6312" t="s">
        <v>8211</v>
      </c>
      <c r="C6312" t="s">
        <v>1553</v>
      </c>
      <c r="D6312" t="s">
        <v>20902</v>
      </c>
      <c r="E6312" t="s">
        <v>113</v>
      </c>
      <c r="F6312" t="s">
        <v>113</v>
      </c>
      <c r="G6312" t="s">
        <v>113</v>
      </c>
      <c r="H6312" t="s">
        <v>113</v>
      </c>
      <c r="I6312" t="s">
        <v>540</v>
      </c>
      <c r="J6312" t="s">
        <v>113</v>
      </c>
      <c r="K6312" t="s">
        <v>113</v>
      </c>
      <c r="L6312" t="s">
        <v>113</v>
      </c>
      <c r="M6312">
        <v>32</v>
      </c>
      <c r="N6312" t="s">
        <v>10031</v>
      </c>
      <c r="O6312" t="s">
        <v>20605</v>
      </c>
      <c r="P6312">
        <v>1</v>
      </c>
      <c r="Q6312">
        <v>1.2</v>
      </c>
      <c r="T6312">
        <v>63.76</v>
      </c>
      <c r="W6312">
        <v>1.1309733552923256</v>
      </c>
      <c r="X6312">
        <v>1.8095573684677211</v>
      </c>
    </row>
    <row r="6313" spans="1:24" hidden="1" x14ac:dyDescent="0.3">
      <c r="A6313" t="s">
        <v>20906</v>
      </c>
      <c r="B6313" t="s">
        <v>8174</v>
      </c>
      <c r="C6313" t="s">
        <v>7127</v>
      </c>
      <c r="D6313" t="s">
        <v>20907</v>
      </c>
      <c r="E6313" t="s">
        <v>113</v>
      </c>
      <c r="F6313" t="s">
        <v>113</v>
      </c>
      <c r="G6313" t="s">
        <v>113</v>
      </c>
      <c r="H6313" t="s">
        <v>113</v>
      </c>
      <c r="I6313" t="s">
        <v>406</v>
      </c>
      <c r="J6313" t="s">
        <v>113</v>
      </c>
      <c r="K6313" t="s">
        <v>113</v>
      </c>
      <c r="L6313" t="s">
        <v>113</v>
      </c>
      <c r="M6313">
        <v>34</v>
      </c>
      <c r="N6313" t="s">
        <v>9085</v>
      </c>
      <c r="O6313" t="s">
        <v>17159</v>
      </c>
      <c r="P6313">
        <v>3</v>
      </c>
      <c r="Q6313">
        <v>1450</v>
      </c>
      <c r="R6313">
        <v>400</v>
      </c>
      <c r="T6313">
        <v>50</v>
      </c>
      <c r="U6313">
        <v>340</v>
      </c>
      <c r="V6313">
        <v>190</v>
      </c>
      <c r="W6313">
        <v>1.74</v>
      </c>
      <c r="X6313">
        <v>2.0880000000000001</v>
      </c>
    </row>
    <row r="6314" spans="1:24" hidden="1" x14ac:dyDescent="0.3">
      <c r="A6314" t="s">
        <v>20908</v>
      </c>
      <c r="B6314" t="s">
        <v>8617</v>
      </c>
      <c r="C6314" t="s">
        <v>7127</v>
      </c>
      <c r="D6314" t="s">
        <v>20907</v>
      </c>
      <c r="E6314" t="s">
        <v>113</v>
      </c>
      <c r="F6314" t="s">
        <v>113</v>
      </c>
      <c r="G6314" t="s">
        <v>113</v>
      </c>
      <c r="H6314" t="s">
        <v>113</v>
      </c>
      <c r="I6314" t="s">
        <v>406</v>
      </c>
      <c r="J6314" t="s">
        <v>113</v>
      </c>
      <c r="K6314" t="s">
        <v>113</v>
      </c>
      <c r="L6314" t="s">
        <v>113</v>
      </c>
      <c r="M6314">
        <v>32</v>
      </c>
      <c r="N6314" t="s">
        <v>9085</v>
      </c>
      <c r="O6314" t="s">
        <v>8647</v>
      </c>
      <c r="P6314">
        <v>3</v>
      </c>
      <c r="Q6314">
        <v>1509</v>
      </c>
      <c r="R6314">
        <v>469</v>
      </c>
      <c r="T6314">
        <v>50</v>
      </c>
      <c r="U6314">
        <v>340</v>
      </c>
      <c r="V6314">
        <v>190</v>
      </c>
      <c r="W6314">
        <v>2.1231629999999999</v>
      </c>
      <c r="X6314">
        <v>2.5477955999999997</v>
      </c>
    </row>
    <row r="6315" spans="1:24" hidden="1" x14ac:dyDescent="0.3">
      <c r="A6315" t="s">
        <v>20909</v>
      </c>
      <c r="B6315" t="s">
        <v>8179</v>
      </c>
      <c r="C6315" t="s">
        <v>7127</v>
      </c>
      <c r="D6315" t="s">
        <v>20907</v>
      </c>
      <c r="E6315" t="s">
        <v>113</v>
      </c>
      <c r="F6315" t="s">
        <v>113</v>
      </c>
      <c r="G6315" t="s">
        <v>113</v>
      </c>
      <c r="H6315" t="s">
        <v>113</v>
      </c>
      <c r="I6315" t="s">
        <v>406</v>
      </c>
      <c r="J6315" t="s">
        <v>113</v>
      </c>
      <c r="K6315" t="s">
        <v>113</v>
      </c>
      <c r="L6315" t="s">
        <v>113</v>
      </c>
      <c r="M6315">
        <v>32</v>
      </c>
      <c r="N6315" t="s">
        <v>9085</v>
      </c>
      <c r="O6315" t="s">
        <v>16695</v>
      </c>
      <c r="P6315">
        <v>3</v>
      </c>
      <c r="Q6315">
        <v>400</v>
      </c>
      <c r="R6315">
        <v>300</v>
      </c>
      <c r="W6315">
        <v>0.36</v>
      </c>
      <c r="X6315">
        <v>0.432</v>
      </c>
    </row>
    <row r="6316" spans="1:24" hidden="1" x14ac:dyDescent="0.3">
      <c r="A6316" t="s">
        <v>20910</v>
      </c>
      <c r="B6316" t="s">
        <v>8174</v>
      </c>
      <c r="C6316" t="s">
        <v>1311</v>
      </c>
      <c r="D6316" t="s">
        <v>20911</v>
      </c>
      <c r="E6316" t="s">
        <v>113</v>
      </c>
      <c r="F6316" t="s">
        <v>113</v>
      </c>
      <c r="G6316" t="s">
        <v>113</v>
      </c>
      <c r="H6316" t="s">
        <v>113</v>
      </c>
      <c r="I6316" t="s">
        <v>218</v>
      </c>
      <c r="J6316" t="s">
        <v>113</v>
      </c>
      <c r="K6316" t="s">
        <v>113</v>
      </c>
      <c r="L6316" t="s">
        <v>113</v>
      </c>
      <c r="M6316">
        <v>28</v>
      </c>
      <c r="N6316" t="s">
        <v>9659</v>
      </c>
      <c r="O6316" t="s">
        <v>10476</v>
      </c>
      <c r="P6316">
        <v>3</v>
      </c>
      <c r="Q6316">
        <v>1500</v>
      </c>
      <c r="R6316">
        <v>469</v>
      </c>
      <c r="T6316">
        <v>20</v>
      </c>
      <c r="U6316">
        <v>180</v>
      </c>
      <c r="V6316">
        <v>280</v>
      </c>
      <c r="W6316">
        <v>2.1105</v>
      </c>
      <c r="X6316">
        <v>2.5326</v>
      </c>
    </row>
    <row r="6317" spans="1:24" hidden="1" x14ac:dyDescent="0.3">
      <c r="A6317" t="s">
        <v>20912</v>
      </c>
      <c r="B6317" t="s">
        <v>8179</v>
      </c>
      <c r="C6317" t="s">
        <v>1311</v>
      </c>
      <c r="D6317" t="s">
        <v>20911</v>
      </c>
      <c r="E6317" t="s">
        <v>113</v>
      </c>
      <c r="F6317" t="s">
        <v>113</v>
      </c>
      <c r="G6317" t="s">
        <v>113</v>
      </c>
      <c r="H6317" t="s">
        <v>113</v>
      </c>
      <c r="I6317" t="s">
        <v>218</v>
      </c>
      <c r="J6317" t="s">
        <v>113</v>
      </c>
      <c r="K6317" t="s">
        <v>113</v>
      </c>
      <c r="L6317" t="s">
        <v>113</v>
      </c>
      <c r="M6317">
        <v>28</v>
      </c>
      <c r="N6317" t="s">
        <v>8614</v>
      </c>
      <c r="O6317" t="s">
        <v>9568</v>
      </c>
      <c r="P6317">
        <v>3</v>
      </c>
      <c r="Q6317">
        <v>409</v>
      </c>
      <c r="R6317">
        <v>269</v>
      </c>
      <c r="W6317">
        <v>0.330063</v>
      </c>
      <c r="X6317">
        <v>0.39607559999999997</v>
      </c>
    </row>
    <row r="6318" spans="1:24" hidden="1" x14ac:dyDescent="0.3">
      <c r="A6318" t="s">
        <v>20913</v>
      </c>
      <c r="B6318" t="s">
        <v>8536</v>
      </c>
      <c r="C6318" t="s">
        <v>1311</v>
      </c>
      <c r="D6318" t="s">
        <v>20911</v>
      </c>
      <c r="E6318" t="s">
        <v>113</v>
      </c>
      <c r="F6318" t="s">
        <v>113</v>
      </c>
      <c r="G6318" t="s">
        <v>113</v>
      </c>
      <c r="H6318" t="s">
        <v>113</v>
      </c>
      <c r="I6318" t="s">
        <v>218</v>
      </c>
      <c r="J6318" t="s">
        <v>113</v>
      </c>
      <c r="K6318" t="s">
        <v>113</v>
      </c>
      <c r="L6318" t="s">
        <v>113</v>
      </c>
      <c r="M6318">
        <v>28</v>
      </c>
      <c r="N6318" t="s">
        <v>8614</v>
      </c>
      <c r="O6318" t="s">
        <v>9816</v>
      </c>
      <c r="P6318">
        <v>3</v>
      </c>
      <c r="Q6318">
        <v>523</v>
      </c>
      <c r="R6318">
        <v>397</v>
      </c>
      <c r="W6318">
        <v>0.62289300000000003</v>
      </c>
      <c r="X6318">
        <v>0.74747160000000001</v>
      </c>
    </row>
    <row r="6319" spans="1:24" hidden="1" x14ac:dyDescent="0.3">
      <c r="A6319" t="s">
        <v>20914</v>
      </c>
      <c r="B6319" t="s">
        <v>8539</v>
      </c>
      <c r="C6319" t="s">
        <v>1311</v>
      </c>
      <c r="D6319" t="s">
        <v>20911</v>
      </c>
      <c r="E6319" t="s">
        <v>113</v>
      </c>
      <c r="F6319" t="s">
        <v>113</v>
      </c>
      <c r="G6319" t="s">
        <v>113</v>
      </c>
      <c r="H6319" t="s">
        <v>113</v>
      </c>
      <c r="I6319" t="s">
        <v>218</v>
      </c>
      <c r="J6319" t="s">
        <v>113</v>
      </c>
      <c r="K6319" t="s">
        <v>113</v>
      </c>
      <c r="L6319" t="s">
        <v>113</v>
      </c>
      <c r="M6319">
        <v>27</v>
      </c>
      <c r="N6319" t="s">
        <v>9085</v>
      </c>
      <c r="O6319" t="s">
        <v>9131</v>
      </c>
      <c r="P6319">
        <v>1</v>
      </c>
      <c r="Q6319">
        <v>210</v>
      </c>
      <c r="R6319">
        <v>210</v>
      </c>
      <c r="W6319">
        <v>4.41E-2</v>
      </c>
      <c r="X6319">
        <v>5.2920000000000002E-2</v>
      </c>
    </row>
    <row r="6320" spans="1:24" hidden="1" x14ac:dyDescent="0.3">
      <c r="A6320" t="s">
        <v>20915</v>
      </c>
      <c r="B6320" t="s">
        <v>8211</v>
      </c>
      <c r="C6320" t="s">
        <v>1311</v>
      </c>
      <c r="D6320" t="s">
        <v>20911</v>
      </c>
      <c r="E6320" t="s">
        <v>113</v>
      </c>
      <c r="F6320" t="s">
        <v>113</v>
      </c>
      <c r="G6320" t="s">
        <v>113</v>
      </c>
      <c r="H6320" t="s">
        <v>113</v>
      </c>
      <c r="I6320" t="s">
        <v>218</v>
      </c>
      <c r="J6320" t="s">
        <v>113</v>
      </c>
      <c r="K6320" t="s">
        <v>113</v>
      </c>
      <c r="L6320" t="s">
        <v>113</v>
      </c>
      <c r="M6320">
        <v>27</v>
      </c>
      <c r="N6320" t="s">
        <v>10031</v>
      </c>
      <c r="O6320" t="s">
        <v>19349</v>
      </c>
      <c r="P6320">
        <v>1</v>
      </c>
      <c r="Q6320">
        <v>0.6</v>
      </c>
      <c r="T6320">
        <v>92</v>
      </c>
      <c r="W6320">
        <v>0.28274333882308139</v>
      </c>
      <c r="X6320">
        <v>0.45238934211693027</v>
      </c>
    </row>
    <row r="6321" spans="1:24" hidden="1" x14ac:dyDescent="0.3">
      <c r="A6321" t="s">
        <v>20916</v>
      </c>
      <c r="B6321" t="s">
        <v>8174</v>
      </c>
      <c r="C6321" t="s">
        <v>4027</v>
      </c>
      <c r="D6321" t="s">
        <v>20917</v>
      </c>
      <c r="E6321" t="s">
        <v>113</v>
      </c>
      <c r="F6321" t="s">
        <v>113</v>
      </c>
      <c r="G6321" t="s">
        <v>113</v>
      </c>
      <c r="H6321" t="s">
        <v>113</v>
      </c>
      <c r="I6321" t="s">
        <v>163</v>
      </c>
      <c r="J6321" t="s">
        <v>113</v>
      </c>
      <c r="K6321" t="s">
        <v>113</v>
      </c>
      <c r="L6321" t="s">
        <v>113</v>
      </c>
      <c r="M6321">
        <v>34</v>
      </c>
      <c r="N6321" t="s">
        <v>8442</v>
      </c>
      <c r="O6321" t="s">
        <v>13127</v>
      </c>
      <c r="P6321">
        <v>3</v>
      </c>
      <c r="Q6321">
        <v>1412</v>
      </c>
      <c r="R6321">
        <v>353</v>
      </c>
      <c r="S6321">
        <v>164</v>
      </c>
      <c r="T6321">
        <v>0</v>
      </c>
      <c r="U6321">
        <v>120</v>
      </c>
      <c r="V6321">
        <v>250</v>
      </c>
      <c r="W6321">
        <v>1.4953080000000001</v>
      </c>
      <c r="X6321">
        <v>1.7943696</v>
      </c>
    </row>
    <row r="6322" spans="1:24" hidden="1" x14ac:dyDescent="0.3">
      <c r="A6322" t="s">
        <v>20918</v>
      </c>
      <c r="B6322" t="s">
        <v>8179</v>
      </c>
      <c r="C6322" t="s">
        <v>4027</v>
      </c>
      <c r="D6322" t="s">
        <v>20917</v>
      </c>
      <c r="E6322" t="s">
        <v>113</v>
      </c>
      <c r="F6322" t="s">
        <v>113</v>
      </c>
      <c r="G6322" t="s">
        <v>113</v>
      </c>
      <c r="H6322" t="s">
        <v>113</v>
      </c>
      <c r="I6322" t="s">
        <v>163</v>
      </c>
      <c r="J6322" t="s">
        <v>113</v>
      </c>
      <c r="K6322" t="s">
        <v>113</v>
      </c>
      <c r="L6322" t="s">
        <v>113</v>
      </c>
      <c r="M6322">
        <v>34</v>
      </c>
      <c r="N6322" t="s">
        <v>9971</v>
      </c>
      <c r="O6322" t="s">
        <v>20919</v>
      </c>
      <c r="P6322">
        <v>1</v>
      </c>
      <c r="Q6322">
        <v>560</v>
      </c>
      <c r="R6322">
        <v>492</v>
      </c>
      <c r="S6322">
        <v>133</v>
      </c>
      <c r="W6322">
        <v>0.27551999999999999</v>
      </c>
      <c r="X6322">
        <v>0.33062399999999997</v>
      </c>
    </row>
    <row r="6323" spans="1:24" hidden="1" x14ac:dyDescent="0.3">
      <c r="A6323" t="s">
        <v>20920</v>
      </c>
      <c r="B6323" t="s">
        <v>8174</v>
      </c>
      <c r="C6323" t="s">
        <v>4052</v>
      </c>
      <c r="D6323" t="s">
        <v>20921</v>
      </c>
      <c r="E6323" t="s">
        <v>113</v>
      </c>
      <c r="F6323" t="s">
        <v>113</v>
      </c>
      <c r="G6323" t="s">
        <v>113</v>
      </c>
      <c r="H6323" t="s">
        <v>113</v>
      </c>
      <c r="I6323" t="s">
        <v>163</v>
      </c>
      <c r="J6323" t="s">
        <v>113</v>
      </c>
      <c r="K6323" t="s">
        <v>113</v>
      </c>
      <c r="L6323" t="s">
        <v>113</v>
      </c>
      <c r="M6323">
        <v>24</v>
      </c>
      <c r="N6323" t="s">
        <v>8442</v>
      </c>
      <c r="O6323" t="s">
        <v>13127</v>
      </c>
      <c r="P6323">
        <v>3</v>
      </c>
      <c r="Q6323">
        <v>1412</v>
      </c>
      <c r="R6323">
        <v>353</v>
      </c>
      <c r="S6323">
        <v>164</v>
      </c>
      <c r="T6323">
        <v>0</v>
      </c>
      <c r="U6323">
        <v>130</v>
      </c>
      <c r="V6323">
        <v>250</v>
      </c>
      <c r="W6323">
        <v>1.4953080000000001</v>
      </c>
      <c r="X6323">
        <v>1.7943696</v>
      </c>
    </row>
    <row r="6324" spans="1:24" hidden="1" x14ac:dyDescent="0.3">
      <c r="A6324" t="s">
        <v>20922</v>
      </c>
      <c r="B6324" t="s">
        <v>8179</v>
      </c>
      <c r="C6324" t="s">
        <v>4052</v>
      </c>
      <c r="D6324" t="s">
        <v>20921</v>
      </c>
      <c r="E6324" t="s">
        <v>113</v>
      </c>
      <c r="F6324" t="s">
        <v>113</v>
      </c>
      <c r="G6324" t="s">
        <v>113</v>
      </c>
      <c r="H6324" t="s">
        <v>113</v>
      </c>
      <c r="I6324" t="s">
        <v>163</v>
      </c>
      <c r="J6324" t="s">
        <v>113</v>
      </c>
      <c r="K6324" t="s">
        <v>113</v>
      </c>
      <c r="L6324" t="s">
        <v>113</v>
      </c>
      <c r="M6324">
        <v>24</v>
      </c>
      <c r="N6324" t="s">
        <v>9971</v>
      </c>
      <c r="O6324" t="s">
        <v>20919</v>
      </c>
      <c r="P6324">
        <v>1</v>
      </c>
      <c r="Q6324">
        <v>560</v>
      </c>
      <c r="R6324">
        <v>492</v>
      </c>
      <c r="S6324">
        <v>133</v>
      </c>
      <c r="W6324">
        <v>0.27551999999999999</v>
      </c>
      <c r="X6324">
        <v>0.33062399999999997</v>
      </c>
    </row>
    <row r="6325" spans="1:24" hidden="1" x14ac:dyDescent="0.3">
      <c r="A6325" t="s">
        <v>20923</v>
      </c>
      <c r="B6325" t="s">
        <v>8174</v>
      </c>
      <c r="C6325" t="s">
        <v>4014</v>
      </c>
      <c r="D6325" t="s">
        <v>20924</v>
      </c>
      <c r="E6325" t="s">
        <v>113</v>
      </c>
      <c r="F6325" t="s">
        <v>113</v>
      </c>
      <c r="G6325" t="s">
        <v>113</v>
      </c>
      <c r="H6325" t="s">
        <v>113</v>
      </c>
      <c r="I6325" t="s">
        <v>163</v>
      </c>
      <c r="J6325" t="s">
        <v>113</v>
      </c>
      <c r="K6325" t="s">
        <v>113</v>
      </c>
      <c r="L6325" t="s">
        <v>113</v>
      </c>
      <c r="M6325">
        <v>49</v>
      </c>
      <c r="N6325" t="s">
        <v>8442</v>
      </c>
      <c r="O6325" t="s">
        <v>13127</v>
      </c>
      <c r="P6325">
        <v>3</v>
      </c>
      <c r="Q6325">
        <v>1412</v>
      </c>
      <c r="R6325">
        <v>353</v>
      </c>
      <c r="S6325">
        <v>164</v>
      </c>
      <c r="W6325">
        <v>1.4953080000000001</v>
      </c>
      <c r="X6325">
        <v>1.7943696</v>
      </c>
    </row>
    <row r="6326" spans="1:24" hidden="1" x14ac:dyDescent="0.3">
      <c r="A6326" t="s">
        <v>20925</v>
      </c>
      <c r="B6326" t="s">
        <v>8179</v>
      </c>
      <c r="C6326" t="s">
        <v>4014</v>
      </c>
      <c r="D6326" t="s">
        <v>20924</v>
      </c>
      <c r="E6326" t="s">
        <v>113</v>
      </c>
      <c r="F6326" t="s">
        <v>113</v>
      </c>
      <c r="G6326" t="s">
        <v>113</v>
      </c>
      <c r="H6326" t="s">
        <v>113</v>
      </c>
      <c r="I6326" t="s">
        <v>163</v>
      </c>
      <c r="J6326" t="s">
        <v>113</v>
      </c>
      <c r="K6326" t="s">
        <v>113</v>
      </c>
      <c r="L6326" t="s">
        <v>113</v>
      </c>
      <c r="M6326">
        <v>49</v>
      </c>
      <c r="N6326" t="s">
        <v>9971</v>
      </c>
      <c r="O6326" t="s">
        <v>20919</v>
      </c>
      <c r="P6326">
        <v>1</v>
      </c>
      <c r="Q6326">
        <v>560</v>
      </c>
      <c r="R6326">
        <v>492</v>
      </c>
      <c r="S6326">
        <v>133</v>
      </c>
      <c r="W6326">
        <v>0.27551999999999999</v>
      </c>
      <c r="X6326">
        <v>0.33062399999999997</v>
      </c>
    </row>
    <row r="6327" spans="1:24" hidden="1" x14ac:dyDescent="0.3">
      <c r="A6327" t="s">
        <v>20926</v>
      </c>
      <c r="B6327" t="s">
        <v>8174</v>
      </c>
      <c r="C6327" t="s">
        <v>4020</v>
      </c>
      <c r="D6327" t="s">
        <v>20927</v>
      </c>
      <c r="E6327" t="s">
        <v>113</v>
      </c>
      <c r="F6327" t="s">
        <v>113</v>
      </c>
      <c r="G6327" t="s">
        <v>113</v>
      </c>
      <c r="H6327" t="s">
        <v>113</v>
      </c>
      <c r="I6327" t="s">
        <v>163</v>
      </c>
      <c r="J6327" t="s">
        <v>113</v>
      </c>
      <c r="K6327" t="s">
        <v>113</v>
      </c>
      <c r="L6327" t="s">
        <v>113</v>
      </c>
      <c r="M6327">
        <v>29</v>
      </c>
      <c r="N6327" t="s">
        <v>8442</v>
      </c>
      <c r="O6327" t="s">
        <v>13127</v>
      </c>
      <c r="P6327">
        <v>3</v>
      </c>
      <c r="Q6327">
        <v>1412</v>
      </c>
      <c r="R6327">
        <v>353</v>
      </c>
      <c r="S6327">
        <v>164</v>
      </c>
      <c r="T6327">
        <v>20</v>
      </c>
      <c r="U6327">
        <v>140</v>
      </c>
      <c r="V6327">
        <v>260</v>
      </c>
      <c r="W6327">
        <v>1.4953080000000001</v>
      </c>
      <c r="X6327">
        <v>1.7943696</v>
      </c>
    </row>
    <row r="6328" spans="1:24" hidden="1" x14ac:dyDescent="0.3">
      <c r="A6328" t="s">
        <v>20928</v>
      </c>
      <c r="B6328" t="s">
        <v>8179</v>
      </c>
      <c r="C6328" t="s">
        <v>4020</v>
      </c>
      <c r="D6328" t="s">
        <v>20927</v>
      </c>
      <c r="E6328" t="s">
        <v>113</v>
      </c>
      <c r="F6328" t="s">
        <v>113</v>
      </c>
      <c r="G6328" t="s">
        <v>113</v>
      </c>
      <c r="H6328" t="s">
        <v>113</v>
      </c>
      <c r="I6328" t="s">
        <v>163</v>
      </c>
      <c r="J6328" t="s">
        <v>113</v>
      </c>
      <c r="K6328" t="s">
        <v>113</v>
      </c>
      <c r="L6328" t="s">
        <v>113</v>
      </c>
      <c r="M6328">
        <v>29</v>
      </c>
      <c r="N6328" t="s">
        <v>9971</v>
      </c>
      <c r="O6328" t="s">
        <v>20919</v>
      </c>
      <c r="P6328">
        <v>1</v>
      </c>
      <c r="Q6328">
        <v>560</v>
      </c>
      <c r="R6328">
        <v>492</v>
      </c>
      <c r="S6328">
        <v>133</v>
      </c>
      <c r="W6328">
        <v>0.27551999999999999</v>
      </c>
      <c r="X6328">
        <v>0.33062399999999997</v>
      </c>
    </row>
    <row r="6329" spans="1:24" hidden="1" x14ac:dyDescent="0.3">
      <c r="A6329" t="s">
        <v>20929</v>
      </c>
      <c r="B6329" t="s">
        <v>8174</v>
      </c>
      <c r="C6329" t="s">
        <v>20930</v>
      </c>
      <c r="D6329" t="s">
        <v>20931</v>
      </c>
      <c r="E6329" t="s">
        <v>113</v>
      </c>
      <c r="F6329" t="s">
        <v>20932</v>
      </c>
      <c r="G6329" t="s">
        <v>1356</v>
      </c>
      <c r="H6329" t="s">
        <v>127</v>
      </c>
      <c r="I6329" t="s">
        <v>344</v>
      </c>
      <c r="J6329" t="s">
        <v>20933</v>
      </c>
      <c r="K6329" t="s">
        <v>20934</v>
      </c>
      <c r="L6329" t="s">
        <v>120</v>
      </c>
      <c r="M6329">
        <v>40</v>
      </c>
      <c r="N6329" t="s">
        <v>113</v>
      </c>
      <c r="O6329" t="s">
        <v>9266</v>
      </c>
      <c r="P6329">
        <v>3</v>
      </c>
      <c r="Q6329">
        <v>1936</v>
      </c>
      <c r="R6329">
        <v>298</v>
      </c>
      <c r="S6329">
        <v>149</v>
      </c>
      <c r="T6329">
        <v>335</v>
      </c>
      <c r="U6329">
        <v>190</v>
      </c>
      <c r="V6329">
        <v>255</v>
      </c>
      <c r="W6329">
        <v>1.7307840000000001</v>
      </c>
      <c r="X6329">
        <v>2.0769408</v>
      </c>
    </row>
    <row r="6330" spans="1:24" hidden="1" x14ac:dyDescent="0.3">
      <c r="A6330" t="s">
        <v>20935</v>
      </c>
      <c r="B6330" t="s">
        <v>8179</v>
      </c>
      <c r="C6330" t="s">
        <v>20930</v>
      </c>
      <c r="D6330" t="s">
        <v>20931</v>
      </c>
      <c r="E6330" t="s">
        <v>113</v>
      </c>
      <c r="F6330" t="s">
        <v>20932</v>
      </c>
      <c r="G6330" t="s">
        <v>1356</v>
      </c>
      <c r="H6330" t="s">
        <v>127</v>
      </c>
      <c r="I6330" t="s">
        <v>344</v>
      </c>
      <c r="J6330" t="s">
        <v>20933</v>
      </c>
      <c r="K6330" t="s">
        <v>20934</v>
      </c>
      <c r="L6330" t="s">
        <v>120</v>
      </c>
      <c r="M6330">
        <v>40</v>
      </c>
      <c r="N6330" t="s">
        <v>113</v>
      </c>
      <c r="O6330" t="s">
        <v>9183</v>
      </c>
      <c r="P6330">
        <v>1</v>
      </c>
      <c r="Q6330">
        <v>480</v>
      </c>
      <c r="R6330">
        <v>356</v>
      </c>
      <c r="S6330">
        <v>140</v>
      </c>
      <c r="W6330">
        <v>0.17088</v>
      </c>
      <c r="X6330">
        <v>0.20505599999999999</v>
      </c>
    </row>
    <row r="6331" spans="1:24" hidden="1" x14ac:dyDescent="0.3">
      <c r="A6331" t="s">
        <v>20936</v>
      </c>
      <c r="B6331" t="s">
        <v>8174</v>
      </c>
      <c r="C6331" t="s">
        <v>1465</v>
      </c>
      <c r="D6331" t="s">
        <v>1464</v>
      </c>
      <c r="E6331" t="s">
        <v>113</v>
      </c>
      <c r="F6331" t="s">
        <v>1466</v>
      </c>
      <c r="G6331" t="s">
        <v>247</v>
      </c>
      <c r="H6331" t="s">
        <v>308</v>
      </c>
      <c r="I6331" t="s">
        <v>860</v>
      </c>
      <c r="J6331" t="s">
        <v>20937</v>
      </c>
      <c r="K6331" t="s">
        <v>20938</v>
      </c>
      <c r="L6331" t="s">
        <v>8903</v>
      </c>
      <c r="M6331">
        <v>30</v>
      </c>
      <c r="N6331" t="s">
        <v>9085</v>
      </c>
      <c r="O6331" t="s">
        <v>8647</v>
      </c>
      <c r="P6331">
        <v>3</v>
      </c>
      <c r="Q6331">
        <v>1509</v>
      </c>
      <c r="R6331">
        <v>469</v>
      </c>
      <c r="T6331">
        <v>20</v>
      </c>
      <c r="U6331">
        <v>110</v>
      </c>
      <c r="V6331">
        <v>240</v>
      </c>
      <c r="W6331">
        <v>2.1231629999999999</v>
      </c>
      <c r="X6331">
        <v>2.5477955999999997</v>
      </c>
    </row>
    <row r="6332" spans="1:24" hidden="1" x14ac:dyDescent="0.3">
      <c r="A6332" t="s">
        <v>20939</v>
      </c>
      <c r="B6332" t="s">
        <v>8179</v>
      </c>
      <c r="C6332" t="s">
        <v>1465</v>
      </c>
      <c r="D6332" t="s">
        <v>1464</v>
      </c>
      <c r="E6332" t="s">
        <v>113</v>
      </c>
      <c r="F6332" t="s">
        <v>1466</v>
      </c>
      <c r="G6332" t="s">
        <v>247</v>
      </c>
      <c r="H6332" t="s">
        <v>308</v>
      </c>
      <c r="I6332" t="s">
        <v>860</v>
      </c>
      <c r="J6332" t="s">
        <v>20937</v>
      </c>
      <c r="K6332" t="s">
        <v>20938</v>
      </c>
      <c r="L6332" t="s">
        <v>8903</v>
      </c>
      <c r="M6332">
        <v>30</v>
      </c>
      <c r="N6332" t="s">
        <v>9085</v>
      </c>
      <c r="O6332" t="s">
        <v>11880</v>
      </c>
      <c r="P6332">
        <v>3</v>
      </c>
      <c r="Q6332">
        <v>400</v>
      </c>
      <c r="R6332">
        <v>300</v>
      </c>
      <c r="W6332">
        <v>0.36</v>
      </c>
      <c r="X6332">
        <v>0.432</v>
      </c>
    </row>
    <row r="6333" spans="1:24" hidden="1" x14ac:dyDescent="0.3">
      <c r="A6333" t="s">
        <v>20940</v>
      </c>
      <c r="B6333" t="s">
        <v>8536</v>
      </c>
      <c r="C6333" t="s">
        <v>1465</v>
      </c>
      <c r="D6333" t="s">
        <v>1464</v>
      </c>
      <c r="E6333" t="s">
        <v>113</v>
      </c>
      <c r="F6333" t="s">
        <v>1466</v>
      </c>
      <c r="G6333" t="s">
        <v>247</v>
      </c>
      <c r="H6333" t="s">
        <v>308</v>
      </c>
      <c r="I6333" t="s">
        <v>860</v>
      </c>
      <c r="J6333" t="s">
        <v>20937</v>
      </c>
      <c r="K6333" t="s">
        <v>20938</v>
      </c>
      <c r="L6333" t="s">
        <v>8903</v>
      </c>
      <c r="M6333">
        <v>27</v>
      </c>
      <c r="N6333" t="s">
        <v>9085</v>
      </c>
      <c r="O6333" t="s">
        <v>9131</v>
      </c>
      <c r="P6333">
        <v>1</v>
      </c>
      <c r="Q6333">
        <v>210</v>
      </c>
      <c r="R6333">
        <v>210</v>
      </c>
      <c r="W6333">
        <v>4.41E-2</v>
      </c>
      <c r="X6333">
        <v>5.2920000000000002E-2</v>
      </c>
    </row>
    <row r="6334" spans="1:24" hidden="1" x14ac:dyDescent="0.3">
      <c r="A6334" t="s">
        <v>20941</v>
      </c>
      <c r="B6334" t="s">
        <v>8211</v>
      </c>
      <c r="C6334" t="s">
        <v>1465</v>
      </c>
      <c r="D6334" t="s">
        <v>1464</v>
      </c>
      <c r="E6334" t="s">
        <v>113</v>
      </c>
      <c r="F6334" t="s">
        <v>1466</v>
      </c>
      <c r="G6334" t="s">
        <v>247</v>
      </c>
      <c r="H6334" t="s">
        <v>308</v>
      </c>
      <c r="I6334" t="s">
        <v>860</v>
      </c>
      <c r="J6334" t="s">
        <v>20937</v>
      </c>
      <c r="K6334" t="s">
        <v>20938</v>
      </c>
      <c r="L6334" t="s">
        <v>8903</v>
      </c>
      <c r="M6334">
        <v>27</v>
      </c>
      <c r="N6334" t="s">
        <v>10031</v>
      </c>
      <c r="O6334" t="s">
        <v>13810</v>
      </c>
      <c r="P6334">
        <v>1</v>
      </c>
      <c r="Q6334">
        <v>1.2</v>
      </c>
      <c r="T6334">
        <v>204.2</v>
      </c>
      <c r="W6334">
        <v>1.1309733552923256</v>
      </c>
      <c r="X6334">
        <v>1.8095573684677211</v>
      </c>
    </row>
    <row r="6335" spans="1:24" hidden="1" x14ac:dyDescent="0.3">
      <c r="A6335" t="s">
        <v>20942</v>
      </c>
      <c r="B6335" t="s">
        <v>8174</v>
      </c>
      <c r="C6335" t="s">
        <v>6808</v>
      </c>
      <c r="D6335" t="s">
        <v>6807</v>
      </c>
      <c r="E6335" t="s">
        <v>113</v>
      </c>
      <c r="F6335" t="s">
        <v>6809</v>
      </c>
      <c r="G6335" t="s">
        <v>247</v>
      </c>
      <c r="H6335" t="s">
        <v>1600</v>
      </c>
      <c r="I6335" t="s">
        <v>226</v>
      </c>
      <c r="J6335" t="s">
        <v>20943</v>
      </c>
      <c r="K6335" t="s">
        <v>20944</v>
      </c>
      <c r="L6335" t="s">
        <v>1173</v>
      </c>
      <c r="M6335">
        <v>50</v>
      </c>
      <c r="N6335" t="s">
        <v>9085</v>
      </c>
      <c r="O6335" t="s">
        <v>10329</v>
      </c>
      <c r="P6335">
        <v>2</v>
      </c>
      <c r="Q6335">
        <v>2580</v>
      </c>
      <c r="R6335">
        <v>590</v>
      </c>
      <c r="T6335">
        <v>210</v>
      </c>
      <c r="U6335">
        <v>35</v>
      </c>
      <c r="W6335">
        <v>3.0444</v>
      </c>
      <c r="X6335">
        <v>3.6532799999999996</v>
      </c>
    </row>
    <row r="6336" spans="1:24" hidden="1" x14ac:dyDescent="0.3">
      <c r="A6336" t="s">
        <v>20945</v>
      </c>
      <c r="B6336" t="s">
        <v>8179</v>
      </c>
      <c r="C6336" t="s">
        <v>6808</v>
      </c>
      <c r="D6336" t="s">
        <v>6807</v>
      </c>
      <c r="E6336" t="s">
        <v>113</v>
      </c>
      <c r="F6336" t="s">
        <v>6809</v>
      </c>
      <c r="G6336" t="s">
        <v>247</v>
      </c>
      <c r="H6336" t="s">
        <v>1600</v>
      </c>
      <c r="I6336" t="s">
        <v>226</v>
      </c>
      <c r="J6336" t="s">
        <v>20943</v>
      </c>
      <c r="K6336" t="s">
        <v>20944</v>
      </c>
      <c r="L6336" t="s">
        <v>1173</v>
      </c>
      <c r="M6336">
        <v>49</v>
      </c>
      <c r="N6336" t="s">
        <v>9085</v>
      </c>
      <c r="O6336" t="s">
        <v>11880</v>
      </c>
      <c r="P6336">
        <v>2</v>
      </c>
      <c r="Q6336">
        <v>400</v>
      </c>
      <c r="R6336">
        <v>300</v>
      </c>
      <c r="W6336">
        <v>0.24</v>
      </c>
      <c r="X6336">
        <v>0.28799999999999998</v>
      </c>
    </row>
    <row r="6337" spans="1:24" hidden="1" x14ac:dyDescent="0.3">
      <c r="A6337" t="s">
        <v>20946</v>
      </c>
      <c r="B6337" t="s">
        <v>8536</v>
      </c>
      <c r="C6337" t="s">
        <v>6808</v>
      </c>
      <c r="D6337" t="s">
        <v>6807</v>
      </c>
      <c r="E6337" t="s">
        <v>113</v>
      </c>
      <c r="F6337" t="s">
        <v>6809</v>
      </c>
      <c r="G6337" t="s">
        <v>247</v>
      </c>
      <c r="H6337" t="s">
        <v>1600</v>
      </c>
      <c r="I6337" t="s">
        <v>226</v>
      </c>
      <c r="J6337" t="s">
        <v>20943</v>
      </c>
      <c r="K6337" t="s">
        <v>20944</v>
      </c>
      <c r="L6337" t="s">
        <v>1173</v>
      </c>
      <c r="M6337">
        <v>47</v>
      </c>
      <c r="N6337" t="s">
        <v>9085</v>
      </c>
      <c r="O6337" t="s">
        <v>9131</v>
      </c>
      <c r="P6337">
        <v>1</v>
      </c>
      <c r="Q6337">
        <v>210</v>
      </c>
      <c r="R6337">
        <v>210</v>
      </c>
      <c r="W6337">
        <v>4.41E-2</v>
      </c>
      <c r="X6337">
        <v>5.2920000000000002E-2</v>
      </c>
    </row>
    <row r="6338" spans="1:24" hidden="1" x14ac:dyDescent="0.3">
      <c r="A6338" t="s">
        <v>20947</v>
      </c>
      <c r="B6338" t="s">
        <v>8211</v>
      </c>
      <c r="C6338" t="s">
        <v>6808</v>
      </c>
      <c r="D6338" t="s">
        <v>6807</v>
      </c>
      <c r="E6338" t="s">
        <v>113</v>
      </c>
      <c r="F6338" t="s">
        <v>6809</v>
      </c>
      <c r="G6338" t="s">
        <v>247</v>
      </c>
      <c r="H6338" t="s">
        <v>1600</v>
      </c>
      <c r="I6338" t="s">
        <v>226</v>
      </c>
      <c r="J6338" t="s">
        <v>20943</v>
      </c>
      <c r="K6338" t="s">
        <v>20944</v>
      </c>
      <c r="L6338" t="s">
        <v>1173</v>
      </c>
      <c r="M6338">
        <v>47</v>
      </c>
      <c r="N6338" t="s">
        <v>113</v>
      </c>
      <c r="O6338" t="s">
        <v>9493</v>
      </c>
      <c r="P6338">
        <v>1</v>
      </c>
      <c r="Q6338">
        <v>1.2</v>
      </c>
      <c r="T6338">
        <v>220</v>
      </c>
      <c r="W6338">
        <v>1.1309733552923256</v>
      </c>
      <c r="X6338">
        <v>1.8095573684677211</v>
      </c>
    </row>
    <row r="6339" spans="1:24" hidden="1" x14ac:dyDescent="0.3">
      <c r="A6339" t="s">
        <v>20948</v>
      </c>
      <c r="B6339" t="s">
        <v>1304</v>
      </c>
      <c r="C6339" t="s">
        <v>6808</v>
      </c>
      <c r="D6339" t="s">
        <v>6807</v>
      </c>
      <c r="E6339" t="s">
        <v>113</v>
      </c>
      <c r="F6339" t="s">
        <v>6809</v>
      </c>
      <c r="G6339" t="s">
        <v>247</v>
      </c>
      <c r="H6339" t="s">
        <v>1600</v>
      </c>
      <c r="I6339" t="s">
        <v>226</v>
      </c>
      <c r="J6339" t="s">
        <v>20943</v>
      </c>
      <c r="K6339" t="s">
        <v>20944</v>
      </c>
      <c r="L6339" t="s">
        <v>1173</v>
      </c>
      <c r="M6339">
        <v>0</v>
      </c>
      <c r="N6339" t="s">
        <v>113</v>
      </c>
      <c r="O6339" t="s">
        <v>18432</v>
      </c>
      <c r="P6339">
        <v>3</v>
      </c>
      <c r="R6339">
        <v>900</v>
      </c>
      <c r="S6339">
        <v>3700</v>
      </c>
    </row>
    <row r="6340" spans="1:24" hidden="1" x14ac:dyDescent="0.3">
      <c r="A6340" t="s">
        <v>20949</v>
      </c>
      <c r="B6340" t="s">
        <v>8617</v>
      </c>
      <c r="C6340" t="s">
        <v>6808</v>
      </c>
      <c r="D6340" t="s">
        <v>6807</v>
      </c>
      <c r="E6340" t="s">
        <v>113</v>
      </c>
      <c r="F6340" t="s">
        <v>6809</v>
      </c>
      <c r="G6340" t="s">
        <v>247</v>
      </c>
      <c r="H6340" t="s">
        <v>1600</v>
      </c>
      <c r="I6340" t="s">
        <v>226</v>
      </c>
      <c r="J6340" t="s">
        <v>20943</v>
      </c>
      <c r="K6340" t="s">
        <v>20944</v>
      </c>
      <c r="L6340" t="s">
        <v>1173</v>
      </c>
      <c r="M6340">
        <v>44</v>
      </c>
      <c r="N6340" t="s">
        <v>113</v>
      </c>
      <c r="O6340" t="s">
        <v>20950</v>
      </c>
      <c r="P6340">
        <v>1</v>
      </c>
      <c r="Q6340">
        <v>1750</v>
      </c>
      <c r="R6340">
        <v>2855</v>
      </c>
      <c r="W6340">
        <v>4.9962499999999999</v>
      </c>
      <c r="X6340">
        <v>5.9954999999999998</v>
      </c>
    </row>
    <row r="6341" spans="1:24" hidden="1" x14ac:dyDescent="0.3">
      <c r="A6341" t="s">
        <v>20951</v>
      </c>
      <c r="B6341" t="s">
        <v>8174</v>
      </c>
      <c r="C6341" t="s">
        <v>2553</v>
      </c>
      <c r="D6341" t="s">
        <v>2552</v>
      </c>
      <c r="E6341" t="s">
        <v>113</v>
      </c>
      <c r="F6341" t="s">
        <v>2554</v>
      </c>
      <c r="G6341" t="s">
        <v>247</v>
      </c>
      <c r="H6341" t="s">
        <v>308</v>
      </c>
      <c r="I6341" t="s">
        <v>344</v>
      </c>
      <c r="J6341" t="s">
        <v>20952</v>
      </c>
      <c r="K6341" t="s">
        <v>20953</v>
      </c>
      <c r="L6341" t="s">
        <v>120</v>
      </c>
      <c r="M6341">
        <v>40</v>
      </c>
      <c r="N6341" t="s">
        <v>8614</v>
      </c>
      <c r="O6341" t="s">
        <v>9192</v>
      </c>
      <c r="P6341">
        <v>3</v>
      </c>
      <c r="Q6341">
        <v>694</v>
      </c>
      <c r="R6341">
        <v>408</v>
      </c>
      <c r="T6341">
        <v>115</v>
      </c>
      <c r="U6341">
        <v>245</v>
      </c>
      <c r="V6341">
        <v>345</v>
      </c>
      <c r="W6341">
        <v>0.84945599999999999</v>
      </c>
      <c r="X6341">
        <v>1.0193471999999999</v>
      </c>
    </row>
    <row r="6342" spans="1:24" hidden="1" x14ac:dyDescent="0.3">
      <c r="A6342" t="s">
        <v>20954</v>
      </c>
      <c r="B6342" t="s">
        <v>8617</v>
      </c>
      <c r="C6342" t="s">
        <v>2553</v>
      </c>
      <c r="D6342" t="s">
        <v>2552</v>
      </c>
      <c r="E6342" t="s">
        <v>113</v>
      </c>
      <c r="F6342" t="s">
        <v>2554</v>
      </c>
      <c r="G6342" t="s">
        <v>247</v>
      </c>
      <c r="H6342" t="s">
        <v>308</v>
      </c>
      <c r="I6342" t="s">
        <v>344</v>
      </c>
      <c r="J6342" t="s">
        <v>20952</v>
      </c>
      <c r="K6342" t="s">
        <v>20953</v>
      </c>
      <c r="L6342" t="s">
        <v>120</v>
      </c>
      <c r="M6342">
        <v>40</v>
      </c>
      <c r="N6342" t="s">
        <v>8614</v>
      </c>
      <c r="O6342" t="s">
        <v>20955</v>
      </c>
      <c r="P6342">
        <v>3</v>
      </c>
      <c r="Q6342">
        <v>1500</v>
      </c>
      <c r="R6342">
        <v>488</v>
      </c>
      <c r="T6342">
        <v>115</v>
      </c>
      <c r="U6342">
        <v>245</v>
      </c>
      <c r="V6342">
        <v>345</v>
      </c>
      <c r="W6342">
        <v>2.1960000000000002</v>
      </c>
      <c r="X6342">
        <v>2.6352000000000002</v>
      </c>
    </row>
    <row r="6343" spans="1:24" hidden="1" x14ac:dyDescent="0.3">
      <c r="A6343" t="s">
        <v>20956</v>
      </c>
      <c r="B6343" t="s">
        <v>8179</v>
      </c>
      <c r="C6343" t="s">
        <v>2553</v>
      </c>
      <c r="D6343" t="s">
        <v>2552</v>
      </c>
      <c r="E6343" t="s">
        <v>113</v>
      </c>
      <c r="F6343" t="s">
        <v>2554</v>
      </c>
      <c r="G6343" t="s">
        <v>247</v>
      </c>
      <c r="H6343" t="s">
        <v>308</v>
      </c>
      <c r="I6343" t="s">
        <v>344</v>
      </c>
      <c r="J6343" t="s">
        <v>20952</v>
      </c>
      <c r="K6343" t="s">
        <v>20953</v>
      </c>
      <c r="L6343" t="s">
        <v>120</v>
      </c>
      <c r="M6343">
        <v>40</v>
      </c>
      <c r="N6343" t="s">
        <v>8614</v>
      </c>
      <c r="O6343" t="s">
        <v>9816</v>
      </c>
      <c r="P6343">
        <v>2</v>
      </c>
      <c r="Q6343">
        <v>522</v>
      </c>
      <c r="R6343">
        <v>397</v>
      </c>
      <c r="W6343">
        <v>0.414468</v>
      </c>
      <c r="X6343">
        <v>0.49736159999999996</v>
      </c>
    </row>
    <row r="6344" spans="1:24" hidden="1" x14ac:dyDescent="0.3">
      <c r="A6344" t="s">
        <v>20957</v>
      </c>
      <c r="B6344" t="s">
        <v>8536</v>
      </c>
      <c r="C6344" t="s">
        <v>2553</v>
      </c>
      <c r="D6344" t="s">
        <v>2552</v>
      </c>
      <c r="E6344" t="s">
        <v>113</v>
      </c>
      <c r="F6344" t="s">
        <v>2554</v>
      </c>
      <c r="G6344" t="s">
        <v>247</v>
      </c>
      <c r="H6344" t="s">
        <v>308</v>
      </c>
      <c r="I6344" t="s">
        <v>344</v>
      </c>
      <c r="J6344" t="s">
        <v>20952</v>
      </c>
      <c r="K6344" t="s">
        <v>20953</v>
      </c>
      <c r="L6344" t="s">
        <v>120</v>
      </c>
      <c r="M6344">
        <v>37</v>
      </c>
      <c r="N6344" t="s">
        <v>9085</v>
      </c>
      <c r="O6344" t="s">
        <v>9131</v>
      </c>
      <c r="P6344">
        <v>1</v>
      </c>
      <c r="Q6344">
        <v>210</v>
      </c>
      <c r="R6344">
        <v>210</v>
      </c>
      <c r="W6344">
        <v>4.41E-2</v>
      </c>
      <c r="X6344">
        <v>5.2920000000000002E-2</v>
      </c>
    </row>
    <row r="6345" spans="1:24" hidden="1" x14ac:dyDescent="0.3">
      <c r="A6345" t="s">
        <v>20958</v>
      </c>
      <c r="B6345" t="s">
        <v>8211</v>
      </c>
      <c r="C6345" t="s">
        <v>2553</v>
      </c>
      <c r="D6345" t="s">
        <v>2552</v>
      </c>
      <c r="E6345" t="s">
        <v>113</v>
      </c>
      <c r="F6345" t="s">
        <v>2554</v>
      </c>
      <c r="G6345" t="s">
        <v>247</v>
      </c>
      <c r="H6345" t="s">
        <v>308</v>
      </c>
      <c r="I6345" t="s">
        <v>344</v>
      </c>
      <c r="J6345" t="s">
        <v>20952</v>
      </c>
      <c r="K6345" t="s">
        <v>20953</v>
      </c>
      <c r="L6345" t="s">
        <v>120</v>
      </c>
      <c r="M6345">
        <v>37</v>
      </c>
      <c r="N6345" t="s">
        <v>10031</v>
      </c>
      <c r="O6345" t="s">
        <v>17679</v>
      </c>
      <c r="P6345">
        <v>1</v>
      </c>
      <c r="Q6345">
        <v>0.6</v>
      </c>
      <c r="T6345">
        <v>277</v>
      </c>
      <c r="W6345">
        <v>0.28274333882308139</v>
      </c>
      <c r="X6345">
        <v>0.45238934211693027</v>
      </c>
    </row>
    <row r="6346" spans="1:24" hidden="1" x14ac:dyDescent="0.3">
      <c r="A6346" t="s">
        <v>20959</v>
      </c>
      <c r="B6346" t="s">
        <v>8174</v>
      </c>
      <c r="C6346" t="s">
        <v>1792</v>
      </c>
      <c r="D6346" t="s">
        <v>1791</v>
      </c>
      <c r="E6346" t="s">
        <v>113</v>
      </c>
      <c r="F6346" t="s">
        <v>1793</v>
      </c>
      <c r="G6346" t="s">
        <v>247</v>
      </c>
      <c r="H6346" t="s">
        <v>308</v>
      </c>
      <c r="I6346" t="s">
        <v>344</v>
      </c>
      <c r="J6346" t="s">
        <v>20960</v>
      </c>
      <c r="K6346" t="s">
        <v>20961</v>
      </c>
      <c r="L6346" t="s">
        <v>8903</v>
      </c>
      <c r="M6346">
        <v>30</v>
      </c>
      <c r="N6346" t="s">
        <v>8614</v>
      </c>
      <c r="O6346" t="s">
        <v>20955</v>
      </c>
      <c r="P6346">
        <v>3</v>
      </c>
      <c r="Q6346">
        <v>1500</v>
      </c>
      <c r="R6346">
        <v>488</v>
      </c>
      <c r="T6346">
        <v>0</v>
      </c>
      <c r="U6346">
        <v>120</v>
      </c>
      <c r="V6346">
        <v>240</v>
      </c>
      <c r="W6346">
        <v>2.1960000000000002</v>
      </c>
      <c r="X6346">
        <v>2.6352000000000002</v>
      </c>
    </row>
    <row r="6347" spans="1:24" hidden="1" x14ac:dyDescent="0.3">
      <c r="A6347" t="s">
        <v>20962</v>
      </c>
      <c r="B6347" t="s">
        <v>8179</v>
      </c>
      <c r="C6347" t="s">
        <v>1792</v>
      </c>
      <c r="D6347" t="s">
        <v>1791</v>
      </c>
      <c r="E6347" t="s">
        <v>113</v>
      </c>
      <c r="F6347" t="s">
        <v>1793</v>
      </c>
      <c r="G6347" t="s">
        <v>247</v>
      </c>
      <c r="H6347" t="s">
        <v>308</v>
      </c>
      <c r="I6347" t="s">
        <v>344</v>
      </c>
      <c r="J6347" t="s">
        <v>20960</v>
      </c>
      <c r="K6347" t="s">
        <v>20961</v>
      </c>
      <c r="L6347" t="s">
        <v>8903</v>
      </c>
      <c r="M6347">
        <v>30</v>
      </c>
      <c r="N6347" t="s">
        <v>8614</v>
      </c>
      <c r="O6347" t="s">
        <v>9568</v>
      </c>
      <c r="P6347">
        <v>3</v>
      </c>
      <c r="Q6347">
        <v>409</v>
      </c>
      <c r="R6347">
        <v>269</v>
      </c>
      <c r="W6347">
        <v>0.330063</v>
      </c>
      <c r="X6347">
        <v>0.39607559999999997</v>
      </c>
    </row>
    <row r="6348" spans="1:24" hidden="1" x14ac:dyDescent="0.3">
      <c r="A6348" t="s">
        <v>20963</v>
      </c>
      <c r="B6348" t="s">
        <v>8536</v>
      </c>
      <c r="C6348" t="s">
        <v>1792</v>
      </c>
      <c r="D6348" t="s">
        <v>1791</v>
      </c>
      <c r="E6348" t="s">
        <v>113</v>
      </c>
      <c r="F6348" t="s">
        <v>1793</v>
      </c>
      <c r="G6348" t="s">
        <v>247</v>
      </c>
      <c r="H6348" t="s">
        <v>308</v>
      </c>
      <c r="I6348" t="s">
        <v>344</v>
      </c>
      <c r="J6348" t="s">
        <v>20960</v>
      </c>
      <c r="K6348" t="s">
        <v>20961</v>
      </c>
      <c r="L6348" t="s">
        <v>8903</v>
      </c>
      <c r="M6348">
        <v>27</v>
      </c>
      <c r="N6348" t="s">
        <v>9085</v>
      </c>
      <c r="O6348" t="s">
        <v>9131</v>
      </c>
      <c r="P6348">
        <v>1</v>
      </c>
      <c r="Q6348">
        <v>210</v>
      </c>
      <c r="R6348">
        <v>210</v>
      </c>
      <c r="W6348">
        <v>4.41E-2</v>
      </c>
      <c r="X6348">
        <v>5.2920000000000002E-2</v>
      </c>
    </row>
    <row r="6349" spans="1:24" hidden="1" x14ac:dyDescent="0.3">
      <c r="A6349" t="s">
        <v>20964</v>
      </c>
      <c r="B6349" t="s">
        <v>8211</v>
      </c>
      <c r="C6349" t="s">
        <v>1792</v>
      </c>
      <c r="D6349" t="s">
        <v>1791</v>
      </c>
      <c r="E6349" t="s">
        <v>113</v>
      </c>
      <c r="F6349" t="s">
        <v>1793</v>
      </c>
      <c r="G6349" t="s">
        <v>247</v>
      </c>
      <c r="H6349" t="s">
        <v>308</v>
      </c>
      <c r="I6349" t="s">
        <v>344</v>
      </c>
      <c r="J6349" t="s">
        <v>20960</v>
      </c>
      <c r="K6349" t="s">
        <v>20961</v>
      </c>
      <c r="L6349" t="s">
        <v>8903</v>
      </c>
      <c r="M6349">
        <v>27</v>
      </c>
      <c r="N6349" t="s">
        <v>10031</v>
      </c>
      <c r="O6349" t="s">
        <v>13961</v>
      </c>
      <c r="P6349">
        <v>1</v>
      </c>
      <c r="Q6349">
        <v>0.9</v>
      </c>
      <c r="T6349">
        <v>32</v>
      </c>
      <c r="W6349">
        <v>0.63617251235193317</v>
      </c>
      <c r="X6349">
        <v>1.0178760197630932</v>
      </c>
    </row>
    <row r="6350" spans="1:24" hidden="1" x14ac:dyDescent="0.3">
      <c r="A6350" t="s">
        <v>20965</v>
      </c>
      <c r="B6350" t="s">
        <v>8174</v>
      </c>
      <c r="C6350" t="s">
        <v>325</v>
      </c>
      <c r="D6350" t="s">
        <v>324</v>
      </c>
      <c r="E6350" t="s">
        <v>113</v>
      </c>
      <c r="F6350" t="s">
        <v>326</v>
      </c>
      <c r="G6350" t="s">
        <v>133</v>
      </c>
      <c r="H6350" t="s">
        <v>327</v>
      </c>
      <c r="I6350" t="s">
        <v>115</v>
      </c>
      <c r="J6350" t="s">
        <v>20966</v>
      </c>
      <c r="K6350" t="s">
        <v>20967</v>
      </c>
      <c r="L6350" t="s">
        <v>9030</v>
      </c>
      <c r="M6350">
        <v>60</v>
      </c>
      <c r="N6350" t="s">
        <v>113</v>
      </c>
      <c r="O6350" t="s">
        <v>8207</v>
      </c>
      <c r="P6350">
        <v>2</v>
      </c>
      <c r="Q6350">
        <v>1400</v>
      </c>
      <c r="R6350">
        <v>320</v>
      </c>
      <c r="S6350">
        <v>192</v>
      </c>
      <c r="T6350">
        <v>50</v>
      </c>
      <c r="U6350">
        <v>230</v>
      </c>
      <c r="W6350">
        <v>0.89600000000000002</v>
      </c>
      <c r="X6350">
        <v>1.0751999999999999</v>
      </c>
    </row>
    <row r="6351" spans="1:24" hidden="1" x14ac:dyDescent="0.3">
      <c r="A6351" t="s">
        <v>20968</v>
      </c>
      <c r="B6351" t="s">
        <v>8179</v>
      </c>
      <c r="C6351" t="s">
        <v>325</v>
      </c>
      <c r="D6351" t="s">
        <v>324</v>
      </c>
      <c r="E6351" t="s">
        <v>113</v>
      </c>
      <c r="F6351" t="s">
        <v>326</v>
      </c>
      <c r="G6351" t="s">
        <v>133</v>
      </c>
      <c r="H6351" t="s">
        <v>327</v>
      </c>
      <c r="I6351" t="s">
        <v>115</v>
      </c>
      <c r="J6351" t="s">
        <v>20966</v>
      </c>
      <c r="K6351" t="s">
        <v>20967</v>
      </c>
      <c r="L6351" t="s">
        <v>9030</v>
      </c>
      <c r="M6351">
        <v>60</v>
      </c>
      <c r="N6351" t="s">
        <v>113</v>
      </c>
      <c r="O6351" t="s">
        <v>17706</v>
      </c>
      <c r="P6351">
        <v>1</v>
      </c>
      <c r="Q6351">
        <v>441</v>
      </c>
      <c r="R6351">
        <v>402</v>
      </c>
      <c r="W6351">
        <v>0.177282</v>
      </c>
      <c r="X6351">
        <v>0.21273839999999999</v>
      </c>
    </row>
    <row r="6352" spans="1:24" hidden="1" x14ac:dyDescent="0.3">
      <c r="A6352" t="s">
        <v>20969</v>
      </c>
      <c r="B6352" t="s">
        <v>8211</v>
      </c>
      <c r="C6352" t="s">
        <v>325</v>
      </c>
      <c r="D6352" t="s">
        <v>324</v>
      </c>
      <c r="E6352" t="s">
        <v>113</v>
      </c>
      <c r="F6352" t="s">
        <v>326</v>
      </c>
      <c r="G6352" t="s">
        <v>133</v>
      </c>
      <c r="H6352" t="s">
        <v>327</v>
      </c>
      <c r="I6352" t="s">
        <v>115</v>
      </c>
      <c r="J6352" t="s">
        <v>20966</v>
      </c>
      <c r="K6352" t="s">
        <v>20967</v>
      </c>
      <c r="L6352" t="s">
        <v>9030</v>
      </c>
      <c r="M6352">
        <v>59</v>
      </c>
      <c r="N6352" t="s">
        <v>113</v>
      </c>
      <c r="O6352" t="s">
        <v>9493</v>
      </c>
      <c r="P6352">
        <v>1</v>
      </c>
      <c r="Q6352">
        <v>0.6</v>
      </c>
      <c r="T6352">
        <v>33.11</v>
      </c>
      <c r="W6352">
        <v>0.28274333882308139</v>
      </c>
      <c r="X6352">
        <v>0.45238934211693027</v>
      </c>
    </row>
    <row r="6353" spans="1:24" hidden="1" x14ac:dyDescent="0.3">
      <c r="A6353" t="s">
        <v>20970</v>
      </c>
      <c r="B6353" t="s">
        <v>8174</v>
      </c>
      <c r="C6353" t="s">
        <v>20971</v>
      </c>
      <c r="D6353" t="s">
        <v>20972</v>
      </c>
      <c r="E6353" t="s">
        <v>113</v>
      </c>
      <c r="F6353" t="s">
        <v>20973</v>
      </c>
      <c r="G6353" t="s">
        <v>247</v>
      </c>
      <c r="H6353" t="s">
        <v>20974</v>
      </c>
      <c r="I6353" t="s">
        <v>115</v>
      </c>
      <c r="J6353" t="s">
        <v>20975</v>
      </c>
      <c r="K6353" t="s">
        <v>20976</v>
      </c>
      <c r="L6353" t="s">
        <v>1173</v>
      </c>
      <c r="M6353">
        <v>49</v>
      </c>
      <c r="N6353" t="s">
        <v>9085</v>
      </c>
      <c r="O6353" t="s">
        <v>10329</v>
      </c>
      <c r="P6353">
        <v>2</v>
      </c>
      <c r="Q6353">
        <v>2580</v>
      </c>
      <c r="R6353">
        <v>590</v>
      </c>
      <c r="T6353">
        <v>120</v>
      </c>
      <c r="U6353">
        <v>305</v>
      </c>
      <c r="W6353">
        <v>3.0444</v>
      </c>
      <c r="X6353">
        <v>3.6532799999999996</v>
      </c>
    </row>
    <row r="6354" spans="1:24" hidden="1" x14ac:dyDescent="0.3">
      <c r="A6354" t="s">
        <v>20977</v>
      </c>
      <c r="B6354" t="s">
        <v>8179</v>
      </c>
      <c r="C6354" t="s">
        <v>20971</v>
      </c>
      <c r="D6354" t="s">
        <v>20972</v>
      </c>
      <c r="E6354" t="s">
        <v>113</v>
      </c>
      <c r="F6354" t="s">
        <v>20973</v>
      </c>
      <c r="G6354" t="s">
        <v>247</v>
      </c>
      <c r="H6354" t="s">
        <v>20974</v>
      </c>
      <c r="I6354" t="s">
        <v>115</v>
      </c>
      <c r="J6354" t="s">
        <v>20975</v>
      </c>
      <c r="K6354" t="s">
        <v>20976</v>
      </c>
      <c r="L6354" t="s">
        <v>1173</v>
      </c>
      <c r="M6354">
        <v>49</v>
      </c>
      <c r="N6354" t="s">
        <v>9085</v>
      </c>
      <c r="O6354" t="s">
        <v>19878</v>
      </c>
      <c r="P6354">
        <v>1</v>
      </c>
      <c r="Q6354">
        <v>400</v>
      </c>
      <c r="R6354">
        <v>300</v>
      </c>
      <c r="W6354">
        <v>0.12</v>
      </c>
      <c r="X6354">
        <v>0.14399999999999999</v>
      </c>
    </row>
    <row r="6355" spans="1:24" hidden="1" x14ac:dyDescent="0.3">
      <c r="A6355" t="s">
        <v>20978</v>
      </c>
      <c r="B6355" t="s">
        <v>8536</v>
      </c>
      <c r="C6355" t="s">
        <v>20971</v>
      </c>
      <c r="D6355" t="s">
        <v>20972</v>
      </c>
      <c r="E6355" t="s">
        <v>113</v>
      </c>
      <c r="F6355" t="s">
        <v>20973</v>
      </c>
      <c r="G6355" t="s">
        <v>247</v>
      </c>
      <c r="H6355" t="s">
        <v>20974</v>
      </c>
      <c r="I6355" t="s">
        <v>115</v>
      </c>
      <c r="J6355" t="s">
        <v>20975</v>
      </c>
      <c r="K6355" t="s">
        <v>20976</v>
      </c>
      <c r="L6355" t="s">
        <v>1173</v>
      </c>
      <c r="M6355">
        <v>47</v>
      </c>
      <c r="N6355" t="s">
        <v>9085</v>
      </c>
      <c r="O6355" t="s">
        <v>9131</v>
      </c>
      <c r="P6355">
        <v>2</v>
      </c>
      <c r="Q6355">
        <v>210</v>
      </c>
      <c r="R6355">
        <v>210</v>
      </c>
      <c r="W6355">
        <v>8.8200000000000001E-2</v>
      </c>
      <c r="X6355">
        <v>0.10584</v>
      </c>
    </row>
    <row r="6356" spans="1:24" hidden="1" x14ac:dyDescent="0.3">
      <c r="A6356" t="s">
        <v>20979</v>
      </c>
      <c r="B6356" t="s">
        <v>8211</v>
      </c>
      <c r="C6356" t="s">
        <v>20971</v>
      </c>
      <c r="D6356" t="s">
        <v>20972</v>
      </c>
      <c r="E6356" t="s">
        <v>113</v>
      </c>
      <c r="F6356" t="s">
        <v>20973</v>
      </c>
      <c r="G6356" t="s">
        <v>247</v>
      </c>
      <c r="H6356" t="s">
        <v>20974</v>
      </c>
      <c r="I6356" t="s">
        <v>115</v>
      </c>
      <c r="J6356" t="s">
        <v>20975</v>
      </c>
      <c r="K6356" t="s">
        <v>20976</v>
      </c>
      <c r="L6356" t="s">
        <v>1173</v>
      </c>
      <c r="M6356">
        <v>47</v>
      </c>
      <c r="N6356" t="s">
        <v>113</v>
      </c>
      <c r="O6356" t="s">
        <v>9493</v>
      </c>
      <c r="P6356">
        <v>1</v>
      </c>
      <c r="Q6356">
        <v>0.9</v>
      </c>
      <c r="T6356">
        <v>41</v>
      </c>
      <c r="W6356">
        <v>0.63617251235193317</v>
      </c>
      <c r="X6356">
        <v>1.0178760197630932</v>
      </c>
    </row>
    <row r="6357" spans="1:24" hidden="1" x14ac:dyDescent="0.3">
      <c r="A6357" t="s">
        <v>20980</v>
      </c>
      <c r="B6357" t="s">
        <v>1304</v>
      </c>
      <c r="C6357" t="s">
        <v>20971</v>
      </c>
      <c r="D6357" t="s">
        <v>20972</v>
      </c>
      <c r="E6357" t="s">
        <v>113</v>
      </c>
      <c r="F6357" t="s">
        <v>20973</v>
      </c>
      <c r="G6357" t="s">
        <v>247</v>
      </c>
      <c r="H6357" t="s">
        <v>20974</v>
      </c>
      <c r="I6357" t="s">
        <v>115</v>
      </c>
      <c r="J6357" t="s">
        <v>20975</v>
      </c>
      <c r="K6357" t="s">
        <v>20976</v>
      </c>
      <c r="L6357" t="s">
        <v>1173</v>
      </c>
      <c r="M6357">
        <v>0</v>
      </c>
      <c r="N6357" t="s">
        <v>9085</v>
      </c>
      <c r="O6357" t="s">
        <v>17049</v>
      </c>
      <c r="P6357">
        <v>1</v>
      </c>
    </row>
    <row r="6358" spans="1:24" hidden="1" x14ac:dyDescent="0.3">
      <c r="A6358" t="s">
        <v>20981</v>
      </c>
      <c r="B6358" t="s">
        <v>8174</v>
      </c>
      <c r="C6358" t="s">
        <v>5847</v>
      </c>
      <c r="D6358" t="s">
        <v>20982</v>
      </c>
      <c r="E6358" t="s">
        <v>113</v>
      </c>
      <c r="F6358" t="s">
        <v>113</v>
      </c>
      <c r="G6358" t="s">
        <v>113</v>
      </c>
      <c r="H6358" t="s">
        <v>113</v>
      </c>
      <c r="I6358" t="s">
        <v>447</v>
      </c>
      <c r="J6358" t="s">
        <v>113</v>
      </c>
      <c r="K6358" t="s">
        <v>113</v>
      </c>
      <c r="L6358" t="s">
        <v>113</v>
      </c>
      <c r="M6358">
        <v>34</v>
      </c>
      <c r="N6358" t="s">
        <v>8442</v>
      </c>
      <c r="O6358" t="s">
        <v>13127</v>
      </c>
      <c r="P6358">
        <v>3</v>
      </c>
      <c r="Q6358">
        <v>1412</v>
      </c>
      <c r="R6358">
        <v>353</v>
      </c>
      <c r="S6358">
        <v>164</v>
      </c>
      <c r="T6358">
        <v>50</v>
      </c>
      <c r="U6358">
        <v>250</v>
      </c>
      <c r="V6358">
        <v>350</v>
      </c>
      <c r="W6358">
        <v>1.4953080000000001</v>
      </c>
      <c r="X6358">
        <v>1.7943696</v>
      </c>
    </row>
    <row r="6359" spans="1:24" hidden="1" x14ac:dyDescent="0.3">
      <c r="A6359" t="s">
        <v>20983</v>
      </c>
      <c r="B6359" t="s">
        <v>8179</v>
      </c>
      <c r="C6359" t="s">
        <v>5847</v>
      </c>
      <c r="D6359" t="s">
        <v>20982</v>
      </c>
      <c r="E6359" t="s">
        <v>113</v>
      </c>
      <c r="F6359" t="s">
        <v>113</v>
      </c>
      <c r="G6359" t="s">
        <v>113</v>
      </c>
      <c r="H6359" t="s">
        <v>113</v>
      </c>
      <c r="I6359" t="s">
        <v>447</v>
      </c>
      <c r="J6359" t="s">
        <v>113</v>
      </c>
      <c r="K6359" t="s">
        <v>113</v>
      </c>
      <c r="L6359" t="s">
        <v>113</v>
      </c>
      <c r="M6359">
        <v>34</v>
      </c>
      <c r="N6359" t="s">
        <v>9971</v>
      </c>
      <c r="O6359" t="s">
        <v>20919</v>
      </c>
      <c r="P6359">
        <v>1</v>
      </c>
      <c r="Q6359">
        <v>560</v>
      </c>
      <c r="R6359">
        <v>492</v>
      </c>
      <c r="S6359">
        <v>133</v>
      </c>
      <c r="W6359">
        <v>0.27551999999999999</v>
      </c>
      <c r="X6359">
        <v>0.33062399999999997</v>
      </c>
    </row>
    <row r="6360" spans="1:24" hidden="1" x14ac:dyDescent="0.3">
      <c r="A6360" t="s">
        <v>20984</v>
      </c>
      <c r="B6360" t="s">
        <v>8174</v>
      </c>
      <c r="C6360" t="s">
        <v>4045</v>
      </c>
      <c r="D6360" t="s">
        <v>20985</v>
      </c>
      <c r="E6360" t="s">
        <v>113</v>
      </c>
      <c r="F6360" t="s">
        <v>113</v>
      </c>
      <c r="G6360" t="s">
        <v>113</v>
      </c>
      <c r="H6360" t="s">
        <v>113</v>
      </c>
      <c r="I6360" t="s">
        <v>163</v>
      </c>
      <c r="J6360" t="s">
        <v>113</v>
      </c>
      <c r="K6360" t="s">
        <v>113</v>
      </c>
      <c r="L6360" t="s">
        <v>113</v>
      </c>
      <c r="M6360">
        <v>34</v>
      </c>
      <c r="N6360" t="s">
        <v>8442</v>
      </c>
      <c r="O6360" t="s">
        <v>13127</v>
      </c>
      <c r="P6360">
        <v>3</v>
      </c>
      <c r="Q6360">
        <v>1412</v>
      </c>
      <c r="R6360">
        <v>353</v>
      </c>
      <c r="S6360">
        <v>164</v>
      </c>
      <c r="T6360">
        <v>170</v>
      </c>
      <c r="U6360">
        <v>260</v>
      </c>
      <c r="V6360">
        <v>330</v>
      </c>
      <c r="W6360">
        <v>1.4953080000000001</v>
      </c>
      <c r="X6360">
        <v>1.7943696</v>
      </c>
    </row>
    <row r="6361" spans="1:24" hidden="1" x14ac:dyDescent="0.3">
      <c r="A6361" t="s">
        <v>20986</v>
      </c>
      <c r="B6361" t="s">
        <v>8179</v>
      </c>
      <c r="C6361" t="s">
        <v>4045</v>
      </c>
      <c r="D6361" t="s">
        <v>20985</v>
      </c>
      <c r="E6361" t="s">
        <v>113</v>
      </c>
      <c r="F6361" t="s">
        <v>113</v>
      </c>
      <c r="G6361" t="s">
        <v>113</v>
      </c>
      <c r="H6361" t="s">
        <v>113</v>
      </c>
      <c r="I6361" t="s">
        <v>163</v>
      </c>
      <c r="J6361" t="s">
        <v>113</v>
      </c>
      <c r="K6361" t="s">
        <v>113</v>
      </c>
      <c r="L6361" t="s">
        <v>113</v>
      </c>
      <c r="M6361">
        <v>34</v>
      </c>
      <c r="N6361" t="s">
        <v>9971</v>
      </c>
      <c r="O6361" t="s">
        <v>20919</v>
      </c>
      <c r="P6361">
        <v>1</v>
      </c>
      <c r="Q6361">
        <v>560</v>
      </c>
      <c r="R6361">
        <v>492</v>
      </c>
      <c r="S6361">
        <v>133</v>
      </c>
      <c r="W6361">
        <v>0.27551999999999999</v>
      </c>
      <c r="X6361">
        <v>0.33062399999999997</v>
      </c>
    </row>
    <row r="6362" spans="1:24" hidden="1" x14ac:dyDescent="0.3">
      <c r="A6362" t="s">
        <v>20987</v>
      </c>
      <c r="B6362" t="s">
        <v>8174</v>
      </c>
      <c r="C6362" t="s">
        <v>2543</v>
      </c>
      <c r="D6362" t="s">
        <v>20988</v>
      </c>
      <c r="E6362" t="s">
        <v>113</v>
      </c>
      <c r="F6362" t="s">
        <v>113</v>
      </c>
      <c r="G6362" t="s">
        <v>113</v>
      </c>
      <c r="H6362" t="s">
        <v>113</v>
      </c>
      <c r="I6362" t="s">
        <v>285</v>
      </c>
      <c r="J6362" t="s">
        <v>113</v>
      </c>
      <c r="K6362" t="s">
        <v>113</v>
      </c>
      <c r="L6362" t="s">
        <v>113</v>
      </c>
      <c r="M6362">
        <v>34</v>
      </c>
      <c r="N6362" t="s">
        <v>8442</v>
      </c>
      <c r="O6362" t="s">
        <v>13127</v>
      </c>
      <c r="P6362">
        <v>3</v>
      </c>
      <c r="Q6362">
        <v>1412</v>
      </c>
      <c r="R6362">
        <v>353</v>
      </c>
      <c r="S6362">
        <v>164</v>
      </c>
      <c r="T6362">
        <v>0</v>
      </c>
      <c r="U6362">
        <v>170</v>
      </c>
      <c r="V6362">
        <v>280</v>
      </c>
      <c r="W6362">
        <v>1.4953080000000001</v>
      </c>
      <c r="X6362">
        <v>1.7943696</v>
      </c>
    </row>
    <row r="6363" spans="1:24" hidden="1" x14ac:dyDescent="0.3">
      <c r="A6363" t="s">
        <v>20989</v>
      </c>
      <c r="B6363" t="s">
        <v>8179</v>
      </c>
      <c r="C6363" t="s">
        <v>2543</v>
      </c>
      <c r="D6363" t="s">
        <v>20988</v>
      </c>
      <c r="E6363" t="s">
        <v>113</v>
      </c>
      <c r="F6363" t="s">
        <v>113</v>
      </c>
      <c r="G6363" t="s">
        <v>113</v>
      </c>
      <c r="H6363" t="s">
        <v>113</v>
      </c>
      <c r="I6363" t="s">
        <v>285</v>
      </c>
      <c r="J6363" t="s">
        <v>113</v>
      </c>
      <c r="K6363" t="s">
        <v>113</v>
      </c>
      <c r="L6363" t="s">
        <v>113</v>
      </c>
      <c r="M6363">
        <v>34</v>
      </c>
      <c r="N6363" t="s">
        <v>9971</v>
      </c>
      <c r="O6363" t="s">
        <v>20919</v>
      </c>
      <c r="P6363">
        <v>1</v>
      </c>
      <c r="Q6363">
        <v>560</v>
      </c>
      <c r="R6363">
        <v>492</v>
      </c>
      <c r="S6363">
        <v>133</v>
      </c>
      <c r="W6363">
        <v>0.27551999999999999</v>
      </c>
      <c r="X6363">
        <v>0.33062399999999997</v>
      </c>
    </row>
    <row r="6364" spans="1:24" hidden="1" x14ac:dyDescent="0.3">
      <c r="A6364" t="s">
        <v>20990</v>
      </c>
      <c r="B6364" t="s">
        <v>8174</v>
      </c>
      <c r="C6364" t="s">
        <v>7531</v>
      </c>
      <c r="D6364" t="s">
        <v>20991</v>
      </c>
      <c r="E6364" t="s">
        <v>113</v>
      </c>
      <c r="F6364" t="s">
        <v>113</v>
      </c>
      <c r="G6364" t="s">
        <v>113</v>
      </c>
      <c r="H6364" t="s">
        <v>113</v>
      </c>
      <c r="I6364" t="s">
        <v>935</v>
      </c>
      <c r="J6364" t="s">
        <v>113</v>
      </c>
      <c r="K6364" t="s">
        <v>113</v>
      </c>
      <c r="L6364" t="s">
        <v>113</v>
      </c>
      <c r="M6364">
        <v>35</v>
      </c>
      <c r="N6364" t="s">
        <v>9085</v>
      </c>
      <c r="O6364" t="s">
        <v>8467</v>
      </c>
      <c r="P6364">
        <v>3</v>
      </c>
      <c r="Q6364">
        <v>1499</v>
      </c>
      <c r="R6364">
        <v>349</v>
      </c>
      <c r="W6364">
        <v>1.569453</v>
      </c>
      <c r="X6364">
        <v>1.8833435999999999</v>
      </c>
    </row>
    <row r="6365" spans="1:24" hidden="1" x14ac:dyDescent="0.3">
      <c r="A6365" t="s">
        <v>20992</v>
      </c>
      <c r="B6365" t="s">
        <v>8179</v>
      </c>
      <c r="C6365" t="s">
        <v>7531</v>
      </c>
      <c r="D6365" t="s">
        <v>20991</v>
      </c>
      <c r="E6365" t="s">
        <v>113</v>
      </c>
      <c r="F6365" t="s">
        <v>113</v>
      </c>
      <c r="G6365" t="s">
        <v>113</v>
      </c>
      <c r="H6365" t="s">
        <v>113</v>
      </c>
      <c r="I6365" t="s">
        <v>935</v>
      </c>
      <c r="J6365" t="s">
        <v>113</v>
      </c>
      <c r="K6365" t="s">
        <v>113</v>
      </c>
      <c r="L6365" t="s">
        <v>113</v>
      </c>
      <c r="M6365">
        <v>35</v>
      </c>
      <c r="N6365" t="s">
        <v>9971</v>
      </c>
      <c r="O6365" t="s">
        <v>20919</v>
      </c>
      <c r="P6365">
        <v>1</v>
      </c>
      <c r="Q6365">
        <v>560</v>
      </c>
      <c r="R6365">
        <v>492</v>
      </c>
      <c r="S6365">
        <v>133</v>
      </c>
      <c r="W6365">
        <v>0.27551999999999999</v>
      </c>
      <c r="X6365">
        <v>0.33062399999999997</v>
      </c>
    </row>
    <row r="6366" spans="1:24" hidden="1" x14ac:dyDescent="0.3">
      <c r="A6366" t="s">
        <v>20993</v>
      </c>
      <c r="B6366" t="s">
        <v>8211</v>
      </c>
      <c r="C6366" t="s">
        <v>7531</v>
      </c>
      <c r="D6366" t="s">
        <v>20991</v>
      </c>
      <c r="E6366" t="s">
        <v>113</v>
      </c>
      <c r="F6366" t="s">
        <v>113</v>
      </c>
      <c r="G6366" t="s">
        <v>113</v>
      </c>
      <c r="H6366" t="s">
        <v>113</v>
      </c>
      <c r="I6366" t="s">
        <v>935</v>
      </c>
      <c r="J6366" t="s">
        <v>113</v>
      </c>
      <c r="K6366" t="s">
        <v>113</v>
      </c>
      <c r="L6366" t="s">
        <v>113</v>
      </c>
      <c r="M6366">
        <v>35</v>
      </c>
      <c r="N6366" t="s">
        <v>113</v>
      </c>
      <c r="O6366" t="s">
        <v>20994</v>
      </c>
      <c r="P6366">
        <v>1</v>
      </c>
      <c r="Q6366">
        <v>0.6</v>
      </c>
      <c r="T6366">
        <v>0</v>
      </c>
      <c r="W6366">
        <v>0.28274333882308139</v>
      </c>
      <c r="X6366">
        <v>0.45238934211693027</v>
      </c>
    </row>
    <row r="6367" spans="1:24" hidden="1" x14ac:dyDescent="0.3">
      <c r="A6367" t="s">
        <v>20995</v>
      </c>
      <c r="B6367" t="s">
        <v>8174</v>
      </c>
      <c r="C6367" t="s">
        <v>4003</v>
      </c>
      <c r="D6367" t="s">
        <v>20996</v>
      </c>
      <c r="E6367" t="s">
        <v>113</v>
      </c>
      <c r="F6367" t="s">
        <v>113</v>
      </c>
      <c r="G6367" t="s">
        <v>113</v>
      </c>
      <c r="H6367" t="s">
        <v>113</v>
      </c>
      <c r="I6367" t="s">
        <v>163</v>
      </c>
      <c r="J6367" t="s">
        <v>113</v>
      </c>
      <c r="K6367" t="s">
        <v>113</v>
      </c>
      <c r="L6367" t="s">
        <v>113</v>
      </c>
      <c r="M6367">
        <v>29</v>
      </c>
      <c r="N6367" t="s">
        <v>8442</v>
      </c>
      <c r="O6367" t="s">
        <v>13127</v>
      </c>
      <c r="P6367">
        <v>3</v>
      </c>
      <c r="Q6367">
        <v>1412</v>
      </c>
      <c r="R6367">
        <v>353</v>
      </c>
      <c r="S6367">
        <v>164</v>
      </c>
      <c r="T6367">
        <v>20</v>
      </c>
      <c r="U6367">
        <v>90</v>
      </c>
      <c r="V6367">
        <v>260</v>
      </c>
      <c r="W6367">
        <v>1.4953080000000001</v>
      </c>
      <c r="X6367">
        <v>1.7943696</v>
      </c>
    </row>
    <row r="6368" spans="1:24" hidden="1" x14ac:dyDescent="0.3">
      <c r="A6368" t="s">
        <v>20997</v>
      </c>
      <c r="B6368" t="s">
        <v>8179</v>
      </c>
      <c r="C6368" t="s">
        <v>4003</v>
      </c>
      <c r="D6368" t="s">
        <v>20996</v>
      </c>
      <c r="E6368" t="s">
        <v>113</v>
      </c>
      <c r="F6368" t="s">
        <v>113</v>
      </c>
      <c r="G6368" t="s">
        <v>113</v>
      </c>
      <c r="H6368" t="s">
        <v>113</v>
      </c>
      <c r="I6368" t="s">
        <v>163</v>
      </c>
      <c r="J6368" t="s">
        <v>113</v>
      </c>
      <c r="K6368" t="s">
        <v>113</v>
      </c>
      <c r="L6368" t="s">
        <v>113</v>
      </c>
      <c r="M6368">
        <v>29</v>
      </c>
      <c r="N6368" t="s">
        <v>9971</v>
      </c>
      <c r="O6368" t="s">
        <v>20919</v>
      </c>
      <c r="P6368">
        <v>1</v>
      </c>
      <c r="Q6368">
        <v>560</v>
      </c>
      <c r="R6368">
        <v>492</v>
      </c>
      <c r="S6368">
        <v>133</v>
      </c>
      <c r="W6368">
        <v>0.27551999999999999</v>
      </c>
      <c r="X6368">
        <v>0.33062399999999997</v>
      </c>
    </row>
    <row r="6369" spans="1:24" hidden="1" x14ac:dyDescent="0.3">
      <c r="A6369" t="s">
        <v>20998</v>
      </c>
      <c r="B6369" t="s">
        <v>8174</v>
      </c>
      <c r="C6369" t="s">
        <v>3708</v>
      </c>
      <c r="D6369" t="s">
        <v>20999</v>
      </c>
      <c r="E6369" t="s">
        <v>113</v>
      </c>
      <c r="F6369" t="s">
        <v>113</v>
      </c>
      <c r="G6369" t="s">
        <v>113</v>
      </c>
      <c r="H6369" t="s">
        <v>113</v>
      </c>
      <c r="I6369" t="s">
        <v>163</v>
      </c>
      <c r="J6369" t="s">
        <v>113</v>
      </c>
      <c r="K6369" t="s">
        <v>113</v>
      </c>
      <c r="L6369" t="s">
        <v>113</v>
      </c>
      <c r="M6369">
        <v>29</v>
      </c>
      <c r="N6369" t="s">
        <v>8442</v>
      </c>
      <c r="O6369" t="s">
        <v>13127</v>
      </c>
      <c r="P6369">
        <v>3</v>
      </c>
      <c r="Q6369">
        <v>1412</v>
      </c>
      <c r="R6369">
        <v>353</v>
      </c>
      <c r="S6369">
        <v>164</v>
      </c>
      <c r="T6369">
        <v>0</v>
      </c>
      <c r="U6369">
        <v>70</v>
      </c>
      <c r="V6369">
        <v>290</v>
      </c>
      <c r="W6369">
        <v>1.4953080000000001</v>
      </c>
      <c r="X6369">
        <v>1.7943696</v>
      </c>
    </row>
    <row r="6370" spans="1:24" hidden="1" x14ac:dyDescent="0.3">
      <c r="A6370" t="s">
        <v>21000</v>
      </c>
      <c r="B6370" t="s">
        <v>8179</v>
      </c>
      <c r="C6370" t="s">
        <v>3708</v>
      </c>
      <c r="D6370" t="s">
        <v>20999</v>
      </c>
      <c r="E6370" t="s">
        <v>113</v>
      </c>
      <c r="F6370" t="s">
        <v>113</v>
      </c>
      <c r="G6370" t="s">
        <v>113</v>
      </c>
      <c r="H6370" t="s">
        <v>113</v>
      </c>
      <c r="I6370" t="s">
        <v>163</v>
      </c>
      <c r="J6370" t="s">
        <v>113</v>
      </c>
      <c r="K6370" t="s">
        <v>113</v>
      </c>
      <c r="L6370" t="s">
        <v>113</v>
      </c>
      <c r="M6370">
        <v>29</v>
      </c>
      <c r="N6370" t="s">
        <v>9971</v>
      </c>
      <c r="O6370" t="s">
        <v>20919</v>
      </c>
      <c r="P6370">
        <v>1</v>
      </c>
      <c r="Q6370">
        <v>560</v>
      </c>
      <c r="R6370">
        <v>492</v>
      </c>
      <c r="S6370">
        <v>133</v>
      </c>
      <c r="W6370">
        <v>0.27551999999999999</v>
      </c>
      <c r="X6370">
        <v>0.33062399999999997</v>
      </c>
    </row>
    <row r="6371" spans="1:24" hidden="1" x14ac:dyDescent="0.3">
      <c r="A6371" t="s">
        <v>21001</v>
      </c>
      <c r="B6371" t="s">
        <v>8174</v>
      </c>
      <c r="C6371" t="s">
        <v>2868</v>
      </c>
      <c r="D6371" t="s">
        <v>21002</v>
      </c>
      <c r="E6371" t="s">
        <v>113</v>
      </c>
      <c r="F6371" t="s">
        <v>113</v>
      </c>
      <c r="G6371" t="s">
        <v>113</v>
      </c>
      <c r="H6371" t="s">
        <v>113</v>
      </c>
      <c r="I6371" t="s">
        <v>163</v>
      </c>
      <c r="J6371" t="s">
        <v>113</v>
      </c>
      <c r="K6371" t="s">
        <v>113</v>
      </c>
      <c r="L6371" t="s">
        <v>113</v>
      </c>
      <c r="M6371">
        <v>29</v>
      </c>
      <c r="N6371" t="s">
        <v>8442</v>
      </c>
      <c r="O6371" t="s">
        <v>13127</v>
      </c>
      <c r="P6371">
        <v>3</v>
      </c>
      <c r="Q6371">
        <v>1412</v>
      </c>
      <c r="R6371">
        <v>353</v>
      </c>
      <c r="S6371">
        <v>164</v>
      </c>
      <c r="T6371">
        <v>70</v>
      </c>
      <c r="U6371">
        <v>180</v>
      </c>
      <c r="V6371">
        <v>260</v>
      </c>
      <c r="W6371">
        <v>1.4953080000000001</v>
      </c>
      <c r="X6371">
        <v>1.7943696</v>
      </c>
    </row>
    <row r="6372" spans="1:24" hidden="1" x14ac:dyDescent="0.3">
      <c r="A6372" t="s">
        <v>21003</v>
      </c>
      <c r="B6372" t="s">
        <v>8179</v>
      </c>
      <c r="C6372" t="s">
        <v>2868</v>
      </c>
      <c r="D6372" t="s">
        <v>21002</v>
      </c>
      <c r="E6372" t="s">
        <v>113</v>
      </c>
      <c r="F6372" t="s">
        <v>113</v>
      </c>
      <c r="G6372" t="s">
        <v>113</v>
      </c>
      <c r="H6372" t="s">
        <v>113</v>
      </c>
      <c r="I6372" t="s">
        <v>163</v>
      </c>
      <c r="J6372" t="s">
        <v>113</v>
      </c>
      <c r="K6372" t="s">
        <v>113</v>
      </c>
      <c r="L6372" t="s">
        <v>113</v>
      </c>
      <c r="M6372">
        <v>29</v>
      </c>
      <c r="N6372" t="s">
        <v>9971</v>
      </c>
      <c r="O6372" t="s">
        <v>20919</v>
      </c>
      <c r="P6372">
        <v>1</v>
      </c>
      <c r="Q6372">
        <v>560</v>
      </c>
      <c r="R6372">
        <v>492</v>
      </c>
      <c r="S6372">
        <v>133</v>
      </c>
      <c r="W6372">
        <v>0.27551999999999999</v>
      </c>
      <c r="X6372">
        <v>0.33062399999999997</v>
      </c>
    </row>
    <row r="6373" spans="1:24" hidden="1" x14ac:dyDescent="0.3">
      <c r="A6373" t="s">
        <v>21004</v>
      </c>
      <c r="B6373" t="s">
        <v>8174</v>
      </c>
      <c r="C6373" t="s">
        <v>5615</v>
      </c>
      <c r="D6373" t="s">
        <v>21005</v>
      </c>
      <c r="E6373" t="s">
        <v>113</v>
      </c>
      <c r="F6373" t="s">
        <v>5616</v>
      </c>
      <c r="G6373" t="s">
        <v>133</v>
      </c>
      <c r="H6373" t="s">
        <v>5245</v>
      </c>
      <c r="I6373" t="s">
        <v>115</v>
      </c>
      <c r="J6373" t="s">
        <v>21006</v>
      </c>
      <c r="K6373" t="s">
        <v>21007</v>
      </c>
      <c r="L6373" t="s">
        <v>120</v>
      </c>
      <c r="M6373">
        <v>40</v>
      </c>
      <c r="N6373" t="s">
        <v>113</v>
      </c>
      <c r="O6373" t="s">
        <v>8207</v>
      </c>
      <c r="P6373">
        <v>2</v>
      </c>
      <c r="Q6373">
        <v>1400</v>
      </c>
      <c r="R6373">
        <v>320</v>
      </c>
      <c r="S6373">
        <v>145</v>
      </c>
      <c r="T6373">
        <v>330</v>
      </c>
      <c r="U6373">
        <v>150</v>
      </c>
      <c r="W6373">
        <v>0.89600000000000002</v>
      </c>
      <c r="X6373">
        <v>1.0751999999999999</v>
      </c>
    </row>
    <row r="6374" spans="1:24" hidden="1" x14ac:dyDescent="0.3">
      <c r="A6374" t="s">
        <v>21008</v>
      </c>
      <c r="B6374" t="s">
        <v>8179</v>
      </c>
      <c r="C6374" t="s">
        <v>5615</v>
      </c>
      <c r="D6374" t="s">
        <v>21005</v>
      </c>
      <c r="E6374" t="s">
        <v>113</v>
      </c>
      <c r="F6374" t="s">
        <v>5616</v>
      </c>
      <c r="G6374" t="s">
        <v>133</v>
      </c>
      <c r="H6374" t="s">
        <v>5245</v>
      </c>
      <c r="I6374" t="s">
        <v>115</v>
      </c>
      <c r="J6374" t="s">
        <v>21006</v>
      </c>
      <c r="K6374" t="s">
        <v>21007</v>
      </c>
      <c r="L6374" t="s">
        <v>120</v>
      </c>
      <c r="M6374">
        <v>40</v>
      </c>
      <c r="N6374" t="s">
        <v>113</v>
      </c>
      <c r="O6374" t="s">
        <v>9034</v>
      </c>
      <c r="P6374">
        <v>1</v>
      </c>
      <c r="Q6374">
        <v>560</v>
      </c>
      <c r="R6374">
        <v>308</v>
      </c>
      <c r="S6374">
        <v>149</v>
      </c>
      <c r="W6374">
        <v>0.17247999999999999</v>
      </c>
      <c r="X6374">
        <v>0.20697599999999999</v>
      </c>
    </row>
    <row r="6375" spans="1:24" hidden="1" x14ac:dyDescent="0.3">
      <c r="A6375" t="s">
        <v>21009</v>
      </c>
      <c r="B6375" t="s">
        <v>8211</v>
      </c>
      <c r="C6375" t="s">
        <v>5615</v>
      </c>
      <c r="D6375" t="s">
        <v>21005</v>
      </c>
      <c r="E6375" t="s">
        <v>113</v>
      </c>
      <c r="F6375" t="s">
        <v>5616</v>
      </c>
      <c r="G6375" t="s">
        <v>133</v>
      </c>
      <c r="H6375" t="s">
        <v>5245</v>
      </c>
      <c r="I6375" t="s">
        <v>115</v>
      </c>
      <c r="J6375" t="s">
        <v>21006</v>
      </c>
      <c r="K6375" t="s">
        <v>21007</v>
      </c>
      <c r="L6375" t="s">
        <v>120</v>
      </c>
      <c r="M6375">
        <v>39</v>
      </c>
      <c r="N6375" t="s">
        <v>113</v>
      </c>
      <c r="O6375" t="s">
        <v>9493</v>
      </c>
      <c r="P6375">
        <v>1</v>
      </c>
      <c r="Q6375">
        <v>0.6</v>
      </c>
      <c r="T6375">
        <v>96.93</v>
      </c>
      <c r="W6375">
        <v>0.28274333882308139</v>
      </c>
      <c r="X6375">
        <v>0.45238934211693027</v>
      </c>
    </row>
    <row r="6376" spans="1:24" hidden="1" x14ac:dyDescent="0.3">
      <c r="A6376" t="s">
        <v>21010</v>
      </c>
      <c r="B6376" t="s">
        <v>8174</v>
      </c>
      <c r="C6376" t="s">
        <v>1818</v>
      </c>
      <c r="D6376" t="s">
        <v>1817</v>
      </c>
      <c r="E6376" t="s">
        <v>113</v>
      </c>
      <c r="F6376" t="s">
        <v>1819</v>
      </c>
      <c r="G6376" t="s">
        <v>1356</v>
      </c>
      <c r="H6376" t="s">
        <v>127</v>
      </c>
      <c r="I6376" t="s">
        <v>888</v>
      </c>
      <c r="J6376" t="s">
        <v>21011</v>
      </c>
      <c r="K6376" t="s">
        <v>21012</v>
      </c>
      <c r="L6376" t="s">
        <v>1173</v>
      </c>
      <c r="M6376">
        <v>49</v>
      </c>
      <c r="N6376" t="s">
        <v>9085</v>
      </c>
      <c r="O6376" t="s">
        <v>20571</v>
      </c>
      <c r="P6376">
        <v>2</v>
      </c>
      <c r="Q6376">
        <v>1936</v>
      </c>
      <c r="R6376">
        <v>298</v>
      </c>
      <c r="S6376">
        <v>149</v>
      </c>
      <c r="T6376">
        <v>290</v>
      </c>
      <c r="U6376">
        <v>120</v>
      </c>
      <c r="W6376">
        <v>1.153856</v>
      </c>
      <c r="X6376">
        <v>1.3846271999999999</v>
      </c>
    </row>
    <row r="6377" spans="1:24" hidden="1" x14ac:dyDescent="0.3">
      <c r="A6377" t="s">
        <v>21013</v>
      </c>
      <c r="B6377" t="s">
        <v>8179</v>
      </c>
      <c r="C6377" t="s">
        <v>1818</v>
      </c>
      <c r="D6377" t="s">
        <v>1817</v>
      </c>
      <c r="E6377" t="s">
        <v>113</v>
      </c>
      <c r="F6377" t="s">
        <v>1819</v>
      </c>
      <c r="G6377" t="s">
        <v>1356</v>
      </c>
      <c r="H6377" t="s">
        <v>127</v>
      </c>
      <c r="I6377" t="s">
        <v>888</v>
      </c>
      <c r="J6377" t="s">
        <v>21011</v>
      </c>
      <c r="K6377" t="s">
        <v>21012</v>
      </c>
      <c r="L6377" t="s">
        <v>1173</v>
      </c>
      <c r="M6377">
        <v>49</v>
      </c>
      <c r="N6377" t="s">
        <v>9085</v>
      </c>
      <c r="O6377" t="s">
        <v>20439</v>
      </c>
      <c r="P6377">
        <v>1</v>
      </c>
      <c r="Q6377">
        <v>400</v>
      </c>
      <c r="R6377">
        <v>300</v>
      </c>
      <c r="S6377">
        <v>140</v>
      </c>
      <c r="W6377">
        <v>0.12</v>
      </c>
      <c r="X6377">
        <v>0.14399999999999999</v>
      </c>
    </row>
    <row r="6378" spans="1:24" hidden="1" x14ac:dyDescent="0.3">
      <c r="A6378" t="s">
        <v>21014</v>
      </c>
      <c r="B6378" t="s">
        <v>8211</v>
      </c>
      <c r="C6378" t="s">
        <v>1818</v>
      </c>
      <c r="D6378" t="s">
        <v>1817</v>
      </c>
      <c r="E6378" t="s">
        <v>113</v>
      </c>
      <c r="F6378" t="s">
        <v>1819</v>
      </c>
      <c r="G6378" t="s">
        <v>1356</v>
      </c>
      <c r="H6378" t="s">
        <v>127</v>
      </c>
      <c r="I6378" t="s">
        <v>888</v>
      </c>
      <c r="J6378" t="s">
        <v>21011</v>
      </c>
      <c r="K6378" t="s">
        <v>21012</v>
      </c>
      <c r="L6378" t="s">
        <v>1173</v>
      </c>
      <c r="M6378">
        <v>49</v>
      </c>
      <c r="N6378" t="s">
        <v>9085</v>
      </c>
      <c r="O6378" t="s">
        <v>21015</v>
      </c>
      <c r="P6378">
        <v>1</v>
      </c>
      <c r="Q6378">
        <v>1.2</v>
      </c>
      <c r="T6378">
        <v>330</v>
      </c>
      <c r="W6378">
        <v>1.1309733552923256</v>
      </c>
      <c r="X6378">
        <v>1.8095573684677211</v>
      </c>
    </row>
    <row r="6379" spans="1:24" hidden="1" x14ac:dyDescent="0.3">
      <c r="A6379" t="s">
        <v>21016</v>
      </c>
      <c r="B6379" t="s">
        <v>8174</v>
      </c>
      <c r="C6379" t="s">
        <v>2862</v>
      </c>
      <c r="D6379" t="s">
        <v>2861</v>
      </c>
      <c r="E6379" t="s">
        <v>113</v>
      </c>
      <c r="F6379" t="s">
        <v>2863</v>
      </c>
      <c r="G6379" t="s">
        <v>1356</v>
      </c>
      <c r="H6379" t="s">
        <v>127</v>
      </c>
      <c r="I6379" t="s">
        <v>888</v>
      </c>
      <c r="J6379" t="s">
        <v>21017</v>
      </c>
      <c r="K6379" t="s">
        <v>21018</v>
      </c>
      <c r="L6379" t="s">
        <v>1173</v>
      </c>
      <c r="M6379">
        <v>49</v>
      </c>
      <c r="N6379" t="s">
        <v>9085</v>
      </c>
      <c r="O6379" t="s">
        <v>20571</v>
      </c>
      <c r="P6379">
        <v>2</v>
      </c>
      <c r="Q6379">
        <v>1936</v>
      </c>
      <c r="R6379">
        <v>298</v>
      </c>
      <c r="S6379">
        <v>149</v>
      </c>
      <c r="T6379">
        <v>120</v>
      </c>
      <c r="U6379">
        <v>280</v>
      </c>
      <c r="W6379">
        <v>1.153856</v>
      </c>
      <c r="X6379">
        <v>1.3846271999999999</v>
      </c>
    </row>
    <row r="6380" spans="1:24" hidden="1" x14ac:dyDescent="0.3">
      <c r="A6380" t="s">
        <v>21019</v>
      </c>
      <c r="B6380" t="s">
        <v>8179</v>
      </c>
      <c r="C6380" t="s">
        <v>2862</v>
      </c>
      <c r="D6380" t="s">
        <v>2861</v>
      </c>
      <c r="E6380" t="s">
        <v>113</v>
      </c>
      <c r="F6380" t="s">
        <v>2863</v>
      </c>
      <c r="G6380" t="s">
        <v>1356</v>
      </c>
      <c r="H6380" t="s">
        <v>127</v>
      </c>
      <c r="I6380" t="s">
        <v>888</v>
      </c>
      <c r="J6380" t="s">
        <v>21017</v>
      </c>
      <c r="K6380" t="s">
        <v>21018</v>
      </c>
      <c r="L6380" t="s">
        <v>1173</v>
      </c>
      <c r="M6380">
        <v>49</v>
      </c>
      <c r="N6380" t="s">
        <v>9085</v>
      </c>
      <c r="O6380" t="s">
        <v>20439</v>
      </c>
      <c r="P6380">
        <v>1</v>
      </c>
      <c r="Q6380">
        <v>400</v>
      </c>
      <c r="R6380">
        <v>300</v>
      </c>
      <c r="S6380">
        <v>140</v>
      </c>
      <c r="W6380">
        <v>0.12</v>
      </c>
      <c r="X6380">
        <v>0.14399999999999999</v>
      </c>
    </row>
    <row r="6381" spans="1:24" hidden="1" x14ac:dyDescent="0.3">
      <c r="A6381" t="s">
        <v>21020</v>
      </c>
      <c r="B6381" t="s">
        <v>8211</v>
      </c>
      <c r="C6381" t="s">
        <v>2862</v>
      </c>
      <c r="D6381" t="s">
        <v>2861</v>
      </c>
      <c r="E6381" t="s">
        <v>113</v>
      </c>
      <c r="F6381" t="s">
        <v>2863</v>
      </c>
      <c r="G6381" t="s">
        <v>1356</v>
      </c>
      <c r="H6381" t="s">
        <v>127</v>
      </c>
      <c r="I6381" t="s">
        <v>888</v>
      </c>
      <c r="J6381" t="s">
        <v>21017</v>
      </c>
      <c r="K6381" t="s">
        <v>21018</v>
      </c>
      <c r="L6381" t="s">
        <v>1173</v>
      </c>
      <c r="M6381">
        <v>49</v>
      </c>
      <c r="N6381" t="s">
        <v>9085</v>
      </c>
      <c r="O6381" t="s">
        <v>21015</v>
      </c>
      <c r="P6381">
        <v>1</v>
      </c>
      <c r="Q6381">
        <v>1.2</v>
      </c>
      <c r="T6381">
        <v>300</v>
      </c>
      <c r="W6381">
        <v>1.1309733552923256</v>
      </c>
      <c r="X6381">
        <v>1.8095573684677211</v>
      </c>
    </row>
    <row r="6382" spans="1:24" hidden="1" x14ac:dyDescent="0.3">
      <c r="A6382" t="s">
        <v>21021</v>
      </c>
      <c r="B6382" t="s">
        <v>8174</v>
      </c>
      <c r="C6382" t="s">
        <v>5833</v>
      </c>
      <c r="D6382" t="s">
        <v>5832</v>
      </c>
      <c r="E6382" t="s">
        <v>113</v>
      </c>
      <c r="F6382" t="s">
        <v>5834</v>
      </c>
      <c r="G6382" t="s">
        <v>247</v>
      </c>
      <c r="H6382" t="s">
        <v>1600</v>
      </c>
      <c r="I6382" t="s">
        <v>226</v>
      </c>
      <c r="J6382" t="s">
        <v>21022</v>
      </c>
      <c r="K6382" t="s">
        <v>21023</v>
      </c>
      <c r="L6382" t="s">
        <v>9030</v>
      </c>
      <c r="M6382">
        <v>60</v>
      </c>
      <c r="N6382" t="s">
        <v>9085</v>
      </c>
      <c r="O6382" t="s">
        <v>10329</v>
      </c>
      <c r="P6382">
        <v>2</v>
      </c>
      <c r="Q6382">
        <v>2580</v>
      </c>
      <c r="R6382">
        <v>590</v>
      </c>
      <c r="T6382">
        <v>0</v>
      </c>
      <c r="U6382">
        <v>185</v>
      </c>
      <c r="W6382">
        <v>3.0444</v>
      </c>
      <c r="X6382">
        <v>3.6532799999999996</v>
      </c>
    </row>
    <row r="6383" spans="1:24" hidden="1" x14ac:dyDescent="0.3">
      <c r="A6383" t="s">
        <v>21024</v>
      </c>
      <c r="B6383" t="s">
        <v>8179</v>
      </c>
      <c r="C6383" t="s">
        <v>5833</v>
      </c>
      <c r="D6383" t="s">
        <v>5832</v>
      </c>
      <c r="E6383" t="s">
        <v>113</v>
      </c>
      <c r="F6383" t="s">
        <v>5834</v>
      </c>
      <c r="G6383" t="s">
        <v>247</v>
      </c>
      <c r="H6383" t="s">
        <v>1600</v>
      </c>
      <c r="I6383" t="s">
        <v>226</v>
      </c>
      <c r="J6383" t="s">
        <v>21022</v>
      </c>
      <c r="K6383" t="s">
        <v>21023</v>
      </c>
      <c r="L6383" t="s">
        <v>9030</v>
      </c>
      <c r="M6383">
        <v>59</v>
      </c>
      <c r="N6383" t="s">
        <v>9085</v>
      </c>
      <c r="O6383" t="s">
        <v>19878</v>
      </c>
      <c r="P6383">
        <v>1</v>
      </c>
      <c r="Q6383">
        <v>400</v>
      </c>
      <c r="R6383">
        <v>300</v>
      </c>
      <c r="W6383">
        <v>0.12</v>
      </c>
      <c r="X6383">
        <v>0.14399999999999999</v>
      </c>
    </row>
    <row r="6384" spans="1:24" hidden="1" x14ac:dyDescent="0.3">
      <c r="A6384" t="s">
        <v>21025</v>
      </c>
      <c r="B6384" t="s">
        <v>8536</v>
      </c>
      <c r="C6384" t="s">
        <v>5833</v>
      </c>
      <c r="D6384" t="s">
        <v>5832</v>
      </c>
      <c r="E6384" t="s">
        <v>113</v>
      </c>
      <c r="F6384" t="s">
        <v>5834</v>
      </c>
      <c r="G6384" t="s">
        <v>247</v>
      </c>
      <c r="H6384" t="s">
        <v>1600</v>
      </c>
      <c r="I6384" t="s">
        <v>226</v>
      </c>
      <c r="J6384" t="s">
        <v>21022</v>
      </c>
      <c r="K6384" t="s">
        <v>21023</v>
      </c>
      <c r="L6384" t="s">
        <v>9030</v>
      </c>
      <c r="M6384">
        <v>57</v>
      </c>
      <c r="N6384" t="s">
        <v>9085</v>
      </c>
      <c r="O6384" t="s">
        <v>9131</v>
      </c>
      <c r="P6384">
        <v>2</v>
      </c>
      <c r="Q6384">
        <v>210</v>
      </c>
      <c r="R6384">
        <v>210</v>
      </c>
      <c r="W6384">
        <v>8.8200000000000001E-2</v>
      </c>
      <c r="X6384">
        <v>0.10584</v>
      </c>
    </row>
    <row r="6385" spans="1:24" hidden="1" x14ac:dyDescent="0.3">
      <c r="A6385" t="s">
        <v>21026</v>
      </c>
      <c r="B6385" t="s">
        <v>8211</v>
      </c>
      <c r="C6385" t="s">
        <v>5833</v>
      </c>
      <c r="D6385" t="s">
        <v>5832</v>
      </c>
      <c r="E6385" t="s">
        <v>113</v>
      </c>
      <c r="F6385" t="s">
        <v>5834</v>
      </c>
      <c r="G6385" t="s">
        <v>247</v>
      </c>
      <c r="H6385" t="s">
        <v>1600</v>
      </c>
      <c r="I6385" t="s">
        <v>226</v>
      </c>
      <c r="J6385" t="s">
        <v>21022</v>
      </c>
      <c r="K6385" t="s">
        <v>21023</v>
      </c>
      <c r="L6385" t="s">
        <v>9030</v>
      </c>
      <c r="M6385">
        <v>57</v>
      </c>
      <c r="N6385" t="s">
        <v>113</v>
      </c>
      <c r="O6385" t="s">
        <v>9493</v>
      </c>
      <c r="P6385">
        <v>2</v>
      </c>
      <c r="Q6385">
        <v>0.9</v>
      </c>
      <c r="T6385">
        <v>343</v>
      </c>
      <c r="U6385">
        <v>184</v>
      </c>
      <c r="W6385">
        <v>1.2723450247038663</v>
      </c>
      <c r="X6385">
        <v>2.0357520395261863</v>
      </c>
    </row>
    <row r="6386" spans="1:24" hidden="1" x14ac:dyDescent="0.3">
      <c r="A6386" t="s">
        <v>21027</v>
      </c>
      <c r="B6386" t="s">
        <v>1304</v>
      </c>
      <c r="C6386" t="s">
        <v>5833</v>
      </c>
      <c r="D6386" t="s">
        <v>5832</v>
      </c>
      <c r="E6386" t="s">
        <v>113</v>
      </c>
      <c r="F6386" t="s">
        <v>5834</v>
      </c>
      <c r="G6386" t="s">
        <v>247</v>
      </c>
      <c r="H6386" t="s">
        <v>1600</v>
      </c>
      <c r="I6386" t="s">
        <v>226</v>
      </c>
      <c r="J6386" t="s">
        <v>21022</v>
      </c>
      <c r="K6386" t="s">
        <v>21023</v>
      </c>
      <c r="L6386" t="s">
        <v>9030</v>
      </c>
      <c r="M6386">
        <v>0</v>
      </c>
      <c r="N6386" t="s">
        <v>113</v>
      </c>
      <c r="O6386" t="s">
        <v>18432</v>
      </c>
      <c r="P6386">
        <v>3</v>
      </c>
    </row>
    <row r="6387" spans="1:24" hidden="1" x14ac:dyDescent="0.3">
      <c r="A6387" t="s">
        <v>21028</v>
      </c>
      <c r="B6387" t="s">
        <v>8174</v>
      </c>
      <c r="C6387" t="s">
        <v>21029</v>
      </c>
      <c r="D6387" t="s">
        <v>21030</v>
      </c>
      <c r="E6387" t="s">
        <v>113</v>
      </c>
      <c r="F6387" t="s">
        <v>21031</v>
      </c>
      <c r="G6387" t="s">
        <v>247</v>
      </c>
      <c r="H6387" t="s">
        <v>308</v>
      </c>
      <c r="I6387" t="s">
        <v>115</v>
      </c>
      <c r="J6387" t="s">
        <v>21032</v>
      </c>
      <c r="K6387" t="s">
        <v>21033</v>
      </c>
      <c r="L6387" t="s">
        <v>8903</v>
      </c>
      <c r="M6387">
        <v>30</v>
      </c>
      <c r="N6387" t="s">
        <v>9085</v>
      </c>
      <c r="O6387" t="s">
        <v>17159</v>
      </c>
      <c r="P6387">
        <v>3</v>
      </c>
      <c r="Q6387">
        <v>1450</v>
      </c>
      <c r="R6387">
        <v>400</v>
      </c>
      <c r="T6387">
        <v>30</v>
      </c>
      <c r="U6387">
        <v>140</v>
      </c>
      <c r="V6387">
        <v>250</v>
      </c>
      <c r="W6387">
        <v>1.74</v>
      </c>
      <c r="X6387">
        <v>2.0880000000000001</v>
      </c>
    </row>
    <row r="6388" spans="1:24" hidden="1" x14ac:dyDescent="0.3">
      <c r="A6388" t="s">
        <v>21034</v>
      </c>
      <c r="B6388" t="s">
        <v>8617</v>
      </c>
      <c r="C6388" t="s">
        <v>21029</v>
      </c>
      <c r="D6388" t="s">
        <v>21030</v>
      </c>
      <c r="E6388" t="s">
        <v>113</v>
      </c>
      <c r="F6388" t="s">
        <v>21031</v>
      </c>
      <c r="G6388" t="s">
        <v>247</v>
      </c>
      <c r="H6388" t="s">
        <v>308</v>
      </c>
      <c r="I6388" t="s">
        <v>115</v>
      </c>
      <c r="J6388" t="s">
        <v>21032</v>
      </c>
      <c r="K6388" t="s">
        <v>21033</v>
      </c>
      <c r="L6388" t="s">
        <v>8903</v>
      </c>
      <c r="M6388">
        <v>30</v>
      </c>
      <c r="N6388" t="s">
        <v>9085</v>
      </c>
      <c r="O6388" t="s">
        <v>10794</v>
      </c>
      <c r="P6388">
        <v>3</v>
      </c>
      <c r="Q6388">
        <v>1499</v>
      </c>
      <c r="R6388">
        <v>369</v>
      </c>
      <c r="T6388">
        <v>30</v>
      </c>
      <c r="U6388">
        <v>140</v>
      </c>
      <c r="V6388">
        <v>250</v>
      </c>
      <c r="W6388">
        <v>1.6593929999999999</v>
      </c>
      <c r="X6388">
        <v>1.9912715999999997</v>
      </c>
    </row>
    <row r="6389" spans="1:24" hidden="1" x14ac:dyDescent="0.3">
      <c r="A6389" t="s">
        <v>21035</v>
      </c>
      <c r="B6389" t="s">
        <v>8179</v>
      </c>
      <c r="C6389" t="s">
        <v>21029</v>
      </c>
      <c r="D6389" t="s">
        <v>21030</v>
      </c>
      <c r="E6389" t="s">
        <v>113</v>
      </c>
      <c r="F6389" t="s">
        <v>21031</v>
      </c>
      <c r="G6389" t="s">
        <v>247</v>
      </c>
      <c r="H6389" t="s">
        <v>308</v>
      </c>
      <c r="I6389" t="s">
        <v>115</v>
      </c>
      <c r="J6389" t="s">
        <v>21032</v>
      </c>
      <c r="K6389" t="s">
        <v>21033</v>
      </c>
      <c r="L6389" t="s">
        <v>8903</v>
      </c>
      <c r="M6389">
        <v>30</v>
      </c>
      <c r="N6389" t="s">
        <v>9085</v>
      </c>
      <c r="O6389" t="s">
        <v>16695</v>
      </c>
      <c r="P6389">
        <v>3</v>
      </c>
      <c r="Q6389">
        <v>400</v>
      </c>
      <c r="R6389">
        <v>300</v>
      </c>
      <c r="W6389">
        <v>0.36</v>
      </c>
      <c r="X6389">
        <v>0.432</v>
      </c>
    </row>
    <row r="6390" spans="1:24" hidden="1" x14ac:dyDescent="0.3">
      <c r="A6390" t="s">
        <v>21036</v>
      </c>
      <c r="B6390" t="s">
        <v>8536</v>
      </c>
      <c r="C6390" t="s">
        <v>21029</v>
      </c>
      <c r="D6390" t="s">
        <v>21030</v>
      </c>
      <c r="E6390" t="s">
        <v>113</v>
      </c>
      <c r="F6390" t="s">
        <v>21031</v>
      </c>
      <c r="G6390" t="s">
        <v>247</v>
      </c>
      <c r="H6390" t="s">
        <v>308</v>
      </c>
      <c r="I6390" t="s">
        <v>115</v>
      </c>
      <c r="J6390" t="s">
        <v>21032</v>
      </c>
      <c r="K6390" t="s">
        <v>21033</v>
      </c>
      <c r="L6390" t="s">
        <v>8903</v>
      </c>
      <c r="M6390">
        <v>30</v>
      </c>
      <c r="N6390" t="s">
        <v>9085</v>
      </c>
      <c r="O6390" t="s">
        <v>11880</v>
      </c>
      <c r="P6390">
        <v>3</v>
      </c>
      <c r="Q6390">
        <v>400</v>
      </c>
      <c r="R6390">
        <v>300</v>
      </c>
      <c r="W6390">
        <v>0.36</v>
      </c>
      <c r="X6390">
        <v>0.432</v>
      </c>
    </row>
    <row r="6391" spans="1:24" hidden="1" x14ac:dyDescent="0.3">
      <c r="A6391" t="s">
        <v>21037</v>
      </c>
      <c r="B6391" t="s">
        <v>8174</v>
      </c>
      <c r="C6391" t="s">
        <v>2599</v>
      </c>
      <c r="D6391" t="s">
        <v>2598</v>
      </c>
      <c r="E6391" t="s">
        <v>113</v>
      </c>
      <c r="F6391" t="s">
        <v>2600</v>
      </c>
      <c r="G6391" t="s">
        <v>247</v>
      </c>
      <c r="H6391" t="s">
        <v>308</v>
      </c>
      <c r="I6391" t="s">
        <v>935</v>
      </c>
      <c r="J6391" t="s">
        <v>21038</v>
      </c>
      <c r="K6391" t="s">
        <v>21039</v>
      </c>
      <c r="L6391" t="s">
        <v>120</v>
      </c>
      <c r="M6391">
        <v>40</v>
      </c>
      <c r="N6391" t="s">
        <v>9085</v>
      </c>
      <c r="O6391" t="s">
        <v>10794</v>
      </c>
      <c r="P6391">
        <v>1</v>
      </c>
      <c r="Q6391">
        <v>1499</v>
      </c>
      <c r="R6391">
        <v>369</v>
      </c>
      <c r="T6391">
        <v>220</v>
      </c>
      <c r="W6391">
        <v>0.55313100000000004</v>
      </c>
      <c r="X6391">
        <v>0.66375720000000005</v>
      </c>
    </row>
    <row r="6392" spans="1:24" hidden="1" x14ac:dyDescent="0.3">
      <c r="A6392" t="s">
        <v>21040</v>
      </c>
      <c r="B6392" t="s">
        <v>8179</v>
      </c>
      <c r="C6392" t="s">
        <v>2599</v>
      </c>
      <c r="D6392" t="s">
        <v>2598</v>
      </c>
      <c r="E6392" t="s">
        <v>113</v>
      </c>
      <c r="F6392" t="s">
        <v>2600</v>
      </c>
      <c r="G6392" t="s">
        <v>247</v>
      </c>
      <c r="H6392" t="s">
        <v>308</v>
      </c>
      <c r="I6392" t="s">
        <v>935</v>
      </c>
      <c r="J6392" t="s">
        <v>21038</v>
      </c>
      <c r="K6392" t="s">
        <v>21039</v>
      </c>
      <c r="L6392" t="s">
        <v>120</v>
      </c>
      <c r="M6392">
        <v>40</v>
      </c>
      <c r="N6392" t="s">
        <v>9085</v>
      </c>
      <c r="O6392" t="s">
        <v>11880</v>
      </c>
      <c r="P6392">
        <v>1</v>
      </c>
      <c r="Q6392">
        <v>400</v>
      </c>
      <c r="R6392">
        <v>300</v>
      </c>
      <c r="W6392">
        <v>0.12</v>
      </c>
      <c r="X6392">
        <v>0.14399999999999999</v>
      </c>
    </row>
    <row r="6393" spans="1:24" hidden="1" x14ac:dyDescent="0.3">
      <c r="A6393" t="s">
        <v>21041</v>
      </c>
      <c r="B6393" t="s">
        <v>8536</v>
      </c>
      <c r="C6393" t="s">
        <v>2599</v>
      </c>
      <c r="D6393" t="s">
        <v>2598</v>
      </c>
      <c r="E6393" t="s">
        <v>113</v>
      </c>
      <c r="F6393" t="s">
        <v>2600</v>
      </c>
      <c r="G6393" t="s">
        <v>247</v>
      </c>
      <c r="H6393" t="s">
        <v>308</v>
      </c>
      <c r="I6393" t="s">
        <v>935</v>
      </c>
      <c r="J6393" t="s">
        <v>21038</v>
      </c>
      <c r="K6393" t="s">
        <v>21039</v>
      </c>
      <c r="L6393" t="s">
        <v>120</v>
      </c>
      <c r="M6393">
        <v>38</v>
      </c>
      <c r="N6393" t="s">
        <v>9085</v>
      </c>
      <c r="O6393" t="s">
        <v>9131</v>
      </c>
      <c r="P6393">
        <v>2</v>
      </c>
      <c r="Q6393">
        <v>210</v>
      </c>
      <c r="R6393">
        <v>210</v>
      </c>
      <c r="W6393">
        <v>8.8200000000000001E-2</v>
      </c>
      <c r="X6393">
        <v>0.10584</v>
      </c>
    </row>
    <row r="6394" spans="1:24" hidden="1" x14ac:dyDescent="0.3">
      <c r="A6394" t="s">
        <v>21042</v>
      </c>
      <c r="B6394" t="s">
        <v>8211</v>
      </c>
      <c r="C6394" t="s">
        <v>2599</v>
      </c>
      <c r="D6394" t="s">
        <v>2598</v>
      </c>
      <c r="E6394" t="s">
        <v>113</v>
      </c>
      <c r="F6394" t="s">
        <v>2600</v>
      </c>
      <c r="G6394" t="s">
        <v>247</v>
      </c>
      <c r="H6394" t="s">
        <v>308</v>
      </c>
      <c r="I6394" t="s">
        <v>935</v>
      </c>
      <c r="J6394" t="s">
        <v>21038</v>
      </c>
      <c r="K6394" t="s">
        <v>21039</v>
      </c>
      <c r="L6394" t="s">
        <v>120</v>
      </c>
      <c r="M6394">
        <v>38</v>
      </c>
      <c r="N6394" t="s">
        <v>113</v>
      </c>
      <c r="O6394" t="s">
        <v>9493</v>
      </c>
      <c r="P6394">
        <v>1</v>
      </c>
      <c r="Q6394">
        <v>1.8</v>
      </c>
      <c r="T6394">
        <v>223.67</v>
      </c>
      <c r="W6394">
        <v>2.5446900494077327</v>
      </c>
      <c r="X6394">
        <v>4.0715040790523727</v>
      </c>
    </row>
    <row r="6395" spans="1:24" hidden="1" x14ac:dyDescent="0.3">
      <c r="A6395" t="s">
        <v>21043</v>
      </c>
      <c r="B6395" t="s">
        <v>8174</v>
      </c>
      <c r="C6395" t="s">
        <v>6745</v>
      </c>
      <c r="D6395" t="s">
        <v>6744</v>
      </c>
      <c r="E6395" t="s">
        <v>113</v>
      </c>
      <c r="F6395" t="s">
        <v>6746</v>
      </c>
      <c r="G6395" t="s">
        <v>247</v>
      </c>
      <c r="H6395" t="s">
        <v>1600</v>
      </c>
      <c r="I6395" t="s">
        <v>226</v>
      </c>
      <c r="J6395" t="s">
        <v>21044</v>
      </c>
      <c r="K6395" t="s">
        <v>21045</v>
      </c>
      <c r="L6395" t="s">
        <v>8903</v>
      </c>
      <c r="M6395">
        <v>30</v>
      </c>
      <c r="N6395" t="s">
        <v>9085</v>
      </c>
      <c r="O6395" t="s">
        <v>10329</v>
      </c>
      <c r="P6395">
        <v>2</v>
      </c>
      <c r="Q6395">
        <v>2580</v>
      </c>
      <c r="R6395">
        <v>590</v>
      </c>
      <c r="T6395">
        <v>10</v>
      </c>
      <c r="U6395">
        <v>200</v>
      </c>
      <c r="W6395">
        <v>3.0444</v>
      </c>
      <c r="X6395">
        <v>3.6532799999999996</v>
      </c>
    </row>
    <row r="6396" spans="1:24" hidden="1" x14ac:dyDescent="0.3">
      <c r="A6396" t="s">
        <v>21046</v>
      </c>
      <c r="B6396" t="s">
        <v>8179</v>
      </c>
      <c r="C6396" t="s">
        <v>6745</v>
      </c>
      <c r="D6396" t="s">
        <v>6744</v>
      </c>
      <c r="E6396" t="s">
        <v>113</v>
      </c>
      <c r="F6396" t="s">
        <v>6746</v>
      </c>
      <c r="G6396" t="s">
        <v>247</v>
      </c>
      <c r="H6396" t="s">
        <v>1600</v>
      </c>
      <c r="I6396" t="s">
        <v>226</v>
      </c>
      <c r="J6396" t="s">
        <v>21044</v>
      </c>
      <c r="K6396" t="s">
        <v>21045</v>
      </c>
      <c r="L6396" t="s">
        <v>8903</v>
      </c>
      <c r="M6396">
        <v>29</v>
      </c>
      <c r="N6396" t="s">
        <v>9085</v>
      </c>
      <c r="O6396" t="s">
        <v>19878</v>
      </c>
      <c r="P6396">
        <v>1</v>
      </c>
      <c r="Q6396">
        <v>400</v>
      </c>
      <c r="R6396">
        <v>300</v>
      </c>
      <c r="W6396">
        <v>0.12</v>
      </c>
      <c r="X6396">
        <v>0.14399999999999999</v>
      </c>
    </row>
    <row r="6397" spans="1:24" hidden="1" x14ac:dyDescent="0.3">
      <c r="A6397" t="s">
        <v>21047</v>
      </c>
      <c r="B6397" t="s">
        <v>8536</v>
      </c>
      <c r="C6397" t="s">
        <v>6745</v>
      </c>
      <c r="D6397" t="s">
        <v>6744</v>
      </c>
      <c r="E6397" t="s">
        <v>113</v>
      </c>
      <c r="F6397" t="s">
        <v>6746</v>
      </c>
      <c r="G6397" t="s">
        <v>247</v>
      </c>
      <c r="H6397" t="s">
        <v>1600</v>
      </c>
      <c r="I6397" t="s">
        <v>226</v>
      </c>
      <c r="J6397" t="s">
        <v>21044</v>
      </c>
      <c r="K6397" t="s">
        <v>21045</v>
      </c>
      <c r="L6397" t="s">
        <v>8903</v>
      </c>
      <c r="M6397">
        <v>28</v>
      </c>
      <c r="N6397" t="s">
        <v>9085</v>
      </c>
      <c r="O6397" t="s">
        <v>9131</v>
      </c>
      <c r="P6397">
        <v>1</v>
      </c>
      <c r="Q6397">
        <v>210</v>
      </c>
      <c r="R6397">
        <v>210</v>
      </c>
      <c r="W6397">
        <v>4.41E-2</v>
      </c>
      <c r="X6397">
        <v>5.2920000000000002E-2</v>
      </c>
    </row>
    <row r="6398" spans="1:24" hidden="1" x14ac:dyDescent="0.3">
      <c r="A6398" t="s">
        <v>21048</v>
      </c>
      <c r="B6398" t="s">
        <v>8211</v>
      </c>
      <c r="C6398" t="s">
        <v>6745</v>
      </c>
      <c r="D6398" t="s">
        <v>6744</v>
      </c>
      <c r="E6398" t="s">
        <v>113</v>
      </c>
      <c r="F6398" t="s">
        <v>6746</v>
      </c>
      <c r="G6398" t="s">
        <v>247</v>
      </c>
      <c r="H6398" t="s">
        <v>1600</v>
      </c>
      <c r="I6398" t="s">
        <v>226</v>
      </c>
      <c r="J6398" t="s">
        <v>21044</v>
      </c>
      <c r="K6398" t="s">
        <v>21045</v>
      </c>
      <c r="L6398" t="s">
        <v>8903</v>
      </c>
      <c r="M6398">
        <v>28</v>
      </c>
      <c r="N6398" t="s">
        <v>113</v>
      </c>
      <c r="O6398" t="s">
        <v>9493</v>
      </c>
      <c r="P6398">
        <v>1</v>
      </c>
      <c r="Q6398">
        <v>1.2</v>
      </c>
      <c r="T6398">
        <v>206</v>
      </c>
      <c r="W6398">
        <v>1.1309733552923256</v>
      </c>
      <c r="X6398">
        <v>1.8095573684677211</v>
      </c>
    </row>
    <row r="6399" spans="1:24" hidden="1" x14ac:dyDescent="0.3">
      <c r="A6399" t="s">
        <v>21049</v>
      </c>
      <c r="B6399" t="s">
        <v>1304</v>
      </c>
      <c r="C6399" t="s">
        <v>6745</v>
      </c>
      <c r="D6399" t="s">
        <v>6744</v>
      </c>
      <c r="E6399" t="s">
        <v>113</v>
      </c>
      <c r="F6399" t="s">
        <v>6746</v>
      </c>
      <c r="G6399" t="s">
        <v>247</v>
      </c>
      <c r="H6399" t="s">
        <v>1600</v>
      </c>
      <c r="I6399" t="s">
        <v>226</v>
      </c>
      <c r="J6399" t="s">
        <v>21044</v>
      </c>
      <c r="K6399" t="s">
        <v>21045</v>
      </c>
      <c r="L6399" t="s">
        <v>8903</v>
      </c>
      <c r="M6399">
        <v>0</v>
      </c>
      <c r="N6399" t="s">
        <v>9085</v>
      </c>
      <c r="O6399" t="s">
        <v>18432</v>
      </c>
      <c r="P6399">
        <v>3</v>
      </c>
      <c r="R6399">
        <v>900</v>
      </c>
      <c r="S6399">
        <v>3700</v>
      </c>
    </row>
    <row r="6400" spans="1:24" hidden="1" x14ac:dyDescent="0.3">
      <c r="A6400" t="s">
        <v>21050</v>
      </c>
      <c r="B6400" t="s">
        <v>8617</v>
      </c>
      <c r="C6400" t="s">
        <v>6745</v>
      </c>
      <c r="D6400" t="s">
        <v>6744</v>
      </c>
      <c r="E6400" t="s">
        <v>113</v>
      </c>
      <c r="F6400" t="s">
        <v>6746</v>
      </c>
      <c r="G6400" t="s">
        <v>247</v>
      </c>
      <c r="H6400" t="s">
        <v>1600</v>
      </c>
      <c r="I6400" t="s">
        <v>226</v>
      </c>
      <c r="J6400" t="s">
        <v>21044</v>
      </c>
      <c r="K6400" t="s">
        <v>21045</v>
      </c>
      <c r="L6400" t="s">
        <v>8903</v>
      </c>
      <c r="M6400">
        <v>25</v>
      </c>
      <c r="N6400" t="s">
        <v>113</v>
      </c>
      <c r="O6400" t="s">
        <v>21051</v>
      </c>
      <c r="P6400">
        <v>1</v>
      </c>
      <c r="Q6400">
        <v>2000</v>
      </c>
      <c r="R6400">
        <v>2500</v>
      </c>
      <c r="W6400">
        <v>5</v>
      </c>
      <c r="X6400">
        <v>6</v>
      </c>
    </row>
    <row r="6401" spans="1:24" hidden="1" x14ac:dyDescent="0.3">
      <c r="A6401" t="s">
        <v>21052</v>
      </c>
      <c r="B6401" t="s">
        <v>8174</v>
      </c>
      <c r="C6401" t="s">
        <v>21053</v>
      </c>
      <c r="D6401" t="s">
        <v>21054</v>
      </c>
      <c r="E6401" t="s">
        <v>113</v>
      </c>
      <c r="F6401" t="s">
        <v>21055</v>
      </c>
      <c r="G6401" t="s">
        <v>247</v>
      </c>
      <c r="H6401" t="s">
        <v>308</v>
      </c>
      <c r="I6401" t="s">
        <v>935</v>
      </c>
      <c r="J6401" t="s">
        <v>21056</v>
      </c>
      <c r="K6401" t="s">
        <v>21057</v>
      </c>
      <c r="L6401" t="s">
        <v>8903</v>
      </c>
      <c r="M6401">
        <v>30</v>
      </c>
      <c r="N6401" t="s">
        <v>9085</v>
      </c>
      <c r="O6401" t="s">
        <v>10794</v>
      </c>
      <c r="P6401">
        <v>3</v>
      </c>
      <c r="Q6401">
        <v>1499</v>
      </c>
      <c r="R6401">
        <v>369</v>
      </c>
      <c r="T6401">
        <v>50</v>
      </c>
      <c r="U6401">
        <v>190</v>
      </c>
      <c r="V6401">
        <v>290</v>
      </c>
      <c r="W6401">
        <v>1.6593929999999999</v>
      </c>
      <c r="X6401">
        <v>1.9912715999999997</v>
      </c>
    </row>
    <row r="6402" spans="1:24" hidden="1" x14ac:dyDescent="0.3">
      <c r="A6402" t="s">
        <v>21058</v>
      </c>
      <c r="B6402" t="s">
        <v>8617</v>
      </c>
      <c r="C6402" t="s">
        <v>21053</v>
      </c>
      <c r="D6402" t="s">
        <v>21054</v>
      </c>
      <c r="E6402" t="s">
        <v>113</v>
      </c>
      <c r="F6402" t="s">
        <v>21055</v>
      </c>
      <c r="G6402" t="s">
        <v>247</v>
      </c>
      <c r="H6402" t="s">
        <v>308</v>
      </c>
      <c r="I6402" t="s">
        <v>935</v>
      </c>
      <c r="J6402" t="s">
        <v>21056</v>
      </c>
      <c r="K6402" t="s">
        <v>21057</v>
      </c>
      <c r="L6402" t="s">
        <v>8903</v>
      </c>
      <c r="M6402">
        <v>30</v>
      </c>
      <c r="N6402" t="s">
        <v>9085</v>
      </c>
      <c r="O6402" t="s">
        <v>21059</v>
      </c>
      <c r="P6402">
        <v>3</v>
      </c>
      <c r="Q6402">
        <v>730</v>
      </c>
      <c r="R6402">
        <v>395</v>
      </c>
      <c r="T6402">
        <v>50</v>
      </c>
      <c r="U6402">
        <v>190</v>
      </c>
      <c r="V6402">
        <v>290</v>
      </c>
      <c r="W6402">
        <v>0.86504999999999999</v>
      </c>
      <c r="X6402">
        <v>1.03806</v>
      </c>
    </row>
    <row r="6403" spans="1:24" hidden="1" x14ac:dyDescent="0.3">
      <c r="A6403" t="s">
        <v>21060</v>
      </c>
      <c r="B6403" t="s">
        <v>8179</v>
      </c>
      <c r="C6403" t="s">
        <v>21053</v>
      </c>
      <c r="D6403" t="s">
        <v>21054</v>
      </c>
      <c r="E6403" t="s">
        <v>113</v>
      </c>
      <c r="F6403" t="s">
        <v>21055</v>
      </c>
      <c r="G6403" t="s">
        <v>247</v>
      </c>
      <c r="H6403" t="s">
        <v>308</v>
      </c>
      <c r="I6403" t="s">
        <v>935</v>
      </c>
      <c r="J6403" t="s">
        <v>21056</v>
      </c>
      <c r="K6403" t="s">
        <v>21057</v>
      </c>
      <c r="L6403" t="s">
        <v>8903</v>
      </c>
      <c r="M6403">
        <v>30</v>
      </c>
      <c r="N6403" t="s">
        <v>9085</v>
      </c>
      <c r="O6403" t="s">
        <v>11880</v>
      </c>
      <c r="P6403">
        <v>3</v>
      </c>
      <c r="Q6403">
        <v>400</v>
      </c>
      <c r="R6403">
        <v>300</v>
      </c>
      <c r="W6403">
        <v>0.36</v>
      </c>
      <c r="X6403">
        <v>0.432</v>
      </c>
    </row>
    <row r="6404" spans="1:24" hidden="1" x14ac:dyDescent="0.3">
      <c r="A6404" t="s">
        <v>21061</v>
      </c>
      <c r="B6404" t="s">
        <v>8536</v>
      </c>
      <c r="C6404" t="s">
        <v>21053</v>
      </c>
      <c r="D6404" t="s">
        <v>21054</v>
      </c>
      <c r="E6404" t="s">
        <v>113</v>
      </c>
      <c r="F6404" t="s">
        <v>21055</v>
      </c>
      <c r="G6404" t="s">
        <v>247</v>
      </c>
      <c r="H6404" t="s">
        <v>308</v>
      </c>
      <c r="I6404" t="s">
        <v>935</v>
      </c>
      <c r="J6404" t="s">
        <v>21056</v>
      </c>
      <c r="K6404" t="s">
        <v>21057</v>
      </c>
      <c r="L6404" t="s">
        <v>8903</v>
      </c>
      <c r="M6404">
        <v>30</v>
      </c>
      <c r="N6404" t="s">
        <v>9085</v>
      </c>
      <c r="O6404" t="s">
        <v>16695</v>
      </c>
      <c r="P6404">
        <v>3</v>
      </c>
      <c r="Q6404">
        <v>400</v>
      </c>
      <c r="R6404">
        <v>300</v>
      </c>
      <c r="W6404">
        <v>0.36</v>
      </c>
      <c r="X6404">
        <v>0.432</v>
      </c>
    </row>
    <row r="6405" spans="1:24" hidden="1" x14ac:dyDescent="0.3">
      <c r="A6405" t="s">
        <v>21062</v>
      </c>
      <c r="B6405" t="s">
        <v>8174</v>
      </c>
      <c r="C6405" t="s">
        <v>21063</v>
      </c>
      <c r="D6405" t="s">
        <v>21064</v>
      </c>
      <c r="E6405" t="s">
        <v>113</v>
      </c>
      <c r="F6405" t="s">
        <v>21065</v>
      </c>
      <c r="G6405" t="s">
        <v>133</v>
      </c>
      <c r="H6405" t="s">
        <v>2044</v>
      </c>
      <c r="I6405" t="s">
        <v>438</v>
      </c>
      <c r="J6405" t="s">
        <v>21066</v>
      </c>
      <c r="K6405" t="s">
        <v>21067</v>
      </c>
      <c r="L6405" t="s">
        <v>1173</v>
      </c>
      <c r="M6405">
        <v>50</v>
      </c>
      <c r="N6405" t="s">
        <v>8442</v>
      </c>
      <c r="O6405" t="s">
        <v>17235</v>
      </c>
      <c r="P6405">
        <v>2</v>
      </c>
      <c r="Q6405">
        <v>2500</v>
      </c>
      <c r="R6405">
        <v>355</v>
      </c>
      <c r="T6405">
        <v>100</v>
      </c>
      <c r="U6405">
        <v>280</v>
      </c>
      <c r="W6405">
        <v>1.7749999999999999</v>
      </c>
      <c r="X6405">
        <v>2.13</v>
      </c>
    </row>
    <row r="6406" spans="1:24" hidden="1" x14ac:dyDescent="0.3">
      <c r="A6406" t="s">
        <v>21068</v>
      </c>
      <c r="B6406" t="s">
        <v>8179</v>
      </c>
      <c r="C6406" t="s">
        <v>21063</v>
      </c>
      <c r="D6406" t="s">
        <v>21064</v>
      </c>
      <c r="E6406" t="s">
        <v>113</v>
      </c>
      <c r="F6406" t="s">
        <v>21065</v>
      </c>
      <c r="G6406" t="s">
        <v>133</v>
      </c>
      <c r="H6406" t="s">
        <v>2044</v>
      </c>
      <c r="I6406" t="s">
        <v>438</v>
      </c>
      <c r="J6406" t="s">
        <v>21066</v>
      </c>
      <c r="K6406" t="s">
        <v>21067</v>
      </c>
      <c r="L6406" t="s">
        <v>1173</v>
      </c>
      <c r="M6406">
        <v>50</v>
      </c>
      <c r="N6406" t="s">
        <v>9971</v>
      </c>
      <c r="O6406" t="s">
        <v>20411</v>
      </c>
      <c r="P6406">
        <v>1</v>
      </c>
      <c r="Q6406">
        <v>441</v>
      </c>
      <c r="R6406">
        <v>402</v>
      </c>
      <c r="W6406">
        <v>0.177282</v>
      </c>
      <c r="X6406">
        <v>0.21273839999999999</v>
      </c>
    </row>
    <row r="6407" spans="1:24" hidden="1" x14ac:dyDescent="0.3">
      <c r="A6407" t="s">
        <v>21069</v>
      </c>
      <c r="B6407" t="s">
        <v>8211</v>
      </c>
      <c r="C6407" t="s">
        <v>21063</v>
      </c>
      <c r="D6407" t="s">
        <v>21064</v>
      </c>
      <c r="E6407" t="s">
        <v>113</v>
      </c>
      <c r="F6407" t="s">
        <v>21065</v>
      </c>
      <c r="G6407" t="s">
        <v>133</v>
      </c>
      <c r="H6407" t="s">
        <v>2044</v>
      </c>
      <c r="I6407" t="s">
        <v>438</v>
      </c>
      <c r="J6407" t="s">
        <v>21066</v>
      </c>
      <c r="K6407" t="s">
        <v>21067</v>
      </c>
      <c r="L6407" t="s">
        <v>1173</v>
      </c>
      <c r="M6407">
        <v>48</v>
      </c>
      <c r="N6407" t="s">
        <v>113</v>
      </c>
      <c r="O6407" t="s">
        <v>9493</v>
      </c>
      <c r="P6407">
        <v>1</v>
      </c>
      <c r="Q6407">
        <v>0.3</v>
      </c>
      <c r="T6407">
        <v>280</v>
      </c>
      <c r="W6407">
        <v>7.0685834705770348E-2</v>
      </c>
      <c r="X6407">
        <v>0.11309733552923257</v>
      </c>
    </row>
    <row r="6408" spans="1:24" hidden="1" x14ac:dyDescent="0.3">
      <c r="A6408" t="s">
        <v>21070</v>
      </c>
      <c r="B6408" t="s">
        <v>8174</v>
      </c>
      <c r="C6408" t="s">
        <v>2550</v>
      </c>
      <c r="D6408" t="s">
        <v>2549</v>
      </c>
      <c r="E6408" t="s">
        <v>113</v>
      </c>
      <c r="F6408" t="s">
        <v>2551</v>
      </c>
      <c r="G6408" t="s">
        <v>133</v>
      </c>
      <c r="H6408" t="s">
        <v>1244</v>
      </c>
      <c r="I6408" t="s">
        <v>115</v>
      </c>
      <c r="J6408" t="s">
        <v>21071</v>
      </c>
      <c r="K6408" t="s">
        <v>21072</v>
      </c>
      <c r="L6408" t="s">
        <v>8842</v>
      </c>
      <c r="M6408">
        <v>70</v>
      </c>
      <c r="N6408" t="s">
        <v>113</v>
      </c>
      <c r="O6408" t="s">
        <v>9890</v>
      </c>
      <c r="P6408">
        <v>3</v>
      </c>
      <c r="Q6408">
        <v>2500</v>
      </c>
      <c r="R6408">
        <v>355</v>
      </c>
      <c r="T6408">
        <v>350</v>
      </c>
      <c r="U6408">
        <v>110</v>
      </c>
      <c r="V6408">
        <v>280</v>
      </c>
      <c r="W6408">
        <v>2.6625000000000001</v>
      </c>
      <c r="X6408">
        <v>3.1949999999999998</v>
      </c>
    </row>
    <row r="6409" spans="1:24" hidden="1" x14ac:dyDescent="0.3">
      <c r="A6409" t="s">
        <v>21073</v>
      </c>
      <c r="B6409" t="s">
        <v>8179</v>
      </c>
      <c r="C6409" t="s">
        <v>2550</v>
      </c>
      <c r="D6409" t="s">
        <v>2549</v>
      </c>
      <c r="E6409" t="s">
        <v>113</v>
      </c>
      <c r="F6409" t="s">
        <v>2551</v>
      </c>
      <c r="G6409" t="s">
        <v>133</v>
      </c>
      <c r="H6409" t="s">
        <v>1244</v>
      </c>
      <c r="I6409" t="s">
        <v>115</v>
      </c>
      <c r="J6409" t="s">
        <v>21071</v>
      </c>
      <c r="K6409" t="s">
        <v>21072</v>
      </c>
      <c r="L6409" t="s">
        <v>8842</v>
      </c>
      <c r="M6409">
        <v>70</v>
      </c>
      <c r="N6409" t="s">
        <v>9971</v>
      </c>
      <c r="O6409" t="s">
        <v>9034</v>
      </c>
      <c r="P6409">
        <v>1</v>
      </c>
      <c r="Q6409">
        <v>560</v>
      </c>
      <c r="R6409">
        <v>308</v>
      </c>
      <c r="W6409">
        <v>0.17247999999999999</v>
      </c>
      <c r="X6409">
        <v>0.20697599999999999</v>
      </c>
    </row>
    <row r="6410" spans="1:24" hidden="1" x14ac:dyDescent="0.3">
      <c r="A6410" t="s">
        <v>21074</v>
      </c>
      <c r="B6410" t="s">
        <v>8211</v>
      </c>
      <c r="C6410" t="s">
        <v>2550</v>
      </c>
      <c r="D6410" t="s">
        <v>2549</v>
      </c>
      <c r="E6410" t="s">
        <v>113</v>
      </c>
      <c r="F6410" t="s">
        <v>2551</v>
      </c>
      <c r="G6410" t="s">
        <v>133</v>
      </c>
      <c r="H6410" t="s">
        <v>1244</v>
      </c>
      <c r="I6410" t="s">
        <v>115</v>
      </c>
      <c r="J6410" t="s">
        <v>21071</v>
      </c>
      <c r="K6410" t="s">
        <v>21072</v>
      </c>
      <c r="L6410" t="s">
        <v>8842</v>
      </c>
      <c r="M6410">
        <v>69</v>
      </c>
      <c r="N6410" t="s">
        <v>113</v>
      </c>
      <c r="O6410" t="s">
        <v>17194</v>
      </c>
      <c r="P6410">
        <v>1</v>
      </c>
      <c r="Q6410">
        <v>0.6</v>
      </c>
      <c r="T6410">
        <v>120.45</v>
      </c>
      <c r="W6410">
        <v>0.28274333882308139</v>
      </c>
      <c r="X6410">
        <v>0.45238934211693027</v>
      </c>
    </row>
    <row r="6411" spans="1:24" hidden="1" x14ac:dyDescent="0.3">
      <c r="A6411" t="s">
        <v>21075</v>
      </c>
      <c r="B6411" t="s">
        <v>8174</v>
      </c>
      <c r="C6411" t="s">
        <v>21076</v>
      </c>
      <c r="D6411" t="s">
        <v>21077</v>
      </c>
      <c r="E6411" t="s">
        <v>113</v>
      </c>
      <c r="F6411" t="s">
        <v>21078</v>
      </c>
      <c r="G6411" t="s">
        <v>133</v>
      </c>
      <c r="H6411" t="s">
        <v>1994</v>
      </c>
      <c r="I6411" t="s">
        <v>138</v>
      </c>
      <c r="J6411" t="s">
        <v>21079</v>
      </c>
      <c r="K6411" t="s">
        <v>21080</v>
      </c>
      <c r="L6411" t="s">
        <v>1173</v>
      </c>
      <c r="M6411">
        <v>50</v>
      </c>
      <c r="N6411" t="s">
        <v>113</v>
      </c>
      <c r="O6411" t="s">
        <v>9890</v>
      </c>
      <c r="P6411">
        <v>2</v>
      </c>
      <c r="Q6411">
        <v>2500</v>
      </c>
      <c r="R6411">
        <v>355</v>
      </c>
      <c r="T6411">
        <v>110</v>
      </c>
      <c r="U6411">
        <v>325</v>
      </c>
      <c r="W6411">
        <v>1.7749999999999999</v>
      </c>
      <c r="X6411">
        <v>2.13</v>
      </c>
    </row>
    <row r="6412" spans="1:24" hidden="1" x14ac:dyDescent="0.3">
      <c r="A6412" t="s">
        <v>21081</v>
      </c>
      <c r="B6412" t="s">
        <v>8179</v>
      </c>
      <c r="C6412" t="s">
        <v>21076</v>
      </c>
      <c r="D6412" t="s">
        <v>21077</v>
      </c>
      <c r="E6412" t="s">
        <v>113</v>
      </c>
      <c r="F6412" t="s">
        <v>21078</v>
      </c>
      <c r="G6412" t="s">
        <v>133</v>
      </c>
      <c r="H6412" t="s">
        <v>1994</v>
      </c>
      <c r="I6412" t="s">
        <v>138</v>
      </c>
      <c r="J6412" t="s">
        <v>21079</v>
      </c>
      <c r="K6412" t="s">
        <v>21080</v>
      </c>
      <c r="L6412" t="s">
        <v>1173</v>
      </c>
      <c r="M6412">
        <v>50</v>
      </c>
      <c r="N6412" t="s">
        <v>113</v>
      </c>
      <c r="O6412" t="s">
        <v>8695</v>
      </c>
      <c r="P6412">
        <v>2</v>
      </c>
      <c r="Q6412">
        <v>466</v>
      </c>
      <c r="R6412">
        <v>343</v>
      </c>
      <c r="W6412">
        <v>0.31967600000000002</v>
      </c>
      <c r="X6412">
        <v>0.38361119999999999</v>
      </c>
    </row>
    <row r="6413" spans="1:24" hidden="1" x14ac:dyDescent="0.3">
      <c r="A6413" t="s">
        <v>21082</v>
      </c>
      <c r="B6413" t="s">
        <v>8211</v>
      </c>
      <c r="C6413" t="s">
        <v>21076</v>
      </c>
      <c r="D6413" t="s">
        <v>21077</v>
      </c>
      <c r="E6413" t="s">
        <v>113</v>
      </c>
      <c r="F6413" t="s">
        <v>21078</v>
      </c>
      <c r="G6413" t="s">
        <v>133</v>
      </c>
      <c r="H6413" t="s">
        <v>1994</v>
      </c>
      <c r="I6413" t="s">
        <v>138</v>
      </c>
      <c r="J6413" t="s">
        <v>21079</v>
      </c>
      <c r="K6413" t="s">
        <v>21080</v>
      </c>
      <c r="L6413" t="s">
        <v>1173</v>
      </c>
      <c r="M6413">
        <v>48</v>
      </c>
      <c r="N6413" t="s">
        <v>113</v>
      </c>
      <c r="O6413" t="s">
        <v>9493</v>
      </c>
      <c r="P6413">
        <v>1</v>
      </c>
      <c r="Q6413">
        <v>0.9</v>
      </c>
      <c r="T6413">
        <v>138</v>
      </c>
      <c r="W6413">
        <v>0.63617251235193317</v>
      </c>
      <c r="X6413">
        <v>1.0178760197630932</v>
      </c>
    </row>
    <row r="6414" spans="1:24" hidden="1" x14ac:dyDescent="0.3">
      <c r="A6414" t="s">
        <v>21083</v>
      </c>
      <c r="B6414" t="s">
        <v>8174</v>
      </c>
      <c r="C6414" t="s">
        <v>1354</v>
      </c>
      <c r="D6414" t="s">
        <v>1353</v>
      </c>
      <c r="E6414" t="s">
        <v>113</v>
      </c>
      <c r="F6414" t="s">
        <v>1355</v>
      </c>
      <c r="G6414" t="s">
        <v>1356</v>
      </c>
      <c r="H6414" t="s">
        <v>127</v>
      </c>
      <c r="I6414" t="s">
        <v>344</v>
      </c>
      <c r="J6414" t="s">
        <v>21084</v>
      </c>
      <c r="K6414" t="s">
        <v>21085</v>
      </c>
      <c r="L6414" t="s">
        <v>120</v>
      </c>
      <c r="M6414">
        <v>40</v>
      </c>
      <c r="N6414" t="s">
        <v>113</v>
      </c>
      <c r="O6414" t="s">
        <v>9266</v>
      </c>
      <c r="P6414">
        <v>3</v>
      </c>
      <c r="Q6414">
        <v>1936</v>
      </c>
      <c r="R6414">
        <v>298</v>
      </c>
      <c r="S6414">
        <v>149</v>
      </c>
      <c r="T6414">
        <v>25</v>
      </c>
      <c r="U6414">
        <v>90</v>
      </c>
      <c r="V6414">
        <v>150</v>
      </c>
      <c r="W6414">
        <v>1.7307840000000001</v>
      </c>
      <c r="X6414">
        <v>2.0769408</v>
      </c>
    </row>
    <row r="6415" spans="1:24" hidden="1" x14ac:dyDescent="0.3">
      <c r="A6415" t="s">
        <v>21086</v>
      </c>
      <c r="B6415" t="s">
        <v>8179</v>
      </c>
      <c r="C6415" t="s">
        <v>1354</v>
      </c>
      <c r="D6415" t="s">
        <v>1353</v>
      </c>
      <c r="E6415" t="s">
        <v>113</v>
      </c>
      <c r="F6415" t="s">
        <v>1355</v>
      </c>
      <c r="G6415" t="s">
        <v>1356</v>
      </c>
      <c r="H6415" t="s">
        <v>127</v>
      </c>
      <c r="I6415" t="s">
        <v>344</v>
      </c>
      <c r="J6415" t="s">
        <v>21084</v>
      </c>
      <c r="K6415" t="s">
        <v>21085</v>
      </c>
      <c r="L6415" t="s">
        <v>120</v>
      </c>
      <c r="M6415">
        <v>40</v>
      </c>
      <c r="N6415" t="s">
        <v>113</v>
      </c>
      <c r="O6415" t="s">
        <v>9183</v>
      </c>
      <c r="P6415">
        <v>1</v>
      </c>
      <c r="Q6415">
        <v>480</v>
      </c>
      <c r="R6415">
        <v>356</v>
      </c>
      <c r="S6415">
        <v>140</v>
      </c>
      <c r="W6415">
        <v>0.17088</v>
      </c>
      <c r="X6415">
        <v>0.20505599999999999</v>
      </c>
    </row>
    <row r="6416" spans="1:24" hidden="1" x14ac:dyDescent="0.3">
      <c r="A6416" t="s">
        <v>21087</v>
      </c>
      <c r="B6416" t="s">
        <v>8211</v>
      </c>
      <c r="C6416" t="s">
        <v>1354</v>
      </c>
      <c r="D6416" t="s">
        <v>1353</v>
      </c>
      <c r="E6416" t="s">
        <v>113</v>
      </c>
      <c r="F6416" t="s">
        <v>1355</v>
      </c>
      <c r="G6416" t="s">
        <v>1356</v>
      </c>
      <c r="H6416" t="s">
        <v>127</v>
      </c>
      <c r="I6416" t="s">
        <v>344</v>
      </c>
      <c r="J6416" t="s">
        <v>21084</v>
      </c>
      <c r="K6416" t="s">
        <v>21085</v>
      </c>
      <c r="L6416" t="s">
        <v>120</v>
      </c>
      <c r="M6416">
        <v>38</v>
      </c>
      <c r="N6416" t="s">
        <v>113</v>
      </c>
      <c r="O6416" t="s">
        <v>9493</v>
      </c>
      <c r="P6416">
        <v>1</v>
      </c>
      <c r="Q6416">
        <v>0.9</v>
      </c>
      <c r="T6416">
        <v>176.48</v>
      </c>
      <c r="W6416">
        <v>0.63617251235193317</v>
      </c>
      <c r="X6416">
        <v>1.0178760197630932</v>
      </c>
    </row>
    <row r="6417" spans="1:24" hidden="1" x14ac:dyDescent="0.3">
      <c r="A6417" t="s">
        <v>21088</v>
      </c>
      <c r="B6417" t="s">
        <v>8174</v>
      </c>
      <c r="C6417" t="s">
        <v>21089</v>
      </c>
      <c r="D6417" t="s">
        <v>21090</v>
      </c>
      <c r="E6417" t="s">
        <v>113</v>
      </c>
      <c r="F6417" t="s">
        <v>21091</v>
      </c>
      <c r="G6417" t="s">
        <v>1356</v>
      </c>
      <c r="H6417" t="s">
        <v>127</v>
      </c>
      <c r="I6417" t="s">
        <v>344</v>
      </c>
      <c r="J6417" t="s">
        <v>21092</v>
      </c>
      <c r="K6417" t="s">
        <v>21093</v>
      </c>
      <c r="L6417" t="s">
        <v>120</v>
      </c>
      <c r="M6417">
        <v>40</v>
      </c>
      <c r="N6417" t="s">
        <v>113</v>
      </c>
      <c r="O6417" t="s">
        <v>9266</v>
      </c>
      <c r="P6417">
        <v>3</v>
      </c>
      <c r="Q6417">
        <v>1936</v>
      </c>
      <c r="R6417">
        <v>298</v>
      </c>
      <c r="S6417">
        <v>149</v>
      </c>
      <c r="T6417">
        <v>65</v>
      </c>
      <c r="U6417">
        <v>200</v>
      </c>
      <c r="V6417">
        <v>275</v>
      </c>
      <c r="W6417">
        <v>1.7307840000000001</v>
      </c>
      <c r="X6417">
        <v>2.0769408</v>
      </c>
    </row>
    <row r="6418" spans="1:24" hidden="1" x14ac:dyDescent="0.3">
      <c r="A6418" t="s">
        <v>21094</v>
      </c>
      <c r="B6418" t="s">
        <v>8179</v>
      </c>
      <c r="C6418" t="s">
        <v>21089</v>
      </c>
      <c r="D6418" t="s">
        <v>21090</v>
      </c>
      <c r="E6418" t="s">
        <v>113</v>
      </c>
      <c r="F6418" t="s">
        <v>21091</v>
      </c>
      <c r="G6418" t="s">
        <v>1356</v>
      </c>
      <c r="H6418" t="s">
        <v>127</v>
      </c>
      <c r="I6418" t="s">
        <v>344</v>
      </c>
      <c r="J6418" t="s">
        <v>21092</v>
      </c>
      <c r="K6418" t="s">
        <v>21093</v>
      </c>
      <c r="L6418" t="s">
        <v>120</v>
      </c>
      <c r="M6418">
        <v>40</v>
      </c>
      <c r="N6418" t="s">
        <v>113</v>
      </c>
      <c r="O6418" t="s">
        <v>9183</v>
      </c>
      <c r="P6418">
        <v>1</v>
      </c>
      <c r="Q6418">
        <v>480</v>
      </c>
      <c r="R6418">
        <v>356</v>
      </c>
      <c r="S6418">
        <v>140</v>
      </c>
      <c r="W6418">
        <v>0.17088</v>
      </c>
      <c r="X6418">
        <v>0.20505599999999999</v>
      </c>
    </row>
    <row r="6419" spans="1:24" hidden="1" x14ac:dyDescent="0.3">
      <c r="A6419" t="s">
        <v>21095</v>
      </c>
      <c r="B6419" t="s">
        <v>8211</v>
      </c>
      <c r="C6419" t="s">
        <v>21089</v>
      </c>
      <c r="D6419" t="s">
        <v>21090</v>
      </c>
      <c r="E6419" t="s">
        <v>113</v>
      </c>
      <c r="F6419" t="s">
        <v>21091</v>
      </c>
      <c r="G6419" t="s">
        <v>1356</v>
      </c>
      <c r="H6419" t="s">
        <v>127</v>
      </c>
      <c r="I6419" t="s">
        <v>344</v>
      </c>
      <c r="J6419" t="s">
        <v>21092</v>
      </c>
      <c r="K6419" t="s">
        <v>21093</v>
      </c>
      <c r="L6419" t="s">
        <v>120</v>
      </c>
      <c r="M6419">
        <v>37</v>
      </c>
      <c r="N6419" t="s">
        <v>113</v>
      </c>
      <c r="O6419" t="s">
        <v>9493</v>
      </c>
      <c r="P6419">
        <v>1</v>
      </c>
      <c r="Q6419">
        <v>1.8</v>
      </c>
      <c r="T6419">
        <v>16.45</v>
      </c>
      <c r="W6419">
        <v>2.5446900494077327</v>
      </c>
      <c r="X6419">
        <v>4.0715040790523727</v>
      </c>
    </row>
    <row r="6420" spans="1:24" hidden="1" x14ac:dyDescent="0.3">
      <c r="A6420" t="s">
        <v>21096</v>
      </c>
      <c r="B6420" t="s">
        <v>8174</v>
      </c>
      <c r="C6420" t="s">
        <v>2533</v>
      </c>
      <c r="D6420" t="s">
        <v>2532</v>
      </c>
      <c r="E6420" t="s">
        <v>113</v>
      </c>
      <c r="F6420" t="s">
        <v>2534</v>
      </c>
      <c r="G6420" t="s">
        <v>133</v>
      </c>
      <c r="H6420" t="s">
        <v>2044</v>
      </c>
      <c r="I6420" t="s">
        <v>438</v>
      </c>
      <c r="J6420" t="s">
        <v>21097</v>
      </c>
      <c r="K6420" t="s">
        <v>21098</v>
      </c>
      <c r="L6420" t="s">
        <v>1173</v>
      </c>
      <c r="M6420">
        <v>50</v>
      </c>
      <c r="N6420" t="s">
        <v>8442</v>
      </c>
      <c r="O6420" t="s">
        <v>17235</v>
      </c>
      <c r="P6420">
        <v>2</v>
      </c>
      <c r="Q6420">
        <v>2500</v>
      </c>
      <c r="R6420">
        <v>355</v>
      </c>
      <c r="T6420">
        <v>120</v>
      </c>
      <c r="U6420">
        <v>300</v>
      </c>
      <c r="W6420">
        <v>1.7749999999999999</v>
      </c>
      <c r="X6420">
        <v>2.13</v>
      </c>
    </row>
    <row r="6421" spans="1:24" hidden="1" x14ac:dyDescent="0.3">
      <c r="A6421" t="s">
        <v>21099</v>
      </c>
      <c r="B6421" t="s">
        <v>8179</v>
      </c>
      <c r="C6421" t="s">
        <v>2533</v>
      </c>
      <c r="D6421" t="s">
        <v>2532</v>
      </c>
      <c r="E6421" t="s">
        <v>113</v>
      </c>
      <c r="F6421" t="s">
        <v>2534</v>
      </c>
      <c r="G6421" t="s">
        <v>133</v>
      </c>
      <c r="H6421" t="s">
        <v>2044</v>
      </c>
      <c r="I6421" t="s">
        <v>438</v>
      </c>
      <c r="J6421" t="s">
        <v>21097</v>
      </c>
      <c r="K6421" t="s">
        <v>21098</v>
      </c>
      <c r="L6421" t="s">
        <v>1173</v>
      </c>
      <c r="M6421">
        <v>50</v>
      </c>
      <c r="N6421" t="s">
        <v>9971</v>
      </c>
      <c r="O6421" t="s">
        <v>20411</v>
      </c>
      <c r="P6421">
        <v>1</v>
      </c>
      <c r="Q6421">
        <v>441</v>
      </c>
      <c r="R6421">
        <v>402</v>
      </c>
      <c r="W6421">
        <v>0.177282</v>
      </c>
      <c r="X6421">
        <v>0.21273839999999999</v>
      </c>
    </row>
    <row r="6422" spans="1:24" hidden="1" x14ac:dyDescent="0.3">
      <c r="A6422" t="s">
        <v>21100</v>
      </c>
      <c r="B6422" t="s">
        <v>8249</v>
      </c>
      <c r="C6422" t="s">
        <v>2533</v>
      </c>
      <c r="D6422" t="s">
        <v>2532</v>
      </c>
      <c r="E6422" t="s">
        <v>113</v>
      </c>
      <c r="F6422" t="s">
        <v>2534</v>
      </c>
      <c r="G6422" t="s">
        <v>133</v>
      </c>
      <c r="H6422" t="s">
        <v>2044</v>
      </c>
      <c r="I6422" t="s">
        <v>438</v>
      </c>
      <c r="J6422" t="s">
        <v>21097</v>
      </c>
      <c r="K6422" t="s">
        <v>21098</v>
      </c>
      <c r="L6422" t="s">
        <v>1173</v>
      </c>
      <c r="M6422">
        <v>48</v>
      </c>
      <c r="N6422" t="s">
        <v>113</v>
      </c>
      <c r="O6422" t="s">
        <v>9493</v>
      </c>
      <c r="P6422">
        <v>1</v>
      </c>
      <c r="Q6422">
        <v>0.9</v>
      </c>
      <c r="T6422">
        <v>227</v>
      </c>
      <c r="W6422">
        <v>0.63617251235193317</v>
      </c>
      <c r="X6422">
        <v>1.0178760197630932</v>
      </c>
    </row>
    <row r="6423" spans="1:24" hidden="1" x14ac:dyDescent="0.3">
      <c r="A6423" t="s">
        <v>21101</v>
      </c>
      <c r="B6423" t="s">
        <v>8211</v>
      </c>
      <c r="C6423" t="s">
        <v>2533</v>
      </c>
      <c r="D6423" t="s">
        <v>2532</v>
      </c>
      <c r="E6423" t="s">
        <v>113</v>
      </c>
      <c r="F6423" t="s">
        <v>2534</v>
      </c>
      <c r="G6423" t="s">
        <v>133</v>
      </c>
      <c r="H6423" t="s">
        <v>2044</v>
      </c>
      <c r="I6423" t="s">
        <v>438</v>
      </c>
      <c r="J6423" t="s">
        <v>21097</v>
      </c>
      <c r="K6423" t="s">
        <v>21098</v>
      </c>
      <c r="L6423" t="s">
        <v>1173</v>
      </c>
      <c r="M6423">
        <v>48</v>
      </c>
      <c r="N6423" t="s">
        <v>113</v>
      </c>
      <c r="O6423" t="s">
        <v>9493</v>
      </c>
      <c r="P6423">
        <v>3</v>
      </c>
      <c r="Q6423">
        <v>0.6</v>
      </c>
      <c r="T6423">
        <v>112</v>
      </c>
      <c r="U6423">
        <v>116</v>
      </c>
      <c r="V6423">
        <v>300</v>
      </c>
      <c r="W6423">
        <v>0.84823001646924412</v>
      </c>
      <c r="X6423">
        <v>1.3571680263507906</v>
      </c>
    </row>
    <row r="6424" spans="1:24" hidden="1" x14ac:dyDescent="0.3">
      <c r="A6424" t="s">
        <v>21102</v>
      </c>
      <c r="B6424" t="s">
        <v>8174</v>
      </c>
      <c r="C6424" t="s">
        <v>2052</v>
      </c>
      <c r="D6424" t="s">
        <v>2051</v>
      </c>
      <c r="E6424" t="s">
        <v>113</v>
      </c>
      <c r="F6424" t="s">
        <v>2053</v>
      </c>
      <c r="G6424" t="s">
        <v>133</v>
      </c>
      <c r="H6424" t="s">
        <v>2044</v>
      </c>
      <c r="I6424" t="s">
        <v>438</v>
      </c>
      <c r="J6424" t="s">
        <v>21103</v>
      </c>
      <c r="K6424" t="s">
        <v>21104</v>
      </c>
      <c r="L6424" t="s">
        <v>1173</v>
      </c>
      <c r="M6424">
        <v>50</v>
      </c>
      <c r="N6424" t="s">
        <v>8442</v>
      </c>
      <c r="O6424" t="s">
        <v>17235</v>
      </c>
      <c r="P6424">
        <v>2</v>
      </c>
      <c r="Q6424">
        <v>2500</v>
      </c>
      <c r="R6424">
        <v>355</v>
      </c>
      <c r="T6424">
        <v>80</v>
      </c>
      <c r="U6424">
        <v>260</v>
      </c>
      <c r="W6424">
        <v>1.7749999999999999</v>
      </c>
      <c r="X6424">
        <v>2.13</v>
      </c>
    </row>
    <row r="6425" spans="1:24" hidden="1" x14ac:dyDescent="0.3">
      <c r="A6425" t="s">
        <v>21105</v>
      </c>
      <c r="B6425" t="s">
        <v>8179</v>
      </c>
      <c r="C6425" t="s">
        <v>2052</v>
      </c>
      <c r="D6425" t="s">
        <v>2051</v>
      </c>
      <c r="E6425" t="s">
        <v>113</v>
      </c>
      <c r="F6425" t="s">
        <v>2053</v>
      </c>
      <c r="G6425" t="s">
        <v>133</v>
      </c>
      <c r="H6425" t="s">
        <v>2044</v>
      </c>
      <c r="I6425" t="s">
        <v>438</v>
      </c>
      <c r="J6425" t="s">
        <v>21103</v>
      </c>
      <c r="K6425" t="s">
        <v>21104</v>
      </c>
      <c r="L6425" t="s">
        <v>1173</v>
      </c>
      <c r="M6425">
        <v>50</v>
      </c>
      <c r="N6425" t="s">
        <v>9971</v>
      </c>
      <c r="O6425" t="s">
        <v>20411</v>
      </c>
      <c r="P6425">
        <v>1</v>
      </c>
      <c r="Q6425">
        <v>441</v>
      </c>
      <c r="R6425">
        <v>402</v>
      </c>
      <c r="W6425">
        <v>0.177282</v>
      </c>
      <c r="X6425">
        <v>0.21273839999999999</v>
      </c>
    </row>
    <row r="6426" spans="1:24" hidden="1" x14ac:dyDescent="0.3">
      <c r="A6426" t="s">
        <v>21106</v>
      </c>
      <c r="B6426" t="s">
        <v>8211</v>
      </c>
      <c r="C6426" t="s">
        <v>2052</v>
      </c>
      <c r="D6426" t="s">
        <v>2051</v>
      </c>
      <c r="E6426" t="s">
        <v>113</v>
      </c>
      <c r="F6426" t="s">
        <v>2053</v>
      </c>
      <c r="G6426" t="s">
        <v>133</v>
      </c>
      <c r="H6426" t="s">
        <v>2044</v>
      </c>
      <c r="I6426" t="s">
        <v>438</v>
      </c>
      <c r="J6426" t="s">
        <v>21103</v>
      </c>
      <c r="K6426" t="s">
        <v>21104</v>
      </c>
      <c r="L6426" t="s">
        <v>1173</v>
      </c>
      <c r="M6426">
        <v>48</v>
      </c>
      <c r="N6426" t="s">
        <v>113</v>
      </c>
      <c r="O6426" t="s">
        <v>9493</v>
      </c>
      <c r="P6426">
        <v>2</v>
      </c>
      <c r="Q6426">
        <v>0.6</v>
      </c>
      <c r="T6426">
        <v>78</v>
      </c>
      <c r="U6426">
        <v>273</v>
      </c>
      <c r="W6426">
        <v>0.56548667764616278</v>
      </c>
      <c r="X6426">
        <v>0.90477868423386054</v>
      </c>
    </row>
    <row r="6427" spans="1:24" hidden="1" x14ac:dyDescent="0.3">
      <c r="A6427" t="s">
        <v>21107</v>
      </c>
      <c r="B6427" t="s">
        <v>8174</v>
      </c>
      <c r="C6427" t="s">
        <v>2586</v>
      </c>
      <c r="D6427" t="s">
        <v>2585</v>
      </c>
      <c r="E6427" t="s">
        <v>113</v>
      </c>
      <c r="F6427" t="s">
        <v>2587</v>
      </c>
      <c r="G6427" t="s">
        <v>133</v>
      </c>
      <c r="H6427" t="s">
        <v>2044</v>
      </c>
      <c r="I6427" t="s">
        <v>438</v>
      </c>
      <c r="J6427" t="s">
        <v>21108</v>
      </c>
      <c r="K6427" t="s">
        <v>21109</v>
      </c>
      <c r="L6427" t="s">
        <v>9030</v>
      </c>
      <c r="M6427">
        <v>60</v>
      </c>
      <c r="N6427" t="s">
        <v>8442</v>
      </c>
      <c r="O6427" t="s">
        <v>17235</v>
      </c>
      <c r="P6427">
        <v>2</v>
      </c>
      <c r="Q6427">
        <v>2500</v>
      </c>
      <c r="R6427">
        <v>355</v>
      </c>
      <c r="T6427">
        <v>120</v>
      </c>
      <c r="U6427">
        <v>300</v>
      </c>
      <c r="W6427">
        <v>1.7749999999999999</v>
      </c>
      <c r="X6427">
        <v>2.13</v>
      </c>
    </row>
    <row r="6428" spans="1:24" hidden="1" x14ac:dyDescent="0.3">
      <c r="A6428" t="s">
        <v>21110</v>
      </c>
      <c r="B6428" t="s">
        <v>8179</v>
      </c>
      <c r="C6428" t="s">
        <v>2586</v>
      </c>
      <c r="D6428" t="s">
        <v>2585</v>
      </c>
      <c r="E6428" t="s">
        <v>113</v>
      </c>
      <c r="F6428" t="s">
        <v>2587</v>
      </c>
      <c r="G6428" t="s">
        <v>133</v>
      </c>
      <c r="H6428" t="s">
        <v>2044</v>
      </c>
      <c r="I6428" t="s">
        <v>438</v>
      </c>
      <c r="J6428" t="s">
        <v>21108</v>
      </c>
      <c r="K6428" t="s">
        <v>21109</v>
      </c>
      <c r="L6428" t="s">
        <v>9030</v>
      </c>
      <c r="M6428">
        <v>60</v>
      </c>
      <c r="N6428" t="s">
        <v>9971</v>
      </c>
      <c r="O6428" t="s">
        <v>20411</v>
      </c>
      <c r="P6428">
        <v>1</v>
      </c>
      <c r="Q6428">
        <v>441</v>
      </c>
      <c r="R6428">
        <v>402</v>
      </c>
      <c r="W6428">
        <v>0.177282</v>
      </c>
      <c r="X6428">
        <v>0.21273839999999999</v>
      </c>
    </row>
    <row r="6429" spans="1:24" hidden="1" x14ac:dyDescent="0.3">
      <c r="A6429" t="s">
        <v>21111</v>
      </c>
      <c r="B6429" t="s">
        <v>8211</v>
      </c>
      <c r="C6429" t="s">
        <v>2586</v>
      </c>
      <c r="D6429" t="s">
        <v>2585</v>
      </c>
      <c r="E6429" t="s">
        <v>113</v>
      </c>
      <c r="F6429" t="s">
        <v>2587</v>
      </c>
      <c r="G6429" t="s">
        <v>133</v>
      </c>
      <c r="H6429" t="s">
        <v>2044</v>
      </c>
      <c r="I6429" t="s">
        <v>438</v>
      </c>
      <c r="J6429" t="s">
        <v>21108</v>
      </c>
      <c r="K6429" t="s">
        <v>21109</v>
      </c>
      <c r="L6429" t="s">
        <v>9030</v>
      </c>
      <c r="M6429">
        <v>58</v>
      </c>
      <c r="N6429" t="s">
        <v>113</v>
      </c>
      <c r="O6429" t="s">
        <v>9493</v>
      </c>
      <c r="P6429">
        <v>2</v>
      </c>
      <c r="Q6429">
        <v>0.6</v>
      </c>
      <c r="T6429">
        <v>296</v>
      </c>
      <c r="U6429">
        <v>107</v>
      </c>
      <c r="W6429">
        <v>0.56548667764616278</v>
      </c>
      <c r="X6429">
        <v>0.90477868423386054</v>
      </c>
    </row>
    <row r="6430" spans="1:24" hidden="1" x14ac:dyDescent="0.3">
      <c r="A6430" t="s">
        <v>21112</v>
      </c>
      <c r="B6430" t="s">
        <v>8174</v>
      </c>
      <c r="C6430" t="s">
        <v>21113</v>
      </c>
      <c r="D6430" t="s">
        <v>21114</v>
      </c>
      <c r="E6430" t="s">
        <v>113</v>
      </c>
      <c r="F6430" t="s">
        <v>21115</v>
      </c>
      <c r="G6430" t="s">
        <v>247</v>
      </c>
      <c r="H6430" t="s">
        <v>20974</v>
      </c>
      <c r="I6430" t="s">
        <v>115</v>
      </c>
      <c r="J6430" t="s">
        <v>21116</v>
      </c>
      <c r="K6430" t="s">
        <v>21117</v>
      </c>
      <c r="L6430" t="s">
        <v>9030</v>
      </c>
      <c r="M6430">
        <v>59</v>
      </c>
      <c r="N6430" t="s">
        <v>9085</v>
      </c>
      <c r="O6430" t="s">
        <v>10329</v>
      </c>
      <c r="P6430">
        <v>2</v>
      </c>
      <c r="Q6430">
        <v>2580</v>
      </c>
      <c r="R6430">
        <v>590</v>
      </c>
      <c r="T6430">
        <v>125</v>
      </c>
      <c r="U6430">
        <v>300</v>
      </c>
      <c r="W6430">
        <v>3.0444</v>
      </c>
      <c r="X6430">
        <v>3.6532799999999996</v>
      </c>
    </row>
    <row r="6431" spans="1:24" hidden="1" x14ac:dyDescent="0.3">
      <c r="A6431" t="s">
        <v>21118</v>
      </c>
      <c r="B6431" t="s">
        <v>8179</v>
      </c>
      <c r="C6431" t="s">
        <v>21113</v>
      </c>
      <c r="D6431" t="s">
        <v>21114</v>
      </c>
      <c r="E6431" t="s">
        <v>113</v>
      </c>
      <c r="F6431" t="s">
        <v>21115</v>
      </c>
      <c r="G6431" t="s">
        <v>247</v>
      </c>
      <c r="H6431" t="s">
        <v>20974</v>
      </c>
      <c r="I6431" t="s">
        <v>115</v>
      </c>
      <c r="J6431" t="s">
        <v>21116</v>
      </c>
      <c r="K6431" t="s">
        <v>21117</v>
      </c>
      <c r="L6431" t="s">
        <v>9030</v>
      </c>
      <c r="M6431">
        <v>59</v>
      </c>
      <c r="N6431" t="s">
        <v>9085</v>
      </c>
      <c r="O6431" t="s">
        <v>19878</v>
      </c>
      <c r="P6431">
        <v>1</v>
      </c>
      <c r="Q6431">
        <v>400</v>
      </c>
      <c r="R6431">
        <v>300</v>
      </c>
      <c r="W6431">
        <v>0.12</v>
      </c>
      <c r="X6431">
        <v>0.14399999999999999</v>
      </c>
    </row>
    <row r="6432" spans="1:24" hidden="1" x14ac:dyDescent="0.3">
      <c r="A6432" t="s">
        <v>21119</v>
      </c>
      <c r="B6432" t="s">
        <v>8536</v>
      </c>
      <c r="C6432" t="s">
        <v>21113</v>
      </c>
      <c r="D6432" t="s">
        <v>21114</v>
      </c>
      <c r="E6432" t="s">
        <v>113</v>
      </c>
      <c r="F6432" t="s">
        <v>21115</v>
      </c>
      <c r="G6432" t="s">
        <v>247</v>
      </c>
      <c r="H6432" t="s">
        <v>20974</v>
      </c>
      <c r="I6432" t="s">
        <v>115</v>
      </c>
      <c r="J6432" t="s">
        <v>21116</v>
      </c>
      <c r="K6432" t="s">
        <v>21117</v>
      </c>
      <c r="L6432" t="s">
        <v>9030</v>
      </c>
      <c r="M6432">
        <v>57</v>
      </c>
      <c r="N6432" t="s">
        <v>9085</v>
      </c>
      <c r="O6432" t="s">
        <v>9131</v>
      </c>
      <c r="P6432">
        <v>4</v>
      </c>
      <c r="Q6432">
        <v>210</v>
      </c>
      <c r="R6432">
        <v>210</v>
      </c>
      <c r="W6432">
        <v>0.1764</v>
      </c>
      <c r="X6432">
        <v>0.21168000000000001</v>
      </c>
    </row>
    <row r="6433" spans="1:24" hidden="1" x14ac:dyDescent="0.3">
      <c r="A6433" t="s">
        <v>21120</v>
      </c>
      <c r="B6433" t="s">
        <v>8211</v>
      </c>
      <c r="C6433" t="s">
        <v>21113</v>
      </c>
      <c r="D6433" t="s">
        <v>21114</v>
      </c>
      <c r="E6433" t="s">
        <v>113</v>
      </c>
      <c r="F6433" t="s">
        <v>21115</v>
      </c>
      <c r="G6433" t="s">
        <v>247</v>
      </c>
      <c r="H6433" t="s">
        <v>20974</v>
      </c>
      <c r="I6433" t="s">
        <v>115</v>
      </c>
      <c r="J6433" t="s">
        <v>21116</v>
      </c>
      <c r="K6433" t="s">
        <v>21117</v>
      </c>
      <c r="L6433" t="s">
        <v>9030</v>
      </c>
      <c r="M6433">
        <v>57</v>
      </c>
      <c r="N6433" t="s">
        <v>113</v>
      </c>
      <c r="O6433" t="s">
        <v>9493</v>
      </c>
      <c r="P6433">
        <v>2</v>
      </c>
      <c r="Q6433">
        <v>0.9</v>
      </c>
      <c r="T6433">
        <v>124.44</v>
      </c>
      <c r="U6433">
        <v>172.3</v>
      </c>
      <c r="W6433">
        <v>1.2723450247038663</v>
      </c>
      <c r="X6433">
        <v>2.0357520395261863</v>
      </c>
    </row>
    <row r="6434" spans="1:24" hidden="1" x14ac:dyDescent="0.3">
      <c r="A6434" t="s">
        <v>21121</v>
      </c>
      <c r="B6434" t="s">
        <v>1304</v>
      </c>
      <c r="C6434" t="s">
        <v>21113</v>
      </c>
      <c r="D6434" t="s">
        <v>21114</v>
      </c>
      <c r="E6434" t="s">
        <v>113</v>
      </c>
      <c r="F6434" t="s">
        <v>21115</v>
      </c>
      <c r="G6434" t="s">
        <v>247</v>
      </c>
      <c r="H6434" t="s">
        <v>20974</v>
      </c>
      <c r="I6434" t="s">
        <v>115</v>
      </c>
      <c r="J6434" t="s">
        <v>21116</v>
      </c>
      <c r="K6434" t="s">
        <v>21117</v>
      </c>
      <c r="L6434" t="s">
        <v>9030</v>
      </c>
      <c r="M6434">
        <v>0</v>
      </c>
      <c r="N6434" t="s">
        <v>113</v>
      </c>
      <c r="O6434" t="s">
        <v>17049</v>
      </c>
      <c r="P6434">
        <v>1</v>
      </c>
    </row>
    <row r="6435" spans="1:24" hidden="1" x14ac:dyDescent="0.3">
      <c r="A6435" t="s">
        <v>21122</v>
      </c>
      <c r="B6435" t="s">
        <v>8174</v>
      </c>
      <c r="C6435" t="s">
        <v>21123</v>
      </c>
      <c r="D6435" t="s">
        <v>21124</v>
      </c>
      <c r="E6435" t="s">
        <v>113</v>
      </c>
      <c r="F6435" t="s">
        <v>21125</v>
      </c>
      <c r="G6435" t="s">
        <v>247</v>
      </c>
      <c r="H6435" t="s">
        <v>20974</v>
      </c>
      <c r="I6435" t="s">
        <v>115</v>
      </c>
      <c r="J6435" t="s">
        <v>21126</v>
      </c>
      <c r="K6435" t="s">
        <v>21127</v>
      </c>
      <c r="L6435" t="s">
        <v>1173</v>
      </c>
      <c r="M6435">
        <v>49</v>
      </c>
      <c r="N6435" t="s">
        <v>9085</v>
      </c>
      <c r="O6435" t="s">
        <v>10329</v>
      </c>
      <c r="P6435">
        <v>2</v>
      </c>
      <c r="Q6435">
        <v>2580</v>
      </c>
      <c r="R6435">
        <v>590</v>
      </c>
      <c r="T6435">
        <v>305</v>
      </c>
      <c r="U6435">
        <v>125</v>
      </c>
      <c r="W6435">
        <v>3.0444</v>
      </c>
      <c r="X6435">
        <v>3.6532799999999996</v>
      </c>
    </row>
    <row r="6436" spans="1:24" hidden="1" x14ac:dyDescent="0.3">
      <c r="A6436" t="s">
        <v>21128</v>
      </c>
      <c r="B6436" t="s">
        <v>8179</v>
      </c>
      <c r="C6436" t="s">
        <v>21123</v>
      </c>
      <c r="D6436" t="s">
        <v>21124</v>
      </c>
      <c r="E6436" t="s">
        <v>113</v>
      </c>
      <c r="F6436" t="s">
        <v>21125</v>
      </c>
      <c r="G6436" t="s">
        <v>247</v>
      </c>
      <c r="H6436" t="s">
        <v>20974</v>
      </c>
      <c r="I6436" t="s">
        <v>115</v>
      </c>
      <c r="J6436" t="s">
        <v>21126</v>
      </c>
      <c r="K6436" t="s">
        <v>21127</v>
      </c>
      <c r="L6436" t="s">
        <v>1173</v>
      </c>
      <c r="M6436">
        <v>49</v>
      </c>
      <c r="N6436" t="s">
        <v>9085</v>
      </c>
      <c r="O6436" t="s">
        <v>19878</v>
      </c>
      <c r="P6436">
        <v>1</v>
      </c>
      <c r="Q6436">
        <v>400</v>
      </c>
      <c r="R6436">
        <v>300</v>
      </c>
      <c r="W6436">
        <v>0.12</v>
      </c>
      <c r="X6436">
        <v>0.14399999999999999</v>
      </c>
    </row>
    <row r="6437" spans="1:24" hidden="1" x14ac:dyDescent="0.3">
      <c r="A6437" t="s">
        <v>21129</v>
      </c>
      <c r="B6437" t="s">
        <v>8536</v>
      </c>
      <c r="C6437" t="s">
        <v>21123</v>
      </c>
      <c r="D6437" t="s">
        <v>21124</v>
      </c>
      <c r="E6437" t="s">
        <v>113</v>
      </c>
      <c r="F6437" t="s">
        <v>21125</v>
      </c>
      <c r="G6437" t="s">
        <v>247</v>
      </c>
      <c r="H6437" t="s">
        <v>20974</v>
      </c>
      <c r="I6437" t="s">
        <v>115</v>
      </c>
      <c r="J6437" t="s">
        <v>21126</v>
      </c>
      <c r="K6437" t="s">
        <v>21127</v>
      </c>
      <c r="L6437" t="s">
        <v>1173</v>
      </c>
      <c r="M6437">
        <v>47</v>
      </c>
      <c r="N6437" t="s">
        <v>9085</v>
      </c>
      <c r="O6437" t="s">
        <v>9131</v>
      </c>
      <c r="P6437">
        <v>2</v>
      </c>
      <c r="Q6437">
        <v>210</v>
      </c>
      <c r="R6437">
        <v>210</v>
      </c>
      <c r="W6437">
        <v>8.8200000000000001E-2</v>
      </c>
      <c r="X6437">
        <v>0.10584</v>
      </c>
    </row>
    <row r="6438" spans="1:24" hidden="1" x14ac:dyDescent="0.3">
      <c r="A6438" t="s">
        <v>21130</v>
      </c>
      <c r="B6438" t="s">
        <v>8211</v>
      </c>
      <c r="C6438" t="s">
        <v>21123</v>
      </c>
      <c r="D6438" t="s">
        <v>21124</v>
      </c>
      <c r="E6438" t="s">
        <v>113</v>
      </c>
      <c r="F6438" t="s">
        <v>21125</v>
      </c>
      <c r="G6438" t="s">
        <v>247</v>
      </c>
      <c r="H6438" t="s">
        <v>20974</v>
      </c>
      <c r="I6438" t="s">
        <v>115</v>
      </c>
      <c r="J6438" t="s">
        <v>21126</v>
      </c>
      <c r="K6438" t="s">
        <v>21127</v>
      </c>
      <c r="L6438" t="s">
        <v>1173</v>
      </c>
      <c r="M6438">
        <v>47</v>
      </c>
      <c r="N6438" t="s">
        <v>113</v>
      </c>
      <c r="O6438" t="s">
        <v>9493</v>
      </c>
      <c r="P6438">
        <v>1</v>
      </c>
      <c r="Q6438">
        <v>0.9</v>
      </c>
      <c r="T6438">
        <v>130.69999999999999</v>
      </c>
      <c r="W6438">
        <v>0.63617251235193317</v>
      </c>
      <c r="X6438">
        <v>1.0178760197630932</v>
      </c>
    </row>
    <row r="6439" spans="1:24" hidden="1" x14ac:dyDescent="0.3">
      <c r="A6439" t="s">
        <v>21131</v>
      </c>
      <c r="B6439" t="s">
        <v>1304</v>
      </c>
      <c r="C6439" t="s">
        <v>21123</v>
      </c>
      <c r="D6439" t="s">
        <v>21124</v>
      </c>
      <c r="E6439" t="s">
        <v>113</v>
      </c>
      <c r="F6439" t="s">
        <v>21125</v>
      </c>
      <c r="G6439" t="s">
        <v>247</v>
      </c>
      <c r="H6439" t="s">
        <v>20974</v>
      </c>
      <c r="I6439" t="s">
        <v>115</v>
      </c>
      <c r="J6439" t="s">
        <v>21126</v>
      </c>
      <c r="K6439" t="s">
        <v>21127</v>
      </c>
      <c r="L6439" t="s">
        <v>1173</v>
      </c>
      <c r="M6439">
        <v>0</v>
      </c>
      <c r="N6439" t="s">
        <v>113</v>
      </c>
      <c r="O6439" t="s">
        <v>17049</v>
      </c>
      <c r="P6439">
        <v>1</v>
      </c>
    </row>
    <row r="6440" spans="1:24" hidden="1" x14ac:dyDescent="0.3">
      <c r="A6440" t="s">
        <v>21132</v>
      </c>
      <c r="B6440" t="s">
        <v>8174</v>
      </c>
      <c r="C6440" t="s">
        <v>21133</v>
      </c>
      <c r="D6440" t="s">
        <v>21134</v>
      </c>
      <c r="E6440" t="s">
        <v>113</v>
      </c>
      <c r="F6440" t="s">
        <v>21135</v>
      </c>
      <c r="G6440" t="s">
        <v>247</v>
      </c>
      <c r="H6440" t="s">
        <v>20974</v>
      </c>
      <c r="I6440" t="s">
        <v>115</v>
      </c>
      <c r="J6440" t="s">
        <v>21136</v>
      </c>
      <c r="K6440" t="s">
        <v>21137</v>
      </c>
      <c r="L6440" t="s">
        <v>1173</v>
      </c>
      <c r="M6440">
        <v>49</v>
      </c>
      <c r="N6440" t="s">
        <v>9085</v>
      </c>
      <c r="O6440" t="s">
        <v>10329</v>
      </c>
      <c r="P6440">
        <v>2</v>
      </c>
      <c r="Q6440">
        <v>2580</v>
      </c>
      <c r="R6440">
        <v>590</v>
      </c>
      <c r="T6440">
        <v>300</v>
      </c>
      <c r="U6440">
        <v>125</v>
      </c>
      <c r="W6440">
        <v>3.0444</v>
      </c>
      <c r="X6440">
        <v>3.6532799999999996</v>
      </c>
    </row>
    <row r="6441" spans="1:24" hidden="1" x14ac:dyDescent="0.3">
      <c r="A6441" t="s">
        <v>21138</v>
      </c>
      <c r="B6441" t="s">
        <v>8179</v>
      </c>
      <c r="C6441" t="s">
        <v>21133</v>
      </c>
      <c r="D6441" t="s">
        <v>21134</v>
      </c>
      <c r="E6441" t="s">
        <v>113</v>
      </c>
      <c r="F6441" t="s">
        <v>21135</v>
      </c>
      <c r="G6441" t="s">
        <v>247</v>
      </c>
      <c r="H6441" t="s">
        <v>20974</v>
      </c>
      <c r="I6441" t="s">
        <v>115</v>
      </c>
      <c r="J6441" t="s">
        <v>21136</v>
      </c>
      <c r="K6441" t="s">
        <v>21137</v>
      </c>
      <c r="L6441" t="s">
        <v>1173</v>
      </c>
      <c r="M6441">
        <v>49</v>
      </c>
      <c r="N6441" t="s">
        <v>9085</v>
      </c>
      <c r="O6441" t="s">
        <v>19878</v>
      </c>
      <c r="P6441">
        <v>1</v>
      </c>
      <c r="Q6441">
        <v>400</v>
      </c>
      <c r="R6441">
        <v>300</v>
      </c>
      <c r="W6441">
        <v>0.12</v>
      </c>
      <c r="X6441">
        <v>0.14399999999999999</v>
      </c>
    </row>
    <row r="6442" spans="1:24" hidden="1" x14ac:dyDescent="0.3">
      <c r="A6442" t="s">
        <v>21139</v>
      </c>
      <c r="B6442" t="s">
        <v>8536</v>
      </c>
      <c r="C6442" t="s">
        <v>21133</v>
      </c>
      <c r="D6442" t="s">
        <v>21134</v>
      </c>
      <c r="E6442" t="s">
        <v>113</v>
      </c>
      <c r="F6442" t="s">
        <v>21135</v>
      </c>
      <c r="G6442" t="s">
        <v>247</v>
      </c>
      <c r="H6442" t="s">
        <v>20974</v>
      </c>
      <c r="I6442" t="s">
        <v>115</v>
      </c>
      <c r="J6442" t="s">
        <v>21136</v>
      </c>
      <c r="K6442" t="s">
        <v>21137</v>
      </c>
      <c r="L6442" t="s">
        <v>1173</v>
      </c>
      <c r="M6442">
        <v>47</v>
      </c>
      <c r="N6442" t="s">
        <v>9085</v>
      </c>
      <c r="O6442" t="s">
        <v>9131</v>
      </c>
      <c r="P6442">
        <v>2</v>
      </c>
      <c r="Q6442">
        <v>210</v>
      </c>
      <c r="R6442">
        <v>210</v>
      </c>
      <c r="W6442">
        <v>8.8200000000000001E-2</v>
      </c>
      <c r="X6442">
        <v>0.10584</v>
      </c>
    </row>
    <row r="6443" spans="1:24" hidden="1" x14ac:dyDescent="0.3">
      <c r="A6443" t="s">
        <v>21140</v>
      </c>
      <c r="B6443" t="s">
        <v>8211</v>
      </c>
      <c r="C6443" t="s">
        <v>21133</v>
      </c>
      <c r="D6443" t="s">
        <v>21134</v>
      </c>
      <c r="E6443" t="s">
        <v>113</v>
      </c>
      <c r="F6443" t="s">
        <v>21135</v>
      </c>
      <c r="G6443" t="s">
        <v>247</v>
      </c>
      <c r="H6443" t="s">
        <v>20974</v>
      </c>
      <c r="I6443" t="s">
        <v>115</v>
      </c>
      <c r="J6443" t="s">
        <v>21136</v>
      </c>
      <c r="K6443" t="s">
        <v>21137</v>
      </c>
      <c r="L6443" t="s">
        <v>1173</v>
      </c>
      <c r="M6443">
        <v>47</v>
      </c>
      <c r="N6443" t="s">
        <v>113</v>
      </c>
      <c r="O6443" t="s">
        <v>9493</v>
      </c>
      <c r="P6443">
        <v>1</v>
      </c>
      <c r="Q6443">
        <v>0.6</v>
      </c>
      <c r="T6443">
        <v>261.16000000000003</v>
      </c>
      <c r="W6443">
        <v>0.28274333882308139</v>
      </c>
      <c r="X6443">
        <v>0.45238934211693027</v>
      </c>
    </row>
    <row r="6444" spans="1:24" hidden="1" x14ac:dyDescent="0.3">
      <c r="A6444" t="s">
        <v>21141</v>
      </c>
      <c r="B6444" t="s">
        <v>1304</v>
      </c>
      <c r="C6444" t="s">
        <v>21133</v>
      </c>
      <c r="D6444" t="s">
        <v>21134</v>
      </c>
      <c r="E6444" t="s">
        <v>113</v>
      </c>
      <c r="F6444" t="s">
        <v>21135</v>
      </c>
      <c r="G6444" t="s">
        <v>247</v>
      </c>
      <c r="H6444" t="s">
        <v>20974</v>
      </c>
      <c r="I6444" t="s">
        <v>115</v>
      </c>
      <c r="J6444" t="s">
        <v>21136</v>
      </c>
      <c r="K6444" t="s">
        <v>21137</v>
      </c>
      <c r="L6444" t="s">
        <v>1173</v>
      </c>
      <c r="M6444">
        <v>0</v>
      </c>
      <c r="N6444" t="s">
        <v>113</v>
      </c>
      <c r="O6444" t="s">
        <v>17049</v>
      </c>
      <c r="P6444">
        <v>1</v>
      </c>
    </row>
    <row r="6445" spans="1:24" hidden="1" x14ac:dyDescent="0.3">
      <c r="A6445" t="s">
        <v>21142</v>
      </c>
      <c r="B6445" t="s">
        <v>8174</v>
      </c>
      <c r="C6445" t="s">
        <v>21143</v>
      </c>
      <c r="D6445" t="s">
        <v>21144</v>
      </c>
      <c r="E6445" t="s">
        <v>113</v>
      </c>
      <c r="F6445" t="s">
        <v>21145</v>
      </c>
      <c r="G6445" t="s">
        <v>247</v>
      </c>
      <c r="H6445" t="s">
        <v>20974</v>
      </c>
      <c r="I6445" t="s">
        <v>115</v>
      </c>
      <c r="J6445" t="s">
        <v>21146</v>
      </c>
      <c r="K6445" t="s">
        <v>21147</v>
      </c>
      <c r="L6445" t="s">
        <v>1173</v>
      </c>
      <c r="M6445">
        <v>49</v>
      </c>
      <c r="N6445" t="s">
        <v>9085</v>
      </c>
      <c r="O6445" t="s">
        <v>10329</v>
      </c>
      <c r="P6445">
        <v>2</v>
      </c>
      <c r="Q6445">
        <v>2580</v>
      </c>
      <c r="R6445">
        <v>590</v>
      </c>
      <c r="T6445">
        <v>260</v>
      </c>
      <c r="U6445">
        <v>90</v>
      </c>
      <c r="W6445">
        <v>3.0444</v>
      </c>
      <c r="X6445">
        <v>3.6532799999999996</v>
      </c>
    </row>
    <row r="6446" spans="1:24" hidden="1" x14ac:dyDescent="0.3">
      <c r="A6446" t="s">
        <v>21148</v>
      </c>
      <c r="B6446" t="s">
        <v>8179</v>
      </c>
      <c r="C6446" t="s">
        <v>21143</v>
      </c>
      <c r="D6446" t="s">
        <v>21144</v>
      </c>
      <c r="E6446" t="s">
        <v>113</v>
      </c>
      <c r="F6446" t="s">
        <v>21145</v>
      </c>
      <c r="G6446" t="s">
        <v>247</v>
      </c>
      <c r="H6446" t="s">
        <v>20974</v>
      </c>
      <c r="I6446" t="s">
        <v>115</v>
      </c>
      <c r="J6446" t="s">
        <v>21146</v>
      </c>
      <c r="K6446" t="s">
        <v>21147</v>
      </c>
      <c r="L6446" t="s">
        <v>1173</v>
      </c>
      <c r="M6446">
        <v>49</v>
      </c>
      <c r="N6446" t="s">
        <v>9085</v>
      </c>
      <c r="O6446" t="s">
        <v>19878</v>
      </c>
      <c r="P6446">
        <v>1</v>
      </c>
      <c r="Q6446">
        <v>400</v>
      </c>
      <c r="R6446">
        <v>300</v>
      </c>
      <c r="W6446">
        <v>0.12</v>
      </c>
      <c r="X6446">
        <v>0.14399999999999999</v>
      </c>
    </row>
    <row r="6447" spans="1:24" hidden="1" x14ac:dyDescent="0.3">
      <c r="A6447" t="s">
        <v>21149</v>
      </c>
      <c r="B6447" t="s">
        <v>8536</v>
      </c>
      <c r="C6447" t="s">
        <v>21143</v>
      </c>
      <c r="D6447" t="s">
        <v>21144</v>
      </c>
      <c r="E6447" t="s">
        <v>113</v>
      </c>
      <c r="F6447" t="s">
        <v>21145</v>
      </c>
      <c r="G6447" t="s">
        <v>247</v>
      </c>
      <c r="H6447" t="s">
        <v>20974</v>
      </c>
      <c r="I6447" t="s">
        <v>115</v>
      </c>
      <c r="J6447" t="s">
        <v>21146</v>
      </c>
      <c r="K6447" t="s">
        <v>21147</v>
      </c>
      <c r="L6447" t="s">
        <v>1173</v>
      </c>
      <c r="M6447">
        <v>47</v>
      </c>
      <c r="N6447" t="s">
        <v>9085</v>
      </c>
      <c r="O6447" t="s">
        <v>9131</v>
      </c>
      <c r="P6447">
        <v>2</v>
      </c>
      <c r="Q6447">
        <v>210</v>
      </c>
      <c r="R6447">
        <v>210</v>
      </c>
      <c r="W6447">
        <v>8.8200000000000001E-2</v>
      </c>
      <c r="X6447">
        <v>0.10584</v>
      </c>
    </row>
    <row r="6448" spans="1:24" hidden="1" x14ac:dyDescent="0.3">
      <c r="A6448" t="s">
        <v>21150</v>
      </c>
      <c r="B6448" t="s">
        <v>8211</v>
      </c>
      <c r="C6448" t="s">
        <v>21143</v>
      </c>
      <c r="D6448" t="s">
        <v>21144</v>
      </c>
      <c r="E6448" t="s">
        <v>113</v>
      </c>
      <c r="F6448" t="s">
        <v>21145</v>
      </c>
      <c r="G6448" t="s">
        <v>247</v>
      </c>
      <c r="H6448" t="s">
        <v>20974</v>
      </c>
      <c r="I6448" t="s">
        <v>115</v>
      </c>
      <c r="J6448" t="s">
        <v>21146</v>
      </c>
      <c r="K6448" t="s">
        <v>21147</v>
      </c>
      <c r="L6448" t="s">
        <v>1173</v>
      </c>
      <c r="M6448">
        <v>47</v>
      </c>
      <c r="N6448" t="s">
        <v>113</v>
      </c>
      <c r="O6448" t="s">
        <v>9493</v>
      </c>
      <c r="P6448">
        <v>1</v>
      </c>
      <c r="Q6448">
        <v>0.9</v>
      </c>
      <c r="T6448">
        <v>94.98</v>
      </c>
      <c r="W6448">
        <v>0.63617251235193317</v>
      </c>
      <c r="X6448">
        <v>1.0178760197630932</v>
      </c>
    </row>
    <row r="6449" spans="1:24" hidden="1" x14ac:dyDescent="0.3">
      <c r="A6449" t="s">
        <v>21151</v>
      </c>
      <c r="B6449" t="s">
        <v>1304</v>
      </c>
      <c r="C6449" t="s">
        <v>21143</v>
      </c>
      <c r="D6449" t="s">
        <v>21144</v>
      </c>
      <c r="E6449" t="s">
        <v>113</v>
      </c>
      <c r="F6449" t="s">
        <v>21145</v>
      </c>
      <c r="G6449" t="s">
        <v>247</v>
      </c>
      <c r="H6449" t="s">
        <v>20974</v>
      </c>
      <c r="I6449" t="s">
        <v>115</v>
      </c>
      <c r="J6449" t="s">
        <v>21146</v>
      </c>
      <c r="K6449" t="s">
        <v>21147</v>
      </c>
      <c r="L6449" t="s">
        <v>1173</v>
      </c>
      <c r="M6449">
        <v>0</v>
      </c>
      <c r="N6449" t="s">
        <v>9085</v>
      </c>
      <c r="O6449" t="s">
        <v>17049</v>
      </c>
      <c r="P6449">
        <v>1</v>
      </c>
    </row>
    <row r="6450" spans="1:24" hidden="1" x14ac:dyDescent="0.3">
      <c r="A6450" t="s">
        <v>21152</v>
      </c>
      <c r="B6450" t="s">
        <v>8174</v>
      </c>
      <c r="C6450" t="s">
        <v>21153</v>
      </c>
      <c r="D6450" t="s">
        <v>21154</v>
      </c>
      <c r="E6450" t="s">
        <v>113</v>
      </c>
      <c r="F6450" t="s">
        <v>21155</v>
      </c>
      <c r="G6450" t="s">
        <v>247</v>
      </c>
      <c r="H6450" t="s">
        <v>20974</v>
      </c>
      <c r="I6450" t="s">
        <v>115</v>
      </c>
      <c r="J6450" t="s">
        <v>21156</v>
      </c>
      <c r="K6450" t="s">
        <v>21157</v>
      </c>
      <c r="L6450" t="s">
        <v>1173</v>
      </c>
      <c r="M6450">
        <v>49</v>
      </c>
      <c r="N6450" t="s">
        <v>9085</v>
      </c>
      <c r="O6450" t="s">
        <v>10329</v>
      </c>
      <c r="P6450">
        <v>2</v>
      </c>
      <c r="Q6450">
        <v>2580</v>
      </c>
      <c r="R6450">
        <v>590</v>
      </c>
      <c r="T6450">
        <v>95</v>
      </c>
      <c r="U6450">
        <v>275</v>
      </c>
      <c r="W6450">
        <v>3.0444</v>
      </c>
      <c r="X6450">
        <v>3.6532799999999996</v>
      </c>
    </row>
    <row r="6451" spans="1:24" hidden="1" x14ac:dyDescent="0.3">
      <c r="A6451" t="s">
        <v>21158</v>
      </c>
      <c r="B6451" t="s">
        <v>8179</v>
      </c>
      <c r="C6451" t="s">
        <v>21153</v>
      </c>
      <c r="D6451" t="s">
        <v>21154</v>
      </c>
      <c r="E6451" t="s">
        <v>113</v>
      </c>
      <c r="F6451" t="s">
        <v>21155</v>
      </c>
      <c r="G6451" t="s">
        <v>247</v>
      </c>
      <c r="H6451" t="s">
        <v>20974</v>
      </c>
      <c r="I6451" t="s">
        <v>115</v>
      </c>
      <c r="J6451" t="s">
        <v>21156</v>
      </c>
      <c r="K6451" t="s">
        <v>21157</v>
      </c>
      <c r="L6451" t="s">
        <v>1173</v>
      </c>
      <c r="M6451">
        <v>49</v>
      </c>
      <c r="N6451" t="s">
        <v>9085</v>
      </c>
      <c r="O6451" t="s">
        <v>19878</v>
      </c>
      <c r="P6451">
        <v>1</v>
      </c>
      <c r="Q6451">
        <v>400</v>
      </c>
      <c r="R6451">
        <v>300</v>
      </c>
      <c r="W6451">
        <v>0.12</v>
      </c>
      <c r="X6451">
        <v>0.14399999999999999</v>
      </c>
    </row>
    <row r="6452" spans="1:24" hidden="1" x14ac:dyDescent="0.3">
      <c r="A6452" t="s">
        <v>21159</v>
      </c>
      <c r="B6452" t="s">
        <v>8536</v>
      </c>
      <c r="C6452" t="s">
        <v>21153</v>
      </c>
      <c r="D6452" t="s">
        <v>21154</v>
      </c>
      <c r="E6452" t="s">
        <v>113</v>
      </c>
      <c r="F6452" t="s">
        <v>21155</v>
      </c>
      <c r="G6452" t="s">
        <v>247</v>
      </c>
      <c r="H6452" t="s">
        <v>20974</v>
      </c>
      <c r="I6452" t="s">
        <v>115</v>
      </c>
      <c r="J6452" t="s">
        <v>21156</v>
      </c>
      <c r="K6452" t="s">
        <v>21157</v>
      </c>
      <c r="L6452" t="s">
        <v>1173</v>
      </c>
      <c r="M6452">
        <v>47</v>
      </c>
      <c r="N6452" t="s">
        <v>9085</v>
      </c>
      <c r="O6452" t="s">
        <v>9131</v>
      </c>
      <c r="P6452">
        <v>2</v>
      </c>
      <c r="Q6452">
        <v>210</v>
      </c>
      <c r="R6452">
        <v>210</v>
      </c>
      <c r="W6452">
        <v>8.8200000000000001E-2</v>
      </c>
      <c r="X6452">
        <v>0.10584</v>
      </c>
    </row>
    <row r="6453" spans="1:24" hidden="1" x14ac:dyDescent="0.3">
      <c r="A6453" t="s">
        <v>21160</v>
      </c>
      <c r="B6453" t="s">
        <v>8211</v>
      </c>
      <c r="C6453" t="s">
        <v>21153</v>
      </c>
      <c r="D6453" t="s">
        <v>21154</v>
      </c>
      <c r="E6453" t="s">
        <v>113</v>
      </c>
      <c r="F6453" t="s">
        <v>21155</v>
      </c>
      <c r="G6453" t="s">
        <v>247</v>
      </c>
      <c r="H6453" t="s">
        <v>20974</v>
      </c>
      <c r="I6453" t="s">
        <v>115</v>
      </c>
      <c r="J6453" t="s">
        <v>21156</v>
      </c>
      <c r="K6453" t="s">
        <v>21157</v>
      </c>
      <c r="L6453" t="s">
        <v>1173</v>
      </c>
      <c r="M6453">
        <v>47</v>
      </c>
      <c r="N6453" t="s">
        <v>113</v>
      </c>
      <c r="O6453" t="s">
        <v>9493</v>
      </c>
      <c r="P6453">
        <v>1</v>
      </c>
      <c r="Q6453">
        <v>0.9</v>
      </c>
      <c r="T6453">
        <v>117.68</v>
      </c>
      <c r="W6453">
        <v>0.63617251235193317</v>
      </c>
      <c r="X6453">
        <v>1.0178760197630932</v>
      </c>
    </row>
    <row r="6454" spans="1:24" hidden="1" x14ac:dyDescent="0.3">
      <c r="A6454" t="s">
        <v>21161</v>
      </c>
      <c r="B6454" t="s">
        <v>1304</v>
      </c>
      <c r="C6454" t="s">
        <v>21153</v>
      </c>
      <c r="D6454" t="s">
        <v>21154</v>
      </c>
      <c r="E6454" t="s">
        <v>113</v>
      </c>
      <c r="F6454" t="s">
        <v>21155</v>
      </c>
      <c r="G6454" t="s">
        <v>247</v>
      </c>
      <c r="H6454" t="s">
        <v>20974</v>
      </c>
      <c r="I6454" t="s">
        <v>115</v>
      </c>
      <c r="J6454" t="s">
        <v>21156</v>
      </c>
      <c r="K6454" t="s">
        <v>21157</v>
      </c>
      <c r="L6454" t="s">
        <v>1173</v>
      </c>
      <c r="M6454">
        <v>0</v>
      </c>
      <c r="N6454" t="s">
        <v>9085</v>
      </c>
      <c r="O6454" t="s">
        <v>17049</v>
      </c>
      <c r="P6454">
        <v>1</v>
      </c>
    </row>
    <row r="6455" spans="1:24" hidden="1" x14ac:dyDescent="0.3">
      <c r="A6455" t="s">
        <v>21162</v>
      </c>
      <c r="B6455" t="s">
        <v>8174</v>
      </c>
      <c r="C6455" t="s">
        <v>21163</v>
      </c>
      <c r="D6455" t="s">
        <v>21164</v>
      </c>
      <c r="E6455" t="s">
        <v>113</v>
      </c>
      <c r="F6455" t="s">
        <v>21165</v>
      </c>
      <c r="G6455" t="s">
        <v>247</v>
      </c>
      <c r="H6455" t="s">
        <v>20974</v>
      </c>
      <c r="I6455" t="s">
        <v>115</v>
      </c>
      <c r="J6455" t="s">
        <v>21166</v>
      </c>
      <c r="K6455" t="s">
        <v>21167</v>
      </c>
      <c r="L6455" t="s">
        <v>1173</v>
      </c>
      <c r="M6455">
        <v>49</v>
      </c>
      <c r="N6455" t="s">
        <v>9085</v>
      </c>
      <c r="O6455" t="s">
        <v>10329</v>
      </c>
      <c r="P6455">
        <v>2</v>
      </c>
      <c r="Q6455">
        <v>2580</v>
      </c>
      <c r="R6455">
        <v>590</v>
      </c>
      <c r="T6455">
        <v>305</v>
      </c>
      <c r="U6455">
        <v>125</v>
      </c>
      <c r="W6455">
        <v>3.0444</v>
      </c>
      <c r="X6455">
        <v>3.6532799999999996</v>
      </c>
    </row>
    <row r="6456" spans="1:24" hidden="1" x14ac:dyDescent="0.3">
      <c r="A6456" t="s">
        <v>21168</v>
      </c>
      <c r="B6456" t="s">
        <v>8179</v>
      </c>
      <c r="C6456" t="s">
        <v>21163</v>
      </c>
      <c r="D6456" t="s">
        <v>21164</v>
      </c>
      <c r="E6456" t="s">
        <v>113</v>
      </c>
      <c r="F6456" t="s">
        <v>21165</v>
      </c>
      <c r="G6456" t="s">
        <v>247</v>
      </c>
      <c r="H6456" t="s">
        <v>20974</v>
      </c>
      <c r="I6456" t="s">
        <v>115</v>
      </c>
      <c r="J6456" t="s">
        <v>21166</v>
      </c>
      <c r="K6456" t="s">
        <v>21167</v>
      </c>
      <c r="L6456" t="s">
        <v>1173</v>
      </c>
      <c r="M6456">
        <v>47</v>
      </c>
      <c r="N6456" t="s">
        <v>9085</v>
      </c>
      <c r="O6456" t="s">
        <v>19878</v>
      </c>
      <c r="P6456">
        <v>1</v>
      </c>
      <c r="Q6456">
        <v>400</v>
      </c>
      <c r="R6456">
        <v>300</v>
      </c>
      <c r="W6456">
        <v>0.12</v>
      </c>
      <c r="X6456">
        <v>0.14399999999999999</v>
      </c>
    </row>
    <row r="6457" spans="1:24" hidden="1" x14ac:dyDescent="0.3">
      <c r="A6457" t="s">
        <v>21169</v>
      </c>
      <c r="B6457" t="s">
        <v>8536</v>
      </c>
      <c r="C6457" t="s">
        <v>21163</v>
      </c>
      <c r="D6457" t="s">
        <v>21164</v>
      </c>
      <c r="E6457" t="s">
        <v>113</v>
      </c>
      <c r="F6457" t="s">
        <v>21165</v>
      </c>
      <c r="G6457" t="s">
        <v>247</v>
      </c>
      <c r="H6457" t="s">
        <v>20974</v>
      </c>
      <c r="I6457" t="s">
        <v>115</v>
      </c>
      <c r="J6457" t="s">
        <v>21166</v>
      </c>
      <c r="K6457" t="s">
        <v>21167</v>
      </c>
      <c r="L6457" t="s">
        <v>1173</v>
      </c>
      <c r="M6457">
        <v>47</v>
      </c>
      <c r="N6457" t="s">
        <v>9085</v>
      </c>
      <c r="O6457" t="s">
        <v>9131</v>
      </c>
      <c r="P6457">
        <v>2</v>
      </c>
      <c r="Q6457">
        <v>210</v>
      </c>
      <c r="R6457">
        <v>210</v>
      </c>
      <c r="W6457">
        <v>8.8200000000000001E-2</v>
      </c>
      <c r="X6457">
        <v>0.10584</v>
      </c>
    </row>
    <row r="6458" spans="1:24" hidden="1" x14ac:dyDescent="0.3">
      <c r="A6458" t="s">
        <v>21170</v>
      </c>
      <c r="B6458" t="s">
        <v>8211</v>
      </c>
      <c r="C6458" t="s">
        <v>21163</v>
      </c>
      <c r="D6458" t="s">
        <v>21164</v>
      </c>
      <c r="E6458" t="s">
        <v>113</v>
      </c>
      <c r="F6458" t="s">
        <v>21165</v>
      </c>
      <c r="G6458" t="s">
        <v>247</v>
      </c>
      <c r="H6458" t="s">
        <v>20974</v>
      </c>
      <c r="I6458" t="s">
        <v>115</v>
      </c>
      <c r="J6458" t="s">
        <v>21166</v>
      </c>
      <c r="K6458" t="s">
        <v>21167</v>
      </c>
      <c r="L6458" t="s">
        <v>1173</v>
      </c>
      <c r="M6458">
        <v>47</v>
      </c>
      <c r="N6458" t="s">
        <v>113</v>
      </c>
      <c r="O6458" t="s">
        <v>9493</v>
      </c>
      <c r="P6458">
        <v>1</v>
      </c>
      <c r="Q6458">
        <v>0.9</v>
      </c>
      <c r="T6458">
        <v>5.32</v>
      </c>
      <c r="W6458">
        <v>0.63617251235193317</v>
      </c>
      <c r="X6458">
        <v>1.0178760197630932</v>
      </c>
    </row>
    <row r="6459" spans="1:24" hidden="1" x14ac:dyDescent="0.3">
      <c r="A6459" t="s">
        <v>21171</v>
      </c>
      <c r="B6459" t="s">
        <v>1304</v>
      </c>
      <c r="C6459" t="s">
        <v>21163</v>
      </c>
      <c r="D6459" t="s">
        <v>21164</v>
      </c>
      <c r="E6459" t="s">
        <v>113</v>
      </c>
      <c r="F6459" t="s">
        <v>21165</v>
      </c>
      <c r="G6459" t="s">
        <v>247</v>
      </c>
      <c r="H6459" t="s">
        <v>20974</v>
      </c>
      <c r="I6459" t="s">
        <v>115</v>
      </c>
      <c r="J6459" t="s">
        <v>21166</v>
      </c>
      <c r="K6459" t="s">
        <v>21167</v>
      </c>
      <c r="L6459" t="s">
        <v>1173</v>
      </c>
      <c r="M6459">
        <v>0</v>
      </c>
      <c r="N6459" t="s">
        <v>9085</v>
      </c>
      <c r="O6459" t="s">
        <v>17049</v>
      </c>
      <c r="P6459">
        <v>1</v>
      </c>
    </row>
    <row r="6460" spans="1:24" hidden="1" x14ac:dyDescent="0.3">
      <c r="A6460" t="s">
        <v>21172</v>
      </c>
      <c r="B6460" t="s">
        <v>8174</v>
      </c>
      <c r="C6460" t="s">
        <v>21173</v>
      </c>
      <c r="D6460" t="s">
        <v>21174</v>
      </c>
      <c r="E6460" t="s">
        <v>113</v>
      </c>
      <c r="F6460" t="s">
        <v>21175</v>
      </c>
      <c r="G6460" t="s">
        <v>247</v>
      </c>
      <c r="H6460" t="s">
        <v>20974</v>
      </c>
      <c r="I6460" t="s">
        <v>115</v>
      </c>
      <c r="J6460" t="s">
        <v>21176</v>
      </c>
      <c r="K6460" t="s">
        <v>21177</v>
      </c>
      <c r="L6460" t="s">
        <v>1173</v>
      </c>
      <c r="M6460">
        <v>49</v>
      </c>
      <c r="N6460" t="s">
        <v>9085</v>
      </c>
      <c r="O6460" t="s">
        <v>10329</v>
      </c>
      <c r="P6460">
        <v>2</v>
      </c>
      <c r="Q6460">
        <v>2580</v>
      </c>
      <c r="R6460">
        <v>590</v>
      </c>
      <c r="T6460">
        <v>125</v>
      </c>
      <c r="U6460">
        <v>300</v>
      </c>
      <c r="W6460">
        <v>3.0444</v>
      </c>
      <c r="X6460">
        <v>3.6532799999999996</v>
      </c>
    </row>
    <row r="6461" spans="1:24" hidden="1" x14ac:dyDescent="0.3">
      <c r="A6461" t="s">
        <v>21178</v>
      </c>
      <c r="B6461" t="s">
        <v>8179</v>
      </c>
      <c r="C6461" t="s">
        <v>21173</v>
      </c>
      <c r="D6461" t="s">
        <v>21174</v>
      </c>
      <c r="E6461" t="s">
        <v>113</v>
      </c>
      <c r="F6461" t="s">
        <v>21175</v>
      </c>
      <c r="G6461" t="s">
        <v>247</v>
      </c>
      <c r="H6461" t="s">
        <v>20974</v>
      </c>
      <c r="I6461" t="s">
        <v>115</v>
      </c>
      <c r="J6461" t="s">
        <v>21176</v>
      </c>
      <c r="K6461" t="s">
        <v>21177</v>
      </c>
      <c r="L6461" t="s">
        <v>1173</v>
      </c>
      <c r="M6461">
        <v>49</v>
      </c>
      <c r="N6461" t="s">
        <v>9085</v>
      </c>
      <c r="O6461" t="s">
        <v>19878</v>
      </c>
      <c r="P6461">
        <v>1</v>
      </c>
      <c r="Q6461">
        <v>400</v>
      </c>
      <c r="R6461">
        <v>300</v>
      </c>
      <c r="W6461">
        <v>0.12</v>
      </c>
      <c r="X6461">
        <v>0.14399999999999999</v>
      </c>
    </row>
    <row r="6462" spans="1:24" hidden="1" x14ac:dyDescent="0.3">
      <c r="A6462" t="s">
        <v>21179</v>
      </c>
      <c r="B6462" t="s">
        <v>8536</v>
      </c>
      <c r="C6462" t="s">
        <v>21173</v>
      </c>
      <c r="D6462" t="s">
        <v>21174</v>
      </c>
      <c r="E6462" t="s">
        <v>113</v>
      </c>
      <c r="F6462" t="s">
        <v>21175</v>
      </c>
      <c r="G6462" t="s">
        <v>247</v>
      </c>
      <c r="H6462" t="s">
        <v>20974</v>
      </c>
      <c r="I6462" t="s">
        <v>115</v>
      </c>
      <c r="J6462" t="s">
        <v>21176</v>
      </c>
      <c r="K6462" t="s">
        <v>21177</v>
      </c>
      <c r="L6462" t="s">
        <v>1173</v>
      </c>
      <c r="M6462">
        <v>47</v>
      </c>
      <c r="N6462" t="s">
        <v>9085</v>
      </c>
      <c r="O6462" t="s">
        <v>9131</v>
      </c>
      <c r="P6462">
        <v>2</v>
      </c>
      <c r="Q6462">
        <v>210</v>
      </c>
      <c r="R6462">
        <v>210</v>
      </c>
      <c r="W6462">
        <v>8.8200000000000001E-2</v>
      </c>
      <c r="X6462">
        <v>0.10584</v>
      </c>
    </row>
    <row r="6463" spans="1:24" hidden="1" x14ac:dyDescent="0.3">
      <c r="A6463" t="s">
        <v>21180</v>
      </c>
      <c r="B6463" t="s">
        <v>8211</v>
      </c>
      <c r="C6463" t="s">
        <v>21173</v>
      </c>
      <c r="D6463" t="s">
        <v>21174</v>
      </c>
      <c r="E6463" t="s">
        <v>113</v>
      </c>
      <c r="F6463" t="s">
        <v>21175</v>
      </c>
      <c r="G6463" t="s">
        <v>247</v>
      </c>
      <c r="H6463" t="s">
        <v>20974</v>
      </c>
      <c r="I6463" t="s">
        <v>115</v>
      </c>
      <c r="J6463" t="s">
        <v>21176</v>
      </c>
      <c r="K6463" t="s">
        <v>21177</v>
      </c>
      <c r="L6463" t="s">
        <v>1173</v>
      </c>
      <c r="M6463">
        <v>47</v>
      </c>
      <c r="N6463" t="s">
        <v>113</v>
      </c>
      <c r="O6463" t="s">
        <v>9493</v>
      </c>
      <c r="P6463">
        <v>1</v>
      </c>
      <c r="Q6463">
        <v>0.9</v>
      </c>
      <c r="T6463">
        <v>297.52</v>
      </c>
      <c r="W6463">
        <v>0.63617251235193317</v>
      </c>
      <c r="X6463">
        <v>1.0178760197630932</v>
      </c>
    </row>
    <row r="6464" spans="1:24" hidden="1" x14ac:dyDescent="0.3">
      <c r="A6464" t="s">
        <v>21181</v>
      </c>
      <c r="B6464" t="s">
        <v>1304</v>
      </c>
      <c r="C6464" t="s">
        <v>21173</v>
      </c>
      <c r="D6464" t="s">
        <v>21174</v>
      </c>
      <c r="E6464" t="s">
        <v>113</v>
      </c>
      <c r="F6464" t="s">
        <v>21175</v>
      </c>
      <c r="G6464" t="s">
        <v>247</v>
      </c>
      <c r="H6464" t="s">
        <v>20974</v>
      </c>
      <c r="I6464" t="s">
        <v>115</v>
      </c>
      <c r="J6464" t="s">
        <v>21176</v>
      </c>
      <c r="K6464" t="s">
        <v>21177</v>
      </c>
      <c r="L6464" t="s">
        <v>1173</v>
      </c>
      <c r="M6464">
        <v>47</v>
      </c>
      <c r="N6464" t="s">
        <v>9085</v>
      </c>
      <c r="O6464" t="s">
        <v>17049</v>
      </c>
      <c r="P6464">
        <v>1</v>
      </c>
    </row>
    <row r="6465" spans="1:24" hidden="1" x14ac:dyDescent="0.3">
      <c r="A6465" t="s">
        <v>21182</v>
      </c>
      <c r="B6465" t="s">
        <v>8174</v>
      </c>
      <c r="C6465" t="s">
        <v>21183</v>
      </c>
      <c r="D6465" t="s">
        <v>21184</v>
      </c>
      <c r="E6465" t="s">
        <v>113</v>
      </c>
      <c r="F6465" t="s">
        <v>21185</v>
      </c>
      <c r="G6465" t="s">
        <v>1356</v>
      </c>
      <c r="H6465" t="s">
        <v>127</v>
      </c>
      <c r="I6465" t="s">
        <v>344</v>
      </c>
      <c r="J6465" t="s">
        <v>21186</v>
      </c>
      <c r="K6465" t="s">
        <v>21187</v>
      </c>
      <c r="L6465" t="s">
        <v>120</v>
      </c>
      <c r="M6465">
        <v>40</v>
      </c>
      <c r="N6465" t="s">
        <v>113</v>
      </c>
      <c r="O6465" t="s">
        <v>9266</v>
      </c>
      <c r="P6465">
        <v>3</v>
      </c>
      <c r="Q6465">
        <v>1936</v>
      </c>
      <c r="R6465">
        <v>298</v>
      </c>
      <c r="S6465">
        <v>149</v>
      </c>
      <c r="T6465">
        <v>350</v>
      </c>
      <c r="U6465">
        <v>55</v>
      </c>
      <c r="V6465">
        <v>180</v>
      </c>
      <c r="W6465">
        <v>1.7307840000000001</v>
      </c>
      <c r="X6465">
        <v>2.0769408</v>
      </c>
    </row>
    <row r="6466" spans="1:24" hidden="1" x14ac:dyDescent="0.3">
      <c r="A6466" t="s">
        <v>21188</v>
      </c>
      <c r="B6466" t="s">
        <v>8179</v>
      </c>
      <c r="C6466" t="s">
        <v>21183</v>
      </c>
      <c r="D6466" t="s">
        <v>21184</v>
      </c>
      <c r="E6466" t="s">
        <v>113</v>
      </c>
      <c r="F6466" t="s">
        <v>21185</v>
      </c>
      <c r="G6466" t="s">
        <v>1356</v>
      </c>
      <c r="H6466" t="s">
        <v>127</v>
      </c>
      <c r="I6466" t="s">
        <v>344</v>
      </c>
      <c r="J6466" t="s">
        <v>21186</v>
      </c>
      <c r="K6466" t="s">
        <v>21187</v>
      </c>
      <c r="L6466" t="s">
        <v>120</v>
      </c>
      <c r="M6466">
        <v>40</v>
      </c>
      <c r="N6466" t="s">
        <v>113</v>
      </c>
      <c r="O6466" t="s">
        <v>9183</v>
      </c>
      <c r="P6466">
        <v>1</v>
      </c>
      <c r="Q6466">
        <v>480</v>
      </c>
      <c r="R6466">
        <v>356</v>
      </c>
      <c r="S6466">
        <v>140</v>
      </c>
      <c r="W6466">
        <v>0.17088</v>
      </c>
      <c r="X6466">
        <v>0.20505599999999999</v>
      </c>
    </row>
    <row r="6467" spans="1:24" hidden="1" x14ac:dyDescent="0.3">
      <c r="A6467" t="s">
        <v>21189</v>
      </c>
      <c r="B6467" t="s">
        <v>8174</v>
      </c>
      <c r="C6467" t="s">
        <v>21190</v>
      </c>
      <c r="D6467" t="s">
        <v>21191</v>
      </c>
      <c r="E6467" t="s">
        <v>113</v>
      </c>
      <c r="F6467" t="s">
        <v>21192</v>
      </c>
      <c r="G6467" t="s">
        <v>133</v>
      </c>
      <c r="H6467" t="s">
        <v>19134</v>
      </c>
      <c r="I6467" t="s">
        <v>115</v>
      </c>
      <c r="J6467" t="s">
        <v>21193</v>
      </c>
      <c r="K6467" t="s">
        <v>21194</v>
      </c>
      <c r="L6467" t="s">
        <v>120</v>
      </c>
      <c r="M6467">
        <v>40</v>
      </c>
      <c r="N6467" t="s">
        <v>113</v>
      </c>
      <c r="O6467" t="s">
        <v>8207</v>
      </c>
      <c r="P6467">
        <v>2</v>
      </c>
      <c r="Q6467">
        <v>1400</v>
      </c>
      <c r="R6467">
        <v>320</v>
      </c>
      <c r="T6467">
        <v>60</v>
      </c>
      <c r="U6467">
        <v>210</v>
      </c>
      <c r="W6467">
        <v>0.89600000000000002</v>
      </c>
      <c r="X6467">
        <v>1.0751999999999999</v>
      </c>
    </row>
    <row r="6468" spans="1:24" hidden="1" x14ac:dyDescent="0.3">
      <c r="A6468" t="s">
        <v>21195</v>
      </c>
      <c r="B6468" t="s">
        <v>8179</v>
      </c>
      <c r="C6468" t="s">
        <v>21190</v>
      </c>
      <c r="D6468" t="s">
        <v>21191</v>
      </c>
      <c r="E6468" t="s">
        <v>113</v>
      </c>
      <c r="F6468" t="s">
        <v>21192</v>
      </c>
      <c r="G6468" t="s">
        <v>133</v>
      </c>
      <c r="H6468" t="s">
        <v>19134</v>
      </c>
      <c r="I6468" t="s">
        <v>115</v>
      </c>
      <c r="J6468" t="s">
        <v>21193</v>
      </c>
      <c r="K6468" t="s">
        <v>21194</v>
      </c>
      <c r="L6468" t="s">
        <v>120</v>
      </c>
      <c r="M6468">
        <v>40</v>
      </c>
      <c r="N6468" t="s">
        <v>9971</v>
      </c>
      <c r="O6468" t="s">
        <v>9034</v>
      </c>
      <c r="P6468">
        <v>1</v>
      </c>
      <c r="Q6468">
        <v>560</v>
      </c>
      <c r="R6468">
        <v>308</v>
      </c>
      <c r="W6468">
        <v>0.17247999999999999</v>
      </c>
      <c r="X6468">
        <v>0.20697599999999999</v>
      </c>
    </row>
    <row r="6469" spans="1:24" hidden="1" x14ac:dyDescent="0.3">
      <c r="A6469" t="s">
        <v>21196</v>
      </c>
      <c r="B6469" t="s">
        <v>8211</v>
      </c>
      <c r="C6469" t="s">
        <v>21190</v>
      </c>
      <c r="D6469" t="s">
        <v>21191</v>
      </c>
      <c r="E6469" t="s">
        <v>113</v>
      </c>
      <c r="F6469" t="s">
        <v>21192</v>
      </c>
      <c r="G6469" t="s">
        <v>133</v>
      </c>
      <c r="H6469" t="s">
        <v>19134</v>
      </c>
      <c r="I6469" t="s">
        <v>115</v>
      </c>
      <c r="J6469" t="s">
        <v>21193</v>
      </c>
      <c r="K6469" t="s">
        <v>21194</v>
      </c>
      <c r="L6469" t="s">
        <v>120</v>
      </c>
      <c r="M6469">
        <v>39</v>
      </c>
      <c r="N6469" t="s">
        <v>113</v>
      </c>
      <c r="O6469" t="s">
        <v>17194</v>
      </c>
      <c r="P6469">
        <v>1</v>
      </c>
      <c r="Q6469">
        <v>0.6</v>
      </c>
      <c r="T6469">
        <v>76.91</v>
      </c>
      <c r="W6469">
        <v>0.28274333882308139</v>
      </c>
      <c r="X6469">
        <v>0.45238934211693027</v>
      </c>
    </row>
    <row r="6470" spans="1:24" hidden="1" x14ac:dyDescent="0.3">
      <c r="A6470" t="s">
        <v>21197</v>
      </c>
      <c r="B6470" t="s">
        <v>8174</v>
      </c>
      <c r="C6470" t="s">
        <v>1404</v>
      </c>
      <c r="D6470" t="s">
        <v>1403</v>
      </c>
      <c r="E6470" t="s">
        <v>113</v>
      </c>
      <c r="F6470" t="s">
        <v>1405</v>
      </c>
      <c r="G6470" t="s">
        <v>247</v>
      </c>
      <c r="H6470" t="s">
        <v>308</v>
      </c>
      <c r="I6470" t="s">
        <v>344</v>
      </c>
      <c r="J6470" t="s">
        <v>21198</v>
      </c>
      <c r="K6470" t="s">
        <v>21199</v>
      </c>
      <c r="L6470" t="s">
        <v>8903</v>
      </c>
      <c r="M6470">
        <v>30</v>
      </c>
      <c r="N6470" t="s">
        <v>8614</v>
      </c>
      <c r="O6470" t="s">
        <v>9835</v>
      </c>
      <c r="P6470">
        <v>3</v>
      </c>
      <c r="Q6470">
        <v>694</v>
      </c>
      <c r="R6470">
        <v>408</v>
      </c>
      <c r="T6470">
        <v>125</v>
      </c>
      <c r="U6470">
        <v>255</v>
      </c>
      <c r="V6470">
        <v>340</v>
      </c>
      <c r="W6470">
        <v>0.84945599999999999</v>
      </c>
      <c r="X6470">
        <v>1.0193471999999999</v>
      </c>
    </row>
    <row r="6471" spans="1:24" hidden="1" x14ac:dyDescent="0.3">
      <c r="A6471" t="s">
        <v>21200</v>
      </c>
      <c r="B6471" t="s">
        <v>8617</v>
      </c>
      <c r="C6471" t="s">
        <v>1404</v>
      </c>
      <c r="D6471" t="s">
        <v>1403</v>
      </c>
      <c r="E6471" t="s">
        <v>113</v>
      </c>
      <c r="F6471" t="s">
        <v>1405</v>
      </c>
      <c r="G6471" t="s">
        <v>247</v>
      </c>
      <c r="H6471" t="s">
        <v>308</v>
      </c>
      <c r="I6471" t="s">
        <v>344</v>
      </c>
      <c r="J6471" t="s">
        <v>21198</v>
      </c>
      <c r="K6471" t="s">
        <v>21199</v>
      </c>
      <c r="L6471" t="s">
        <v>8903</v>
      </c>
      <c r="M6471">
        <v>30</v>
      </c>
      <c r="N6471" t="s">
        <v>8614</v>
      </c>
      <c r="O6471" t="s">
        <v>20955</v>
      </c>
      <c r="P6471">
        <v>3</v>
      </c>
      <c r="Q6471">
        <v>1500</v>
      </c>
      <c r="R6471">
        <v>488</v>
      </c>
      <c r="T6471">
        <v>125</v>
      </c>
      <c r="U6471">
        <v>255</v>
      </c>
      <c r="V6471">
        <v>340</v>
      </c>
      <c r="W6471">
        <v>2.1960000000000002</v>
      </c>
      <c r="X6471">
        <v>2.6352000000000002</v>
      </c>
    </row>
    <row r="6472" spans="1:24" hidden="1" x14ac:dyDescent="0.3">
      <c r="A6472" t="s">
        <v>21201</v>
      </c>
      <c r="B6472" t="s">
        <v>8179</v>
      </c>
      <c r="C6472" t="s">
        <v>1404</v>
      </c>
      <c r="D6472" t="s">
        <v>1403</v>
      </c>
      <c r="E6472" t="s">
        <v>113</v>
      </c>
      <c r="F6472" t="s">
        <v>1405</v>
      </c>
      <c r="G6472" t="s">
        <v>247</v>
      </c>
      <c r="H6472" t="s">
        <v>308</v>
      </c>
      <c r="I6472" t="s">
        <v>344</v>
      </c>
      <c r="J6472" t="s">
        <v>21198</v>
      </c>
      <c r="K6472" t="s">
        <v>21199</v>
      </c>
      <c r="L6472" t="s">
        <v>8903</v>
      </c>
      <c r="M6472">
        <v>30</v>
      </c>
      <c r="N6472" t="s">
        <v>8614</v>
      </c>
      <c r="O6472" t="s">
        <v>16290</v>
      </c>
      <c r="P6472">
        <v>3</v>
      </c>
      <c r="Q6472">
        <v>533</v>
      </c>
      <c r="R6472">
        <v>398</v>
      </c>
      <c r="W6472">
        <v>0.63640200000000002</v>
      </c>
      <c r="X6472">
        <v>0.76368239999999998</v>
      </c>
    </row>
    <row r="6473" spans="1:24" hidden="1" x14ac:dyDescent="0.3">
      <c r="A6473" t="s">
        <v>21202</v>
      </c>
      <c r="B6473" t="s">
        <v>8174</v>
      </c>
      <c r="C6473" t="s">
        <v>1177</v>
      </c>
      <c r="D6473" t="s">
        <v>1176</v>
      </c>
      <c r="E6473" t="s">
        <v>113</v>
      </c>
      <c r="F6473" t="s">
        <v>1178</v>
      </c>
      <c r="G6473" t="s">
        <v>247</v>
      </c>
      <c r="H6473" t="s">
        <v>308</v>
      </c>
      <c r="I6473" t="s">
        <v>115</v>
      </c>
      <c r="J6473" t="s">
        <v>21203</v>
      </c>
      <c r="K6473" t="s">
        <v>21204</v>
      </c>
      <c r="L6473" t="s">
        <v>8903</v>
      </c>
      <c r="M6473">
        <v>29</v>
      </c>
      <c r="N6473" t="s">
        <v>9085</v>
      </c>
      <c r="O6473" t="s">
        <v>17159</v>
      </c>
      <c r="P6473">
        <v>3</v>
      </c>
      <c r="Q6473">
        <v>1450</v>
      </c>
      <c r="R6473">
        <v>400</v>
      </c>
      <c r="T6473">
        <v>0</v>
      </c>
      <c r="U6473">
        <v>110</v>
      </c>
      <c r="V6473">
        <v>200</v>
      </c>
      <c r="W6473">
        <v>1.74</v>
      </c>
      <c r="X6473">
        <v>2.0880000000000001</v>
      </c>
    </row>
    <row r="6474" spans="1:24" hidden="1" x14ac:dyDescent="0.3">
      <c r="A6474" t="s">
        <v>21205</v>
      </c>
      <c r="B6474" t="s">
        <v>8617</v>
      </c>
      <c r="C6474" t="s">
        <v>1177</v>
      </c>
      <c r="D6474" t="s">
        <v>1176</v>
      </c>
      <c r="E6474" t="s">
        <v>113</v>
      </c>
      <c r="F6474" t="s">
        <v>1178</v>
      </c>
      <c r="G6474" t="s">
        <v>247</v>
      </c>
      <c r="H6474" t="s">
        <v>308</v>
      </c>
      <c r="I6474" t="s">
        <v>115</v>
      </c>
      <c r="J6474" t="s">
        <v>21203</v>
      </c>
      <c r="K6474" t="s">
        <v>21204</v>
      </c>
      <c r="L6474" t="s">
        <v>8903</v>
      </c>
      <c r="M6474">
        <v>29</v>
      </c>
      <c r="N6474" t="s">
        <v>9085</v>
      </c>
      <c r="O6474" t="s">
        <v>18672</v>
      </c>
      <c r="P6474">
        <v>3</v>
      </c>
      <c r="Q6474">
        <v>1499</v>
      </c>
      <c r="R6474">
        <v>369</v>
      </c>
      <c r="T6474">
        <v>0</v>
      </c>
      <c r="U6474">
        <v>110</v>
      </c>
      <c r="V6474">
        <v>200</v>
      </c>
      <c r="W6474">
        <v>1.6593929999999999</v>
      </c>
      <c r="X6474">
        <v>1.9912715999999997</v>
      </c>
    </row>
    <row r="6475" spans="1:24" hidden="1" x14ac:dyDescent="0.3">
      <c r="A6475" t="s">
        <v>21206</v>
      </c>
      <c r="B6475" t="s">
        <v>8640</v>
      </c>
      <c r="C6475" t="s">
        <v>1177</v>
      </c>
      <c r="D6475" t="s">
        <v>1176</v>
      </c>
      <c r="E6475" t="s">
        <v>113</v>
      </c>
      <c r="F6475" t="s">
        <v>1178</v>
      </c>
      <c r="G6475" t="s">
        <v>247</v>
      </c>
      <c r="H6475" t="s">
        <v>308</v>
      </c>
      <c r="I6475" t="s">
        <v>115</v>
      </c>
      <c r="J6475" t="s">
        <v>21203</v>
      </c>
      <c r="K6475" t="s">
        <v>21204</v>
      </c>
      <c r="L6475" t="s">
        <v>8903</v>
      </c>
      <c r="M6475">
        <v>27</v>
      </c>
      <c r="N6475" t="s">
        <v>9085</v>
      </c>
      <c r="O6475" t="s">
        <v>21207</v>
      </c>
      <c r="P6475">
        <v>3</v>
      </c>
      <c r="Q6475">
        <v>965</v>
      </c>
      <c r="R6475">
        <v>470</v>
      </c>
      <c r="T6475">
        <v>0</v>
      </c>
      <c r="U6475">
        <v>110</v>
      </c>
      <c r="V6475">
        <v>200</v>
      </c>
      <c r="W6475">
        <v>1.3606499999999999</v>
      </c>
      <c r="X6475">
        <v>1.6327799999999999</v>
      </c>
    </row>
    <row r="6476" spans="1:24" hidden="1" x14ac:dyDescent="0.3">
      <c r="A6476" t="s">
        <v>21208</v>
      </c>
      <c r="B6476" t="s">
        <v>8179</v>
      </c>
      <c r="C6476" t="s">
        <v>1177</v>
      </c>
      <c r="D6476" t="s">
        <v>1176</v>
      </c>
      <c r="E6476" t="s">
        <v>113</v>
      </c>
      <c r="F6476" t="s">
        <v>1178</v>
      </c>
      <c r="G6476" t="s">
        <v>247</v>
      </c>
      <c r="H6476" t="s">
        <v>308</v>
      </c>
      <c r="I6476" t="s">
        <v>115</v>
      </c>
      <c r="J6476" t="s">
        <v>21203</v>
      </c>
      <c r="K6476" t="s">
        <v>21204</v>
      </c>
      <c r="L6476" t="s">
        <v>8903</v>
      </c>
      <c r="M6476">
        <v>29</v>
      </c>
      <c r="N6476" t="s">
        <v>9085</v>
      </c>
      <c r="O6476" t="s">
        <v>11880</v>
      </c>
      <c r="P6476">
        <v>3</v>
      </c>
      <c r="Q6476">
        <v>400</v>
      </c>
      <c r="R6476">
        <v>300</v>
      </c>
      <c r="W6476">
        <v>0.36</v>
      </c>
      <c r="X6476">
        <v>0.432</v>
      </c>
    </row>
    <row r="6477" spans="1:24" hidden="1" x14ac:dyDescent="0.3">
      <c r="A6477" t="s">
        <v>21209</v>
      </c>
      <c r="B6477" t="s">
        <v>8536</v>
      </c>
      <c r="C6477" t="s">
        <v>1177</v>
      </c>
      <c r="D6477" t="s">
        <v>1176</v>
      </c>
      <c r="E6477" t="s">
        <v>113</v>
      </c>
      <c r="F6477" t="s">
        <v>1178</v>
      </c>
      <c r="G6477" t="s">
        <v>247</v>
      </c>
      <c r="H6477" t="s">
        <v>308</v>
      </c>
      <c r="I6477" t="s">
        <v>115</v>
      </c>
      <c r="J6477" t="s">
        <v>21203</v>
      </c>
      <c r="K6477" t="s">
        <v>21204</v>
      </c>
      <c r="L6477" t="s">
        <v>8903</v>
      </c>
      <c r="M6477">
        <v>29</v>
      </c>
      <c r="N6477" t="s">
        <v>9085</v>
      </c>
      <c r="O6477" t="s">
        <v>16695</v>
      </c>
      <c r="P6477">
        <v>3</v>
      </c>
      <c r="Q6477">
        <v>400</v>
      </c>
      <c r="R6477">
        <v>300</v>
      </c>
      <c r="W6477">
        <v>0.36</v>
      </c>
      <c r="X6477">
        <v>0.432</v>
      </c>
    </row>
    <row r="6478" spans="1:24" hidden="1" x14ac:dyDescent="0.3">
      <c r="A6478" t="s">
        <v>21210</v>
      </c>
      <c r="B6478" t="s">
        <v>8174</v>
      </c>
      <c r="C6478" t="s">
        <v>7919</v>
      </c>
      <c r="D6478" t="s">
        <v>7918</v>
      </c>
      <c r="E6478" t="s">
        <v>113</v>
      </c>
      <c r="F6478" t="s">
        <v>7920</v>
      </c>
      <c r="G6478" t="s">
        <v>247</v>
      </c>
      <c r="H6478" t="s">
        <v>308</v>
      </c>
      <c r="I6478" t="s">
        <v>115</v>
      </c>
      <c r="J6478" t="s">
        <v>21211</v>
      </c>
      <c r="K6478" t="s">
        <v>21212</v>
      </c>
      <c r="L6478" t="s">
        <v>9030</v>
      </c>
      <c r="M6478">
        <v>59</v>
      </c>
      <c r="N6478" t="s">
        <v>9085</v>
      </c>
      <c r="O6478" t="s">
        <v>10329</v>
      </c>
      <c r="P6478">
        <v>2</v>
      </c>
      <c r="Q6478">
        <v>2580</v>
      </c>
      <c r="R6478">
        <v>590</v>
      </c>
      <c r="T6478">
        <v>115</v>
      </c>
      <c r="U6478">
        <v>300</v>
      </c>
      <c r="W6478">
        <v>3.0444</v>
      </c>
      <c r="X6478">
        <v>3.6532799999999996</v>
      </c>
    </row>
    <row r="6479" spans="1:24" hidden="1" x14ac:dyDescent="0.3">
      <c r="A6479" t="s">
        <v>21213</v>
      </c>
      <c r="B6479" t="s">
        <v>8179</v>
      </c>
      <c r="C6479" t="s">
        <v>7919</v>
      </c>
      <c r="D6479" t="s">
        <v>7918</v>
      </c>
      <c r="E6479" t="s">
        <v>113</v>
      </c>
      <c r="F6479" t="s">
        <v>7920</v>
      </c>
      <c r="G6479" t="s">
        <v>247</v>
      </c>
      <c r="H6479" t="s">
        <v>308</v>
      </c>
      <c r="I6479" t="s">
        <v>115</v>
      </c>
      <c r="J6479" t="s">
        <v>21211</v>
      </c>
      <c r="K6479" t="s">
        <v>21212</v>
      </c>
      <c r="L6479" t="s">
        <v>9030</v>
      </c>
      <c r="M6479">
        <v>59</v>
      </c>
      <c r="N6479" t="s">
        <v>9085</v>
      </c>
      <c r="O6479" t="s">
        <v>11880</v>
      </c>
      <c r="P6479">
        <v>2</v>
      </c>
      <c r="Q6479">
        <v>400</v>
      </c>
      <c r="R6479">
        <v>300</v>
      </c>
      <c r="W6479">
        <v>0.24</v>
      </c>
      <c r="X6479">
        <v>0.28799999999999998</v>
      </c>
    </row>
    <row r="6480" spans="1:24" hidden="1" x14ac:dyDescent="0.3">
      <c r="A6480" t="s">
        <v>21214</v>
      </c>
      <c r="B6480" t="s">
        <v>8536</v>
      </c>
      <c r="C6480" t="s">
        <v>7919</v>
      </c>
      <c r="D6480" t="s">
        <v>7918</v>
      </c>
      <c r="E6480" t="s">
        <v>113</v>
      </c>
      <c r="F6480" t="s">
        <v>7920</v>
      </c>
      <c r="G6480" t="s">
        <v>247</v>
      </c>
      <c r="H6480" t="s">
        <v>308</v>
      </c>
      <c r="I6480" t="s">
        <v>115</v>
      </c>
      <c r="J6480" t="s">
        <v>21211</v>
      </c>
      <c r="K6480" t="s">
        <v>21212</v>
      </c>
      <c r="L6480" t="s">
        <v>9030</v>
      </c>
      <c r="M6480">
        <v>58</v>
      </c>
      <c r="N6480" t="s">
        <v>9085</v>
      </c>
      <c r="O6480" t="s">
        <v>9131</v>
      </c>
      <c r="P6480">
        <v>2</v>
      </c>
      <c r="Q6480">
        <v>210</v>
      </c>
      <c r="R6480">
        <v>210</v>
      </c>
      <c r="W6480">
        <v>8.8200000000000001E-2</v>
      </c>
      <c r="X6480">
        <v>0.10584</v>
      </c>
    </row>
    <row r="6481" spans="1:24" hidden="1" x14ac:dyDescent="0.3">
      <c r="A6481" t="s">
        <v>21215</v>
      </c>
      <c r="B6481" t="s">
        <v>8211</v>
      </c>
      <c r="C6481" t="s">
        <v>7919</v>
      </c>
      <c r="D6481" t="s">
        <v>7918</v>
      </c>
      <c r="E6481" t="s">
        <v>113</v>
      </c>
      <c r="F6481" t="s">
        <v>7920</v>
      </c>
      <c r="G6481" t="s">
        <v>247</v>
      </c>
      <c r="H6481" t="s">
        <v>308</v>
      </c>
      <c r="I6481" t="s">
        <v>115</v>
      </c>
      <c r="J6481" t="s">
        <v>21211</v>
      </c>
      <c r="K6481" t="s">
        <v>21212</v>
      </c>
      <c r="L6481" t="s">
        <v>9030</v>
      </c>
      <c r="M6481">
        <v>58</v>
      </c>
      <c r="N6481" t="s">
        <v>10031</v>
      </c>
      <c r="O6481" t="s">
        <v>10333</v>
      </c>
      <c r="P6481">
        <v>1</v>
      </c>
      <c r="Q6481">
        <v>0.6</v>
      </c>
      <c r="T6481">
        <v>121.47</v>
      </c>
      <c r="W6481">
        <v>0.28274333882308139</v>
      </c>
      <c r="X6481">
        <v>0.45238934211693027</v>
      </c>
    </row>
    <row r="6482" spans="1:24" hidden="1" x14ac:dyDescent="0.3">
      <c r="A6482" t="s">
        <v>21216</v>
      </c>
      <c r="B6482" t="s">
        <v>8174</v>
      </c>
      <c r="C6482" t="s">
        <v>2515</v>
      </c>
      <c r="D6482" t="s">
        <v>2514</v>
      </c>
      <c r="E6482" t="s">
        <v>113</v>
      </c>
      <c r="F6482" t="s">
        <v>2516</v>
      </c>
      <c r="G6482" t="s">
        <v>133</v>
      </c>
      <c r="H6482" t="s">
        <v>2044</v>
      </c>
      <c r="I6482" t="s">
        <v>438</v>
      </c>
      <c r="J6482" t="s">
        <v>21217</v>
      </c>
      <c r="K6482" t="s">
        <v>21218</v>
      </c>
      <c r="L6482" t="s">
        <v>1173</v>
      </c>
      <c r="M6482">
        <v>50</v>
      </c>
      <c r="N6482" t="s">
        <v>8442</v>
      </c>
      <c r="O6482" t="s">
        <v>17235</v>
      </c>
      <c r="P6482">
        <v>2</v>
      </c>
      <c r="Q6482">
        <v>2500</v>
      </c>
      <c r="R6482">
        <v>355</v>
      </c>
      <c r="T6482">
        <v>100</v>
      </c>
      <c r="U6482">
        <v>275</v>
      </c>
      <c r="W6482">
        <v>1.7749999999999999</v>
      </c>
      <c r="X6482">
        <v>2.13</v>
      </c>
    </row>
    <row r="6483" spans="1:24" hidden="1" x14ac:dyDescent="0.3">
      <c r="A6483" t="s">
        <v>21219</v>
      </c>
      <c r="B6483" t="s">
        <v>8179</v>
      </c>
      <c r="C6483" t="s">
        <v>2515</v>
      </c>
      <c r="D6483" t="s">
        <v>2514</v>
      </c>
      <c r="E6483" t="s">
        <v>113</v>
      </c>
      <c r="F6483" t="s">
        <v>2516</v>
      </c>
      <c r="G6483" t="s">
        <v>133</v>
      </c>
      <c r="H6483" t="s">
        <v>2044</v>
      </c>
      <c r="I6483" t="s">
        <v>438</v>
      </c>
      <c r="J6483" t="s">
        <v>21217</v>
      </c>
      <c r="K6483" t="s">
        <v>21218</v>
      </c>
      <c r="L6483" t="s">
        <v>1173</v>
      </c>
      <c r="M6483">
        <v>50</v>
      </c>
      <c r="N6483" t="s">
        <v>9971</v>
      </c>
      <c r="O6483" t="s">
        <v>20411</v>
      </c>
      <c r="P6483">
        <v>1</v>
      </c>
      <c r="Q6483">
        <v>441</v>
      </c>
      <c r="R6483">
        <v>402</v>
      </c>
      <c r="W6483">
        <v>0.177282</v>
      </c>
      <c r="X6483">
        <v>0.21273839999999999</v>
      </c>
    </row>
    <row r="6484" spans="1:24" hidden="1" x14ac:dyDescent="0.3">
      <c r="A6484" t="s">
        <v>21220</v>
      </c>
      <c r="B6484" t="s">
        <v>8211</v>
      </c>
      <c r="C6484" t="s">
        <v>2515</v>
      </c>
      <c r="D6484" t="s">
        <v>2514</v>
      </c>
      <c r="E6484" t="s">
        <v>113</v>
      </c>
      <c r="F6484" t="s">
        <v>2516</v>
      </c>
      <c r="G6484" t="s">
        <v>133</v>
      </c>
      <c r="H6484" t="s">
        <v>2044</v>
      </c>
      <c r="I6484" t="s">
        <v>438</v>
      </c>
      <c r="J6484" t="s">
        <v>21217</v>
      </c>
      <c r="K6484" t="s">
        <v>21218</v>
      </c>
      <c r="L6484" t="s">
        <v>1173</v>
      </c>
      <c r="M6484">
        <v>48</v>
      </c>
      <c r="N6484" t="s">
        <v>113</v>
      </c>
      <c r="O6484" t="s">
        <v>9493</v>
      </c>
      <c r="P6484">
        <v>2</v>
      </c>
      <c r="Q6484">
        <v>0.6</v>
      </c>
      <c r="T6484">
        <v>277</v>
      </c>
      <c r="U6484">
        <v>97</v>
      </c>
      <c r="W6484">
        <v>0.56548667764616278</v>
      </c>
      <c r="X6484">
        <v>0.90477868423386054</v>
      </c>
    </row>
    <row r="6485" spans="1:24" hidden="1" x14ac:dyDescent="0.3">
      <c r="A6485" t="s">
        <v>21221</v>
      </c>
      <c r="B6485" t="s">
        <v>8174</v>
      </c>
      <c r="C6485" t="s">
        <v>8020</v>
      </c>
      <c r="D6485" t="s">
        <v>8019</v>
      </c>
      <c r="E6485" t="s">
        <v>113</v>
      </c>
      <c r="F6485" t="s">
        <v>8021</v>
      </c>
      <c r="G6485" t="s">
        <v>133</v>
      </c>
      <c r="H6485" t="s">
        <v>2044</v>
      </c>
      <c r="I6485" t="s">
        <v>438</v>
      </c>
      <c r="J6485" t="s">
        <v>21222</v>
      </c>
      <c r="K6485" t="s">
        <v>21223</v>
      </c>
      <c r="L6485" t="s">
        <v>1173</v>
      </c>
      <c r="M6485">
        <v>50</v>
      </c>
      <c r="N6485" t="s">
        <v>8442</v>
      </c>
      <c r="O6485" t="s">
        <v>17235</v>
      </c>
      <c r="P6485">
        <v>2</v>
      </c>
      <c r="Q6485">
        <v>2500</v>
      </c>
      <c r="R6485">
        <v>355</v>
      </c>
      <c r="T6485">
        <v>75</v>
      </c>
      <c r="U6485">
        <v>330</v>
      </c>
      <c r="W6485">
        <v>1.7749999999999999</v>
      </c>
      <c r="X6485">
        <v>2.13</v>
      </c>
    </row>
    <row r="6486" spans="1:24" hidden="1" x14ac:dyDescent="0.3">
      <c r="A6486" t="s">
        <v>21224</v>
      </c>
      <c r="B6486" t="s">
        <v>8179</v>
      </c>
      <c r="C6486" t="s">
        <v>8020</v>
      </c>
      <c r="D6486" t="s">
        <v>8019</v>
      </c>
      <c r="E6486" t="s">
        <v>113</v>
      </c>
      <c r="F6486" t="s">
        <v>8021</v>
      </c>
      <c r="G6486" t="s">
        <v>133</v>
      </c>
      <c r="H6486" t="s">
        <v>2044</v>
      </c>
      <c r="I6486" t="s">
        <v>438</v>
      </c>
      <c r="J6486" t="s">
        <v>21222</v>
      </c>
      <c r="K6486" t="s">
        <v>21223</v>
      </c>
      <c r="L6486" t="s">
        <v>1173</v>
      </c>
      <c r="M6486">
        <v>50</v>
      </c>
      <c r="N6486" t="s">
        <v>9971</v>
      </c>
      <c r="O6486" t="s">
        <v>20411</v>
      </c>
      <c r="P6486">
        <v>1</v>
      </c>
      <c r="Q6486">
        <v>441</v>
      </c>
      <c r="R6486">
        <v>402</v>
      </c>
      <c r="W6486">
        <v>0.177282</v>
      </c>
      <c r="X6486">
        <v>0.21273839999999999</v>
      </c>
    </row>
    <row r="6487" spans="1:24" hidden="1" x14ac:dyDescent="0.3">
      <c r="A6487" t="s">
        <v>21225</v>
      </c>
      <c r="B6487" t="s">
        <v>8211</v>
      </c>
      <c r="C6487" t="s">
        <v>8020</v>
      </c>
      <c r="D6487" t="s">
        <v>8019</v>
      </c>
      <c r="E6487" t="s">
        <v>113</v>
      </c>
      <c r="F6487" t="s">
        <v>8021</v>
      </c>
      <c r="G6487" t="s">
        <v>133</v>
      </c>
      <c r="H6487" t="s">
        <v>2044</v>
      </c>
      <c r="I6487" t="s">
        <v>438</v>
      </c>
      <c r="J6487" t="s">
        <v>21222</v>
      </c>
      <c r="K6487" t="s">
        <v>21223</v>
      </c>
      <c r="L6487" t="s">
        <v>1173</v>
      </c>
      <c r="M6487">
        <v>48</v>
      </c>
      <c r="N6487" t="s">
        <v>113</v>
      </c>
      <c r="O6487" t="s">
        <v>9493</v>
      </c>
      <c r="P6487">
        <v>1</v>
      </c>
      <c r="Q6487">
        <v>0.3</v>
      </c>
      <c r="T6487">
        <v>331</v>
      </c>
      <c r="W6487">
        <v>7.0685834705770348E-2</v>
      </c>
      <c r="X6487">
        <v>0.11309733552923257</v>
      </c>
    </row>
    <row r="6488" spans="1:24" hidden="1" x14ac:dyDescent="0.3">
      <c r="A6488" t="s">
        <v>21226</v>
      </c>
      <c r="B6488" t="s">
        <v>8174</v>
      </c>
      <c r="C6488" t="s">
        <v>2058</v>
      </c>
      <c r="D6488" t="s">
        <v>2057</v>
      </c>
      <c r="E6488" t="s">
        <v>113</v>
      </c>
      <c r="F6488" t="s">
        <v>2059</v>
      </c>
      <c r="G6488" t="s">
        <v>133</v>
      </c>
      <c r="H6488" t="s">
        <v>2044</v>
      </c>
      <c r="I6488" t="s">
        <v>438</v>
      </c>
      <c r="J6488" t="s">
        <v>21227</v>
      </c>
      <c r="K6488" t="s">
        <v>21228</v>
      </c>
      <c r="L6488" t="s">
        <v>1173</v>
      </c>
      <c r="M6488">
        <v>50</v>
      </c>
      <c r="N6488" t="s">
        <v>8442</v>
      </c>
      <c r="O6488" t="s">
        <v>17235</v>
      </c>
      <c r="P6488">
        <v>2</v>
      </c>
      <c r="Q6488">
        <v>2500</v>
      </c>
      <c r="R6488">
        <v>355</v>
      </c>
      <c r="T6488">
        <v>80</v>
      </c>
      <c r="U6488">
        <v>260</v>
      </c>
      <c r="W6488">
        <v>1.7749999999999999</v>
      </c>
      <c r="X6488">
        <v>2.13</v>
      </c>
    </row>
    <row r="6489" spans="1:24" hidden="1" x14ac:dyDescent="0.3">
      <c r="A6489" t="s">
        <v>21229</v>
      </c>
      <c r="B6489" t="s">
        <v>8179</v>
      </c>
      <c r="C6489" t="s">
        <v>2058</v>
      </c>
      <c r="D6489" t="s">
        <v>2057</v>
      </c>
      <c r="E6489" t="s">
        <v>113</v>
      </c>
      <c r="F6489" t="s">
        <v>2059</v>
      </c>
      <c r="G6489" t="s">
        <v>133</v>
      </c>
      <c r="H6489" t="s">
        <v>2044</v>
      </c>
      <c r="I6489" t="s">
        <v>438</v>
      </c>
      <c r="J6489" t="s">
        <v>21227</v>
      </c>
      <c r="K6489" t="s">
        <v>21228</v>
      </c>
      <c r="L6489" t="s">
        <v>1173</v>
      </c>
      <c r="M6489">
        <v>50</v>
      </c>
      <c r="N6489" t="s">
        <v>9971</v>
      </c>
      <c r="O6489" t="s">
        <v>20411</v>
      </c>
      <c r="P6489">
        <v>1</v>
      </c>
      <c r="Q6489">
        <v>441</v>
      </c>
      <c r="R6489">
        <v>402</v>
      </c>
      <c r="W6489">
        <v>0.177282</v>
      </c>
      <c r="X6489">
        <v>0.21273839999999999</v>
      </c>
    </row>
    <row r="6490" spans="1:24" hidden="1" x14ac:dyDescent="0.3">
      <c r="A6490" t="s">
        <v>21230</v>
      </c>
      <c r="B6490" t="s">
        <v>8211</v>
      </c>
      <c r="C6490" t="s">
        <v>2058</v>
      </c>
      <c r="D6490" t="s">
        <v>2057</v>
      </c>
      <c r="E6490" t="s">
        <v>113</v>
      </c>
      <c r="F6490" t="s">
        <v>2059</v>
      </c>
      <c r="G6490" t="s">
        <v>133</v>
      </c>
      <c r="H6490" t="s">
        <v>2044</v>
      </c>
      <c r="I6490" t="s">
        <v>438</v>
      </c>
      <c r="J6490" t="s">
        <v>21227</v>
      </c>
      <c r="K6490" t="s">
        <v>21228</v>
      </c>
      <c r="L6490" t="s">
        <v>1173</v>
      </c>
      <c r="M6490">
        <v>48</v>
      </c>
      <c r="N6490" t="s">
        <v>113</v>
      </c>
      <c r="O6490" t="s">
        <v>9493</v>
      </c>
      <c r="P6490">
        <v>1</v>
      </c>
      <c r="Q6490">
        <v>0.3</v>
      </c>
      <c r="T6490">
        <v>258</v>
      </c>
      <c r="W6490">
        <v>7.0685834705770348E-2</v>
      </c>
      <c r="X6490">
        <v>0.11309733552923257</v>
      </c>
    </row>
    <row r="6491" spans="1:24" hidden="1" x14ac:dyDescent="0.3">
      <c r="A6491" t="s">
        <v>21231</v>
      </c>
      <c r="B6491" t="s">
        <v>8174</v>
      </c>
      <c r="C6491" t="s">
        <v>2520</v>
      </c>
      <c r="D6491" t="s">
        <v>2519</v>
      </c>
      <c r="E6491" t="s">
        <v>113</v>
      </c>
      <c r="F6491" t="s">
        <v>2521</v>
      </c>
      <c r="G6491" t="s">
        <v>133</v>
      </c>
      <c r="H6491" t="s">
        <v>2044</v>
      </c>
      <c r="I6491" t="s">
        <v>438</v>
      </c>
      <c r="J6491" t="s">
        <v>21232</v>
      </c>
      <c r="K6491" t="s">
        <v>21233</v>
      </c>
      <c r="L6491" t="s">
        <v>9030</v>
      </c>
      <c r="M6491">
        <v>60</v>
      </c>
      <c r="N6491" t="s">
        <v>8442</v>
      </c>
      <c r="O6491" t="s">
        <v>17235</v>
      </c>
      <c r="P6491">
        <v>2</v>
      </c>
      <c r="Q6491">
        <v>2500</v>
      </c>
      <c r="R6491">
        <v>355</v>
      </c>
      <c r="T6491">
        <v>100</v>
      </c>
      <c r="U6491">
        <v>275</v>
      </c>
      <c r="W6491">
        <v>1.7749999999999999</v>
      </c>
      <c r="X6491">
        <v>2.13</v>
      </c>
    </row>
    <row r="6492" spans="1:24" hidden="1" x14ac:dyDescent="0.3">
      <c r="A6492" t="s">
        <v>21234</v>
      </c>
      <c r="B6492" t="s">
        <v>8179</v>
      </c>
      <c r="C6492" t="s">
        <v>2520</v>
      </c>
      <c r="D6492" t="s">
        <v>2519</v>
      </c>
      <c r="E6492" t="s">
        <v>113</v>
      </c>
      <c r="F6492" t="s">
        <v>2521</v>
      </c>
      <c r="G6492" t="s">
        <v>133</v>
      </c>
      <c r="H6492" t="s">
        <v>2044</v>
      </c>
      <c r="I6492" t="s">
        <v>438</v>
      </c>
      <c r="J6492" t="s">
        <v>21232</v>
      </c>
      <c r="K6492" t="s">
        <v>21233</v>
      </c>
      <c r="L6492" t="s">
        <v>9030</v>
      </c>
      <c r="M6492">
        <v>60</v>
      </c>
      <c r="N6492" t="s">
        <v>9971</v>
      </c>
      <c r="O6492" t="s">
        <v>20411</v>
      </c>
      <c r="P6492">
        <v>1</v>
      </c>
      <c r="Q6492">
        <v>441</v>
      </c>
      <c r="R6492">
        <v>402</v>
      </c>
      <c r="W6492">
        <v>0.177282</v>
      </c>
      <c r="X6492">
        <v>0.21273839999999999</v>
      </c>
    </row>
    <row r="6493" spans="1:24" hidden="1" x14ac:dyDescent="0.3">
      <c r="A6493" t="s">
        <v>21235</v>
      </c>
      <c r="B6493" t="s">
        <v>8211</v>
      </c>
      <c r="C6493" t="s">
        <v>2520</v>
      </c>
      <c r="D6493" t="s">
        <v>2519</v>
      </c>
      <c r="E6493" t="s">
        <v>113</v>
      </c>
      <c r="F6493" t="s">
        <v>2521</v>
      </c>
      <c r="G6493" t="s">
        <v>133</v>
      </c>
      <c r="H6493" t="s">
        <v>2044</v>
      </c>
      <c r="I6493" t="s">
        <v>438</v>
      </c>
      <c r="J6493" t="s">
        <v>21232</v>
      </c>
      <c r="K6493" t="s">
        <v>21233</v>
      </c>
      <c r="L6493" t="s">
        <v>9030</v>
      </c>
      <c r="M6493">
        <v>58</v>
      </c>
      <c r="N6493" t="s">
        <v>113</v>
      </c>
      <c r="O6493" t="s">
        <v>9493</v>
      </c>
      <c r="P6493">
        <v>2</v>
      </c>
      <c r="Q6493">
        <v>0.6</v>
      </c>
      <c r="T6493">
        <v>97</v>
      </c>
      <c r="U6493">
        <v>277</v>
      </c>
      <c r="W6493">
        <v>0.56548667764616278</v>
      </c>
      <c r="X6493">
        <v>0.90477868423386054</v>
      </c>
    </row>
    <row r="6494" spans="1:24" hidden="1" x14ac:dyDescent="0.3">
      <c r="A6494" t="s">
        <v>21236</v>
      </c>
      <c r="B6494" t="s">
        <v>8174</v>
      </c>
      <c r="C6494" t="s">
        <v>2499</v>
      </c>
      <c r="D6494" t="s">
        <v>2498</v>
      </c>
      <c r="E6494" t="s">
        <v>113</v>
      </c>
      <c r="F6494" t="s">
        <v>2500</v>
      </c>
      <c r="G6494" t="s">
        <v>133</v>
      </c>
      <c r="H6494" t="s">
        <v>2044</v>
      </c>
      <c r="I6494" t="s">
        <v>438</v>
      </c>
      <c r="J6494" t="s">
        <v>21237</v>
      </c>
      <c r="K6494" t="s">
        <v>21238</v>
      </c>
      <c r="L6494" t="s">
        <v>9030</v>
      </c>
      <c r="M6494">
        <v>60</v>
      </c>
      <c r="N6494" t="s">
        <v>8442</v>
      </c>
      <c r="O6494" t="s">
        <v>17235</v>
      </c>
      <c r="P6494">
        <v>2</v>
      </c>
      <c r="Q6494">
        <v>2500</v>
      </c>
      <c r="R6494">
        <v>355</v>
      </c>
      <c r="T6494">
        <v>85</v>
      </c>
      <c r="U6494">
        <v>280</v>
      </c>
      <c r="W6494">
        <v>1.7749999999999999</v>
      </c>
      <c r="X6494">
        <v>2.13</v>
      </c>
    </row>
    <row r="6495" spans="1:24" hidden="1" x14ac:dyDescent="0.3">
      <c r="A6495" t="s">
        <v>21239</v>
      </c>
      <c r="B6495" t="s">
        <v>8179</v>
      </c>
      <c r="C6495" t="s">
        <v>2499</v>
      </c>
      <c r="D6495" t="s">
        <v>2498</v>
      </c>
      <c r="E6495" t="s">
        <v>113</v>
      </c>
      <c r="F6495" t="s">
        <v>2500</v>
      </c>
      <c r="G6495" t="s">
        <v>133</v>
      </c>
      <c r="H6495" t="s">
        <v>2044</v>
      </c>
      <c r="I6495" t="s">
        <v>438</v>
      </c>
      <c r="J6495" t="s">
        <v>21237</v>
      </c>
      <c r="K6495" t="s">
        <v>21238</v>
      </c>
      <c r="L6495" t="s">
        <v>9030</v>
      </c>
      <c r="M6495">
        <v>60</v>
      </c>
      <c r="N6495" t="s">
        <v>9971</v>
      </c>
      <c r="O6495" t="s">
        <v>20411</v>
      </c>
      <c r="P6495">
        <v>1</v>
      </c>
      <c r="Q6495">
        <v>441</v>
      </c>
      <c r="R6495">
        <v>402</v>
      </c>
      <c r="W6495">
        <v>0.177282</v>
      </c>
      <c r="X6495">
        <v>0.21273839999999999</v>
      </c>
    </row>
    <row r="6496" spans="1:24" hidden="1" x14ac:dyDescent="0.3">
      <c r="A6496" t="s">
        <v>21240</v>
      </c>
      <c r="B6496" t="s">
        <v>8211</v>
      </c>
      <c r="C6496" t="s">
        <v>2499</v>
      </c>
      <c r="D6496" t="s">
        <v>2498</v>
      </c>
      <c r="E6496" t="s">
        <v>113</v>
      </c>
      <c r="F6496" t="s">
        <v>2500</v>
      </c>
      <c r="G6496" t="s">
        <v>133</v>
      </c>
      <c r="H6496" t="s">
        <v>2044</v>
      </c>
      <c r="I6496" t="s">
        <v>438</v>
      </c>
      <c r="J6496" t="s">
        <v>21237</v>
      </c>
      <c r="K6496" t="s">
        <v>21238</v>
      </c>
      <c r="L6496" t="s">
        <v>9030</v>
      </c>
      <c r="M6496">
        <v>58</v>
      </c>
      <c r="N6496" t="s">
        <v>113</v>
      </c>
      <c r="O6496" t="s">
        <v>9493</v>
      </c>
      <c r="P6496">
        <v>3</v>
      </c>
      <c r="Q6496">
        <v>0.6</v>
      </c>
      <c r="T6496">
        <v>298</v>
      </c>
      <c r="U6496">
        <v>85</v>
      </c>
      <c r="V6496">
        <v>293</v>
      </c>
      <c r="W6496">
        <v>0.84823001646924412</v>
      </c>
      <c r="X6496">
        <v>1.3571680263507906</v>
      </c>
    </row>
    <row r="6497" spans="1:24" hidden="1" x14ac:dyDescent="0.3">
      <c r="A6497" t="s">
        <v>21241</v>
      </c>
      <c r="B6497" t="s">
        <v>8174</v>
      </c>
      <c r="C6497" t="s">
        <v>21242</v>
      </c>
      <c r="D6497" t="s">
        <v>21243</v>
      </c>
      <c r="E6497" t="s">
        <v>113</v>
      </c>
      <c r="F6497" t="s">
        <v>21244</v>
      </c>
      <c r="G6497" t="s">
        <v>247</v>
      </c>
      <c r="H6497" t="s">
        <v>308</v>
      </c>
      <c r="I6497" t="s">
        <v>115</v>
      </c>
      <c r="J6497" t="s">
        <v>21245</v>
      </c>
      <c r="K6497" t="s">
        <v>21246</v>
      </c>
      <c r="L6497" t="s">
        <v>9030</v>
      </c>
      <c r="M6497">
        <v>59</v>
      </c>
      <c r="N6497" t="s">
        <v>9085</v>
      </c>
      <c r="O6497" t="s">
        <v>11169</v>
      </c>
      <c r="P6497">
        <v>3</v>
      </c>
      <c r="Q6497">
        <v>2009</v>
      </c>
      <c r="R6497">
        <v>469</v>
      </c>
      <c r="T6497">
        <v>295</v>
      </c>
      <c r="U6497">
        <v>120</v>
      </c>
      <c r="V6497">
        <v>200</v>
      </c>
      <c r="W6497">
        <v>2.8266629999999999</v>
      </c>
      <c r="X6497">
        <v>3.3919956</v>
      </c>
    </row>
    <row r="6498" spans="1:24" hidden="1" x14ac:dyDescent="0.3">
      <c r="A6498" t="s">
        <v>21247</v>
      </c>
      <c r="B6498" t="s">
        <v>8179</v>
      </c>
      <c r="C6498" t="s">
        <v>21242</v>
      </c>
      <c r="D6498" t="s">
        <v>21243</v>
      </c>
      <c r="E6498" t="s">
        <v>113</v>
      </c>
      <c r="F6498" t="s">
        <v>21244</v>
      </c>
      <c r="G6498" t="s">
        <v>247</v>
      </c>
      <c r="H6498" t="s">
        <v>308</v>
      </c>
      <c r="I6498" t="s">
        <v>115</v>
      </c>
      <c r="J6498" t="s">
        <v>21245</v>
      </c>
      <c r="K6498" t="s">
        <v>21246</v>
      </c>
      <c r="L6498" t="s">
        <v>9030</v>
      </c>
      <c r="M6498">
        <v>59</v>
      </c>
      <c r="N6498" t="s">
        <v>9085</v>
      </c>
      <c r="O6498" t="s">
        <v>16695</v>
      </c>
      <c r="P6498">
        <v>3</v>
      </c>
      <c r="Q6498">
        <v>400</v>
      </c>
      <c r="R6498">
        <v>300</v>
      </c>
      <c r="W6498">
        <v>0.36</v>
      </c>
      <c r="X6498">
        <v>0.432</v>
      </c>
    </row>
    <row r="6499" spans="1:24" hidden="1" x14ac:dyDescent="0.3">
      <c r="A6499" t="s">
        <v>21248</v>
      </c>
      <c r="B6499" t="s">
        <v>8536</v>
      </c>
      <c r="C6499" t="s">
        <v>21242</v>
      </c>
      <c r="D6499" t="s">
        <v>21243</v>
      </c>
      <c r="E6499" t="s">
        <v>113</v>
      </c>
      <c r="F6499" t="s">
        <v>21244</v>
      </c>
      <c r="G6499" t="s">
        <v>247</v>
      </c>
      <c r="H6499" t="s">
        <v>308</v>
      </c>
      <c r="I6499" t="s">
        <v>115</v>
      </c>
      <c r="J6499" t="s">
        <v>21245</v>
      </c>
      <c r="K6499" t="s">
        <v>21246</v>
      </c>
      <c r="L6499" t="s">
        <v>9030</v>
      </c>
      <c r="M6499">
        <v>59</v>
      </c>
      <c r="N6499" t="s">
        <v>9085</v>
      </c>
      <c r="O6499" t="s">
        <v>11880</v>
      </c>
      <c r="P6499">
        <v>3</v>
      </c>
      <c r="Q6499">
        <v>400</v>
      </c>
      <c r="R6499">
        <v>300</v>
      </c>
      <c r="W6499">
        <v>0.36</v>
      </c>
      <c r="X6499">
        <v>0.432</v>
      </c>
    </row>
    <row r="6500" spans="1:24" hidden="1" x14ac:dyDescent="0.3">
      <c r="A6500" t="s">
        <v>21249</v>
      </c>
      <c r="B6500" t="s">
        <v>8539</v>
      </c>
      <c r="C6500" t="s">
        <v>21242</v>
      </c>
      <c r="D6500" t="s">
        <v>21243</v>
      </c>
      <c r="E6500" t="s">
        <v>113</v>
      </c>
      <c r="F6500" t="s">
        <v>21244</v>
      </c>
      <c r="G6500" t="s">
        <v>247</v>
      </c>
      <c r="H6500" t="s">
        <v>308</v>
      </c>
      <c r="I6500" t="s">
        <v>115</v>
      </c>
      <c r="J6500" t="s">
        <v>21245</v>
      </c>
      <c r="K6500" t="s">
        <v>21246</v>
      </c>
      <c r="L6500" t="s">
        <v>9030</v>
      </c>
      <c r="M6500">
        <v>58</v>
      </c>
      <c r="N6500" t="s">
        <v>9085</v>
      </c>
      <c r="O6500" t="s">
        <v>9131</v>
      </c>
      <c r="P6500">
        <v>2</v>
      </c>
      <c r="Q6500">
        <v>210</v>
      </c>
      <c r="R6500">
        <v>210</v>
      </c>
      <c r="W6500">
        <v>8.8200000000000001E-2</v>
      </c>
      <c r="X6500">
        <v>0.10584</v>
      </c>
    </row>
    <row r="6501" spans="1:24" hidden="1" x14ac:dyDescent="0.3">
      <c r="A6501" t="s">
        <v>21250</v>
      </c>
      <c r="B6501" t="s">
        <v>8211</v>
      </c>
      <c r="C6501" t="s">
        <v>21242</v>
      </c>
      <c r="D6501" t="s">
        <v>21243</v>
      </c>
      <c r="E6501" t="s">
        <v>113</v>
      </c>
      <c r="F6501" t="s">
        <v>21244</v>
      </c>
      <c r="G6501" t="s">
        <v>247</v>
      </c>
      <c r="H6501" t="s">
        <v>308</v>
      </c>
      <c r="I6501" t="s">
        <v>115</v>
      </c>
      <c r="J6501" t="s">
        <v>21245</v>
      </c>
      <c r="K6501" t="s">
        <v>21246</v>
      </c>
      <c r="L6501" t="s">
        <v>9030</v>
      </c>
      <c r="M6501">
        <v>58</v>
      </c>
      <c r="N6501" t="s">
        <v>10031</v>
      </c>
      <c r="O6501" t="s">
        <v>17863</v>
      </c>
      <c r="P6501">
        <v>1</v>
      </c>
      <c r="Q6501">
        <v>0.3</v>
      </c>
      <c r="T6501">
        <v>251.79</v>
      </c>
      <c r="W6501">
        <v>7.0685834705770348E-2</v>
      </c>
      <c r="X6501">
        <v>0.11309733552923257</v>
      </c>
    </row>
    <row r="6502" spans="1:24" hidden="1" x14ac:dyDescent="0.3">
      <c r="A6502" t="s">
        <v>21251</v>
      </c>
      <c r="B6502" t="s">
        <v>8174</v>
      </c>
      <c r="C6502" t="s">
        <v>4033</v>
      </c>
      <c r="D6502" t="s">
        <v>4032</v>
      </c>
      <c r="E6502" t="s">
        <v>113</v>
      </c>
      <c r="F6502" t="s">
        <v>4034</v>
      </c>
      <c r="G6502" t="s">
        <v>247</v>
      </c>
      <c r="H6502" t="s">
        <v>371</v>
      </c>
      <c r="I6502" t="s">
        <v>540</v>
      </c>
      <c r="J6502" t="s">
        <v>21252</v>
      </c>
      <c r="K6502" t="s">
        <v>21253</v>
      </c>
      <c r="L6502" t="s">
        <v>120</v>
      </c>
      <c r="M6502">
        <v>40</v>
      </c>
      <c r="N6502" t="s">
        <v>9085</v>
      </c>
      <c r="O6502" t="s">
        <v>17159</v>
      </c>
      <c r="P6502">
        <v>3</v>
      </c>
      <c r="Q6502">
        <v>1450</v>
      </c>
      <c r="R6502">
        <v>400</v>
      </c>
      <c r="T6502">
        <v>70</v>
      </c>
      <c r="U6502">
        <v>160</v>
      </c>
      <c r="V6502">
        <v>280</v>
      </c>
      <c r="W6502">
        <v>1.74</v>
      </c>
      <c r="X6502">
        <v>2.0880000000000001</v>
      </c>
    </row>
    <row r="6503" spans="1:24" hidden="1" x14ac:dyDescent="0.3">
      <c r="A6503" t="s">
        <v>21254</v>
      </c>
      <c r="B6503" t="s">
        <v>8617</v>
      </c>
      <c r="C6503" t="s">
        <v>4033</v>
      </c>
      <c r="D6503" t="s">
        <v>4032</v>
      </c>
      <c r="E6503" t="s">
        <v>113</v>
      </c>
      <c r="F6503" t="s">
        <v>4034</v>
      </c>
      <c r="G6503" t="s">
        <v>247</v>
      </c>
      <c r="H6503" t="s">
        <v>371</v>
      </c>
      <c r="I6503" t="s">
        <v>540</v>
      </c>
      <c r="J6503" t="s">
        <v>21252</v>
      </c>
      <c r="K6503" t="s">
        <v>21253</v>
      </c>
      <c r="L6503" t="s">
        <v>120</v>
      </c>
      <c r="M6503">
        <v>38</v>
      </c>
      <c r="N6503" t="s">
        <v>9085</v>
      </c>
      <c r="O6503" t="s">
        <v>8647</v>
      </c>
      <c r="P6503">
        <v>3</v>
      </c>
      <c r="Q6503">
        <v>1509</v>
      </c>
      <c r="R6503">
        <v>469</v>
      </c>
      <c r="T6503">
        <v>70</v>
      </c>
      <c r="U6503">
        <v>160</v>
      </c>
      <c r="V6503">
        <v>280</v>
      </c>
      <c r="W6503">
        <v>2.1231629999999999</v>
      </c>
      <c r="X6503">
        <v>2.5477955999999997</v>
      </c>
    </row>
    <row r="6504" spans="1:24" hidden="1" x14ac:dyDescent="0.3">
      <c r="A6504" t="s">
        <v>21255</v>
      </c>
      <c r="B6504" t="s">
        <v>8179</v>
      </c>
      <c r="C6504" t="s">
        <v>4033</v>
      </c>
      <c r="D6504" t="s">
        <v>4032</v>
      </c>
      <c r="E6504" t="s">
        <v>113</v>
      </c>
      <c r="F6504" t="s">
        <v>4034</v>
      </c>
      <c r="G6504" t="s">
        <v>247</v>
      </c>
      <c r="H6504" t="s">
        <v>371</v>
      </c>
      <c r="I6504" t="s">
        <v>540</v>
      </c>
      <c r="J6504" t="s">
        <v>21252</v>
      </c>
      <c r="K6504" t="s">
        <v>21253</v>
      </c>
      <c r="L6504" t="s">
        <v>120</v>
      </c>
      <c r="M6504">
        <v>38</v>
      </c>
      <c r="N6504" t="s">
        <v>9085</v>
      </c>
      <c r="O6504" t="s">
        <v>12377</v>
      </c>
      <c r="P6504">
        <v>2</v>
      </c>
      <c r="Q6504">
        <v>480</v>
      </c>
      <c r="R6504">
        <v>356</v>
      </c>
      <c r="W6504">
        <v>0.34176000000000001</v>
      </c>
      <c r="X6504">
        <v>0.41011199999999998</v>
      </c>
    </row>
    <row r="6505" spans="1:24" hidden="1" x14ac:dyDescent="0.3">
      <c r="A6505" t="s">
        <v>21256</v>
      </c>
      <c r="B6505" t="s">
        <v>8174</v>
      </c>
      <c r="C6505" t="s">
        <v>21257</v>
      </c>
      <c r="D6505" t="s">
        <v>21258</v>
      </c>
      <c r="E6505" t="s">
        <v>113</v>
      </c>
      <c r="F6505" t="s">
        <v>21259</v>
      </c>
      <c r="G6505" t="s">
        <v>133</v>
      </c>
      <c r="H6505" t="s">
        <v>19134</v>
      </c>
      <c r="I6505" t="s">
        <v>115</v>
      </c>
      <c r="J6505" t="s">
        <v>21260</v>
      </c>
      <c r="K6505" t="s">
        <v>21261</v>
      </c>
      <c r="L6505" t="s">
        <v>9030</v>
      </c>
      <c r="M6505">
        <v>60</v>
      </c>
      <c r="N6505" t="s">
        <v>113</v>
      </c>
      <c r="O6505" t="s">
        <v>8207</v>
      </c>
      <c r="P6505">
        <v>3</v>
      </c>
      <c r="Q6505">
        <v>1400</v>
      </c>
      <c r="R6505">
        <v>320</v>
      </c>
      <c r="T6505">
        <v>20</v>
      </c>
      <c r="U6505">
        <v>230</v>
      </c>
      <c r="V6505">
        <v>290</v>
      </c>
      <c r="W6505">
        <v>1.3440000000000001</v>
      </c>
      <c r="X6505">
        <v>1.6128</v>
      </c>
    </row>
    <row r="6506" spans="1:24" hidden="1" x14ac:dyDescent="0.3">
      <c r="A6506" t="s">
        <v>21262</v>
      </c>
      <c r="B6506" t="s">
        <v>8179</v>
      </c>
      <c r="C6506" t="s">
        <v>21257</v>
      </c>
      <c r="D6506" t="s">
        <v>21258</v>
      </c>
      <c r="E6506" t="s">
        <v>113</v>
      </c>
      <c r="F6506" t="s">
        <v>21259</v>
      </c>
      <c r="G6506" t="s">
        <v>133</v>
      </c>
      <c r="H6506" t="s">
        <v>19134</v>
      </c>
      <c r="I6506" t="s">
        <v>115</v>
      </c>
      <c r="J6506" t="s">
        <v>21260</v>
      </c>
      <c r="K6506" t="s">
        <v>21261</v>
      </c>
      <c r="L6506" t="s">
        <v>9030</v>
      </c>
      <c r="M6506">
        <v>60</v>
      </c>
      <c r="N6506" t="s">
        <v>113</v>
      </c>
      <c r="O6506" t="s">
        <v>17706</v>
      </c>
      <c r="P6506">
        <v>1</v>
      </c>
      <c r="Q6506">
        <v>441</v>
      </c>
      <c r="R6506">
        <v>402</v>
      </c>
      <c r="W6506">
        <v>0.177282</v>
      </c>
      <c r="X6506">
        <v>0.21273839999999999</v>
      </c>
    </row>
    <row r="6507" spans="1:24" hidden="1" x14ac:dyDescent="0.3">
      <c r="A6507" t="s">
        <v>21263</v>
      </c>
      <c r="B6507" t="s">
        <v>8174</v>
      </c>
      <c r="C6507" t="s">
        <v>6825</v>
      </c>
      <c r="D6507" t="s">
        <v>6824</v>
      </c>
      <c r="E6507" t="s">
        <v>113</v>
      </c>
      <c r="F6507" t="s">
        <v>6826</v>
      </c>
      <c r="G6507" t="s">
        <v>247</v>
      </c>
      <c r="H6507" t="s">
        <v>371</v>
      </c>
      <c r="I6507" t="s">
        <v>540</v>
      </c>
      <c r="J6507" t="s">
        <v>21264</v>
      </c>
      <c r="K6507" t="s">
        <v>21265</v>
      </c>
      <c r="L6507" t="s">
        <v>120</v>
      </c>
      <c r="M6507">
        <v>40</v>
      </c>
      <c r="N6507" t="s">
        <v>9085</v>
      </c>
      <c r="O6507" t="s">
        <v>17159</v>
      </c>
      <c r="P6507">
        <v>3</v>
      </c>
      <c r="Q6507">
        <v>1450</v>
      </c>
      <c r="R6507">
        <v>400</v>
      </c>
      <c r="T6507">
        <v>0</v>
      </c>
      <c r="U6507">
        <v>130</v>
      </c>
      <c r="V6507">
        <v>240</v>
      </c>
      <c r="W6507">
        <v>1.74</v>
      </c>
      <c r="X6507">
        <v>2.0880000000000001</v>
      </c>
    </row>
    <row r="6508" spans="1:24" hidden="1" x14ac:dyDescent="0.3">
      <c r="A6508" t="s">
        <v>21266</v>
      </c>
      <c r="B6508" t="s">
        <v>8617</v>
      </c>
      <c r="C6508" t="s">
        <v>6825</v>
      </c>
      <c r="D6508" t="s">
        <v>6824</v>
      </c>
      <c r="E6508" t="s">
        <v>113</v>
      </c>
      <c r="F6508" t="s">
        <v>6826</v>
      </c>
      <c r="G6508" t="s">
        <v>247</v>
      </c>
      <c r="H6508" t="s">
        <v>371</v>
      </c>
      <c r="I6508" t="s">
        <v>540</v>
      </c>
      <c r="J6508" t="s">
        <v>21264</v>
      </c>
      <c r="K6508" t="s">
        <v>21265</v>
      </c>
      <c r="L6508" t="s">
        <v>120</v>
      </c>
      <c r="M6508">
        <v>38</v>
      </c>
      <c r="N6508" t="s">
        <v>9085</v>
      </c>
      <c r="O6508" t="s">
        <v>8647</v>
      </c>
      <c r="P6508">
        <v>3</v>
      </c>
      <c r="Q6508">
        <v>1509</v>
      </c>
      <c r="R6508">
        <v>469</v>
      </c>
      <c r="T6508">
        <v>0</v>
      </c>
      <c r="U6508">
        <v>130</v>
      </c>
      <c r="V6508">
        <v>240</v>
      </c>
      <c r="W6508">
        <v>2.1231629999999999</v>
      </c>
      <c r="X6508">
        <v>2.5477955999999997</v>
      </c>
    </row>
    <row r="6509" spans="1:24" hidden="1" x14ac:dyDescent="0.3">
      <c r="A6509" t="s">
        <v>21267</v>
      </c>
      <c r="B6509" t="s">
        <v>8179</v>
      </c>
      <c r="C6509" t="s">
        <v>6825</v>
      </c>
      <c r="D6509" t="s">
        <v>6824</v>
      </c>
      <c r="E6509" t="s">
        <v>113</v>
      </c>
      <c r="F6509" t="s">
        <v>6826</v>
      </c>
      <c r="G6509" t="s">
        <v>247</v>
      </c>
      <c r="H6509" t="s">
        <v>371</v>
      </c>
      <c r="I6509" t="s">
        <v>540</v>
      </c>
      <c r="J6509" t="s">
        <v>21264</v>
      </c>
      <c r="K6509" t="s">
        <v>21265</v>
      </c>
      <c r="L6509" t="s">
        <v>120</v>
      </c>
      <c r="M6509">
        <v>38</v>
      </c>
      <c r="N6509" t="s">
        <v>9085</v>
      </c>
      <c r="O6509" t="s">
        <v>12377</v>
      </c>
      <c r="P6509">
        <v>2</v>
      </c>
      <c r="Q6509">
        <v>480</v>
      </c>
      <c r="R6509">
        <v>356</v>
      </c>
      <c r="W6509">
        <v>0.34176000000000001</v>
      </c>
      <c r="X6509">
        <v>0.41011199999999998</v>
      </c>
    </row>
    <row r="6510" spans="1:24" hidden="1" x14ac:dyDescent="0.3">
      <c r="A6510" t="s">
        <v>21268</v>
      </c>
      <c r="B6510" t="s">
        <v>8536</v>
      </c>
      <c r="C6510" t="s">
        <v>6825</v>
      </c>
      <c r="D6510" t="s">
        <v>6824</v>
      </c>
      <c r="E6510" t="s">
        <v>113</v>
      </c>
      <c r="F6510" t="s">
        <v>6826</v>
      </c>
      <c r="G6510" t="s">
        <v>247</v>
      </c>
      <c r="H6510" t="s">
        <v>371</v>
      </c>
      <c r="I6510" t="s">
        <v>540</v>
      </c>
      <c r="J6510" t="s">
        <v>21264</v>
      </c>
      <c r="K6510" t="s">
        <v>21265</v>
      </c>
      <c r="L6510" t="s">
        <v>120</v>
      </c>
      <c r="M6510">
        <v>38</v>
      </c>
      <c r="N6510" t="s">
        <v>9085</v>
      </c>
      <c r="O6510" t="s">
        <v>11880</v>
      </c>
      <c r="P6510">
        <v>3</v>
      </c>
      <c r="Q6510">
        <v>400</v>
      </c>
      <c r="R6510">
        <v>300</v>
      </c>
      <c r="W6510">
        <v>0.36</v>
      </c>
      <c r="X6510">
        <v>0.432</v>
      </c>
    </row>
    <row r="6511" spans="1:24" hidden="1" x14ac:dyDescent="0.3">
      <c r="A6511" t="s">
        <v>21269</v>
      </c>
      <c r="B6511" t="s">
        <v>8539</v>
      </c>
      <c r="C6511" t="s">
        <v>6825</v>
      </c>
      <c r="D6511" t="s">
        <v>6824</v>
      </c>
      <c r="E6511" t="s">
        <v>113</v>
      </c>
      <c r="F6511" t="s">
        <v>6826</v>
      </c>
      <c r="G6511" t="s">
        <v>247</v>
      </c>
      <c r="H6511" t="s">
        <v>371</v>
      </c>
      <c r="I6511" t="s">
        <v>540</v>
      </c>
      <c r="J6511" t="s">
        <v>21264</v>
      </c>
      <c r="K6511" t="s">
        <v>21265</v>
      </c>
      <c r="L6511" t="s">
        <v>120</v>
      </c>
      <c r="M6511">
        <v>37</v>
      </c>
      <c r="N6511" t="s">
        <v>9085</v>
      </c>
      <c r="O6511" t="s">
        <v>9131</v>
      </c>
      <c r="P6511">
        <v>1</v>
      </c>
      <c r="Q6511">
        <v>210</v>
      </c>
      <c r="R6511">
        <v>210</v>
      </c>
      <c r="W6511">
        <v>4.41E-2</v>
      </c>
      <c r="X6511">
        <v>5.2920000000000002E-2</v>
      </c>
    </row>
    <row r="6512" spans="1:24" hidden="1" x14ac:dyDescent="0.3">
      <c r="A6512" t="s">
        <v>21270</v>
      </c>
      <c r="B6512" t="s">
        <v>8211</v>
      </c>
      <c r="C6512" t="s">
        <v>6825</v>
      </c>
      <c r="D6512" t="s">
        <v>6824</v>
      </c>
      <c r="E6512" t="s">
        <v>113</v>
      </c>
      <c r="F6512" t="s">
        <v>6826</v>
      </c>
      <c r="G6512" t="s">
        <v>247</v>
      </c>
      <c r="H6512" t="s">
        <v>371</v>
      </c>
      <c r="I6512" t="s">
        <v>540</v>
      </c>
      <c r="J6512" t="s">
        <v>21264</v>
      </c>
      <c r="K6512" t="s">
        <v>21265</v>
      </c>
      <c r="L6512" t="s">
        <v>120</v>
      </c>
      <c r="M6512">
        <v>37</v>
      </c>
      <c r="N6512" t="s">
        <v>10031</v>
      </c>
      <c r="O6512" t="s">
        <v>17679</v>
      </c>
      <c r="P6512">
        <v>1</v>
      </c>
      <c r="Q6512">
        <v>0.6</v>
      </c>
      <c r="T6512">
        <v>38</v>
      </c>
      <c r="W6512">
        <v>0.28274333882308139</v>
      </c>
      <c r="X6512">
        <v>0.45238934211693027</v>
      </c>
    </row>
    <row r="6513" spans="1:24" hidden="1" x14ac:dyDescent="0.3">
      <c r="A6513" t="s">
        <v>21271</v>
      </c>
      <c r="B6513" t="s">
        <v>8174</v>
      </c>
      <c r="C6513" t="s">
        <v>5876</v>
      </c>
      <c r="D6513" t="s">
        <v>21272</v>
      </c>
      <c r="E6513" t="s">
        <v>113</v>
      </c>
      <c r="F6513" t="s">
        <v>113</v>
      </c>
      <c r="G6513" t="s">
        <v>113</v>
      </c>
      <c r="H6513" t="s">
        <v>113</v>
      </c>
      <c r="I6513" t="s">
        <v>1189</v>
      </c>
      <c r="J6513" t="s">
        <v>113</v>
      </c>
      <c r="K6513" t="s">
        <v>113</v>
      </c>
      <c r="L6513" t="s">
        <v>113</v>
      </c>
      <c r="M6513">
        <v>35</v>
      </c>
      <c r="N6513" t="s">
        <v>9085</v>
      </c>
      <c r="O6513" t="s">
        <v>17159</v>
      </c>
      <c r="P6513">
        <v>3</v>
      </c>
      <c r="Q6513">
        <v>1450</v>
      </c>
      <c r="R6513">
        <v>400</v>
      </c>
      <c r="T6513">
        <v>240</v>
      </c>
      <c r="U6513">
        <v>0</v>
      </c>
      <c r="V6513">
        <v>120</v>
      </c>
      <c r="W6513">
        <v>1.74</v>
      </c>
      <c r="X6513">
        <v>2.0880000000000001</v>
      </c>
    </row>
    <row r="6514" spans="1:24" hidden="1" x14ac:dyDescent="0.3">
      <c r="A6514" t="s">
        <v>21273</v>
      </c>
      <c r="B6514" t="s">
        <v>8617</v>
      </c>
      <c r="C6514" t="s">
        <v>5876</v>
      </c>
      <c r="D6514" t="s">
        <v>21272</v>
      </c>
      <c r="E6514" t="s">
        <v>113</v>
      </c>
      <c r="F6514" t="s">
        <v>113</v>
      </c>
      <c r="G6514" t="s">
        <v>113</v>
      </c>
      <c r="H6514" t="s">
        <v>113</v>
      </c>
      <c r="I6514" t="s">
        <v>1189</v>
      </c>
      <c r="J6514" t="s">
        <v>113</v>
      </c>
      <c r="K6514" t="s">
        <v>113</v>
      </c>
      <c r="L6514" t="s">
        <v>113</v>
      </c>
      <c r="M6514">
        <v>33</v>
      </c>
      <c r="N6514" t="s">
        <v>9085</v>
      </c>
      <c r="O6514" t="s">
        <v>8992</v>
      </c>
      <c r="P6514">
        <v>3</v>
      </c>
      <c r="Q6514">
        <v>2009</v>
      </c>
      <c r="R6514">
        <v>469</v>
      </c>
      <c r="T6514">
        <v>240</v>
      </c>
      <c r="U6514">
        <v>0</v>
      </c>
      <c r="V6514">
        <v>120</v>
      </c>
      <c r="W6514">
        <v>2.8266629999999999</v>
      </c>
      <c r="X6514">
        <v>3.3919956</v>
      </c>
    </row>
    <row r="6515" spans="1:24" hidden="1" x14ac:dyDescent="0.3">
      <c r="A6515" t="s">
        <v>21274</v>
      </c>
      <c r="B6515" t="s">
        <v>8179</v>
      </c>
      <c r="C6515" t="s">
        <v>5876</v>
      </c>
      <c r="D6515" t="s">
        <v>21272</v>
      </c>
      <c r="E6515" t="s">
        <v>113</v>
      </c>
      <c r="F6515" t="s">
        <v>113</v>
      </c>
      <c r="G6515" t="s">
        <v>113</v>
      </c>
      <c r="H6515" t="s">
        <v>113</v>
      </c>
      <c r="I6515" t="s">
        <v>1189</v>
      </c>
      <c r="J6515" t="s">
        <v>113</v>
      </c>
      <c r="K6515" t="s">
        <v>113</v>
      </c>
      <c r="L6515" t="s">
        <v>113</v>
      </c>
      <c r="M6515">
        <v>33</v>
      </c>
      <c r="N6515" t="s">
        <v>9085</v>
      </c>
      <c r="O6515" t="s">
        <v>12377</v>
      </c>
      <c r="P6515">
        <v>3</v>
      </c>
      <c r="Q6515">
        <v>480</v>
      </c>
      <c r="R6515">
        <v>356</v>
      </c>
      <c r="W6515">
        <v>0.51263999999999998</v>
      </c>
      <c r="X6515">
        <v>0.61516799999999994</v>
      </c>
    </row>
    <row r="6516" spans="1:24" hidden="1" x14ac:dyDescent="0.3">
      <c r="A6516" t="s">
        <v>21275</v>
      </c>
      <c r="B6516" t="s">
        <v>8536</v>
      </c>
      <c r="C6516" t="s">
        <v>5876</v>
      </c>
      <c r="D6516" t="s">
        <v>21272</v>
      </c>
      <c r="E6516" t="s">
        <v>113</v>
      </c>
      <c r="F6516" t="s">
        <v>113</v>
      </c>
      <c r="G6516" t="s">
        <v>113</v>
      </c>
      <c r="H6516" t="s">
        <v>113</v>
      </c>
      <c r="I6516" t="s">
        <v>1189</v>
      </c>
      <c r="J6516" t="s">
        <v>113</v>
      </c>
      <c r="K6516" t="s">
        <v>113</v>
      </c>
      <c r="L6516" t="s">
        <v>113</v>
      </c>
      <c r="M6516">
        <v>33</v>
      </c>
      <c r="N6516" t="s">
        <v>9085</v>
      </c>
      <c r="O6516" t="s">
        <v>11880</v>
      </c>
      <c r="P6516">
        <v>3</v>
      </c>
      <c r="Q6516">
        <v>400</v>
      </c>
      <c r="R6516">
        <v>300</v>
      </c>
      <c r="W6516">
        <v>0.36</v>
      </c>
      <c r="X6516">
        <v>0.432</v>
      </c>
    </row>
    <row r="6517" spans="1:24" hidden="1" x14ac:dyDescent="0.3">
      <c r="A6517" t="s">
        <v>21276</v>
      </c>
      <c r="B6517" t="s">
        <v>8174</v>
      </c>
      <c r="C6517" t="s">
        <v>244</v>
      </c>
      <c r="D6517" t="s">
        <v>21277</v>
      </c>
      <c r="E6517" t="s">
        <v>113</v>
      </c>
      <c r="F6517" t="s">
        <v>113</v>
      </c>
      <c r="G6517" t="s">
        <v>113</v>
      </c>
      <c r="H6517" t="s">
        <v>113</v>
      </c>
      <c r="I6517" t="s">
        <v>115</v>
      </c>
      <c r="J6517" t="s">
        <v>113</v>
      </c>
      <c r="K6517" t="s">
        <v>113</v>
      </c>
      <c r="L6517" t="s">
        <v>113</v>
      </c>
      <c r="M6517">
        <v>34</v>
      </c>
      <c r="N6517" t="s">
        <v>9085</v>
      </c>
      <c r="O6517" t="s">
        <v>17159</v>
      </c>
      <c r="P6517">
        <v>3</v>
      </c>
      <c r="Q6517">
        <v>1450</v>
      </c>
      <c r="R6517">
        <v>400</v>
      </c>
      <c r="T6517">
        <v>50</v>
      </c>
      <c r="U6517">
        <v>160</v>
      </c>
      <c r="V6517">
        <v>260</v>
      </c>
      <c r="W6517">
        <v>1.74</v>
      </c>
      <c r="X6517">
        <v>2.0880000000000001</v>
      </c>
    </row>
    <row r="6518" spans="1:24" hidden="1" x14ac:dyDescent="0.3">
      <c r="A6518" t="s">
        <v>21278</v>
      </c>
      <c r="B6518" t="s">
        <v>8617</v>
      </c>
      <c r="C6518" t="s">
        <v>244</v>
      </c>
      <c r="D6518" t="s">
        <v>21277</v>
      </c>
      <c r="E6518" t="s">
        <v>113</v>
      </c>
      <c r="F6518" t="s">
        <v>113</v>
      </c>
      <c r="G6518" t="s">
        <v>113</v>
      </c>
      <c r="H6518" t="s">
        <v>113</v>
      </c>
      <c r="I6518" t="s">
        <v>115</v>
      </c>
      <c r="J6518" t="s">
        <v>113</v>
      </c>
      <c r="K6518" t="s">
        <v>113</v>
      </c>
      <c r="L6518" t="s">
        <v>113</v>
      </c>
      <c r="M6518">
        <v>32</v>
      </c>
      <c r="N6518" t="s">
        <v>9085</v>
      </c>
      <c r="O6518" t="s">
        <v>18672</v>
      </c>
      <c r="P6518">
        <v>3</v>
      </c>
      <c r="Q6518">
        <v>1499</v>
      </c>
      <c r="R6518">
        <v>369</v>
      </c>
      <c r="T6518">
        <v>50</v>
      </c>
      <c r="U6518">
        <v>160</v>
      </c>
      <c r="V6518">
        <v>260</v>
      </c>
      <c r="W6518">
        <v>1.6593929999999999</v>
      </c>
      <c r="X6518">
        <v>1.9912715999999997</v>
      </c>
    </row>
    <row r="6519" spans="1:24" hidden="1" x14ac:dyDescent="0.3">
      <c r="A6519" t="s">
        <v>21279</v>
      </c>
      <c r="B6519" t="s">
        <v>8179</v>
      </c>
      <c r="C6519" t="s">
        <v>244</v>
      </c>
      <c r="D6519" t="s">
        <v>21277</v>
      </c>
      <c r="E6519" t="s">
        <v>113</v>
      </c>
      <c r="F6519" t="s">
        <v>113</v>
      </c>
      <c r="G6519" t="s">
        <v>113</v>
      </c>
      <c r="H6519" t="s">
        <v>113</v>
      </c>
      <c r="I6519" t="s">
        <v>115</v>
      </c>
      <c r="J6519" t="s">
        <v>113</v>
      </c>
      <c r="K6519" t="s">
        <v>113</v>
      </c>
      <c r="L6519" t="s">
        <v>113</v>
      </c>
      <c r="M6519">
        <v>32</v>
      </c>
      <c r="N6519" t="s">
        <v>9085</v>
      </c>
      <c r="O6519" t="s">
        <v>11880</v>
      </c>
      <c r="P6519">
        <v>3</v>
      </c>
      <c r="Q6519">
        <v>400</v>
      </c>
      <c r="R6519">
        <v>300</v>
      </c>
      <c r="W6519">
        <v>0.36</v>
      </c>
      <c r="X6519">
        <v>0.432</v>
      </c>
    </row>
    <row r="6520" spans="1:24" hidden="1" x14ac:dyDescent="0.3">
      <c r="A6520" t="s">
        <v>21280</v>
      </c>
      <c r="B6520" t="s">
        <v>8536</v>
      </c>
      <c r="C6520" t="s">
        <v>244</v>
      </c>
      <c r="D6520" t="s">
        <v>21277</v>
      </c>
      <c r="E6520" t="s">
        <v>113</v>
      </c>
      <c r="F6520" t="s">
        <v>113</v>
      </c>
      <c r="G6520" t="s">
        <v>113</v>
      </c>
      <c r="H6520" t="s">
        <v>113</v>
      </c>
      <c r="I6520" t="s">
        <v>115</v>
      </c>
      <c r="J6520" t="s">
        <v>113</v>
      </c>
      <c r="K6520" t="s">
        <v>113</v>
      </c>
      <c r="L6520" t="s">
        <v>113</v>
      </c>
      <c r="M6520">
        <v>32</v>
      </c>
      <c r="N6520" t="s">
        <v>9085</v>
      </c>
      <c r="O6520" t="s">
        <v>16695</v>
      </c>
      <c r="P6520">
        <v>3</v>
      </c>
      <c r="Q6520">
        <v>400</v>
      </c>
      <c r="R6520">
        <v>300</v>
      </c>
      <c r="W6520">
        <v>0.36</v>
      </c>
      <c r="X6520">
        <v>0.432</v>
      </c>
    </row>
    <row r="6521" spans="1:24" hidden="1" x14ac:dyDescent="0.3">
      <c r="A6521" t="s">
        <v>21281</v>
      </c>
      <c r="B6521" t="s">
        <v>8174</v>
      </c>
      <c r="C6521" t="s">
        <v>1318</v>
      </c>
      <c r="D6521" t="s">
        <v>21282</v>
      </c>
      <c r="E6521" t="s">
        <v>113</v>
      </c>
      <c r="F6521" t="s">
        <v>113</v>
      </c>
      <c r="G6521" t="s">
        <v>113</v>
      </c>
      <c r="H6521" t="s">
        <v>113</v>
      </c>
      <c r="I6521" t="s">
        <v>226</v>
      </c>
      <c r="J6521" t="s">
        <v>113</v>
      </c>
      <c r="K6521" t="s">
        <v>113</v>
      </c>
      <c r="L6521" t="s">
        <v>113</v>
      </c>
      <c r="M6521">
        <v>35</v>
      </c>
      <c r="N6521" t="s">
        <v>9085</v>
      </c>
      <c r="O6521" t="s">
        <v>17159</v>
      </c>
      <c r="P6521">
        <v>3</v>
      </c>
      <c r="Q6521">
        <v>1450</v>
      </c>
      <c r="R6521">
        <v>400</v>
      </c>
      <c r="T6521">
        <v>0</v>
      </c>
      <c r="U6521">
        <v>120</v>
      </c>
      <c r="V6521">
        <v>240</v>
      </c>
      <c r="W6521">
        <v>1.74</v>
      </c>
      <c r="X6521">
        <v>2.0880000000000001</v>
      </c>
    </row>
    <row r="6522" spans="1:24" hidden="1" x14ac:dyDescent="0.3">
      <c r="A6522" t="s">
        <v>21283</v>
      </c>
      <c r="B6522" t="s">
        <v>8617</v>
      </c>
      <c r="C6522" t="s">
        <v>1318</v>
      </c>
      <c r="D6522" t="s">
        <v>21282</v>
      </c>
      <c r="E6522" t="s">
        <v>113</v>
      </c>
      <c r="F6522" t="s">
        <v>113</v>
      </c>
      <c r="G6522" t="s">
        <v>113</v>
      </c>
      <c r="H6522" t="s">
        <v>113</v>
      </c>
      <c r="I6522" t="s">
        <v>226</v>
      </c>
      <c r="J6522" t="s">
        <v>113</v>
      </c>
      <c r="K6522" t="s">
        <v>113</v>
      </c>
      <c r="L6522" t="s">
        <v>113</v>
      </c>
      <c r="M6522">
        <v>33</v>
      </c>
      <c r="N6522" t="s">
        <v>9085</v>
      </c>
      <c r="O6522" t="s">
        <v>8647</v>
      </c>
      <c r="P6522">
        <v>3</v>
      </c>
      <c r="Q6522">
        <v>1509</v>
      </c>
      <c r="R6522">
        <v>469</v>
      </c>
      <c r="T6522">
        <v>0</v>
      </c>
      <c r="U6522">
        <v>120</v>
      </c>
      <c r="V6522">
        <v>240</v>
      </c>
      <c r="W6522">
        <v>2.1231629999999999</v>
      </c>
      <c r="X6522">
        <v>2.5477955999999997</v>
      </c>
    </row>
    <row r="6523" spans="1:24" hidden="1" x14ac:dyDescent="0.3">
      <c r="A6523" t="s">
        <v>21284</v>
      </c>
      <c r="B6523" t="s">
        <v>8179</v>
      </c>
      <c r="C6523" t="s">
        <v>1318</v>
      </c>
      <c r="D6523" t="s">
        <v>21282</v>
      </c>
      <c r="E6523" t="s">
        <v>113</v>
      </c>
      <c r="F6523" t="s">
        <v>113</v>
      </c>
      <c r="G6523" t="s">
        <v>113</v>
      </c>
      <c r="H6523" t="s">
        <v>113</v>
      </c>
      <c r="I6523" t="s">
        <v>226</v>
      </c>
      <c r="J6523" t="s">
        <v>113</v>
      </c>
      <c r="K6523" t="s">
        <v>113</v>
      </c>
      <c r="L6523" t="s">
        <v>113</v>
      </c>
      <c r="M6523">
        <v>33</v>
      </c>
      <c r="N6523" t="s">
        <v>9085</v>
      </c>
      <c r="O6523" t="s">
        <v>12377</v>
      </c>
      <c r="P6523">
        <v>3</v>
      </c>
      <c r="Q6523">
        <v>480</v>
      </c>
      <c r="R6523">
        <v>356</v>
      </c>
      <c r="W6523">
        <v>0.51263999999999998</v>
      </c>
      <c r="X6523">
        <v>0.61516799999999994</v>
      </c>
    </row>
    <row r="6524" spans="1:24" hidden="1" x14ac:dyDescent="0.3">
      <c r="A6524" t="s">
        <v>21285</v>
      </c>
      <c r="B6524" t="s">
        <v>8536</v>
      </c>
      <c r="C6524" t="s">
        <v>1318</v>
      </c>
      <c r="D6524" t="s">
        <v>21282</v>
      </c>
      <c r="E6524" t="s">
        <v>113</v>
      </c>
      <c r="F6524" t="s">
        <v>113</v>
      </c>
      <c r="G6524" t="s">
        <v>113</v>
      </c>
      <c r="H6524" t="s">
        <v>113</v>
      </c>
      <c r="I6524" t="s">
        <v>226</v>
      </c>
      <c r="J6524" t="s">
        <v>113</v>
      </c>
      <c r="K6524" t="s">
        <v>113</v>
      </c>
      <c r="L6524" t="s">
        <v>113</v>
      </c>
      <c r="M6524">
        <v>33</v>
      </c>
      <c r="N6524" t="s">
        <v>9085</v>
      </c>
      <c r="O6524" t="s">
        <v>11880</v>
      </c>
      <c r="P6524">
        <v>3</v>
      </c>
      <c r="Q6524">
        <v>400</v>
      </c>
      <c r="R6524">
        <v>300</v>
      </c>
      <c r="W6524">
        <v>0.36</v>
      </c>
      <c r="X6524">
        <v>0.432</v>
      </c>
    </row>
    <row r="6525" spans="1:24" hidden="1" x14ac:dyDescent="0.3">
      <c r="A6525" t="s">
        <v>21286</v>
      </c>
      <c r="B6525" t="s">
        <v>8174</v>
      </c>
      <c r="C6525" t="s">
        <v>21287</v>
      </c>
      <c r="D6525" t="s">
        <v>21288</v>
      </c>
      <c r="E6525" t="s">
        <v>113</v>
      </c>
      <c r="F6525" t="s">
        <v>21289</v>
      </c>
      <c r="G6525" t="s">
        <v>247</v>
      </c>
      <c r="H6525" t="s">
        <v>371</v>
      </c>
      <c r="I6525" t="s">
        <v>310</v>
      </c>
      <c r="J6525" t="s">
        <v>21290</v>
      </c>
      <c r="K6525" t="s">
        <v>21291</v>
      </c>
      <c r="L6525" t="s">
        <v>8903</v>
      </c>
      <c r="M6525">
        <v>30</v>
      </c>
      <c r="N6525" t="s">
        <v>9659</v>
      </c>
      <c r="O6525" t="s">
        <v>10476</v>
      </c>
      <c r="P6525">
        <v>3</v>
      </c>
      <c r="Q6525">
        <v>1500</v>
      </c>
      <c r="R6525">
        <v>469</v>
      </c>
      <c r="T6525">
        <v>120</v>
      </c>
      <c r="U6525">
        <v>230</v>
      </c>
      <c r="V6525">
        <v>330</v>
      </c>
      <c r="W6525">
        <v>2.1105</v>
      </c>
      <c r="X6525">
        <v>2.5326</v>
      </c>
    </row>
    <row r="6526" spans="1:24" hidden="1" x14ac:dyDescent="0.3">
      <c r="A6526" t="s">
        <v>21292</v>
      </c>
      <c r="B6526" t="s">
        <v>8617</v>
      </c>
      <c r="C6526" t="s">
        <v>21287</v>
      </c>
      <c r="D6526" t="s">
        <v>21288</v>
      </c>
      <c r="E6526" t="s">
        <v>113</v>
      </c>
      <c r="F6526" t="s">
        <v>21289</v>
      </c>
      <c r="G6526" t="s">
        <v>247</v>
      </c>
      <c r="H6526" t="s">
        <v>371</v>
      </c>
      <c r="I6526" t="s">
        <v>310</v>
      </c>
      <c r="J6526" t="s">
        <v>21290</v>
      </c>
      <c r="K6526" t="s">
        <v>21291</v>
      </c>
      <c r="L6526" t="s">
        <v>8903</v>
      </c>
      <c r="M6526">
        <v>30</v>
      </c>
      <c r="N6526" t="s">
        <v>8614</v>
      </c>
      <c r="O6526" t="s">
        <v>9835</v>
      </c>
      <c r="P6526">
        <v>3</v>
      </c>
      <c r="Q6526">
        <v>694</v>
      </c>
      <c r="R6526">
        <v>408</v>
      </c>
      <c r="T6526">
        <v>120</v>
      </c>
      <c r="U6526">
        <v>230</v>
      </c>
      <c r="V6526">
        <v>330</v>
      </c>
      <c r="W6526">
        <v>0.84945599999999999</v>
      </c>
      <c r="X6526">
        <v>1.0193471999999999</v>
      </c>
    </row>
    <row r="6527" spans="1:24" hidden="1" x14ac:dyDescent="0.3">
      <c r="A6527" t="s">
        <v>21293</v>
      </c>
      <c r="B6527" t="s">
        <v>8179</v>
      </c>
      <c r="C6527" t="s">
        <v>21287</v>
      </c>
      <c r="D6527" t="s">
        <v>21288</v>
      </c>
      <c r="E6527" t="s">
        <v>113</v>
      </c>
      <c r="F6527" t="s">
        <v>21289</v>
      </c>
      <c r="G6527" t="s">
        <v>247</v>
      </c>
      <c r="H6527" t="s">
        <v>371</v>
      </c>
      <c r="I6527" t="s">
        <v>310</v>
      </c>
      <c r="J6527" t="s">
        <v>21290</v>
      </c>
      <c r="K6527" t="s">
        <v>21291</v>
      </c>
      <c r="L6527" t="s">
        <v>8903</v>
      </c>
      <c r="M6527">
        <v>30</v>
      </c>
      <c r="N6527" t="s">
        <v>8614</v>
      </c>
      <c r="O6527" t="s">
        <v>16290</v>
      </c>
      <c r="P6527">
        <v>3</v>
      </c>
      <c r="Q6527">
        <v>533</v>
      </c>
      <c r="R6527">
        <v>398</v>
      </c>
      <c r="W6527">
        <v>0.63640200000000002</v>
      </c>
      <c r="X6527">
        <v>0.76368239999999998</v>
      </c>
    </row>
    <row r="6528" spans="1:24" hidden="1" x14ac:dyDescent="0.3">
      <c r="A6528" t="s">
        <v>21294</v>
      </c>
      <c r="B6528" t="s">
        <v>8536</v>
      </c>
      <c r="C6528" t="s">
        <v>21287</v>
      </c>
      <c r="D6528" t="s">
        <v>21288</v>
      </c>
      <c r="E6528" t="s">
        <v>113</v>
      </c>
      <c r="F6528" t="s">
        <v>21289</v>
      </c>
      <c r="G6528" t="s">
        <v>247</v>
      </c>
      <c r="H6528" t="s">
        <v>371</v>
      </c>
      <c r="I6528" t="s">
        <v>310</v>
      </c>
      <c r="J6528" t="s">
        <v>21290</v>
      </c>
      <c r="K6528" t="s">
        <v>21291</v>
      </c>
      <c r="L6528" t="s">
        <v>8903</v>
      </c>
      <c r="M6528">
        <v>27</v>
      </c>
      <c r="N6528" t="s">
        <v>9085</v>
      </c>
      <c r="O6528" t="s">
        <v>9131</v>
      </c>
      <c r="P6528">
        <v>1</v>
      </c>
      <c r="Q6528">
        <v>210</v>
      </c>
      <c r="R6528">
        <v>210</v>
      </c>
      <c r="W6528">
        <v>4.41E-2</v>
      </c>
      <c r="X6528">
        <v>5.2920000000000002E-2</v>
      </c>
    </row>
    <row r="6529" spans="1:24" hidden="1" x14ac:dyDescent="0.3">
      <c r="A6529" t="s">
        <v>21295</v>
      </c>
      <c r="B6529" t="s">
        <v>8211</v>
      </c>
      <c r="C6529" t="s">
        <v>21287</v>
      </c>
      <c r="D6529" t="s">
        <v>21288</v>
      </c>
      <c r="E6529" t="s">
        <v>113</v>
      </c>
      <c r="F6529" t="s">
        <v>21289</v>
      </c>
      <c r="G6529" t="s">
        <v>247</v>
      </c>
      <c r="H6529" t="s">
        <v>371</v>
      </c>
      <c r="I6529" t="s">
        <v>310</v>
      </c>
      <c r="J6529" t="s">
        <v>21290</v>
      </c>
      <c r="K6529" t="s">
        <v>21291</v>
      </c>
      <c r="L6529" t="s">
        <v>8903</v>
      </c>
      <c r="M6529">
        <v>27</v>
      </c>
      <c r="N6529" t="s">
        <v>17423</v>
      </c>
      <c r="O6529" t="s">
        <v>15748</v>
      </c>
      <c r="P6529">
        <v>1</v>
      </c>
      <c r="Q6529">
        <v>0.6</v>
      </c>
      <c r="T6529">
        <v>267</v>
      </c>
      <c r="W6529">
        <v>0.28274333882308139</v>
      </c>
      <c r="X6529">
        <v>0.45238934211693027</v>
      </c>
    </row>
    <row r="6530" spans="1:24" hidden="1" x14ac:dyDescent="0.3">
      <c r="A6530" t="s">
        <v>21296</v>
      </c>
      <c r="B6530" t="s">
        <v>8174</v>
      </c>
      <c r="C6530" t="s">
        <v>1481</v>
      </c>
      <c r="D6530" t="s">
        <v>1480</v>
      </c>
      <c r="E6530" t="s">
        <v>113</v>
      </c>
      <c r="F6530" t="s">
        <v>1482</v>
      </c>
      <c r="G6530" t="s">
        <v>247</v>
      </c>
      <c r="H6530" t="s">
        <v>371</v>
      </c>
      <c r="I6530" t="s">
        <v>310</v>
      </c>
      <c r="J6530" t="s">
        <v>21297</v>
      </c>
      <c r="K6530" t="s">
        <v>21298</v>
      </c>
      <c r="L6530" t="s">
        <v>8903</v>
      </c>
      <c r="M6530">
        <v>30</v>
      </c>
      <c r="N6530" t="s">
        <v>9659</v>
      </c>
      <c r="O6530" t="s">
        <v>10476</v>
      </c>
      <c r="P6530">
        <v>3</v>
      </c>
      <c r="Q6530">
        <v>1500</v>
      </c>
      <c r="R6530">
        <v>469</v>
      </c>
      <c r="T6530">
        <v>50</v>
      </c>
      <c r="U6530">
        <v>120</v>
      </c>
      <c r="V6530">
        <v>300</v>
      </c>
      <c r="W6530">
        <v>2.1105</v>
      </c>
      <c r="X6530">
        <v>2.5326</v>
      </c>
    </row>
    <row r="6531" spans="1:24" hidden="1" x14ac:dyDescent="0.3">
      <c r="A6531" t="s">
        <v>21299</v>
      </c>
      <c r="B6531" t="s">
        <v>8617</v>
      </c>
      <c r="C6531" t="s">
        <v>1481</v>
      </c>
      <c r="D6531" t="s">
        <v>1480</v>
      </c>
      <c r="E6531" t="s">
        <v>113</v>
      </c>
      <c r="F6531" t="s">
        <v>1482</v>
      </c>
      <c r="G6531" t="s">
        <v>247</v>
      </c>
      <c r="H6531" t="s">
        <v>371</v>
      </c>
      <c r="I6531" t="s">
        <v>310</v>
      </c>
      <c r="J6531" t="s">
        <v>21297</v>
      </c>
      <c r="K6531" t="s">
        <v>21298</v>
      </c>
      <c r="L6531" t="s">
        <v>8903</v>
      </c>
      <c r="M6531">
        <v>30</v>
      </c>
      <c r="N6531" t="s">
        <v>8614</v>
      </c>
      <c r="O6531" t="s">
        <v>9835</v>
      </c>
      <c r="P6531">
        <v>3</v>
      </c>
      <c r="Q6531">
        <v>694</v>
      </c>
      <c r="R6531">
        <v>408</v>
      </c>
      <c r="T6531">
        <v>50</v>
      </c>
      <c r="U6531">
        <v>120</v>
      </c>
      <c r="V6531">
        <v>300</v>
      </c>
      <c r="W6531">
        <v>0.84945599999999999</v>
      </c>
      <c r="X6531">
        <v>1.0193471999999999</v>
      </c>
    </row>
    <row r="6532" spans="1:24" hidden="1" x14ac:dyDescent="0.3">
      <c r="A6532" t="s">
        <v>21300</v>
      </c>
      <c r="B6532" t="s">
        <v>8179</v>
      </c>
      <c r="C6532" t="s">
        <v>1481</v>
      </c>
      <c r="D6532" t="s">
        <v>1480</v>
      </c>
      <c r="E6532" t="s">
        <v>113</v>
      </c>
      <c r="F6532" t="s">
        <v>1482</v>
      </c>
      <c r="G6532" t="s">
        <v>247</v>
      </c>
      <c r="H6532" t="s">
        <v>371</v>
      </c>
      <c r="I6532" t="s">
        <v>310</v>
      </c>
      <c r="J6532" t="s">
        <v>21297</v>
      </c>
      <c r="K6532" t="s">
        <v>21298</v>
      </c>
      <c r="L6532" t="s">
        <v>8903</v>
      </c>
      <c r="M6532">
        <v>30</v>
      </c>
      <c r="N6532" t="s">
        <v>8614</v>
      </c>
      <c r="O6532" t="s">
        <v>16290</v>
      </c>
      <c r="P6532">
        <v>3</v>
      </c>
      <c r="Q6532">
        <v>533</v>
      </c>
      <c r="R6532">
        <v>398</v>
      </c>
      <c r="W6532">
        <v>0.63640200000000002</v>
      </c>
      <c r="X6532">
        <v>0.76368239999999998</v>
      </c>
    </row>
    <row r="6533" spans="1:24" hidden="1" x14ac:dyDescent="0.3">
      <c r="A6533" t="s">
        <v>21301</v>
      </c>
      <c r="B6533" t="s">
        <v>8536</v>
      </c>
      <c r="C6533" t="s">
        <v>1481</v>
      </c>
      <c r="D6533" t="s">
        <v>1480</v>
      </c>
      <c r="E6533" t="s">
        <v>113</v>
      </c>
      <c r="F6533" t="s">
        <v>1482</v>
      </c>
      <c r="G6533" t="s">
        <v>247</v>
      </c>
      <c r="H6533" t="s">
        <v>371</v>
      </c>
      <c r="I6533" t="s">
        <v>310</v>
      </c>
      <c r="J6533" t="s">
        <v>21297</v>
      </c>
      <c r="K6533" t="s">
        <v>21298</v>
      </c>
      <c r="L6533" t="s">
        <v>8903</v>
      </c>
      <c r="M6533">
        <v>27</v>
      </c>
      <c r="N6533" t="s">
        <v>9085</v>
      </c>
      <c r="O6533" t="s">
        <v>9131</v>
      </c>
      <c r="P6533">
        <v>1</v>
      </c>
      <c r="Q6533">
        <v>210</v>
      </c>
      <c r="R6533">
        <v>210</v>
      </c>
      <c r="W6533">
        <v>4.41E-2</v>
      </c>
      <c r="X6533">
        <v>5.2920000000000002E-2</v>
      </c>
    </row>
    <row r="6534" spans="1:24" hidden="1" x14ac:dyDescent="0.3">
      <c r="A6534" t="s">
        <v>21302</v>
      </c>
      <c r="B6534" t="s">
        <v>8211</v>
      </c>
      <c r="C6534" t="s">
        <v>1481</v>
      </c>
      <c r="D6534" t="s">
        <v>1480</v>
      </c>
      <c r="E6534" t="s">
        <v>113</v>
      </c>
      <c r="F6534" t="s">
        <v>1482</v>
      </c>
      <c r="G6534" t="s">
        <v>247</v>
      </c>
      <c r="H6534" t="s">
        <v>371</v>
      </c>
      <c r="I6534" t="s">
        <v>310</v>
      </c>
      <c r="J6534" t="s">
        <v>21297</v>
      </c>
      <c r="K6534" t="s">
        <v>21298</v>
      </c>
      <c r="L6534" t="s">
        <v>8903</v>
      </c>
      <c r="M6534">
        <v>27</v>
      </c>
      <c r="N6534" t="s">
        <v>17423</v>
      </c>
      <c r="O6534" t="s">
        <v>15748</v>
      </c>
      <c r="P6534">
        <v>1</v>
      </c>
      <c r="Q6534">
        <v>0.6</v>
      </c>
      <c r="T6534">
        <v>105</v>
      </c>
      <c r="W6534">
        <v>0.28274333882308139</v>
      </c>
      <c r="X6534">
        <v>0.45238934211693027</v>
      </c>
    </row>
    <row r="6535" spans="1:24" hidden="1" x14ac:dyDescent="0.3">
      <c r="A6535" t="s">
        <v>21303</v>
      </c>
      <c r="B6535" t="s">
        <v>8174</v>
      </c>
      <c r="C6535" t="s">
        <v>7911</v>
      </c>
      <c r="D6535" t="s">
        <v>7910</v>
      </c>
      <c r="E6535" t="s">
        <v>113</v>
      </c>
      <c r="F6535" t="s">
        <v>7912</v>
      </c>
      <c r="G6535" t="s">
        <v>247</v>
      </c>
      <c r="H6535" t="s">
        <v>371</v>
      </c>
      <c r="I6535" t="s">
        <v>163</v>
      </c>
      <c r="J6535" t="s">
        <v>21304</v>
      </c>
      <c r="K6535" t="s">
        <v>21305</v>
      </c>
      <c r="L6535" t="s">
        <v>8903</v>
      </c>
      <c r="M6535">
        <v>30</v>
      </c>
      <c r="N6535" t="s">
        <v>9659</v>
      </c>
      <c r="O6535" t="s">
        <v>10476</v>
      </c>
      <c r="P6535">
        <v>3</v>
      </c>
      <c r="Q6535">
        <v>1500</v>
      </c>
      <c r="R6535">
        <v>469</v>
      </c>
      <c r="T6535">
        <v>40</v>
      </c>
      <c r="U6535">
        <v>180</v>
      </c>
      <c r="V6535">
        <v>300</v>
      </c>
      <c r="W6535">
        <v>2.1105</v>
      </c>
      <c r="X6535">
        <v>2.5326</v>
      </c>
    </row>
    <row r="6536" spans="1:24" hidden="1" x14ac:dyDescent="0.3">
      <c r="A6536" t="s">
        <v>21306</v>
      </c>
      <c r="B6536" t="s">
        <v>8617</v>
      </c>
      <c r="C6536" t="s">
        <v>7911</v>
      </c>
      <c r="D6536" t="s">
        <v>7910</v>
      </c>
      <c r="E6536" t="s">
        <v>113</v>
      </c>
      <c r="F6536" t="s">
        <v>7912</v>
      </c>
      <c r="G6536" t="s">
        <v>247</v>
      </c>
      <c r="H6536" t="s">
        <v>371</v>
      </c>
      <c r="I6536" t="s">
        <v>163</v>
      </c>
      <c r="J6536" t="s">
        <v>21304</v>
      </c>
      <c r="K6536" t="s">
        <v>21305</v>
      </c>
      <c r="L6536" t="s">
        <v>8903</v>
      </c>
      <c r="M6536">
        <v>30</v>
      </c>
      <c r="N6536" t="s">
        <v>8614</v>
      </c>
      <c r="O6536" t="s">
        <v>9835</v>
      </c>
      <c r="P6536">
        <v>3</v>
      </c>
      <c r="Q6536">
        <v>694</v>
      </c>
      <c r="R6536">
        <v>408</v>
      </c>
      <c r="T6536">
        <v>40</v>
      </c>
      <c r="U6536">
        <v>180</v>
      </c>
      <c r="V6536">
        <v>300</v>
      </c>
      <c r="W6536">
        <v>0.84945599999999999</v>
      </c>
      <c r="X6536">
        <v>1.0193471999999999</v>
      </c>
    </row>
    <row r="6537" spans="1:24" hidden="1" x14ac:dyDescent="0.3">
      <c r="A6537" t="s">
        <v>21307</v>
      </c>
      <c r="B6537" t="s">
        <v>8179</v>
      </c>
      <c r="C6537" t="s">
        <v>7911</v>
      </c>
      <c r="D6537" t="s">
        <v>7910</v>
      </c>
      <c r="E6537" t="s">
        <v>113</v>
      </c>
      <c r="F6537" t="s">
        <v>7912</v>
      </c>
      <c r="G6537" t="s">
        <v>247</v>
      </c>
      <c r="H6537" t="s">
        <v>371</v>
      </c>
      <c r="I6537" t="s">
        <v>163</v>
      </c>
      <c r="J6537" t="s">
        <v>21304</v>
      </c>
      <c r="K6537" t="s">
        <v>21305</v>
      </c>
      <c r="L6537" t="s">
        <v>8903</v>
      </c>
      <c r="M6537">
        <v>30</v>
      </c>
      <c r="N6537" t="s">
        <v>8614</v>
      </c>
      <c r="O6537" t="s">
        <v>16290</v>
      </c>
      <c r="P6537">
        <v>3</v>
      </c>
      <c r="Q6537">
        <v>533</v>
      </c>
      <c r="R6537">
        <v>398</v>
      </c>
      <c r="W6537">
        <v>0.63640200000000002</v>
      </c>
      <c r="X6537">
        <v>0.76368239999999998</v>
      </c>
    </row>
    <row r="6538" spans="1:24" hidden="1" x14ac:dyDescent="0.3">
      <c r="A6538" t="s">
        <v>21308</v>
      </c>
      <c r="B6538" t="s">
        <v>8536</v>
      </c>
      <c r="C6538" t="s">
        <v>7911</v>
      </c>
      <c r="D6538" t="s">
        <v>7910</v>
      </c>
      <c r="E6538" t="s">
        <v>113</v>
      </c>
      <c r="F6538" t="s">
        <v>7912</v>
      </c>
      <c r="G6538" t="s">
        <v>247</v>
      </c>
      <c r="H6538" t="s">
        <v>371</v>
      </c>
      <c r="I6538" t="s">
        <v>163</v>
      </c>
      <c r="J6538" t="s">
        <v>21304</v>
      </c>
      <c r="K6538" t="s">
        <v>21305</v>
      </c>
      <c r="L6538" t="s">
        <v>8903</v>
      </c>
      <c r="M6538">
        <v>27</v>
      </c>
      <c r="N6538" t="s">
        <v>9085</v>
      </c>
      <c r="O6538" t="s">
        <v>9131</v>
      </c>
      <c r="P6538">
        <v>1</v>
      </c>
      <c r="Q6538">
        <v>210</v>
      </c>
      <c r="R6538">
        <v>210</v>
      </c>
      <c r="W6538">
        <v>4.41E-2</v>
      </c>
      <c r="X6538">
        <v>5.2920000000000002E-2</v>
      </c>
    </row>
    <row r="6539" spans="1:24" hidden="1" x14ac:dyDescent="0.3">
      <c r="A6539" t="s">
        <v>21309</v>
      </c>
      <c r="B6539" t="s">
        <v>8211</v>
      </c>
      <c r="C6539" t="s">
        <v>7911</v>
      </c>
      <c r="D6539" t="s">
        <v>7910</v>
      </c>
      <c r="E6539" t="s">
        <v>113</v>
      </c>
      <c r="F6539" t="s">
        <v>7912</v>
      </c>
      <c r="G6539" t="s">
        <v>247</v>
      </c>
      <c r="H6539" t="s">
        <v>371</v>
      </c>
      <c r="I6539" t="s">
        <v>163</v>
      </c>
      <c r="J6539" t="s">
        <v>21304</v>
      </c>
      <c r="K6539" t="s">
        <v>21305</v>
      </c>
      <c r="L6539" t="s">
        <v>8903</v>
      </c>
      <c r="M6539">
        <v>27</v>
      </c>
      <c r="N6539" t="s">
        <v>17423</v>
      </c>
      <c r="O6539" t="s">
        <v>15748</v>
      </c>
      <c r="P6539">
        <v>1</v>
      </c>
      <c r="Q6539">
        <v>1.2</v>
      </c>
      <c r="T6539">
        <v>13.6</v>
      </c>
      <c r="W6539">
        <v>1.1309733552923256</v>
      </c>
      <c r="X6539">
        <v>1.8095573684677211</v>
      </c>
    </row>
    <row r="6540" spans="1:24" hidden="1" x14ac:dyDescent="0.3">
      <c r="A6540" t="s">
        <v>21310</v>
      </c>
      <c r="B6540" t="s">
        <v>8174</v>
      </c>
      <c r="C6540" t="s">
        <v>2062</v>
      </c>
      <c r="D6540" t="s">
        <v>2061</v>
      </c>
      <c r="E6540" t="s">
        <v>113</v>
      </c>
      <c r="F6540" t="s">
        <v>2063</v>
      </c>
      <c r="G6540" t="s">
        <v>247</v>
      </c>
      <c r="H6540" t="s">
        <v>371</v>
      </c>
      <c r="I6540" t="s">
        <v>163</v>
      </c>
      <c r="J6540" t="s">
        <v>21311</v>
      </c>
      <c r="K6540" t="s">
        <v>21312</v>
      </c>
      <c r="L6540" t="s">
        <v>8903</v>
      </c>
      <c r="M6540">
        <v>30</v>
      </c>
      <c r="N6540" t="s">
        <v>9659</v>
      </c>
      <c r="O6540" t="s">
        <v>9491</v>
      </c>
      <c r="P6540">
        <v>3</v>
      </c>
      <c r="Q6540">
        <v>1499</v>
      </c>
      <c r="R6540">
        <v>395</v>
      </c>
      <c r="T6540">
        <v>60</v>
      </c>
      <c r="U6540">
        <v>150</v>
      </c>
      <c r="V6540">
        <v>300</v>
      </c>
      <c r="W6540">
        <v>1.7763150000000001</v>
      </c>
      <c r="X6540">
        <v>2.1315780000000002</v>
      </c>
    </row>
    <row r="6541" spans="1:24" hidden="1" x14ac:dyDescent="0.3">
      <c r="A6541" t="s">
        <v>21313</v>
      </c>
      <c r="B6541" t="s">
        <v>8617</v>
      </c>
      <c r="C6541" t="s">
        <v>2062</v>
      </c>
      <c r="D6541" t="s">
        <v>2061</v>
      </c>
      <c r="E6541" t="s">
        <v>113</v>
      </c>
      <c r="F6541" t="s">
        <v>2063</v>
      </c>
      <c r="G6541" t="s">
        <v>247</v>
      </c>
      <c r="H6541" t="s">
        <v>371</v>
      </c>
      <c r="I6541" t="s">
        <v>163</v>
      </c>
      <c r="J6541" t="s">
        <v>21311</v>
      </c>
      <c r="K6541" t="s">
        <v>21312</v>
      </c>
      <c r="L6541" t="s">
        <v>8903</v>
      </c>
      <c r="M6541">
        <v>30</v>
      </c>
      <c r="N6541" t="s">
        <v>8614</v>
      </c>
      <c r="O6541" t="s">
        <v>9835</v>
      </c>
      <c r="P6541">
        <v>3</v>
      </c>
      <c r="Q6541">
        <v>694</v>
      </c>
      <c r="R6541">
        <v>408</v>
      </c>
      <c r="T6541">
        <v>60</v>
      </c>
      <c r="U6541">
        <v>150</v>
      </c>
      <c r="V6541">
        <v>300</v>
      </c>
      <c r="W6541">
        <v>0.84945599999999999</v>
      </c>
      <c r="X6541">
        <v>1.0193471999999999</v>
      </c>
    </row>
    <row r="6542" spans="1:24" hidden="1" x14ac:dyDescent="0.3">
      <c r="A6542" t="s">
        <v>21314</v>
      </c>
      <c r="B6542" t="s">
        <v>8179</v>
      </c>
      <c r="C6542" t="s">
        <v>2062</v>
      </c>
      <c r="D6542" t="s">
        <v>2061</v>
      </c>
      <c r="E6542" t="s">
        <v>113</v>
      </c>
      <c r="F6542" t="s">
        <v>2063</v>
      </c>
      <c r="G6542" t="s">
        <v>247</v>
      </c>
      <c r="H6542" t="s">
        <v>371</v>
      </c>
      <c r="I6542" t="s">
        <v>163</v>
      </c>
      <c r="J6542" t="s">
        <v>21311</v>
      </c>
      <c r="K6542" t="s">
        <v>21312</v>
      </c>
      <c r="L6542" t="s">
        <v>8903</v>
      </c>
      <c r="M6542">
        <v>30</v>
      </c>
      <c r="N6542" t="s">
        <v>8614</v>
      </c>
      <c r="O6542" t="s">
        <v>16290</v>
      </c>
      <c r="P6542">
        <v>3</v>
      </c>
      <c r="Q6542">
        <v>533</v>
      </c>
      <c r="R6542">
        <v>398</v>
      </c>
      <c r="W6542">
        <v>0.63640200000000002</v>
      </c>
      <c r="X6542">
        <v>0.76368239999999998</v>
      </c>
    </row>
    <row r="6543" spans="1:24" hidden="1" x14ac:dyDescent="0.3">
      <c r="A6543" t="s">
        <v>21315</v>
      </c>
      <c r="B6543" t="s">
        <v>8174</v>
      </c>
      <c r="C6543" t="s">
        <v>7382</v>
      </c>
      <c r="D6543" t="s">
        <v>21316</v>
      </c>
      <c r="E6543" t="s">
        <v>113</v>
      </c>
      <c r="F6543" t="s">
        <v>113</v>
      </c>
      <c r="G6543" t="s">
        <v>113</v>
      </c>
      <c r="H6543" t="s">
        <v>113</v>
      </c>
      <c r="I6543" t="s">
        <v>686</v>
      </c>
      <c r="J6543" t="s">
        <v>113</v>
      </c>
      <c r="K6543" t="s">
        <v>113</v>
      </c>
      <c r="L6543" t="s">
        <v>113</v>
      </c>
      <c r="M6543">
        <v>34</v>
      </c>
      <c r="N6543" t="s">
        <v>9085</v>
      </c>
      <c r="O6543" t="s">
        <v>17159</v>
      </c>
      <c r="P6543">
        <v>3</v>
      </c>
      <c r="Q6543">
        <v>1450</v>
      </c>
      <c r="R6543">
        <v>400</v>
      </c>
      <c r="T6543">
        <v>40</v>
      </c>
      <c r="U6543">
        <v>160</v>
      </c>
      <c r="V6543">
        <v>260</v>
      </c>
      <c r="W6543">
        <v>1.74</v>
      </c>
      <c r="X6543">
        <v>2.0880000000000001</v>
      </c>
    </row>
    <row r="6544" spans="1:24" hidden="1" x14ac:dyDescent="0.3">
      <c r="A6544" t="s">
        <v>21317</v>
      </c>
      <c r="B6544" t="s">
        <v>8617</v>
      </c>
      <c r="C6544" t="s">
        <v>7382</v>
      </c>
      <c r="D6544" t="s">
        <v>21316</v>
      </c>
      <c r="E6544" t="s">
        <v>113</v>
      </c>
      <c r="F6544" t="s">
        <v>113</v>
      </c>
      <c r="G6544" t="s">
        <v>113</v>
      </c>
      <c r="H6544" t="s">
        <v>113</v>
      </c>
      <c r="I6544" t="s">
        <v>686</v>
      </c>
      <c r="J6544" t="s">
        <v>113</v>
      </c>
      <c r="K6544" t="s">
        <v>113</v>
      </c>
      <c r="L6544" t="s">
        <v>113</v>
      </c>
      <c r="M6544">
        <v>32</v>
      </c>
      <c r="N6544" t="s">
        <v>9085</v>
      </c>
      <c r="O6544" t="s">
        <v>8647</v>
      </c>
      <c r="P6544">
        <v>3</v>
      </c>
      <c r="Q6544">
        <v>1509</v>
      </c>
      <c r="R6544">
        <v>469</v>
      </c>
      <c r="T6544">
        <v>40</v>
      </c>
      <c r="U6544">
        <v>160</v>
      </c>
      <c r="V6544">
        <v>260</v>
      </c>
      <c r="W6544">
        <v>2.1231629999999999</v>
      </c>
      <c r="X6544">
        <v>2.5477955999999997</v>
      </c>
    </row>
    <row r="6545" spans="1:24" hidden="1" x14ac:dyDescent="0.3">
      <c r="A6545" t="s">
        <v>21318</v>
      </c>
      <c r="B6545" t="s">
        <v>8179</v>
      </c>
      <c r="C6545" t="s">
        <v>7382</v>
      </c>
      <c r="D6545" t="s">
        <v>21316</v>
      </c>
      <c r="E6545" t="s">
        <v>113</v>
      </c>
      <c r="F6545" t="s">
        <v>113</v>
      </c>
      <c r="G6545" t="s">
        <v>113</v>
      </c>
      <c r="H6545" t="s">
        <v>113</v>
      </c>
      <c r="I6545" t="s">
        <v>686</v>
      </c>
      <c r="J6545" t="s">
        <v>113</v>
      </c>
      <c r="K6545" t="s">
        <v>113</v>
      </c>
      <c r="L6545" t="s">
        <v>113</v>
      </c>
      <c r="M6545">
        <v>32</v>
      </c>
      <c r="N6545" t="s">
        <v>9085</v>
      </c>
      <c r="O6545" t="s">
        <v>11880</v>
      </c>
      <c r="P6545">
        <v>3</v>
      </c>
      <c r="Q6545">
        <v>400</v>
      </c>
      <c r="R6545">
        <v>300</v>
      </c>
      <c r="W6545">
        <v>0.36</v>
      </c>
      <c r="X6545">
        <v>0.432</v>
      </c>
    </row>
    <row r="6546" spans="1:24" hidden="1" x14ac:dyDescent="0.3">
      <c r="A6546" t="s">
        <v>21319</v>
      </c>
      <c r="B6546" t="s">
        <v>8536</v>
      </c>
      <c r="C6546" t="s">
        <v>7382</v>
      </c>
      <c r="D6546" t="s">
        <v>21316</v>
      </c>
      <c r="E6546" t="s">
        <v>113</v>
      </c>
      <c r="F6546" t="s">
        <v>113</v>
      </c>
      <c r="G6546" t="s">
        <v>113</v>
      </c>
      <c r="H6546" t="s">
        <v>113</v>
      </c>
      <c r="I6546" t="s">
        <v>686</v>
      </c>
      <c r="J6546" t="s">
        <v>113</v>
      </c>
      <c r="K6546" t="s">
        <v>113</v>
      </c>
      <c r="L6546" t="s">
        <v>113</v>
      </c>
      <c r="M6546">
        <v>32</v>
      </c>
      <c r="N6546" t="s">
        <v>9085</v>
      </c>
      <c r="O6546" t="s">
        <v>12377</v>
      </c>
      <c r="P6546">
        <v>2</v>
      </c>
      <c r="Q6546">
        <v>480</v>
      </c>
      <c r="R6546">
        <v>356</v>
      </c>
      <c r="W6546">
        <v>0.34176000000000001</v>
      </c>
      <c r="X6546">
        <v>0.41011199999999998</v>
      </c>
    </row>
    <row r="6547" spans="1:24" hidden="1" x14ac:dyDescent="0.3">
      <c r="A6547" t="s">
        <v>21320</v>
      </c>
      <c r="B6547" t="s">
        <v>8174</v>
      </c>
      <c r="C6547" t="s">
        <v>7578</v>
      </c>
      <c r="D6547" t="s">
        <v>21321</v>
      </c>
      <c r="E6547" t="s">
        <v>113</v>
      </c>
      <c r="F6547" t="s">
        <v>113</v>
      </c>
      <c r="G6547" t="s">
        <v>113</v>
      </c>
      <c r="H6547" t="s">
        <v>113</v>
      </c>
      <c r="I6547" t="s">
        <v>115</v>
      </c>
      <c r="J6547" t="s">
        <v>113</v>
      </c>
      <c r="K6547" t="s">
        <v>113</v>
      </c>
      <c r="L6547" t="s">
        <v>113</v>
      </c>
      <c r="M6547">
        <v>34</v>
      </c>
      <c r="N6547" t="s">
        <v>9085</v>
      </c>
      <c r="O6547" t="s">
        <v>17159</v>
      </c>
      <c r="P6547">
        <v>3</v>
      </c>
      <c r="Q6547">
        <v>1450</v>
      </c>
      <c r="R6547">
        <v>400</v>
      </c>
      <c r="T6547">
        <v>0</v>
      </c>
      <c r="U6547">
        <v>140</v>
      </c>
      <c r="V6547">
        <v>260</v>
      </c>
      <c r="W6547">
        <v>1.74</v>
      </c>
      <c r="X6547">
        <v>2.0880000000000001</v>
      </c>
    </row>
    <row r="6548" spans="1:24" hidden="1" x14ac:dyDescent="0.3">
      <c r="A6548" t="s">
        <v>21322</v>
      </c>
      <c r="B6548" t="s">
        <v>8617</v>
      </c>
      <c r="C6548" t="s">
        <v>7578</v>
      </c>
      <c r="D6548" t="s">
        <v>21321</v>
      </c>
      <c r="E6548" t="s">
        <v>113</v>
      </c>
      <c r="F6548" t="s">
        <v>113</v>
      </c>
      <c r="G6548" t="s">
        <v>113</v>
      </c>
      <c r="H6548" t="s">
        <v>113</v>
      </c>
      <c r="I6548" t="s">
        <v>115</v>
      </c>
      <c r="J6548" t="s">
        <v>113</v>
      </c>
      <c r="K6548" t="s">
        <v>113</v>
      </c>
      <c r="L6548" t="s">
        <v>113</v>
      </c>
      <c r="M6548">
        <v>32</v>
      </c>
      <c r="N6548" t="s">
        <v>9085</v>
      </c>
      <c r="O6548" t="s">
        <v>18672</v>
      </c>
      <c r="P6548">
        <v>3</v>
      </c>
      <c r="Q6548">
        <v>1499</v>
      </c>
      <c r="R6548">
        <v>369</v>
      </c>
      <c r="T6548">
        <v>0</v>
      </c>
      <c r="U6548">
        <v>140</v>
      </c>
      <c r="V6548">
        <v>260</v>
      </c>
      <c r="W6548">
        <v>1.6593929999999999</v>
      </c>
      <c r="X6548">
        <v>1.9912715999999997</v>
      </c>
    </row>
    <row r="6549" spans="1:24" hidden="1" x14ac:dyDescent="0.3">
      <c r="A6549" t="s">
        <v>21323</v>
      </c>
      <c r="B6549" t="s">
        <v>8179</v>
      </c>
      <c r="C6549" t="s">
        <v>7578</v>
      </c>
      <c r="D6549" t="s">
        <v>21321</v>
      </c>
      <c r="E6549" t="s">
        <v>113</v>
      </c>
      <c r="F6549" t="s">
        <v>113</v>
      </c>
      <c r="G6549" t="s">
        <v>113</v>
      </c>
      <c r="H6549" t="s">
        <v>113</v>
      </c>
      <c r="I6549" t="s">
        <v>115</v>
      </c>
      <c r="J6549" t="s">
        <v>113</v>
      </c>
      <c r="K6549" t="s">
        <v>113</v>
      </c>
      <c r="L6549" t="s">
        <v>113</v>
      </c>
      <c r="M6549">
        <v>32</v>
      </c>
      <c r="N6549" t="s">
        <v>9085</v>
      </c>
      <c r="O6549" t="s">
        <v>11880</v>
      </c>
      <c r="P6549">
        <v>3</v>
      </c>
      <c r="Q6549">
        <v>400</v>
      </c>
      <c r="R6549">
        <v>300</v>
      </c>
      <c r="W6549">
        <v>0.36</v>
      </c>
      <c r="X6549">
        <v>0.432</v>
      </c>
    </row>
    <row r="6550" spans="1:24" hidden="1" x14ac:dyDescent="0.3">
      <c r="A6550" t="s">
        <v>21324</v>
      </c>
      <c r="B6550" t="s">
        <v>8536</v>
      </c>
      <c r="C6550" t="s">
        <v>7578</v>
      </c>
      <c r="D6550" t="s">
        <v>21321</v>
      </c>
      <c r="E6550" t="s">
        <v>113</v>
      </c>
      <c r="F6550" t="s">
        <v>113</v>
      </c>
      <c r="G6550" t="s">
        <v>113</v>
      </c>
      <c r="H6550" t="s">
        <v>113</v>
      </c>
      <c r="I6550" t="s">
        <v>115</v>
      </c>
      <c r="J6550" t="s">
        <v>113</v>
      </c>
      <c r="K6550" t="s">
        <v>113</v>
      </c>
      <c r="L6550" t="s">
        <v>113</v>
      </c>
      <c r="M6550">
        <v>32</v>
      </c>
      <c r="N6550" t="s">
        <v>9085</v>
      </c>
      <c r="O6550" t="s">
        <v>16695</v>
      </c>
      <c r="P6550">
        <v>3</v>
      </c>
      <c r="Q6550">
        <v>400</v>
      </c>
      <c r="R6550">
        <v>300</v>
      </c>
      <c r="W6550">
        <v>0.36</v>
      </c>
      <c r="X6550">
        <v>0.432</v>
      </c>
    </row>
    <row r="6551" spans="1:24" hidden="1" x14ac:dyDescent="0.3">
      <c r="A6551" t="s">
        <v>21325</v>
      </c>
      <c r="B6551" t="s">
        <v>8174</v>
      </c>
      <c r="C6551" t="s">
        <v>1918</v>
      </c>
      <c r="D6551" t="s">
        <v>21326</v>
      </c>
      <c r="E6551" t="s">
        <v>113</v>
      </c>
      <c r="F6551" t="s">
        <v>113</v>
      </c>
      <c r="G6551" t="s">
        <v>113</v>
      </c>
      <c r="H6551" t="s">
        <v>113</v>
      </c>
      <c r="I6551" t="s">
        <v>654</v>
      </c>
      <c r="J6551" t="s">
        <v>113</v>
      </c>
      <c r="K6551" t="s">
        <v>113</v>
      </c>
      <c r="L6551" t="s">
        <v>113</v>
      </c>
      <c r="M6551">
        <v>34</v>
      </c>
      <c r="N6551" t="s">
        <v>9085</v>
      </c>
      <c r="O6551" t="s">
        <v>17159</v>
      </c>
      <c r="P6551">
        <v>3</v>
      </c>
      <c r="Q6551">
        <v>1450</v>
      </c>
      <c r="R6551">
        <v>400</v>
      </c>
      <c r="T6551">
        <v>340</v>
      </c>
      <c r="U6551">
        <v>90</v>
      </c>
      <c r="V6551">
        <v>220</v>
      </c>
      <c r="W6551">
        <v>1.74</v>
      </c>
      <c r="X6551">
        <v>2.0880000000000001</v>
      </c>
    </row>
    <row r="6552" spans="1:24" hidden="1" x14ac:dyDescent="0.3">
      <c r="A6552" t="s">
        <v>21327</v>
      </c>
      <c r="B6552" t="s">
        <v>8617</v>
      </c>
      <c r="C6552" t="s">
        <v>1918</v>
      </c>
      <c r="D6552" t="s">
        <v>21326</v>
      </c>
      <c r="E6552" t="s">
        <v>113</v>
      </c>
      <c r="F6552" t="s">
        <v>113</v>
      </c>
      <c r="G6552" t="s">
        <v>113</v>
      </c>
      <c r="H6552" t="s">
        <v>113</v>
      </c>
      <c r="I6552" t="s">
        <v>654</v>
      </c>
      <c r="J6552" t="s">
        <v>113</v>
      </c>
      <c r="K6552" t="s">
        <v>113</v>
      </c>
      <c r="L6552" t="s">
        <v>113</v>
      </c>
      <c r="M6552">
        <v>32</v>
      </c>
      <c r="N6552" t="s">
        <v>9085</v>
      </c>
      <c r="O6552" t="s">
        <v>8647</v>
      </c>
      <c r="P6552">
        <v>3</v>
      </c>
      <c r="Q6552">
        <v>1509</v>
      </c>
      <c r="R6552">
        <v>469</v>
      </c>
      <c r="T6552">
        <v>340</v>
      </c>
      <c r="U6552">
        <v>90</v>
      </c>
      <c r="V6552">
        <v>220</v>
      </c>
      <c r="W6552">
        <v>2.1231629999999999</v>
      </c>
      <c r="X6552">
        <v>2.5477955999999997</v>
      </c>
    </row>
    <row r="6553" spans="1:24" hidden="1" x14ac:dyDescent="0.3">
      <c r="A6553" t="s">
        <v>21328</v>
      </c>
      <c r="B6553" t="s">
        <v>8179</v>
      </c>
      <c r="C6553" t="s">
        <v>1918</v>
      </c>
      <c r="D6553" t="s">
        <v>21326</v>
      </c>
      <c r="E6553" t="s">
        <v>113</v>
      </c>
      <c r="F6553" t="s">
        <v>113</v>
      </c>
      <c r="G6553" t="s">
        <v>113</v>
      </c>
      <c r="H6553" t="s">
        <v>113</v>
      </c>
      <c r="I6553" t="s">
        <v>654</v>
      </c>
      <c r="J6553" t="s">
        <v>113</v>
      </c>
      <c r="K6553" t="s">
        <v>113</v>
      </c>
      <c r="L6553" t="s">
        <v>113</v>
      </c>
      <c r="M6553">
        <v>32</v>
      </c>
      <c r="N6553" t="s">
        <v>9085</v>
      </c>
      <c r="O6553" t="s">
        <v>11880</v>
      </c>
      <c r="P6553">
        <v>3</v>
      </c>
      <c r="Q6553">
        <v>400</v>
      </c>
      <c r="R6553">
        <v>300</v>
      </c>
      <c r="W6553">
        <v>0.36</v>
      </c>
      <c r="X6553">
        <v>0.432</v>
      </c>
    </row>
    <row r="6554" spans="1:24" hidden="1" x14ac:dyDescent="0.3">
      <c r="A6554" t="s">
        <v>21329</v>
      </c>
      <c r="B6554" t="s">
        <v>8536</v>
      </c>
      <c r="C6554" t="s">
        <v>1918</v>
      </c>
      <c r="D6554" t="s">
        <v>21326</v>
      </c>
      <c r="E6554" t="s">
        <v>113</v>
      </c>
      <c r="F6554" t="s">
        <v>113</v>
      </c>
      <c r="G6554" t="s">
        <v>113</v>
      </c>
      <c r="H6554" t="s">
        <v>113</v>
      </c>
      <c r="I6554" t="s">
        <v>654</v>
      </c>
      <c r="J6554" t="s">
        <v>113</v>
      </c>
      <c r="K6554" t="s">
        <v>113</v>
      </c>
      <c r="L6554" t="s">
        <v>113</v>
      </c>
      <c r="M6554">
        <v>32</v>
      </c>
      <c r="N6554" t="s">
        <v>9085</v>
      </c>
      <c r="O6554" t="s">
        <v>12377</v>
      </c>
      <c r="P6554">
        <v>2</v>
      </c>
      <c r="Q6554">
        <v>480</v>
      </c>
      <c r="R6554">
        <v>356</v>
      </c>
      <c r="W6554">
        <v>0.34176000000000001</v>
      </c>
      <c r="X6554">
        <v>0.41011199999999998</v>
      </c>
    </row>
    <row r="6555" spans="1:24" hidden="1" x14ac:dyDescent="0.3">
      <c r="A6555" t="s">
        <v>21330</v>
      </c>
      <c r="B6555" t="s">
        <v>8174</v>
      </c>
      <c r="C6555" t="s">
        <v>7399</v>
      </c>
      <c r="D6555" t="s">
        <v>21331</v>
      </c>
      <c r="E6555" t="s">
        <v>113</v>
      </c>
      <c r="F6555" t="s">
        <v>113</v>
      </c>
      <c r="G6555" t="s">
        <v>113</v>
      </c>
      <c r="H6555" t="s">
        <v>113</v>
      </c>
      <c r="I6555" t="s">
        <v>654</v>
      </c>
      <c r="J6555" t="s">
        <v>113</v>
      </c>
      <c r="K6555" t="s">
        <v>113</v>
      </c>
      <c r="L6555" t="s">
        <v>113</v>
      </c>
      <c r="M6555">
        <v>24</v>
      </c>
      <c r="N6555" t="s">
        <v>9085</v>
      </c>
      <c r="O6555" t="s">
        <v>17159</v>
      </c>
      <c r="P6555">
        <v>3</v>
      </c>
      <c r="Q6555">
        <v>1450</v>
      </c>
      <c r="R6555">
        <v>400</v>
      </c>
      <c r="T6555">
        <v>330</v>
      </c>
      <c r="U6555">
        <v>110</v>
      </c>
      <c r="V6555">
        <v>220</v>
      </c>
      <c r="W6555">
        <v>1.74</v>
      </c>
      <c r="X6555">
        <v>2.0880000000000001</v>
      </c>
    </row>
    <row r="6556" spans="1:24" hidden="1" x14ac:dyDescent="0.3">
      <c r="A6556" t="s">
        <v>21332</v>
      </c>
      <c r="B6556" t="s">
        <v>8617</v>
      </c>
      <c r="C6556" t="s">
        <v>7399</v>
      </c>
      <c r="D6556" t="s">
        <v>21331</v>
      </c>
      <c r="E6556" t="s">
        <v>113</v>
      </c>
      <c r="F6556" t="s">
        <v>113</v>
      </c>
      <c r="G6556" t="s">
        <v>113</v>
      </c>
      <c r="H6556" t="s">
        <v>113</v>
      </c>
      <c r="I6556" t="s">
        <v>654</v>
      </c>
      <c r="J6556" t="s">
        <v>113</v>
      </c>
      <c r="K6556" t="s">
        <v>113</v>
      </c>
      <c r="L6556" t="s">
        <v>113</v>
      </c>
      <c r="M6556">
        <v>22</v>
      </c>
      <c r="N6556" t="s">
        <v>9085</v>
      </c>
      <c r="O6556" t="s">
        <v>8647</v>
      </c>
      <c r="P6556">
        <v>3</v>
      </c>
      <c r="Q6556">
        <v>1509</v>
      </c>
      <c r="R6556">
        <v>469</v>
      </c>
      <c r="T6556">
        <v>330</v>
      </c>
      <c r="U6556">
        <v>110</v>
      </c>
      <c r="V6556">
        <v>220</v>
      </c>
      <c r="W6556">
        <v>2.1231629999999999</v>
      </c>
      <c r="X6556">
        <v>2.5477955999999997</v>
      </c>
    </row>
    <row r="6557" spans="1:24" hidden="1" x14ac:dyDescent="0.3">
      <c r="A6557" t="s">
        <v>21333</v>
      </c>
      <c r="B6557" t="s">
        <v>8179</v>
      </c>
      <c r="C6557" t="s">
        <v>7399</v>
      </c>
      <c r="D6557" t="s">
        <v>21331</v>
      </c>
      <c r="E6557" t="s">
        <v>113</v>
      </c>
      <c r="F6557" t="s">
        <v>113</v>
      </c>
      <c r="G6557" t="s">
        <v>113</v>
      </c>
      <c r="H6557" t="s">
        <v>113</v>
      </c>
      <c r="I6557" t="s">
        <v>654</v>
      </c>
      <c r="J6557" t="s">
        <v>113</v>
      </c>
      <c r="K6557" t="s">
        <v>113</v>
      </c>
      <c r="L6557" t="s">
        <v>113</v>
      </c>
      <c r="M6557">
        <v>22</v>
      </c>
      <c r="N6557" t="s">
        <v>9085</v>
      </c>
      <c r="O6557" t="s">
        <v>12377</v>
      </c>
      <c r="P6557">
        <v>2</v>
      </c>
      <c r="Q6557">
        <v>480</v>
      </c>
      <c r="R6557">
        <v>356</v>
      </c>
      <c r="W6557">
        <v>0.34176000000000001</v>
      </c>
      <c r="X6557">
        <v>0.41011199999999998</v>
      </c>
    </row>
    <row r="6558" spans="1:24" hidden="1" x14ac:dyDescent="0.3">
      <c r="A6558" t="s">
        <v>21334</v>
      </c>
      <c r="B6558" t="s">
        <v>8536</v>
      </c>
      <c r="C6558" t="s">
        <v>7399</v>
      </c>
      <c r="D6558" t="s">
        <v>21331</v>
      </c>
      <c r="E6558" t="s">
        <v>113</v>
      </c>
      <c r="F6558" t="s">
        <v>113</v>
      </c>
      <c r="G6558" t="s">
        <v>113</v>
      </c>
      <c r="H6558" t="s">
        <v>113</v>
      </c>
      <c r="I6558" t="s">
        <v>654</v>
      </c>
      <c r="J6558" t="s">
        <v>113</v>
      </c>
      <c r="K6558" t="s">
        <v>113</v>
      </c>
      <c r="L6558" t="s">
        <v>113</v>
      </c>
      <c r="M6558">
        <v>22</v>
      </c>
      <c r="N6558" t="s">
        <v>9085</v>
      </c>
      <c r="O6558" t="s">
        <v>11880</v>
      </c>
      <c r="P6558">
        <v>3</v>
      </c>
      <c r="Q6558">
        <v>400</v>
      </c>
      <c r="R6558">
        <v>300</v>
      </c>
      <c r="W6558">
        <v>0.36</v>
      </c>
      <c r="X6558">
        <v>0.432</v>
      </c>
    </row>
    <row r="6559" spans="1:24" hidden="1" x14ac:dyDescent="0.3">
      <c r="A6559" t="s">
        <v>21335</v>
      </c>
      <c r="B6559" t="s">
        <v>8174</v>
      </c>
      <c r="C6559" t="s">
        <v>7042</v>
      </c>
      <c r="D6559" t="s">
        <v>21336</v>
      </c>
      <c r="E6559" t="s">
        <v>113</v>
      </c>
      <c r="F6559" t="s">
        <v>113</v>
      </c>
      <c r="G6559" t="s">
        <v>113</v>
      </c>
      <c r="H6559" t="s">
        <v>113</v>
      </c>
      <c r="I6559" t="s">
        <v>654</v>
      </c>
      <c r="J6559" t="s">
        <v>113</v>
      </c>
      <c r="K6559" t="s">
        <v>113</v>
      </c>
      <c r="L6559" t="s">
        <v>113</v>
      </c>
      <c r="M6559">
        <v>34</v>
      </c>
      <c r="N6559" t="s">
        <v>9085</v>
      </c>
      <c r="O6559" t="s">
        <v>17159</v>
      </c>
      <c r="P6559">
        <v>3</v>
      </c>
      <c r="Q6559">
        <v>1450</v>
      </c>
      <c r="R6559">
        <v>400</v>
      </c>
      <c r="T6559">
        <v>330</v>
      </c>
      <c r="U6559">
        <v>170</v>
      </c>
      <c r="V6559">
        <v>250</v>
      </c>
      <c r="W6559">
        <v>1.74</v>
      </c>
      <c r="X6559">
        <v>2.0880000000000001</v>
      </c>
    </row>
    <row r="6560" spans="1:24" hidden="1" x14ac:dyDescent="0.3">
      <c r="A6560" t="s">
        <v>21337</v>
      </c>
      <c r="B6560" t="s">
        <v>8617</v>
      </c>
      <c r="C6560" t="s">
        <v>7042</v>
      </c>
      <c r="D6560" t="s">
        <v>21336</v>
      </c>
      <c r="E6560" t="s">
        <v>113</v>
      </c>
      <c r="F6560" t="s">
        <v>113</v>
      </c>
      <c r="G6560" t="s">
        <v>113</v>
      </c>
      <c r="H6560" t="s">
        <v>113</v>
      </c>
      <c r="I6560" t="s">
        <v>654</v>
      </c>
      <c r="J6560" t="s">
        <v>113</v>
      </c>
      <c r="K6560" t="s">
        <v>113</v>
      </c>
      <c r="L6560" t="s">
        <v>113</v>
      </c>
      <c r="M6560">
        <v>32</v>
      </c>
      <c r="N6560" t="s">
        <v>9085</v>
      </c>
      <c r="O6560" t="s">
        <v>8647</v>
      </c>
      <c r="P6560">
        <v>3</v>
      </c>
      <c r="Q6560">
        <v>1509</v>
      </c>
      <c r="R6560">
        <v>469</v>
      </c>
      <c r="T6560">
        <v>330</v>
      </c>
      <c r="U6560">
        <v>170</v>
      </c>
      <c r="V6560">
        <v>250</v>
      </c>
      <c r="W6560">
        <v>2.1231629999999999</v>
      </c>
      <c r="X6560">
        <v>2.5477955999999997</v>
      </c>
    </row>
    <row r="6561" spans="1:24" hidden="1" x14ac:dyDescent="0.3">
      <c r="A6561" t="s">
        <v>21338</v>
      </c>
      <c r="B6561" t="s">
        <v>8179</v>
      </c>
      <c r="C6561" t="s">
        <v>7042</v>
      </c>
      <c r="D6561" t="s">
        <v>21336</v>
      </c>
      <c r="E6561" t="s">
        <v>113</v>
      </c>
      <c r="F6561" t="s">
        <v>113</v>
      </c>
      <c r="G6561" t="s">
        <v>113</v>
      </c>
      <c r="H6561" t="s">
        <v>113</v>
      </c>
      <c r="I6561" t="s">
        <v>654</v>
      </c>
      <c r="J6561" t="s">
        <v>113</v>
      </c>
      <c r="K6561" t="s">
        <v>113</v>
      </c>
      <c r="L6561" t="s">
        <v>113</v>
      </c>
      <c r="M6561">
        <v>32</v>
      </c>
      <c r="N6561" t="s">
        <v>9085</v>
      </c>
      <c r="O6561" t="s">
        <v>12377</v>
      </c>
      <c r="P6561">
        <v>2</v>
      </c>
      <c r="Q6561">
        <v>480</v>
      </c>
      <c r="R6561">
        <v>356</v>
      </c>
      <c r="W6561">
        <v>0.34176000000000001</v>
      </c>
      <c r="X6561">
        <v>0.41011199999999998</v>
      </c>
    </row>
    <row r="6562" spans="1:24" hidden="1" x14ac:dyDescent="0.3">
      <c r="A6562" t="s">
        <v>21339</v>
      </c>
      <c r="B6562" t="s">
        <v>8536</v>
      </c>
      <c r="C6562" t="s">
        <v>7042</v>
      </c>
      <c r="D6562" t="s">
        <v>21336</v>
      </c>
      <c r="E6562" t="s">
        <v>113</v>
      </c>
      <c r="F6562" t="s">
        <v>113</v>
      </c>
      <c r="G6562" t="s">
        <v>113</v>
      </c>
      <c r="H6562" t="s">
        <v>113</v>
      </c>
      <c r="I6562" t="s">
        <v>654</v>
      </c>
      <c r="J6562" t="s">
        <v>113</v>
      </c>
      <c r="K6562" t="s">
        <v>113</v>
      </c>
      <c r="L6562" t="s">
        <v>113</v>
      </c>
      <c r="M6562">
        <v>32</v>
      </c>
      <c r="N6562" t="s">
        <v>9085</v>
      </c>
      <c r="O6562" t="s">
        <v>11880</v>
      </c>
      <c r="P6562">
        <v>3</v>
      </c>
      <c r="Q6562">
        <v>400</v>
      </c>
      <c r="R6562">
        <v>300</v>
      </c>
      <c r="W6562">
        <v>0.36</v>
      </c>
      <c r="X6562">
        <v>0.432</v>
      </c>
    </row>
    <row r="6563" spans="1:24" hidden="1" x14ac:dyDescent="0.3">
      <c r="A6563" t="s">
        <v>21340</v>
      </c>
      <c r="B6563" t="s">
        <v>8174</v>
      </c>
      <c r="C6563" t="s">
        <v>5930</v>
      </c>
      <c r="D6563" t="s">
        <v>21341</v>
      </c>
      <c r="E6563" t="s">
        <v>113</v>
      </c>
      <c r="F6563" t="s">
        <v>113</v>
      </c>
      <c r="G6563" t="s">
        <v>113</v>
      </c>
      <c r="H6563" t="s">
        <v>113</v>
      </c>
      <c r="I6563" t="s">
        <v>654</v>
      </c>
      <c r="J6563" t="s">
        <v>113</v>
      </c>
      <c r="K6563" t="s">
        <v>113</v>
      </c>
      <c r="L6563" t="s">
        <v>113</v>
      </c>
      <c r="M6563">
        <v>34</v>
      </c>
      <c r="N6563" t="s">
        <v>9085</v>
      </c>
      <c r="O6563" t="s">
        <v>17159</v>
      </c>
      <c r="P6563">
        <v>3</v>
      </c>
      <c r="Q6563">
        <v>1450</v>
      </c>
      <c r="R6563">
        <v>400</v>
      </c>
      <c r="T6563">
        <v>340</v>
      </c>
      <c r="U6563">
        <v>60</v>
      </c>
      <c r="V6563">
        <v>160</v>
      </c>
      <c r="W6563">
        <v>1.74</v>
      </c>
      <c r="X6563">
        <v>2.0880000000000001</v>
      </c>
    </row>
    <row r="6564" spans="1:24" hidden="1" x14ac:dyDescent="0.3">
      <c r="A6564" t="s">
        <v>21342</v>
      </c>
      <c r="B6564" t="s">
        <v>8617</v>
      </c>
      <c r="C6564" t="s">
        <v>5930</v>
      </c>
      <c r="D6564" t="s">
        <v>21341</v>
      </c>
      <c r="E6564" t="s">
        <v>113</v>
      </c>
      <c r="F6564" t="s">
        <v>113</v>
      </c>
      <c r="G6564" t="s">
        <v>113</v>
      </c>
      <c r="H6564" t="s">
        <v>113</v>
      </c>
      <c r="I6564" t="s">
        <v>654</v>
      </c>
      <c r="J6564" t="s">
        <v>113</v>
      </c>
      <c r="K6564" t="s">
        <v>113</v>
      </c>
      <c r="L6564" t="s">
        <v>113</v>
      </c>
      <c r="M6564">
        <v>32</v>
      </c>
      <c r="N6564" t="s">
        <v>9085</v>
      </c>
      <c r="O6564" t="s">
        <v>8647</v>
      </c>
      <c r="P6564">
        <v>3</v>
      </c>
      <c r="Q6564">
        <v>1509</v>
      </c>
      <c r="R6564">
        <v>469</v>
      </c>
      <c r="T6564">
        <v>340</v>
      </c>
      <c r="U6564">
        <v>60</v>
      </c>
      <c r="V6564">
        <v>160</v>
      </c>
      <c r="W6564">
        <v>2.1231629999999999</v>
      </c>
      <c r="X6564">
        <v>2.5477955999999997</v>
      </c>
    </row>
    <row r="6565" spans="1:24" hidden="1" x14ac:dyDescent="0.3">
      <c r="A6565" t="s">
        <v>21343</v>
      </c>
      <c r="B6565" t="s">
        <v>8179</v>
      </c>
      <c r="C6565" t="s">
        <v>5930</v>
      </c>
      <c r="D6565" t="s">
        <v>21341</v>
      </c>
      <c r="E6565" t="s">
        <v>113</v>
      </c>
      <c r="F6565" t="s">
        <v>113</v>
      </c>
      <c r="G6565" t="s">
        <v>113</v>
      </c>
      <c r="H6565" t="s">
        <v>113</v>
      </c>
      <c r="I6565" t="s">
        <v>654</v>
      </c>
      <c r="J6565" t="s">
        <v>113</v>
      </c>
      <c r="K6565" t="s">
        <v>113</v>
      </c>
      <c r="L6565" t="s">
        <v>113</v>
      </c>
      <c r="M6565">
        <v>32</v>
      </c>
      <c r="N6565" t="s">
        <v>9085</v>
      </c>
      <c r="O6565" t="s">
        <v>12377</v>
      </c>
      <c r="P6565">
        <v>2</v>
      </c>
      <c r="Q6565">
        <v>480</v>
      </c>
      <c r="R6565">
        <v>356</v>
      </c>
      <c r="W6565">
        <v>0.34176000000000001</v>
      </c>
      <c r="X6565">
        <v>0.41011199999999998</v>
      </c>
    </row>
    <row r="6566" spans="1:24" hidden="1" x14ac:dyDescent="0.3">
      <c r="A6566" t="s">
        <v>21344</v>
      </c>
      <c r="B6566" t="s">
        <v>8536</v>
      </c>
      <c r="C6566" t="s">
        <v>5930</v>
      </c>
      <c r="D6566" t="s">
        <v>21341</v>
      </c>
      <c r="E6566" t="s">
        <v>113</v>
      </c>
      <c r="F6566" t="s">
        <v>113</v>
      </c>
      <c r="G6566" t="s">
        <v>113</v>
      </c>
      <c r="H6566" t="s">
        <v>113</v>
      </c>
      <c r="I6566" t="s">
        <v>654</v>
      </c>
      <c r="J6566" t="s">
        <v>113</v>
      </c>
      <c r="K6566" t="s">
        <v>113</v>
      </c>
      <c r="L6566" t="s">
        <v>113</v>
      </c>
      <c r="M6566">
        <v>32</v>
      </c>
      <c r="N6566" t="s">
        <v>9085</v>
      </c>
      <c r="O6566" t="s">
        <v>11880</v>
      </c>
      <c r="P6566">
        <v>3</v>
      </c>
      <c r="Q6566">
        <v>400</v>
      </c>
      <c r="R6566">
        <v>300</v>
      </c>
      <c r="W6566">
        <v>0.36</v>
      </c>
      <c r="X6566">
        <v>0.432</v>
      </c>
    </row>
    <row r="6567" spans="1:24" hidden="1" x14ac:dyDescent="0.3">
      <c r="A6567" t="s">
        <v>21345</v>
      </c>
      <c r="B6567" t="s">
        <v>8539</v>
      </c>
      <c r="C6567" t="s">
        <v>5930</v>
      </c>
      <c r="D6567" t="s">
        <v>21341</v>
      </c>
      <c r="E6567" t="s">
        <v>113</v>
      </c>
      <c r="F6567" t="s">
        <v>113</v>
      </c>
      <c r="G6567" t="s">
        <v>113</v>
      </c>
      <c r="H6567" t="s">
        <v>113</v>
      </c>
      <c r="I6567" t="s">
        <v>654</v>
      </c>
      <c r="J6567" t="s">
        <v>113</v>
      </c>
      <c r="K6567" t="s">
        <v>113</v>
      </c>
      <c r="L6567" t="s">
        <v>113</v>
      </c>
      <c r="M6567">
        <v>32</v>
      </c>
      <c r="N6567" t="s">
        <v>9085</v>
      </c>
      <c r="O6567" t="s">
        <v>9131</v>
      </c>
      <c r="P6567">
        <v>2</v>
      </c>
      <c r="Q6567">
        <v>210</v>
      </c>
      <c r="R6567">
        <v>210</v>
      </c>
      <c r="W6567">
        <v>8.8200000000000001E-2</v>
      </c>
      <c r="X6567">
        <v>0.10584</v>
      </c>
    </row>
    <row r="6568" spans="1:24" hidden="1" x14ac:dyDescent="0.3">
      <c r="A6568" t="s">
        <v>21346</v>
      </c>
      <c r="B6568" t="s">
        <v>8211</v>
      </c>
      <c r="C6568" t="s">
        <v>5930</v>
      </c>
      <c r="D6568" t="s">
        <v>21341</v>
      </c>
      <c r="E6568" t="s">
        <v>113</v>
      </c>
      <c r="F6568" t="s">
        <v>113</v>
      </c>
      <c r="G6568" t="s">
        <v>113</v>
      </c>
      <c r="H6568" t="s">
        <v>113</v>
      </c>
      <c r="I6568" t="s">
        <v>654</v>
      </c>
      <c r="J6568" t="s">
        <v>113</v>
      </c>
      <c r="K6568" t="s">
        <v>113</v>
      </c>
      <c r="L6568" t="s">
        <v>113</v>
      </c>
      <c r="M6568">
        <v>32</v>
      </c>
      <c r="N6568" t="s">
        <v>113</v>
      </c>
      <c r="O6568" t="s">
        <v>9493</v>
      </c>
      <c r="P6568">
        <v>1</v>
      </c>
      <c r="Q6568">
        <v>0.6</v>
      </c>
      <c r="T6568">
        <v>176.44</v>
      </c>
      <c r="W6568">
        <v>0.28274333882308139</v>
      </c>
      <c r="X6568">
        <v>0.45238934211693027</v>
      </c>
    </row>
    <row r="6569" spans="1:24" hidden="1" x14ac:dyDescent="0.3">
      <c r="A6569" t="s">
        <v>21347</v>
      </c>
      <c r="B6569" t="s">
        <v>8174</v>
      </c>
      <c r="C6569" t="s">
        <v>1499</v>
      </c>
      <c r="D6569" t="s">
        <v>1498</v>
      </c>
      <c r="E6569" t="s">
        <v>113</v>
      </c>
      <c r="F6569" t="s">
        <v>1500</v>
      </c>
      <c r="G6569" t="s">
        <v>247</v>
      </c>
      <c r="H6569" t="s">
        <v>308</v>
      </c>
      <c r="I6569" t="s">
        <v>310</v>
      </c>
      <c r="J6569" t="s">
        <v>21348</v>
      </c>
      <c r="K6569" t="s">
        <v>21349</v>
      </c>
      <c r="L6569" t="s">
        <v>9690</v>
      </c>
      <c r="M6569">
        <v>80</v>
      </c>
      <c r="N6569" t="s">
        <v>9659</v>
      </c>
      <c r="O6569" t="s">
        <v>10476</v>
      </c>
      <c r="P6569">
        <v>3</v>
      </c>
      <c r="Q6569">
        <v>1500</v>
      </c>
      <c r="R6569">
        <v>469</v>
      </c>
      <c r="T6569">
        <v>70</v>
      </c>
      <c r="U6569">
        <v>190</v>
      </c>
      <c r="V6569">
        <v>310</v>
      </c>
      <c r="W6569">
        <v>2.1105</v>
      </c>
      <c r="X6569">
        <v>2.5326</v>
      </c>
    </row>
    <row r="6570" spans="1:24" hidden="1" x14ac:dyDescent="0.3">
      <c r="A6570" t="s">
        <v>21350</v>
      </c>
      <c r="B6570" t="s">
        <v>8179</v>
      </c>
      <c r="C6570" t="s">
        <v>1499</v>
      </c>
      <c r="D6570" t="s">
        <v>1498</v>
      </c>
      <c r="E6570" t="s">
        <v>113</v>
      </c>
      <c r="F6570" t="s">
        <v>1500</v>
      </c>
      <c r="G6570" t="s">
        <v>247</v>
      </c>
      <c r="H6570" t="s">
        <v>308</v>
      </c>
      <c r="I6570" t="s">
        <v>310</v>
      </c>
      <c r="J6570" t="s">
        <v>21348</v>
      </c>
      <c r="K6570" t="s">
        <v>21349</v>
      </c>
      <c r="L6570" t="s">
        <v>9690</v>
      </c>
      <c r="M6570">
        <v>80</v>
      </c>
      <c r="N6570" t="s">
        <v>8614</v>
      </c>
      <c r="O6570" t="s">
        <v>9568</v>
      </c>
      <c r="P6570">
        <v>3</v>
      </c>
      <c r="Q6570">
        <v>409</v>
      </c>
      <c r="R6570">
        <v>269</v>
      </c>
      <c r="W6570">
        <v>0.330063</v>
      </c>
      <c r="X6570">
        <v>0.39607559999999997</v>
      </c>
    </row>
    <row r="6571" spans="1:24" hidden="1" x14ac:dyDescent="0.3">
      <c r="A6571" t="s">
        <v>21351</v>
      </c>
      <c r="B6571" t="s">
        <v>8536</v>
      </c>
      <c r="C6571" t="s">
        <v>1499</v>
      </c>
      <c r="D6571" t="s">
        <v>1498</v>
      </c>
      <c r="E6571" t="s">
        <v>113</v>
      </c>
      <c r="F6571" t="s">
        <v>1500</v>
      </c>
      <c r="G6571" t="s">
        <v>247</v>
      </c>
      <c r="H6571" t="s">
        <v>308</v>
      </c>
      <c r="I6571" t="s">
        <v>310</v>
      </c>
      <c r="J6571" t="s">
        <v>21348</v>
      </c>
      <c r="K6571" t="s">
        <v>21349</v>
      </c>
      <c r="L6571" t="s">
        <v>9690</v>
      </c>
      <c r="M6571">
        <v>77</v>
      </c>
      <c r="N6571" t="s">
        <v>9085</v>
      </c>
      <c r="O6571" t="s">
        <v>9131</v>
      </c>
      <c r="P6571">
        <v>1</v>
      </c>
      <c r="Q6571">
        <v>210</v>
      </c>
      <c r="R6571">
        <v>210</v>
      </c>
      <c r="W6571">
        <v>4.41E-2</v>
      </c>
      <c r="X6571">
        <v>5.2920000000000002E-2</v>
      </c>
    </row>
    <row r="6572" spans="1:24" hidden="1" x14ac:dyDescent="0.3">
      <c r="A6572" t="s">
        <v>21352</v>
      </c>
      <c r="B6572" t="s">
        <v>8211</v>
      </c>
      <c r="C6572" t="s">
        <v>1499</v>
      </c>
      <c r="D6572" t="s">
        <v>1498</v>
      </c>
      <c r="E6572" t="s">
        <v>113</v>
      </c>
      <c r="F6572" t="s">
        <v>1500</v>
      </c>
      <c r="G6572" t="s">
        <v>247</v>
      </c>
      <c r="H6572" t="s">
        <v>308</v>
      </c>
      <c r="I6572" t="s">
        <v>310</v>
      </c>
      <c r="J6572" t="s">
        <v>21348</v>
      </c>
      <c r="K6572" t="s">
        <v>21349</v>
      </c>
      <c r="L6572" t="s">
        <v>9690</v>
      </c>
      <c r="M6572">
        <v>77</v>
      </c>
      <c r="N6572" t="s">
        <v>17423</v>
      </c>
      <c r="O6572" t="s">
        <v>15748</v>
      </c>
      <c r="P6572">
        <v>1</v>
      </c>
      <c r="Q6572">
        <v>0.9</v>
      </c>
      <c r="T6572">
        <v>233.6</v>
      </c>
      <c r="W6572">
        <v>0.63617251235193317</v>
      </c>
      <c r="X6572">
        <v>1.0178760197630932</v>
      </c>
    </row>
    <row r="6573" spans="1:24" hidden="1" x14ac:dyDescent="0.3">
      <c r="A6573" t="s">
        <v>21353</v>
      </c>
      <c r="B6573" t="s">
        <v>8174</v>
      </c>
      <c r="C6573" t="s">
        <v>21354</v>
      </c>
      <c r="D6573" t="s">
        <v>21355</v>
      </c>
      <c r="E6573" t="s">
        <v>113</v>
      </c>
      <c r="F6573" t="s">
        <v>21356</v>
      </c>
      <c r="G6573" t="s">
        <v>133</v>
      </c>
      <c r="H6573" t="s">
        <v>2044</v>
      </c>
      <c r="I6573" t="s">
        <v>438</v>
      </c>
      <c r="J6573" t="s">
        <v>21357</v>
      </c>
      <c r="K6573" t="s">
        <v>21358</v>
      </c>
      <c r="L6573" t="s">
        <v>120</v>
      </c>
      <c r="M6573">
        <v>40</v>
      </c>
      <c r="N6573" t="s">
        <v>8442</v>
      </c>
      <c r="O6573" t="s">
        <v>8207</v>
      </c>
      <c r="P6573">
        <v>2</v>
      </c>
      <c r="Q6573">
        <v>1400</v>
      </c>
      <c r="R6573">
        <v>320</v>
      </c>
      <c r="T6573">
        <v>60</v>
      </c>
      <c r="U6573">
        <v>225</v>
      </c>
      <c r="W6573">
        <v>0.89600000000000002</v>
      </c>
      <c r="X6573">
        <v>1.0751999999999999</v>
      </c>
    </row>
    <row r="6574" spans="1:24" hidden="1" x14ac:dyDescent="0.3">
      <c r="A6574" t="s">
        <v>21359</v>
      </c>
      <c r="B6574" t="s">
        <v>8179</v>
      </c>
      <c r="C6574" t="s">
        <v>21354</v>
      </c>
      <c r="D6574" t="s">
        <v>21355</v>
      </c>
      <c r="E6574" t="s">
        <v>113</v>
      </c>
      <c r="F6574" t="s">
        <v>21356</v>
      </c>
      <c r="G6574" t="s">
        <v>133</v>
      </c>
      <c r="H6574" t="s">
        <v>2044</v>
      </c>
      <c r="I6574" t="s">
        <v>438</v>
      </c>
      <c r="J6574" t="s">
        <v>21357</v>
      </c>
      <c r="K6574" t="s">
        <v>21358</v>
      </c>
      <c r="L6574" t="s">
        <v>120</v>
      </c>
      <c r="M6574">
        <v>40</v>
      </c>
      <c r="N6574" t="s">
        <v>9971</v>
      </c>
      <c r="O6574" t="s">
        <v>20411</v>
      </c>
      <c r="P6574">
        <v>1</v>
      </c>
      <c r="Q6574">
        <v>441</v>
      </c>
      <c r="R6574">
        <v>402</v>
      </c>
      <c r="W6574">
        <v>0.177282</v>
      </c>
      <c r="X6574">
        <v>0.21273839999999999</v>
      </c>
    </row>
    <row r="6575" spans="1:24" hidden="1" x14ac:dyDescent="0.3">
      <c r="A6575" t="s">
        <v>21360</v>
      </c>
      <c r="B6575" t="s">
        <v>8211</v>
      </c>
      <c r="C6575" t="s">
        <v>21354</v>
      </c>
      <c r="D6575" t="s">
        <v>21355</v>
      </c>
      <c r="E6575" t="s">
        <v>113</v>
      </c>
      <c r="F6575" t="s">
        <v>21356</v>
      </c>
      <c r="G6575" t="s">
        <v>133</v>
      </c>
      <c r="H6575" t="s">
        <v>2044</v>
      </c>
      <c r="I6575" t="s">
        <v>438</v>
      </c>
      <c r="J6575" t="s">
        <v>21357</v>
      </c>
      <c r="K6575" t="s">
        <v>21358</v>
      </c>
      <c r="L6575" t="s">
        <v>120</v>
      </c>
      <c r="M6575">
        <v>38</v>
      </c>
      <c r="N6575" t="s">
        <v>113</v>
      </c>
      <c r="O6575" t="s">
        <v>9493</v>
      </c>
      <c r="P6575">
        <v>1</v>
      </c>
      <c r="Q6575">
        <v>0.6</v>
      </c>
      <c r="T6575">
        <v>231</v>
      </c>
      <c r="W6575">
        <v>0.28274333882308139</v>
      </c>
      <c r="X6575">
        <v>0.45238934211693027</v>
      </c>
    </row>
    <row r="6576" spans="1:24" hidden="1" x14ac:dyDescent="0.3">
      <c r="A6576" t="s">
        <v>21361</v>
      </c>
      <c r="B6576" t="s">
        <v>8249</v>
      </c>
      <c r="C6576" t="s">
        <v>21354</v>
      </c>
      <c r="D6576" t="s">
        <v>21355</v>
      </c>
      <c r="E6576" t="s">
        <v>113</v>
      </c>
      <c r="F6576" t="s">
        <v>21356</v>
      </c>
      <c r="G6576" t="s">
        <v>133</v>
      </c>
      <c r="H6576" t="s">
        <v>2044</v>
      </c>
      <c r="I6576" t="s">
        <v>438</v>
      </c>
      <c r="J6576" t="s">
        <v>21357</v>
      </c>
      <c r="K6576" t="s">
        <v>21358</v>
      </c>
      <c r="L6576" t="s">
        <v>120</v>
      </c>
      <c r="M6576">
        <v>38</v>
      </c>
      <c r="N6576" t="s">
        <v>113</v>
      </c>
      <c r="O6576" t="s">
        <v>9493</v>
      </c>
      <c r="P6576">
        <v>2</v>
      </c>
      <c r="Q6576">
        <v>0.3</v>
      </c>
      <c r="T6576">
        <v>224</v>
      </c>
      <c r="U6576">
        <v>63</v>
      </c>
      <c r="W6576">
        <v>0.1413716694115407</v>
      </c>
      <c r="X6576">
        <v>0.22619467105846514</v>
      </c>
    </row>
    <row r="6577" spans="1:24" hidden="1" x14ac:dyDescent="0.3">
      <c r="A6577" t="s">
        <v>21362</v>
      </c>
      <c r="B6577" t="s">
        <v>8174</v>
      </c>
      <c r="C6577" t="s">
        <v>21363</v>
      </c>
      <c r="D6577" t="s">
        <v>21364</v>
      </c>
      <c r="E6577" t="s">
        <v>113</v>
      </c>
      <c r="F6577" t="s">
        <v>21365</v>
      </c>
      <c r="G6577" t="s">
        <v>247</v>
      </c>
      <c r="H6577" t="s">
        <v>1187</v>
      </c>
      <c r="I6577" t="s">
        <v>1189</v>
      </c>
      <c r="J6577" t="s">
        <v>21366</v>
      </c>
      <c r="K6577" t="s">
        <v>21367</v>
      </c>
      <c r="L6577" t="s">
        <v>9030</v>
      </c>
      <c r="M6577">
        <v>60</v>
      </c>
      <c r="N6577" t="s">
        <v>9085</v>
      </c>
      <c r="O6577" t="s">
        <v>10329</v>
      </c>
      <c r="P6577">
        <v>2</v>
      </c>
      <c r="Q6577">
        <v>2580</v>
      </c>
      <c r="R6577">
        <v>590</v>
      </c>
      <c r="T6577">
        <v>270</v>
      </c>
      <c r="U6577">
        <v>95</v>
      </c>
      <c r="W6577">
        <v>3.0444</v>
      </c>
      <c r="X6577">
        <v>3.6532799999999996</v>
      </c>
    </row>
    <row r="6578" spans="1:24" hidden="1" x14ac:dyDescent="0.3">
      <c r="A6578" t="s">
        <v>21368</v>
      </c>
      <c r="B6578" t="s">
        <v>8179</v>
      </c>
      <c r="C6578" t="s">
        <v>21363</v>
      </c>
      <c r="D6578" t="s">
        <v>21364</v>
      </c>
      <c r="E6578" t="s">
        <v>113</v>
      </c>
      <c r="F6578" t="s">
        <v>21365</v>
      </c>
      <c r="G6578" t="s">
        <v>247</v>
      </c>
      <c r="H6578" t="s">
        <v>1187</v>
      </c>
      <c r="I6578" t="s">
        <v>1189</v>
      </c>
      <c r="J6578" t="s">
        <v>21366</v>
      </c>
      <c r="K6578" t="s">
        <v>21367</v>
      </c>
      <c r="L6578" t="s">
        <v>9030</v>
      </c>
      <c r="M6578">
        <v>59</v>
      </c>
      <c r="N6578" t="s">
        <v>9085</v>
      </c>
      <c r="O6578" t="s">
        <v>19878</v>
      </c>
      <c r="P6578">
        <v>1</v>
      </c>
      <c r="Q6578">
        <v>400</v>
      </c>
      <c r="R6578">
        <v>300</v>
      </c>
      <c r="W6578">
        <v>0.12</v>
      </c>
      <c r="X6578">
        <v>0.14399999999999999</v>
      </c>
    </row>
    <row r="6579" spans="1:24" hidden="1" x14ac:dyDescent="0.3">
      <c r="A6579" t="s">
        <v>21369</v>
      </c>
      <c r="B6579" t="s">
        <v>8536</v>
      </c>
      <c r="C6579" t="s">
        <v>21363</v>
      </c>
      <c r="D6579" t="s">
        <v>21364</v>
      </c>
      <c r="E6579" t="s">
        <v>113</v>
      </c>
      <c r="F6579" t="s">
        <v>21365</v>
      </c>
      <c r="G6579" t="s">
        <v>247</v>
      </c>
      <c r="H6579" t="s">
        <v>1187</v>
      </c>
      <c r="I6579" t="s">
        <v>1189</v>
      </c>
      <c r="J6579" t="s">
        <v>21366</v>
      </c>
      <c r="K6579" t="s">
        <v>21367</v>
      </c>
      <c r="L6579" t="s">
        <v>9030</v>
      </c>
      <c r="M6579">
        <v>57</v>
      </c>
      <c r="N6579" t="s">
        <v>9085</v>
      </c>
      <c r="O6579" t="s">
        <v>9131</v>
      </c>
      <c r="P6579">
        <v>1</v>
      </c>
      <c r="Q6579">
        <v>210</v>
      </c>
      <c r="R6579">
        <v>210</v>
      </c>
      <c r="W6579">
        <v>4.41E-2</v>
      </c>
      <c r="X6579">
        <v>5.2920000000000002E-2</v>
      </c>
    </row>
    <row r="6580" spans="1:24" hidden="1" x14ac:dyDescent="0.3">
      <c r="A6580" t="s">
        <v>21370</v>
      </c>
      <c r="B6580" t="s">
        <v>8211</v>
      </c>
      <c r="C6580" t="s">
        <v>21363</v>
      </c>
      <c r="D6580" t="s">
        <v>21364</v>
      </c>
      <c r="E6580" t="s">
        <v>113</v>
      </c>
      <c r="F6580" t="s">
        <v>21365</v>
      </c>
      <c r="G6580" t="s">
        <v>247</v>
      </c>
      <c r="H6580" t="s">
        <v>1187</v>
      </c>
      <c r="I6580" t="s">
        <v>1189</v>
      </c>
      <c r="J6580" t="s">
        <v>21366</v>
      </c>
      <c r="K6580" t="s">
        <v>21367</v>
      </c>
      <c r="L6580" t="s">
        <v>9030</v>
      </c>
      <c r="M6580">
        <v>57</v>
      </c>
      <c r="N6580" t="s">
        <v>113</v>
      </c>
      <c r="O6580" t="s">
        <v>9493</v>
      </c>
      <c r="P6580">
        <v>1</v>
      </c>
      <c r="Q6580">
        <v>0.9</v>
      </c>
      <c r="T6580">
        <v>97.5</v>
      </c>
      <c r="W6580">
        <v>0.63617251235193317</v>
      </c>
      <c r="X6580">
        <v>1.0178760197630932</v>
      </c>
    </row>
    <row r="6581" spans="1:24" hidden="1" x14ac:dyDescent="0.3">
      <c r="A6581" t="s">
        <v>21371</v>
      </c>
      <c r="B6581" t="s">
        <v>1304</v>
      </c>
      <c r="C6581" t="s">
        <v>21363</v>
      </c>
      <c r="D6581" t="s">
        <v>21364</v>
      </c>
      <c r="E6581" t="s">
        <v>113</v>
      </c>
      <c r="F6581" t="s">
        <v>21365</v>
      </c>
      <c r="G6581" t="s">
        <v>247</v>
      </c>
      <c r="H6581" t="s">
        <v>1187</v>
      </c>
      <c r="I6581" t="s">
        <v>1189</v>
      </c>
      <c r="J6581" t="s">
        <v>21366</v>
      </c>
      <c r="K6581" t="s">
        <v>21367</v>
      </c>
      <c r="L6581" t="s">
        <v>9030</v>
      </c>
      <c r="M6581">
        <v>0</v>
      </c>
      <c r="N6581" t="s">
        <v>113</v>
      </c>
      <c r="O6581" t="s">
        <v>18432</v>
      </c>
      <c r="P6581">
        <v>3</v>
      </c>
    </row>
    <row r="6582" spans="1:24" hidden="1" x14ac:dyDescent="0.3">
      <c r="A6582" t="s">
        <v>21372</v>
      </c>
      <c r="B6582" t="s">
        <v>8174</v>
      </c>
      <c r="C6582" t="s">
        <v>21373</v>
      </c>
      <c r="D6582" t="s">
        <v>21374</v>
      </c>
      <c r="E6582" t="s">
        <v>113</v>
      </c>
      <c r="F6582" t="s">
        <v>21375</v>
      </c>
      <c r="G6582" t="s">
        <v>133</v>
      </c>
      <c r="H6582" t="s">
        <v>12557</v>
      </c>
      <c r="I6582" t="s">
        <v>218</v>
      </c>
      <c r="J6582" t="s">
        <v>21376</v>
      </c>
      <c r="K6582" t="s">
        <v>21377</v>
      </c>
      <c r="L6582" t="s">
        <v>8842</v>
      </c>
      <c r="M6582">
        <v>70</v>
      </c>
      <c r="N6582" t="s">
        <v>113</v>
      </c>
      <c r="O6582" t="s">
        <v>9890</v>
      </c>
      <c r="P6582">
        <v>3</v>
      </c>
      <c r="Q6582">
        <v>2500</v>
      </c>
      <c r="R6582">
        <v>355</v>
      </c>
      <c r="T6582">
        <v>60</v>
      </c>
      <c r="U6582">
        <v>115</v>
      </c>
      <c r="V6582">
        <v>240</v>
      </c>
      <c r="W6582">
        <v>2.6625000000000001</v>
      </c>
      <c r="X6582">
        <v>3.1949999999999998</v>
      </c>
    </row>
    <row r="6583" spans="1:24" hidden="1" x14ac:dyDescent="0.3">
      <c r="A6583" t="s">
        <v>21378</v>
      </c>
      <c r="B6583" t="s">
        <v>8179</v>
      </c>
      <c r="C6583" t="s">
        <v>21373</v>
      </c>
      <c r="D6583" t="s">
        <v>21374</v>
      </c>
      <c r="E6583" t="s">
        <v>113</v>
      </c>
      <c r="F6583" t="s">
        <v>21375</v>
      </c>
      <c r="G6583" t="s">
        <v>133</v>
      </c>
      <c r="H6583" t="s">
        <v>12557</v>
      </c>
      <c r="I6583" t="s">
        <v>218</v>
      </c>
      <c r="J6583" t="s">
        <v>21376</v>
      </c>
      <c r="K6583" t="s">
        <v>21377</v>
      </c>
      <c r="L6583" t="s">
        <v>8842</v>
      </c>
      <c r="M6583">
        <v>70</v>
      </c>
      <c r="N6583" t="s">
        <v>113</v>
      </c>
      <c r="O6583" t="s">
        <v>8695</v>
      </c>
      <c r="P6583">
        <v>3</v>
      </c>
      <c r="Q6583">
        <v>466</v>
      </c>
      <c r="R6583">
        <v>343</v>
      </c>
      <c r="S6583">
        <v>154</v>
      </c>
      <c r="W6583">
        <v>0.479514</v>
      </c>
      <c r="X6583">
        <v>0.57541679999999995</v>
      </c>
    </row>
    <row r="6584" spans="1:24" hidden="1" x14ac:dyDescent="0.3">
      <c r="A6584" t="s">
        <v>21379</v>
      </c>
      <c r="B6584" t="s">
        <v>8211</v>
      </c>
      <c r="C6584" t="s">
        <v>21373</v>
      </c>
      <c r="D6584" t="s">
        <v>21374</v>
      </c>
      <c r="E6584" t="s">
        <v>113</v>
      </c>
      <c r="F6584" t="s">
        <v>21375</v>
      </c>
      <c r="G6584" t="s">
        <v>133</v>
      </c>
      <c r="H6584" t="s">
        <v>12557</v>
      </c>
      <c r="I6584" t="s">
        <v>218</v>
      </c>
      <c r="J6584" t="s">
        <v>21376</v>
      </c>
      <c r="K6584" t="s">
        <v>21377</v>
      </c>
      <c r="L6584" t="s">
        <v>8842</v>
      </c>
      <c r="M6584">
        <v>68</v>
      </c>
      <c r="N6584" t="s">
        <v>113</v>
      </c>
      <c r="O6584" t="s">
        <v>9493</v>
      </c>
      <c r="P6584">
        <v>1</v>
      </c>
      <c r="Q6584">
        <v>0.6</v>
      </c>
      <c r="T6584">
        <v>146.43</v>
      </c>
      <c r="W6584">
        <v>0.28274333882308139</v>
      </c>
      <c r="X6584">
        <v>0.45238934211693027</v>
      </c>
    </row>
    <row r="6585" spans="1:24" hidden="1" x14ac:dyDescent="0.3">
      <c r="A6585" t="s">
        <v>21380</v>
      </c>
      <c r="B6585" t="s">
        <v>8174</v>
      </c>
      <c r="C6585" t="s">
        <v>2981</v>
      </c>
      <c r="D6585" t="s">
        <v>21381</v>
      </c>
      <c r="E6585" t="s">
        <v>113</v>
      </c>
      <c r="F6585" t="s">
        <v>2982</v>
      </c>
      <c r="G6585" t="s">
        <v>1356</v>
      </c>
      <c r="H6585" t="s">
        <v>127</v>
      </c>
      <c r="I6585" t="s">
        <v>540</v>
      </c>
      <c r="J6585" t="s">
        <v>21382</v>
      </c>
      <c r="K6585" t="s">
        <v>21383</v>
      </c>
      <c r="L6585" t="s">
        <v>120</v>
      </c>
      <c r="M6585">
        <v>40</v>
      </c>
      <c r="N6585" t="s">
        <v>9085</v>
      </c>
      <c r="O6585" t="s">
        <v>11592</v>
      </c>
      <c r="P6585">
        <v>3</v>
      </c>
      <c r="Q6585">
        <v>2009</v>
      </c>
      <c r="R6585">
        <v>499</v>
      </c>
      <c r="S6585">
        <v>206</v>
      </c>
      <c r="T6585">
        <v>0</v>
      </c>
      <c r="U6585">
        <v>100</v>
      </c>
      <c r="V6585">
        <v>250</v>
      </c>
      <c r="W6585">
        <v>3.0074730000000001</v>
      </c>
      <c r="X6585">
        <v>3.6089675999999997</v>
      </c>
    </row>
    <row r="6586" spans="1:24" hidden="1" x14ac:dyDescent="0.3">
      <c r="A6586" t="s">
        <v>21384</v>
      </c>
      <c r="B6586" t="s">
        <v>8617</v>
      </c>
      <c r="C6586" t="s">
        <v>2981</v>
      </c>
      <c r="D6586" t="s">
        <v>21381</v>
      </c>
      <c r="E6586" t="s">
        <v>113</v>
      </c>
      <c r="F6586" t="s">
        <v>2982</v>
      </c>
      <c r="G6586" t="s">
        <v>1356</v>
      </c>
      <c r="H6586" t="s">
        <v>127</v>
      </c>
      <c r="I6586" t="s">
        <v>540</v>
      </c>
      <c r="J6586" t="s">
        <v>21382</v>
      </c>
      <c r="K6586" t="s">
        <v>21383</v>
      </c>
      <c r="L6586" t="s">
        <v>120</v>
      </c>
      <c r="M6586">
        <v>40</v>
      </c>
      <c r="N6586" t="s">
        <v>9085</v>
      </c>
      <c r="O6586" t="s">
        <v>20053</v>
      </c>
      <c r="P6586">
        <v>3</v>
      </c>
      <c r="Q6586">
        <v>1450</v>
      </c>
      <c r="R6586">
        <v>400</v>
      </c>
      <c r="S6586">
        <v>180</v>
      </c>
      <c r="T6586">
        <v>0</v>
      </c>
      <c r="U6586">
        <v>100</v>
      </c>
      <c r="V6586">
        <v>250</v>
      </c>
      <c r="W6586">
        <v>1.74</v>
      </c>
      <c r="X6586">
        <v>2.0880000000000001</v>
      </c>
    </row>
    <row r="6587" spans="1:24" hidden="1" x14ac:dyDescent="0.3">
      <c r="A6587" t="s">
        <v>21385</v>
      </c>
      <c r="B6587" t="s">
        <v>8179</v>
      </c>
      <c r="C6587" t="s">
        <v>2981</v>
      </c>
      <c r="D6587" t="s">
        <v>21381</v>
      </c>
      <c r="E6587" t="s">
        <v>113</v>
      </c>
      <c r="F6587" t="s">
        <v>2982</v>
      </c>
      <c r="G6587" t="s">
        <v>1356</v>
      </c>
      <c r="H6587" t="s">
        <v>127</v>
      </c>
      <c r="I6587" t="s">
        <v>540</v>
      </c>
      <c r="J6587" t="s">
        <v>21382</v>
      </c>
      <c r="K6587" t="s">
        <v>21383</v>
      </c>
      <c r="L6587" t="s">
        <v>120</v>
      </c>
      <c r="M6587">
        <v>40</v>
      </c>
      <c r="N6587" t="s">
        <v>113</v>
      </c>
      <c r="O6587" t="s">
        <v>12377</v>
      </c>
      <c r="P6587">
        <v>3</v>
      </c>
      <c r="Q6587">
        <v>480</v>
      </c>
      <c r="R6587">
        <v>356</v>
      </c>
      <c r="S6587">
        <v>140</v>
      </c>
      <c r="W6587">
        <v>0.51263999999999998</v>
      </c>
      <c r="X6587">
        <v>0.61516799999999994</v>
      </c>
    </row>
    <row r="6588" spans="1:24" hidden="1" x14ac:dyDescent="0.3">
      <c r="A6588" t="s">
        <v>21386</v>
      </c>
      <c r="B6588" t="s">
        <v>8536</v>
      </c>
      <c r="C6588" t="s">
        <v>2981</v>
      </c>
      <c r="D6588" t="s">
        <v>21381</v>
      </c>
      <c r="E6588" t="s">
        <v>113</v>
      </c>
      <c r="F6588" t="s">
        <v>2982</v>
      </c>
      <c r="G6588" t="s">
        <v>1356</v>
      </c>
      <c r="H6588" t="s">
        <v>127</v>
      </c>
      <c r="I6588" t="s">
        <v>540</v>
      </c>
      <c r="J6588" t="s">
        <v>21382</v>
      </c>
      <c r="K6588" t="s">
        <v>21383</v>
      </c>
      <c r="L6588" t="s">
        <v>120</v>
      </c>
      <c r="M6588">
        <v>40</v>
      </c>
      <c r="N6588" t="s">
        <v>113</v>
      </c>
      <c r="O6588" t="s">
        <v>11880</v>
      </c>
      <c r="P6588">
        <v>3</v>
      </c>
      <c r="Q6588">
        <v>400</v>
      </c>
      <c r="R6588">
        <v>300</v>
      </c>
      <c r="S6588">
        <v>100</v>
      </c>
      <c r="W6588">
        <v>0.36</v>
      </c>
      <c r="X6588">
        <v>0.432</v>
      </c>
    </row>
    <row r="6589" spans="1:24" hidden="1" x14ac:dyDescent="0.3">
      <c r="A6589" t="s">
        <v>21387</v>
      </c>
      <c r="B6589" t="s">
        <v>8174</v>
      </c>
      <c r="C6589" t="s">
        <v>7849</v>
      </c>
      <c r="D6589" t="s">
        <v>7848</v>
      </c>
      <c r="E6589" t="s">
        <v>113</v>
      </c>
      <c r="F6589" t="s">
        <v>7850</v>
      </c>
      <c r="G6589" t="s">
        <v>1356</v>
      </c>
      <c r="H6589" t="s">
        <v>127</v>
      </c>
      <c r="I6589" t="s">
        <v>115</v>
      </c>
      <c r="J6589" t="s">
        <v>21388</v>
      </c>
      <c r="K6589" t="s">
        <v>21389</v>
      </c>
      <c r="L6589" t="s">
        <v>120</v>
      </c>
      <c r="M6589">
        <v>40</v>
      </c>
      <c r="N6589" t="s">
        <v>9659</v>
      </c>
      <c r="O6589" t="s">
        <v>9042</v>
      </c>
      <c r="P6589">
        <v>3</v>
      </c>
      <c r="Q6589">
        <v>1412</v>
      </c>
      <c r="R6589">
        <v>353</v>
      </c>
      <c r="S6589">
        <v>164</v>
      </c>
      <c r="T6589">
        <v>40</v>
      </c>
      <c r="U6589">
        <v>200</v>
      </c>
      <c r="V6589">
        <v>305</v>
      </c>
      <c r="W6589">
        <v>1.4953080000000001</v>
      </c>
      <c r="X6589">
        <v>1.7943696</v>
      </c>
    </row>
    <row r="6590" spans="1:24" hidden="1" x14ac:dyDescent="0.3">
      <c r="A6590" t="s">
        <v>21390</v>
      </c>
      <c r="B6590" t="s">
        <v>8617</v>
      </c>
      <c r="C6590" t="s">
        <v>7849</v>
      </c>
      <c r="D6590" t="s">
        <v>7848</v>
      </c>
      <c r="E6590" t="s">
        <v>113</v>
      </c>
      <c r="F6590" t="s">
        <v>7850</v>
      </c>
      <c r="G6590" t="s">
        <v>1356</v>
      </c>
      <c r="H6590" t="s">
        <v>127</v>
      </c>
      <c r="I6590" t="s">
        <v>115</v>
      </c>
      <c r="J6590" t="s">
        <v>21388</v>
      </c>
      <c r="K6590" t="s">
        <v>21389</v>
      </c>
      <c r="L6590" t="s">
        <v>120</v>
      </c>
      <c r="M6590">
        <v>40</v>
      </c>
      <c r="N6590" t="s">
        <v>8614</v>
      </c>
      <c r="O6590" t="s">
        <v>9835</v>
      </c>
      <c r="P6590">
        <v>3</v>
      </c>
      <c r="Q6590">
        <v>778</v>
      </c>
      <c r="R6590">
        <v>408</v>
      </c>
      <c r="S6590">
        <v>219</v>
      </c>
      <c r="T6590">
        <v>40</v>
      </c>
      <c r="U6590">
        <v>200</v>
      </c>
      <c r="V6590">
        <v>305</v>
      </c>
      <c r="W6590">
        <v>0.95227200000000001</v>
      </c>
      <c r="X6590">
        <v>1.1427263999999999</v>
      </c>
    </row>
    <row r="6591" spans="1:24" hidden="1" x14ac:dyDescent="0.3">
      <c r="A6591" t="s">
        <v>21391</v>
      </c>
      <c r="B6591" t="s">
        <v>8179</v>
      </c>
      <c r="C6591" t="s">
        <v>7849</v>
      </c>
      <c r="D6591" t="s">
        <v>7848</v>
      </c>
      <c r="E6591" t="s">
        <v>113</v>
      </c>
      <c r="F6591" t="s">
        <v>7850</v>
      </c>
      <c r="G6591" t="s">
        <v>1356</v>
      </c>
      <c r="H6591" t="s">
        <v>127</v>
      </c>
      <c r="I6591" t="s">
        <v>115</v>
      </c>
      <c r="J6591" t="s">
        <v>21388</v>
      </c>
      <c r="K6591" t="s">
        <v>21389</v>
      </c>
      <c r="L6591" t="s">
        <v>120</v>
      </c>
      <c r="M6591">
        <v>40</v>
      </c>
      <c r="N6591" t="s">
        <v>8614</v>
      </c>
      <c r="O6591" t="s">
        <v>9568</v>
      </c>
      <c r="P6591">
        <v>3</v>
      </c>
      <c r="Q6591">
        <v>353</v>
      </c>
      <c r="R6591">
        <v>261</v>
      </c>
      <c r="S6591">
        <v>104</v>
      </c>
      <c r="W6591">
        <v>0.27639900000000001</v>
      </c>
      <c r="X6591">
        <v>0.3316788</v>
      </c>
    </row>
    <row r="6592" spans="1:24" hidden="1" x14ac:dyDescent="0.3">
      <c r="A6592" t="s">
        <v>21392</v>
      </c>
      <c r="B6592" t="s">
        <v>8174</v>
      </c>
      <c r="C6592" t="s">
        <v>1956</v>
      </c>
      <c r="D6592" t="s">
        <v>1955</v>
      </c>
      <c r="E6592" t="s">
        <v>113</v>
      </c>
      <c r="F6592" t="s">
        <v>1957</v>
      </c>
      <c r="G6592" t="s">
        <v>247</v>
      </c>
      <c r="H6592" t="s">
        <v>308</v>
      </c>
      <c r="I6592" t="s">
        <v>935</v>
      </c>
      <c r="J6592" t="s">
        <v>21393</v>
      </c>
      <c r="K6592" t="s">
        <v>21394</v>
      </c>
      <c r="L6592" t="s">
        <v>8903</v>
      </c>
      <c r="M6592">
        <v>30</v>
      </c>
      <c r="N6592" t="s">
        <v>9085</v>
      </c>
      <c r="O6592" t="s">
        <v>18672</v>
      </c>
      <c r="P6592">
        <v>1</v>
      </c>
      <c r="Q6592">
        <v>1499</v>
      </c>
      <c r="R6592">
        <v>369</v>
      </c>
      <c r="T6592">
        <v>230</v>
      </c>
      <c r="W6592">
        <v>0.55313100000000004</v>
      </c>
      <c r="X6592">
        <v>0.66375720000000005</v>
      </c>
    </row>
    <row r="6593" spans="1:24" hidden="1" x14ac:dyDescent="0.3">
      <c r="A6593" t="s">
        <v>21395</v>
      </c>
      <c r="B6593" t="s">
        <v>8179</v>
      </c>
      <c r="C6593" t="s">
        <v>1956</v>
      </c>
      <c r="D6593" t="s">
        <v>1955</v>
      </c>
      <c r="E6593" t="s">
        <v>113</v>
      </c>
      <c r="F6593" t="s">
        <v>1957</v>
      </c>
      <c r="G6593" t="s">
        <v>247</v>
      </c>
      <c r="H6593" t="s">
        <v>308</v>
      </c>
      <c r="I6593" t="s">
        <v>935</v>
      </c>
      <c r="J6593" t="s">
        <v>21393</v>
      </c>
      <c r="K6593" t="s">
        <v>21394</v>
      </c>
      <c r="L6593" t="s">
        <v>8903</v>
      </c>
      <c r="M6593">
        <v>30</v>
      </c>
      <c r="N6593" t="s">
        <v>9085</v>
      </c>
      <c r="O6593" t="s">
        <v>11880</v>
      </c>
      <c r="P6593">
        <v>1</v>
      </c>
      <c r="Q6593">
        <v>400</v>
      </c>
      <c r="R6593">
        <v>300</v>
      </c>
      <c r="W6593">
        <v>0.12</v>
      </c>
      <c r="X6593">
        <v>0.14399999999999999</v>
      </c>
    </row>
    <row r="6594" spans="1:24" hidden="1" x14ac:dyDescent="0.3">
      <c r="A6594" t="s">
        <v>21396</v>
      </c>
      <c r="B6594" t="s">
        <v>8536</v>
      </c>
      <c r="C6594" t="s">
        <v>1956</v>
      </c>
      <c r="D6594" t="s">
        <v>1955</v>
      </c>
      <c r="E6594" t="s">
        <v>113</v>
      </c>
      <c r="F6594" t="s">
        <v>1957</v>
      </c>
      <c r="G6594" t="s">
        <v>247</v>
      </c>
      <c r="H6594" t="s">
        <v>308</v>
      </c>
      <c r="I6594" t="s">
        <v>935</v>
      </c>
      <c r="J6594" t="s">
        <v>21393</v>
      </c>
      <c r="K6594" t="s">
        <v>21394</v>
      </c>
      <c r="L6594" t="s">
        <v>8903</v>
      </c>
      <c r="M6594">
        <v>28</v>
      </c>
      <c r="N6594" t="s">
        <v>9085</v>
      </c>
      <c r="O6594" t="s">
        <v>9131</v>
      </c>
      <c r="P6594">
        <v>2</v>
      </c>
      <c r="Q6594">
        <v>210</v>
      </c>
      <c r="R6594">
        <v>210</v>
      </c>
      <c r="W6594">
        <v>8.8200000000000001E-2</v>
      </c>
      <c r="X6594">
        <v>0.10584</v>
      </c>
    </row>
    <row r="6595" spans="1:24" hidden="1" x14ac:dyDescent="0.3">
      <c r="A6595" t="s">
        <v>21397</v>
      </c>
      <c r="B6595" t="s">
        <v>8211</v>
      </c>
      <c r="C6595" t="s">
        <v>1956</v>
      </c>
      <c r="D6595" t="s">
        <v>1955</v>
      </c>
      <c r="E6595" t="s">
        <v>113</v>
      </c>
      <c r="F6595" t="s">
        <v>1957</v>
      </c>
      <c r="G6595" t="s">
        <v>247</v>
      </c>
      <c r="H6595" t="s">
        <v>308</v>
      </c>
      <c r="I6595" t="s">
        <v>935</v>
      </c>
      <c r="J6595" t="s">
        <v>21393</v>
      </c>
      <c r="K6595" t="s">
        <v>21394</v>
      </c>
      <c r="L6595" t="s">
        <v>8903</v>
      </c>
      <c r="M6595">
        <v>28</v>
      </c>
      <c r="N6595" t="s">
        <v>113</v>
      </c>
      <c r="O6595" t="s">
        <v>9493</v>
      </c>
      <c r="P6595">
        <v>1</v>
      </c>
      <c r="Q6595">
        <v>0.3</v>
      </c>
      <c r="T6595">
        <v>173.31</v>
      </c>
      <c r="W6595">
        <v>7.0685834705770348E-2</v>
      </c>
      <c r="X6595">
        <v>0.11309733552923257</v>
      </c>
    </row>
    <row r="6596" spans="1:24" hidden="1" x14ac:dyDescent="0.3">
      <c r="A6596" t="s">
        <v>21398</v>
      </c>
      <c r="B6596" t="s">
        <v>8174</v>
      </c>
      <c r="C6596" t="s">
        <v>21399</v>
      </c>
      <c r="D6596" t="s">
        <v>21400</v>
      </c>
      <c r="E6596" t="s">
        <v>113</v>
      </c>
      <c r="F6596" t="s">
        <v>21401</v>
      </c>
      <c r="G6596" t="s">
        <v>133</v>
      </c>
      <c r="H6596" t="s">
        <v>21402</v>
      </c>
      <c r="I6596" t="s">
        <v>540</v>
      </c>
      <c r="J6596" t="s">
        <v>21403</v>
      </c>
      <c r="K6596" t="s">
        <v>21404</v>
      </c>
      <c r="L6596" t="s">
        <v>1173</v>
      </c>
      <c r="M6596">
        <v>50</v>
      </c>
      <c r="N6596" t="s">
        <v>9971</v>
      </c>
      <c r="O6596" t="s">
        <v>8207</v>
      </c>
      <c r="P6596">
        <v>3</v>
      </c>
      <c r="Q6596">
        <v>1400</v>
      </c>
      <c r="R6596">
        <v>320</v>
      </c>
      <c r="S6596">
        <v>145</v>
      </c>
      <c r="T6596">
        <v>10</v>
      </c>
      <c r="U6596">
        <v>150</v>
      </c>
      <c r="V6596">
        <v>330</v>
      </c>
      <c r="W6596">
        <v>1.3440000000000001</v>
      </c>
      <c r="X6596">
        <v>1.6128</v>
      </c>
    </row>
    <row r="6597" spans="1:24" hidden="1" x14ac:dyDescent="0.3">
      <c r="A6597" t="s">
        <v>21405</v>
      </c>
      <c r="B6597" t="s">
        <v>8179</v>
      </c>
      <c r="C6597" t="s">
        <v>21399</v>
      </c>
      <c r="D6597" t="s">
        <v>21400</v>
      </c>
      <c r="E6597" t="s">
        <v>113</v>
      </c>
      <c r="F6597" t="s">
        <v>21401</v>
      </c>
      <c r="G6597" t="s">
        <v>133</v>
      </c>
      <c r="H6597" t="s">
        <v>21402</v>
      </c>
      <c r="I6597" t="s">
        <v>540</v>
      </c>
      <c r="J6597" t="s">
        <v>21403</v>
      </c>
      <c r="K6597" t="s">
        <v>21404</v>
      </c>
      <c r="L6597" t="s">
        <v>1173</v>
      </c>
      <c r="M6597">
        <v>50</v>
      </c>
      <c r="N6597" t="s">
        <v>9971</v>
      </c>
      <c r="O6597" t="s">
        <v>9032</v>
      </c>
      <c r="P6597">
        <v>1</v>
      </c>
      <c r="Q6597">
        <v>560</v>
      </c>
      <c r="R6597">
        <v>422</v>
      </c>
      <c r="S6597">
        <v>133</v>
      </c>
      <c r="W6597">
        <v>0.23632</v>
      </c>
      <c r="X6597">
        <v>0.283584</v>
      </c>
    </row>
    <row r="6598" spans="1:24" hidden="1" x14ac:dyDescent="0.3">
      <c r="A6598" t="s">
        <v>21406</v>
      </c>
      <c r="B6598" t="s">
        <v>8536</v>
      </c>
      <c r="C6598" t="s">
        <v>21399</v>
      </c>
      <c r="D6598" t="s">
        <v>21400</v>
      </c>
      <c r="E6598" t="s">
        <v>113</v>
      </c>
      <c r="F6598" t="s">
        <v>21401</v>
      </c>
      <c r="G6598" t="s">
        <v>133</v>
      </c>
      <c r="H6598" t="s">
        <v>21402</v>
      </c>
      <c r="I6598" t="s">
        <v>540</v>
      </c>
      <c r="J6598" t="s">
        <v>21403</v>
      </c>
      <c r="K6598" t="s">
        <v>21404</v>
      </c>
      <c r="L6598" t="s">
        <v>1173</v>
      </c>
      <c r="M6598">
        <v>48</v>
      </c>
      <c r="N6598" t="s">
        <v>10031</v>
      </c>
      <c r="O6598" t="s">
        <v>9505</v>
      </c>
      <c r="P6598">
        <v>2</v>
      </c>
      <c r="W6598">
        <v>0</v>
      </c>
      <c r="X6598">
        <v>0</v>
      </c>
    </row>
    <row r="6599" spans="1:24" hidden="1" x14ac:dyDescent="0.3">
      <c r="A6599" t="s">
        <v>21407</v>
      </c>
      <c r="B6599" t="s">
        <v>8211</v>
      </c>
      <c r="C6599" t="s">
        <v>21399</v>
      </c>
      <c r="D6599" t="s">
        <v>21400</v>
      </c>
      <c r="E6599" t="s">
        <v>113</v>
      </c>
      <c r="F6599" t="s">
        <v>21401</v>
      </c>
      <c r="G6599" t="s">
        <v>133</v>
      </c>
      <c r="H6599" t="s">
        <v>21402</v>
      </c>
      <c r="I6599" t="s">
        <v>540</v>
      </c>
      <c r="J6599" t="s">
        <v>21403</v>
      </c>
      <c r="K6599" t="s">
        <v>21404</v>
      </c>
      <c r="L6599" t="s">
        <v>1173</v>
      </c>
      <c r="M6599">
        <v>48</v>
      </c>
      <c r="N6599" t="s">
        <v>10031</v>
      </c>
      <c r="O6599" t="s">
        <v>8734</v>
      </c>
      <c r="P6599">
        <v>1</v>
      </c>
      <c r="Q6599">
        <v>0.6</v>
      </c>
      <c r="T6599">
        <v>326</v>
      </c>
      <c r="W6599">
        <v>0.28274333882308139</v>
      </c>
      <c r="X6599">
        <v>0.45238934211693027</v>
      </c>
    </row>
    <row r="6600" spans="1:24" hidden="1" x14ac:dyDescent="0.3">
      <c r="A6600" t="s">
        <v>21408</v>
      </c>
      <c r="B6600" t="s">
        <v>8174</v>
      </c>
      <c r="C6600" t="s">
        <v>4673</v>
      </c>
      <c r="D6600" t="s">
        <v>4672</v>
      </c>
      <c r="E6600" t="s">
        <v>113</v>
      </c>
      <c r="F6600" t="s">
        <v>4674</v>
      </c>
      <c r="G6600" t="s">
        <v>133</v>
      </c>
      <c r="H6600" t="s">
        <v>2044</v>
      </c>
      <c r="I6600" t="s">
        <v>438</v>
      </c>
      <c r="J6600" t="s">
        <v>21409</v>
      </c>
      <c r="K6600" t="s">
        <v>21410</v>
      </c>
      <c r="L6600" t="s">
        <v>9030</v>
      </c>
      <c r="M6600">
        <v>60</v>
      </c>
      <c r="N6600" t="s">
        <v>8442</v>
      </c>
      <c r="O6600" t="s">
        <v>8207</v>
      </c>
      <c r="P6600">
        <v>2</v>
      </c>
      <c r="Q6600">
        <v>1400</v>
      </c>
      <c r="R6600">
        <v>320</v>
      </c>
      <c r="T6600">
        <v>55</v>
      </c>
      <c r="U6600">
        <v>260</v>
      </c>
      <c r="W6600">
        <v>0.89600000000000002</v>
      </c>
      <c r="X6600">
        <v>1.0751999999999999</v>
      </c>
    </row>
    <row r="6601" spans="1:24" hidden="1" x14ac:dyDescent="0.3">
      <c r="A6601" t="s">
        <v>21411</v>
      </c>
      <c r="B6601" t="s">
        <v>8179</v>
      </c>
      <c r="C6601" t="s">
        <v>4673</v>
      </c>
      <c r="D6601" t="s">
        <v>4672</v>
      </c>
      <c r="E6601" t="s">
        <v>113</v>
      </c>
      <c r="F6601" t="s">
        <v>4674</v>
      </c>
      <c r="G6601" t="s">
        <v>133</v>
      </c>
      <c r="H6601" t="s">
        <v>2044</v>
      </c>
      <c r="I6601" t="s">
        <v>438</v>
      </c>
      <c r="J6601" t="s">
        <v>21409</v>
      </c>
      <c r="K6601" t="s">
        <v>21410</v>
      </c>
      <c r="L6601" t="s">
        <v>9030</v>
      </c>
      <c r="M6601">
        <v>60</v>
      </c>
      <c r="N6601" t="s">
        <v>9971</v>
      </c>
      <c r="O6601" t="s">
        <v>20411</v>
      </c>
      <c r="P6601">
        <v>1</v>
      </c>
      <c r="Q6601">
        <v>441</v>
      </c>
      <c r="R6601">
        <v>402</v>
      </c>
      <c r="W6601">
        <v>0.177282</v>
      </c>
      <c r="X6601">
        <v>0.21273839999999999</v>
      </c>
    </row>
    <row r="6602" spans="1:24" hidden="1" x14ac:dyDescent="0.3">
      <c r="A6602" t="s">
        <v>21412</v>
      </c>
      <c r="B6602" t="s">
        <v>8211</v>
      </c>
      <c r="C6602" t="s">
        <v>4673</v>
      </c>
      <c r="D6602" t="s">
        <v>4672</v>
      </c>
      <c r="E6602" t="s">
        <v>113</v>
      </c>
      <c r="F6602" t="s">
        <v>4674</v>
      </c>
      <c r="G6602" t="s">
        <v>133</v>
      </c>
      <c r="H6602" t="s">
        <v>2044</v>
      </c>
      <c r="I6602" t="s">
        <v>438</v>
      </c>
      <c r="J6602" t="s">
        <v>21409</v>
      </c>
      <c r="K6602" t="s">
        <v>21410</v>
      </c>
      <c r="L6602" t="s">
        <v>9030</v>
      </c>
      <c r="M6602">
        <v>58</v>
      </c>
      <c r="N6602" t="s">
        <v>113</v>
      </c>
      <c r="O6602" t="s">
        <v>9493</v>
      </c>
      <c r="P6602">
        <v>2</v>
      </c>
      <c r="Q6602">
        <v>0.6</v>
      </c>
      <c r="T6602">
        <v>258</v>
      </c>
      <c r="U6602">
        <v>52</v>
      </c>
      <c r="W6602">
        <v>0.56548667764616278</v>
      </c>
      <c r="X6602">
        <v>0.90477868423386054</v>
      </c>
    </row>
    <row r="6603" spans="1:24" hidden="1" x14ac:dyDescent="0.3">
      <c r="A6603" t="s">
        <v>21413</v>
      </c>
      <c r="B6603" t="s">
        <v>8174</v>
      </c>
      <c r="C6603" t="s">
        <v>21414</v>
      </c>
      <c r="D6603" t="s">
        <v>21415</v>
      </c>
      <c r="E6603" t="s">
        <v>113</v>
      </c>
      <c r="F6603" t="s">
        <v>21416</v>
      </c>
      <c r="G6603" t="s">
        <v>133</v>
      </c>
      <c r="H6603" t="s">
        <v>21402</v>
      </c>
      <c r="I6603" t="s">
        <v>540</v>
      </c>
      <c r="J6603" t="s">
        <v>21417</v>
      </c>
      <c r="K6603" t="s">
        <v>21418</v>
      </c>
      <c r="L6603" t="s">
        <v>1173</v>
      </c>
      <c r="M6603">
        <v>50</v>
      </c>
      <c r="N6603" t="s">
        <v>9971</v>
      </c>
      <c r="O6603" t="s">
        <v>8207</v>
      </c>
      <c r="P6603">
        <v>3</v>
      </c>
      <c r="Q6603">
        <v>1400</v>
      </c>
      <c r="R6603">
        <v>320</v>
      </c>
      <c r="S6603">
        <v>145</v>
      </c>
      <c r="T6603">
        <v>50</v>
      </c>
      <c r="U6603">
        <v>180</v>
      </c>
      <c r="V6603">
        <v>225</v>
      </c>
      <c r="W6603">
        <v>1.3440000000000001</v>
      </c>
      <c r="X6603">
        <v>1.6128</v>
      </c>
    </row>
    <row r="6604" spans="1:24" hidden="1" x14ac:dyDescent="0.3">
      <c r="A6604" t="s">
        <v>21419</v>
      </c>
      <c r="B6604" t="s">
        <v>8179</v>
      </c>
      <c r="C6604" t="s">
        <v>21414</v>
      </c>
      <c r="D6604" t="s">
        <v>21415</v>
      </c>
      <c r="E6604" t="s">
        <v>113</v>
      </c>
      <c r="F6604" t="s">
        <v>21416</v>
      </c>
      <c r="G6604" t="s">
        <v>133</v>
      </c>
      <c r="H6604" t="s">
        <v>21402</v>
      </c>
      <c r="I6604" t="s">
        <v>540</v>
      </c>
      <c r="J6604" t="s">
        <v>21417</v>
      </c>
      <c r="K6604" t="s">
        <v>21418</v>
      </c>
      <c r="L6604" t="s">
        <v>1173</v>
      </c>
      <c r="M6604">
        <v>50</v>
      </c>
      <c r="N6604" t="s">
        <v>9971</v>
      </c>
      <c r="O6604" t="s">
        <v>9032</v>
      </c>
      <c r="P6604">
        <v>1</v>
      </c>
      <c r="Q6604">
        <v>560</v>
      </c>
      <c r="R6604">
        <v>422</v>
      </c>
      <c r="S6604">
        <v>133</v>
      </c>
      <c r="W6604">
        <v>0.23632</v>
      </c>
      <c r="X6604">
        <v>0.283584</v>
      </c>
    </row>
    <row r="6605" spans="1:24" hidden="1" x14ac:dyDescent="0.3">
      <c r="A6605" t="s">
        <v>21420</v>
      </c>
      <c r="B6605" t="s">
        <v>8536</v>
      </c>
      <c r="C6605" t="s">
        <v>21414</v>
      </c>
      <c r="D6605" t="s">
        <v>21415</v>
      </c>
      <c r="E6605" t="s">
        <v>113</v>
      </c>
      <c r="F6605" t="s">
        <v>21416</v>
      </c>
      <c r="G6605" t="s">
        <v>133</v>
      </c>
      <c r="H6605" t="s">
        <v>21402</v>
      </c>
      <c r="I6605" t="s">
        <v>540</v>
      </c>
      <c r="J6605" t="s">
        <v>21417</v>
      </c>
      <c r="K6605" t="s">
        <v>21418</v>
      </c>
      <c r="L6605" t="s">
        <v>1173</v>
      </c>
      <c r="M6605">
        <v>48</v>
      </c>
      <c r="N6605" t="s">
        <v>10031</v>
      </c>
      <c r="O6605" t="s">
        <v>9505</v>
      </c>
      <c r="P6605">
        <v>2</v>
      </c>
      <c r="W6605">
        <v>0</v>
      </c>
      <c r="X6605">
        <v>0</v>
      </c>
    </row>
    <row r="6606" spans="1:24" hidden="1" x14ac:dyDescent="0.3">
      <c r="A6606" t="s">
        <v>21421</v>
      </c>
      <c r="B6606" t="s">
        <v>8211</v>
      </c>
      <c r="C6606" t="s">
        <v>21414</v>
      </c>
      <c r="D6606" t="s">
        <v>21415</v>
      </c>
      <c r="E6606" t="s">
        <v>113</v>
      </c>
      <c r="F6606" t="s">
        <v>21416</v>
      </c>
      <c r="G6606" t="s">
        <v>133</v>
      </c>
      <c r="H6606" t="s">
        <v>21402</v>
      </c>
      <c r="I6606" t="s">
        <v>540</v>
      </c>
      <c r="J6606" t="s">
        <v>21417</v>
      </c>
      <c r="K6606" t="s">
        <v>21418</v>
      </c>
      <c r="L6606" t="s">
        <v>1173</v>
      </c>
      <c r="M6606">
        <v>48</v>
      </c>
      <c r="N6606" t="s">
        <v>10031</v>
      </c>
      <c r="O6606" t="s">
        <v>8734</v>
      </c>
      <c r="P6606">
        <v>1</v>
      </c>
      <c r="Q6606">
        <v>0.6</v>
      </c>
      <c r="T6606">
        <v>231</v>
      </c>
      <c r="W6606">
        <v>0.28274333882308139</v>
      </c>
      <c r="X6606">
        <v>0.45238934211693027</v>
      </c>
    </row>
    <row r="6607" spans="1:24" hidden="1" x14ac:dyDescent="0.3">
      <c r="A6607" t="s">
        <v>21422</v>
      </c>
      <c r="B6607" t="s">
        <v>8174</v>
      </c>
      <c r="C6607" t="s">
        <v>21423</v>
      </c>
      <c r="D6607" t="s">
        <v>21424</v>
      </c>
      <c r="E6607" t="s">
        <v>113</v>
      </c>
      <c r="F6607" t="s">
        <v>21425</v>
      </c>
      <c r="G6607" t="s">
        <v>133</v>
      </c>
      <c r="H6607" t="s">
        <v>21402</v>
      </c>
      <c r="I6607" t="s">
        <v>540</v>
      </c>
      <c r="J6607" t="s">
        <v>21426</v>
      </c>
      <c r="K6607" t="s">
        <v>21427</v>
      </c>
      <c r="L6607" t="s">
        <v>8842</v>
      </c>
      <c r="M6607">
        <v>70</v>
      </c>
      <c r="N6607" t="s">
        <v>9971</v>
      </c>
      <c r="O6607" t="s">
        <v>8207</v>
      </c>
      <c r="P6607">
        <v>3</v>
      </c>
      <c r="Q6607">
        <v>1400</v>
      </c>
      <c r="R6607">
        <v>320</v>
      </c>
      <c r="S6607">
        <v>145</v>
      </c>
      <c r="T6607">
        <v>0</v>
      </c>
      <c r="U6607">
        <v>90</v>
      </c>
      <c r="V6607">
        <v>240</v>
      </c>
      <c r="W6607">
        <v>1.3440000000000001</v>
      </c>
      <c r="X6607">
        <v>1.6128</v>
      </c>
    </row>
    <row r="6608" spans="1:24" hidden="1" x14ac:dyDescent="0.3">
      <c r="A6608" t="s">
        <v>21428</v>
      </c>
      <c r="B6608" t="s">
        <v>8179</v>
      </c>
      <c r="C6608" t="s">
        <v>21423</v>
      </c>
      <c r="D6608" t="s">
        <v>21424</v>
      </c>
      <c r="E6608" t="s">
        <v>113</v>
      </c>
      <c r="F6608" t="s">
        <v>21425</v>
      </c>
      <c r="G6608" t="s">
        <v>133</v>
      </c>
      <c r="H6608" t="s">
        <v>21402</v>
      </c>
      <c r="I6608" t="s">
        <v>540</v>
      </c>
      <c r="J6608" t="s">
        <v>21426</v>
      </c>
      <c r="K6608" t="s">
        <v>21427</v>
      </c>
      <c r="L6608" t="s">
        <v>8842</v>
      </c>
      <c r="M6608">
        <v>70</v>
      </c>
      <c r="N6608" t="s">
        <v>9971</v>
      </c>
      <c r="O6608" t="s">
        <v>9032</v>
      </c>
      <c r="P6608">
        <v>1</v>
      </c>
      <c r="Q6608">
        <v>560</v>
      </c>
      <c r="R6608">
        <v>422</v>
      </c>
      <c r="S6608">
        <v>133</v>
      </c>
      <c r="W6608">
        <v>0.23632</v>
      </c>
      <c r="X6608">
        <v>0.283584</v>
      </c>
    </row>
    <row r="6609" spans="1:24" hidden="1" x14ac:dyDescent="0.3">
      <c r="A6609" t="s">
        <v>21429</v>
      </c>
      <c r="B6609" t="s">
        <v>8536</v>
      </c>
      <c r="C6609" t="s">
        <v>21423</v>
      </c>
      <c r="D6609" t="s">
        <v>21424</v>
      </c>
      <c r="E6609" t="s">
        <v>113</v>
      </c>
      <c r="F6609" t="s">
        <v>21425</v>
      </c>
      <c r="G6609" t="s">
        <v>133</v>
      </c>
      <c r="H6609" t="s">
        <v>21402</v>
      </c>
      <c r="I6609" t="s">
        <v>540</v>
      </c>
      <c r="J6609" t="s">
        <v>21426</v>
      </c>
      <c r="K6609" t="s">
        <v>21427</v>
      </c>
      <c r="L6609" t="s">
        <v>8842</v>
      </c>
      <c r="M6609">
        <v>68</v>
      </c>
      <c r="N6609" t="s">
        <v>10031</v>
      </c>
      <c r="O6609" t="s">
        <v>9505</v>
      </c>
      <c r="P6609">
        <v>2</v>
      </c>
      <c r="W6609">
        <v>0</v>
      </c>
      <c r="X6609">
        <v>0</v>
      </c>
    </row>
    <row r="6610" spans="1:24" hidden="1" x14ac:dyDescent="0.3">
      <c r="A6610" t="s">
        <v>21430</v>
      </c>
      <c r="B6610" t="s">
        <v>8211</v>
      </c>
      <c r="C6610" t="s">
        <v>21423</v>
      </c>
      <c r="D6610" t="s">
        <v>21424</v>
      </c>
      <c r="E6610" t="s">
        <v>113</v>
      </c>
      <c r="F6610" t="s">
        <v>21425</v>
      </c>
      <c r="G6610" t="s">
        <v>133</v>
      </c>
      <c r="H6610" t="s">
        <v>21402</v>
      </c>
      <c r="I6610" t="s">
        <v>540</v>
      </c>
      <c r="J6610" t="s">
        <v>21426</v>
      </c>
      <c r="K6610" t="s">
        <v>21427</v>
      </c>
      <c r="L6610" t="s">
        <v>8842</v>
      </c>
      <c r="M6610">
        <v>68</v>
      </c>
      <c r="N6610" t="s">
        <v>10031</v>
      </c>
      <c r="O6610" t="s">
        <v>8734</v>
      </c>
      <c r="P6610">
        <v>1</v>
      </c>
      <c r="Q6610">
        <v>0.6</v>
      </c>
      <c r="T6610">
        <v>242</v>
      </c>
      <c r="W6610">
        <v>0.28274333882308139</v>
      </c>
      <c r="X6610">
        <v>0.45238934211693027</v>
      </c>
    </row>
    <row r="6611" spans="1:24" hidden="1" x14ac:dyDescent="0.3">
      <c r="A6611" t="s">
        <v>21431</v>
      </c>
      <c r="B6611" t="s">
        <v>8174</v>
      </c>
      <c r="C6611" t="s">
        <v>21432</v>
      </c>
      <c r="D6611" t="s">
        <v>21433</v>
      </c>
      <c r="E6611" t="s">
        <v>113</v>
      </c>
      <c r="F6611" t="s">
        <v>21434</v>
      </c>
      <c r="G6611" t="s">
        <v>133</v>
      </c>
      <c r="H6611" t="s">
        <v>21402</v>
      </c>
      <c r="I6611" t="s">
        <v>540</v>
      </c>
      <c r="J6611" t="s">
        <v>21435</v>
      </c>
      <c r="K6611" t="s">
        <v>21436</v>
      </c>
      <c r="L6611" t="s">
        <v>9030</v>
      </c>
      <c r="M6611">
        <v>60</v>
      </c>
      <c r="N6611" t="s">
        <v>9971</v>
      </c>
      <c r="O6611" t="s">
        <v>8207</v>
      </c>
      <c r="P6611">
        <v>3</v>
      </c>
      <c r="Q6611">
        <v>1400</v>
      </c>
      <c r="R6611">
        <v>320</v>
      </c>
      <c r="S6611">
        <v>145</v>
      </c>
      <c r="T6611">
        <v>60</v>
      </c>
      <c r="U6611">
        <v>240</v>
      </c>
      <c r="V6611">
        <v>270</v>
      </c>
      <c r="W6611">
        <v>1.3440000000000001</v>
      </c>
      <c r="X6611">
        <v>1.6128</v>
      </c>
    </row>
    <row r="6612" spans="1:24" hidden="1" x14ac:dyDescent="0.3">
      <c r="A6612" t="s">
        <v>21437</v>
      </c>
      <c r="B6612" t="s">
        <v>8179</v>
      </c>
      <c r="C6612" t="s">
        <v>21432</v>
      </c>
      <c r="D6612" t="s">
        <v>21433</v>
      </c>
      <c r="E6612" t="s">
        <v>113</v>
      </c>
      <c r="F6612" t="s">
        <v>21434</v>
      </c>
      <c r="G6612" t="s">
        <v>133</v>
      </c>
      <c r="H6612" t="s">
        <v>21402</v>
      </c>
      <c r="I6612" t="s">
        <v>540</v>
      </c>
      <c r="J6612" t="s">
        <v>21435</v>
      </c>
      <c r="K6612" t="s">
        <v>21436</v>
      </c>
      <c r="L6612" t="s">
        <v>9030</v>
      </c>
      <c r="M6612">
        <v>60</v>
      </c>
      <c r="N6612" t="s">
        <v>9971</v>
      </c>
      <c r="O6612" t="s">
        <v>9032</v>
      </c>
      <c r="P6612">
        <v>1</v>
      </c>
      <c r="Q6612">
        <v>560</v>
      </c>
      <c r="R6612">
        <v>422</v>
      </c>
      <c r="S6612">
        <v>133</v>
      </c>
      <c r="W6612">
        <v>0.23632</v>
      </c>
      <c r="X6612">
        <v>0.283584</v>
      </c>
    </row>
    <row r="6613" spans="1:24" hidden="1" x14ac:dyDescent="0.3">
      <c r="A6613" t="s">
        <v>21438</v>
      </c>
      <c r="B6613" t="s">
        <v>8536</v>
      </c>
      <c r="C6613" t="s">
        <v>21432</v>
      </c>
      <c r="D6613" t="s">
        <v>21433</v>
      </c>
      <c r="E6613" t="s">
        <v>113</v>
      </c>
      <c r="F6613" t="s">
        <v>21434</v>
      </c>
      <c r="G6613" t="s">
        <v>133</v>
      </c>
      <c r="H6613" t="s">
        <v>21402</v>
      </c>
      <c r="I6613" t="s">
        <v>540</v>
      </c>
      <c r="J6613" t="s">
        <v>21435</v>
      </c>
      <c r="K6613" t="s">
        <v>21436</v>
      </c>
      <c r="L6613" t="s">
        <v>9030</v>
      </c>
      <c r="M6613">
        <v>58</v>
      </c>
      <c r="N6613" t="s">
        <v>10031</v>
      </c>
      <c r="O6613" t="s">
        <v>9505</v>
      </c>
      <c r="P6613">
        <v>2</v>
      </c>
      <c r="W6613">
        <v>0</v>
      </c>
      <c r="X6613">
        <v>0</v>
      </c>
    </row>
    <row r="6614" spans="1:24" hidden="1" x14ac:dyDescent="0.3">
      <c r="A6614" t="s">
        <v>21439</v>
      </c>
      <c r="B6614" t="s">
        <v>8211</v>
      </c>
      <c r="C6614" t="s">
        <v>21432</v>
      </c>
      <c r="D6614" t="s">
        <v>21433</v>
      </c>
      <c r="E6614" t="s">
        <v>113</v>
      </c>
      <c r="F6614" t="s">
        <v>21434</v>
      </c>
      <c r="G6614" t="s">
        <v>133</v>
      </c>
      <c r="H6614" t="s">
        <v>21402</v>
      </c>
      <c r="I6614" t="s">
        <v>540</v>
      </c>
      <c r="J6614" t="s">
        <v>21435</v>
      </c>
      <c r="K6614" t="s">
        <v>21436</v>
      </c>
      <c r="L6614" t="s">
        <v>9030</v>
      </c>
      <c r="M6614">
        <v>58</v>
      </c>
      <c r="N6614" t="s">
        <v>10031</v>
      </c>
      <c r="O6614" t="s">
        <v>8843</v>
      </c>
      <c r="P6614">
        <v>1</v>
      </c>
      <c r="Q6614">
        <v>0.9</v>
      </c>
      <c r="T6614">
        <v>60</v>
      </c>
      <c r="W6614">
        <v>0.63617251235193317</v>
      </c>
      <c r="X6614">
        <v>1.0178760197630932</v>
      </c>
    </row>
    <row r="6615" spans="1:24" hidden="1" x14ac:dyDescent="0.3">
      <c r="A6615" t="s">
        <v>21440</v>
      </c>
      <c r="B6615" t="s">
        <v>8174</v>
      </c>
      <c r="C6615" t="s">
        <v>5075</v>
      </c>
      <c r="D6615" t="s">
        <v>5074</v>
      </c>
      <c r="E6615" t="s">
        <v>113</v>
      </c>
      <c r="F6615" t="s">
        <v>5076</v>
      </c>
      <c r="G6615" t="s">
        <v>247</v>
      </c>
      <c r="H6615" t="s">
        <v>371</v>
      </c>
      <c r="I6615" t="s">
        <v>163</v>
      </c>
      <c r="J6615" t="s">
        <v>21441</v>
      </c>
      <c r="K6615" t="s">
        <v>21442</v>
      </c>
      <c r="L6615" t="s">
        <v>8903</v>
      </c>
      <c r="M6615">
        <v>30</v>
      </c>
      <c r="N6615" t="s">
        <v>9659</v>
      </c>
      <c r="O6615" t="s">
        <v>10476</v>
      </c>
      <c r="P6615">
        <v>3</v>
      </c>
      <c r="Q6615">
        <v>1500</v>
      </c>
      <c r="R6615">
        <v>469</v>
      </c>
      <c r="T6615">
        <v>0</v>
      </c>
      <c r="U6615">
        <v>120</v>
      </c>
      <c r="V6615">
        <v>250</v>
      </c>
      <c r="W6615">
        <v>2.1105</v>
      </c>
      <c r="X6615">
        <v>2.5326</v>
      </c>
    </row>
    <row r="6616" spans="1:24" hidden="1" x14ac:dyDescent="0.3">
      <c r="A6616" t="s">
        <v>21443</v>
      </c>
      <c r="B6616" t="s">
        <v>8617</v>
      </c>
      <c r="C6616" t="s">
        <v>5075</v>
      </c>
      <c r="D6616" t="s">
        <v>5074</v>
      </c>
      <c r="E6616" t="s">
        <v>113</v>
      </c>
      <c r="F6616" t="s">
        <v>5076</v>
      </c>
      <c r="G6616" t="s">
        <v>247</v>
      </c>
      <c r="H6616" t="s">
        <v>371</v>
      </c>
      <c r="I6616" t="s">
        <v>163</v>
      </c>
      <c r="J6616" t="s">
        <v>21441</v>
      </c>
      <c r="K6616" t="s">
        <v>21442</v>
      </c>
      <c r="L6616" t="s">
        <v>8903</v>
      </c>
      <c r="M6616">
        <v>30</v>
      </c>
      <c r="N6616" t="s">
        <v>8614</v>
      </c>
      <c r="O6616" t="s">
        <v>9835</v>
      </c>
      <c r="P6616">
        <v>3</v>
      </c>
      <c r="Q6616">
        <v>694</v>
      </c>
      <c r="R6616">
        <v>408</v>
      </c>
      <c r="T6616">
        <v>0</v>
      </c>
      <c r="U6616">
        <v>120</v>
      </c>
      <c r="V6616">
        <v>250</v>
      </c>
      <c r="W6616">
        <v>0.84945599999999999</v>
      </c>
      <c r="X6616">
        <v>1.0193471999999999</v>
      </c>
    </row>
    <row r="6617" spans="1:24" hidden="1" x14ac:dyDescent="0.3">
      <c r="A6617" t="s">
        <v>21444</v>
      </c>
      <c r="B6617" t="s">
        <v>8179</v>
      </c>
      <c r="C6617" t="s">
        <v>5075</v>
      </c>
      <c r="D6617" t="s">
        <v>5074</v>
      </c>
      <c r="E6617" t="s">
        <v>113</v>
      </c>
      <c r="F6617" t="s">
        <v>5076</v>
      </c>
      <c r="G6617" t="s">
        <v>247</v>
      </c>
      <c r="H6617" t="s">
        <v>371</v>
      </c>
      <c r="I6617" t="s">
        <v>163</v>
      </c>
      <c r="J6617" t="s">
        <v>21441</v>
      </c>
      <c r="K6617" t="s">
        <v>21442</v>
      </c>
      <c r="L6617" t="s">
        <v>8903</v>
      </c>
      <c r="M6617">
        <v>30</v>
      </c>
      <c r="N6617" t="s">
        <v>8614</v>
      </c>
      <c r="O6617" t="s">
        <v>16290</v>
      </c>
      <c r="P6617">
        <v>3</v>
      </c>
      <c r="Q6617">
        <v>533</v>
      </c>
      <c r="R6617">
        <v>398</v>
      </c>
      <c r="W6617">
        <v>0.63640200000000002</v>
      </c>
      <c r="X6617">
        <v>0.76368239999999998</v>
      </c>
    </row>
    <row r="6618" spans="1:24" hidden="1" x14ac:dyDescent="0.3">
      <c r="A6618" t="s">
        <v>21445</v>
      </c>
      <c r="B6618" t="s">
        <v>8536</v>
      </c>
      <c r="C6618" t="s">
        <v>5075</v>
      </c>
      <c r="D6618" t="s">
        <v>5074</v>
      </c>
      <c r="E6618" t="s">
        <v>113</v>
      </c>
      <c r="F6618" t="s">
        <v>5076</v>
      </c>
      <c r="G6618" t="s">
        <v>247</v>
      </c>
      <c r="H6618" t="s">
        <v>371</v>
      </c>
      <c r="I6618" t="s">
        <v>163</v>
      </c>
      <c r="J6618" t="s">
        <v>21441</v>
      </c>
      <c r="K6618" t="s">
        <v>21442</v>
      </c>
      <c r="L6618" t="s">
        <v>8903</v>
      </c>
      <c r="M6618">
        <v>27</v>
      </c>
      <c r="N6618" t="s">
        <v>9085</v>
      </c>
      <c r="O6618" t="s">
        <v>9131</v>
      </c>
      <c r="P6618">
        <v>1</v>
      </c>
      <c r="Q6618">
        <v>210</v>
      </c>
      <c r="R6618">
        <v>210</v>
      </c>
      <c r="W6618">
        <v>4.41E-2</v>
      </c>
      <c r="X6618">
        <v>5.2920000000000002E-2</v>
      </c>
    </row>
    <row r="6619" spans="1:24" hidden="1" x14ac:dyDescent="0.3">
      <c r="A6619" t="s">
        <v>21446</v>
      </c>
      <c r="B6619" t="s">
        <v>8211</v>
      </c>
      <c r="C6619" t="s">
        <v>5075</v>
      </c>
      <c r="D6619" t="s">
        <v>5074</v>
      </c>
      <c r="E6619" t="s">
        <v>113</v>
      </c>
      <c r="F6619" t="s">
        <v>5076</v>
      </c>
      <c r="G6619" t="s">
        <v>247</v>
      </c>
      <c r="H6619" t="s">
        <v>371</v>
      </c>
      <c r="I6619" t="s">
        <v>163</v>
      </c>
      <c r="J6619" t="s">
        <v>21441</v>
      </c>
      <c r="K6619" t="s">
        <v>21442</v>
      </c>
      <c r="L6619" t="s">
        <v>8903</v>
      </c>
      <c r="M6619">
        <v>27</v>
      </c>
      <c r="N6619" t="s">
        <v>17423</v>
      </c>
      <c r="O6619" t="s">
        <v>15748</v>
      </c>
      <c r="P6619">
        <v>1</v>
      </c>
      <c r="Q6619">
        <v>0.6</v>
      </c>
      <c r="T6619">
        <v>210.1</v>
      </c>
      <c r="W6619">
        <v>0.28274333882308139</v>
      </c>
      <c r="X6619">
        <v>0.45238934211693027</v>
      </c>
    </row>
    <row r="6620" spans="1:24" hidden="1" x14ac:dyDescent="0.3">
      <c r="A6620" t="s">
        <v>21447</v>
      </c>
      <c r="B6620" t="s">
        <v>8174</v>
      </c>
      <c r="C6620" t="s">
        <v>6920</v>
      </c>
      <c r="D6620" t="s">
        <v>6919</v>
      </c>
      <c r="E6620" t="s">
        <v>113</v>
      </c>
      <c r="F6620" t="s">
        <v>6921</v>
      </c>
      <c r="G6620" t="s">
        <v>247</v>
      </c>
      <c r="H6620" t="s">
        <v>308</v>
      </c>
      <c r="I6620" t="s">
        <v>406</v>
      </c>
      <c r="J6620" t="s">
        <v>21448</v>
      </c>
      <c r="K6620" t="s">
        <v>21449</v>
      </c>
      <c r="L6620" t="s">
        <v>9030</v>
      </c>
      <c r="M6620">
        <v>60</v>
      </c>
      <c r="N6620" t="s">
        <v>9085</v>
      </c>
      <c r="O6620" t="s">
        <v>10329</v>
      </c>
      <c r="P6620">
        <v>1</v>
      </c>
      <c r="Q6620">
        <v>2580</v>
      </c>
      <c r="R6620">
        <v>590</v>
      </c>
      <c r="T6620">
        <v>245</v>
      </c>
      <c r="W6620">
        <v>1.5222</v>
      </c>
      <c r="X6620">
        <v>1.8266399999999998</v>
      </c>
    </row>
    <row r="6621" spans="1:24" hidden="1" x14ac:dyDescent="0.3">
      <c r="A6621" t="s">
        <v>21450</v>
      </c>
      <c r="B6621" t="s">
        <v>8179</v>
      </c>
      <c r="C6621" t="s">
        <v>6920</v>
      </c>
      <c r="D6621" t="s">
        <v>6919</v>
      </c>
      <c r="E6621" t="s">
        <v>113</v>
      </c>
      <c r="F6621" t="s">
        <v>6921</v>
      </c>
      <c r="G6621" t="s">
        <v>247</v>
      </c>
      <c r="H6621" t="s">
        <v>308</v>
      </c>
      <c r="I6621" t="s">
        <v>406</v>
      </c>
      <c r="J6621" t="s">
        <v>21448</v>
      </c>
      <c r="K6621" t="s">
        <v>21449</v>
      </c>
      <c r="L6621" t="s">
        <v>9030</v>
      </c>
      <c r="M6621">
        <v>60</v>
      </c>
      <c r="N6621" t="s">
        <v>9085</v>
      </c>
      <c r="O6621" t="s">
        <v>11880</v>
      </c>
      <c r="P6621">
        <v>1</v>
      </c>
      <c r="Q6621">
        <v>400</v>
      </c>
      <c r="R6621">
        <v>300</v>
      </c>
      <c r="W6621">
        <v>0.12</v>
      </c>
      <c r="X6621">
        <v>0.14399999999999999</v>
      </c>
    </row>
    <row r="6622" spans="1:24" hidden="1" x14ac:dyDescent="0.3">
      <c r="A6622" t="s">
        <v>21451</v>
      </c>
      <c r="B6622" t="s">
        <v>8536</v>
      </c>
      <c r="C6622" t="s">
        <v>6920</v>
      </c>
      <c r="D6622" t="s">
        <v>6919</v>
      </c>
      <c r="E6622" t="s">
        <v>113</v>
      </c>
      <c r="F6622" t="s">
        <v>6921</v>
      </c>
      <c r="G6622" t="s">
        <v>247</v>
      </c>
      <c r="H6622" t="s">
        <v>308</v>
      </c>
      <c r="I6622" t="s">
        <v>406</v>
      </c>
      <c r="J6622" t="s">
        <v>21448</v>
      </c>
      <c r="K6622" t="s">
        <v>21449</v>
      </c>
      <c r="L6622" t="s">
        <v>9030</v>
      </c>
      <c r="M6622">
        <v>60</v>
      </c>
      <c r="N6622" t="s">
        <v>9085</v>
      </c>
      <c r="O6622" t="s">
        <v>9131</v>
      </c>
      <c r="P6622">
        <v>2</v>
      </c>
      <c r="Q6622">
        <v>210</v>
      </c>
      <c r="R6622">
        <v>210</v>
      </c>
      <c r="W6622">
        <v>8.8200000000000001E-2</v>
      </c>
      <c r="X6622">
        <v>0.10584</v>
      </c>
    </row>
    <row r="6623" spans="1:24" hidden="1" x14ac:dyDescent="0.3">
      <c r="A6623" t="s">
        <v>21452</v>
      </c>
      <c r="B6623" t="s">
        <v>8211</v>
      </c>
      <c r="C6623" t="s">
        <v>6920</v>
      </c>
      <c r="D6623" t="s">
        <v>6919</v>
      </c>
      <c r="E6623" t="s">
        <v>113</v>
      </c>
      <c r="F6623" t="s">
        <v>6921</v>
      </c>
      <c r="G6623" t="s">
        <v>247</v>
      </c>
      <c r="H6623" t="s">
        <v>308</v>
      </c>
      <c r="I6623" t="s">
        <v>406</v>
      </c>
      <c r="J6623" t="s">
        <v>21448</v>
      </c>
      <c r="K6623" t="s">
        <v>21449</v>
      </c>
      <c r="L6623" t="s">
        <v>9030</v>
      </c>
      <c r="M6623">
        <v>60</v>
      </c>
      <c r="N6623" t="s">
        <v>113</v>
      </c>
      <c r="O6623" t="s">
        <v>9493</v>
      </c>
      <c r="P6623">
        <v>1</v>
      </c>
      <c r="Q6623">
        <v>0.6</v>
      </c>
      <c r="T6623">
        <v>298.52999999999997</v>
      </c>
      <c r="W6623">
        <v>0.28274333882308139</v>
      </c>
      <c r="X6623">
        <v>0.45238934211693027</v>
      </c>
    </row>
    <row r="6624" spans="1:24" hidden="1" x14ac:dyDescent="0.3">
      <c r="A6624" t="s">
        <v>21453</v>
      </c>
      <c r="B6624" t="s">
        <v>8174</v>
      </c>
      <c r="C6624" t="s">
        <v>432</v>
      </c>
      <c r="D6624" t="s">
        <v>431</v>
      </c>
      <c r="E6624" t="s">
        <v>113</v>
      </c>
      <c r="F6624" t="s">
        <v>21454</v>
      </c>
      <c r="G6624" t="s">
        <v>133</v>
      </c>
      <c r="H6624" t="s">
        <v>436</v>
      </c>
      <c r="I6624" t="s">
        <v>438</v>
      </c>
      <c r="J6624" t="s">
        <v>21455</v>
      </c>
      <c r="K6624" t="s">
        <v>21456</v>
      </c>
      <c r="L6624" t="s">
        <v>1173</v>
      </c>
      <c r="M6624">
        <v>50</v>
      </c>
      <c r="N6624" t="s">
        <v>8442</v>
      </c>
      <c r="O6624" t="s">
        <v>17235</v>
      </c>
      <c r="P6624">
        <v>3</v>
      </c>
      <c r="Q6624">
        <v>2500</v>
      </c>
      <c r="R6624">
        <v>355</v>
      </c>
      <c r="T6624">
        <v>80</v>
      </c>
      <c r="U6624">
        <v>150</v>
      </c>
      <c r="V6624">
        <v>280</v>
      </c>
      <c r="W6624">
        <v>2.6625000000000001</v>
      </c>
      <c r="X6624">
        <v>3.1949999999999998</v>
      </c>
    </row>
    <row r="6625" spans="1:24" hidden="1" x14ac:dyDescent="0.3">
      <c r="A6625" t="s">
        <v>21457</v>
      </c>
      <c r="B6625" t="s">
        <v>8179</v>
      </c>
      <c r="C6625" t="s">
        <v>432</v>
      </c>
      <c r="D6625" t="s">
        <v>431</v>
      </c>
      <c r="E6625" t="s">
        <v>113</v>
      </c>
      <c r="F6625" t="s">
        <v>21454</v>
      </c>
      <c r="G6625" t="s">
        <v>133</v>
      </c>
      <c r="H6625" t="s">
        <v>436</v>
      </c>
      <c r="I6625" t="s">
        <v>438</v>
      </c>
      <c r="J6625" t="s">
        <v>21455</v>
      </c>
      <c r="K6625" t="s">
        <v>21456</v>
      </c>
      <c r="L6625" t="s">
        <v>1173</v>
      </c>
      <c r="M6625">
        <v>50</v>
      </c>
      <c r="N6625" t="s">
        <v>9971</v>
      </c>
      <c r="O6625" t="s">
        <v>20411</v>
      </c>
      <c r="P6625">
        <v>1</v>
      </c>
      <c r="Q6625">
        <v>441</v>
      </c>
      <c r="R6625">
        <v>402</v>
      </c>
      <c r="W6625">
        <v>0.177282</v>
      </c>
      <c r="X6625">
        <v>0.21273839999999999</v>
      </c>
    </row>
    <row r="6626" spans="1:24" hidden="1" x14ac:dyDescent="0.3">
      <c r="A6626" t="s">
        <v>21458</v>
      </c>
      <c r="B6626" t="s">
        <v>8211</v>
      </c>
      <c r="C6626" t="s">
        <v>432</v>
      </c>
      <c r="D6626" t="s">
        <v>431</v>
      </c>
      <c r="E6626" t="s">
        <v>113</v>
      </c>
      <c r="F6626" t="s">
        <v>21454</v>
      </c>
      <c r="G6626" t="s">
        <v>133</v>
      </c>
      <c r="H6626" t="s">
        <v>436</v>
      </c>
      <c r="I6626" t="s">
        <v>438</v>
      </c>
      <c r="J6626" t="s">
        <v>21455</v>
      </c>
      <c r="K6626" t="s">
        <v>21456</v>
      </c>
      <c r="L6626" t="s">
        <v>1173</v>
      </c>
      <c r="M6626">
        <v>48</v>
      </c>
      <c r="N6626" t="s">
        <v>113</v>
      </c>
      <c r="O6626" t="s">
        <v>9493</v>
      </c>
      <c r="P6626">
        <v>1</v>
      </c>
      <c r="Q6626">
        <v>0.9</v>
      </c>
      <c r="T6626">
        <v>74</v>
      </c>
      <c r="W6626">
        <v>0.63617251235193317</v>
      </c>
      <c r="X6626">
        <v>1.0178760197630932</v>
      </c>
    </row>
    <row r="6627" spans="1:24" hidden="1" x14ac:dyDescent="0.3">
      <c r="A6627" t="s">
        <v>21459</v>
      </c>
      <c r="B6627" t="s">
        <v>8174</v>
      </c>
      <c r="C6627" t="s">
        <v>2013</v>
      </c>
      <c r="D6627" t="s">
        <v>2012</v>
      </c>
      <c r="E6627" t="s">
        <v>113</v>
      </c>
      <c r="F6627" t="s">
        <v>2014</v>
      </c>
      <c r="G6627" t="s">
        <v>247</v>
      </c>
      <c r="H6627" t="s">
        <v>308</v>
      </c>
      <c r="I6627" t="s">
        <v>935</v>
      </c>
      <c r="J6627" t="s">
        <v>21460</v>
      </c>
      <c r="K6627" t="s">
        <v>21461</v>
      </c>
      <c r="L6627" t="s">
        <v>8903</v>
      </c>
      <c r="M6627">
        <v>30</v>
      </c>
      <c r="N6627" t="s">
        <v>9085</v>
      </c>
      <c r="O6627" t="s">
        <v>10794</v>
      </c>
      <c r="P6627">
        <v>1</v>
      </c>
      <c r="Q6627">
        <v>1499</v>
      </c>
      <c r="R6627">
        <v>369</v>
      </c>
      <c r="T6627">
        <v>180</v>
      </c>
      <c r="W6627">
        <v>0.55313100000000004</v>
      </c>
      <c r="X6627">
        <v>0.66375720000000005</v>
      </c>
    </row>
    <row r="6628" spans="1:24" hidden="1" x14ac:dyDescent="0.3">
      <c r="A6628" t="s">
        <v>21462</v>
      </c>
      <c r="B6628" t="s">
        <v>8179</v>
      </c>
      <c r="C6628" t="s">
        <v>2013</v>
      </c>
      <c r="D6628" t="s">
        <v>2012</v>
      </c>
      <c r="E6628" t="s">
        <v>113</v>
      </c>
      <c r="F6628" t="s">
        <v>2014</v>
      </c>
      <c r="G6628" t="s">
        <v>247</v>
      </c>
      <c r="H6628" t="s">
        <v>308</v>
      </c>
      <c r="I6628" t="s">
        <v>935</v>
      </c>
      <c r="J6628" t="s">
        <v>21460</v>
      </c>
      <c r="K6628" t="s">
        <v>21461</v>
      </c>
      <c r="L6628" t="s">
        <v>8903</v>
      </c>
      <c r="M6628">
        <v>30</v>
      </c>
      <c r="N6628" t="s">
        <v>9085</v>
      </c>
      <c r="O6628" t="s">
        <v>11880</v>
      </c>
      <c r="P6628">
        <v>1</v>
      </c>
      <c r="Q6628">
        <v>400</v>
      </c>
      <c r="R6628">
        <v>300</v>
      </c>
      <c r="W6628">
        <v>0.12</v>
      </c>
      <c r="X6628">
        <v>0.14399999999999999</v>
      </c>
    </row>
    <row r="6629" spans="1:24" hidden="1" x14ac:dyDescent="0.3">
      <c r="A6629" t="s">
        <v>21463</v>
      </c>
      <c r="B6629" t="s">
        <v>8536</v>
      </c>
      <c r="C6629" t="s">
        <v>2013</v>
      </c>
      <c r="D6629" t="s">
        <v>2012</v>
      </c>
      <c r="E6629" t="s">
        <v>113</v>
      </c>
      <c r="F6629" t="s">
        <v>2014</v>
      </c>
      <c r="G6629" t="s">
        <v>247</v>
      </c>
      <c r="H6629" t="s">
        <v>308</v>
      </c>
      <c r="I6629" t="s">
        <v>935</v>
      </c>
      <c r="J6629" t="s">
        <v>21460</v>
      </c>
      <c r="K6629" t="s">
        <v>21461</v>
      </c>
      <c r="L6629" t="s">
        <v>8903</v>
      </c>
      <c r="M6629">
        <v>28</v>
      </c>
      <c r="N6629" t="s">
        <v>9085</v>
      </c>
      <c r="O6629" t="s">
        <v>9131</v>
      </c>
      <c r="P6629">
        <v>2</v>
      </c>
      <c r="Q6629">
        <v>210</v>
      </c>
      <c r="R6629">
        <v>210</v>
      </c>
      <c r="W6629">
        <v>8.8200000000000001E-2</v>
      </c>
      <c r="X6629">
        <v>0.10584</v>
      </c>
    </row>
    <row r="6630" spans="1:24" hidden="1" x14ac:dyDescent="0.3">
      <c r="A6630" t="s">
        <v>21464</v>
      </c>
      <c r="B6630" t="s">
        <v>8211</v>
      </c>
      <c r="C6630" t="s">
        <v>2013</v>
      </c>
      <c r="D6630" t="s">
        <v>2012</v>
      </c>
      <c r="E6630" t="s">
        <v>113</v>
      </c>
      <c r="F6630" t="s">
        <v>2014</v>
      </c>
      <c r="G6630" t="s">
        <v>247</v>
      </c>
      <c r="H6630" t="s">
        <v>308</v>
      </c>
      <c r="I6630" t="s">
        <v>935</v>
      </c>
      <c r="J6630" t="s">
        <v>21460</v>
      </c>
      <c r="K6630" t="s">
        <v>21461</v>
      </c>
      <c r="L6630" t="s">
        <v>8903</v>
      </c>
      <c r="M6630">
        <v>28</v>
      </c>
      <c r="N6630" t="s">
        <v>113</v>
      </c>
      <c r="O6630" t="s">
        <v>9493</v>
      </c>
      <c r="P6630">
        <v>1</v>
      </c>
      <c r="Q6630">
        <v>0.3</v>
      </c>
      <c r="T6630">
        <v>46.83</v>
      </c>
      <c r="W6630">
        <v>7.0685834705770348E-2</v>
      </c>
      <c r="X6630">
        <v>0.11309733552923257</v>
      </c>
    </row>
    <row r="6631" spans="1:24" hidden="1" x14ac:dyDescent="0.3">
      <c r="A6631" t="s">
        <v>21465</v>
      </c>
      <c r="B6631" t="s">
        <v>8174</v>
      </c>
      <c r="C6631" t="s">
        <v>21466</v>
      </c>
      <c r="D6631" t="s">
        <v>21467</v>
      </c>
      <c r="E6631" t="s">
        <v>113</v>
      </c>
      <c r="F6631" t="s">
        <v>21468</v>
      </c>
      <c r="G6631" t="s">
        <v>247</v>
      </c>
      <c r="H6631" t="s">
        <v>371</v>
      </c>
      <c r="I6631" t="s">
        <v>138</v>
      </c>
      <c r="J6631" t="s">
        <v>21469</v>
      </c>
      <c r="K6631" t="s">
        <v>21470</v>
      </c>
      <c r="L6631" t="s">
        <v>8842</v>
      </c>
      <c r="M6631">
        <v>70</v>
      </c>
      <c r="N6631" t="s">
        <v>9085</v>
      </c>
      <c r="O6631" t="s">
        <v>8589</v>
      </c>
      <c r="P6631">
        <v>1</v>
      </c>
      <c r="Q6631">
        <v>549</v>
      </c>
      <c r="R6631">
        <v>265</v>
      </c>
      <c r="T6631">
        <v>140</v>
      </c>
      <c r="W6631">
        <v>0.145485</v>
      </c>
      <c r="X6631">
        <v>0.17458199999999999</v>
      </c>
    </row>
    <row r="6632" spans="1:24" hidden="1" x14ac:dyDescent="0.3">
      <c r="A6632" t="s">
        <v>21471</v>
      </c>
      <c r="B6632" t="s">
        <v>8179</v>
      </c>
      <c r="C6632" t="s">
        <v>21466</v>
      </c>
      <c r="D6632" t="s">
        <v>21467</v>
      </c>
      <c r="E6632" t="s">
        <v>113</v>
      </c>
      <c r="F6632" t="s">
        <v>21468</v>
      </c>
      <c r="G6632" t="s">
        <v>247</v>
      </c>
      <c r="H6632" t="s">
        <v>371</v>
      </c>
      <c r="I6632" t="s">
        <v>138</v>
      </c>
      <c r="J6632" t="s">
        <v>21469</v>
      </c>
      <c r="K6632" t="s">
        <v>21470</v>
      </c>
      <c r="L6632" t="s">
        <v>8842</v>
      </c>
      <c r="M6632">
        <v>70</v>
      </c>
      <c r="N6632" t="s">
        <v>9085</v>
      </c>
      <c r="O6632" t="s">
        <v>11880</v>
      </c>
      <c r="P6632">
        <v>1</v>
      </c>
      <c r="Q6632">
        <v>400</v>
      </c>
      <c r="R6632">
        <v>300</v>
      </c>
      <c r="W6632">
        <v>0.12</v>
      </c>
      <c r="X6632">
        <v>0.14399999999999999</v>
      </c>
    </row>
    <row r="6633" spans="1:24" hidden="1" x14ac:dyDescent="0.3">
      <c r="A6633" t="s">
        <v>21472</v>
      </c>
      <c r="B6633" t="s">
        <v>8536</v>
      </c>
      <c r="C6633" t="s">
        <v>21466</v>
      </c>
      <c r="D6633" t="s">
        <v>21467</v>
      </c>
      <c r="E6633" t="s">
        <v>113</v>
      </c>
      <c r="F6633" t="s">
        <v>21468</v>
      </c>
      <c r="G6633" t="s">
        <v>247</v>
      </c>
      <c r="H6633" t="s">
        <v>371</v>
      </c>
      <c r="I6633" t="s">
        <v>138</v>
      </c>
      <c r="J6633" t="s">
        <v>21469</v>
      </c>
      <c r="K6633" t="s">
        <v>21470</v>
      </c>
      <c r="L6633" t="s">
        <v>8842</v>
      </c>
      <c r="M6633">
        <v>68</v>
      </c>
      <c r="N6633" t="s">
        <v>9085</v>
      </c>
      <c r="O6633" t="s">
        <v>9131</v>
      </c>
      <c r="P6633">
        <v>1</v>
      </c>
      <c r="Q6633">
        <v>210</v>
      </c>
      <c r="R6633">
        <v>210</v>
      </c>
      <c r="W6633">
        <v>4.41E-2</v>
      </c>
      <c r="X6633">
        <v>5.2920000000000002E-2</v>
      </c>
    </row>
    <row r="6634" spans="1:24" hidden="1" x14ac:dyDescent="0.3">
      <c r="A6634" t="s">
        <v>21473</v>
      </c>
      <c r="B6634" t="s">
        <v>8211</v>
      </c>
      <c r="C6634" t="s">
        <v>21466</v>
      </c>
      <c r="D6634" t="s">
        <v>21467</v>
      </c>
      <c r="E6634" t="s">
        <v>113</v>
      </c>
      <c r="F6634" t="s">
        <v>21468</v>
      </c>
      <c r="G6634" t="s">
        <v>247</v>
      </c>
      <c r="H6634" t="s">
        <v>371</v>
      </c>
      <c r="I6634" t="s">
        <v>138</v>
      </c>
      <c r="J6634" t="s">
        <v>21469</v>
      </c>
      <c r="K6634" t="s">
        <v>21470</v>
      </c>
      <c r="L6634" t="s">
        <v>8842</v>
      </c>
      <c r="M6634">
        <v>68</v>
      </c>
      <c r="N6634" t="s">
        <v>17423</v>
      </c>
      <c r="O6634" t="s">
        <v>15748</v>
      </c>
      <c r="P6634">
        <v>1</v>
      </c>
      <c r="Q6634">
        <v>1.2</v>
      </c>
      <c r="T6634">
        <v>322</v>
      </c>
      <c r="W6634">
        <v>1.1309733552923256</v>
      </c>
      <c r="X6634">
        <v>1.8095573684677211</v>
      </c>
    </row>
    <row r="6635" spans="1:24" hidden="1" x14ac:dyDescent="0.3">
      <c r="A6635" t="s">
        <v>21474</v>
      </c>
      <c r="B6635" t="s">
        <v>8174</v>
      </c>
      <c r="C6635" t="s">
        <v>1411</v>
      </c>
      <c r="D6635" t="s">
        <v>21475</v>
      </c>
      <c r="E6635" t="s">
        <v>113</v>
      </c>
      <c r="F6635" t="s">
        <v>113</v>
      </c>
      <c r="G6635" t="s">
        <v>113</v>
      </c>
      <c r="H6635" t="s">
        <v>113</v>
      </c>
      <c r="I6635" t="s">
        <v>115</v>
      </c>
      <c r="J6635" t="s">
        <v>113</v>
      </c>
      <c r="K6635" t="s">
        <v>113</v>
      </c>
      <c r="L6635" t="s">
        <v>113</v>
      </c>
      <c r="M6635">
        <v>29</v>
      </c>
      <c r="N6635" t="s">
        <v>9085</v>
      </c>
      <c r="O6635" t="s">
        <v>17159</v>
      </c>
      <c r="P6635">
        <v>3</v>
      </c>
      <c r="Q6635">
        <v>1450</v>
      </c>
      <c r="R6635">
        <v>400</v>
      </c>
      <c r="T6635">
        <v>60</v>
      </c>
      <c r="U6635">
        <v>150</v>
      </c>
      <c r="V6635">
        <v>270</v>
      </c>
      <c r="W6635">
        <v>1.74</v>
      </c>
      <c r="X6635">
        <v>2.0880000000000001</v>
      </c>
    </row>
    <row r="6636" spans="1:24" hidden="1" x14ac:dyDescent="0.3">
      <c r="A6636" t="s">
        <v>21476</v>
      </c>
      <c r="B6636" t="s">
        <v>8617</v>
      </c>
      <c r="C6636" t="s">
        <v>1411</v>
      </c>
      <c r="D6636" t="s">
        <v>21475</v>
      </c>
      <c r="E6636" t="s">
        <v>113</v>
      </c>
      <c r="F6636" t="s">
        <v>113</v>
      </c>
      <c r="G6636" t="s">
        <v>113</v>
      </c>
      <c r="H6636" t="s">
        <v>113</v>
      </c>
      <c r="I6636" t="s">
        <v>115</v>
      </c>
      <c r="J6636" t="s">
        <v>113</v>
      </c>
      <c r="K6636" t="s">
        <v>113</v>
      </c>
      <c r="L6636" t="s">
        <v>113</v>
      </c>
      <c r="M6636">
        <v>27</v>
      </c>
      <c r="N6636" t="s">
        <v>9085</v>
      </c>
      <c r="O6636" t="s">
        <v>10794</v>
      </c>
      <c r="P6636">
        <v>3</v>
      </c>
      <c r="Q6636">
        <v>1499</v>
      </c>
      <c r="R6636">
        <v>369</v>
      </c>
      <c r="T6636">
        <v>60</v>
      </c>
      <c r="U6636">
        <v>150</v>
      </c>
      <c r="V6636">
        <v>270</v>
      </c>
      <c r="W6636">
        <v>1.6593929999999999</v>
      </c>
      <c r="X6636">
        <v>1.9912715999999997</v>
      </c>
    </row>
    <row r="6637" spans="1:24" hidden="1" x14ac:dyDescent="0.3">
      <c r="A6637" t="s">
        <v>21477</v>
      </c>
      <c r="B6637" t="s">
        <v>8179</v>
      </c>
      <c r="C6637" t="s">
        <v>1411</v>
      </c>
      <c r="D6637" t="s">
        <v>21475</v>
      </c>
      <c r="E6637" t="s">
        <v>113</v>
      </c>
      <c r="F6637" t="s">
        <v>113</v>
      </c>
      <c r="G6637" t="s">
        <v>113</v>
      </c>
      <c r="H6637" t="s">
        <v>113</v>
      </c>
      <c r="I6637" t="s">
        <v>115</v>
      </c>
      <c r="J6637" t="s">
        <v>113</v>
      </c>
      <c r="K6637" t="s">
        <v>113</v>
      </c>
      <c r="L6637" t="s">
        <v>113</v>
      </c>
      <c r="M6637">
        <v>27</v>
      </c>
      <c r="N6637" t="s">
        <v>9085</v>
      </c>
      <c r="O6637" t="s">
        <v>21478</v>
      </c>
      <c r="P6637">
        <v>3</v>
      </c>
      <c r="Q6637">
        <v>400</v>
      </c>
      <c r="R6637">
        <v>300</v>
      </c>
      <c r="W6637">
        <v>0.36</v>
      </c>
      <c r="X6637">
        <v>0.432</v>
      </c>
    </row>
    <row r="6638" spans="1:24" hidden="1" x14ac:dyDescent="0.3">
      <c r="A6638" t="s">
        <v>21479</v>
      </c>
      <c r="B6638" t="s">
        <v>8536</v>
      </c>
      <c r="C6638" t="s">
        <v>1411</v>
      </c>
      <c r="D6638" t="s">
        <v>21475</v>
      </c>
      <c r="E6638" t="s">
        <v>113</v>
      </c>
      <c r="F6638" t="s">
        <v>113</v>
      </c>
      <c r="G6638" t="s">
        <v>113</v>
      </c>
      <c r="H6638" t="s">
        <v>113</v>
      </c>
      <c r="I6638" t="s">
        <v>115</v>
      </c>
      <c r="J6638" t="s">
        <v>113</v>
      </c>
      <c r="K6638" t="s">
        <v>113</v>
      </c>
      <c r="L6638" t="s">
        <v>113</v>
      </c>
      <c r="M6638">
        <v>27</v>
      </c>
      <c r="N6638" t="s">
        <v>9085</v>
      </c>
      <c r="O6638" t="s">
        <v>16695</v>
      </c>
      <c r="P6638">
        <v>3</v>
      </c>
      <c r="Q6638">
        <v>400</v>
      </c>
      <c r="R6638">
        <v>300</v>
      </c>
      <c r="W6638">
        <v>0.36</v>
      </c>
      <c r="X6638">
        <v>0.432</v>
      </c>
    </row>
    <row r="6639" spans="1:24" hidden="1" x14ac:dyDescent="0.3">
      <c r="A6639" t="s">
        <v>21480</v>
      </c>
      <c r="B6639" t="s">
        <v>8174</v>
      </c>
      <c r="C6639" t="s">
        <v>7903</v>
      </c>
      <c r="D6639" t="s">
        <v>21481</v>
      </c>
      <c r="E6639" t="s">
        <v>113</v>
      </c>
      <c r="F6639" t="s">
        <v>113</v>
      </c>
      <c r="G6639" t="s">
        <v>113</v>
      </c>
      <c r="H6639" t="s">
        <v>113</v>
      </c>
      <c r="I6639" t="s">
        <v>115</v>
      </c>
      <c r="J6639" t="s">
        <v>113</v>
      </c>
      <c r="K6639" t="s">
        <v>113</v>
      </c>
      <c r="L6639" t="s">
        <v>113</v>
      </c>
      <c r="M6639">
        <v>25</v>
      </c>
      <c r="N6639" t="s">
        <v>8614</v>
      </c>
      <c r="O6639" t="s">
        <v>9835</v>
      </c>
      <c r="P6639">
        <v>3</v>
      </c>
      <c r="Q6639">
        <v>694</v>
      </c>
      <c r="R6639">
        <v>408</v>
      </c>
      <c r="T6639">
        <v>70</v>
      </c>
      <c r="U6639">
        <v>230</v>
      </c>
      <c r="V6639">
        <v>290</v>
      </c>
      <c r="W6639">
        <v>0.84945599999999999</v>
      </c>
      <c r="X6639">
        <v>1.0193471999999999</v>
      </c>
    </row>
    <row r="6640" spans="1:24" hidden="1" x14ac:dyDescent="0.3">
      <c r="A6640" t="s">
        <v>21482</v>
      </c>
      <c r="B6640" t="s">
        <v>8617</v>
      </c>
      <c r="C6640" t="s">
        <v>7903</v>
      </c>
      <c r="D6640" t="s">
        <v>21481</v>
      </c>
      <c r="E6640" t="s">
        <v>113</v>
      </c>
      <c r="F6640" t="s">
        <v>113</v>
      </c>
      <c r="G6640" t="s">
        <v>113</v>
      </c>
      <c r="H6640" t="s">
        <v>113</v>
      </c>
      <c r="I6640" t="s">
        <v>115</v>
      </c>
      <c r="J6640" t="s">
        <v>113</v>
      </c>
      <c r="K6640" t="s">
        <v>113</v>
      </c>
      <c r="L6640" t="s">
        <v>113</v>
      </c>
      <c r="M6640">
        <v>23</v>
      </c>
      <c r="N6640" t="s">
        <v>9659</v>
      </c>
      <c r="O6640" t="s">
        <v>9491</v>
      </c>
      <c r="P6640">
        <v>3</v>
      </c>
      <c r="Q6640">
        <v>1499</v>
      </c>
      <c r="R6640">
        <v>395</v>
      </c>
      <c r="T6640">
        <v>70</v>
      </c>
      <c r="U6640">
        <v>230</v>
      </c>
      <c r="V6640">
        <v>290</v>
      </c>
      <c r="W6640">
        <v>1.7763150000000001</v>
      </c>
      <c r="X6640">
        <v>2.1315780000000002</v>
      </c>
    </row>
    <row r="6641" spans="1:24" hidden="1" x14ac:dyDescent="0.3">
      <c r="A6641" t="s">
        <v>21483</v>
      </c>
      <c r="B6641" t="s">
        <v>8179</v>
      </c>
      <c r="C6641" t="s">
        <v>7903</v>
      </c>
      <c r="D6641" t="s">
        <v>21481</v>
      </c>
      <c r="E6641" t="s">
        <v>113</v>
      </c>
      <c r="F6641" t="s">
        <v>113</v>
      </c>
      <c r="G6641" t="s">
        <v>113</v>
      </c>
      <c r="H6641" t="s">
        <v>113</v>
      </c>
      <c r="I6641" t="s">
        <v>115</v>
      </c>
      <c r="J6641" t="s">
        <v>113</v>
      </c>
      <c r="K6641" t="s">
        <v>113</v>
      </c>
      <c r="L6641" t="s">
        <v>113</v>
      </c>
      <c r="M6641">
        <v>23</v>
      </c>
      <c r="N6641" t="s">
        <v>8614</v>
      </c>
      <c r="O6641" t="s">
        <v>9568</v>
      </c>
      <c r="P6641">
        <v>3</v>
      </c>
      <c r="Q6641">
        <v>353</v>
      </c>
      <c r="R6641">
        <v>261</v>
      </c>
      <c r="W6641">
        <v>0.27639900000000001</v>
      </c>
      <c r="X6641">
        <v>0.3316788</v>
      </c>
    </row>
    <row r="6642" spans="1:24" hidden="1" x14ac:dyDescent="0.3">
      <c r="A6642" t="s">
        <v>21484</v>
      </c>
      <c r="B6642" t="s">
        <v>8536</v>
      </c>
      <c r="C6642" t="s">
        <v>7903</v>
      </c>
      <c r="D6642" t="s">
        <v>21481</v>
      </c>
      <c r="E6642" t="s">
        <v>113</v>
      </c>
      <c r="F6642" t="s">
        <v>113</v>
      </c>
      <c r="G6642" t="s">
        <v>113</v>
      </c>
      <c r="H6642" t="s">
        <v>113</v>
      </c>
      <c r="I6642" t="s">
        <v>115</v>
      </c>
      <c r="J6642" t="s">
        <v>113</v>
      </c>
      <c r="K6642" t="s">
        <v>113</v>
      </c>
      <c r="L6642" t="s">
        <v>113</v>
      </c>
      <c r="M6642">
        <v>23</v>
      </c>
      <c r="N6642" t="s">
        <v>8614</v>
      </c>
      <c r="O6642" t="s">
        <v>9816</v>
      </c>
      <c r="P6642">
        <v>3</v>
      </c>
      <c r="Q6642">
        <v>522</v>
      </c>
      <c r="R6642">
        <v>397</v>
      </c>
      <c r="W6642">
        <v>0.62170199999999998</v>
      </c>
      <c r="X6642">
        <v>0.74604239999999999</v>
      </c>
    </row>
    <row r="6643" spans="1:24" hidden="1" x14ac:dyDescent="0.3">
      <c r="A6643" t="s">
        <v>21485</v>
      </c>
      <c r="B6643" t="s">
        <v>8174</v>
      </c>
      <c r="C6643" t="s">
        <v>21486</v>
      </c>
      <c r="D6643" t="s">
        <v>21487</v>
      </c>
      <c r="E6643" t="s">
        <v>113</v>
      </c>
      <c r="F6643" t="s">
        <v>21488</v>
      </c>
      <c r="G6643" t="s">
        <v>133</v>
      </c>
      <c r="H6643" t="s">
        <v>9863</v>
      </c>
      <c r="I6643" t="s">
        <v>218</v>
      </c>
      <c r="J6643" t="s">
        <v>21489</v>
      </c>
      <c r="K6643" t="s">
        <v>21490</v>
      </c>
      <c r="L6643" t="s">
        <v>8842</v>
      </c>
      <c r="M6643">
        <v>70</v>
      </c>
      <c r="N6643" t="s">
        <v>113</v>
      </c>
      <c r="O6643" t="s">
        <v>9890</v>
      </c>
      <c r="P6643">
        <v>2</v>
      </c>
      <c r="Q6643">
        <v>2500</v>
      </c>
      <c r="R6643">
        <v>355</v>
      </c>
      <c r="T6643">
        <v>10</v>
      </c>
      <c r="U6643">
        <v>220</v>
      </c>
      <c r="W6643">
        <v>1.7749999999999999</v>
      </c>
      <c r="X6643">
        <v>2.13</v>
      </c>
    </row>
    <row r="6644" spans="1:24" hidden="1" x14ac:dyDescent="0.3">
      <c r="A6644" t="s">
        <v>21491</v>
      </c>
      <c r="B6644" t="s">
        <v>8179</v>
      </c>
      <c r="C6644" t="s">
        <v>21486</v>
      </c>
      <c r="D6644" t="s">
        <v>21487</v>
      </c>
      <c r="E6644" t="s">
        <v>113</v>
      </c>
      <c r="F6644" t="s">
        <v>21488</v>
      </c>
      <c r="G6644" t="s">
        <v>133</v>
      </c>
      <c r="H6644" t="s">
        <v>9863</v>
      </c>
      <c r="I6644" t="s">
        <v>218</v>
      </c>
      <c r="J6644" t="s">
        <v>21489</v>
      </c>
      <c r="K6644" t="s">
        <v>21490</v>
      </c>
      <c r="L6644" t="s">
        <v>8842</v>
      </c>
      <c r="M6644">
        <v>70</v>
      </c>
      <c r="N6644" t="s">
        <v>113</v>
      </c>
      <c r="O6644" t="s">
        <v>10414</v>
      </c>
      <c r="P6644">
        <v>1</v>
      </c>
      <c r="Q6644">
        <v>560</v>
      </c>
      <c r="R6644">
        <v>492</v>
      </c>
      <c r="S6644">
        <v>133</v>
      </c>
      <c r="W6644">
        <v>0.27551999999999999</v>
      </c>
      <c r="X6644">
        <v>0.33062399999999997</v>
      </c>
    </row>
    <row r="6645" spans="1:24" hidden="1" x14ac:dyDescent="0.3">
      <c r="A6645" t="s">
        <v>21492</v>
      </c>
      <c r="B6645" t="s">
        <v>8211</v>
      </c>
      <c r="C6645" t="s">
        <v>21486</v>
      </c>
      <c r="D6645" t="s">
        <v>21487</v>
      </c>
      <c r="E6645" t="s">
        <v>113</v>
      </c>
      <c r="F6645" t="s">
        <v>21488</v>
      </c>
      <c r="G6645" t="s">
        <v>133</v>
      </c>
      <c r="H6645" t="s">
        <v>9863</v>
      </c>
      <c r="I6645" t="s">
        <v>218</v>
      </c>
      <c r="J6645" t="s">
        <v>21489</v>
      </c>
      <c r="K6645" t="s">
        <v>21490</v>
      </c>
      <c r="L6645" t="s">
        <v>8842</v>
      </c>
      <c r="M6645">
        <v>68</v>
      </c>
      <c r="N6645" t="s">
        <v>113</v>
      </c>
      <c r="O6645" t="s">
        <v>9493</v>
      </c>
      <c r="P6645">
        <v>1</v>
      </c>
      <c r="Q6645">
        <v>0.6</v>
      </c>
      <c r="T6645">
        <v>21.72</v>
      </c>
      <c r="W6645">
        <v>0.28274333882308139</v>
      </c>
      <c r="X6645">
        <v>0.45238934211693027</v>
      </c>
    </row>
    <row r="6646" spans="1:24" hidden="1" x14ac:dyDescent="0.3">
      <c r="A6646" t="s">
        <v>21493</v>
      </c>
      <c r="B6646" t="s">
        <v>8174</v>
      </c>
      <c r="C6646" t="s">
        <v>4645</v>
      </c>
      <c r="D6646" t="s">
        <v>4644</v>
      </c>
      <c r="E6646" t="s">
        <v>113</v>
      </c>
      <c r="F6646" t="s">
        <v>4646</v>
      </c>
      <c r="G6646" t="s">
        <v>133</v>
      </c>
      <c r="H6646" t="s">
        <v>2044</v>
      </c>
      <c r="I6646" t="s">
        <v>438</v>
      </c>
      <c r="J6646" t="s">
        <v>21494</v>
      </c>
      <c r="K6646" t="s">
        <v>21495</v>
      </c>
      <c r="L6646" t="s">
        <v>9030</v>
      </c>
      <c r="M6646">
        <v>60</v>
      </c>
      <c r="N6646" t="s">
        <v>113</v>
      </c>
      <c r="O6646" t="s">
        <v>8207</v>
      </c>
      <c r="P6646">
        <v>2</v>
      </c>
      <c r="Q6646">
        <v>1400</v>
      </c>
      <c r="R6646">
        <v>320</v>
      </c>
      <c r="S6646">
        <v>145</v>
      </c>
      <c r="T6646">
        <v>70</v>
      </c>
      <c r="U6646">
        <v>260</v>
      </c>
      <c r="W6646">
        <v>0.89600000000000002</v>
      </c>
      <c r="X6646">
        <v>1.0751999999999999</v>
      </c>
    </row>
    <row r="6647" spans="1:24" hidden="1" x14ac:dyDescent="0.3">
      <c r="A6647" t="s">
        <v>21496</v>
      </c>
      <c r="B6647" t="s">
        <v>8179</v>
      </c>
      <c r="C6647" t="s">
        <v>4645</v>
      </c>
      <c r="D6647" t="s">
        <v>4644</v>
      </c>
      <c r="E6647" t="s">
        <v>113</v>
      </c>
      <c r="F6647" t="s">
        <v>4646</v>
      </c>
      <c r="G6647" t="s">
        <v>133</v>
      </c>
      <c r="H6647" t="s">
        <v>2044</v>
      </c>
      <c r="I6647" t="s">
        <v>438</v>
      </c>
      <c r="J6647" t="s">
        <v>21494</v>
      </c>
      <c r="K6647" t="s">
        <v>21495</v>
      </c>
      <c r="L6647" t="s">
        <v>9030</v>
      </c>
      <c r="M6647">
        <v>60</v>
      </c>
      <c r="N6647" t="s">
        <v>113</v>
      </c>
      <c r="O6647" t="s">
        <v>17706</v>
      </c>
      <c r="P6647">
        <v>1</v>
      </c>
      <c r="Q6647">
        <v>440</v>
      </c>
      <c r="R6647">
        <v>400</v>
      </c>
      <c r="S6647">
        <v>120</v>
      </c>
      <c r="W6647">
        <v>0.17599999999999999</v>
      </c>
      <c r="X6647">
        <v>0.21119999999999997</v>
      </c>
    </row>
    <row r="6648" spans="1:24" hidden="1" x14ac:dyDescent="0.3">
      <c r="A6648" t="s">
        <v>21497</v>
      </c>
      <c r="B6648" t="s">
        <v>8536</v>
      </c>
      <c r="C6648" t="s">
        <v>4645</v>
      </c>
      <c r="D6648" t="s">
        <v>4644</v>
      </c>
      <c r="E6648" t="s">
        <v>113</v>
      </c>
      <c r="F6648" t="s">
        <v>4646</v>
      </c>
      <c r="G6648" t="s">
        <v>133</v>
      </c>
      <c r="H6648" t="s">
        <v>2044</v>
      </c>
      <c r="I6648" t="s">
        <v>438</v>
      </c>
      <c r="J6648" t="s">
        <v>21494</v>
      </c>
      <c r="K6648" t="s">
        <v>21495</v>
      </c>
      <c r="L6648" t="s">
        <v>9030</v>
      </c>
      <c r="M6648">
        <v>58</v>
      </c>
      <c r="N6648" t="s">
        <v>113</v>
      </c>
      <c r="O6648" t="s">
        <v>21498</v>
      </c>
      <c r="P6648">
        <v>1</v>
      </c>
      <c r="Q6648">
        <v>440</v>
      </c>
      <c r="R6648">
        <v>400</v>
      </c>
      <c r="S6648">
        <v>120</v>
      </c>
      <c r="W6648">
        <v>0.17599999999999999</v>
      </c>
      <c r="X6648">
        <v>0.21119999999999997</v>
      </c>
    </row>
    <row r="6649" spans="1:24" hidden="1" x14ac:dyDescent="0.3">
      <c r="A6649" t="s">
        <v>21499</v>
      </c>
      <c r="B6649" t="s">
        <v>8211</v>
      </c>
      <c r="C6649" t="s">
        <v>4645</v>
      </c>
      <c r="D6649" t="s">
        <v>4644</v>
      </c>
      <c r="E6649" t="s">
        <v>113</v>
      </c>
      <c r="F6649" t="s">
        <v>4646</v>
      </c>
      <c r="G6649" t="s">
        <v>133</v>
      </c>
      <c r="H6649" t="s">
        <v>2044</v>
      </c>
      <c r="I6649" t="s">
        <v>438</v>
      </c>
      <c r="J6649" t="s">
        <v>21494</v>
      </c>
      <c r="K6649" t="s">
        <v>21495</v>
      </c>
      <c r="L6649" t="s">
        <v>9030</v>
      </c>
      <c r="M6649">
        <v>58</v>
      </c>
      <c r="N6649" t="s">
        <v>113</v>
      </c>
      <c r="O6649" t="s">
        <v>9493</v>
      </c>
      <c r="P6649">
        <v>1</v>
      </c>
      <c r="Q6649">
        <v>0.3</v>
      </c>
      <c r="T6649">
        <v>78</v>
      </c>
      <c r="W6649">
        <v>7.0685834705770348E-2</v>
      </c>
      <c r="X6649">
        <v>0.11309733552923257</v>
      </c>
    </row>
    <row r="6650" spans="1:24" hidden="1" x14ac:dyDescent="0.3">
      <c r="A6650" t="s">
        <v>21500</v>
      </c>
      <c r="B6650" t="s">
        <v>8174</v>
      </c>
      <c r="C6650" t="s">
        <v>2812</v>
      </c>
      <c r="D6650" t="s">
        <v>2811</v>
      </c>
      <c r="E6650" t="s">
        <v>113</v>
      </c>
      <c r="F6650" t="s">
        <v>2813</v>
      </c>
      <c r="G6650" t="s">
        <v>133</v>
      </c>
      <c r="H6650" t="s">
        <v>2044</v>
      </c>
      <c r="I6650" t="s">
        <v>438</v>
      </c>
      <c r="J6650" t="s">
        <v>21501</v>
      </c>
      <c r="K6650" t="s">
        <v>21502</v>
      </c>
      <c r="L6650" t="s">
        <v>1173</v>
      </c>
      <c r="M6650">
        <v>50</v>
      </c>
      <c r="N6650" t="s">
        <v>113</v>
      </c>
      <c r="O6650" t="s">
        <v>20006</v>
      </c>
      <c r="P6650">
        <v>2</v>
      </c>
      <c r="Q6650">
        <v>2500</v>
      </c>
      <c r="R6650">
        <v>355</v>
      </c>
      <c r="S6650">
        <v>192</v>
      </c>
      <c r="T6650">
        <v>80</v>
      </c>
      <c r="U6650">
        <v>275</v>
      </c>
      <c r="W6650">
        <v>1.7749999999999999</v>
      </c>
      <c r="X6650">
        <v>2.13</v>
      </c>
    </row>
    <row r="6651" spans="1:24" hidden="1" x14ac:dyDescent="0.3">
      <c r="A6651" t="s">
        <v>21503</v>
      </c>
      <c r="B6651" t="s">
        <v>8179</v>
      </c>
      <c r="C6651" t="s">
        <v>2812</v>
      </c>
      <c r="D6651" t="s">
        <v>2811</v>
      </c>
      <c r="E6651" t="s">
        <v>113</v>
      </c>
      <c r="F6651" t="s">
        <v>2813</v>
      </c>
      <c r="G6651" t="s">
        <v>133</v>
      </c>
      <c r="H6651" t="s">
        <v>2044</v>
      </c>
      <c r="I6651" t="s">
        <v>438</v>
      </c>
      <c r="J6651" t="s">
        <v>21501</v>
      </c>
      <c r="K6651" t="s">
        <v>21502</v>
      </c>
      <c r="L6651" t="s">
        <v>1173</v>
      </c>
      <c r="M6651">
        <v>50</v>
      </c>
      <c r="N6651" t="s">
        <v>113</v>
      </c>
      <c r="O6651" t="s">
        <v>17706</v>
      </c>
      <c r="P6651">
        <v>1</v>
      </c>
      <c r="Q6651">
        <v>440</v>
      </c>
      <c r="R6651">
        <v>400</v>
      </c>
      <c r="S6651">
        <v>120</v>
      </c>
      <c r="W6651">
        <v>0.17599999999999999</v>
      </c>
      <c r="X6651">
        <v>0.21119999999999997</v>
      </c>
    </row>
    <row r="6652" spans="1:24" hidden="1" x14ac:dyDescent="0.3">
      <c r="A6652" t="s">
        <v>21504</v>
      </c>
      <c r="B6652" t="s">
        <v>8536</v>
      </c>
      <c r="C6652" t="s">
        <v>2812</v>
      </c>
      <c r="D6652" t="s">
        <v>2811</v>
      </c>
      <c r="E6652" t="s">
        <v>113</v>
      </c>
      <c r="F6652" t="s">
        <v>2813</v>
      </c>
      <c r="G6652" t="s">
        <v>133</v>
      </c>
      <c r="H6652" t="s">
        <v>2044</v>
      </c>
      <c r="I6652" t="s">
        <v>438</v>
      </c>
      <c r="J6652" t="s">
        <v>21501</v>
      </c>
      <c r="K6652" t="s">
        <v>21502</v>
      </c>
      <c r="L6652" t="s">
        <v>1173</v>
      </c>
      <c r="M6652">
        <v>48</v>
      </c>
      <c r="N6652" t="s">
        <v>113</v>
      </c>
      <c r="O6652" t="s">
        <v>21498</v>
      </c>
      <c r="P6652">
        <v>1</v>
      </c>
      <c r="Q6652">
        <v>440</v>
      </c>
      <c r="R6652">
        <v>400</v>
      </c>
      <c r="S6652">
        <v>120</v>
      </c>
      <c r="W6652">
        <v>0.17599999999999999</v>
      </c>
      <c r="X6652">
        <v>0.21119999999999997</v>
      </c>
    </row>
    <row r="6653" spans="1:24" hidden="1" x14ac:dyDescent="0.3">
      <c r="A6653" t="s">
        <v>21505</v>
      </c>
      <c r="B6653" t="s">
        <v>8211</v>
      </c>
      <c r="C6653" t="s">
        <v>2812</v>
      </c>
      <c r="D6653" t="s">
        <v>2811</v>
      </c>
      <c r="E6653" t="s">
        <v>113</v>
      </c>
      <c r="F6653" t="s">
        <v>2813</v>
      </c>
      <c r="G6653" t="s">
        <v>133</v>
      </c>
      <c r="H6653" t="s">
        <v>2044</v>
      </c>
      <c r="I6653" t="s">
        <v>438</v>
      </c>
      <c r="J6653" t="s">
        <v>21501</v>
      </c>
      <c r="K6653" t="s">
        <v>21502</v>
      </c>
      <c r="L6653" t="s">
        <v>1173</v>
      </c>
      <c r="M6653">
        <v>48</v>
      </c>
      <c r="N6653" t="s">
        <v>113</v>
      </c>
      <c r="O6653" t="s">
        <v>9493</v>
      </c>
      <c r="P6653">
        <v>1</v>
      </c>
      <c r="Q6653">
        <v>0.6</v>
      </c>
      <c r="T6653">
        <v>271.39999999999998</v>
      </c>
      <c r="W6653">
        <v>0.28274333882308139</v>
      </c>
      <c r="X6653">
        <v>0.45238934211693027</v>
      </c>
    </row>
    <row r="6654" spans="1:24" hidden="1" x14ac:dyDescent="0.3">
      <c r="A6654" t="s">
        <v>21506</v>
      </c>
      <c r="B6654" t="s">
        <v>8174</v>
      </c>
      <c r="C6654" t="s">
        <v>2691</v>
      </c>
      <c r="D6654" t="s">
        <v>2690</v>
      </c>
      <c r="E6654" t="s">
        <v>113</v>
      </c>
      <c r="F6654" t="s">
        <v>2692</v>
      </c>
      <c r="G6654" t="s">
        <v>133</v>
      </c>
      <c r="H6654" t="s">
        <v>2044</v>
      </c>
      <c r="I6654" t="s">
        <v>438</v>
      </c>
      <c r="J6654" t="s">
        <v>21507</v>
      </c>
      <c r="K6654" t="s">
        <v>21508</v>
      </c>
      <c r="L6654" t="s">
        <v>9030</v>
      </c>
      <c r="M6654">
        <v>60</v>
      </c>
      <c r="N6654" t="s">
        <v>113</v>
      </c>
      <c r="O6654" t="s">
        <v>20006</v>
      </c>
      <c r="P6654">
        <v>2</v>
      </c>
      <c r="Q6654">
        <v>2500</v>
      </c>
      <c r="R6654">
        <v>355</v>
      </c>
      <c r="S6654">
        <v>192</v>
      </c>
      <c r="T6654">
        <v>90</v>
      </c>
      <c r="U6654">
        <v>265</v>
      </c>
      <c r="W6654">
        <v>1.7749999999999999</v>
      </c>
      <c r="X6654">
        <v>2.13</v>
      </c>
    </row>
    <row r="6655" spans="1:24" hidden="1" x14ac:dyDescent="0.3">
      <c r="A6655" t="s">
        <v>21509</v>
      </c>
      <c r="B6655" t="s">
        <v>8179</v>
      </c>
      <c r="C6655" t="s">
        <v>2691</v>
      </c>
      <c r="D6655" t="s">
        <v>2690</v>
      </c>
      <c r="E6655" t="s">
        <v>113</v>
      </c>
      <c r="F6655" t="s">
        <v>2692</v>
      </c>
      <c r="G6655" t="s">
        <v>133</v>
      </c>
      <c r="H6655" t="s">
        <v>2044</v>
      </c>
      <c r="I6655" t="s">
        <v>438</v>
      </c>
      <c r="J6655" t="s">
        <v>21507</v>
      </c>
      <c r="K6655" t="s">
        <v>21508</v>
      </c>
      <c r="L6655" t="s">
        <v>9030</v>
      </c>
      <c r="M6655">
        <v>60</v>
      </c>
      <c r="N6655" t="s">
        <v>113</v>
      </c>
      <c r="O6655" t="s">
        <v>17706</v>
      </c>
      <c r="P6655">
        <v>1</v>
      </c>
      <c r="Q6655">
        <v>440</v>
      </c>
      <c r="R6655">
        <v>400</v>
      </c>
      <c r="S6655">
        <v>120</v>
      </c>
      <c r="W6655">
        <v>0.17599999999999999</v>
      </c>
      <c r="X6655">
        <v>0.21119999999999997</v>
      </c>
    </row>
    <row r="6656" spans="1:24" hidden="1" x14ac:dyDescent="0.3">
      <c r="A6656" t="s">
        <v>21510</v>
      </c>
      <c r="B6656" t="s">
        <v>8536</v>
      </c>
      <c r="C6656" t="s">
        <v>2691</v>
      </c>
      <c r="D6656" t="s">
        <v>2690</v>
      </c>
      <c r="E6656" t="s">
        <v>113</v>
      </c>
      <c r="F6656" t="s">
        <v>2692</v>
      </c>
      <c r="G6656" t="s">
        <v>133</v>
      </c>
      <c r="H6656" t="s">
        <v>2044</v>
      </c>
      <c r="I6656" t="s">
        <v>438</v>
      </c>
      <c r="J6656" t="s">
        <v>21507</v>
      </c>
      <c r="K6656" t="s">
        <v>21508</v>
      </c>
      <c r="L6656" t="s">
        <v>9030</v>
      </c>
      <c r="M6656">
        <v>58</v>
      </c>
      <c r="N6656" t="s">
        <v>113</v>
      </c>
      <c r="O6656" t="s">
        <v>21498</v>
      </c>
      <c r="P6656">
        <v>1</v>
      </c>
      <c r="Q6656">
        <v>440</v>
      </c>
      <c r="R6656">
        <v>400</v>
      </c>
      <c r="S6656">
        <v>120</v>
      </c>
      <c r="W6656">
        <v>0.17599999999999999</v>
      </c>
      <c r="X6656">
        <v>0.21119999999999997</v>
      </c>
    </row>
    <row r="6657" spans="1:24" hidden="1" x14ac:dyDescent="0.3">
      <c r="A6657" t="s">
        <v>21511</v>
      </c>
      <c r="B6657" t="s">
        <v>8211</v>
      </c>
      <c r="C6657" t="s">
        <v>2691</v>
      </c>
      <c r="D6657" t="s">
        <v>2690</v>
      </c>
      <c r="E6657" t="s">
        <v>113</v>
      </c>
      <c r="F6657" t="s">
        <v>2692</v>
      </c>
      <c r="G6657" t="s">
        <v>133</v>
      </c>
      <c r="H6657" t="s">
        <v>2044</v>
      </c>
      <c r="I6657" t="s">
        <v>438</v>
      </c>
      <c r="J6657" t="s">
        <v>21507</v>
      </c>
      <c r="K6657" t="s">
        <v>21508</v>
      </c>
      <c r="L6657" t="s">
        <v>9030</v>
      </c>
      <c r="M6657">
        <v>58</v>
      </c>
      <c r="N6657" t="s">
        <v>113</v>
      </c>
      <c r="O6657" t="s">
        <v>9493</v>
      </c>
      <c r="P6657">
        <v>2</v>
      </c>
      <c r="Q6657">
        <v>0.6</v>
      </c>
      <c r="T6657">
        <v>91.3</v>
      </c>
      <c r="U6657">
        <v>265.63</v>
      </c>
      <c r="W6657">
        <v>0.56548667764616278</v>
      </c>
      <c r="X6657">
        <v>0.90477868423386054</v>
      </c>
    </row>
    <row r="6658" spans="1:24" hidden="1" x14ac:dyDescent="0.3">
      <c r="A6658" t="s">
        <v>21512</v>
      </c>
      <c r="B6658" t="s">
        <v>8174</v>
      </c>
      <c r="C6658" t="s">
        <v>1144</v>
      </c>
      <c r="D6658" t="s">
        <v>1143</v>
      </c>
      <c r="E6658" t="s">
        <v>113</v>
      </c>
      <c r="F6658" t="s">
        <v>1145</v>
      </c>
      <c r="G6658" t="s">
        <v>1356</v>
      </c>
      <c r="H6658" t="s">
        <v>1148</v>
      </c>
      <c r="I6658" t="s">
        <v>344</v>
      </c>
      <c r="J6658" t="s">
        <v>21513</v>
      </c>
      <c r="K6658" t="s">
        <v>21514</v>
      </c>
      <c r="L6658" t="s">
        <v>120</v>
      </c>
      <c r="M6658">
        <v>40</v>
      </c>
      <c r="N6658" t="s">
        <v>113</v>
      </c>
      <c r="O6658" t="s">
        <v>9266</v>
      </c>
      <c r="P6658">
        <v>3</v>
      </c>
      <c r="Q6658">
        <v>1936</v>
      </c>
      <c r="R6658">
        <v>298</v>
      </c>
      <c r="S6658">
        <v>149</v>
      </c>
      <c r="T6658">
        <v>0</v>
      </c>
      <c r="U6658">
        <v>120</v>
      </c>
      <c r="V6658">
        <v>240</v>
      </c>
      <c r="W6658">
        <v>1.7307840000000001</v>
      </c>
      <c r="X6658">
        <v>2.0769408</v>
      </c>
    </row>
    <row r="6659" spans="1:24" hidden="1" x14ac:dyDescent="0.3">
      <c r="A6659" t="s">
        <v>21515</v>
      </c>
      <c r="B6659" t="s">
        <v>8179</v>
      </c>
      <c r="C6659" t="s">
        <v>1144</v>
      </c>
      <c r="D6659" t="s">
        <v>1143</v>
      </c>
      <c r="E6659" t="s">
        <v>113</v>
      </c>
      <c r="F6659" t="s">
        <v>1145</v>
      </c>
      <c r="G6659" t="s">
        <v>1356</v>
      </c>
      <c r="H6659" t="s">
        <v>1148</v>
      </c>
      <c r="I6659" t="s">
        <v>344</v>
      </c>
      <c r="J6659" t="s">
        <v>21513</v>
      </c>
      <c r="K6659" t="s">
        <v>21514</v>
      </c>
      <c r="L6659" t="s">
        <v>120</v>
      </c>
      <c r="M6659">
        <v>40</v>
      </c>
      <c r="N6659" t="s">
        <v>113</v>
      </c>
      <c r="O6659" t="s">
        <v>9183</v>
      </c>
      <c r="P6659">
        <v>1</v>
      </c>
      <c r="Q6659">
        <v>480</v>
      </c>
      <c r="R6659">
        <v>356</v>
      </c>
      <c r="S6659">
        <v>140</v>
      </c>
      <c r="W6659">
        <v>0.17088</v>
      </c>
      <c r="X6659">
        <v>0.20505599999999999</v>
      </c>
    </row>
    <row r="6660" spans="1:24" hidden="1" x14ac:dyDescent="0.3">
      <c r="A6660" t="s">
        <v>21516</v>
      </c>
      <c r="B6660" t="s">
        <v>8211</v>
      </c>
      <c r="C6660" t="s">
        <v>1144</v>
      </c>
      <c r="D6660" t="s">
        <v>1143</v>
      </c>
      <c r="E6660" t="s">
        <v>113</v>
      </c>
      <c r="F6660" t="s">
        <v>1145</v>
      </c>
      <c r="G6660" t="s">
        <v>1356</v>
      </c>
      <c r="H6660" t="s">
        <v>1148</v>
      </c>
      <c r="I6660" t="s">
        <v>344</v>
      </c>
      <c r="J6660" t="s">
        <v>21513</v>
      </c>
      <c r="K6660" t="s">
        <v>21514</v>
      </c>
      <c r="L6660" t="s">
        <v>120</v>
      </c>
      <c r="M6660">
        <v>38</v>
      </c>
      <c r="N6660" t="s">
        <v>113</v>
      </c>
      <c r="O6660" t="s">
        <v>21517</v>
      </c>
      <c r="P6660">
        <v>1</v>
      </c>
      <c r="Q6660">
        <v>2.4</v>
      </c>
      <c r="T6660">
        <v>33</v>
      </c>
      <c r="W6660">
        <v>4.5238934211693023</v>
      </c>
      <c r="X6660">
        <v>7.2382294738708843</v>
      </c>
    </row>
    <row r="6661" spans="1:24" hidden="1" x14ac:dyDescent="0.3">
      <c r="A6661" t="s">
        <v>21518</v>
      </c>
      <c r="B6661" t="s">
        <v>8174</v>
      </c>
      <c r="C6661" t="s">
        <v>1535</v>
      </c>
      <c r="D6661" t="s">
        <v>21519</v>
      </c>
      <c r="E6661" t="s">
        <v>113</v>
      </c>
      <c r="F6661" t="s">
        <v>113</v>
      </c>
      <c r="G6661" t="s">
        <v>113</v>
      </c>
      <c r="H6661" t="s">
        <v>113</v>
      </c>
      <c r="I6661" t="s">
        <v>115</v>
      </c>
      <c r="J6661" t="s">
        <v>113</v>
      </c>
      <c r="K6661" t="s">
        <v>113</v>
      </c>
      <c r="L6661" t="s">
        <v>113</v>
      </c>
      <c r="M6661">
        <v>35</v>
      </c>
      <c r="N6661" t="s">
        <v>8614</v>
      </c>
      <c r="O6661" t="s">
        <v>9835</v>
      </c>
      <c r="P6661">
        <v>3</v>
      </c>
      <c r="Q6661">
        <v>694</v>
      </c>
      <c r="R6661">
        <v>408</v>
      </c>
      <c r="T6661">
        <v>70</v>
      </c>
      <c r="U6661">
        <v>170</v>
      </c>
      <c r="V6661">
        <v>315</v>
      </c>
      <c r="W6661">
        <v>0.84945599999999999</v>
      </c>
      <c r="X6661">
        <v>1.0193471999999999</v>
      </c>
    </row>
    <row r="6662" spans="1:24" hidden="1" x14ac:dyDescent="0.3">
      <c r="A6662" t="s">
        <v>21520</v>
      </c>
      <c r="B6662" t="s">
        <v>8617</v>
      </c>
      <c r="C6662" t="s">
        <v>1535</v>
      </c>
      <c r="D6662" t="s">
        <v>21519</v>
      </c>
      <c r="E6662" t="s">
        <v>113</v>
      </c>
      <c r="F6662" t="s">
        <v>113</v>
      </c>
      <c r="G6662" t="s">
        <v>113</v>
      </c>
      <c r="H6662" t="s">
        <v>113</v>
      </c>
      <c r="I6662" t="s">
        <v>115</v>
      </c>
      <c r="J6662" t="s">
        <v>113</v>
      </c>
      <c r="K6662" t="s">
        <v>113</v>
      </c>
      <c r="L6662" t="s">
        <v>113</v>
      </c>
      <c r="M6662">
        <v>33</v>
      </c>
      <c r="N6662" t="s">
        <v>9659</v>
      </c>
      <c r="O6662" t="s">
        <v>9491</v>
      </c>
      <c r="P6662">
        <v>3</v>
      </c>
      <c r="Q6662">
        <v>1499</v>
      </c>
      <c r="R6662">
        <v>395</v>
      </c>
      <c r="T6662">
        <v>70</v>
      </c>
      <c r="U6662">
        <v>170</v>
      </c>
      <c r="V6662">
        <v>315</v>
      </c>
      <c r="W6662">
        <v>1.7763150000000001</v>
      </c>
      <c r="X6662">
        <v>2.1315780000000002</v>
      </c>
    </row>
    <row r="6663" spans="1:24" hidden="1" x14ac:dyDescent="0.3">
      <c r="A6663" t="s">
        <v>21521</v>
      </c>
      <c r="B6663" t="s">
        <v>8179</v>
      </c>
      <c r="C6663" t="s">
        <v>1535</v>
      </c>
      <c r="D6663" t="s">
        <v>21519</v>
      </c>
      <c r="E6663" t="s">
        <v>113</v>
      </c>
      <c r="F6663" t="s">
        <v>113</v>
      </c>
      <c r="G6663" t="s">
        <v>113</v>
      </c>
      <c r="H6663" t="s">
        <v>113</v>
      </c>
      <c r="I6663" t="s">
        <v>115</v>
      </c>
      <c r="J6663" t="s">
        <v>113</v>
      </c>
      <c r="K6663" t="s">
        <v>113</v>
      </c>
      <c r="L6663" t="s">
        <v>113</v>
      </c>
      <c r="M6663">
        <v>33</v>
      </c>
      <c r="N6663" t="s">
        <v>8614</v>
      </c>
      <c r="O6663" t="s">
        <v>9568</v>
      </c>
      <c r="P6663">
        <v>3</v>
      </c>
      <c r="Q6663">
        <v>409</v>
      </c>
      <c r="R6663">
        <v>269</v>
      </c>
      <c r="W6663">
        <v>0.330063</v>
      </c>
      <c r="X6663">
        <v>0.39607559999999997</v>
      </c>
    </row>
    <row r="6664" spans="1:24" hidden="1" x14ac:dyDescent="0.3">
      <c r="A6664" t="s">
        <v>21522</v>
      </c>
      <c r="B6664" t="s">
        <v>8536</v>
      </c>
      <c r="C6664" t="s">
        <v>1535</v>
      </c>
      <c r="D6664" t="s">
        <v>21519</v>
      </c>
      <c r="E6664" t="s">
        <v>113</v>
      </c>
      <c r="F6664" t="s">
        <v>113</v>
      </c>
      <c r="G6664" t="s">
        <v>113</v>
      </c>
      <c r="H6664" t="s">
        <v>113</v>
      </c>
      <c r="I6664" t="s">
        <v>115</v>
      </c>
      <c r="J6664" t="s">
        <v>113</v>
      </c>
      <c r="K6664" t="s">
        <v>113</v>
      </c>
      <c r="L6664" t="s">
        <v>113</v>
      </c>
      <c r="M6664">
        <v>33</v>
      </c>
      <c r="N6664" t="s">
        <v>8614</v>
      </c>
      <c r="O6664" t="s">
        <v>9816</v>
      </c>
      <c r="P6664">
        <v>3</v>
      </c>
      <c r="Q6664">
        <v>523</v>
      </c>
      <c r="R6664">
        <v>397</v>
      </c>
      <c r="W6664">
        <v>0.62289300000000003</v>
      </c>
      <c r="X6664">
        <v>0.74747160000000001</v>
      </c>
    </row>
    <row r="6665" spans="1:24" hidden="1" x14ac:dyDescent="0.3">
      <c r="A6665" t="s">
        <v>21523</v>
      </c>
      <c r="B6665" t="s">
        <v>8174</v>
      </c>
      <c r="C6665" t="s">
        <v>6103</v>
      </c>
      <c r="D6665" t="s">
        <v>21524</v>
      </c>
      <c r="E6665" t="s">
        <v>113</v>
      </c>
      <c r="F6665" t="s">
        <v>113</v>
      </c>
      <c r="G6665" t="s">
        <v>113</v>
      </c>
      <c r="H6665" t="s">
        <v>113</v>
      </c>
      <c r="I6665" t="s">
        <v>138</v>
      </c>
      <c r="J6665" t="s">
        <v>113</v>
      </c>
      <c r="K6665" t="s">
        <v>113</v>
      </c>
      <c r="L6665" t="s">
        <v>113</v>
      </c>
      <c r="M6665">
        <v>34</v>
      </c>
      <c r="N6665" t="s">
        <v>9085</v>
      </c>
      <c r="O6665" t="s">
        <v>17159</v>
      </c>
      <c r="P6665">
        <v>3</v>
      </c>
      <c r="Q6665">
        <v>1450</v>
      </c>
      <c r="R6665">
        <v>400</v>
      </c>
      <c r="T6665">
        <v>0</v>
      </c>
      <c r="U6665">
        <v>120</v>
      </c>
      <c r="V6665">
        <v>240</v>
      </c>
      <c r="W6665">
        <v>1.74</v>
      </c>
      <c r="X6665">
        <v>2.0880000000000001</v>
      </c>
    </row>
    <row r="6666" spans="1:24" hidden="1" x14ac:dyDescent="0.3">
      <c r="A6666" t="s">
        <v>21525</v>
      </c>
      <c r="B6666" t="s">
        <v>8617</v>
      </c>
      <c r="C6666" t="s">
        <v>6103</v>
      </c>
      <c r="D6666" t="s">
        <v>21524</v>
      </c>
      <c r="E6666" t="s">
        <v>113</v>
      </c>
      <c r="F6666" t="s">
        <v>113</v>
      </c>
      <c r="G6666" t="s">
        <v>113</v>
      </c>
      <c r="H6666" t="s">
        <v>113</v>
      </c>
      <c r="I6666" t="s">
        <v>138</v>
      </c>
      <c r="J6666" t="s">
        <v>113</v>
      </c>
      <c r="K6666" t="s">
        <v>113</v>
      </c>
      <c r="L6666" t="s">
        <v>113</v>
      </c>
      <c r="M6666">
        <v>32</v>
      </c>
      <c r="N6666" t="s">
        <v>9085</v>
      </c>
      <c r="O6666" t="s">
        <v>11169</v>
      </c>
      <c r="P6666">
        <v>3</v>
      </c>
      <c r="Q6666">
        <v>2009</v>
      </c>
      <c r="R6666">
        <v>469</v>
      </c>
      <c r="T6666">
        <v>0</v>
      </c>
      <c r="U6666">
        <v>120</v>
      </c>
      <c r="V6666">
        <v>240</v>
      </c>
      <c r="W6666">
        <v>2.8266629999999999</v>
      </c>
      <c r="X6666">
        <v>3.3919956</v>
      </c>
    </row>
    <row r="6667" spans="1:24" hidden="1" x14ac:dyDescent="0.3">
      <c r="A6667" t="s">
        <v>21526</v>
      </c>
      <c r="B6667" t="s">
        <v>8179</v>
      </c>
      <c r="C6667" t="s">
        <v>6103</v>
      </c>
      <c r="D6667" t="s">
        <v>21524</v>
      </c>
      <c r="E6667" t="s">
        <v>113</v>
      </c>
      <c r="F6667" t="s">
        <v>113</v>
      </c>
      <c r="G6667" t="s">
        <v>113</v>
      </c>
      <c r="H6667" t="s">
        <v>113</v>
      </c>
      <c r="I6667" t="s">
        <v>138</v>
      </c>
      <c r="J6667" t="s">
        <v>113</v>
      </c>
      <c r="K6667" t="s">
        <v>113</v>
      </c>
      <c r="L6667" t="s">
        <v>113</v>
      </c>
      <c r="M6667">
        <v>32</v>
      </c>
      <c r="N6667" t="s">
        <v>9085</v>
      </c>
      <c r="O6667" t="s">
        <v>19878</v>
      </c>
      <c r="P6667">
        <v>2</v>
      </c>
      <c r="Q6667">
        <v>400</v>
      </c>
      <c r="R6667">
        <v>300</v>
      </c>
      <c r="W6667">
        <v>0.24</v>
      </c>
      <c r="X6667">
        <v>0.28799999999999998</v>
      </c>
    </row>
    <row r="6668" spans="1:24" hidden="1" x14ac:dyDescent="0.3">
      <c r="A6668" t="s">
        <v>21527</v>
      </c>
      <c r="B6668" t="s">
        <v>8536</v>
      </c>
      <c r="C6668" t="s">
        <v>6103</v>
      </c>
      <c r="D6668" t="s">
        <v>21524</v>
      </c>
      <c r="E6668" t="s">
        <v>113</v>
      </c>
      <c r="F6668" t="s">
        <v>113</v>
      </c>
      <c r="G6668" t="s">
        <v>113</v>
      </c>
      <c r="H6668" t="s">
        <v>113</v>
      </c>
      <c r="I6668" t="s">
        <v>138</v>
      </c>
      <c r="J6668" t="s">
        <v>113</v>
      </c>
      <c r="K6668" t="s">
        <v>113</v>
      </c>
      <c r="L6668" t="s">
        <v>113</v>
      </c>
      <c r="M6668">
        <v>32</v>
      </c>
      <c r="N6668" t="s">
        <v>9085</v>
      </c>
      <c r="O6668" t="s">
        <v>16695</v>
      </c>
      <c r="P6668">
        <v>2</v>
      </c>
      <c r="Q6668">
        <v>480</v>
      </c>
      <c r="R6668">
        <v>356</v>
      </c>
      <c r="W6668">
        <v>0.34176000000000001</v>
      </c>
      <c r="X6668">
        <v>0.41011199999999998</v>
      </c>
    </row>
    <row r="6669" spans="1:24" hidden="1" x14ac:dyDescent="0.3">
      <c r="A6669" t="s">
        <v>21528</v>
      </c>
      <c r="B6669" t="s">
        <v>8174</v>
      </c>
      <c r="C6669" t="s">
        <v>7057</v>
      </c>
      <c r="D6669" t="s">
        <v>21529</v>
      </c>
      <c r="E6669" t="s">
        <v>113</v>
      </c>
      <c r="F6669" t="s">
        <v>113</v>
      </c>
      <c r="G6669" t="s">
        <v>113</v>
      </c>
      <c r="H6669" t="s">
        <v>113</v>
      </c>
      <c r="I6669" t="s">
        <v>654</v>
      </c>
      <c r="J6669" t="s">
        <v>113</v>
      </c>
      <c r="K6669" t="s">
        <v>113</v>
      </c>
      <c r="L6669" t="s">
        <v>113</v>
      </c>
      <c r="M6669">
        <v>34</v>
      </c>
      <c r="N6669" t="s">
        <v>9085</v>
      </c>
      <c r="O6669" t="s">
        <v>17159</v>
      </c>
      <c r="P6669">
        <v>3</v>
      </c>
      <c r="Q6669">
        <v>1450</v>
      </c>
      <c r="R6669">
        <v>400</v>
      </c>
      <c r="T6669">
        <v>320</v>
      </c>
      <c r="U6669">
        <v>100</v>
      </c>
      <c r="V6669">
        <v>200</v>
      </c>
      <c r="W6669">
        <v>1.74</v>
      </c>
      <c r="X6669">
        <v>2.0880000000000001</v>
      </c>
    </row>
    <row r="6670" spans="1:24" hidden="1" x14ac:dyDescent="0.3">
      <c r="A6670" t="s">
        <v>21530</v>
      </c>
      <c r="B6670" t="s">
        <v>8617</v>
      </c>
      <c r="C6670" t="s">
        <v>7057</v>
      </c>
      <c r="D6670" t="s">
        <v>21529</v>
      </c>
      <c r="E6670" t="s">
        <v>113</v>
      </c>
      <c r="F6670" t="s">
        <v>113</v>
      </c>
      <c r="G6670" t="s">
        <v>113</v>
      </c>
      <c r="H6670" t="s">
        <v>113</v>
      </c>
      <c r="I6670" t="s">
        <v>654</v>
      </c>
      <c r="J6670" t="s">
        <v>113</v>
      </c>
      <c r="K6670" t="s">
        <v>113</v>
      </c>
      <c r="L6670" t="s">
        <v>113</v>
      </c>
      <c r="M6670">
        <v>32</v>
      </c>
      <c r="N6670" t="s">
        <v>9085</v>
      </c>
      <c r="O6670" t="s">
        <v>8647</v>
      </c>
      <c r="P6670">
        <v>3</v>
      </c>
      <c r="Q6670">
        <v>1509</v>
      </c>
      <c r="R6670">
        <v>469</v>
      </c>
      <c r="T6670">
        <v>320</v>
      </c>
      <c r="U6670">
        <v>100</v>
      </c>
      <c r="V6670">
        <v>200</v>
      </c>
      <c r="W6670">
        <v>2.1231629999999999</v>
      </c>
      <c r="X6670">
        <v>2.5477955999999997</v>
      </c>
    </row>
    <row r="6671" spans="1:24" hidden="1" x14ac:dyDescent="0.3">
      <c r="A6671" t="s">
        <v>21531</v>
      </c>
      <c r="B6671" t="s">
        <v>8179</v>
      </c>
      <c r="C6671" t="s">
        <v>7057</v>
      </c>
      <c r="D6671" t="s">
        <v>21529</v>
      </c>
      <c r="E6671" t="s">
        <v>113</v>
      </c>
      <c r="F6671" t="s">
        <v>113</v>
      </c>
      <c r="G6671" t="s">
        <v>113</v>
      </c>
      <c r="H6671" t="s">
        <v>113</v>
      </c>
      <c r="I6671" t="s">
        <v>654</v>
      </c>
      <c r="J6671" t="s">
        <v>113</v>
      </c>
      <c r="K6671" t="s">
        <v>113</v>
      </c>
      <c r="L6671" t="s">
        <v>113</v>
      </c>
      <c r="M6671">
        <v>32</v>
      </c>
      <c r="N6671" t="s">
        <v>9085</v>
      </c>
      <c r="O6671" t="s">
        <v>11880</v>
      </c>
      <c r="P6671">
        <v>3</v>
      </c>
      <c r="Q6671">
        <v>400</v>
      </c>
      <c r="R6671">
        <v>300</v>
      </c>
      <c r="W6671">
        <v>0.36</v>
      </c>
      <c r="X6671">
        <v>0.432</v>
      </c>
    </row>
    <row r="6672" spans="1:24" hidden="1" x14ac:dyDescent="0.3">
      <c r="A6672" t="s">
        <v>21532</v>
      </c>
      <c r="B6672" t="s">
        <v>8536</v>
      </c>
      <c r="C6672" t="s">
        <v>7057</v>
      </c>
      <c r="D6672" t="s">
        <v>21529</v>
      </c>
      <c r="E6672" t="s">
        <v>113</v>
      </c>
      <c r="F6672" t="s">
        <v>113</v>
      </c>
      <c r="G6672" t="s">
        <v>113</v>
      </c>
      <c r="H6672" t="s">
        <v>113</v>
      </c>
      <c r="I6672" t="s">
        <v>654</v>
      </c>
      <c r="J6672" t="s">
        <v>113</v>
      </c>
      <c r="K6672" t="s">
        <v>113</v>
      </c>
      <c r="L6672" t="s">
        <v>113</v>
      </c>
      <c r="M6672">
        <v>32</v>
      </c>
      <c r="N6672" t="s">
        <v>9085</v>
      </c>
      <c r="O6672" t="s">
        <v>12377</v>
      </c>
      <c r="P6672">
        <v>2</v>
      </c>
      <c r="Q6672">
        <v>480</v>
      </c>
      <c r="R6672">
        <v>356</v>
      </c>
      <c r="W6672">
        <v>0.34176000000000001</v>
      </c>
      <c r="X6672">
        <v>0.41011199999999998</v>
      </c>
    </row>
    <row r="6673" spans="1:24" hidden="1" x14ac:dyDescent="0.3">
      <c r="A6673" t="s">
        <v>21533</v>
      </c>
      <c r="B6673" t="s">
        <v>8174</v>
      </c>
      <c r="C6673" t="s">
        <v>2682</v>
      </c>
      <c r="D6673" t="s">
        <v>2681</v>
      </c>
      <c r="E6673" t="s">
        <v>113</v>
      </c>
      <c r="F6673" t="s">
        <v>2683</v>
      </c>
      <c r="G6673" t="s">
        <v>133</v>
      </c>
      <c r="H6673" t="s">
        <v>2044</v>
      </c>
      <c r="I6673" t="s">
        <v>438</v>
      </c>
      <c r="J6673" t="s">
        <v>21534</v>
      </c>
      <c r="K6673" t="s">
        <v>21535</v>
      </c>
      <c r="L6673" t="s">
        <v>9030</v>
      </c>
      <c r="M6673">
        <v>60</v>
      </c>
      <c r="N6673" t="s">
        <v>113</v>
      </c>
      <c r="O6673" t="s">
        <v>20006</v>
      </c>
      <c r="P6673">
        <v>2</v>
      </c>
      <c r="Q6673">
        <v>2500</v>
      </c>
      <c r="R6673">
        <v>355</v>
      </c>
      <c r="S6673">
        <v>192</v>
      </c>
      <c r="T6673">
        <v>50</v>
      </c>
      <c r="U6673">
        <v>250</v>
      </c>
      <c r="W6673">
        <v>1.7749999999999999</v>
      </c>
      <c r="X6673">
        <v>2.13</v>
      </c>
    </row>
    <row r="6674" spans="1:24" hidden="1" x14ac:dyDescent="0.3">
      <c r="A6674" t="s">
        <v>21536</v>
      </c>
      <c r="B6674" t="s">
        <v>8179</v>
      </c>
      <c r="C6674" t="s">
        <v>2682</v>
      </c>
      <c r="D6674" t="s">
        <v>2681</v>
      </c>
      <c r="E6674" t="s">
        <v>113</v>
      </c>
      <c r="F6674" t="s">
        <v>2683</v>
      </c>
      <c r="G6674" t="s">
        <v>133</v>
      </c>
      <c r="H6674" t="s">
        <v>2044</v>
      </c>
      <c r="I6674" t="s">
        <v>438</v>
      </c>
      <c r="J6674" t="s">
        <v>21534</v>
      </c>
      <c r="K6674" t="s">
        <v>21535</v>
      </c>
      <c r="L6674" t="s">
        <v>9030</v>
      </c>
      <c r="M6674">
        <v>60</v>
      </c>
      <c r="N6674" t="s">
        <v>113</v>
      </c>
      <c r="O6674" t="s">
        <v>17706</v>
      </c>
      <c r="P6674">
        <v>1</v>
      </c>
      <c r="Q6674">
        <v>440</v>
      </c>
      <c r="R6674">
        <v>400</v>
      </c>
      <c r="S6674">
        <v>120</v>
      </c>
      <c r="W6674">
        <v>0.17599999999999999</v>
      </c>
      <c r="X6674">
        <v>0.21119999999999997</v>
      </c>
    </row>
    <row r="6675" spans="1:24" hidden="1" x14ac:dyDescent="0.3">
      <c r="A6675" t="s">
        <v>21537</v>
      </c>
      <c r="B6675" t="s">
        <v>8536</v>
      </c>
      <c r="C6675" t="s">
        <v>2682</v>
      </c>
      <c r="D6675" t="s">
        <v>2681</v>
      </c>
      <c r="E6675" t="s">
        <v>113</v>
      </c>
      <c r="F6675" t="s">
        <v>2683</v>
      </c>
      <c r="G6675" t="s">
        <v>133</v>
      </c>
      <c r="H6675" t="s">
        <v>2044</v>
      </c>
      <c r="I6675" t="s">
        <v>438</v>
      </c>
      <c r="J6675" t="s">
        <v>21534</v>
      </c>
      <c r="K6675" t="s">
        <v>21535</v>
      </c>
      <c r="L6675" t="s">
        <v>9030</v>
      </c>
      <c r="M6675">
        <v>58</v>
      </c>
      <c r="N6675" t="s">
        <v>113</v>
      </c>
      <c r="O6675" t="s">
        <v>21498</v>
      </c>
      <c r="P6675">
        <v>1</v>
      </c>
      <c r="Q6675">
        <v>440</v>
      </c>
      <c r="R6675">
        <v>400</v>
      </c>
      <c r="S6675">
        <v>120</v>
      </c>
      <c r="W6675">
        <v>0.17599999999999999</v>
      </c>
      <c r="X6675">
        <v>0.21119999999999997</v>
      </c>
    </row>
    <row r="6676" spans="1:24" hidden="1" x14ac:dyDescent="0.3">
      <c r="A6676" t="s">
        <v>21538</v>
      </c>
      <c r="B6676" t="s">
        <v>8211</v>
      </c>
      <c r="C6676" t="s">
        <v>2682</v>
      </c>
      <c r="D6676" t="s">
        <v>2681</v>
      </c>
      <c r="E6676" t="s">
        <v>113</v>
      </c>
      <c r="F6676" t="s">
        <v>2683</v>
      </c>
      <c r="G6676" t="s">
        <v>133</v>
      </c>
      <c r="H6676" t="s">
        <v>2044</v>
      </c>
      <c r="I6676" t="s">
        <v>438</v>
      </c>
      <c r="J6676" t="s">
        <v>21534</v>
      </c>
      <c r="K6676" t="s">
        <v>21535</v>
      </c>
      <c r="L6676" t="s">
        <v>9030</v>
      </c>
      <c r="M6676">
        <v>58</v>
      </c>
      <c r="N6676" t="s">
        <v>113</v>
      </c>
      <c r="O6676" t="s">
        <v>9493</v>
      </c>
      <c r="P6676">
        <v>1</v>
      </c>
      <c r="Q6676">
        <v>0.6</v>
      </c>
      <c r="T6676">
        <v>243</v>
      </c>
      <c r="W6676">
        <v>0.28274333882308139</v>
      </c>
      <c r="X6676">
        <v>0.45238934211693027</v>
      </c>
    </row>
    <row r="6677" spans="1:24" hidden="1" x14ac:dyDescent="0.3">
      <c r="A6677" t="s">
        <v>21539</v>
      </c>
      <c r="B6677" t="s">
        <v>8174</v>
      </c>
      <c r="C6677" t="s">
        <v>2687</v>
      </c>
      <c r="D6677" t="s">
        <v>2686</v>
      </c>
      <c r="E6677" t="s">
        <v>113</v>
      </c>
      <c r="F6677" t="s">
        <v>2688</v>
      </c>
      <c r="G6677" t="s">
        <v>133</v>
      </c>
      <c r="H6677" t="s">
        <v>2044</v>
      </c>
      <c r="I6677" t="s">
        <v>438</v>
      </c>
      <c r="J6677" t="s">
        <v>21540</v>
      </c>
      <c r="K6677" t="s">
        <v>21541</v>
      </c>
      <c r="L6677" t="s">
        <v>1173</v>
      </c>
      <c r="M6677">
        <v>50</v>
      </c>
      <c r="N6677" t="s">
        <v>113</v>
      </c>
      <c r="O6677" t="s">
        <v>20006</v>
      </c>
      <c r="P6677">
        <v>2</v>
      </c>
      <c r="Q6677">
        <v>2500</v>
      </c>
      <c r="R6677">
        <v>355</v>
      </c>
      <c r="S6677">
        <v>192</v>
      </c>
      <c r="T6677">
        <v>85</v>
      </c>
      <c r="U6677">
        <v>280</v>
      </c>
      <c r="W6677">
        <v>1.7749999999999999</v>
      </c>
      <c r="X6677">
        <v>2.13</v>
      </c>
    </row>
    <row r="6678" spans="1:24" hidden="1" x14ac:dyDescent="0.3">
      <c r="A6678" t="s">
        <v>21542</v>
      </c>
      <c r="B6678" t="s">
        <v>8179</v>
      </c>
      <c r="C6678" t="s">
        <v>2687</v>
      </c>
      <c r="D6678" t="s">
        <v>2686</v>
      </c>
      <c r="E6678" t="s">
        <v>113</v>
      </c>
      <c r="F6678" t="s">
        <v>2688</v>
      </c>
      <c r="G6678" t="s">
        <v>133</v>
      </c>
      <c r="H6678" t="s">
        <v>2044</v>
      </c>
      <c r="I6678" t="s">
        <v>438</v>
      </c>
      <c r="J6678" t="s">
        <v>21540</v>
      </c>
      <c r="K6678" t="s">
        <v>21541</v>
      </c>
      <c r="L6678" t="s">
        <v>1173</v>
      </c>
      <c r="M6678">
        <v>50</v>
      </c>
      <c r="N6678" t="s">
        <v>113</v>
      </c>
      <c r="O6678" t="s">
        <v>17706</v>
      </c>
      <c r="P6678">
        <v>1</v>
      </c>
      <c r="Q6678">
        <v>440</v>
      </c>
      <c r="R6678">
        <v>400</v>
      </c>
      <c r="S6678">
        <v>120</v>
      </c>
      <c r="W6678">
        <v>0.17599999999999999</v>
      </c>
      <c r="X6678">
        <v>0.21119999999999997</v>
      </c>
    </row>
    <row r="6679" spans="1:24" hidden="1" x14ac:dyDescent="0.3">
      <c r="A6679" t="s">
        <v>21543</v>
      </c>
      <c r="B6679" t="s">
        <v>8536</v>
      </c>
      <c r="C6679" t="s">
        <v>2687</v>
      </c>
      <c r="D6679" t="s">
        <v>2686</v>
      </c>
      <c r="E6679" t="s">
        <v>113</v>
      </c>
      <c r="F6679" t="s">
        <v>2688</v>
      </c>
      <c r="G6679" t="s">
        <v>133</v>
      </c>
      <c r="H6679" t="s">
        <v>2044</v>
      </c>
      <c r="I6679" t="s">
        <v>438</v>
      </c>
      <c r="J6679" t="s">
        <v>21540</v>
      </c>
      <c r="K6679" t="s">
        <v>21541</v>
      </c>
      <c r="L6679" t="s">
        <v>1173</v>
      </c>
      <c r="M6679">
        <v>48</v>
      </c>
      <c r="N6679" t="s">
        <v>113</v>
      </c>
      <c r="O6679" t="s">
        <v>21498</v>
      </c>
      <c r="P6679">
        <v>1</v>
      </c>
      <c r="Q6679">
        <v>440</v>
      </c>
      <c r="R6679">
        <v>400</v>
      </c>
      <c r="S6679">
        <v>120</v>
      </c>
      <c r="W6679">
        <v>0.17599999999999999</v>
      </c>
      <c r="X6679">
        <v>0.21119999999999997</v>
      </c>
    </row>
    <row r="6680" spans="1:24" hidden="1" x14ac:dyDescent="0.3">
      <c r="A6680" t="s">
        <v>21544</v>
      </c>
      <c r="B6680" t="s">
        <v>8211</v>
      </c>
      <c r="C6680" t="s">
        <v>2687</v>
      </c>
      <c r="D6680" t="s">
        <v>2686</v>
      </c>
      <c r="E6680" t="s">
        <v>113</v>
      </c>
      <c r="F6680" t="s">
        <v>2688</v>
      </c>
      <c r="G6680" t="s">
        <v>133</v>
      </c>
      <c r="H6680" t="s">
        <v>2044</v>
      </c>
      <c r="I6680" t="s">
        <v>438</v>
      </c>
      <c r="J6680" t="s">
        <v>21540</v>
      </c>
      <c r="K6680" t="s">
        <v>21541</v>
      </c>
      <c r="L6680" t="s">
        <v>1173</v>
      </c>
      <c r="M6680">
        <v>48</v>
      </c>
      <c r="N6680" t="s">
        <v>113</v>
      </c>
      <c r="O6680" t="s">
        <v>9493</v>
      </c>
      <c r="P6680">
        <v>2</v>
      </c>
      <c r="Q6680">
        <v>0.6</v>
      </c>
      <c r="T6680">
        <v>85.51</v>
      </c>
      <c r="U6680">
        <v>281.39999999999998</v>
      </c>
      <c r="W6680">
        <v>0.56548667764616278</v>
      </c>
      <c r="X6680">
        <v>0.90477868423386054</v>
      </c>
    </row>
    <row r="6681" spans="1:24" hidden="1" x14ac:dyDescent="0.3">
      <c r="A6681" t="s">
        <v>21545</v>
      </c>
      <c r="B6681" t="s">
        <v>8174</v>
      </c>
      <c r="C6681" t="s">
        <v>2468</v>
      </c>
      <c r="D6681" t="s">
        <v>2467</v>
      </c>
      <c r="E6681" t="s">
        <v>113</v>
      </c>
      <c r="F6681" t="s">
        <v>2469</v>
      </c>
      <c r="G6681" t="s">
        <v>133</v>
      </c>
      <c r="H6681" t="s">
        <v>2044</v>
      </c>
      <c r="I6681" t="s">
        <v>438</v>
      </c>
      <c r="J6681" t="s">
        <v>21546</v>
      </c>
      <c r="K6681" t="s">
        <v>21547</v>
      </c>
      <c r="L6681" t="s">
        <v>1173</v>
      </c>
      <c r="M6681">
        <v>50</v>
      </c>
      <c r="N6681" t="s">
        <v>113</v>
      </c>
      <c r="O6681" t="s">
        <v>20006</v>
      </c>
      <c r="P6681">
        <v>2</v>
      </c>
      <c r="Q6681">
        <v>2500</v>
      </c>
      <c r="R6681">
        <v>355</v>
      </c>
      <c r="S6681">
        <v>192</v>
      </c>
      <c r="T6681">
        <v>130</v>
      </c>
      <c r="U6681">
        <v>310</v>
      </c>
      <c r="W6681">
        <v>1.7749999999999999</v>
      </c>
      <c r="X6681">
        <v>2.13</v>
      </c>
    </row>
    <row r="6682" spans="1:24" hidden="1" x14ac:dyDescent="0.3">
      <c r="A6682" t="s">
        <v>21548</v>
      </c>
      <c r="B6682" t="s">
        <v>8179</v>
      </c>
      <c r="C6682" t="s">
        <v>2468</v>
      </c>
      <c r="D6682" t="s">
        <v>2467</v>
      </c>
      <c r="E6682" t="s">
        <v>113</v>
      </c>
      <c r="F6682" t="s">
        <v>2469</v>
      </c>
      <c r="G6682" t="s">
        <v>133</v>
      </c>
      <c r="H6682" t="s">
        <v>2044</v>
      </c>
      <c r="I6682" t="s">
        <v>438</v>
      </c>
      <c r="J6682" t="s">
        <v>21546</v>
      </c>
      <c r="K6682" t="s">
        <v>21547</v>
      </c>
      <c r="L6682" t="s">
        <v>1173</v>
      </c>
      <c r="M6682">
        <v>50</v>
      </c>
      <c r="N6682" t="s">
        <v>113</v>
      </c>
      <c r="O6682" t="s">
        <v>17706</v>
      </c>
      <c r="P6682">
        <v>1</v>
      </c>
      <c r="Q6682">
        <v>440</v>
      </c>
      <c r="R6682">
        <v>400</v>
      </c>
      <c r="S6682">
        <v>120</v>
      </c>
      <c r="W6682">
        <v>0.17599999999999999</v>
      </c>
      <c r="X6682">
        <v>0.21119999999999997</v>
      </c>
    </row>
    <row r="6683" spans="1:24" hidden="1" x14ac:dyDescent="0.3">
      <c r="A6683" t="s">
        <v>21549</v>
      </c>
      <c r="B6683" t="s">
        <v>8536</v>
      </c>
      <c r="C6683" t="s">
        <v>2468</v>
      </c>
      <c r="D6683" t="s">
        <v>2467</v>
      </c>
      <c r="E6683" t="s">
        <v>113</v>
      </c>
      <c r="F6683" t="s">
        <v>2469</v>
      </c>
      <c r="G6683" t="s">
        <v>133</v>
      </c>
      <c r="H6683" t="s">
        <v>2044</v>
      </c>
      <c r="I6683" t="s">
        <v>438</v>
      </c>
      <c r="J6683" t="s">
        <v>21546</v>
      </c>
      <c r="K6683" t="s">
        <v>21547</v>
      </c>
      <c r="L6683" t="s">
        <v>1173</v>
      </c>
      <c r="M6683">
        <v>48</v>
      </c>
      <c r="N6683" t="s">
        <v>113</v>
      </c>
      <c r="O6683" t="s">
        <v>21498</v>
      </c>
      <c r="P6683">
        <v>1</v>
      </c>
      <c r="Q6683">
        <v>440</v>
      </c>
      <c r="R6683">
        <v>400</v>
      </c>
      <c r="S6683">
        <v>120</v>
      </c>
      <c r="W6683">
        <v>0.17599999999999999</v>
      </c>
      <c r="X6683">
        <v>0.21119999999999997</v>
      </c>
    </row>
    <row r="6684" spans="1:24" hidden="1" x14ac:dyDescent="0.3">
      <c r="A6684" t="s">
        <v>21550</v>
      </c>
      <c r="B6684" t="s">
        <v>8211</v>
      </c>
      <c r="C6684" t="s">
        <v>2468</v>
      </c>
      <c r="D6684" t="s">
        <v>2467</v>
      </c>
      <c r="E6684" t="s">
        <v>113</v>
      </c>
      <c r="F6684" t="s">
        <v>2469</v>
      </c>
      <c r="G6684" t="s">
        <v>133</v>
      </c>
      <c r="H6684" t="s">
        <v>2044</v>
      </c>
      <c r="I6684" t="s">
        <v>438</v>
      </c>
      <c r="J6684" t="s">
        <v>21546</v>
      </c>
      <c r="K6684" t="s">
        <v>21547</v>
      </c>
      <c r="L6684" t="s">
        <v>1173</v>
      </c>
      <c r="M6684">
        <v>48</v>
      </c>
      <c r="N6684" t="s">
        <v>113</v>
      </c>
      <c r="O6684" t="s">
        <v>9493</v>
      </c>
      <c r="P6684">
        <v>1</v>
      </c>
      <c r="Q6684">
        <v>0.6</v>
      </c>
      <c r="T6684">
        <v>96.57</v>
      </c>
      <c r="W6684">
        <v>0.28274333882308139</v>
      </c>
      <c r="X6684">
        <v>0.45238934211693027</v>
      </c>
    </row>
    <row r="6685" spans="1:24" hidden="1" x14ac:dyDescent="0.3">
      <c r="A6685" t="s">
        <v>21551</v>
      </c>
      <c r="B6685" t="s">
        <v>8174</v>
      </c>
      <c r="C6685" t="s">
        <v>2511</v>
      </c>
      <c r="D6685" t="s">
        <v>2510</v>
      </c>
      <c r="E6685" t="s">
        <v>113</v>
      </c>
      <c r="F6685" t="s">
        <v>2512</v>
      </c>
      <c r="G6685" t="s">
        <v>133</v>
      </c>
      <c r="H6685" t="s">
        <v>2044</v>
      </c>
      <c r="I6685" t="s">
        <v>438</v>
      </c>
      <c r="J6685" t="s">
        <v>21552</v>
      </c>
      <c r="K6685" t="s">
        <v>21553</v>
      </c>
      <c r="L6685" t="s">
        <v>120</v>
      </c>
      <c r="M6685">
        <v>40</v>
      </c>
      <c r="N6685" t="s">
        <v>113</v>
      </c>
      <c r="O6685" t="s">
        <v>8207</v>
      </c>
      <c r="P6685">
        <v>2</v>
      </c>
      <c r="Q6685">
        <v>1400</v>
      </c>
      <c r="R6685">
        <v>320</v>
      </c>
      <c r="S6685">
        <v>145</v>
      </c>
      <c r="T6685">
        <v>95</v>
      </c>
      <c r="U6685">
        <v>275</v>
      </c>
      <c r="W6685">
        <v>0.89600000000000002</v>
      </c>
      <c r="X6685">
        <v>1.0751999999999999</v>
      </c>
    </row>
    <row r="6686" spans="1:24" hidden="1" x14ac:dyDescent="0.3">
      <c r="A6686" t="s">
        <v>21554</v>
      </c>
      <c r="B6686" t="s">
        <v>8179</v>
      </c>
      <c r="C6686" t="s">
        <v>2511</v>
      </c>
      <c r="D6686" t="s">
        <v>2510</v>
      </c>
      <c r="E6686" t="s">
        <v>113</v>
      </c>
      <c r="F6686" t="s">
        <v>2512</v>
      </c>
      <c r="G6686" t="s">
        <v>133</v>
      </c>
      <c r="H6686" t="s">
        <v>2044</v>
      </c>
      <c r="I6686" t="s">
        <v>438</v>
      </c>
      <c r="J6686" t="s">
        <v>21552</v>
      </c>
      <c r="K6686" t="s">
        <v>21553</v>
      </c>
      <c r="L6686" t="s">
        <v>120</v>
      </c>
      <c r="M6686">
        <v>40</v>
      </c>
      <c r="N6686" t="s">
        <v>113</v>
      </c>
      <c r="O6686" t="s">
        <v>17706</v>
      </c>
      <c r="P6686">
        <v>1</v>
      </c>
      <c r="Q6686">
        <v>440</v>
      </c>
      <c r="R6686">
        <v>400</v>
      </c>
      <c r="S6686">
        <v>120</v>
      </c>
      <c r="W6686">
        <v>0.17599999999999999</v>
      </c>
      <c r="X6686">
        <v>0.21119999999999997</v>
      </c>
    </row>
    <row r="6687" spans="1:24" hidden="1" x14ac:dyDescent="0.3">
      <c r="A6687" t="s">
        <v>21555</v>
      </c>
      <c r="B6687" t="s">
        <v>8536</v>
      </c>
      <c r="C6687" t="s">
        <v>2511</v>
      </c>
      <c r="D6687" t="s">
        <v>2510</v>
      </c>
      <c r="E6687" t="s">
        <v>113</v>
      </c>
      <c r="F6687" t="s">
        <v>2512</v>
      </c>
      <c r="G6687" t="s">
        <v>133</v>
      </c>
      <c r="H6687" t="s">
        <v>2044</v>
      </c>
      <c r="I6687" t="s">
        <v>438</v>
      </c>
      <c r="J6687" t="s">
        <v>21552</v>
      </c>
      <c r="K6687" t="s">
        <v>21553</v>
      </c>
      <c r="L6687" t="s">
        <v>120</v>
      </c>
      <c r="M6687">
        <v>38</v>
      </c>
      <c r="N6687" t="s">
        <v>113</v>
      </c>
      <c r="O6687" t="s">
        <v>21498</v>
      </c>
      <c r="P6687">
        <v>1</v>
      </c>
      <c r="Q6687">
        <v>440</v>
      </c>
      <c r="R6687">
        <v>400</v>
      </c>
      <c r="S6687">
        <v>120</v>
      </c>
      <c r="W6687">
        <v>0.17599999999999999</v>
      </c>
      <c r="X6687">
        <v>0.21119999999999997</v>
      </c>
    </row>
    <row r="6688" spans="1:24" hidden="1" x14ac:dyDescent="0.3">
      <c r="A6688" t="s">
        <v>21556</v>
      </c>
      <c r="B6688" t="s">
        <v>8211</v>
      </c>
      <c r="C6688" t="s">
        <v>2511</v>
      </c>
      <c r="D6688" t="s">
        <v>2510</v>
      </c>
      <c r="E6688" t="s">
        <v>113</v>
      </c>
      <c r="F6688" t="s">
        <v>2512</v>
      </c>
      <c r="G6688" t="s">
        <v>133</v>
      </c>
      <c r="H6688" t="s">
        <v>2044</v>
      </c>
      <c r="I6688" t="s">
        <v>438</v>
      </c>
      <c r="J6688" t="s">
        <v>21552</v>
      </c>
      <c r="K6688" t="s">
        <v>21553</v>
      </c>
      <c r="L6688" t="s">
        <v>120</v>
      </c>
      <c r="M6688">
        <v>38</v>
      </c>
      <c r="N6688" t="s">
        <v>113</v>
      </c>
      <c r="O6688" t="s">
        <v>9493</v>
      </c>
      <c r="P6688">
        <v>1</v>
      </c>
      <c r="Q6688">
        <v>0.6</v>
      </c>
      <c r="T6688">
        <v>97</v>
      </c>
      <c r="W6688">
        <v>0.28274333882308139</v>
      </c>
      <c r="X6688">
        <v>0.45238934211693027</v>
      </c>
    </row>
    <row r="6689" spans="1:24" hidden="1" x14ac:dyDescent="0.3">
      <c r="A6689" t="s">
        <v>21557</v>
      </c>
      <c r="B6689" t="s">
        <v>8174</v>
      </c>
      <c r="C6689" t="s">
        <v>4694</v>
      </c>
      <c r="D6689" t="s">
        <v>4693</v>
      </c>
      <c r="E6689" t="s">
        <v>113</v>
      </c>
      <c r="F6689" t="s">
        <v>4695</v>
      </c>
      <c r="G6689" t="s">
        <v>133</v>
      </c>
      <c r="H6689" t="s">
        <v>2044</v>
      </c>
      <c r="I6689" t="s">
        <v>438</v>
      </c>
      <c r="J6689" t="s">
        <v>21558</v>
      </c>
      <c r="K6689" t="s">
        <v>21559</v>
      </c>
      <c r="L6689" t="s">
        <v>8842</v>
      </c>
      <c r="M6689">
        <v>70</v>
      </c>
      <c r="N6689" t="s">
        <v>113</v>
      </c>
      <c r="O6689" t="s">
        <v>8207</v>
      </c>
      <c r="P6689">
        <v>2</v>
      </c>
      <c r="Q6689">
        <v>1400</v>
      </c>
      <c r="R6689">
        <v>320</v>
      </c>
      <c r="S6689">
        <v>145</v>
      </c>
      <c r="T6689">
        <v>115</v>
      </c>
      <c r="U6689">
        <v>290</v>
      </c>
      <c r="W6689">
        <v>0.89600000000000002</v>
      </c>
      <c r="X6689">
        <v>1.0751999999999999</v>
      </c>
    </row>
    <row r="6690" spans="1:24" hidden="1" x14ac:dyDescent="0.3">
      <c r="A6690" t="s">
        <v>21560</v>
      </c>
      <c r="B6690" t="s">
        <v>8179</v>
      </c>
      <c r="C6690" t="s">
        <v>4694</v>
      </c>
      <c r="D6690" t="s">
        <v>4693</v>
      </c>
      <c r="E6690" t="s">
        <v>113</v>
      </c>
      <c r="F6690" t="s">
        <v>4695</v>
      </c>
      <c r="G6690" t="s">
        <v>133</v>
      </c>
      <c r="H6690" t="s">
        <v>2044</v>
      </c>
      <c r="I6690" t="s">
        <v>438</v>
      </c>
      <c r="J6690" t="s">
        <v>21558</v>
      </c>
      <c r="K6690" t="s">
        <v>21559</v>
      </c>
      <c r="L6690" t="s">
        <v>8842</v>
      </c>
      <c r="M6690">
        <v>70</v>
      </c>
      <c r="N6690" t="s">
        <v>113</v>
      </c>
      <c r="O6690" t="s">
        <v>17706</v>
      </c>
      <c r="P6690">
        <v>1</v>
      </c>
      <c r="Q6690">
        <v>440</v>
      </c>
      <c r="R6690">
        <v>400</v>
      </c>
      <c r="S6690">
        <v>120</v>
      </c>
      <c r="W6690">
        <v>0.17599999999999999</v>
      </c>
      <c r="X6690">
        <v>0.21119999999999997</v>
      </c>
    </row>
    <row r="6691" spans="1:24" hidden="1" x14ac:dyDescent="0.3">
      <c r="A6691" t="s">
        <v>21561</v>
      </c>
      <c r="B6691" t="s">
        <v>8536</v>
      </c>
      <c r="C6691" t="s">
        <v>4694</v>
      </c>
      <c r="D6691" t="s">
        <v>4693</v>
      </c>
      <c r="E6691" t="s">
        <v>113</v>
      </c>
      <c r="F6691" t="s">
        <v>4695</v>
      </c>
      <c r="G6691" t="s">
        <v>133</v>
      </c>
      <c r="H6691" t="s">
        <v>2044</v>
      </c>
      <c r="I6691" t="s">
        <v>438</v>
      </c>
      <c r="J6691" t="s">
        <v>21558</v>
      </c>
      <c r="K6691" t="s">
        <v>21559</v>
      </c>
      <c r="L6691" t="s">
        <v>8842</v>
      </c>
      <c r="M6691">
        <v>68</v>
      </c>
      <c r="N6691" t="s">
        <v>113</v>
      </c>
      <c r="O6691" t="s">
        <v>21498</v>
      </c>
      <c r="P6691">
        <v>1</v>
      </c>
      <c r="Q6691">
        <v>440</v>
      </c>
      <c r="R6691">
        <v>400</v>
      </c>
      <c r="S6691">
        <v>120</v>
      </c>
      <c r="W6691">
        <v>0.17599999999999999</v>
      </c>
      <c r="X6691">
        <v>0.21119999999999997</v>
      </c>
    </row>
    <row r="6692" spans="1:24" hidden="1" x14ac:dyDescent="0.3">
      <c r="A6692" t="s">
        <v>21562</v>
      </c>
      <c r="B6692" t="s">
        <v>8211</v>
      </c>
      <c r="C6692" t="s">
        <v>4694</v>
      </c>
      <c r="D6692" t="s">
        <v>4693</v>
      </c>
      <c r="E6692" t="s">
        <v>113</v>
      </c>
      <c r="F6692" t="s">
        <v>4695</v>
      </c>
      <c r="G6692" t="s">
        <v>133</v>
      </c>
      <c r="H6692" t="s">
        <v>2044</v>
      </c>
      <c r="I6692" t="s">
        <v>438</v>
      </c>
      <c r="J6692" t="s">
        <v>21558</v>
      </c>
      <c r="K6692" t="s">
        <v>21559</v>
      </c>
      <c r="L6692" t="s">
        <v>8842</v>
      </c>
      <c r="M6692">
        <v>68</v>
      </c>
      <c r="N6692" t="s">
        <v>113</v>
      </c>
      <c r="O6692" t="s">
        <v>9493</v>
      </c>
      <c r="P6692">
        <v>2</v>
      </c>
      <c r="Q6692">
        <v>0.6</v>
      </c>
      <c r="T6692">
        <v>115</v>
      </c>
      <c r="U6692">
        <v>293</v>
      </c>
      <c r="W6692">
        <v>0.56548667764616278</v>
      </c>
      <c r="X6692">
        <v>0.90477868423386054</v>
      </c>
    </row>
    <row r="6693" spans="1:24" hidden="1" x14ac:dyDescent="0.3">
      <c r="A6693" t="s">
        <v>21563</v>
      </c>
      <c r="B6693" t="s">
        <v>8249</v>
      </c>
      <c r="C6693" t="s">
        <v>4694</v>
      </c>
      <c r="D6693" t="s">
        <v>4693</v>
      </c>
      <c r="E6693" t="s">
        <v>113</v>
      </c>
      <c r="F6693" t="s">
        <v>4695</v>
      </c>
      <c r="G6693" t="s">
        <v>133</v>
      </c>
      <c r="H6693" t="s">
        <v>2044</v>
      </c>
      <c r="I6693" t="s">
        <v>438</v>
      </c>
      <c r="J6693" t="s">
        <v>21558</v>
      </c>
      <c r="K6693" t="s">
        <v>21559</v>
      </c>
      <c r="L6693" t="s">
        <v>8842</v>
      </c>
      <c r="M6693">
        <v>68</v>
      </c>
      <c r="N6693" t="s">
        <v>113</v>
      </c>
      <c r="O6693" t="s">
        <v>9493</v>
      </c>
      <c r="P6693">
        <v>1</v>
      </c>
      <c r="Q6693">
        <v>0.3</v>
      </c>
      <c r="T6693">
        <v>291</v>
      </c>
      <c r="W6693">
        <v>7.0685834705770348E-2</v>
      </c>
      <c r="X6693">
        <v>0.11309733552923257</v>
      </c>
    </row>
    <row r="6694" spans="1:24" hidden="1" x14ac:dyDescent="0.3">
      <c r="A6694" t="s">
        <v>21564</v>
      </c>
      <c r="B6694" t="s">
        <v>8174</v>
      </c>
      <c r="C6694" t="s">
        <v>4699</v>
      </c>
      <c r="D6694" t="s">
        <v>4698</v>
      </c>
      <c r="E6694" t="s">
        <v>113</v>
      </c>
      <c r="F6694" t="s">
        <v>4700</v>
      </c>
      <c r="G6694" t="s">
        <v>133</v>
      </c>
      <c r="H6694" t="s">
        <v>2044</v>
      </c>
      <c r="I6694" t="s">
        <v>438</v>
      </c>
      <c r="J6694" t="s">
        <v>21565</v>
      </c>
      <c r="K6694" t="s">
        <v>21566</v>
      </c>
      <c r="L6694" t="s">
        <v>9030</v>
      </c>
      <c r="M6694">
        <v>60</v>
      </c>
      <c r="N6694" t="s">
        <v>113</v>
      </c>
      <c r="O6694" t="s">
        <v>20006</v>
      </c>
      <c r="P6694">
        <v>2</v>
      </c>
      <c r="Q6694">
        <v>2500</v>
      </c>
      <c r="R6694">
        <v>355</v>
      </c>
      <c r="S6694">
        <v>192</v>
      </c>
      <c r="T6694">
        <v>115</v>
      </c>
      <c r="U6694">
        <v>295</v>
      </c>
      <c r="W6694">
        <v>1.7749999999999999</v>
      </c>
      <c r="X6694">
        <v>2.13</v>
      </c>
    </row>
    <row r="6695" spans="1:24" hidden="1" x14ac:dyDescent="0.3">
      <c r="A6695" t="s">
        <v>21567</v>
      </c>
      <c r="B6695" t="s">
        <v>8179</v>
      </c>
      <c r="C6695" t="s">
        <v>4699</v>
      </c>
      <c r="D6695" t="s">
        <v>4698</v>
      </c>
      <c r="E6695" t="s">
        <v>113</v>
      </c>
      <c r="F6695" t="s">
        <v>4700</v>
      </c>
      <c r="G6695" t="s">
        <v>133</v>
      </c>
      <c r="H6695" t="s">
        <v>2044</v>
      </c>
      <c r="I6695" t="s">
        <v>438</v>
      </c>
      <c r="J6695" t="s">
        <v>21565</v>
      </c>
      <c r="K6695" t="s">
        <v>21566</v>
      </c>
      <c r="L6695" t="s">
        <v>9030</v>
      </c>
      <c r="M6695">
        <v>60</v>
      </c>
      <c r="N6695" t="s">
        <v>113</v>
      </c>
      <c r="O6695" t="s">
        <v>17706</v>
      </c>
      <c r="P6695">
        <v>1</v>
      </c>
      <c r="Q6695">
        <v>440</v>
      </c>
      <c r="R6695">
        <v>400</v>
      </c>
      <c r="S6695">
        <v>120</v>
      </c>
      <c r="W6695">
        <v>0.17599999999999999</v>
      </c>
      <c r="X6695">
        <v>0.21119999999999997</v>
      </c>
    </row>
    <row r="6696" spans="1:24" hidden="1" x14ac:dyDescent="0.3">
      <c r="A6696" t="s">
        <v>21568</v>
      </c>
      <c r="B6696" t="s">
        <v>8536</v>
      </c>
      <c r="C6696" t="s">
        <v>4699</v>
      </c>
      <c r="D6696" t="s">
        <v>4698</v>
      </c>
      <c r="E6696" t="s">
        <v>113</v>
      </c>
      <c r="F6696" t="s">
        <v>4700</v>
      </c>
      <c r="G6696" t="s">
        <v>133</v>
      </c>
      <c r="H6696" t="s">
        <v>2044</v>
      </c>
      <c r="I6696" t="s">
        <v>438</v>
      </c>
      <c r="J6696" t="s">
        <v>21565</v>
      </c>
      <c r="K6696" t="s">
        <v>21566</v>
      </c>
      <c r="L6696" t="s">
        <v>9030</v>
      </c>
      <c r="M6696">
        <v>58</v>
      </c>
      <c r="N6696" t="s">
        <v>113</v>
      </c>
      <c r="O6696" t="s">
        <v>21498</v>
      </c>
      <c r="P6696">
        <v>1</v>
      </c>
      <c r="Q6696">
        <v>440</v>
      </c>
      <c r="R6696">
        <v>400</v>
      </c>
      <c r="S6696">
        <v>120</v>
      </c>
      <c r="W6696">
        <v>0.17599999999999999</v>
      </c>
      <c r="X6696">
        <v>0.21119999999999997</v>
      </c>
    </row>
    <row r="6697" spans="1:24" hidden="1" x14ac:dyDescent="0.3">
      <c r="A6697" t="s">
        <v>21569</v>
      </c>
      <c r="B6697" t="s">
        <v>8211</v>
      </c>
      <c r="C6697" t="s">
        <v>4699</v>
      </c>
      <c r="D6697" t="s">
        <v>4698</v>
      </c>
      <c r="E6697" t="s">
        <v>113</v>
      </c>
      <c r="F6697" t="s">
        <v>4700</v>
      </c>
      <c r="G6697" t="s">
        <v>133</v>
      </c>
      <c r="H6697" t="s">
        <v>2044</v>
      </c>
      <c r="I6697" t="s">
        <v>438</v>
      </c>
      <c r="J6697" t="s">
        <v>21565</v>
      </c>
      <c r="K6697" t="s">
        <v>21566</v>
      </c>
      <c r="L6697" t="s">
        <v>9030</v>
      </c>
      <c r="M6697">
        <v>58</v>
      </c>
      <c r="N6697" t="s">
        <v>113</v>
      </c>
      <c r="O6697" t="s">
        <v>9493</v>
      </c>
      <c r="P6697">
        <v>2</v>
      </c>
      <c r="Q6697">
        <v>0.6</v>
      </c>
      <c r="T6697">
        <v>114</v>
      </c>
      <c r="U6697">
        <v>295</v>
      </c>
      <c r="W6697">
        <v>0.56548667764616278</v>
      </c>
      <c r="X6697">
        <v>0.90477868423386054</v>
      </c>
    </row>
    <row r="6698" spans="1:24" hidden="1" x14ac:dyDescent="0.3">
      <c r="A6698" t="s">
        <v>21570</v>
      </c>
      <c r="B6698" t="s">
        <v>8174</v>
      </c>
      <c r="C6698" t="s">
        <v>2578</v>
      </c>
      <c r="D6698" t="s">
        <v>2577</v>
      </c>
      <c r="E6698" t="s">
        <v>113</v>
      </c>
      <c r="F6698" t="s">
        <v>2579</v>
      </c>
      <c r="G6698" t="s">
        <v>247</v>
      </c>
      <c r="H6698" t="s">
        <v>308</v>
      </c>
      <c r="I6698" t="s">
        <v>935</v>
      </c>
      <c r="J6698" t="s">
        <v>21571</v>
      </c>
      <c r="K6698" t="s">
        <v>21572</v>
      </c>
      <c r="L6698" t="s">
        <v>8903</v>
      </c>
      <c r="M6698">
        <v>30</v>
      </c>
      <c r="N6698" t="s">
        <v>9085</v>
      </c>
      <c r="O6698" t="s">
        <v>10794</v>
      </c>
      <c r="P6698">
        <v>1</v>
      </c>
      <c r="Q6698">
        <v>1499</v>
      </c>
      <c r="R6698">
        <v>369</v>
      </c>
      <c r="T6698">
        <v>185</v>
      </c>
      <c r="W6698">
        <v>0.55313100000000004</v>
      </c>
      <c r="X6698">
        <v>0.66375720000000005</v>
      </c>
    </row>
    <row r="6699" spans="1:24" hidden="1" x14ac:dyDescent="0.3">
      <c r="A6699" t="s">
        <v>21573</v>
      </c>
      <c r="B6699" t="s">
        <v>8179</v>
      </c>
      <c r="C6699" t="s">
        <v>2578</v>
      </c>
      <c r="D6699" t="s">
        <v>2577</v>
      </c>
      <c r="E6699" t="s">
        <v>113</v>
      </c>
      <c r="F6699" t="s">
        <v>2579</v>
      </c>
      <c r="G6699" t="s">
        <v>247</v>
      </c>
      <c r="H6699" t="s">
        <v>308</v>
      </c>
      <c r="I6699" t="s">
        <v>935</v>
      </c>
      <c r="J6699" t="s">
        <v>21571</v>
      </c>
      <c r="K6699" t="s">
        <v>21572</v>
      </c>
      <c r="L6699" t="s">
        <v>8903</v>
      </c>
      <c r="M6699">
        <v>30</v>
      </c>
      <c r="N6699" t="s">
        <v>9085</v>
      </c>
      <c r="O6699" t="s">
        <v>11880</v>
      </c>
      <c r="P6699">
        <v>1</v>
      </c>
      <c r="Q6699">
        <v>400</v>
      </c>
      <c r="R6699">
        <v>300</v>
      </c>
      <c r="W6699">
        <v>0.12</v>
      </c>
      <c r="X6699">
        <v>0.14399999999999999</v>
      </c>
    </row>
    <row r="6700" spans="1:24" hidden="1" x14ac:dyDescent="0.3">
      <c r="A6700" t="s">
        <v>21574</v>
      </c>
      <c r="B6700" t="s">
        <v>8536</v>
      </c>
      <c r="C6700" t="s">
        <v>2578</v>
      </c>
      <c r="D6700" t="s">
        <v>2577</v>
      </c>
      <c r="E6700" t="s">
        <v>113</v>
      </c>
      <c r="F6700" t="s">
        <v>2579</v>
      </c>
      <c r="G6700" t="s">
        <v>247</v>
      </c>
      <c r="H6700" t="s">
        <v>308</v>
      </c>
      <c r="I6700" t="s">
        <v>935</v>
      </c>
      <c r="J6700" t="s">
        <v>21571</v>
      </c>
      <c r="K6700" t="s">
        <v>21572</v>
      </c>
      <c r="L6700" t="s">
        <v>8903</v>
      </c>
      <c r="M6700">
        <v>28</v>
      </c>
      <c r="N6700" t="s">
        <v>9085</v>
      </c>
      <c r="O6700" t="s">
        <v>9131</v>
      </c>
      <c r="P6700">
        <v>2</v>
      </c>
      <c r="Q6700">
        <v>210</v>
      </c>
      <c r="R6700">
        <v>210</v>
      </c>
      <c r="W6700">
        <v>8.8200000000000001E-2</v>
      </c>
      <c r="X6700">
        <v>0.10584</v>
      </c>
    </row>
    <row r="6701" spans="1:24" hidden="1" x14ac:dyDescent="0.3">
      <c r="A6701" t="s">
        <v>21575</v>
      </c>
      <c r="B6701" t="s">
        <v>8211</v>
      </c>
      <c r="C6701" t="s">
        <v>2578</v>
      </c>
      <c r="D6701" t="s">
        <v>2577</v>
      </c>
      <c r="E6701" t="s">
        <v>113</v>
      </c>
      <c r="F6701" t="s">
        <v>2579</v>
      </c>
      <c r="G6701" t="s">
        <v>247</v>
      </c>
      <c r="H6701" t="s">
        <v>308</v>
      </c>
      <c r="I6701" t="s">
        <v>935</v>
      </c>
      <c r="J6701" t="s">
        <v>21571</v>
      </c>
      <c r="K6701" t="s">
        <v>21572</v>
      </c>
      <c r="L6701" t="s">
        <v>8903</v>
      </c>
      <c r="M6701">
        <v>28</v>
      </c>
      <c r="N6701" t="s">
        <v>113</v>
      </c>
      <c r="O6701" t="s">
        <v>9493</v>
      </c>
      <c r="P6701">
        <v>1</v>
      </c>
      <c r="Q6701">
        <v>0.3</v>
      </c>
      <c r="T6701">
        <v>259.86</v>
      </c>
      <c r="W6701">
        <v>7.0685834705770348E-2</v>
      </c>
      <c r="X6701">
        <v>0.11309733552923257</v>
      </c>
    </row>
    <row r="6702" spans="1:24" hidden="1" x14ac:dyDescent="0.3">
      <c r="A6702" t="s">
        <v>21576</v>
      </c>
      <c r="B6702" t="s">
        <v>8174</v>
      </c>
      <c r="C6702" t="s">
        <v>2026</v>
      </c>
      <c r="D6702" t="s">
        <v>2025</v>
      </c>
      <c r="E6702" t="s">
        <v>113</v>
      </c>
      <c r="F6702" t="s">
        <v>2027</v>
      </c>
      <c r="G6702" t="s">
        <v>247</v>
      </c>
      <c r="H6702" t="s">
        <v>308</v>
      </c>
      <c r="I6702" t="s">
        <v>935</v>
      </c>
      <c r="J6702" t="s">
        <v>21577</v>
      </c>
      <c r="K6702" t="s">
        <v>21578</v>
      </c>
      <c r="L6702" t="s">
        <v>8903</v>
      </c>
      <c r="M6702">
        <v>30</v>
      </c>
      <c r="N6702" t="s">
        <v>9085</v>
      </c>
      <c r="O6702" t="s">
        <v>10794</v>
      </c>
      <c r="P6702">
        <v>1</v>
      </c>
      <c r="Q6702">
        <v>1499</v>
      </c>
      <c r="R6702">
        <v>369</v>
      </c>
      <c r="T6702">
        <v>200</v>
      </c>
      <c r="W6702">
        <v>0.55313100000000004</v>
      </c>
      <c r="X6702">
        <v>0.66375720000000005</v>
      </c>
    </row>
    <row r="6703" spans="1:24" hidden="1" x14ac:dyDescent="0.3">
      <c r="A6703" t="s">
        <v>21579</v>
      </c>
      <c r="B6703" t="s">
        <v>8179</v>
      </c>
      <c r="C6703" t="s">
        <v>2026</v>
      </c>
      <c r="D6703" t="s">
        <v>2025</v>
      </c>
      <c r="E6703" t="s">
        <v>113</v>
      </c>
      <c r="F6703" t="s">
        <v>2027</v>
      </c>
      <c r="G6703" t="s">
        <v>247</v>
      </c>
      <c r="H6703" t="s">
        <v>308</v>
      </c>
      <c r="I6703" t="s">
        <v>935</v>
      </c>
      <c r="J6703" t="s">
        <v>21577</v>
      </c>
      <c r="K6703" t="s">
        <v>21578</v>
      </c>
      <c r="L6703" t="s">
        <v>8903</v>
      </c>
      <c r="M6703">
        <v>30</v>
      </c>
      <c r="N6703" t="s">
        <v>9085</v>
      </c>
      <c r="O6703" t="s">
        <v>11880</v>
      </c>
      <c r="P6703">
        <v>1</v>
      </c>
      <c r="Q6703">
        <v>400</v>
      </c>
      <c r="R6703">
        <v>300</v>
      </c>
      <c r="W6703">
        <v>0.12</v>
      </c>
      <c r="X6703">
        <v>0.14399999999999999</v>
      </c>
    </row>
    <row r="6704" spans="1:24" hidden="1" x14ac:dyDescent="0.3">
      <c r="A6704" t="s">
        <v>21580</v>
      </c>
      <c r="B6704" t="s">
        <v>8536</v>
      </c>
      <c r="C6704" t="s">
        <v>2026</v>
      </c>
      <c r="D6704" t="s">
        <v>2025</v>
      </c>
      <c r="E6704" t="s">
        <v>113</v>
      </c>
      <c r="F6704" t="s">
        <v>2027</v>
      </c>
      <c r="G6704" t="s">
        <v>247</v>
      </c>
      <c r="H6704" t="s">
        <v>308</v>
      </c>
      <c r="I6704" t="s">
        <v>935</v>
      </c>
      <c r="J6704" t="s">
        <v>21577</v>
      </c>
      <c r="K6704" t="s">
        <v>21578</v>
      </c>
      <c r="L6704" t="s">
        <v>8903</v>
      </c>
      <c r="M6704">
        <v>28</v>
      </c>
      <c r="N6704" t="s">
        <v>9085</v>
      </c>
      <c r="O6704" t="s">
        <v>9131</v>
      </c>
      <c r="P6704">
        <v>2</v>
      </c>
      <c r="Q6704">
        <v>210</v>
      </c>
      <c r="R6704">
        <v>210</v>
      </c>
      <c r="W6704">
        <v>8.8200000000000001E-2</v>
      </c>
      <c r="X6704">
        <v>0.10584</v>
      </c>
    </row>
    <row r="6705" spans="1:24" hidden="1" x14ac:dyDescent="0.3">
      <c r="A6705" t="s">
        <v>21581</v>
      </c>
      <c r="B6705" t="s">
        <v>8211</v>
      </c>
      <c r="C6705" t="s">
        <v>2026</v>
      </c>
      <c r="D6705" t="s">
        <v>2025</v>
      </c>
      <c r="E6705" t="s">
        <v>113</v>
      </c>
      <c r="F6705" t="s">
        <v>2027</v>
      </c>
      <c r="G6705" t="s">
        <v>247</v>
      </c>
      <c r="H6705" t="s">
        <v>308</v>
      </c>
      <c r="I6705" t="s">
        <v>935</v>
      </c>
      <c r="J6705" t="s">
        <v>21577</v>
      </c>
      <c r="K6705" t="s">
        <v>21578</v>
      </c>
      <c r="L6705" t="s">
        <v>8903</v>
      </c>
      <c r="M6705">
        <v>28</v>
      </c>
      <c r="N6705" t="s">
        <v>113</v>
      </c>
      <c r="O6705" t="s">
        <v>9493</v>
      </c>
      <c r="P6705">
        <v>1</v>
      </c>
      <c r="Q6705">
        <v>0.3</v>
      </c>
      <c r="T6705">
        <v>242.19</v>
      </c>
      <c r="W6705">
        <v>7.0685834705770348E-2</v>
      </c>
      <c r="X6705">
        <v>0.11309733552923257</v>
      </c>
    </row>
    <row r="6706" spans="1:24" hidden="1" x14ac:dyDescent="0.3">
      <c r="A6706" t="s">
        <v>21582</v>
      </c>
      <c r="B6706" t="s">
        <v>8174</v>
      </c>
      <c r="C6706" t="s">
        <v>7840</v>
      </c>
      <c r="D6706" t="s">
        <v>7839</v>
      </c>
      <c r="E6706" t="s">
        <v>113</v>
      </c>
      <c r="F6706" t="s">
        <v>7841</v>
      </c>
      <c r="G6706" t="s">
        <v>247</v>
      </c>
      <c r="H6706" t="s">
        <v>308</v>
      </c>
      <c r="I6706" t="s">
        <v>935</v>
      </c>
      <c r="J6706" t="s">
        <v>21583</v>
      </c>
      <c r="K6706" t="s">
        <v>21584</v>
      </c>
      <c r="L6706" t="s">
        <v>8903</v>
      </c>
      <c r="M6706">
        <v>30</v>
      </c>
      <c r="N6706" t="s">
        <v>9085</v>
      </c>
      <c r="O6706" t="s">
        <v>10794</v>
      </c>
      <c r="P6706">
        <v>1</v>
      </c>
      <c r="Q6706">
        <v>1499</v>
      </c>
      <c r="R6706">
        <v>369</v>
      </c>
      <c r="T6706">
        <v>110</v>
      </c>
      <c r="W6706">
        <v>0.55313100000000004</v>
      </c>
      <c r="X6706">
        <v>0.66375720000000005</v>
      </c>
    </row>
    <row r="6707" spans="1:24" hidden="1" x14ac:dyDescent="0.3">
      <c r="A6707" t="s">
        <v>21585</v>
      </c>
      <c r="B6707" t="s">
        <v>8179</v>
      </c>
      <c r="C6707" t="s">
        <v>7840</v>
      </c>
      <c r="D6707" t="s">
        <v>7839</v>
      </c>
      <c r="E6707" t="s">
        <v>113</v>
      </c>
      <c r="F6707" t="s">
        <v>7841</v>
      </c>
      <c r="G6707" t="s">
        <v>247</v>
      </c>
      <c r="H6707" t="s">
        <v>308</v>
      </c>
      <c r="I6707" t="s">
        <v>935</v>
      </c>
      <c r="J6707" t="s">
        <v>21583</v>
      </c>
      <c r="K6707" t="s">
        <v>21584</v>
      </c>
      <c r="L6707" t="s">
        <v>8903</v>
      </c>
      <c r="M6707">
        <v>30</v>
      </c>
      <c r="N6707" t="s">
        <v>9085</v>
      </c>
      <c r="O6707" t="s">
        <v>11880</v>
      </c>
      <c r="P6707">
        <v>1</v>
      </c>
      <c r="Q6707">
        <v>400</v>
      </c>
      <c r="R6707">
        <v>300</v>
      </c>
      <c r="W6707">
        <v>0.12</v>
      </c>
      <c r="X6707">
        <v>0.14399999999999999</v>
      </c>
    </row>
    <row r="6708" spans="1:24" hidden="1" x14ac:dyDescent="0.3">
      <c r="A6708" t="s">
        <v>21586</v>
      </c>
      <c r="B6708" t="s">
        <v>8536</v>
      </c>
      <c r="C6708" t="s">
        <v>7840</v>
      </c>
      <c r="D6708" t="s">
        <v>7839</v>
      </c>
      <c r="E6708" t="s">
        <v>113</v>
      </c>
      <c r="F6708" t="s">
        <v>7841</v>
      </c>
      <c r="G6708" t="s">
        <v>247</v>
      </c>
      <c r="H6708" t="s">
        <v>308</v>
      </c>
      <c r="I6708" t="s">
        <v>935</v>
      </c>
      <c r="J6708" t="s">
        <v>21583</v>
      </c>
      <c r="K6708" t="s">
        <v>21584</v>
      </c>
      <c r="L6708" t="s">
        <v>8903</v>
      </c>
      <c r="M6708">
        <v>28</v>
      </c>
      <c r="N6708" t="s">
        <v>9085</v>
      </c>
      <c r="O6708" t="s">
        <v>9131</v>
      </c>
      <c r="P6708">
        <v>2</v>
      </c>
      <c r="Q6708">
        <v>210</v>
      </c>
      <c r="R6708">
        <v>210</v>
      </c>
      <c r="W6708">
        <v>8.8200000000000001E-2</v>
      </c>
      <c r="X6708">
        <v>0.10584</v>
      </c>
    </row>
    <row r="6709" spans="1:24" hidden="1" x14ac:dyDescent="0.3">
      <c r="A6709" t="s">
        <v>21587</v>
      </c>
      <c r="B6709" t="s">
        <v>8211</v>
      </c>
      <c r="C6709" t="s">
        <v>7840</v>
      </c>
      <c r="D6709" t="s">
        <v>7839</v>
      </c>
      <c r="E6709" t="s">
        <v>113</v>
      </c>
      <c r="F6709" t="s">
        <v>7841</v>
      </c>
      <c r="G6709" t="s">
        <v>247</v>
      </c>
      <c r="H6709" t="s">
        <v>308</v>
      </c>
      <c r="I6709" t="s">
        <v>935</v>
      </c>
      <c r="J6709" t="s">
        <v>21583</v>
      </c>
      <c r="K6709" t="s">
        <v>21584</v>
      </c>
      <c r="L6709" t="s">
        <v>8903</v>
      </c>
      <c r="M6709">
        <v>28</v>
      </c>
      <c r="N6709" t="s">
        <v>113</v>
      </c>
      <c r="O6709" t="s">
        <v>9493</v>
      </c>
      <c r="P6709">
        <v>1</v>
      </c>
      <c r="Q6709">
        <v>0.3</v>
      </c>
      <c r="T6709">
        <v>98.89</v>
      </c>
      <c r="W6709">
        <v>7.0685834705770348E-2</v>
      </c>
      <c r="X6709">
        <v>0.11309733552923257</v>
      </c>
    </row>
    <row r="6710" spans="1:24" hidden="1" x14ac:dyDescent="0.3">
      <c r="A6710" t="s">
        <v>21588</v>
      </c>
      <c r="B6710" t="s">
        <v>8174</v>
      </c>
      <c r="C6710" t="s">
        <v>1960</v>
      </c>
      <c r="D6710" t="s">
        <v>1959</v>
      </c>
      <c r="E6710" t="s">
        <v>113</v>
      </c>
      <c r="F6710" t="s">
        <v>1961</v>
      </c>
      <c r="G6710" t="s">
        <v>247</v>
      </c>
      <c r="H6710" t="s">
        <v>308</v>
      </c>
      <c r="I6710" t="s">
        <v>935</v>
      </c>
      <c r="J6710" t="s">
        <v>21589</v>
      </c>
      <c r="K6710" t="s">
        <v>21590</v>
      </c>
      <c r="L6710" t="s">
        <v>8903</v>
      </c>
      <c r="M6710">
        <v>30</v>
      </c>
      <c r="N6710" t="s">
        <v>9085</v>
      </c>
      <c r="O6710" t="s">
        <v>10794</v>
      </c>
      <c r="P6710">
        <v>1</v>
      </c>
      <c r="Q6710">
        <v>1499</v>
      </c>
      <c r="R6710">
        <v>369</v>
      </c>
      <c r="T6710">
        <v>210</v>
      </c>
      <c r="W6710">
        <v>0.55313100000000004</v>
      </c>
      <c r="X6710">
        <v>0.66375720000000005</v>
      </c>
    </row>
    <row r="6711" spans="1:24" hidden="1" x14ac:dyDescent="0.3">
      <c r="A6711" t="s">
        <v>21591</v>
      </c>
      <c r="B6711" t="s">
        <v>8179</v>
      </c>
      <c r="C6711" t="s">
        <v>1960</v>
      </c>
      <c r="D6711" t="s">
        <v>1959</v>
      </c>
      <c r="E6711" t="s">
        <v>113</v>
      </c>
      <c r="F6711" t="s">
        <v>1961</v>
      </c>
      <c r="G6711" t="s">
        <v>247</v>
      </c>
      <c r="H6711" t="s">
        <v>308</v>
      </c>
      <c r="I6711" t="s">
        <v>935</v>
      </c>
      <c r="J6711" t="s">
        <v>21589</v>
      </c>
      <c r="K6711" t="s">
        <v>21590</v>
      </c>
      <c r="L6711" t="s">
        <v>8903</v>
      </c>
      <c r="M6711">
        <v>30</v>
      </c>
      <c r="N6711" t="s">
        <v>9085</v>
      </c>
      <c r="O6711" t="s">
        <v>11880</v>
      </c>
      <c r="P6711">
        <v>1</v>
      </c>
      <c r="Q6711">
        <v>400</v>
      </c>
      <c r="R6711">
        <v>300</v>
      </c>
      <c r="W6711">
        <v>0.12</v>
      </c>
      <c r="X6711">
        <v>0.14399999999999999</v>
      </c>
    </row>
    <row r="6712" spans="1:24" hidden="1" x14ac:dyDescent="0.3">
      <c r="A6712" t="s">
        <v>21592</v>
      </c>
      <c r="B6712" t="s">
        <v>8536</v>
      </c>
      <c r="C6712" t="s">
        <v>1960</v>
      </c>
      <c r="D6712" t="s">
        <v>1959</v>
      </c>
      <c r="E6712" t="s">
        <v>113</v>
      </c>
      <c r="F6712" t="s">
        <v>1961</v>
      </c>
      <c r="G6712" t="s">
        <v>247</v>
      </c>
      <c r="H6712" t="s">
        <v>308</v>
      </c>
      <c r="I6712" t="s">
        <v>935</v>
      </c>
      <c r="J6712" t="s">
        <v>21589</v>
      </c>
      <c r="K6712" t="s">
        <v>21590</v>
      </c>
      <c r="L6712" t="s">
        <v>8903</v>
      </c>
      <c r="M6712">
        <v>28</v>
      </c>
      <c r="N6712" t="s">
        <v>9085</v>
      </c>
      <c r="O6712" t="s">
        <v>9131</v>
      </c>
      <c r="P6712">
        <v>2</v>
      </c>
      <c r="Q6712">
        <v>210</v>
      </c>
      <c r="R6712">
        <v>210</v>
      </c>
      <c r="W6712">
        <v>8.8200000000000001E-2</v>
      </c>
      <c r="X6712">
        <v>0.10584</v>
      </c>
    </row>
    <row r="6713" spans="1:24" hidden="1" x14ac:dyDescent="0.3">
      <c r="A6713" t="s">
        <v>21593</v>
      </c>
      <c r="B6713" t="s">
        <v>8211</v>
      </c>
      <c r="C6713" t="s">
        <v>1960</v>
      </c>
      <c r="D6713" t="s">
        <v>1959</v>
      </c>
      <c r="E6713" t="s">
        <v>113</v>
      </c>
      <c r="F6713" t="s">
        <v>1961</v>
      </c>
      <c r="G6713" t="s">
        <v>247</v>
      </c>
      <c r="H6713" t="s">
        <v>308</v>
      </c>
      <c r="I6713" t="s">
        <v>935</v>
      </c>
      <c r="J6713" t="s">
        <v>21589</v>
      </c>
      <c r="K6713" t="s">
        <v>21590</v>
      </c>
      <c r="L6713" t="s">
        <v>8903</v>
      </c>
      <c r="M6713">
        <v>28</v>
      </c>
      <c r="N6713" t="s">
        <v>113</v>
      </c>
      <c r="O6713" t="s">
        <v>9493</v>
      </c>
      <c r="P6713">
        <v>1</v>
      </c>
      <c r="Q6713">
        <v>0.9</v>
      </c>
      <c r="T6713">
        <v>308.33</v>
      </c>
      <c r="W6713">
        <v>0.63617251235193317</v>
      </c>
      <c r="X6713">
        <v>1.0178760197630932</v>
      </c>
    </row>
    <row r="6714" spans="1:24" hidden="1" x14ac:dyDescent="0.3">
      <c r="A6714" t="s">
        <v>21594</v>
      </c>
      <c r="B6714" t="s">
        <v>8174</v>
      </c>
      <c r="C6714" t="s">
        <v>2041</v>
      </c>
      <c r="D6714" t="s">
        <v>2040</v>
      </c>
      <c r="E6714" t="s">
        <v>113</v>
      </c>
      <c r="F6714" t="s">
        <v>2042</v>
      </c>
      <c r="G6714" t="s">
        <v>133</v>
      </c>
      <c r="H6714" t="s">
        <v>2044</v>
      </c>
      <c r="I6714" t="s">
        <v>438</v>
      </c>
      <c r="J6714" t="s">
        <v>21595</v>
      </c>
      <c r="K6714" t="s">
        <v>21596</v>
      </c>
      <c r="L6714" t="s">
        <v>8842</v>
      </c>
      <c r="M6714">
        <v>70</v>
      </c>
      <c r="N6714" t="s">
        <v>113</v>
      </c>
      <c r="O6714" t="s">
        <v>20006</v>
      </c>
      <c r="P6714">
        <v>2</v>
      </c>
      <c r="Q6714">
        <v>2500</v>
      </c>
      <c r="R6714">
        <v>355</v>
      </c>
      <c r="S6714">
        <v>192</v>
      </c>
      <c r="T6714">
        <v>100</v>
      </c>
      <c r="U6714">
        <v>270</v>
      </c>
      <c r="W6714">
        <v>1.7749999999999999</v>
      </c>
      <c r="X6714">
        <v>2.13</v>
      </c>
    </row>
    <row r="6715" spans="1:24" hidden="1" x14ac:dyDescent="0.3">
      <c r="A6715" t="s">
        <v>21597</v>
      </c>
      <c r="B6715" t="s">
        <v>8179</v>
      </c>
      <c r="C6715" t="s">
        <v>2041</v>
      </c>
      <c r="D6715" t="s">
        <v>2040</v>
      </c>
      <c r="E6715" t="s">
        <v>113</v>
      </c>
      <c r="F6715" t="s">
        <v>2042</v>
      </c>
      <c r="G6715" t="s">
        <v>133</v>
      </c>
      <c r="H6715" t="s">
        <v>2044</v>
      </c>
      <c r="I6715" t="s">
        <v>438</v>
      </c>
      <c r="J6715" t="s">
        <v>21595</v>
      </c>
      <c r="K6715" t="s">
        <v>21596</v>
      </c>
      <c r="L6715" t="s">
        <v>8842</v>
      </c>
      <c r="M6715">
        <v>70</v>
      </c>
      <c r="N6715" t="s">
        <v>113</v>
      </c>
      <c r="O6715" t="s">
        <v>17706</v>
      </c>
      <c r="P6715">
        <v>1</v>
      </c>
      <c r="Q6715">
        <v>440</v>
      </c>
      <c r="R6715">
        <v>400</v>
      </c>
      <c r="S6715">
        <v>120</v>
      </c>
      <c r="W6715">
        <v>0.17599999999999999</v>
      </c>
      <c r="X6715">
        <v>0.21119999999999997</v>
      </c>
    </row>
    <row r="6716" spans="1:24" hidden="1" x14ac:dyDescent="0.3">
      <c r="A6716" t="s">
        <v>21598</v>
      </c>
      <c r="B6716" t="s">
        <v>8536</v>
      </c>
      <c r="C6716" t="s">
        <v>2041</v>
      </c>
      <c r="D6716" t="s">
        <v>2040</v>
      </c>
      <c r="E6716" t="s">
        <v>113</v>
      </c>
      <c r="F6716" t="s">
        <v>2042</v>
      </c>
      <c r="G6716" t="s">
        <v>133</v>
      </c>
      <c r="H6716" t="s">
        <v>2044</v>
      </c>
      <c r="I6716" t="s">
        <v>438</v>
      </c>
      <c r="J6716" t="s">
        <v>21595</v>
      </c>
      <c r="K6716" t="s">
        <v>21596</v>
      </c>
      <c r="L6716" t="s">
        <v>8842</v>
      </c>
      <c r="M6716">
        <v>68</v>
      </c>
      <c r="N6716" t="s">
        <v>113</v>
      </c>
      <c r="O6716" t="s">
        <v>21498</v>
      </c>
      <c r="P6716">
        <v>1</v>
      </c>
      <c r="Q6716">
        <v>440</v>
      </c>
      <c r="R6716">
        <v>400</v>
      </c>
      <c r="S6716">
        <v>120</v>
      </c>
      <c r="W6716">
        <v>0.17599999999999999</v>
      </c>
      <c r="X6716">
        <v>0.21119999999999997</v>
      </c>
    </row>
    <row r="6717" spans="1:24" hidden="1" x14ac:dyDescent="0.3">
      <c r="A6717" t="s">
        <v>21599</v>
      </c>
      <c r="B6717" t="s">
        <v>8211</v>
      </c>
      <c r="C6717" t="s">
        <v>2041</v>
      </c>
      <c r="D6717" t="s">
        <v>2040</v>
      </c>
      <c r="E6717" t="s">
        <v>113</v>
      </c>
      <c r="F6717" t="s">
        <v>2042</v>
      </c>
      <c r="G6717" t="s">
        <v>133</v>
      </c>
      <c r="H6717" t="s">
        <v>2044</v>
      </c>
      <c r="I6717" t="s">
        <v>438</v>
      </c>
      <c r="J6717" t="s">
        <v>21595</v>
      </c>
      <c r="K6717" t="s">
        <v>21596</v>
      </c>
      <c r="L6717" t="s">
        <v>8842</v>
      </c>
      <c r="M6717">
        <v>68</v>
      </c>
      <c r="N6717" t="s">
        <v>113</v>
      </c>
      <c r="O6717" t="s">
        <v>9493</v>
      </c>
      <c r="P6717">
        <v>3</v>
      </c>
      <c r="Q6717">
        <v>0.3</v>
      </c>
      <c r="T6717">
        <v>287</v>
      </c>
      <c r="U6717">
        <v>94</v>
      </c>
      <c r="V6717">
        <v>100</v>
      </c>
      <c r="W6717">
        <v>0.21205750411731103</v>
      </c>
      <c r="X6717">
        <v>0.33929200658769765</v>
      </c>
    </row>
    <row r="6718" spans="1:24" hidden="1" x14ac:dyDescent="0.3">
      <c r="A6718" t="s">
        <v>21600</v>
      </c>
      <c r="B6718" t="s">
        <v>8174</v>
      </c>
      <c r="C6718" t="s">
        <v>2473</v>
      </c>
      <c r="D6718" t="s">
        <v>2472</v>
      </c>
      <c r="E6718" t="s">
        <v>113</v>
      </c>
      <c r="F6718" t="s">
        <v>2474</v>
      </c>
      <c r="G6718" t="s">
        <v>133</v>
      </c>
      <c r="H6718" t="s">
        <v>2044</v>
      </c>
      <c r="I6718" t="s">
        <v>438</v>
      </c>
      <c r="J6718" t="s">
        <v>21601</v>
      </c>
      <c r="K6718" t="s">
        <v>21602</v>
      </c>
      <c r="L6718" t="s">
        <v>9030</v>
      </c>
      <c r="M6718">
        <v>60</v>
      </c>
      <c r="N6718" t="s">
        <v>113</v>
      </c>
      <c r="O6718" t="s">
        <v>20006</v>
      </c>
      <c r="P6718">
        <v>2</v>
      </c>
      <c r="Q6718">
        <v>2500</v>
      </c>
      <c r="R6718">
        <v>355</v>
      </c>
      <c r="S6718">
        <v>192</v>
      </c>
      <c r="T6718">
        <v>105</v>
      </c>
      <c r="U6718">
        <v>330</v>
      </c>
      <c r="W6718">
        <v>1.7749999999999999</v>
      </c>
      <c r="X6718">
        <v>2.13</v>
      </c>
    </row>
    <row r="6719" spans="1:24" hidden="1" x14ac:dyDescent="0.3">
      <c r="A6719" t="s">
        <v>21603</v>
      </c>
      <c r="B6719" t="s">
        <v>8179</v>
      </c>
      <c r="C6719" t="s">
        <v>2473</v>
      </c>
      <c r="D6719" t="s">
        <v>2472</v>
      </c>
      <c r="E6719" t="s">
        <v>113</v>
      </c>
      <c r="F6719" t="s">
        <v>2474</v>
      </c>
      <c r="G6719" t="s">
        <v>133</v>
      </c>
      <c r="H6719" t="s">
        <v>2044</v>
      </c>
      <c r="I6719" t="s">
        <v>438</v>
      </c>
      <c r="J6719" t="s">
        <v>21601</v>
      </c>
      <c r="K6719" t="s">
        <v>21602</v>
      </c>
      <c r="L6719" t="s">
        <v>9030</v>
      </c>
      <c r="M6719">
        <v>60</v>
      </c>
      <c r="N6719" t="s">
        <v>113</v>
      </c>
      <c r="O6719" t="s">
        <v>17706</v>
      </c>
      <c r="P6719">
        <v>1</v>
      </c>
      <c r="Q6719">
        <v>440</v>
      </c>
      <c r="R6719">
        <v>400</v>
      </c>
      <c r="S6719">
        <v>120</v>
      </c>
      <c r="W6719">
        <v>0.17599999999999999</v>
      </c>
      <c r="X6719">
        <v>0.21119999999999997</v>
      </c>
    </row>
    <row r="6720" spans="1:24" hidden="1" x14ac:dyDescent="0.3">
      <c r="A6720" t="s">
        <v>21604</v>
      </c>
      <c r="B6720" t="s">
        <v>8536</v>
      </c>
      <c r="C6720" t="s">
        <v>2473</v>
      </c>
      <c r="D6720" t="s">
        <v>2472</v>
      </c>
      <c r="E6720" t="s">
        <v>113</v>
      </c>
      <c r="F6720" t="s">
        <v>2474</v>
      </c>
      <c r="G6720" t="s">
        <v>133</v>
      </c>
      <c r="H6720" t="s">
        <v>2044</v>
      </c>
      <c r="I6720" t="s">
        <v>438</v>
      </c>
      <c r="J6720" t="s">
        <v>21601</v>
      </c>
      <c r="K6720" t="s">
        <v>21602</v>
      </c>
      <c r="L6720" t="s">
        <v>9030</v>
      </c>
      <c r="M6720">
        <v>58</v>
      </c>
      <c r="N6720" t="s">
        <v>113</v>
      </c>
      <c r="O6720" t="s">
        <v>21498</v>
      </c>
      <c r="P6720">
        <v>1</v>
      </c>
      <c r="Q6720">
        <v>440</v>
      </c>
      <c r="R6720">
        <v>400</v>
      </c>
      <c r="S6720">
        <v>120</v>
      </c>
      <c r="W6720">
        <v>0.17599999999999999</v>
      </c>
      <c r="X6720">
        <v>0.21119999999999997</v>
      </c>
    </row>
    <row r="6721" spans="1:24" hidden="1" x14ac:dyDescent="0.3">
      <c r="A6721" t="s">
        <v>21605</v>
      </c>
      <c r="B6721" t="s">
        <v>8211</v>
      </c>
      <c r="C6721" t="s">
        <v>2473</v>
      </c>
      <c r="D6721" t="s">
        <v>2472</v>
      </c>
      <c r="E6721" t="s">
        <v>113</v>
      </c>
      <c r="F6721" t="s">
        <v>2474</v>
      </c>
      <c r="G6721" t="s">
        <v>133</v>
      </c>
      <c r="H6721" t="s">
        <v>2044</v>
      </c>
      <c r="I6721" t="s">
        <v>438</v>
      </c>
      <c r="J6721" t="s">
        <v>21601</v>
      </c>
      <c r="K6721" t="s">
        <v>21602</v>
      </c>
      <c r="L6721" t="s">
        <v>9030</v>
      </c>
      <c r="M6721">
        <v>58</v>
      </c>
      <c r="N6721" t="s">
        <v>113</v>
      </c>
      <c r="O6721" t="s">
        <v>9493</v>
      </c>
      <c r="P6721">
        <v>2</v>
      </c>
      <c r="Q6721">
        <v>0.6</v>
      </c>
      <c r="T6721">
        <v>102</v>
      </c>
      <c r="U6721">
        <v>275</v>
      </c>
      <c r="W6721">
        <v>0.56548667764616278</v>
      </c>
      <c r="X6721">
        <v>0.90477868423386054</v>
      </c>
    </row>
    <row r="6722" spans="1:24" hidden="1" x14ac:dyDescent="0.3">
      <c r="A6722" t="s">
        <v>21606</v>
      </c>
      <c r="B6722" t="s">
        <v>8174</v>
      </c>
      <c r="C6722" t="s">
        <v>2482</v>
      </c>
      <c r="D6722" t="s">
        <v>2481</v>
      </c>
      <c r="E6722" t="s">
        <v>113</v>
      </c>
      <c r="F6722" t="s">
        <v>2483</v>
      </c>
      <c r="G6722" t="s">
        <v>133</v>
      </c>
      <c r="H6722" t="s">
        <v>2044</v>
      </c>
      <c r="I6722" t="s">
        <v>438</v>
      </c>
      <c r="J6722" t="s">
        <v>21607</v>
      </c>
      <c r="K6722" t="s">
        <v>21608</v>
      </c>
      <c r="L6722" t="s">
        <v>9030</v>
      </c>
      <c r="M6722">
        <v>60</v>
      </c>
      <c r="N6722" t="s">
        <v>113</v>
      </c>
      <c r="O6722" t="s">
        <v>20006</v>
      </c>
      <c r="P6722">
        <v>2</v>
      </c>
      <c r="Q6722">
        <v>2500</v>
      </c>
      <c r="R6722">
        <v>355</v>
      </c>
      <c r="S6722">
        <v>192</v>
      </c>
      <c r="T6722">
        <v>100</v>
      </c>
      <c r="U6722">
        <v>280</v>
      </c>
      <c r="W6722">
        <v>1.7749999999999999</v>
      </c>
      <c r="X6722">
        <v>2.13</v>
      </c>
    </row>
    <row r="6723" spans="1:24" hidden="1" x14ac:dyDescent="0.3">
      <c r="A6723" t="s">
        <v>21609</v>
      </c>
      <c r="B6723" t="s">
        <v>8179</v>
      </c>
      <c r="C6723" t="s">
        <v>2482</v>
      </c>
      <c r="D6723" t="s">
        <v>2481</v>
      </c>
      <c r="E6723" t="s">
        <v>113</v>
      </c>
      <c r="F6723" t="s">
        <v>2483</v>
      </c>
      <c r="G6723" t="s">
        <v>133</v>
      </c>
      <c r="H6723" t="s">
        <v>2044</v>
      </c>
      <c r="I6723" t="s">
        <v>438</v>
      </c>
      <c r="J6723" t="s">
        <v>21607</v>
      </c>
      <c r="K6723" t="s">
        <v>21608</v>
      </c>
      <c r="L6723" t="s">
        <v>9030</v>
      </c>
      <c r="M6723">
        <v>60</v>
      </c>
      <c r="N6723" t="s">
        <v>113</v>
      </c>
      <c r="O6723" t="s">
        <v>17706</v>
      </c>
      <c r="P6723">
        <v>1</v>
      </c>
      <c r="Q6723">
        <v>440</v>
      </c>
      <c r="R6723">
        <v>400</v>
      </c>
      <c r="S6723">
        <v>120</v>
      </c>
      <c r="W6723">
        <v>0.17599999999999999</v>
      </c>
      <c r="X6723">
        <v>0.21119999999999997</v>
      </c>
    </row>
    <row r="6724" spans="1:24" hidden="1" x14ac:dyDescent="0.3">
      <c r="A6724" t="s">
        <v>21610</v>
      </c>
      <c r="B6724" t="s">
        <v>8536</v>
      </c>
      <c r="C6724" t="s">
        <v>2482</v>
      </c>
      <c r="D6724" t="s">
        <v>2481</v>
      </c>
      <c r="E6724" t="s">
        <v>113</v>
      </c>
      <c r="F6724" t="s">
        <v>2483</v>
      </c>
      <c r="G6724" t="s">
        <v>133</v>
      </c>
      <c r="H6724" t="s">
        <v>2044</v>
      </c>
      <c r="I6724" t="s">
        <v>438</v>
      </c>
      <c r="J6724" t="s">
        <v>21607</v>
      </c>
      <c r="K6724" t="s">
        <v>21608</v>
      </c>
      <c r="L6724" t="s">
        <v>9030</v>
      </c>
      <c r="M6724">
        <v>58</v>
      </c>
      <c r="N6724" t="s">
        <v>113</v>
      </c>
      <c r="O6724" t="s">
        <v>21498</v>
      </c>
      <c r="P6724">
        <v>1</v>
      </c>
      <c r="Q6724">
        <v>440</v>
      </c>
      <c r="R6724">
        <v>400</v>
      </c>
      <c r="S6724">
        <v>120</v>
      </c>
      <c r="W6724">
        <v>0.17599999999999999</v>
      </c>
      <c r="X6724">
        <v>0.21119999999999997</v>
      </c>
    </row>
    <row r="6725" spans="1:24" hidden="1" x14ac:dyDescent="0.3">
      <c r="A6725" t="s">
        <v>21611</v>
      </c>
      <c r="B6725" t="s">
        <v>8211</v>
      </c>
      <c r="C6725" t="s">
        <v>2482</v>
      </c>
      <c r="D6725" t="s">
        <v>2481</v>
      </c>
      <c r="E6725" t="s">
        <v>113</v>
      </c>
      <c r="F6725" t="s">
        <v>2483</v>
      </c>
      <c r="G6725" t="s">
        <v>133</v>
      </c>
      <c r="H6725" t="s">
        <v>2044</v>
      </c>
      <c r="I6725" t="s">
        <v>438</v>
      </c>
      <c r="J6725" t="s">
        <v>21607</v>
      </c>
      <c r="K6725" t="s">
        <v>21608</v>
      </c>
      <c r="L6725" t="s">
        <v>9030</v>
      </c>
      <c r="M6725">
        <v>58</v>
      </c>
      <c r="N6725" t="s">
        <v>113</v>
      </c>
      <c r="O6725" t="s">
        <v>9493</v>
      </c>
      <c r="P6725">
        <v>2</v>
      </c>
      <c r="Q6725">
        <v>0.6</v>
      </c>
      <c r="T6725">
        <v>101</v>
      </c>
      <c r="U6725">
        <v>281</v>
      </c>
      <c r="W6725">
        <v>0.56548667764616278</v>
      </c>
      <c r="X6725">
        <v>0.90477868423386054</v>
      </c>
    </row>
    <row r="6726" spans="1:24" hidden="1" x14ac:dyDescent="0.3">
      <c r="A6726" t="s">
        <v>21612</v>
      </c>
      <c r="B6726" t="s">
        <v>8174</v>
      </c>
      <c r="C6726" t="s">
        <v>2486</v>
      </c>
      <c r="D6726" t="s">
        <v>2485</v>
      </c>
      <c r="E6726" t="s">
        <v>113</v>
      </c>
      <c r="F6726" t="s">
        <v>2487</v>
      </c>
      <c r="G6726" t="s">
        <v>133</v>
      </c>
      <c r="H6726" t="s">
        <v>2044</v>
      </c>
      <c r="I6726" t="s">
        <v>438</v>
      </c>
      <c r="J6726" t="s">
        <v>21613</v>
      </c>
      <c r="K6726" t="s">
        <v>21614</v>
      </c>
      <c r="L6726" t="s">
        <v>1173</v>
      </c>
      <c r="M6726">
        <v>50</v>
      </c>
      <c r="N6726" t="s">
        <v>113</v>
      </c>
      <c r="O6726" t="s">
        <v>20006</v>
      </c>
      <c r="P6726">
        <v>2</v>
      </c>
      <c r="Q6726">
        <v>2500</v>
      </c>
      <c r="R6726">
        <v>355</v>
      </c>
      <c r="S6726">
        <v>192</v>
      </c>
      <c r="T6726">
        <v>115</v>
      </c>
      <c r="U6726">
        <v>295</v>
      </c>
      <c r="W6726">
        <v>1.7749999999999999</v>
      </c>
      <c r="X6726">
        <v>2.13</v>
      </c>
    </row>
    <row r="6727" spans="1:24" hidden="1" x14ac:dyDescent="0.3">
      <c r="A6727" t="s">
        <v>21615</v>
      </c>
      <c r="B6727" t="s">
        <v>8179</v>
      </c>
      <c r="C6727" t="s">
        <v>2486</v>
      </c>
      <c r="D6727" t="s">
        <v>2485</v>
      </c>
      <c r="E6727" t="s">
        <v>113</v>
      </c>
      <c r="F6727" t="s">
        <v>2487</v>
      </c>
      <c r="G6727" t="s">
        <v>133</v>
      </c>
      <c r="H6727" t="s">
        <v>2044</v>
      </c>
      <c r="I6727" t="s">
        <v>438</v>
      </c>
      <c r="J6727" t="s">
        <v>21613</v>
      </c>
      <c r="K6727" t="s">
        <v>21614</v>
      </c>
      <c r="L6727" t="s">
        <v>1173</v>
      </c>
      <c r="M6727">
        <v>50</v>
      </c>
      <c r="N6727" t="s">
        <v>113</v>
      </c>
      <c r="O6727" t="s">
        <v>17706</v>
      </c>
      <c r="P6727">
        <v>1</v>
      </c>
      <c r="Q6727">
        <v>440</v>
      </c>
      <c r="R6727">
        <v>400</v>
      </c>
      <c r="S6727">
        <v>120</v>
      </c>
      <c r="W6727">
        <v>0.17599999999999999</v>
      </c>
      <c r="X6727">
        <v>0.21119999999999997</v>
      </c>
    </row>
    <row r="6728" spans="1:24" hidden="1" x14ac:dyDescent="0.3">
      <c r="A6728" t="s">
        <v>21616</v>
      </c>
      <c r="B6728" t="s">
        <v>8536</v>
      </c>
      <c r="C6728" t="s">
        <v>2486</v>
      </c>
      <c r="D6728" t="s">
        <v>2485</v>
      </c>
      <c r="E6728" t="s">
        <v>113</v>
      </c>
      <c r="F6728" t="s">
        <v>2487</v>
      </c>
      <c r="G6728" t="s">
        <v>133</v>
      </c>
      <c r="H6728" t="s">
        <v>2044</v>
      </c>
      <c r="I6728" t="s">
        <v>438</v>
      </c>
      <c r="J6728" t="s">
        <v>21613</v>
      </c>
      <c r="K6728" t="s">
        <v>21614</v>
      </c>
      <c r="L6728" t="s">
        <v>1173</v>
      </c>
      <c r="M6728">
        <v>48</v>
      </c>
      <c r="N6728" t="s">
        <v>113</v>
      </c>
      <c r="O6728" t="s">
        <v>21498</v>
      </c>
      <c r="P6728">
        <v>1</v>
      </c>
      <c r="Q6728">
        <v>440</v>
      </c>
      <c r="R6728">
        <v>400</v>
      </c>
      <c r="S6728">
        <v>120</v>
      </c>
      <c r="W6728">
        <v>0.17599999999999999</v>
      </c>
      <c r="X6728">
        <v>0.21119999999999997</v>
      </c>
    </row>
    <row r="6729" spans="1:24" hidden="1" x14ac:dyDescent="0.3">
      <c r="A6729" t="s">
        <v>21617</v>
      </c>
      <c r="B6729" t="s">
        <v>8211</v>
      </c>
      <c r="C6729" t="s">
        <v>2486</v>
      </c>
      <c r="D6729" t="s">
        <v>2485</v>
      </c>
      <c r="E6729" t="s">
        <v>113</v>
      </c>
      <c r="F6729" t="s">
        <v>2487</v>
      </c>
      <c r="G6729" t="s">
        <v>133</v>
      </c>
      <c r="H6729" t="s">
        <v>2044</v>
      </c>
      <c r="I6729" t="s">
        <v>438</v>
      </c>
      <c r="J6729" t="s">
        <v>21613</v>
      </c>
      <c r="K6729" t="s">
        <v>21614</v>
      </c>
      <c r="L6729" t="s">
        <v>1173</v>
      </c>
      <c r="M6729">
        <v>48</v>
      </c>
      <c r="N6729" t="s">
        <v>113</v>
      </c>
      <c r="O6729" t="s">
        <v>9493</v>
      </c>
      <c r="P6729">
        <v>1</v>
      </c>
      <c r="Q6729">
        <v>0.3</v>
      </c>
      <c r="T6729">
        <v>111</v>
      </c>
      <c r="W6729">
        <v>7.0685834705770348E-2</v>
      </c>
      <c r="X6729">
        <v>0.11309733552923257</v>
      </c>
    </row>
    <row r="6730" spans="1:24" hidden="1" x14ac:dyDescent="0.3">
      <c r="A6730" t="s">
        <v>21618</v>
      </c>
      <c r="B6730" t="s">
        <v>8174</v>
      </c>
      <c r="C6730" t="s">
        <v>2507</v>
      </c>
      <c r="D6730" t="s">
        <v>2506</v>
      </c>
      <c r="E6730" t="s">
        <v>113</v>
      </c>
      <c r="F6730" t="s">
        <v>2508</v>
      </c>
      <c r="G6730" t="s">
        <v>133</v>
      </c>
      <c r="H6730" t="s">
        <v>2044</v>
      </c>
      <c r="I6730" t="s">
        <v>438</v>
      </c>
      <c r="J6730" t="s">
        <v>21619</v>
      </c>
      <c r="K6730" t="s">
        <v>21620</v>
      </c>
      <c r="L6730" t="s">
        <v>120</v>
      </c>
      <c r="M6730">
        <v>40</v>
      </c>
      <c r="N6730" t="s">
        <v>113</v>
      </c>
      <c r="O6730" t="s">
        <v>8207</v>
      </c>
      <c r="P6730">
        <v>3</v>
      </c>
      <c r="Q6730">
        <v>1400</v>
      </c>
      <c r="R6730">
        <v>320</v>
      </c>
      <c r="S6730">
        <v>145</v>
      </c>
      <c r="T6730">
        <v>95</v>
      </c>
      <c r="U6730">
        <v>180</v>
      </c>
      <c r="V6730">
        <v>275</v>
      </c>
      <c r="W6730">
        <v>1.3440000000000001</v>
      </c>
      <c r="X6730">
        <v>1.6128</v>
      </c>
    </row>
    <row r="6731" spans="1:24" hidden="1" x14ac:dyDescent="0.3">
      <c r="A6731" t="s">
        <v>21621</v>
      </c>
      <c r="B6731" t="s">
        <v>8179</v>
      </c>
      <c r="C6731" t="s">
        <v>2507</v>
      </c>
      <c r="D6731" t="s">
        <v>2506</v>
      </c>
      <c r="E6731" t="s">
        <v>113</v>
      </c>
      <c r="F6731" t="s">
        <v>2508</v>
      </c>
      <c r="G6731" t="s">
        <v>133</v>
      </c>
      <c r="H6731" t="s">
        <v>2044</v>
      </c>
      <c r="I6731" t="s">
        <v>438</v>
      </c>
      <c r="J6731" t="s">
        <v>21619</v>
      </c>
      <c r="K6731" t="s">
        <v>21620</v>
      </c>
      <c r="L6731" t="s">
        <v>120</v>
      </c>
      <c r="M6731">
        <v>40</v>
      </c>
      <c r="N6731" t="s">
        <v>113</v>
      </c>
      <c r="O6731" t="s">
        <v>17706</v>
      </c>
      <c r="P6731">
        <v>1</v>
      </c>
      <c r="Q6731">
        <v>440</v>
      </c>
      <c r="R6731">
        <v>400</v>
      </c>
      <c r="S6731">
        <v>120</v>
      </c>
      <c r="W6731">
        <v>0.17599999999999999</v>
      </c>
      <c r="X6731">
        <v>0.21119999999999997</v>
      </c>
    </row>
    <row r="6732" spans="1:24" hidden="1" x14ac:dyDescent="0.3">
      <c r="A6732" t="s">
        <v>21622</v>
      </c>
      <c r="B6732" t="s">
        <v>8536</v>
      </c>
      <c r="C6732" t="s">
        <v>2507</v>
      </c>
      <c r="D6732" t="s">
        <v>2506</v>
      </c>
      <c r="E6732" t="s">
        <v>113</v>
      </c>
      <c r="F6732" t="s">
        <v>2508</v>
      </c>
      <c r="G6732" t="s">
        <v>133</v>
      </c>
      <c r="H6732" t="s">
        <v>2044</v>
      </c>
      <c r="I6732" t="s">
        <v>438</v>
      </c>
      <c r="J6732" t="s">
        <v>21619</v>
      </c>
      <c r="K6732" t="s">
        <v>21620</v>
      </c>
      <c r="L6732" t="s">
        <v>120</v>
      </c>
      <c r="M6732">
        <v>38</v>
      </c>
      <c r="N6732" t="s">
        <v>113</v>
      </c>
      <c r="O6732" t="s">
        <v>21498</v>
      </c>
      <c r="P6732">
        <v>1</v>
      </c>
      <c r="Q6732">
        <v>440</v>
      </c>
      <c r="R6732">
        <v>400</v>
      </c>
      <c r="S6732">
        <v>120</v>
      </c>
      <c r="W6732">
        <v>0.17599999999999999</v>
      </c>
      <c r="X6732">
        <v>0.21119999999999997</v>
      </c>
    </row>
    <row r="6733" spans="1:24" hidden="1" x14ac:dyDescent="0.3">
      <c r="A6733" t="s">
        <v>21623</v>
      </c>
      <c r="B6733" t="s">
        <v>8211</v>
      </c>
      <c r="C6733" t="s">
        <v>2507</v>
      </c>
      <c r="D6733" t="s">
        <v>2506</v>
      </c>
      <c r="E6733" t="s">
        <v>113</v>
      </c>
      <c r="F6733" t="s">
        <v>2508</v>
      </c>
      <c r="G6733" t="s">
        <v>133</v>
      </c>
      <c r="H6733" t="s">
        <v>2044</v>
      </c>
      <c r="I6733" t="s">
        <v>438</v>
      </c>
      <c r="J6733" t="s">
        <v>21619</v>
      </c>
      <c r="K6733" t="s">
        <v>21620</v>
      </c>
      <c r="L6733" t="s">
        <v>120</v>
      </c>
      <c r="M6733">
        <v>38</v>
      </c>
      <c r="N6733" t="s">
        <v>113</v>
      </c>
      <c r="O6733" t="s">
        <v>9493</v>
      </c>
      <c r="P6733">
        <v>1</v>
      </c>
      <c r="Q6733">
        <v>0.6</v>
      </c>
      <c r="T6733">
        <v>279.33999999999997</v>
      </c>
      <c r="W6733">
        <v>0.28274333882308139</v>
      </c>
      <c r="X6733">
        <v>0.45238934211693027</v>
      </c>
    </row>
    <row r="6734" spans="1:24" hidden="1" x14ac:dyDescent="0.3">
      <c r="A6734" t="s">
        <v>21624</v>
      </c>
      <c r="B6734" t="s">
        <v>8174</v>
      </c>
      <c r="C6734" t="s">
        <v>2495</v>
      </c>
      <c r="D6734" t="s">
        <v>2494</v>
      </c>
      <c r="E6734" t="s">
        <v>113</v>
      </c>
      <c r="F6734" t="s">
        <v>2496</v>
      </c>
      <c r="G6734" t="s">
        <v>133</v>
      </c>
      <c r="H6734" t="s">
        <v>2044</v>
      </c>
      <c r="I6734" t="s">
        <v>438</v>
      </c>
      <c r="J6734" t="s">
        <v>21625</v>
      </c>
      <c r="K6734" t="s">
        <v>21626</v>
      </c>
      <c r="L6734" t="s">
        <v>1173</v>
      </c>
      <c r="M6734">
        <v>50</v>
      </c>
      <c r="N6734" t="s">
        <v>113</v>
      </c>
      <c r="O6734" t="s">
        <v>20006</v>
      </c>
      <c r="P6734">
        <v>2</v>
      </c>
      <c r="Q6734">
        <v>2500</v>
      </c>
      <c r="R6734">
        <v>355</v>
      </c>
      <c r="S6734">
        <v>192</v>
      </c>
      <c r="T6734">
        <v>130</v>
      </c>
      <c r="U6734">
        <v>285</v>
      </c>
      <c r="W6734">
        <v>1.7749999999999999</v>
      </c>
      <c r="X6734">
        <v>2.13</v>
      </c>
    </row>
    <row r="6735" spans="1:24" hidden="1" x14ac:dyDescent="0.3">
      <c r="A6735" t="s">
        <v>21627</v>
      </c>
      <c r="B6735" t="s">
        <v>8179</v>
      </c>
      <c r="C6735" t="s">
        <v>2495</v>
      </c>
      <c r="D6735" t="s">
        <v>2494</v>
      </c>
      <c r="E6735" t="s">
        <v>113</v>
      </c>
      <c r="F6735" t="s">
        <v>2496</v>
      </c>
      <c r="G6735" t="s">
        <v>133</v>
      </c>
      <c r="H6735" t="s">
        <v>2044</v>
      </c>
      <c r="I6735" t="s">
        <v>438</v>
      </c>
      <c r="J6735" t="s">
        <v>21625</v>
      </c>
      <c r="K6735" t="s">
        <v>21626</v>
      </c>
      <c r="L6735" t="s">
        <v>1173</v>
      </c>
      <c r="M6735">
        <v>50</v>
      </c>
      <c r="N6735" t="s">
        <v>113</v>
      </c>
      <c r="O6735" t="s">
        <v>17706</v>
      </c>
      <c r="P6735">
        <v>1</v>
      </c>
      <c r="Q6735">
        <v>440</v>
      </c>
      <c r="R6735">
        <v>400</v>
      </c>
      <c r="S6735">
        <v>120</v>
      </c>
      <c r="W6735">
        <v>0.17599999999999999</v>
      </c>
      <c r="X6735">
        <v>0.21119999999999997</v>
      </c>
    </row>
    <row r="6736" spans="1:24" hidden="1" x14ac:dyDescent="0.3">
      <c r="A6736" t="s">
        <v>21628</v>
      </c>
      <c r="B6736" t="s">
        <v>8536</v>
      </c>
      <c r="C6736" t="s">
        <v>2495</v>
      </c>
      <c r="D6736" t="s">
        <v>2494</v>
      </c>
      <c r="E6736" t="s">
        <v>113</v>
      </c>
      <c r="F6736" t="s">
        <v>2496</v>
      </c>
      <c r="G6736" t="s">
        <v>133</v>
      </c>
      <c r="H6736" t="s">
        <v>2044</v>
      </c>
      <c r="I6736" t="s">
        <v>438</v>
      </c>
      <c r="J6736" t="s">
        <v>21625</v>
      </c>
      <c r="K6736" t="s">
        <v>21626</v>
      </c>
      <c r="L6736" t="s">
        <v>1173</v>
      </c>
      <c r="M6736">
        <v>48</v>
      </c>
      <c r="N6736" t="s">
        <v>113</v>
      </c>
      <c r="O6736" t="s">
        <v>21498</v>
      </c>
      <c r="P6736">
        <v>1</v>
      </c>
      <c r="Q6736">
        <v>440</v>
      </c>
      <c r="R6736">
        <v>400</v>
      </c>
      <c r="S6736">
        <v>120</v>
      </c>
      <c r="W6736">
        <v>0.17599999999999999</v>
      </c>
      <c r="X6736">
        <v>0.21119999999999997</v>
      </c>
    </row>
    <row r="6737" spans="1:24" hidden="1" x14ac:dyDescent="0.3">
      <c r="A6737" t="s">
        <v>21629</v>
      </c>
      <c r="B6737" t="s">
        <v>8211</v>
      </c>
      <c r="C6737" t="s">
        <v>2495</v>
      </c>
      <c r="D6737" t="s">
        <v>2494</v>
      </c>
      <c r="E6737" t="s">
        <v>113</v>
      </c>
      <c r="F6737" t="s">
        <v>2496</v>
      </c>
      <c r="G6737" t="s">
        <v>133</v>
      </c>
      <c r="H6737" t="s">
        <v>2044</v>
      </c>
      <c r="I6737" t="s">
        <v>438</v>
      </c>
      <c r="J6737" t="s">
        <v>21625</v>
      </c>
      <c r="K6737" t="s">
        <v>21626</v>
      </c>
      <c r="L6737" t="s">
        <v>1173</v>
      </c>
      <c r="M6737">
        <v>48</v>
      </c>
      <c r="N6737" t="s">
        <v>113</v>
      </c>
      <c r="O6737" t="s">
        <v>9493</v>
      </c>
      <c r="P6737">
        <v>1</v>
      </c>
      <c r="Q6737">
        <v>0.6</v>
      </c>
      <c r="T6737">
        <v>119.54</v>
      </c>
      <c r="W6737">
        <v>0.28274333882308139</v>
      </c>
      <c r="X6737">
        <v>0.45238934211693027</v>
      </c>
    </row>
    <row r="6738" spans="1:24" hidden="1" x14ac:dyDescent="0.3">
      <c r="A6738" t="s">
        <v>21630</v>
      </c>
      <c r="B6738" t="s">
        <v>8174</v>
      </c>
      <c r="C6738" t="s">
        <v>4668</v>
      </c>
      <c r="D6738" t="s">
        <v>4667</v>
      </c>
      <c r="E6738" t="s">
        <v>113</v>
      </c>
      <c r="F6738" t="s">
        <v>4669</v>
      </c>
      <c r="G6738" t="s">
        <v>133</v>
      </c>
      <c r="H6738" t="s">
        <v>2044</v>
      </c>
      <c r="I6738" t="s">
        <v>438</v>
      </c>
      <c r="J6738" t="s">
        <v>21631</v>
      </c>
      <c r="K6738" t="s">
        <v>21632</v>
      </c>
      <c r="L6738" t="s">
        <v>120</v>
      </c>
      <c r="M6738">
        <v>40</v>
      </c>
      <c r="N6738" t="s">
        <v>113</v>
      </c>
      <c r="O6738" t="s">
        <v>8207</v>
      </c>
      <c r="P6738">
        <v>2</v>
      </c>
      <c r="Q6738">
        <v>1400</v>
      </c>
      <c r="R6738">
        <v>320</v>
      </c>
      <c r="S6738">
        <v>145</v>
      </c>
      <c r="T6738">
        <v>100</v>
      </c>
      <c r="U6738">
        <v>280</v>
      </c>
      <c r="W6738">
        <v>0.89600000000000002</v>
      </c>
      <c r="X6738">
        <v>1.0751999999999999</v>
      </c>
    </row>
    <row r="6739" spans="1:24" hidden="1" x14ac:dyDescent="0.3">
      <c r="A6739" t="s">
        <v>21633</v>
      </c>
      <c r="B6739" t="s">
        <v>8179</v>
      </c>
      <c r="C6739" t="s">
        <v>4668</v>
      </c>
      <c r="D6739" t="s">
        <v>4667</v>
      </c>
      <c r="E6739" t="s">
        <v>113</v>
      </c>
      <c r="F6739" t="s">
        <v>4669</v>
      </c>
      <c r="G6739" t="s">
        <v>133</v>
      </c>
      <c r="H6739" t="s">
        <v>2044</v>
      </c>
      <c r="I6739" t="s">
        <v>438</v>
      </c>
      <c r="J6739" t="s">
        <v>21631</v>
      </c>
      <c r="K6739" t="s">
        <v>21632</v>
      </c>
      <c r="L6739" t="s">
        <v>120</v>
      </c>
      <c r="M6739">
        <v>40</v>
      </c>
      <c r="N6739" t="s">
        <v>113</v>
      </c>
      <c r="O6739" t="s">
        <v>17706</v>
      </c>
      <c r="P6739">
        <v>1</v>
      </c>
      <c r="Q6739">
        <v>440</v>
      </c>
      <c r="R6739">
        <v>400</v>
      </c>
      <c r="S6739">
        <v>120</v>
      </c>
      <c r="W6739">
        <v>0.17599999999999999</v>
      </c>
      <c r="X6739">
        <v>0.21119999999999997</v>
      </c>
    </row>
    <row r="6740" spans="1:24" hidden="1" x14ac:dyDescent="0.3">
      <c r="A6740" t="s">
        <v>21634</v>
      </c>
      <c r="B6740" t="s">
        <v>8536</v>
      </c>
      <c r="C6740" t="s">
        <v>4668</v>
      </c>
      <c r="D6740" t="s">
        <v>4667</v>
      </c>
      <c r="E6740" t="s">
        <v>113</v>
      </c>
      <c r="F6740" t="s">
        <v>4669</v>
      </c>
      <c r="G6740" t="s">
        <v>133</v>
      </c>
      <c r="H6740" t="s">
        <v>2044</v>
      </c>
      <c r="I6740" t="s">
        <v>438</v>
      </c>
      <c r="J6740" t="s">
        <v>21631</v>
      </c>
      <c r="K6740" t="s">
        <v>21632</v>
      </c>
      <c r="L6740" t="s">
        <v>120</v>
      </c>
      <c r="M6740">
        <v>38</v>
      </c>
      <c r="N6740" t="s">
        <v>113</v>
      </c>
      <c r="O6740" t="s">
        <v>21498</v>
      </c>
      <c r="P6740">
        <v>1</v>
      </c>
      <c r="Q6740">
        <v>440</v>
      </c>
      <c r="R6740">
        <v>400</v>
      </c>
      <c r="S6740">
        <v>120</v>
      </c>
      <c r="W6740">
        <v>0.17599999999999999</v>
      </c>
      <c r="X6740">
        <v>0.21119999999999997</v>
      </c>
    </row>
    <row r="6741" spans="1:24" hidden="1" x14ac:dyDescent="0.3">
      <c r="A6741" t="s">
        <v>21635</v>
      </c>
      <c r="B6741" t="s">
        <v>8249</v>
      </c>
      <c r="C6741" t="s">
        <v>4668</v>
      </c>
      <c r="D6741" t="s">
        <v>4667</v>
      </c>
      <c r="E6741" t="s">
        <v>113</v>
      </c>
      <c r="F6741" t="s">
        <v>4669</v>
      </c>
      <c r="G6741" t="s">
        <v>133</v>
      </c>
      <c r="H6741" t="s">
        <v>2044</v>
      </c>
      <c r="I6741" t="s">
        <v>438</v>
      </c>
      <c r="J6741" t="s">
        <v>21631</v>
      </c>
      <c r="K6741" t="s">
        <v>21632</v>
      </c>
      <c r="L6741" t="s">
        <v>120</v>
      </c>
      <c r="M6741">
        <v>38</v>
      </c>
      <c r="N6741" t="s">
        <v>113</v>
      </c>
      <c r="O6741" t="s">
        <v>9493</v>
      </c>
      <c r="P6741">
        <v>1</v>
      </c>
      <c r="Q6741">
        <v>0.9</v>
      </c>
      <c r="T6741">
        <v>275</v>
      </c>
      <c r="W6741">
        <v>0.63617251235193317</v>
      </c>
      <c r="X6741">
        <v>1.0178760197630932</v>
      </c>
    </row>
    <row r="6742" spans="1:24" hidden="1" x14ac:dyDescent="0.3">
      <c r="A6742" t="s">
        <v>21636</v>
      </c>
      <c r="B6742" t="s">
        <v>8211</v>
      </c>
      <c r="C6742" t="s">
        <v>4668</v>
      </c>
      <c r="D6742" t="s">
        <v>4667</v>
      </c>
      <c r="E6742" t="s">
        <v>113</v>
      </c>
      <c r="F6742" t="s">
        <v>4669</v>
      </c>
      <c r="G6742" t="s">
        <v>133</v>
      </c>
      <c r="H6742" t="s">
        <v>2044</v>
      </c>
      <c r="I6742" t="s">
        <v>438</v>
      </c>
      <c r="J6742" t="s">
        <v>21631</v>
      </c>
      <c r="K6742" t="s">
        <v>21632</v>
      </c>
      <c r="L6742" t="s">
        <v>120</v>
      </c>
      <c r="M6742">
        <v>38</v>
      </c>
      <c r="N6742" t="s">
        <v>113</v>
      </c>
      <c r="O6742" t="s">
        <v>9493</v>
      </c>
      <c r="P6742">
        <v>3</v>
      </c>
      <c r="Q6742">
        <v>0.6</v>
      </c>
      <c r="T6742">
        <v>283</v>
      </c>
      <c r="U6742">
        <v>96</v>
      </c>
      <c r="V6742">
        <v>76</v>
      </c>
      <c r="W6742">
        <v>0.84823001646924412</v>
      </c>
      <c r="X6742">
        <v>1.3571680263507906</v>
      </c>
    </row>
    <row r="6743" spans="1:24" hidden="1" x14ac:dyDescent="0.3">
      <c r="A6743" t="s">
        <v>21637</v>
      </c>
      <c r="B6743" t="s">
        <v>8174</v>
      </c>
      <c r="C6743" t="s">
        <v>2848</v>
      </c>
      <c r="D6743" t="s">
        <v>2847</v>
      </c>
      <c r="E6743" t="s">
        <v>113</v>
      </c>
      <c r="F6743" t="s">
        <v>2849</v>
      </c>
      <c r="G6743" t="s">
        <v>1356</v>
      </c>
      <c r="H6743" t="s">
        <v>127</v>
      </c>
      <c r="I6743" t="s">
        <v>163</v>
      </c>
      <c r="J6743" t="s">
        <v>21638</v>
      </c>
      <c r="K6743" t="s">
        <v>21639</v>
      </c>
      <c r="L6743" t="s">
        <v>1173</v>
      </c>
      <c r="M6743">
        <v>50</v>
      </c>
      <c r="N6743" t="s">
        <v>9971</v>
      </c>
      <c r="O6743" t="s">
        <v>9481</v>
      </c>
      <c r="P6743">
        <v>3</v>
      </c>
      <c r="Q6743">
        <v>1498</v>
      </c>
      <c r="R6743">
        <v>398</v>
      </c>
      <c r="S6743">
        <v>158</v>
      </c>
      <c r="T6743">
        <v>50</v>
      </c>
      <c r="U6743">
        <v>140</v>
      </c>
      <c r="V6743">
        <v>240</v>
      </c>
      <c r="W6743">
        <v>1.7886120000000001</v>
      </c>
      <c r="X6743">
        <v>2.1463344000000002</v>
      </c>
    </row>
    <row r="6744" spans="1:24" hidden="1" x14ac:dyDescent="0.3">
      <c r="A6744" t="s">
        <v>21640</v>
      </c>
      <c r="B6744" t="s">
        <v>8179</v>
      </c>
      <c r="C6744" t="s">
        <v>2848</v>
      </c>
      <c r="D6744" t="s">
        <v>2847</v>
      </c>
      <c r="E6744" t="s">
        <v>113</v>
      </c>
      <c r="F6744" t="s">
        <v>2849</v>
      </c>
      <c r="G6744" t="s">
        <v>1356</v>
      </c>
      <c r="H6744" t="s">
        <v>127</v>
      </c>
      <c r="I6744" t="s">
        <v>163</v>
      </c>
      <c r="J6744" t="s">
        <v>21638</v>
      </c>
      <c r="K6744" t="s">
        <v>21639</v>
      </c>
      <c r="L6744" t="s">
        <v>1173</v>
      </c>
      <c r="M6744">
        <v>50</v>
      </c>
      <c r="N6744" t="s">
        <v>9971</v>
      </c>
      <c r="O6744" t="s">
        <v>13836</v>
      </c>
      <c r="P6744">
        <v>2</v>
      </c>
      <c r="Q6744">
        <v>560</v>
      </c>
      <c r="R6744">
        <v>492</v>
      </c>
      <c r="S6744">
        <v>133</v>
      </c>
      <c r="W6744">
        <v>0.55103999999999997</v>
      </c>
      <c r="X6744">
        <v>0.66124799999999995</v>
      </c>
    </row>
    <row r="6745" spans="1:24" hidden="1" x14ac:dyDescent="0.3">
      <c r="A6745" t="s">
        <v>21641</v>
      </c>
      <c r="B6745" t="s">
        <v>8536</v>
      </c>
      <c r="C6745" t="s">
        <v>2848</v>
      </c>
      <c r="D6745" t="s">
        <v>2847</v>
      </c>
      <c r="E6745" t="s">
        <v>113</v>
      </c>
      <c r="F6745" t="s">
        <v>2849</v>
      </c>
      <c r="G6745" t="s">
        <v>1356</v>
      </c>
      <c r="H6745" t="s">
        <v>127</v>
      </c>
      <c r="I6745" t="s">
        <v>163</v>
      </c>
      <c r="J6745" t="s">
        <v>21638</v>
      </c>
      <c r="K6745" t="s">
        <v>21639</v>
      </c>
      <c r="L6745" t="s">
        <v>1173</v>
      </c>
      <c r="M6745">
        <v>50</v>
      </c>
      <c r="N6745" t="s">
        <v>9971</v>
      </c>
      <c r="O6745" t="s">
        <v>9483</v>
      </c>
      <c r="P6745">
        <v>2</v>
      </c>
      <c r="Q6745">
        <v>630</v>
      </c>
      <c r="R6745">
        <v>321</v>
      </c>
      <c r="S6745">
        <v>130</v>
      </c>
      <c r="W6745">
        <v>0.40445999999999999</v>
      </c>
      <c r="X6745">
        <v>0.48535199999999995</v>
      </c>
    </row>
    <row r="6746" spans="1:24" hidden="1" x14ac:dyDescent="0.3">
      <c r="A6746" t="s">
        <v>21642</v>
      </c>
      <c r="B6746" t="s">
        <v>8539</v>
      </c>
      <c r="C6746" t="s">
        <v>2848</v>
      </c>
      <c r="D6746" t="s">
        <v>2847</v>
      </c>
      <c r="E6746" t="s">
        <v>113</v>
      </c>
      <c r="F6746" t="s">
        <v>2849</v>
      </c>
      <c r="G6746" t="s">
        <v>1356</v>
      </c>
      <c r="H6746" t="s">
        <v>127</v>
      </c>
      <c r="I6746" t="s">
        <v>163</v>
      </c>
      <c r="J6746" t="s">
        <v>21638</v>
      </c>
      <c r="K6746" t="s">
        <v>21639</v>
      </c>
      <c r="L6746" t="s">
        <v>1173</v>
      </c>
      <c r="M6746">
        <v>48</v>
      </c>
      <c r="N6746" t="s">
        <v>9971</v>
      </c>
      <c r="O6746" t="s">
        <v>21643</v>
      </c>
      <c r="P6746">
        <v>1</v>
      </c>
      <c r="Q6746">
        <v>250</v>
      </c>
      <c r="R6746">
        <v>250</v>
      </c>
      <c r="S6746">
        <v>100</v>
      </c>
      <c r="W6746">
        <v>6.25E-2</v>
      </c>
      <c r="X6746">
        <v>7.4999999999999997E-2</v>
      </c>
    </row>
    <row r="6747" spans="1:24" hidden="1" x14ac:dyDescent="0.3">
      <c r="A6747" t="s">
        <v>21644</v>
      </c>
      <c r="B6747" t="s">
        <v>8211</v>
      </c>
      <c r="C6747" t="s">
        <v>2848</v>
      </c>
      <c r="D6747" t="s">
        <v>2847</v>
      </c>
      <c r="E6747" t="s">
        <v>113</v>
      </c>
      <c r="F6747" t="s">
        <v>2849</v>
      </c>
      <c r="G6747" t="s">
        <v>1356</v>
      </c>
      <c r="H6747" t="s">
        <v>127</v>
      </c>
      <c r="I6747" t="s">
        <v>163</v>
      </c>
      <c r="J6747" t="s">
        <v>21638</v>
      </c>
      <c r="K6747" t="s">
        <v>21639</v>
      </c>
      <c r="L6747" t="s">
        <v>1173</v>
      </c>
      <c r="M6747">
        <v>48</v>
      </c>
      <c r="N6747" t="s">
        <v>9971</v>
      </c>
      <c r="O6747" t="s">
        <v>21645</v>
      </c>
      <c r="P6747">
        <v>1</v>
      </c>
      <c r="Q6747">
        <v>0.9</v>
      </c>
      <c r="T6747">
        <v>333</v>
      </c>
      <c r="W6747">
        <v>0.63617251235193317</v>
      </c>
      <c r="X6747">
        <v>1.0178760197630932</v>
      </c>
    </row>
    <row r="6748" spans="1:24" hidden="1" x14ac:dyDescent="0.3">
      <c r="A6748" t="s">
        <v>21646</v>
      </c>
      <c r="B6748" t="s">
        <v>8174</v>
      </c>
      <c r="C6748" t="s">
        <v>1799</v>
      </c>
      <c r="D6748" t="s">
        <v>1798</v>
      </c>
      <c r="E6748" t="s">
        <v>113</v>
      </c>
      <c r="F6748" t="s">
        <v>1800</v>
      </c>
      <c r="G6748" t="s">
        <v>247</v>
      </c>
      <c r="H6748" t="s">
        <v>308</v>
      </c>
      <c r="I6748" t="s">
        <v>1460</v>
      </c>
      <c r="J6748" t="s">
        <v>21647</v>
      </c>
      <c r="K6748" t="s">
        <v>21648</v>
      </c>
      <c r="L6748" t="s">
        <v>120</v>
      </c>
      <c r="M6748">
        <v>40</v>
      </c>
      <c r="N6748" t="s">
        <v>9085</v>
      </c>
      <c r="O6748" t="s">
        <v>17159</v>
      </c>
      <c r="P6748">
        <v>3</v>
      </c>
      <c r="Q6748">
        <v>1450</v>
      </c>
      <c r="R6748">
        <v>400</v>
      </c>
      <c r="T6748">
        <v>10</v>
      </c>
      <c r="U6748">
        <v>140</v>
      </c>
      <c r="V6748">
        <v>280</v>
      </c>
      <c r="W6748">
        <v>1.74</v>
      </c>
      <c r="X6748">
        <v>2.0880000000000001</v>
      </c>
    </row>
    <row r="6749" spans="1:24" hidden="1" x14ac:dyDescent="0.3">
      <c r="A6749" t="s">
        <v>21649</v>
      </c>
      <c r="B6749" t="s">
        <v>8617</v>
      </c>
      <c r="C6749" t="s">
        <v>1799</v>
      </c>
      <c r="D6749" t="s">
        <v>1798</v>
      </c>
      <c r="E6749" t="s">
        <v>113</v>
      </c>
      <c r="F6749" t="s">
        <v>1800</v>
      </c>
      <c r="G6749" t="s">
        <v>247</v>
      </c>
      <c r="H6749" t="s">
        <v>308</v>
      </c>
      <c r="I6749" t="s">
        <v>1460</v>
      </c>
      <c r="J6749" t="s">
        <v>21647</v>
      </c>
      <c r="K6749" t="s">
        <v>21648</v>
      </c>
      <c r="L6749" t="s">
        <v>120</v>
      </c>
      <c r="M6749">
        <v>40</v>
      </c>
      <c r="N6749" t="s">
        <v>9085</v>
      </c>
      <c r="O6749" t="s">
        <v>8647</v>
      </c>
      <c r="P6749">
        <v>3</v>
      </c>
      <c r="Q6749">
        <v>1509</v>
      </c>
      <c r="R6749">
        <v>469</v>
      </c>
      <c r="T6749">
        <v>10</v>
      </c>
      <c r="U6749">
        <v>140</v>
      </c>
      <c r="V6749">
        <v>280</v>
      </c>
      <c r="W6749">
        <v>2.1231629999999999</v>
      </c>
      <c r="X6749">
        <v>2.5477955999999997</v>
      </c>
    </row>
    <row r="6750" spans="1:24" hidden="1" x14ac:dyDescent="0.3">
      <c r="A6750" t="s">
        <v>21650</v>
      </c>
      <c r="B6750" t="s">
        <v>8179</v>
      </c>
      <c r="C6750" t="s">
        <v>1799</v>
      </c>
      <c r="D6750" t="s">
        <v>1798</v>
      </c>
      <c r="E6750" t="s">
        <v>113</v>
      </c>
      <c r="F6750" t="s">
        <v>1800</v>
      </c>
      <c r="G6750" t="s">
        <v>247</v>
      </c>
      <c r="H6750" t="s">
        <v>308</v>
      </c>
      <c r="I6750" t="s">
        <v>1460</v>
      </c>
      <c r="J6750" t="s">
        <v>21647</v>
      </c>
      <c r="K6750" t="s">
        <v>21648</v>
      </c>
      <c r="L6750" t="s">
        <v>120</v>
      </c>
      <c r="M6750">
        <v>40</v>
      </c>
      <c r="N6750" t="s">
        <v>9085</v>
      </c>
      <c r="O6750" t="s">
        <v>11880</v>
      </c>
      <c r="P6750">
        <v>3</v>
      </c>
      <c r="Q6750">
        <v>400</v>
      </c>
      <c r="R6750">
        <v>300</v>
      </c>
      <c r="W6750">
        <v>0.36</v>
      </c>
      <c r="X6750">
        <v>0.432</v>
      </c>
    </row>
    <row r="6751" spans="1:24" hidden="1" x14ac:dyDescent="0.3">
      <c r="A6751" t="s">
        <v>21651</v>
      </c>
      <c r="B6751" t="s">
        <v>8536</v>
      </c>
      <c r="C6751" t="s">
        <v>1799</v>
      </c>
      <c r="D6751" t="s">
        <v>1798</v>
      </c>
      <c r="E6751" t="s">
        <v>113</v>
      </c>
      <c r="F6751" t="s">
        <v>1800</v>
      </c>
      <c r="G6751" t="s">
        <v>247</v>
      </c>
      <c r="H6751" t="s">
        <v>308</v>
      </c>
      <c r="I6751" t="s">
        <v>1460</v>
      </c>
      <c r="J6751" t="s">
        <v>21647</v>
      </c>
      <c r="K6751" t="s">
        <v>21648</v>
      </c>
      <c r="L6751" t="s">
        <v>120</v>
      </c>
      <c r="M6751">
        <v>40</v>
      </c>
      <c r="N6751" t="s">
        <v>9085</v>
      </c>
      <c r="O6751" t="s">
        <v>16695</v>
      </c>
      <c r="P6751">
        <v>3</v>
      </c>
      <c r="Q6751">
        <v>480</v>
      </c>
      <c r="R6751">
        <v>356</v>
      </c>
      <c r="W6751">
        <v>0.51263999999999998</v>
      </c>
      <c r="X6751">
        <v>0.61516799999999994</v>
      </c>
    </row>
    <row r="6752" spans="1:24" hidden="1" x14ac:dyDescent="0.3">
      <c r="A6752" t="s">
        <v>21652</v>
      </c>
      <c r="B6752" t="s">
        <v>8539</v>
      </c>
      <c r="C6752" t="s">
        <v>1799</v>
      </c>
      <c r="D6752" t="s">
        <v>1798</v>
      </c>
      <c r="E6752" t="s">
        <v>113</v>
      </c>
      <c r="F6752" t="s">
        <v>1800</v>
      </c>
      <c r="G6752" t="s">
        <v>247</v>
      </c>
      <c r="H6752" t="s">
        <v>308</v>
      </c>
      <c r="I6752" t="s">
        <v>1460</v>
      </c>
      <c r="J6752" t="s">
        <v>21647</v>
      </c>
      <c r="K6752" t="s">
        <v>21648</v>
      </c>
      <c r="L6752" t="s">
        <v>120</v>
      </c>
      <c r="M6752">
        <v>37</v>
      </c>
      <c r="N6752" t="s">
        <v>9085</v>
      </c>
      <c r="O6752" t="s">
        <v>9131</v>
      </c>
      <c r="P6752">
        <v>1</v>
      </c>
      <c r="Q6752">
        <v>210</v>
      </c>
      <c r="R6752">
        <v>210</v>
      </c>
      <c r="W6752">
        <v>4.41E-2</v>
      </c>
      <c r="X6752">
        <v>5.2920000000000002E-2</v>
      </c>
    </row>
    <row r="6753" spans="1:24" hidden="1" x14ac:dyDescent="0.3">
      <c r="A6753" t="s">
        <v>21653</v>
      </c>
      <c r="B6753" t="s">
        <v>8211</v>
      </c>
      <c r="C6753" t="s">
        <v>1799</v>
      </c>
      <c r="D6753" t="s">
        <v>1798</v>
      </c>
      <c r="E6753" t="s">
        <v>113</v>
      </c>
      <c r="F6753" t="s">
        <v>1800</v>
      </c>
      <c r="G6753" t="s">
        <v>247</v>
      </c>
      <c r="H6753" t="s">
        <v>308</v>
      </c>
      <c r="I6753" t="s">
        <v>1460</v>
      </c>
      <c r="J6753" t="s">
        <v>21647</v>
      </c>
      <c r="K6753" t="s">
        <v>21648</v>
      </c>
      <c r="L6753" t="s">
        <v>120</v>
      </c>
      <c r="M6753">
        <v>37</v>
      </c>
      <c r="N6753" t="s">
        <v>10031</v>
      </c>
      <c r="O6753" t="s">
        <v>17679</v>
      </c>
      <c r="P6753">
        <v>1</v>
      </c>
      <c r="Q6753">
        <v>0.6</v>
      </c>
      <c r="T6753">
        <v>45</v>
      </c>
      <c r="W6753">
        <v>0.28274333882308139</v>
      </c>
      <c r="X6753">
        <v>0.45238934211693027</v>
      </c>
    </row>
    <row r="6754" spans="1:24" hidden="1" x14ac:dyDescent="0.3">
      <c r="A6754" t="s">
        <v>21654</v>
      </c>
      <c r="B6754" t="s">
        <v>8174</v>
      </c>
      <c r="C6754" t="s">
        <v>5104</v>
      </c>
      <c r="D6754" t="s">
        <v>5103</v>
      </c>
      <c r="E6754" t="s">
        <v>113</v>
      </c>
      <c r="F6754" t="s">
        <v>5105</v>
      </c>
      <c r="G6754" t="s">
        <v>247</v>
      </c>
      <c r="H6754" t="s">
        <v>308</v>
      </c>
      <c r="I6754" t="s">
        <v>115</v>
      </c>
      <c r="J6754" t="s">
        <v>21655</v>
      </c>
      <c r="K6754" t="s">
        <v>21656</v>
      </c>
      <c r="L6754" t="s">
        <v>120</v>
      </c>
      <c r="M6754">
        <v>40</v>
      </c>
      <c r="N6754" t="s">
        <v>9085</v>
      </c>
      <c r="O6754" t="s">
        <v>17159</v>
      </c>
      <c r="P6754">
        <v>3</v>
      </c>
      <c r="Q6754">
        <v>1450</v>
      </c>
      <c r="R6754">
        <v>400</v>
      </c>
      <c r="T6754">
        <v>70</v>
      </c>
      <c r="U6754">
        <v>160</v>
      </c>
      <c r="V6754">
        <v>240</v>
      </c>
      <c r="W6754">
        <v>1.74</v>
      </c>
      <c r="X6754">
        <v>2.0880000000000001</v>
      </c>
    </row>
    <row r="6755" spans="1:24" hidden="1" x14ac:dyDescent="0.3">
      <c r="A6755" t="s">
        <v>21657</v>
      </c>
      <c r="B6755" t="s">
        <v>8617</v>
      </c>
      <c r="C6755" t="s">
        <v>5104</v>
      </c>
      <c r="D6755" t="s">
        <v>5103</v>
      </c>
      <c r="E6755" t="s">
        <v>113</v>
      </c>
      <c r="F6755" t="s">
        <v>5105</v>
      </c>
      <c r="G6755" t="s">
        <v>247</v>
      </c>
      <c r="H6755" t="s">
        <v>308</v>
      </c>
      <c r="I6755" t="s">
        <v>115</v>
      </c>
      <c r="J6755" t="s">
        <v>21655</v>
      </c>
      <c r="K6755" t="s">
        <v>21656</v>
      </c>
      <c r="L6755" t="s">
        <v>120</v>
      </c>
      <c r="M6755">
        <v>37</v>
      </c>
      <c r="N6755" t="s">
        <v>9085</v>
      </c>
      <c r="O6755" t="s">
        <v>11169</v>
      </c>
      <c r="P6755">
        <v>3</v>
      </c>
      <c r="Q6755">
        <v>2009</v>
      </c>
      <c r="R6755">
        <v>469</v>
      </c>
      <c r="T6755">
        <v>70</v>
      </c>
      <c r="U6755">
        <v>160</v>
      </c>
      <c r="V6755">
        <v>240</v>
      </c>
      <c r="W6755">
        <v>2.8266629999999999</v>
      </c>
      <c r="X6755">
        <v>3.3919956</v>
      </c>
    </row>
    <row r="6756" spans="1:24" hidden="1" x14ac:dyDescent="0.3">
      <c r="A6756" t="s">
        <v>21658</v>
      </c>
      <c r="B6756" t="s">
        <v>8179</v>
      </c>
      <c r="C6756" t="s">
        <v>5104</v>
      </c>
      <c r="D6756" t="s">
        <v>5103</v>
      </c>
      <c r="E6756" t="s">
        <v>113</v>
      </c>
      <c r="F6756" t="s">
        <v>5105</v>
      </c>
      <c r="G6756" t="s">
        <v>247</v>
      </c>
      <c r="H6756" t="s">
        <v>308</v>
      </c>
      <c r="I6756" t="s">
        <v>115</v>
      </c>
      <c r="J6756" t="s">
        <v>21655</v>
      </c>
      <c r="K6756" t="s">
        <v>21656</v>
      </c>
      <c r="L6756" t="s">
        <v>120</v>
      </c>
      <c r="M6756">
        <v>37</v>
      </c>
      <c r="N6756" t="s">
        <v>9085</v>
      </c>
      <c r="O6756" t="s">
        <v>16695</v>
      </c>
      <c r="P6756">
        <v>3</v>
      </c>
      <c r="Q6756">
        <v>400</v>
      </c>
      <c r="R6756">
        <v>300</v>
      </c>
      <c r="W6756">
        <v>0.36</v>
      </c>
      <c r="X6756">
        <v>0.432</v>
      </c>
    </row>
    <row r="6757" spans="1:24" hidden="1" x14ac:dyDescent="0.3">
      <c r="A6757" t="s">
        <v>21659</v>
      </c>
      <c r="B6757" t="s">
        <v>8536</v>
      </c>
      <c r="C6757" t="s">
        <v>5104</v>
      </c>
      <c r="D6757" t="s">
        <v>5103</v>
      </c>
      <c r="E6757" t="s">
        <v>113</v>
      </c>
      <c r="F6757" t="s">
        <v>5105</v>
      </c>
      <c r="G6757" t="s">
        <v>247</v>
      </c>
      <c r="H6757" t="s">
        <v>308</v>
      </c>
      <c r="I6757" t="s">
        <v>115</v>
      </c>
      <c r="J6757" t="s">
        <v>21655</v>
      </c>
      <c r="K6757" t="s">
        <v>21656</v>
      </c>
      <c r="L6757" t="s">
        <v>120</v>
      </c>
      <c r="M6757">
        <v>37</v>
      </c>
      <c r="N6757" t="s">
        <v>9085</v>
      </c>
      <c r="O6757" t="s">
        <v>11880</v>
      </c>
      <c r="P6757">
        <v>3</v>
      </c>
      <c r="Q6757">
        <v>400</v>
      </c>
      <c r="R6757">
        <v>300</v>
      </c>
      <c r="W6757">
        <v>0.36</v>
      </c>
      <c r="X6757">
        <v>0.432</v>
      </c>
    </row>
    <row r="6758" spans="1:24" hidden="1" x14ac:dyDescent="0.3">
      <c r="A6758" t="s">
        <v>21660</v>
      </c>
      <c r="B6758" t="s">
        <v>8174</v>
      </c>
      <c r="C6758" t="s">
        <v>8120</v>
      </c>
      <c r="D6758" t="s">
        <v>8119</v>
      </c>
      <c r="E6758" t="s">
        <v>113</v>
      </c>
      <c r="F6758" t="s">
        <v>8121</v>
      </c>
      <c r="G6758" t="s">
        <v>247</v>
      </c>
      <c r="H6758" t="s">
        <v>308</v>
      </c>
      <c r="I6758" t="s">
        <v>115</v>
      </c>
      <c r="J6758" t="s">
        <v>21661</v>
      </c>
      <c r="K6758" t="s">
        <v>21662</v>
      </c>
      <c r="L6758" t="s">
        <v>120</v>
      </c>
      <c r="M6758">
        <v>39</v>
      </c>
      <c r="N6758" t="s">
        <v>9085</v>
      </c>
      <c r="O6758" t="s">
        <v>17159</v>
      </c>
      <c r="P6758">
        <v>3</v>
      </c>
      <c r="Q6758">
        <v>1450</v>
      </c>
      <c r="R6758">
        <v>400</v>
      </c>
      <c r="T6758">
        <v>340</v>
      </c>
      <c r="U6758">
        <v>60</v>
      </c>
      <c r="V6758">
        <v>160</v>
      </c>
      <c r="W6758">
        <v>1.74</v>
      </c>
      <c r="X6758">
        <v>2.0880000000000001</v>
      </c>
    </row>
    <row r="6759" spans="1:24" hidden="1" x14ac:dyDescent="0.3">
      <c r="A6759" t="s">
        <v>21663</v>
      </c>
      <c r="B6759" t="s">
        <v>8617</v>
      </c>
      <c r="C6759" t="s">
        <v>8120</v>
      </c>
      <c r="D6759" t="s">
        <v>8119</v>
      </c>
      <c r="E6759" t="s">
        <v>113</v>
      </c>
      <c r="F6759" t="s">
        <v>8121</v>
      </c>
      <c r="G6759" t="s">
        <v>247</v>
      </c>
      <c r="H6759" t="s">
        <v>308</v>
      </c>
      <c r="I6759" t="s">
        <v>115</v>
      </c>
      <c r="J6759" t="s">
        <v>21661</v>
      </c>
      <c r="K6759" t="s">
        <v>21662</v>
      </c>
      <c r="L6759" t="s">
        <v>120</v>
      </c>
      <c r="M6759">
        <v>37</v>
      </c>
      <c r="N6759" t="s">
        <v>9085</v>
      </c>
      <c r="O6759" t="s">
        <v>11169</v>
      </c>
      <c r="P6759">
        <v>3</v>
      </c>
      <c r="Q6759">
        <v>2009</v>
      </c>
      <c r="R6759">
        <v>469</v>
      </c>
      <c r="T6759">
        <v>340</v>
      </c>
      <c r="U6759">
        <v>60</v>
      </c>
      <c r="V6759">
        <v>160</v>
      </c>
      <c r="W6759">
        <v>2.8266629999999999</v>
      </c>
      <c r="X6759">
        <v>3.3919956</v>
      </c>
    </row>
    <row r="6760" spans="1:24" hidden="1" x14ac:dyDescent="0.3">
      <c r="A6760" t="s">
        <v>21664</v>
      </c>
      <c r="B6760" t="s">
        <v>8179</v>
      </c>
      <c r="C6760" t="s">
        <v>8120</v>
      </c>
      <c r="D6760" t="s">
        <v>8119</v>
      </c>
      <c r="E6760" t="s">
        <v>113</v>
      </c>
      <c r="F6760" t="s">
        <v>8121</v>
      </c>
      <c r="G6760" t="s">
        <v>247</v>
      </c>
      <c r="H6760" t="s">
        <v>308</v>
      </c>
      <c r="I6760" t="s">
        <v>115</v>
      </c>
      <c r="J6760" t="s">
        <v>21661</v>
      </c>
      <c r="K6760" t="s">
        <v>21662</v>
      </c>
      <c r="L6760" t="s">
        <v>120</v>
      </c>
      <c r="M6760">
        <v>37</v>
      </c>
      <c r="N6760" t="s">
        <v>9085</v>
      </c>
      <c r="O6760" t="s">
        <v>11880</v>
      </c>
      <c r="P6760">
        <v>3</v>
      </c>
      <c r="Q6760">
        <v>400</v>
      </c>
      <c r="R6760">
        <v>300</v>
      </c>
      <c r="W6760">
        <v>0.36</v>
      </c>
      <c r="X6760">
        <v>0.432</v>
      </c>
    </row>
    <row r="6761" spans="1:24" hidden="1" x14ac:dyDescent="0.3">
      <c r="A6761" t="s">
        <v>21665</v>
      </c>
      <c r="B6761" t="s">
        <v>8536</v>
      </c>
      <c r="C6761" t="s">
        <v>8120</v>
      </c>
      <c r="D6761" t="s">
        <v>8119</v>
      </c>
      <c r="E6761" t="s">
        <v>113</v>
      </c>
      <c r="F6761" t="s">
        <v>8121</v>
      </c>
      <c r="G6761" t="s">
        <v>247</v>
      </c>
      <c r="H6761" t="s">
        <v>308</v>
      </c>
      <c r="I6761" t="s">
        <v>115</v>
      </c>
      <c r="J6761" t="s">
        <v>21661</v>
      </c>
      <c r="K6761" t="s">
        <v>21662</v>
      </c>
      <c r="L6761" t="s">
        <v>120</v>
      </c>
      <c r="M6761">
        <v>37</v>
      </c>
      <c r="N6761" t="s">
        <v>9085</v>
      </c>
      <c r="O6761" t="s">
        <v>16695</v>
      </c>
      <c r="P6761">
        <v>3</v>
      </c>
      <c r="Q6761">
        <v>400</v>
      </c>
      <c r="R6761">
        <v>300</v>
      </c>
      <c r="W6761">
        <v>0.36</v>
      </c>
      <c r="X6761">
        <v>0.432</v>
      </c>
    </row>
    <row r="6762" spans="1:24" hidden="1" x14ac:dyDescent="0.3">
      <c r="A6762" t="s">
        <v>21666</v>
      </c>
      <c r="B6762" t="s">
        <v>8174</v>
      </c>
      <c r="C6762" t="s">
        <v>3437</v>
      </c>
      <c r="D6762" t="s">
        <v>21667</v>
      </c>
      <c r="E6762" t="s">
        <v>113</v>
      </c>
      <c r="F6762" t="s">
        <v>3438</v>
      </c>
      <c r="G6762" t="s">
        <v>1356</v>
      </c>
      <c r="H6762" t="s">
        <v>127</v>
      </c>
      <c r="I6762" t="s">
        <v>115</v>
      </c>
      <c r="J6762" t="s">
        <v>113</v>
      </c>
      <c r="K6762" t="s">
        <v>113</v>
      </c>
      <c r="L6762" t="s">
        <v>113</v>
      </c>
      <c r="M6762">
        <v>57</v>
      </c>
      <c r="N6762" t="s">
        <v>9659</v>
      </c>
      <c r="O6762" t="s">
        <v>9042</v>
      </c>
      <c r="P6762">
        <v>3</v>
      </c>
      <c r="Q6762">
        <v>1412</v>
      </c>
      <c r="R6762">
        <v>353</v>
      </c>
      <c r="S6762">
        <v>164</v>
      </c>
      <c r="T6762">
        <v>0</v>
      </c>
      <c r="U6762">
        <v>100</v>
      </c>
      <c r="V6762">
        <v>240</v>
      </c>
      <c r="W6762">
        <v>1.4953080000000001</v>
      </c>
      <c r="X6762">
        <v>1.7943696</v>
      </c>
    </row>
    <row r="6763" spans="1:24" hidden="1" x14ac:dyDescent="0.3">
      <c r="A6763" t="s">
        <v>21668</v>
      </c>
      <c r="B6763" t="s">
        <v>8617</v>
      </c>
      <c r="C6763" t="s">
        <v>3437</v>
      </c>
      <c r="D6763" t="s">
        <v>21667</v>
      </c>
      <c r="E6763" t="s">
        <v>113</v>
      </c>
      <c r="F6763" t="s">
        <v>3438</v>
      </c>
      <c r="G6763" t="s">
        <v>1356</v>
      </c>
      <c r="H6763" t="s">
        <v>127</v>
      </c>
      <c r="I6763" t="s">
        <v>115</v>
      </c>
      <c r="J6763" t="s">
        <v>113</v>
      </c>
      <c r="K6763" t="s">
        <v>113</v>
      </c>
      <c r="L6763" t="s">
        <v>113</v>
      </c>
      <c r="M6763">
        <v>57</v>
      </c>
      <c r="N6763" t="s">
        <v>8614</v>
      </c>
      <c r="O6763" t="s">
        <v>10829</v>
      </c>
      <c r="P6763">
        <v>3</v>
      </c>
      <c r="Q6763">
        <v>739</v>
      </c>
      <c r="R6763">
        <v>435</v>
      </c>
      <c r="S6763">
        <v>223</v>
      </c>
      <c r="T6763">
        <v>0</v>
      </c>
      <c r="U6763">
        <v>100</v>
      </c>
      <c r="V6763">
        <v>240</v>
      </c>
      <c r="W6763">
        <v>0.964395</v>
      </c>
      <c r="X6763">
        <v>1.1572739999999999</v>
      </c>
    </row>
    <row r="6764" spans="1:24" hidden="1" x14ac:dyDescent="0.3">
      <c r="A6764" t="s">
        <v>21669</v>
      </c>
      <c r="B6764" t="s">
        <v>8179</v>
      </c>
      <c r="C6764" t="s">
        <v>3437</v>
      </c>
      <c r="D6764" t="s">
        <v>21667</v>
      </c>
      <c r="E6764" t="s">
        <v>113</v>
      </c>
      <c r="F6764" t="s">
        <v>3438</v>
      </c>
      <c r="G6764" t="s">
        <v>1356</v>
      </c>
      <c r="H6764" t="s">
        <v>127</v>
      </c>
      <c r="I6764" t="s">
        <v>115</v>
      </c>
      <c r="J6764" t="s">
        <v>113</v>
      </c>
      <c r="K6764" t="s">
        <v>113</v>
      </c>
      <c r="L6764" t="s">
        <v>113</v>
      </c>
      <c r="M6764">
        <v>57</v>
      </c>
      <c r="N6764" t="s">
        <v>8614</v>
      </c>
      <c r="O6764" t="s">
        <v>9568</v>
      </c>
      <c r="P6764">
        <v>3</v>
      </c>
      <c r="Q6764">
        <v>353</v>
      </c>
      <c r="R6764">
        <v>261</v>
      </c>
      <c r="S6764">
        <v>104</v>
      </c>
      <c r="W6764">
        <v>0.27639900000000001</v>
      </c>
      <c r="X6764">
        <v>0.3316788</v>
      </c>
    </row>
    <row r="6765" spans="1:24" hidden="1" x14ac:dyDescent="0.3">
      <c r="A6765" t="s">
        <v>21670</v>
      </c>
      <c r="B6765" t="s">
        <v>8174</v>
      </c>
      <c r="C6765" t="s">
        <v>3576</v>
      </c>
      <c r="D6765" t="s">
        <v>7833</v>
      </c>
      <c r="E6765" t="s">
        <v>113</v>
      </c>
      <c r="F6765" t="s">
        <v>3577</v>
      </c>
      <c r="G6765" t="s">
        <v>1356</v>
      </c>
      <c r="H6765" t="s">
        <v>127</v>
      </c>
      <c r="I6765" t="s">
        <v>1113</v>
      </c>
      <c r="J6765" t="s">
        <v>21671</v>
      </c>
      <c r="K6765" t="s">
        <v>21672</v>
      </c>
      <c r="L6765" t="s">
        <v>120</v>
      </c>
      <c r="M6765">
        <v>40</v>
      </c>
      <c r="N6765" t="s">
        <v>9085</v>
      </c>
      <c r="O6765" t="s">
        <v>8467</v>
      </c>
      <c r="P6765">
        <v>3</v>
      </c>
      <c r="Q6765">
        <v>1499</v>
      </c>
      <c r="R6765">
        <v>349</v>
      </c>
      <c r="S6765">
        <v>166</v>
      </c>
      <c r="T6765">
        <v>340</v>
      </c>
      <c r="U6765">
        <v>100</v>
      </c>
      <c r="V6765">
        <v>220</v>
      </c>
      <c r="W6765">
        <v>1.569453</v>
      </c>
      <c r="X6765">
        <v>1.8833435999999999</v>
      </c>
    </row>
    <row r="6766" spans="1:24" hidden="1" x14ac:dyDescent="0.3">
      <c r="A6766" t="s">
        <v>21673</v>
      </c>
      <c r="B6766" t="s">
        <v>8617</v>
      </c>
      <c r="C6766" t="s">
        <v>3576</v>
      </c>
      <c r="D6766" t="s">
        <v>7833</v>
      </c>
      <c r="E6766" t="s">
        <v>113</v>
      </c>
      <c r="F6766" t="s">
        <v>3577</v>
      </c>
      <c r="G6766" t="s">
        <v>1356</v>
      </c>
      <c r="H6766" t="s">
        <v>127</v>
      </c>
      <c r="I6766" t="s">
        <v>1113</v>
      </c>
      <c r="J6766" t="s">
        <v>21671</v>
      </c>
      <c r="K6766" t="s">
        <v>21672</v>
      </c>
      <c r="L6766" t="s">
        <v>120</v>
      </c>
      <c r="M6766">
        <v>40</v>
      </c>
      <c r="N6766" t="s">
        <v>9085</v>
      </c>
      <c r="O6766" t="s">
        <v>18532</v>
      </c>
      <c r="P6766">
        <v>3</v>
      </c>
      <c r="Q6766">
        <v>1450</v>
      </c>
      <c r="R6766">
        <v>400</v>
      </c>
      <c r="S6766">
        <v>180</v>
      </c>
      <c r="T6766">
        <v>340</v>
      </c>
      <c r="U6766">
        <v>100</v>
      </c>
      <c r="V6766">
        <v>220</v>
      </c>
      <c r="W6766">
        <v>1.74</v>
      </c>
      <c r="X6766">
        <v>2.0880000000000001</v>
      </c>
    </row>
    <row r="6767" spans="1:24" hidden="1" x14ac:dyDescent="0.3">
      <c r="A6767" t="s">
        <v>21674</v>
      </c>
      <c r="B6767" t="s">
        <v>8179</v>
      </c>
      <c r="C6767" t="s">
        <v>3576</v>
      </c>
      <c r="D6767" t="s">
        <v>7833</v>
      </c>
      <c r="E6767" t="s">
        <v>113</v>
      </c>
      <c r="F6767" t="s">
        <v>3577</v>
      </c>
      <c r="G6767" t="s">
        <v>1356</v>
      </c>
      <c r="H6767" t="s">
        <v>127</v>
      </c>
      <c r="I6767" t="s">
        <v>1113</v>
      </c>
      <c r="J6767" t="s">
        <v>21671</v>
      </c>
      <c r="K6767" t="s">
        <v>21672</v>
      </c>
      <c r="L6767" t="s">
        <v>120</v>
      </c>
      <c r="M6767">
        <v>40</v>
      </c>
      <c r="N6767" t="s">
        <v>9085</v>
      </c>
      <c r="O6767" t="s">
        <v>11880</v>
      </c>
      <c r="P6767">
        <v>3</v>
      </c>
      <c r="Q6767">
        <v>400</v>
      </c>
      <c r="R6767">
        <v>300</v>
      </c>
      <c r="S6767">
        <v>100</v>
      </c>
      <c r="W6767">
        <v>0.36</v>
      </c>
      <c r="X6767">
        <v>0.432</v>
      </c>
    </row>
    <row r="6768" spans="1:24" hidden="1" x14ac:dyDescent="0.3">
      <c r="A6768" t="s">
        <v>21675</v>
      </c>
      <c r="B6768" t="s">
        <v>8174</v>
      </c>
      <c r="C6768" t="s">
        <v>20239</v>
      </c>
      <c r="D6768" t="s">
        <v>21676</v>
      </c>
      <c r="E6768" t="s">
        <v>113</v>
      </c>
      <c r="F6768" t="s">
        <v>20241</v>
      </c>
      <c r="G6768" t="s">
        <v>1356</v>
      </c>
      <c r="H6768" t="s">
        <v>127</v>
      </c>
      <c r="I6768" t="s">
        <v>115</v>
      </c>
      <c r="J6768" t="s">
        <v>21677</v>
      </c>
      <c r="K6768" t="s">
        <v>21678</v>
      </c>
      <c r="L6768" t="s">
        <v>120</v>
      </c>
      <c r="M6768">
        <v>40</v>
      </c>
      <c r="N6768" t="s">
        <v>9659</v>
      </c>
      <c r="O6768" t="s">
        <v>9042</v>
      </c>
      <c r="P6768">
        <v>3</v>
      </c>
      <c r="Q6768">
        <v>1412</v>
      </c>
      <c r="R6768">
        <v>353</v>
      </c>
      <c r="S6768">
        <v>164</v>
      </c>
      <c r="T6768">
        <v>45</v>
      </c>
      <c r="U6768">
        <v>120</v>
      </c>
      <c r="V6768">
        <v>225</v>
      </c>
      <c r="W6768">
        <v>1.4953080000000001</v>
      </c>
      <c r="X6768">
        <v>1.7943696</v>
      </c>
    </row>
    <row r="6769" spans="1:24" hidden="1" x14ac:dyDescent="0.3">
      <c r="A6769" t="s">
        <v>21679</v>
      </c>
      <c r="B6769" t="s">
        <v>8617</v>
      </c>
      <c r="C6769" t="s">
        <v>20239</v>
      </c>
      <c r="D6769" t="s">
        <v>21676</v>
      </c>
      <c r="E6769" t="s">
        <v>113</v>
      </c>
      <c r="F6769" t="s">
        <v>20241</v>
      </c>
      <c r="G6769" t="s">
        <v>1356</v>
      </c>
      <c r="H6769" t="s">
        <v>127</v>
      </c>
      <c r="I6769" t="s">
        <v>115</v>
      </c>
      <c r="J6769" t="s">
        <v>21677</v>
      </c>
      <c r="K6769" t="s">
        <v>21678</v>
      </c>
      <c r="L6769" t="s">
        <v>120</v>
      </c>
      <c r="M6769">
        <v>40</v>
      </c>
      <c r="N6769" t="s">
        <v>8614</v>
      </c>
      <c r="O6769" t="s">
        <v>10829</v>
      </c>
      <c r="P6769">
        <v>3</v>
      </c>
      <c r="Q6769">
        <v>739</v>
      </c>
      <c r="R6769">
        <v>435</v>
      </c>
      <c r="S6769">
        <v>223</v>
      </c>
      <c r="T6769">
        <v>45</v>
      </c>
      <c r="U6769">
        <v>120</v>
      </c>
      <c r="V6769">
        <v>225</v>
      </c>
      <c r="W6769">
        <v>0.964395</v>
      </c>
      <c r="X6769">
        <v>1.1572739999999999</v>
      </c>
    </row>
    <row r="6770" spans="1:24" hidden="1" x14ac:dyDescent="0.3">
      <c r="A6770" t="s">
        <v>21680</v>
      </c>
      <c r="B6770" t="s">
        <v>8179</v>
      </c>
      <c r="C6770" t="s">
        <v>20239</v>
      </c>
      <c r="D6770" t="s">
        <v>21676</v>
      </c>
      <c r="E6770" t="s">
        <v>113</v>
      </c>
      <c r="F6770" t="s">
        <v>20241</v>
      </c>
      <c r="G6770" t="s">
        <v>1356</v>
      </c>
      <c r="H6770" t="s">
        <v>127</v>
      </c>
      <c r="I6770" t="s">
        <v>115</v>
      </c>
      <c r="J6770" t="s">
        <v>21677</v>
      </c>
      <c r="K6770" t="s">
        <v>21678</v>
      </c>
      <c r="L6770" t="s">
        <v>120</v>
      </c>
      <c r="M6770">
        <v>40</v>
      </c>
      <c r="N6770" t="s">
        <v>8614</v>
      </c>
      <c r="O6770" t="s">
        <v>9568</v>
      </c>
      <c r="P6770">
        <v>3</v>
      </c>
      <c r="Q6770">
        <v>353</v>
      </c>
      <c r="R6770">
        <v>261</v>
      </c>
      <c r="S6770">
        <v>104</v>
      </c>
      <c r="W6770">
        <v>0.27639900000000001</v>
      </c>
      <c r="X6770">
        <v>0.3316788</v>
      </c>
    </row>
    <row r="6771" spans="1:24" hidden="1" x14ac:dyDescent="0.3">
      <c r="A6771" t="s">
        <v>21681</v>
      </c>
      <c r="B6771" t="s">
        <v>8174</v>
      </c>
      <c r="C6771" t="s">
        <v>7626</v>
      </c>
      <c r="D6771" t="s">
        <v>7854</v>
      </c>
      <c r="E6771" t="s">
        <v>113</v>
      </c>
      <c r="F6771" t="s">
        <v>7627</v>
      </c>
      <c r="G6771" t="s">
        <v>247</v>
      </c>
      <c r="H6771" t="s">
        <v>371</v>
      </c>
      <c r="I6771" t="s">
        <v>115</v>
      </c>
      <c r="J6771" t="s">
        <v>21682</v>
      </c>
      <c r="K6771" t="s">
        <v>21683</v>
      </c>
      <c r="L6771" t="s">
        <v>1173</v>
      </c>
      <c r="M6771">
        <v>50</v>
      </c>
      <c r="N6771" t="s">
        <v>8614</v>
      </c>
      <c r="O6771" t="s">
        <v>9835</v>
      </c>
      <c r="P6771">
        <v>3</v>
      </c>
      <c r="Q6771">
        <v>694</v>
      </c>
      <c r="R6771">
        <v>408</v>
      </c>
      <c r="T6771">
        <v>350</v>
      </c>
      <c r="U6771">
        <v>100</v>
      </c>
      <c r="V6771">
        <v>250</v>
      </c>
      <c r="W6771">
        <v>0.84945599999999999</v>
      </c>
      <c r="X6771">
        <v>1.0193471999999999</v>
      </c>
    </row>
    <row r="6772" spans="1:24" hidden="1" x14ac:dyDescent="0.3">
      <c r="A6772" t="s">
        <v>21684</v>
      </c>
      <c r="B6772" t="s">
        <v>8617</v>
      </c>
      <c r="C6772" t="s">
        <v>7626</v>
      </c>
      <c r="D6772" t="s">
        <v>7854</v>
      </c>
      <c r="E6772" t="s">
        <v>113</v>
      </c>
      <c r="F6772" t="s">
        <v>7627</v>
      </c>
      <c r="G6772" t="s">
        <v>247</v>
      </c>
      <c r="H6772" t="s">
        <v>371</v>
      </c>
      <c r="I6772" t="s">
        <v>115</v>
      </c>
      <c r="J6772" t="s">
        <v>21682</v>
      </c>
      <c r="K6772" t="s">
        <v>21683</v>
      </c>
      <c r="L6772" t="s">
        <v>1173</v>
      </c>
      <c r="M6772">
        <v>48</v>
      </c>
      <c r="N6772" t="s">
        <v>9659</v>
      </c>
      <c r="O6772" t="s">
        <v>9491</v>
      </c>
      <c r="P6772">
        <v>3</v>
      </c>
      <c r="Q6772">
        <v>1499</v>
      </c>
      <c r="R6772">
        <v>395</v>
      </c>
      <c r="T6772">
        <v>350</v>
      </c>
      <c r="U6772">
        <v>100</v>
      </c>
      <c r="V6772">
        <v>250</v>
      </c>
      <c r="W6772">
        <v>1.7763150000000001</v>
      </c>
      <c r="X6772">
        <v>2.1315780000000002</v>
      </c>
    </row>
    <row r="6773" spans="1:24" hidden="1" x14ac:dyDescent="0.3">
      <c r="A6773" t="s">
        <v>21685</v>
      </c>
      <c r="B6773" t="s">
        <v>8179</v>
      </c>
      <c r="C6773" t="s">
        <v>7626</v>
      </c>
      <c r="D6773" t="s">
        <v>7854</v>
      </c>
      <c r="E6773" t="s">
        <v>113</v>
      </c>
      <c r="F6773" t="s">
        <v>7627</v>
      </c>
      <c r="G6773" t="s">
        <v>247</v>
      </c>
      <c r="H6773" t="s">
        <v>371</v>
      </c>
      <c r="I6773" t="s">
        <v>115</v>
      </c>
      <c r="J6773" t="s">
        <v>21682</v>
      </c>
      <c r="K6773" t="s">
        <v>21683</v>
      </c>
      <c r="L6773" t="s">
        <v>1173</v>
      </c>
      <c r="M6773">
        <v>48</v>
      </c>
      <c r="N6773" t="s">
        <v>8614</v>
      </c>
      <c r="O6773" t="s">
        <v>21686</v>
      </c>
      <c r="P6773">
        <v>3</v>
      </c>
      <c r="Q6773">
        <v>523</v>
      </c>
      <c r="R6773">
        <v>397</v>
      </c>
      <c r="W6773">
        <v>0.62289300000000003</v>
      </c>
      <c r="X6773">
        <v>0.74747160000000001</v>
      </c>
    </row>
    <row r="6774" spans="1:24" hidden="1" x14ac:dyDescent="0.3">
      <c r="A6774" t="s">
        <v>21687</v>
      </c>
      <c r="B6774" t="s">
        <v>1304</v>
      </c>
      <c r="C6774" t="s">
        <v>7626</v>
      </c>
      <c r="D6774" t="s">
        <v>7854</v>
      </c>
      <c r="E6774" t="s">
        <v>113</v>
      </c>
      <c r="F6774" t="s">
        <v>7627</v>
      </c>
      <c r="G6774" t="s">
        <v>247</v>
      </c>
      <c r="H6774" t="s">
        <v>371</v>
      </c>
      <c r="I6774" t="s">
        <v>115</v>
      </c>
      <c r="J6774" t="s">
        <v>21682</v>
      </c>
      <c r="K6774" t="s">
        <v>21683</v>
      </c>
      <c r="L6774" t="s">
        <v>1173</v>
      </c>
      <c r="M6774">
        <v>0</v>
      </c>
      <c r="N6774" t="s">
        <v>113</v>
      </c>
      <c r="O6774" t="s">
        <v>13812</v>
      </c>
      <c r="P6774">
        <v>1</v>
      </c>
    </row>
    <row r="6775" spans="1:24" hidden="1" x14ac:dyDescent="0.3">
      <c r="A6775" t="s">
        <v>21688</v>
      </c>
      <c r="B6775" t="s">
        <v>8174</v>
      </c>
      <c r="C6775" t="s">
        <v>21689</v>
      </c>
      <c r="D6775" t="s">
        <v>21690</v>
      </c>
      <c r="E6775" t="s">
        <v>113</v>
      </c>
      <c r="F6775" t="s">
        <v>21691</v>
      </c>
      <c r="G6775" t="s">
        <v>133</v>
      </c>
      <c r="H6775" t="s">
        <v>21402</v>
      </c>
      <c r="I6775" t="s">
        <v>540</v>
      </c>
      <c r="J6775" t="s">
        <v>21692</v>
      </c>
      <c r="K6775" t="s">
        <v>21693</v>
      </c>
      <c r="L6775" t="s">
        <v>1173</v>
      </c>
      <c r="M6775">
        <v>50</v>
      </c>
      <c r="N6775" t="s">
        <v>9971</v>
      </c>
      <c r="O6775" t="s">
        <v>8207</v>
      </c>
      <c r="P6775">
        <v>3</v>
      </c>
      <c r="Q6775">
        <v>1400</v>
      </c>
      <c r="R6775">
        <v>320</v>
      </c>
      <c r="S6775">
        <v>145</v>
      </c>
      <c r="T6775">
        <v>125</v>
      </c>
      <c r="U6775">
        <v>220</v>
      </c>
      <c r="V6775">
        <v>330</v>
      </c>
      <c r="W6775">
        <v>1.3440000000000001</v>
      </c>
      <c r="X6775">
        <v>1.6128</v>
      </c>
    </row>
    <row r="6776" spans="1:24" hidden="1" x14ac:dyDescent="0.3">
      <c r="A6776" t="s">
        <v>21694</v>
      </c>
      <c r="B6776" t="s">
        <v>8179</v>
      </c>
      <c r="C6776" t="s">
        <v>21689</v>
      </c>
      <c r="D6776" t="s">
        <v>21690</v>
      </c>
      <c r="E6776" t="s">
        <v>113</v>
      </c>
      <c r="F6776" t="s">
        <v>21691</v>
      </c>
      <c r="G6776" t="s">
        <v>133</v>
      </c>
      <c r="H6776" t="s">
        <v>21402</v>
      </c>
      <c r="I6776" t="s">
        <v>540</v>
      </c>
      <c r="J6776" t="s">
        <v>21692</v>
      </c>
      <c r="K6776" t="s">
        <v>21693</v>
      </c>
      <c r="L6776" t="s">
        <v>1173</v>
      </c>
      <c r="M6776">
        <v>50</v>
      </c>
      <c r="N6776" t="s">
        <v>9971</v>
      </c>
      <c r="O6776" t="s">
        <v>13147</v>
      </c>
      <c r="P6776">
        <v>1</v>
      </c>
      <c r="Q6776">
        <v>560</v>
      </c>
      <c r="R6776">
        <v>422</v>
      </c>
      <c r="S6776">
        <v>133</v>
      </c>
      <c r="W6776">
        <v>0.23632</v>
      </c>
      <c r="X6776">
        <v>0.283584</v>
      </c>
    </row>
    <row r="6777" spans="1:24" hidden="1" x14ac:dyDescent="0.3">
      <c r="A6777" t="s">
        <v>21695</v>
      </c>
      <c r="B6777" t="s">
        <v>8536</v>
      </c>
      <c r="C6777" t="s">
        <v>21689</v>
      </c>
      <c r="D6777" t="s">
        <v>21690</v>
      </c>
      <c r="E6777" t="s">
        <v>113</v>
      </c>
      <c r="F6777" t="s">
        <v>21691</v>
      </c>
      <c r="G6777" t="s">
        <v>133</v>
      </c>
      <c r="H6777" t="s">
        <v>21402</v>
      </c>
      <c r="I6777" t="s">
        <v>540</v>
      </c>
      <c r="J6777" t="s">
        <v>21692</v>
      </c>
      <c r="K6777" t="s">
        <v>21693</v>
      </c>
      <c r="L6777" t="s">
        <v>1173</v>
      </c>
      <c r="M6777">
        <v>48</v>
      </c>
      <c r="N6777" t="s">
        <v>10031</v>
      </c>
      <c r="O6777" t="s">
        <v>9505</v>
      </c>
      <c r="P6777">
        <v>2</v>
      </c>
      <c r="W6777">
        <v>0</v>
      </c>
      <c r="X6777">
        <v>0</v>
      </c>
    </row>
    <row r="6778" spans="1:24" hidden="1" x14ac:dyDescent="0.3">
      <c r="A6778" t="s">
        <v>21696</v>
      </c>
      <c r="B6778" t="s">
        <v>8211</v>
      </c>
      <c r="C6778" t="s">
        <v>21689</v>
      </c>
      <c r="D6778" t="s">
        <v>21690</v>
      </c>
      <c r="E6778" t="s">
        <v>113</v>
      </c>
      <c r="F6778" t="s">
        <v>21691</v>
      </c>
      <c r="G6778" t="s">
        <v>133</v>
      </c>
      <c r="H6778" t="s">
        <v>21402</v>
      </c>
      <c r="I6778" t="s">
        <v>540</v>
      </c>
      <c r="J6778" t="s">
        <v>21692</v>
      </c>
      <c r="K6778" t="s">
        <v>21693</v>
      </c>
      <c r="L6778" t="s">
        <v>1173</v>
      </c>
      <c r="M6778">
        <v>48</v>
      </c>
      <c r="N6778" t="s">
        <v>10031</v>
      </c>
      <c r="O6778" t="s">
        <v>8843</v>
      </c>
      <c r="P6778">
        <v>1</v>
      </c>
      <c r="Q6778">
        <v>0.9</v>
      </c>
      <c r="T6778">
        <v>76.73</v>
      </c>
      <c r="W6778">
        <v>0.63617251235193317</v>
      </c>
      <c r="X6778">
        <v>1.0178760197630932</v>
      </c>
    </row>
    <row r="6779" spans="1:24" hidden="1" x14ac:dyDescent="0.3">
      <c r="A6779" t="s">
        <v>21697</v>
      </c>
      <c r="B6779" t="s">
        <v>8174</v>
      </c>
      <c r="C6779" t="s">
        <v>21698</v>
      </c>
      <c r="D6779" t="s">
        <v>21699</v>
      </c>
      <c r="E6779" t="s">
        <v>113</v>
      </c>
      <c r="F6779" t="s">
        <v>21700</v>
      </c>
      <c r="G6779" t="s">
        <v>133</v>
      </c>
      <c r="H6779" t="s">
        <v>21402</v>
      </c>
      <c r="I6779" t="s">
        <v>540</v>
      </c>
      <c r="J6779" t="s">
        <v>21701</v>
      </c>
      <c r="K6779" t="s">
        <v>21702</v>
      </c>
      <c r="L6779" t="s">
        <v>120</v>
      </c>
      <c r="M6779">
        <v>40</v>
      </c>
      <c r="N6779" t="s">
        <v>9971</v>
      </c>
      <c r="O6779" t="s">
        <v>8207</v>
      </c>
      <c r="P6779">
        <v>3</v>
      </c>
      <c r="Q6779">
        <v>1400</v>
      </c>
      <c r="R6779">
        <v>320</v>
      </c>
      <c r="S6779">
        <v>145</v>
      </c>
      <c r="T6779">
        <v>115</v>
      </c>
      <c r="U6779">
        <v>180</v>
      </c>
      <c r="V6779">
        <v>295</v>
      </c>
      <c r="W6779">
        <v>1.3440000000000001</v>
      </c>
      <c r="X6779">
        <v>1.6128</v>
      </c>
    </row>
    <row r="6780" spans="1:24" hidden="1" x14ac:dyDescent="0.3">
      <c r="A6780" t="s">
        <v>21703</v>
      </c>
      <c r="B6780" t="s">
        <v>8179</v>
      </c>
      <c r="C6780" t="s">
        <v>21698</v>
      </c>
      <c r="D6780" t="s">
        <v>21699</v>
      </c>
      <c r="E6780" t="s">
        <v>113</v>
      </c>
      <c r="F6780" t="s">
        <v>21700</v>
      </c>
      <c r="G6780" t="s">
        <v>133</v>
      </c>
      <c r="H6780" t="s">
        <v>21402</v>
      </c>
      <c r="I6780" t="s">
        <v>540</v>
      </c>
      <c r="J6780" t="s">
        <v>21701</v>
      </c>
      <c r="K6780" t="s">
        <v>21702</v>
      </c>
      <c r="L6780" t="s">
        <v>120</v>
      </c>
      <c r="M6780">
        <v>40</v>
      </c>
      <c r="N6780" t="s">
        <v>9971</v>
      </c>
      <c r="O6780" t="s">
        <v>13147</v>
      </c>
      <c r="P6780">
        <v>1</v>
      </c>
      <c r="Q6780">
        <v>560</v>
      </c>
      <c r="R6780">
        <v>422</v>
      </c>
      <c r="S6780">
        <v>133</v>
      </c>
      <c r="W6780">
        <v>0.23632</v>
      </c>
      <c r="X6780">
        <v>0.283584</v>
      </c>
    </row>
    <row r="6781" spans="1:24" hidden="1" x14ac:dyDescent="0.3">
      <c r="A6781" t="s">
        <v>21704</v>
      </c>
      <c r="B6781" t="s">
        <v>8536</v>
      </c>
      <c r="C6781" t="s">
        <v>21698</v>
      </c>
      <c r="D6781" t="s">
        <v>21699</v>
      </c>
      <c r="E6781" t="s">
        <v>113</v>
      </c>
      <c r="F6781" t="s">
        <v>21700</v>
      </c>
      <c r="G6781" t="s">
        <v>133</v>
      </c>
      <c r="H6781" t="s">
        <v>21402</v>
      </c>
      <c r="I6781" t="s">
        <v>540</v>
      </c>
      <c r="J6781" t="s">
        <v>21701</v>
      </c>
      <c r="K6781" t="s">
        <v>21702</v>
      </c>
      <c r="L6781" t="s">
        <v>120</v>
      </c>
      <c r="M6781">
        <v>38</v>
      </c>
      <c r="N6781" t="s">
        <v>10031</v>
      </c>
      <c r="O6781" t="s">
        <v>9505</v>
      </c>
      <c r="P6781">
        <v>2</v>
      </c>
      <c r="W6781">
        <v>0</v>
      </c>
      <c r="X6781">
        <v>0</v>
      </c>
    </row>
    <row r="6782" spans="1:24" hidden="1" x14ac:dyDescent="0.3">
      <c r="A6782" t="s">
        <v>21705</v>
      </c>
      <c r="B6782" t="s">
        <v>8211</v>
      </c>
      <c r="C6782" t="s">
        <v>21698</v>
      </c>
      <c r="D6782" t="s">
        <v>21699</v>
      </c>
      <c r="E6782" t="s">
        <v>113</v>
      </c>
      <c r="F6782" t="s">
        <v>21700</v>
      </c>
      <c r="G6782" t="s">
        <v>133</v>
      </c>
      <c r="H6782" t="s">
        <v>21402</v>
      </c>
      <c r="I6782" t="s">
        <v>540</v>
      </c>
      <c r="J6782" t="s">
        <v>21701</v>
      </c>
      <c r="K6782" t="s">
        <v>21702</v>
      </c>
      <c r="L6782" t="s">
        <v>120</v>
      </c>
      <c r="M6782">
        <v>38</v>
      </c>
      <c r="N6782" t="s">
        <v>10031</v>
      </c>
      <c r="O6782" t="s">
        <v>8843</v>
      </c>
      <c r="P6782">
        <v>1</v>
      </c>
      <c r="Q6782">
        <v>0.9</v>
      </c>
      <c r="T6782">
        <v>113.94</v>
      </c>
      <c r="W6782">
        <v>0.63617251235193317</v>
      </c>
      <c r="X6782">
        <v>1.0178760197630932</v>
      </c>
    </row>
    <row r="6783" spans="1:24" hidden="1" x14ac:dyDescent="0.3">
      <c r="A6783" t="s">
        <v>21706</v>
      </c>
      <c r="B6783" t="s">
        <v>8174</v>
      </c>
      <c r="C6783" t="s">
        <v>21707</v>
      </c>
      <c r="D6783" t="s">
        <v>21708</v>
      </c>
      <c r="E6783" t="s">
        <v>113</v>
      </c>
      <c r="F6783" t="s">
        <v>21709</v>
      </c>
      <c r="G6783" t="s">
        <v>133</v>
      </c>
      <c r="H6783" t="s">
        <v>21402</v>
      </c>
      <c r="I6783" t="s">
        <v>540</v>
      </c>
      <c r="J6783" t="s">
        <v>21710</v>
      </c>
      <c r="K6783" t="s">
        <v>21711</v>
      </c>
      <c r="L6783" t="s">
        <v>9030</v>
      </c>
      <c r="M6783">
        <v>60</v>
      </c>
      <c r="N6783" t="s">
        <v>9971</v>
      </c>
      <c r="O6783" t="s">
        <v>8207</v>
      </c>
      <c r="P6783">
        <v>3</v>
      </c>
      <c r="Q6783">
        <v>1400</v>
      </c>
      <c r="R6783">
        <v>320</v>
      </c>
      <c r="S6783">
        <v>145</v>
      </c>
      <c r="T6783">
        <v>75</v>
      </c>
      <c r="U6783">
        <v>180</v>
      </c>
      <c r="V6783">
        <v>290</v>
      </c>
      <c r="W6783">
        <v>1.3440000000000001</v>
      </c>
      <c r="X6783">
        <v>1.6128</v>
      </c>
    </row>
    <row r="6784" spans="1:24" hidden="1" x14ac:dyDescent="0.3">
      <c r="A6784" t="s">
        <v>21712</v>
      </c>
      <c r="B6784" t="s">
        <v>8179</v>
      </c>
      <c r="C6784" t="s">
        <v>21707</v>
      </c>
      <c r="D6784" t="s">
        <v>21708</v>
      </c>
      <c r="E6784" t="s">
        <v>113</v>
      </c>
      <c r="F6784" t="s">
        <v>21709</v>
      </c>
      <c r="G6784" t="s">
        <v>133</v>
      </c>
      <c r="H6784" t="s">
        <v>21402</v>
      </c>
      <c r="I6784" t="s">
        <v>540</v>
      </c>
      <c r="J6784" t="s">
        <v>21710</v>
      </c>
      <c r="K6784" t="s">
        <v>21711</v>
      </c>
      <c r="L6784" t="s">
        <v>9030</v>
      </c>
      <c r="M6784">
        <v>60</v>
      </c>
      <c r="N6784" t="s">
        <v>9971</v>
      </c>
      <c r="O6784" t="s">
        <v>13147</v>
      </c>
      <c r="P6784">
        <v>1</v>
      </c>
      <c r="Q6784">
        <v>560</v>
      </c>
      <c r="R6784">
        <v>422</v>
      </c>
      <c r="S6784">
        <v>133</v>
      </c>
      <c r="W6784">
        <v>0.23632</v>
      </c>
      <c r="X6784">
        <v>0.283584</v>
      </c>
    </row>
    <row r="6785" spans="1:24" hidden="1" x14ac:dyDescent="0.3">
      <c r="A6785" t="s">
        <v>21713</v>
      </c>
      <c r="B6785" t="s">
        <v>8536</v>
      </c>
      <c r="C6785" t="s">
        <v>21707</v>
      </c>
      <c r="D6785" t="s">
        <v>21708</v>
      </c>
      <c r="E6785" t="s">
        <v>113</v>
      </c>
      <c r="F6785" t="s">
        <v>21709</v>
      </c>
      <c r="G6785" t="s">
        <v>133</v>
      </c>
      <c r="H6785" t="s">
        <v>21402</v>
      </c>
      <c r="I6785" t="s">
        <v>540</v>
      </c>
      <c r="J6785" t="s">
        <v>21710</v>
      </c>
      <c r="K6785" t="s">
        <v>21711</v>
      </c>
      <c r="L6785" t="s">
        <v>9030</v>
      </c>
      <c r="M6785">
        <v>58</v>
      </c>
      <c r="N6785" t="s">
        <v>10031</v>
      </c>
      <c r="O6785" t="s">
        <v>9505</v>
      </c>
      <c r="P6785">
        <v>2</v>
      </c>
      <c r="W6785">
        <v>0</v>
      </c>
      <c r="X6785">
        <v>0</v>
      </c>
    </row>
    <row r="6786" spans="1:24" hidden="1" x14ac:dyDescent="0.3">
      <c r="A6786" t="s">
        <v>21714</v>
      </c>
      <c r="B6786" t="s">
        <v>8211</v>
      </c>
      <c r="C6786" t="s">
        <v>21707</v>
      </c>
      <c r="D6786" t="s">
        <v>21708</v>
      </c>
      <c r="E6786" t="s">
        <v>113</v>
      </c>
      <c r="F6786" t="s">
        <v>21709</v>
      </c>
      <c r="G6786" t="s">
        <v>133</v>
      </c>
      <c r="H6786" t="s">
        <v>21402</v>
      </c>
      <c r="I6786" t="s">
        <v>540</v>
      </c>
      <c r="J6786" t="s">
        <v>21710</v>
      </c>
      <c r="K6786" t="s">
        <v>21711</v>
      </c>
      <c r="L6786" t="s">
        <v>9030</v>
      </c>
      <c r="M6786">
        <v>58</v>
      </c>
      <c r="N6786" t="s">
        <v>10031</v>
      </c>
      <c r="O6786" t="s">
        <v>8734</v>
      </c>
      <c r="P6786">
        <v>1</v>
      </c>
      <c r="Q6786">
        <v>0.6</v>
      </c>
      <c r="T6786">
        <v>86.97</v>
      </c>
      <c r="W6786">
        <v>0.28274333882308139</v>
      </c>
      <c r="X6786">
        <v>0.45238934211693027</v>
      </c>
    </row>
    <row r="6787" spans="1:24" hidden="1" x14ac:dyDescent="0.3">
      <c r="A6787" t="s">
        <v>21715</v>
      </c>
      <c r="B6787" t="s">
        <v>8174</v>
      </c>
      <c r="C6787" t="s">
        <v>21716</v>
      </c>
      <c r="D6787" t="s">
        <v>21717</v>
      </c>
      <c r="E6787" t="s">
        <v>113</v>
      </c>
      <c r="F6787" t="s">
        <v>21718</v>
      </c>
      <c r="G6787" t="s">
        <v>133</v>
      </c>
      <c r="H6787" t="s">
        <v>21402</v>
      </c>
      <c r="I6787" t="s">
        <v>540</v>
      </c>
      <c r="J6787" t="s">
        <v>21719</v>
      </c>
      <c r="K6787" t="s">
        <v>21720</v>
      </c>
      <c r="L6787" t="s">
        <v>9030</v>
      </c>
      <c r="M6787">
        <v>60</v>
      </c>
      <c r="N6787" t="s">
        <v>9971</v>
      </c>
      <c r="O6787" t="s">
        <v>8207</v>
      </c>
      <c r="P6787">
        <v>3</v>
      </c>
      <c r="Q6787">
        <v>1400</v>
      </c>
      <c r="R6787">
        <v>320</v>
      </c>
      <c r="S6787">
        <v>145</v>
      </c>
      <c r="T6787">
        <v>95</v>
      </c>
      <c r="U6787">
        <v>180</v>
      </c>
      <c r="V6787">
        <v>285</v>
      </c>
      <c r="W6787">
        <v>1.3440000000000001</v>
      </c>
      <c r="X6787">
        <v>1.6128</v>
      </c>
    </row>
    <row r="6788" spans="1:24" hidden="1" x14ac:dyDescent="0.3">
      <c r="A6788" t="s">
        <v>21721</v>
      </c>
      <c r="B6788" t="s">
        <v>8179</v>
      </c>
      <c r="C6788" t="s">
        <v>21716</v>
      </c>
      <c r="D6788" t="s">
        <v>21717</v>
      </c>
      <c r="E6788" t="s">
        <v>113</v>
      </c>
      <c r="F6788" t="s">
        <v>21718</v>
      </c>
      <c r="G6788" t="s">
        <v>133</v>
      </c>
      <c r="H6788" t="s">
        <v>21402</v>
      </c>
      <c r="I6788" t="s">
        <v>540</v>
      </c>
      <c r="J6788" t="s">
        <v>21719</v>
      </c>
      <c r="K6788" t="s">
        <v>21720</v>
      </c>
      <c r="L6788" t="s">
        <v>9030</v>
      </c>
      <c r="M6788">
        <v>60</v>
      </c>
      <c r="N6788" t="s">
        <v>9971</v>
      </c>
      <c r="O6788" t="s">
        <v>13147</v>
      </c>
      <c r="P6788">
        <v>1</v>
      </c>
      <c r="Q6788">
        <v>560</v>
      </c>
      <c r="R6788">
        <v>422</v>
      </c>
      <c r="S6788">
        <v>133</v>
      </c>
      <c r="W6788">
        <v>0.23632</v>
      </c>
      <c r="X6788">
        <v>0.283584</v>
      </c>
    </row>
    <row r="6789" spans="1:24" hidden="1" x14ac:dyDescent="0.3">
      <c r="A6789" t="s">
        <v>21722</v>
      </c>
      <c r="B6789" t="s">
        <v>8536</v>
      </c>
      <c r="C6789" t="s">
        <v>21716</v>
      </c>
      <c r="D6789" t="s">
        <v>21717</v>
      </c>
      <c r="E6789" t="s">
        <v>113</v>
      </c>
      <c r="F6789" t="s">
        <v>21718</v>
      </c>
      <c r="G6789" t="s">
        <v>133</v>
      </c>
      <c r="H6789" t="s">
        <v>21402</v>
      </c>
      <c r="I6789" t="s">
        <v>540</v>
      </c>
      <c r="J6789" t="s">
        <v>21719</v>
      </c>
      <c r="K6789" t="s">
        <v>21720</v>
      </c>
      <c r="L6789" t="s">
        <v>9030</v>
      </c>
      <c r="M6789">
        <v>58</v>
      </c>
      <c r="N6789" t="s">
        <v>10031</v>
      </c>
      <c r="O6789" t="s">
        <v>9505</v>
      </c>
      <c r="P6789">
        <v>2</v>
      </c>
      <c r="W6789">
        <v>0</v>
      </c>
      <c r="X6789">
        <v>0</v>
      </c>
    </row>
    <row r="6790" spans="1:24" hidden="1" x14ac:dyDescent="0.3">
      <c r="A6790" t="s">
        <v>21723</v>
      </c>
      <c r="B6790" t="s">
        <v>8211</v>
      </c>
      <c r="C6790" t="s">
        <v>21716</v>
      </c>
      <c r="D6790" t="s">
        <v>21717</v>
      </c>
      <c r="E6790" t="s">
        <v>113</v>
      </c>
      <c r="F6790" t="s">
        <v>21718</v>
      </c>
      <c r="G6790" t="s">
        <v>133</v>
      </c>
      <c r="H6790" t="s">
        <v>21402</v>
      </c>
      <c r="I6790" t="s">
        <v>540</v>
      </c>
      <c r="J6790" t="s">
        <v>21719</v>
      </c>
      <c r="K6790" t="s">
        <v>21720</v>
      </c>
      <c r="L6790" t="s">
        <v>9030</v>
      </c>
      <c r="M6790">
        <v>58</v>
      </c>
      <c r="N6790" t="s">
        <v>10031</v>
      </c>
      <c r="O6790" t="s">
        <v>8734</v>
      </c>
      <c r="P6790">
        <v>1</v>
      </c>
      <c r="Q6790">
        <v>0.6</v>
      </c>
      <c r="T6790">
        <v>279.39999999999998</v>
      </c>
      <c r="W6790">
        <v>0.28274333882308139</v>
      </c>
      <c r="X6790">
        <v>0.45238934211693027</v>
      </c>
    </row>
    <row r="6791" spans="1:24" hidden="1" x14ac:dyDescent="0.3">
      <c r="A6791" t="s">
        <v>21724</v>
      </c>
      <c r="B6791" t="s">
        <v>8174</v>
      </c>
      <c r="C6791" t="s">
        <v>21725</v>
      </c>
      <c r="D6791" t="s">
        <v>21726</v>
      </c>
      <c r="E6791" t="s">
        <v>113</v>
      </c>
      <c r="F6791" t="s">
        <v>21727</v>
      </c>
      <c r="G6791" t="s">
        <v>133</v>
      </c>
      <c r="H6791" t="s">
        <v>21402</v>
      </c>
      <c r="I6791" t="s">
        <v>540</v>
      </c>
      <c r="J6791" t="s">
        <v>21728</v>
      </c>
      <c r="K6791" t="s">
        <v>21729</v>
      </c>
      <c r="L6791" t="s">
        <v>9030</v>
      </c>
      <c r="M6791">
        <v>60</v>
      </c>
      <c r="N6791" t="s">
        <v>9971</v>
      </c>
      <c r="O6791" t="s">
        <v>8207</v>
      </c>
      <c r="P6791">
        <v>3</v>
      </c>
      <c r="Q6791">
        <v>1400</v>
      </c>
      <c r="R6791">
        <v>320</v>
      </c>
      <c r="S6791">
        <v>145</v>
      </c>
      <c r="T6791">
        <v>85</v>
      </c>
      <c r="U6791">
        <v>145</v>
      </c>
      <c r="V6791">
        <v>225</v>
      </c>
      <c r="W6791">
        <v>1.3440000000000001</v>
      </c>
      <c r="X6791">
        <v>1.6128</v>
      </c>
    </row>
    <row r="6792" spans="1:24" hidden="1" x14ac:dyDescent="0.3">
      <c r="A6792" t="s">
        <v>21730</v>
      </c>
      <c r="B6792" t="s">
        <v>8179</v>
      </c>
      <c r="C6792" t="s">
        <v>21725</v>
      </c>
      <c r="D6792" t="s">
        <v>21726</v>
      </c>
      <c r="E6792" t="s">
        <v>113</v>
      </c>
      <c r="F6792" t="s">
        <v>21727</v>
      </c>
      <c r="G6792" t="s">
        <v>133</v>
      </c>
      <c r="H6792" t="s">
        <v>21402</v>
      </c>
      <c r="I6792" t="s">
        <v>540</v>
      </c>
      <c r="J6792" t="s">
        <v>21728</v>
      </c>
      <c r="K6792" t="s">
        <v>21729</v>
      </c>
      <c r="L6792" t="s">
        <v>9030</v>
      </c>
      <c r="M6792">
        <v>60</v>
      </c>
      <c r="N6792" t="s">
        <v>9971</v>
      </c>
      <c r="O6792" t="s">
        <v>13147</v>
      </c>
      <c r="P6792">
        <v>1</v>
      </c>
      <c r="Q6792">
        <v>560</v>
      </c>
      <c r="R6792">
        <v>442</v>
      </c>
      <c r="S6792">
        <v>133</v>
      </c>
      <c r="W6792">
        <v>0.24751999999999999</v>
      </c>
      <c r="X6792">
        <v>0.29702399999999995</v>
      </c>
    </row>
    <row r="6793" spans="1:24" hidden="1" x14ac:dyDescent="0.3">
      <c r="A6793" t="s">
        <v>21731</v>
      </c>
      <c r="B6793" t="s">
        <v>8362</v>
      </c>
      <c r="C6793" t="s">
        <v>21725</v>
      </c>
      <c r="D6793" t="s">
        <v>21726</v>
      </c>
      <c r="E6793" t="s">
        <v>113</v>
      </c>
      <c r="F6793" t="s">
        <v>21727</v>
      </c>
      <c r="G6793" t="s">
        <v>133</v>
      </c>
      <c r="H6793" t="s">
        <v>21402</v>
      </c>
      <c r="I6793" t="s">
        <v>540</v>
      </c>
      <c r="J6793" t="s">
        <v>21728</v>
      </c>
      <c r="K6793" t="s">
        <v>21729</v>
      </c>
      <c r="L6793" t="s">
        <v>9030</v>
      </c>
      <c r="M6793">
        <v>0</v>
      </c>
      <c r="N6793" t="s">
        <v>15026</v>
      </c>
      <c r="O6793" t="s">
        <v>21732</v>
      </c>
      <c r="P6793">
        <v>1</v>
      </c>
      <c r="W6793">
        <v>0</v>
      </c>
      <c r="X6793">
        <v>0</v>
      </c>
    </row>
    <row r="6794" spans="1:24" hidden="1" x14ac:dyDescent="0.3">
      <c r="A6794" t="s">
        <v>21733</v>
      </c>
      <c r="B6794" t="s">
        <v>8174</v>
      </c>
      <c r="C6794" t="s">
        <v>21734</v>
      </c>
      <c r="D6794" t="s">
        <v>21735</v>
      </c>
      <c r="E6794" t="s">
        <v>113</v>
      </c>
      <c r="F6794" t="s">
        <v>21736</v>
      </c>
      <c r="G6794" t="s">
        <v>133</v>
      </c>
      <c r="H6794" t="s">
        <v>21402</v>
      </c>
      <c r="I6794" t="s">
        <v>540</v>
      </c>
      <c r="J6794" t="s">
        <v>21737</v>
      </c>
      <c r="K6794" t="s">
        <v>21738</v>
      </c>
      <c r="L6794" t="s">
        <v>9030</v>
      </c>
      <c r="M6794">
        <v>60</v>
      </c>
      <c r="N6794" t="s">
        <v>9971</v>
      </c>
      <c r="O6794" t="s">
        <v>8207</v>
      </c>
      <c r="P6794">
        <v>3</v>
      </c>
      <c r="Q6794">
        <v>1400</v>
      </c>
      <c r="R6794">
        <v>320</v>
      </c>
      <c r="S6794">
        <v>145</v>
      </c>
      <c r="T6794">
        <v>65</v>
      </c>
      <c r="U6794">
        <v>240</v>
      </c>
      <c r="V6794">
        <v>270</v>
      </c>
      <c r="W6794">
        <v>1.3440000000000001</v>
      </c>
      <c r="X6794">
        <v>1.6128</v>
      </c>
    </row>
    <row r="6795" spans="1:24" hidden="1" x14ac:dyDescent="0.3">
      <c r="A6795" t="s">
        <v>21739</v>
      </c>
      <c r="B6795" t="s">
        <v>8179</v>
      </c>
      <c r="C6795" t="s">
        <v>21734</v>
      </c>
      <c r="D6795" t="s">
        <v>21735</v>
      </c>
      <c r="E6795" t="s">
        <v>113</v>
      </c>
      <c r="F6795" t="s">
        <v>21736</v>
      </c>
      <c r="G6795" t="s">
        <v>133</v>
      </c>
      <c r="H6795" t="s">
        <v>21402</v>
      </c>
      <c r="I6795" t="s">
        <v>540</v>
      </c>
      <c r="J6795" t="s">
        <v>21737</v>
      </c>
      <c r="K6795" t="s">
        <v>21738</v>
      </c>
      <c r="L6795" t="s">
        <v>9030</v>
      </c>
      <c r="M6795">
        <v>60</v>
      </c>
      <c r="N6795" t="s">
        <v>9971</v>
      </c>
      <c r="O6795" t="s">
        <v>13147</v>
      </c>
      <c r="P6795">
        <v>1</v>
      </c>
      <c r="Q6795">
        <v>560</v>
      </c>
      <c r="R6795">
        <v>422</v>
      </c>
      <c r="S6795">
        <v>133</v>
      </c>
      <c r="W6795">
        <v>0.23632</v>
      </c>
      <c r="X6795">
        <v>0.283584</v>
      </c>
    </row>
    <row r="6796" spans="1:24" hidden="1" x14ac:dyDescent="0.3">
      <c r="A6796" t="s">
        <v>21740</v>
      </c>
      <c r="B6796" t="s">
        <v>8362</v>
      </c>
      <c r="C6796" t="s">
        <v>21734</v>
      </c>
      <c r="D6796" t="s">
        <v>21735</v>
      </c>
      <c r="E6796" t="s">
        <v>113</v>
      </c>
      <c r="F6796" t="s">
        <v>21736</v>
      </c>
      <c r="G6796" t="s">
        <v>133</v>
      </c>
      <c r="H6796" t="s">
        <v>21402</v>
      </c>
      <c r="I6796" t="s">
        <v>540</v>
      </c>
      <c r="J6796" t="s">
        <v>21737</v>
      </c>
      <c r="K6796" t="s">
        <v>21738</v>
      </c>
      <c r="L6796" t="s">
        <v>9030</v>
      </c>
      <c r="M6796">
        <v>0</v>
      </c>
      <c r="N6796" t="s">
        <v>15026</v>
      </c>
      <c r="O6796" t="s">
        <v>21732</v>
      </c>
      <c r="P6796">
        <v>1</v>
      </c>
      <c r="W6796">
        <v>0</v>
      </c>
      <c r="X6796">
        <v>0</v>
      </c>
    </row>
    <row r="6797" spans="1:24" hidden="1" x14ac:dyDescent="0.3">
      <c r="A6797" t="s">
        <v>21741</v>
      </c>
      <c r="B6797" t="s">
        <v>8174</v>
      </c>
      <c r="C6797" t="s">
        <v>21742</v>
      </c>
      <c r="D6797" t="s">
        <v>21743</v>
      </c>
      <c r="E6797" t="s">
        <v>113</v>
      </c>
      <c r="F6797" t="s">
        <v>21744</v>
      </c>
      <c r="G6797" t="s">
        <v>133</v>
      </c>
      <c r="H6797" t="s">
        <v>21402</v>
      </c>
      <c r="I6797" t="s">
        <v>540</v>
      </c>
      <c r="J6797" t="s">
        <v>21745</v>
      </c>
      <c r="K6797" t="s">
        <v>21746</v>
      </c>
      <c r="L6797" t="s">
        <v>1173</v>
      </c>
      <c r="M6797">
        <v>50</v>
      </c>
      <c r="N6797" t="s">
        <v>9971</v>
      </c>
      <c r="O6797" t="s">
        <v>8207</v>
      </c>
      <c r="P6797">
        <v>3</v>
      </c>
      <c r="Q6797">
        <v>1400</v>
      </c>
      <c r="R6797">
        <v>320</v>
      </c>
      <c r="S6797">
        <v>145</v>
      </c>
      <c r="T6797">
        <v>70</v>
      </c>
      <c r="U6797">
        <v>180</v>
      </c>
      <c r="V6797">
        <v>210</v>
      </c>
      <c r="W6797">
        <v>1.3440000000000001</v>
      </c>
      <c r="X6797">
        <v>1.6128</v>
      </c>
    </row>
    <row r="6798" spans="1:24" hidden="1" x14ac:dyDescent="0.3">
      <c r="A6798" t="s">
        <v>21747</v>
      </c>
      <c r="B6798" t="s">
        <v>8179</v>
      </c>
      <c r="C6798" t="s">
        <v>21742</v>
      </c>
      <c r="D6798" t="s">
        <v>21743</v>
      </c>
      <c r="E6798" t="s">
        <v>113</v>
      </c>
      <c r="F6798" t="s">
        <v>21744</v>
      </c>
      <c r="G6798" t="s">
        <v>133</v>
      </c>
      <c r="H6798" t="s">
        <v>21402</v>
      </c>
      <c r="I6798" t="s">
        <v>540</v>
      </c>
      <c r="J6798" t="s">
        <v>21745</v>
      </c>
      <c r="K6798" t="s">
        <v>21746</v>
      </c>
      <c r="L6798" t="s">
        <v>1173</v>
      </c>
      <c r="M6798">
        <v>50</v>
      </c>
      <c r="N6798" t="s">
        <v>9971</v>
      </c>
      <c r="O6798" t="s">
        <v>13147</v>
      </c>
      <c r="P6798">
        <v>1</v>
      </c>
      <c r="Q6798">
        <v>560</v>
      </c>
      <c r="R6798">
        <v>422</v>
      </c>
      <c r="S6798">
        <v>133</v>
      </c>
      <c r="W6798">
        <v>0.23632</v>
      </c>
      <c r="X6798">
        <v>0.283584</v>
      </c>
    </row>
    <row r="6799" spans="1:24" hidden="1" x14ac:dyDescent="0.3">
      <c r="A6799" t="s">
        <v>21748</v>
      </c>
      <c r="B6799" t="s">
        <v>8362</v>
      </c>
      <c r="C6799" t="s">
        <v>21742</v>
      </c>
      <c r="D6799" t="s">
        <v>21743</v>
      </c>
      <c r="E6799" t="s">
        <v>113</v>
      </c>
      <c r="F6799" t="s">
        <v>21744</v>
      </c>
      <c r="G6799" t="s">
        <v>133</v>
      </c>
      <c r="H6799" t="s">
        <v>21402</v>
      </c>
      <c r="I6799" t="s">
        <v>540</v>
      </c>
      <c r="J6799" t="s">
        <v>21745</v>
      </c>
      <c r="K6799" t="s">
        <v>21746</v>
      </c>
      <c r="L6799" t="s">
        <v>1173</v>
      </c>
      <c r="M6799">
        <v>0</v>
      </c>
      <c r="N6799" t="s">
        <v>15026</v>
      </c>
      <c r="O6799" t="s">
        <v>21732</v>
      </c>
      <c r="P6799">
        <v>1</v>
      </c>
      <c r="W6799">
        <v>0</v>
      </c>
      <c r="X6799">
        <v>0</v>
      </c>
    </row>
    <row r="6800" spans="1:24" hidden="1" x14ac:dyDescent="0.3">
      <c r="A6800" t="s">
        <v>21749</v>
      </c>
      <c r="B6800" t="s">
        <v>8174</v>
      </c>
      <c r="C6800" t="s">
        <v>21750</v>
      </c>
      <c r="D6800" t="s">
        <v>21751</v>
      </c>
      <c r="E6800" t="s">
        <v>113</v>
      </c>
      <c r="F6800" t="s">
        <v>21752</v>
      </c>
      <c r="G6800" t="s">
        <v>133</v>
      </c>
      <c r="H6800" t="s">
        <v>21402</v>
      </c>
      <c r="I6800" t="s">
        <v>540</v>
      </c>
      <c r="J6800" t="s">
        <v>21753</v>
      </c>
      <c r="K6800" t="s">
        <v>21754</v>
      </c>
      <c r="L6800" t="s">
        <v>1173</v>
      </c>
      <c r="M6800">
        <v>50</v>
      </c>
      <c r="N6800" t="s">
        <v>9971</v>
      </c>
      <c r="O6800" t="s">
        <v>8207</v>
      </c>
      <c r="P6800">
        <v>3</v>
      </c>
      <c r="Q6800">
        <v>1400</v>
      </c>
      <c r="R6800">
        <v>320</v>
      </c>
      <c r="S6800">
        <v>142</v>
      </c>
      <c r="T6800">
        <v>5</v>
      </c>
      <c r="U6800">
        <v>35</v>
      </c>
      <c r="V6800">
        <v>200</v>
      </c>
      <c r="W6800">
        <v>1.3440000000000001</v>
      </c>
      <c r="X6800">
        <v>1.6128</v>
      </c>
    </row>
    <row r="6801" spans="1:24" hidden="1" x14ac:dyDescent="0.3">
      <c r="A6801" t="s">
        <v>21755</v>
      </c>
      <c r="B6801" t="s">
        <v>8179</v>
      </c>
      <c r="C6801" t="s">
        <v>21750</v>
      </c>
      <c r="D6801" t="s">
        <v>21751</v>
      </c>
      <c r="E6801" t="s">
        <v>113</v>
      </c>
      <c r="F6801" t="s">
        <v>21752</v>
      </c>
      <c r="G6801" t="s">
        <v>133</v>
      </c>
      <c r="H6801" t="s">
        <v>21402</v>
      </c>
      <c r="I6801" t="s">
        <v>540</v>
      </c>
      <c r="J6801" t="s">
        <v>21753</v>
      </c>
      <c r="K6801" t="s">
        <v>21754</v>
      </c>
      <c r="L6801" t="s">
        <v>1173</v>
      </c>
      <c r="M6801">
        <v>50</v>
      </c>
      <c r="N6801" t="s">
        <v>9971</v>
      </c>
      <c r="O6801" t="s">
        <v>13147</v>
      </c>
      <c r="P6801">
        <v>1</v>
      </c>
      <c r="Q6801">
        <v>560</v>
      </c>
      <c r="R6801">
        <v>422</v>
      </c>
      <c r="S6801">
        <v>133</v>
      </c>
      <c r="W6801">
        <v>0.23632</v>
      </c>
      <c r="X6801">
        <v>0.283584</v>
      </c>
    </row>
    <row r="6802" spans="1:24" hidden="1" x14ac:dyDescent="0.3">
      <c r="A6802" t="s">
        <v>21756</v>
      </c>
      <c r="B6802" t="s">
        <v>8536</v>
      </c>
      <c r="C6802" t="s">
        <v>21750</v>
      </c>
      <c r="D6802" t="s">
        <v>21751</v>
      </c>
      <c r="E6802" t="s">
        <v>113</v>
      </c>
      <c r="F6802" t="s">
        <v>21752</v>
      </c>
      <c r="G6802" t="s">
        <v>133</v>
      </c>
      <c r="H6802" t="s">
        <v>21402</v>
      </c>
      <c r="I6802" t="s">
        <v>540</v>
      </c>
      <c r="J6802" t="s">
        <v>21753</v>
      </c>
      <c r="K6802" t="s">
        <v>21754</v>
      </c>
      <c r="L6802" t="s">
        <v>1173</v>
      </c>
      <c r="M6802">
        <v>48</v>
      </c>
      <c r="N6802" t="s">
        <v>10031</v>
      </c>
      <c r="O6802" t="s">
        <v>9505</v>
      </c>
      <c r="P6802">
        <v>2</v>
      </c>
      <c r="W6802">
        <v>0</v>
      </c>
      <c r="X6802">
        <v>0</v>
      </c>
    </row>
    <row r="6803" spans="1:24" hidden="1" x14ac:dyDescent="0.3">
      <c r="A6803" t="s">
        <v>21757</v>
      </c>
      <c r="B6803" t="s">
        <v>8211</v>
      </c>
      <c r="C6803" t="s">
        <v>21750</v>
      </c>
      <c r="D6803" t="s">
        <v>21751</v>
      </c>
      <c r="E6803" t="s">
        <v>113</v>
      </c>
      <c r="F6803" t="s">
        <v>21752</v>
      </c>
      <c r="G6803" t="s">
        <v>133</v>
      </c>
      <c r="H6803" t="s">
        <v>21402</v>
      </c>
      <c r="I6803" t="s">
        <v>540</v>
      </c>
      <c r="J6803" t="s">
        <v>21753</v>
      </c>
      <c r="K6803" t="s">
        <v>21754</v>
      </c>
      <c r="L6803" t="s">
        <v>1173</v>
      </c>
      <c r="M6803">
        <v>48</v>
      </c>
      <c r="N6803" t="s">
        <v>10031</v>
      </c>
      <c r="O6803" t="s">
        <v>8843</v>
      </c>
      <c r="P6803">
        <v>1</v>
      </c>
      <c r="Q6803">
        <v>0.9</v>
      </c>
      <c r="T6803">
        <v>351.65</v>
      </c>
      <c r="W6803">
        <v>0.63617251235193317</v>
      </c>
      <c r="X6803">
        <v>1.0178760197630932</v>
      </c>
    </row>
    <row r="6804" spans="1:24" hidden="1" x14ac:dyDescent="0.3">
      <c r="A6804" t="s">
        <v>21758</v>
      </c>
      <c r="B6804" t="s">
        <v>8174</v>
      </c>
      <c r="C6804" t="s">
        <v>3964</v>
      </c>
      <c r="D6804" t="s">
        <v>21759</v>
      </c>
      <c r="E6804" t="s">
        <v>113</v>
      </c>
      <c r="F6804" t="s">
        <v>113</v>
      </c>
      <c r="G6804" t="s">
        <v>113</v>
      </c>
      <c r="H6804" t="s">
        <v>113</v>
      </c>
      <c r="I6804" t="s">
        <v>163</v>
      </c>
      <c r="J6804" t="s">
        <v>113</v>
      </c>
      <c r="K6804" t="s">
        <v>113</v>
      </c>
      <c r="L6804" t="s">
        <v>113</v>
      </c>
      <c r="M6804">
        <v>34</v>
      </c>
      <c r="N6804" t="s">
        <v>8442</v>
      </c>
      <c r="O6804" t="s">
        <v>8207</v>
      </c>
      <c r="P6804">
        <v>3</v>
      </c>
      <c r="Q6804">
        <v>1412</v>
      </c>
      <c r="R6804">
        <v>353</v>
      </c>
      <c r="S6804">
        <v>164</v>
      </c>
      <c r="T6804">
        <v>0</v>
      </c>
      <c r="U6804">
        <v>140</v>
      </c>
      <c r="V6804">
        <v>290</v>
      </c>
      <c r="W6804">
        <v>1.4953080000000001</v>
      </c>
      <c r="X6804">
        <v>1.7943696</v>
      </c>
    </row>
    <row r="6805" spans="1:24" hidden="1" x14ac:dyDescent="0.3">
      <c r="A6805" t="s">
        <v>21760</v>
      </c>
      <c r="B6805" t="s">
        <v>8179</v>
      </c>
      <c r="C6805" t="s">
        <v>3964</v>
      </c>
      <c r="D6805" t="s">
        <v>21759</v>
      </c>
      <c r="E6805" t="s">
        <v>113</v>
      </c>
      <c r="F6805" t="s">
        <v>113</v>
      </c>
      <c r="G6805" t="s">
        <v>113</v>
      </c>
      <c r="H6805" t="s">
        <v>113</v>
      </c>
      <c r="I6805" t="s">
        <v>163</v>
      </c>
      <c r="J6805" t="s">
        <v>113</v>
      </c>
      <c r="K6805" t="s">
        <v>113</v>
      </c>
      <c r="L6805" t="s">
        <v>113</v>
      </c>
      <c r="M6805">
        <v>34</v>
      </c>
      <c r="N6805" t="s">
        <v>9971</v>
      </c>
      <c r="O6805" t="s">
        <v>20919</v>
      </c>
      <c r="P6805">
        <v>1</v>
      </c>
      <c r="Q6805">
        <v>560</v>
      </c>
      <c r="R6805">
        <v>492</v>
      </c>
      <c r="S6805">
        <v>133</v>
      </c>
      <c r="W6805">
        <v>0.27551999999999999</v>
      </c>
      <c r="X6805">
        <v>0.33062399999999997</v>
      </c>
    </row>
    <row r="6806" spans="1:24" hidden="1" x14ac:dyDescent="0.3">
      <c r="A6806" t="s">
        <v>21761</v>
      </c>
      <c r="B6806" t="s">
        <v>8174</v>
      </c>
      <c r="C6806" t="s">
        <v>1567</v>
      </c>
      <c r="D6806" t="s">
        <v>21762</v>
      </c>
      <c r="E6806" t="s">
        <v>113</v>
      </c>
      <c r="F6806" t="s">
        <v>113</v>
      </c>
      <c r="G6806" t="s">
        <v>113</v>
      </c>
      <c r="H6806" t="s">
        <v>113</v>
      </c>
      <c r="I6806" t="s">
        <v>115</v>
      </c>
      <c r="J6806" t="s">
        <v>113</v>
      </c>
      <c r="K6806" t="s">
        <v>113</v>
      </c>
      <c r="L6806" t="s">
        <v>113</v>
      </c>
      <c r="M6806">
        <v>35</v>
      </c>
      <c r="N6806" t="s">
        <v>8614</v>
      </c>
      <c r="O6806" t="s">
        <v>9835</v>
      </c>
      <c r="P6806">
        <v>3</v>
      </c>
      <c r="Q6806">
        <v>694</v>
      </c>
      <c r="R6806">
        <v>408</v>
      </c>
      <c r="T6806">
        <v>240</v>
      </c>
      <c r="U6806">
        <v>335</v>
      </c>
      <c r="V6806">
        <v>80</v>
      </c>
      <c r="W6806">
        <v>0.84945599999999999</v>
      </c>
      <c r="X6806">
        <v>1.0193471999999999</v>
      </c>
    </row>
    <row r="6807" spans="1:24" hidden="1" x14ac:dyDescent="0.3">
      <c r="A6807" t="s">
        <v>21763</v>
      </c>
      <c r="B6807" t="s">
        <v>8617</v>
      </c>
      <c r="C6807" t="s">
        <v>1567</v>
      </c>
      <c r="D6807" t="s">
        <v>21762</v>
      </c>
      <c r="E6807" t="s">
        <v>113</v>
      </c>
      <c r="F6807" t="s">
        <v>113</v>
      </c>
      <c r="G6807" t="s">
        <v>113</v>
      </c>
      <c r="H6807" t="s">
        <v>113</v>
      </c>
      <c r="I6807" t="s">
        <v>115</v>
      </c>
      <c r="J6807" t="s">
        <v>113</v>
      </c>
      <c r="K6807" t="s">
        <v>113</v>
      </c>
      <c r="L6807" t="s">
        <v>113</v>
      </c>
      <c r="M6807">
        <v>33</v>
      </c>
      <c r="N6807" t="s">
        <v>9659</v>
      </c>
      <c r="O6807" t="s">
        <v>9491</v>
      </c>
      <c r="P6807">
        <v>3</v>
      </c>
      <c r="Q6807">
        <v>1499</v>
      </c>
      <c r="R6807">
        <v>395</v>
      </c>
      <c r="T6807">
        <v>335</v>
      </c>
      <c r="U6807">
        <v>80</v>
      </c>
      <c r="V6807">
        <v>240</v>
      </c>
      <c r="W6807">
        <v>1.7763150000000001</v>
      </c>
      <c r="X6807">
        <v>2.1315780000000002</v>
      </c>
    </row>
    <row r="6808" spans="1:24" hidden="1" x14ac:dyDescent="0.3">
      <c r="A6808" t="s">
        <v>21764</v>
      </c>
      <c r="B6808" t="s">
        <v>8179</v>
      </c>
      <c r="C6808" t="s">
        <v>1567</v>
      </c>
      <c r="D6808" t="s">
        <v>21762</v>
      </c>
      <c r="E6808" t="s">
        <v>113</v>
      </c>
      <c r="F6808" t="s">
        <v>113</v>
      </c>
      <c r="G6808" t="s">
        <v>113</v>
      </c>
      <c r="H6808" t="s">
        <v>113</v>
      </c>
      <c r="I6808" t="s">
        <v>115</v>
      </c>
      <c r="J6808" t="s">
        <v>113</v>
      </c>
      <c r="K6808" t="s">
        <v>113</v>
      </c>
      <c r="L6808" t="s">
        <v>113</v>
      </c>
      <c r="M6808">
        <v>33</v>
      </c>
      <c r="N6808" t="s">
        <v>8614</v>
      </c>
      <c r="O6808" t="s">
        <v>9816</v>
      </c>
      <c r="P6808">
        <v>3</v>
      </c>
      <c r="Q6808">
        <v>523</v>
      </c>
      <c r="R6808">
        <v>397</v>
      </c>
      <c r="W6808">
        <v>0.62289300000000003</v>
      </c>
      <c r="X6808">
        <v>0.74747160000000001</v>
      </c>
    </row>
    <row r="6809" spans="1:24" hidden="1" x14ac:dyDescent="0.3">
      <c r="A6809" t="s">
        <v>21765</v>
      </c>
      <c r="B6809" t="s">
        <v>8536</v>
      </c>
      <c r="C6809" t="s">
        <v>1567</v>
      </c>
      <c r="D6809" t="s">
        <v>21762</v>
      </c>
      <c r="E6809" t="s">
        <v>113</v>
      </c>
      <c r="F6809" t="s">
        <v>113</v>
      </c>
      <c r="G6809" t="s">
        <v>113</v>
      </c>
      <c r="H6809" t="s">
        <v>113</v>
      </c>
      <c r="I6809" t="s">
        <v>115</v>
      </c>
      <c r="J6809" t="s">
        <v>113</v>
      </c>
      <c r="K6809" t="s">
        <v>113</v>
      </c>
      <c r="L6809" t="s">
        <v>113</v>
      </c>
      <c r="M6809">
        <v>33</v>
      </c>
      <c r="N6809" t="s">
        <v>8614</v>
      </c>
      <c r="O6809" t="s">
        <v>9568</v>
      </c>
      <c r="P6809">
        <v>3</v>
      </c>
      <c r="Q6809">
        <v>409</v>
      </c>
      <c r="R6809">
        <v>269</v>
      </c>
      <c r="W6809">
        <v>0.330063</v>
      </c>
      <c r="X6809">
        <v>0.39607559999999997</v>
      </c>
    </row>
    <row r="6810" spans="1:24" hidden="1" x14ac:dyDescent="0.3">
      <c r="A6810" t="s">
        <v>21766</v>
      </c>
      <c r="B6810" t="s">
        <v>8174</v>
      </c>
      <c r="C6810" t="s">
        <v>7556</v>
      </c>
      <c r="D6810" t="s">
        <v>21767</v>
      </c>
      <c r="E6810" t="s">
        <v>113</v>
      </c>
      <c r="F6810" t="s">
        <v>113</v>
      </c>
      <c r="G6810" t="s">
        <v>113</v>
      </c>
      <c r="H6810" t="s">
        <v>113</v>
      </c>
      <c r="I6810" t="s">
        <v>115</v>
      </c>
      <c r="J6810" t="s">
        <v>113</v>
      </c>
      <c r="K6810" t="s">
        <v>113</v>
      </c>
      <c r="L6810" t="s">
        <v>113</v>
      </c>
      <c r="M6810">
        <v>35</v>
      </c>
      <c r="N6810" t="s">
        <v>8614</v>
      </c>
      <c r="O6810" t="s">
        <v>9835</v>
      </c>
      <c r="P6810">
        <v>3</v>
      </c>
      <c r="Q6810">
        <v>694</v>
      </c>
      <c r="R6810">
        <v>408</v>
      </c>
      <c r="T6810">
        <v>115</v>
      </c>
      <c r="U6810">
        <v>250</v>
      </c>
      <c r="V6810">
        <v>50</v>
      </c>
      <c r="W6810">
        <v>0.84945599999999999</v>
      </c>
      <c r="X6810">
        <v>1.0193471999999999</v>
      </c>
    </row>
    <row r="6811" spans="1:24" hidden="1" x14ac:dyDescent="0.3">
      <c r="A6811" t="s">
        <v>21768</v>
      </c>
      <c r="B6811" t="s">
        <v>8617</v>
      </c>
      <c r="C6811" t="s">
        <v>7556</v>
      </c>
      <c r="D6811" t="s">
        <v>21767</v>
      </c>
      <c r="E6811" t="s">
        <v>113</v>
      </c>
      <c r="F6811" t="s">
        <v>113</v>
      </c>
      <c r="G6811" t="s">
        <v>113</v>
      </c>
      <c r="H6811" t="s">
        <v>113</v>
      </c>
      <c r="I6811" t="s">
        <v>115</v>
      </c>
      <c r="J6811" t="s">
        <v>113</v>
      </c>
      <c r="K6811" t="s">
        <v>113</v>
      </c>
      <c r="L6811" t="s">
        <v>113</v>
      </c>
      <c r="M6811">
        <v>33</v>
      </c>
      <c r="N6811" t="s">
        <v>9659</v>
      </c>
      <c r="O6811" t="s">
        <v>9491</v>
      </c>
      <c r="P6811">
        <v>3</v>
      </c>
      <c r="Q6811">
        <v>1499</v>
      </c>
      <c r="R6811">
        <v>395</v>
      </c>
      <c r="T6811">
        <v>50</v>
      </c>
      <c r="U6811">
        <v>250</v>
      </c>
      <c r="V6811">
        <v>115</v>
      </c>
      <c r="W6811">
        <v>1.7763150000000001</v>
      </c>
      <c r="X6811">
        <v>2.1315780000000002</v>
      </c>
    </row>
    <row r="6812" spans="1:24" hidden="1" x14ac:dyDescent="0.3">
      <c r="A6812" t="s">
        <v>21769</v>
      </c>
      <c r="B6812" t="s">
        <v>8179</v>
      </c>
      <c r="C6812" t="s">
        <v>7556</v>
      </c>
      <c r="D6812" t="s">
        <v>21767</v>
      </c>
      <c r="E6812" t="s">
        <v>113</v>
      </c>
      <c r="F6812" t="s">
        <v>113</v>
      </c>
      <c r="G6812" t="s">
        <v>113</v>
      </c>
      <c r="H6812" t="s">
        <v>113</v>
      </c>
      <c r="I6812" t="s">
        <v>115</v>
      </c>
      <c r="J6812" t="s">
        <v>113</v>
      </c>
      <c r="K6812" t="s">
        <v>113</v>
      </c>
      <c r="L6812" t="s">
        <v>113</v>
      </c>
      <c r="M6812">
        <v>33</v>
      </c>
      <c r="N6812" t="s">
        <v>8614</v>
      </c>
      <c r="O6812" t="s">
        <v>9816</v>
      </c>
      <c r="P6812">
        <v>3</v>
      </c>
      <c r="Q6812">
        <v>523</v>
      </c>
      <c r="R6812">
        <v>397</v>
      </c>
      <c r="W6812">
        <v>0.62289300000000003</v>
      </c>
      <c r="X6812">
        <v>0.74747160000000001</v>
      </c>
    </row>
    <row r="6813" spans="1:24" hidden="1" x14ac:dyDescent="0.3">
      <c r="A6813" t="s">
        <v>21770</v>
      </c>
      <c r="B6813" t="s">
        <v>8536</v>
      </c>
      <c r="C6813" t="s">
        <v>7556</v>
      </c>
      <c r="D6813" t="s">
        <v>21767</v>
      </c>
      <c r="E6813" t="s">
        <v>113</v>
      </c>
      <c r="F6813" t="s">
        <v>113</v>
      </c>
      <c r="G6813" t="s">
        <v>113</v>
      </c>
      <c r="H6813" t="s">
        <v>113</v>
      </c>
      <c r="I6813" t="s">
        <v>115</v>
      </c>
      <c r="J6813" t="s">
        <v>113</v>
      </c>
      <c r="K6813" t="s">
        <v>113</v>
      </c>
      <c r="L6813" t="s">
        <v>113</v>
      </c>
      <c r="M6813">
        <v>33</v>
      </c>
      <c r="N6813" t="s">
        <v>8614</v>
      </c>
      <c r="O6813" t="s">
        <v>9568</v>
      </c>
      <c r="P6813">
        <v>3</v>
      </c>
      <c r="Q6813">
        <v>409</v>
      </c>
      <c r="R6813">
        <v>269</v>
      </c>
      <c r="W6813">
        <v>0.330063</v>
      </c>
      <c r="X6813">
        <v>0.39607559999999997</v>
      </c>
    </row>
    <row r="6814" spans="1:24" hidden="1" x14ac:dyDescent="0.3">
      <c r="A6814" t="s">
        <v>21771</v>
      </c>
      <c r="B6814" t="s">
        <v>8174</v>
      </c>
      <c r="C6814" t="s">
        <v>7437</v>
      </c>
      <c r="D6814" t="s">
        <v>21772</v>
      </c>
      <c r="E6814" t="s">
        <v>113</v>
      </c>
      <c r="F6814" t="s">
        <v>113</v>
      </c>
      <c r="G6814" t="s">
        <v>113</v>
      </c>
      <c r="H6814" t="s">
        <v>113</v>
      </c>
      <c r="I6814" t="s">
        <v>686</v>
      </c>
      <c r="J6814" t="s">
        <v>113</v>
      </c>
      <c r="K6814" t="s">
        <v>113</v>
      </c>
      <c r="L6814" t="s">
        <v>113</v>
      </c>
      <c r="M6814">
        <v>34</v>
      </c>
      <c r="N6814" t="s">
        <v>9085</v>
      </c>
      <c r="O6814" t="s">
        <v>8647</v>
      </c>
      <c r="P6814">
        <v>3</v>
      </c>
      <c r="Q6814">
        <v>1509</v>
      </c>
      <c r="R6814">
        <v>469</v>
      </c>
      <c r="T6814">
        <v>0</v>
      </c>
      <c r="U6814">
        <v>160</v>
      </c>
      <c r="V6814">
        <v>280</v>
      </c>
      <c r="W6814">
        <v>2.1231629999999999</v>
      </c>
      <c r="X6814">
        <v>2.5477955999999997</v>
      </c>
    </row>
    <row r="6815" spans="1:24" hidden="1" x14ac:dyDescent="0.3">
      <c r="A6815" t="s">
        <v>21773</v>
      </c>
      <c r="B6815" t="s">
        <v>8179</v>
      </c>
      <c r="C6815" t="s">
        <v>7437</v>
      </c>
      <c r="D6815" t="s">
        <v>21772</v>
      </c>
      <c r="E6815" t="s">
        <v>113</v>
      </c>
      <c r="F6815" t="s">
        <v>113</v>
      </c>
      <c r="G6815" t="s">
        <v>113</v>
      </c>
      <c r="H6815" t="s">
        <v>113</v>
      </c>
      <c r="I6815" t="s">
        <v>686</v>
      </c>
      <c r="J6815" t="s">
        <v>113</v>
      </c>
      <c r="K6815" t="s">
        <v>113</v>
      </c>
      <c r="L6815" t="s">
        <v>113</v>
      </c>
      <c r="M6815">
        <v>34</v>
      </c>
      <c r="N6815" t="s">
        <v>9085</v>
      </c>
      <c r="O6815" t="s">
        <v>11880</v>
      </c>
      <c r="P6815">
        <v>3</v>
      </c>
      <c r="Q6815">
        <v>400</v>
      </c>
      <c r="R6815">
        <v>300</v>
      </c>
      <c r="W6815">
        <v>0.36</v>
      </c>
      <c r="X6815">
        <v>0.432</v>
      </c>
    </row>
    <row r="6816" spans="1:24" hidden="1" x14ac:dyDescent="0.3">
      <c r="A6816" t="s">
        <v>21774</v>
      </c>
      <c r="B6816" t="s">
        <v>8536</v>
      </c>
      <c r="C6816" t="s">
        <v>7437</v>
      </c>
      <c r="D6816" t="s">
        <v>21772</v>
      </c>
      <c r="E6816" t="s">
        <v>113</v>
      </c>
      <c r="F6816" t="s">
        <v>113</v>
      </c>
      <c r="G6816" t="s">
        <v>113</v>
      </c>
      <c r="H6816" t="s">
        <v>113</v>
      </c>
      <c r="I6816" t="s">
        <v>686</v>
      </c>
      <c r="J6816" t="s">
        <v>113</v>
      </c>
      <c r="K6816" t="s">
        <v>113</v>
      </c>
      <c r="L6816" t="s">
        <v>113</v>
      </c>
      <c r="M6816">
        <v>34</v>
      </c>
      <c r="N6816" t="s">
        <v>9085</v>
      </c>
      <c r="O6816" t="s">
        <v>12377</v>
      </c>
      <c r="P6816">
        <v>2</v>
      </c>
      <c r="Q6816">
        <v>480</v>
      </c>
      <c r="R6816">
        <v>356</v>
      </c>
      <c r="W6816">
        <v>0.34176000000000001</v>
      </c>
      <c r="X6816">
        <v>0.41011199999999998</v>
      </c>
    </row>
    <row r="6817" spans="1:24" hidden="1" x14ac:dyDescent="0.3">
      <c r="A6817" t="s">
        <v>21775</v>
      </c>
      <c r="B6817" t="s">
        <v>8539</v>
      </c>
      <c r="C6817" t="s">
        <v>7437</v>
      </c>
      <c r="D6817" t="s">
        <v>21772</v>
      </c>
      <c r="E6817" t="s">
        <v>113</v>
      </c>
      <c r="F6817" t="s">
        <v>113</v>
      </c>
      <c r="G6817" t="s">
        <v>113</v>
      </c>
      <c r="H6817" t="s">
        <v>113</v>
      </c>
      <c r="I6817" t="s">
        <v>686</v>
      </c>
      <c r="J6817" t="s">
        <v>113</v>
      </c>
      <c r="K6817" t="s">
        <v>113</v>
      </c>
      <c r="L6817" t="s">
        <v>113</v>
      </c>
      <c r="M6817">
        <v>32</v>
      </c>
      <c r="N6817" t="s">
        <v>9085</v>
      </c>
      <c r="O6817" t="s">
        <v>9131</v>
      </c>
      <c r="P6817">
        <v>2</v>
      </c>
      <c r="Q6817">
        <v>210</v>
      </c>
      <c r="R6817">
        <v>210</v>
      </c>
      <c r="W6817">
        <v>8.8200000000000001E-2</v>
      </c>
      <c r="X6817">
        <v>0.10584</v>
      </c>
    </row>
    <row r="6818" spans="1:24" hidden="1" x14ac:dyDescent="0.3">
      <c r="A6818" t="s">
        <v>21776</v>
      </c>
      <c r="B6818" t="s">
        <v>8211</v>
      </c>
      <c r="C6818" t="s">
        <v>7437</v>
      </c>
      <c r="D6818" t="s">
        <v>21772</v>
      </c>
      <c r="E6818" t="s">
        <v>113</v>
      </c>
      <c r="F6818" t="s">
        <v>113</v>
      </c>
      <c r="G6818" t="s">
        <v>113</v>
      </c>
      <c r="H6818" t="s">
        <v>113</v>
      </c>
      <c r="I6818" t="s">
        <v>686</v>
      </c>
      <c r="J6818" t="s">
        <v>113</v>
      </c>
      <c r="K6818" t="s">
        <v>113</v>
      </c>
      <c r="L6818" t="s">
        <v>113</v>
      </c>
      <c r="M6818">
        <v>32</v>
      </c>
      <c r="N6818" t="s">
        <v>113</v>
      </c>
      <c r="O6818" t="s">
        <v>9493</v>
      </c>
      <c r="P6818">
        <v>1</v>
      </c>
      <c r="Q6818">
        <v>0.9</v>
      </c>
      <c r="T6818">
        <v>161.62</v>
      </c>
      <c r="W6818">
        <v>0.63617251235193317</v>
      </c>
      <c r="X6818">
        <v>1.0178760197630932</v>
      </c>
    </row>
    <row r="6819" spans="1:24" hidden="1" x14ac:dyDescent="0.3">
      <c r="A6819" t="s">
        <v>21777</v>
      </c>
      <c r="B6819" t="s">
        <v>8174</v>
      </c>
      <c r="C6819" t="s">
        <v>7541</v>
      </c>
      <c r="D6819" t="s">
        <v>21778</v>
      </c>
      <c r="E6819" t="s">
        <v>113</v>
      </c>
      <c r="F6819" t="s">
        <v>113</v>
      </c>
      <c r="G6819" t="s">
        <v>113</v>
      </c>
      <c r="H6819" t="s">
        <v>113</v>
      </c>
      <c r="I6819" t="s">
        <v>115</v>
      </c>
      <c r="J6819" t="s">
        <v>113</v>
      </c>
      <c r="K6819" t="s">
        <v>113</v>
      </c>
      <c r="L6819" t="s">
        <v>113</v>
      </c>
      <c r="M6819">
        <v>12</v>
      </c>
      <c r="N6819" t="s">
        <v>8614</v>
      </c>
      <c r="O6819" t="s">
        <v>9835</v>
      </c>
      <c r="P6819">
        <v>3</v>
      </c>
      <c r="Q6819">
        <v>694</v>
      </c>
      <c r="R6819">
        <v>408</v>
      </c>
      <c r="T6819">
        <v>260</v>
      </c>
      <c r="U6819">
        <v>180</v>
      </c>
      <c r="V6819">
        <v>100</v>
      </c>
      <c r="W6819">
        <v>0.84945599999999999</v>
      </c>
      <c r="X6819">
        <v>1.0193471999999999</v>
      </c>
    </row>
    <row r="6820" spans="1:24" hidden="1" x14ac:dyDescent="0.3">
      <c r="A6820" t="s">
        <v>21779</v>
      </c>
      <c r="B6820" t="s">
        <v>8617</v>
      </c>
      <c r="C6820" t="s">
        <v>7541</v>
      </c>
      <c r="D6820" t="s">
        <v>21778</v>
      </c>
      <c r="E6820" t="s">
        <v>113</v>
      </c>
      <c r="F6820" t="s">
        <v>113</v>
      </c>
      <c r="G6820" t="s">
        <v>113</v>
      </c>
      <c r="H6820" t="s">
        <v>113</v>
      </c>
      <c r="I6820" t="s">
        <v>115</v>
      </c>
      <c r="J6820" t="s">
        <v>113</v>
      </c>
      <c r="K6820" t="s">
        <v>113</v>
      </c>
      <c r="L6820" t="s">
        <v>113</v>
      </c>
      <c r="M6820">
        <v>10</v>
      </c>
      <c r="N6820" t="s">
        <v>9659</v>
      </c>
      <c r="O6820" t="s">
        <v>9491</v>
      </c>
      <c r="P6820">
        <v>3</v>
      </c>
      <c r="Q6820">
        <v>1499</v>
      </c>
      <c r="R6820">
        <v>395</v>
      </c>
      <c r="T6820">
        <v>260</v>
      </c>
      <c r="U6820">
        <v>180</v>
      </c>
      <c r="V6820">
        <v>100</v>
      </c>
      <c r="W6820">
        <v>1.7763150000000001</v>
      </c>
      <c r="X6820">
        <v>2.1315780000000002</v>
      </c>
    </row>
    <row r="6821" spans="1:24" hidden="1" x14ac:dyDescent="0.3">
      <c r="A6821" t="s">
        <v>21780</v>
      </c>
      <c r="B6821" t="s">
        <v>8179</v>
      </c>
      <c r="C6821" t="s">
        <v>7541</v>
      </c>
      <c r="D6821" t="s">
        <v>21778</v>
      </c>
      <c r="E6821" t="s">
        <v>113</v>
      </c>
      <c r="F6821" t="s">
        <v>113</v>
      </c>
      <c r="G6821" t="s">
        <v>113</v>
      </c>
      <c r="H6821" t="s">
        <v>113</v>
      </c>
      <c r="I6821" t="s">
        <v>115</v>
      </c>
      <c r="J6821" t="s">
        <v>113</v>
      </c>
      <c r="K6821" t="s">
        <v>113</v>
      </c>
      <c r="L6821" t="s">
        <v>113</v>
      </c>
      <c r="M6821">
        <v>10</v>
      </c>
      <c r="N6821" t="s">
        <v>8614</v>
      </c>
      <c r="O6821" t="s">
        <v>9568</v>
      </c>
      <c r="P6821">
        <v>3</v>
      </c>
      <c r="Q6821">
        <v>40</v>
      </c>
      <c r="R6821">
        <v>269</v>
      </c>
      <c r="W6821">
        <v>3.2280000000000003E-2</v>
      </c>
      <c r="X6821">
        <v>3.8736E-2</v>
      </c>
    </row>
    <row r="6822" spans="1:24" hidden="1" x14ac:dyDescent="0.3">
      <c r="A6822" t="s">
        <v>21781</v>
      </c>
      <c r="B6822" t="s">
        <v>8536</v>
      </c>
      <c r="C6822" t="s">
        <v>7541</v>
      </c>
      <c r="D6822" t="s">
        <v>21778</v>
      </c>
      <c r="E6822" t="s">
        <v>113</v>
      </c>
      <c r="F6822" t="s">
        <v>113</v>
      </c>
      <c r="G6822" t="s">
        <v>113</v>
      </c>
      <c r="H6822" t="s">
        <v>113</v>
      </c>
      <c r="I6822" t="s">
        <v>115</v>
      </c>
      <c r="J6822" t="s">
        <v>113</v>
      </c>
      <c r="K6822" t="s">
        <v>113</v>
      </c>
      <c r="L6822" t="s">
        <v>113</v>
      </c>
      <c r="M6822">
        <v>10</v>
      </c>
      <c r="N6822" t="s">
        <v>8614</v>
      </c>
      <c r="O6822" t="s">
        <v>9816</v>
      </c>
      <c r="P6822">
        <v>3</v>
      </c>
      <c r="Q6822">
        <v>523</v>
      </c>
      <c r="R6822">
        <v>397</v>
      </c>
      <c r="W6822">
        <v>0.62289300000000003</v>
      </c>
      <c r="X6822">
        <v>0.74747160000000001</v>
      </c>
    </row>
    <row r="6823" spans="1:24" hidden="1" x14ac:dyDescent="0.3">
      <c r="A6823" t="s">
        <v>21782</v>
      </c>
      <c r="B6823" t="s">
        <v>8539</v>
      </c>
      <c r="C6823" t="s">
        <v>7541</v>
      </c>
      <c r="D6823" t="s">
        <v>21778</v>
      </c>
      <c r="E6823" t="s">
        <v>113</v>
      </c>
      <c r="F6823" t="s">
        <v>113</v>
      </c>
      <c r="G6823" t="s">
        <v>113</v>
      </c>
      <c r="H6823" t="s">
        <v>113</v>
      </c>
      <c r="I6823" t="s">
        <v>115</v>
      </c>
      <c r="J6823" t="s">
        <v>113</v>
      </c>
      <c r="K6823" t="s">
        <v>113</v>
      </c>
      <c r="L6823" t="s">
        <v>113</v>
      </c>
      <c r="M6823">
        <v>10</v>
      </c>
      <c r="N6823" t="s">
        <v>9085</v>
      </c>
      <c r="O6823" t="s">
        <v>9131</v>
      </c>
      <c r="P6823">
        <v>2</v>
      </c>
      <c r="Q6823">
        <v>210</v>
      </c>
      <c r="R6823">
        <v>210</v>
      </c>
      <c r="W6823">
        <v>8.8200000000000001E-2</v>
      </c>
      <c r="X6823">
        <v>0.10584</v>
      </c>
    </row>
    <row r="6824" spans="1:24" hidden="1" x14ac:dyDescent="0.3">
      <c r="A6824" t="s">
        <v>21783</v>
      </c>
      <c r="B6824" t="s">
        <v>8211</v>
      </c>
      <c r="C6824" t="s">
        <v>7541</v>
      </c>
      <c r="D6824" t="s">
        <v>21778</v>
      </c>
      <c r="E6824" t="s">
        <v>113</v>
      </c>
      <c r="F6824" t="s">
        <v>113</v>
      </c>
      <c r="G6824" t="s">
        <v>113</v>
      </c>
      <c r="H6824" t="s">
        <v>113</v>
      </c>
      <c r="I6824" t="s">
        <v>115</v>
      </c>
      <c r="J6824" t="s">
        <v>113</v>
      </c>
      <c r="K6824" t="s">
        <v>113</v>
      </c>
      <c r="L6824" t="s">
        <v>113</v>
      </c>
      <c r="M6824">
        <v>10</v>
      </c>
      <c r="N6824" t="s">
        <v>113</v>
      </c>
      <c r="O6824" t="s">
        <v>9493</v>
      </c>
      <c r="P6824">
        <v>1</v>
      </c>
      <c r="Q6824">
        <v>0.3</v>
      </c>
      <c r="T6824">
        <v>180.71</v>
      </c>
      <c r="W6824">
        <v>7.0685834705770348E-2</v>
      </c>
      <c r="X6824">
        <v>0.11309733552923257</v>
      </c>
    </row>
    <row r="6825" spans="1:24" hidden="1" x14ac:dyDescent="0.3">
      <c r="A6825" t="s">
        <v>21784</v>
      </c>
      <c r="B6825" t="s">
        <v>8174</v>
      </c>
      <c r="C6825" t="s">
        <v>8143</v>
      </c>
      <c r="D6825" t="s">
        <v>21785</v>
      </c>
      <c r="E6825" t="s">
        <v>113</v>
      </c>
      <c r="F6825" t="s">
        <v>113</v>
      </c>
      <c r="G6825" t="s">
        <v>113</v>
      </c>
      <c r="H6825" t="s">
        <v>113</v>
      </c>
      <c r="I6825" t="s">
        <v>654</v>
      </c>
      <c r="J6825" t="s">
        <v>113</v>
      </c>
      <c r="K6825" t="s">
        <v>113</v>
      </c>
      <c r="L6825" t="s">
        <v>113</v>
      </c>
      <c r="M6825">
        <v>34</v>
      </c>
      <c r="N6825" t="s">
        <v>9085</v>
      </c>
      <c r="O6825" t="s">
        <v>17159</v>
      </c>
      <c r="P6825">
        <v>3</v>
      </c>
      <c r="Q6825">
        <v>1450</v>
      </c>
      <c r="R6825">
        <v>400</v>
      </c>
      <c r="T6825">
        <v>340</v>
      </c>
      <c r="U6825">
        <v>90</v>
      </c>
      <c r="V6825">
        <v>230</v>
      </c>
      <c r="W6825">
        <v>1.74</v>
      </c>
      <c r="X6825">
        <v>2.0880000000000001</v>
      </c>
    </row>
    <row r="6826" spans="1:24" hidden="1" x14ac:dyDescent="0.3">
      <c r="A6826" t="s">
        <v>21786</v>
      </c>
      <c r="B6826" t="s">
        <v>8617</v>
      </c>
      <c r="C6826" t="s">
        <v>8143</v>
      </c>
      <c r="D6826" t="s">
        <v>21785</v>
      </c>
      <c r="E6826" t="s">
        <v>113</v>
      </c>
      <c r="F6826" t="s">
        <v>113</v>
      </c>
      <c r="G6826" t="s">
        <v>113</v>
      </c>
      <c r="H6826" t="s">
        <v>113</v>
      </c>
      <c r="I6826" t="s">
        <v>654</v>
      </c>
      <c r="J6826" t="s">
        <v>113</v>
      </c>
      <c r="K6826" t="s">
        <v>113</v>
      </c>
      <c r="L6826" t="s">
        <v>113</v>
      </c>
      <c r="M6826">
        <v>32</v>
      </c>
      <c r="N6826" t="s">
        <v>9085</v>
      </c>
      <c r="O6826" t="s">
        <v>8647</v>
      </c>
      <c r="P6826">
        <v>3</v>
      </c>
      <c r="Q6826">
        <v>1509</v>
      </c>
      <c r="R6826">
        <v>469</v>
      </c>
      <c r="T6826">
        <v>340</v>
      </c>
      <c r="U6826">
        <v>90</v>
      </c>
      <c r="V6826">
        <v>230</v>
      </c>
      <c r="W6826">
        <v>2.1231629999999999</v>
      </c>
      <c r="X6826">
        <v>2.5477955999999997</v>
      </c>
    </row>
    <row r="6827" spans="1:24" hidden="1" x14ac:dyDescent="0.3">
      <c r="A6827" t="s">
        <v>21787</v>
      </c>
      <c r="B6827" t="s">
        <v>8179</v>
      </c>
      <c r="C6827" t="s">
        <v>8143</v>
      </c>
      <c r="D6827" t="s">
        <v>21785</v>
      </c>
      <c r="E6827" t="s">
        <v>113</v>
      </c>
      <c r="F6827" t="s">
        <v>113</v>
      </c>
      <c r="G6827" t="s">
        <v>113</v>
      </c>
      <c r="H6827" t="s">
        <v>113</v>
      </c>
      <c r="I6827" t="s">
        <v>654</v>
      </c>
      <c r="J6827" t="s">
        <v>113</v>
      </c>
      <c r="K6827" t="s">
        <v>113</v>
      </c>
      <c r="L6827" t="s">
        <v>113</v>
      </c>
      <c r="M6827">
        <v>32</v>
      </c>
      <c r="N6827" t="s">
        <v>9085</v>
      </c>
      <c r="O6827" t="s">
        <v>12377</v>
      </c>
      <c r="P6827">
        <v>2</v>
      </c>
      <c r="Q6827">
        <v>480</v>
      </c>
      <c r="R6827">
        <v>356</v>
      </c>
      <c r="W6827">
        <v>0.34176000000000001</v>
      </c>
      <c r="X6827">
        <v>0.41011199999999998</v>
      </c>
    </row>
    <row r="6828" spans="1:24" hidden="1" x14ac:dyDescent="0.3">
      <c r="A6828" t="s">
        <v>21788</v>
      </c>
      <c r="B6828" t="s">
        <v>8536</v>
      </c>
      <c r="C6828" t="s">
        <v>8143</v>
      </c>
      <c r="D6828" t="s">
        <v>21785</v>
      </c>
      <c r="E6828" t="s">
        <v>113</v>
      </c>
      <c r="F6828" t="s">
        <v>113</v>
      </c>
      <c r="G6828" t="s">
        <v>113</v>
      </c>
      <c r="H6828" t="s">
        <v>113</v>
      </c>
      <c r="I6828" t="s">
        <v>654</v>
      </c>
      <c r="J6828" t="s">
        <v>113</v>
      </c>
      <c r="K6828" t="s">
        <v>113</v>
      </c>
      <c r="L6828" t="s">
        <v>113</v>
      </c>
      <c r="M6828">
        <v>32</v>
      </c>
      <c r="N6828" t="s">
        <v>9085</v>
      </c>
      <c r="O6828" t="s">
        <v>11880</v>
      </c>
      <c r="P6828">
        <v>3</v>
      </c>
      <c r="Q6828">
        <v>400</v>
      </c>
      <c r="R6828">
        <v>300</v>
      </c>
      <c r="W6828">
        <v>0.36</v>
      </c>
      <c r="X6828">
        <v>0.432</v>
      </c>
    </row>
    <row r="6829" spans="1:24" hidden="1" x14ac:dyDescent="0.3">
      <c r="A6829" t="s">
        <v>21789</v>
      </c>
      <c r="B6829" t="s">
        <v>8174</v>
      </c>
      <c r="C6829" t="s">
        <v>4020</v>
      </c>
      <c r="D6829" t="s">
        <v>21790</v>
      </c>
      <c r="E6829" t="s">
        <v>113</v>
      </c>
      <c r="F6829" t="s">
        <v>113</v>
      </c>
      <c r="G6829" t="s">
        <v>113</v>
      </c>
      <c r="H6829" t="s">
        <v>113</v>
      </c>
      <c r="I6829" t="s">
        <v>163</v>
      </c>
      <c r="J6829" t="s">
        <v>113</v>
      </c>
      <c r="K6829" t="s">
        <v>113</v>
      </c>
      <c r="L6829" t="s">
        <v>113</v>
      </c>
      <c r="M6829">
        <v>34</v>
      </c>
      <c r="N6829" t="s">
        <v>8614</v>
      </c>
      <c r="O6829" t="s">
        <v>9835</v>
      </c>
      <c r="P6829">
        <v>3</v>
      </c>
      <c r="Q6829">
        <v>694</v>
      </c>
      <c r="R6829">
        <v>408</v>
      </c>
      <c r="T6829">
        <v>80</v>
      </c>
      <c r="U6829">
        <v>200</v>
      </c>
      <c r="V6829">
        <v>320</v>
      </c>
      <c r="W6829">
        <v>0.84945599999999999</v>
      </c>
      <c r="X6829">
        <v>1.0193471999999999</v>
      </c>
    </row>
    <row r="6830" spans="1:24" hidden="1" x14ac:dyDescent="0.3">
      <c r="A6830" t="s">
        <v>21791</v>
      </c>
      <c r="B6830" t="s">
        <v>8617</v>
      </c>
      <c r="C6830" t="s">
        <v>4020</v>
      </c>
      <c r="D6830" t="s">
        <v>21790</v>
      </c>
      <c r="E6830" t="s">
        <v>113</v>
      </c>
      <c r="F6830" t="s">
        <v>113</v>
      </c>
      <c r="G6830" t="s">
        <v>113</v>
      </c>
      <c r="H6830" t="s">
        <v>113</v>
      </c>
      <c r="I6830" t="s">
        <v>163</v>
      </c>
      <c r="J6830" t="s">
        <v>113</v>
      </c>
      <c r="K6830" t="s">
        <v>113</v>
      </c>
      <c r="L6830" t="s">
        <v>113</v>
      </c>
      <c r="M6830">
        <v>33</v>
      </c>
      <c r="N6830" t="s">
        <v>9659</v>
      </c>
      <c r="O6830" t="s">
        <v>10476</v>
      </c>
      <c r="P6830">
        <v>3</v>
      </c>
      <c r="Q6830">
        <v>1500</v>
      </c>
      <c r="R6830">
        <v>469</v>
      </c>
      <c r="T6830">
        <v>80</v>
      </c>
      <c r="U6830">
        <v>200</v>
      </c>
      <c r="V6830">
        <v>320</v>
      </c>
      <c r="W6830">
        <v>2.1105</v>
      </c>
      <c r="X6830">
        <v>2.5326</v>
      </c>
    </row>
    <row r="6831" spans="1:24" hidden="1" x14ac:dyDescent="0.3">
      <c r="A6831" t="s">
        <v>21792</v>
      </c>
      <c r="B6831" t="s">
        <v>8179</v>
      </c>
      <c r="C6831" t="s">
        <v>4020</v>
      </c>
      <c r="D6831" t="s">
        <v>21790</v>
      </c>
      <c r="E6831" t="s">
        <v>113</v>
      </c>
      <c r="F6831" t="s">
        <v>113</v>
      </c>
      <c r="G6831" t="s">
        <v>113</v>
      </c>
      <c r="H6831" t="s">
        <v>113</v>
      </c>
      <c r="I6831" t="s">
        <v>163</v>
      </c>
      <c r="J6831" t="s">
        <v>113</v>
      </c>
      <c r="K6831" t="s">
        <v>113</v>
      </c>
      <c r="L6831" t="s">
        <v>113</v>
      </c>
      <c r="M6831">
        <v>33</v>
      </c>
      <c r="N6831" t="s">
        <v>8614</v>
      </c>
      <c r="O6831" t="s">
        <v>9816</v>
      </c>
      <c r="P6831">
        <v>3</v>
      </c>
      <c r="Q6831">
        <v>522</v>
      </c>
      <c r="R6831">
        <v>397</v>
      </c>
      <c r="W6831">
        <v>0.62170199999999998</v>
      </c>
      <c r="X6831">
        <v>0.74604239999999999</v>
      </c>
    </row>
    <row r="6832" spans="1:24" hidden="1" x14ac:dyDescent="0.3">
      <c r="A6832" t="s">
        <v>21793</v>
      </c>
      <c r="B6832" t="s">
        <v>8174</v>
      </c>
      <c r="C6832" t="s">
        <v>21794</v>
      </c>
      <c r="D6832" t="s">
        <v>21795</v>
      </c>
      <c r="E6832" t="s">
        <v>113</v>
      </c>
      <c r="F6832" t="s">
        <v>21796</v>
      </c>
      <c r="G6832" t="s">
        <v>133</v>
      </c>
      <c r="H6832" t="s">
        <v>21402</v>
      </c>
      <c r="I6832" t="s">
        <v>540</v>
      </c>
      <c r="J6832" t="s">
        <v>21797</v>
      </c>
      <c r="K6832" t="s">
        <v>21798</v>
      </c>
      <c r="L6832" t="s">
        <v>9030</v>
      </c>
      <c r="M6832">
        <v>60</v>
      </c>
      <c r="N6832" t="s">
        <v>9971</v>
      </c>
      <c r="O6832" t="s">
        <v>8207</v>
      </c>
      <c r="P6832">
        <v>3</v>
      </c>
      <c r="Q6832">
        <v>1400</v>
      </c>
      <c r="R6832">
        <v>320</v>
      </c>
      <c r="S6832">
        <v>145</v>
      </c>
      <c r="T6832">
        <v>25</v>
      </c>
      <c r="U6832">
        <v>155</v>
      </c>
      <c r="V6832">
        <v>340</v>
      </c>
      <c r="W6832">
        <v>1.3440000000000001</v>
      </c>
      <c r="X6832">
        <v>1.6128</v>
      </c>
    </row>
    <row r="6833" spans="1:24" hidden="1" x14ac:dyDescent="0.3">
      <c r="A6833" t="s">
        <v>21799</v>
      </c>
      <c r="B6833" t="s">
        <v>8179</v>
      </c>
      <c r="C6833" t="s">
        <v>21794</v>
      </c>
      <c r="D6833" t="s">
        <v>21795</v>
      </c>
      <c r="E6833" t="s">
        <v>113</v>
      </c>
      <c r="F6833" t="s">
        <v>21796</v>
      </c>
      <c r="G6833" t="s">
        <v>133</v>
      </c>
      <c r="H6833" t="s">
        <v>21402</v>
      </c>
      <c r="I6833" t="s">
        <v>540</v>
      </c>
      <c r="J6833" t="s">
        <v>21797</v>
      </c>
      <c r="K6833" t="s">
        <v>21798</v>
      </c>
      <c r="L6833" t="s">
        <v>9030</v>
      </c>
      <c r="M6833">
        <v>60</v>
      </c>
      <c r="N6833" t="s">
        <v>9971</v>
      </c>
      <c r="O6833" t="s">
        <v>13147</v>
      </c>
      <c r="P6833">
        <v>1</v>
      </c>
      <c r="Q6833">
        <v>560</v>
      </c>
      <c r="R6833">
        <v>422</v>
      </c>
      <c r="S6833">
        <v>133</v>
      </c>
      <c r="W6833">
        <v>0.23632</v>
      </c>
      <c r="X6833">
        <v>0.283584</v>
      </c>
    </row>
    <row r="6834" spans="1:24" hidden="1" x14ac:dyDescent="0.3">
      <c r="A6834" t="s">
        <v>21800</v>
      </c>
      <c r="B6834" t="s">
        <v>8536</v>
      </c>
      <c r="C6834" t="s">
        <v>21794</v>
      </c>
      <c r="D6834" t="s">
        <v>21795</v>
      </c>
      <c r="E6834" t="s">
        <v>113</v>
      </c>
      <c r="F6834" t="s">
        <v>21796</v>
      </c>
      <c r="G6834" t="s">
        <v>133</v>
      </c>
      <c r="H6834" t="s">
        <v>21402</v>
      </c>
      <c r="I6834" t="s">
        <v>540</v>
      </c>
      <c r="J6834" t="s">
        <v>21797</v>
      </c>
      <c r="K6834" t="s">
        <v>21798</v>
      </c>
      <c r="L6834" t="s">
        <v>9030</v>
      </c>
      <c r="M6834">
        <v>58</v>
      </c>
      <c r="N6834" t="s">
        <v>10031</v>
      </c>
      <c r="O6834" t="s">
        <v>9505</v>
      </c>
      <c r="P6834">
        <v>2</v>
      </c>
      <c r="W6834">
        <v>0</v>
      </c>
      <c r="X6834">
        <v>0</v>
      </c>
    </row>
    <row r="6835" spans="1:24" hidden="1" x14ac:dyDescent="0.3">
      <c r="A6835" t="s">
        <v>21801</v>
      </c>
      <c r="B6835" t="s">
        <v>8211</v>
      </c>
      <c r="C6835" t="s">
        <v>21794</v>
      </c>
      <c r="D6835" t="s">
        <v>21795</v>
      </c>
      <c r="E6835" t="s">
        <v>113</v>
      </c>
      <c r="F6835" t="s">
        <v>21796</v>
      </c>
      <c r="G6835" t="s">
        <v>133</v>
      </c>
      <c r="H6835" t="s">
        <v>21402</v>
      </c>
      <c r="I6835" t="s">
        <v>540</v>
      </c>
      <c r="J6835" t="s">
        <v>21797</v>
      </c>
      <c r="K6835" t="s">
        <v>21798</v>
      </c>
      <c r="L6835" t="s">
        <v>9030</v>
      </c>
      <c r="M6835">
        <v>58</v>
      </c>
      <c r="N6835" t="s">
        <v>10031</v>
      </c>
      <c r="O6835" t="s">
        <v>8843</v>
      </c>
      <c r="P6835">
        <v>1</v>
      </c>
      <c r="Q6835">
        <v>0.9</v>
      </c>
      <c r="T6835">
        <v>10.78</v>
      </c>
      <c r="W6835">
        <v>0.63617251235193317</v>
      </c>
      <c r="X6835">
        <v>1.0178760197630932</v>
      </c>
    </row>
    <row r="6836" spans="1:24" hidden="1" x14ac:dyDescent="0.3">
      <c r="A6836" t="s">
        <v>21802</v>
      </c>
      <c r="B6836" t="s">
        <v>8174</v>
      </c>
      <c r="C6836" t="s">
        <v>21803</v>
      </c>
      <c r="D6836" t="s">
        <v>21804</v>
      </c>
      <c r="E6836" t="s">
        <v>113</v>
      </c>
      <c r="F6836" t="s">
        <v>21805</v>
      </c>
      <c r="G6836" t="s">
        <v>133</v>
      </c>
      <c r="H6836" t="s">
        <v>21402</v>
      </c>
      <c r="I6836" t="s">
        <v>540</v>
      </c>
      <c r="J6836" t="s">
        <v>21806</v>
      </c>
      <c r="K6836" t="s">
        <v>21807</v>
      </c>
      <c r="L6836" t="s">
        <v>9030</v>
      </c>
      <c r="M6836">
        <v>60</v>
      </c>
      <c r="N6836" t="s">
        <v>9971</v>
      </c>
      <c r="O6836" t="s">
        <v>8207</v>
      </c>
      <c r="P6836">
        <v>3</v>
      </c>
      <c r="Q6836">
        <v>1400</v>
      </c>
      <c r="R6836">
        <v>320</v>
      </c>
      <c r="S6836">
        <v>145</v>
      </c>
      <c r="T6836">
        <v>30</v>
      </c>
      <c r="U6836">
        <v>195</v>
      </c>
      <c r="V6836">
        <v>300</v>
      </c>
      <c r="W6836">
        <v>1.3440000000000001</v>
      </c>
      <c r="X6836">
        <v>1.6128</v>
      </c>
    </row>
    <row r="6837" spans="1:24" hidden="1" x14ac:dyDescent="0.3">
      <c r="A6837" t="s">
        <v>21808</v>
      </c>
      <c r="B6837" t="s">
        <v>8179</v>
      </c>
      <c r="C6837" t="s">
        <v>21803</v>
      </c>
      <c r="D6837" t="s">
        <v>21804</v>
      </c>
      <c r="E6837" t="s">
        <v>113</v>
      </c>
      <c r="F6837" t="s">
        <v>21805</v>
      </c>
      <c r="G6837" t="s">
        <v>133</v>
      </c>
      <c r="H6837" t="s">
        <v>21402</v>
      </c>
      <c r="I6837" t="s">
        <v>540</v>
      </c>
      <c r="J6837" t="s">
        <v>21806</v>
      </c>
      <c r="K6837" t="s">
        <v>21807</v>
      </c>
      <c r="L6837" t="s">
        <v>9030</v>
      </c>
      <c r="M6837">
        <v>60</v>
      </c>
      <c r="N6837" t="s">
        <v>9971</v>
      </c>
      <c r="O6837" t="s">
        <v>13147</v>
      </c>
      <c r="P6837">
        <v>1</v>
      </c>
      <c r="Q6837">
        <v>560</v>
      </c>
      <c r="R6837">
        <v>422</v>
      </c>
      <c r="S6837">
        <v>133</v>
      </c>
      <c r="W6837">
        <v>0.23632</v>
      </c>
      <c r="X6837">
        <v>0.283584</v>
      </c>
    </row>
    <row r="6838" spans="1:24" hidden="1" x14ac:dyDescent="0.3">
      <c r="A6838" t="s">
        <v>21809</v>
      </c>
      <c r="B6838" t="s">
        <v>8536</v>
      </c>
      <c r="C6838" t="s">
        <v>21803</v>
      </c>
      <c r="D6838" t="s">
        <v>21804</v>
      </c>
      <c r="E6838" t="s">
        <v>113</v>
      </c>
      <c r="F6838" t="s">
        <v>21805</v>
      </c>
      <c r="G6838" t="s">
        <v>133</v>
      </c>
      <c r="H6838" t="s">
        <v>21402</v>
      </c>
      <c r="I6838" t="s">
        <v>540</v>
      </c>
      <c r="J6838" t="s">
        <v>21806</v>
      </c>
      <c r="K6838" t="s">
        <v>21807</v>
      </c>
      <c r="L6838" t="s">
        <v>9030</v>
      </c>
      <c r="M6838">
        <v>58</v>
      </c>
      <c r="N6838" t="s">
        <v>10031</v>
      </c>
      <c r="O6838" t="s">
        <v>9505</v>
      </c>
      <c r="P6838">
        <v>2</v>
      </c>
      <c r="W6838">
        <v>0</v>
      </c>
      <c r="X6838">
        <v>0</v>
      </c>
    </row>
    <row r="6839" spans="1:24" hidden="1" x14ac:dyDescent="0.3">
      <c r="A6839" t="s">
        <v>21810</v>
      </c>
      <c r="B6839" t="s">
        <v>8211</v>
      </c>
      <c r="C6839" t="s">
        <v>21803</v>
      </c>
      <c r="D6839" t="s">
        <v>21804</v>
      </c>
      <c r="E6839" t="s">
        <v>113</v>
      </c>
      <c r="F6839" t="s">
        <v>21805</v>
      </c>
      <c r="G6839" t="s">
        <v>133</v>
      </c>
      <c r="H6839" t="s">
        <v>21402</v>
      </c>
      <c r="I6839" t="s">
        <v>540</v>
      </c>
      <c r="J6839" t="s">
        <v>21806</v>
      </c>
      <c r="K6839" t="s">
        <v>21807</v>
      </c>
      <c r="L6839" t="s">
        <v>9030</v>
      </c>
      <c r="M6839">
        <v>58</v>
      </c>
      <c r="N6839" t="s">
        <v>10031</v>
      </c>
      <c r="O6839" t="s">
        <v>8843</v>
      </c>
      <c r="P6839">
        <v>1</v>
      </c>
      <c r="Q6839">
        <v>0.9</v>
      </c>
      <c r="T6839">
        <v>173.42</v>
      </c>
      <c r="W6839">
        <v>0.63617251235193317</v>
      </c>
      <c r="X6839">
        <v>1.0178760197630932</v>
      </c>
    </row>
    <row r="6840" spans="1:24" hidden="1" x14ac:dyDescent="0.3">
      <c r="A6840" t="s">
        <v>21811</v>
      </c>
      <c r="B6840" t="s">
        <v>8174</v>
      </c>
      <c r="C6840" t="s">
        <v>21812</v>
      </c>
      <c r="D6840" t="s">
        <v>21813</v>
      </c>
      <c r="E6840" t="s">
        <v>113</v>
      </c>
      <c r="F6840" t="s">
        <v>21814</v>
      </c>
      <c r="G6840" t="s">
        <v>133</v>
      </c>
      <c r="H6840" t="s">
        <v>21402</v>
      </c>
      <c r="I6840" t="s">
        <v>540</v>
      </c>
      <c r="J6840" t="s">
        <v>21815</v>
      </c>
      <c r="K6840" t="s">
        <v>21816</v>
      </c>
      <c r="L6840" t="s">
        <v>8842</v>
      </c>
      <c r="M6840">
        <v>70</v>
      </c>
      <c r="N6840" t="s">
        <v>9971</v>
      </c>
      <c r="O6840" t="s">
        <v>8207</v>
      </c>
      <c r="P6840">
        <v>3</v>
      </c>
      <c r="Q6840">
        <v>1400</v>
      </c>
      <c r="R6840">
        <v>320</v>
      </c>
      <c r="S6840">
        <v>145</v>
      </c>
      <c r="T6840">
        <v>70</v>
      </c>
      <c r="U6840">
        <v>210</v>
      </c>
      <c r="V6840">
        <v>235</v>
      </c>
      <c r="W6840">
        <v>1.3440000000000001</v>
      </c>
      <c r="X6840">
        <v>1.6128</v>
      </c>
    </row>
    <row r="6841" spans="1:24" hidden="1" x14ac:dyDescent="0.3">
      <c r="A6841" t="s">
        <v>21817</v>
      </c>
      <c r="B6841" t="s">
        <v>8179</v>
      </c>
      <c r="C6841" t="s">
        <v>21812</v>
      </c>
      <c r="D6841" t="s">
        <v>21813</v>
      </c>
      <c r="E6841" t="s">
        <v>113</v>
      </c>
      <c r="F6841" t="s">
        <v>21814</v>
      </c>
      <c r="G6841" t="s">
        <v>133</v>
      </c>
      <c r="H6841" t="s">
        <v>21402</v>
      </c>
      <c r="I6841" t="s">
        <v>540</v>
      </c>
      <c r="J6841" t="s">
        <v>21815</v>
      </c>
      <c r="K6841" t="s">
        <v>21816</v>
      </c>
      <c r="L6841" t="s">
        <v>8842</v>
      </c>
      <c r="M6841">
        <v>70</v>
      </c>
      <c r="N6841" t="s">
        <v>9971</v>
      </c>
      <c r="O6841" t="s">
        <v>13147</v>
      </c>
      <c r="P6841">
        <v>1</v>
      </c>
      <c r="Q6841">
        <v>560</v>
      </c>
      <c r="R6841">
        <v>422</v>
      </c>
      <c r="S6841">
        <v>133</v>
      </c>
      <c r="W6841">
        <v>0.23632</v>
      </c>
      <c r="X6841">
        <v>0.283584</v>
      </c>
    </row>
    <row r="6842" spans="1:24" hidden="1" x14ac:dyDescent="0.3">
      <c r="A6842" t="s">
        <v>21818</v>
      </c>
      <c r="B6842" t="s">
        <v>8536</v>
      </c>
      <c r="C6842" t="s">
        <v>21812</v>
      </c>
      <c r="D6842" t="s">
        <v>21813</v>
      </c>
      <c r="E6842" t="s">
        <v>113</v>
      </c>
      <c r="F6842" t="s">
        <v>21814</v>
      </c>
      <c r="G6842" t="s">
        <v>133</v>
      </c>
      <c r="H6842" t="s">
        <v>21402</v>
      </c>
      <c r="I6842" t="s">
        <v>540</v>
      </c>
      <c r="J6842" t="s">
        <v>21815</v>
      </c>
      <c r="K6842" t="s">
        <v>21816</v>
      </c>
      <c r="L6842" t="s">
        <v>8842</v>
      </c>
      <c r="M6842">
        <v>68</v>
      </c>
      <c r="N6842" t="s">
        <v>10031</v>
      </c>
      <c r="O6842" t="s">
        <v>9505</v>
      </c>
      <c r="P6842">
        <v>2</v>
      </c>
      <c r="W6842">
        <v>0</v>
      </c>
      <c r="X6842">
        <v>0</v>
      </c>
    </row>
    <row r="6843" spans="1:24" hidden="1" x14ac:dyDescent="0.3">
      <c r="A6843" t="s">
        <v>21819</v>
      </c>
      <c r="B6843" t="s">
        <v>8211</v>
      </c>
      <c r="C6843" t="s">
        <v>21812</v>
      </c>
      <c r="D6843" t="s">
        <v>21813</v>
      </c>
      <c r="E6843" t="s">
        <v>113</v>
      </c>
      <c r="F6843" t="s">
        <v>21814</v>
      </c>
      <c r="G6843" t="s">
        <v>133</v>
      </c>
      <c r="H6843" t="s">
        <v>21402</v>
      </c>
      <c r="I6843" t="s">
        <v>540</v>
      </c>
      <c r="J6843" t="s">
        <v>21815</v>
      </c>
      <c r="K6843" t="s">
        <v>21816</v>
      </c>
      <c r="L6843" t="s">
        <v>8842</v>
      </c>
      <c r="M6843">
        <v>68</v>
      </c>
      <c r="N6843" t="s">
        <v>10031</v>
      </c>
      <c r="O6843" t="s">
        <v>8843</v>
      </c>
      <c r="P6843">
        <v>1</v>
      </c>
      <c r="Q6843">
        <v>0.9</v>
      </c>
      <c r="T6843">
        <v>23</v>
      </c>
      <c r="W6843">
        <v>0.63617251235193317</v>
      </c>
      <c r="X6843">
        <v>1.0178760197630932</v>
      </c>
    </row>
    <row r="6844" spans="1:24" hidden="1" x14ac:dyDescent="0.3">
      <c r="A6844" t="s">
        <v>21820</v>
      </c>
      <c r="B6844" t="s">
        <v>8174</v>
      </c>
      <c r="C6844" t="s">
        <v>21821</v>
      </c>
      <c r="D6844" t="s">
        <v>21822</v>
      </c>
      <c r="E6844" t="s">
        <v>113</v>
      </c>
      <c r="F6844" t="s">
        <v>21823</v>
      </c>
      <c r="G6844" t="s">
        <v>133</v>
      </c>
      <c r="H6844" t="s">
        <v>21402</v>
      </c>
      <c r="I6844" t="s">
        <v>540</v>
      </c>
      <c r="J6844" t="s">
        <v>21824</v>
      </c>
      <c r="K6844" t="s">
        <v>21825</v>
      </c>
      <c r="L6844" t="s">
        <v>1173</v>
      </c>
      <c r="M6844">
        <v>50</v>
      </c>
      <c r="N6844" t="s">
        <v>9971</v>
      </c>
      <c r="O6844" t="s">
        <v>8207</v>
      </c>
      <c r="P6844">
        <v>3</v>
      </c>
      <c r="Q6844">
        <v>1400</v>
      </c>
      <c r="R6844">
        <v>320</v>
      </c>
      <c r="S6844">
        <v>145</v>
      </c>
      <c r="T6844">
        <v>70</v>
      </c>
      <c r="U6844">
        <v>130</v>
      </c>
      <c r="V6844">
        <v>255</v>
      </c>
      <c r="W6844">
        <v>1.3440000000000001</v>
      </c>
      <c r="X6844">
        <v>1.6128</v>
      </c>
    </row>
    <row r="6845" spans="1:24" hidden="1" x14ac:dyDescent="0.3">
      <c r="A6845" t="s">
        <v>21826</v>
      </c>
      <c r="B6845" t="s">
        <v>8179</v>
      </c>
      <c r="C6845" t="s">
        <v>21821</v>
      </c>
      <c r="D6845" t="s">
        <v>21822</v>
      </c>
      <c r="E6845" t="s">
        <v>113</v>
      </c>
      <c r="F6845" t="s">
        <v>21823</v>
      </c>
      <c r="G6845" t="s">
        <v>133</v>
      </c>
      <c r="H6845" t="s">
        <v>21402</v>
      </c>
      <c r="I6845" t="s">
        <v>540</v>
      </c>
      <c r="J6845" t="s">
        <v>21824</v>
      </c>
      <c r="K6845" t="s">
        <v>21825</v>
      </c>
      <c r="L6845" t="s">
        <v>1173</v>
      </c>
      <c r="M6845">
        <v>50</v>
      </c>
      <c r="N6845" t="s">
        <v>9971</v>
      </c>
      <c r="O6845" t="s">
        <v>13147</v>
      </c>
      <c r="P6845">
        <v>1</v>
      </c>
      <c r="Q6845">
        <v>560</v>
      </c>
      <c r="R6845">
        <v>422</v>
      </c>
      <c r="S6845">
        <v>133</v>
      </c>
      <c r="W6845">
        <v>0.23632</v>
      </c>
      <c r="X6845">
        <v>0.283584</v>
      </c>
    </row>
    <row r="6846" spans="1:24" hidden="1" x14ac:dyDescent="0.3">
      <c r="A6846" t="s">
        <v>21827</v>
      </c>
      <c r="B6846" t="s">
        <v>8536</v>
      </c>
      <c r="C6846" t="s">
        <v>21821</v>
      </c>
      <c r="D6846" t="s">
        <v>21822</v>
      </c>
      <c r="E6846" t="s">
        <v>113</v>
      </c>
      <c r="F6846" t="s">
        <v>21823</v>
      </c>
      <c r="G6846" t="s">
        <v>133</v>
      </c>
      <c r="H6846" t="s">
        <v>21402</v>
      </c>
      <c r="I6846" t="s">
        <v>540</v>
      </c>
      <c r="J6846" t="s">
        <v>21824</v>
      </c>
      <c r="K6846" t="s">
        <v>21825</v>
      </c>
      <c r="L6846" t="s">
        <v>1173</v>
      </c>
      <c r="M6846">
        <v>48</v>
      </c>
      <c r="N6846" t="s">
        <v>10031</v>
      </c>
      <c r="O6846" t="s">
        <v>9505</v>
      </c>
      <c r="P6846">
        <v>2</v>
      </c>
      <c r="W6846">
        <v>0</v>
      </c>
      <c r="X6846">
        <v>0</v>
      </c>
    </row>
    <row r="6847" spans="1:24" hidden="1" x14ac:dyDescent="0.3">
      <c r="A6847" t="s">
        <v>21828</v>
      </c>
      <c r="B6847" t="s">
        <v>8211</v>
      </c>
      <c r="C6847" t="s">
        <v>21821</v>
      </c>
      <c r="D6847" t="s">
        <v>21822</v>
      </c>
      <c r="E6847" t="s">
        <v>113</v>
      </c>
      <c r="F6847" t="s">
        <v>21823</v>
      </c>
      <c r="G6847" t="s">
        <v>133</v>
      </c>
      <c r="H6847" t="s">
        <v>21402</v>
      </c>
      <c r="I6847" t="s">
        <v>540</v>
      </c>
      <c r="J6847" t="s">
        <v>21824</v>
      </c>
      <c r="K6847" t="s">
        <v>21825</v>
      </c>
      <c r="L6847" t="s">
        <v>1173</v>
      </c>
      <c r="M6847">
        <v>48</v>
      </c>
      <c r="N6847" t="s">
        <v>10031</v>
      </c>
      <c r="O6847" t="s">
        <v>8843</v>
      </c>
      <c r="P6847">
        <v>1</v>
      </c>
      <c r="Q6847">
        <v>0.9</v>
      </c>
      <c r="T6847">
        <v>238.13</v>
      </c>
      <c r="W6847">
        <v>0.63617251235193317</v>
      </c>
      <c r="X6847">
        <v>1.0178760197630932</v>
      </c>
    </row>
    <row r="6848" spans="1:24" hidden="1" x14ac:dyDescent="0.3">
      <c r="A6848" t="s">
        <v>21829</v>
      </c>
      <c r="B6848" t="s">
        <v>8174</v>
      </c>
      <c r="C6848" t="s">
        <v>21830</v>
      </c>
      <c r="D6848" t="s">
        <v>21831</v>
      </c>
      <c r="E6848" t="s">
        <v>113</v>
      </c>
      <c r="F6848" t="s">
        <v>21832</v>
      </c>
      <c r="G6848" t="s">
        <v>133</v>
      </c>
      <c r="H6848" t="s">
        <v>21402</v>
      </c>
      <c r="I6848" t="s">
        <v>540</v>
      </c>
      <c r="J6848" t="s">
        <v>21833</v>
      </c>
      <c r="K6848" t="s">
        <v>21834</v>
      </c>
      <c r="L6848" t="s">
        <v>1173</v>
      </c>
      <c r="M6848">
        <v>50</v>
      </c>
      <c r="N6848" t="s">
        <v>9971</v>
      </c>
      <c r="O6848" t="s">
        <v>8207</v>
      </c>
      <c r="P6848">
        <v>3</v>
      </c>
      <c r="Q6848">
        <v>1400</v>
      </c>
      <c r="R6848">
        <v>320</v>
      </c>
      <c r="S6848">
        <v>145</v>
      </c>
      <c r="T6848">
        <v>60</v>
      </c>
      <c r="U6848">
        <v>125</v>
      </c>
      <c r="V6848">
        <v>220</v>
      </c>
      <c r="W6848">
        <v>1.3440000000000001</v>
      </c>
      <c r="X6848">
        <v>1.6128</v>
      </c>
    </row>
    <row r="6849" spans="1:24" hidden="1" x14ac:dyDescent="0.3">
      <c r="A6849" t="s">
        <v>21835</v>
      </c>
      <c r="B6849" t="s">
        <v>8179</v>
      </c>
      <c r="C6849" t="s">
        <v>21830</v>
      </c>
      <c r="D6849" t="s">
        <v>21831</v>
      </c>
      <c r="E6849" t="s">
        <v>113</v>
      </c>
      <c r="F6849" t="s">
        <v>21832</v>
      </c>
      <c r="G6849" t="s">
        <v>133</v>
      </c>
      <c r="H6849" t="s">
        <v>21402</v>
      </c>
      <c r="I6849" t="s">
        <v>540</v>
      </c>
      <c r="J6849" t="s">
        <v>21833</v>
      </c>
      <c r="K6849" t="s">
        <v>21834</v>
      </c>
      <c r="L6849" t="s">
        <v>1173</v>
      </c>
      <c r="M6849">
        <v>50</v>
      </c>
      <c r="N6849" t="s">
        <v>9971</v>
      </c>
      <c r="O6849" t="s">
        <v>13147</v>
      </c>
      <c r="P6849">
        <v>1</v>
      </c>
      <c r="Q6849">
        <v>560</v>
      </c>
      <c r="R6849">
        <v>422</v>
      </c>
      <c r="S6849">
        <v>133</v>
      </c>
      <c r="W6849">
        <v>0.23632</v>
      </c>
      <c r="X6849">
        <v>0.283584</v>
      </c>
    </row>
    <row r="6850" spans="1:24" hidden="1" x14ac:dyDescent="0.3">
      <c r="A6850" t="s">
        <v>21836</v>
      </c>
      <c r="B6850" t="s">
        <v>8362</v>
      </c>
      <c r="C6850" t="s">
        <v>21830</v>
      </c>
      <c r="D6850" t="s">
        <v>21831</v>
      </c>
      <c r="E6850" t="s">
        <v>113</v>
      </c>
      <c r="F6850" t="s">
        <v>21832</v>
      </c>
      <c r="G6850" t="s">
        <v>133</v>
      </c>
      <c r="H6850" t="s">
        <v>21402</v>
      </c>
      <c r="I6850" t="s">
        <v>540</v>
      </c>
      <c r="J6850" t="s">
        <v>21833</v>
      </c>
      <c r="K6850" t="s">
        <v>21834</v>
      </c>
      <c r="L6850" t="s">
        <v>1173</v>
      </c>
      <c r="M6850">
        <v>0</v>
      </c>
      <c r="N6850" t="s">
        <v>15026</v>
      </c>
      <c r="O6850" t="s">
        <v>21732</v>
      </c>
      <c r="P6850">
        <v>1</v>
      </c>
      <c r="W6850">
        <v>0</v>
      </c>
      <c r="X6850">
        <v>0</v>
      </c>
    </row>
    <row r="6851" spans="1:24" hidden="1" x14ac:dyDescent="0.3">
      <c r="A6851" t="s">
        <v>21837</v>
      </c>
      <c r="B6851" t="s">
        <v>8174</v>
      </c>
      <c r="C6851" t="s">
        <v>21838</v>
      </c>
      <c r="D6851" t="s">
        <v>21839</v>
      </c>
      <c r="E6851" t="s">
        <v>113</v>
      </c>
      <c r="F6851" t="s">
        <v>21840</v>
      </c>
      <c r="G6851" t="s">
        <v>133</v>
      </c>
      <c r="H6851" t="s">
        <v>21402</v>
      </c>
      <c r="I6851" t="s">
        <v>540</v>
      </c>
      <c r="J6851" t="s">
        <v>21841</v>
      </c>
      <c r="K6851" t="s">
        <v>21842</v>
      </c>
      <c r="L6851" t="s">
        <v>8842</v>
      </c>
      <c r="M6851">
        <v>70</v>
      </c>
      <c r="N6851" t="s">
        <v>9971</v>
      </c>
      <c r="O6851" t="s">
        <v>8207</v>
      </c>
      <c r="P6851">
        <v>3</v>
      </c>
      <c r="Q6851">
        <v>1400</v>
      </c>
      <c r="R6851">
        <v>320</v>
      </c>
      <c r="S6851">
        <v>145</v>
      </c>
      <c r="T6851">
        <v>90</v>
      </c>
      <c r="U6851">
        <v>180</v>
      </c>
      <c r="V6851">
        <v>255</v>
      </c>
      <c r="W6851">
        <v>1.3440000000000001</v>
      </c>
      <c r="X6851">
        <v>1.6128</v>
      </c>
    </row>
    <row r="6852" spans="1:24" hidden="1" x14ac:dyDescent="0.3">
      <c r="A6852" t="s">
        <v>21843</v>
      </c>
      <c r="B6852" t="s">
        <v>8179</v>
      </c>
      <c r="C6852" t="s">
        <v>21838</v>
      </c>
      <c r="D6852" t="s">
        <v>21839</v>
      </c>
      <c r="E6852" t="s">
        <v>113</v>
      </c>
      <c r="F6852" t="s">
        <v>21840</v>
      </c>
      <c r="G6852" t="s">
        <v>133</v>
      </c>
      <c r="H6852" t="s">
        <v>21402</v>
      </c>
      <c r="I6852" t="s">
        <v>540</v>
      </c>
      <c r="J6852" t="s">
        <v>21841</v>
      </c>
      <c r="K6852" t="s">
        <v>21842</v>
      </c>
      <c r="L6852" t="s">
        <v>8842</v>
      </c>
      <c r="M6852">
        <v>70</v>
      </c>
      <c r="N6852" t="s">
        <v>9971</v>
      </c>
      <c r="O6852" t="s">
        <v>13147</v>
      </c>
      <c r="P6852">
        <v>1</v>
      </c>
      <c r="Q6852">
        <v>560</v>
      </c>
      <c r="R6852">
        <v>422</v>
      </c>
      <c r="S6852">
        <v>133</v>
      </c>
      <c r="W6852">
        <v>0.23632</v>
      </c>
      <c r="X6852">
        <v>0.283584</v>
      </c>
    </row>
    <row r="6853" spans="1:24" hidden="1" x14ac:dyDescent="0.3">
      <c r="A6853" t="s">
        <v>21844</v>
      </c>
      <c r="B6853" t="s">
        <v>8536</v>
      </c>
      <c r="C6853" t="s">
        <v>21838</v>
      </c>
      <c r="D6853" t="s">
        <v>21839</v>
      </c>
      <c r="E6853" t="s">
        <v>113</v>
      </c>
      <c r="F6853" t="s">
        <v>21840</v>
      </c>
      <c r="G6853" t="s">
        <v>133</v>
      </c>
      <c r="H6853" t="s">
        <v>21402</v>
      </c>
      <c r="I6853" t="s">
        <v>540</v>
      </c>
      <c r="J6853" t="s">
        <v>21841</v>
      </c>
      <c r="K6853" t="s">
        <v>21842</v>
      </c>
      <c r="L6853" t="s">
        <v>8842</v>
      </c>
      <c r="M6853">
        <v>68</v>
      </c>
      <c r="N6853" t="s">
        <v>10031</v>
      </c>
      <c r="O6853" t="s">
        <v>9505</v>
      </c>
      <c r="P6853">
        <v>2</v>
      </c>
      <c r="W6853">
        <v>0</v>
      </c>
      <c r="X6853">
        <v>0</v>
      </c>
    </row>
    <row r="6854" spans="1:24" hidden="1" x14ac:dyDescent="0.3">
      <c r="A6854" t="s">
        <v>21845</v>
      </c>
      <c r="B6854" t="s">
        <v>8211</v>
      </c>
      <c r="C6854" t="s">
        <v>21838</v>
      </c>
      <c r="D6854" t="s">
        <v>21839</v>
      </c>
      <c r="E6854" t="s">
        <v>113</v>
      </c>
      <c r="F6854" t="s">
        <v>21840</v>
      </c>
      <c r="G6854" t="s">
        <v>133</v>
      </c>
      <c r="H6854" t="s">
        <v>21402</v>
      </c>
      <c r="I6854" t="s">
        <v>540</v>
      </c>
      <c r="J6854" t="s">
        <v>21841</v>
      </c>
      <c r="K6854" t="s">
        <v>21842</v>
      </c>
      <c r="L6854" t="s">
        <v>8842</v>
      </c>
      <c r="M6854">
        <v>68</v>
      </c>
      <c r="N6854" t="s">
        <v>10031</v>
      </c>
      <c r="O6854" t="s">
        <v>8843</v>
      </c>
      <c r="P6854">
        <v>1</v>
      </c>
      <c r="Q6854">
        <v>0.9</v>
      </c>
      <c r="T6854">
        <v>47.55</v>
      </c>
      <c r="W6854">
        <v>0.63617251235193317</v>
      </c>
      <c r="X6854">
        <v>1.0178760197630932</v>
      </c>
    </row>
    <row r="6855" spans="1:24" hidden="1" x14ac:dyDescent="0.3">
      <c r="A6855" t="s">
        <v>21846</v>
      </c>
      <c r="B6855" t="s">
        <v>8174</v>
      </c>
      <c r="C6855" t="s">
        <v>21847</v>
      </c>
      <c r="D6855" t="s">
        <v>21848</v>
      </c>
      <c r="E6855" t="s">
        <v>113</v>
      </c>
      <c r="F6855" t="s">
        <v>21849</v>
      </c>
      <c r="G6855" t="s">
        <v>133</v>
      </c>
      <c r="H6855" t="s">
        <v>21402</v>
      </c>
      <c r="I6855" t="s">
        <v>540</v>
      </c>
      <c r="J6855" t="s">
        <v>21850</v>
      </c>
      <c r="K6855" t="s">
        <v>21851</v>
      </c>
      <c r="L6855" t="s">
        <v>8842</v>
      </c>
      <c r="M6855">
        <v>70</v>
      </c>
      <c r="N6855" t="s">
        <v>9971</v>
      </c>
      <c r="O6855" t="s">
        <v>8207</v>
      </c>
      <c r="P6855">
        <v>3</v>
      </c>
      <c r="Q6855">
        <v>1400</v>
      </c>
      <c r="R6855">
        <v>320</v>
      </c>
      <c r="S6855">
        <v>145</v>
      </c>
      <c r="T6855">
        <v>15</v>
      </c>
      <c r="U6855">
        <v>95</v>
      </c>
      <c r="V6855">
        <v>210</v>
      </c>
      <c r="W6855">
        <v>1.3440000000000001</v>
      </c>
      <c r="X6855">
        <v>1.6128</v>
      </c>
    </row>
    <row r="6856" spans="1:24" hidden="1" x14ac:dyDescent="0.3">
      <c r="A6856" t="s">
        <v>21852</v>
      </c>
      <c r="B6856" t="s">
        <v>8179</v>
      </c>
      <c r="C6856" t="s">
        <v>21847</v>
      </c>
      <c r="D6856" t="s">
        <v>21848</v>
      </c>
      <c r="E6856" t="s">
        <v>113</v>
      </c>
      <c r="F6856" t="s">
        <v>21849</v>
      </c>
      <c r="G6856" t="s">
        <v>133</v>
      </c>
      <c r="H6856" t="s">
        <v>21402</v>
      </c>
      <c r="I6856" t="s">
        <v>540</v>
      </c>
      <c r="J6856" t="s">
        <v>21850</v>
      </c>
      <c r="K6856" t="s">
        <v>21851</v>
      </c>
      <c r="L6856" t="s">
        <v>8842</v>
      </c>
      <c r="M6856">
        <v>70</v>
      </c>
      <c r="N6856" t="s">
        <v>9971</v>
      </c>
      <c r="O6856" t="s">
        <v>13147</v>
      </c>
      <c r="P6856">
        <v>1</v>
      </c>
      <c r="Q6856">
        <v>560</v>
      </c>
      <c r="R6856">
        <v>422</v>
      </c>
      <c r="S6856">
        <v>133</v>
      </c>
      <c r="W6856">
        <v>0.23632</v>
      </c>
      <c r="X6856">
        <v>0.283584</v>
      </c>
    </row>
    <row r="6857" spans="1:24" hidden="1" x14ac:dyDescent="0.3">
      <c r="A6857" t="s">
        <v>21853</v>
      </c>
      <c r="B6857" t="s">
        <v>8536</v>
      </c>
      <c r="C6857" t="s">
        <v>21847</v>
      </c>
      <c r="D6857" t="s">
        <v>21848</v>
      </c>
      <c r="E6857" t="s">
        <v>113</v>
      </c>
      <c r="F6857" t="s">
        <v>21849</v>
      </c>
      <c r="G6857" t="s">
        <v>133</v>
      </c>
      <c r="H6857" t="s">
        <v>21402</v>
      </c>
      <c r="I6857" t="s">
        <v>540</v>
      </c>
      <c r="J6857" t="s">
        <v>21850</v>
      </c>
      <c r="K6857" t="s">
        <v>21851</v>
      </c>
      <c r="L6857" t="s">
        <v>8842</v>
      </c>
      <c r="M6857">
        <v>68</v>
      </c>
      <c r="N6857" t="s">
        <v>10031</v>
      </c>
      <c r="O6857" t="s">
        <v>9505</v>
      </c>
      <c r="P6857">
        <v>2</v>
      </c>
      <c r="W6857">
        <v>0</v>
      </c>
      <c r="X6857">
        <v>0</v>
      </c>
    </row>
    <row r="6858" spans="1:24" hidden="1" x14ac:dyDescent="0.3">
      <c r="A6858" t="s">
        <v>21854</v>
      </c>
      <c r="B6858" t="s">
        <v>8211</v>
      </c>
      <c r="C6858" t="s">
        <v>21847</v>
      </c>
      <c r="D6858" t="s">
        <v>21848</v>
      </c>
      <c r="E6858" t="s">
        <v>113</v>
      </c>
      <c r="F6858" t="s">
        <v>21849</v>
      </c>
      <c r="G6858" t="s">
        <v>133</v>
      </c>
      <c r="H6858" t="s">
        <v>21402</v>
      </c>
      <c r="I6858" t="s">
        <v>540</v>
      </c>
      <c r="J6858" t="s">
        <v>21850</v>
      </c>
      <c r="K6858" t="s">
        <v>21851</v>
      </c>
      <c r="L6858" t="s">
        <v>8842</v>
      </c>
      <c r="M6858">
        <v>68</v>
      </c>
      <c r="N6858" t="s">
        <v>10031</v>
      </c>
      <c r="O6858" t="s">
        <v>8843</v>
      </c>
      <c r="P6858">
        <v>1</v>
      </c>
      <c r="Q6858">
        <v>0.9</v>
      </c>
      <c r="T6858">
        <v>233.67</v>
      </c>
      <c r="W6858">
        <v>0.63617251235193317</v>
      </c>
      <c r="X6858">
        <v>1.0178760197630932</v>
      </c>
    </row>
    <row r="6859" spans="1:24" hidden="1" x14ac:dyDescent="0.3">
      <c r="A6859" t="s">
        <v>21855</v>
      </c>
      <c r="B6859" t="s">
        <v>8174</v>
      </c>
      <c r="C6859" t="s">
        <v>21856</v>
      </c>
      <c r="D6859" t="s">
        <v>21857</v>
      </c>
      <c r="E6859" t="s">
        <v>113</v>
      </c>
      <c r="F6859" t="s">
        <v>21858</v>
      </c>
      <c r="G6859" t="s">
        <v>133</v>
      </c>
      <c r="H6859" t="s">
        <v>21402</v>
      </c>
      <c r="I6859" t="s">
        <v>540</v>
      </c>
      <c r="J6859" t="s">
        <v>21859</v>
      </c>
      <c r="K6859" t="s">
        <v>21860</v>
      </c>
      <c r="L6859" t="s">
        <v>9030</v>
      </c>
      <c r="M6859">
        <v>60</v>
      </c>
      <c r="N6859" t="s">
        <v>9971</v>
      </c>
      <c r="O6859" t="s">
        <v>8207</v>
      </c>
      <c r="P6859">
        <v>3</v>
      </c>
      <c r="Q6859">
        <v>1400</v>
      </c>
      <c r="R6859">
        <v>320</v>
      </c>
      <c r="S6859">
        <v>145</v>
      </c>
      <c r="T6859">
        <v>0</v>
      </c>
      <c r="U6859">
        <v>30</v>
      </c>
      <c r="V6859">
        <v>225</v>
      </c>
      <c r="W6859">
        <v>1.3440000000000001</v>
      </c>
      <c r="X6859">
        <v>1.6128</v>
      </c>
    </row>
    <row r="6860" spans="1:24" hidden="1" x14ac:dyDescent="0.3">
      <c r="A6860" t="s">
        <v>21861</v>
      </c>
      <c r="B6860" t="s">
        <v>8179</v>
      </c>
      <c r="C6860" t="s">
        <v>21856</v>
      </c>
      <c r="D6860" t="s">
        <v>21857</v>
      </c>
      <c r="E6860" t="s">
        <v>113</v>
      </c>
      <c r="F6860" t="s">
        <v>21858</v>
      </c>
      <c r="G6860" t="s">
        <v>133</v>
      </c>
      <c r="H6860" t="s">
        <v>21402</v>
      </c>
      <c r="I6860" t="s">
        <v>540</v>
      </c>
      <c r="J6860" t="s">
        <v>21859</v>
      </c>
      <c r="K6860" t="s">
        <v>21860</v>
      </c>
      <c r="L6860" t="s">
        <v>9030</v>
      </c>
      <c r="M6860">
        <v>60</v>
      </c>
      <c r="N6860" t="s">
        <v>9971</v>
      </c>
      <c r="O6860" t="s">
        <v>13147</v>
      </c>
      <c r="P6860">
        <v>1</v>
      </c>
      <c r="Q6860">
        <v>560</v>
      </c>
      <c r="R6860">
        <v>422</v>
      </c>
      <c r="S6860">
        <v>133</v>
      </c>
      <c r="W6860">
        <v>0.23632</v>
      </c>
      <c r="X6860">
        <v>0.283584</v>
      </c>
    </row>
    <row r="6861" spans="1:24" hidden="1" x14ac:dyDescent="0.3">
      <c r="A6861" t="s">
        <v>21862</v>
      </c>
      <c r="B6861" t="s">
        <v>8536</v>
      </c>
      <c r="C6861" t="s">
        <v>21856</v>
      </c>
      <c r="D6861" t="s">
        <v>21857</v>
      </c>
      <c r="E6861" t="s">
        <v>113</v>
      </c>
      <c r="F6861" t="s">
        <v>21858</v>
      </c>
      <c r="G6861" t="s">
        <v>133</v>
      </c>
      <c r="H6861" t="s">
        <v>21402</v>
      </c>
      <c r="I6861" t="s">
        <v>540</v>
      </c>
      <c r="J6861" t="s">
        <v>21859</v>
      </c>
      <c r="K6861" t="s">
        <v>21860</v>
      </c>
      <c r="L6861" t="s">
        <v>9030</v>
      </c>
      <c r="M6861">
        <v>58</v>
      </c>
      <c r="N6861" t="s">
        <v>10031</v>
      </c>
      <c r="O6861" t="s">
        <v>9505</v>
      </c>
      <c r="P6861">
        <v>2</v>
      </c>
      <c r="W6861">
        <v>0</v>
      </c>
      <c r="X6861">
        <v>0</v>
      </c>
    </row>
    <row r="6862" spans="1:24" hidden="1" x14ac:dyDescent="0.3">
      <c r="A6862" t="s">
        <v>21863</v>
      </c>
      <c r="B6862" t="s">
        <v>8211</v>
      </c>
      <c r="C6862" t="s">
        <v>21856</v>
      </c>
      <c r="D6862" t="s">
        <v>21857</v>
      </c>
      <c r="E6862" t="s">
        <v>113</v>
      </c>
      <c r="F6862" t="s">
        <v>21858</v>
      </c>
      <c r="G6862" t="s">
        <v>133</v>
      </c>
      <c r="H6862" t="s">
        <v>21402</v>
      </c>
      <c r="I6862" t="s">
        <v>540</v>
      </c>
      <c r="J6862" t="s">
        <v>21859</v>
      </c>
      <c r="K6862" t="s">
        <v>21860</v>
      </c>
      <c r="L6862" t="s">
        <v>9030</v>
      </c>
      <c r="M6862">
        <v>58</v>
      </c>
      <c r="N6862" t="s">
        <v>10031</v>
      </c>
      <c r="O6862" t="s">
        <v>8843</v>
      </c>
      <c r="P6862">
        <v>1</v>
      </c>
      <c r="Q6862">
        <v>0.9</v>
      </c>
      <c r="T6862">
        <v>330.57</v>
      </c>
      <c r="W6862">
        <v>0.63617251235193317</v>
      </c>
      <c r="X6862">
        <v>1.0178760197630932</v>
      </c>
    </row>
    <row r="6863" spans="1:24" hidden="1" x14ac:dyDescent="0.3">
      <c r="A6863" t="s">
        <v>21864</v>
      </c>
      <c r="B6863" t="s">
        <v>8174</v>
      </c>
      <c r="C6863" t="s">
        <v>7073</v>
      </c>
      <c r="D6863" t="s">
        <v>7072</v>
      </c>
      <c r="E6863" t="s">
        <v>113</v>
      </c>
      <c r="F6863" t="s">
        <v>7074</v>
      </c>
      <c r="G6863" t="s">
        <v>247</v>
      </c>
      <c r="H6863" t="s">
        <v>308</v>
      </c>
      <c r="I6863" t="s">
        <v>654</v>
      </c>
      <c r="J6863" t="s">
        <v>21865</v>
      </c>
      <c r="K6863" t="s">
        <v>21866</v>
      </c>
      <c r="L6863" t="s">
        <v>120</v>
      </c>
      <c r="M6863">
        <v>40</v>
      </c>
      <c r="N6863" t="s">
        <v>9085</v>
      </c>
      <c r="O6863" t="s">
        <v>17159</v>
      </c>
      <c r="P6863">
        <v>3</v>
      </c>
      <c r="Q6863">
        <v>1450</v>
      </c>
      <c r="R6863">
        <v>400</v>
      </c>
      <c r="T6863">
        <v>20</v>
      </c>
      <c r="U6863">
        <v>120</v>
      </c>
      <c r="V6863">
        <v>230</v>
      </c>
      <c r="W6863">
        <v>1.74</v>
      </c>
      <c r="X6863">
        <v>2.0880000000000001</v>
      </c>
    </row>
    <row r="6864" spans="1:24" hidden="1" x14ac:dyDescent="0.3">
      <c r="A6864" t="s">
        <v>21867</v>
      </c>
      <c r="B6864" t="s">
        <v>8617</v>
      </c>
      <c r="C6864" t="s">
        <v>7073</v>
      </c>
      <c r="D6864" t="s">
        <v>7072</v>
      </c>
      <c r="E6864" t="s">
        <v>113</v>
      </c>
      <c r="F6864" t="s">
        <v>7074</v>
      </c>
      <c r="G6864" t="s">
        <v>247</v>
      </c>
      <c r="H6864" t="s">
        <v>308</v>
      </c>
      <c r="I6864" t="s">
        <v>654</v>
      </c>
      <c r="J6864" t="s">
        <v>21865</v>
      </c>
      <c r="K6864" t="s">
        <v>21866</v>
      </c>
      <c r="L6864" t="s">
        <v>120</v>
      </c>
      <c r="M6864">
        <v>38</v>
      </c>
      <c r="N6864" t="s">
        <v>9085</v>
      </c>
      <c r="O6864" t="s">
        <v>8647</v>
      </c>
      <c r="P6864">
        <v>3</v>
      </c>
      <c r="Q6864">
        <v>1509</v>
      </c>
      <c r="R6864">
        <v>469</v>
      </c>
      <c r="T6864">
        <v>20</v>
      </c>
      <c r="U6864">
        <v>120</v>
      </c>
      <c r="V6864">
        <v>230</v>
      </c>
      <c r="W6864">
        <v>2.1231629999999999</v>
      </c>
      <c r="X6864">
        <v>2.5477955999999997</v>
      </c>
    </row>
    <row r="6865" spans="1:24" hidden="1" x14ac:dyDescent="0.3">
      <c r="A6865" t="s">
        <v>21868</v>
      </c>
      <c r="B6865" t="s">
        <v>8179</v>
      </c>
      <c r="C6865" t="s">
        <v>7073</v>
      </c>
      <c r="D6865" t="s">
        <v>7072</v>
      </c>
      <c r="E6865" t="s">
        <v>113</v>
      </c>
      <c r="F6865" t="s">
        <v>7074</v>
      </c>
      <c r="G6865" t="s">
        <v>247</v>
      </c>
      <c r="H6865" t="s">
        <v>308</v>
      </c>
      <c r="I6865" t="s">
        <v>654</v>
      </c>
      <c r="J6865" t="s">
        <v>21865</v>
      </c>
      <c r="K6865" t="s">
        <v>21866</v>
      </c>
      <c r="L6865" t="s">
        <v>120</v>
      </c>
      <c r="M6865">
        <v>38</v>
      </c>
      <c r="N6865" t="s">
        <v>9085</v>
      </c>
      <c r="O6865" t="s">
        <v>11880</v>
      </c>
      <c r="P6865">
        <v>3</v>
      </c>
      <c r="Q6865">
        <v>400</v>
      </c>
      <c r="R6865">
        <v>300</v>
      </c>
      <c r="W6865">
        <v>0.36</v>
      </c>
      <c r="X6865">
        <v>0.432</v>
      </c>
    </row>
    <row r="6866" spans="1:24" hidden="1" x14ac:dyDescent="0.3">
      <c r="A6866" t="s">
        <v>21869</v>
      </c>
      <c r="B6866" t="s">
        <v>8536</v>
      </c>
      <c r="C6866" t="s">
        <v>7073</v>
      </c>
      <c r="D6866" t="s">
        <v>7072</v>
      </c>
      <c r="E6866" t="s">
        <v>113</v>
      </c>
      <c r="F6866" t="s">
        <v>7074</v>
      </c>
      <c r="G6866" t="s">
        <v>247</v>
      </c>
      <c r="H6866" t="s">
        <v>308</v>
      </c>
      <c r="I6866" t="s">
        <v>654</v>
      </c>
      <c r="J6866" t="s">
        <v>21865</v>
      </c>
      <c r="K6866" t="s">
        <v>21866</v>
      </c>
      <c r="L6866" t="s">
        <v>120</v>
      </c>
      <c r="M6866">
        <v>38</v>
      </c>
      <c r="N6866" t="s">
        <v>9085</v>
      </c>
      <c r="O6866" t="s">
        <v>12377</v>
      </c>
      <c r="P6866">
        <v>2</v>
      </c>
      <c r="Q6866">
        <v>480</v>
      </c>
      <c r="R6866">
        <v>356</v>
      </c>
      <c r="W6866">
        <v>0.34176000000000001</v>
      </c>
      <c r="X6866">
        <v>0.41011199999999998</v>
      </c>
    </row>
    <row r="6867" spans="1:24" hidden="1" x14ac:dyDescent="0.3">
      <c r="A6867" t="s">
        <v>21870</v>
      </c>
      <c r="B6867" t="s">
        <v>1304</v>
      </c>
      <c r="C6867" t="s">
        <v>7073</v>
      </c>
      <c r="D6867" t="s">
        <v>7072</v>
      </c>
      <c r="E6867" t="s">
        <v>113</v>
      </c>
      <c r="F6867" t="s">
        <v>7074</v>
      </c>
      <c r="G6867" t="s">
        <v>247</v>
      </c>
      <c r="H6867" t="s">
        <v>308</v>
      </c>
      <c r="I6867" t="s">
        <v>654</v>
      </c>
      <c r="J6867" t="s">
        <v>21865</v>
      </c>
      <c r="K6867" t="s">
        <v>21866</v>
      </c>
      <c r="L6867" t="s">
        <v>120</v>
      </c>
      <c r="M6867">
        <v>0</v>
      </c>
      <c r="N6867" t="s">
        <v>113</v>
      </c>
      <c r="O6867" t="s">
        <v>13812</v>
      </c>
      <c r="P6867">
        <v>1</v>
      </c>
    </row>
    <row r="6868" spans="1:24" hidden="1" x14ac:dyDescent="0.3">
      <c r="A6868" t="s">
        <v>21871</v>
      </c>
      <c r="B6868" t="s">
        <v>8174</v>
      </c>
      <c r="C6868" t="s">
        <v>21872</v>
      </c>
      <c r="D6868" t="s">
        <v>21873</v>
      </c>
      <c r="E6868" t="s">
        <v>113</v>
      </c>
      <c r="F6868" t="s">
        <v>21874</v>
      </c>
      <c r="G6868" t="s">
        <v>133</v>
      </c>
      <c r="H6868" t="s">
        <v>21402</v>
      </c>
      <c r="I6868" t="s">
        <v>540</v>
      </c>
      <c r="J6868" t="s">
        <v>21875</v>
      </c>
      <c r="K6868" t="s">
        <v>21876</v>
      </c>
      <c r="L6868" t="s">
        <v>9030</v>
      </c>
      <c r="M6868">
        <v>60</v>
      </c>
      <c r="N6868" t="s">
        <v>9971</v>
      </c>
      <c r="O6868" t="s">
        <v>8207</v>
      </c>
      <c r="P6868">
        <v>3</v>
      </c>
      <c r="Q6868">
        <v>1400</v>
      </c>
      <c r="R6868">
        <v>320</v>
      </c>
      <c r="S6868">
        <v>145</v>
      </c>
      <c r="T6868">
        <v>0</v>
      </c>
      <c r="U6868">
        <v>30</v>
      </c>
      <c r="V6868">
        <v>180</v>
      </c>
      <c r="W6868">
        <v>1.3440000000000001</v>
      </c>
      <c r="X6868">
        <v>1.6128</v>
      </c>
    </row>
    <row r="6869" spans="1:24" hidden="1" x14ac:dyDescent="0.3">
      <c r="A6869" t="s">
        <v>21877</v>
      </c>
      <c r="B6869" t="s">
        <v>8179</v>
      </c>
      <c r="C6869" t="s">
        <v>21872</v>
      </c>
      <c r="D6869" t="s">
        <v>21873</v>
      </c>
      <c r="E6869" t="s">
        <v>113</v>
      </c>
      <c r="F6869" t="s">
        <v>21874</v>
      </c>
      <c r="G6869" t="s">
        <v>133</v>
      </c>
      <c r="H6869" t="s">
        <v>21402</v>
      </c>
      <c r="I6869" t="s">
        <v>540</v>
      </c>
      <c r="J6869" t="s">
        <v>21875</v>
      </c>
      <c r="K6869" t="s">
        <v>21876</v>
      </c>
      <c r="L6869" t="s">
        <v>9030</v>
      </c>
      <c r="M6869">
        <v>60</v>
      </c>
      <c r="N6869" t="s">
        <v>9971</v>
      </c>
      <c r="O6869" t="s">
        <v>13147</v>
      </c>
      <c r="P6869">
        <v>1</v>
      </c>
      <c r="Q6869">
        <v>560</v>
      </c>
      <c r="R6869">
        <v>422</v>
      </c>
      <c r="S6869">
        <v>133</v>
      </c>
      <c r="W6869">
        <v>0.23632</v>
      </c>
      <c r="X6869">
        <v>0.283584</v>
      </c>
    </row>
    <row r="6870" spans="1:24" hidden="1" x14ac:dyDescent="0.3">
      <c r="A6870" t="s">
        <v>21878</v>
      </c>
      <c r="B6870" t="s">
        <v>8536</v>
      </c>
      <c r="C6870" t="s">
        <v>21872</v>
      </c>
      <c r="D6870" t="s">
        <v>21873</v>
      </c>
      <c r="E6870" t="s">
        <v>113</v>
      </c>
      <c r="F6870" t="s">
        <v>21874</v>
      </c>
      <c r="G6870" t="s">
        <v>133</v>
      </c>
      <c r="H6870" t="s">
        <v>21402</v>
      </c>
      <c r="I6870" t="s">
        <v>540</v>
      </c>
      <c r="J6870" t="s">
        <v>21875</v>
      </c>
      <c r="K6870" t="s">
        <v>21876</v>
      </c>
      <c r="L6870" t="s">
        <v>9030</v>
      </c>
      <c r="M6870">
        <v>58</v>
      </c>
      <c r="N6870" t="s">
        <v>10031</v>
      </c>
      <c r="O6870" t="s">
        <v>9505</v>
      </c>
      <c r="P6870">
        <v>2</v>
      </c>
      <c r="W6870">
        <v>0</v>
      </c>
      <c r="X6870">
        <v>0</v>
      </c>
    </row>
    <row r="6871" spans="1:24" hidden="1" x14ac:dyDescent="0.3">
      <c r="A6871" t="s">
        <v>21879</v>
      </c>
      <c r="B6871" t="s">
        <v>8211</v>
      </c>
      <c r="C6871" t="s">
        <v>21872</v>
      </c>
      <c r="D6871" t="s">
        <v>21873</v>
      </c>
      <c r="E6871" t="s">
        <v>113</v>
      </c>
      <c r="F6871" t="s">
        <v>21874</v>
      </c>
      <c r="G6871" t="s">
        <v>133</v>
      </c>
      <c r="H6871" t="s">
        <v>21402</v>
      </c>
      <c r="I6871" t="s">
        <v>540</v>
      </c>
      <c r="J6871" t="s">
        <v>21875</v>
      </c>
      <c r="K6871" t="s">
        <v>21876</v>
      </c>
      <c r="L6871" t="s">
        <v>9030</v>
      </c>
      <c r="M6871">
        <v>58</v>
      </c>
      <c r="N6871" t="s">
        <v>10031</v>
      </c>
      <c r="O6871" t="s">
        <v>8843</v>
      </c>
      <c r="P6871">
        <v>1</v>
      </c>
      <c r="Q6871">
        <v>0.9</v>
      </c>
      <c r="T6871">
        <v>191.91</v>
      </c>
      <c r="W6871">
        <v>0.63617251235193317</v>
      </c>
      <c r="X6871">
        <v>1.0178760197630932</v>
      </c>
    </row>
    <row r="6872" spans="1:24" hidden="1" x14ac:dyDescent="0.3">
      <c r="A6872" t="s">
        <v>21880</v>
      </c>
      <c r="B6872" t="s">
        <v>8174</v>
      </c>
      <c r="C6872" t="s">
        <v>21881</v>
      </c>
      <c r="D6872" t="s">
        <v>21882</v>
      </c>
      <c r="E6872" t="s">
        <v>113</v>
      </c>
      <c r="F6872" t="s">
        <v>21883</v>
      </c>
      <c r="G6872" t="s">
        <v>133</v>
      </c>
      <c r="H6872" t="s">
        <v>21402</v>
      </c>
      <c r="I6872" t="s">
        <v>540</v>
      </c>
      <c r="J6872" t="s">
        <v>21884</v>
      </c>
      <c r="K6872" t="s">
        <v>21885</v>
      </c>
      <c r="L6872" t="s">
        <v>9030</v>
      </c>
      <c r="M6872">
        <v>60</v>
      </c>
      <c r="N6872" t="s">
        <v>9971</v>
      </c>
      <c r="O6872" t="s">
        <v>8207</v>
      </c>
      <c r="P6872">
        <v>3</v>
      </c>
      <c r="Q6872">
        <v>1400</v>
      </c>
      <c r="R6872">
        <v>320</v>
      </c>
      <c r="S6872">
        <v>145</v>
      </c>
      <c r="T6872">
        <v>5</v>
      </c>
      <c r="U6872">
        <v>165</v>
      </c>
      <c r="V6872">
        <v>290</v>
      </c>
      <c r="W6872">
        <v>1.3440000000000001</v>
      </c>
      <c r="X6872">
        <v>1.6128</v>
      </c>
    </row>
    <row r="6873" spans="1:24" hidden="1" x14ac:dyDescent="0.3">
      <c r="A6873" t="s">
        <v>21886</v>
      </c>
      <c r="B6873" t="s">
        <v>8179</v>
      </c>
      <c r="C6873" t="s">
        <v>21881</v>
      </c>
      <c r="D6873" t="s">
        <v>21882</v>
      </c>
      <c r="E6873" t="s">
        <v>113</v>
      </c>
      <c r="F6873" t="s">
        <v>21883</v>
      </c>
      <c r="G6873" t="s">
        <v>133</v>
      </c>
      <c r="H6873" t="s">
        <v>21402</v>
      </c>
      <c r="I6873" t="s">
        <v>540</v>
      </c>
      <c r="J6873" t="s">
        <v>21884</v>
      </c>
      <c r="K6873" t="s">
        <v>21885</v>
      </c>
      <c r="L6873" t="s">
        <v>9030</v>
      </c>
      <c r="M6873">
        <v>60</v>
      </c>
      <c r="N6873" t="s">
        <v>9971</v>
      </c>
      <c r="O6873" t="s">
        <v>13147</v>
      </c>
      <c r="P6873">
        <v>1</v>
      </c>
      <c r="Q6873">
        <v>560</v>
      </c>
      <c r="R6873">
        <v>422</v>
      </c>
      <c r="S6873">
        <v>133</v>
      </c>
      <c r="W6873">
        <v>0.23632</v>
      </c>
      <c r="X6873">
        <v>0.283584</v>
      </c>
    </row>
    <row r="6874" spans="1:24" hidden="1" x14ac:dyDescent="0.3">
      <c r="A6874" t="s">
        <v>21887</v>
      </c>
      <c r="B6874" t="s">
        <v>8536</v>
      </c>
      <c r="C6874" t="s">
        <v>21881</v>
      </c>
      <c r="D6874" t="s">
        <v>21882</v>
      </c>
      <c r="E6874" t="s">
        <v>113</v>
      </c>
      <c r="F6874" t="s">
        <v>21883</v>
      </c>
      <c r="G6874" t="s">
        <v>133</v>
      </c>
      <c r="H6874" t="s">
        <v>21402</v>
      </c>
      <c r="I6874" t="s">
        <v>540</v>
      </c>
      <c r="J6874" t="s">
        <v>21884</v>
      </c>
      <c r="K6874" t="s">
        <v>21885</v>
      </c>
      <c r="L6874" t="s">
        <v>9030</v>
      </c>
      <c r="M6874">
        <v>58</v>
      </c>
      <c r="N6874" t="s">
        <v>10031</v>
      </c>
      <c r="O6874" t="s">
        <v>9505</v>
      </c>
      <c r="P6874">
        <v>2</v>
      </c>
      <c r="W6874">
        <v>0</v>
      </c>
      <c r="X6874">
        <v>0</v>
      </c>
    </row>
    <row r="6875" spans="1:24" hidden="1" x14ac:dyDescent="0.3">
      <c r="A6875" t="s">
        <v>21888</v>
      </c>
      <c r="B6875" t="s">
        <v>8211</v>
      </c>
      <c r="C6875" t="s">
        <v>21881</v>
      </c>
      <c r="D6875" t="s">
        <v>21882</v>
      </c>
      <c r="E6875" t="s">
        <v>113</v>
      </c>
      <c r="F6875" t="s">
        <v>21883</v>
      </c>
      <c r="G6875" t="s">
        <v>133</v>
      </c>
      <c r="H6875" t="s">
        <v>21402</v>
      </c>
      <c r="I6875" t="s">
        <v>540</v>
      </c>
      <c r="J6875" t="s">
        <v>21884</v>
      </c>
      <c r="K6875" t="s">
        <v>21885</v>
      </c>
      <c r="L6875" t="s">
        <v>9030</v>
      </c>
      <c r="M6875">
        <v>58</v>
      </c>
      <c r="N6875" t="s">
        <v>10031</v>
      </c>
      <c r="O6875" t="s">
        <v>8734</v>
      </c>
      <c r="P6875">
        <v>1</v>
      </c>
      <c r="Q6875">
        <v>0.6</v>
      </c>
      <c r="T6875">
        <v>357.21</v>
      </c>
      <c r="W6875">
        <v>0.28274333882308139</v>
      </c>
      <c r="X6875">
        <v>0.45238934211693027</v>
      </c>
    </row>
    <row r="6876" spans="1:24" hidden="1" x14ac:dyDescent="0.3">
      <c r="A6876" t="s">
        <v>21889</v>
      </c>
      <c r="B6876" t="s">
        <v>8174</v>
      </c>
      <c r="C6876" t="s">
        <v>21890</v>
      </c>
      <c r="D6876" t="s">
        <v>21891</v>
      </c>
      <c r="E6876" t="s">
        <v>113</v>
      </c>
      <c r="F6876" t="s">
        <v>21892</v>
      </c>
      <c r="G6876" t="s">
        <v>133</v>
      </c>
      <c r="H6876" t="s">
        <v>21402</v>
      </c>
      <c r="I6876" t="s">
        <v>540</v>
      </c>
      <c r="J6876" t="s">
        <v>21893</v>
      </c>
      <c r="K6876" t="s">
        <v>21894</v>
      </c>
      <c r="L6876" t="s">
        <v>1173</v>
      </c>
      <c r="M6876">
        <v>50</v>
      </c>
      <c r="N6876" t="s">
        <v>9971</v>
      </c>
      <c r="O6876" t="s">
        <v>8207</v>
      </c>
      <c r="P6876">
        <v>3</v>
      </c>
      <c r="Q6876">
        <v>1400</v>
      </c>
      <c r="R6876">
        <v>320</v>
      </c>
      <c r="S6876">
        <v>145</v>
      </c>
      <c r="T6876">
        <v>30</v>
      </c>
      <c r="U6876">
        <v>95</v>
      </c>
      <c r="V6876">
        <v>235</v>
      </c>
      <c r="W6876">
        <v>1.3440000000000001</v>
      </c>
      <c r="X6876">
        <v>1.6128</v>
      </c>
    </row>
    <row r="6877" spans="1:24" hidden="1" x14ac:dyDescent="0.3">
      <c r="A6877" t="s">
        <v>21895</v>
      </c>
      <c r="B6877" t="s">
        <v>8179</v>
      </c>
      <c r="C6877" t="s">
        <v>21890</v>
      </c>
      <c r="D6877" t="s">
        <v>21891</v>
      </c>
      <c r="E6877" t="s">
        <v>113</v>
      </c>
      <c r="F6877" t="s">
        <v>21892</v>
      </c>
      <c r="G6877" t="s">
        <v>133</v>
      </c>
      <c r="H6877" t="s">
        <v>21402</v>
      </c>
      <c r="I6877" t="s">
        <v>540</v>
      </c>
      <c r="J6877" t="s">
        <v>21893</v>
      </c>
      <c r="K6877" t="s">
        <v>21894</v>
      </c>
      <c r="L6877" t="s">
        <v>1173</v>
      </c>
      <c r="M6877">
        <v>50</v>
      </c>
      <c r="N6877" t="s">
        <v>9971</v>
      </c>
      <c r="O6877" t="s">
        <v>13147</v>
      </c>
      <c r="P6877">
        <v>1</v>
      </c>
      <c r="Q6877">
        <v>560</v>
      </c>
      <c r="R6877">
        <v>422</v>
      </c>
      <c r="S6877">
        <v>133</v>
      </c>
      <c r="W6877">
        <v>0.23632</v>
      </c>
      <c r="X6877">
        <v>0.283584</v>
      </c>
    </row>
    <row r="6878" spans="1:24" hidden="1" x14ac:dyDescent="0.3">
      <c r="A6878" t="s">
        <v>21896</v>
      </c>
      <c r="B6878" t="s">
        <v>8536</v>
      </c>
      <c r="C6878" t="s">
        <v>21890</v>
      </c>
      <c r="D6878" t="s">
        <v>21891</v>
      </c>
      <c r="E6878" t="s">
        <v>113</v>
      </c>
      <c r="F6878" t="s">
        <v>21892</v>
      </c>
      <c r="G6878" t="s">
        <v>133</v>
      </c>
      <c r="H6878" t="s">
        <v>21402</v>
      </c>
      <c r="I6878" t="s">
        <v>540</v>
      </c>
      <c r="J6878" t="s">
        <v>21893</v>
      </c>
      <c r="K6878" t="s">
        <v>21894</v>
      </c>
      <c r="L6878" t="s">
        <v>1173</v>
      </c>
      <c r="M6878">
        <v>48</v>
      </c>
      <c r="N6878" t="s">
        <v>10031</v>
      </c>
      <c r="O6878" t="s">
        <v>9505</v>
      </c>
      <c r="P6878">
        <v>2</v>
      </c>
      <c r="W6878">
        <v>0</v>
      </c>
      <c r="X6878">
        <v>0</v>
      </c>
    </row>
    <row r="6879" spans="1:24" hidden="1" x14ac:dyDescent="0.3">
      <c r="A6879" t="s">
        <v>21897</v>
      </c>
      <c r="B6879" t="s">
        <v>8211</v>
      </c>
      <c r="C6879" t="s">
        <v>21890</v>
      </c>
      <c r="D6879" t="s">
        <v>21891</v>
      </c>
      <c r="E6879" t="s">
        <v>113</v>
      </c>
      <c r="F6879" t="s">
        <v>21892</v>
      </c>
      <c r="G6879" t="s">
        <v>133</v>
      </c>
      <c r="H6879" t="s">
        <v>21402</v>
      </c>
      <c r="I6879" t="s">
        <v>540</v>
      </c>
      <c r="J6879" t="s">
        <v>21893</v>
      </c>
      <c r="K6879" t="s">
        <v>21894</v>
      </c>
      <c r="L6879" t="s">
        <v>1173</v>
      </c>
      <c r="M6879">
        <v>48</v>
      </c>
      <c r="N6879" t="s">
        <v>10031</v>
      </c>
      <c r="O6879" t="s">
        <v>8843</v>
      </c>
      <c r="P6879">
        <v>1</v>
      </c>
      <c r="Q6879">
        <v>0.9</v>
      </c>
      <c r="T6879">
        <v>236.68</v>
      </c>
      <c r="W6879">
        <v>0.63617251235193317</v>
      </c>
      <c r="X6879">
        <v>1.0178760197630932</v>
      </c>
    </row>
    <row r="6880" spans="1:24" hidden="1" x14ac:dyDescent="0.3">
      <c r="A6880" t="s">
        <v>21898</v>
      </c>
      <c r="B6880" t="s">
        <v>8174</v>
      </c>
      <c r="C6880" t="s">
        <v>21899</v>
      </c>
      <c r="D6880" t="s">
        <v>21900</v>
      </c>
      <c r="E6880" t="s">
        <v>113</v>
      </c>
      <c r="F6880" t="s">
        <v>21901</v>
      </c>
      <c r="G6880" t="s">
        <v>133</v>
      </c>
      <c r="H6880" t="s">
        <v>21402</v>
      </c>
      <c r="I6880" t="s">
        <v>540</v>
      </c>
      <c r="J6880" t="s">
        <v>21902</v>
      </c>
      <c r="K6880" t="s">
        <v>21903</v>
      </c>
      <c r="L6880" t="s">
        <v>9030</v>
      </c>
      <c r="M6880">
        <v>60</v>
      </c>
      <c r="N6880" t="s">
        <v>9971</v>
      </c>
      <c r="O6880" t="s">
        <v>8207</v>
      </c>
      <c r="P6880">
        <v>3</v>
      </c>
      <c r="Q6880">
        <v>1400</v>
      </c>
      <c r="R6880">
        <v>320</v>
      </c>
      <c r="S6880">
        <v>145</v>
      </c>
      <c r="T6880">
        <v>155</v>
      </c>
      <c r="U6880">
        <v>285</v>
      </c>
      <c r="V6880">
        <v>330</v>
      </c>
      <c r="W6880">
        <v>1.3440000000000001</v>
      </c>
      <c r="X6880">
        <v>1.6128</v>
      </c>
    </row>
    <row r="6881" spans="1:24" hidden="1" x14ac:dyDescent="0.3">
      <c r="A6881" t="s">
        <v>21904</v>
      </c>
      <c r="B6881" t="s">
        <v>8179</v>
      </c>
      <c r="C6881" t="s">
        <v>21899</v>
      </c>
      <c r="D6881" t="s">
        <v>21900</v>
      </c>
      <c r="E6881" t="s">
        <v>113</v>
      </c>
      <c r="F6881" t="s">
        <v>21901</v>
      </c>
      <c r="G6881" t="s">
        <v>133</v>
      </c>
      <c r="H6881" t="s">
        <v>21402</v>
      </c>
      <c r="I6881" t="s">
        <v>540</v>
      </c>
      <c r="J6881" t="s">
        <v>21902</v>
      </c>
      <c r="K6881" t="s">
        <v>21903</v>
      </c>
      <c r="L6881" t="s">
        <v>9030</v>
      </c>
      <c r="M6881">
        <v>60</v>
      </c>
      <c r="N6881" t="s">
        <v>9971</v>
      </c>
      <c r="O6881" t="s">
        <v>13147</v>
      </c>
      <c r="P6881">
        <v>1</v>
      </c>
      <c r="Q6881">
        <v>560</v>
      </c>
      <c r="R6881">
        <v>422</v>
      </c>
      <c r="S6881">
        <v>133</v>
      </c>
      <c r="W6881">
        <v>0.23632</v>
      </c>
      <c r="X6881">
        <v>0.283584</v>
      </c>
    </row>
    <row r="6882" spans="1:24" hidden="1" x14ac:dyDescent="0.3">
      <c r="A6882" t="s">
        <v>21905</v>
      </c>
      <c r="B6882" t="s">
        <v>8536</v>
      </c>
      <c r="C6882" t="s">
        <v>21899</v>
      </c>
      <c r="D6882" t="s">
        <v>21900</v>
      </c>
      <c r="E6882" t="s">
        <v>113</v>
      </c>
      <c r="F6882" t="s">
        <v>21901</v>
      </c>
      <c r="G6882" t="s">
        <v>133</v>
      </c>
      <c r="H6882" t="s">
        <v>21402</v>
      </c>
      <c r="I6882" t="s">
        <v>540</v>
      </c>
      <c r="J6882" t="s">
        <v>21902</v>
      </c>
      <c r="K6882" t="s">
        <v>21903</v>
      </c>
      <c r="L6882" t="s">
        <v>9030</v>
      </c>
      <c r="M6882">
        <v>58</v>
      </c>
      <c r="N6882" t="s">
        <v>10031</v>
      </c>
      <c r="O6882" t="s">
        <v>9505</v>
      </c>
      <c r="P6882">
        <v>2</v>
      </c>
      <c r="W6882">
        <v>0</v>
      </c>
      <c r="X6882">
        <v>0</v>
      </c>
    </row>
    <row r="6883" spans="1:24" hidden="1" x14ac:dyDescent="0.3">
      <c r="A6883" t="s">
        <v>21906</v>
      </c>
      <c r="B6883" t="s">
        <v>8211</v>
      </c>
      <c r="C6883" t="s">
        <v>21899</v>
      </c>
      <c r="D6883" t="s">
        <v>21900</v>
      </c>
      <c r="E6883" t="s">
        <v>113</v>
      </c>
      <c r="F6883" t="s">
        <v>21901</v>
      </c>
      <c r="G6883" t="s">
        <v>133</v>
      </c>
      <c r="H6883" t="s">
        <v>21402</v>
      </c>
      <c r="I6883" t="s">
        <v>540</v>
      </c>
      <c r="J6883" t="s">
        <v>21902</v>
      </c>
      <c r="K6883" t="s">
        <v>21903</v>
      </c>
      <c r="L6883" t="s">
        <v>9030</v>
      </c>
      <c r="M6883">
        <v>58</v>
      </c>
      <c r="N6883" t="s">
        <v>10031</v>
      </c>
      <c r="O6883" t="s">
        <v>8734</v>
      </c>
      <c r="P6883">
        <v>1</v>
      </c>
      <c r="Q6883">
        <v>0.6</v>
      </c>
      <c r="T6883">
        <v>99.41</v>
      </c>
      <c r="W6883">
        <v>0.28274333882308139</v>
      </c>
      <c r="X6883">
        <v>0.45238934211693027</v>
      </c>
    </row>
    <row r="6884" spans="1:24" hidden="1" x14ac:dyDescent="0.3">
      <c r="A6884" t="s">
        <v>21907</v>
      </c>
      <c r="B6884" t="s">
        <v>8174</v>
      </c>
      <c r="C6884" t="s">
        <v>21908</v>
      </c>
      <c r="D6884" t="s">
        <v>21909</v>
      </c>
      <c r="E6884" t="s">
        <v>113</v>
      </c>
      <c r="F6884" t="s">
        <v>21910</v>
      </c>
      <c r="G6884" t="s">
        <v>133</v>
      </c>
      <c r="H6884" t="s">
        <v>21402</v>
      </c>
      <c r="I6884" t="s">
        <v>540</v>
      </c>
      <c r="J6884" t="s">
        <v>21911</v>
      </c>
      <c r="K6884" t="s">
        <v>21912</v>
      </c>
      <c r="L6884" t="s">
        <v>1173</v>
      </c>
      <c r="M6884">
        <v>50</v>
      </c>
      <c r="N6884" t="s">
        <v>9971</v>
      </c>
      <c r="O6884" t="s">
        <v>8207</v>
      </c>
      <c r="P6884">
        <v>3</v>
      </c>
      <c r="Q6884">
        <v>1400</v>
      </c>
      <c r="R6884">
        <v>320</v>
      </c>
      <c r="S6884">
        <v>145</v>
      </c>
      <c r="T6884">
        <v>10</v>
      </c>
      <c r="U6884">
        <v>190</v>
      </c>
      <c r="V6884">
        <v>270</v>
      </c>
      <c r="W6884">
        <v>1.3440000000000001</v>
      </c>
      <c r="X6884">
        <v>1.6128</v>
      </c>
    </row>
    <row r="6885" spans="1:24" hidden="1" x14ac:dyDescent="0.3">
      <c r="A6885" t="s">
        <v>21913</v>
      </c>
      <c r="B6885" t="s">
        <v>8179</v>
      </c>
      <c r="C6885" t="s">
        <v>21908</v>
      </c>
      <c r="D6885" t="s">
        <v>21909</v>
      </c>
      <c r="E6885" t="s">
        <v>113</v>
      </c>
      <c r="F6885" t="s">
        <v>21910</v>
      </c>
      <c r="G6885" t="s">
        <v>133</v>
      </c>
      <c r="H6885" t="s">
        <v>21402</v>
      </c>
      <c r="I6885" t="s">
        <v>540</v>
      </c>
      <c r="J6885" t="s">
        <v>21911</v>
      </c>
      <c r="K6885" t="s">
        <v>21912</v>
      </c>
      <c r="L6885" t="s">
        <v>1173</v>
      </c>
      <c r="M6885">
        <v>50</v>
      </c>
      <c r="N6885" t="s">
        <v>9971</v>
      </c>
      <c r="O6885" t="s">
        <v>13147</v>
      </c>
      <c r="P6885">
        <v>1</v>
      </c>
      <c r="Q6885">
        <v>560</v>
      </c>
      <c r="R6885">
        <v>422</v>
      </c>
      <c r="S6885">
        <v>133</v>
      </c>
      <c r="W6885">
        <v>0.23632</v>
      </c>
      <c r="X6885">
        <v>0.283584</v>
      </c>
    </row>
    <row r="6886" spans="1:24" hidden="1" x14ac:dyDescent="0.3">
      <c r="A6886" t="s">
        <v>21914</v>
      </c>
      <c r="B6886" t="s">
        <v>8536</v>
      </c>
      <c r="C6886" t="s">
        <v>21908</v>
      </c>
      <c r="D6886" t="s">
        <v>21909</v>
      </c>
      <c r="E6886" t="s">
        <v>113</v>
      </c>
      <c r="F6886" t="s">
        <v>21910</v>
      </c>
      <c r="G6886" t="s">
        <v>133</v>
      </c>
      <c r="H6886" t="s">
        <v>21402</v>
      </c>
      <c r="I6886" t="s">
        <v>540</v>
      </c>
      <c r="J6886" t="s">
        <v>21911</v>
      </c>
      <c r="K6886" t="s">
        <v>21912</v>
      </c>
      <c r="L6886" t="s">
        <v>1173</v>
      </c>
      <c r="M6886">
        <v>48</v>
      </c>
      <c r="N6886" t="s">
        <v>10031</v>
      </c>
      <c r="O6886" t="s">
        <v>9505</v>
      </c>
      <c r="P6886">
        <v>2</v>
      </c>
      <c r="W6886">
        <v>0</v>
      </c>
      <c r="X6886">
        <v>0</v>
      </c>
    </row>
    <row r="6887" spans="1:24" hidden="1" x14ac:dyDescent="0.3">
      <c r="A6887" t="s">
        <v>21915</v>
      </c>
      <c r="B6887" t="s">
        <v>8211</v>
      </c>
      <c r="C6887" t="s">
        <v>21908</v>
      </c>
      <c r="D6887" t="s">
        <v>21909</v>
      </c>
      <c r="E6887" t="s">
        <v>113</v>
      </c>
      <c r="F6887" t="s">
        <v>21910</v>
      </c>
      <c r="G6887" t="s">
        <v>133</v>
      </c>
      <c r="H6887" t="s">
        <v>21402</v>
      </c>
      <c r="I6887" t="s">
        <v>540</v>
      </c>
      <c r="J6887" t="s">
        <v>21911</v>
      </c>
      <c r="K6887" t="s">
        <v>21912</v>
      </c>
      <c r="L6887" t="s">
        <v>1173</v>
      </c>
      <c r="M6887">
        <v>48</v>
      </c>
      <c r="N6887" t="s">
        <v>10031</v>
      </c>
      <c r="O6887" t="s">
        <v>8843</v>
      </c>
      <c r="P6887">
        <v>1</v>
      </c>
      <c r="Q6887">
        <v>0.9</v>
      </c>
      <c r="T6887">
        <v>216.91</v>
      </c>
      <c r="W6887">
        <v>0.63617251235193317</v>
      </c>
      <c r="X6887">
        <v>1.0178760197630932</v>
      </c>
    </row>
    <row r="6888" spans="1:24" hidden="1" x14ac:dyDescent="0.3">
      <c r="A6888" t="s">
        <v>21916</v>
      </c>
      <c r="B6888" t="s">
        <v>8174</v>
      </c>
      <c r="C6888" t="s">
        <v>7787</v>
      </c>
      <c r="D6888" t="s">
        <v>7786</v>
      </c>
      <c r="E6888" t="s">
        <v>113</v>
      </c>
      <c r="F6888" t="s">
        <v>7788</v>
      </c>
      <c r="G6888" t="s">
        <v>247</v>
      </c>
      <c r="H6888" t="s">
        <v>308</v>
      </c>
      <c r="I6888" t="s">
        <v>540</v>
      </c>
      <c r="J6888" t="s">
        <v>21917</v>
      </c>
      <c r="K6888" t="s">
        <v>21918</v>
      </c>
      <c r="L6888" t="s">
        <v>120</v>
      </c>
      <c r="M6888">
        <v>40</v>
      </c>
      <c r="N6888" t="s">
        <v>9085</v>
      </c>
      <c r="O6888" t="s">
        <v>17159</v>
      </c>
      <c r="P6888">
        <v>3</v>
      </c>
      <c r="Q6888">
        <v>1450</v>
      </c>
      <c r="R6888">
        <v>400</v>
      </c>
      <c r="T6888">
        <v>0</v>
      </c>
      <c r="U6888">
        <v>100</v>
      </c>
      <c r="V6888">
        <v>210</v>
      </c>
      <c r="W6888">
        <v>1.74</v>
      </c>
      <c r="X6888">
        <v>2.0880000000000001</v>
      </c>
    </row>
    <row r="6889" spans="1:24" hidden="1" x14ac:dyDescent="0.3">
      <c r="A6889" t="s">
        <v>21919</v>
      </c>
      <c r="B6889" t="s">
        <v>8617</v>
      </c>
      <c r="C6889" t="s">
        <v>7787</v>
      </c>
      <c r="D6889" t="s">
        <v>7786</v>
      </c>
      <c r="E6889" t="s">
        <v>113</v>
      </c>
      <c r="F6889" t="s">
        <v>7788</v>
      </c>
      <c r="G6889" t="s">
        <v>247</v>
      </c>
      <c r="H6889" t="s">
        <v>308</v>
      </c>
      <c r="I6889" t="s">
        <v>540</v>
      </c>
      <c r="J6889" t="s">
        <v>21917</v>
      </c>
      <c r="K6889" t="s">
        <v>21918</v>
      </c>
      <c r="L6889" t="s">
        <v>120</v>
      </c>
      <c r="M6889">
        <v>38</v>
      </c>
      <c r="N6889" t="s">
        <v>9085</v>
      </c>
      <c r="O6889" t="s">
        <v>8647</v>
      </c>
      <c r="P6889">
        <v>3</v>
      </c>
      <c r="Q6889">
        <v>1509</v>
      </c>
      <c r="R6889">
        <v>469</v>
      </c>
      <c r="T6889">
        <v>0</v>
      </c>
      <c r="U6889">
        <v>100</v>
      </c>
      <c r="V6889">
        <v>210</v>
      </c>
      <c r="W6889">
        <v>2.1231629999999999</v>
      </c>
      <c r="X6889">
        <v>2.5477955999999997</v>
      </c>
    </row>
    <row r="6890" spans="1:24" hidden="1" x14ac:dyDescent="0.3">
      <c r="A6890" t="s">
        <v>21920</v>
      </c>
      <c r="B6890" t="s">
        <v>8179</v>
      </c>
      <c r="C6890" t="s">
        <v>7787</v>
      </c>
      <c r="D6890" t="s">
        <v>7786</v>
      </c>
      <c r="E6890" t="s">
        <v>113</v>
      </c>
      <c r="F6890" t="s">
        <v>7788</v>
      </c>
      <c r="G6890" t="s">
        <v>247</v>
      </c>
      <c r="H6890" t="s">
        <v>308</v>
      </c>
      <c r="I6890" t="s">
        <v>540</v>
      </c>
      <c r="J6890" t="s">
        <v>21917</v>
      </c>
      <c r="K6890" t="s">
        <v>21918</v>
      </c>
      <c r="L6890" t="s">
        <v>120</v>
      </c>
      <c r="M6890">
        <v>38</v>
      </c>
      <c r="N6890" t="s">
        <v>9085</v>
      </c>
      <c r="O6890" t="s">
        <v>12377</v>
      </c>
      <c r="P6890">
        <v>2</v>
      </c>
      <c r="Q6890">
        <v>480</v>
      </c>
      <c r="R6890">
        <v>356</v>
      </c>
      <c r="W6890">
        <v>0.34176000000000001</v>
      </c>
      <c r="X6890">
        <v>0.41011199999999998</v>
      </c>
    </row>
    <row r="6891" spans="1:24" hidden="1" x14ac:dyDescent="0.3">
      <c r="A6891" t="s">
        <v>21921</v>
      </c>
      <c r="B6891" t="s">
        <v>1304</v>
      </c>
      <c r="C6891" t="s">
        <v>7787</v>
      </c>
      <c r="D6891" t="s">
        <v>7786</v>
      </c>
      <c r="E6891" t="s">
        <v>113</v>
      </c>
      <c r="F6891" t="s">
        <v>7788</v>
      </c>
      <c r="G6891" t="s">
        <v>247</v>
      </c>
      <c r="H6891" t="s">
        <v>308</v>
      </c>
      <c r="I6891" t="s">
        <v>540</v>
      </c>
      <c r="J6891" t="s">
        <v>21917</v>
      </c>
      <c r="K6891" t="s">
        <v>21918</v>
      </c>
      <c r="L6891" t="s">
        <v>120</v>
      </c>
      <c r="M6891">
        <v>0</v>
      </c>
      <c r="N6891" t="s">
        <v>113</v>
      </c>
      <c r="O6891" t="s">
        <v>13812</v>
      </c>
      <c r="P6891">
        <v>1</v>
      </c>
    </row>
    <row r="6892" spans="1:24" hidden="1" x14ac:dyDescent="0.3">
      <c r="A6892" t="s">
        <v>21922</v>
      </c>
      <c r="B6892" t="s">
        <v>8174</v>
      </c>
      <c r="C6892" t="s">
        <v>21923</v>
      </c>
      <c r="D6892" t="s">
        <v>21924</v>
      </c>
      <c r="E6892" t="s">
        <v>113</v>
      </c>
      <c r="F6892" t="s">
        <v>21925</v>
      </c>
      <c r="G6892" t="s">
        <v>133</v>
      </c>
      <c r="H6892" t="s">
        <v>21402</v>
      </c>
      <c r="I6892" t="s">
        <v>540</v>
      </c>
      <c r="J6892" t="s">
        <v>21926</v>
      </c>
      <c r="K6892" t="s">
        <v>21927</v>
      </c>
      <c r="L6892" t="s">
        <v>120</v>
      </c>
      <c r="M6892">
        <v>40</v>
      </c>
      <c r="N6892" t="s">
        <v>9971</v>
      </c>
      <c r="O6892" t="s">
        <v>8207</v>
      </c>
      <c r="P6892">
        <v>3</v>
      </c>
      <c r="Q6892">
        <v>1400</v>
      </c>
      <c r="R6892">
        <v>320</v>
      </c>
      <c r="S6892">
        <v>145</v>
      </c>
      <c r="T6892">
        <v>100</v>
      </c>
      <c r="U6892">
        <v>180</v>
      </c>
      <c r="V6892">
        <v>280</v>
      </c>
      <c r="W6892">
        <v>1.3440000000000001</v>
      </c>
      <c r="X6892">
        <v>1.6128</v>
      </c>
    </row>
    <row r="6893" spans="1:24" hidden="1" x14ac:dyDescent="0.3">
      <c r="A6893" t="s">
        <v>21928</v>
      </c>
      <c r="B6893" t="s">
        <v>8179</v>
      </c>
      <c r="C6893" t="s">
        <v>21923</v>
      </c>
      <c r="D6893" t="s">
        <v>21924</v>
      </c>
      <c r="E6893" t="s">
        <v>113</v>
      </c>
      <c r="F6893" t="s">
        <v>21925</v>
      </c>
      <c r="G6893" t="s">
        <v>133</v>
      </c>
      <c r="H6893" t="s">
        <v>21402</v>
      </c>
      <c r="I6893" t="s">
        <v>540</v>
      </c>
      <c r="J6893" t="s">
        <v>21926</v>
      </c>
      <c r="K6893" t="s">
        <v>21927</v>
      </c>
      <c r="L6893" t="s">
        <v>120</v>
      </c>
      <c r="M6893">
        <v>40</v>
      </c>
      <c r="N6893" t="s">
        <v>9971</v>
      </c>
      <c r="O6893" t="s">
        <v>13147</v>
      </c>
      <c r="P6893">
        <v>1</v>
      </c>
      <c r="Q6893">
        <v>560</v>
      </c>
      <c r="R6893">
        <v>422</v>
      </c>
      <c r="S6893">
        <v>133</v>
      </c>
      <c r="W6893">
        <v>0.23632</v>
      </c>
      <c r="X6893">
        <v>0.283584</v>
      </c>
    </row>
    <row r="6894" spans="1:24" hidden="1" x14ac:dyDescent="0.3">
      <c r="A6894" t="s">
        <v>21929</v>
      </c>
      <c r="B6894" t="s">
        <v>8536</v>
      </c>
      <c r="C6894" t="s">
        <v>21923</v>
      </c>
      <c r="D6894" t="s">
        <v>21924</v>
      </c>
      <c r="E6894" t="s">
        <v>113</v>
      </c>
      <c r="F6894" t="s">
        <v>21925</v>
      </c>
      <c r="G6894" t="s">
        <v>133</v>
      </c>
      <c r="H6894" t="s">
        <v>21402</v>
      </c>
      <c r="I6894" t="s">
        <v>540</v>
      </c>
      <c r="J6894" t="s">
        <v>21926</v>
      </c>
      <c r="K6894" t="s">
        <v>21927</v>
      </c>
      <c r="L6894" t="s">
        <v>120</v>
      </c>
      <c r="M6894">
        <v>38</v>
      </c>
      <c r="N6894" t="s">
        <v>10031</v>
      </c>
      <c r="O6894" t="s">
        <v>9505</v>
      </c>
      <c r="P6894">
        <v>2</v>
      </c>
      <c r="W6894">
        <v>0</v>
      </c>
      <c r="X6894">
        <v>0</v>
      </c>
    </row>
    <row r="6895" spans="1:24" hidden="1" x14ac:dyDescent="0.3">
      <c r="A6895" t="s">
        <v>21930</v>
      </c>
      <c r="B6895" t="s">
        <v>8211</v>
      </c>
      <c r="C6895" t="s">
        <v>21923</v>
      </c>
      <c r="D6895" t="s">
        <v>21924</v>
      </c>
      <c r="E6895" t="s">
        <v>113</v>
      </c>
      <c r="F6895" t="s">
        <v>21925</v>
      </c>
      <c r="G6895" t="s">
        <v>133</v>
      </c>
      <c r="H6895" t="s">
        <v>21402</v>
      </c>
      <c r="I6895" t="s">
        <v>540</v>
      </c>
      <c r="J6895" t="s">
        <v>21926</v>
      </c>
      <c r="K6895" t="s">
        <v>21927</v>
      </c>
      <c r="L6895" t="s">
        <v>120</v>
      </c>
      <c r="M6895">
        <v>38</v>
      </c>
      <c r="N6895" t="s">
        <v>10031</v>
      </c>
      <c r="O6895" t="s">
        <v>8843</v>
      </c>
      <c r="P6895">
        <v>1</v>
      </c>
      <c r="Q6895">
        <v>0.9</v>
      </c>
      <c r="T6895">
        <v>258.11</v>
      </c>
      <c r="W6895">
        <v>0.63617251235193317</v>
      </c>
      <c r="X6895">
        <v>1.0178760197630932</v>
      </c>
    </row>
    <row r="6896" spans="1:24" hidden="1" x14ac:dyDescent="0.3">
      <c r="A6896" t="s">
        <v>21931</v>
      </c>
      <c r="B6896" t="s">
        <v>8174</v>
      </c>
      <c r="C6896" t="s">
        <v>21932</v>
      </c>
      <c r="D6896" t="s">
        <v>21933</v>
      </c>
      <c r="E6896" t="s">
        <v>113</v>
      </c>
      <c r="F6896" t="s">
        <v>21934</v>
      </c>
      <c r="G6896" t="s">
        <v>133</v>
      </c>
      <c r="H6896" t="s">
        <v>21402</v>
      </c>
      <c r="I6896" t="s">
        <v>540</v>
      </c>
      <c r="J6896" t="s">
        <v>21935</v>
      </c>
      <c r="K6896" t="s">
        <v>21936</v>
      </c>
      <c r="L6896" t="s">
        <v>9030</v>
      </c>
      <c r="M6896">
        <v>60</v>
      </c>
      <c r="N6896" t="s">
        <v>9971</v>
      </c>
      <c r="O6896" t="s">
        <v>8207</v>
      </c>
      <c r="P6896">
        <v>3</v>
      </c>
      <c r="Q6896">
        <v>1400</v>
      </c>
      <c r="R6896">
        <v>320</v>
      </c>
      <c r="S6896">
        <v>145</v>
      </c>
      <c r="T6896">
        <v>40</v>
      </c>
      <c r="U6896">
        <v>180</v>
      </c>
      <c r="V6896">
        <v>230</v>
      </c>
      <c r="W6896">
        <v>1.3440000000000001</v>
      </c>
      <c r="X6896">
        <v>1.6128</v>
      </c>
    </row>
    <row r="6897" spans="1:24" hidden="1" x14ac:dyDescent="0.3">
      <c r="A6897" t="s">
        <v>21937</v>
      </c>
      <c r="B6897" t="s">
        <v>8179</v>
      </c>
      <c r="C6897" t="s">
        <v>21932</v>
      </c>
      <c r="D6897" t="s">
        <v>21933</v>
      </c>
      <c r="E6897" t="s">
        <v>113</v>
      </c>
      <c r="F6897" t="s">
        <v>21934</v>
      </c>
      <c r="G6897" t="s">
        <v>133</v>
      </c>
      <c r="H6897" t="s">
        <v>21402</v>
      </c>
      <c r="I6897" t="s">
        <v>540</v>
      </c>
      <c r="J6897" t="s">
        <v>21935</v>
      </c>
      <c r="K6897" t="s">
        <v>21936</v>
      </c>
      <c r="L6897" t="s">
        <v>9030</v>
      </c>
      <c r="M6897">
        <v>60</v>
      </c>
      <c r="N6897" t="s">
        <v>9971</v>
      </c>
      <c r="O6897" t="s">
        <v>13147</v>
      </c>
      <c r="P6897">
        <v>1</v>
      </c>
      <c r="Q6897">
        <v>560</v>
      </c>
      <c r="R6897">
        <v>422</v>
      </c>
      <c r="S6897">
        <v>133</v>
      </c>
      <c r="W6897">
        <v>0.23632</v>
      </c>
      <c r="X6897">
        <v>0.283584</v>
      </c>
    </row>
    <row r="6898" spans="1:24" hidden="1" x14ac:dyDescent="0.3">
      <c r="A6898" t="s">
        <v>21938</v>
      </c>
      <c r="B6898" t="s">
        <v>8536</v>
      </c>
      <c r="C6898" t="s">
        <v>21932</v>
      </c>
      <c r="D6898" t="s">
        <v>21933</v>
      </c>
      <c r="E6898" t="s">
        <v>113</v>
      </c>
      <c r="F6898" t="s">
        <v>21934</v>
      </c>
      <c r="G6898" t="s">
        <v>133</v>
      </c>
      <c r="H6898" t="s">
        <v>21402</v>
      </c>
      <c r="I6898" t="s">
        <v>540</v>
      </c>
      <c r="J6898" t="s">
        <v>21935</v>
      </c>
      <c r="K6898" t="s">
        <v>21936</v>
      </c>
      <c r="L6898" t="s">
        <v>9030</v>
      </c>
      <c r="M6898">
        <v>58</v>
      </c>
      <c r="N6898" t="s">
        <v>10031</v>
      </c>
      <c r="O6898" t="s">
        <v>9505</v>
      </c>
      <c r="P6898">
        <v>2</v>
      </c>
      <c r="W6898">
        <v>0</v>
      </c>
      <c r="X6898">
        <v>0</v>
      </c>
    </row>
    <row r="6899" spans="1:24" hidden="1" x14ac:dyDescent="0.3">
      <c r="A6899" t="s">
        <v>21939</v>
      </c>
      <c r="B6899" t="s">
        <v>8211</v>
      </c>
      <c r="C6899" t="s">
        <v>21932</v>
      </c>
      <c r="D6899" t="s">
        <v>21933</v>
      </c>
      <c r="E6899" t="s">
        <v>113</v>
      </c>
      <c r="F6899" t="s">
        <v>21934</v>
      </c>
      <c r="G6899" t="s">
        <v>133</v>
      </c>
      <c r="H6899" t="s">
        <v>21402</v>
      </c>
      <c r="I6899" t="s">
        <v>540</v>
      </c>
      <c r="J6899" t="s">
        <v>21935</v>
      </c>
      <c r="K6899" t="s">
        <v>21936</v>
      </c>
      <c r="L6899" t="s">
        <v>9030</v>
      </c>
      <c r="M6899">
        <v>58</v>
      </c>
      <c r="N6899" t="s">
        <v>10031</v>
      </c>
      <c r="O6899" t="s">
        <v>8843</v>
      </c>
      <c r="P6899">
        <v>1</v>
      </c>
      <c r="Q6899">
        <v>0.9</v>
      </c>
      <c r="T6899">
        <v>227.52</v>
      </c>
      <c r="W6899">
        <v>0.63617251235193317</v>
      </c>
      <c r="X6899">
        <v>1.0178760197630932</v>
      </c>
    </row>
    <row r="6900" spans="1:24" hidden="1" x14ac:dyDescent="0.3">
      <c r="A6900" t="s">
        <v>21940</v>
      </c>
      <c r="B6900" t="s">
        <v>8174</v>
      </c>
      <c r="C6900" t="s">
        <v>21941</v>
      </c>
      <c r="D6900" t="s">
        <v>21942</v>
      </c>
      <c r="E6900" t="s">
        <v>113</v>
      </c>
      <c r="F6900" t="s">
        <v>21943</v>
      </c>
      <c r="G6900" t="s">
        <v>133</v>
      </c>
      <c r="H6900" t="s">
        <v>21402</v>
      </c>
      <c r="I6900" t="s">
        <v>540</v>
      </c>
      <c r="J6900" t="s">
        <v>21944</v>
      </c>
      <c r="K6900" t="s">
        <v>21945</v>
      </c>
      <c r="L6900" t="s">
        <v>9030</v>
      </c>
      <c r="M6900">
        <v>60</v>
      </c>
      <c r="N6900" t="s">
        <v>9971</v>
      </c>
      <c r="O6900" t="s">
        <v>8207</v>
      </c>
      <c r="P6900">
        <v>3</v>
      </c>
      <c r="Q6900">
        <v>1400</v>
      </c>
      <c r="R6900">
        <v>320</v>
      </c>
      <c r="S6900">
        <v>145</v>
      </c>
      <c r="T6900">
        <v>95</v>
      </c>
      <c r="U6900">
        <v>185</v>
      </c>
      <c r="V6900">
        <v>290</v>
      </c>
      <c r="W6900">
        <v>1.3440000000000001</v>
      </c>
      <c r="X6900">
        <v>1.6128</v>
      </c>
    </row>
    <row r="6901" spans="1:24" hidden="1" x14ac:dyDescent="0.3">
      <c r="A6901" t="s">
        <v>21946</v>
      </c>
      <c r="B6901" t="s">
        <v>8179</v>
      </c>
      <c r="C6901" t="s">
        <v>21941</v>
      </c>
      <c r="D6901" t="s">
        <v>21942</v>
      </c>
      <c r="E6901" t="s">
        <v>113</v>
      </c>
      <c r="F6901" t="s">
        <v>21943</v>
      </c>
      <c r="G6901" t="s">
        <v>133</v>
      </c>
      <c r="H6901" t="s">
        <v>21402</v>
      </c>
      <c r="I6901" t="s">
        <v>540</v>
      </c>
      <c r="J6901" t="s">
        <v>21944</v>
      </c>
      <c r="K6901" t="s">
        <v>21945</v>
      </c>
      <c r="L6901" t="s">
        <v>9030</v>
      </c>
      <c r="M6901">
        <v>60</v>
      </c>
      <c r="N6901" t="s">
        <v>9971</v>
      </c>
      <c r="O6901" t="s">
        <v>13147</v>
      </c>
      <c r="P6901">
        <v>1</v>
      </c>
      <c r="Q6901">
        <v>560</v>
      </c>
      <c r="R6901">
        <v>422</v>
      </c>
      <c r="S6901">
        <v>133</v>
      </c>
      <c r="W6901">
        <v>0.23632</v>
      </c>
      <c r="X6901">
        <v>0.283584</v>
      </c>
    </row>
    <row r="6902" spans="1:24" hidden="1" x14ac:dyDescent="0.3">
      <c r="A6902" t="s">
        <v>21947</v>
      </c>
      <c r="B6902" t="s">
        <v>8536</v>
      </c>
      <c r="C6902" t="s">
        <v>21941</v>
      </c>
      <c r="D6902" t="s">
        <v>21942</v>
      </c>
      <c r="E6902" t="s">
        <v>113</v>
      </c>
      <c r="F6902" t="s">
        <v>21943</v>
      </c>
      <c r="G6902" t="s">
        <v>133</v>
      </c>
      <c r="H6902" t="s">
        <v>21402</v>
      </c>
      <c r="I6902" t="s">
        <v>540</v>
      </c>
      <c r="J6902" t="s">
        <v>21944</v>
      </c>
      <c r="K6902" t="s">
        <v>21945</v>
      </c>
      <c r="L6902" t="s">
        <v>9030</v>
      </c>
      <c r="M6902">
        <v>58</v>
      </c>
      <c r="N6902" t="s">
        <v>10031</v>
      </c>
      <c r="O6902" t="s">
        <v>9505</v>
      </c>
      <c r="P6902">
        <v>2</v>
      </c>
      <c r="W6902">
        <v>0</v>
      </c>
      <c r="X6902">
        <v>0</v>
      </c>
    </row>
    <row r="6903" spans="1:24" hidden="1" x14ac:dyDescent="0.3">
      <c r="A6903" t="s">
        <v>21948</v>
      </c>
      <c r="B6903" t="s">
        <v>8211</v>
      </c>
      <c r="C6903" t="s">
        <v>21941</v>
      </c>
      <c r="D6903" t="s">
        <v>21942</v>
      </c>
      <c r="E6903" t="s">
        <v>113</v>
      </c>
      <c r="F6903" t="s">
        <v>21943</v>
      </c>
      <c r="G6903" t="s">
        <v>133</v>
      </c>
      <c r="H6903" t="s">
        <v>21402</v>
      </c>
      <c r="I6903" t="s">
        <v>540</v>
      </c>
      <c r="J6903" t="s">
        <v>21944</v>
      </c>
      <c r="K6903" t="s">
        <v>21945</v>
      </c>
      <c r="L6903" t="s">
        <v>9030</v>
      </c>
      <c r="M6903">
        <v>58</v>
      </c>
      <c r="N6903" t="s">
        <v>10031</v>
      </c>
      <c r="O6903" t="s">
        <v>8843</v>
      </c>
      <c r="P6903">
        <v>1</v>
      </c>
      <c r="Q6903">
        <v>0.9</v>
      </c>
      <c r="T6903">
        <v>295.88</v>
      </c>
      <c r="W6903">
        <v>0.63617251235193317</v>
      </c>
      <c r="X6903">
        <v>1.0178760197630932</v>
      </c>
    </row>
    <row r="6904" spans="1:24" hidden="1" x14ac:dyDescent="0.3">
      <c r="A6904" t="s">
        <v>21949</v>
      </c>
      <c r="B6904" t="s">
        <v>8174</v>
      </c>
      <c r="C6904" t="s">
        <v>21950</v>
      </c>
      <c r="D6904" t="s">
        <v>21951</v>
      </c>
      <c r="E6904" t="s">
        <v>113</v>
      </c>
      <c r="F6904" t="s">
        <v>21952</v>
      </c>
      <c r="G6904" t="s">
        <v>133</v>
      </c>
      <c r="H6904" t="s">
        <v>21402</v>
      </c>
      <c r="I6904" t="s">
        <v>540</v>
      </c>
      <c r="J6904" t="s">
        <v>21953</v>
      </c>
      <c r="K6904" t="s">
        <v>21954</v>
      </c>
      <c r="L6904" t="s">
        <v>9030</v>
      </c>
      <c r="M6904">
        <v>60</v>
      </c>
      <c r="N6904" t="s">
        <v>9971</v>
      </c>
      <c r="O6904" t="s">
        <v>8207</v>
      </c>
      <c r="P6904">
        <v>3</v>
      </c>
      <c r="Q6904">
        <v>1400</v>
      </c>
      <c r="R6904">
        <v>320</v>
      </c>
      <c r="S6904">
        <v>145</v>
      </c>
      <c r="T6904">
        <v>10</v>
      </c>
      <c r="U6904">
        <v>205</v>
      </c>
      <c r="V6904">
        <v>300</v>
      </c>
      <c r="W6904">
        <v>1.3440000000000001</v>
      </c>
      <c r="X6904">
        <v>1.6128</v>
      </c>
    </row>
    <row r="6905" spans="1:24" hidden="1" x14ac:dyDescent="0.3">
      <c r="A6905" t="s">
        <v>21955</v>
      </c>
      <c r="B6905" t="s">
        <v>8179</v>
      </c>
      <c r="C6905" t="s">
        <v>21950</v>
      </c>
      <c r="D6905" t="s">
        <v>21951</v>
      </c>
      <c r="E6905" t="s">
        <v>113</v>
      </c>
      <c r="F6905" t="s">
        <v>21952</v>
      </c>
      <c r="G6905" t="s">
        <v>133</v>
      </c>
      <c r="H6905" t="s">
        <v>21402</v>
      </c>
      <c r="I6905" t="s">
        <v>540</v>
      </c>
      <c r="J6905" t="s">
        <v>21953</v>
      </c>
      <c r="K6905" t="s">
        <v>21954</v>
      </c>
      <c r="L6905" t="s">
        <v>9030</v>
      </c>
      <c r="M6905">
        <v>60</v>
      </c>
      <c r="N6905" t="s">
        <v>9971</v>
      </c>
      <c r="O6905" t="s">
        <v>13147</v>
      </c>
      <c r="P6905">
        <v>1</v>
      </c>
      <c r="Q6905">
        <v>560</v>
      </c>
      <c r="R6905">
        <v>422</v>
      </c>
      <c r="S6905">
        <v>133</v>
      </c>
      <c r="W6905">
        <v>0.23632</v>
      </c>
      <c r="X6905">
        <v>0.283584</v>
      </c>
    </row>
    <row r="6906" spans="1:24" hidden="1" x14ac:dyDescent="0.3">
      <c r="A6906" t="s">
        <v>21956</v>
      </c>
      <c r="B6906" t="s">
        <v>8536</v>
      </c>
      <c r="C6906" t="s">
        <v>21950</v>
      </c>
      <c r="D6906" t="s">
        <v>21951</v>
      </c>
      <c r="E6906" t="s">
        <v>113</v>
      </c>
      <c r="F6906" t="s">
        <v>21952</v>
      </c>
      <c r="G6906" t="s">
        <v>133</v>
      </c>
      <c r="H6906" t="s">
        <v>21402</v>
      </c>
      <c r="I6906" t="s">
        <v>540</v>
      </c>
      <c r="J6906" t="s">
        <v>21953</v>
      </c>
      <c r="K6906" t="s">
        <v>21954</v>
      </c>
      <c r="L6906" t="s">
        <v>9030</v>
      </c>
      <c r="M6906">
        <v>58</v>
      </c>
      <c r="N6906" t="s">
        <v>10031</v>
      </c>
      <c r="O6906" t="s">
        <v>9505</v>
      </c>
      <c r="P6906">
        <v>2</v>
      </c>
      <c r="W6906">
        <v>0</v>
      </c>
      <c r="X6906">
        <v>0</v>
      </c>
    </row>
    <row r="6907" spans="1:24" hidden="1" x14ac:dyDescent="0.3">
      <c r="A6907" t="s">
        <v>21957</v>
      </c>
      <c r="B6907" t="s">
        <v>8211</v>
      </c>
      <c r="C6907" t="s">
        <v>21950</v>
      </c>
      <c r="D6907" t="s">
        <v>21951</v>
      </c>
      <c r="E6907" t="s">
        <v>113</v>
      </c>
      <c r="F6907" t="s">
        <v>21952</v>
      </c>
      <c r="G6907" t="s">
        <v>133</v>
      </c>
      <c r="H6907" t="s">
        <v>21402</v>
      </c>
      <c r="I6907" t="s">
        <v>540</v>
      </c>
      <c r="J6907" t="s">
        <v>21953</v>
      </c>
      <c r="K6907" t="s">
        <v>21954</v>
      </c>
      <c r="L6907" t="s">
        <v>9030</v>
      </c>
      <c r="M6907">
        <v>58</v>
      </c>
      <c r="N6907" t="s">
        <v>10031</v>
      </c>
      <c r="O6907" t="s">
        <v>8843</v>
      </c>
      <c r="P6907">
        <v>1</v>
      </c>
      <c r="Q6907">
        <v>0.9</v>
      </c>
      <c r="T6907">
        <v>150.55000000000001</v>
      </c>
      <c r="W6907">
        <v>0.63617251235193317</v>
      </c>
      <c r="X6907">
        <v>1.0178760197630932</v>
      </c>
    </row>
    <row r="6908" spans="1:24" hidden="1" x14ac:dyDescent="0.3">
      <c r="A6908" t="s">
        <v>21958</v>
      </c>
      <c r="B6908" t="s">
        <v>8174</v>
      </c>
      <c r="C6908" t="s">
        <v>8101</v>
      </c>
      <c r="D6908" t="s">
        <v>8100</v>
      </c>
      <c r="E6908" t="s">
        <v>113</v>
      </c>
      <c r="F6908" t="s">
        <v>8102</v>
      </c>
      <c r="G6908" t="s">
        <v>247</v>
      </c>
      <c r="H6908" t="s">
        <v>308</v>
      </c>
      <c r="I6908" t="s">
        <v>115</v>
      </c>
      <c r="J6908" t="s">
        <v>21959</v>
      </c>
      <c r="K6908" t="s">
        <v>21960</v>
      </c>
      <c r="L6908" t="s">
        <v>9030</v>
      </c>
      <c r="M6908">
        <v>59</v>
      </c>
      <c r="N6908" t="s">
        <v>9085</v>
      </c>
      <c r="O6908" t="s">
        <v>10329</v>
      </c>
      <c r="P6908">
        <v>2</v>
      </c>
      <c r="Q6908">
        <v>2580</v>
      </c>
      <c r="R6908">
        <v>590</v>
      </c>
      <c r="T6908">
        <v>130</v>
      </c>
      <c r="U6908">
        <v>310</v>
      </c>
      <c r="W6908">
        <v>3.0444</v>
      </c>
      <c r="X6908">
        <v>3.6532799999999996</v>
      </c>
    </row>
    <row r="6909" spans="1:24" hidden="1" x14ac:dyDescent="0.3">
      <c r="A6909" t="s">
        <v>21961</v>
      </c>
      <c r="B6909" t="s">
        <v>8179</v>
      </c>
      <c r="C6909" t="s">
        <v>8101</v>
      </c>
      <c r="D6909" t="s">
        <v>8100</v>
      </c>
      <c r="E6909" t="s">
        <v>113</v>
      </c>
      <c r="F6909" t="s">
        <v>8102</v>
      </c>
      <c r="G6909" t="s">
        <v>247</v>
      </c>
      <c r="H6909" t="s">
        <v>308</v>
      </c>
      <c r="I6909" t="s">
        <v>115</v>
      </c>
      <c r="J6909" t="s">
        <v>21959</v>
      </c>
      <c r="K6909" t="s">
        <v>21960</v>
      </c>
      <c r="L6909" t="s">
        <v>9030</v>
      </c>
      <c r="M6909">
        <v>59</v>
      </c>
      <c r="N6909" t="s">
        <v>9085</v>
      </c>
      <c r="O6909" t="s">
        <v>11880</v>
      </c>
      <c r="P6909">
        <v>2</v>
      </c>
      <c r="Q6909">
        <v>400</v>
      </c>
      <c r="R6909">
        <v>300</v>
      </c>
      <c r="W6909">
        <v>0.24</v>
      </c>
      <c r="X6909">
        <v>0.28799999999999998</v>
      </c>
    </row>
    <row r="6910" spans="1:24" hidden="1" x14ac:dyDescent="0.3">
      <c r="A6910" t="s">
        <v>21962</v>
      </c>
      <c r="B6910" t="s">
        <v>8536</v>
      </c>
      <c r="C6910" t="s">
        <v>8101</v>
      </c>
      <c r="D6910" t="s">
        <v>8100</v>
      </c>
      <c r="E6910" t="s">
        <v>113</v>
      </c>
      <c r="F6910" t="s">
        <v>8102</v>
      </c>
      <c r="G6910" t="s">
        <v>247</v>
      </c>
      <c r="H6910" t="s">
        <v>308</v>
      </c>
      <c r="I6910" t="s">
        <v>115</v>
      </c>
      <c r="J6910" t="s">
        <v>21959</v>
      </c>
      <c r="K6910" t="s">
        <v>21960</v>
      </c>
      <c r="L6910" t="s">
        <v>9030</v>
      </c>
      <c r="M6910">
        <v>58</v>
      </c>
      <c r="N6910" t="s">
        <v>9085</v>
      </c>
      <c r="O6910" t="s">
        <v>9131</v>
      </c>
      <c r="P6910">
        <v>2</v>
      </c>
      <c r="Q6910">
        <v>210</v>
      </c>
      <c r="R6910">
        <v>210</v>
      </c>
      <c r="W6910">
        <v>8.8200000000000001E-2</v>
      </c>
      <c r="X6910">
        <v>0.10584</v>
      </c>
    </row>
    <row r="6911" spans="1:24" hidden="1" x14ac:dyDescent="0.3">
      <c r="A6911" t="s">
        <v>21963</v>
      </c>
      <c r="B6911" t="s">
        <v>8211</v>
      </c>
      <c r="C6911" t="s">
        <v>8101</v>
      </c>
      <c r="D6911" t="s">
        <v>8100</v>
      </c>
      <c r="E6911" t="s">
        <v>113</v>
      </c>
      <c r="F6911" t="s">
        <v>8102</v>
      </c>
      <c r="G6911" t="s">
        <v>247</v>
      </c>
      <c r="H6911" t="s">
        <v>308</v>
      </c>
      <c r="I6911" t="s">
        <v>115</v>
      </c>
      <c r="J6911" t="s">
        <v>21959</v>
      </c>
      <c r="K6911" t="s">
        <v>21960</v>
      </c>
      <c r="L6911" t="s">
        <v>9030</v>
      </c>
      <c r="M6911">
        <v>58</v>
      </c>
      <c r="N6911" t="s">
        <v>10031</v>
      </c>
      <c r="O6911" t="s">
        <v>10333</v>
      </c>
      <c r="P6911">
        <v>1</v>
      </c>
      <c r="Q6911">
        <v>0.6</v>
      </c>
      <c r="T6911">
        <v>353.07</v>
      </c>
      <c r="W6911">
        <v>0.28274333882308139</v>
      </c>
      <c r="X6911">
        <v>0.45238934211693027</v>
      </c>
    </row>
    <row r="6912" spans="1:24" hidden="1" x14ac:dyDescent="0.3">
      <c r="A6912" t="s">
        <v>21964</v>
      </c>
      <c r="B6912" t="s">
        <v>1304</v>
      </c>
      <c r="C6912" t="s">
        <v>8101</v>
      </c>
      <c r="D6912" t="s">
        <v>8100</v>
      </c>
      <c r="E6912" t="s">
        <v>113</v>
      </c>
      <c r="F6912" t="s">
        <v>8102</v>
      </c>
      <c r="G6912" t="s">
        <v>247</v>
      </c>
      <c r="H6912" t="s">
        <v>308</v>
      </c>
      <c r="I6912" t="s">
        <v>115</v>
      </c>
      <c r="J6912" t="s">
        <v>21959</v>
      </c>
      <c r="K6912" t="s">
        <v>21960</v>
      </c>
      <c r="L6912" t="s">
        <v>9030</v>
      </c>
      <c r="M6912">
        <v>0</v>
      </c>
      <c r="N6912" t="s">
        <v>113</v>
      </c>
      <c r="O6912" t="s">
        <v>13812</v>
      </c>
      <c r="P6912">
        <v>1</v>
      </c>
    </row>
    <row r="6913" spans="1:24" hidden="1" x14ac:dyDescent="0.3">
      <c r="A6913" t="s">
        <v>21965</v>
      </c>
      <c r="B6913" t="s">
        <v>8174</v>
      </c>
      <c r="C6913" t="s">
        <v>5303</v>
      </c>
      <c r="D6913" t="s">
        <v>21966</v>
      </c>
      <c r="E6913" t="s">
        <v>113</v>
      </c>
      <c r="F6913" t="s">
        <v>113</v>
      </c>
      <c r="G6913" t="s">
        <v>113</v>
      </c>
      <c r="H6913" t="s">
        <v>113</v>
      </c>
      <c r="I6913" t="s">
        <v>654</v>
      </c>
      <c r="J6913" t="s">
        <v>113</v>
      </c>
      <c r="K6913" t="s">
        <v>113</v>
      </c>
      <c r="L6913" t="s">
        <v>113</v>
      </c>
      <c r="M6913">
        <v>35</v>
      </c>
      <c r="N6913" t="s">
        <v>9085</v>
      </c>
      <c r="O6913" t="s">
        <v>8720</v>
      </c>
      <c r="P6913">
        <v>3</v>
      </c>
      <c r="Q6913">
        <v>1499</v>
      </c>
      <c r="R6913">
        <v>359</v>
      </c>
      <c r="S6913">
        <v>178</v>
      </c>
      <c r="T6913">
        <v>0</v>
      </c>
      <c r="U6913">
        <v>120</v>
      </c>
      <c r="V6913">
        <v>240</v>
      </c>
      <c r="W6913">
        <v>1.6144229999999999</v>
      </c>
      <c r="X6913">
        <v>1.9373075999999998</v>
      </c>
    </row>
    <row r="6914" spans="1:24" hidden="1" x14ac:dyDescent="0.3">
      <c r="A6914" t="s">
        <v>21967</v>
      </c>
      <c r="B6914" t="s">
        <v>8179</v>
      </c>
      <c r="C6914" t="s">
        <v>5303</v>
      </c>
      <c r="D6914" t="s">
        <v>21966</v>
      </c>
      <c r="E6914" t="s">
        <v>113</v>
      </c>
      <c r="F6914" t="s">
        <v>113</v>
      </c>
      <c r="G6914" t="s">
        <v>113</v>
      </c>
      <c r="H6914" t="s">
        <v>113</v>
      </c>
      <c r="I6914" t="s">
        <v>654</v>
      </c>
      <c r="J6914" t="s">
        <v>113</v>
      </c>
      <c r="K6914" t="s">
        <v>113</v>
      </c>
      <c r="L6914" t="s">
        <v>113</v>
      </c>
      <c r="M6914">
        <v>35</v>
      </c>
      <c r="N6914" t="s">
        <v>9085</v>
      </c>
      <c r="O6914" t="s">
        <v>11880</v>
      </c>
      <c r="P6914">
        <v>3</v>
      </c>
      <c r="Q6914">
        <v>400</v>
      </c>
      <c r="R6914">
        <v>300</v>
      </c>
      <c r="S6914">
        <v>100</v>
      </c>
      <c r="W6914">
        <v>0.36</v>
      </c>
      <c r="X6914">
        <v>0.432</v>
      </c>
    </row>
    <row r="6915" spans="1:24" hidden="1" x14ac:dyDescent="0.3">
      <c r="A6915" t="s">
        <v>21968</v>
      </c>
      <c r="B6915" t="s">
        <v>8536</v>
      </c>
      <c r="C6915" t="s">
        <v>5303</v>
      </c>
      <c r="D6915" t="s">
        <v>21966</v>
      </c>
      <c r="E6915" t="s">
        <v>113</v>
      </c>
      <c r="F6915" t="s">
        <v>113</v>
      </c>
      <c r="G6915" t="s">
        <v>113</v>
      </c>
      <c r="H6915" t="s">
        <v>113</v>
      </c>
      <c r="I6915" t="s">
        <v>654</v>
      </c>
      <c r="J6915" t="s">
        <v>113</v>
      </c>
      <c r="K6915" t="s">
        <v>113</v>
      </c>
      <c r="L6915" t="s">
        <v>113</v>
      </c>
      <c r="M6915">
        <v>35</v>
      </c>
      <c r="N6915" t="s">
        <v>9085</v>
      </c>
      <c r="O6915" t="s">
        <v>19627</v>
      </c>
      <c r="P6915">
        <v>3</v>
      </c>
      <c r="Q6915">
        <v>400</v>
      </c>
      <c r="R6915">
        <v>300</v>
      </c>
      <c r="S6915">
        <v>100</v>
      </c>
      <c r="W6915">
        <v>0.36</v>
      </c>
      <c r="X6915">
        <v>0.432</v>
      </c>
    </row>
    <row r="6916" spans="1:24" hidden="1" x14ac:dyDescent="0.3">
      <c r="A6916" t="s">
        <v>21969</v>
      </c>
      <c r="B6916" t="s">
        <v>8174</v>
      </c>
      <c r="C6916" t="s">
        <v>7057</v>
      </c>
      <c r="D6916" t="s">
        <v>21970</v>
      </c>
      <c r="E6916" t="s">
        <v>113</v>
      </c>
      <c r="F6916" t="s">
        <v>113</v>
      </c>
      <c r="G6916" t="s">
        <v>113</v>
      </c>
      <c r="H6916" t="s">
        <v>113</v>
      </c>
      <c r="I6916" t="s">
        <v>654</v>
      </c>
      <c r="J6916" t="s">
        <v>113</v>
      </c>
      <c r="K6916" t="s">
        <v>113</v>
      </c>
      <c r="L6916" t="s">
        <v>113</v>
      </c>
      <c r="M6916">
        <v>30</v>
      </c>
      <c r="N6916" t="s">
        <v>9085</v>
      </c>
      <c r="O6916" t="s">
        <v>8720</v>
      </c>
      <c r="P6916">
        <v>3</v>
      </c>
      <c r="Q6916">
        <v>1499</v>
      </c>
      <c r="R6916">
        <v>359</v>
      </c>
      <c r="S6916">
        <v>178</v>
      </c>
      <c r="T6916">
        <v>50</v>
      </c>
      <c r="U6916">
        <v>130</v>
      </c>
      <c r="V6916">
        <v>190</v>
      </c>
      <c r="W6916">
        <v>1.6144229999999999</v>
      </c>
      <c r="X6916">
        <v>1.9373075999999998</v>
      </c>
    </row>
    <row r="6917" spans="1:24" hidden="1" x14ac:dyDescent="0.3">
      <c r="A6917" t="s">
        <v>21971</v>
      </c>
      <c r="B6917" t="s">
        <v>8179</v>
      </c>
      <c r="C6917" t="s">
        <v>7057</v>
      </c>
      <c r="D6917" t="s">
        <v>21970</v>
      </c>
      <c r="E6917" t="s">
        <v>113</v>
      </c>
      <c r="F6917" t="s">
        <v>113</v>
      </c>
      <c r="G6917" t="s">
        <v>113</v>
      </c>
      <c r="H6917" t="s">
        <v>113</v>
      </c>
      <c r="I6917" t="s">
        <v>654</v>
      </c>
      <c r="J6917" t="s">
        <v>113</v>
      </c>
      <c r="K6917" t="s">
        <v>113</v>
      </c>
      <c r="L6917" t="s">
        <v>113</v>
      </c>
      <c r="M6917">
        <v>30</v>
      </c>
      <c r="N6917" t="s">
        <v>9085</v>
      </c>
      <c r="O6917" t="s">
        <v>11880</v>
      </c>
      <c r="P6917">
        <v>3</v>
      </c>
      <c r="Q6917">
        <v>400</v>
      </c>
      <c r="R6917">
        <v>300</v>
      </c>
      <c r="S6917">
        <v>100</v>
      </c>
      <c r="W6917">
        <v>0.36</v>
      </c>
      <c r="X6917">
        <v>0.432</v>
      </c>
    </row>
    <row r="6918" spans="1:24" hidden="1" x14ac:dyDescent="0.3">
      <c r="A6918" t="s">
        <v>21972</v>
      </c>
      <c r="B6918" t="s">
        <v>8536</v>
      </c>
      <c r="C6918" t="s">
        <v>7057</v>
      </c>
      <c r="D6918" t="s">
        <v>21970</v>
      </c>
      <c r="E6918" t="s">
        <v>113</v>
      </c>
      <c r="F6918" t="s">
        <v>113</v>
      </c>
      <c r="G6918" t="s">
        <v>113</v>
      </c>
      <c r="H6918" t="s">
        <v>113</v>
      </c>
      <c r="I6918" t="s">
        <v>654</v>
      </c>
      <c r="J6918" t="s">
        <v>113</v>
      </c>
      <c r="K6918" t="s">
        <v>113</v>
      </c>
      <c r="L6918" t="s">
        <v>113</v>
      </c>
      <c r="M6918">
        <v>30</v>
      </c>
      <c r="N6918" t="s">
        <v>9085</v>
      </c>
      <c r="O6918" t="s">
        <v>19627</v>
      </c>
      <c r="P6918">
        <v>3</v>
      </c>
      <c r="Q6918">
        <v>400</v>
      </c>
      <c r="R6918">
        <v>300</v>
      </c>
      <c r="S6918">
        <v>100</v>
      </c>
      <c r="W6918">
        <v>0.36</v>
      </c>
      <c r="X6918">
        <v>0.432</v>
      </c>
    </row>
    <row r="6919" spans="1:24" hidden="1" x14ac:dyDescent="0.3">
      <c r="A6919" t="s">
        <v>21973</v>
      </c>
      <c r="B6919" t="s">
        <v>8174</v>
      </c>
      <c r="C6919" t="s">
        <v>3824</v>
      </c>
      <c r="D6919" t="s">
        <v>21974</v>
      </c>
      <c r="E6919" t="s">
        <v>113</v>
      </c>
      <c r="F6919" t="s">
        <v>113</v>
      </c>
      <c r="G6919" t="s">
        <v>113</v>
      </c>
      <c r="H6919" t="s">
        <v>113</v>
      </c>
      <c r="I6919" t="s">
        <v>344</v>
      </c>
      <c r="J6919" t="s">
        <v>113</v>
      </c>
      <c r="K6919" t="s">
        <v>113</v>
      </c>
      <c r="L6919" t="s">
        <v>113</v>
      </c>
      <c r="M6919">
        <v>34</v>
      </c>
      <c r="N6919" t="s">
        <v>8614</v>
      </c>
      <c r="O6919" t="s">
        <v>9835</v>
      </c>
      <c r="P6919">
        <v>3</v>
      </c>
      <c r="Q6919">
        <v>694</v>
      </c>
      <c r="R6919">
        <v>408</v>
      </c>
      <c r="T6919">
        <v>0</v>
      </c>
      <c r="U6919">
        <v>120</v>
      </c>
      <c r="V6919">
        <v>240</v>
      </c>
      <c r="W6919">
        <v>0.84945599999999999</v>
      </c>
      <c r="X6919">
        <v>1.0193471999999999</v>
      </c>
    </row>
    <row r="6920" spans="1:24" hidden="1" x14ac:dyDescent="0.3">
      <c r="A6920" t="s">
        <v>21975</v>
      </c>
      <c r="B6920" t="s">
        <v>8617</v>
      </c>
      <c r="C6920" t="s">
        <v>3824</v>
      </c>
      <c r="D6920" t="s">
        <v>21974</v>
      </c>
      <c r="E6920" t="s">
        <v>113</v>
      </c>
      <c r="F6920" t="s">
        <v>113</v>
      </c>
      <c r="G6920" t="s">
        <v>113</v>
      </c>
      <c r="H6920" t="s">
        <v>113</v>
      </c>
      <c r="I6920" t="s">
        <v>344</v>
      </c>
      <c r="J6920" t="s">
        <v>113</v>
      </c>
      <c r="K6920" t="s">
        <v>113</v>
      </c>
      <c r="L6920" t="s">
        <v>113</v>
      </c>
      <c r="M6920">
        <v>34</v>
      </c>
      <c r="N6920" t="s">
        <v>8614</v>
      </c>
      <c r="O6920" t="s">
        <v>17673</v>
      </c>
      <c r="P6920">
        <v>3</v>
      </c>
      <c r="Q6920">
        <v>1500</v>
      </c>
      <c r="R6920">
        <v>488</v>
      </c>
      <c r="T6920">
        <v>0</v>
      </c>
      <c r="U6920">
        <v>120</v>
      </c>
      <c r="V6920">
        <v>240</v>
      </c>
      <c r="W6920">
        <v>2.1960000000000002</v>
      </c>
      <c r="X6920">
        <v>2.6352000000000002</v>
      </c>
    </row>
    <row r="6921" spans="1:24" hidden="1" x14ac:dyDescent="0.3">
      <c r="A6921" t="s">
        <v>21976</v>
      </c>
      <c r="B6921" t="s">
        <v>8179</v>
      </c>
      <c r="C6921" t="s">
        <v>3824</v>
      </c>
      <c r="D6921" t="s">
        <v>21974</v>
      </c>
      <c r="E6921" t="s">
        <v>113</v>
      </c>
      <c r="F6921" t="s">
        <v>113</v>
      </c>
      <c r="G6921" t="s">
        <v>113</v>
      </c>
      <c r="H6921" t="s">
        <v>113</v>
      </c>
      <c r="I6921" t="s">
        <v>344</v>
      </c>
      <c r="J6921" t="s">
        <v>113</v>
      </c>
      <c r="K6921" t="s">
        <v>113</v>
      </c>
      <c r="L6921" t="s">
        <v>113</v>
      </c>
      <c r="M6921">
        <v>34</v>
      </c>
      <c r="N6921" t="s">
        <v>8614</v>
      </c>
      <c r="O6921" t="s">
        <v>9816</v>
      </c>
      <c r="P6921">
        <v>3</v>
      </c>
      <c r="Q6921">
        <v>523</v>
      </c>
      <c r="R6921">
        <v>397</v>
      </c>
      <c r="W6921">
        <v>0.62289300000000003</v>
      </c>
      <c r="X6921">
        <v>0.74747160000000001</v>
      </c>
    </row>
    <row r="6922" spans="1:24" hidden="1" x14ac:dyDescent="0.3">
      <c r="A6922" t="s">
        <v>21977</v>
      </c>
      <c r="B6922" t="s">
        <v>8536</v>
      </c>
      <c r="C6922" t="s">
        <v>3824</v>
      </c>
      <c r="D6922" t="s">
        <v>21974</v>
      </c>
      <c r="E6922" t="s">
        <v>113</v>
      </c>
      <c r="F6922" t="s">
        <v>113</v>
      </c>
      <c r="G6922" t="s">
        <v>113</v>
      </c>
      <c r="H6922" t="s">
        <v>113</v>
      </c>
      <c r="I6922" t="s">
        <v>344</v>
      </c>
      <c r="J6922" t="s">
        <v>113</v>
      </c>
      <c r="K6922" t="s">
        <v>113</v>
      </c>
      <c r="L6922" t="s">
        <v>113</v>
      </c>
      <c r="M6922">
        <v>34</v>
      </c>
      <c r="N6922" t="s">
        <v>8614</v>
      </c>
      <c r="O6922" t="s">
        <v>9568</v>
      </c>
      <c r="P6922">
        <v>6</v>
      </c>
      <c r="Q6922">
        <v>409</v>
      </c>
      <c r="R6922">
        <v>269</v>
      </c>
      <c r="W6922">
        <v>0.66012599999999999</v>
      </c>
      <c r="X6922">
        <v>0.79215119999999994</v>
      </c>
    </row>
    <row r="6923" spans="1:24" hidden="1" x14ac:dyDescent="0.3">
      <c r="A6923" t="s">
        <v>21978</v>
      </c>
      <c r="B6923" t="s">
        <v>1304</v>
      </c>
      <c r="C6923" t="s">
        <v>3824</v>
      </c>
      <c r="D6923" t="s">
        <v>21974</v>
      </c>
      <c r="E6923" t="s">
        <v>113</v>
      </c>
      <c r="F6923" t="s">
        <v>113</v>
      </c>
      <c r="G6923" t="s">
        <v>113</v>
      </c>
      <c r="H6923" t="s">
        <v>113</v>
      </c>
      <c r="I6923" t="s">
        <v>344</v>
      </c>
      <c r="J6923" t="s">
        <v>113</v>
      </c>
      <c r="K6923" t="s">
        <v>113</v>
      </c>
      <c r="L6923" t="s">
        <v>113</v>
      </c>
      <c r="M6923">
        <v>0</v>
      </c>
      <c r="N6923" t="s">
        <v>113</v>
      </c>
      <c r="O6923" t="s">
        <v>13812</v>
      </c>
      <c r="P6923">
        <v>1</v>
      </c>
    </row>
    <row r="6924" spans="1:24" hidden="1" x14ac:dyDescent="0.3">
      <c r="A6924" t="s">
        <v>21979</v>
      </c>
      <c r="B6924" t="s">
        <v>8174</v>
      </c>
      <c r="C6924" t="s">
        <v>3692</v>
      </c>
      <c r="D6924" t="s">
        <v>21980</v>
      </c>
      <c r="E6924" t="s">
        <v>113</v>
      </c>
      <c r="F6924" t="s">
        <v>113</v>
      </c>
      <c r="G6924" t="s">
        <v>113</v>
      </c>
      <c r="H6924" t="s">
        <v>113</v>
      </c>
      <c r="I6924" t="s">
        <v>344</v>
      </c>
      <c r="J6924" t="s">
        <v>113</v>
      </c>
      <c r="K6924" t="s">
        <v>113</v>
      </c>
      <c r="L6924" t="s">
        <v>113</v>
      </c>
      <c r="M6924">
        <v>28</v>
      </c>
      <c r="N6924" t="s">
        <v>8614</v>
      </c>
      <c r="O6924" t="s">
        <v>9835</v>
      </c>
      <c r="P6924">
        <v>3</v>
      </c>
      <c r="Q6924">
        <v>694</v>
      </c>
      <c r="R6924">
        <v>408</v>
      </c>
      <c r="T6924">
        <v>310</v>
      </c>
      <c r="U6924">
        <v>50</v>
      </c>
      <c r="V6924">
        <v>190</v>
      </c>
      <c r="W6924">
        <v>0.84945599999999999</v>
      </c>
      <c r="X6924">
        <v>1.0193471999999999</v>
      </c>
    </row>
    <row r="6925" spans="1:24" hidden="1" x14ac:dyDescent="0.3">
      <c r="A6925" t="s">
        <v>21981</v>
      </c>
      <c r="B6925" t="s">
        <v>8617</v>
      </c>
      <c r="C6925" t="s">
        <v>3692</v>
      </c>
      <c r="D6925" t="s">
        <v>21980</v>
      </c>
      <c r="E6925" t="s">
        <v>113</v>
      </c>
      <c r="F6925" t="s">
        <v>113</v>
      </c>
      <c r="G6925" t="s">
        <v>113</v>
      </c>
      <c r="H6925" t="s">
        <v>113</v>
      </c>
      <c r="I6925" t="s">
        <v>344</v>
      </c>
      <c r="J6925" t="s">
        <v>113</v>
      </c>
      <c r="K6925" t="s">
        <v>113</v>
      </c>
      <c r="L6925" t="s">
        <v>113</v>
      </c>
      <c r="M6925">
        <v>28</v>
      </c>
      <c r="N6925" t="s">
        <v>8614</v>
      </c>
      <c r="O6925" t="s">
        <v>17673</v>
      </c>
      <c r="P6925">
        <v>3</v>
      </c>
      <c r="Q6925">
        <v>1500</v>
      </c>
      <c r="R6925">
        <v>488</v>
      </c>
      <c r="T6925">
        <v>310</v>
      </c>
      <c r="U6925">
        <v>50</v>
      </c>
      <c r="V6925">
        <v>190</v>
      </c>
      <c r="W6925">
        <v>2.1960000000000002</v>
      </c>
      <c r="X6925">
        <v>2.6352000000000002</v>
      </c>
    </row>
    <row r="6926" spans="1:24" hidden="1" x14ac:dyDescent="0.3">
      <c r="A6926" t="s">
        <v>21982</v>
      </c>
      <c r="B6926" t="s">
        <v>8179</v>
      </c>
      <c r="C6926" t="s">
        <v>3692</v>
      </c>
      <c r="D6926" t="s">
        <v>21980</v>
      </c>
      <c r="E6926" t="s">
        <v>113</v>
      </c>
      <c r="F6926" t="s">
        <v>113</v>
      </c>
      <c r="G6926" t="s">
        <v>113</v>
      </c>
      <c r="H6926" t="s">
        <v>113</v>
      </c>
      <c r="I6926" t="s">
        <v>344</v>
      </c>
      <c r="J6926" t="s">
        <v>113</v>
      </c>
      <c r="K6926" t="s">
        <v>113</v>
      </c>
      <c r="L6926" t="s">
        <v>113</v>
      </c>
      <c r="M6926">
        <v>28</v>
      </c>
      <c r="N6926" t="s">
        <v>9085</v>
      </c>
      <c r="O6926" t="s">
        <v>9816</v>
      </c>
      <c r="P6926">
        <v>3</v>
      </c>
      <c r="Q6926">
        <v>400</v>
      </c>
      <c r="R6926">
        <v>300</v>
      </c>
      <c r="W6926">
        <v>0.36</v>
      </c>
      <c r="X6926">
        <v>0.432</v>
      </c>
    </row>
    <row r="6927" spans="1:24" hidden="1" x14ac:dyDescent="0.3">
      <c r="A6927" t="s">
        <v>21983</v>
      </c>
      <c r="B6927" t="s">
        <v>8536</v>
      </c>
      <c r="C6927" t="s">
        <v>3692</v>
      </c>
      <c r="D6927" t="s">
        <v>21980</v>
      </c>
      <c r="E6927" t="s">
        <v>113</v>
      </c>
      <c r="F6927" t="s">
        <v>113</v>
      </c>
      <c r="G6927" t="s">
        <v>113</v>
      </c>
      <c r="H6927" t="s">
        <v>113</v>
      </c>
      <c r="I6927" t="s">
        <v>344</v>
      </c>
      <c r="J6927" t="s">
        <v>113</v>
      </c>
      <c r="K6927" t="s">
        <v>113</v>
      </c>
      <c r="L6927" t="s">
        <v>113</v>
      </c>
      <c r="M6927">
        <v>28</v>
      </c>
      <c r="N6927" t="s">
        <v>9085</v>
      </c>
      <c r="O6927" t="s">
        <v>9568</v>
      </c>
      <c r="P6927">
        <v>3</v>
      </c>
      <c r="Q6927">
        <v>400</v>
      </c>
      <c r="R6927">
        <v>300</v>
      </c>
      <c r="W6927">
        <v>0.36</v>
      </c>
      <c r="X6927">
        <v>0.432</v>
      </c>
    </row>
    <row r="6928" spans="1:24" hidden="1" x14ac:dyDescent="0.3">
      <c r="A6928" t="s">
        <v>21984</v>
      </c>
      <c r="B6928" t="s">
        <v>8539</v>
      </c>
      <c r="C6928" t="s">
        <v>3692</v>
      </c>
      <c r="D6928" t="s">
        <v>21980</v>
      </c>
      <c r="E6928" t="s">
        <v>113</v>
      </c>
      <c r="F6928" t="s">
        <v>113</v>
      </c>
      <c r="G6928" t="s">
        <v>113</v>
      </c>
      <c r="H6928" t="s">
        <v>113</v>
      </c>
      <c r="I6928" t="s">
        <v>344</v>
      </c>
      <c r="J6928" t="s">
        <v>113</v>
      </c>
      <c r="K6928" t="s">
        <v>113</v>
      </c>
      <c r="L6928" t="s">
        <v>113</v>
      </c>
      <c r="M6928">
        <v>27</v>
      </c>
      <c r="N6928" t="s">
        <v>9085</v>
      </c>
      <c r="O6928" t="s">
        <v>9131</v>
      </c>
      <c r="P6928">
        <v>1</v>
      </c>
      <c r="Q6928">
        <v>210</v>
      </c>
      <c r="R6928">
        <v>210</v>
      </c>
      <c r="W6928">
        <v>4.41E-2</v>
      </c>
      <c r="X6928">
        <v>5.2920000000000002E-2</v>
      </c>
    </row>
    <row r="6929" spans="1:24" hidden="1" x14ac:dyDescent="0.3">
      <c r="A6929" t="s">
        <v>21985</v>
      </c>
      <c r="B6929" t="s">
        <v>8211</v>
      </c>
      <c r="C6929" t="s">
        <v>3692</v>
      </c>
      <c r="D6929" t="s">
        <v>21980</v>
      </c>
      <c r="E6929" t="s">
        <v>113</v>
      </c>
      <c r="F6929" t="s">
        <v>113</v>
      </c>
      <c r="G6929" t="s">
        <v>113</v>
      </c>
      <c r="H6929" t="s">
        <v>113</v>
      </c>
      <c r="I6929" t="s">
        <v>344</v>
      </c>
      <c r="J6929" t="s">
        <v>113</v>
      </c>
      <c r="K6929" t="s">
        <v>113</v>
      </c>
      <c r="L6929" t="s">
        <v>113</v>
      </c>
      <c r="M6929">
        <v>27</v>
      </c>
      <c r="N6929" t="s">
        <v>113</v>
      </c>
      <c r="O6929" t="s">
        <v>9493</v>
      </c>
      <c r="P6929">
        <v>1</v>
      </c>
      <c r="Q6929">
        <v>0.6</v>
      </c>
      <c r="T6929">
        <v>204</v>
      </c>
      <c r="W6929">
        <v>0.28274333882308139</v>
      </c>
      <c r="X6929">
        <v>0.45238934211693027</v>
      </c>
    </row>
    <row r="6930" spans="1:24" hidden="1" x14ac:dyDescent="0.3">
      <c r="A6930" t="s">
        <v>21986</v>
      </c>
      <c r="B6930" t="s">
        <v>1304</v>
      </c>
      <c r="C6930" t="s">
        <v>3692</v>
      </c>
      <c r="D6930" t="s">
        <v>21980</v>
      </c>
      <c r="E6930" t="s">
        <v>113</v>
      </c>
      <c r="F6930" t="s">
        <v>113</v>
      </c>
      <c r="G6930" t="s">
        <v>113</v>
      </c>
      <c r="H6930" t="s">
        <v>113</v>
      </c>
      <c r="I6930" t="s">
        <v>344</v>
      </c>
      <c r="J6930" t="s">
        <v>113</v>
      </c>
      <c r="K6930" t="s">
        <v>113</v>
      </c>
      <c r="L6930" t="s">
        <v>113</v>
      </c>
      <c r="M6930">
        <v>0</v>
      </c>
      <c r="N6930" t="s">
        <v>113</v>
      </c>
      <c r="O6930" t="s">
        <v>13812</v>
      </c>
      <c r="P6930">
        <v>1</v>
      </c>
    </row>
    <row r="6931" spans="1:24" hidden="1" x14ac:dyDescent="0.3">
      <c r="A6931" t="s">
        <v>21987</v>
      </c>
      <c r="B6931" t="s">
        <v>8174</v>
      </c>
      <c r="C6931" t="s">
        <v>5888</v>
      </c>
      <c r="D6931" t="s">
        <v>21988</v>
      </c>
      <c r="E6931" t="s">
        <v>113</v>
      </c>
      <c r="F6931" t="s">
        <v>113</v>
      </c>
      <c r="G6931" t="s">
        <v>113</v>
      </c>
      <c r="H6931" t="s">
        <v>113</v>
      </c>
      <c r="I6931" t="s">
        <v>654</v>
      </c>
      <c r="J6931" t="s">
        <v>113</v>
      </c>
      <c r="K6931" t="s">
        <v>113</v>
      </c>
      <c r="L6931" t="s">
        <v>113</v>
      </c>
      <c r="M6931">
        <v>34</v>
      </c>
      <c r="N6931" t="s">
        <v>9085</v>
      </c>
      <c r="O6931" t="s">
        <v>17159</v>
      </c>
      <c r="P6931">
        <v>3</v>
      </c>
      <c r="Q6931">
        <v>1450</v>
      </c>
      <c r="R6931">
        <v>400</v>
      </c>
      <c r="T6931">
        <v>50</v>
      </c>
      <c r="U6931">
        <v>140</v>
      </c>
      <c r="V6931">
        <v>220</v>
      </c>
      <c r="W6931">
        <v>1.74</v>
      </c>
      <c r="X6931">
        <v>2.0880000000000001</v>
      </c>
    </row>
    <row r="6932" spans="1:24" hidden="1" x14ac:dyDescent="0.3">
      <c r="A6932" t="s">
        <v>21989</v>
      </c>
      <c r="B6932" t="s">
        <v>8617</v>
      </c>
      <c r="C6932" t="s">
        <v>5888</v>
      </c>
      <c r="D6932" t="s">
        <v>21988</v>
      </c>
      <c r="E6932" t="s">
        <v>113</v>
      </c>
      <c r="F6932" t="s">
        <v>113</v>
      </c>
      <c r="G6932" t="s">
        <v>113</v>
      </c>
      <c r="H6932" t="s">
        <v>113</v>
      </c>
      <c r="I6932" t="s">
        <v>654</v>
      </c>
      <c r="J6932" t="s">
        <v>113</v>
      </c>
      <c r="K6932" t="s">
        <v>113</v>
      </c>
      <c r="L6932" t="s">
        <v>113</v>
      </c>
      <c r="M6932">
        <v>32</v>
      </c>
      <c r="N6932" t="s">
        <v>9085</v>
      </c>
      <c r="O6932" t="s">
        <v>8647</v>
      </c>
      <c r="P6932">
        <v>3</v>
      </c>
      <c r="Q6932">
        <v>1509</v>
      </c>
      <c r="R6932">
        <v>469</v>
      </c>
      <c r="T6932">
        <v>50</v>
      </c>
      <c r="U6932">
        <v>140</v>
      </c>
      <c r="V6932">
        <v>220</v>
      </c>
      <c r="W6932">
        <v>2.1231629999999999</v>
      </c>
      <c r="X6932">
        <v>2.5477955999999997</v>
      </c>
    </row>
    <row r="6933" spans="1:24" hidden="1" x14ac:dyDescent="0.3">
      <c r="A6933" t="s">
        <v>21990</v>
      </c>
      <c r="B6933" t="s">
        <v>8179</v>
      </c>
      <c r="C6933" t="s">
        <v>5888</v>
      </c>
      <c r="D6933" t="s">
        <v>21988</v>
      </c>
      <c r="E6933" t="s">
        <v>113</v>
      </c>
      <c r="F6933" t="s">
        <v>113</v>
      </c>
      <c r="G6933" t="s">
        <v>113</v>
      </c>
      <c r="H6933" t="s">
        <v>113</v>
      </c>
      <c r="I6933" t="s">
        <v>654</v>
      </c>
      <c r="J6933" t="s">
        <v>113</v>
      </c>
      <c r="K6933" t="s">
        <v>113</v>
      </c>
      <c r="L6933" t="s">
        <v>113</v>
      </c>
      <c r="M6933">
        <v>32</v>
      </c>
      <c r="N6933" t="s">
        <v>9085</v>
      </c>
      <c r="O6933" t="s">
        <v>12377</v>
      </c>
      <c r="P6933">
        <v>2</v>
      </c>
      <c r="Q6933">
        <v>480</v>
      </c>
      <c r="R6933">
        <v>356</v>
      </c>
      <c r="W6933">
        <v>0.34176000000000001</v>
      </c>
      <c r="X6933">
        <v>0.41011199999999998</v>
      </c>
    </row>
    <row r="6934" spans="1:24" hidden="1" x14ac:dyDescent="0.3">
      <c r="A6934" t="s">
        <v>21991</v>
      </c>
      <c r="B6934" t="s">
        <v>8536</v>
      </c>
      <c r="C6934" t="s">
        <v>5888</v>
      </c>
      <c r="D6934" t="s">
        <v>21988</v>
      </c>
      <c r="E6934" t="s">
        <v>113</v>
      </c>
      <c r="F6934" t="s">
        <v>113</v>
      </c>
      <c r="G6934" t="s">
        <v>113</v>
      </c>
      <c r="H6934" t="s">
        <v>113</v>
      </c>
      <c r="I6934" t="s">
        <v>654</v>
      </c>
      <c r="J6934" t="s">
        <v>113</v>
      </c>
      <c r="K6934" t="s">
        <v>113</v>
      </c>
      <c r="L6934" t="s">
        <v>113</v>
      </c>
      <c r="M6934">
        <v>32</v>
      </c>
      <c r="N6934" t="s">
        <v>9085</v>
      </c>
      <c r="O6934" t="s">
        <v>11880</v>
      </c>
      <c r="P6934">
        <v>3</v>
      </c>
      <c r="Q6934">
        <v>400</v>
      </c>
      <c r="R6934">
        <v>300</v>
      </c>
      <c r="W6934">
        <v>0.36</v>
      </c>
      <c r="X6934">
        <v>0.432</v>
      </c>
    </row>
    <row r="6935" spans="1:24" hidden="1" x14ac:dyDescent="0.3">
      <c r="A6935" t="s">
        <v>21992</v>
      </c>
      <c r="B6935" t="s">
        <v>8539</v>
      </c>
      <c r="C6935" t="s">
        <v>5888</v>
      </c>
      <c r="D6935" t="s">
        <v>21988</v>
      </c>
      <c r="E6935" t="s">
        <v>113</v>
      </c>
      <c r="F6935" t="s">
        <v>113</v>
      </c>
      <c r="G6935" t="s">
        <v>113</v>
      </c>
      <c r="H6935" t="s">
        <v>113</v>
      </c>
      <c r="I6935" t="s">
        <v>654</v>
      </c>
      <c r="J6935" t="s">
        <v>113</v>
      </c>
      <c r="K6935" t="s">
        <v>113</v>
      </c>
      <c r="L6935" t="s">
        <v>113</v>
      </c>
      <c r="M6935">
        <v>34</v>
      </c>
      <c r="N6935" t="s">
        <v>9085</v>
      </c>
      <c r="O6935" t="s">
        <v>9131</v>
      </c>
      <c r="P6935">
        <v>1</v>
      </c>
      <c r="Q6935">
        <v>210</v>
      </c>
      <c r="R6935">
        <v>210</v>
      </c>
      <c r="W6935">
        <v>4.41E-2</v>
      </c>
      <c r="X6935">
        <v>5.2920000000000002E-2</v>
      </c>
    </row>
    <row r="6936" spans="1:24" hidden="1" x14ac:dyDescent="0.3">
      <c r="A6936" t="s">
        <v>21993</v>
      </c>
      <c r="B6936" t="s">
        <v>8211</v>
      </c>
      <c r="C6936" t="s">
        <v>5888</v>
      </c>
      <c r="D6936" t="s">
        <v>21988</v>
      </c>
      <c r="E6936" t="s">
        <v>113</v>
      </c>
      <c r="F6936" t="s">
        <v>113</v>
      </c>
      <c r="G6936" t="s">
        <v>113</v>
      </c>
      <c r="H6936" t="s">
        <v>113</v>
      </c>
      <c r="I6936" t="s">
        <v>654</v>
      </c>
      <c r="J6936" t="s">
        <v>113</v>
      </c>
      <c r="K6936" t="s">
        <v>113</v>
      </c>
      <c r="L6936" t="s">
        <v>113</v>
      </c>
      <c r="M6936">
        <v>34</v>
      </c>
      <c r="N6936" t="s">
        <v>10031</v>
      </c>
      <c r="O6936" t="s">
        <v>17679</v>
      </c>
      <c r="P6936">
        <v>1</v>
      </c>
      <c r="Q6936">
        <v>0.6</v>
      </c>
      <c r="T6936">
        <v>210</v>
      </c>
      <c r="W6936">
        <v>0.28274333882308139</v>
      </c>
      <c r="X6936">
        <v>0.45238934211693027</v>
      </c>
    </row>
    <row r="6937" spans="1:24" hidden="1" x14ac:dyDescent="0.3">
      <c r="A6937" t="s">
        <v>21994</v>
      </c>
      <c r="B6937" t="s">
        <v>1304</v>
      </c>
      <c r="C6937" t="s">
        <v>5888</v>
      </c>
      <c r="D6937" t="s">
        <v>21988</v>
      </c>
      <c r="E6937" t="s">
        <v>113</v>
      </c>
      <c r="F6937" t="s">
        <v>113</v>
      </c>
      <c r="G6937" t="s">
        <v>113</v>
      </c>
      <c r="H6937" t="s">
        <v>113</v>
      </c>
      <c r="I6937" t="s">
        <v>654</v>
      </c>
      <c r="J6937" t="s">
        <v>113</v>
      </c>
      <c r="K6937" t="s">
        <v>113</v>
      </c>
      <c r="L6937" t="s">
        <v>113</v>
      </c>
      <c r="M6937">
        <v>0</v>
      </c>
      <c r="N6937" t="s">
        <v>113</v>
      </c>
      <c r="O6937" t="s">
        <v>13812</v>
      </c>
      <c r="P6937">
        <v>1</v>
      </c>
    </row>
    <row r="6938" spans="1:24" hidden="1" x14ac:dyDescent="0.3">
      <c r="A6938" t="s">
        <v>21995</v>
      </c>
      <c r="B6938" t="s">
        <v>8174</v>
      </c>
      <c r="C6938" t="s">
        <v>2582</v>
      </c>
      <c r="D6938" t="s">
        <v>2581</v>
      </c>
      <c r="E6938" t="s">
        <v>113</v>
      </c>
      <c r="F6938" t="s">
        <v>2583</v>
      </c>
      <c r="G6938" t="s">
        <v>133</v>
      </c>
      <c r="H6938" t="s">
        <v>2044</v>
      </c>
      <c r="I6938" t="s">
        <v>438</v>
      </c>
      <c r="J6938" t="s">
        <v>21996</v>
      </c>
      <c r="K6938" t="s">
        <v>21997</v>
      </c>
      <c r="L6938" t="s">
        <v>120</v>
      </c>
      <c r="M6938">
        <v>40</v>
      </c>
      <c r="N6938" t="s">
        <v>113</v>
      </c>
      <c r="O6938" t="s">
        <v>20006</v>
      </c>
      <c r="P6938">
        <v>2</v>
      </c>
      <c r="Q6938">
        <v>2500</v>
      </c>
      <c r="R6938">
        <v>355</v>
      </c>
      <c r="S6938">
        <v>192</v>
      </c>
      <c r="T6938">
        <v>120</v>
      </c>
      <c r="U6938">
        <v>290</v>
      </c>
      <c r="W6938">
        <v>1.7749999999999999</v>
      </c>
      <c r="X6938">
        <v>2.13</v>
      </c>
    </row>
    <row r="6939" spans="1:24" hidden="1" x14ac:dyDescent="0.3">
      <c r="A6939" t="s">
        <v>21998</v>
      </c>
      <c r="B6939" t="s">
        <v>8179</v>
      </c>
      <c r="C6939" t="s">
        <v>2582</v>
      </c>
      <c r="D6939" t="s">
        <v>2581</v>
      </c>
      <c r="E6939" t="s">
        <v>113</v>
      </c>
      <c r="F6939" t="s">
        <v>2583</v>
      </c>
      <c r="G6939" t="s">
        <v>133</v>
      </c>
      <c r="H6939" t="s">
        <v>2044</v>
      </c>
      <c r="I6939" t="s">
        <v>438</v>
      </c>
      <c r="J6939" t="s">
        <v>21996</v>
      </c>
      <c r="K6939" t="s">
        <v>21997</v>
      </c>
      <c r="L6939" t="s">
        <v>120</v>
      </c>
      <c r="M6939">
        <v>40</v>
      </c>
      <c r="N6939" t="s">
        <v>113</v>
      </c>
      <c r="O6939" t="s">
        <v>17706</v>
      </c>
      <c r="P6939">
        <v>1</v>
      </c>
      <c r="Q6939">
        <v>440</v>
      </c>
      <c r="R6939">
        <v>400</v>
      </c>
      <c r="S6939">
        <v>120</v>
      </c>
      <c r="W6939">
        <v>0.17599999999999999</v>
      </c>
      <c r="X6939">
        <v>0.21119999999999997</v>
      </c>
    </row>
    <row r="6940" spans="1:24" hidden="1" x14ac:dyDescent="0.3">
      <c r="A6940" t="s">
        <v>21999</v>
      </c>
      <c r="B6940" t="s">
        <v>8536</v>
      </c>
      <c r="C6940" t="s">
        <v>2582</v>
      </c>
      <c r="D6940" t="s">
        <v>2581</v>
      </c>
      <c r="E6940" t="s">
        <v>113</v>
      </c>
      <c r="F6940" t="s">
        <v>2583</v>
      </c>
      <c r="G6940" t="s">
        <v>133</v>
      </c>
      <c r="H6940" t="s">
        <v>2044</v>
      </c>
      <c r="I6940" t="s">
        <v>438</v>
      </c>
      <c r="J6940" t="s">
        <v>21996</v>
      </c>
      <c r="K6940" t="s">
        <v>21997</v>
      </c>
      <c r="L6940" t="s">
        <v>120</v>
      </c>
      <c r="M6940">
        <v>38</v>
      </c>
      <c r="N6940" t="s">
        <v>113</v>
      </c>
      <c r="O6940" t="s">
        <v>21498</v>
      </c>
      <c r="P6940">
        <v>1</v>
      </c>
      <c r="Q6940">
        <v>440</v>
      </c>
      <c r="R6940">
        <v>400</v>
      </c>
      <c r="S6940">
        <v>120</v>
      </c>
      <c r="W6940">
        <v>0.17599999999999999</v>
      </c>
      <c r="X6940">
        <v>0.21119999999999997</v>
      </c>
    </row>
    <row r="6941" spans="1:24" hidden="1" x14ac:dyDescent="0.3">
      <c r="A6941" t="s">
        <v>22000</v>
      </c>
      <c r="B6941" t="s">
        <v>8211</v>
      </c>
      <c r="C6941" t="s">
        <v>2582</v>
      </c>
      <c r="D6941" t="s">
        <v>2581</v>
      </c>
      <c r="E6941" t="s">
        <v>113</v>
      </c>
      <c r="F6941" t="s">
        <v>2583</v>
      </c>
      <c r="G6941" t="s">
        <v>133</v>
      </c>
      <c r="H6941" t="s">
        <v>2044</v>
      </c>
      <c r="I6941" t="s">
        <v>438</v>
      </c>
      <c r="J6941" t="s">
        <v>21996</v>
      </c>
      <c r="K6941" t="s">
        <v>21997</v>
      </c>
      <c r="L6941" t="s">
        <v>120</v>
      </c>
      <c r="M6941">
        <v>38</v>
      </c>
      <c r="N6941" t="s">
        <v>113</v>
      </c>
      <c r="O6941" t="s">
        <v>9493</v>
      </c>
      <c r="P6941">
        <v>1</v>
      </c>
      <c r="Q6941">
        <v>0.6</v>
      </c>
      <c r="T6941">
        <v>292</v>
      </c>
      <c r="W6941">
        <v>0.28274333882308139</v>
      </c>
      <c r="X6941">
        <v>0.45238934211693027</v>
      </c>
    </row>
    <row r="6942" spans="1:24" hidden="1" x14ac:dyDescent="0.3">
      <c r="A6942" t="s">
        <v>22001</v>
      </c>
      <c r="B6942" t="s">
        <v>8174</v>
      </c>
      <c r="C6942" t="s">
        <v>2503</v>
      </c>
      <c r="D6942" t="s">
        <v>2502</v>
      </c>
      <c r="E6942" t="s">
        <v>113</v>
      </c>
      <c r="F6942" t="s">
        <v>2504</v>
      </c>
      <c r="G6942" t="s">
        <v>133</v>
      </c>
      <c r="H6942" t="s">
        <v>2044</v>
      </c>
      <c r="I6942" t="s">
        <v>438</v>
      </c>
      <c r="J6942" t="s">
        <v>22002</v>
      </c>
      <c r="K6942" t="s">
        <v>22003</v>
      </c>
      <c r="L6942" t="s">
        <v>1173</v>
      </c>
      <c r="M6942">
        <v>50</v>
      </c>
      <c r="N6942" t="s">
        <v>113</v>
      </c>
      <c r="O6942" t="s">
        <v>20006</v>
      </c>
      <c r="P6942">
        <v>2</v>
      </c>
      <c r="Q6942">
        <v>2500</v>
      </c>
      <c r="R6942">
        <v>355</v>
      </c>
      <c r="S6942">
        <v>192</v>
      </c>
      <c r="T6942">
        <v>85</v>
      </c>
      <c r="U6942">
        <v>265</v>
      </c>
      <c r="W6942">
        <v>1.7749999999999999</v>
      </c>
      <c r="X6942">
        <v>2.13</v>
      </c>
    </row>
    <row r="6943" spans="1:24" hidden="1" x14ac:dyDescent="0.3">
      <c r="A6943" t="s">
        <v>22004</v>
      </c>
      <c r="B6943" t="s">
        <v>8179</v>
      </c>
      <c r="C6943" t="s">
        <v>2503</v>
      </c>
      <c r="D6943" t="s">
        <v>2502</v>
      </c>
      <c r="E6943" t="s">
        <v>113</v>
      </c>
      <c r="F6943" t="s">
        <v>2504</v>
      </c>
      <c r="G6943" t="s">
        <v>133</v>
      </c>
      <c r="H6943" t="s">
        <v>2044</v>
      </c>
      <c r="I6943" t="s">
        <v>438</v>
      </c>
      <c r="J6943" t="s">
        <v>22002</v>
      </c>
      <c r="K6943" t="s">
        <v>22003</v>
      </c>
      <c r="L6943" t="s">
        <v>1173</v>
      </c>
      <c r="M6943">
        <v>50</v>
      </c>
      <c r="N6943" t="s">
        <v>113</v>
      </c>
      <c r="O6943" t="s">
        <v>17706</v>
      </c>
      <c r="P6943">
        <v>1</v>
      </c>
      <c r="Q6943">
        <v>440</v>
      </c>
      <c r="R6943">
        <v>400</v>
      </c>
      <c r="S6943">
        <v>120</v>
      </c>
      <c r="W6943">
        <v>0.17599999999999999</v>
      </c>
      <c r="X6943">
        <v>0.21119999999999997</v>
      </c>
    </row>
    <row r="6944" spans="1:24" hidden="1" x14ac:dyDescent="0.3">
      <c r="A6944" t="s">
        <v>22005</v>
      </c>
      <c r="B6944" t="s">
        <v>8536</v>
      </c>
      <c r="C6944" t="s">
        <v>2503</v>
      </c>
      <c r="D6944" t="s">
        <v>2502</v>
      </c>
      <c r="E6944" t="s">
        <v>113</v>
      </c>
      <c r="F6944" t="s">
        <v>2504</v>
      </c>
      <c r="G6944" t="s">
        <v>133</v>
      </c>
      <c r="H6944" t="s">
        <v>2044</v>
      </c>
      <c r="I6944" t="s">
        <v>438</v>
      </c>
      <c r="J6944" t="s">
        <v>22002</v>
      </c>
      <c r="K6944" t="s">
        <v>22003</v>
      </c>
      <c r="L6944" t="s">
        <v>1173</v>
      </c>
      <c r="M6944">
        <v>48</v>
      </c>
      <c r="N6944" t="s">
        <v>113</v>
      </c>
      <c r="O6944" t="s">
        <v>21498</v>
      </c>
      <c r="P6944">
        <v>1</v>
      </c>
      <c r="Q6944">
        <v>440</v>
      </c>
      <c r="R6944">
        <v>400</v>
      </c>
      <c r="S6944">
        <v>120</v>
      </c>
      <c r="W6944">
        <v>0.17599999999999999</v>
      </c>
      <c r="X6944">
        <v>0.21119999999999997</v>
      </c>
    </row>
    <row r="6945" spans="1:24" hidden="1" x14ac:dyDescent="0.3">
      <c r="A6945" t="s">
        <v>22006</v>
      </c>
      <c r="B6945" t="s">
        <v>8211</v>
      </c>
      <c r="C6945" t="s">
        <v>2503</v>
      </c>
      <c r="D6945" t="s">
        <v>2502</v>
      </c>
      <c r="E6945" t="s">
        <v>113</v>
      </c>
      <c r="F6945" t="s">
        <v>2504</v>
      </c>
      <c r="G6945" t="s">
        <v>133</v>
      </c>
      <c r="H6945" t="s">
        <v>2044</v>
      </c>
      <c r="I6945" t="s">
        <v>438</v>
      </c>
      <c r="J6945" t="s">
        <v>22002</v>
      </c>
      <c r="K6945" t="s">
        <v>22003</v>
      </c>
      <c r="L6945" t="s">
        <v>1173</v>
      </c>
      <c r="M6945">
        <v>48</v>
      </c>
      <c r="N6945" t="s">
        <v>113</v>
      </c>
      <c r="O6945" t="s">
        <v>9493</v>
      </c>
      <c r="P6945">
        <v>2</v>
      </c>
      <c r="Q6945">
        <v>0.6</v>
      </c>
      <c r="T6945">
        <v>98</v>
      </c>
      <c r="U6945">
        <v>265</v>
      </c>
      <c r="W6945">
        <v>0.56548667764616278</v>
      </c>
      <c r="X6945">
        <v>0.90477868423386054</v>
      </c>
    </row>
    <row r="6946" spans="1:24" hidden="1" x14ac:dyDescent="0.3">
      <c r="A6946" t="s">
        <v>22007</v>
      </c>
      <c r="B6946" t="s">
        <v>8174</v>
      </c>
      <c r="C6946" t="s">
        <v>22008</v>
      </c>
      <c r="D6946" t="s">
        <v>22009</v>
      </c>
      <c r="E6946" t="s">
        <v>113</v>
      </c>
      <c r="F6946" t="s">
        <v>22010</v>
      </c>
      <c r="G6946" t="s">
        <v>133</v>
      </c>
      <c r="H6946" t="s">
        <v>2044</v>
      </c>
      <c r="I6946" t="s">
        <v>438</v>
      </c>
      <c r="J6946" t="s">
        <v>22011</v>
      </c>
      <c r="K6946" t="s">
        <v>22012</v>
      </c>
      <c r="L6946" t="s">
        <v>9030</v>
      </c>
      <c r="M6946">
        <v>60</v>
      </c>
      <c r="N6946" t="s">
        <v>113</v>
      </c>
      <c r="O6946" t="s">
        <v>20006</v>
      </c>
      <c r="P6946">
        <v>2</v>
      </c>
      <c r="Q6946">
        <v>2500</v>
      </c>
      <c r="R6946">
        <v>355</v>
      </c>
      <c r="S6946">
        <v>192</v>
      </c>
      <c r="T6946">
        <v>95</v>
      </c>
      <c r="U6946">
        <v>300</v>
      </c>
      <c r="W6946">
        <v>1.7749999999999999</v>
      </c>
      <c r="X6946">
        <v>2.13</v>
      </c>
    </row>
    <row r="6947" spans="1:24" hidden="1" x14ac:dyDescent="0.3">
      <c r="A6947" t="s">
        <v>22013</v>
      </c>
      <c r="B6947" t="s">
        <v>8179</v>
      </c>
      <c r="C6947" t="s">
        <v>22008</v>
      </c>
      <c r="D6947" t="s">
        <v>22009</v>
      </c>
      <c r="E6947" t="s">
        <v>113</v>
      </c>
      <c r="F6947" t="s">
        <v>22010</v>
      </c>
      <c r="G6947" t="s">
        <v>133</v>
      </c>
      <c r="H6947" t="s">
        <v>2044</v>
      </c>
      <c r="I6947" t="s">
        <v>438</v>
      </c>
      <c r="J6947" t="s">
        <v>22011</v>
      </c>
      <c r="K6947" t="s">
        <v>22012</v>
      </c>
      <c r="L6947" t="s">
        <v>9030</v>
      </c>
      <c r="M6947">
        <v>60</v>
      </c>
      <c r="N6947" t="s">
        <v>113</v>
      </c>
      <c r="O6947" t="s">
        <v>17706</v>
      </c>
      <c r="P6947">
        <v>1</v>
      </c>
      <c r="Q6947">
        <v>440</v>
      </c>
      <c r="R6947">
        <v>400</v>
      </c>
      <c r="S6947">
        <v>120</v>
      </c>
      <c r="W6947">
        <v>0.17599999999999999</v>
      </c>
      <c r="X6947">
        <v>0.21119999999999997</v>
      </c>
    </row>
    <row r="6948" spans="1:24" hidden="1" x14ac:dyDescent="0.3">
      <c r="A6948" t="s">
        <v>22014</v>
      </c>
      <c r="B6948" t="s">
        <v>8536</v>
      </c>
      <c r="C6948" t="s">
        <v>22008</v>
      </c>
      <c r="D6948" t="s">
        <v>22009</v>
      </c>
      <c r="E6948" t="s">
        <v>113</v>
      </c>
      <c r="F6948" t="s">
        <v>22010</v>
      </c>
      <c r="G6948" t="s">
        <v>133</v>
      </c>
      <c r="H6948" t="s">
        <v>2044</v>
      </c>
      <c r="I6948" t="s">
        <v>438</v>
      </c>
      <c r="J6948" t="s">
        <v>22011</v>
      </c>
      <c r="K6948" t="s">
        <v>22012</v>
      </c>
      <c r="L6948" t="s">
        <v>9030</v>
      </c>
      <c r="M6948">
        <v>58</v>
      </c>
      <c r="N6948" t="s">
        <v>113</v>
      </c>
      <c r="O6948" t="s">
        <v>21498</v>
      </c>
      <c r="P6948">
        <v>1</v>
      </c>
      <c r="Q6948">
        <v>440</v>
      </c>
      <c r="R6948">
        <v>400</v>
      </c>
      <c r="S6948">
        <v>120</v>
      </c>
      <c r="W6948">
        <v>0.17599999999999999</v>
      </c>
      <c r="X6948">
        <v>0.21119999999999997</v>
      </c>
    </row>
    <row r="6949" spans="1:24" hidden="1" x14ac:dyDescent="0.3">
      <c r="A6949" t="s">
        <v>22015</v>
      </c>
      <c r="B6949" t="s">
        <v>8211</v>
      </c>
      <c r="C6949" t="s">
        <v>22008</v>
      </c>
      <c r="D6949" t="s">
        <v>22009</v>
      </c>
      <c r="E6949" t="s">
        <v>113</v>
      </c>
      <c r="F6949" t="s">
        <v>22010</v>
      </c>
      <c r="G6949" t="s">
        <v>133</v>
      </c>
      <c r="H6949" t="s">
        <v>2044</v>
      </c>
      <c r="I6949" t="s">
        <v>438</v>
      </c>
      <c r="J6949" t="s">
        <v>22011</v>
      </c>
      <c r="K6949" t="s">
        <v>22012</v>
      </c>
      <c r="L6949" t="s">
        <v>9030</v>
      </c>
      <c r="M6949">
        <v>58</v>
      </c>
      <c r="N6949" t="s">
        <v>113</v>
      </c>
      <c r="O6949" t="s">
        <v>9493</v>
      </c>
      <c r="P6949">
        <v>3</v>
      </c>
      <c r="Q6949">
        <v>0.6</v>
      </c>
      <c r="T6949">
        <v>302</v>
      </c>
      <c r="U6949">
        <v>114</v>
      </c>
      <c r="V6949">
        <v>256</v>
      </c>
      <c r="W6949">
        <v>0.84823001646924412</v>
      </c>
      <c r="X6949">
        <v>1.3571680263507906</v>
      </c>
    </row>
    <row r="6950" spans="1:24" hidden="1" x14ac:dyDescent="0.3">
      <c r="A6950" t="s">
        <v>22016</v>
      </c>
      <c r="B6950" t="s">
        <v>8174</v>
      </c>
      <c r="C6950" t="s">
        <v>22017</v>
      </c>
      <c r="D6950" t="s">
        <v>22018</v>
      </c>
      <c r="E6950" t="s">
        <v>113</v>
      </c>
      <c r="F6950" t="s">
        <v>22019</v>
      </c>
      <c r="G6950" t="s">
        <v>133</v>
      </c>
      <c r="H6950" t="s">
        <v>16868</v>
      </c>
      <c r="I6950" t="s">
        <v>540</v>
      </c>
      <c r="J6950" t="s">
        <v>22020</v>
      </c>
      <c r="K6950" t="s">
        <v>22021</v>
      </c>
      <c r="L6950" t="s">
        <v>9030</v>
      </c>
      <c r="M6950">
        <v>60</v>
      </c>
      <c r="N6950" t="s">
        <v>8442</v>
      </c>
      <c r="O6950" t="s">
        <v>8207</v>
      </c>
      <c r="P6950">
        <v>3</v>
      </c>
      <c r="Q6950">
        <v>1400</v>
      </c>
      <c r="R6950">
        <v>320</v>
      </c>
      <c r="S6950">
        <v>145</v>
      </c>
      <c r="T6950">
        <v>160</v>
      </c>
      <c r="U6950">
        <v>200</v>
      </c>
      <c r="V6950">
        <v>340</v>
      </c>
      <c r="W6950">
        <v>1.3440000000000001</v>
      </c>
      <c r="X6950">
        <v>1.6128</v>
      </c>
    </row>
    <row r="6951" spans="1:24" hidden="1" x14ac:dyDescent="0.3">
      <c r="A6951" t="s">
        <v>22022</v>
      </c>
      <c r="B6951" t="s">
        <v>8179</v>
      </c>
      <c r="C6951" t="s">
        <v>22017</v>
      </c>
      <c r="D6951" t="s">
        <v>22018</v>
      </c>
      <c r="E6951" t="s">
        <v>113</v>
      </c>
      <c r="F6951" t="s">
        <v>22019</v>
      </c>
      <c r="G6951" t="s">
        <v>133</v>
      </c>
      <c r="H6951" t="s">
        <v>16868</v>
      </c>
      <c r="I6951" t="s">
        <v>540</v>
      </c>
      <c r="J6951" t="s">
        <v>22020</v>
      </c>
      <c r="K6951" t="s">
        <v>22021</v>
      </c>
      <c r="L6951" t="s">
        <v>9030</v>
      </c>
      <c r="M6951">
        <v>60</v>
      </c>
      <c r="N6951" t="s">
        <v>9971</v>
      </c>
      <c r="O6951" t="s">
        <v>9034</v>
      </c>
      <c r="P6951">
        <v>1</v>
      </c>
      <c r="Q6951">
        <v>560</v>
      </c>
      <c r="R6951">
        <v>308</v>
      </c>
      <c r="S6951">
        <v>149</v>
      </c>
      <c r="W6951">
        <v>0.17247999999999999</v>
      </c>
      <c r="X6951">
        <v>0.20697599999999999</v>
      </c>
    </row>
    <row r="6952" spans="1:24" hidden="1" x14ac:dyDescent="0.3">
      <c r="A6952" t="s">
        <v>22023</v>
      </c>
      <c r="B6952" t="s">
        <v>8536</v>
      </c>
      <c r="C6952" t="s">
        <v>22017</v>
      </c>
      <c r="D6952" t="s">
        <v>22018</v>
      </c>
      <c r="E6952" t="s">
        <v>113</v>
      </c>
      <c r="F6952" t="s">
        <v>22019</v>
      </c>
      <c r="G6952" t="s">
        <v>133</v>
      </c>
      <c r="H6952" t="s">
        <v>16868</v>
      </c>
      <c r="I6952" t="s">
        <v>540</v>
      </c>
      <c r="J6952" t="s">
        <v>22020</v>
      </c>
      <c r="K6952" t="s">
        <v>22021</v>
      </c>
      <c r="L6952" t="s">
        <v>9030</v>
      </c>
      <c r="M6952">
        <v>58</v>
      </c>
      <c r="N6952" t="s">
        <v>8614</v>
      </c>
      <c r="O6952" t="s">
        <v>9505</v>
      </c>
      <c r="P6952">
        <v>2</v>
      </c>
      <c r="W6952">
        <v>0</v>
      </c>
      <c r="X6952">
        <v>0</v>
      </c>
    </row>
    <row r="6953" spans="1:24" hidden="1" x14ac:dyDescent="0.3">
      <c r="A6953" t="s">
        <v>22024</v>
      </c>
      <c r="B6953" t="s">
        <v>8211</v>
      </c>
      <c r="C6953" t="s">
        <v>22017</v>
      </c>
      <c r="D6953" t="s">
        <v>22018</v>
      </c>
      <c r="E6953" t="s">
        <v>113</v>
      </c>
      <c r="F6953" t="s">
        <v>22019</v>
      </c>
      <c r="G6953" t="s">
        <v>133</v>
      </c>
      <c r="H6953" t="s">
        <v>16868</v>
      </c>
      <c r="I6953" t="s">
        <v>540</v>
      </c>
      <c r="J6953" t="s">
        <v>22020</v>
      </c>
      <c r="K6953" t="s">
        <v>22021</v>
      </c>
      <c r="L6953" t="s">
        <v>9030</v>
      </c>
      <c r="M6953">
        <v>58</v>
      </c>
      <c r="N6953" t="s">
        <v>8614</v>
      </c>
      <c r="O6953" t="s">
        <v>8843</v>
      </c>
      <c r="P6953">
        <v>1</v>
      </c>
      <c r="Q6953">
        <v>0.9</v>
      </c>
      <c r="T6953">
        <v>331</v>
      </c>
      <c r="W6953">
        <v>0.63617251235193317</v>
      </c>
      <c r="X6953">
        <v>1.0178760197630932</v>
      </c>
    </row>
    <row r="6954" spans="1:24" hidden="1" x14ac:dyDescent="0.3">
      <c r="A6954" t="s">
        <v>22025</v>
      </c>
      <c r="B6954" t="s">
        <v>8174</v>
      </c>
      <c r="C6954" t="s">
        <v>22026</v>
      </c>
      <c r="D6954" t="s">
        <v>22027</v>
      </c>
      <c r="E6954" t="s">
        <v>113</v>
      </c>
      <c r="F6954" t="s">
        <v>22028</v>
      </c>
      <c r="G6954" t="s">
        <v>133</v>
      </c>
      <c r="H6954" t="s">
        <v>16868</v>
      </c>
      <c r="I6954" t="s">
        <v>540</v>
      </c>
      <c r="J6954" t="s">
        <v>22029</v>
      </c>
      <c r="K6954" t="s">
        <v>22030</v>
      </c>
      <c r="L6954" t="s">
        <v>120</v>
      </c>
      <c r="M6954">
        <v>40</v>
      </c>
      <c r="N6954" t="s">
        <v>8442</v>
      </c>
      <c r="O6954" t="s">
        <v>8207</v>
      </c>
      <c r="P6954">
        <v>3</v>
      </c>
      <c r="Q6954">
        <v>1400</v>
      </c>
      <c r="R6954">
        <v>320</v>
      </c>
      <c r="S6954">
        <v>145</v>
      </c>
      <c r="T6954">
        <v>140</v>
      </c>
      <c r="U6954">
        <v>170</v>
      </c>
      <c r="V6954">
        <v>320</v>
      </c>
      <c r="W6954">
        <v>1.3440000000000001</v>
      </c>
      <c r="X6954">
        <v>1.6128</v>
      </c>
    </row>
    <row r="6955" spans="1:24" hidden="1" x14ac:dyDescent="0.3">
      <c r="A6955" t="s">
        <v>22031</v>
      </c>
      <c r="B6955" t="s">
        <v>8179</v>
      </c>
      <c r="C6955" t="s">
        <v>22026</v>
      </c>
      <c r="D6955" t="s">
        <v>22027</v>
      </c>
      <c r="E6955" t="s">
        <v>113</v>
      </c>
      <c r="F6955" t="s">
        <v>22028</v>
      </c>
      <c r="G6955" t="s">
        <v>133</v>
      </c>
      <c r="H6955" t="s">
        <v>16868</v>
      </c>
      <c r="I6955" t="s">
        <v>540</v>
      </c>
      <c r="J6955" t="s">
        <v>22029</v>
      </c>
      <c r="K6955" t="s">
        <v>22030</v>
      </c>
      <c r="L6955" t="s">
        <v>120</v>
      </c>
      <c r="M6955">
        <v>40</v>
      </c>
      <c r="N6955" t="s">
        <v>9971</v>
      </c>
      <c r="O6955" t="s">
        <v>9034</v>
      </c>
      <c r="P6955">
        <v>1</v>
      </c>
      <c r="Q6955">
        <v>560</v>
      </c>
      <c r="R6955">
        <v>308</v>
      </c>
      <c r="S6955">
        <v>149</v>
      </c>
      <c r="W6955">
        <v>0.17247999999999999</v>
      </c>
      <c r="X6955">
        <v>0.20697599999999999</v>
      </c>
    </row>
    <row r="6956" spans="1:24" hidden="1" x14ac:dyDescent="0.3">
      <c r="A6956" t="s">
        <v>22032</v>
      </c>
      <c r="B6956" t="s">
        <v>8536</v>
      </c>
      <c r="C6956" t="s">
        <v>22026</v>
      </c>
      <c r="D6956" t="s">
        <v>22027</v>
      </c>
      <c r="E6956" t="s">
        <v>113</v>
      </c>
      <c r="F6956" t="s">
        <v>22028</v>
      </c>
      <c r="G6956" t="s">
        <v>133</v>
      </c>
      <c r="H6956" t="s">
        <v>16868</v>
      </c>
      <c r="I6956" t="s">
        <v>540</v>
      </c>
      <c r="J6956" t="s">
        <v>22029</v>
      </c>
      <c r="K6956" t="s">
        <v>22030</v>
      </c>
      <c r="L6956" t="s">
        <v>120</v>
      </c>
      <c r="M6956">
        <v>38</v>
      </c>
      <c r="N6956" t="s">
        <v>8614</v>
      </c>
      <c r="O6956" t="s">
        <v>9505</v>
      </c>
      <c r="P6956">
        <v>2</v>
      </c>
      <c r="W6956">
        <v>0</v>
      </c>
      <c r="X6956">
        <v>0</v>
      </c>
    </row>
    <row r="6957" spans="1:24" hidden="1" x14ac:dyDescent="0.3">
      <c r="A6957" t="s">
        <v>22033</v>
      </c>
      <c r="B6957" t="s">
        <v>8211</v>
      </c>
      <c r="C6957" t="s">
        <v>22026</v>
      </c>
      <c r="D6957" t="s">
        <v>22027</v>
      </c>
      <c r="E6957" t="s">
        <v>113</v>
      </c>
      <c r="F6957" t="s">
        <v>22028</v>
      </c>
      <c r="G6957" t="s">
        <v>133</v>
      </c>
      <c r="H6957" t="s">
        <v>16868</v>
      </c>
      <c r="I6957" t="s">
        <v>540</v>
      </c>
      <c r="J6957" t="s">
        <v>22029</v>
      </c>
      <c r="K6957" t="s">
        <v>22030</v>
      </c>
      <c r="L6957" t="s">
        <v>120</v>
      </c>
      <c r="M6957">
        <v>38</v>
      </c>
      <c r="N6957" t="s">
        <v>8614</v>
      </c>
      <c r="O6957" t="s">
        <v>8843</v>
      </c>
      <c r="P6957">
        <v>1</v>
      </c>
      <c r="Q6957">
        <v>0.9</v>
      </c>
      <c r="T6957">
        <v>277</v>
      </c>
      <c r="W6957">
        <v>0.63617251235193317</v>
      </c>
      <c r="X6957">
        <v>1.0178760197630932</v>
      </c>
    </row>
    <row r="6958" spans="1:24" hidden="1" x14ac:dyDescent="0.3">
      <c r="A6958" t="s">
        <v>22034</v>
      </c>
      <c r="B6958" t="s">
        <v>8174</v>
      </c>
      <c r="C6958" t="s">
        <v>4703</v>
      </c>
      <c r="D6958" t="s">
        <v>4702</v>
      </c>
      <c r="E6958" t="s">
        <v>113</v>
      </c>
      <c r="F6958" t="s">
        <v>4704</v>
      </c>
      <c r="G6958" t="s">
        <v>133</v>
      </c>
      <c r="H6958" t="s">
        <v>2044</v>
      </c>
      <c r="I6958" t="s">
        <v>438</v>
      </c>
      <c r="J6958" t="s">
        <v>22035</v>
      </c>
      <c r="K6958" t="s">
        <v>22036</v>
      </c>
      <c r="L6958" t="s">
        <v>9030</v>
      </c>
      <c r="M6958">
        <v>60</v>
      </c>
      <c r="N6958" t="s">
        <v>113</v>
      </c>
      <c r="O6958" t="s">
        <v>20006</v>
      </c>
      <c r="P6958">
        <v>2</v>
      </c>
      <c r="Q6958">
        <v>2500</v>
      </c>
      <c r="R6958">
        <v>355</v>
      </c>
      <c r="S6958">
        <v>192</v>
      </c>
      <c r="T6958">
        <v>115</v>
      </c>
      <c r="U6958">
        <v>295</v>
      </c>
      <c r="W6958">
        <v>1.7749999999999999</v>
      </c>
      <c r="X6958">
        <v>2.13</v>
      </c>
    </row>
    <row r="6959" spans="1:24" hidden="1" x14ac:dyDescent="0.3">
      <c r="A6959" t="s">
        <v>22037</v>
      </c>
      <c r="B6959" t="s">
        <v>8179</v>
      </c>
      <c r="C6959" t="s">
        <v>4703</v>
      </c>
      <c r="D6959" t="s">
        <v>4702</v>
      </c>
      <c r="E6959" t="s">
        <v>113</v>
      </c>
      <c r="F6959" t="s">
        <v>4704</v>
      </c>
      <c r="G6959" t="s">
        <v>133</v>
      </c>
      <c r="H6959" t="s">
        <v>2044</v>
      </c>
      <c r="I6959" t="s">
        <v>438</v>
      </c>
      <c r="J6959" t="s">
        <v>22035</v>
      </c>
      <c r="K6959" t="s">
        <v>22036</v>
      </c>
      <c r="L6959" t="s">
        <v>9030</v>
      </c>
      <c r="M6959">
        <v>60</v>
      </c>
      <c r="N6959" t="s">
        <v>113</v>
      </c>
      <c r="O6959" t="s">
        <v>17706</v>
      </c>
      <c r="P6959">
        <v>1</v>
      </c>
      <c r="Q6959">
        <v>440</v>
      </c>
      <c r="R6959">
        <v>400</v>
      </c>
      <c r="S6959">
        <v>120</v>
      </c>
      <c r="W6959">
        <v>0.17599999999999999</v>
      </c>
      <c r="X6959">
        <v>0.21119999999999997</v>
      </c>
    </row>
    <row r="6960" spans="1:24" hidden="1" x14ac:dyDescent="0.3">
      <c r="A6960" t="s">
        <v>22038</v>
      </c>
      <c r="B6960" t="s">
        <v>8536</v>
      </c>
      <c r="C6960" t="s">
        <v>4703</v>
      </c>
      <c r="D6960" t="s">
        <v>4702</v>
      </c>
      <c r="E6960" t="s">
        <v>113</v>
      </c>
      <c r="F6960" t="s">
        <v>4704</v>
      </c>
      <c r="G6960" t="s">
        <v>133</v>
      </c>
      <c r="H6960" t="s">
        <v>2044</v>
      </c>
      <c r="I6960" t="s">
        <v>438</v>
      </c>
      <c r="J6960" t="s">
        <v>22035</v>
      </c>
      <c r="K6960" t="s">
        <v>22036</v>
      </c>
      <c r="L6960" t="s">
        <v>9030</v>
      </c>
      <c r="M6960">
        <v>58</v>
      </c>
      <c r="N6960" t="s">
        <v>113</v>
      </c>
      <c r="O6960" t="s">
        <v>21498</v>
      </c>
      <c r="P6960">
        <v>1</v>
      </c>
      <c r="Q6960">
        <v>440</v>
      </c>
      <c r="R6960">
        <v>400</v>
      </c>
      <c r="S6960">
        <v>120</v>
      </c>
      <c r="W6960">
        <v>0.17599999999999999</v>
      </c>
      <c r="X6960">
        <v>0.21119999999999997</v>
      </c>
    </row>
    <row r="6961" spans="1:24" hidden="1" x14ac:dyDescent="0.3">
      <c r="A6961" t="s">
        <v>22039</v>
      </c>
      <c r="B6961" t="s">
        <v>8211</v>
      </c>
      <c r="C6961" t="s">
        <v>4703</v>
      </c>
      <c r="D6961" t="s">
        <v>4702</v>
      </c>
      <c r="E6961" t="s">
        <v>113</v>
      </c>
      <c r="F6961" t="s">
        <v>4704</v>
      </c>
      <c r="G6961" t="s">
        <v>133</v>
      </c>
      <c r="H6961" t="s">
        <v>2044</v>
      </c>
      <c r="I6961" t="s">
        <v>438</v>
      </c>
      <c r="J6961" t="s">
        <v>22035</v>
      </c>
      <c r="K6961" t="s">
        <v>22036</v>
      </c>
      <c r="L6961" t="s">
        <v>9030</v>
      </c>
      <c r="M6961">
        <v>58</v>
      </c>
      <c r="N6961" t="s">
        <v>113</v>
      </c>
      <c r="O6961" t="s">
        <v>9493</v>
      </c>
      <c r="P6961">
        <v>1</v>
      </c>
      <c r="Q6961">
        <v>0.6</v>
      </c>
      <c r="T6961">
        <v>294</v>
      </c>
      <c r="W6961">
        <v>0.28274333882308139</v>
      </c>
      <c r="X6961">
        <v>0.45238934211693027</v>
      </c>
    </row>
    <row r="6962" spans="1:24" hidden="1" x14ac:dyDescent="0.3">
      <c r="A6962" t="s">
        <v>22040</v>
      </c>
      <c r="B6962" t="s">
        <v>8174</v>
      </c>
      <c r="C6962" t="s">
        <v>2455</v>
      </c>
      <c r="D6962" t="s">
        <v>2454</v>
      </c>
      <c r="E6962" t="s">
        <v>113</v>
      </c>
      <c r="F6962" t="s">
        <v>2456</v>
      </c>
      <c r="G6962" t="s">
        <v>133</v>
      </c>
      <c r="H6962" t="s">
        <v>2044</v>
      </c>
      <c r="I6962" t="s">
        <v>438</v>
      </c>
      <c r="J6962" t="s">
        <v>22041</v>
      </c>
      <c r="K6962" t="s">
        <v>22042</v>
      </c>
      <c r="L6962" t="s">
        <v>9030</v>
      </c>
      <c r="M6962">
        <v>60</v>
      </c>
      <c r="N6962" t="s">
        <v>113</v>
      </c>
      <c r="O6962" t="s">
        <v>20006</v>
      </c>
      <c r="P6962">
        <v>2</v>
      </c>
      <c r="Q6962">
        <v>2500</v>
      </c>
      <c r="R6962">
        <v>355</v>
      </c>
      <c r="S6962">
        <v>192</v>
      </c>
      <c r="T6962">
        <v>40</v>
      </c>
      <c r="U6962">
        <v>210</v>
      </c>
      <c r="W6962">
        <v>1.7749999999999999</v>
      </c>
      <c r="X6962">
        <v>2.13</v>
      </c>
    </row>
    <row r="6963" spans="1:24" hidden="1" x14ac:dyDescent="0.3">
      <c r="A6963" t="s">
        <v>22043</v>
      </c>
      <c r="B6963" t="s">
        <v>8179</v>
      </c>
      <c r="C6963" t="s">
        <v>2455</v>
      </c>
      <c r="D6963" t="s">
        <v>2454</v>
      </c>
      <c r="E6963" t="s">
        <v>113</v>
      </c>
      <c r="F6963" t="s">
        <v>2456</v>
      </c>
      <c r="G6963" t="s">
        <v>133</v>
      </c>
      <c r="H6963" t="s">
        <v>2044</v>
      </c>
      <c r="I6963" t="s">
        <v>438</v>
      </c>
      <c r="J6963" t="s">
        <v>22041</v>
      </c>
      <c r="K6963" t="s">
        <v>22042</v>
      </c>
      <c r="L6963" t="s">
        <v>9030</v>
      </c>
      <c r="M6963">
        <v>60</v>
      </c>
      <c r="N6963" t="s">
        <v>113</v>
      </c>
      <c r="O6963" t="s">
        <v>17706</v>
      </c>
      <c r="P6963">
        <v>1</v>
      </c>
      <c r="Q6963">
        <v>440</v>
      </c>
      <c r="R6963">
        <v>400</v>
      </c>
      <c r="S6963">
        <v>120</v>
      </c>
      <c r="W6963">
        <v>0.17599999999999999</v>
      </c>
      <c r="X6963">
        <v>0.21119999999999997</v>
      </c>
    </row>
    <row r="6964" spans="1:24" hidden="1" x14ac:dyDescent="0.3">
      <c r="A6964" t="s">
        <v>22044</v>
      </c>
      <c r="B6964" t="s">
        <v>8536</v>
      </c>
      <c r="C6964" t="s">
        <v>2455</v>
      </c>
      <c r="D6964" t="s">
        <v>2454</v>
      </c>
      <c r="E6964" t="s">
        <v>113</v>
      </c>
      <c r="F6964" t="s">
        <v>2456</v>
      </c>
      <c r="G6964" t="s">
        <v>133</v>
      </c>
      <c r="H6964" t="s">
        <v>2044</v>
      </c>
      <c r="I6964" t="s">
        <v>438</v>
      </c>
      <c r="J6964" t="s">
        <v>22041</v>
      </c>
      <c r="K6964" t="s">
        <v>22042</v>
      </c>
      <c r="L6964" t="s">
        <v>9030</v>
      </c>
      <c r="M6964">
        <v>58</v>
      </c>
      <c r="N6964" t="s">
        <v>113</v>
      </c>
      <c r="O6964" t="s">
        <v>21498</v>
      </c>
      <c r="P6964">
        <v>1</v>
      </c>
      <c r="Q6964">
        <v>440</v>
      </c>
      <c r="R6964">
        <v>400</v>
      </c>
      <c r="S6964">
        <v>120</v>
      </c>
      <c r="W6964">
        <v>0.17599999999999999</v>
      </c>
      <c r="X6964">
        <v>0.21119999999999997</v>
      </c>
    </row>
    <row r="6965" spans="1:24" hidden="1" x14ac:dyDescent="0.3">
      <c r="A6965" t="s">
        <v>22045</v>
      </c>
      <c r="B6965" t="s">
        <v>8211</v>
      </c>
      <c r="C6965" t="s">
        <v>2455</v>
      </c>
      <c r="D6965" t="s">
        <v>2454</v>
      </c>
      <c r="E6965" t="s">
        <v>113</v>
      </c>
      <c r="F6965" t="s">
        <v>2456</v>
      </c>
      <c r="G6965" t="s">
        <v>133</v>
      </c>
      <c r="H6965" t="s">
        <v>2044</v>
      </c>
      <c r="I6965" t="s">
        <v>438</v>
      </c>
      <c r="J6965" t="s">
        <v>22041</v>
      </c>
      <c r="K6965" t="s">
        <v>22042</v>
      </c>
      <c r="L6965" t="s">
        <v>9030</v>
      </c>
      <c r="M6965">
        <v>58</v>
      </c>
      <c r="N6965" t="s">
        <v>113</v>
      </c>
      <c r="O6965" t="s">
        <v>9493</v>
      </c>
      <c r="P6965">
        <v>1</v>
      </c>
      <c r="Q6965">
        <v>0.3</v>
      </c>
      <c r="T6965">
        <v>44</v>
      </c>
      <c r="W6965">
        <v>7.0685834705770348E-2</v>
      </c>
      <c r="X6965">
        <v>0.11309733552923257</v>
      </c>
    </row>
    <row r="6966" spans="1:24" hidden="1" x14ac:dyDescent="0.3">
      <c r="A6966" t="s">
        <v>22046</v>
      </c>
      <c r="B6966" t="s">
        <v>8174</v>
      </c>
      <c r="C6966" t="s">
        <v>2490</v>
      </c>
      <c r="D6966" t="s">
        <v>2489</v>
      </c>
      <c r="E6966" t="s">
        <v>113</v>
      </c>
      <c r="F6966" t="s">
        <v>2491</v>
      </c>
      <c r="G6966" t="s">
        <v>133</v>
      </c>
      <c r="H6966" t="s">
        <v>2044</v>
      </c>
      <c r="I6966" t="s">
        <v>438</v>
      </c>
      <c r="J6966" t="s">
        <v>22047</v>
      </c>
      <c r="K6966" t="s">
        <v>22048</v>
      </c>
      <c r="L6966" t="s">
        <v>9030</v>
      </c>
      <c r="M6966">
        <v>60</v>
      </c>
      <c r="N6966" t="s">
        <v>113</v>
      </c>
      <c r="O6966" t="s">
        <v>20006</v>
      </c>
      <c r="P6966">
        <v>2</v>
      </c>
      <c r="Q6966">
        <v>2500</v>
      </c>
      <c r="R6966">
        <v>355</v>
      </c>
      <c r="S6966">
        <v>192</v>
      </c>
      <c r="T6966">
        <v>125</v>
      </c>
      <c r="U6966">
        <v>305</v>
      </c>
      <c r="W6966">
        <v>1.7749999999999999</v>
      </c>
      <c r="X6966">
        <v>2.13</v>
      </c>
    </row>
    <row r="6967" spans="1:24" hidden="1" x14ac:dyDescent="0.3">
      <c r="A6967" t="s">
        <v>22049</v>
      </c>
      <c r="B6967" t="s">
        <v>8179</v>
      </c>
      <c r="C6967" t="s">
        <v>2490</v>
      </c>
      <c r="D6967" t="s">
        <v>2489</v>
      </c>
      <c r="E6967" t="s">
        <v>113</v>
      </c>
      <c r="F6967" t="s">
        <v>2491</v>
      </c>
      <c r="G6967" t="s">
        <v>133</v>
      </c>
      <c r="H6967" t="s">
        <v>2044</v>
      </c>
      <c r="I6967" t="s">
        <v>438</v>
      </c>
      <c r="J6967" t="s">
        <v>22047</v>
      </c>
      <c r="K6967" t="s">
        <v>22048</v>
      </c>
      <c r="L6967" t="s">
        <v>9030</v>
      </c>
      <c r="M6967">
        <v>60</v>
      </c>
      <c r="N6967" t="s">
        <v>113</v>
      </c>
      <c r="O6967" t="s">
        <v>17706</v>
      </c>
      <c r="P6967">
        <v>1</v>
      </c>
      <c r="Q6967">
        <v>440</v>
      </c>
      <c r="R6967">
        <v>400</v>
      </c>
      <c r="S6967">
        <v>120</v>
      </c>
      <c r="W6967">
        <v>0.17599999999999999</v>
      </c>
      <c r="X6967">
        <v>0.21119999999999997</v>
      </c>
    </row>
    <row r="6968" spans="1:24" hidden="1" x14ac:dyDescent="0.3">
      <c r="A6968" t="s">
        <v>22050</v>
      </c>
      <c r="B6968" t="s">
        <v>8536</v>
      </c>
      <c r="C6968" t="s">
        <v>2490</v>
      </c>
      <c r="D6968" t="s">
        <v>2489</v>
      </c>
      <c r="E6968" t="s">
        <v>113</v>
      </c>
      <c r="F6968" t="s">
        <v>2491</v>
      </c>
      <c r="G6968" t="s">
        <v>133</v>
      </c>
      <c r="H6968" t="s">
        <v>2044</v>
      </c>
      <c r="I6968" t="s">
        <v>438</v>
      </c>
      <c r="J6968" t="s">
        <v>22047</v>
      </c>
      <c r="K6968" t="s">
        <v>22048</v>
      </c>
      <c r="L6968" t="s">
        <v>9030</v>
      </c>
      <c r="M6968">
        <v>58</v>
      </c>
      <c r="N6968" t="s">
        <v>113</v>
      </c>
      <c r="O6968" t="s">
        <v>21498</v>
      </c>
      <c r="P6968">
        <v>1</v>
      </c>
      <c r="Q6968">
        <v>440</v>
      </c>
      <c r="R6968">
        <v>400</v>
      </c>
      <c r="S6968">
        <v>120</v>
      </c>
      <c r="W6968">
        <v>0.17599999999999999</v>
      </c>
      <c r="X6968">
        <v>0.21119999999999997</v>
      </c>
    </row>
    <row r="6969" spans="1:24" hidden="1" x14ac:dyDescent="0.3">
      <c r="A6969" t="s">
        <v>22051</v>
      </c>
      <c r="B6969" t="s">
        <v>8211</v>
      </c>
      <c r="C6969" t="s">
        <v>2490</v>
      </c>
      <c r="D6969" t="s">
        <v>2489</v>
      </c>
      <c r="E6969" t="s">
        <v>113</v>
      </c>
      <c r="F6969" t="s">
        <v>2491</v>
      </c>
      <c r="G6969" t="s">
        <v>133</v>
      </c>
      <c r="H6969" t="s">
        <v>2044</v>
      </c>
      <c r="I6969" t="s">
        <v>438</v>
      </c>
      <c r="J6969" t="s">
        <v>22047</v>
      </c>
      <c r="K6969" t="s">
        <v>22048</v>
      </c>
      <c r="L6969" t="s">
        <v>9030</v>
      </c>
      <c r="M6969">
        <v>58</v>
      </c>
      <c r="N6969" t="s">
        <v>113</v>
      </c>
      <c r="O6969" t="s">
        <v>9493</v>
      </c>
      <c r="P6969">
        <v>1</v>
      </c>
      <c r="Q6969">
        <v>0.6</v>
      </c>
      <c r="T6969">
        <v>123.67</v>
      </c>
      <c r="W6969">
        <v>0.28274333882308139</v>
      </c>
      <c r="X6969">
        <v>0.45238934211693027</v>
      </c>
    </row>
    <row r="6970" spans="1:24" hidden="1" x14ac:dyDescent="0.3">
      <c r="A6970" t="s">
        <v>22052</v>
      </c>
      <c r="B6970" t="s">
        <v>8174</v>
      </c>
      <c r="C6970" t="s">
        <v>2524</v>
      </c>
      <c r="D6970" t="s">
        <v>2523</v>
      </c>
      <c r="E6970" t="s">
        <v>113</v>
      </c>
      <c r="F6970" t="s">
        <v>2525</v>
      </c>
      <c r="G6970" t="s">
        <v>133</v>
      </c>
      <c r="H6970" t="s">
        <v>2044</v>
      </c>
      <c r="I6970" t="s">
        <v>438</v>
      </c>
      <c r="J6970" t="s">
        <v>22053</v>
      </c>
      <c r="K6970" t="s">
        <v>22054</v>
      </c>
      <c r="L6970" t="s">
        <v>1173</v>
      </c>
      <c r="M6970">
        <v>50</v>
      </c>
      <c r="N6970" t="s">
        <v>113</v>
      </c>
      <c r="O6970" t="s">
        <v>20006</v>
      </c>
      <c r="P6970">
        <v>2</v>
      </c>
      <c r="Q6970">
        <v>2500</v>
      </c>
      <c r="R6970">
        <v>355</v>
      </c>
      <c r="S6970">
        <v>192</v>
      </c>
      <c r="T6970">
        <v>115</v>
      </c>
      <c r="U6970">
        <v>275</v>
      </c>
      <c r="W6970">
        <v>1.7749999999999999</v>
      </c>
      <c r="X6970">
        <v>2.13</v>
      </c>
    </row>
    <row r="6971" spans="1:24" hidden="1" x14ac:dyDescent="0.3">
      <c r="A6971" t="s">
        <v>22055</v>
      </c>
      <c r="B6971" t="s">
        <v>8179</v>
      </c>
      <c r="C6971" t="s">
        <v>2524</v>
      </c>
      <c r="D6971" t="s">
        <v>2523</v>
      </c>
      <c r="E6971" t="s">
        <v>113</v>
      </c>
      <c r="F6971" t="s">
        <v>2525</v>
      </c>
      <c r="G6971" t="s">
        <v>133</v>
      </c>
      <c r="H6971" t="s">
        <v>2044</v>
      </c>
      <c r="I6971" t="s">
        <v>438</v>
      </c>
      <c r="J6971" t="s">
        <v>22053</v>
      </c>
      <c r="K6971" t="s">
        <v>22054</v>
      </c>
      <c r="L6971" t="s">
        <v>1173</v>
      </c>
      <c r="M6971">
        <v>50</v>
      </c>
      <c r="N6971" t="s">
        <v>113</v>
      </c>
      <c r="O6971" t="s">
        <v>17706</v>
      </c>
      <c r="P6971">
        <v>1</v>
      </c>
      <c r="Q6971">
        <v>440</v>
      </c>
      <c r="R6971">
        <v>400</v>
      </c>
      <c r="S6971">
        <v>120</v>
      </c>
      <c r="W6971">
        <v>0.17599999999999999</v>
      </c>
      <c r="X6971">
        <v>0.21119999999999997</v>
      </c>
    </row>
    <row r="6972" spans="1:24" hidden="1" x14ac:dyDescent="0.3">
      <c r="A6972" t="s">
        <v>22056</v>
      </c>
      <c r="B6972" t="s">
        <v>8536</v>
      </c>
      <c r="C6972" t="s">
        <v>2524</v>
      </c>
      <c r="D6972" t="s">
        <v>2523</v>
      </c>
      <c r="E6972" t="s">
        <v>113</v>
      </c>
      <c r="F6972" t="s">
        <v>2525</v>
      </c>
      <c r="G6972" t="s">
        <v>133</v>
      </c>
      <c r="H6972" t="s">
        <v>2044</v>
      </c>
      <c r="I6972" t="s">
        <v>438</v>
      </c>
      <c r="J6972" t="s">
        <v>22053</v>
      </c>
      <c r="K6972" t="s">
        <v>22054</v>
      </c>
      <c r="L6972" t="s">
        <v>1173</v>
      </c>
      <c r="M6972">
        <v>48</v>
      </c>
      <c r="N6972" t="s">
        <v>113</v>
      </c>
      <c r="O6972" t="s">
        <v>21498</v>
      </c>
      <c r="P6972">
        <v>1</v>
      </c>
      <c r="Q6972">
        <v>440</v>
      </c>
      <c r="R6972">
        <v>400</v>
      </c>
      <c r="S6972">
        <v>120</v>
      </c>
      <c r="W6972">
        <v>0.17599999999999999</v>
      </c>
      <c r="X6972">
        <v>0.21119999999999997</v>
      </c>
    </row>
    <row r="6973" spans="1:24" hidden="1" x14ac:dyDescent="0.3">
      <c r="A6973" t="s">
        <v>22057</v>
      </c>
      <c r="B6973" t="s">
        <v>8211</v>
      </c>
      <c r="C6973" t="s">
        <v>2524</v>
      </c>
      <c r="D6973" t="s">
        <v>2523</v>
      </c>
      <c r="E6973" t="s">
        <v>113</v>
      </c>
      <c r="F6973" t="s">
        <v>2525</v>
      </c>
      <c r="G6973" t="s">
        <v>133</v>
      </c>
      <c r="H6973" t="s">
        <v>2044</v>
      </c>
      <c r="I6973" t="s">
        <v>438</v>
      </c>
      <c r="J6973" t="s">
        <v>22053</v>
      </c>
      <c r="K6973" t="s">
        <v>22054</v>
      </c>
      <c r="L6973" t="s">
        <v>1173</v>
      </c>
      <c r="M6973">
        <v>48</v>
      </c>
      <c r="N6973" t="s">
        <v>113</v>
      </c>
      <c r="O6973" t="s">
        <v>9493</v>
      </c>
      <c r="P6973">
        <v>1</v>
      </c>
      <c r="Q6973">
        <v>0.6</v>
      </c>
      <c r="T6973">
        <v>277</v>
      </c>
      <c r="W6973">
        <v>0.28274333882308139</v>
      </c>
      <c r="X6973">
        <v>0.45238934211693027</v>
      </c>
    </row>
    <row r="6974" spans="1:24" hidden="1" x14ac:dyDescent="0.3">
      <c r="A6974" t="s">
        <v>22058</v>
      </c>
      <c r="B6974" t="s">
        <v>8249</v>
      </c>
      <c r="C6974" t="s">
        <v>2524</v>
      </c>
      <c r="D6974" t="s">
        <v>2523</v>
      </c>
      <c r="E6974" t="s">
        <v>113</v>
      </c>
      <c r="F6974" t="s">
        <v>2525</v>
      </c>
      <c r="G6974" t="s">
        <v>133</v>
      </c>
      <c r="H6974" t="s">
        <v>2044</v>
      </c>
      <c r="I6974" t="s">
        <v>438</v>
      </c>
      <c r="J6974" t="s">
        <v>22053</v>
      </c>
      <c r="K6974" t="s">
        <v>22054</v>
      </c>
      <c r="L6974" t="s">
        <v>1173</v>
      </c>
      <c r="M6974">
        <v>48</v>
      </c>
      <c r="N6974" t="s">
        <v>113</v>
      </c>
      <c r="O6974" t="s">
        <v>9493</v>
      </c>
      <c r="P6974">
        <v>1</v>
      </c>
      <c r="Q6974">
        <v>0.3</v>
      </c>
      <c r="T6974">
        <v>117</v>
      </c>
      <c r="W6974">
        <v>7.0685834705770348E-2</v>
      </c>
      <c r="X6974">
        <v>0.11309733552923257</v>
      </c>
    </row>
    <row r="6975" spans="1:24" hidden="1" x14ac:dyDescent="0.3">
      <c r="A6975" t="s">
        <v>22059</v>
      </c>
      <c r="B6975" t="s">
        <v>8174</v>
      </c>
      <c r="C6975" t="s">
        <v>2528</v>
      </c>
      <c r="D6975" t="s">
        <v>2527</v>
      </c>
      <c r="E6975" t="s">
        <v>113</v>
      </c>
      <c r="F6975" t="s">
        <v>2529</v>
      </c>
      <c r="G6975" t="s">
        <v>133</v>
      </c>
      <c r="H6975" t="s">
        <v>2044</v>
      </c>
      <c r="I6975" t="s">
        <v>438</v>
      </c>
      <c r="J6975" t="s">
        <v>22060</v>
      </c>
      <c r="K6975" t="s">
        <v>22061</v>
      </c>
      <c r="L6975" t="s">
        <v>9030</v>
      </c>
      <c r="M6975">
        <v>60</v>
      </c>
      <c r="N6975" t="s">
        <v>113</v>
      </c>
      <c r="O6975" t="s">
        <v>20006</v>
      </c>
      <c r="P6975">
        <v>2</v>
      </c>
      <c r="Q6975">
        <v>2500</v>
      </c>
      <c r="R6975">
        <v>355</v>
      </c>
      <c r="S6975">
        <v>192</v>
      </c>
      <c r="T6975">
        <v>120</v>
      </c>
      <c r="U6975">
        <v>300</v>
      </c>
      <c r="W6975">
        <v>1.7749999999999999</v>
      </c>
      <c r="X6975">
        <v>2.13</v>
      </c>
    </row>
    <row r="6976" spans="1:24" hidden="1" x14ac:dyDescent="0.3">
      <c r="A6976" t="s">
        <v>22062</v>
      </c>
      <c r="B6976" t="s">
        <v>8179</v>
      </c>
      <c r="C6976" t="s">
        <v>2528</v>
      </c>
      <c r="D6976" t="s">
        <v>2527</v>
      </c>
      <c r="E6976" t="s">
        <v>113</v>
      </c>
      <c r="F6976" t="s">
        <v>2529</v>
      </c>
      <c r="G6976" t="s">
        <v>133</v>
      </c>
      <c r="H6976" t="s">
        <v>2044</v>
      </c>
      <c r="I6976" t="s">
        <v>438</v>
      </c>
      <c r="J6976" t="s">
        <v>22060</v>
      </c>
      <c r="K6976" t="s">
        <v>22061</v>
      </c>
      <c r="L6976" t="s">
        <v>9030</v>
      </c>
      <c r="M6976">
        <v>60</v>
      </c>
      <c r="N6976" t="s">
        <v>113</v>
      </c>
      <c r="O6976" t="s">
        <v>17706</v>
      </c>
      <c r="P6976">
        <v>1</v>
      </c>
      <c r="Q6976">
        <v>440</v>
      </c>
      <c r="R6976">
        <v>400</v>
      </c>
      <c r="S6976">
        <v>120</v>
      </c>
      <c r="W6976">
        <v>0.17599999999999999</v>
      </c>
      <c r="X6976">
        <v>0.21119999999999997</v>
      </c>
    </row>
    <row r="6977" spans="1:24" hidden="1" x14ac:dyDescent="0.3">
      <c r="A6977" t="s">
        <v>22063</v>
      </c>
      <c r="B6977" t="s">
        <v>8536</v>
      </c>
      <c r="C6977" t="s">
        <v>2528</v>
      </c>
      <c r="D6977" t="s">
        <v>2527</v>
      </c>
      <c r="E6977" t="s">
        <v>113</v>
      </c>
      <c r="F6977" t="s">
        <v>2529</v>
      </c>
      <c r="G6977" t="s">
        <v>133</v>
      </c>
      <c r="H6977" t="s">
        <v>2044</v>
      </c>
      <c r="I6977" t="s">
        <v>438</v>
      </c>
      <c r="J6977" t="s">
        <v>22060</v>
      </c>
      <c r="K6977" t="s">
        <v>22061</v>
      </c>
      <c r="L6977" t="s">
        <v>9030</v>
      </c>
      <c r="M6977">
        <v>58</v>
      </c>
      <c r="N6977" t="s">
        <v>113</v>
      </c>
      <c r="O6977" t="s">
        <v>21498</v>
      </c>
      <c r="P6977">
        <v>1</v>
      </c>
      <c r="Q6977">
        <v>440</v>
      </c>
      <c r="R6977">
        <v>400</v>
      </c>
      <c r="S6977">
        <v>120</v>
      </c>
      <c r="W6977">
        <v>0.17599999999999999</v>
      </c>
      <c r="X6977">
        <v>0.21119999999999997</v>
      </c>
    </row>
    <row r="6978" spans="1:24" hidden="1" x14ac:dyDescent="0.3">
      <c r="A6978" t="s">
        <v>22064</v>
      </c>
      <c r="B6978" t="s">
        <v>8211</v>
      </c>
      <c r="C6978" t="s">
        <v>2528</v>
      </c>
      <c r="D6978" t="s">
        <v>2527</v>
      </c>
      <c r="E6978" t="s">
        <v>113</v>
      </c>
      <c r="F6978" t="s">
        <v>2529</v>
      </c>
      <c r="G6978" t="s">
        <v>133</v>
      </c>
      <c r="H6978" t="s">
        <v>2044</v>
      </c>
      <c r="I6978" t="s">
        <v>438</v>
      </c>
      <c r="J6978" t="s">
        <v>22060</v>
      </c>
      <c r="K6978" t="s">
        <v>22061</v>
      </c>
      <c r="L6978" t="s">
        <v>9030</v>
      </c>
      <c r="M6978">
        <v>58</v>
      </c>
      <c r="N6978" t="s">
        <v>113</v>
      </c>
      <c r="O6978" t="s">
        <v>9493</v>
      </c>
      <c r="P6978">
        <v>1</v>
      </c>
      <c r="Q6978">
        <v>0.6</v>
      </c>
      <c r="T6978">
        <v>120</v>
      </c>
      <c r="W6978">
        <v>0.28274333882308139</v>
      </c>
      <c r="X6978">
        <v>0.45238934211693027</v>
      </c>
    </row>
    <row r="6979" spans="1:24" hidden="1" x14ac:dyDescent="0.3">
      <c r="A6979" t="s">
        <v>22065</v>
      </c>
      <c r="B6979" t="s">
        <v>8174</v>
      </c>
      <c r="C6979" t="s">
        <v>4039</v>
      </c>
      <c r="D6979" t="s">
        <v>22066</v>
      </c>
      <c r="E6979" t="s">
        <v>113</v>
      </c>
      <c r="F6979" t="s">
        <v>113</v>
      </c>
      <c r="G6979" t="s">
        <v>113</v>
      </c>
      <c r="H6979" t="s">
        <v>113</v>
      </c>
      <c r="I6979" t="s">
        <v>3277</v>
      </c>
      <c r="J6979" t="s">
        <v>113</v>
      </c>
      <c r="K6979" t="s">
        <v>113</v>
      </c>
      <c r="L6979" t="s">
        <v>113</v>
      </c>
      <c r="M6979">
        <v>33</v>
      </c>
      <c r="N6979" t="s">
        <v>11431</v>
      </c>
      <c r="O6979" t="s">
        <v>20840</v>
      </c>
      <c r="P6979">
        <v>3</v>
      </c>
      <c r="Q6979">
        <v>710</v>
      </c>
      <c r="R6979">
        <v>400</v>
      </c>
      <c r="T6979">
        <v>25</v>
      </c>
      <c r="U6979">
        <v>230</v>
      </c>
      <c r="V6979">
        <v>315</v>
      </c>
      <c r="W6979">
        <v>0.85199999999999998</v>
      </c>
      <c r="X6979">
        <v>1.0224</v>
      </c>
    </row>
    <row r="6980" spans="1:24" hidden="1" x14ac:dyDescent="0.3">
      <c r="A6980" t="s">
        <v>22067</v>
      </c>
      <c r="B6980" t="s">
        <v>8617</v>
      </c>
      <c r="C6980" t="s">
        <v>4039</v>
      </c>
      <c r="D6980" t="s">
        <v>22066</v>
      </c>
      <c r="E6980" t="s">
        <v>113</v>
      </c>
      <c r="F6980" t="s">
        <v>113</v>
      </c>
      <c r="G6980" t="s">
        <v>113</v>
      </c>
      <c r="H6980" t="s">
        <v>113</v>
      </c>
      <c r="I6980" t="s">
        <v>3277</v>
      </c>
      <c r="J6980" t="s">
        <v>113</v>
      </c>
      <c r="K6980" t="s">
        <v>113</v>
      </c>
      <c r="L6980" t="s">
        <v>113</v>
      </c>
      <c r="M6980">
        <v>33</v>
      </c>
      <c r="N6980" t="s">
        <v>11431</v>
      </c>
      <c r="O6980" t="s">
        <v>22068</v>
      </c>
      <c r="P6980">
        <v>3</v>
      </c>
      <c r="Q6980">
        <v>1500</v>
      </c>
      <c r="R6980">
        <v>450</v>
      </c>
      <c r="T6980">
        <v>25</v>
      </c>
      <c r="U6980">
        <v>230</v>
      </c>
      <c r="V6980">
        <v>315</v>
      </c>
      <c r="W6980">
        <v>2.0249999999999999</v>
      </c>
      <c r="X6980">
        <v>2.4299999999999997</v>
      </c>
    </row>
    <row r="6981" spans="1:24" hidden="1" x14ac:dyDescent="0.3">
      <c r="A6981" t="s">
        <v>22069</v>
      </c>
      <c r="B6981" t="s">
        <v>8179</v>
      </c>
      <c r="C6981" t="s">
        <v>4039</v>
      </c>
      <c r="D6981" t="s">
        <v>22066</v>
      </c>
      <c r="E6981" t="s">
        <v>113</v>
      </c>
      <c r="F6981" t="s">
        <v>113</v>
      </c>
      <c r="G6981" t="s">
        <v>113</v>
      </c>
      <c r="H6981" t="s">
        <v>113</v>
      </c>
      <c r="I6981" t="s">
        <v>3277</v>
      </c>
      <c r="J6981" t="s">
        <v>113</v>
      </c>
      <c r="K6981" t="s">
        <v>113</v>
      </c>
      <c r="L6981" t="s">
        <v>113</v>
      </c>
      <c r="M6981">
        <v>33</v>
      </c>
      <c r="N6981" t="s">
        <v>11431</v>
      </c>
      <c r="O6981" t="s">
        <v>20844</v>
      </c>
      <c r="P6981">
        <v>2</v>
      </c>
      <c r="Q6981">
        <v>630</v>
      </c>
      <c r="R6981">
        <v>480</v>
      </c>
      <c r="W6981">
        <v>0.6048</v>
      </c>
      <c r="X6981">
        <v>0.72575999999999996</v>
      </c>
    </row>
    <row r="6982" spans="1:24" hidden="1" x14ac:dyDescent="0.3">
      <c r="A6982" t="s">
        <v>22070</v>
      </c>
      <c r="B6982" t="s">
        <v>8174</v>
      </c>
      <c r="C6982" t="s">
        <v>1325</v>
      </c>
      <c r="D6982" t="s">
        <v>22071</v>
      </c>
      <c r="E6982" t="s">
        <v>113</v>
      </c>
      <c r="F6982" t="s">
        <v>113</v>
      </c>
      <c r="G6982" t="s">
        <v>113</v>
      </c>
      <c r="H6982" t="s">
        <v>113</v>
      </c>
      <c r="I6982" t="s">
        <v>344</v>
      </c>
      <c r="J6982" t="s">
        <v>113</v>
      </c>
      <c r="K6982" t="s">
        <v>113</v>
      </c>
      <c r="L6982" t="s">
        <v>113</v>
      </c>
      <c r="M6982">
        <v>23</v>
      </c>
      <c r="N6982" t="s">
        <v>11431</v>
      </c>
      <c r="O6982" t="s">
        <v>20840</v>
      </c>
      <c r="P6982">
        <v>3</v>
      </c>
      <c r="Q6982">
        <v>710</v>
      </c>
      <c r="R6982">
        <v>400</v>
      </c>
      <c r="T6982">
        <v>60</v>
      </c>
      <c r="U6982">
        <v>160</v>
      </c>
      <c r="V6982">
        <v>355</v>
      </c>
      <c r="W6982">
        <v>0.85199999999999998</v>
      </c>
      <c r="X6982">
        <v>1.0224</v>
      </c>
    </row>
    <row r="6983" spans="1:24" hidden="1" x14ac:dyDescent="0.3">
      <c r="A6983" t="s">
        <v>22072</v>
      </c>
      <c r="B6983" t="s">
        <v>8617</v>
      </c>
      <c r="C6983" t="s">
        <v>1325</v>
      </c>
      <c r="D6983" t="s">
        <v>22071</v>
      </c>
      <c r="E6983" t="s">
        <v>113</v>
      </c>
      <c r="F6983" t="s">
        <v>113</v>
      </c>
      <c r="G6983" t="s">
        <v>113</v>
      </c>
      <c r="H6983" t="s">
        <v>113</v>
      </c>
      <c r="I6983" t="s">
        <v>344</v>
      </c>
      <c r="J6983" t="s">
        <v>113</v>
      </c>
      <c r="K6983" t="s">
        <v>113</v>
      </c>
      <c r="L6983" t="s">
        <v>113</v>
      </c>
      <c r="M6983">
        <v>23</v>
      </c>
      <c r="N6983" t="s">
        <v>11431</v>
      </c>
      <c r="O6983" t="s">
        <v>22068</v>
      </c>
      <c r="P6983">
        <v>3</v>
      </c>
      <c r="Q6983">
        <v>1500</v>
      </c>
      <c r="R6983">
        <v>450</v>
      </c>
      <c r="T6983">
        <v>60</v>
      </c>
      <c r="U6983">
        <v>160</v>
      </c>
      <c r="V6983">
        <v>355</v>
      </c>
      <c r="W6983">
        <v>2.0249999999999999</v>
      </c>
      <c r="X6983">
        <v>2.4299999999999997</v>
      </c>
    </row>
    <row r="6984" spans="1:24" hidden="1" x14ac:dyDescent="0.3">
      <c r="A6984" t="s">
        <v>22073</v>
      </c>
      <c r="B6984" t="s">
        <v>8179</v>
      </c>
      <c r="C6984" t="s">
        <v>1325</v>
      </c>
      <c r="D6984" t="s">
        <v>22071</v>
      </c>
      <c r="E6984" t="s">
        <v>113</v>
      </c>
      <c r="F6984" t="s">
        <v>113</v>
      </c>
      <c r="G6984" t="s">
        <v>113</v>
      </c>
      <c r="H6984" t="s">
        <v>113</v>
      </c>
      <c r="I6984" t="s">
        <v>344</v>
      </c>
      <c r="J6984" t="s">
        <v>113</v>
      </c>
      <c r="K6984" t="s">
        <v>113</v>
      </c>
      <c r="L6984" t="s">
        <v>113</v>
      </c>
      <c r="M6984">
        <v>23</v>
      </c>
      <c r="N6984" t="s">
        <v>11431</v>
      </c>
      <c r="O6984" t="s">
        <v>20844</v>
      </c>
      <c r="P6984">
        <v>2</v>
      </c>
      <c r="Q6984">
        <v>630</v>
      </c>
      <c r="R6984">
        <v>480</v>
      </c>
      <c r="W6984">
        <v>0.6048</v>
      </c>
      <c r="X6984">
        <v>0.72575999999999996</v>
      </c>
    </row>
    <row r="6985" spans="1:24" hidden="1" x14ac:dyDescent="0.3">
      <c r="A6985" t="s">
        <v>22074</v>
      </c>
      <c r="B6985" t="s">
        <v>8174</v>
      </c>
      <c r="C6985" t="s">
        <v>4072</v>
      </c>
      <c r="D6985" t="s">
        <v>22075</v>
      </c>
      <c r="E6985" t="s">
        <v>113</v>
      </c>
      <c r="F6985" t="s">
        <v>113</v>
      </c>
      <c r="G6985" t="s">
        <v>113</v>
      </c>
      <c r="H6985" t="s">
        <v>113</v>
      </c>
      <c r="I6985" t="s">
        <v>344</v>
      </c>
      <c r="J6985" t="s">
        <v>113</v>
      </c>
      <c r="K6985" t="s">
        <v>113</v>
      </c>
      <c r="L6985" t="s">
        <v>113</v>
      </c>
      <c r="M6985">
        <v>33</v>
      </c>
      <c r="N6985" t="s">
        <v>11431</v>
      </c>
      <c r="O6985" t="s">
        <v>20840</v>
      </c>
      <c r="P6985">
        <v>3</v>
      </c>
      <c r="Q6985">
        <v>710</v>
      </c>
      <c r="R6985">
        <v>400</v>
      </c>
      <c r="T6985">
        <v>30</v>
      </c>
      <c r="U6985">
        <v>220</v>
      </c>
      <c r="V6985">
        <v>310</v>
      </c>
      <c r="W6985">
        <v>0.85199999999999998</v>
      </c>
      <c r="X6985">
        <v>1.0224</v>
      </c>
    </row>
    <row r="6986" spans="1:24" hidden="1" x14ac:dyDescent="0.3">
      <c r="A6986" t="s">
        <v>22076</v>
      </c>
      <c r="B6986" t="s">
        <v>8617</v>
      </c>
      <c r="C6986" t="s">
        <v>4072</v>
      </c>
      <c r="D6986" t="s">
        <v>22075</v>
      </c>
      <c r="E6986" t="s">
        <v>113</v>
      </c>
      <c r="F6986" t="s">
        <v>113</v>
      </c>
      <c r="G6986" t="s">
        <v>113</v>
      </c>
      <c r="H6986" t="s">
        <v>113</v>
      </c>
      <c r="I6986" t="s">
        <v>344</v>
      </c>
      <c r="J6986" t="s">
        <v>113</v>
      </c>
      <c r="K6986" t="s">
        <v>113</v>
      </c>
      <c r="L6986" t="s">
        <v>113</v>
      </c>
      <c r="M6986">
        <v>33</v>
      </c>
      <c r="N6986" t="s">
        <v>11431</v>
      </c>
      <c r="O6986" t="s">
        <v>22068</v>
      </c>
      <c r="P6986">
        <v>3</v>
      </c>
      <c r="Q6986">
        <v>1500</v>
      </c>
      <c r="R6986">
        <v>450</v>
      </c>
      <c r="T6986">
        <v>30</v>
      </c>
      <c r="U6986">
        <v>220</v>
      </c>
      <c r="V6986">
        <v>310</v>
      </c>
      <c r="W6986">
        <v>2.0249999999999999</v>
      </c>
      <c r="X6986">
        <v>2.4299999999999997</v>
      </c>
    </row>
    <row r="6987" spans="1:24" hidden="1" x14ac:dyDescent="0.3">
      <c r="A6987" t="s">
        <v>22077</v>
      </c>
      <c r="B6987" t="s">
        <v>8179</v>
      </c>
      <c r="C6987" t="s">
        <v>4072</v>
      </c>
      <c r="D6987" t="s">
        <v>22075</v>
      </c>
      <c r="E6987" t="s">
        <v>113</v>
      </c>
      <c r="F6987" t="s">
        <v>113</v>
      </c>
      <c r="G6987" t="s">
        <v>113</v>
      </c>
      <c r="H6987" t="s">
        <v>113</v>
      </c>
      <c r="I6987" t="s">
        <v>344</v>
      </c>
      <c r="J6987" t="s">
        <v>113</v>
      </c>
      <c r="K6987" t="s">
        <v>113</v>
      </c>
      <c r="L6987" t="s">
        <v>113</v>
      </c>
      <c r="M6987">
        <v>33</v>
      </c>
      <c r="N6987" t="s">
        <v>11431</v>
      </c>
      <c r="O6987" t="s">
        <v>20844</v>
      </c>
      <c r="P6987">
        <v>2</v>
      </c>
      <c r="Q6987">
        <v>630</v>
      </c>
      <c r="R6987">
        <v>480</v>
      </c>
      <c r="W6987">
        <v>0.6048</v>
      </c>
      <c r="X6987">
        <v>0.72575999999999996</v>
      </c>
    </row>
    <row r="6988" spans="1:24" hidden="1" x14ac:dyDescent="0.3">
      <c r="A6988" t="s">
        <v>22078</v>
      </c>
      <c r="B6988" t="s">
        <v>8174</v>
      </c>
      <c r="C6988" t="s">
        <v>3737</v>
      </c>
      <c r="D6988" t="s">
        <v>22079</v>
      </c>
      <c r="E6988" t="s">
        <v>113</v>
      </c>
      <c r="F6988" t="s">
        <v>113</v>
      </c>
      <c r="G6988" t="s">
        <v>113</v>
      </c>
      <c r="H6988" t="s">
        <v>113</v>
      </c>
      <c r="I6988" t="s">
        <v>344</v>
      </c>
      <c r="J6988" t="s">
        <v>113</v>
      </c>
      <c r="K6988" t="s">
        <v>113</v>
      </c>
      <c r="L6988" t="s">
        <v>113</v>
      </c>
      <c r="M6988">
        <v>23</v>
      </c>
      <c r="N6988" t="s">
        <v>11431</v>
      </c>
      <c r="O6988" t="s">
        <v>20840</v>
      </c>
      <c r="P6988">
        <v>3</v>
      </c>
      <c r="Q6988">
        <v>710</v>
      </c>
      <c r="R6988">
        <v>400</v>
      </c>
      <c r="T6988">
        <v>55</v>
      </c>
      <c r="U6988">
        <v>230</v>
      </c>
      <c r="V6988">
        <v>305</v>
      </c>
      <c r="W6988">
        <v>0.85199999999999998</v>
      </c>
      <c r="X6988">
        <v>1.0224</v>
      </c>
    </row>
    <row r="6989" spans="1:24" hidden="1" x14ac:dyDescent="0.3">
      <c r="A6989" t="s">
        <v>22080</v>
      </c>
      <c r="B6989" t="s">
        <v>8617</v>
      </c>
      <c r="C6989" t="s">
        <v>3737</v>
      </c>
      <c r="D6989" t="s">
        <v>22079</v>
      </c>
      <c r="E6989" t="s">
        <v>113</v>
      </c>
      <c r="F6989" t="s">
        <v>113</v>
      </c>
      <c r="G6989" t="s">
        <v>113</v>
      </c>
      <c r="H6989" t="s">
        <v>113</v>
      </c>
      <c r="I6989" t="s">
        <v>344</v>
      </c>
      <c r="J6989" t="s">
        <v>113</v>
      </c>
      <c r="K6989" t="s">
        <v>113</v>
      </c>
      <c r="L6989" t="s">
        <v>113</v>
      </c>
      <c r="M6989">
        <v>23</v>
      </c>
      <c r="N6989" t="s">
        <v>11431</v>
      </c>
      <c r="O6989" t="s">
        <v>22068</v>
      </c>
      <c r="P6989">
        <v>3</v>
      </c>
      <c r="Q6989">
        <v>1500</v>
      </c>
      <c r="R6989">
        <v>450</v>
      </c>
      <c r="T6989">
        <v>55</v>
      </c>
      <c r="U6989">
        <v>230</v>
      </c>
      <c r="V6989">
        <v>305</v>
      </c>
      <c r="W6989">
        <v>2.0249999999999999</v>
      </c>
      <c r="X6989">
        <v>2.4299999999999997</v>
      </c>
    </row>
    <row r="6990" spans="1:24" hidden="1" x14ac:dyDescent="0.3">
      <c r="A6990" t="s">
        <v>22081</v>
      </c>
      <c r="B6990" t="s">
        <v>8179</v>
      </c>
      <c r="C6990" t="s">
        <v>3737</v>
      </c>
      <c r="D6990" t="s">
        <v>22079</v>
      </c>
      <c r="E6990" t="s">
        <v>113</v>
      </c>
      <c r="F6990" t="s">
        <v>113</v>
      </c>
      <c r="G6990" t="s">
        <v>113</v>
      </c>
      <c r="H6990" t="s">
        <v>113</v>
      </c>
      <c r="I6990" t="s">
        <v>344</v>
      </c>
      <c r="J6990" t="s">
        <v>113</v>
      </c>
      <c r="K6990" t="s">
        <v>113</v>
      </c>
      <c r="L6990" t="s">
        <v>113</v>
      </c>
      <c r="M6990">
        <v>23</v>
      </c>
      <c r="N6990" t="s">
        <v>11431</v>
      </c>
      <c r="O6990" t="s">
        <v>20844</v>
      </c>
      <c r="P6990">
        <v>2</v>
      </c>
      <c r="Q6990">
        <v>630</v>
      </c>
      <c r="R6990">
        <v>480</v>
      </c>
      <c r="W6990">
        <v>0.6048</v>
      </c>
      <c r="X6990">
        <v>0.72575999999999996</v>
      </c>
    </row>
    <row r="6991" spans="1:24" hidden="1" x14ac:dyDescent="0.3">
      <c r="A6991" t="s">
        <v>22082</v>
      </c>
      <c r="B6991" t="s">
        <v>8174</v>
      </c>
      <c r="C6991" t="s">
        <v>4058</v>
      </c>
      <c r="D6991" t="s">
        <v>22083</v>
      </c>
      <c r="E6991" t="s">
        <v>113</v>
      </c>
      <c r="F6991" t="s">
        <v>113</v>
      </c>
      <c r="G6991" t="s">
        <v>113</v>
      </c>
      <c r="H6991" t="s">
        <v>113</v>
      </c>
      <c r="I6991" t="s">
        <v>344</v>
      </c>
      <c r="J6991" t="s">
        <v>113</v>
      </c>
      <c r="K6991" t="s">
        <v>113</v>
      </c>
      <c r="L6991" t="s">
        <v>113</v>
      </c>
      <c r="M6991">
        <v>33</v>
      </c>
      <c r="N6991" t="s">
        <v>11431</v>
      </c>
      <c r="O6991" t="s">
        <v>20840</v>
      </c>
      <c r="P6991">
        <v>3</v>
      </c>
      <c r="Q6991">
        <v>710</v>
      </c>
      <c r="R6991">
        <v>400</v>
      </c>
      <c r="T6991">
        <v>55</v>
      </c>
      <c r="U6991">
        <v>115</v>
      </c>
      <c r="V6991">
        <v>270</v>
      </c>
      <c r="W6991">
        <v>0.85199999999999998</v>
      </c>
      <c r="X6991">
        <v>1.0224</v>
      </c>
    </row>
    <row r="6992" spans="1:24" hidden="1" x14ac:dyDescent="0.3">
      <c r="A6992" t="s">
        <v>22084</v>
      </c>
      <c r="B6992" t="s">
        <v>8617</v>
      </c>
      <c r="C6992" t="s">
        <v>4058</v>
      </c>
      <c r="D6992" t="s">
        <v>22083</v>
      </c>
      <c r="E6992" t="s">
        <v>113</v>
      </c>
      <c r="F6992" t="s">
        <v>113</v>
      </c>
      <c r="G6992" t="s">
        <v>113</v>
      </c>
      <c r="H6992" t="s">
        <v>113</v>
      </c>
      <c r="I6992" t="s">
        <v>344</v>
      </c>
      <c r="J6992" t="s">
        <v>113</v>
      </c>
      <c r="K6992" t="s">
        <v>113</v>
      </c>
      <c r="L6992" t="s">
        <v>113</v>
      </c>
      <c r="M6992">
        <v>33</v>
      </c>
      <c r="N6992" t="s">
        <v>11431</v>
      </c>
      <c r="O6992" t="s">
        <v>22068</v>
      </c>
      <c r="P6992">
        <v>3</v>
      </c>
      <c r="Q6992">
        <v>1500</v>
      </c>
      <c r="R6992">
        <v>450</v>
      </c>
      <c r="T6992">
        <v>55</v>
      </c>
      <c r="U6992">
        <v>115</v>
      </c>
      <c r="V6992">
        <v>270</v>
      </c>
      <c r="W6992">
        <v>2.0249999999999999</v>
      </c>
      <c r="X6992">
        <v>2.4299999999999997</v>
      </c>
    </row>
    <row r="6993" spans="1:24" hidden="1" x14ac:dyDescent="0.3">
      <c r="A6993" t="s">
        <v>22085</v>
      </c>
      <c r="B6993" t="s">
        <v>8179</v>
      </c>
      <c r="C6993" t="s">
        <v>4058</v>
      </c>
      <c r="D6993" t="s">
        <v>22083</v>
      </c>
      <c r="E6993" t="s">
        <v>113</v>
      </c>
      <c r="F6993" t="s">
        <v>113</v>
      </c>
      <c r="G6993" t="s">
        <v>113</v>
      </c>
      <c r="H6993" t="s">
        <v>113</v>
      </c>
      <c r="I6993" t="s">
        <v>344</v>
      </c>
      <c r="J6993" t="s">
        <v>113</v>
      </c>
      <c r="K6993" t="s">
        <v>113</v>
      </c>
      <c r="L6993" t="s">
        <v>113</v>
      </c>
      <c r="M6993">
        <v>33</v>
      </c>
      <c r="N6993" t="s">
        <v>11431</v>
      </c>
      <c r="O6993" t="s">
        <v>20844</v>
      </c>
      <c r="P6993">
        <v>2</v>
      </c>
      <c r="Q6993">
        <v>630</v>
      </c>
      <c r="R6993">
        <v>480</v>
      </c>
      <c r="W6993">
        <v>0.6048</v>
      </c>
      <c r="X6993">
        <v>0.72575999999999996</v>
      </c>
    </row>
    <row r="6994" spans="1:24" hidden="1" x14ac:dyDescent="0.3">
      <c r="A6994" t="s">
        <v>22086</v>
      </c>
      <c r="B6994" t="s">
        <v>8174</v>
      </c>
      <c r="C6994" t="s">
        <v>13024</v>
      </c>
      <c r="D6994" t="s">
        <v>22087</v>
      </c>
      <c r="E6994" t="s">
        <v>113</v>
      </c>
      <c r="F6994" t="s">
        <v>113</v>
      </c>
      <c r="G6994" t="s">
        <v>113</v>
      </c>
      <c r="H6994" t="s">
        <v>113</v>
      </c>
      <c r="I6994" t="s">
        <v>344</v>
      </c>
      <c r="J6994" t="s">
        <v>113</v>
      </c>
      <c r="K6994" t="s">
        <v>113</v>
      </c>
      <c r="L6994" t="s">
        <v>113</v>
      </c>
      <c r="M6994">
        <v>33</v>
      </c>
      <c r="N6994" t="s">
        <v>11431</v>
      </c>
      <c r="O6994" t="s">
        <v>20840</v>
      </c>
      <c r="P6994">
        <v>3</v>
      </c>
      <c r="Q6994">
        <v>710</v>
      </c>
      <c r="R6994">
        <v>400</v>
      </c>
      <c r="T6994">
        <v>95</v>
      </c>
      <c r="U6994">
        <v>225</v>
      </c>
      <c r="V6994">
        <v>340</v>
      </c>
      <c r="W6994">
        <v>0.85199999999999998</v>
      </c>
      <c r="X6994">
        <v>1.0224</v>
      </c>
    </row>
    <row r="6995" spans="1:24" hidden="1" x14ac:dyDescent="0.3">
      <c r="A6995" t="s">
        <v>22088</v>
      </c>
      <c r="B6995" t="s">
        <v>8617</v>
      </c>
      <c r="C6995" t="s">
        <v>13024</v>
      </c>
      <c r="D6995" t="s">
        <v>22087</v>
      </c>
      <c r="E6995" t="s">
        <v>113</v>
      </c>
      <c r="F6995" t="s">
        <v>113</v>
      </c>
      <c r="G6995" t="s">
        <v>113</v>
      </c>
      <c r="H6995" t="s">
        <v>113</v>
      </c>
      <c r="I6995" t="s">
        <v>344</v>
      </c>
      <c r="J6995" t="s">
        <v>113</v>
      </c>
      <c r="K6995" t="s">
        <v>113</v>
      </c>
      <c r="L6995" t="s">
        <v>113</v>
      </c>
      <c r="M6995">
        <v>33</v>
      </c>
      <c r="N6995" t="s">
        <v>11431</v>
      </c>
      <c r="O6995" t="s">
        <v>22068</v>
      </c>
      <c r="P6995">
        <v>3</v>
      </c>
      <c r="Q6995">
        <v>1500</v>
      </c>
      <c r="R6995">
        <v>450</v>
      </c>
      <c r="T6995">
        <v>95</v>
      </c>
      <c r="U6995">
        <v>225</v>
      </c>
      <c r="V6995">
        <v>340</v>
      </c>
      <c r="W6995">
        <v>2.0249999999999999</v>
      </c>
      <c r="X6995">
        <v>2.4299999999999997</v>
      </c>
    </row>
    <row r="6996" spans="1:24" hidden="1" x14ac:dyDescent="0.3">
      <c r="A6996" t="s">
        <v>22089</v>
      </c>
      <c r="B6996" t="s">
        <v>8179</v>
      </c>
      <c r="C6996" t="s">
        <v>13024</v>
      </c>
      <c r="D6996" t="s">
        <v>22087</v>
      </c>
      <c r="E6996" t="s">
        <v>113</v>
      </c>
      <c r="F6996" t="s">
        <v>113</v>
      </c>
      <c r="G6996" t="s">
        <v>113</v>
      </c>
      <c r="H6996" t="s">
        <v>113</v>
      </c>
      <c r="I6996" t="s">
        <v>344</v>
      </c>
      <c r="J6996" t="s">
        <v>113</v>
      </c>
      <c r="K6996" t="s">
        <v>113</v>
      </c>
      <c r="L6996" t="s">
        <v>113</v>
      </c>
      <c r="M6996">
        <v>33</v>
      </c>
      <c r="N6996" t="s">
        <v>11431</v>
      </c>
      <c r="O6996" t="s">
        <v>20844</v>
      </c>
      <c r="P6996">
        <v>2</v>
      </c>
      <c r="Q6996">
        <v>630</v>
      </c>
      <c r="R6996">
        <v>480</v>
      </c>
      <c r="W6996">
        <v>0.6048</v>
      </c>
      <c r="X6996">
        <v>0.72575999999999996</v>
      </c>
    </row>
    <row r="6997" spans="1:24" hidden="1" x14ac:dyDescent="0.3">
      <c r="A6997" t="s">
        <v>22090</v>
      </c>
      <c r="B6997" t="s">
        <v>8174</v>
      </c>
      <c r="C6997" t="s">
        <v>22091</v>
      </c>
      <c r="D6997" t="s">
        <v>22092</v>
      </c>
      <c r="E6997" t="s">
        <v>113</v>
      </c>
      <c r="F6997" t="s">
        <v>22093</v>
      </c>
      <c r="G6997" t="s">
        <v>247</v>
      </c>
      <c r="H6997" t="s">
        <v>308</v>
      </c>
      <c r="I6997" t="s">
        <v>344</v>
      </c>
      <c r="J6997" t="s">
        <v>22094</v>
      </c>
      <c r="K6997" t="s">
        <v>22095</v>
      </c>
      <c r="L6997" t="s">
        <v>120</v>
      </c>
      <c r="M6997">
        <v>40</v>
      </c>
      <c r="N6997" t="s">
        <v>8614</v>
      </c>
      <c r="O6997" t="s">
        <v>9835</v>
      </c>
      <c r="P6997">
        <v>3</v>
      </c>
      <c r="Q6997">
        <v>694</v>
      </c>
      <c r="R6997">
        <v>408</v>
      </c>
      <c r="T6997">
        <v>100</v>
      </c>
      <c r="U6997">
        <v>260</v>
      </c>
      <c r="V6997">
        <v>350</v>
      </c>
      <c r="W6997">
        <v>0.84945599999999999</v>
      </c>
      <c r="X6997">
        <v>1.0193471999999999</v>
      </c>
    </row>
    <row r="6998" spans="1:24" hidden="1" x14ac:dyDescent="0.3">
      <c r="A6998" t="s">
        <v>22096</v>
      </c>
      <c r="B6998" t="s">
        <v>8617</v>
      </c>
      <c r="C6998" t="s">
        <v>22091</v>
      </c>
      <c r="D6998" t="s">
        <v>22092</v>
      </c>
      <c r="E6998" t="s">
        <v>113</v>
      </c>
      <c r="F6998" t="s">
        <v>22093</v>
      </c>
      <c r="G6998" t="s">
        <v>247</v>
      </c>
      <c r="H6998" t="s">
        <v>308</v>
      </c>
      <c r="I6998" t="s">
        <v>344</v>
      </c>
      <c r="J6998" t="s">
        <v>22094</v>
      </c>
      <c r="K6998" t="s">
        <v>22095</v>
      </c>
      <c r="L6998" t="s">
        <v>120</v>
      </c>
      <c r="M6998">
        <v>40</v>
      </c>
      <c r="N6998" t="s">
        <v>8614</v>
      </c>
      <c r="O6998" t="s">
        <v>17673</v>
      </c>
      <c r="P6998">
        <v>3</v>
      </c>
      <c r="Q6998">
        <v>1500</v>
      </c>
      <c r="R6998">
        <v>488</v>
      </c>
      <c r="T6998">
        <v>100</v>
      </c>
      <c r="U6998">
        <v>260</v>
      </c>
      <c r="V6998">
        <v>350</v>
      </c>
      <c r="W6998">
        <v>2.1960000000000002</v>
      </c>
      <c r="X6998">
        <v>2.6352000000000002</v>
      </c>
    </row>
    <row r="6999" spans="1:24" hidden="1" x14ac:dyDescent="0.3">
      <c r="A6999" t="s">
        <v>22097</v>
      </c>
      <c r="B6999" t="s">
        <v>8179</v>
      </c>
      <c r="C6999" t="s">
        <v>22091</v>
      </c>
      <c r="D6999" t="s">
        <v>22092</v>
      </c>
      <c r="E6999" t="s">
        <v>113</v>
      </c>
      <c r="F6999" t="s">
        <v>22093</v>
      </c>
      <c r="G6999" t="s">
        <v>247</v>
      </c>
      <c r="H6999" t="s">
        <v>308</v>
      </c>
      <c r="I6999" t="s">
        <v>344</v>
      </c>
      <c r="J6999" t="s">
        <v>22094</v>
      </c>
      <c r="K6999" t="s">
        <v>22095</v>
      </c>
      <c r="L6999" t="s">
        <v>120</v>
      </c>
      <c r="M6999">
        <v>40</v>
      </c>
      <c r="N6999" t="s">
        <v>8614</v>
      </c>
      <c r="O6999" t="s">
        <v>9568</v>
      </c>
      <c r="P6999">
        <v>3</v>
      </c>
      <c r="Q6999">
        <v>409</v>
      </c>
      <c r="R6999">
        <v>269</v>
      </c>
      <c r="W6999">
        <v>0.330063</v>
      </c>
      <c r="X6999">
        <v>0.39607559999999997</v>
      </c>
    </row>
    <row r="7000" spans="1:24" hidden="1" x14ac:dyDescent="0.3">
      <c r="A7000" t="s">
        <v>22098</v>
      </c>
      <c r="B7000" t="s">
        <v>8536</v>
      </c>
      <c r="C7000" t="s">
        <v>22091</v>
      </c>
      <c r="D7000" t="s">
        <v>22092</v>
      </c>
      <c r="E7000" t="s">
        <v>113</v>
      </c>
      <c r="F7000" t="s">
        <v>22093</v>
      </c>
      <c r="G7000" t="s">
        <v>247</v>
      </c>
      <c r="H7000" t="s">
        <v>308</v>
      </c>
      <c r="I7000" t="s">
        <v>344</v>
      </c>
      <c r="J7000" t="s">
        <v>22094</v>
      </c>
      <c r="K7000" t="s">
        <v>22095</v>
      </c>
      <c r="L7000" t="s">
        <v>120</v>
      </c>
      <c r="M7000">
        <v>40</v>
      </c>
      <c r="N7000" t="s">
        <v>8614</v>
      </c>
      <c r="O7000" t="s">
        <v>9816</v>
      </c>
      <c r="P7000">
        <v>3</v>
      </c>
      <c r="Q7000">
        <v>522</v>
      </c>
      <c r="R7000">
        <v>397</v>
      </c>
      <c r="W7000">
        <v>0.62170199999999998</v>
      </c>
      <c r="X7000">
        <v>0.74604239999999999</v>
      </c>
    </row>
    <row r="7001" spans="1:24" hidden="1" x14ac:dyDescent="0.3">
      <c r="A7001" t="s">
        <v>22099</v>
      </c>
      <c r="B7001" t="s">
        <v>1304</v>
      </c>
      <c r="C7001" t="s">
        <v>22091</v>
      </c>
      <c r="D7001" t="s">
        <v>22092</v>
      </c>
      <c r="E7001" t="s">
        <v>113</v>
      </c>
      <c r="F7001" t="s">
        <v>22093</v>
      </c>
      <c r="G7001" t="s">
        <v>247</v>
      </c>
      <c r="H7001" t="s">
        <v>308</v>
      </c>
      <c r="I7001" t="s">
        <v>344</v>
      </c>
      <c r="J7001" t="s">
        <v>22094</v>
      </c>
      <c r="K7001" t="s">
        <v>22095</v>
      </c>
      <c r="L7001" t="s">
        <v>120</v>
      </c>
      <c r="M7001">
        <v>0</v>
      </c>
      <c r="N7001" t="s">
        <v>113</v>
      </c>
      <c r="O7001" t="s">
        <v>13812</v>
      </c>
      <c r="P7001">
        <v>1</v>
      </c>
    </row>
    <row r="7002" spans="1:24" hidden="1" x14ac:dyDescent="0.3">
      <c r="A7002" t="s">
        <v>22100</v>
      </c>
      <c r="B7002" t="s">
        <v>8174</v>
      </c>
      <c r="C7002" t="s">
        <v>7802</v>
      </c>
      <c r="D7002" t="s">
        <v>7801</v>
      </c>
      <c r="E7002" t="s">
        <v>113</v>
      </c>
      <c r="F7002" t="s">
        <v>7803</v>
      </c>
      <c r="G7002" t="s">
        <v>247</v>
      </c>
      <c r="H7002" t="s">
        <v>371</v>
      </c>
      <c r="I7002" t="s">
        <v>888</v>
      </c>
      <c r="J7002" t="s">
        <v>22101</v>
      </c>
      <c r="K7002" t="s">
        <v>22102</v>
      </c>
      <c r="L7002" t="s">
        <v>1173</v>
      </c>
      <c r="M7002">
        <v>50</v>
      </c>
      <c r="N7002" t="s">
        <v>9085</v>
      </c>
      <c r="O7002" t="s">
        <v>17159</v>
      </c>
      <c r="P7002">
        <v>3</v>
      </c>
      <c r="Q7002">
        <v>1450</v>
      </c>
      <c r="R7002">
        <v>400</v>
      </c>
      <c r="T7002">
        <v>70</v>
      </c>
      <c r="U7002">
        <v>190</v>
      </c>
      <c r="V7002">
        <v>310</v>
      </c>
      <c r="W7002">
        <v>1.74</v>
      </c>
      <c r="X7002">
        <v>2.0880000000000001</v>
      </c>
    </row>
    <row r="7003" spans="1:24" hidden="1" x14ac:dyDescent="0.3">
      <c r="A7003" t="s">
        <v>22103</v>
      </c>
      <c r="B7003" t="s">
        <v>8617</v>
      </c>
      <c r="C7003" t="s">
        <v>7802</v>
      </c>
      <c r="D7003" t="s">
        <v>7801</v>
      </c>
      <c r="E7003" t="s">
        <v>113</v>
      </c>
      <c r="F7003" t="s">
        <v>7803</v>
      </c>
      <c r="G7003" t="s">
        <v>247</v>
      </c>
      <c r="H7003" t="s">
        <v>371</v>
      </c>
      <c r="I7003" t="s">
        <v>888</v>
      </c>
      <c r="J7003" t="s">
        <v>22101</v>
      </c>
      <c r="K7003" t="s">
        <v>22102</v>
      </c>
      <c r="L7003" t="s">
        <v>1173</v>
      </c>
      <c r="M7003">
        <v>50</v>
      </c>
      <c r="N7003" t="s">
        <v>9085</v>
      </c>
      <c r="O7003" t="s">
        <v>8647</v>
      </c>
      <c r="P7003">
        <v>3</v>
      </c>
      <c r="Q7003">
        <v>1509</v>
      </c>
      <c r="R7003">
        <v>469</v>
      </c>
      <c r="T7003">
        <v>70</v>
      </c>
      <c r="U7003">
        <v>190</v>
      </c>
      <c r="V7003">
        <v>310</v>
      </c>
      <c r="W7003">
        <v>2.1231629999999999</v>
      </c>
      <c r="X7003">
        <v>2.5477955999999997</v>
      </c>
    </row>
    <row r="7004" spans="1:24" hidden="1" x14ac:dyDescent="0.3">
      <c r="A7004" t="s">
        <v>22104</v>
      </c>
      <c r="B7004" t="s">
        <v>8179</v>
      </c>
      <c r="C7004" t="s">
        <v>7802</v>
      </c>
      <c r="D7004" t="s">
        <v>7801</v>
      </c>
      <c r="E7004" t="s">
        <v>113</v>
      </c>
      <c r="F7004" t="s">
        <v>7803</v>
      </c>
      <c r="G7004" t="s">
        <v>247</v>
      </c>
      <c r="H7004" t="s">
        <v>371</v>
      </c>
      <c r="I7004" t="s">
        <v>888</v>
      </c>
      <c r="J7004" t="s">
        <v>22101</v>
      </c>
      <c r="K7004" t="s">
        <v>22102</v>
      </c>
      <c r="L7004" t="s">
        <v>1173</v>
      </c>
      <c r="M7004">
        <v>50</v>
      </c>
      <c r="N7004" t="s">
        <v>9085</v>
      </c>
      <c r="O7004" t="s">
        <v>16695</v>
      </c>
      <c r="P7004">
        <v>3</v>
      </c>
      <c r="Q7004">
        <v>480</v>
      </c>
      <c r="R7004">
        <v>356</v>
      </c>
      <c r="W7004">
        <v>0.51263999999999998</v>
      </c>
      <c r="X7004">
        <v>0.61516799999999994</v>
      </c>
    </row>
    <row r="7005" spans="1:24" hidden="1" x14ac:dyDescent="0.3">
      <c r="A7005" t="s">
        <v>22105</v>
      </c>
      <c r="B7005" t="s">
        <v>1304</v>
      </c>
      <c r="C7005" t="s">
        <v>7802</v>
      </c>
      <c r="D7005" t="s">
        <v>7801</v>
      </c>
      <c r="E7005" t="s">
        <v>113</v>
      </c>
      <c r="F7005" t="s">
        <v>7803</v>
      </c>
      <c r="G7005" t="s">
        <v>247</v>
      </c>
      <c r="H7005" t="s">
        <v>371</v>
      </c>
      <c r="I7005" t="s">
        <v>888</v>
      </c>
      <c r="J7005" t="s">
        <v>22101</v>
      </c>
      <c r="K7005" t="s">
        <v>22102</v>
      </c>
      <c r="L7005" t="s">
        <v>1173</v>
      </c>
      <c r="M7005">
        <v>0</v>
      </c>
      <c r="N7005" t="s">
        <v>113</v>
      </c>
      <c r="O7005" t="s">
        <v>13812</v>
      </c>
      <c r="P7005">
        <v>1</v>
      </c>
    </row>
    <row r="7006" spans="1:24" hidden="1" x14ac:dyDescent="0.3">
      <c r="A7006" t="s">
        <v>22106</v>
      </c>
      <c r="B7006" t="s">
        <v>8174</v>
      </c>
      <c r="C7006" t="s">
        <v>22107</v>
      </c>
      <c r="D7006" t="s">
        <v>22108</v>
      </c>
      <c r="E7006" t="s">
        <v>113</v>
      </c>
      <c r="F7006" t="s">
        <v>22109</v>
      </c>
      <c r="G7006" t="s">
        <v>247</v>
      </c>
      <c r="H7006" t="s">
        <v>308</v>
      </c>
      <c r="I7006" t="s">
        <v>344</v>
      </c>
      <c r="J7006" t="s">
        <v>22110</v>
      </c>
      <c r="K7006" t="s">
        <v>22111</v>
      </c>
      <c r="L7006" t="s">
        <v>120</v>
      </c>
      <c r="M7006">
        <v>40</v>
      </c>
      <c r="N7006" t="s">
        <v>8614</v>
      </c>
      <c r="O7006" t="s">
        <v>17673</v>
      </c>
      <c r="P7006">
        <v>3</v>
      </c>
      <c r="Q7006">
        <v>1500</v>
      </c>
      <c r="R7006">
        <v>488</v>
      </c>
      <c r="T7006">
        <v>10</v>
      </c>
      <c r="U7006">
        <v>130</v>
      </c>
      <c r="V7006">
        <v>190</v>
      </c>
      <c r="W7006">
        <v>2.1960000000000002</v>
      </c>
      <c r="X7006">
        <v>2.6352000000000002</v>
      </c>
    </row>
    <row r="7007" spans="1:24" hidden="1" x14ac:dyDescent="0.3">
      <c r="A7007" t="s">
        <v>22112</v>
      </c>
      <c r="B7007" t="s">
        <v>8617</v>
      </c>
      <c r="C7007" t="s">
        <v>22107</v>
      </c>
      <c r="D7007" t="s">
        <v>22108</v>
      </c>
      <c r="E7007" t="s">
        <v>113</v>
      </c>
      <c r="F7007" t="s">
        <v>22109</v>
      </c>
      <c r="G7007" t="s">
        <v>247</v>
      </c>
      <c r="H7007" t="s">
        <v>308</v>
      </c>
      <c r="I7007" t="s">
        <v>344</v>
      </c>
      <c r="J7007" t="s">
        <v>22110</v>
      </c>
      <c r="K7007" t="s">
        <v>22111</v>
      </c>
      <c r="L7007" t="s">
        <v>120</v>
      </c>
      <c r="M7007">
        <v>40</v>
      </c>
      <c r="N7007" t="s">
        <v>8614</v>
      </c>
      <c r="O7007" t="s">
        <v>9835</v>
      </c>
      <c r="P7007">
        <v>3</v>
      </c>
      <c r="Q7007">
        <v>694</v>
      </c>
      <c r="R7007">
        <v>408</v>
      </c>
      <c r="T7007">
        <v>10</v>
      </c>
      <c r="U7007">
        <v>130</v>
      </c>
      <c r="V7007">
        <v>190</v>
      </c>
      <c r="W7007">
        <v>0.84945599999999999</v>
      </c>
      <c r="X7007">
        <v>1.0193471999999999</v>
      </c>
    </row>
    <row r="7008" spans="1:24" hidden="1" x14ac:dyDescent="0.3">
      <c r="A7008" t="s">
        <v>22113</v>
      </c>
      <c r="B7008" t="s">
        <v>8179</v>
      </c>
      <c r="C7008" t="s">
        <v>22107</v>
      </c>
      <c r="D7008" t="s">
        <v>22108</v>
      </c>
      <c r="E7008" t="s">
        <v>113</v>
      </c>
      <c r="F7008" t="s">
        <v>22109</v>
      </c>
      <c r="G7008" t="s">
        <v>247</v>
      </c>
      <c r="H7008" t="s">
        <v>308</v>
      </c>
      <c r="I7008" t="s">
        <v>344</v>
      </c>
      <c r="J7008" t="s">
        <v>22110</v>
      </c>
      <c r="K7008" t="s">
        <v>22111</v>
      </c>
      <c r="L7008" t="s">
        <v>120</v>
      </c>
      <c r="M7008">
        <v>40</v>
      </c>
      <c r="N7008" t="s">
        <v>8614</v>
      </c>
      <c r="O7008" t="s">
        <v>16290</v>
      </c>
      <c r="P7008">
        <v>3</v>
      </c>
      <c r="Q7008">
        <v>533</v>
      </c>
      <c r="R7008">
        <v>398</v>
      </c>
      <c r="W7008">
        <v>0.63640200000000002</v>
      </c>
      <c r="X7008">
        <v>0.76368239999999998</v>
      </c>
    </row>
    <row r="7009" spans="1:24" hidden="1" x14ac:dyDescent="0.3">
      <c r="A7009" t="s">
        <v>22114</v>
      </c>
      <c r="B7009" t="s">
        <v>8211</v>
      </c>
      <c r="C7009" t="s">
        <v>22107</v>
      </c>
      <c r="D7009" t="s">
        <v>22108</v>
      </c>
      <c r="E7009" t="s">
        <v>113</v>
      </c>
      <c r="F7009" t="s">
        <v>22109</v>
      </c>
      <c r="G7009" t="s">
        <v>247</v>
      </c>
      <c r="H7009" t="s">
        <v>308</v>
      </c>
      <c r="I7009" t="s">
        <v>344</v>
      </c>
      <c r="J7009" t="s">
        <v>22110</v>
      </c>
      <c r="K7009" t="s">
        <v>22111</v>
      </c>
      <c r="L7009" t="s">
        <v>120</v>
      </c>
      <c r="M7009">
        <v>38</v>
      </c>
      <c r="N7009" t="s">
        <v>10031</v>
      </c>
      <c r="O7009" t="s">
        <v>13810</v>
      </c>
      <c r="P7009">
        <v>1</v>
      </c>
      <c r="Q7009">
        <v>1.2</v>
      </c>
      <c r="T7009">
        <v>114</v>
      </c>
      <c r="W7009">
        <v>1.1309733552923256</v>
      </c>
      <c r="X7009">
        <v>1.8095573684677211</v>
      </c>
    </row>
    <row r="7010" spans="1:24" hidden="1" x14ac:dyDescent="0.3">
      <c r="A7010" t="s">
        <v>22115</v>
      </c>
      <c r="B7010" t="s">
        <v>1304</v>
      </c>
      <c r="C7010" t="s">
        <v>22107</v>
      </c>
      <c r="D7010" t="s">
        <v>22108</v>
      </c>
      <c r="E7010" t="s">
        <v>113</v>
      </c>
      <c r="F7010" t="s">
        <v>22109</v>
      </c>
      <c r="G7010" t="s">
        <v>247</v>
      </c>
      <c r="H7010" t="s">
        <v>308</v>
      </c>
      <c r="I7010" t="s">
        <v>344</v>
      </c>
      <c r="J7010" t="s">
        <v>22110</v>
      </c>
      <c r="K7010" t="s">
        <v>22111</v>
      </c>
      <c r="L7010" t="s">
        <v>120</v>
      </c>
      <c r="M7010">
        <v>0</v>
      </c>
      <c r="N7010" t="s">
        <v>113</v>
      </c>
      <c r="O7010" t="s">
        <v>13812</v>
      </c>
      <c r="P7010">
        <v>1</v>
      </c>
    </row>
    <row r="7011" spans="1:24" hidden="1" x14ac:dyDescent="0.3">
      <c r="A7011" t="s">
        <v>22116</v>
      </c>
      <c r="B7011" t="s">
        <v>8174</v>
      </c>
      <c r="C7011" t="s">
        <v>22117</v>
      </c>
      <c r="D7011" t="s">
        <v>22118</v>
      </c>
      <c r="E7011" t="s">
        <v>113</v>
      </c>
      <c r="F7011" t="s">
        <v>22119</v>
      </c>
      <c r="G7011" t="s">
        <v>247</v>
      </c>
      <c r="H7011" t="s">
        <v>371</v>
      </c>
      <c r="I7011" t="s">
        <v>115</v>
      </c>
      <c r="J7011" t="s">
        <v>22120</v>
      </c>
      <c r="K7011" t="s">
        <v>22121</v>
      </c>
      <c r="L7011" t="s">
        <v>1173</v>
      </c>
      <c r="M7011">
        <v>49</v>
      </c>
      <c r="N7011" t="s">
        <v>9085</v>
      </c>
      <c r="O7011" t="s">
        <v>17159</v>
      </c>
      <c r="P7011">
        <v>3</v>
      </c>
      <c r="Q7011">
        <v>1450</v>
      </c>
      <c r="R7011">
        <v>400</v>
      </c>
      <c r="T7011">
        <v>25</v>
      </c>
      <c r="U7011">
        <v>120</v>
      </c>
      <c r="V7011">
        <v>240</v>
      </c>
      <c r="W7011">
        <v>1.74</v>
      </c>
      <c r="X7011">
        <v>2.0880000000000001</v>
      </c>
    </row>
    <row r="7012" spans="1:24" hidden="1" x14ac:dyDescent="0.3">
      <c r="A7012" t="s">
        <v>22122</v>
      </c>
      <c r="B7012" t="s">
        <v>8617</v>
      </c>
      <c r="C7012" t="s">
        <v>22117</v>
      </c>
      <c r="D7012" t="s">
        <v>22118</v>
      </c>
      <c r="E7012" t="s">
        <v>113</v>
      </c>
      <c r="F7012" t="s">
        <v>22119</v>
      </c>
      <c r="G7012" t="s">
        <v>247</v>
      </c>
      <c r="H7012" t="s">
        <v>371</v>
      </c>
      <c r="I7012" t="s">
        <v>115</v>
      </c>
      <c r="J7012" t="s">
        <v>22120</v>
      </c>
      <c r="K7012" t="s">
        <v>22121</v>
      </c>
      <c r="L7012" t="s">
        <v>1173</v>
      </c>
      <c r="M7012">
        <v>47</v>
      </c>
      <c r="N7012" t="s">
        <v>9085</v>
      </c>
      <c r="O7012" t="s">
        <v>10794</v>
      </c>
      <c r="P7012">
        <v>3</v>
      </c>
      <c r="Q7012">
        <v>1499</v>
      </c>
      <c r="R7012">
        <v>369</v>
      </c>
      <c r="T7012">
        <v>25</v>
      </c>
      <c r="U7012">
        <v>120</v>
      </c>
      <c r="V7012">
        <v>240</v>
      </c>
      <c r="W7012">
        <v>1.6593929999999999</v>
      </c>
      <c r="X7012">
        <v>1.9912715999999997</v>
      </c>
    </row>
    <row r="7013" spans="1:24" hidden="1" x14ac:dyDescent="0.3">
      <c r="A7013" t="s">
        <v>22123</v>
      </c>
      <c r="B7013" t="s">
        <v>8179</v>
      </c>
      <c r="C7013" t="s">
        <v>22117</v>
      </c>
      <c r="D7013" t="s">
        <v>22118</v>
      </c>
      <c r="E7013" t="s">
        <v>113</v>
      </c>
      <c r="F7013" t="s">
        <v>22119</v>
      </c>
      <c r="G7013" t="s">
        <v>247</v>
      </c>
      <c r="H7013" t="s">
        <v>371</v>
      </c>
      <c r="I7013" t="s">
        <v>115</v>
      </c>
      <c r="J7013" t="s">
        <v>22120</v>
      </c>
      <c r="K7013" t="s">
        <v>22121</v>
      </c>
      <c r="L7013" t="s">
        <v>1173</v>
      </c>
      <c r="M7013">
        <v>47</v>
      </c>
      <c r="N7013" t="s">
        <v>9085</v>
      </c>
      <c r="O7013" t="s">
        <v>10858</v>
      </c>
      <c r="P7013">
        <v>6</v>
      </c>
      <c r="Q7013">
        <v>400</v>
      </c>
      <c r="R7013">
        <v>300</v>
      </c>
      <c r="W7013">
        <v>0.72</v>
      </c>
      <c r="X7013">
        <v>0.86399999999999999</v>
      </c>
    </row>
    <row r="7014" spans="1:24" hidden="1" x14ac:dyDescent="0.3">
      <c r="A7014" t="s">
        <v>22124</v>
      </c>
      <c r="B7014" t="s">
        <v>8211</v>
      </c>
      <c r="C7014" t="s">
        <v>22117</v>
      </c>
      <c r="D7014" t="s">
        <v>22118</v>
      </c>
      <c r="E7014" t="s">
        <v>113</v>
      </c>
      <c r="F7014" t="s">
        <v>22119</v>
      </c>
      <c r="G7014" t="s">
        <v>247</v>
      </c>
      <c r="H7014" t="s">
        <v>371</v>
      </c>
      <c r="I7014" t="s">
        <v>115</v>
      </c>
      <c r="J7014" t="s">
        <v>22120</v>
      </c>
      <c r="K7014" t="s">
        <v>22121</v>
      </c>
      <c r="L7014" t="s">
        <v>1173</v>
      </c>
      <c r="M7014">
        <v>48</v>
      </c>
      <c r="N7014" t="s">
        <v>113</v>
      </c>
      <c r="O7014" t="s">
        <v>9493</v>
      </c>
      <c r="P7014">
        <v>1</v>
      </c>
      <c r="Q7014">
        <v>0.6</v>
      </c>
      <c r="T7014">
        <v>218.82</v>
      </c>
      <c r="W7014">
        <v>0.28274333882308139</v>
      </c>
      <c r="X7014">
        <v>0.45238934211693027</v>
      </c>
    </row>
    <row r="7015" spans="1:24" hidden="1" x14ac:dyDescent="0.3">
      <c r="A7015" t="s">
        <v>22125</v>
      </c>
      <c r="B7015" t="s">
        <v>1304</v>
      </c>
      <c r="C7015" t="s">
        <v>22117</v>
      </c>
      <c r="D7015" t="s">
        <v>22118</v>
      </c>
      <c r="E7015" t="s">
        <v>113</v>
      </c>
      <c r="F7015" t="s">
        <v>22119</v>
      </c>
      <c r="G7015" t="s">
        <v>247</v>
      </c>
      <c r="H7015" t="s">
        <v>371</v>
      </c>
      <c r="I7015" t="s">
        <v>115</v>
      </c>
      <c r="J7015" t="s">
        <v>22120</v>
      </c>
      <c r="K7015" t="s">
        <v>22121</v>
      </c>
      <c r="L7015" t="s">
        <v>1173</v>
      </c>
      <c r="M7015">
        <v>0</v>
      </c>
      <c r="N7015" t="s">
        <v>113</v>
      </c>
      <c r="O7015" t="s">
        <v>13812</v>
      </c>
      <c r="P7015">
        <v>1</v>
      </c>
    </row>
    <row r="7016" spans="1:24" hidden="1" x14ac:dyDescent="0.3">
      <c r="A7016" t="s">
        <v>22126</v>
      </c>
      <c r="B7016" t="s">
        <v>8174</v>
      </c>
      <c r="C7016" t="s">
        <v>22127</v>
      </c>
      <c r="D7016" t="s">
        <v>22128</v>
      </c>
      <c r="E7016" t="s">
        <v>113</v>
      </c>
      <c r="F7016" t="s">
        <v>22129</v>
      </c>
      <c r="G7016" t="s">
        <v>247</v>
      </c>
      <c r="H7016" t="s">
        <v>1296</v>
      </c>
      <c r="I7016" t="s">
        <v>285</v>
      </c>
      <c r="J7016" t="s">
        <v>22130</v>
      </c>
      <c r="K7016" t="s">
        <v>22131</v>
      </c>
      <c r="L7016" t="s">
        <v>120</v>
      </c>
      <c r="M7016">
        <v>40</v>
      </c>
      <c r="N7016" t="s">
        <v>8614</v>
      </c>
      <c r="O7016" t="s">
        <v>9835</v>
      </c>
      <c r="P7016">
        <v>3</v>
      </c>
      <c r="Q7016">
        <v>694</v>
      </c>
      <c r="R7016">
        <v>408</v>
      </c>
      <c r="T7016">
        <v>60</v>
      </c>
      <c r="U7016">
        <v>160</v>
      </c>
      <c r="V7016">
        <v>325</v>
      </c>
      <c r="W7016">
        <v>0.84945599999999999</v>
      </c>
      <c r="X7016">
        <v>1.0193471999999999</v>
      </c>
    </row>
    <row r="7017" spans="1:24" hidden="1" x14ac:dyDescent="0.3">
      <c r="A7017" t="s">
        <v>22132</v>
      </c>
      <c r="B7017" t="s">
        <v>8617</v>
      </c>
      <c r="C7017" t="s">
        <v>22127</v>
      </c>
      <c r="D7017" t="s">
        <v>22128</v>
      </c>
      <c r="E7017" t="s">
        <v>113</v>
      </c>
      <c r="F7017" t="s">
        <v>22129</v>
      </c>
      <c r="G7017" t="s">
        <v>247</v>
      </c>
      <c r="H7017" t="s">
        <v>1296</v>
      </c>
      <c r="I7017" t="s">
        <v>285</v>
      </c>
      <c r="J7017" t="s">
        <v>22130</v>
      </c>
      <c r="K7017" t="s">
        <v>22131</v>
      </c>
      <c r="L7017" t="s">
        <v>120</v>
      </c>
      <c r="M7017">
        <v>40</v>
      </c>
      <c r="N7017" t="s">
        <v>9659</v>
      </c>
      <c r="O7017" t="s">
        <v>10476</v>
      </c>
      <c r="P7017">
        <v>3</v>
      </c>
      <c r="Q7017">
        <v>1500</v>
      </c>
      <c r="R7017">
        <v>469</v>
      </c>
      <c r="T7017">
        <v>60</v>
      </c>
      <c r="U7017">
        <v>160</v>
      </c>
      <c r="V7017">
        <v>325</v>
      </c>
      <c r="W7017">
        <v>2.1105</v>
      </c>
      <c r="X7017">
        <v>2.5326</v>
      </c>
    </row>
    <row r="7018" spans="1:24" hidden="1" x14ac:dyDescent="0.3">
      <c r="A7018" t="s">
        <v>22133</v>
      </c>
      <c r="B7018" t="s">
        <v>8179</v>
      </c>
      <c r="C7018" t="s">
        <v>22127</v>
      </c>
      <c r="D7018" t="s">
        <v>22128</v>
      </c>
      <c r="E7018" t="s">
        <v>113</v>
      </c>
      <c r="F7018" t="s">
        <v>22129</v>
      </c>
      <c r="G7018" t="s">
        <v>247</v>
      </c>
      <c r="H7018" t="s">
        <v>1296</v>
      </c>
      <c r="I7018" t="s">
        <v>285</v>
      </c>
      <c r="J7018" t="s">
        <v>22130</v>
      </c>
      <c r="K7018" t="s">
        <v>22131</v>
      </c>
      <c r="L7018" t="s">
        <v>120</v>
      </c>
      <c r="M7018">
        <v>40</v>
      </c>
      <c r="N7018" t="s">
        <v>8614</v>
      </c>
      <c r="O7018" t="s">
        <v>9568</v>
      </c>
      <c r="P7018">
        <v>3</v>
      </c>
      <c r="Q7018">
        <v>409</v>
      </c>
      <c r="R7018">
        <v>269</v>
      </c>
      <c r="W7018">
        <v>0.330063</v>
      </c>
      <c r="X7018">
        <v>0.39607559999999997</v>
      </c>
    </row>
    <row r="7019" spans="1:24" hidden="1" x14ac:dyDescent="0.3">
      <c r="A7019" t="s">
        <v>22134</v>
      </c>
      <c r="B7019" t="s">
        <v>1304</v>
      </c>
      <c r="C7019" t="s">
        <v>22127</v>
      </c>
      <c r="D7019" t="s">
        <v>22128</v>
      </c>
      <c r="E7019" t="s">
        <v>113</v>
      </c>
      <c r="F7019" t="s">
        <v>22129</v>
      </c>
      <c r="G7019" t="s">
        <v>247</v>
      </c>
      <c r="H7019" t="s">
        <v>1296</v>
      </c>
      <c r="I7019" t="s">
        <v>285</v>
      </c>
      <c r="J7019" t="s">
        <v>22130</v>
      </c>
      <c r="K7019" t="s">
        <v>22131</v>
      </c>
      <c r="L7019" t="s">
        <v>120</v>
      </c>
      <c r="M7019">
        <v>0</v>
      </c>
      <c r="N7019" t="s">
        <v>113</v>
      </c>
      <c r="O7019" t="s">
        <v>13812</v>
      </c>
      <c r="P7019">
        <v>1</v>
      </c>
    </row>
    <row r="7020" spans="1:24" hidden="1" x14ac:dyDescent="0.3">
      <c r="A7020" t="s">
        <v>22135</v>
      </c>
      <c r="B7020" t="s">
        <v>8174</v>
      </c>
      <c r="C7020" t="s">
        <v>2478</v>
      </c>
      <c r="D7020" t="s">
        <v>2477</v>
      </c>
      <c r="E7020" t="s">
        <v>113</v>
      </c>
      <c r="F7020" t="s">
        <v>2479</v>
      </c>
      <c r="G7020" t="s">
        <v>133</v>
      </c>
      <c r="H7020" t="s">
        <v>2044</v>
      </c>
      <c r="I7020" t="s">
        <v>438</v>
      </c>
      <c r="J7020" t="s">
        <v>22136</v>
      </c>
      <c r="K7020" t="s">
        <v>22137</v>
      </c>
      <c r="L7020" t="s">
        <v>9030</v>
      </c>
      <c r="M7020">
        <v>60</v>
      </c>
      <c r="N7020" t="s">
        <v>113</v>
      </c>
      <c r="O7020" t="s">
        <v>20006</v>
      </c>
      <c r="P7020">
        <v>2</v>
      </c>
      <c r="Q7020">
        <v>2500</v>
      </c>
      <c r="R7020">
        <v>355</v>
      </c>
      <c r="S7020">
        <v>192</v>
      </c>
      <c r="T7020">
        <v>115</v>
      </c>
      <c r="U7020">
        <v>280</v>
      </c>
      <c r="W7020">
        <v>1.7749999999999999</v>
      </c>
      <c r="X7020">
        <v>2.13</v>
      </c>
    </row>
    <row r="7021" spans="1:24" hidden="1" x14ac:dyDescent="0.3">
      <c r="A7021" t="s">
        <v>22138</v>
      </c>
      <c r="B7021" t="s">
        <v>8179</v>
      </c>
      <c r="C7021" t="s">
        <v>2478</v>
      </c>
      <c r="D7021" t="s">
        <v>2477</v>
      </c>
      <c r="E7021" t="s">
        <v>113</v>
      </c>
      <c r="F7021" t="s">
        <v>2479</v>
      </c>
      <c r="G7021" t="s">
        <v>133</v>
      </c>
      <c r="H7021" t="s">
        <v>2044</v>
      </c>
      <c r="I7021" t="s">
        <v>438</v>
      </c>
      <c r="J7021" t="s">
        <v>22136</v>
      </c>
      <c r="K7021" t="s">
        <v>22137</v>
      </c>
      <c r="L7021" t="s">
        <v>9030</v>
      </c>
      <c r="M7021">
        <v>60</v>
      </c>
      <c r="N7021" t="s">
        <v>113</v>
      </c>
      <c r="O7021" t="s">
        <v>17706</v>
      </c>
      <c r="P7021">
        <v>1</v>
      </c>
      <c r="Q7021">
        <v>440</v>
      </c>
      <c r="R7021">
        <v>400</v>
      </c>
      <c r="S7021">
        <v>120</v>
      </c>
      <c r="W7021">
        <v>0.17599999999999999</v>
      </c>
      <c r="X7021">
        <v>0.21119999999999997</v>
      </c>
    </row>
    <row r="7022" spans="1:24" hidden="1" x14ac:dyDescent="0.3">
      <c r="A7022" t="s">
        <v>22139</v>
      </c>
      <c r="B7022" t="s">
        <v>8536</v>
      </c>
      <c r="C7022" t="s">
        <v>2478</v>
      </c>
      <c r="D7022" t="s">
        <v>2477</v>
      </c>
      <c r="E7022" t="s">
        <v>113</v>
      </c>
      <c r="F7022" t="s">
        <v>2479</v>
      </c>
      <c r="G7022" t="s">
        <v>133</v>
      </c>
      <c r="H7022" t="s">
        <v>2044</v>
      </c>
      <c r="I7022" t="s">
        <v>438</v>
      </c>
      <c r="J7022" t="s">
        <v>22136</v>
      </c>
      <c r="K7022" t="s">
        <v>22137</v>
      </c>
      <c r="L7022" t="s">
        <v>9030</v>
      </c>
      <c r="M7022">
        <v>58</v>
      </c>
      <c r="N7022" t="s">
        <v>113</v>
      </c>
      <c r="O7022" t="s">
        <v>21498</v>
      </c>
      <c r="P7022">
        <v>1</v>
      </c>
      <c r="Q7022">
        <v>440</v>
      </c>
      <c r="R7022">
        <v>400</v>
      </c>
      <c r="S7022">
        <v>120</v>
      </c>
      <c r="W7022">
        <v>0.17599999999999999</v>
      </c>
      <c r="X7022">
        <v>0.21119999999999997</v>
      </c>
    </row>
    <row r="7023" spans="1:24" hidden="1" x14ac:dyDescent="0.3">
      <c r="A7023" t="s">
        <v>22140</v>
      </c>
      <c r="B7023" t="s">
        <v>8211</v>
      </c>
      <c r="C7023" t="s">
        <v>2478</v>
      </c>
      <c r="D7023" t="s">
        <v>2477</v>
      </c>
      <c r="E7023" t="s">
        <v>113</v>
      </c>
      <c r="F7023" t="s">
        <v>2479</v>
      </c>
      <c r="G7023" t="s">
        <v>133</v>
      </c>
      <c r="H7023" t="s">
        <v>2044</v>
      </c>
      <c r="I7023" t="s">
        <v>438</v>
      </c>
      <c r="J7023" t="s">
        <v>22136</v>
      </c>
      <c r="K7023" t="s">
        <v>22137</v>
      </c>
      <c r="L7023" t="s">
        <v>9030</v>
      </c>
      <c r="M7023">
        <v>58</v>
      </c>
      <c r="N7023" t="s">
        <v>113</v>
      </c>
      <c r="O7023" t="s">
        <v>9493</v>
      </c>
      <c r="P7023">
        <v>2</v>
      </c>
      <c r="Q7023">
        <v>0.6</v>
      </c>
      <c r="T7023">
        <v>113</v>
      </c>
      <c r="U7023">
        <v>281</v>
      </c>
      <c r="W7023">
        <v>0.56548667764616278</v>
      </c>
      <c r="X7023">
        <v>0.90477868423386054</v>
      </c>
    </row>
    <row r="7024" spans="1:24" hidden="1" x14ac:dyDescent="0.3">
      <c r="A7024" t="s">
        <v>22141</v>
      </c>
      <c r="B7024" t="s">
        <v>8174</v>
      </c>
      <c r="C7024" t="s">
        <v>7829</v>
      </c>
      <c r="D7024" t="s">
        <v>7828</v>
      </c>
      <c r="E7024" t="s">
        <v>113</v>
      </c>
      <c r="F7024" t="s">
        <v>7830</v>
      </c>
      <c r="G7024" t="s">
        <v>1356</v>
      </c>
      <c r="H7024" t="s">
        <v>1148</v>
      </c>
      <c r="I7024" t="s">
        <v>1113</v>
      </c>
      <c r="J7024" t="s">
        <v>22142</v>
      </c>
      <c r="K7024" t="s">
        <v>22143</v>
      </c>
      <c r="L7024" t="s">
        <v>120</v>
      </c>
      <c r="M7024">
        <v>40</v>
      </c>
      <c r="N7024" t="s">
        <v>9085</v>
      </c>
      <c r="O7024" t="s">
        <v>8467</v>
      </c>
      <c r="P7024">
        <v>3</v>
      </c>
      <c r="Q7024">
        <v>1499</v>
      </c>
      <c r="R7024">
        <v>349</v>
      </c>
      <c r="S7024">
        <v>166</v>
      </c>
      <c r="T7024">
        <v>20</v>
      </c>
      <c r="U7024">
        <v>120</v>
      </c>
      <c r="V7024">
        <v>200</v>
      </c>
      <c r="W7024">
        <v>1.569453</v>
      </c>
      <c r="X7024">
        <v>1.8833435999999999</v>
      </c>
    </row>
    <row r="7025" spans="1:24" hidden="1" x14ac:dyDescent="0.3">
      <c r="A7025" t="s">
        <v>22144</v>
      </c>
      <c r="B7025" t="s">
        <v>8617</v>
      </c>
      <c r="C7025" t="s">
        <v>7829</v>
      </c>
      <c r="D7025" t="s">
        <v>7828</v>
      </c>
      <c r="E7025" t="s">
        <v>113</v>
      </c>
      <c r="F7025" t="s">
        <v>7830</v>
      </c>
      <c r="G7025" t="s">
        <v>1356</v>
      </c>
      <c r="H7025" t="s">
        <v>1148</v>
      </c>
      <c r="I7025" t="s">
        <v>1113</v>
      </c>
      <c r="J7025" t="s">
        <v>22142</v>
      </c>
      <c r="K7025" t="s">
        <v>22143</v>
      </c>
      <c r="L7025" t="s">
        <v>120</v>
      </c>
      <c r="M7025">
        <v>40</v>
      </c>
      <c r="N7025" t="s">
        <v>9085</v>
      </c>
      <c r="O7025" t="s">
        <v>11594</v>
      </c>
      <c r="P7025">
        <v>3</v>
      </c>
      <c r="Q7025">
        <v>699</v>
      </c>
      <c r="R7025">
        <v>395</v>
      </c>
      <c r="S7025">
        <v>160</v>
      </c>
      <c r="T7025">
        <v>20</v>
      </c>
      <c r="U7025">
        <v>120</v>
      </c>
      <c r="V7025">
        <v>200</v>
      </c>
      <c r="W7025">
        <v>0.82831500000000002</v>
      </c>
      <c r="X7025">
        <v>0.99397800000000003</v>
      </c>
    </row>
    <row r="7026" spans="1:24" hidden="1" x14ac:dyDescent="0.3">
      <c r="A7026" t="s">
        <v>22145</v>
      </c>
      <c r="B7026" t="s">
        <v>8179</v>
      </c>
      <c r="C7026" t="s">
        <v>7829</v>
      </c>
      <c r="D7026" t="s">
        <v>7828</v>
      </c>
      <c r="E7026" t="s">
        <v>113</v>
      </c>
      <c r="F7026" t="s">
        <v>7830</v>
      </c>
      <c r="G7026" t="s">
        <v>1356</v>
      </c>
      <c r="H7026" t="s">
        <v>1148</v>
      </c>
      <c r="I7026" t="s">
        <v>1113</v>
      </c>
      <c r="J7026" t="s">
        <v>22142</v>
      </c>
      <c r="K7026" t="s">
        <v>22143</v>
      </c>
      <c r="L7026" t="s">
        <v>120</v>
      </c>
      <c r="M7026">
        <v>40</v>
      </c>
      <c r="N7026" t="s">
        <v>9085</v>
      </c>
      <c r="O7026" t="s">
        <v>11880</v>
      </c>
      <c r="P7026">
        <v>3</v>
      </c>
      <c r="Q7026">
        <v>400</v>
      </c>
      <c r="R7026">
        <v>300</v>
      </c>
      <c r="S7026">
        <v>100</v>
      </c>
      <c r="W7026">
        <v>0.36</v>
      </c>
      <c r="X7026">
        <v>0.432</v>
      </c>
    </row>
    <row r="7027" spans="1:24" hidden="1" x14ac:dyDescent="0.3">
      <c r="A7027" t="s">
        <v>22146</v>
      </c>
      <c r="B7027" t="s">
        <v>8174</v>
      </c>
      <c r="C7027" t="s">
        <v>22147</v>
      </c>
      <c r="D7027" t="s">
        <v>22148</v>
      </c>
      <c r="E7027" t="s">
        <v>113</v>
      </c>
      <c r="F7027" t="s">
        <v>22149</v>
      </c>
      <c r="G7027" t="s">
        <v>1356</v>
      </c>
      <c r="H7027" t="s">
        <v>127</v>
      </c>
      <c r="I7027" t="s">
        <v>115</v>
      </c>
      <c r="J7027" t="s">
        <v>22150</v>
      </c>
      <c r="K7027" t="s">
        <v>22151</v>
      </c>
      <c r="L7027" t="s">
        <v>10083</v>
      </c>
      <c r="M7027">
        <v>20</v>
      </c>
      <c r="N7027" t="s">
        <v>8614</v>
      </c>
      <c r="O7027" t="s">
        <v>9042</v>
      </c>
      <c r="P7027">
        <v>3</v>
      </c>
      <c r="Q7027">
        <v>1412</v>
      </c>
      <c r="R7027">
        <v>353</v>
      </c>
      <c r="S7027">
        <v>164</v>
      </c>
      <c r="T7027">
        <v>20</v>
      </c>
      <c r="U7027">
        <v>130</v>
      </c>
      <c r="V7027">
        <v>260</v>
      </c>
      <c r="W7027">
        <v>1.4953080000000001</v>
      </c>
      <c r="X7027">
        <v>1.7943696</v>
      </c>
    </row>
    <row r="7028" spans="1:24" hidden="1" x14ac:dyDescent="0.3">
      <c r="A7028" t="s">
        <v>22152</v>
      </c>
      <c r="B7028" t="s">
        <v>8617</v>
      </c>
      <c r="C7028" t="s">
        <v>22147</v>
      </c>
      <c r="D7028" t="s">
        <v>22148</v>
      </c>
      <c r="E7028" t="s">
        <v>113</v>
      </c>
      <c r="F7028" t="s">
        <v>22149</v>
      </c>
      <c r="G7028" t="s">
        <v>1356</v>
      </c>
      <c r="H7028" t="s">
        <v>127</v>
      </c>
      <c r="I7028" t="s">
        <v>115</v>
      </c>
      <c r="J7028" t="s">
        <v>22150</v>
      </c>
      <c r="K7028" t="s">
        <v>22151</v>
      </c>
      <c r="L7028" t="s">
        <v>10083</v>
      </c>
      <c r="M7028">
        <v>20</v>
      </c>
      <c r="N7028" t="s">
        <v>8614</v>
      </c>
      <c r="O7028" t="s">
        <v>9835</v>
      </c>
      <c r="P7028">
        <v>3</v>
      </c>
      <c r="Q7028">
        <v>694</v>
      </c>
      <c r="R7028">
        <v>408</v>
      </c>
      <c r="T7028">
        <v>20</v>
      </c>
      <c r="U7028">
        <v>130</v>
      </c>
      <c r="V7028">
        <v>260</v>
      </c>
      <c r="W7028">
        <v>0.84945599999999999</v>
      </c>
      <c r="X7028">
        <v>1.0193471999999999</v>
      </c>
    </row>
    <row r="7029" spans="1:24" hidden="1" x14ac:dyDescent="0.3">
      <c r="A7029" t="s">
        <v>22153</v>
      </c>
      <c r="B7029" t="s">
        <v>8179</v>
      </c>
      <c r="C7029" t="s">
        <v>22147</v>
      </c>
      <c r="D7029" t="s">
        <v>22148</v>
      </c>
      <c r="E7029" t="s">
        <v>113</v>
      </c>
      <c r="F7029" t="s">
        <v>22149</v>
      </c>
      <c r="G7029" t="s">
        <v>1356</v>
      </c>
      <c r="H7029" t="s">
        <v>127</v>
      </c>
      <c r="I7029" t="s">
        <v>115</v>
      </c>
      <c r="J7029" t="s">
        <v>22150</v>
      </c>
      <c r="K7029" t="s">
        <v>22151</v>
      </c>
      <c r="L7029" t="s">
        <v>10083</v>
      </c>
      <c r="M7029">
        <v>20</v>
      </c>
      <c r="N7029" t="s">
        <v>113</v>
      </c>
      <c r="O7029" t="s">
        <v>9568</v>
      </c>
      <c r="P7029">
        <v>3</v>
      </c>
      <c r="Q7029">
        <v>409</v>
      </c>
      <c r="R7029">
        <v>269</v>
      </c>
      <c r="W7029">
        <v>0.330063</v>
      </c>
      <c r="X7029">
        <v>0.39607559999999997</v>
      </c>
    </row>
    <row r="7030" spans="1:24" hidden="1" x14ac:dyDescent="0.3">
      <c r="A7030" t="s">
        <v>22154</v>
      </c>
      <c r="B7030" t="s">
        <v>8536</v>
      </c>
      <c r="C7030" t="s">
        <v>22147</v>
      </c>
      <c r="D7030" t="s">
        <v>22148</v>
      </c>
      <c r="E7030" t="s">
        <v>113</v>
      </c>
      <c r="F7030" t="s">
        <v>22149</v>
      </c>
      <c r="G7030" t="s">
        <v>1356</v>
      </c>
      <c r="H7030" t="s">
        <v>127</v>
      </c>
      <c r="I7030" t="s">
        <v>115</v>
      </c>
      <c r="J7030" t="s">
        <v>22150</v>
      </c>
      <c r="K7030" t="s">
        <v>22151</v>
      </c>
      <c r="L7030" t="s">
        <v>10083</v>
      </c>
      <c r="M7030">
        <v>20</v>
      </c>
      <c r="N7030" t="s">
        <v>113</v>
      </c>
      <c r="O7030" t="s">
        <v>12523</v>
      </c>
      <c r="P7030">
        <v>3</v>
      </c>
      <c r="Q7030">
        <v>409</v>
      </c>
      <c r="R7030">
        <v>269</v>
      </c>
      <c r="W7030">
        <v>0.330063</v>
      </c>
      <c r="X7030">
        <v>0.39607559999999997</v>
      </c>
    </row>
    <row r="7031" spans="1:24" hidden="1" x14ac:dyDescent="0.3">
      <c r="A7031" t="s">
        <v>22155</v>
      </c>
      <c r="B7031" t="s">
        <v>8174</v>
      </c>
      <c r="C7031" t="s">
        <v>22156</v>
      </c>
      <c r="D7031" t="s">
        <v>22157</v>
      </c>
      <c r="E7031" t="s">
        <v>113</v>
      </c>
      <c r="F7031" t="s">
        <v>22158</v>
      </c>
      <c r="G7031" t="s">
        <v>247</v>
      </c>
      <c r="H7031" t="s">
        <v>22159</v>
      </c>
      <c r="I7031" t="s">
        <v>138</v>
      </c>
      <c r="J7031" t="s">
        <v>22160</v>
      </c>
      <c r="K7031" t="s">
        <v>22161</v>
      </c>
      <c r="L7031" t="s">
        <v>120</v>
      </c>
      <c r="M7031">
        <v>40</v>
      </c>
      <c r="N7031" t="s">
        <v>9085</v>
      </c>
      <c r="O7031" t="s">
        <v>10329</v>
      </c>
      <c r="P7031">
        <v>2</v>
      </c>
      <c r="Q7031">
        <v>2580</v>
      </c>
      <c r="R7031">
        <v>590</v>
      </c>
      <c r="T7031">
        <v>10</v>
      </c>
      <c r="U7031">
        <v>200</v>
      </c>
      <c r="W7031">
        <v>3.0444</v>
      </c>
      <c r="X7031">
        <v>3.6532799999999996</v>
      </c>
    </row>
    <row r="7032" spans="1:24" hidden="1" x14ac:dyDescent="0.3">
      <c r="A7032" t="s">
        <v>22162</v>
      </c>
      <c r="B7032" t="s">
        <v>8179</v>
      </c>
      <c r="C7032" t="s">
        <v>22156</v>
      </c>
      <c r="D7032" t="s">
        <v>22157</v>
      </c>
      <c r="E7032" t="s">
        <v>113</v>
      </c>
      <c r="F7032" t="s">
        <v>22158</v>
      </c>
      <c r="G7032" t="s">
        <v>247</v>
      </c>
      <c r="H7032" t="s">
        <v>22159</v>
      </c>
      <c r="I7032" t="s">
        <v>138</v>
      </c>
      <c r="J7032" t="s">
        <v>22160</v>
      </c>
      <c r="K7032" t="s">
        <v>22161</v>
      </c>
      <c r="L7032" t="s">
        <v>120</v>
      </c>
      <c r="M7032">
        <v>40</v>
      </c>
      <c r="N7032" t="s">
        <v>9085</v>
      </c>
      <c r="O7032" t="s">
        <v>19878</v>
      </c>
      <c r="P7032">
        <v>1</v>
      </c>
      <c r="Q7032">
        <v>400</v>
      </c>
      <c r="R7032">
        <v>300</v>
      </c>
      <c r="W7032">
        <v>0.12</v>
      </c>
      <c r="X7032">
        <v>0.14399999999999999</v>
      </c>
    </row>
    <row r="7033" spans="1:24" hidden="1" x14ac:dyDescent="0.3">
      <c r="A7033" t="s">
        <v>22163</v>
      </c>
      <c r="B7033" t="s">
        <v>8536</v>
      </c>
      <c r="C7033" t="s">
        <v>22156</v>
      </c>
      <c r="D7033" t="s">
        <v>22157</v>
      </c>
      <c r="E7033" t="s">
        <v>113</v>
      </c>
      <c r="F7033" t="s">
        <v>22158</v>
      </c>
      <c r="G7033" t="s">
        <v>247</v>
      </c>
      <c r="H7033" t="s">
        <v>22159</v>
      </c>
      <c r="I7033" t="s">
        <v>138</v>
      </c>
      <c r="J7033" t="s">
        <v>22160</v>
      </c>
      <c r="K7033" t="s">
        <v>22161</v>
      </c>
      <c r="L7033" t="s">
        <v>120</v>
      </c>
      <c r="M7033">
        <v>37</v>
      </c>
      <c r="N7033" t="s">
        <v>9085</v>
      </c>
      <c r="O7033" t="s">
        <v>9131</v>
      </c>
      <c r="P7033">
        <v>1</v>
      </c>
      <c r="Q7033">
        <v>210</v>
      </c>
      <c r="R7033">
        <v>210</v>
      </c>
      <c r="W7033">
        <v>4.41E-2</v>
      </c>
      <c r="X7033">
        <v>5.2920000000000002E-2</v>
      </c>
    </row>
    <row r="7034" spans="1:24" hidden="1" x14ac:dyDescent="0.3">
      <c r="A7034" t="s">
        <v>22164</v>
      </c>
      <c r="B7034" t="s">
        <v>8211</v>
      </c>
      <c r="C7034" t="s">
        <v>22156</v>
      </c>
      <c r="D7034" t="s">
        <v>22157</v>
      </c>
      <c r="E7034" t="s">
        <v>113</v>
      </c>
      <c r="F7034" t="s">
        <v>22158</v>
      </c>
      <c r="G7034" t="s">
        <v>247</v>
      </c>
      <c r="H7034" t="s">
        <v>22159</v>
      </c>
      <c r="I7034" t="s">
        <v>138</v>
      </c>
      <c r="J7034" t="s">
        <v>22160</v>
      </c>
      <c r="K7034" t="s">
        <v>22161</v>
      </c>
      <c r="L7034" t="s">
        <v>120</v>
      </c>
      <c r="M7034">
        <v>37</v>
      </c>
      <c r="N7034" t="s">
        <v>113</v>
      </c>
      <c r="O7034" t="s">
        <v>9493</v>
      </c>
      <c r="P7034">
        <v>1</v>
      </c>
      <c r="Q7034">
        <v>0.9</v>
      </c>
      <c r="T7034">
        <v>212</v>
      </c>
      <c r="W7034">
        <v>0.63617251235193317</v>
      </c>
      <c r="X7034">
        <v>1.0178760197630932</v>
      </c>
    </row>
    <row r="7035" spans="1:24" hidden="1" x14ac:dyDescent="0.3">
      <c r="A7035" t="s">
        <v>22165</v>
      </c>
      <c r="B7035" t="s">
        <v>8174</v>
      </c>
      <c r="C7035" t="s">
        <v>22166</v>
      </c>
      <c r="D7035" t="s">
        <v>22167</v>
      </c>
      <c r="E7035" t="s">
        <v>113</v>
      </c>
      <c r="F7035" t="s">
        <v>22168</v>
      </c>
      <c r="G7035" t="s">
        <v>247</v>
      </c>
      <c r="H7035" t="s">
        <v>22169</v>
      </c>
      <c r="I7035" t="s">
        <v>218</v>
      </c>
      <c r="J7035" t="s">
        <v>22170</v>
      </c>
      <c r="K7035" t="s">
        <v>22171</v>
      </c>
      <c r="L7035" t="s">
        <v>8842</v>
      </c>
      <c r="M7035">
        <v>70</v>
      </c>
      <c r="N7035" t="s">
        <v>9085</v>
      </c>
      <c r="O7035" t="s">
        <v>10329</v>
      </c>
      <c r="P7035">
        <v>2</v>
      </c>
      <c r="Q7035">
        <v>2580</v>
      </c>
      <c r="R7035">
        <v>590</v>
      </c>
      <c r="T7035">
        <v>95</v>
      </c>
      <c r="U7035">
        <v>290</v>
      </c>
      <c r="W7035">
        <v>3.0444</v>
      </c>
      <c r="X7035">
        <v>3.6532799999999996</v>
      </c>
    </row>
    <row r="7036" spans="1:24" hidden="1" x14ac:dyDescent="0.3">
      <c r="A7036" t="s">
        <v>22172</v>
      </c>
      <c r="B7036" t="s">
        <v>8179</v>
      </c>
      <c r="C7036" t="s">
        <v>22166</v>
      </c>
      <c r="D7036" t="s">
        <v>22167</v>
      </c>
      <c r="E7036" t="s">
        <v>113</v>
      </c>
      <c r="F7036" t="s">
        <v>22168</v>
      </c>
      <c r="G7036" t="s">
        <v>247</v>
      </c>
      <c r="H7036" t="s">
        <v>22169</v>
      </c>
      <c r="I7036" t="s">
        <v>218</v>
      </c>
      <c r="J7036" t="s">
        <v>22170</v>
      </c>
      <c r="K7036" t="s">
        <v>22171</v>
      </c>
      <c r="L7036" t="s">
        <v>8842</v>
      </c>
      <c r="M7036">
        <v>70</v>
      </c>
      <c r="N7036" t="s">
        <v>9085</v>
      </c>
      <c r="O7036" t="s">
        <v>11880</v>
      </c>
      <c r="P7036">
        <v>2</v>
      </c>
      <c r="Q7036">
        <v>400</v>
      </c>
      <c r="R7036">
        <v>300</v>
      </c>
      <c r="W7036">
        <v>0.24</v>
      </c>
      <c r="X7036">
        <v>0.28799999999999998</v>
      </c>
    </row>
    <row r="7037" spans="1:24" hidden="1" x14ac:dyDescent="0.3">
      <c r="A7037" t="s">
        <v>22173</v>
      </c>
      <c r="B7037" t="s">
        <v>8536</v>
      </c>
      <c r="C7037" t="s">
        <v>22166</v>
      </c>
      <c r="D7037" t="s">
        <v>22167</v>
      </c>
      <c r="E7037" t="s">
        <v>113</v>
      </c>
      <c r="F7037" t="s">
        <v>22168</v>
      </c>
      <c r="G7037" t="s">
        <v>247</v>
      </c>
      <c r="H7037" t="s">
        <v>22169</v>
      </c>
      <c r="I7037" t="s">
        <v>218</v>
      </c>
      <c r="J7037" t="s">
        <v>22170</v>
      </c>
      <c r="K7037" t="s">
        <v>22171</v>
      </c>
      <c r="L7037" t="s">
        <v>8842</v>
      </c>
      <c r="M7037">
        <v>66</v>
      </c>
      <c r="N7037" t="s">
        <v>9085</v>
      </c>
      <c r="O7037" t="s">
        <v>9131</v>
      </c>
      <c r="P7037">
        <v>1</v>
      </c>
      <c r="Q7037">
        <v>210</v>
      </c>
      <c r="R7037">
        <v>210</v>
      </c>
      <c r="W7037">
        <v>4.41E-2</v>
      </c>
      <c r="X7037">
        <v>5.2920000000000002E-2</v>
      </c>
    </row>
    <row r="7038" spans="1:24" hidden="1" x14ac:dyDescent="0.3">
      <c r="A7038" t="s">
        <v>22174</v>
      </c>
      <c r="B7038" t="s">
        <v>8211</v>
      </c>
      <c r="C7038" t="s">
        <v>22166</v>
      </c>
      <c r="D7038" t="s">
        <v>22167</v>
      </c>
      <c r="E7038" t="s">
        <v>113</v>
      </c>
      <c r="F7038" t="s">
        <v>22168</v>
      </c>
      <c r="G7038" t="s">
        <v>247</v>
      </c>
      <c r="H7038" t="s">
        <v>22169</v>
      </c>
      <c r="I7038" t="s">
        <v>218</v>
      </c>
      <c r="J7038" t="s">
        <v>22170</v>
      </c>
      <c r="K7038" t="s">
        <v>22171</v>
      </c>
      <c r="L7038" t="s">
        <v>8842</v>
      </c>
      <c r="M7038">
        <v>66</v>
      </c>
      <c r="N7038" t="s">
        <v>113</v>
      </c>
      <c r="O7038" t="s">
        <v>9493</v>
      </c>
      <c r="P7038">
        <v>1</v>
      </c>
      <c r="Q7038">
        <v>1.2</v>
      </c>
      <c r="T7038">
        <v>92</v>
      </c>
      <c r="W7038">
        <v>1.1309733552923256</v>
      </c>
      <c r="X7038">
        <v>1.8095573684677211</v>
      </c>
    </row>
    <row r="7039" spans="1:24" hidden="1" x14ac:dyDescent="0.3">
      <c r="A7039" t="s">
        <v>22175</v>
      </c>
      <c r="B7039" t="s">
        <v>8174</v>
      </c>
      <c r="C7039" t="s">
        <v>22176</v>
      </c>
      <c r="D7039" t="s">
        <v>22177</v>
      </c>
      <c r="E7039" t="s">
        <v>113</v>
      </c>
      <c r="F7039" t="s">
        <v>22178</v>
      </c>
      <c r="G7039" t="s">
        <v>247</v>
      </c>
      <c r="H7039" t="s">
        <v>22159</v>
      </c>
      <c r="I7039" t="s">
        <v>138</v>
      </c>
      <c r="J7039" t="s">
        <v>22179</v>
      </c>
      <c r="K7039" t="s">
        <v>22180</v>
      </c>
      <c r="L7039" t="s">
        <v>9030</v>
      </c>
      <c r="M7039">
        <v>60</v>
      </c>
      <c r="N7039" t="s">
        <v>9085</v>
      </c>
      <c r="O7039" t="s">
        <v>10329</v>
      </c>
      <c r="P7039">
        <v>2</v>
      </c>
      <c r="Q7039">
        <v>2580</v>
      </c>
      <c r="R7039">
        <v>590</v>
      </c>
      <c r="T7039">
        <v>150</v>
      </c>
      <c r="U7039">
        <v>10</v>
      </c>
      <c r="W7039">
        <v>3.0444</v>
      </c>
      <c r="X7039">
        <v>3.6532799999999996</v>
      </c>
    </row>
    <row r="7040" spans="1:24" hidden="1" x14ac:dyDescent="0.3">
      <c r="A7040" t="s">
        <v>22181</v>
      </c>
      <c r="B7040" t="s">
        <v>8179</v>
      </c>
      <c r="C7040" t="s">
        <v>22176</v>
      </c>
      <c r="D7040" t="s">
        <v>22177</v>
      </c>
      <c r="E7040" t="s">
        <v>113</v>
      </c>
      <c r="F7040" t="s">
        <v>22178</v>
      </c>
      <c r="G7040" t="s">
        <v>247</v>
      </c>
      <c r="H7040" t="s">
        <v>22159</v>
      </c>
      <c r="I7040" t="s">
        <v>138</v>
      </c>
      <c r="J7040" t="s">
        <v>22179</v>
      </c>
      <c r="K7040" t="s">
        <v>22180</v>
      </c>
      <c r="L7040" t="s">
        <v>9030</v>
      </c>
      <c r="M7040">
        <v>60</v>
      </c>
      <c r="N7040" t="s">
        <v>9085</v>
      </c>
      <c r="O7040" t="s">
        <v>19878</v>
      </c>
      <c r="P7040">
        <v>1</v>
      </c>
      <c r="Q7040">
        <v>400</v>
      </c>
      <c r="R7040">
        <v>300</v>
      </c>
      <c r="W7040">
        <v>0.12</v>
      </c>
      <c r="X7040">
        <v>0.14399999999999999</v>
      </c>
    </row>
    <row r="7041" spans="1:24" hidden="1" x14ac:dyDescent="0.3">
      <c r="A7041" t="s">
        <v>22182</v>
      </c>
      <c r="B7041" t="s">
        <v>8536</v>
      </c>
      <c r="C7041" t="s">
        <v>22176</v>
      </c>
      <c r="D7041" t="s">
        <v>22177</v>
      </c>
      <c r="E7041" t="s">
        <v>113</v>
      </c>
      <c r="F7041" t="s">
        <v>22178</v>
      </c>
      <c r="G7041" t="s">
        <v>247</v>
      </c>
      <c r="H7041" t="s">
        <v>22159</v>
      </c>
      <c r="I7041" t="s">
        <v>138</v>
      </c>
      <c r="J7041" t="s">
        <v>22179</v>
      </c>
      <c r="K7041" t="s">
        <v>22180</v>
      </c>
      <c r="L7041" t="s">
        <v>9030</v>
      </c>
      <c r="M7041">
        <v>57</v>
      </c>
      <c r="N7041" t="s">
        <v>9085</v>
      </c>
      <c r="O7041" t="s">
        <v>9131</v>
      </c>
      <c r="P7041">
        <v>1</v>
      </c>
      <c r="Q7041">
        <v>210</v>
      </c>
      <c r="R7041">
        <v>210</v>
      </c>
      <c r="W7041">
        <v>4.41E-2</v>
      </c>
      <c r="X7041">
        <v>5.2920000000000002E-2</v>
      </c>
    </row>
    <row r="7042" spans="1:24" hidden="1" x14ac:dyDescent="0.3">
      <c r="A7042" t="s">
        <v>22183</v>
      </c>
      <c r="B7042" t="s">
        <v>8211</v>
      </c>
      <c r="C7042" t="s">
        <v>22176</v>
      </c>
      <c r="D7042" t="s">
        <v>22177</v>
      </c>
      <c r="E7042" t="s">
        <v>113</v>
      </c>
      <c r="F7042" t="s">
        <v>22178</v>
      </c>
      <c r="G7042" t="s">
        <v>247</v>
      </c>
      <c r="H7042" t="s">
        <v>22159</v>
      </c>
      <c r="I7042" t="s">
        <v>138</v>
      </c>
      <c r="J7042" t="s">
        <v>22179</v>
      </c>
      <c r="K7042" t="s">
        <v>22180</v>
      </c>
      <c r="L7042" t="s">
        <v>9030</v>
      </c>
      <c r="M7042">
        <v>57</v>
      </c>
      <c r="N7042" t="s">
        <v>113</v>
      </c>
      <c r="O7042" t="s">
        <v>9493</v>
      </c>
      <c r="P7042">
        <v>1</v>
      </c>
      <c r="Q7042">
        <v>1.2</v>
      </c>
      <c r="T7042">
        <v>142</v>
      </c>
      <c r="W7042">
        <v>1.1309733552923256</v>
      </c>
      <c r="X7042">
        <v>1.8095573684677211</v>
      </c>
    </row>
    <row r="7043" spans="1:24" hidden="1" x14ac:dyDescent="0.3">
      <c r="A7043" t="s">
        <v>22184</v>
      </c>
      <c r="B7043" t="s">
        <v>8174</v>
      </c>
      <c r="C7043" t="s">
        <v>22185</v>
      </c>
      <c r="D7043" t="s">
        <v>22186</v>
      </c>
      <c r="E7043" t="s">
        <v>113</v>
      </c>
      <c r="F7043" t="s">
        <v>22187</v>
      </c>
      <c r="G7043" t="s">
        <v>247</v>
      </c>
      <c r="H7043" t="s">
        <v>22169</v>
      </c>
      <c r="I7043" t="s">
        <v>138</v>
      </c>
      <c r="J7043" t="s">
        <v>22188</v>
      </c>
      <c r="K7043" t="s">
        <v>22189</v>
      </c>
      <c r="L7043" t="s">
        <v>8842</v>
      </c>
      <c r="M7043">
        <v>70</v>
      </c>
      <c r="N7043" t="s">
        <v>9085</v>
      </c>
      <c r="O7043" t="s">
        <v>10329</v>
      </c>
      <c r="P7043">
        <v>2</v>
      </c>
      <c r="Q7043">
        <v>2580</v>
      </c>
      <c r="R7043">
        <v>590</v>
      </c>
      <c r="T7043">
        <v>315</v>
      </c>
      <c r="U7043">
        <v>138</v>
      </c>
      <c r="W7043">
        <v>3.0444</v>
      </c>
      <c r="X7043">
        <v>3.6532799999999996</v>
      </c>
    </row>
    <row r="7044" spans="1:24" hidden="1" x14ac:dyDescent="0.3">
      <c r="A7044" t="s">
        <v>22190</v>
      </c>
      <c r="B7044" t="s">
        <v>8179</v>
      </c>
      <c r="C7044" t="s">
        <v>22185</v>
      </c>
      <c r="D7044" t="s">
        <v>22186</v>
      </c>
      <c r="E7044" t="s">
        <v>113</v>
      </c>
      <c r="F7044" t="s">
        <v>22187</v>
      </c>
      <c r="G7044" t="s">
        <v>247</v>
      </c>
      <c r="H7044" t="s">
        <v>22169</v>
      </c>
      <c r="I7044" t="s">
        <v>138</v>
      </c>
      <c r="J7044" t="s">
        <v>22188</v>
      </c>
      <c r="K7044" t="s">
        <v>22189</v>
      </c>
      <c r="L7044" t="s">
        <v>8842</v>
      </c>
      <c r="M7044">
        <v>70</v>
      </c>
      <c r="N7044" t="s">
        <v>9085</v>
      </c>
      <c r="O7044" t="s">
        <v>19878</v>
      </c>
      <c r="P7044">
        <v>1</v>
      </c>
      <c r="Q7044">
        <v>400</v>
      </c>
      <c r="R7044">
        <v>300</v>
      </c>
      <c r="W7044">
        <v>0.12</v>
      </c>
      <c r="X7044">
        <v>0.14399999999999999</v>
      </c>
    </row>
    <row r="7045" spans="1:24" hidden="1" x14ac:dyDescent="0.3">
      <c r="A7045" t="s">
        <v>22191</v>
      </c>
      <c r="B7045" t="s">
        <v>8536</v>
      </c>
      <c r="C7045" t="s">
        <v>22185</v>
      </c>
      <c r="D7045" t="s">
        <v>22186</v>
      </c>
      <c r="E7045" t="s">
        <v>113</v>
      </c>
      <c r="F7045" t="s">
        <v>22187</v>
      </c>
      <c r="G7045" t="s">
        <v>247</v>
      </c>
      <c r="H7045" t="s">
        <v>22169</v>
      </c>
      <c r="I7045" t="s">
        <v>138</v>
      </c>
      <c r="J7045" t="s">
        <v>22188</v>
      </c>
      <c r="K7045" t="s">
        <v>22189</v>
      </c>
      <c r="L7045" t="s">
        <v>8842</v>
      </c>
      <c r="M7045">
        <v>67</v>
      </c>
      <c r="N7045" t="s">
        <v>9085</v>
      </c>
      <c r="O7045" t="s">
        <v>9131</v>
      </c>
      <c r="P7045">
        <v>1</v>
      </c>
      <c r="Q7045">
        <v>210</v>
      </c>
      <c r="R7045">
        <v>210</v>
      </c>
      <c r="W7045">
        <v>4.41E-2</v>
      </c>
      <c r="X7045">
        <v>5.2920000000000002E-2</v>
      </c>
    </row>
    <row r="7046" spans="1:24" hidden="1" x14ac:dyDescent="0.3">
      <c r="A7046" t="s">
        <v>22192</v>
      </c>
      <c r="B7046" t="s">
        <v>8211</v>
      </c>
      <c r="C7046" t="s">
        <v>22185</v>
      </c>
      <c r="D7046" t="s">
        <v>22186</v>
      </c>
      <c r="E7046" t="s">
        <v>113</v>
      </c>
      <c r="F7046" t="s">
        <v>22187</v>
      </c>
      <c r="G7046" t="s">
        <v>247</v>
      </c>
      <c r="H7046" t="s">
        <v>22169</v>
      </c>
      <c r="I7046" t="s">
        <v>138</v>
      </c>
      <c r="J7046" t="s">
        <v>22188</v>
      </c>
      <c r="K7046" t="s">
        <v>22189</v>
      </c>
      <c r="L7046" t="s">
        <v>8842</v>
      </c>
      <c r="M7046">
        <v>67</v>
      </c>
      <c r="N7046" t="s">
        <v>113</v>
      </c>
      <c r="O7046" t="s">
        <v>9493</v>
      </c>
      <c r="P7046">
        <v>1</v>
      </c>
      <c r="Q7046">
        <v>0.6</v>
      </c>
      <c r="T7046">
        <v>311</v>
      </c>
      <c r="W7046">
        <v>0.28274333882308139</v>
      </c>
      <c r="X7046">
        <v>0.45238934211693027</v>
      </c>
    </row>
    <row r="7047" spans="1:24" hidden="1" x14ac:dyDescent="0.3">
      <c r="A7047" t="s">
        <v>22193</v>
      </c>
      <c r="B7047" t="s">
        <v>8174</v>
      </c>
      <c r="C7047" t="s">
        <v>6725</v>
      </c>
      <c r="D7047" t="s">
        <v>6724</v>
      </c>
      <c r="E7047" t="s">
        <v>113</v>
      </c>
      <c r="F7047" t="s">
        <v>6726</v>
      </c>
      <c r="G7047" t="s">
        <v>247</v>
      </c>
      <c r="H7047" t="s">
        <v>308</v>
      </c>
      <c r="I7047" t="s">
        <v>115</v>
      </c>
      <c r="J7047" t="s">
        <v>22194</v>
      </c>
      <c r="K7047" t="s">
        <v>22195</v>
      </c>
      <c r="L7047" t="s">
        <v>1173</v>
      </c>
      <c r="M7047">
        <v>50</v>
      </c>
      <c r="N7047" t="s">
        <v>8614</v>
      </c>
      <c r="O7047" t="s">
        <v>12392</v>
      </c>
      <c r="P7047">
        <v>3</v>
      </c>
      <c r="Q7047">
        <v>717</v>
      </c>
      <c r="R7047">
        <v>408</v>
      </c>
      <c r="T7047">
        <v>350</v>
      </c>
      <c r="U7047">
        <v>100</v>
      </c>
      <c r="V7047">
        <v>200</v>
      </c>
      <c r="W7047">
        <v>0.87760800000000005</v>
      </c>
      <c r="X7047">
        <v>1.0531296000000001</v>
      </c>
    </row>
    <row r="7048" spans="1:24" hidden="1" x14ac:dyDescent="0.3">
      <c r="A7048" t="s">
        <v>22196</v>
      </c>
      <c r="B7048" t="s">
        <v>8617</v>
      </c>
      <c r="C7048" t="s">
        <v>6725</v>
      </c>
      <c r="D7048" t="s">
        <v>6724</v>
      </c>
      <c r="E7048" t="s">
        <v>113</v>
      </c>
      <c r="F7048" t="s">
        <v>6726</v>
      </c>
      <c r="G7048" t="s">
        <v>247</v>
      </c>
      <c r="H7048" t="s">
        <v>308</v>
      </c>
      <c r="I7048" t="s">
        <v>115</v>
      </c>
      <c r="J7048" t="s">
        <v>22194</v>
      </c>
      <c r="K7048" t="s">
        <v>22195</v>
      </c>
      <c r="L7048" t="s">
        <v>1173</v>
      </c>
      <c r="M7048">
        <v>48</v>
      </c>
      <c r="N7048" t="s">
        <v>9659</v>
      </c>
      <c r="O7048" t="s">
        <v>9491</v>
      </c>
      <c r="P7048">
        <v>3</v>
      </c>
      <c r="Q7048">
        <v>1499</v>
      </c>
      <c r="R7048">
        <v>395</v>
      </c>
      <c r="T7048">
        <v>350</v>
      </c>
      <c r="U7048">
        <v>100</v>
      </c>
      <c r="V7048">
        <v>200</v>
      </c>
      <c r="W7048">
        <v>1.7763150000000001</v>
      </c>
      <c r="X7048">
        <v>2.1315780000000002</v>
      </c>
    </row>
    <row r="7049" spans="1:24" hidden="1" x14ac:dyDescent="0.3">
      <c r="A7049" t="s">
        <v>22197</v>
      </c>
      <c r="B7049" t="s">
        <v>8179</v>
      </c>
      <c r="C7049" t="s">
        <v>6725</v>
      </c>
      <c r="D7049" t="s">
        <v>6724</v>
      </c>
      <c r="E7049" t="s">
        <v>113</v>
      </c>
      <c r="F7049" t="s">
        <v>6726</v>
      </c>
      <c r="G7049" t="s">
        <v>247</v>
      </c>
      <c r="H7049" t="s">
        <v>308</v>
      </c>
      <c r="I7049" t="s">
        <v>115</v>
      </c>
      <c r="J7049" t="s">
        <v>22194</v>
      </c>
      <c r="K7049" t="s">
        <v>22195</v>
      </c>
      <c r="L7049" t="s">
        <v>1173</v>
      </c>
      <c r="M7049">
        <v>48</v>
      </c>
      <c r="N7049" t="s">
        <v>8614</v>
      </c>
      <c r="O7049" t="s">
        <v>16290</v>
      </c>
      <c r="P7049">
        <v>3</v>
      </c>
      <c r="Q7049">
        <v>533</v>
      </c>
      <c r="R7049">
        <v>398</v>
      </c>
      <c r="W7049">
        <v>0.63640200000000002</v>
      </c>
      <c r="X7049">
        <v>0.76368239999999998</v>
      </c>
    </row>
    <row r="7050" spans="1:24" hidden="1" x14ac:dyDescent="0.3">
      <c r="A7050" t="s">
        <v>22198</v>
      </c>
      <c r="B7050" t="s">
        <v>8536</v>
      </c>
      <c r="C7050" t="s">
        <v>6725</v>
      </c>
      <c r="D7050" t="s">
        <v>6724</v>
      </c>
      <c r="E7050" t="s">
        <v>113</v>
      </c>
      <c r="F7050" t="s">
        <v>6726</v>
      </c>
      <c r="G7050" t="s">
        <v>247</v>
      </c>
      <c r="H7050" t="s">
        <v>308</v>
      </c>
      <c r="I7050" t="s">
        <v>115</v>
      </c>
      <c r="J7050" t="s">
        <v>22194</v>
      </c>
      <c r="K7050" t="s">
        <v>22195</v>
      </c>
      <c r="L7050" t="s">
        <v>1173</v>
      </c>
      <c r="M7050">
        <v>48</v>
      </c>
      <c r="N7050" t="s">
        <v>9085</v>
      </c>
      <c r="O7050" t="s">
        <v>9131</v>
      </c>
      <c r="P7050">
        <v>2</v>
      </c>
      <c r="Q7050">
        <v>210</v>
      </c>
      <c r="R7050">
        <v>210</v>
      </c>
      <c r="W7050">
        <v>8.8200000000000001E-2</v>
      </c>
      <c r="X7050">
        <v>0.10584</v>
      </c>
    </row>
    <row r="7051" spans="1:24" hidden="1" x14ac:dyDescent="0.3">
      <c r="A7051" t="s">
        <v>22199</v>
      </c>
      <c r="B7051" t="s">
        <v>8211</v>
      </c>
      <c r="C7051" t="s">
        <v>6725</v>
      </c>
      <c r="D7051" t="s">
        <v>6724</v>
      </c>
      <c r="E7051" t="s">
        <v>113</v>
      </c>
      <c r="F7051" t="s">
        <v>6726</v>
      </c>
      <c r="G7051" t="s">
        <v>247</v>
      </c>
      <c r="H7051" t="s">
        <v>308</v>
      </c>
      <c r="I7051" t="s">
        <v>115</v>
      </c>
      <c r="J7051" t="s">
        <v>22194</v>
      </c>
      <c r="K7051" t="s">
        <v>22195</v>
      </c>
      <c r="L7051" t="s">
        <v>1173</v>
      </c>
      <c r="M7051">
        <v>48</v>
      </c>
      <c r="N7051" t="s">
        <v>10031</v>
      </c>
      <c r="O7051" t="s">
        <v>10333</v>
      </c>
      <c r="P7051">
        <v>1</v>
      </c>
      <c r="Q7051">
        <v>0.6</v>
      </c>
      <c r="T7051">
        <v>282.5</v>
      </c>
      <c r="W7051">
        <v>0.28274333882308139</v>
      </c>
      <c r="X7051">
        <v>0.45238934211693027</v>
      </c>
    </row>
    <row r="7052" spans="1:24" hidden="1" x14ac:dyDescent="0.3">
      <c r="A7052" t="s">
        <v>22200</v>
      </c>
      <c r="B7052" t="s">
        <v>1304</v>
      </c>
      <c r="C7052" t="s">
        <v>6725</v>
      </c>
      <c r="D7052" t="s">
        <v>6724</v>
      </c>
      <c r="E7052" t="s">
        <v>113</v>
      </c>
      <c r="F7052" t="s">
        <v>6726</v>
      </c>
      <c r="G7052" t="s">
        <v>247</v>
      </c>
      <c r="H7052" t="s">
        <v>308</v>
      </c>
      <c r="I7052" t="s">
        <v>115</v>
      </c>
      <c r="J7052" t="s">
        <v>22194</v>
      </c>
      <c r="K7052" t="s">
        <v>22195</v>
      </c>
      <c r="L7052" t="s">
        <v>1173</v>
      </c>
      <c r="M7052">
        <v>0</v>
      </c>
      <c r="N7052" t="s">
        <v>113</v>
      </c>
      <c r="O7052" t="s">
        <v>13812</v>
      </c>
      <c r="P7052">
        <v>1</v>
      </c>
    </row>
    <row r="7053" spans="1:24" hidden="1" x14ac:dyDescent="0.3">
      <c r="A7053" t="s">
        <v>22201</v>
      </c>
      <c r="B7053" t="s">
        <v>8174</v>
      </c>
      <c r="C7053" t="s">
        <v>22202</v>
      </c>
      <c r="D7053" t="s">
        <v>22203</v>
      </c>
      <c r="E7053" t="s">
        <v>113</v>
      </c>
      <c r="F7053" t="s">
        <v>22204</v>
      </c>
      <c r="G7053" t="s">
        <v>247</v>
      </c>
      <c r="H7053" t="s">
        <v>22159</v>
      </c>
      <c r="I7053" t="s">
        <v>138</v>
      </c>
      <c r="J7053" t="s">
        <v>22205</v>
      </c>
      <c r="K7053" t="s">
        <v>22206</v>
      </c>
      <c r="L7053" t="s">
        <v>9030</v>
      </c>
      <c r="M7053">
        <v>60</v>
      </c>
      <c r="N7053" t="s">
        <v>9085</v>
      </c>
      <c r="O7053" t="s">
        <v>10329</v>
      </c>
      <c r="P7053">
        <v>2</v>
      </c>
      <c r="Q7053">
        <v>2580</v>
      </c>
      <c r="R7053">
        <v>590</v>
      </c>
      <c r="T7053">
        <v>40</v>
      </c>
      <c r="U7053">
        <v>190</v>
      </c>
      <c r="W7053">
        <v>3.0444</v>
      </c>
      <c r="X7053">
        <v>3.6532799999999996</v>
      </c>
    </row>
    <row r="7054" spans="1:24" hidden="1" x14ac:dyDescent="0.3">
      <c r="A7054" t="s">
        <v>22207</v>
      </c>
      <c r="B7054" t="s">
        <v>8179</v>
      </c>
      <c r="C7054" t="s">
        <v>22202</v>
      </c>
      <c r="D7054" t="s">
        <v>22203</v>
      </c>
      <c r="E7054" t="s">
        <v>113</v>
      </c>
      <c r="F7054" t="s">
        <v>22204</v>
      </c>
      <c r="G7054" t="s">
        <v>247</v>
      </c>
      <c r="H7054" t="s">
        <v>22159</v>
      </c>
      <c r="I7054" t="s">
        <v>138</v>
      </c>
      <c r="J7054" t="s">
        <v>22205</v>
      </c>
      <c r="K7054" t="s">
        <v>22206</v>
      </c>
      <c r="L7054" t="s">
        <v>9030</v>
      </c>
      <c r="M7054">
        <v>60</v>
      </c>
      <c r="N7054" t="s">
        <v>9085</v>
      </c>
      <c r="O7054" t="s">
        <v>19878</v>
      </c>
      <c r="P7054">
        <v>1</v>
      </c>
      <c r="Q7054">
        <v>400</v>
      </c>
      <c r="R7054">
        <v>300</v>
      </c>
      <c r="W7054">
        <v>0.12</v>
      </c>
      <c r="X7054">
        <v>0.14399999999999999</v>
      </c>
    </row>
    <row r="7055" spans="1:24" hidden="1" x14ac:dyDescent="0.3">
      <c r="A7055" t="s">
        <v>22208</v>
      </c>
      <c r="B7055" t="s">
        <v>8536</v>
      </c>
      <c r="C7055" t="s">
        <v>22202</v>
      </c>
      <c r="D7055" t="s">
        <v>22203</v>
      </c>
      <c r="E7055" t="s">
        <v>113</v>
      </c>
      <c r="F7055" t="s">
        <v>22204</v>
      </c>
      <c r="G7055" t="s">
        <v>247</v>
      </c>
      <c r="H7055" t="s">
        <v>22159</v>
      </c>
      <c r="I7055" t="s">
        <v>138</v>
      </c>
      <c r="J7055" t="s">
        <v>22205</v>
      </c>
      <c r="K7055" t="s">
        <v>22206</v>
      </c>
      <c r="L7055" t="s">
        <v>9030</v>
      </c>
      <c r="M7055">
        <v>57</v>
      </c>
      <c r="N7055" t="s">
        <v>9085</v>
      </c>
      <c r="O7055" t="s">
        <v>9131</v>
      </c>
      <c r="P7055">
        <v>2</v>
      </c>
      <c r="Q7055">
        <v>210</v>
      </c>
      <c r="R7055">
        <v>210</v>
      </c>
      <c r="W7055">
        <v>8.8200000000000001E-2</v>
      </c>
      <c r="X7055">
        <v>0.10584</v>
      </c>
    </row>
    <row r="7056" spans="1:24" hidden="1" x14ac:dyDescent="0.3">
      <c r="A7056" t="s">
        <v>22209</v>
      </c>
      <c r="B7056" t="s">
        <v>8211</v>
      </c>
      <c r="C7056" t="s">
        <v>22202</v>
      </c>
      <c r="D7056" t="s">
        <v>22203</v>
      </c>
      <c r="E7056" t="s">
        <v>113</v>
      </c>
      <c r="F7056" t="s">
        <v>22204</v>
      </c>
      <c r="G7056" t="s">
        <v>247</v>
      </c>
      <c r="H7056" t="s">
        <v>22159</v>
      </c>
      <c r="I7056" t="s">
        <v>138</v>
      </c>
      <c r="J7056" t="s">
        <v>22205</v>
      </c>
      <c r="K7056" t="s">
        <v>22206</v>
      </c>
      <c r="L7056" t="s">
        <v>9030</v>
      </c>
      <c r="M7056">
        <v>57</v>
      </c>
      <c r="N7056" t="s">
        <v>113</v>
      </c>
      <c r="O7056" t="s">
        <v>9493</v>
      </c>
      <c r="P7056">
        <v>1</v>
      </c>
      <c r="Q7056">
        <v>1.2</v>
      </c>
      <c r="T7056">
        <v>190</v>
      </c>
      <c r="W7056">
        <v>1.1309733552923256</v>
      </c>
      <c r="X7056">
        <v>1.8095573684677211</v>
      </c>
    </row>
    <row r="7057" spans="1:24" hidden="1" x14ac:dyDescent="0.3">
      <c r="A7057" t="s">
        <v>22210</v>
      </c>
      <c r="B7057" t="s">
        <v>8249</v>
      </c>
      <c r="C7057" t="s">
        <v>22202</v>
      </c>
      <c r="D7057" t="s">
        <v>22203</v>
      </c>
      <c r="E7057" t="s">
        <v>113</v>
      </c>
      <c r="F7057" t="s">
        <v>22204</v>
      </c>
      <c r="G7057" t="s">
        <v>247</v>
      </c>
      <c r="H7057" t="s">
        <v>22159</v>
      </c>
      <c r="I7057" t="s">
        <v>138</v>
      </c>
      <c r="J7057" t="s">
        <v>22205</v>
      </c>
      <c r="K7057" t="s">
        <v>22206</v>
      </c>
      <c r="L7057" t="s">
        <v>9030</v>
      </c>
      <c r="M7057">
        <v>57</v>
      </c>
      <c r="N7057" t="s">
        <v>113</v>
      </c>
      <c r="O7057" t="s">
        <v>9493</v>
      </c>
      <c r="P7057">
        <v>1</v>
      </c>
      <c r="Q7057">
        <v>0.9</v>
      </c>
      <c r="T7057">
        <v>13</v>
      </c>
      <c r="W7057">
        <v>0.63617251235193317</v>
      </c>
      <c r="X7057">
        <v>1.0178760197630932</v>
      </c>
    </row>
    <row r="7058" spans="1:24" hidden="1" x14ac:dyDescent="0.3">
      <c r="A7058" t="s">
        <v>22211</v>
      </c>
      <c r="B7058" t="s">
        <v>8174</v>
      </c>
      <c r="C7058" t="s">
        <v>22212</v>
      </c>
      <c r="D7058" t="s">
        <v>22213</v>
      </c>
      <c r="E7058" t="s">
        <v>113</v>
      </c>
      <c r="F7058" t="s">
        <v>22214</v>
      </c>
      <c r="G7058" t="s">
        <v>247</v>
      </c>
      <c r="H7058" t="s">
        <v>22159</v>
      </c>
      <c r="I7058" t="s">
        <v>138</v>
      </c>
      <c r="J7058" t="s">
        <v>22215</v>
      </c>
      <c r="K7058" t="s">
        <v>22216</v>
      </c>
      <c r="L7058" t="s">
        <v>9690</v>
      </c>
      <c r="M7058">
        <v>80</v>
      </c>
      <c r="N7058" t="s">
        <v>9085</v>
      </c>
      <c r="O7058" t="s">
        <v>10329</v>
      </c>
      <c r="P7058">
        <v>2</v>
      </c>
      <c r="Q7058">
        <v>2580</v>
      </c>
      <c r="R7058">
        <v>590</v>
      </c>
      <c r="T7058">
        <v>185</v>
      </c>
      <c r="U7058">
        <v>25</v>
      </c>
      <c r="W7058">
        <v>3.0444</v>
      </c>
      <c r="X7058">
        <v>3.6532799999999996</v>
      </c>
    </row>
    <row r="7059" spans="1:24" hidden="1" x14ac:dyDescent="0.3">
      <c r="A7059" t="s">
        <v>22217</v>
      </c>
      <c r="B7059" t="s">
        <v>8179</v>
      </c>
      <c r="C7059" t="s">
        <v>22212</v>
      </c>
      <c r="D7059" t="s">
        <v>22213</v>
      </c>
      <c r="E7059" t="s">
        <v>113</v>
      </c>
      <c r="F7059" t="s">
        <v>22214</v>
      </c>
      <c r="G7059" t="s">
        <v>247</v>
      </c>
      <c r="H7059" t="s">
        <v>22159</v>
      </c>
      <c r="I7059" t="s">
        <v>138</v>
      </c>
      <c r="J7059" t="s">
        <v>22215</v>
      </c>
      <c r="K7059" t="s">
        <v>22216</v>
      </c>
      <c r="L7059" t="s">
        <v>9690</v>
      </c>
      <c r="M7059">
        <v>80</v>
      </c>
      <c r="N7059" t="s">
        <v>9085</v>
      </c>
      <c r="O7059" t="s">
        <v>19878</v>
      </c>
      <c r="P7059">
        <v>1</v>
      </c>
      <c r="Q7059">
        <v>400</v>
      </c>
      <c r="R7059">
        <v>300</v>
      </c>
      <c r="W7059">
        <v>0.12</v>
      </c>
      <c r="X7059">
        <v>0.14399999999999999</v>
      </c>
    </row>
    <row r="7060" spans="1:24" hidden="1" x14ac:dyDescent="0.3">
      <c r="A7060" t="s">
        <v>22218</v>
      </c>
      <c r="B7060" t="s">
        <v>8536</v>
      </c>
      <c r="C7060" t="s">
        <v>22212</v>
      </c>
      <c r="D7060" t="s">
        <v>22213</v>
      </c>
      <c r="E7060" t="s">
        <v>113</v>
      </c>
      <c r="F7060" t="s">
        <v>22214</v>
      </c>
      <c r="G7060" t="s">
        <v>247</v>
      </c>
      <c r="H7060" t="s">
        <v>22159</v>
      </c>
      <c r="I7060" t="s">
        <v>138</v>
      </c>
      <c r="J7060" t="s">
        <v>22215</v>
      </c>
      <c r="K7060" t="s">
        <v>22216</v>
      </c>
      <c r="L7060" t="s">
        <v>9690</v>
      </c>
      <c r="M7060">
        <v>77</v>
      </c>
      <c r="N7060" t="s">
        <v>9085</v>
      </c>
      <c r="O7060" t="s">
        <v>9131</v>
      </c>
      <c r="P7060">
        <v>2</v>
      </c>
      <c r="Q7060">
        <v>210</v>
      </c>
      <c r="R7060">
        <v>210</v>
      </c>
      <c r="W7060">
        <v>8.8200000000000001E-2</v>
      </c>
      <c r="X7060">
        <v>0.10584</v>
      </c>
    </row>
    <row r="7061" spans="1:24" hidden="1" x14ac:dyDescent="0.3">
      <c r="A7061" t="s">
        <v>22219</v>
      </c>
      <c r="B7061" t="s">
        <v>8211</v>
      </c>
      <c r="C7061" t="s">
        <v>22212</v>
      </c>
      <c r="D7061" t="s">
        <v>22213</v>
      </c>
      <c r="E7061" t="s">
        <v>113</v>
      </c>
      <c r="F7061" t="s">
        <v>22214</v>
      </c>
      <c r="G7061" t="s">
        <v>247</v>
      </c>
      <c r="H7061" t="s">
        <v>22159</v>
      </c>
      <c r="I7061" t="s">
        <v>138</v>
      </c>
      <c r="J7061" t="s">
        <v>22215</v>
      </c>
      <c r="K7061" t="s">
        <v>22216</v>
      </c>
      <c r="L7061" t="s">
        <v>9690</v>
      </c>
      <c r="M7061">
        <v>77</v>
      </c>
      <c r="N7061" t="s">
        <v>113</v>
      </c>
      <c r="O7061" t="s">
        <v>9493</v>
      </c>
      <c r="P7061">
        <v>2</v>
      </c>
      <c r="Q7061">
        <v>1.2</v>
      </c>
      <c r="T7061">
        <v>44</v>
      </c>
      <c r="U7061">
        <v>197</v>
      </c>
      <c r="W7061">
        <v>2.2619467105846511</v>
      </c>
      <c r="X7061">
        <v>3.6191147369354422</v>
      </c>
    </row>
    <row r="7062" spans="1:24" hidden="1" x14ac:dyDescent="0.3">
      <c r="A7062" t="s">
        <v>22220</v>
      </c>
      <c r="B7062" t="s">
        <v>8174</v>
      </c>
      <c r="C7062" t="s">
        <v>22221</v>
      </c>
      <c r="D7062" t="s">
        <v>22222</v>
      </c>
      <c r="E7062" t="s">
        <v>113</v>
      </c>
      <c r="F7062" t="s">
        <v>22223</v>
      </c>
      <c r="G7062" t="s">
        <v>247</v>
      </c>
      <c r="H7062" t="s">
        <v>22159</v>
      </c>
      <c r="I7062" t="s">
        <v>218</v>
      </c>
      <c r="J7062" t="s">
        <v>22224</v>
      </c>
      <c r="K7062" t="s">
        <v>22225</v>
      </c>
      <c r="L7062" t="s">
        <v>9030</v>
      </c>
      <c r="M7062">
        <v>60</v>
      </c>
      <c r="N7062" t="s">
        <v>9085</v>
      </c>
      <c r="O7062" t="s">
        <v>10329</v>
      </c>
      <c r="P7062">
        <v>2</v>
      </c>
      <c r="Q7062">
        <v>2580</v>
      </c>
      <c r="R7062">
        <v>590</v>
      </c>
      <c r="T7062">
        <v>30</v>
      </c>
      <c r="U7062">
        <v>200</v>
      </c>
      <c r="W7062">
        <v>3.0444</v>
      </c>
      <c r="X7062">
        <v>3.6532799999999996</v>
      </c>
    </row>
    <row r="7063" spans="1:24" hidden="1" x14ac:dyDescent="0.3">
      <c r="A7063" t="s">
        <v>22226</v>
      </c>
      <c r="B7063" t="s">
        <v>8179</v>
      </c>
      <c r="C7063" t="s">
        <v>22221</v>
      </c>
      <c r="D7063" t="s">
        <v>22222</v>
      </c>
      <c r="E7063" t="s">
        <v>113</v>
      </c>
      <c r="F7063" t="s">
        <v>22223</v>
      </c>
      <c r="G7063" t="s">
        <v>247</v>
      </c>
      <c r="H7063" t="s">
        <v>22159</v>
      </c>
      <c r="I7063" t="s">
        <v>218</v>
      </c>
      <c r="J7063" t="s">
        <v>22224</v>
      </c>
      <c r="K7063" t="s">
        <v>22225</v>
      </c>
      <c r="L7063" t="s">
        <v>9030</v>
      </c>
      <c r="M7063">
        <v>60</v>
      </c>
      <c r="N7063" t="s">
        <v>9085</v>
      </c>
      <c r="O7063" t="s">
        <v>11880</v>
      </c>
      <c r="P7063">
        <v>2</v>
      </c>
      <c r="Q7063">
        <v>400</v>
      </c>
      <c r="R7063">
        <v>300</v>
      </c>
      <c r="W7063">
        <v>0.24</v>
      </c>
      <c r="X7063">
        <v>0.28799999999999998</v>
      </c>
    </row>
    <row r="7064" spans="1:24" hidden="1" x14ac:dyDescent="0.3">
      <c r="A7064" t="s">
        <v>22227</v>
      </c>
      <c r="B7064" t="s">
        <v>8536</v>
      </c>
      <c r="C7064" t="s">
        <v>22221</v>
      </c>
      <c r="D7064" t="s">
        <v>22222</v>
      </c>
      <c r="E7064" t="s">
        <v>113</v>
      </c>
      <c r="F7064" t="s">
        <v>22223</v>
      </c>
      <c r="G7064" t="s">
        <v>247</v>
      </c>
      <c r="H7064" t="s">
        <v>22159</v>
      </c>
      <c r="I7064" t="s">
        <v>218</v>
      </c>
      <c r="J7064" t="s">
        <v>22224</v>
      </c>
      <c r="K7064" t="s">
        <v>22225</v>
      </c>
      <c r="L7064" t="s">
        <v>9030</v>
      </c>
      <c r="M7064">
        <v>57</v>
      </c>
      <c r="N7064" t="s">
        <v>9085</v>
      </c>
      <c r="O7064" t="s">
        <v>9131</v>
      </c>
      <c r="P7064">
        <v>1</v>
      </c>
      <c r="Q7064">
        <v>210</v>
      </c>
      <c r="R7064">
        <v>210</v>
      </c>
      <c r="W7064">
        <v>4.41E-2</v>
      </c>
      <c r="X7064">
        <v>5.2920000000000002E-2</v>
      </c>
    </row>
    <row r="7065" spans="1:24" hidden="1" x14ac:dyDescent="0.3">
      <c r="A7065" t="s">
        <v>22228</v>
      </c>
      <c r="B7065" t="s">
        <v>8211</v>
      </c>
      <c r="C7065" t="s">
        <v>22221</v>
      </c>
      <c r="D7065" t="s">
        <v>22222</v>
      </c>
      <c r="E7065" t="s">
        <v>113</v>
      </c>
      <c r="F7065" t="s">
        <v>22223</v>
      </c>
      <c r="G7065" t="s">
        <v>247</v>
      </c>
      <c r="H7065" t="s">
        <v>22159</v>
      </c>
      <c r="I7065" t="s">
        <v>218</v>
      </c>
      <c r="J7065" t="s">
        <v>22224</v>
      </c>
      <c r="K7065" t="s">
        <v>22225</v>
      </c>
      <c r="L7065" t="s">
        <v>9030</v>
      </c>
      <c r="M7065">
        <v>57</v>
      </c>
      <c r="N7065" t="s">
        <v>113</v>
      </c>
      <c r="O7065" t="s">
        <v>9493</v>
      </c>
      <c r="P7065">
        <v>1</v>
      </c>
      <c r="Q7065">
        <v>0.9</v>
      </c>
      <c r="T7065">
        <v>178</v>
      </c>
      <c r="W7065">
        <v>0.63617251235193317</v>
      </c>
      <c r="X7065">
        <v>1.0178760197630932</v>
      </c>
    </row>
    <row r="7066" spans="1:24" hidden="1" x14ac:dyDescent="0.3">
      <c r="A7066" t="s">
        <v>22229</v>
      </c>
      <c r="B7066" t="s">
        <v>8174</v>
      </c>
      <c r="C7066" t="s">
        <v>22230</v>
      </c>
      <c r="D7066" t="s">
        <v>22231</v>
      </c>
      <c r="E7066" t="s">
        <v>113</v>
      </c>
      <c r="F7066" t="s">
        <v>22232</v>
      </c>
      <c r="G7066" t="s">
        <v>247</v>
      </c>
      <c r="H7066" t="s">
        <v>22169</v>
      </c>
      <c r="I7066" t="s">
        <v>138</v>
      </c>
      <c r="J7066" t="s">
        <v>22233</v>
      </c>
      <c r="K7066" t="s">
        <v>22234</v>
      </c>
      <c r="L7066" t="s">
        <v>8842</v>
      </c>
      <c r="M7066">
        <v>70</v>
      </c>
      <c r="N7066" t="s">
        <v>9085</v>
      </c>
      <c r="O7066" t="s">
        <v>10329</v>
      </c>
      <c r="P7066">
        <v>2</v>
      </c>
      <c r="Q7066">
        <v>2580</v>
      </c>
      <c r="R7066">
        <v>590</v>
      </c>
      <c r="T7066">
        <v>140</v>
      </c>
      <c r="U7066">
        <v>310</v>
      </c>
      <c r="W7066">
        <v>3.0444</v>
      </c>
      <c r="X7066">
        <v>3.6532799999999996</v>
      </c>
    </row>
    <row r="7067" spans="1:24" hidden="1" x14ac:dyDescent="0.3">
      <c r="A7067" t="s">
        <v>22235</v>
      </c>
      <c r="B7067" t="s">
        <v>8179</v>
      </c>
      <c r="C7067" t="s">
        <v>22230</v>
      </c>
      <c r="D7067" t="s">
        <v>22231</v>
      </c>
      <c r="E7067" t="s">
        <v>113</v>
      </c>
      <c r="F7067" t="s">
        <v>22232</v>
      </c>
      <c r="G7067" t="s">
        <v>247</v>
      </c>
      <c r="H7067" t="s">
        <v>22169</v>
      </c>
      <c r="I7067" t="s">
        <v>138</v>
      </c>
      <c r="J7067" t="s">
        <v>22233</v>
      </c>
      <c r="K7067" t="s">
        <v>22234</v>
      </c>
      <c r="L7067" t="s">
        <v>8842</v>
      </c>
      <c r="M7067">
        <v>70</v>
      </c>
      <c r="N7067" t="s">
        <v>9085</v>
      </c>
      <c r="O7067" t="s">
        <v>19878</v>
      </c>
      <c r="P7067">
        <v>1</v>
      </c>
      <c r="Q7067">
        <v>400</v>
      </c>
      <c r="R7067">
        <v>300</v>
      </c>
      <c r="W7067">
        <v>0.12</v>
      </c>
      <c r="X7067">
        <v>0.14399999999999999</v>
      </c>
    </row>
    <row r="7068" spans="1:24" hidden="1" x14ac:dyDescent="0.3">
      <c r="A7068" t="s">
        <v>22236</v>
      </c>
      <c r="B7068" t="s">
        <v>8536</v>
      </c>
      <c r="C7068" t="s">
        <v>22230</v>
      </c>
      <c r="D7068" t="s">
        <v>22231</v>
      </c>
      <c r="E7068" t="s">
        <v>113</v>
      </c>
      <c r="F7068" t="s">
        <v>22232</v>
      </c>
      <c r="G7068" t="s">
        <v>247</v>
      </c>
      <c r="H7068" t="s">
        <v>22169</v>
      </c>
      <c r="I7068" t="s">
        <v>138</v>
      </c>
      <c r="J7068" t="s">
        <v>22233</v>
      </c>
      <c r="K7068" t="s">
        <v>22234</v>
      </c>
      <c r="L7068" t="s">
        <v>8842</v>
      </c>
      <c r="M7068">
        <v>67</v>
      </c>
      <c r="N7068" t="s">
        <v>9085</v>
      </c>
      <c r="O7068" t="s">
        <v>9131</v>
      </c>
      <c r="P7068">
        <v>1</v>
      </c>
      <c r="Q7068">
        <v>210</v>
      </c>
      <c r="R7068">
        <v>210</v>
      </c>
      <c r="W7068">
        <v>4.41E-2</v>
      </c>
      <c r="X7068">
        <v>5.2920000000000002E-2</v>
      </c>
    </row>
    <row r="7069" spans="1:24" hidden="1" x14ac:dyDescent="0.3">
      <c r="A7069" t="s">
        <v>22237</v>
      </c>
      <c r="B7069" t="s">
        <v>8211</v>
      </c>
      <c r="C7069" t="s">
        <v>22230</v>
      </c>
      <c r="D7069" t="s">
        <v>22231</v>
      </c>
      <c r="E7069" t="s">
        <v>113</v>
      </c>
      <c r="F7069" t="s">
        <v>22232</v>
      </c>
      <c r="G7069" t="s">
        <v>247</v>
      </c>
      <c r="H7069" t="s">
        <v>22169</v>
      </c>
      <c r="I7069" t="s">
        <v>138</v>
      </c>
      <c r="J7069" t="s">
        <v>22233</v>
      </c>
      <c r="K7069" t="s">
        <v>22234</v>
      </c>
      <c r="L7069" t="s">
        <v>8842</v>
      </c>
      <c r="M7069">
        <v>67</v>
      </c>
      <c r="N7069" t="s">
        <v>113</v>
      </c>
      <c r="O7069" t="s">
        <v>9493</v>
      </c>
      <c r="P7069">
        <v>1</v>
      </c>
      <c r="Q7069">
        <v>1.2</v>
      </c>
      <c r="T7069">
        <v>304</v>
      </c>
      <c r="W7069">
        <v>1.1309733552923256</v>
      </c>
      <c r="X7069">
        <v>1.8095573684677211</v>
      </c>
    </row>
    <row r="7070" spans="1:24" hidden="1" x14ac:dyDescent="0.3">
      <c r="A7070" t="s">
        <v>22238</v>
      </c>
      <c r="B7070" t="s">
        <v>8174</v>
      </c>
      <c r="C7070" t="s">
        <v>22239</v>
      </c>
      <c r="D7070" t="s">
        <v>22240</v>
      </c>
      <c r="E7070" t="s">
        <v>113</v>
      </c>
      <c r="F7070" t="s">
        <v>22241</v>
      </c>
      <c r="G7070" t="s">
        <v>247</v>
      </c>
      <c r="H7070" t="s">
        <v>22169</v>
      </c>
      <c r="I7070" t="s">
        <v>138</v>
      </c>
      <c r="J7070" t="s">
        <v>22242</v>
      </c>
      <c r="K7070" t="s">
        <v>22243</v>
      </c>
      <c r="L7070" t="s">
        <v>8842</v>
      </c>
      <c r="M7070">
        <v>70</v>
      </c>
      <c r="N7070" t="s">
        <v>9085</v>
      </c>
      <c r="O7070" t="s">
        <v>10329</v>
      </c>
      <c r="P7070">
        <v>2</v>
      </c>
      <c r="Q7070">
        <v>2580</v>
      </c>
      <c r="R7070">
        <v>590</v>
      </c>
      <c r="T7070">
        <v>340</v>
      </c>
      <c r="U7070">
        <v>130</v>
      </c>
      <c r="W7070">
        <v>3.0444</v>
      </c>
      <c r="X7070">
        <v>3.6532799999999996</v>
      </c>
    </row>
    <row r="7071" spans="1:24" hidden="1" x14ac:dyDescent="0.3">
      <c r="A7071" t="s">
        <v>22244</v>
      </c>
      <c r="B7071" t="s">
        <v>8179</v>
      </c>
      <c r="C7071" t="s">
        <v>22239</v>
      </c>
      <c r="D7071" t="s">
        <v>22240</v>
      </c>
      <c r="E7071" t="s">
        <v>113</v>
      </c>
      <c r="F7071" t="s">
        <v>22241</v>
      </c>
      <c r="G7071" t="s">
        <v>247</v>
      </c>
      <c r="H7071" t="s">
        <v>22169</v>
      </c>
      <c r="I7071" t="s">
        <v>138</v>
      </c>
      <c r="J7071" t="s">
        <v>22242</v>
      </c>
      <c r="K7071" t="s">
        <v>22243</v>
      </c>
      <c r="L7071" t="s">
        <v>8842</v>
      </c>
      <c r="M7071">
        <v>70</v>
      </c>
      <c r="N7071" t="s">
        <v>9085</v>
      </c>
      <c r="O7071" t="s">
        <v>19878</v>
      </c>
      <c r="P7071">
        <v>1</v>
      </c>
      <c r="Q7071">
        <v>400</v>
      </c>
      <c r="R7071">
        <v>300</v>
      </c>
      <c r="W7071">
        <v>0.12</v>
      </c>
      <c r="X7071">
        <v>0.14399999999999999</v>
      </c>
    </row>
    <row r="7072" spans="1:24" hidden="1" x14ac:dyDescent="0.3">
      <c r="A7072" t="s">
        <v>22245</v>
      </c>
      <c r="B7072" t="s">
        <v>8536</v>
      </c>
      <c r="C7072" t="s">
        <v>22239</v>
      </c>
      <c r="D7072" t="s">
        <v>22240</v>
      </c>
      <c r="E7072" t="s">
        <v>113</v>
      </c>
      <c r="F7072" t="s">
        <v>22241</v>
      </c>
      <c r="G7072" t="s">
        <v>247</v>
      </c>
      <c r="H7072" t="s">
        <v>22169</v>
      </c>
      <c r="I7072" t="s">
        <v>138</v>
      </c>
      <c r="J7072" t="s">
        <v>22242</v>
      </c>
      <c r="K7072" t="s">
        <v>22243</v>
      </c>
      <c r="L7072" t="s">
        <v>8842</v>
      </c>
      <c r="M7072">
        <v>67</v>
      </c>
      <c r="N7072" t="s">
        <v>9085</v>
      </c>
      <c r="O7072" t="s">
        <v>9131</v>
      </c>
      <c r="P7072">
        <v>1</v>
      </c>
      <c r="Q7072">
        <v>210</v>
      </c>
      <c r="R7072">
        <v>210</v>
      </c>
      <c r="W7072">
        <v>4.41E-2</v>
      </c>
      <c r="X7072">
        <v>5.2920000000000002E-2</v>
      </c>
    </row>
    <row r="7073" spans="1:24" hidden="1" x14ac:dyDescent="0.3">
      <c r="A7073" t="s">
        <v>22246</v>
      </c>
      <c r="B7073" t="s">
        <v>8211</v>
      </c>
      <c r="C7073" t="s">
        <v>22239</v>
      </c>
      <c r="D7073" t="s">
        <v>22240</v>
      </c>
      <c r="E7073" t="s">
        <v>113</v>
      </c>
      <c r="F7073" t="s">
        <v>22241</v>
      </c>
      <c r="G7073" t="s">
        <v>247</v>
      </c>
      <c r="H7073" t="s">
        <v>22169</v>
      </c>
      <c r="I7073" t="s">
        <v>138</v>
      </c>
      <c r="J7073" t="s">
        <v>22242</v>
      </c>
      <c r="K7073" t="s">
        <v>22243</v>
      </c>
      <c r="L7073" t="s">
        <v>8842</v>
      </c>
      <c r="M7073">
        <v>67</v>
      </c>
      <c r="N7073" t="s">
        <v>113</v>
      </c>
      <c r="O7073" t="s">
        <v>9493</v>
      </c>
      <c r="P7073">
        <v>1</v>
      </c>
      <c r="Q7073">
        <v>0.6</v>
      </c>
      <c r="T7073">
        <v>333</v>
      </c>
      <c r="W7073">
        <v>0.28274333882308139</v>
      </c>
      <c r="X7073">
        <v>0.45238934211693027</v>
      </c>
    </row>
    <row r="7074" spans="1:24" hidden="1" x14ac:dyDescent="0.3">
      <c r="A7074" t="s">
        <v>22247</v>
      </c>
      <c r="B7074" t="s">
        <v>8174</v>
      </c>
      <c r="C7074" t="s">
        <v>1547</v>
      </c>
      <c r="D7074" t="s">
        <v>22248</v>
      </c>
      <c r="E7074" t="s">
        <v>113</v>
      </c>
      <c r="F7074" t="s">
        <v>113</v>
      </c>
      <c r="G7074" t="s">
        <v>113</v>
      </c>
      <c r="H7074" t="s">
        <v>113</v>
      </c>
      <c r="I7074" t="s">
        <v>344</v>
      </c>
      <c r="J7074" t="s">
        <v>113</v>
      </c>
      <c r="K7074" t="s">
        <v>113</v>
      </c>
      <c r="L7074" t="s">
        <v>113</v>
      </c>
      <c r="M7074">
        <v>29</v>
      </c>
      <c r="N7074" t="s">
        <v>11431</v>
      </c>
      <c r="O7074" t="s">
        <v>20840</v>
      </c>
      <c r="P7074">
        <v>3</v>
      </c>
      <c r="Q7074">
        <v>710</v>
      </c>
      <c r="R7074">
        <v>400</v>
      </c>
      <c r="T7074">
        <v>95</v>
      </c>
      <c r="U7074">
        <v>185</v>
      </c>
      <c r="V7074">
        <v>345</v>
      </c>
      <c r="W7074">
        <v>0.85199999999999998</v>
      </c>
      <c r="X7074">
        <v>1.0224</v>
      </c>
    </row>
    <row r="7075" spans="1:24" hidden="1" x14ac:dyDescent="0.3">
      <c r="A7075" t="s">
        <v>22249</v>
      </c>
      <c r="B7075" t="s">
        <v>8617</v>
      </c>
      <c r="C7075" t="s">
        <v>1547</v>
      </c>
      <c r="D7075" t="s">
        <v>22248</v>
      </c>
      <c r="E7075" t="s">
        <v>113</v>
      </c>
      <c r="F7075" t="s">
        <v>113</v>
      </c>
      <c r="G7075" t="s">
        <v>113</v>
      </c>
      <c r="H7075" t="s">
        <v>113</v>
      </c>
      <c r="I7075" t="s">
        <v>344</v>
      </c>
      <c r="J7075" t="s">
        <v>113</v>
      </c>
      <c r="K7075" t="s">
        <v>113</v>
      </c>
      <c r="L7075" t="s">
        <v>113</v>
      </c>
      <c r="M7075">
        <v>29</v>
      </c>
      <c r="N7075" t="s">
        <v>11431</v>
      </c>
      <c r="O7075" t="s">
        <v>22068</v>
      </c>
      <c r="P7075">
        <v>3</v>
      </c>
      <c r="Q7075">
        <v>1500</v>
      </c>
      <c r="R7075">
        <v>450</v>
      </c>
      <c r="T7075">
        <v>95</v>
      </c>
      <c r="U7075">
        <v>185</v>
      </c>
      <c r="V7075">
        <v>345</v>
      </c>
      <c r="W7075">
        <v>2.0249999999999999</v>
      </c>
      <c r="X7075">
        <v>2.4299999999999997</v>
      </c>
    </row>
    <row r="7076" spans="1:24" hidden="1" x14ac:dyDescent="0.3">
      <c r="A7076" t="s">
        <v>22250</v>
      </c>
      <c r="B7076" t="s">
        <v>8179</v>
      </c>
      <c r="C7076" t="s">
        <v>1547</v>
      </c>
      <c r="D7076" t="s">
        <v>22248</v>
      </c>
      <c r="E7076" t="s">
        <v>113</v>
      </c>
      <c r="F7076" t="s">
        <v>113</v>
      </c>
      <c r="G7076" t="s">
        <v>113</v>
      </c>
      <c r="H7076" t="s">
        <v>113</v>
      </c>
      <c r="I7076" t="s">
        <v>344</v>
      </c>
      <c r="J7076" t="s">
        <v>113</v>
      </c>
      <c r="K7076" t="s">
        <v>113</v>
      </c>
      <c r="L7076" t="s">
        <v>113</v>
      </c>
      <c r="M7076">
        <v>29</v>
      </c>
      <c r="N7076" t="s">
        <v>11431</v>
      </c>
      <c r="O7076" t="s">
        <v>20844</v>
      </c>
      <c r="P7076">
        <v>2</v>
      </c>
      <c r="Q7076">
        <v>630</v>
      </c>
      <c r="R7076">
        <v>480</v>
      </c>
      <c r="W7076">
        <v>0.6048</v>
      </c>
      <c r="X7076">
        <v>0.72575999999999996</v>
      </c>
    </row>
    <row r="7077" spans="1:24" hidden="1" x14ac:dyDescent="0.3">
      <c r="A7077" t="s">
        <v>22251</v>
      </c>
      <c r="B7077" t="s">
        <v>8174</v>
      </c>
      <c r="C7077" t="s">
        <v>14994</v>
      </c>
      <c r="D7077" t="s">
        <v>22252</v>
      </c>
      <c r="E7077" t="s">
        <v>113</v>
      </c>
      <c r="F7077" t="s">
        <v>113</v>
      </c>
      <c r="G7077" t="s">
        <v>113</v>
      </c>
      <c r="H7077" t="s">
        <v>113</v>
      </c>
      <c r="I7077" t="s">
        <v>115</v>
      </c>
      <c r="J7077" t="s">
        <v>113</v>
      </c>
      <c r="K7077" t="s">
        <v>113</v>
      </c>
      <c r="L7077" t="s">
        <v>113</v>
      </c>
      <c r="M7077">
        <v>44</v>
      </c>
      <c r="N7077" t="s">
        <v>9971</v>
      </c>
      <c r="O7077" t="s">
        <v>13132</v>
      </c>
      <c r="P7077">
        <v>3</v>
      </c>
      <c r="Q7077">
        <v>1500</v>
      </c>
      <c r="R7077">
        <v>380</v>
      </c>
      <c r="S7077">
        <v>138</v>
      </c>
      <c r="T7077">
        <v>0</v>
      </c>
      <c r="U7077">
        <v>90</v>
      </c>
      <c r="V7077">
        <v>220</v>
      </c>
      <c r="W7077">
        <v>1.71</v>
      </c>
      <c r="X7077">
        <v>2.052</v>
      </c>
    </row>
    <row r="7078" spans="1:24" hidden="1" x14ac:dyDescent="0.3">
      <c r="A7078" t="s">
        <v>22253</v>
      </c>
      <c r="B7078" t="s">
        <v>8179</v>
      </c>
      <c r="C7078" t="s">
        <v>14994</v>
      </c>
      <c r="D7078" t="s">
        <v>22252</v>
      </c>
      <c r="E7078" t="s">
        <v>113</v>
      </c>
      <c r="F7078" t="s">
        <v>113</v>
      </c>
      <c r="G7078" t="s">
        <v>113</v>
      </c>
      <c r="H7078" t="s">
        <v>113</v>
      </c>
      <c r="I7078" t="s">
        <v>115</v>
      </c>
      <c r="J7078" t="s">
        <v>113</v>
      </c>
      <c r="K7078" t="s">
        <v>113</v>
      </c>
      <c r="L7078" t="s">
        <v>113</v>
      </c>
      <c r="M7078">
        <v>44</v>
      </c>
      <c r="N7078" t="s">
        <v>9971</v>
      </c>
      <c r="O7078" t="s">
        <v>13472</v>
      </c>
      <c r="P7078">
        <v>1</v>
      </c>
      <c r="Q7078">
        <v>441</v>
      </c>
      <c r="R7078">
        <v>402</v>
      </c>
      <c r="S7078">
        <v>118</v>
      </c>
      <c r="W7078">
        <v>0.177282</v>
      </c>
      <c r="X7078">
        <v>0.21273839999999999</v>
      </c>
    </row>
    <row r="7079" spans="1:24" hidden="1" x14ac:dyDescent="0.3">
      <c r="A7079" t="s">
        <v>22254</v>
      </c>
      <c r="B7079" t="s">
        <v>8211</v>
      </c>
      <c r="C7079" t="s">
        <v>14994</v>
      </c>
      <c r="D7079" t="s">
        <v>22252</v>
      </c>
      <c r="E7079" t="s">
        <v>113</v>
      </c>
      <c r="F7079" t="s">
        <v>113</v>
      </c>
      <c r="G7079" t="s">
        <v>113</v>
      </c>
      <c r="H7079" t="s">
        <v>113</v>
      </c>
      <c r="I7079" t="s">
        <v>115</v>
      </c>
      <c r="J7079" t="s">
        <v>113</v>
      </c>
      <c r="K7079" t="s">
        <v>113</v>
      </c>
      <c r="L7079" t="s">
        <v>113</v>
      </c>
      <c r="M7079">
        <v>44</v>
      </c>
      <c r="N7079" t="s">
        <v>8442</v>
      </c>
      <c r="O7079" t="s">
        <v>8734</v>
      </c>
      <c r="P7079">
        <v>1</v>
      </c>
      <c r="Q7079">
        <v>0.6</v>
      </c>
      <c r="W7079">
        <v>0.28274333882308139</v>
      </c>
      <c r="X7079">
        <v>0.45238934211693027</v>
      </c>
    </row>
    <row r="7080" spans="1:24" hidden="1" x14ac:dyDescent="0.3">
      <c r="A7080" t="s">
        <v>22255</v>
      </c>
      <c r="B7080" t="s">
        <v>8536</v>
      </c>
      <c r="C7080" t="s">
        <v>14994</v>
      </c>
      <c r="D7080" t="s">
        <v>22252</v>
      </c>
      <c r="E7080" t="s">
        <v>113</v>
      </c>
      <c r="F7080" t="s">
        <v>113</v>
      </c>
      <c r="G7080" t="s">
        <v>113</v>
      </c>
      <c r="H7080" t="s">
        <v>113</v>
      </c>
      <c r="I7080" t="s">
        <v>115</v>
      </c>
      <c r="J7080" t="s">
        <v>113</v>
      </c>
      <c r="K7080" t="s">
        <v>113</v>
      </c>
      <c r="L7080" t="s">
        <v>113</v>
      </c>
      <c r="M7080">
        <v>44</v>
      </c>
      <c r="N7080" t="s">
        <v>8442</v>
      </c>
      <c r="O7080" t="s">
        <v>13135</v>
      </c>
      <c r="P7080">
        <v>2</v>
      </c>
      <c r="Q7080">
        <v>179</v>
      </c>
      <c r="R7080">
        <v>197</v>
      </c>
      <c r="S7080">
        <v>79</v>
      </c>
      <c r="W7080">
        <v>7.0526000000000005E-2</v>
      </c>
      <c r="X7080">
        <v>8.4631200000000004E-2</v>
      </c>
    </row>
    <row r="7081" spans="1:24" hidden="1" x14ac:dyDescent="0.3">
      <c r="A7081" t="s">
        <v>22256</v>
      </c>
      <c r="B7081" t="s">
        <v>8539</v>
      </c>
      <c r="C7081" t="s">
        <v>14994</v>
      </c>
      <c r="D7081" t="s">
        <v>22252</v>
      </c>
      <c r="E7081" t="s">
        <v>113</v>
      </c>
      <c r="F7081" t="s">
        <v>113</v>
      </c>
      <c r="G7081" t="s">
        <v>113</v>
      </c>
      <c r="H7081" t="s">
        <v>113</v>
      </c>
      <c r="I7081" t="s">
        <v>115</v>
      </c>
      <c r="J7081" t="s">
        <v>113</v>
      </c>
      <c r="K7081" t="s">
        <v>113</v>
      </c>
      <c r="L7081" t="s">
        <v>113</v>
      </c>
      <c r="M7081">
        <v>44</v>
      </c>
      <c r="N7081" t="s">
        <v>9971</v>
      </c>
      <c r="O7081" t="s">
        <v>22257</v>
      </c>
      <c r="P7081">
        <v>1</v>
      </c>
      <c r="Q7081">
        <v>230</v>
      </c>
      <c r="R7081">
        <v>310</v>
      </c>
      <c r="S7081">
        <v>125</v>
      </c>
      <c r="W7081">
        <v>7.1300000000000002E-2</v>
      </c>
      <c r="X7081">
        <v>8.5559999999999997E-2</v>
      </c>
    </row>
    <row r="7082" spans="1:24" hidden="1" x14ac:dyDescent="0.3">
      <c r="A7082" t="s">
        <v>22258</v>
      </c>
      <c r="B7082" t="s">
        <v>8174</v>
      </c>
      <c r="C7082" t="s">
        <v>5368</v>
      </c>
      <c r="D7082" t="s">
        <v>22259</v>
      </c>
      <c r="E7082" t="s">
        <v>113</v>
      </c>
      <c r="F7082" t="s">
        <v>113</v>
      </c>
      <c r="G7082" t="s">
        <v>113</v>
      </c>
      <c r="H7082" t="s">
        <v>113</v>
      </c>
      <c r="I7082" t="s">
        <v>115</v>
      </c>
      <c r="J7082" t="s">
        <v>113</v>
      </c>
      <c r="K7082" t="s">
        <v>113</v>
      </c>
      <c r="L7082" t="s">
        <v>113</v>
      </c>
      <c r="M7082">
        <v>34</v>
      </c>
      <c r="N7082" t="s">
        <v>9971</v>
      </c>
      <c r="O7082" t="s">
        <v>13132</v>
      </c>
      <c r="P7082">
        <v>3</v>
      </c>
      <c r="Q7082">
        <v>1500</v>
      </c>
      <c r="R7082">
        <v>380</v>
      </c>
      <c r="S7082">
        <v>138</v>
      </c>
      <c r="T7082">
        <v>290</v>
      </c>
      <c r="U7082">
        <v>60</v>
      </c>
      <c r="V7082">
        <v>170</v>
      </c>
      <c r="W7082">
        <v>1.71</v>
      </c>
      <c r="X7082">
        <v>2.052</v>
      </c>
    </row>
    <row r="7083" spans="1:24" hidden="1" x14ac:dyDescent="0.3">
      <c r="A7083" t="s">
        <v>22260</v>
      </c>
      <c r="B7083" t="s">
        <v>8179</v>
      </c>
      <c r="C7083" t="s">
        <v>5368</v>
      </c>
      <c r="D7083" t="s">
        <v>22259</v>
      </c>
      <c r="E7083" t="s">
        <v>113</v>
      </c>
      <c r="F7083" t="s">
        <v>113</v>
      </c>
      <c r="G7083" t="s">
        <v>113</v>
      </c>
      <c r="H7083" t="s">
        <v>113</v>
      </c>
      <c r="I7083" t="s">
        <v>115</v>
      </c>
      <c r="J7083" t="s">
        <v>113</v>
      </c>
      <c r="K7083" t="s">
        <v>113</v>
      </c>
      <c r="L7083" t="s">
        <v>113</v>
      </c>
      <c r="M7083">
        <v>34</v>
      </c>
      <c r="N7083" t="s">
        <v>9971</v>
      </c>
      <c r="O7083" t="s">
        <v>12134</v>
      </c>
      <c r="P7083">
        <v>3</v>
      </c>
      <c r="Q7083">
        <v>707</v>
      </c>
      <c r="R7083">
        <v>395</v>
      </c>
      <c r="S7083">
        <v>140</v>
      </c>
      <c r="W7083">
        <v>0.83779499999999996</v>
      </c>
      <c r="X7083">
        <v>1.0053539999999999</v>
      </c>
    </row>
    <row r="7084" spans="1:24" hidden="1" x14ac:dyDescent="0.3">
      <c r="A7084" t="s">
        <v>22261</v>
      </c>
      <c r="B7084" t="s">
        <v>8536</v>
      </c>
      <c r="C7084" t="s">
        <v>5368</v>
      </c>
      <c r="D7084" t="s">
        <v>22259</v>
      </c>
      <c r="E7084" t="s">
        <v>113</v>
      </c>
      <c r="F7084" t="s">
        <v>113</v>
      </c>
      <c r="G7084" t="s">
        <v>113</v>
      </c>
      <c r="H7084" t="s">
        <v>113</v>
      </c>
      <c r="I7084" t="s">
        <v>115</v>
      </c>
      <c r="J7084" t="s">
        <v>113</v>
      </c>
      <c r="K7084" t="s">
        <v>113</v>
      </c>
      <c r="L7084" t="s">
        <v>113</v>
      </c>
      <c r="M7084">
        <v>34</v>
      </c>
      <c r="N7084" t="s">
        <v>9971</v>
      </c>
      <c r="O7084" t="s">
        <v>13472</v>
      </c>
      <c r="P7084">
        <v>1</v>
      </c>
      <c r="Q7084">
        <v>441</v>
      </c>
      <c r="R7084">
        <v>402</v>
      </c>
      <c r="S7084">
        <v>118</v>
      </c>
      <c r="W7084">
        <v>0.177282</v>
      </c>
      <c r="X7084">
        <v>0.21273839999999999</v>
      </c>
    </row>
    <row r="7085" spans="1:24" hidden="1" x14ac:dyDescent="0.3">
      <c r="A7085" t="s">
        <v>22262</v>
      </c>
      <c r="B7085" t="s">
        <v>8539</v>
      </c>
      <c r="C7085" t="s">
        <v>5368</v>
      </c>
      <c r="D7085" t="s">
        <v>22259</v>
      </c>
      <c r="E7085" t="s">
        <v>113</v>
      </c>
      <c r="F7085" t="s">
        <v>113</v>
      </c>
      <c r="G7085" t="s">
        <v>113</v>
      </c>
      <c r="H7085" t="s">
        <v>113</v>
      </c>
      <c r="I7085" t="s">
        <v>115</v>
      </c>
      <c r="J7085" t="s">
        <v>113</v>
      </c>
      <c r="K7085" t="s">
        <v>113</v>
      </c>
      <c r="L7085" t="s">
        <v>113</v>
      </c>
      <c r="M7085">
        <v>34</v>
      </c>
      <c r="N7085" t="s">
        <v>8442</v>
      </c>
      <c r="O7085" t="s">
        <v>13135</v>
      </c>
      <c r="P7085">
        <v>2</v>
      </c>
      <c r="Q7085">
        <v>179</v>
      </c>
      <c r="R7085">
        <v>197</v>
      </c>
      <c r="W7085">
        <v>7.0526000000000005E-2</v>
      </c>
      <c r="X7085">
        <v>8.4631200000000004E-2</v>
      </c>
    </row>
    <row r="7086" spans="1:24" hidden="1" x14ac:dyDescent="0.3">
      <c r="A7086" t="s">
        <v>22263</v>
      </c>
      <c r="B7086" t="s">
        <v>8211</v>
      </c>
      <c r="C7086" t="s">
        <v>5368</v>
      </c>
      <c r="D7086" t="s">
        <v>22259</v>
      </c>
      <c r="E7086" t="s">
        <v>113</v>
      </c>
      <c r="F7086" t="s">
        <v>113</v>
      </c>
      <c r="G7086" t="s">
        <v>113</v>
      </c>
      <c r="H7086" t="s">
        <v>113</v>
      </c>
      <c r="I7086" t="s">
        <v>115</v>
      </c>
      <c r="J7086" t="s">
        <v>113</v>
      </c>
      <c r="K7086" t="s">
        <v>113</v>
      </c>
      <c r="L7086" t="s">
        <v>113</v>
      </c>
      <c r="M7086">
        <v>34</v>
      </c>
      <c r="N7086" t="s">
        <v>8442</v>
      </c>
      <c r="O7086" t="s">
        <v>8734</v>
      </c>
      <c r="P7086">
        <v>1</v>
      </c>
      <c r="Q7086">
        <v>0.6</v>
      </c>
      <c r="T7086">
        <v>0</v>
      </c>
      <c r="W7086">
        <v>0.28274333882308139</v>
      </c>
      <c r="X7086">
        <v>0.45238934211693027</v>
      </c>
    </row>
    <row r="7087" spans="1:24" hidden="1" x14ac:dyDescent="0.3">
      <c r="A7087" t="s">
        <v>22264</v>
      </c>
      <c r="B7087" t="s">
        <v>8174</v>
      </c>
      <c r="C7087" t="s">
        <v>8092</v>
      </c>
      <c r="D7087" t="s">
        <v>8091</v>
      </c>
      <c r="E7087" t="s">
        <v>113</v>
      </c>
      <c r="F7087" t="s">
        <v>8093</v>
      </c>
      <c r="G7087" t="s">
        <v>133</v>
      </c>
      <c r="H7087" t="s">
        <v>2044</v>
      </c>
      <c r="I7087" t="s">
        <v>438</v>
      </c>
      <c r="J7087" t="s">
        <v>22265</v>
      </c>
      <c r="K7087" t="s">
        <v>22266</v>
      </c>
      <c r="L7087" t="s">
        <v>9030</v>
      </c>
      <c r="M7087">
        <v>60</v>
      </c>
      <c r="N7087" t="s">
        <v>113</v>
      </c>
      <c r="O7087" t="s">
        <v>20006</v>
      </c>
      <c r="P7087">
        <v>2</v>
      </c>
      <c r="Q7087">
        <v>2500</v>
      </c>
      <c r="R7087">
        <v>355</v>
      </c>
      <c r="S7087">
        <v>192</v>
      </c>
      <c r="T7087">
        <v>110</v>
      </c>
      <c r="U7087">
        <v>295</v>
      </c>
      <c r="W7087">
        <v>1.7749999999999999</v>
      </c>
      <c r="X7087">
        <v>2.13</v>
      </c>
    </row>
    <row r="7088" spans="1:24" hidden="1" x14ac:dyDescent="0.3">
      <c r="A7088" t="s">
        <v>22267</v>
      </c>
      <c r="B7088" t="s">
        <v>8179</v>
      </c>
      <c r="C7088" t="s">
        <v>8092</v>
      </c>
      <c r="D7088" t="s">
        <v>8091</v>
      </c>
      <c r="E7088" t="s">
        <v>113</v>
      </c>
      <c r="F7088" t="s">
        <v>8093</v>
      </c>
      <c r="G7088" t="s">
        <v>133</v>
      </c>
      <c r="H7088" t="s">
        <v>2044</v>
      </c>
      <c r="I7088" t="s">
        <v>438</v>
      </c>
      <c r="J7088" t="s">
        <v>22265</v>
      </c>
      <c r="K7088" t="s">
        <v>22266</v>
      </c>
      <c r="L7088" t="s">
        <v>9030</v>
      </c>
      <c r="M7088">
        <v>60</v>
      </c>
      <c r="N7088" t="s">
        <v>113</v>
      </c>
      <c r="O7088" t="s">
        <v>17706</v>
      </c>
      <c r="P7088">
        <v>1</v>
      </c>
      <c r="Q7088">
        <v>440</v>
      </c>
      <c r="R7088">
        <v>400</v>
      </c>
      <c r="S7088">
        <v>120</v>
      </c>
      <c r="W7088">
        <v>0.17599999999999999</v>
      </c>
      <c r="X7088">
        <v>0.21119999999999997</v>
      </c>
    </row>
    <row r="7089" spans="1:24" hidden="1" x14ac:dyDescent="0.3">
      <c r="A7089" t="s">
        <v>22268</v>
      </c>
      <c r="B7089" t="s">
        <v>8536</v>
      </c>
      <c r="C7089" t="s">
        <v>8092</v>
      </c>
      <c r="D7089" t="s">
        <v>8091</v>
      </c>
      <c r="E7089" t="s">
        <v>113</v>
      </c>
      <c r="F7089" t="s">
        <v>8093</v>
      </c>
      <c r="G7089" t="s">
        <v>133</v>
      </c>
      <c r="H7089" t="s">
        <v>2044</v>
      </c>
      <c r="I7089" t="s">
        <v>438</v>
      </c>
      <c r="J7089" t="s">
        <v>22265</v>
      </c>
      <c r="K7089" t="s">
        <v>22266</v>
      </c>
      <c r="L7089" t="s">
        <v>9030</v>
      </c>
      <c r="M7089">
        <v>58</v>
      </c>
      <c r="N7089" t="s">
        <v>113</v>
      </c>
      <c r="O7089" t="s">
        <v>21498</v>
      </c>
      <c r="P7089">
        <v>1</v>
      </c>
      <c r="Q7089">
        <v>440</v>
      </c>
      <c r="R7089">
        <v>400</v>
      </c>
      <c r="S7089">
        <v>120</v>
      </c>
      <c r="W7089">
        <v>0.17599999999999999</v>
      </c>
      <c r="X7089">
        <v>0.21119999999999997</v>
      </c>
    </row>
    <row r="7090" spans="1:24" hidden="1" x14ac:dyDescent="0.3">
      <c r="A7090" t="s">
        <v>22269</v>
      </c>
      <c r="B7090" t="s">
        <v>8211</v>
      </c>
      <c r="C7090" t="s">
        <v>8092</v>
      </c>
      <c r="D7090" t="s">
        <v>8091</v>
      </c>
      <c r="E7090" t="s">
        <v>113</v>
      </c>
      <c r="F7090" t="s">
        <v>8093</v>
      </c>
      <c r="G7090" t="s">
        <v>133</v>
      </c>
      <c r="H7090" t="s">
        <v>2044</v>
      </c>
      <c r="I7090" t="s">
        <v>438</v>
      </c>
      <c r="J7090" t="s">
        <v>22265</v>
      </c>
      <c r="K7090" t="s">
        <v>22266</v>
      </c>
      <c r="L7090" t="s">
        <v>9030</v>
      </c>
      <c r="M7090">
        <v>58</v>
      </c>
      <c r="N7090" t="s">
        <v>113</v>
      </c>
      <c r="O7090" t="s">
        <v>9493</v>
      </c>
      <c r="P7090">
        <v>1</v>
      </c>
      <c r="Q7090">
        <v>0.3</v>
      </c>
      <c r="T7090">
        <v>110.08</v>
      </c>
      <c r="W7090">
        <v>7.0685834705770348E-2</v>
      </c>
      <c r="X7090">
        <v>0.11309733552923257</v>
      </c>
    </row>
    <row r="7091" spans="1:24" hidden="1" x14ac:dyDescent="0.3">
      <c r="A7091" t="s">
        <v>22270</v>
      </c>
      <c r="B7091" t="s">
        <v>8174</v>
      </c>
      <c r="C7091" t="s">
        <v>22271</v>
      </c>
      <c r="D7091" t="s">
        <v>22272</v>
      </c>
      <c r="E7091" t="s">
        <v>113</v>
      </c>
      <c r="F7091" t="s">
        <v>22273</v>
      </c>
      <c r="G7091" t="s">
        <v>133</v>
      </c>
      <c r="H7091" t="s">
        <v>2044</v>
      </c>
      <c r="I7091" t="s">
        <v>438</v>
      </c>
      <c r="J7091" t="s">
        <v>22274</v>
      </c>
      <c r="K7091" t="s">
        <v>22275</v>
      </c>
      <c r="L7091" t="s">
        <v>1173</v>
      </c>
      <c r="M7091">
        <v>50</v>
      </c>
      <c r="N7091" t="s">
        <v>113</v>
      </c>
      <c r="O7091" t="s">
        <v>20006</v>
      </c>
      <c r="P7091">
        <v>3</v>
      </c>
      <c r="Q7091">
        <v>2500</v>
      </c>
      <c r="R7091">
        <v>355</v>
      </c>
      <c r="S7091">
        <v>192</v>
      </c>
      <c r="T7091">
        <v>90</v>
      </c>
      <c r="U7091">
        <v>150</v>
      </c>
      <c r="V7091">
        <v>260</v>
      </c>
      <c r="W7091">
        <v>2.6625000000000001</v>
      </c>
      <c r="X7091">
        <v>3.1949999999999998</v>
      </c>
    </row>
    <row r="7092" spans="1:24" hidden="1" x14ac:dyDescent="0.3">
      <c r="A7092" t="s">
        <v>22276</v>
      </c>
      <c r="B7092" t="s">
        <v>8179</v>
      </c>
      <c r="C7092" t="s">
        <v>22271</v>
      </c>
      <c r="D7092" t="s">
        <v>22272</v>
      </c>
      <c r="E7092" t="s">
        <v>113</v>
      </c>
      <c r="F7092" t="s">
        <v>22273</v>
      </c>
      <c r="G7092" t="s">
        <v>133</v>
      </c>
      <c r="H7092" t="s">
        <v>2044</v>
      </c>
      <c r="I7092" t="s">
        <v>438</v>
      </c>
      <c r="J7092" t="s">
        <v>22274</v>
      </c>
      <c r="K7092" t="s">
        <v>22275</v>
      </c>
      <c r="L7092" t="s">
        <v>1173</v>
      </c>
      <c r="M7092">
        <v>50</v>
      </c>
      <c r="N7092" t="s">
        <v>113</v>
      </c>
      <c r="O7092" t="s">
        <v>17706</v>
      </c>
      <c r="P7092">
        <v>1</v>
      </c>
      <c r="Q7092">
        <v>440</v>
      </c>
      <c r="R7092">
        <v>400</v>
      </c>
      <c r="S7092">
        <v>120</v>
      </c>
      <c r="W7092">
        <v>0.17599999999999999</v>
      </c>
      <c r="X7092">
        <v>0.21119999999999997</v>
      </c>
    </row>
    <row r="7093" spans="1:24" hidden="1" x14ac:dyDescent="0.3">
      <c r="A7093" t="s">
        <v>22277</v>
      </c>
      <c r="B7093" t="s">
        <v>8536</v>
      </c>
      <c r="C7093" t="s">
        <v>22271</v>
      </c>
      <c r="D7093" t="s">
        <v>22272</v>
      </c>
      <c r="E7093" t="s">
        <v>113</v>
      </c>
      <c r="F7093" t="s">
        <v>22273</v>
      </c>
      <c r="G7093" t="s">
        <v>133</v>
      </c>
      <c r="H7093" t="s">
        <v>2044</v>
      </c>
      <c r="I7093" t="s">
        <v>438</v>
      </c>
      <c r="J7093" t="s">
        <v>22274</v>
      </c>
      <c r="K7093" t="s">
        <v>22275</v>
      </c>
      <c r="L7093" t="s">
        <v>1173</v>
      </c>
      <c r="M7093">
        <v>48</v>
      </c>
      <c r="N7093" t="s">
        <v>113</v>
      </c>
      <c r="O7093" t="s">
        <v>21498</v>
      </c>
      <c r="P7093">
        <v>1</v>
      </c>
      <c r="Q7093">
        <v>440</v>
      </c>
      <c r="R7093">
        <v>400</v>
      </c>
      <c r="S7093">
        <v>120</v>
      </c>
      <c r="W7093">
        <v>0.17599999999999999</v>
      </c>
      <c r="X7093">
        <v>0.21119999999999997</v>
      </c>
    </row>
    <row r="7094" spans="1:24" hidden="1" x14ac:dyDescent="0.3">
      <c r="A7094" t="s">
        <v>22278</v>
      </c>
      <c r="B7094" t="s">
        <v>8211</v>
      </c>
      <c r="C7094" t="s">
        <v>22271</v>
      </c>
      <c r="D7094" t="s">
        <v>22272</v>
      </c>
      <c r="E7094" t="s">
        <v>113</v>
      </c>
      <c r="F7094" t="s">
        <v>22273</v>
      </c>
      <c r="G7094" t="s">
        <v>133</v>
      </c>
      <c r="H7094" t="s">
        <v>2044</v>
      </c>
      <c r="I7094" t="s">
        <v>438</v>
      </c>
      <c r="J7094" t="s">
        <v>22274</v>
      </c>
      <c r="K7094" t="s">
        <v>22275</v>
      </c>
      <c r="L7094" t="s">
        <v>1173</v>
      </c>
      <c r="M7094">
        <v>48</v>
      </c>
      <c r="N7094" t="s">
        <v>113</v>
      </c>
      <c r="O7094" t="s">
        <v>9493</v>
      </c>
      <c r="P7094">
        <v>2</v>
      </c>
      <c r="Q7094">
        <v>0.6</v>
      </c>
      <c r="T7094">
        <v>274</v>
      </c>
      <c r="U7094">
        <v>74.540000000000006</v>
      </c>
      <c r="W7094">
        <v>0.56548667764616278</v>
      </c>
      <c r="X7094">
        <v>0.90477868423386054</v>
      </c>
    </row>
    <row r="7095" spans="1:24" hidden="1" x14ac:dyDescent="0.3">
      <c r="A7095" t="s">
        <v>22279</v>
      </c>
      <c r="B7095" t="s">
        <v>8174</v>
      </c>
      <c r="C7095" t="s">
        <v>8095</v>
      </c>
      <c r="D7095" t="s">
        <v>8094</v>
      </c>
      <c r="E7095" t="s">
        <v>113</v>
      </c>
      <c r="F7095" t="s">
        <v>8096</v>
      </c>
      <c r="G7095" t="s">
        <v>133</v>
      </c>
      <c r="H7095" t="s">
        <v>2044</v>
      </c>
      <c r="I7095" t="s">
        <v>438</v>
      </c>
      <c r="J7095" t="s">
        <v>22280</v>
      </c>
      <c r="K7095" t="s">
        <v>22281</v>
      </c>
      <c r="L7095" t="s">
        <v>9030</v>
      </c>
      <c r="M7095">
        <v>60</v>
      </c>
      <c r="N7095" t="s">
        <v>113</v>
      </c>
      <c r="O7095" t="s">
        <v>20006</v>
      </c>
      <c r="P7095">
        <v>2</v>
      </c>
      <c r="Q7095">
        <v>2500</v>
      </c>
      <c r="R7095">
        <v>355</v>
      </c>
      <c r="S7095">
        <v>192</v>
      </c>
      <c r="T7095">
        <v>105</v>
      </c>
      <c r="U7095">
        <v>285</v>
      </c>
      <c r="W7095">
        <v>1.7749999999999999</v>
      </c>
      <c r="X7095">
        <v>2.13</v>
      </c>
    </row>
    <row r="7096" spans="1:24" hidden="1" x14ac:dyDescent="0.3">
      <c r="A7096" t="s">
        <v>22282</v>
      </c>
      <c r="B7096" t="s">
        <v>8179</v>
      </c>
      <c r="C7096" t="s">
        <v>8095</v>
      </c>
      <c r="D7096" t="s">
        <v>8094</v>
      </c>
      <c r="E7096" t="s">
        <v>113</v>
      </c>
      <c r="F7096" t="s">
        <v>8096</v>
      </c>
      <c r="G7096" t="s">
        <v>133</v>
      </c>
      <c r="H7096" t="s">
        <v>2044</v>
      </c>
      <c r="I7096" t="s">
        <v>438</v>
      </c>
      <c r="J7096" t="s">
        <v>22280</v>
      </c>
      <c r="K7096" t="s">
        <v>22281</v>
      </c>
      <c r="L7096" t="s">
        <v>9030</v>
      </c>
      <c r="M7096">
        <v>60</v>
      </c>
      <c r="N7096" t="s">
        <v>113</v>
      </c>
      <c r="O7096" t="s">
        <v>17706</v>
      </c>
      <c r="P7096">
        <v>1</v>
      </c>
      <c r="Q7096">
        <v>440</v>
      </c>
      <c r="R7096">
        <v>400</v>
      </c>
      <c r="S7096">
        <v>120</v>
      </c>
      <c r="W7096">
        <v>0.17599999999999999</v>
      </c>
      <c r="X7096">
        <v>0.21119999999999997</v>
      </c>
    </row>
    <row r="7097" spans="1:24" hidden="1" x14ac:dyDescent="0.3">
      <c r="A7097" t="s">
        <v>22283</v>
      </c>
      <c r="B7097" t="s">
        <v>8536</v>
      </c>
      <c r="C7097" t="s">
        <v>8095</v>
      </c>
      <c r="D7097" t="s">
        <v>8094</v>
      </c>
      <c r="E7097" t="s">
        <v>113</v>
      </c>
      <c r="F7097" t="s">
        <v>8096</v>
      </c>
      <c r="G7097" t="s">
        <v>133</v>
      </c>
      <c r="H7097" t="s">
        <v>2044</v>
      </c>
      <c r="I7097" t="s">
        <v>438</v>
      </c>
      <c r="J7097" t="s">
        <v>22280</v>
      </c>
      <c r="K7097" t="s">
        <v>22281</v>
      </c>
      <c r="L7097" t="s">
        <v>9030</v>
      </c>
      <c r="M7097">
        <v>58</v>
      </c>
      <c r="N7097" t="s">
        <v>113</v>
      </c>
      <c r="O7097" t="s">
        <v>21498</v>
      </c>
      <c r="P7097">
        <v>1</v>
      </c>
      <c r="Q7097">
        <v>440</v>
      </c>
      <c r="R7097">
        <v>400</v>
      </c>
      <c r="S7097">
        <v>120</v>
      </c>
      <c r="W7097">
        <v>0.17599999999999999</v>
      </c>
      <c r="X7097">
        <v>0.21119999999999997</v>
      </c>
    </row>
    <row r="7098" spans="1:24" hidden="1" x14ac:dyDescent="0.3">
      <c r="A7098" t="s">
        <v>22284</v>
      </c>
      <c r="B7098" t="s">
        <v>8211</v>
      </c>
      <c r="C7098" t="s">
        <v>8095</v>
      </c>
      <c r="D7098" t="s">
        <v>8094</v>
      </c>
      <c r="E7098" t="s">
        <v>113</v>
      </c>
      <c r="F7098" t="s">
        <v>8096</v>
      </c>
      <c r="G7098" t="s">
        <v>133</v>
      </c>
      <c r="H7098" t="s">
        <v>2044</v>
      </c>
      <c r="I7098" t="s">
        <v>438</v>
      </c>
      <c r="J7098" t="s">
        <v>22280</v>
      </c>
      <c r="K7098" t="s">
        <v>22281</v>
      </c>
      <c r="L7098" t="s">
        <v>9030</v>
      </c>
      <c r="M7098">
        <v>58</v>
      </c>
      <c r="N7098" t="s">
        <v>113</v>
      </c>
      <c r="O7098" t="s">
        <v>9493</v>
      </c>
      <c r="P7098">
        <v>3</v>
      </c>
      <c r="Q7098">
        <v>0.6</v>
      </c>
      <c r="T7098">
        <v>293.43</v>
      </c>
      <c r="U7098">
        <v>289.79000000000002</v>
      </c>
      <c r="V7098">
        <v>289.79000000000002</v>
      </c>
      <c r="W7098">
        <v>0.84823001646924412</v>
      </c>
      <c r="X7098">
        <v>1.3571680263507906</v>
      </c>
    </row>
    <row r="7099" spans="1:24" hidden="1" x14ac:dyDescent="0.3">
      <c r="A7099" t="s">
        <v>22285</v>
      </c>
      <c r="B7099" t="s">
        <v>8174</v>
      </c>
      <c r="C7099" t="s">
        <v>7974</v>
      </c>
      <c r="D7099" t="s">
        <v>7973</v>
      </c>
      <c r="E7099" t="s">
        <v>113</v>
      </c>
      <c r="F7099" t="s">
        <v>7975</v>
      </c>
      <c r="G7099" t="s">
        <v>133</v>
      </c>
      <c r="H7099" t="s">
        <v>2044</v>
      </c>
      <c r="I7099" t="s">
        <v>438</v>
      </c>
      <c r="J7099" t="s">
        <v>22286</v>
      </c>
      <c r="K7099" t="s">
        <v>22287</v>
      </c>
      <c r="L7099" t="s">
        <v>1173</v>
      </c>
      <c r="M7099">
        <v>50</v>
      </c>
      <c r="N7099" t="s">
        <v>113</v>
      </c>
      <c r="O7099" t="s">
        <v>8207</v>
      </c>
      <c r="P7099">
        <v>2</v>
      </c>
      <c r="Q7099">
        <v>1400</v>
      </c>
      <c r="R7099">
        <v>320</v>
      </c>
      <c r="S7099">
        <v>145</v>
      </c>
      <c r="T7099">
        <v>75</v>
      </c>
      <c r="U7099">
        <v>260</v>
      </c>
      <c r="W7099">
        <v>0.89600000000000002</v>
      </c>
      <c r="X7099">
        <v>1.0751999999999999</v>
      </c>
    </row>
    <row r="7100" spans="1:24" hidden="1" x14ac:dyDescent="0.3">
      <c r="A7100" t="s">
        <v>22288</v>
      </c>
      <c r="B7100" t="s">
        <v>8179</v>
      </c>
      <c r="C7100" t="s">
        <v>7974</v>
      </c>
      <c r="D7100" t="s">
        <v>7973</v>
      </c>
      <c r="E7100" t="s">
        <v>113</v>
      </c>
      <c r="F7100" t="s">
        <v>7975</v>
      </c>
      <c r="G7100" t="s">
        <v>133</v>
      </c>
      <c r="H7100" t="s">
        <v>2044</v>
      </c>
      <c r="I7100" t="s">
        <v>438</v>
      </c>
      <c r="J7100" t="s">
        <v>22286</v>
      </c>
      <c r="K7100" t="s">
        <v>22287</v>
      </c>
      <c r="L7100" t="s">
        <v>1173</v>
      </c>
      <c r="M7100">
        <v>50</v>
      </c>
      <c r="N7100" t="s">
        <v>113</v>
      </c>
      <c r="O7100" t="s">
        <v>17706</v>
      </c>
      <c r="P7100">
        <v>1</v>
      </c>
      <c r="Q7100">
        <v>440</v>
      </c>
      <c r="R7100">
        <v>400</v>
      </c>
      <c r="S7100">
        <v>120</v>
      </c>
      <c r="W7100">
        <v>0.17599999999999999</v>
      </c>
      <c r="X7100">
        <v>0.21119999999999997</v>
      </c>
    </row>
    <row r="7101" spans="1:24" hidden="1" x14ac:dyDescent="0.3">
      <c r="A7101" t="s">
        <v>22289</v>
      </c>
      <c r="B7101" t="s">
        <v>8536</v>
      </c>
      <c r="C7101" t="s">
        <v>7974</v>
      </c>
      <c r="D7101" t="s">
        <v>7973</v>
      </c>
      <c r="E7101" t="s">
        <v>113</v>
      </c>
      <c r="F7101" t="s">
        <v>7975</v>
      </c>
      <c r="G7101" t="s">
        <v>133</v>
      </c>
      <c r="H7101" t="s">
        <v>2044</v>
      </c>
      <c r="I7101" t="s">
        <v>438</v>
      </c>
      <c r="J7101" t="s">
        <v>22286</v>
      </c>
      <c r="K7101" t="s">
        <v>22287</v>
      </c>
      <c r="L7101" t="s">
        <v>1173</v>
      </c>
      <c r="M7101">
        <v>48</v>
      </c>
      <c r="N7101" t="s">
        <v>113</v>
      </c>
      <c r="O7101" t="s">
        <v>21498</v>
      </c>
      <c r="P7101">
        <v>1</v>
      </c>
      <c r="Q7101">
        <v>440</v>
      </c>
      <c r="R7101">
        <v>400</v>
      </c>
      <c r="S7101">
        <v>120</v>
      </c>
      <c r="W7101">
        <v>0.17599999999999999</v>
      </c>
      <c r="X7101">
        <v>0.21119999999999997</v>
      </c>
    </row>
    <row r="7102" spans="1:24" hidden="1" x14ac:dyDescent="0.3">
      <c r="A7102" t="s">
        <v>22290</v>
      </c>
      <c r="B7102" t="s">
        <v>8211</v>
      </c>
      <c r="C7102" t="s">
        <v>7974</v>
      </c>
      <c r="D7102" t="s">
        <v>7973</v>
      </c>
      <c r="E7102" t="s">
        <v>113</v>
      </c>
      <c r="F7102" t="s">
        <v>7975</v>
      </c>
      <c r="G7102" t="s">
        <v>133</v>
      </c>
      <c r="H7102" t="s">
        <v>2044</v>
      </c>
      <c r="I7102" t="s">
        <v>438</v>
      </c>
      <c r="J7102" t="s">
        <v>22286</v>
      </c>
      <c r="K7102" t="s">
        <v>22287</v>
      </c>
      <c r="L7102" t="s">
        <v>1173</v>
      </c>
      <c r="M7102">
        <v>48</v>
      </c>
      <c r="N7102" t="s">
        <v>113</v>
      </c>
      <c r="O7102" t="s">
        <v>9493</v>
      </c>
      <c r="P7102">
        <v>2</v>
      </c>
      <c r="Q7102">
        <v>0.3</v>
      </c>
      <c r="T7102">
        <v>77</v>
      </c>
      <c r="U7102">
        <v>258</v>
      </c>
      <c r="W7102">
        <v>0.1413716694115407</v>
      </c>
      <c r="X7102">
        <v>0.22619467105846514</v>
      </c>
    </row>
    <row r="7103" spans="1:24" hidden="1" x14ac:dyDescent="0.3">
      <c r="A7103" t="s">
        <v>22291</v>
      </c>
      <c r="B7103" t="s">
        <v>8174</v>
      </c>
      <c r="C7103" t="s">
        <v>22292</v>
      </c>
      <c r="D7103" t="s">
        <v>22293</v>
      </c>
      <c r="E7103" t="s">
        <v>113</v>
      </c>
      <c r="F7103" t="s">
        <v>22294</v>
      </c>
      <c r="G7103" t="s">
        <v>133</v>
      </c>
      <c r="H7103" t="s">
        <v>2044</v>
      </c>
      <c r="I7103" t="s">
        <v>438</v>
      </c>
      <c r="J7103" t="s">
        <v>22295</v>
      </c>
      <c r="K7103" t="s">
        <v>22296</v>
      </c>
      <c r="L7103" t="s">
        <v>8842</v>
      </c>
      <c r="M7103">
        <v>70</v>
      </c>
      <c r="N7103" t="s">
        <v>113</v>
      </c>
      <c r="O7103" t="s">
        <v>20006</v>
      </c>
      <c r="P7103">
        <v>2</v>
      </c>
      <c r="Q7103">
        <v>2500</v>
      </c>
      <c r="R7103">
        <v>355</v>
      </c>
      <c r="S7103">
        <v>192</v>
      </c>
      <c r="T7103">
        <v>120</v>
      </c>
      <c r="U7103">
        <v>300</v>
      </c>
      <c r="W7103">
        <v>1.7749999999999999</v>
      </c>
      <c r="X7103">
        <v>2.13</v>
      </c>
    </row>
    <row r="7104" spans="1:24" hidden="1" x14ac:dyDescent="0.3">
      <c r="A7104" t="s">
        <v>22297</v>
      </c>
      <c r="B7104" t="s">
        <v>8179</v>
      </c>
      <c r="C7104" t="s">
        <v>22292</v>
      </c>
      <c r="D7104" t="s">
        <v>22293</v>
      </c>
      <c r="E7104" t="s">
        <v>113</v>
      </c>
      <c r="F7104" t="s">
        <v>22294</v>
      </c>
      <c r="G7104" t="s">
        <v>133</v>
      </c>
      <c r="H7104" t="s">
        <v>2044</v>
      </c>
      <c r="I7104" t="s">
        <v>438</v>
      </c>
      <c r="J7104" t="s">
        <v>22295</v>
      </c>
      <c r="K7104" t="s">
        <v>22296</v>
      </c>
      <c r="L7104" t="s">
        <v>8842</v>
      </c>
      <c r="M7104">
        <v>70</v>
      </c>
      <c r="N7104" t="s">
        <v>113</v>
      </c>
      <c r="O7104" t="s">
        <v>17706</v>
      </c>
      <c r="P7104">
        <v>1</v>
      </c>
      <c r="Q7104">
        <v>440</v>
      </c>
      <c r="R7104">
        <v>400</v>
      </c>
      <c r="S7104">
        <v>120</v>
      </c>
      <c r="W7104">
        <v>0.17599999999999999</v>
      </c>
      <c r="X7104">
        <v>0.21119999999999997</v>
      </c>
    </row>
    <row r="7105" spans="1:24" hidden="1" x14ac:dyDescent="0.3">
      <c r="A7105" t="s">
        <v>22298</v>
      </c>
      <c r="B7105" t="s">
        <v>8536</v>
      </c>
      <c r="C7105" t="s">
        <v>22292</v>
      </c>
      <c r="D7105" t="s">
        <v>22293</v>
      </c>
      <c r="E7105" t="s">
        <v>113</v>
      </c>
      <c r="F7105" t="s">
        <v>22294</v>
      </c>
      <c r="G7105" t="s">
        <v>133</v>
      </c>
      <c r="H7105" t="s">
        <v>2044</v>
      </c>
      <c r="I7105" t="s">
        <v>438</v>
      </c>
      <c r="J7105" t="s">
        <v>22295</v>
      </c>
      <c r="K7105" t="s">
        <v>22296</v>
      </c>
      <c r="L7105" t="s">
        <v>8842</v>
      </c>
      <c r="M7105">
        <v>68</v>
      </c>
      <c r="N7105" t="s">
        <v>113</v>
      </c>
      <c r="O7105" t="s">
        <v>21498</v>
      </c>
      <c r="P7105">
        <v>1</v>
      </c>
      <c r="Q7105">
        <v>440</v>
      </c>
      <c r="R7105">
        <v>400</v>
      </c>
      <c r="S7105">
        <v>120</v>
      </c>
      <c r="W7105">
        <v>0.17599999999999999</v>
      </c>
      <c r="X7105">
        <v>0.21119999999999997</v>
      </c>
    </row>
    <row r="7106" spans="1:24" hidden="1" x14ac:dyDescent="0.3">
      <c r="A7106" t="s">
        <v>22299</v>
      </c>
      <c r="B7106" t="s">
        <v>8211</v>
      </c>
      <c r="C7106" t="s">
        <v>22292</v>
      </c>
      <c r="D7106" t="s">
        <v>22293</v>
      </c>
      <c r="E7106" t="s">
        <v>113</v>
      </c>
      <c r="F7106" t="s">
        <v>22294</v>
      </c>
      <c r="G7106" t="s">
        <v>133</v>
      </c>
      <c r="H7106" t="s">
        <v>2044</v>
      </c>
      <c r="I7106" t="s">
        <v>438</v>
      </c>
      <c r="J7106" t="s">
        <v>22295</v>
      </c>
      <c r="K7106" t="s">
        <v>22296</v>
      </c>
      <c r="L7106" t="s">
        <v>8842</v>
      </c>
      <c r="M7106">
        <v>68</v>
      </c>
      <c r="N7106" t="s">
        <v>113</v>
      </c>
      <c r="O7106" t="s">
        <v>9493</v>
      </c>
      <c r="P7106">
        <v>1</v>
      </c>
      <c r="Q7106">
        <v>0.6</v>
      </c>
      <c r="T7106">
        <v>122.5</v>
      </c>
      <c r="W7106">
        <v>0.28274333882308139</v>
      </c>
      <c r="X7106">
        <v>0.45238934211693027</v>
      </c>
    </row>
    <row r="7107" spans="1:24" hidden="1" x14ac:dyDescent="0.3">
      <c r="A7107" t="s">
        <v>22300</v>
      </c>
      <c r="B7107" t="s">
        <v>8174</v>
      </c>
      <c r="C7107" t="s">
        <v>8132</v>
      </c>
      <c r="D7107" t="s">
        <v>8131</v>
      </c>
      <c r="E7107" t="s">
        <v>113</v>
      </c>
      <c r="F7107" t="s">
        <v>8133</v>
      </c>
      <c r="G7107" t="s">
        <v>247</v>
      </c>
      <c r="H7107" t="s">
        <v>308</v>
      </c>
      <c r="I7107" t="s">
        <v>2289</v>
      </c>
      <c r="J7107" t="s">
        <v>22301</v>
      </c>
      <c r="K7107" t="s">
        <v>22302</v>
      </c>
      <c r="L7107" t="s">
        <v>120</v>
      </c>
      <c r="M7107">
        <v>40</v>
      </c>
      <c r="N7107" t="s">
        <v>9085</v>
      </c>
      <c r="O7107" t="s">
        <v>17159</v>
      </c>
      <c r="P7107">
        <v>3</v>
      </c>
      <c r="Q7107">
        <v>1450</v>
      </c>
      <c r="R7107">
        <v>400</v>
      </c>
      <c r="T7107">
        <v>50</v>
      </c>
      <c r="U7107">
        <v>170</v>
      </c>
      <c r="V7107">
        <v>290</v>
      </c>
      <c r="W7107">
        <v>1.74</v>
      </c>
      <c r="X7107">
        <v>2.0880000000000001</v>
      </c>
    </row>
    <row r="7108" spans="1:24" hidden="1" x14ac:dyDescent="0.3">
      <c r="A7108" t="s">
        <v>22303</v>
      </c>
      <c r="B7108" t="s">
        <v>8617</v>
      </c>
      <c r="C7108" t="s">
        <v>8132</v>
      </c>
      <c r="D7108" t="s">
        <v>8131</v>
      </c>
      <c r="E7108" t="s">
        <v>113</v>
      </c>
      <c r="F7108" t="s">
        <v>8133</v>
      </c>
      <c r="G7108" t="s">
        <v>247</v>
      </c>
      <c r="H7108" t="s">
        <v>308</v>
      </c>
      <c r="I7108" t="s">
        <v>2289</v>
      </c>
      <c r="J7108" t="s">
        <v>22301</v>
      </c>
      <c r="K7108" t="s">
        <v>22302</v>
      </c>
      <c r="L7108" t="s">
        <v>120</v>
      </c>
      <c r="M7108">
        <v>40</v>
      </c>
      <c r="N7108" t="s">
        <v>9085</v>
      </c>
      <c r="O7108" t="s">
        <v>8647</v>
      </c>
      <c r="P7108">
        <v>3</v>
      </c>
      <c r="Q7108">
        <v>1509</v>
      </c>
      <c r="R7108">
        <v>469</v>
      </c>
      <c r="T7108">
        <v>50</v>
      </c>
      <c r="U7108">
        <v>170</v>
      </c>
      <c r="V7108">
        <v>290</v>
      </c>
      <c r="W7108">
        <v>2.1231629999999999</v>
      </c>
      <c r="X7108">
        <v>2.5477955999999997</v>
      </c>
    </row>
    <row r="7109" spans="1:24" hidden="1" x14ac:dyDescent="0.3">
      <c r="A7109" t="s">
        <v>22304</v>
      </c>
      <c r="B7109" t="s">
        <v>8179</v>
      </c>
      <c r="C7109" t="s">
        <v>8132</v>
      </c>
      <c r="D7109" t="s">
        <v>8131</v>
      </c>
      <c r="E7109" t="s">
        <v>113</v>
      </c>
      <c r="F7109" t="s">
        <v>8133</v>
      </c>
      <c r="G7109" t="s">
        <v>247</v>
      </c>
      <c r="H7109" t="s">
        <v>308</v>
      </c>
      <c r="I7109" t="s">
        <v>2289</v>
      </c>
      <c r="J7109" t="s">
        <v>22301</v>
      </c>
      <c r="K7109" t="s">
        <v>22302</v>
      </c>
      <c r="L7109" t="s">
        <v>120</v>
      </c>
      <c r="M7109">
        <v>40</v>
      </c>
      <c r="N7109" t="s">
        <v>9085</v>
      </c>
      <c r="O7109" t="s">
        <v>11880</v>
      </c>
      <c r="P7109">
        <v>3</v>
      </c>
      <c r="Q7109">
        <v>400</v>
      </c>
      <c r="R7109">
        <v>300</v>
      </c>
      <c r="W7109">
        <v>0.36</v>
      </c>
      <c r="X7109">
        <v>0.432</v>
      </c>
    </row>
    <row r="7110" spans="1:24" hidden="1" x14ac:dyDescent="0.3">
      <c r="A7110" t="s">
        <v>22305</v>
      </c>
      <c r="B7110" t="s">
        <v>1304</v>
      </c>
      <c r="C7110" t="s">
        <v>8132</v>
      </c>
      <c r="D7110" t="s">
        <v>8131</v>
      </c>
      <c r="E7110" t="s">
        <v>113</v>
      </c>
      <c r="F7110" t="s">
        <v>8133</v>
      </c>
      <c r="G7110" t="s">
        <v>247</v>
      </c>
      <c r="H7110" t="s">
        <v>308</v>
      </c>
      <c r="I7110" t="s">
        <v>2289</v>
      </c>
      <c r="J7110" t="s">
        <v>22301</v>
      </c>
      <c r="K7110" t="s">
        <v>22302</v>
      </c>
      <c r="L7110" t="s">
        <v>120</v>
      </c>
      <c r="M7110">
        <v>0</v>
      </c>
      <c r="N7110" t="s">
        <v>113</v>
      </c>
      <c r="O7110" t="s">
        <v>13812</v>
      </c>
      <c r="P7110">
        <v>1</v>
      </c>
    </row>
    <row r="7111" spans="1:24" hidden="1" x14ac:dyDescent="0.3">
      <c r="A7111" t="s">
        <v>22306</v>
      </c>
      <c r="B7111" t="s">
        <v>8174</v>
      </c>
      <c r="C7111" t="s">
        <v>15498</v>
      </c>
      <c r="D7111" t="s">
        <v>22307</v>
      </c>
      <c r="E7111" t="s">
        <v>113</v>
      </c>
      <c r="F7111" t="s">
        <v>15500</v>
      </c>
      <c r="G7111" t="s">
        <v>133</v>
      </c>
      <c r="H7111" t="s">
        <v>15501</v>
      </c>
      <c r="I7111" t="s">
        <v>138</v>
      </c>
      <c r="J7111" t="s">
        <v>22308</v>
      </c>
      <c r="K7111" t="s">
        <v>22309</v>
      </c>
      <c r="L7111" t="s">
        <v>9030</v>
      </c>
      <c r="M7111">
        <v>60</v>
      </c>
      <c r="N7111" t="s">
        <v>113</v>
      </c>
      <c r="O7111" t="s">
        <v>20006</v>
      </c>
      <c r="P7111">
        <v>3</v>
      </c>
      <c r="Q7111">
        <v>2500</v>
      </c>
      <c r="R7111">
        <v>355</v>
      </c>
      <c r="S7111">
        <v>192</v>
      </c>
      <c r="T7111">
        <v>30</v>
      </c>
      <c r="U7111">
        <v>215</v>
      </c>
      <c r="V7111">
        <v>330</v>
      </c>
      <c r="W7111">
        <v>2.6625000000000001</v>
      </c>
      <c r="X7111">
        <v>3.1949999999999998</v>
      </c>
    </row>
    <row r="7112" spans="1:24" hidden="1" x14ac:dyDescent="0.3">
      <c r="A7112" t="s">
        <v>22310</v>
      </c>
      <c r="B7112" t="s">
        <v>8179</v>
      </c>
      <c r="C7112" t="s">
        <v>15498</v>
      </c>
      <c r="D7112" t="s">
        <v>22307</v>
      </c>
      <c r="E7112" t="s">
        <v>113</v>
      </c>
      <c r="F7112" t="s">
        <v>15500</v>
      </c>
      <c r="G7112" t="s">
        <v>133</v>
      </c>
      <c r="H7112" t="s">
        <v>15501</v>
      </c>
      <c r="I7112" t="s">
        <v>138</v>
      </c>
      <c r="J7112" t="s">
        <v>22308</v>
      </c>
      <c r="K7112" t="s">
        <v>22309</v>
      </c>
      <c r="L7112" t="s">
        <v>9030</v>
      </c>
      <c r="M7112">
        <v>60</v>
      </c>
      <c r="N7112" t="s">
        <v>113</v>
      </c>
      <c r="O7112" t="s">
        <v>17706</v>
      </c>
      <c r="P7112">
        <v>1</v>
      </c>
      <c r="Q7112">
        <v>440</v>
      </c>
      <c r="R7112">
        <v>400</v>
      </c>
      <c r="S7112">
        <v>120</v>
      </c>
      <c r="W7112">
        <v>0.17599999999999999</v>
      </c>
      <c r="X7112">
        <v>0.21119999999999997</v>
      </c>
    </row>
    <row r="7113" spans="1:24" hidden="1" x14ac:dyDescent="0.3">
      <c r="A7113" t="s">
        <v>22311</v>
      </c>
      <c r="B7113" t="s">
        <v>8536</v>
      </c>
      <c r="C7113" t="s">
        <v>15498</v>
      </c>
      <c r="D7113" t="s">
        <v>22307</v>
      </c>
      <c r="E7113" t="s">
        <v>113</v>
      </c>
      <c r="F7113" t="s">
        <v>15500</v>
      </c>
      <c r="G7113" t="s">
        <v>133</v>
      </c>
      <c r="H7113" t="s">
        <v>15501</v>
      </c>
      <c r="I7113" t="s">
        <v>138</v>
      </c>
      <c r="J7113" t="s">
        <v>22308</v>
      </c>
      <c r="K7113" t="s">
        <v>22309</v>
      </c>
      <c r="L7113" t="s">
        <v>9030</v>
      </c>
      <c r="M7113">
        <v>58</v>
      </c>
      <c r="N7113" t="s">
        <v>113</v>
      </c>
      <c r="O7113" t="s">
        <v>21498</v>
      </c>
      <c r="P7113">
        <v>1</v>
      </c>
      <c r="Q7113">
        <v>440</v>
      </c>
      <c r="R7113">
        <v>400</v>
      </c>
      <c r="S7113">
        <v>120</v>
      </c>
      <c r="W7113">
        <v>0.17599999999999999</v>
      </c>
      <c r="X7113">
        <v>0.21119999999999997</v>
      </c>
    </row>
    <row r="7114" spans="1:24" hidden="1" x14ac:dyDescent="0.3">
      <c r="A7114" t="s">
        <v>22312</v>
      </c>
      <c r="B7114" t="s">
        <v>8211</v>
      </c>
      <c r="C7114" t="s">
        <v>15498</v>
      </c>
      <c r="D7114" t="s">
        <v>22307</v>
      </c>
      <c r="E7114" t="s">
        <v>113</v>
      </c>
      <c r="F7114" t="s">
        <v>15500</v>
      </c>
      <c r="G7114" t="s">
        <v>133</v>
      </c>
      <c r="H7114" t="s">
        <v>15501</v>
      </c>
      <c r="I7114" t="s">
        <v>138</v>
      </c>
      <c r="J7114" t="s">
        <v>22308</v>
      </c>
      <c r="K7114" t="s">
        <v>22309</v>
      </c>
      <c r="L7114" t="s">
        <v>9030</v>
      </c>
      <c r="M7114">
        <v>58</v>
      </c>
      <c r="N7114" t="s">
        <v>113</v>
      </c>
      <c r="O7114" t="s">
        <v>9493</v>
      </c>
      <c r="P7114">
        <v>1</v>
      </c>
      <c r="Q7114">
        <v>0.9</v>
      </c>
      <c r="T7114">
        <v>308</v>
      </c>
      <c r="W7114">
        <v>0.63617251235193317</v>
      </c>
      <c r="X7114">
        <v>1.0178760197630932</v>
      </c>
    </row>
    <row r="7115" spans="1:24" hidden="1" x14ac:dyDescent="0.3">
      <c r="A7115" t="s">
        <v>22313</v>
      </c>
      <c r="B7115" t="s">
        <v>8174</v>
      </c>
      <c r="C7115" t="s">
        <v>7630</v>
      </c>
      <c r="D7115" t="s">
        <v>7820</v>
      </c>
      <c r="E7115" t="s">
        <v>113</v>
      </c>
      <c r="F7115" t="s">
        <v>7631</v>
      </c>
      <c r="G7115" t="s">
        <v>247</v>
      </c>
      <c r="H7115" t="s">
        <v>371</v>
      </c>
      <c r="I7115" t="s">
        <v>115</v>
      </c>
      <c r="J7115" t="s">
        <v>113</v>
      </c>
      <c r="K7115" t="s">
        <v>113</v>
      </c>
      <c r="L7115" t="s">
        <v>113</v>
      </c>
      <c r="M7115">
        <v>46</v>
      </c>
      <c r="N7115" t="s">
        <v>8614</v>
      </c>
      <c r="O7115" t="s">
        <v>12392</v>
      </c>
      <c r="P7115">
        <v>3</v>
      </c>
      <c r="Q7115">
        <v>717</v>
      </c>
      <c r="R7115">
        <v>408</v>
      </c>
      <c r="T7115">
        <v>30</v>
      </c>
      <c r="U7115">
        <v>160</v>
      </c>
      <c r="V7115">
        <v>285</v>
      </c>
      <c r="W7115">
        <v>0.87760800000000005</v>
      </c>
      <c r="X7115">
        <v>1.0531296000000001</v>
      </c>
    </row>
    <row r="7116" spans="1:24" hidden="1" x14ac:dyDescent="0.3">
      <c r="A7116" t="s">
        <v>22314</v>
      </c>
      <c r="B7116" t="s">
        <v>8617</v>
      </c>
      <c r="C7116" t="s">
        <v>7630</v>
      </c>
      <c r="D7116" t="s">
        <v>7820</v>
      </c>
      <c r="E7116" t="s">
        <v>113</v>
      </c>
      <c r="F7116" t="s">
        <v>7631</v>
      </c>
      <c r="G7116" t="s">
        <v>247</v>
      </c>
      <c r="H7116" t="s">
        <v>371</v>
      </c>
      <c r="I7116" t="s">
        <v>115</v>
      </c>
      <c r="J7116" t="s">
        <v>113</v>
      </c>
      <c r="K7116" t="s">
        <v>113</v>
      </c>
      <c r="L7116" t="s">
        <v>113</v>
      </c>
      <c r="M7116">
        <v>45</v>
      </c>
      <c r="N7116" t="s">
        <v>9659</v>
      </c>
      <c r="O7116" t="s">
        <v>9491</v>
      </c>
      <c r="P7116">
        <v>3</v>
      </c>
      <c r="Q7116">
        <v>1499</v>
      </c>
      <c r="R7116">
        <v>395</v>
      </c>
      <c r="T7116">
        <v>30</v>
      </c>
      <c r="U7116">
        <v>160</v>
      </c>
      <c r="V7116">
        <v>285</v>
      </c>
      <c r="W7116">
        <v>1.7763150000000001</v>
      </c>
      <c r="X7116">
        <v>2.1315780000000002</v>
      </c>
    </row>
    <row r="7117" spans="1:24" hidden="1" x14ac:dyDescent="0.3">
      <c r="A7117" t="s">
        <v>22315</v>
      </c>
      <c r="B7117" t="s">
        <v>8179</v>
      </c>
      <c r="C7117" t="s">
        <v>7630</v>
      </c>
      <c r="D7117" t="s">
        <v>7820</v>
      </c>
      <c r="E7117" t="s">
        <v>113</v>
      </c>
      <c r="F7117" t="s">
        <v>7631</v>
      </c>
      <c r="G7117" t="s">
        <v>247</v>
      </c>
      <c r="H7117" t="s">
        <v>371</v>
      </c>
      <c r="I7117" t="s">
        <v>115</v>
      </c>
      <c r="J7117" t="s">
        <v>113</v>
      </c>
      <c r="K7117" t="s">
        <v>113</v>
      </c>
      <c r="L7117" t="s">
        <v>113</v>
      </c>
      <c r="M7117">
        <v>43</v>
      </c>
      <c r="N7117" t="s">
        <v>8614</v>
      </c>
      <c r="O7117" t="s">
        <v>9568</v>
      </c>
      <c r="P7117">
        <v>3</v>
      </c>
      <c r="Q7117">
        <v>353</v>
      </c>
      <c r="R7117">
        <v>261</v>
      </c>
      <c r="W7117">
        <v>0.27639900000000001</v>
      </c>
      <c r="X7117">
        <v>0.3316788</v>
      </c>
    </row>
    <row r="7118" spans="1:24" hidden="1" x14ac:dyDescent="0.3">
      <c r="A7118" t="s">
        <v>22316</v>
      </c>
      <c r="B7118" t="s">
        <v>8536</v>
      </c>
      <c r="C7118" t="s">
        <v>7630</v>
      </c>
      <c r="D7118" t="s">
        <v>7820</v>
      </c>
      <c r="E7118" t="s">
        <v>113</v>
      </c>
      <c r="F7118" t="s">
        <v>7631</v>
      </c>
      <c r="G7118" t="s">
        <v>247</v>
      </c>
      <c r="H7118" t="s">
        <v>371</v>
      </c>
      <c r="I7118" t="s">
        <v>115</v>
      </c>
      <c r="J7118" t="s">
        <v>113</v>
      </c>
      <c r="K7118" t="s">
        <v>113</v>
      </c>
      <c r="L7118" t="s">
        <v>113</v>
      </c>
      <c r="M7118">
        <v>43</v>
      </c>
      <c r="N7118" t="s">
        <v>8614</v>
      </c>
      <c r="O7118" t="s">
        <v>9816</v>
      </c>
      <c r="P7118">
        <v>3</v>
      </c>
      <c r="Q7118">
        <v>523</v>
      </c>
      <c r="R7118">
        <v>397</v>
      </c>
      <c r="W7118">
        <v>0.62289300000000003</v>
      </c>
      <c r="X7118">
        <v>0.74747160000000001</v>
      </c>
    </row>
    <row r="7119" spans="1:24" hidden="1" x14ac:dyDescent="0.3">
      <c r="A7119" t="s">
        <v>22317</v>
      </c>
      <c r="B7119" t="s">
        <v>8174</v>
      </c>
      <c r="C7119" t="s">
        <v>5407</v>
      </c>
      <c r="D7119" t="s">
        <v>22318</v>
      </c>
      <c r="E7119" t="s">
        <v>113</v>
      </c>
      <c r="F7119" t="s">
        <v>16746</v>
      </c>
      <c r="G7119" t="s">
        <v>133</v>
      </c>
      <c r="H7119" t="s">
        <v>354</v>
      </c>
      <c r="I7119" t="s">
        <v>115</v>
      </c>
      <c r="J7119" t="s">
        <v>22319</v>
      </c>
      <c r="K7119" t="s">
        <v>22320</v>
      </c>
      <c r="L7119" t="s">
        <v>1173</v>
      </c>
      <c r="M7119">
        <v>50</v>
      </c>
      <c r="N7119" t="s">
        <v>113</v>
      </c>
      <c r="O7119" t="s">
        <v>8207</v>
      </c>
      <c r="P7119">
        <v>2</v>
      </c>
      <c r="Q7119">
        <v>1400</v>
      </c>
      <c r="R7119">
        <v>320</v>
      </c>
      <c r="S7119">
        <v>145</v>
      </c>
      <c r="T7119">
        <v>70</v>
      </c>
      <c r="U7119">
        <v>260</v>
      </c>
      <c r="W7119">
        <v>0.89600000000000002</v>
      </c>
      <c r="X7119">
        <v>1.0751999999999999</v>
      </c>
    </row>
    <row r="7120" spans="1:24" hidden="1" x14ac:dyDescent="0.3">
      <c r="A7120" t="s">
        <v>22321</v>
      </c>
      <c r="B7120" t="s">
        <v>8179</v>
      </c>
      <c r="C7120" t="s">
        <v>5407</v>
      </c>
      <c r="D7120" t="s">
        <v>22318</v>
      </c>
      <c r="E7120" t="s">
        <v>113</v>
      </c>
      <c r="F7120" t="s">
        <v>16746</v>
      </c>
      <c r="G7120" t="s">
        <v>133</v>
      </c>
      <c r="H7120" t="s">
        <v>354</v>
      </c>
      <c r="I7120" t="s">
        <v>115</v>
      </c>
      <c r="J7120" t="s">
        <v>22319</v>
      </c>
      <c r="K7120" t="s">
        <v>22320</v>
      </c>
      <c r="L7120" t="s">
        <v>1173</v>
      </c>
      <c r="M7120">
        <v>50</v>
      </c>
      <c r="N7120" t="s">
        <v>113</v>
      </c>
      <c r="O7120" t="s">
        <v>8695</v>
      </c>
      <c r="P7120">
        <v>2</v>
      </c>
      <c r="Q7120">
        <v>466</v>
      </c>
      <c r="R7120">
        <v>343</v>
      </c>
      <c r="S7120">
        <v>154</v>
      </c>
      <c r="W7120">
        <v>0.31967600000000002</v>
      </c>
      <c r="X7120">
        <v>0.38361119999999999</v>
      </c>
    </row>
    <row r="7121" spans="1:24" hidden="1" x14ac:dyDescent="0.3">
      <c r="A7121" t="s">
        <v>22322</v>
      </c>
      <c r="B7121" t="s">
        <v>8211</v>
      </c>
      <c r="C7121" t="s">
        <v>5407</v>
      </c>
      <c r="D7121" t="s">
        <v>22318</v>
      </c>
      <c r="E7121" t="s">
        <v>113</v>
      </c>
      <c r="F7121" t="s">
        <v>16746</v>
      </c>
      <c r="G7121" t="s">
        <v>133</v>
      </c>
      <c r="H7121" t="s">
        <v>354</v>
      </c>
      <c r="I7121" t="s">
        <v>115</v>
      </c>
      <c r="J7121" t="s">
        <v>22319</v>
      </c>
      <c r="K7121" t="s">
        <v>22320</v>
      </c>
      <c r="L7121" t="s">
        <v>1173</v>
      </c>
      <c r="M7121">
        <v>49</v>
      </c>
      <c r="N7121" t="s">
        <v>113</v>
      </c>
      <c r="O7121" t="s">
        <v>9493</v>
      </c>
      <c r="P7121">
        <v>1</v>
      </c>
      <c r="Q7121">
        <v>0.6</v>
      </c>
      <c r="T7121">
        <v>277.41000000000003</v>
      </c>
      <c r="W7121">
        <v>0.28274333882308139</v>
      </c>
      <c r="X7121">
        <v>0.45238934211693027</v>
      </c>
    </row>
    <row r="7122" spans="1:24" hidden="1" x14ac:dyDescent="0.3">
      <c r="A7122" t="s">
        <v>22323</v>
      </c>
      <c r="B7122" t="s">
        <v>8174</v>
      </c>
      <c r="C7122" t="s">
        <v>22324</v>
      </c>
      <c r="D7122" t="s">
        <v>22325</v>
      </c>
      <c r="E7122" t="s">
        <v>113</v>
      </c>
      <c r="F7122" t="s">
        <v>22326</v>
      </c>
      <c r="G7122" t="s">
        <v>247</v>
      </c>
      <c r="H7122" t="s">
        <v>308</v>
      </c>
      <c r="I7122" t="s">
        <v>406</v>
      </c>
      <c r="J7122" t="s">
        <v>22327</v>
      </c>
      <c r="K7122" t="s">
        <v>22328</v>
      </c>
      <c r="L7122" t="s">
        <v>8903</v>
      </c>
      <c r="M7122">
        <v>29</v>
      </c>
      <c r="N7122" t="s">
        <v>9085</v>
      </c>
      <c r="O7122" t="s">
        <v>8647</v>
      </c>
      <c r="P7122">
        <v>3</v>
      </c>
      <c r="Q7122">
        <v>1509</v>
      </c>
      <c r="R7122">
        <v>469</v>
      </c>
      <c r="T7122">
        <v>15</v>
      </c>
      <c r="U7122">
        <v>150</v>
      </c>
      <c r="V7122">
        <v>300</v>
      </c>
      <c r="W7122">
        <v>2.1231629999999999</v>
      </c>
      <c r="X7122">
        <v>2.5477955999999997</v>
      </c>
    </row>
    <row r="7123" spans="1:24" hidden="1" x14ac:dyDescent="0.3">
      <c r="A7123" t="s">
        <v>22329</v>
      </c>
      <c r="B7123" t="s">
        <v>8617</v>
      </c>
      <c r="C7123" t="s">
        <v>22324</v>
      </c>
      <c r="D7123" t="s">
        <v>22325</v>
      </c>
      <c r="E7123" t="s">
        <v>113</v>
      </c>
      <c r="F7123" t="s">
        <v>22326</v>
      </c>
      <c r="G7123" t="s">
        <v>247</v>
      </c>
      <c r="H7123" t="s">
        <v>308</v>
      </c>
      <c r="I7123" t="s">
        <v>406</v>
      </c>
      <c r="J7123" t="s">
        <v>22327</v>
      </c>
      <c r="K7123" t="s">
        <v>22328</v>
      </c>
      <c r="L7123" t="s">
        <v>8903</v>
      </c>
      <c r="M7123">
        <v>29</v>
      </c>
      <c r="N7123" t="s">
        <v>9085</v>
      </c>
      <c r="O7123" t="s">
        <v>17159</v>
      </c>
      <c r="P7123">
        <v>3</v>
      </c>
      <c r="Q7123">
        <v>1450</v>
      </c>
      <c r="R7123">
        <v>400</v>
      </c>
      <c r="T7123">
        <v>15</v>
      </c>
      <c r="U7123">
        <v>150</v>
      </c>
      <c r="V7123">
        <v>300</v>
      </c>
      <c r="W7123">
        <v>1.74</v>
      </c>
      <c r="X7123">
        <v>2.0880000000000001</v>
      </c>
    </row>
    <row r="7124" spans="1:24" hidden="1" x14ac:dyDescent="0.3">
      <c r="A7124" t="s">
        <v>22330</v>
      </c>
      <c r="B7124" t="s">
        <v>8179</v>
      </c>
      <c r="C7124" t="s">
        <v>22324</v>
      </c>
      <c r="D7124" t="s">
        <v>22325</v>
      </c>
      <c r="E7124" t="s">
        <v>113</v>
      </c>
      <c r="F7124" t="s">
        <v>22326</v>
      </c>
      <c r="G7124" t="s">
        <v>247</v>
      </c>
      <c r="H7124" t="s">
        <v>308</v>
      </c>
      <c r="I7124" t="s">
        <v>406</v>
      </c>
      <c r="J7124" t="s">
        <v>22327</v>
      </c>
      <c r="K7124" t="s">
        <v>22328</v>
      </c>
      <c r="L7124" t="s">
        <v>8903</v>
      </c>
      <c r="M7124">
        <v>29</v>
      </c>
      <c r="N7124" t="s">
        <v>9085</v>
      </c>
      <c r="O7124" t="s">
        <v>11880</v>
      </c>
      <c r="P7124">
        <v>3</v>
      </c>
      <c r="Q7124">
        <v>400</v>
      </c>
      <c r="R7124">
        <v>300</v>
      </c>
      <c r="W7124">
        <v>0.36</v>
      </c>
      <c r="X7124">
        <v>0.432</v>
      </c>
    </row>
    <row r="7125" spans="1:24" hidden="1" x14ac:dyDescent="0.3">
      <c r="A7125" t="s">
        <v>22331</v>
      </c>
      <c r="B7125" t="s">
        <v>8536</v>
      </c>
      <c r="C7125" t="s">
        <v>22324</v>
      </c>
      <c r="D7125" t="s">
        <v>22325</v>
      </c>
      <c r="E7125" t="s">
        <v>113</v>
      </c>
      <c r="F7125" t="s">
        <v>22326</v>
      </c>
      <c r="G7125" t="s">
        <v>247</v>
      </c>
      <c r="H7125" t="s">
        <v>308</v>
      </c>
      <c r="I7125" t="s">
        <v>406</v>
      </c>
      <c r="J7125" t="s">
        <v>22327</v>
      </c>
      <c r="K7125" t="s">
        <v>22328</v>
      </c>
      <c r="L7125" t="s">
        <v>8903</v>
      </c>
      <c r="M7125">
        <v>29</v>
      </c>
      <c r="N7125" t="s">
        <v>9085</v>
      </c>
      <c r="O7125" t="s">
        <v>16695</v>
      </c>
      <c r="P7125">
        <v>3</v>
      </c>
      <c r="Q7125">
        <v>480</v>
      </c>
      <c r="R7125">
        <v>356</v>
      </c>
      <c r="W7125">
        <v>0.51263999999999998</v>
      </c>
      <c r="X7125">
        <v>0.61516799999999994</v>
      </c>
    </row>
    <row r="7126" spans="1:24" hidden="1" x14ac:dyDescent="0.3">
      <c r="A7126" t="s">
        <v>22332</v>
      </c>
      <c r="B7126" t="s">
        <v>8539</v>
      </c>
      <c r="C7126" t="s">
        <v>22324</v>
      </c>
      <c r="D7126" t="s">
        <v>22325</v>
      </c>
      <c r="E7126" t="s">
        <v>113</v>
      </c>
      <c r="F7126" t="s">
        <v>22326</v>
      </c>
      <c r="G7126" t="s">
        <v>247</v>
      </c>
      <c r="H7126" t="s">
        <v>308</v>
      </c>
      <c r="I7126" t="s">
        <v>406</v>
      </c>
      <c r="J7126" t="s">
        <v>22327</v>
      </c>
      <c r="K7126" t="s">
        <v>22328</v>
      </c>
      <c r="L7126" t="s">
        <v>8903</v>
      </c>
      <c r="M7126">
        <v>28</v>
      </c>
      <c r="N7126" t="s">
        <v>9085</v>
      </c>
      <c r="O7126" t="s">
        <v>9131</v>
      </c>
      <c r="P7126">
        <v>2</v>
      </c>
      <c r="Q7126">
        <v>210</v>
      </c>
      <c r="R7126">
        <v>210</v>
      </c>
      <c r="W7126">
        <v>8.8200000000000001E-2</v>
      </c>
      <c r="X7126">
        <v>0.10584</v>
      </c>
    </row>
    <row r="7127" spans="1:24" hidden="1" x14ac:dyDescent="0.3">
      <c r="A7127" t="s">
        <v>22333</v>
      </c>
      <c r="B7127" t="s">
        <v>8211</v>
      </c>
      <c r="C7127" t="s">
        <v>22324</v>
      </c>
      <c r="D7127" t="s">
        <v>22325</v>
      </c>
      <c r="E7127" t="s">
        <v>113</v>
      </c>
      <c r="F7127" t="s">
        <v>22326</v>
      </c>
      <c r="G7127" t="s">
        <v>247</v>
      </c>
      <c r="H7127" t="s">
        <v>308</v>
      </c>
      <c r="I7127" t="s">
        <v>406</v>
      </c>
      <c r="J7127" t="s">
        <v>22327</v>
      </c>
      <c r="K7127" t="s">
        <v>22328</v>
      </c>
      <c r="L7127" t="s">
        <v>8903</v>
      </c>
      <c r="M7127">
        <v>28</v>
      </c>
      <c r="N7127" t="s">
        <v>113</v>
      </c>
      <c r="O7127" t="s">
        <v>9493</v>
      </c>
      <c r="P7127">
        <v>1</v>
      </c>
      <c r="Q7127">
        <v>0.6</v>
      </c>
      <c r="T7127">
        <v>99.35</v>
      </c>
      <c r="W7127">
        <v>0.28274333882308139</v>
      </c>
      <c r="X7127">
        <v>0.45238934211693027</v>
      </c>
    </row>
    <row r="7128" spans="1:24" hidden="1" x14ac:dyDescent="0.3">
      <c r="A7128" t="s">
        <v>22334</v>
      </c>
      <c r="B7128" t="s">
        <v>1304</v>
      </c>
      <c r="C7128" t="s">
        <v>22324</v>
      </c>
      <c r="D7128" t="s">
        <v>22325</v>
      </c>
      <c r="E7128" t="s">
        <v>113</v>
      </c>
      <c r="F7128" t="s">
        <v>22326</v>
      </c>
      <c r="G7128" t="s">
        <v>247</v>
      </c>
      <c r="H7128" t="s">
        <v>308</v>
      </c>
      <c r="I7128" t="s">
        <v>406</v>
      </c>
      <c r="J7128" t="s">
        <v>22327</v>
      </c>
      <c r="K7128" t="s">
        <v>22328</v>
      </c>
      <c r="L7128" t="s">
        <v>8903</v>
      </c>
      <c r="M7128">
        <v>0</v>
      </c>
      <c r="N7128" t="s">
        <v>113</v>
      </c>
      <c r="O7128" t="s">
        <v>16969</v>
      </c>
      <c r="P7128">
        <v>1</v>
      </c>
    </row>
    <row r="7129" spans="1:24" hidden="1" x14ac:dyDescent="0.3">
      <c r="A7129" t="s">
        <v>22335</v>
      </c>
      <c r="B7129" t="s">
        <v>8174</v>
      </c>
      <c r="C7129" t="s">
        <v>8064</v>
      </c>
      <c r="D7129" t="s">
        <v>8063</v>
      </c>
      <c r="E7129" t="s">
        <v>113</v>
      </c>
      <c r="F7129" t="s">
        <v>8065</v>
      </c>
      <c r="G7129" t="s">
        <v>133</v>
      </c>
      <c r="H7129" t="s">
        <v>2044</v>
      </c>
      <c r="I7129" t="s">
        <v>438</v>
      </c>
      <c r="J7129" t="s">
        <v>22336</v>
      </c>
      <c r="K7129" t="s">
        <v>22337</v>
      </c>
      <c r="L7129" t="s">
        <v>9030</v>
      </c>
      <c r="M7129">
        <v>60</v>
      </c>
      <c r="N7129" t="s">
        <v>113</v>
      </c>
      <c r="O7129" t="s">
        <v>20006</v>
      </c>
      <c r="P7129">
        <v>2</v>
      </c>
      <c r="Q7129">
        <v>2500</v>
      </c>
      <c r="R7129">
        <v>355</v>
      </c>
      <c r="S7129">
        <v>192</v>
      </c>
      <c r="T7129">
        <v>115</v>
      </c>
      <c r="U7129">
        <v>295</v>
      </c>
      <c r="W7129">
        <v>1.7749999999999999</v>
      </c>
      <c r="X7129">
        <v>2.13</v>
      </c>
    </row>
    <row r="7130" spans="1:24" hidden="1" x14ac:dyDescent="0.3">
      <c r="A7130" t="s">
        <v>22338</v>
      </c>
      <c r="B7130" t="s">
        <v>8179</v>
      </c>
      <c r="C7130" t="s">
        <v>8064</v>
      </c>
      <c r="D7130" t="s">
        <v>8063</v>
      </c>
      <c r="E7130" t="s">
        <v>113</v>
      </c>
      <c r="F7130" t="s">
        <v>8065</v>
      </c>
      <c r="G7130" t="s">
        <v>133</v>
      </c>
      <c r="H7130" t="s">
        <v>2044</v>
      </c>
      <c r="I7130" t="s">
        <v>438</v>
      </c>
      <c r="J7130" t="s">
        <v>22336</v>
      </c>
      <c r="K7130" t="s">
        <v>22337</v>
      </c>
      <c r="L7130" t="s">
        <v>9030</v>
      </c>
      <c r="M7130">
        <v>60</v>
      </c>
      <c r="N7130" t="s">
        <v>113</v>
      </c>
      <c r="O7130" t="s">
        <v>17706</v>
      </c>
      <c r="P7130">
        <v>1</v>
      </c>
      <c r="Q7130">
        <v>440</v>
      </c>
      <c r="R7130">
        <v>400</v>
      </c>
      <c r="S7130">
        <v>120</v>
      </c>
      <c r="W7130">
        <v>0.17599999999999999</v>
      </c>
      <c r="X7130">
        <v>0.21119999999999997</v>
      </c>
    </row>
    <row r="7131" spans="1:24" hidden="1" x14ac:dyDescent="0.3">
      <c r="A7131" t="s">
        <v>22339</v>
      </c>
      <c r="B7131" t="s">
        <v>8536</v>
      </c>
      <c r="C7131" t="s">
        <v>8064</v>
      </c>
      <c r="D7131" t="s">
        <v>8063</v>
      </c>
      <c r="E7131" t="s">
        <v>113</v>
      </c>
      <c r="F7131" t="s">
        <v>8065</v>
      </c>
      <c r="G7131" t="s">
        <v>133</v>
      </c>
      <c r="H7131" t="s">
        <v>2044</v>
      </c>
      <c r="I7131" t="s">
        <v>438</v>
      </c>
      <c r="J7131" t="s">
        <v>22336</v>
      </c>
      <c r="K7131" t="s">
        <v>22337</v>
      </c>
      <c r="L7131" t="s">
        <v>9030</v>
      </c>
      <c r="M7131">
        <v>58</v>
      </c>
      <c r="N7131" t="s">
        <v>113</v>
      </c>
      <c r="O7131" t="s">
        <v>21498</v>
      </c>
      <c r="P7131">
        <v>1</v>
      </c>
      <c r="Q7131">
        <v>440</v>
      </c>
      <c r="R7131">
        <v>400</v>
      </c>
      <c r="S7131">
        <v>120</v>
      </c>
      <c r="W7131">
        <v>0.17599999999999999</v>
      </c>
      <c r="X7131">
        <v>0.21119999999999997</v>
      </c>
    </row>
    <row r="7132" spans="1:24" hidden="1" x14ac:dyDescent="0.3">
      <c r="A7132" t="s">
        <v>22340</v>
      </c>
      <c r="B7132" t="s">
        <v>8211</v>
      </c>
      <c r="C7132" t="s">
        <v>8064</v>
      </c>
      <c r="D7132" t="s">
        <v>8063</v>
      </c>
      <c r="E7132" t="s">
        <v>113</v>
      </c>
      <c r="F7132" t="s">
        <v>8065</v>
      </c>
      <c r="G7132" t="s">
        <v>133</v>
      </c>
      <c r="H7132" t="s">
        <v>2044</v>
      </c>
      <c r="I7132" t="s">
        <v>438</v>
      </c>
      <c r="J7132" t="s">
        <v>22336</v>
      </c>
      <c r="K7132" t="s">
        <v>22337</v>
      </c>
      <c r="L7132" t="s">
        <v>9030</v>
      </c>
      <c r="M7132">
        <v>58</v>
      </c>
      <c r="N7132" t="s">
        <v>113</v>
      </c>
      <c r="O7132" t="s">
        <v>9493</v>
      </c>
      <c r="P7132">
        <v>1</v>
      </c>
      <c r="Q7132">
        <v>0.3</v>
      </c>
      <c r="T7132">
        <v>305.83</v>
      </c>
      <c r="W7132">
        <v>7.0685834705770348E-2</v>
      </c>
      <c r="X7132">
        <v>0.11309733552923257</v>
      </c>
    </row>
    <row r="7133" spans="1:24" hidden="1" x14ac:dyDescent="0.3">
      <c r="A7133" t="s">
        <v>22341</v>
      </c>
      <c r="B7133" t="s">
        <v>8249</v>
      </c>
      <c r="C7133" t="s">
        <v>8064</v>
      </c>
      <c r="D7133" t="s">
        <v>8063</v>
      </c>
      <c r="E7133" t="s">
        <v>113</v>
      </c>
      <c r="F7133" t="s">
        <v>8065</v>
      </c>
      <c r="G7133" t="s">
        <v>133</v>
      </c>
      <c r="H7133" t="s">
        <v>2044</v>
      </c>
      <c r="I7133" t="s">
        <v>438</v>
      </c>
      <c r="J7133" t="s">
        <v>22336</v>
      </c>
      <c r="K7133" t="s">
        <v>22337</v>
      </c>
      <c r="L7133" t="s">
        <v>9030</v>
      </c>
      <c r="M7133">
        <v>58</v>
      </c>
      <c r="N7133" t="s">
        <v>113</v>
      </c>
      <c r="O7133" t="s">
        <v>9493</v>
      </c>
      <c r="P7133">
        <v>1</v>
      </c>
      <c r="Q7133">
        <v>0.6</v>
      </c>
      <c r="T7133">
        <v>119.33</v>
      </c>
      <c r="W7133">
        <v>0.28274333882308139</v>
      </c>
      <c r="X7133">
        <v>0.45238934211693027</v>
      </c>
    </row>
    <row r="7134" spans="1:24" hidden="1" x14ac:dyDescent="0.3">
      <c r="A7134" t="s">
        <v>22342</v>
      </c>
      <c r="B7134" t="s">
        <v>8629</v>
      </c>
      <c r="C7134" t="s">
        <v>8064</v>
      </c>
      <c r="D7134" t="s">
        <v>8063</v>
      </c>
      <c r="E7134" t="s">
        <v>113</v>
      </c>
      <c r="F7134" t="s">
        <v>8065</v>
      </c>
      <c r="G7134" t="s">
        <v>133</v>
      </c>
      <c r="H7134" t="s">
        <v>2044</v>
      </c>
      <c r="I7134" t="s">
        <v>438</v>
      </c>
      <c r="J7134" t="s">
        <v>22336</v>
      </c>
      <c r="K7134" t="s">
        <v>22337</v>
      </c>
      <c r="L7134" t="s">
        <v>9030</v>
      </c>
      <c r="M7134">
        <v>58</v>
      </c>
      <c r="N7134" t="s">
        <v>113</v>
      </c>
      <c r="O7134" t="s">
        <v>9493</v>
      </c>
      <c r="P7134">
        <v>1</v>
      </c>
      <c r="Q7134">
        <v>0.9</v>
      </c>
      <c r="T7134">
        <v>289.44</v>
      </c>
      <c r="W7134">
        <v>0.63617251235193317</v>
      </c>
      <c r="X7134">
        <v>1.0178760197630932</v>
      </c>
    </row>
    <row r="7135" spans="1:24" hidden="1" x14ac:dyDescent="0.3">
      <c r="A7135" t="s">
        <v>22343</v>
      </c>
      <c r="B7135" t="s">
        <v>8174</v>
      </c>
      <c r="C7135" t="s">
        <v>8057</v>
      </c>
      <c r="D7135" t="s">
        <v>8056</v>
      </c>
      <c r="E7135" t="s">
        <v>113</v>
      </c>
      <c r="F7135" t="s">
        <v>8058</v>
      </c>
      <c r="G7135" t="s">
        <v>133</v>
      </c>
      <c r="H7135" t="s">
        <v>2044</v>
      </c>
      <c r="I7135" t="s">
        <v>438</v>
      </c>
      <c r="J7135" t="s">
        <v>22344</v>
      </c>
      <c r="K7135" t="s">
        <v>22345</v>
      </c>
      <c r="L7135" t="s">
        <v>8842</v>
      </c>
      <c r="M7135">
        <v>70</v>
      </c>
      <c r="N7135" t="s">
        <v>113</v>
      </c>
      <c r="O7135" t="s">
        <v>20006</v>
      </c>
      <c r="P7135">
        <v>2</v>
      </c>
      <c r="Q7135">
        <v>2500</v>
      </c>
      <c r="R7135">
        <v>355</v>
      </c>
      <c r="S7135">
        <v>192</v>
      </c>
      <c r="T7135">
        <v>110</v>
      </c>
      <c r="U7135">
        <v>290</v>
      </c>
      <c r="W7135">
        <v>1.7749999999999999</v>
      </c>
      <c r="X7135">
        <v>2.13</v>
      </c>
    </row>
    <row r="7136" spans="1:24" hidden="1" x14ac:dyDescent="0.3">
      <c r="A7136" t="s">
        <v>22346</v>
      </c>
      <c r="B7136" t="s">
        <v>8179</v>
      </c>
      <c r="C7136" t="s">
        <v>8057</v>
      </c>
      <c r="D7136" t="s">
        <v>8056</v>
      </c>
      <c r="E7136" t="s">
        <v>113</v>
      </c>
      <c r="F7136" t="s">
        <v>8058</v>
      </c>
      <c r="G7136" t="s">
        <v>133</v>
      </c>
      <c r="H7136" t="s">
        <v>2044</v>
      </c>
      <c r="I7136" t="s">
        <v>438</v>
      </c>
      <c r="J7136" t="s">
        <v>22344</v>
      </c>
      <c r="K7136" t="s">
        <v>22345</v>
      </c>
      <c r="L7136" t="s">
        <v>8842</v>
      </c>
      <c r="M7136">
        <v>70</v>
      </c>
      <c r="N7136" t="s">
        <v>113</v>
      </c>
      <c r="O7136" t="s">
        <v>17706</v>
      </c>
      <c r="P7136">
        <v>1</v>
      </c>
      <c r="Q7136">
        <v>440</v>
      </c>
      <c r="R7136">
        <v>400</v>
      </c>
      <c r="S7136">
        <v>120</v>
      </c>
      <c r="W7136">
        <v>0.17599999999999999</v>
      </c>
      <c r="X7136">
        <v>0.21119999999999997</v>
      </c>
    </row>
    <row r="7137" spans="1:24" hidden="1" x14ac:dyDescent="0.3">
      <c r="A7137" t="s">
        <v>22347</v>
      </c>
      <c r="B7137" t="s">
        <v>8536</v>
      </c>
      <c r="C7137" t="s">
        <v>8057</v>
      </c>
      <c r="D7137" t="s">
        <v>8056</v>
      </c>
      <c r="E7137" t="s">
        <v>113</v>
      </c>
      <c r="F7137" t="s">
        <v>8058</v>
      </c>
      <c r="G7137" t="s">
        <v>133</v>
      </c>
      <c r="H7137" t="s">
        <v>2044</v>
      </c>
      <c r="I7137" t="s">
        <v>438</v>
      </c>
      <c r="J7137" t="s">
        <v>22344</v>
      </c>
      <c r="K7137" t="s">
        <v>22345</v>
      </c>
      <c r="L7137" t="s">
        <v>8842</v>
      </c>
      <c r="M7137">
        <v>68</v>
      </c>
      <c r="N7137" t="s">
        <v>113</v>
      </c>
      <c r="O7137" t="s">
        <v>21498</v>
      </c>
      <c r="P7137">
        <v>1</v>
      </c>
      <c r="Q7137">
        <v>440</v>
      </c>
      <c r="R7137">
        <v>400</v>
      </c>
      <c r="S7137">
        <v>120</v>
      </c>
      <c r="W7137">
        <v>0.17599999999999999</v>
      </c>
      <c r="X7137">
        <v>0.21119999999999997</v>
      </c>
    </row>
    <row r="7138" spans="1:24" hidden="1" x14ac:dyDescent="0.3">
      <c r="A7138" t="s">
        <v>22348</v>
      </c>
      <c r="B7138" t="s">
        <v>8211</v>
      </c>
      <c r="C7138" t="s">
        <v>8057</v>
      </c>
      <c r="D7138" t="s">
        <v>8056</v>
      </c>
      <c r="E7138" t="s">
        <v>113</v>
      </c>
      <c r="F7138" t="s">
        <v>8058</v>
      </c>
      <c r="G7138" t="s">
        <v>133</v>
      </c>
      <c r="H7138" t="s">
        <v>2044</v>
      </c>
      <c r="I7138" t="s">
        <v>438</v>
      </c>
      <c r="J7138" t="s">
        <v>22344</v>
      </c>
      <c r="K7138" t="s">
        <v>22345</v>
      </c>
      <c r="L7138" t="s">
        <v>8842</v>
      </c>
      <c r="M7138">
        <v>68</v>
      </c>
      <c r="N7138" t="s">
        <v>113</v>
      </c>
      <c r="O7138" t="s">
        <v>9493</v>
      </c>
      <c r="P7138">
        <v>1</v>
      </c>
      <c r="Q7138">
        <v>0.6</v>
      </c>
      <c r="T7138">
        <v>267.95</v>
      </c>
      <c r="W7138">
        <v>0.28274333882308139</v>
      </c>
      <c r="X7138">
        <v>0.45238934211693027</v>
      </c>
    </row>
    <row r="7139" spans="1:24" hidden="1" x14ac:dyDescent="0.3">
      <c r="A7139" t="s">
        <v>22349</v>
      </c>
      <c r="B7139" t="s">
        <v>8174</v>
      </c>
      <c r="C7139" t="s">
        <v>8030</v>
      </c>
      <c r="D7139" t="s">
        <v>8029</v>
      </c>
      <c r="E7139" t="s">
        <v>113</v>
      </c>
      <c r="F7139" t="s">
        <v>8031</v>
      </c>
      <c r="G7139" t="s">
        <v>133</v>
      </c>
      <c r="H7139" t="s">
        <v>2044</v>
      </c>
      <c r="I7139" t="s">
        <v>438</v>
      </c>
      <c r="J7139" t="s">
        <v>22350</v>
      </c>
      <c r="K7139" t="s">
        <v>22351</v>
      </c>
      <c r="L7139" t="s">
        <v>1173</v>
      </c>
      <c r="M7139">
        <v>50</v>
      </c>
      <c r="N7139" t="s">
        <v>113</v>
      </c>
      <c r="O7139" t="s">
        <v>20006</v>
      </c>
      <c r="P7139">
        <v>2</v>
      </c>
      <c r="Q7139">
        <v>2500</v>
      </c>
      <c r="R7139">
        <v>355</v>
      </c>
      <c r="S7139">
        <v>192</v>
      </c>
      <c r="T7139">
        <v>60</v>
      </c>
      <c r="U7139">
        <v>260</v>
      </c>
      <c r="W7139">
        <v>1.7749999999999999</v>
      </c>
      <c r="X7139">
        <v>2.13</v>
      </c>
    </row>
    <row r="7140" spans="1:24" hidden="1" x14ac:dyDescent="0.3">
      <c r="A7140" t="s">
        <v>22352</v>
      </c>
      <c r="B7140" t="s">
        <v>8179</v>
      </c>
      <c r="C7140" t="s">
        <v>8030</v>
      </c>
      <c r="D7140" t="s">
        <v>8029</v>
      </c>
      <c r="E7140" t="s">
        <v>113</v>
      </c>
      <c r="F7140" t="s">
        <v>8031</v>
      </c>
      <c r="G7140" t="s">
        <v>133</v>
      </c>
      <c r="H7140" t="s">
        <v>2044</v>
      </c>
      <c r="I7140" t="s">
        <v>438</v>
      </c>
      <c r="J7140" t="s">
        <v>22350</v>
      </c>
      <c r="K7140" t="s">
        <v>22351</v>
      </c>
      <c r="L7140" t="s">
        <v>1173</v>
      </c>
      <c r="M7140">
        <v>50</v>
      </c>
      <c r="N7140" t="s">
        <v>113</v>
      </c>
      <c r="O7140" t="s">
        <v>17706</v>
      </c>
      <c r="P7140">
        <v>1</v>
      </c>
      <c r="Q7140">
        <v>440</v>
      </c>
      <c r="R7140">
        <v>400</v>
      </c>
      <c r="S7140">
        <v>120</v>
      </c>
      <c r="W7140">
        <v>0.17599999999999999</v>
      </c>
      <c r="X7140">
        <v>0.21119999999999997</v>
      </c>
    </row>
    <row r="7141" spans="1:24" hidden="1" x14ac:dyDescent="0.3">
      <c r="A7141" t="s">
        <v>22353</v>
      </c>
      <c r="B7141" t="s">
        <v>8536</v>
      </c>
      <c r="C7141" t="s">
        <v>8030</v>
      </c>
      <c r="D7141" t="s">
        <v>8029</v>
      </c>
      <c r="E7141" t="s">
        <v>113</v>
      </c>
      <c r="F7141" t="s">
        <v>8031</v>
      </c>
      <c r="G7141" t="s">
        <v>133</v>
      </c>
      <c r="H7141" t="s">
        <v>2044</v>
      </c>
      <c r="I7141" t="s">
        <v>438</v>
      </c>
      <c r="J7141" t="s">
        <v>22350</v>
      </c>
      <c r="K7141" t="s">
        <v>22351</v>
      </c>
      <c r="L7141" t="s">
        <v>1173</v>
      </c>
      <c r="M7141">
        <v>48</v>
      </c>
      <c r="N7141" t="s">
        <v>113</v>
      </c>
      <c r="O7141" t="s">
        <v>21498</v>
      </c>
      <c r="P7141">
        <v>1</v>
      </c>
      <c r="Q7141">
        <v>440</v>
      </c>
      <c r="R7141">
        <v>400</v>
      </c>
      <c r="S7141">
        <v>120</v>
      </c>
      <c r="W7141">
        <v>0.17599999999999999</v>
      </c>
      <c r="X7141">
        <v>0.21119999999999997</v>
      </c>
    </row>
    <row r="7142" spans="1:24" hidden="1" x14ac:dyDescent="0.3">
      <c r="A7142" t="s">
        <v>22354</v>
      </c>
      <c r="B7142" t="s">
        <v>8211</v>
      </c>
      <c r="C7142" t="s">
        <v>8030</v>
      </c>
      <c r="D7142" t="s">
        <v>8029</v>
      </c>
      <c r="E7142" t="s">
        <v>113</v>
      </c>
      <c r="F7142" t="s">
        <v>8031</v>
      </c>
      <c r="G7142" t="s">
        <v>133</v>
      </c>
      <c r="H7142" t="s">
        <v>2044</v>
      </c>
      <c r="I7142" t="s">
        <v>438</v>
      </c>
      <c r="J7142" t="s">
        <v>22350</v>
      </c>
      <c r="K7142" t="s">
        <v>22351</v>
      </c>
      <c r="L7142" t="s">
        <v>1173</v>
      </c>
      <c r="M7142">
        <v>48</v>
      </c>
      <c r="N7142" t="s">
        <v>113</v>
      </c>
      <c r="O7142" t="s">
        <v>9493</v>
      </c>
      <c r="P7142">
        <v>2</v>
      </c>
      <c r="Q7142">
        <v>0.6</v>
      </c>
      <c r="T7142">
        <v>63.28</v>
      </c>
      <c r="U7142">
        <v>258.55</v>
      </c>
      <c r="W7142">
        <v>0.56548667764616278</v>
      </c>
      <c r="X7142">
        <v>0.90477868423386054</v>
      </c>
    </row>
    <row r="7143" spans="1:24" hidden="1" x14ac:dyDescent="0.3">
      <c r="A7143" t="s">
        <v>22355</v>
      </c>
      <c r="B7143" t="s">
        <v>8174</v>
      </c>
      <c r="C7143" t="s">
        <v>8047</v>
      </c>
      <c r="D7143" t="s">
        <v>8046</v>
      </c>
      <c r="E7143" t="s">
        <v>113</v>
      </c>
      <c r="F7143" t="s">
        <v>8048</v>
      </c>
      <c r="G7143" t="s">
        <v>133</v>
      </c>
      <c r="H7143" t="s">
        <v>2044</v>
      </c>
      <c r="I7143" t="s">
        <v>438</v>
      </c>
      <c r="J7143" t="s">
        <v>22356</v>
      </c>
      <c r="K7143" t="s">
        <v>22357</v>
      </c>
      <c r="L7143" t="s">
        <v>1173</v>
      </c>
      <c r="M7143">
        <v>50</v>
      </c>
      <c r="N7143" t="s">
        <v>113</v>
      </c>
      <c r="O7143" t="s">
        <v>8207</v>
      </c>
      <c r="P7143">
        <v>2</v>
      </c>
      <c r="Q7143">
        <v>1400</v>
      </c>
      <c r="R7143">
        <v>320</v>
      </c>
      <c r="S7143">
        <v>145</v>
      </c>
      <c r="T7143">
        <v>130</v>
      </c>
      <c r="U7143">
        <v>305</v>
      </c>
      <c r="W7143">
        <v>0.89600000000000002</v>
      </c>
      <c r="X7143">
        <v>1.0751999999999999</v>
      </c>
    </row>
    <row r="7144" spans="1:24" hidden="1" x14ac:dyDescent="0.3">
      <c r="A7144" t="s">
        <v>22358</v>
      </c>
      <c r="B7144" t="s">
        <v>8179</v>
      </c>
      <c r="C7144" t="s">
        <v>8047</v>
      </c>
      <c r="D7144" t="s">
        <v>8046</v>
      </c>
      <c r="E7144" t="s">
        <v>113</v>
      </c>
      <c r="F7144" t="s">
        <v>8048</v>
      </c>
      <c r="G7144" t="s">
        <v>133</v>
      </c>
      <c r="H7144" t="s">
        <v>2044</v>
      </c>
      <c r="I7144" t="s">
        <v>438</v>
      </c>
      <c r="J7144" t="s">
        <v>22356</v>
      </c>
      <c r="K7144" t="s">
        <v>22357</v>
      </c>
      <c r="L7144" t="s">
        <v>1173</v>
      </c>
      <c r="M7144">
        <v>50</v>
      </c>
      <c r="N7144" t="s">
        <v>113</v>
      </c>
      <c r="O7144" t="s">
        <v>17706</v>
      </c>
      <c r="P7144">
        <v>1</v>
      </c>
      <c r="Q7144">
        <v>440</v>
      </c>
      <c r="R7144">
        <v>400</v>
      </c>
      <c r="S7144">
        <v>120</v>
      </c>
      <c r="W7144">
        <v>0.17599999999999999</v>
      </c>
      <c r="X7144">
        <v>0.21119999999999997</v>
      </c>
    </row>
    <row r="7145" spans="1:24" hidden="1" x14ac:dyDescent="0.3">
      <c r="A7145" t="s">
        <v>22359</v>
      </c>
      <c r="B7145" t="s">
        <v>8536</v>
      </c>
      <c r="C7145" t="s">
        <v>8047</v>
      </c>
      <c r="D7145" t="s">
        <v>8046</v>
      </c>
      <c r="E7145" t="s">
        <v>113</v>
      </c>
      <c r="F7145" t="s">
        <v>8048</v>
      </c>
      <c r="G7145" t="s">
        <v>133</v>
      </c>
      <c r="H7145" t="s">
        <v>2044</v>
      </c>
      <c r="I7145" t="s">
        <v>438</v>
      </c>
      <c r="J7145" t="s">
        <v>22356</v>
      </c>
      <c r="K7145" t="s">
        <v>22357</v>
      </c>
      <c r="L7145" t="s">
        <v>1173</v>
      </c>
      <c r="M7145">
        <v>48</v>
      </c>
      <c r="N7145" t="s">
        <v>113</v>
      </c>
      <c r="O7145" t="s">
        <v>21498</v>
      </c>
      <c r="P7145">
        <v>1</v>
      </c>
      <c r="Q7145">
        <v>440</v>
      </c>
      <c r="R7145">
        <v>400</v>
      </c>
      <c r="S7145">
        <v>120</v>
      </c>
      <c r="W7145">
        <v>0.17599999999999999</v>
      </c>
      <c r="X7145">
        <v>0.21119999999999997</v>
      </c>
    </row>
    <row r="7146" spans="1:24" hidden="1" x14ac:dyDescent="0.3">
      <c r="A7146" t="s">
        <v>22360</v>
      </c>
      <c r="B7146" t="s">
        <v>8211</v>
      </c>
      <c r="C7146" t="s">
        <v>8047</v>
      </c>
      <c r="D7146" t="s">
        <v>8046</v>
      </c>
      <c r="E7146" t="s">
        <v>113</v>
      </c>
      <c r="F7146" t="s">
        <v>8048</v>
      </c>
      <c r="G7146" t="s">
        <v>133</v>
      </c>
      <c r="H7146" t="s">
        <v>2044</v>
      </c>
      <c r="I7146" t="s">
        <v>438</v>
      </c>
      <c r="J7146" t="s">
        <v>22356</v>
      </c>
      <c r="K7146" t="s">
        <v>22357</v>
      </c>
      <c r="L7146" t="s">
        <v>1173</v>
      </c>
      <c r="M7146">
        <v>48</v>
      </c>
      <c r="N7146" t="s">
        <v>113</v>
      </c>
      <c r="O7146" t="s">
        <v>9493</v>
      </c>
      <c r="P7146">
        <v>3</v>
      </c>
      <c r="Q7146">
        <v>0.6</v>
      </c>
      <c r="T7146">
        <v>287.08</v>
      </c>
      <c r="U7146">
        <v>280.36</v>
      </c>
      <c r="V7146">
        <v>89.25</v>
      </c>
      <c r="W7146">
        <v>0.84823001646924412</v>
      </c>
      <c r="X7146">
        <v>1.3571680263507906</v>
      </c>
    </row>
    <row r="7147" spans="1:24" hidden="1" x14ac:dyDescent="0.3">
      <c r="A7147" t="s">
        <v>22361</v>
      </c>
      <c r="B7147" t="s">
        <v>8174</v>
      </c>
      <c r="C7147" t="s">
        <v>8098</v>
      </c>
      <c r="D7147" t="s">
        <v>8097</v>
      </c>
      <c r="E7147" t="s">
        <v>113</v>
      </c>
      <c r="F7147" t="s">
        <v>8099</v>
      </c>
      <c r="G7147" t="s">
        <v>133</v>
      </c>
      <c r="H7147" t="s">
        <v>2044</v>
      </c>
      <c r="I7147" t="s">
        <v>438</v>
      </c>
      <c r="J7147" t="s">
        <v>22362</v>
      </c>
      <c r="K7147" t="s">
        <v>22363</v>
      </c>
      <c r="L7147" t="s">
        <v>9030</v>
      </c>
      <c r="M7147">
        <v>60</v>
      </c>
      <c r="N7147" t="s">
        <v>113</v>
      </c>
      <c r="O7147" t="s">
        <v>20006</v>
      </c>
      <c r="P7147">
        <v>2</v>
      </c>
      <c r="Q7147">
        <v>2500</v>
      </c>
      <c r="R7147">
        <v>355</v>
      </c>
      <c r="S7147">
        <v>192</v>
      </c>
      <c r="T7147">
        <v>105</v>
      </c>
      <c r="U7147">
        <v>285</v>
      </c>
      <c r="W7147">
        <v>1.7749999999999999</v>
      </c>
      <c r="X7147">
        <v>2.13</v>
      </c>
    </row>
    <row r="7148" spans="1:24" hidden="1" x14ac:dyDescent="0.3">
      <c r="A7148" t="s">
        <v>22364</v>
      </c>
      <c r="B7148" t="s">
        <v>8179</v>
      </c>
      <c r="C7148" t="s">
        <v>8098</v>
      </c>
      <c r="D7148" t="s">
        <v>8097</v>
      </c>
      <c r="E7148" t="s">
        <v>113</v>
      </c>
      <c r="F7148" t="s">
        <v>8099</v>
      </c>
      <c r="G7148" t="s">
        <v>133</v>
      </c>
      <c r="H7148" t="s">
        <v>2044</v>
      </c>
      <c r="I7148" t="s">
        <v>438</v>
      </c>
      <c r="J7148" t="s">
        <v>22362</v>
      </c>
      <c r="K7148" t="s">
        <v>22363</v>
      </c>
      <c r="L7148" t="s">
        <v>9030</v>
      </c>
      <c r="M7148">
        <v>60</v>
      </c>
      <c r="N7148" t="s">
        <v>113</v>
      </c>
      <c r="O7148" t="s">
        <v>17706</v>
      </c>
      <c r="P7148">
        <v>1</v>
      </c>
      <c r="Q7148">
        <v>440</v>
      </c>
      <c r="R7148">
        <v>400</v>
      </c>
      <c r="S7148">
        <v>120</v>
      </c>
      <c r="W7148">
        <v>0.17599999999999999</v>
      </c>
      <c r="X7148">
        <v>0.21119999999999997</v>
      </c>
    </row>
    <row r="7149" spans="1:24" hidden="1" x14ac:dyDescent="0.3">
      <c r="A7149" t="s">
        <v>22365</v>
      </c>
      <c r="B7149" t="s">
        <v>8536</v>
      </c>
      <c r="C7149" t="s">
        <v>8098</v>
      </c>
      <c r="D7149" t="s">
        <v>8097</v>
      </c>
      <c r="E7149" t="s">
        <v>113</v>
      </c>
      <c r="F7149" t="s">
        <v>8099</v>
      </c>
      <c r="G7149" t="s">
        <v>133</v>
      </c>
      <c r="H7149" t="s">
        <v>2044</v>
      </c>
      <c r="I7149" t="s">
        <v>438</v>
      </c>
      <c r="J7149" t="s">
        <v>22362</v>
      </c>
      <c r="K7149" t="s">
        <v>22363</v>
      </c>
      <c r="L7149" t="s">
        <v>9030</v>
      </c>
      <c r="M7149">
        <v>58</v>
      </c>
      <c r="N7149" t="s">
        <v>113</v>
      </c>
      <c r="O7149" t="s">
        <v>21498</v>
      </c>
      <c r="P7149">
        <v>1</v>
      </c>
      <c r="Q7149">
        <v>440</v>
      </c>
      <c r="R7149">
        <v>400</v>
      </c>
      <c r="S7149">
        <v>120</v>
      </c>
      <c r="W7149">
        <v>0.17599999999999999</v>
      </c>
      <c r="X7149">
        <v>0.21119999999999997</v>
      </c>
    </row>
    <row r="7150" spans="1:24" hidden="1" x14ac:dyDescent="0.3">
      <c r="A7150" t="s">
        <v>22366</v>
      </c>
      <c r="B7150" t="s">
        <v>8211</v>
      </c>
      <c r="C7150" t="s">
        <v>8098</v>
      </c>
      <c r="D7150" t="s">
        <v>8097</v>
      </c>
      <c r="E7150" t="s">
        <v>113</v>
      </c>
      <c r="F7150" t="s">
        <v>8099</v>
      </c>
      <c r="G7150" t="s">
        <v>133</v>
      </c>
      <c r="H7150" t="s">
        <v>2044</v>
      </c>
      <c r="I7150" t="s">
        <v>438</v>
      </c>
      <c r="J7150" t="s">
        <v>22362</v>
      </c>
      <c r="K7150" t="s">
        <v>22363</v>
      </c>
      <c r="L7150" t="s">
        <v>9030</v>
      </c>
      <c r="M7150">
        <v>58</v>
      </c>
      <c r="N7150" t="s">
        <v>113</v>
      </c>
      <c r="O7150" t="s">
        <v>9493</v>
      </c>
      <c r="P7150">
        <v>2</v>
      </c>
      <c r="Q7150">
        <v>0.6</v>
      </c>
      <c r="T7150">
        <v>285.64</v>
      </c>
      <c r="U7150">
        <v>105.62</v>
      </c>
      <c r="W7150">
        <v>0.56548667764616278</v>
      </c>
      <c r="X7150">
        <v>0.90477868423386054</v>
      </c>
    </row>
    <row r="7151" spans="1:24" hidden="1" x14ac:dyDescent="0.3">
      <c r="A7151" t="s">
        <v>8040</v>
      </c>
      <c r="C7151" t="s">
        <v>8041</v>
      </c>
      <c r="D7151" t="s">
        <v>8040</v>
      </c>
      <c r="E7151" t="s">
        <v>113</v>
      </c>
      <c r="F7151" t="s">
        <v>8042</v>
      </c>
      <c r="G7151" t="s">
        <v>133</v>
      </c>
      <c r="H7151" t="s">
        <v>2044</v>
      </c>
      <c r="I7151" t="s">
        <v>438</v>
      </c>
      <c r="J7151" t="s">
        <v>22367</v>
      </c>
      <c r="K7151" t="s">
        <v>22368</v>
      </c>
      <c r="L7151" t="s">
        <v>8842</v>
      </c>
      <c r="M7151">
        <v>70</v>
      </c>
      <c r="N7151" t="s">
        <v>113</v>
      </c>
      <c r="O7151" t="s">
        <v>20006</v>
      </c>
      <c r="P7151">
        <v>2</v>
      </c>
      <c r="Q7151">
        <v>2500</v>
      </c>
      <c r="R7151">
        <v>355</v>
      </c>
      <c r="S7151">
        <v>192</v>
      </c>
      <c r="T7151">
        <v>105</v>
      </c>
      <c r="U7151">
        <v>280</v>
      </c>
    </row>
    <row r="7152" spans="1:24" hidden="1" x14ac:dyDescent="0.3">
      <c r="A7152" t="s">
        <v>22369</v>
      </c>
      <c r="B7152" t="s">
        <v>8249</v>
      </c>
      <c r="C7152" t="s">
        <v>8041</v>
      </c>
      <c r="D7152" t="s">
        <v>8040</v>
      </c>
      <c r="E7152" t="s">
        <v>113</v>
      </c>
      <c r="F7152" t="s">
        <v>8042</v>
      </c>
      <c r="G7152" t="s">
        <v>133</v>
      </c>
      <c r="H7152" t="s">
        <v>2044</v>
      </c>
      <c r="I7152" t="s">
        <v>438</v>
      </c>
      <c r="J7152" t="s">
        <v>22367</v>
      </c>
      <c r="K7152" t="s">
        <v>22368</v>
      </c>
      <c r="L7152" t="s">
        <v>8842</v>
      </c>
      <c r="M7152">
        <v>68</v>
      </c>
      <c r="N7152" t="s">
        <v>113</v>
      </c>
      <c r="O7152" t="s">
        <v>9493</v>
      </c>
      <c r="P7152">
        <v>2</v>
      </c>
      <c r="Q7152">
        <v>0.6</v>
      </c>
      <c r="T7152">
        <v>100.05</v>
      </c>
      <c r="U7152">
        <v>282.97000000000003</v>
      </c>
      <c r="W7152">
        <v>0.56548667764616278</v>
      </c>
      <c r="X7152">
        <v>0.90477868423386054</v>
      </c>
    </row>
    <row r="7153" spans="1:24" hidden="1" x14ac:dyDescent="0.3">
      <c r="A7153" t="s">
        <v>22370</v>
      </c>
      <c r="B7153" t="s">
        <v>8174</v>
      </c>
      <c r="C7153" t="s">
        <v>7797</v>
      </c>
      <c r="D7153" t="s">
        <v>7796</v>
      </c>
      <c r="E7153" t="s">
        <v>113</v>
      </c>
      <c r="F7153" t="s">
        <v>7798</v>
      </c>
      <c r="G7153" t="s">
        <v>247</v>
      </c>
      <c r="H7153" t="s">
        <v>308</v>
      </c>
      <c r="I7153" t="s">
        <v>344</v>
      </c>
      <c r="J7153" t="s">
        <v>22371</v>
      </c>
      <c r="K7153" t="s">
        <v>22372</v>
      </c>
      <c r="L7153" t="s">
        <v>120</v>
      </c>
      <c r="M7153">
        <v>40</v>
      </c>
      <c r="N7153" t="s">
        <v>8614</v>
      </c>
      <c r="O7153" t="s">
        <v>9835</v>
      </c>
      <c r="P7153">
        <v>3</v>
      </c>
      <c r="Q7153">
        <v>694</v>
      </c>
      <c r="R7153">
        <v>408</v>
      </c>
      <c r="T7153">
        <v>0</v>
      </c>
      <c r="U7153">
        <v>120</v>
      </c>
      <c r="V7153">
        <v>270</v>
      </c>
      <c r="W7153">
        <v>0.84945599999999999</v>
      </c>
      <c r="X7153">
        <v>1.0193471999999999</v>
      </c>
    </row>
    <row r="7154" spans="1:24" hidden="1" x14ac:dyDescent="0.3">
      <c r="A7154" t="s">
        <v>22373</v>
      </c>
      <c r="B7154" t="s">
        <v>8617</v>
      </c>
      <c r="C7154" t="s">
        <v>7797</v>
      </c>
      <c r="D7154" t="s">
        <v>7796</v>
      </c>
      <c r="E7154" t="s">
        <v>113</v>
      </c>
      <c r="F7154" t="s">
        <v>7798</v>
      </c>
      <c r="G7154" t="s">
        <v>247</v>
      </c>
      <c r="H7154" t="s">
        <v>308</v>
      </c>
      <c r="I7154" t="s">
        <v>344</v>
      </c>
      <c r="J7154" t="s">
        <v>22371</v>
      </c>
      <c r="K7154" t="s">
        <v>22372</v>
      </c>
      <c r="L7154" t="s">
        <v>120</v>
      </c>
      <c r="M7154">
        <v>40</v>
      </c>
      <c r="N7154" t="s">
        <v>8614</v>
      </c>
      <c r="O7154" t="s">
        <v>17673</v>
      </c>
      <c r="P7154">
        <v>3</v>
      </c>
      <c r="Q7154">
        <v>1500</v>
      </c>
      <c r="R7154">
        <v>488</v>
      </c>
      <c r="T7154">
        <v>0</v>
      </c>
      <c r="U7154">
        <v>120</v>
      </c>
      <c r="V7154">
        <v>270</v>
      </c>
      <c r="W7154">
        <v>2.1960000000000002</v>
      </c>
      <c r="X7154">
        <v>2.6352000000000002</v>
      </c>
    </row>
    <row r="7155" spans="1:24" hidden="1" x14ac:dyDescent="0.3">
      <c r="A7155" t="s">
        <v>22374</v>
      </c>
      <c r="B7155" t="s">
        <v>8179</v>
      </c>
      <c r="C7155" t="s">
        <v>7797</v>
      </c>
      <c r="D7155" t="s">
        <v>7796</v>
      </c>
      <c r="E7155" t="s">
        <v>113</v>
      </c>
      <c r="F7155" t="s">
        <v>7798</v>
      </c>
      <c r="G7155" t="s">
        <v>247</v>
      </c>
      <c r="H7155" t="s">
        <v>308</v>
      </c>
      <c r="I7155" t="s">
        <v>344</v>
      </c>
      <c r="J7155" t="s">
        <v>22371</v>
      </c>
      <c r="K7155" t="s">
        <v>22372</v>
      </c>
      <c r="L7155" t="s">
        <v>120</v>
      </c>
      <c r="M7155">
        <v>40</v>
      </c>
      <c r="N7155" t="s">
        <v>8614</v>
      </c>
      <c r="O7155" t="s">
        <v>9816</v>
      </c>
      <c r="P7155">
        <v>3</v>
      </c>
      <c r="Q7155">
        <v>522</v>
      </c>
      <c r="R7155">
        <v>397</v>
      </c>
      <c r="W7155">
        <v>0.62170199999999998</v>
      </c>
      <c r="X7155">
        <v>0.74604239999999999</v>
      </c>
    </row>
    <row r="7156" spans="1:24" hidden="1" x14ac:dyDescent="0.3">
      <c r="A7156" t="s">
        <v>22375</v>
      </c>
      <c r="B7156" t="s">
        <v>1304</v>
      </c>
      <c r="C7156" t="s">
        <v>7797</v>
      </c>
      <c r="D7156" t="s">
        <v>7796</v>
      </c>
      <c r="E7156" t="s">
        <v>113</v>
      </c>
      <c r="F7156" t="s">
        <v>7798</v>
      </c>
      <c r="G7156" t="s">
        <v>247</v>
      </c>
      <c r="H7156" t="s">
        <v>308</v>
      </c>
      <c r="I7156" t="s">
        <v>344</v>
      </c>
      <c r="J7156" t="s">
        <v>22371</v>
      </c>
      <c r="K7156" t="s">
        <v>22372</v>
      </c>
      <c r="L7156" t="s">
        <v>120</v>
      </c>
      <c r="M7156">
        <v>0</v>
      </c>
      <c r="N7156" t="s">
        <v>113</v>
      </c>
      <c r="O7156" t="s">
        <v>13812</v>
      </c>
      <c r="P7156">
        <v>1</v>
      </c>
    </row>
    <row r="7157" spans="1:24" hidden="1" x14ac:dyDescent="0.3">
      <c r="A7157" t="s">
        <v>22376</v>
      </c>
      <c r="B7157" t="s">
        <v>8174</v>
      </c>
      <c r="C7157" t="s">
        <v>2020</v>
      </c>
      <c r="D7157" t="s">
        <v>2019</v>
      </c>
      <c r="E7157" t="s">
        <v>113</v>
      </c>
      <c r="F7157" t="s">
        <v>2021</v>
      </c>
      <c r="G7157" t="s">
        <v>247</v>
      </c>
      <c r="H7157" t="s">
        <v>308</v>
      </c>
      <c r="I7157" t="s">
        <v>935</v>
      </c>
      <c r="J7157" t="s">
        <v>22377</v>
      </c>
      <c r="K7157" t="s">
        <v>22378</v>
      </c>
      <c r="L7157" t="s">
        <v>120</v>
      </c>
      <c r="M7157">
        <v>40</v>
      </c>
      <c r="N7157" t="s">
        <v>9085</v>
      </c>
      <c r="O7157" t="s">
        <v>10794</v>
      </c>
      <c r="P7157">
        <v>1</v>
      </c>
      <c r="Q7157">
        <v>1499</v>
      </c>
      <c r="R7157">
        <v>369</v>
      </c>
      <c r="T7157">
        <v>215</v>
      </c>
      <c r="W7157">
        <v>0.55313100000000004</v>
      </c>
      <c r="X7157">
        <v>0.66375720000000005</v>
      </c>
    </row>
    <row r="7158" spans="1:24" hidden="1" x14ac:dyDescent="0.3">
      <c r="A7158" t="s">
        <v>22379</v>
      </c>
      <c r="B7158" t="s">
        <v>8179</v>
      </c>
      <c r="C7158" t="s">
        <v>2020</v>
      </c>
      <c r="D7158" t="s">
        <v>2019</v>
      </c>
      <c r="E7158" t="s">
        <v>113</v>
      </c>
      <c r="F7158" t="s">
        <v>2021</v>
      </c>
      <c r="G7158" t="s">
        <v>247</v>
      </c>
      <c r="H7158" t="s">
        <v>308</v>
      </c>
      <c r="I7158" t="s">
        <v>935</v>
      </c>
      <c r="J7158" t="s">
        <v>22377</v>
      </c>
      <c r="K7158" t="s">
        <v>22378</v>
      </c>
      <c r="L7158" t="s">
        <v>120</v>
      </c>
      <c r="M7158">
        <v>40</v>
      </c>
      <c r="N7158" t="s">
        <v>9085</v>
      </c>
      <c r="O7158" t="s">
        <v>11880</v>
      </c>
      <c r="P7158">
        <v>1</v>
      </c>
      <c r="Q7158">
        <v>400</v>
      </c>
      <c r="R7158">
        <v>300</v>
      </c>
      <c r="W7158">
        <v>0.12</v>
      </c>
      <c r="X7158">
        <v>0.14399999999999999</v>
      </c>
    </row>
    <row r="7159" spans="1:24" hidden="1" x14ac:dyDescent="0.3">
      <c r="A7159" t="s">
        <v>22380</v>
      </c>
      <c r="B7159" t="s">
        <v>8536</v>
      </c>
      <c r="C7159" t="s">
        <v>2020</v>
      </c>
      <c r="D7159" t="s">
        <v>2019</v>
      </c>
      <c r="E7159" t="s">
        <v>113</v>
      </c>
      <c r="F7159" t="s">
        <v>2021</v>
      </c>
      <c r="G7159" t="s">
        <v>247</v>
      </c>
      <c r="H7159" t="s">
        <v>308</v>
      </c>
      <c r="I7159" t="s">
        <v>935</v>
      </c>
      <c r="J7159" t="s">
        <v>22377</v>
      </c>
      <c r="K7159" t="s">
        <v>22378</v>
      </c>
      <c r="L7159" t="s">
        <v>120</v>
      </c>
      <c r="M7159">
        <v>38</v>
      </c>
      <c r="N7159" t="s">
        <v>9085</v>
      </c>
      <c r="O7159" t="s">
        <v>9131</v>
      </c>
      <c r="P7159">
        <v>2</v>
      </c>
      <c r="Q7159">
        <v>210</v>
      </c>
      <c r="R7159">
        <v>210</v>
      </c>
      <c r="W7159">
        <v>8.8200000000000001E-2</v>
      </c>
      <c r="X7159">
        <v>0.10584</v>
      </c>
    </row>
    <row r="7160" spans="1:24" hidden="1" x14ac:dyDescent="0.3">
      <c r="A7160" t="s">
        <v>22381</v>
      </c>
      <c r="B7160" t="s">
        <v>8211</v>
      </c>
      <c r="C7160" t="s">
        <v>2020</v>
      </c>
      <c r="D7160" t="s">
        <v>2019</v>
      </c>
      <c r="E7160" t="s">
        <v>113</v>
      </c>
      <c r="F7160" t="s">
        <v>2021</v>
      </c>
      <c r="G7160" t="s">
        <v>247</v>
      </c>
      <c r="H7160" t="s">
        <v>308</v>
      </c>
      <c r="I7160" t="s">
        <v>935</v>
      </c>
      <c r="J7160" t="s">
        <v>22377</v>
      </c>
      <c r="K7160" t="s">
        <v>22378</v>
      </c>
      <c r="L7160" t="s">
        <v>120</v>
      </c>
      <c r="M7160">
        <v>38</v>
      </c>
      <c r="N7160" t="s">
        <v>113</v>
      </c>
      <c r="O7160" t="s">
        <v>9493</v>
      </c>
      <c r="P7160">
        <v>1</v>
      </c>
      <c r="Q7160">
        <v>0.3</v>
      </c>
      <c r="T7160">
        <v>52.29</v>
      </c>
      <c r="W7160">
        <v>7.0685834705770348E-2</v>
      </c>
      <c r="X7160">
        <v>0.11309733552923257</v>
      </c>
    </row>
    <row r="7161" spans="1:24" hidden="1" x14ac:dyDescent="0.3">
      <c r="A7161" t="s">
        <v>22382</v>
      </c>
      <c r="B7161" t="s">
        <v>1304</v>
      </c>
      <c r="C7161" t="s">
        <v>2020</v>
      </c>
      <c r="D7161" t="s">
        <v>2019</v>
      </c>
      <c r="E7161" t="s">
        <v>113</v>
      </c>
      <c r="F7161" t="s">
        <v>2021</v>
      </c>
      <c r="G7161" t="s">
        <v>247</v>
      </c>
      <c r="H7161" t="s">
        <v>308</v>
      </c>
      <c r="I7161" t="s">
        <v>935</v>
      </c>
      <c r="J7161" t="s">
        <v>22377</v>
      </c>
      <c r="K7161" t="s">
        <v>22378</v>
      </c>
      <c r="L7161" t="s">
        <v>120</v>
      </c>
      <c r="M7161">
        <v>0</v>
      </c>
      <c r="N7161" t="s">
        <v>113</v>
      </c>
      <c r="O7161" t="s">
        <v>13812</v>
      </c>
      <c r="P7161">
        <v>1</v>
      </c>
    </row>
    <row r="7162" spans="1:24" hidden="1" x14ac:dyDescent="0.3">
      <c r="A7162" t="s">
        <v>22383</v>
      </c>
      <c r="B7162" t="s">
        <v>8174</v>
      </c>
      <c r="C7162" t="s">
        <v>8067</v>
      </c>
      <c r="D7162" t="s">
        <v>8066</v>
      </c>
      <c r="E7162" t="s">
        <v>113</v>
      </c>
      <c r="F7162" t="s">
        <v>8068</v>
      </c>
      <c r="G7162" t="s">
        <v>133</v>
      </c>
      <c r="H7162" t="s">
        <v>2044</v>
      </c>
      <c r="I7162" t="s">
        <v>438</v>
      </c>
      <c r="J7162" t="s">
        <v>22384</v>
      </c>
      <c r="K7162" t="s">
        <v>22385</v>
      </c>
      <c r="L7162" t="s">
        <v>1173</v>
      </c>
      <c r="M7162">
        <v>50</v>
      </c>
      <c r="N7162" t="s">
        <v>113</v>
      </c>
      <c r="O7162" t="s">
        <v>20006</v>
      </c>
      <c r="P7162">
        <v>2</v>
      </c>
      <c r="Q7162">
        <v>2500</v>
      </c>
      <c r="R7162">
        <v>355</v>
      </c>
      <c r="S7162">
        <v>192</v>
      </c>
      <c r="T7162">
        <v>150</v>
      </c>
      <c r="U7162">
        <v>310</v>
      </c>
      <c r="W7162">
        <v>1.7749999999999999</v>
      </c>
      <c r="X7162">
        <v>2.13</v>
      </c>
    </row>
    <row r="7163" spans="1:24" hidden="1" x14ac:dyDescent="0.3">
      <c r="A7163" t="s">
        <v>22386</v>
      </c>
      <c r="B7163" t="s">
        <v>8179</v>
      </c>
      <c r="C7163" t="s">
        <v>8067</v>
      </c>
      <c r="D7163" t="s">
        <v>8066</v>
      </c>
      <c r="E7163" t="s">
        <v>113</v>
      </c>
      <c r="F7163" t="s">
        <v>8068</v>
      </c>
      <c r="G7163" t="s">
        <v>133</v>
      </c>
      <c r="H7163" t="s">
        <v>2044</v>
      </c>
      <c r="I7163" t="s">
        <v>438</v>
      </c>
      <c r="J7163" t="s">
        <v>22384</v>
      </c>
      <c r="K7163" t="s">
        <v>22385</v>
      </c>
      <c r="L7163" t="s">
        <v>1173</v>
      </c>
      <c r="M7163">
        <v>50</v>
      </c>
      <c r="N7163" t="s">
        <v>113</v>
      </c>
      <c r="O7163" t="s">
        <v>17706</v>
      </c>
      <c r="P7163">
        <v>1</v>
      </c>
      <c r="Q7163">
        <v>440</v>
      </c>
      <c r="R7163">
        <v>400</v>
      </c>
      <c r="S7163">
        <v>120</v>
      </c>
      <c r="W7163">
        <v>0.17599999999999999</v>
      </c>
      <c r="X7163">
        <v>0.21119999999999997</v>
      </c>
    </row>
    <row r="7164" spans="1:24" hidden="1" x14ac:dyDescent="0.3">
      <c r="A7164" t="s">
        <v>22387</v>
      </c>
      <c r="B7164" t="s">
        <v>8536</v>
      </c>
      <c r="C7164" t="s">
        <v>8067</v>
      </c>
      <c r="D7164" t="s">
        <v>8066</v>
      </c>
      <c r="E7164" t="s">
        <v>113</v>
      </c>
      <c r="F7164" t="s">
        <v>8068</v>
      </c>
      <c r="G7164" t="s">
        <v>133</v>
      </c>
      <c r="H7164" t="s">
        <v>2044</v>
      </c>
      <c r="I7164" t="s">
        <v>438</v>
      </c>
      <c r="J7164" t="s">
        <v>22384</v>
      </c>
      <c r="K7164" t="s">
        <v>22385</v>
      </c>
      <c r="L7164" t="s">
        <v>1173</v>
      </c>
      <c r="M7164">
        <v>48</v>
      </c>
      <c r="N7164" t="s">
        <v>113</v>
      </c>
      <c r="O7164" t="s">
        <v>21498</v>
      </c>
      <c r="P7164">
        <v>1</v>
      </c>
      <c r="Q7164">
        <v>440</v>
      </c>
      <c r="R7164">
        <v>400</v>
      </c>
      <c r="S7164">
        <v>120</v>
      </c>
      <c r="W7164">
        <v>0.17599999999999999</v>
      </c>
      <c r="X7164">
        <v>0.21119999999999997</v>
      </c>
    </row>
    <row r="7165" spans="1:24" hidden="1" x14ac:dyDescent="0.3">
      <c r="A7165" t="s">
        <v>22388</v>
      </c>
      <c r="B7165" t="s">
        <v>8211</v>
      </c>
      <c r="C7165" t="s">
        <v>8067</v>
      </c>
      <c r="D7165" t="s">
        <v>8066</v>
      </c>
      <c r="E7165" t="s">
        <v>113</v>
      </c>
      <c r="F7165" t="s">
        <v>8068</v>
      </c>
      <c r="G7165" t="s">
        <v>133</v>
      </c>
      <c r="H7165" t="s">
        <v>2044</v>
      </c>
      <c r="I7165" t="s">
        <v>438</v>
      </c>
      <c r="J7165" t="s">
        <v>22384</v>
      </c>
      <c r="K7165" t="s">
        <v>22385</v>
      </c>
      <c r="L7165" t="s">
        <v>1173</v>
      </c>
      <c r="M7165">
        <v>48</v>
      </c>
      <c r="N7165" t="s">
        <v>113</v>
      </c>
      <c r="O7165" t="s">
        <v>9493</v>
      </c>
      <c r="P7165">
        <v>1</v>
      </c>
      <c r="Q7165">
        <v>0.3</v>
      </c>
      <c r="T7165">
        <v>130.5</v>
      </c>
      <c r="W7165">
        <v>7.0685834705770348E-2</v>
      </c>
      <c r="X7165">
        <v>0.11309733552923257</v>
      </c>
    </row>
    <row r="7166" spans="1:24" hidden="1" x14ac:dyDescent="0.3">
      <c r="A7166" t="s">
        <v>22389</v>
      </c>
      <c r="B7166" t="s">
        <v>8174</v>
      </c>
      <c r="C7166" t="s">
        <v>22390</v>
      </c>
      <c r="D7166" t="s">
        <v>22391</v>
      </c>
      <c r="E7166" t="s">
        <v>113</v>
      </c>
      <c r="F7166" t="s">
        <v>22392</v>
      </c>
      <c r="G7166" t="s">
        <v>247</v>
      </c>
      <c r="H7166" t="s">
        <v>308</v>
      </c>
      <c r="I7166" t="s">
        <v>218</v>
      </c>
      <c r="J7166" t="s">
        <v>22393</v>
      </c>
      <c r="K7166" t="s">
        <v>22394</v>
      </c>
      <c r="L7166" t="s">
        <v>8835</v>
      </c>
      <c r="M7166">
        <v>15</v>
      </c>
      <c r="N7166" t="s">
        <v>9659</v>
      </c>
      <c r="O7166" t="s">
        <v>10476</v>
      </c>
      <c r="P7166">
        <v>3</v>
      </c>
      <c r="Q7166">
        <v>1500</v>
      </c>
      <c r="R7166">
        <v>469</v>
      </c>
      <c r="T7166">
        <v>20</v>
      </c>
      <c r="U7166">
        <v>120</v>
      </c>
      <c r="V7166">
        <v>270</v>
      </c>
      <c r="W7166">
        <v>2.1105</v>
      </c>
      <c r="X7166">
        <v>2.5326</v>
      </c>
    </row>
    <row r="7167" spans="1:24" hidden="1" x14ac:dyDescent="0.3">
      <c r="A7167" t="s">
        <v>22395</v>
      </c>
      <c r="B7167" t="s">
        <v>8617</v>
      </c>
      <c r="C7167" t="s">
        <v>22390</v>
      </c>
      <c r="D7167" t="s">
        <v>22391</v>
      </c>
      <c r="E7167" t="s">
        <v>113</v>
      </c>
      <c r="F7167" t="s">
        <v>22392</v>
      </c>
      <c r="G7167" t="s">
        <v>247</v>
      </c>
      <c r="H7167" t="s">
        <v>308</v>
      </c>
      <c r="I7167" t="s">
        <v>218</v>
      </c>
      <c r="J7167" t="s">
        <v>22393</v>
      </c>
      <c r="K7167" t="s">
        <v>22394</v>
      </c>
      <c r="L7167" t="s">
        <v>8835</v>
      </c>
      <c r="M7167">
        <v>15</v>
      </c>
      <c r="N7167" t="s">
        <v>8614</v>
      </c>
      <c r="O7167" t="s">
        <v>9835</v>
      </c>
      <c r="P7167">
        <v>3</v>
      </c>
      <c r="Q7167">
        <v>694</v>
      </c>
      <c r="R7167">
        <v>408</v>
      </c>
      <c r="T7167">
        <v>20</v>
      </c>
      <c r="U7167">
        <v>120</v>
      </c>
      <c r="V7167">
        <v>270</v>
      </c>
      <c r="W7167">
        <v>0.84945599999999999</v>
      </c>
      <c r="X7167">
        <v>1.0193471999999999</v>
      </c>
    </row>
    <row r="7168" spans="1:24" hidden="1" x14ac:dyDescent="0.3">
      <c r="A7168" t="s">
        <v>22396</v>
      </c>
      <c r="B7168" t="s">
        <v>8179</v>
      </c>
      <c r="C7168" t="s">
        <v>22390</v>
      </c>
      <c r="D7168" t="s">
        <v>22391</v>
      </c>
      <c r="E7168" t="s">
        <v>113</v>
      </c>
      <c r="F7168" t="s">
        <v>22392</v>
      </c>
      <c r="G7168" t="s">
        <v>247</v>
      </c>
      <c r="H7168" t="s">
        <v>308</v>
      </c>
      <c r="I7168" t="s">
        <v>218</v>
      </c>
      <c r="J7168" t="s">
        <v>22393</v>
      </c>
      <c r="K7168" t="s">
        <v>22394</v>
      </c>
      <c r="L7168" t="s">
        <v>8835</v>
      </c>
      <c r="M7168">
        <v>14</v>
      </c>
      <c r="N7168" t="s">
        <v>8614</v>
      </c>
      <c r="O7168" t="s">
        <v>16290</v>
      </c>
      <c r="P7168">
        <v>3</v>
      </c>
      <c r="Q7168">
        <v>533</v>
      </c>
      <c r="R7168">
        <v>398</v>
      </c>
      <c r="W7168">
        <v>0.63640200000000002</v>
      </c>
      <c r="X7168">
        <v>0.76368239999999998</v>
      </c>
    </row>
    <row r="7169" spans="1:24" hidden="1" x14ac:dyDescent="0.3">
      <c r="A7169" t="s">
        <v>22397</v>
      </c>
      <c r="B7169" t="s">
        <v>1304</v>
      </c>
      <c r="C7169" t="s">
        <v>22390</v>
      </c>
      <c r="D7169" t="s">
        <v>22391</v>
      </c>
      <c r="E7169" t="s">
        <v>113</v>
      </c>
      <c r="F7169" t="s">
        <v>22392</v>
      </c>
      <c r="G7169" t="s">
        <v>247</v>
      </c>
      <c r="H7169" t="s">
        <v>308</v>
      </c>
      <c r="I7169" t="s">
        <v>218</v>
      </c>
      <c r="J7169" t="s">
        <v>22393</v>
      </c>
      <c r="K7169" t="s">
        <v>22394</v>
      </c>
      <c r="L7169" t="s">
        <v>8835</v>
      </c>
      <c r="M7169">
        <v>0</v>
      </c>
      <c r="N7169" t="s">
        <v>113</v>
      </c>
      <c r="O7169" t="s">
        <v>22398</v>
      </c>
      <c r="P7169">
        <v>1</v>
      </c>
    </row>
    <row r="7170" spans="1:24" hidden="1" x14ac:dyDescent="0.3">
      <c r="A7170" t="s">
        <v>22399</v>
      </c>
      <c r="B7170" t="s">
        <v>8174</v>
      </c>
      <c r="C7170" t="s">
        <v>22400</v>
      </c>
      <c r="D7170" t="s">
        <v>22401</v>
      </c>
      <c r="E7170" t="s">
        <v>113</v>
      </c>
      <c r="F7170" t="s">
        <v>22402</v>
      </c>
      <c r="G7170" t="s">
        <v>133</v>
      </c>
      <c r="H7170" t="s">
        <v>21402</v>
      </c>
      <c r="I7170" t="s">
        <v>540</v>
      </c>
      <c r="J7170" t="s">
        <v>22403</v>
      </c>
      <c r="K7170" t="s">
        <v>22404</v>
      </c>
      <c r="L7170" t="s">
        <v>9030</v>
      </c>
      <c r="M7170">
        <v>60</v>
      </c>
      <c r="N7170" t="s">
        <v>9971</v>
      </c>
      <c r="O7170" t="s">
        <v>8207</v>
      </c>
      <c r="P7170">
        <v>3</v>
      </c>
      <c r="Q7170">
        <v>1400</v>
      </c>
      <c r="R7170">
        <v>320</v>
      </c>
      <c r="S7170">
        <v>145</v>
      </c>
      <c r="T7170">
        <v>130</v>
      </c>
      <c r="U7170">
        <v>165</v>
      </c>
      <c r="V7170">
        <v>340</v>
      </c>
      <c r="W7170">
        <v>1.3440000000000001</v>
      </c>
      <c r="X7170">
        <v>1.6128</v>
      </c>
    </row>
    <row r="7171" spans="1:24" hidden="1" x14ac:dyDescent="0.3">
      <c r="A7171" t="s">
        <v>22405</v>
      </c>
      <c r="B7171" t="s">
        <v>8179</v>
      </c>
      <c r="C7171" t="s">
        <v>22400</v>
      </c>
      <c r="D7171" t="s">
        <v>22401</v>
      </c>
      <c r="E7171" t="s">
        <v>113</v>
      </c>
      <c r="F7171" t="s">
        <v>22402</v>
      </c>
      <c r="G7171" t="s">
        <v>133</v>
      </c>
      <c r="H7171" t="s">
        <v>21402</v>
      </c>
      <c r="I7171" t="s">
        <v>540</v>
      </c>
      <c r="J7171" t="s">
        <v>22403</v>
      </c>
      <c r="K7171" t="s">
        <v>22404</v>
      </c>
      <c r="L7171" t="s">
        <v>9030</v>
      </c>
      <c r="M7171">
        <v>60</v>
      </c>
      <c r="N7171" t="s">
        <v>9971</v>
      </c>
      <c r="O7171" t="s">
        <v>13147</v>
      </c>
      <c r="P7171">
        <v>1</v>
      </c>
      <c r="Q7171">
        <v>560</v>
      </c>
      <c r="R7171">
        <v>422</v>
      </c>
      <c r="S7171">
        <v>133</v>
      </c>
      <c r="W7171">
        <v>0.23632</v>
      </c>
      <c r="X7171">
        <v>0.283584</v>
      </c>
    </row>
    <row r="7172" spans="1:24" hidden="1" x14ac:dyDescent="0.3">
      <c r="A7172" t="s">
        <v>22406</v>
      </c>
      <c r="B7172" t="s">
        <v>8536</v>
      </c>
      <c r="C7172" t="s">
        <v>22400</v>
      </c>
      <c r="D7172" t="s">
        <v>22401</v>
      </c>
      <c r="E7172" t="s">
        <v>113</v>
      </c>
      <c r="F7172" t="s">
        <v>22402</v>
      </c>
      <c r="G7172" t="s">
        <v>133</v>
      </c>
      <c r="H7172" t="s">
        <v>21402</v>
      </c>
      <c r="I7172" t="s">
        <v>540</v>
      </c>
      <c r="J7172" t="s">
        <v>22403</v>
      </c>
      <c r="K7172" t="s">
        <v>22404</v>
      </c>
      <c r="L7172" t="s">
        <v>9030</v>
      </c>
      <c r="M7172">
        <v>58</v>
      </c>
      <c r="N7172" t="s">
        <v>10031</v>
      </c>
      <c r="O7172" t="s">
        <v>9505</v>
      </c>
      <c r="P7172">
        <v>2</v>
      </c>
      <c r="W7172">
        <v>0</v>
      </c>
      <c r="X7172">
        <v>0</v>
      </c>
    </row>
    <row r="7173" spans="1:24" hidden="1" x14ac:dyDescent="0.3">
      <c r="A7173" t="s">
        <v>22407</v>
      </c>
      <c r="B7173" t="s">
        <v>8211</v>
      </c>
      <c r="C7173" t="s">
        <v>22400</v>
      </c>
      <c r="D7173" t="s">
        <v>22401</v>
      </c>
      <c r="E7173" t="s">
        <v>113</v>
      </c>
      <c r="F7173" t="s">
        <v>22402</v>
      </c>
      <c r="G7173" t="s">
        <v>133</v>
      </c>
      <c r="H7173" t="s">
        <v>21402</v>
      </c>
      <c r="I7173" t="s">
        <v>540</v>
      </c>
      <c r="J7173" t="s">
        <v>22403</v>
      </c>
      <c r="K7173" t="s">
        <v>22404</v>
      </c>
      <c r="L7173" t="s">
        <v>9030</v>
      </c>
      <c r="M7173">
        <v>58</v>
      </c>
      <c r="N7173" t="s">
        <v>10031</v>
      </c>
      <c r="O7173" t="s">
        <v>8843</v>
      </c>
      <c r="P7173">
        <v>1</v>
      </c>
      <c r="Q7173">
        <v>0.9</v>
      </c>
      <c r="T7173">
        <v>46.66</v>
      </c>
      <c r="W7173">
        <v>0.63617251235193317</v>
      </c>
      <c r="X7173">
        <v>1.0178760197630932</v>
      </c>
    </row>
    <row r="7174" spans="1:24" hidden="1" x14ac:dyDescent="0.3">
      <c r="A7174" t="s">
        <v>22408</v>
      </c>
      <c r="B7174" t="s">
        <v>8174</v>
      </c>
      <c r="C7174" t="s">
        <v>22409</v>
      </c>
      <c r="D7174" t="s">
        <v>22410</v>
      </c>
      <c r="E7174" t="s">
        <v>113</v>
      </c>
      <c r="F7174" t="s">
        <v>22411</v>
      </c>
      <c r="G7174" t="s">
        <v>247</v>
      </c>
      <c r="H7174" t="s">
        <v>22159</v>
      </c>
      <c r="I7174" t="s">
        <v>138</v>
      </c>
      <c r="J7174" t="s">
        <v>22412</v>
      </c>
      <c r="K7174" t="s">
        <v>22413</v>
      </c>
      <c r="L7174" t="s">
        <v>120</v>
      </c>
      <c r="M7174">
        <v>40</v>
      </c>
      <c r="N7174" t="s">
        <v>9085</v>
      </c>
      <c r="O7174" t="s">
        <v>10329</v>
      </c>
      <c r="P7174">
        <v>2</v>
      </c>
      <c r="Q7174">
        <v>2580</v>
      </c>
      <c r="R7174">
        <v>590</v>
      </c>
      <c r="T7174">
        <v>215</v>
      </c>
      <c r="U7174">
        <v>38</v>
      </c>
      <c r="W7174">
        <v>3.0444</v>
      </c>
      <c r="X7174">
        <v>3.6532799999999996</v>
      </c>
    </row>
    <row r="7175" spans="1:24" hidden="1" x14ac:dyDescent="0.3">
      <c r="A7175" t="s">
        <v>22414</v>
      </c>
      <c r="B7175" t="s">
        <v>8179</v>
      </c>
      <c r="C7175" t="s">
        <v>22409</v>
      </c>
      <c r="D7175" t="s">
        <v>22410</v>
      </c>
      <c r="E7175" t="s">
        <v>113</v>
      </c>
      <c r="F7175" t="s">
        <v>22411</v>
      </c>
      <c r="G7175" t="s">
        <v>247</v>
      </c>
      <c r="H7175" t="s">
        <v>22159</v>
      </c>
      <c r="I7175" t="s">
        <v>138</v>
      </c>
      <c r="J7175" t="s">
        <v>22412</v>
      </c>
      <c r="K7175" t="s">
        <v>22413</v>
      </c>
      <c r="L7175" t="s">
        <v>120</v>
      </c>
      <c r="M7175">
        <v>40</v>
      </c>
      <c r="N7175" t="s">
        <v>9085</v>
      </c>
      <c r="O7175" t="s">
        <v>19878</v>
      </c>
      <c r="P7175">
        <v>1</v>
      </c>
      <c r="Q7175">
        <v>400</v>
      </c>
      <c r="R7175">
        <v>300</v>
      </c>
      <c r="W7175">
        <v>0.12</v>
      </c>
      <c r="X7175">
        <v>0.14399999999999999</v>
      </c>
    </row>
    <row r="7176" spans="1:24" hidden="1" x14ac:dyDescent="0.3">
      <c r="A7176" t="s">
        <v>22415</v>
      </c>
      <c r="B7176" t="s">
        <v>8536</v>
      </c>
      <c r="C7176" t="s">
        <v>22409</v>
      </c>
      <c r="D7176" t="s">
        <v>22410</v>
      </c>
      <c r="E7176" t="s">
        <v>113</v>
      </c>
      <c r="F7176" t="s">
        <v>22411</v>
      </c>
      <c r="G7176" t="s">
        <v>247</v>
      </c>
      <c r="H7176" t="s">
        <v>22159</v>
      </c>
      <c r="I7176" t="s">
        <v>138</v>
      </c>
      <c r="J7176" t="s">
        <v>22412</v>
      </c>
      <c r="K7176" t="s">
        <v>22413</v>
      </c>
      <c r="L7176" t="s">
        <v>120</v>
      </c>
      <c r="M7176">
        <v>37</v>
      </c>
      <c r="N7176" t="s">
        <v>9085</v>
      </c>
      <c r="O7176" t="s">
        <v>9131</v>
      </c>
      <c r="P7176">
        <v>1</v>
      </c>
      <c r="Q7176">
        <v>210</v>
      </c>
      <c r="R7176">
        <v>210</v>
      </c>
      <c r="W7176">
        <v>4.41E-2</v>
      </c>
      <c r="X7176">
        <v>5.2920000000000002E-2</v>
      </c>
    </row>
    <row r="7177" spans="1:24" hidden="1" x14ac:dyDescent="0.3">
      <c r="A7177" t="s">
        <v>22416</v>
      </c>
      <c r="B7177" t="s">
        <v>8211</v>
      </c>
      <c r="C7177" t="s">
        <v>22409</v>
      </c>
      <c r="D7177" t="s">
        <v>22410</v>
      </c>
      <c r="E7177" t="s">
        <v>113</v>
      </c>
      <c r="F7177" t="s">
        <v>22411</v>
      </c>
      <c r="G7177" t="s">
        <v>247</v>
      </c>
      <c r="H7177" t="s">
        <v>22159</v>
      </c>
      <c r="I7177" t="s">
        <v>138</v>
      </c>
      <c r="J7177" t="s">
        <v>22412</v>
      </c>
      <c r="K7177" t="s">
        <v>22413</v>
      </c>
      <c r="L7177" t="s">
        <v>120</v>
      </c>
      <c r="M7177">
        <v>37</v>
      </c>
      <c r="N7177" t="s">
        <v>113</v>
      </c>
      <c r="O7177" t="s">
        <v>17194</v>
      </c>
      <c r="P7177">
        <v>1</v>
      </c>
      <c r="Q7177">
        <v>0.6</v>
      </c>
      <c r="T7177">
        <v>219</v>
      </c>
      <c r="W7177">
        <v>0.28274333882308139</v>
      </c>
      <c r="X7177">
        <v>0.45238934211693027</v>
      </c>
    </row>
    <row r="7178" spans="1:24" hidden="1" x14ac:dyDescent="0.3">
      <c r="A7178" t="s">
        <v>22417</v>
      </c>
      <c r="B7178" t="s">
        <v>8174</v>
      </c>
      <c r="C7178" t="s">
        <v>22418</v>
      </c>
      <c r="D7178" t="s">
        <v>22419</v>
      </c>
      <c r="E7178" t="s">
        <v>113</v>
      </c>
      <c r="F7178" t="s">
        <v>22420</v>
      </c>
      <c r="G7178" t="s">
        <v>247</v>
      </c>
      <c r="H7178" t="s">
        <v>22169</v>
      </c>
      <c r="I7178" t="s">
        <v>138</v>
      </c>
      <c r="J7178" t="s">
        <v>22421</v>
      </c>
      <c r="K7178" t="s">
        <v>22422</v>
      </c>
      <c r="L7178" t="s">
        <v>8842</v>
      </c>
      <c r="M7178">
        <v>70</v>
      </c>
      <c r="N7178" t="s">
        <v>9085</v>
      </c>
      <c r="O7178" t="s">
        <v>10329</v>
      </c>
      <c r="P7178">
        <v>2</v>
      </c>
      <c r="Q7178">
        <v>2580</v>
      </c>
      <c r="R7178">
        <v>590</v>
      </c>
      <c r="T7178">
        <v>290</v>
      </c>
      <c r="U7178">
        <v>112</v>
      </c>
      <c r="W7178">
        <v>3.0444</v>
      </c>
      <c r="X7178">
        <v>3.6532799999999996</v>
      </c>
    </row>
    <row r="7179" spans="1:24" hidden="1" x14ac:dyDescent="0.3">
      <c r="A7179" t="s">
        <v>22423</v>
      </c>
      <c r="B7179" t="s">
        <v>8179</v>
      </c>
      <c r="C7179" t="s">
        <v>22418</v>
      </c>
      <c r="D7179" t="s">
        <v>22419</v>
      </c>
      <c r="E7179" t="s">
        <v>113</v>
      </c>
      <c r="F7179" t="s">
        <v>22420</v>
      </c>
      <c r="G7179" t="s">
        <v>247</v>
      </c>
      <c r="H7179" t="s">
        <v>22169</v>
      </c>
      <c r="I7179" t="s">
        <v>138</v>
      </c>
      <c r="J7179" t="s">
        <v>22421</v>
      </c>
      <c r="K7179" t="s">
        <v>22422</v>
      </c>
      <c r="L7179" t="s">
        <v>8842</v>
      </c>
      <c r="M7179">
        <v>70</v>
      </c>
      <c r="N7179" t="s">
        <v>9085</v>
      </c>
      <c r="O7179" t="s">
        <v>19878</v>
      </c>
      <c r="P7179">
        <v>1</v>
      </c>
      <c r="Q7179">
        <v>400</v>
      </c>
      <c r="R7179">
        <v>300</v>
      </c>
      <c r="W7179">
        <v>0.12</v>
      </c>
      <c r="X7179">
        <v>0.14399999999999999</v>
      </c>
    </row>
    <row r="7180" spans="1:24" hidden="1" x14ac:dyDescent="0.3">
      <c r="A7180" t="s">
        <v>22424</v>
      </c>
      <c r="B7180" t="s">
        <v>8536</v>
      </c>
      <c r="C7180" t="s">
        <v>22418</v>
      </c>
      <c r="D7180" t="s">
        <v>22419</v>
      </c>
      <c r="E7180" t="s">
        <v>113</v>
      </c>
      <c r="F7180" t="s">
        <v>22420</v>
      </c>
      <c r="G7180" t="s">
        <v>247</v>
      </c>
      <c r="H7180" t="s">
        <v>22169</v>
      </c>
      <c r="I7180" t="s">
        <v>138</v>
      </c>
      <c r="J7180" t="s">
        <v>22421</v>
      </c>
      <c r="K7180" t="s">
        <v>22422</v>
      </c>
      <c r="L7180" t="s">
        <v>8842</v>
      </c>
      <c r="M7180">
        <v>67</v>
      </c>
      <c r="N7180" t="s">
        <v>9085</v>
      </c>
      <c r="O7180" t="s">
        <v>9131</v>
      </c>
      <c r="P7180">
        <v>1</v>
      </c>
      <c r="Q7180">
        <v>210</v>
      </c>
      <c r="R7180">
        <v>210</v>
      </c>
      <c r="W7180">
        <v>4.41E-2</v>
      </c>
      <c r="X7180">
        <v>5.2920000000000002E-2</v>
      </c>
    </row>
    <row r="7181" spans="1:24" hidden="1" x14ac:dyDescent="0.3">
      <c r="A7181" t="s">
        <v>22425</v>
      </c>
      <c r="B7181" t="s">
        <v>8211</v>
      </c>
      <c r="C7181" t="s">
        <v>22418</v>
      </c>
      <c r="D7181" t="s">
        <v>22419</v>
      </c>
      <c r="E7181" t="s">
        <v>113</v>
      </c>
      <c r="F7181" t="s">
        <v>22420</v>
      </c>
      <c r="G7181" t="s">
        <v>247</v>
      </c>
      <c r="H7181" t="s">
        <v>22169</v>
      </c>
      <c r="I7181" t="s">
        <v>138</v>
      </c>
      <c r="J7181" t="s">
        <v>22421</v>
      </c>
      <c r="K7181" t="s">
        <v>22422</v>
      </c>
      <c r="L7181" t="s">
        <v>8842</v>
      </c>
      <c r="M7181">
        <v>67</v>
      </c>
      <c r="N7181" t="s">
        <v>113</v>
      </c>
      <c r="O7181" t="s">
        <v>9493</v>
      </c>
      <c r="P7181">
        <v>1</v>
      </c>
      <c r="Q7181">
        <v>0.6</v>
      </c>
      <c r="T7181">
        <v>113</v>
      </c>
      <c r="W7181">
        <v>0.28274333882308139</v>
      </c>
      <c r="X7181">
        <v>0.45238934211693027</v>
      </c>
    </row>
    <row r="7182" spans="1:24" hidden="1" x14ac:dyDescent="0.3">
      <c r="A7182" t="s">
        <v>22426</v>
      </c>
      <c r="B7182" t="s">
        <v>8174</v>
      </c>
      <c r="C7182" t="s">
        <v>22427</v>
      </c>
      <c r="D7182" t="s">
        <v>22428</v>
      </c>
      <c r="E7182" t="s">
        <v>113</v>
      </c>
      <c r="F7182" t="s">
        <v>22429</v>
      </c>
      <c r="G7182" t="s">
        <v>247</v>
      </c>
      <c r="H7182" t="s">
        <v>22169</v>
      </c>
      <c r="I7182" t="s">
        <v>218</v>
      </c>
      <c r="J7182" t="s">
        <v>22430</v>
      </c>
      <c r="K7182" t="s">
        <v>22431</v>
      </c>
      <c r="L7182" t="s">
        <v>8842</v>
      </c>
      <c r="M7182">
        <v>70</v>
      </c>
      <c r="N7182" t="s">
        <v>9085</v>
      </c>
      <c r="O7182" t="s">
        <v>10329</v>
      </c>
      <c r="P7182">
        <v>2</v>
      </c>
      <c r="Q7182">
        <v>2580</v>
      </c>
      <c r="R7182">
        <v>590</v>
      </c>
      <c r="T7182">
        <v>275</v>
      </c>
      <c r="U7182">
        <v>95</v>
      </c>
      <c r="W7182">
        <v>3.0444</v>
      </c>
      <c r="X7182">
        <v>3.6532799999999996</v>
      </c>
    </row>
    <row r="7183" spans="1:24" hidden="1" x14ac:dyDescent="0.3">
      <c r="A7183" t="s">
        <v>22432</v>
      </c>
      <c r="B7183" t="s">
        <v>8179</v>
      </c>
      <c r="C7183" t="s">
        <v>22427</v>
      </c>
      <c r="D7183" t="s">
        <v>22428</v>
      </c>
      <c r="E7183" t="s">
        <v>113</v>
      </c>
      <c r="F7183" t="s">
        <v>22429</v>
      </c>
      <c r="G7183" t="s">
        <v>247</v>
      </c>
      <c r="H7183" t="s">
        <v>22169</v>
      </c>
      <c r="I7183" t="s">
        <v>218</v>
      </c>
      <c r="J7183" t="s">
        <v>22430</v>
      </c>
      <c r="K7183" t="s">
        <v>22431</v>
      </c>
      <c r="L7183" t="s">
        <v>8842</v>
      </c>
      <c r="M7183">
        <v>70</v>
      </c>
      <c r="N7183" t="s">
        <v>9085</v>
      </c>
      <c r="O7183" t="s">
        <v>11880</v>
      </c>
      <c r="P7183">
        <v>2</v>
      </c>
      <c r="Q7183">
        <v>400</v>
      </c>
      <c r="R7183">
        <v>300</v>
      </c>
      <c r="W7183">
        <v>0.24</v>
      </c>
      <c r="X7183">
        <v>0.28799999999999998</v>
      </c>
    </row>
    <row r="7184" spans="1:24" hidden="1" x14ac:dyDescent="0.3">
      <c r="A7184" t="s">
        <v>22433</v>
      </c>
      <c r="B7184" t="s">
        <v>8536</v>
      </c>
      <c r="C7184" t="s">
        <v>22427</v>
      </c>
      <c r="D7184" t="s">
        <v>22428</v>
      </c>
      <c r="E7184" t="s">
        <v>113</v>
      </c>
      <c r="F7184" t="s">
        <v>22429</v>
      </c>
      <c r="G7184" t="s">
        <v>247</v>
      </c>
      <c r="H7184" t="s">
        <v>22169</v>
      </c>
      <c r="I7184" t="s">
        <v>218</v>
      </c>
      <c r="J7184" t="s">
        <v>22430</v>
      </c>
      <c r="K7184" t="s">
        <v>22431</v>
      </c>
      <c r="L7184" t="s">
        <v>8842</v>
      </c>
      <c r="M7184">
        <v>67</v>
      </c>
      <c r="N7184" t="s">
        <v>9085</v>
      </c>
      <c r="O7184" t="s">
        <v>9131</v>
      </c>
      <c r="P7184">
        <v>1</v>
      </c>
      <c r="Q7184">
        <v>210</v>
      </c>
      <c r="R7184">
        <v>210</v>
      </c>
      <c r="W7184">
        <v>4.41E-2</v>
      </c>
      <c r="X7184">
        <v>5.2920000000000002E-2</v>
      </c>
    </row>
    <row r="7185" spans="1:24" hidden="1" x14ac:dyDescent="0.3">
      <c r="A7185" t="s">
        <v>22434</v>
      </c>
      <c r="B7185" t="s">
        <v>8211</v>
      </c>
      <c r="C7185" t="s">
        <v>22427</v>
      </c>
      <c r="D7185" t="s">
        <v>22428</v>
      </c>
      <c r="E7185" t="s">
        <v>113</v>
      </c>
      <c r="F7185" t="s">
        <v>22429</v>
      </c>
      <c r="G7185" t="s">
        <v>247</v>
      </c>
      <c r="H7185" t="s">
        <v>22169</v>
      </c>
      <c r="I7185" t="s">
        <v>218</v>
      </c>
      <c r="J7185" t="s">
        <v>22430</v>
      </c>
      <c r="K7185" t="s">
        <v>22431</v>
      </c>
      <c r="L7185" t="s">
        <v>8842</v>
      </c>
      <c r="M7185">
        <v>67</v>
      </c>
      <c r="N7185" t="s">
        <v>113</v>
      </c>
      <c r="O7185" t="s">
        <v>9493</v>
      </c>
      <c r="P7185">
        <v>1</v>
      </c>
      <c r="Q7185">
        <v>1.2</v>
      </c>
      <c r="T7185">
        <v>101</v>
      </c>
      <c r="W7185">
        <v>1.1309733552923256</v>
      </c>
      <c r="X7185">
        <v>1.8095573684677211</v>
      </c>
    </row>
    <row r="7186" spans="1:24" hidden="1" x14ac:dyDescent="0.3">
      <c r="A7186" t="s">
        <v>22435</v>
      </c>
      <c r="B7186" t="s">
        <v>8174</v>
      </c>
      <c r="C7186" t="s">
        <v>8089</v>
      </c>
      <c r="D7186" t="s">
        <v>8088</v>
      </c>
      <c r="E7186" t="s">
        <v>113</v>
      </c>
      <c r="F7186" t="s">
        <v>8090</v>
      </c>
      <c r="G7186" t="s">
        <v>133</v>
      </c>
      <c r="H7186" t="s">
        <v>2044</v>
      </c>
      <c r="I7186" t="s">
        <v>438</v>
      </c>
      <c r="J7186" t="s">
        <v>22436</v>
      </c>
      <c r="K7186" t="s">
        <v>22437</v>
      </c>
      <c r="L7186" t="s">
        <v>9030</v>
      </c>
      <c r="M7186">
        <v>60</v>
      </c>
      <c r="N7186" t="s">
        <v>113</v>
      </c>
      <c r="O7186" t="s">
        <v>20006</v>
      </c>
      <c r="P7186">
        <v>2</v>
      </c>
      <c r="Q7186">
        <v>2500</v>
      </c>
      <c r="R7186">
        <v>355</v>
      </c>
      <c r="S7186">
        <v>192</v>
      </c>
      <c r="T7186">
        <v>115</v>
      </c>
      <c r="U7186">
        <v>295</v>
      </c>
      <c r="W7186">
        <v>1.7749999999999999</v>
      </c>
      <c r="X7186">
        <v>2.13</v>
      </c>
    </row>
    <row r="7187" spans="1:24" hidden="1" x14ac:dyDescent="0.3">
      <c r="A7187" t="s">
        <v>22438</v>
      </c>
      <c r="B7187" t="s">
        <v>8179</v>
      </c>
      <c r="C7187" t="s">
        <v>8089</v>
      </c>
      <c r="D7187" t="s">
        <v>8088</v>
      </c>
      <c r="E7187" t="s">
        <v>113</v>
      </c>
      <c r="F7187" t="s">
        <v>8090</v>
      </c>
      <c r="G7187" t="s">
        <v>133</v>
      </c>
      <c r="H7187" t="s">
        <v>2044</v>
      </c>
      <c r="I7187" t="s">
        <v>438</v>
      </c>
      <c r="J7187" t="s">
        <v>22436</v>
      </c>
      <c r="K7187" t="s">
        <v>22437</v>
      </c>
      <c r="L7187" t="s">
        <v>9030</v>
      </c>
      <c r="M7187">
        <v>60</v>
      </c>
      <c r="N7187" t="s">
        <v>113</v>
      </c>
      <c r="O7187" t="s">
        <v>17706</v>
      </c>
      <c r="P7187">
        <v>1</v>
      </c>
      <c r="Q7187">
        <v>440</v>
      </c>
      <c r="R7187">
        <v>400</v>
      </c>
      <c r="S7187">
        <v>120</v>
      </c>
      <c r="W7187">
        <v>0.17599999999999999</v>
      </c>
      <c r="X7187">
        <v>0.21119999999999997</v>
      </c>
    </row>
    <row r="7188" spans="1:24" hidden="1" x14ac:dyDescent="0.3">
      <c r="A7188" t="s">
        <v>22439</v>
      </c>
      <c r="B7188" t="s">
        <v>8536</v>
      </c>
      <c r="C7188" t="s">
        <v>8089</v>
      </c>
      <c r="D7188" t="s">
        <v>8088</v>
      </c>
      <c r="E7188" t="s">
        <v>113</v>
      </c>
      <c r="F7188" t="s">
        <v>8090</v>
      </c>
      <c r="G7188" t="s">
        <v>133</v>
      </c>
      <c r="H7188" t="s">
        <v>2044</v>
      </c>
      <c r="I7188" t="s">
        <v>438</v>
      </c>
      <c r="J7188" t="s">
        <v>22436</v>
      </c>
      <c r="K7188" t="s">
        <v>22437</v>
      </c>
      <c r="L7188" t="s">
        <v>9030</v>
      </c>
      <c r="M7188">
        <v>58</v>
      </c>
      <c r="N7188" t="s">
        <v>113</v>
      </c>
      <c r="O7188" t="s">
        <v>21498</v>
      </c>
      <c r="P7188">
        <v>1</v>
      </c>
      <c r="Q7188">
        <v>440</v>
      </c>
      <c r="R7188">
        <v>400</v>
      </c>
      <c r="S7188">
        <v>120</v>
      </c>
      <c r="W7188">
        <v>0.17599999999999999</v>
      </c>
      <c r="X7188">
        <v>0.21119999999999997</v>
      </c>
    </row>
    <row r="7189" spans="1:24" hidden="1" x14ac:dyDescent="0.3">
      <c r="A7189" t="s">
        <v>22440</v>
      </c>
      <c r="B7189" t="s">
        <v>8211</v>
      </c>
      <c r="C7189" t="s">
        <v>8089</v>
      </c>
      <c r="D7189" t="s">
        <v>8088</v>
      </c>
      <c r="E7189" t="s">
        <v>113</v>
      </c>
      <c r="F7189" t="s">
        <v>8090</v>
      </c>
      <c r="G7189" t="s">
        <v>133</v>
      </c>
      <c r="H7189" t="s">
        <v>2044</v>
      </c>
      <c r="I7189" t="s">
        <v>438</v>
      </c>
      <c r="J7189" t="s">
        <v>22436</v>
      </c>
      <c r="K7189" t="s">
        <v>22437</v>
      </c>
      <c r="L7189" t="s">
        <v>9030</v>
      </c>
      <c r="M7189">
        <v>58</v>
      </c>
      <c r="N7189" t="s">
        <v>113</v>
      </c>
      <c r="O7189" t="s">
        <v>9493</v>
      </c>
      <c r="P7189">
        <v>1</v>
      </c>
      <c r="Q7189">
        <v>0.6</v>
      </c>
      <c r="T7189">
        <v>113.78</v>
      </c>
      <c r="W7189">
        <v>0.28274333882308139</v>
      </c>
      <c r="X7189">
        <v>0.45238934211693027</v>
      </c>
    </row>
    <row r="7190" spans="1:24" hidden="1" x14ac:dyDescent="0.3">
      <c r="A7190" t="s">
        <v>22441</v>
      </c>
      <c r="B7190" t="s">
        <v>8174</v>
      </c>
      <c r="C7190" t="s">
        <v>1540</v>
      </c>
      <c r="D7190" t="s">
        <v>22442</v>
      </c>
      <c r="E7190" t="s">
        <v>113</v>
      </c>
      <c r="F7190" t="s">
        <v>113</v>
      </c>
      <c r="G7190" t="s">
        <v>113</v>
      </c>
      <c r="H7190" t="s">
        <v>113</v>
      </c>
      <c r="I7190" t="s">
        <v>138</v>
      </c>
      <c r="J7190" t="s">
        <v>113</v>
      </c>
      <c r="K7190" t="s">
        <v>113</v>
      </c>
      <c r="L7190" t="s">
        <v>113</v>
      </c>
      <c r="M7190">
        <v>35</v>
      </c>
      <c r="N7190" t="s">
        <v>9085</v>
      </c>
      <c r="O7190" t="s">
        <v>17159</v>
      </c>
      <c r="P7190">
        <v>3</v>
      </c>
      <c r="Q7190">
        <v>1450</v>
      </c>
      <c r="R7190">
        <v>400</v>
      </c>
      <c r="T7190">
        <v>120</v>
      </c>
      <c r="U7190">
        <v>240</v>
      </c>
      <c r="V7190">
        <v>0</v>
      </c>
      <c r="W7190">
        <v>1.74</v>
      </c>
      <c r="X7190">
        <v>2.0880000000000001</v>
      </c>
    </row>
    <row r="7191" spans="1:24" hidden="1" x14ac:dyDescent="0.3">
      <c r="A7191" t="s">
        <v>22443</v>
      </c>
      <c r="B7191" t="s">
        <v>8617</v>
      </c>
      <c r="C7191" t="s">
        <v>1540</v>
      </c>
      <c r="D7191" t="s">
        <v>22442</v>
      </c>
      <c r="E7191" t="s">
        <v>113</v>
      </c>
      <c r="F7191" t="s">
        <v>113</v>
      </c>
      <c r="G7191" t="s">
        <v>113</v>
      </c>
      <c r="H7191" t="s">
        <v>113</v>
      </c>
      <c r="I7191" t="s">
        <v>138</v>
      </c>
      <c r="J7191" t="s">
        <v>113</v>
      </c>
      <c r="K7191" t="s">
        <v>113</v>
      </c>
      <c r="L7191" t="s">
        <v>113</v>
      </c>
      <c r="M7191">
        <v>33</v>
      </c>
      <c r="N7191" t="s">
        <v>9085</v>
      </c>
      <c r="O7191" t="s">
        <v>8647</v>
      </c>
      <c r="P7191">
        <v>3</v>
      </c>
      <c r="Q7191">
        <v>1509</v>
      </c>
      <c r="R7191">
        <v>469</v>
      </c>
      <c r="T7191">
        <v>120</v>
      </c>
      <c r="U7191">
        <v>240</v>
      </c>
      <c r="V7191">
        <v>0</v>
      </c>
      <c r="W7191">
        <v>2.1231629999999999</v>
      </c>
      <c r="X7191">
        <v>2.5477955999999997</v>
      </c>
    </row>
    <row r="7192" spans="1:24" hidden="1" x14ac:dyDescent="0.3">
      <c r="A7192" t="s">
        <v>22444</v>
      </c>
      <c r="B7192" t="s">
        <v>8179</v>
      </c>
      <c r="C7192" t="s">
        <v>1540</v>
      </c>
      <c r="D7192" t="s">
        <v>22442</v>
      </c>
      <c r="E7192" t="s">
        <v>113</v>
      </c>
      <c r="F7192" t="s">
        <v>113</v>
      </c>
      <c r="G7192" t="s">
        <v>113</v>
      </c>
      <c r="H7192" t="s">
        <v>113</v>
      </c>
      <c r="I7192" t="s">
        <v>138</v>
      </c>
      <c r="J7192" t="s">
        <v>113</v>
      </c>
      <c r="K7192" t="s">
        <v>113</v>
      </c>
      <c r="L7192" t="s">
        <v>113</v>
      </c>
      <c r="M7192">
        <v>33</v>
      </c>
      <c r="N7192" t="s">
        <v>9085</v>
      </c>
      <c r="O7192" t="s">
        <v>16695</v>
      </c>
      <c r="P7192">
        <v>2</v>
      </c>
      <c r="Q7192">
        <v>480</v>
      </c>
      <c r="R7192">
        <v>356</v>
      </c>
      <c r="W7192">
        <v>0.34176000000000001</v>
      </c>
      <c r="X7192">
        <v>0.41011199999999998</v>
      </c>
    </row>
    <row r="7193" spans="1:24" hidden="1" x14ac:dyDescent="0.3">
      <c r="A7193" t="s">
        <v>22445</v>
      </c>
      <c r="B7193" t="s">
        <v>8536</v>
      </c>
      <c r="C7193" t="s">
        <v>1540</v>
      </c>
      <c r="D7193" t="s">
        <v>22442</v>
      </c>
      <c r="E7193" t="s">
        <v>113</v>
      </c>
      <c r="F7193" t="s">
        <v>113</v>
      </c>
      <c r="G7193" t="s">
        <v>113</v>
      </c>
      <c r="H7193" t="s">
        <v>113</v>
      </c>
      <c r="I7193" t="s">
        <v>138</v>
      </c>
      <c r="J7193" t="s">
        <v>113</v>
      </c>
      <c r="K7193" t="s">
        <v>113</v>
      </c>
      <c r="L7193" t="s">
        <v>113</v>
      </c>
      <c r="M7193">
        <v>33</v>
      </c>
      <c r="N7193" t="s">
        <v>9085</v>
      </c>
      <c r="O7193" t="s">
        <v>19878</v>
      </c>
      <c r="P7193">
        <v>2</v>
      </c>
      <c r="Q7193">
        <v>400</v>
      </c>
      <c r="R7193">
        <v>300</v>
      </c>
      <c r="W7193">
        <v>0.24</v>
      </c>
      <c r="X7193">
        <v>0.28799999999999998</v>
      </c>
    </row>
    <row r="7194" spans="1:24" hidden="1" x14ac:dyDescent="0.3">
      <c r="A7194" t="s">
        <v>22446</v>
      </c>
      <c r="B7194" t="s">
        <v>8539</v>
      </c>
      <c r="C7194" t="s">
        <v>1540</v>
      </c>
      <c r="D7194" t="s">
        <v>22442</v>
      </c>
      <c r="E7194" t="s">
        <v>113</v>
      </c>
      <c r="F7194" t="s">
        <v>113</v>
      </c>
      <c r="G7194" t="s">
        <v>113</v>
      </c>
      <c r="H7194" t="s">
        <v>113</v>
      </c>
      <c r="I7194" t="s">
        <v>138</v>
      </c>
      <c r="J7194" t="s">
        <v>113</v>
      </c>
      <c r="K7194" t="s">
        <v>113</v>
      </c>
      <c r="L7194" t="s">
        <v>113</v>
      </c>
      <c r="M7194">
        <v>32</v>
      </c>
      <c r="N7194" t="s">
        <v>9085</v>
      </c>
      <c r="O7194" t="s">
        <v>9131</v>
      </c>
      <c r="P7194">
        <v>1</v>
      </c>
      <c r="Q7194">
        <v>210</v>
      </c>
      <c r="R7194">
        <v>210</v>
      </c>
      <c r="W7194">
        <v>4.41E-2</v>
      </c>
      <c r="X7194">
        <v>5.2920000000000002E-2</v>
      </c>
    </row>
    <row r="7195" spans="1:24" hidden="1" x14ac:dyDescent="0.3">
      <c r="A7195" t="s">
        <v>22447</v>
      </c>
      <c r="B7195" t="s">
        <v>8211</v>
      </c>
      <c r="C7195" t="s">
        <v>1540</v>
      </c>
      <c r="D7195" t="s">
        <v>22442</v>
      </c>
      <c r="E7195" t="s">
        <v>113</v>
      </c>
      <c r="F7195" t="s">
        <v>113</v>
      </c>
      <c r="G7195" t="s">
        <v>113</v>
      </c>
      <c r="H7195" t="s">
        <v>113</v>
      </c>
      <c r="I7195" t="s">
        <v>138</v>
      </c>
      <c r="J7195" t="s">
        <v>113</v>
      </c>
      <c r="K7195" t="s">
        <v>113</v>
      </c>
      <c r="L7195" t="s">
        <v>113</v>
      </c>
      <c r="M7195">
        <v>32</v>
      </c>
      <c r="N7195" t="s">
        <v>113</v>
      </c>
      <c r="O7195" t="s">
        <v>9493</v>
      </c>
      <c r="P7195">
        <v>1</v>
      </c>
      <c r="Q7195">
        <v>0.6</v>
      </c>
      <c r="T7195">
        <v>338</v>
      </c>
      <c r="W7195">
        <v>0.28274333882308139</v>
      </c>
      <c r="X7195">
        <v>0.45238934211693027</v>
      </c>
    </row>
    <row r="7196" spans="1:24" hidden="1" x14ac:dyDescent="0.3">
      <c r="A7196" t="s">
        <v>22448</v>
      </c>
      <c r="B7196" t="s">
        <v>1304</v>
      </c>
      <c r="C7196" t="s">
        <v>1540</v>
      </c>
      <c r="D7196" t="s">
        <v>22442</v>
      </c>
      <c r="E7196" t="s">
        <v>113</v>
      </c>
      <c r="F7196" t="s">
        <v>113</v>
      </c>
      <c r="G7196" t="s">
        <v>113</v>
      </c>
      <c r="H7196" t="s">
        <v>113</v>
      </c>
      <c r="I7196" t="s">
        <v>138</v>
      </c>
      <c r="J7196" t="s">
        <v>113</v>
      </c>
      <c r="K7196" t="s">
        <v>113</v>
      </c>
      <c r="L7196" t="s">
        <v>113</v>
      </c>
      <c r="M7196">
        <v>0</v>
      </c>
      <c r="N7196" t="s">
        <v>113</v>
      </c>
      <c r="O7196" t="s">
        <v>13812</v>
      </c>
      <c r="P7196">
        <v>1</v>
      </c>
    </row>
    <row r="7197" spans="1:24" hidden="1" x14ac:dyDescent="0.3">
      <c r="A7197" t="s">
        <v>22449</v>
      </c>
      <c r="B7197" t="s">
        <v>8174</v>
      </c>
      <c r="C7197" t="s">
        <v>3165</v>
      </c>
      <c r="D7197" t="s">
        <v>22450</v>
      </c>
      <c r="E7197" t="s">
        <v>113</v>
      </c>
      <c r="F7197" t="s">
        <v>113</v>
      </c>
      <c r="G7197" t="s">
        <v>113</v>
      </c>
      <c r="H7197" t="s">
        <v>113</v>
      </c>
      <c r="I7197" t="s">
        <v>654</v>
      </c>
      <c r="J7197" t="s">
        <v>113</v>
      </c>
      <c r="K7197" t="s">
        <v>113</v>
      </c>
      <c r="L7197" t="s">
        <v>113</v>
      </c>
      <c r="M7197">
        <v>32</v>
      </c>
      <c r="N7197" t="s">
        <v>9085</v>
      </c>
      <c r="O7197" t="s">
        <v>8647</v>
      </c>
      <c r="P7197">
        <v>3</v>
      </c>
      <c r="Q7197">
        <v>1509</v>
      </c>
      <c r="R7197">
        <v>469</v>
      </c>
      <c r="T7197">
        <v>310</v>
      </c>
      <c r="U7197">
        <v>70</v>
      </c>
      <c r="V7197">
        <v>170</v>
      </c>
      <c r="W7197">
        <v>2.1231629999999999</v>
      </c>
      <c r="X7197">
        <v>2.5477955999999997</v>
      </c>
    </row>
    <row r="7198" spans="1:24" hidden="1" x14ac:dyDescent="0.3">
      <c r="A7198" t="s">
        <v>22451</v>
      </c>
      <c r="B7198" t="s">
        <v>8617</v>
      </c>
      <c r="C7198" t="s">
        <v>3165</v>
      </c>
      <c r="D7198" t="s">
        <v>22450</v>
      </c>
      <c r="E7198" t="s">
        <v>113</v>
      </c>
      <c r="F7198" t="s">
        <v>113</v>
      </c>
      <c r="G7198" t="s">
        <v>113</v>
      </c>
      <c r="H7198" t="s">
        <v>113</v>
      </c>
      <c r="I7198" t="s">
        <v>654</v>
      </c>
      <c r="J7198" t="s">
        <v>113</v>
      </c>
      <c r="K7198" t="s">
        <v>113</v>
      </c>
      <c r="L7198" t="s">
        <v>113</v>
      </c>
      <c r="M7198">
        <v>34</v>
      </c>
      <c r="N7198" t="s">
        <v>9085</v>
      </c>
      <c r="O7198" t="s">
        <v>17159</v>
      </c>
      <c r="P7198">
        <v>3</v>
      </c>
      <c r="Q7198">
        <v>1450</v>
      </c>
      <c r="R7198">
        <v>400</v>
      </c>
      <c r="T7198">
        <v>310</v>
      </c>
      <c r="U7198">
        <v>70</v>
      </c>
      <c r="V7198">
        <v>170</v>
      </c>
      <c r="W7198">
        <v>1.74</v>
      </c>
      <c r="X7198">
        <v>2.0880000000000001</v>
      </c>
    </row>
    <row r="7199" spans="1:24" hidden="1" x14ac:dyDescent="0.3">
      <c r="A7199" t="s">
        <v>22452</v>
      </c>
      <c r="B7199" t="s">
        <v>8179</v>
      </c>
      <c r="C7199" t="s">
        <v>3165</v>
      </c>
      <c r="D7199" t="s">
        <v>22450</v>
      </c>
      <c r="E7199" t="s">
        <v>113</v>
      </c>
      <c r="F7199" t="s">
        <v>113</v>
      </c>
      <c r="G7199" t="s">
        <v>113</v>
      </c>
      <c r="H7199" t="s">
        <v>113</v>
      </c>
      <c r="I7199" t="s">
        <v>654</v>
      </c>
      <c r="J7199" t="s">
        <v>113</v>
      </c>
      <c r="K7199" t="s">
        <v>113</v>
      </c>
      <c r="L7199" t="s">
        <v>113</v>
      </c>
      <c r="M7199">
        <v>32</v>
      </c>
      <c r="N7199" t="s">
        <v>9085</v>
      </c>
      <c r="O7199" t="s">
        <v>11880</v>
      </c>
      <c r="P7199">
        <v>3</v>
      </c>
      <c r="Q7199">
        <v>400</v>
      </c>
      <c r="R7199">
        <v>300</v>
      </c>
      <c r="W7199">
        <v>0.36</v>
      </c>
      <c r="X7199">
        <v>0.432</v>
      </c>
    </row>
    <row r="7200" spans="1:24" hidden="1" x14ac:dyDescent="0.3">
      <c r="A7200" t="s">
        <v>22453</v>
      </c>
      <c r="B7200" t="s">
        <v>8536</v>
      </c>
      <c r="C7200" t="s">
        <v>3165</v>
      </c>
      <c r="D7200" t="s">
        <v>22450</v>
      </c>
      <c r="E7200" t="s">
        <v>113</v>
      </c>
      <c r="F7200" t="s">
        <v>113</v>
      </c>
      <c r="G7200" t="s">
        <v>113</v>
      </c>
      <c r="H7200" t="s">
        <v>113</v>
      </c>
      <c r="I7200" t="s">
        <v>654</v>
      </c>
      <c r="J7200" t="s">
        <v>113</v>
      </c>
      <c r="K7200" t="s">
        <v>113</v>
      </c>
      <c r="L7200" t="s">
        <v>113</v>
      </c>
      <c r="M7200">
        <v>32</v>
      </c>
      <c r="N7200" t="s">
        <v>9085</v>
      </c>
      <c r="O7200" t="s">
        <v>12377</v>
      </c>
      <c r="P7200">
        <v>2</v>
      </c>
      <c r="Q7200">
        <v>480</v>
      </c>
      <c r="R7200">
        <v>356</v>
      </c>
      <c r="W7200">
        <v>0.34176000000000001</v>
      </c>
      <c r="X7200">
        <v>0.41011199999999998</v>
      </c>
    </row>
    <row r="7201" spans="1:24" hidden="1" x14ac:dyDescent="0.3">
      <c r="A7201" t="s">
        <v>22454</v>
      </c>
      <c r="B7201" t="s">
        <v>1304</v>
      </c>
      <c r="C7201" t="s">
        <v>3165</v>
      </c>
      <c r="D7201" t="s">
        <v>22450</v>
      </c>
      <c r="E7201" t="s">
        <v>113</v>
      </c>
      <c r="F7201" t="s">
        <v>113</v>
      </c>
      <c r="G7201" t="s">
        <v>113</v>
      </c>
      <c r="H7201" t="s">
        <v>113</v>
      </c>
      <c r="I7201" t="s">
        <v>654</v>
      </c>
      <c r="J7201" t="s">
        <v>113</v>
      </c>
      <c r="K7201" t="s">
        <v>113</v>
      </c>
      <c r="L7201" t="s">
        <v>113</v>
      </c>
      <c r="M7201">
        <v>0</v>
      </c>
      <c r="N7201" t="s">
        <v>113</v>
      </c>
      <c r="O7201" t="s">
        <v>13812</v>
      </c>
      <c r="P7201">
        <v>1</v>
      </c>
    </row>
    <row r="7202" spans="1:24" hidden="1" x14ac:dyDescent="0.3">
      <c r="A7202" t="s">
        <v>22455</v>
      </c>
      <c r="B7202" t="s">
        <v>8179</v>
      </c>
      <c r="C7202" t="s">
        <v>3198</v>
      </c>
      <c r="D7202" t="s">
        <v>22456</v>
      </c>
      <c r="E7202" t="s">
        <v>113</v>
      </c>
      <c r="F7202" t="s">
        <v>113</v>
      </c>
      <c r="G7202" t="s">
        <v>113</v>
      </c>
      <c r="H7202" t="s">
        <v>113</v>
      </c>
      <c r="I7202" t="s">
        <v>654</v>
      </c>
      <c r="J7202" t="s">
        <v>113</v>
      </c>
      <c r="K7202" t="s">
        <v>113</v>
      </c>
      <c r="L7202" t="s">
        <v>113</v>
      </c>
      <c r="M7202">
        <v>32</v>
      </c>
      <c r="N7202" t="s">
        <v>9085</v>
      </c>
      <c r="O7202" t="s">
        <v>12377</v>
      </c>
      <c r="P7202">
        <v>2</v>
      </c>
      <c r="Q7202">
        <v>480</v>
      </c>
      <c r="R7202">
        <v>356</v>
      </c>
      <c r="W7202">
        <v>0.34176000000000001</v>
      </c>
      <c r="X7202">
        <v>0.41011199999999998</v>
      </c>
    </row>
    <row r="7203" spans="1:24" hidden="1" x14ac:dyDescent="0.3">
      <c r="A7203" t="s">
        <v>22457</v>
      </c>
      <c r="B7203" t="s">
        <v>8174</v>
      </c>
      <c r="C7203" t="s">
        <v>3198</v>
      </c>
      <c r="D7203" t="s">
        <v>22456</v>
      </c>
      <c r="E7203" t="s">
        <v>113</v>
      </c>
      <c r="F7203" t="s">
        <v>113</v>
      </c>
      <c r="G7203" t="s">
        <v>113</v>
      </c>
      <c r="H7203" t="s">
        <v>113</v>
      </c>
      <c r="I7203" t="s">
        <v>654</v>
      </c>
      <c r="J7203" t="s">
        <v>113</v>
      </c>
      <c r="K7203" t="s">
        <v>113</v>
      </c>
      <c r="L7203" t="s">
        <v>113</v>
      </c>
      <c r="M7203">
        <v>34</v>
      </c>
      <c r="N7203" t="s">
        <v>9085</v>
      </c>
      <c r="O7203" t="s">
        <v>17159</v>
      </c>
      <c r="P7203">
        <v>3</v>
      </c>
      <c r="Q7203">
        <v>1450</v>
      </c>
      <c r="R7203">
        <v>400</v>
      </c>
      <c r="T7203">
        <v>350</v>
      </c>
      <c r="U7203">
        <v>120</v>
      </c>
      <c r="V7203">
        <v>230</v>
      </c>
      <c r="W7203">
        <v>1.74</v>
      </c>
      <c r="X7203">
        <v>2.0880000000000001</v>
      </c>
    </row>
    <row r="7204" spans="1:24" hidden="1" x14ac:dyDescent="0.3">
      <c r="A7204" t="s">
        <v>22458</v>
      </c>
      <c r="B7204" t="s">
        <v>8617</v>
      </c>
      <c r="C7204" t="s">
        <v>3198</v>
      </c>
      <c r="D7204" t="s">
        <v>22456</v>
      </c>
      <c r="E7204" t="s">
        <v>113</v>
      </c>
      <c r="F7204" t="s">
        <v>113</v>
      </c>
      <c r="G7204" t="s">
        <v>113</v>
      </c>
      <c r="H7204" t="s">
        <v>113</v>
      </c>
      <c r="I7204" t="s">
        <v>654</v>
      </c>
      <c r="J7204" t="s">
        <v>113</v>
      </c>
      <c r="K7204" t="s">
        <v>113</v>
      </c>
      <c r="L7204" t="s">
        <v>113</v>
      </c>
      <c r="M7204">
        <v>32</v>
      </c>
      <c r="N7204" t="s">
        <v>9085</v>
      </c>
      <c r="O7204" t="s">
        <v>8647</v>
      </c>
      <c r="P7204">
        <v>3</v>
      </c>
      <c r="Q7204">
        <v>1509</v>
      </c>
      <c r="R7204">
        <v>469</v>
      </c>
      <c r="T7204">
        <v>350</v>
      </c>
      <c r="U7204">
        <v>120</v>
      </c>
      <c r="V7204">
        <v>230</v>
      </c>
      <c r="W7204">
        <v>2.1231629999999999</v>
      </c>
      <c r="X7204">
        <v>2.5477955999999997</v>
      </c>
    </row>
    <row r="7205" spans="1:24" hidden="1" x14ac:dyDescent="0.3">
      <c r="A7205" t="s">
        <v>22459</v>
      </c>
      <c r="B7205" t="s">
        <v>1304</v>
      </c>
      <c r="C7205" t="s">
        <v>3198</v>
      </c>
      <c r="D7205" t="s">
        <v>22456</v>
      </c>
      <c r="E7205" t="s">
        <v>113</v>
      </c>
      <c r="F7205" t="s">
        <v>113</v>
      </c>
      <c r="G7205" t="s">
        <v>113</v>
      </c>
      <c r="H7205" t="s">
        <v>113</v>
      </c>
      <c r="I7205" t="s">
        <v>654</v>
      </c>
      <c r="J7205" t="s">
        <v>113</v>
      </c>
      <c r="K7205" t="s">
        <v>113</v>
      </c>
      <c r="L7205" t="s">
        <v>113</v>
      </c>
      <c r="M7205">
        <v>0</v>
      </c>
      <c r="N7205" t="s">
        <v>113</v>
      </c>
      <c r="O7205" t="s">
        <v>13812</v>
      </c>
      <c r="P7205">
        <v>1</v>
      </c>
    </row>
    <row r="7206" spans="1:24" hidden="1" x14ac:dyDescent="0.3">
      <c r="A7206" t="s">
        <v>22460</v>
      </c>
      <c r="B7206" t="s">
        <v>8174</v>
      </c>
      <c r="C7206" t="s">
        <v>22461</v>
      </c>
      <c r="D7206" t="s">
        <v>22462</v>
      </c>
      <c r="E7206" t="s">
        <v>113</v>
      </c>
      <c r="F7206" t="s">
        <v>22463</v>
      </c>
      <c r="G7206" t="s">
        <v>133</v>
      </c>
      <c r="H7206" t="s">
        <v>9863</v>
      </c>
      <c r="I7206" t="s">
        <v>218</v>
      </c>
      <c r="J7206" t="s">
        <v>22464</v>
      </c>
      <c r="K7206" t="s">
        <v>22465</v>
      </c>
      <c r="L7206" t="s">
        <v>8842</v>
      </c>
      <c r="M7206">
        <v>70</v>
      </c>
      <c r="N7206" t="s">
        <v>113</v>
      </c>
      <c r="O7206" t="s">
        <v>9890</v>
      </c>
      <c r="P7206">
        <v>2</v>
      </c>
      <c r="Q7206">
        <v>2500</v>
      </c>
      <c r="R7206">
        <v>355</v>
      </c>
      <c r="T7206">
        <v>130</v>
      </c>
      <c r="U7206">
        <v>300</v>
      </c>
      <c r="W7206">
        <v>1.7749999999999999</v>
      </c>
      <c r="X7206">
        <v>2.13</v>
      </c>
    </row>
    <row r="7207" spans="1:24" hidden="1" x14ac:dyDescent="0.3">
      <c r="A7207" t="s">
        <v>22466</v>
      </c>
      <c r="B7207" t="s">
        <v>8179</v>
      </c>
      <c r="C7207" t="s">
        <v>22461</v>
      </c>
      <c r="D7207" t="s">
        <v>22462</v>
      </c>
      <c r="E7207" t="s">
        <v>113</v>
      </c>
      <c r="F7207" t="s">
        <v>22463</v>
      </c>
      <c r="G7207" t="s">
        <v>133</v>
      </c>
      <c r="H7207" t="s">
        <v>9863</v>
      </c>
      <c r="I7207" t="s">
        <v>218</v>
      </c>
      <c r="J7207" t="s">
        <v>22464</v>
      </c>
      <c r="K7207" t="s">
        <v>22465</v>
      </c>
      <c r="L7207" t="s">
        <v>8842</v>
      </c>
      <c r="M7207">
        <v>70</v>
      </c>
      <c r="N7207" t="s">
        <v>113</v>
      </c>
      <c r="O7207" t="s">
        <v>10414</v>
      </c>
      <c r="P7207">
        <v>1</v>
      </c>
      <c r="Q7207">
        <v>560</v>
      </c>
      <c r="R7207">
        <v>492</v>
      </c>
      <c r="S7207">
        <v>133</v>
      </c>
      <c r="W7207">
        <v>0.27551999999999999</v>
      </c>
      <c r="X7207">
        <v>0.33062399999999997</v>
      </c>
    </row>
    <row r="7208" spans="1:24" hidden="1" x14ac:dyDescent="0.3">
      <c r="A7208" t="s">
        <v>22467</v>
      </c>
      <c r="B7208" t="s">
        <v>8211</v>
      </c>
      <c r="C7208" t="s">
        <v>22461</v>
      </c>
      <c r="D7208" t="s">
        <v>22462</v>
      </c>
      <c r="E7208" t="s">
        <v>113</v>
      </c>
      <c r="F7208" t="s">
        <v>22463</v>
      </c>
      <c r="G7208" t="s">
        <v>133</v>
      </c>
      <c r="H7208" t="s">
        <v>9863</v>
      </c>
      <c r="I7208" t="s">
        <v>218</v>
      </c>
      <c r="J7208" t="s">
        <v>22464</v>
      </c>
      <c r="K7208" t="s">
        <v>22465</v>
      </c>
      <c r="L7208" t="s">
        <v>8842</v>
      </c>
      <c r="M7208">
        <v>68</v>
      </c>
      <c r="N7208" t="s">
        <v>113</v>
      </c>
      <c r="O7208" t="s">
        <v>9493</v>
      </c>
      <c r="P7208">
        <v>1</v>
      </c>
      <c r="Q7208">
        <v>0.3</v>
      </c>
      <c r="T7208">
        <v>180.28</v>
      </c>
      <c r="W7208">
        <v>7.0685834705770348E-2</v>
      </c>
      <c r="X7208">
        <v>0.11309733552923257</v>
      </c>
    </row>
    <row r="7209" spans="1:24" hidden="1" x14ac:dyDescent="0.3">
      <c r="A7209" t="s">
        <v>22468</v>
      </c>
      <c r="B7209" t="s">
        <v>8174</v>
      </c>
      <c r="C7209" t="s">
        <v>8070</v>
      </c>
      <c r="D7209" t="s">
        <v>8069</v>
      </c>
      <c r="E7209" t="s">
        <v>113</v>
      </c>
      <c r="F7209" t="s">
        <v>8071</v>
      </c>
      <c r="G7209" t="s">
        <v>133</v>
      </c>
      <c r="H7209" t="s">
        <v>2044</v>
      </c>
      <c r="I7209" t="s">
        <v>438</v>
      </c>
      <c r="J7209" t="s">
        <v>22469</v>
      </c>
      <c r="K7209" t="s">
        <v>22470</v>
      </c>
      <c r="L7209" t="s">
        <v>1173</v>
      </c>
      <c r="M7209">
        <v>50</v>
      </c>
      <c r="N7209" t="s">
        <v>113</v>
      </c>
      <c r="O7209" t="s">
        <v>20006</v>
      </c>
      <c r="P7209">
        <v>2</v>
      </c>
      <c r="Q7209">
        <v>2500</v>
      </c>
      <c r="R7209">
        <v>355</v>
      </c>
      <c r="S7209">
        <v>192</v>
      </c>
      <c r="T7209">
        <v>150</v>
      </c>
      <c r="U7209">
        <v>320</v>
      </c>
      <c r="W7209">
        <v>1.7749999999999999</v>
      </c>
      <c r="X7209">
        <v>2.13</v>
      </c>
    </row>
    <row r="7210" spans="1:24" hidden="1" x14ac:dyDescent="0.3">
      <c r="A7210" t="s">
        <v>22471</v>
      </c>
      <c r="B7210" t="s">
        <v>8179</v>
      </c>
      <c r="C7210" t="s">
        <v>8070</v>
      </c>
      <c r="D7210" t="s">
        <v>8069</v>
      </c>
      <c r="E7210" t="s">
        <v>113</v>
      </c>
      <c r="F7210" t="s">
        <v>8071</v>
      </c>
      <c r="G7210" t="s">
        <v>133</v>
      </c>
      <c r="H7210" t="s">
        <v>2044</v>
      </c>
      <c r="I7210" t="s">
        <v>438</v>
      </c>
      <c r="J7210" t="s">
        <v>22469</v>
      </c>
      <c r="K7210" t="s">
        <v>22470</v>
      </c>
      <c r="L7210" t="s">
        <v>1173</v>
      </c>
      <c r="M7210">
        <v>50</v>
      </c>
      <c r="N7210" t="s">
        <v>113</v>
      </c>
      <c r="O7210" t="s">
        <v>17706</v>
      </c>
      <c r="P7210">
        <v>1</v>
      </c>
      <c r="Q7210">
        <v>440</v>
      </c>
      <c r="R7210">
        <v>400</v>
      </c>
      <c r="S7210">
        <v>120</v>
      </c>
      <c r="W7210">
        <v>0.17599999999999999</v>
      </c>
      <c r="X7210">
        <v>0.21119999999999997</v>
      </c>
    </row>
    <row r="7211" spans="1:24" hidden="1" x14ac:dyDescent="0.3">
      <c r="A7211" t="s">
        <v>22472</v>
      </c>
      <c r="B7211" t="s">
        <v>8536</v>
      </c>
      <c r="C7211" t="s">
        <v>8070</v>
      </c>
      <c r="D7211" t="s">
        <v>8069</v>
      </c>
      <c r="E7211" t="s">
        <v>113</v>
      </c>
      <c r="F7211" t="s">
        <v>8071</v>
      </c>
      <c r="G7211" t="s">
        <v>133</v>
      </c>
      <c r="H7211" t="s">
        <v>2044</v>
      </c>
      <c r="I7211" t="s">
        <v>438</v>
      </c>
      <c r="J7211" t="s">
        <v>22469</v>
      </c>
      <c r="K7211" t="s">
        <v>22470</v>
      </c>
      <c r="L7211" t="s">
        <v>1173</v>
      </c>
      <c r="M7211">
        <v>48</v>
      </c>
      <c r="N7211" t="s">
        <v>113</v>
      </c>
      <c r="O7211" t="s">
        <v>21498</v>
      </c>
      <c r="P7211">
        <v>1</v>
      </c>
      <c r="Q7211">
        <v>440</v>
      </c>
      <c r="R7211">
        <v>400</v>
      </c>
      <c r="S7211">
        <v>120</v>
      </c>
      <c r="W7211">
        <v>0.17599999999999999</v>
      </c>
      <c r="X7211">
        <v>0.21119999999999997</v>
      </c>
    </row>
    <row r="7212" spans="1:24" hidden="1" x14ac:dyDescent="0.3">
      <c r="A7212" t="s">
        <v>22473</v>
      </c>
      <c r="B7212" t="s">
        <v>8211</v>
      </c>
      <c r="C7212" t="s">
        <v>8070</v>
      </c>
      <c r="D7212" t="s">
        <v>8069</v>
      </c>
      <c r="E7212" t="s">
        <v>113</v>
      </c>
      <c r="F7212" t="s">
        <v>8071</v>
      </c>
      <c r="G7212" t="s">
        <v>133</v>
      </c>
      <c r="H7212" t="s">
        <v>2044</v>
      </c>
      <c r="I7212" t="s">
        <v>438</v>
      </c>
      <c r="J7212" t="s">
        <v>22469</v>
      </c>
      <c r="K7212" t="s">
        <v>22470</v>
      </c>
      <c r="L7212" t="s">
        <v>1173</v>
      </c>
      <c r="M7212">
        <v>48</v>
      </c>
      <c r="N7212" t="s">
        <v>113</v>
      </c>
      <c r="O7212" t="s">
        <v>9493</v>
      </c>
      <c r="P7212">
        <v>1</v>
      </c>
      <c r="Q7212">
        <v>0.6</v>
      </c>
      <c r="T7212">
        <v>342</v>
      </c>
      <c r="W7212">
        <v>0.28274333882308139</v>
      </c>
      <c r="X7212">
        <v>0.45238934211693027</v>
      </c>
    </row>
    <row r="7213" spans="1:24" hidden="1" x14ac:dyDescent="0.3">
      <c r="A7213" t="s">
        <v>22474</v>
      </c>
      <c r="B7213" t="s">
        <v>8174</v>
      </c>
      <c r="C7213" t="s">
        <v>8050</v>
      </c>
      <c r="D7213" t="s">
        <v>8049</v>
      </c>
      <c r="E7213" t="s">
        <v>113</v>
      </c>
      <c r="F7213" t="s">
        <v>8051</v>
      </c>
      <c r="G7213" t="s">
        <v>133</v>
      </c>
      <c r="H7213" t="s">
        <v>2044</v>
      </c>
      <c r="I7213" t="s">
        <v>438</v>
      </c>
      <c r="J7213" t="s">
        <v>22475</v>
      </c>
      <c r="K7213" t="s">
        <v>22476</v>
      </c>
      <c r="L7213" t="s">
        <v>9030</v>
      </c>
      <c r="M7213">
        <v>60</v>
      </c>
      <c r="N7213" t="s">
        <v>113</v>
      </c>
      <c r="O7213" t="s">
        <v>20006</v>
      </c>
      <c r="P7213">
        <v>2</v>
      </c>
      <c r="Q7213">
        <v>2500</v>
      </c>
      <c r="R7213">
        <v>355</v>
      </c>
      <c r="S7213">
        <v>192</v>
      </c>
      <c r="T7213">
        <v>85</v>
      </c>
      <c r="U7213">
        <v>270</v>
      </c>
      <c r="W7213">
        <v>1.7749999999999999</v>
      </c>
      <c r="X7213">
        <v>2.13</v>
      </c>
    </row>
    <row r="7214" spans="1:24" hidden="1" x14ac:dyDescent="0.3">
      <c r="A7214" t="s">
        <v>22477</v>
      </c>
      <c r="B7214" t="s">
        <v>8179</v>
      </c>
      <c r="C7214" t="s">
        <v>8050</v>
      </c>
      <c r="D7214" t="s">
        <v>8049</v>
      </c>
      <c r="E7214" t="s">
        <v>113</v>
      </c>
      <c r="F7214" t="s">
        <v>8051</v>
      </c>
      <c r="G7214" t="s">
        <v>133</v>
      </c>
      <c r="H7214" t="s">
        <v>2044</v>
      </c>
      <c r="I7214" t="s">
        <v>438</v>
      </c>
      <c r="J7214" t="s">
        <v>22475</v>
      </c>
      <c r="K7214" t="s">
        <v>22476</v>
      </c>
      <c r="L7214" t="s">
        <v>9030</v>
      </c>
      <c r="M7214">
        <v>60</v>
      </c>
      <c r="N7214" t="s">
        <v>113</v>
      </c>
      <c r="O7214" t="s">
        <v>17706</v>
      </c>
      <c r="P7214">
        <v>1</v>
      </c>
      <c r="Q7214">
        <v>440</v>
      </c>
      <c r="R7214">
        <v>400</v>
      </c>
      <c r="S7214">
        <v>120</v>
      </c>
      <c r="W7214">
        <v>0.17599999999999999</v>
      </c>
      <c r="X7214">
        <v>0.21119999999999997</v>
      </c>
    </row>
    <row r="7215" spans="1:24" hidden="1" x14ac:dyDescent="0.3">
      <c r="A7215" t="s">
        <v>22478</v>
      </c>
      <c r="B7215" t="s">
        <v>8536</v>
      </c>
      <c r="C7215" t="s">
        <v>8050</v>
      </c>
      <c r="D7215" t="s">
        <v>8049</v>
      </c>
      <c r="E7215" t="s">
        <v>113</v>
      </c>
      <c r="F7215" t="s">
        <v>8051</v>
      </c>
      <c r="G7215" t="s">
        <v>133</v>
      </c>
      <c r="H7215" t="s">
        <v>2044</v>
      </c>
      <c r="I7215" t="s">
        <v>438</v>
      </c>
      <c r="J7215" t="s">
        <v>22475</v>
      </c>
      <c r="K7215" t="s">
        <v>22476</v>
      </c>
      <c r="L7215" t="s">
        <v>9030</v>
      </c>
      <c r="M7215">
        <v>58</v>
      </c>
      <c r="N7215" t="s">
        <v>113</v>
      </c>
      <c r="O7215" t="s">
        <v>21498</v>
      </c>
      <c r="P7215">
        <v>1</v>
      </c>
      <c r="Q7215">
        <v>440</v>
      </c>
      <c r="R7215">
        <v>400</v>
      </c>
      <c r="S7215">
        <v>120</v>
      </c>
      <c r="W7215">
        <v>0.17599999999999999</v>
      </c>
      <c r="X7215">
        <v>0.21119999999999997</v>
      </c>
    </row>
    <row r="7216" spans="1:24" hidden="1" x14ac:dyDescent="0.3">
      <c r="A7216" t="s">
        <v>22479</v>
      </c>
      <c r="B7216" t="s">
        <v>8211</v>
      </c>
      <c r="C7216" t="s">
        <v>8050</v>
      </c>
      <c r="D7216" t="s">
        <v>8049</v>
      </c>
      <c r="E7216" t="s">
        <v>113</v>
      </c>
      <c r="F7216" t="s">
        <v>8051</v>
      </c>
      <c r="G7216" t="s">
        <v>133</v>
      </c>
      <c r="H7216" t="s">
        <v>2044</v>
      </c>
      <c r="I7216" t="s">
        <v>438</v>
      </c>
      <c r="J7216" t="s">
        <v>22475</v>
      </c>
      <c r="K7216" t="s">
        <v>22476</v>
      </c>
      <c r="L7216" t="s">
        <v>9030</v>
      </c>
      <c r="M7216">
        <v>58</v>
      </c>
      <c r="N7216" t="s">
        <v>113</v>
      </c>
      <c r="O7216" t="s">
        <v>9493</v>
      </c>
      <c r="P7216">
        <v>1</v>
      </c>
      <c r="Q7216">
        <v>0.6</v>
      </c>
      <c r="T7216">
        <v>68</v>
      </c>
      <c r="W7216">
        <v>0.28274333882308139</v>
      </c>
      <c r="X7216">
        <v>0.45238934211693027</v>
      </c>
    </row>
    <row r="7217" spans="1:24" hidden="1" x14ac:dyDescent="0.3">
      <c r="A7217" t="s">
        <v>22480</v>
      </c>
      <c r="B7217" t="s">
        <v>8174</v>
      </c>
      <c r="C7217" t="s">
        <v>8010</v>
      </c>
      <c r="D7217" t="s">
        <v>8009</v>
      </c>
      <c r="E7217" t="s">
        <v>113</v>
      </c>
      <c r="F7217" t="s">
        <v>8011</v>
      </c>
      <c r="G7217" t="s">
        <v>133</v>
      </c>
      <c r="H7217" t="s">
        <v>2044</v>
      </c>
      <c r="I7217" t="s">
        <v>438</v>
      </c>
      <c r="J7217" t="s">
        <v>22481</v>
      </c>
      <c r="K7217" t="s">
        <v>22482</v>
      </c>
      <c r="L7217" t="s">
        <v>9030</v>
      </c>
      <c r="M7217">
        <v>60</v>
      </c>
      <c r="N7217" t="s">
        <v>113</v>
      </c>
      <c r="O7217" t="s">
        <v>20006</v>
      </c>
      <c r="P7217">
        <v>2</v>
      </c>
      <c r="Q7217">
        <v>2500</v>
      </c>
      <c r="R7217">
        <v>355</v>
      </c>
      <c r="S7217">
        <v>192</v>
      </c>
      <c r="T7217">
        <v>120</v>
      </c>
      <c r="U7217">
        <v>300</v>
      </c>
      <c r="W7217">
        <v>1.7749999999999999</v>
      </c>
      <c r="X7217">
        <v>2.13</v>
      </c>
    </row>
    <row r="7218" spans="1:24" hidden="1" x14ac:dyDescent="0.3">
      <c r="A7218" t="s">
        <v>22483</v>
      </c>
      <c r="B7218" t="s">
        <v>8179</v>
      </c>
      <c r="C7218" t="s">
        <v>8010</v>
      </c>
      <c r="D7218" t="s">
        <v>8009</v>
      </c>
      <c r="E7218" t="s">
        <v>113</v>
      </c>
      <c r="F7218" t="s">
        <v>8011</v>
      </c>
      <c r="G7218" t="s">
        <v>133</v>
      </c>
      <c r="H7218" t="s">
        <v>2044</v>
      </c>
      <c r="I7218" t="s">
        <v>438</v>
      </c>
      <c r="J7218" t="s">
        <v>22481</v>
      </c>
      <c r="K7218" t="s">
        <v>22482</v>
      </c>
      <c r="L7218" t="s">
        <v>9030</v>
      </c>
      <c r="M7218">
        <v>60</v>
      </c>
      <c r="N7218" t="s">
        <v>113</v>
      </c>
      <c r="O7218" t="s">
        <v>17706</v>
      </c>
      <c r="P7218">
        <v>1</v>
      </c>
      <c r="Q7218">
        <v>440</v>
      </c>
      <c r="R7218">
        <v>400</v>
      </c>
      <c r="S7218">
        <v>120</v>
      </c>
      <c r="W7218">
        <v>0.17599999999999999</v>
      </c>
      <c r="X7218">
        <v>0.21119999999999997</v>
      </c>
    </row>
    <row r="7219" spans="1:24" hidden="1" x14ac:dyDescent="0.3">
      <c r="A7219" t="s">
        <v>22484</v>
      </c>
      <c r="B7219" t="s">
        <v>8536</v>
      </c>
      <c r="C7219" t="s">
        <v>8010</v>
      </c>
      <c r="D7219" t="s">
        <v>8009</v>
      </c>
      <c r="E7219" t="s">
        <v>113</v>
      </c>
      <c r="F7219" t="s">
        <v>8011</v>
      </c>
      <c r="G7219" t="s">
        <v>133</v>
      </c>
      <c r="H7219" t="s">
        <v>2044</v>
      </c>
      <c r="I7219" t="s">
        <v>438</v>
      </c>
      <c r="J7219" t="s">
        <v>22481</v>
      </c>
      <c r="K7219" t="s">
        <v>22482</v>
      </c>
      <c r="L7219" t="s">
        <v>9030</v>
      </c>
      <c r="M7219">
        <v>58</v>
      </c>
      <c r="N7219" t="s">
        <v>113</v>
      </c>
      <c r="O7219" t="s">
        <v>21498</v>
      </c>
      <c r="P7219">
        <v>1</v>
      </c>
      <c r="Q7219">
        <v>440</v>
      </c>
      <c r="R7219">
        <v>400</v>
      </c>
      <c r="S7219">
        <v>120</v>
      </c>
      <c r="W7219">
        <v>0.17599999999999999</v>
      </c>
      <c r="X7219">
        <v>0.21119999999999997</v>
      </c>
    </row>
    <row r="7220" spans="1:24" hidden="1" x14ac:dyDescent="0.3">
      <c r="A7220" t="s">
        <v>22485</v>
      </c>
      <c r="B7220" t="s">
        <v>8211</v>
      </c>
      <c r="C7220" t="s">
        <v>8010</v>
      </c>
      <c r="D7220" t="s">
        <v>8009</v>
      </c>
      <c r="E7220" t="s">
        <v>113</v>
      </c>
      <c r="F7220" t="s">
        <v>8011</v>
      </c>
      <c r="G7220" t="s">
        <v>133</v>
      </c>
      <c r="H7220" t="s">
        <v>2044</v>
      </c>
      <c r="I7220" t="s">
        <v>438</v>
      </c>
      <c r="J7220" t="s">
        <v>22481</v>
      </c>
      <c r="K7220" t="s">
        <v>22482</v>
      </c>
      <c r="L7220" t="s">
        <v>9030</v>
      </c>
      <c r="M7220">
        <v>58</v>
      </c>
      <c r="N7220" t="s">
        <v>113</v>
      </c>
      <c r="O7220" t="s">
        <v>9493</v>
      </c>
      <c r="P7220">
        <v>3</v>
      </c>
      <c r="Q7220">
        <v>0.6</v>
      </c>
      <c r="T7220">
        <v>302</v>
      </c>
      <c r="U7220">
        <v>311</v>
      </c>
      <c r="V7220">
        <v>122</v>
      </c>
      <c r="W7220">
        <v>0.84823001646924412</v>
      </c>
      <c r="X7220">
        <v>1.3571680263507906</v>
      </c>
    </row>
    <row r="7221" spans="1:24" hidden="1" x14ac:dyDescent="0.3">
      <c r="A7221" t="s">
        <v>22486</v>
      </c>
      <c r="B7221" t="s">
        <v>8174</v>
      </c>
      <c r="C7221" t="s">
        <v>7896</v>
      </c>
      <c r="D7221" t="s">
        <v>7895</v>
      </c>
      <c r="E7221" t="s">
        <v>113</v>
      </c>
      <c r="F7221" t="s">
        <v>7897</v>
      </c>
      <c r="G7221" t="s">
        <v>247</v>
      </c>
      <c r="H7221" t="s">
        <v>308</v>
      </c>
      <c r="I7221" t="s">
        <v>115</v>
      </c>
      <c r="J7221" t="s">
        <v>22487</v>
      </c>
      <c r="K7221" t="s">
        <v>22488</v>
      </c>
      <c r="L7221" t="s">
        <v>120</v>
      </c>
      <c r="M7221">
        <v>39</v>
      </c>
      <c r="N7221" t="s">
        <v>9085</v>
      </c>
      <c r="O7221" t="s">
        <v>17159</v>
      </c>
      <c r="P7221">
        <v>3</v>
      </c>
      <c r="Q7221">
        <v>1450</v>
      </c>
      <c r="R7221">
        <v>400</v>
      </c>
      <c r="T7221">
        <v>340</v>
      </c>
      <c r="U7221">
        <v>80</v>
      </c>
      <c r="V7221">
        <v>190</v>
      </c>
      <c r="W7221">
        <v>1.74</v>
      </c>
      <c r="X7221">
        <v>2.0880000000000001</v>
      </c>
    </row>
    <row r="7222" spans="1:24" hidden="1" x14ac:dyDescent="0.3">
      <c r="A7222" t="s">
        <v>22489</v>
      </c>
      <c r="B7222" t="s">
        <v>8617</v>
      </c>
      <c r="C7222" t="s">
        <v>7896</v>
      </c>
      <c r="D7222" t="s">
        <v>7895</v>
      </c>
      <c r="E7222" t="s">
        <v>113</v>
      </c>
      <c r="F7222" t="s">
        <v>7897</v>
      </c>
      <c r="G7222" t="s">
        <v>247</v>
      </c>
      <c r="H7222" t="s">
        <v>308</v>
      </c>
      <c r="I7222" t="s">
        <v>115</v>
      </c>
      <c r="J7222" t="s">
        <v>22487</v>
      </c>
      <c r="K7222" t="s">
        <v>22488</v>
      </c>
      <c r="L7222" t="s">
        <v>120</v>
      </c>
      <c r="M7222">
        <v>37</v>
      </c>
      <c r="N7222" t="s">
        <v>9085</v>
      </c>
      <c r="O7222" t="s">
        <v>11169</v>
      </c>
      <c r="P7222">
        <v>3</v>
      </c>
      <c r="Q7222">
        <v>2009</v>
      </c>
      <c r="R7222">
        <v>469</v>
      </c>
      <c r="T7222">
        <v>340</v>
      </c>
      <c r="U7222">
        <v>80</v>
      </c>
      <c r="V7222">
        <v>190</v>
      </c>
      <c r="W7222">
        <v>2.8266629999999999</v>
      </c>
      <c r="X7222">
        <v>3.3919956</v>
      </c>
    </row>
    <row r="7223" spans="1:24" hidden="1" x14ac:dyDescent="0.3">
      <c r="A7223" t="s">
        <v>22490</v>
      </c>
      <c r="B7223" t="s">
        <v>8179</v>
      </c>
      <c r="C7223" t="s">
        <v>7896</v>
      </c>
      <c r="D7223" t="s">
        <v>7895</v>
      </c>
      <c r="E7223" t="s">
        <v>113</v>
      </c>
      <c r="F7223" t="s">
        <v>7897</v>
      </c>
      <c r="G7223" t="s">
        <v>247</v>
      </c>
      <c r="H7223" t="s">
        <v>308</v>
      </c>
      <c r="I7223" t="s">
        <v>115</v>
      </c>
      <c r="J7223" t="s">
        <v>22487</v>
      </c>
      <c r="K7223" t="s">
        <v>22488</v>
      </c>
      <c r="L7223" t="s">
        <v>120</v>
      </c>
      <c r="M7223">
        <v>37</v>
      </c>
      <c r="N7223" t="s">
        <v>9085</v>
      </c>
      <c r="O7223" t="s">
        <v>16695</v>
      </c>
      <c r="P7223">
        <v>3</v>
      </c>
      <c r="Q7223">
        <v>400</v>
      </c>
      <c r="R7223">
        <v>300</v>
      </c>
      <c r="W7223">
        <v>0.36</v>
      </c>
      <c r="X7223">
        <v>0.432</v>
      </c>
    </row>
    <row r="7224" spans="1:24" hidden="1" x14ac:dyDescent="0.3">
      <c r="A7224" t="s">
        <v>22491</v>
      </c>
      <c r="B7224" t="s">
        <v>8536</v>
      </c>
      <c r="C7224" t="s">
        <v>7896</v>
      </c>
      <c r="D7224" t="s">
        <v>7895</v>
      </c>
      <c r="E7224" t="s">
        <v>113</v>
      </c>
      <c r="F7224" t="s">
        <v>7897</v>
      </c>
      <c r="G7224" t="s">
        <v>247</v>
      </c>
      <c r="H7224" t="s">
        <v>308</v>
      </c>
      <c r="I7224" t="s">
        <v>115</v>
      </c>
      <c r="J7224" t="s">
        <v>22487</v>
      </c>
      <c r="K7224" t="s">
        <v>22488</v>
      </c>
      <c r="L7224" t="s">
        <v>120</v>
      </c>
      <c r="M7224">
        <v>37</v>
      </c>
      <c r="N7224" t="s">
        <v>9085</v>
      </c>
      <c r="O7224" t="s">
        <v>11880</v>
      </c>
      <c r="P7224">
        <v>3</v>
      </c>
      <c r="Q7224">
        <v>400</v>
      </c>
      <c r="R7224">
        <v>300</v>
      </c>
      <c r="W7224">
        <v>0.36</v>
      </c>
      <c r="X7224">
        <v>0.432</v>
      </c>
    </row>
    <row r="7225" spans="1:24" hidden="1" x14ac:dyDescent="0.3">
      <c r="A7225" t="s">
        <v>22492</v>
      </c>
      <c r="B7225" t="s">
        <v>1304</v>
      </c>
      <c r="C7225" t="s">
        <v>7896</v>
      </c>
      <c r="D7225" t="s">
        <v>7895</v>
      </c>
      <c r="E7225" t="s">
        <v>113</v>
      </c>
      <c r="F7225" t="s">
        <v>7897</v>
      </c>
      <c r="G7225" t="s">
        <v>247</v>
      </c>
      <c r="H7225" t="s">
        <v>308</v>
      </c>
      <c r="I7225" t="s">
        <v>115</v>
      </c>
      <c r="J7225" t="s">
        <v>22487</v>
      </c>
      <c r="K7225" t="s">
        <v>22488</v>
      </c>
      <c r="L7225" t="s">
        <v>120</v>
      </c>
      <c r="M7225">
        <v>0</v>
      </c>
      <c r="N7225" t="s">
        <v>113</v>
      </c>
      <c r="O7225" t="s">
        <v>16969</v>
      </c>
      <c r="P7225">
        <v>1</v>
      </c>
    </row>
    <row r="7226" spans="1:24" hidden="1" x14ac:dyDescent="0.3">
      <c r="A7226" t="s">
        <v>22493</v>
      </c>
      <c r="B7226" t="s">
        <v>8174</v>
      </c>
      <c r="C7226" t="s">
        <v>7985</v>
      </c>
      <c r="D7226" t="s">
        <v>7984</v>
      </c>
      <c r="E7226" t="s">
        <v>113</v>
      </c>
      <c r="F7226" t="s">
        <v>7986</v>
      </c>
      <c r="G7226" t="s">
        <v>133</v>
      </c>
      <c r="H7226" t="s">
        <v>2044</v>
      </c>
      <c r="I7226" t="s">
        <v>438</v>
      </c>
      <c r="J7226" t="s">
        <v>22494</v>
      </c>
      <c r="K7226" t="s">
        <v>22495</v>
      </c>
      <c r="L7226" t="s">
        <v>120</v>
      </c>
      <c r="M7226">
        <v>40</v>
      </c>
      <c r="N7226" t="s">
        <v>113</v>
      </c>
      <c r="O7226" t="s">
        <v>20006</v>
      </c>
      <c r="P7226">
        <v>2</v>
      </c>
      <c r="Q7226">
        <v>2500</v>
      </c>
      <c r="R7226">
        <v>355</v>
      </c>
      <c r="S7226">
        <v>192</v>
      </c>
      <c r="T7226">
        <v>90</v>
      </c>
      <c r="U7226">
        <v>270</v>
      </c>
      <c r="W7226">
        <v>1.7749999999999999</v>
      </c>
      <c r="X7226">
        <v>2.13</v>
      </c>
    </row>
    <row r="7227" spans="1:24" hidden="1" x14ac:dyDescent="0.3">
      <c r="A7227" t="s">
        <v>22496</v>
      </c>
      <c r="B7227" t="s">
        <v>8179</v>
      </c>
      <c r="C7227" t="s">
        <v>7985</v>
      </c>
      <c r="D7227" t="s">
        <v>7984</v>
      </c>
      <c r="E7227" t="s">
        <v>113</v>
      </c>
      <c r="F7227" t="s">
        <v>7986</v>
      </c>
      <c r="G7227" t="s">
        <v>133</v>
      </c>
      <c r="H7227" t="s">
        <v>2044</v>
      </c>
      <c r="I7227" t="s">
        <v>438</v>
      </c>
      <c r="J7227" t="s">
        <v>22494</v>
      </c>
      <c r="K7227" t="s">
        <v>22495</v>
      </c>
      <c r="L7227" t="s">
        <v>120</v>
      </c>
      <c r="M7227">
        <v>40</v>
      </c>
      <c r="N7227" t="s">
        <v>113</v>
      </c>
      <c r="O7227" t="s">
        <v>17706</v>
      </c>
      <c r="P7227">
        <v>1</v>
      </c>
      <c r="Q7227">
        <v>440</v>
      </c>
      <c r="R7227">
        <v>400</v>
      </c>
      <c r="S7227">
        <v>120</v>
      </c>
      <c r="W7227">
        <v>0.17599999999999999</v>
      </c>
      <c r="X7227">
        <v>0.21119999999999997</v>
      </c>
    </row>
    <row r="7228" spans="1:24" hidden="1" x14ac:dyDescent="0.3">
      <c r="A7228" t="s">
        <v>22497</v>
      </c>
      <c r="B7228" t="s">
        <v>8536</v>
      </c>
      <c r="C7228" t="s">
        <v>7985</v>
      </c>
      <c r="D7228" t="s">
        <v>7984</v>
      </c>
      <c r="E7228" t="s">
        <v>113</v>
      </c>
      <c r="F7228" t="s">
        <v>7986</v>
      </c>
      <c r="G7228" t="s">
        <v>133</v>
      </c>
      <c r="H7228" t="s">
        <v>2044</v>
      </c>
      <c r="I7228" t="s">
        <v>438</v>
      </c>
      <c r="J7228" t="s">
        <v>22494</v>
      </c>
      <c r="K7228" t="s">
        <v>22495</v>
      </c>
      <c r="L7228" t="s">
        <v>120</v>
      </c>
      <c r="M7228">
        <v>40</v>
      </c>
      <c r="N7228" t="s">
        <v>113</v>
      </c>
      <c r="O7228" t="s">
        <v>21498</v>
      </c>
      <c r="P7228">
        <v>1</v>
      </c>
      <c r="Q7228">
        <v>440</v>
      </c>
      <c r="R7228">
        <v>400</v>
      </c>
      <c r="S7228">
        <v>120</v>
      </c>
      <c r="W7228">
        <v>0.17599999999999999</v>
      </c>
      <c r="X7228">
        <v>0.21119999999999997</v>
      </c>
    </row>
    <row r="7229" spans="1:24" hidden="1" x14ac:dyDescent="0.3">
      <c r="A7229" t="s">
        <v>22498</v>
      </c>
      <c r="B7229" t="s">
        <v>8211</v>
      </c>
      <c r="C7229" t="s">
        <v>7985</v>
      </c>
      <c r="D7229" t="s">
        <v>7984</v>
      </c>
      <c r="E7229" t="s">
        <v>113</v>
      </c>
      <c r="F7229" t="s">
        <v>7986</v>
      </c>
      <c r="G7229" t="s">
        <v>133</v>
      </c>
      <c r="H7229" t="s">
        <v>2044</v>
      </c>
      <c r="I7229" t="s">
        <v>438</v>
      </c>
      <c r="J7229" t="s">
        <v>22494</v>
      </c>
      <c r="K7229" t="s">
        <v>22495</v>
      </c>
      <c r="L7229" t="s">
        <v>120</v>
      </c>
      <c r="M7229">
        <v>38</v>
      </c>
      <c r="N7229" t="s">
        <v>113</v>
      </c>
      <c r="O7229" t="s">
        <v>22499</v>
      </c>
      <c r="P7229">
        <v>1</v>
      </c>
      <c r="Q7229">
        <v>0.6</v>
      </c>
      <c r="T7229">
        <v>89</v>
      </c>
      <c r="W7229">
        <v>0.28274333882308139</v>
      </c>
      <c r="X7229">
        <v>0.45238934211693027</v>
      </c>
    </row>
    <row r="7230" spans="1:24" hidden="1" x14ac:dyDescent="0.3">
      <c r="A7230" t="s">
        <v>22500</v>
      </c>
      <c r="B7230" t="s">
        <v>8539</v>
      </c>
      <c r="C7230" t="s">
        <v>7985</v>
      </c>
      <c r="D7230" t="s">
        <v>7984</v>
      </c>
      <c r="E7230" t="s">
        <v>113</v>
      </c>
      <c r="F7230" t="s">
        <v>7986</v>
      </c>
      <c r="G7230" t="s">
        <v>133</v>
      </c>
      <c r="H7230" t="s">
        <v>2044</v>
      </c>
      <c r="I7230" t="s">
        <v>438</v>
      </c>
      <c r="J7230" t="s">
        <v>22494</v>
      </c>
      <c r="K7230" t="s">
        <v>22495</v>
      </c>
      <c r="L7230" t="s">
        <v>120</v>
      </c>
      <c r="M7230">
        <v>38</v>
      </c>
      <c r="N7230" t="s">
        <v>113</v>
      </c>
      <c r="O7230" t="s">
        <v>17008</v>
      </c>
      <c r="P7230">
        <v>2</v>
      </c>
      <c r="Q7230">
        <v>151</v>
      </c>
      <c r="R7230">
        <v>151</v>
      </c>
      <c r="S7230">
        <v>84</v>
      </c>
      <c r="W7230">
        <v>4.5601999999999997E-2</v>
      </c>
      <c r="X7230">
        <v>5.4722399999999997E-2</v>
      </c>
    </row>
    <row r="7231" spans="1:24" hidden="1" x14ac:dyDescent="0.3">
      <c r="A7231" t="s">
        <v>22501</v>
      </c>
      <c r="B7231" t="s">
        <v>8174</v>
      </c>
      <c r="C7231" t="s">
        <v>8060</v>
      </c>
      <c r="D7231" t="s">
        <v>8059</v>
      </c>
      <c r="E7231" t="s">
        <v>113</v>
      </c>
      <c r="F7231" t="s">
        <v>8061</v>
      </c>
      <c r="G7231" t="s">
        <v>133</v>
      </c>
      <c r="H7231" t="s">
        <v>2044</v>
      </c>
      <c r="I7231" t="s">
        <v>438</v>
      </c>
      <c r="J7231" t="s">
        <v>22502</v>
      </c>
      <c r="K7231" t="s">
        <v>22503</v>
      </c>
      <c r="L7231" t="s">
        <v>8842</v>
      </c>
      <c r="M7231">
        <v>70</v>
      </c>
      <c r="O7231" t="s">
        <v>20006</v>
      </c>
      <c r="P7231">
        <v>2</v>
      </c>
      <c r="Q7231">
        <v>2500</v>
      </c>
      <c r="R7231">
        <v>355</v>
      </c>
      <c r="S7231">
        <v>192</v>
      </c>
      <c r="T7231">
        <v>140</v>
      </c>
      <c r="U7231">
        <v>290</v>
      </c>
      <c r="W7231">
        <v>1.7749999999999999</v>
      </c>
      <c r="X7231">
        <v>2.13</v>
      </c>
    </row>
    <row r="7232" spans="1:24" hidden="1" x14ac:dyDescent="0.3">
      <c r="A7232" t="s">
        <v>22504</v>
      </c>
      <c r="B7232" t="s">
        <v>8179</v>
      </c>
      <c r="C7232" t="s">
        <v>8060</v>
      </c>
      <c r="D7232" t="s">
        <v>8059</v>
      </c>
      <c r="E7232" t="s">
        <v>113</v>
      </c>
      <c r="F7232" t="s">
        <v>8061</v>
      </c>
      <c r="G7232" t="s">
        <v>133</v>
      </c>
      <c r="H7232" t="s">
        <v>2044</v>
      </c>
      <c r="I7232" t="s">
        <v>438</v>
      </c>
      <c r="J7232" t="s">
        <v>22502</v>
      </c>
      <c r="K7232" t="s">
        <v>22503</v>
      </c>
      <c r="L7232" t="s">
        <v>8842</v>
      </c>
      <c r="M7232">
        <v>70</v>
      </c>
      <c r="O7232" t="s">
        <v>17706</v>
      </c>
      <c r="P7232">
        <v>1</v>
      </c>
      <c r="Q7232">
        <v>440</v>
      </c>
      <c r="R7232">
        <v>400</v>
      </c>
      <c r="S7232">
        <v>120</v>
      </c>
      <c r="W7232">
        <v>0.17599999999999999</v>
      </c>
      <c r="X7232">
        <v>0.21119999999999997</v>
      </c>
    </row>
    <row r="7233" spans="1:24" hidden="1" x14ac:dyDescent="0.3">
      <c r="A7233" t="s">
        <v>22505</v>
      </c>
      <c r="B7233" t="s">
        <v>8536</v>
      </c>
      <c r="C7233" t="s">
        <v>8060</v>
      </c>
      <c r="D7233" t="s">
        <v>8059</v>
      </c>
      <c r="E7233" t="s">
        <v>113</v>
      </c>
      <c r="F7233" t="s">
        <v>8061</v>
      </c>
      <c r="G7233" t="s">
        <v>133</v>
      </c>
      <c r="H7233" t="s">
        <v>2044</v>
      </c>
      <c r="I7233" t="s">
        <v>438</v>
      </c>
      <c r="J7233" t="s">
        <v>22502</v>
      </c>
      <c r="K7233" t="s">
        <v>22503</v>
      </c>
      <c r="L7233" t="s">
        <v>8842</v>
      </c>
      <c r="M7233">
        <v>70</v>
      </c>
      <c r="O7233" t="s">
        <v>21498</v>
      </c>
      <c r="P7233">
        <v>1</v>
      </c>
      <c r="Q7233">
        <v>440</v>
      </c>
      <c r="R7233">
        <v>400</v>
      </c>
      <c r="S7233">
        <v>120</v>
      </c>
      <c r="W7233">
        <v>0.17599999999999999</v>
      </c>
      <c r="X7233">
        <v>0.21119999999999997</v>
      </c>
    </row>
    <row r="7234" spans="1:24" hidden="1" x14ac:dyDescent="0.3">
      <c r="A7234" t="s">
        <v>22506</v>
      </c>
      <c r="B7234" t="s">
        <v>8211</v>
      </c>
      <c r="C7234" t="s">
        <v>8060</v>
      </c>
      <c r="D7234" t="s">
        <v>8059</v>
      </c>
      <c r="E7234" t="s">
        <v>113</v>
      </c>
      <c r="F7234" t="s">
        <v>8061</v>
      </c>
      <c r="G7234" t="s">
        <v>133</v>
      </c>
      <c r="H7234" t="s">
        <v>2044</v>
      </c>
      <c r="I7234" t="s">
        <v>438</v>
      </c>
      <c r="J7234" t="s">
        <v>22502</v>
      </c>
      <c r="K7234" t="s">
        <v>22503</v>
      </c>
      <c r="L7234" t="s">
        <v>8842</v>
      </c>
      <c r="M7234">
        <v>68</v>
      </c>
      <c r="O7234" t="s">
        <v>22499</v>
      </c>
      <c r="P7234">
        <v>2</v>
      </c>
      <c r="Q7234">
        <v>0.6</v>
      </c>
      <c r="T7234">
        <v>124</v>
      </c>
      <c r="U7234">
        <v>308</v>
      </c>
      <c r="W7234">
        <v>0.56548667764616278</v>
      </c>
      <c r="X7234">
        <v>0.90477868423386054</v>
      </c>
    </row>
    <row r="7235" spans="1:24" hidden="1" x14ac:dyDescent="0.3">
      <c r="A7235" t="s">
        <v>22507</v>
      </c>
      <c r="B7235" t="s">
        <v>8539</v>
      </c>
      <c r="C7235" t="s">
        <v>8060</v>
      </c>
      <c r="D7235" t="s">
        <v>8059</v>
      </c>
      <c r="E7235" t="s">
        <v>113</v>
      </c>
      <c r="F7235" t="s">
        <v>8061</v>
      </c>
      <c r="G7235" t="s">
        <v>133</v>
      </c>
      <c r="H7235" t="s">
        <v>2044</v>
      </c>
      <c r="I7235" t="s">
        <v>438</v>
      </c>
      <c r="J7235" t="s">
        <v>22502</v>
      </c>
      <c r="K7235" t="s">
        <v>22503</v>
      </c>
      <c r="L7235" t="s">
        <v>8842</v>
      </c>
      <c r="M7235">
        <v>68</v>
      </c>
      <c r="O7235" t="s">
        <v>17008</v>
      </c>
      <c r="P7235">
        <v>4</v>
      </c>
      <c r="Q7235">
        <v>151</v>
      </c>
      <c r="R7235">
        <v>151</v>
      </c>
      <c r="S7235">
        <v>84</v>
      </c>
      <c r="W7235">
        <v>9.1203999999999993E-2</v>
      </c>
      <c r="X7235">
        <v>0.10944479999999999</v>
      </c>
    </row>
    <row r="7236" spans="1:24" hidden="1" x14ac:dyDescent="0.3">
      <c r="A7236" t="s">
        <v>22508</v>
      </c>
      <c r="B7236" t="s">
        <v>8174</v>
      </c>
      <c r="C7236" t="s">
        <v>8017</v>
      </c>
      <c r="D7236" t="s">
        <v>8016</v>
      </c>
      <c r="E7236" t="s">
        <v>113</v>
      </c>
      <c r="F7236" t="s">
        <v>8018</v>
      </c>
      <c r="G7236" t="s">
        <v>133</v>
      </c>
      <c r="H7236" t="s">
        <v>2044</v>
      </c>
      <c r="I7236" t="s">
        <v>438</v>
      </c>
      <c r="J7236" t="s">
        <v>22509</v>
      </c>
      <c r="K7236" t="s">
        <v>22510</v>
      </c>
      <c r="L7236" t="s">
        <v>9030</v>
      </c>
      <c r="M7236">
        <v>60</v>
      </c>
      <c r="O7236" t="s">
        <v>20006</v>
      </c>
      <c r="P7236">
        <v>2</v>
      </c>
      <c r="Q7236">
        <v>2500</v>
      </c>
      <c r="R7236">
        <v>355</v>
      </c>
      <c r="S7236">
        <v>192</v>
      </c>
      <c r="T7236">
        <v>85</v>
      </c>
      <c r="U7236">
        <v>275</v>
      </c>
      <c r="W7236">
        <v>1.7749999999999999</v>
      </c>
      <c r="X7236">
        <v>2.13</v>
      </c>
    </row>
    <row r="7237" spans="1:24" hidden="1" x14ac:dyDescent="0.3">
      <c r="A7237" t="s">
        <v>22511</v>
      </c>
      <c r="B7237" t="s">
        <v>8179</v>
      </c>
      <c r="C7237" t="s">
        <v>8017</v>
      </c>
      <c r="D7237" t="s">
        <v>8016</v>
      </c>
      <c r="E7237" t="s">
        <v>113</v>
      </c>
      <c r="F7237" t="s">
        <v>8018</v>
      </c>
      <c r="G7237" t="s">
        <v>133</v>
      </c>
      <c r="H7237" t="s">
        <v>2044</v>
      </c>
      <c r="I7237" t="s">
        <v>438</v>
      </c>
      <c r="J7237" t="s">
        <v>22509</v>
      </c>
      <c r="K7237" t="s">
        <v>22510</v>
      </c>
      <c r="L7237" t="s">
        <v>9030</v>
      </c>
      <c r="M7237">
        <v>60</v>
      </c>
      <c r="O7237" t="s">
        <v>17706</v>
      </c>
      <c r="P7237">
        <v>1</v>
      </c>
      <c r="Q7237">
        <v>440</v>
      </c>
      <c r="R7237">
        <v>400</v>
      </c>
      <c r="S7237">
        <v>120</v>
      </c>
      <c r="W7237">
        <v>0.17599999999999999</v>
      </c>
      <c r="X7237">
        <v>0.21119999999999997</v>
      </c>
    </row>
    <row r="7238" spans="1:24" hidden="1" x14ac:dyDescent="0.3">
      <c r="A7238" t="s">
        <v>22512</v>
      </c>
      <c r="B7238" t="s">
        <v>8536</v>
      </c>
      <c r="C7238" t="s">
        <v>8017</v>
      </c>
      <c r="D7238" t="s">
        <v>8016</v>
      </c>
      <c r="E7238" t="s">
        <v>113</v>
      </c>
      <c r="F7238" t="s">
        <v>8018</v>
      </c>
      <c r="G7238" t="s">
        <v>133</v>
      </c>
      <c r="H7238" t="s">
        <v>2044</v>
      </c>
      <c r="I7238" t="s">
        <v>438</v>
      </c>
      <c r="J7238" t="s">
        <v>22509</v>
      </c>
      <c r="K7238" t="s">
        <v>22510</v>
      </c>
      <c r="L7238" t="s">
        <v>9030</v>
      </c>
      <c r="M7238">
        <v>60</v>
      </c>
      <c r="O7238" t="s">
        <v>21498</v>
      </c>
      <c r="P7238">
        <v>1</v>
      </c>
      <c r="Q7238">
        <v>440</v>
      </c>
      <c r="R7238">
        <v>400</v>
      </c>
      <c r="S7238">
        <v>120</v>
      </c>
      <c r="W7238">
        <v>0.17599999999999999</v>
      </c>
      <c r="X7238">
        <v>0.21119999999999997</v>
      </c>
    </row>
    <row r="7239" spans="1:24" hidden="1" x14ac:dyDescent="0.3">
      <c r="A7239" t="s">
        <v>22513</v>
      </c>
      <c r="B7239" t="s">
        <v>8211</v>
      </c>
      <c r="C7239" t="s">
        <v>8017</v>
      </c>
      <c r="D7239" t="s">
        <v>8016</v>
      </c>
      <c r="E7239" t="s">
        <v>113</v>
      </c>
      <c r="F7239" t="s">
        <v>8018</v>
      </c>
      <c r="G7239" t="s">
        <v>133</v>
      </c>
      <c r="H7239" t="s">
        <v>2044</v>
      </c>
      <c r="I7239" t="s">
        <v>438</v>
      </c>
      <c r="J7239" t="s">
        <v>22509</v>
      </c>
      <c r="K7239" t="s">
        <v>22510</v>
      </c>
      <c r="L7239" t="s">
        <v>9030</v>
      </c>
      <c r="M7239">
        <v>58</v>
      </c>
      <c r="O7239" t="s">
        <v>16994</v>
      </c>
      <c r="P7239">
        <v>1</v>
      </c>
      <c r="Q7239">
        <v>0.6</v>
      </c>
      <c r="T7239">
        <v>95</v>
      </c>
      <c r="W7239">
        <v>0.28274333882308139</v>
      </c>
      <c r="X7239">
        <v>0.45238934211693027</v>
      </c>
    </row>
    <row r="7240" spans="1:24" hidden="1" x14ac:dyDescent="0.3">
      <c r="A7240" t="s">
        <v>22514</v>
      </c>
      <c r="B7240" t="s">
        <v>8539</v>
      </c>
      <c r="C7240" t="s">
        <v>8017</v>
      </c>
      <c r="D7240" t="s">
        <v>8016</v>
      </c>
      <c r="E7240" t="s">
        <v>113</v>
      </c>
      <c r="F7240" t="s">
        <v>8018</v>
      </c>
      <c r="G7240" t="s">
        <v>133</v>
      </c>
      <c r="H7240" t="s">
        <v>2044</v>
      </c>
      <c r="I7240" t="s">
        <v>438</v>
      </c>
      <c r="J7240" t="s">
        <v>22509</v>
      </c>
      <c r="K7240" t="s">
        <v>22510</v>
      </c>
      <c r="L7240" t="s">
        <v>9030</v>
      </c>
      <c r="M7240">
        <v>58</v>
      </c>
      <c r="O7240" t="s">
        <v>17008</v>
      </c>
      <c r="P7240">
        <v>2</v>
      </c>
      <c r="Q7240">
        <v>151</v>
      </c>
      <c r="R7240">
        <v>151</v>
      </c>
      <c r="S7240">
        <v>84</v>
      </c>
      <c r="W7240">
        <v>4.5601999999999997E-2</v>
      </c>
      <c r="X7240">
        <v>5.4722399999999997E-2</v>
      </c>
    </row>
    <row r="7241" spans="1:24" hidden="1" x14ac:dyDescent="0.3">
      <c r="A7241" t="s">
        <v>22515</v>
      </c>
      <c r="B7241" t="s">
        <v>8174</v>
      </c>
      <c r="C7241" t="s">
        <v>8077</v>
      </c>
      <c r="D7241" t="s">
        <v>8076</v>
      </c>
      <c r="E7241" t="s">
        <v>113</v>
      </c>
      <c r="F7241" t="s">
        <v>8078</v>
      </c>
      <c r="G7241" t="s">
        <v>133</v>
      </c>
      <c r="H7241" t="s">
        <v>2044</v>
      </c>
      <c r="I7241" t="s">
        <v>438</v>
      </c>
      <c r="J7241" t="s">
        <v>22516</v>
      </c>
      <c r="K7241" t="s">
        <v>22517</v>
      </c>
      <c r="L7241" t="s">
        <v>9030</v>
      </c>
      <c r="M7241">
        <v>60</v>
      </c>
      <c r="O7241" t="s">
        <v>20006</v>
      </c>
      <c r="P7241">
        <v>2</v>
      </c>
      <c r="Q7241">
        <v>2500</v>
      </c>
      <c r="R7241">
        <v>355</v>
      </c>
      <c r="S7241">
        <v>192</v>
      </c>
      <c r="T7241">
        <v>140</v>
      </c>
      <c r="U7241">
        <v>330</v>
      </c>
      <c r="W7241">
        <v>1.7749999999999999</v>
      </c>
      <c r="X7241">
        <v>2.13</v>
      </c>
    </row>
    <row r="7242" spans="1:24" hidden="1" x14ac:dyDescent="0.3">
      <c r="A7242" t="s">
        <v>22518</v>
      </c>
      <c r="B7242" t="s">
        <v>8179</v>
      </c>
      <c r="C7242" t="s">
        <v>8077</v>
      </c>
      <c r="D7242" t="s">
        <v>8076</v>
      </c>
      <c r="E7242" t="s">
        <v>113</v>
      </c>
      <c r="F7242" t="s">
        <v>8078</v>
      </c>
      <c r="G7242" t="s">
        <v>133</v>
      </c>
      <c r="H7242" t="s">
        <v>2044</v>
      </c>
      <c r="I7242" t="s">
        <v>438</v>
      </c>
      <c r="J7242" t="s">
        <v>22516</v>
      </c>
      <c r="K7242" t="s">
        <v>22517</v>
      </c>
      <c r="L7242" t="s">
        <v>9030</v>
      </c>
      <c r="M7242">
        <v>60</v>
      </c>
      <c r="O7242" t="s">
        <v>17706</v>
      </c>
      <c r="P7242">
        <v>1</v>
      </c>
      <c r="Q7242">
        <v>440</v>
      </c>
      <c r="R7242">
        <v>400</v>
      </c>
      <c r="S7242">
        <v>120</v>
      </c>
      <c r="W7242">
        <v>0.17599999999999999</v>
      </c>
      <c r="X7242">
        <v>0.21119999999999997</v>
      </c>
    </row>
    <row r="7243" spans="1:24" hidden="1" x14ac:dyDescent="0.3">
      <c r="A7243" t="s">
        <v>22519</v>
      </c>
      <c r="B7243" t="s">
        <v>8536</v>
      </c>
      <c r="C7243" t="s">
        <v>8077</v>
      </c>
      <c r="D7243" t="s">
        <v>8076</v>
      </c>
      <c r="E7243" t="s">
        <v>113</v>
      </c>
      <c r="F7243" t="s">
        <v>8078</v>
      </c>
      <c r="G7243" t="s">
        <v>133</v>
      </c>
      <c r="H7243" t="s">
        <v>2044</v>
      </c>
      <c r="I7243" t="s">
        <v>438</v>
      </c>
      <c r="J7243" t="s">
        <v>22516</v>
      </c>
      <c r="K7243" t="s">
        <v>22517</v>
      </c>
      <c r="L7243" t="s">
        <v>9030</v>
      </c>
      <c r="M7243">
        <v>60</v>
      </c>
      <c r="O7243" t="s">
        <v>21498</v>
      </c>
      <c r="P7243">
        <v>1</v>
      </c>
      <c r="Q7243">
        <v>440</v>
      </c>
      <c r="R7243">
        <v>400</v>
      </c>
      <c r="S7243">
        <v>120</v>
      </c>
      <c r="W7243">
        <v>0.17599999999999999</v>
      </c>
      <c r="X7243">
        <v>0.21119999999999997</v>
      </c>
    </row>
    <row r="7244" spans="1:24" hidden="1" x14ac:dyDescent="0.3">
      <c r="A7244" t="s">
        <v>22520</v>
      </c>
      <c r="B7244" t="s">
        <v>8211</v>
      </c>
      <c r="C7244" t="s">
        <v>8077</v>
      </c>
      <c r="D7244" t="s">
        <v>8076</v>
      </c>
      <c r="E7244" t="s">
        <v>113</v>
      </c>
      <c r="F7244" t="s">
        <v>8078</v>
      </c>
      <c r="G7244" t="s">
        <v>133</v>
      </c>
      <c r="H7244" t="s">
        <v>2044</v>
      </c>
      <c r="I7244" t="s">
        <v>438</v>
      </c>
      <c r="J7244" t="s">
        <v>22516</v>
      </c>
      <c r="K7244" t="s">
        <v>22517</v>
      </c>
      <c r="L7244" t="s">
        <v>9030</v>
      </c>
      <c r="M7244">
        <v>58</v>
      </c>
      <c r="O7244" t="s">
        <v>9493</v>
      </c>
      <c r="P7244">
        <v>2</v>
      </c>
      <c r="Q7244">
        <v>0.6</v>
      </c>
      <c r="T7244">
        <v>136</v>
      </c>
      <c r="U7244">
        <v>310</v>
      </c>
      <c r="W7244">
        <v>0.56548667764616278</v>
      </c>
      <c r="X7244">
        <v>0.90477868423386054</v>
      </c>
    </row>
    <row r="7245" spans="1:24" hidden="1" x14ac:dyDescent="0.3">
      <c r="A7245" t="s">
        <v>22521</v>
      </c>
      <c r="B7245" t="s">
        <v>8174</v>
      </c>
      <c r="C7245" t="s">
        <v>8023</v>
      </c>
      <c r="D7245" t="s">
        <v>8022</v>
      </c>
      <c r="E7245" t="s">
        <v>113</v>
      </c>
      <c r="F7245" t="s">
        <v>8024</v>
      </c>
      <c r="G7245" t="s">
        <v>133</v>
      </c>
      <c r="H7245" t="s">
        <v>2044</v>
      </c>
      <c r="I7245" t="s">
        <v>438</v>
      </c>
      <c r="J7245" t="s">
        <v>22522</v>
      </c>
      <c r="K7245" t="s">
        <v>22523</v>
      </c>
      <c r="L7245" t="s">
        <v>9030</v>
      </c>
      <c r="M7245">
        <v>60</v>
      </c>
      <c r="O7245" t="s">
        <v>20006</v>
      </c>
      <c r="P7245">
        <v>2</v>
      </c>
      <c r="Q7245">
        <v>2500</v>
      </c>
      <c r="R7245">
        <v>355</v>
      </c>
      <c r="S7245">
        <v>192</v>
      </c>
      <c r="T7245">
        <v>135</v>
      </c>
      <c r="U7245">
        <v>350</v>
      </c>
      <c r="W7245">
        <v>1.7749999999999999</v>
      </c>
      <c r="X7245">
        <v>2.13</v>
      </c>
    </row>
    <row r="7246" spans="1:24" hidden="1" x14ac:dyDescent="0.3">
      <c r="A7246" t="s">
        <v>22524</v>
      </c>
      <c r="B7246" t="s">
        <v>8179</v>
      </c>
      <c r="C7246" t="s">
        <v>8023</v>
      </c>
      <c r="D7246" t="s">
        <v>8022</v>
      </c>
      <c r="E7246" t="s">
        <v>113</v>
      </c>
      <c r="F7246" t="s">
        <v>8024</v>
      </c>
      <c r="G7246" t="s">
        <v>133</v>
      </c>
      <c r="H7246" t="s">
        <v>2044</v>
      </c>
      <c r="I7246" t="s">
        <v>438</v>
      </c>
      <c r="J7246" t="s">
        <v>22522</v>
      </c>
      <c r="K7246" t="s">
        <v>22523</v>
      </c>
      <c r="L7246" t="s">
        <v>9030</v>
      </c>
      <c r="M7246">
        <v>60</v>
      </c>
      <c r="O7246" t="s">
        <v>17706</v>
      </c>
      <c r="P7246">
        <v>1</v>
      </c>
      <c r="Q7246">
        <v>440</v>
      </c>
      <c r="R7246">
        <v>400</v>
      </c>
      <c r="S7246">
        <v>120</v>
      </c>
      <c r="W7246">
        <v>0.17599999999999999</v>
      </c>
      <c r="X7246">
        <v>0.21119999999999997</v>
      </c>
    </row>
    <row r="7247" spans="1:24" hidden="1" x14ac:dyDescent="0.3">
      <c r="A7247" t="s">
        <v>22525</v>
      </c>
      <c r="B7247" t="s">
        <v>8536</v>
      </c>
      <c r="C7247" t="s">
        <v>8023</v>
      </c>
      <c r="D7247" t="s">
        <v>8022</v>
      </c>
      <c r="E7247" t="s">
        <v>113</v>
      </c>
      <c r="F7247" t="s">
        <v>8024</v>
      </c>
      <c r="G7247" t="s">
        <v>133</v>
      </c>
      <c r="H7247" t="s">
        <v>2044</v>
      </c>
      <c r="I7247" t="s">
        <v>438</v>
      </c>
      <c r="J7247" t="s">
        <v>22522</v>
      </c>
      <c r="K7247" t="s">
        <v>22523</v>
      </c>
      <c r="L7247" t="s">
        <v>9030</v>
      </c>
      <c r="M7247">
        <v>60</v>
      </c>
      <c r="O7247" t="s">
        <v>21498</v>
      </c>
      <c r="P7247">
        <v>1</v>
      </c>
      <c r="Q7247">
        <v>440</v>
      </c>
      <c r="R7247">
        <v>400</v>
      </c>
      <c r="S7247">
        <v>120</v>
      </c>
      <c r="W7247">
        <v>0.17599999999999999</v>
      </c>
      <c r="X7247">
        <v>0.21119999999999997</v>
      </c>
    </row>
    <row r="7248" spans="1:24" hidden="1" x14ac:dyDescent="0.3">
      <c r="A7248" t="s">
        <v>22526</v>
      </c>
      <c r="B7248" t="s">
        <v>8211</v>
      </c>
      <c r="C7248" t="s">
        <v>8023</v>
      </c>
      <c r="D7248" t="s">
        <v>8022</v>
      </c>
      <c r="E7248" t="s">
        <v>113</v>
      </c>
      <c r="F7248" t="s">
        <v>8024</v>
      </c>
      <c r="G7248" t="s">
        <v>133</v>
      </c>
      <c r="H7248" t="s">
        <v>2044</v>
      </c>
      <c r="I7248" t="s">
        <v>438</v>
      </c>
      <c r="J7248" t="s">
        <v>22522</v>
      </c>
      <c r="K7248" t="s">
        <v>22523</v>
      </c>
      <c r="L7248" t="s">
        <v>9030</v>
      </c>
      <c r="M7248">
        <v>58</v>
      </c>
      <c r="O7248" t="s">
        <v>9493</v>
      </c>
      <c r="P7248">
        <v>1</v>
      </c>
      <c r="Q7248">
        <v>0.6</v>
      </c>
      <c r="T7248">
        <v>13177</v>
      </c>
      <c r="W7248">
        <v>0.28274333882308139</v>
      </c>
      <c r="X7248">
        <v>0.45238934211693027</v>
      </c>
    </row>
    <row r="7249" spans="1:24" hidden="1" x14ac:dyDescent="0.3">
      <c r="A7249" t="s">
        <v>22527</v>
      </c>
      <c r="B7249" t="s">
        <v>8174</v>
      </c>
      <c r="C7249" t="s">
        <v>5473</v>
      </c>
      <c r="D7249" t="s">
        <v>22528</v>
      </c>
      <c r="E7249" t="s">
        <v>113</v>
      </c>
      <c r="F7249" t="s">
        <v>16753</v>
      </c>
      <c r="G7249" t="s">
        <v>119</v>
      </c>
      <c r="H7249" t="s">
        <v>354</v>
      </c>
      <c r="I7249" t="s">
        <v>115</v>
      </c>
      <c r="J7249" t="s">
        <v>22529</v>
      </c>
      <c r="K7249" t="s">
        <v>22530</v>
      </c>
      <c r="L7249" t="s">
        <v>1173</v>
      </c>
      <c r="M7249">
        <v>50</v>
      </c>
      <c r="O7249" t="s">
        <v>8207</v>
      </c>
      <c r="P7249">
        <v>3</v>
      </c>
      <c r="Q7249">
        <v>1400</v>
      </c>
      <c r="R7249">
        <v>320</v>
      </c>
      <c r="S7249">
        <v>145</v>
      </c>
      <c r="T7249">
        <v>70</v>
      </c>
      <c r="U7249">
        <v>250</v>
      </c>
      <c r="V7249">
        <v>320</v>
      </c>
      <c r="W7249">
        <v>1.3440000000000001</v>
      </c>
      <c r="X7249">
        <v>1.6128</v>
      </c>
    </row>
    <row r="7250" spans="1:24" hidden="1" x14ac:dyDescent="0.3">
      <c r="A7250" t="s">
        <v>22531</v>
      </c>
      <c r="B7250" t="s">
        <v>8179</v>
      </c>
      <c r="C7250" t="s">
        <v>5473</v>
      </c>
      <c r="D7250" t="s">
        <v>22528</v>
      </c>
      <c r="E7250" t="s">
        <v>113</v>
      </c>
      <c r="F7250" t="s">
        <v>16753</v>
      </c>
      <c r="G7250" t="s">
        <v>119</v>
      </c>
      <c r="H7250" t="s">
        <v>354</v>
      </c>
      <c r="I7250" t="s">
        <v>115</v>
      </c>
      <c r="J7250" t="s">
        <v>22529</v>
      </c>
      <c r="K7250" t="s">
        <v>22530</v>
      </c>
      <c r="L7250" t="s">
        <v>1173</v>
      </c>
      <c r="M7250">
        <v>50</v>
      </c>
      <c r="O7250" t="s">
        <v>17706</v>
      </c>
      <c r="P7250">
        <v>1</v>
      </c>
      <c r="Q7250">
        <v>440</v>
      </c>
      <c r="R7250">
        <v>400</v>
      </c>
      <c r="S7250">
        <v>120</v>
      </c>
      <c r="W7250">
        <v>0.17599999999999999</v>
      </c>
      <c r="X7250">
        <v>0.21119999999999997</v>
      </c>
    </row>
    <row r="7251" spans="1:24" hidden="1" x14ac:dyDescent="0.3">
      <c r="A7251" t="s">
        <v>22532</v>
      </c>
      <c r="B7251" t="s">
        <v>8211</v>
      </c>
      <c r="C7251" t="s">
        <v>5473</v>
      </c>
      <c r="D7251" t="s">
        <v>22528</v>
      </c>
      <c r="E7251" t="s">
        <v>113</v>
      </c>
      <c r="F7251" t="s">
        <v>16753</v>
      </c>
      <c r="G7251" t="s">
        <v>119</v>
      </c>
      <c r="H7251" t="s">
        <v>354</v>
      </c>
      <c r="I7251" t="s">
        <v>115</v>
      </c>
      <c r="J7251" t="s">
        <v>22529</v>
      </c>
      <c r="K7251" t="s">
        <v>22530</v>
      </c>
      <c r="L7251" t="s">
        <v>1173</v>
      </c>
      <c r="M7251">
        <v>49</v>
      </c>
      <c r="O7251" t="s">
        <v>9493</v>
      </c>
      <c r="P7251">
        <v>1</v>
      </c>
      <c r="Q7251">
        <v>0.6</v>
      </c>
      <c r="T7251">
        <v>263.62</v>
      </c>
      <c r="W7251">
        <v>0.28274333882308139</v>
      </c>
      <c r="X7251">
        <v>0.45238934211693027</v>
      </c>
    </row>
    <row r="7252" spans="1:24" hidden="1" x14ac:dyDescent="0.3">
      <c r="A7252" t="s">
        <v>22533</v>
      </c>
      <c r="B7252" t="s">
        <v>8174</v>
      </c>
      <c r="C7252" t="s">
        <v>5470</v>
      </c>
      <c r="D7252" t="s">
        <v>22534</v>
      </c>
      <c r="E7252" t="s">
        <v>113</v>
      </c>
      <c r="F7252" t="s">
        <v>16056</v>
      </c>
      <c r="G7252" t="s">
        <v>133</v>
      </c>
      <c r="H7252" t="s">
        <v>354</v>
      </c>
      <c r="I7252" t="s">
        <v>115</v>
      </c>
      <c r="J7252" t="s">
        <v>22535</v>
      </c>
      <c r="K7252" t="s">
        <v>22536</v>
      </c>
      <c r="L7252" t="s">
        <v>1173</v>
      </c>
      <c r="M7252">
        <v>50</v>
      </c>
      <c r="O7252" t="s">
        <v>8207</v>
      </c>
      <c r="P7252">
        <v>3</v>
      </c>
      <c r="Q7252">
        <v>1400</v>
      </c>
      <c r="R7252">
        <v>320</v>
      </c>
      <c r="S7252">
        <v>145</v>
      </c>
      <c r="T7252">
        <v>0</v>
      </c>
      <c r="U7252">
        <v>110</v>
      </c>
      <c r="V7252">
        <v>270</v>
      </c>
      <c r="W7252">
        <v>1.3440000000000001</v>
      </c>
      <c r="X7252">
        <v>1.6128</v>
      </c>
    </row>
    <row r="7253" spans="1:24" hidden="1" x14ac:dyDescent="0.3">
      <c r="A7253" t="s">
        <v>22537</v>
      </c>
      <c r="B7253" t="s">
        <v>8179</v>
      </c>
      <c r="C7253" t="s">
        <v>5470</v>
      </c>
      <c r="D7253" t="s">
        <v>22534</v>
      </c>
      <c r="E7253" t="s">
        <v>113</v>
      </c>
      <c r="F7253" t="s">
        <v>16056</v>
      </c>
      <c r="G7253" t="s">
        <v>133</v>
      </c>
      <c r="H7253" t="s">
        <v>354</v>
      </c>
      <c r="I7253" t="s">
        <v>115</v>
      </c>
      <c r="J7253" t="s">
        <v>22535</v>
      </c>
      <c r="K7253" t="s">
        <v>22536</v>
      </c>
      <c r="L7253" t="s">
        <v>1173</v>
      </c>
      <c r="M7253">
        <v>50</v>
      </c>
      <c r="O7253" t="s">
        <v>17706</v>
      </c>
      <c r="P7253">
        <v>1</v>
      </c>
      <c r="Q7253">
        <v>440</v>
      </c>
      <c r="R7253">
        <v>400</v>
      </c>
      <c r="S7253">
        <v>120</v>
      </c>
      <c r="W7253">
        <v>0.17599999999999999</v>
      </c>
      <c r="X7253">
        <v>0.21119999999999997</v>
      </c>
    </row>
    <row r="7254" spans="1:24" hidden="1" x14ac:dyDescent="0.3">
      <c r="A7254" t="s">
        <v>22538</v>
      </c>
      <c r="B7254" t="s">
        <v>8211</v>
      </c>
      <c r="C7254" t="s">
        <v>5470</v>
      </c>
      <c r="D7254" t="s">
        <v>22534</v>
      </c>
      <c r="E7254" t="s">
        <v>113</v>
      </c>
      <c r="F7254" t="s">
        <v>16056</v>
      </c>
      <c r="G7254" t="s">
        <v>133</v>
      </c>
      <c r="H7254" t="s">
        <v>354</v>
      </c>
      <c r="I7254" t="s">
        <v>115</v>
      </c>
      <c r="J7254" t="s">
        <v>22535</v>
      </c>
      <c r="K7254" t="s">
        <v>22536</v>
      </c>
      <c r="L7254" t="s">
        <v>1173</v>
      </c>
      <c r="M7254">
        <v>49</v>
      </c>
      <c r="O7254" t="s">
        <v>9493</v>
      </c>
      <c r="P7254">
        <v>1</v>
      </c>
      <c r="Q7254">
        <v>0.6</v>
      </c>
      <c r="T7254">
        <v>59.71</v>
      </c>
      <c r="W7254">
        <v>0.28274333882308139</v>
      </c>
      <c r="X7254">
        <v>0.45238934211693027</v>
      </c>
    </row>
    <row r="7255" spans="1:24" hidden="1" x14ac:dyDescent="0.3">
      <c r="A7255" t="s">
        <v>22539</v>
      </c>
      <c r="B7255" t="s">
        <v>8174</v>
      </c>
      <c r="C7255" t="s">
        <v>6262</v>
      </c>
      <c r="D7255" t="s">
        <v>22540</v>
      </c>
      <c r="E7255" t="s">
        <v>113</v>
      </c>
      <c r="F7255" t="s">
        <v>113</v>
      </c>
      <c r="G7255" t="s">
        <v>113</v>
      </c>
      <c r="H7255" t="s">
        <v>113</v>
      </c>
      <c r="I7255" t="s">
        <v>218</v>
      </c>
      <c r="J7255" t="s">
        <v>113</v>
      </c>
      <c r="K7255" t="s">
        <v>113</v>
      </c>
      <c r="L7255" t="s">
        <v>113</v>
      </c>
      <c r="M7255">
        <v>30</v>
      </c>
      <c r="N7255" t="s">
        <v>8442</v>
      </c>
      <c r="O7255" t="s">
        <v>22541</v>
      </c>
      <c r="P7255">
        <v>3</v>
      </c>
      <c r="Q7255">
        <v>1400</v>
      </c>
      <c r="R7255">
        <v>355</v>
      </c>
      <c r="T7255">
        <v>90</v>
      </c>
      <c r="U7255">
        <v>200</v>
      </c>
      <c r="V7255">
        <v>340</v>
      </c>
      <c r="W7255">
        <v>1.4910000000000001</v>
      </c>
      <c r="X7255">
        <v>1.7892000000000001</v>
      </c>
    </row>
    <row r="7256" spans="1:24" hidden="1" x14ac:dyDescent="0.3">
      <c r="A7256" t="s">
        <v>22542</v>
      </c>
      <c r="B7256" t="s">
        <v>8179</v>
      </c>
      <c r="C7256" t="s">
        <v>6262</v>
      </c>
      <c r="D7256" t="s">
        <v>22540</v>
      </c>
      <c r="E7256" t="s">
        <v>113</v>
      </c>
      <c r="F7256" t="s">
        <v>113</v>
      </c>
      <c r="G7256" t="s">
        <v>113</v>
      </c>
      <c r="H7256" t="s">
        <v>113</v>
      </c>
      <c r="I7256" t="s">
        <v>218</v>
      </c>
      <c r="J7256" t="s">
        <v>113</v>
      </c>
      <c r="K7256" t="s">
        <v>113</v>
      </c>
      <c r="L7256" t="s">
        <v>113</v>
      </c>
      <c r="M7256">
        <v>30</v>
      </c>
      <c r="N7256" t="s">
        <v>9971</v>
      </c>
      <c r="O7256" t="s">
        <v>17706</v>
      </c>
      <c r="P7256">
        <v>1</v>
      </c>
      <c r="Q7256">
        <v>441</v>
      </c>
      <c r="R7256">
        <v>402</v>
      </c>
      <c r="W7256">
        <v>0.177282</v>
      </c>
      <c r="X7256">
        <v>0.21273839999999999</v>
      </c>
    </row>
    <row r="7257" spans="1:24" hidden="1" x14ac:dyDescent="0.3">
      <c r="A7257" t="s">
        <v>22543</v>
      </c>
      <c r="B7257" t="s">
        <v>8536</v>
      </c>
      <c r="C7257" t="s">
        <v>6262</v>
      </c>
      <c r="D7257" t="s">
        <v>22540</v>
      </c>
      <c r="E7257" t="s">
        <v>113</v>
      </c>
      <c r="F7257" t="s">
        <v>113</v>
      </c>
      <c r="G7257" t="s">
        <v>113</v>
      </c>
      <c r="H7257" t="s">
        <v>113</v>
      </c>
      <c r="I7257" t="s">
        <v>218</v>
      </c>
      <c r="J7257" t="s">
        <v>113</v>
      </c>
      <c r="K7257" t="s">
        <v>113</v>
      </c>
      <c r="L7257" t="s">
        <v>113</v>
      </c>
      <c r="M7257">
        <v>30</v>
      </c>
      <c r="N7257" t="s">
        <v>9971</v>
      </c>
      <c r="O7257" t="s">
        <v>20411</v>
      </c>
      <c r="P7257">
        <v>1</v>
      </c>
      <c r="Q7257">
        <v>441</v>
      </c>
      <c r="R7257">
        <v>402</v>
      </c>
      <c r="W7257">
        <v>0.177282</v>
      </c>
      <c r="X7257">
        <v>0.21273839999999999</v>
      </c>
    </row>
    <row r="7258" spans="1:24" hidden="1" x14ac:dyDescent="0.3">
      <c r="A7258" t="s">
        <v>22544</v>
      </c>
      <c r="B7258" t="s">
        <v>8539</v>
      </c>
      <c r="C7258" t="s">
        <v>6262</v>
      </c>
      <c r="D7258" t="s">
        <v>22540</v>
      </c>
      <c r="E7258" t="s">
        <v>113</v>
      </c>
      <c r="F7258" t="s">
        <v>113</v>
      </c>
      <c r="G7258" t="s">
        <v>113</v>
      </c>
      <c r="H7258" t="s">
        <v>113</v>
      </c>
      <c r="I7258" t="s">
        <v>218</v>
      </c>
      <c r="J7258" t="s">
        <v>113</v>
      </c>
      <c r="K7258" t="s">
        <v>113</v>
      </c>
      <c r="L7258" t="s">
        <v>113</v>
      </c>
      <c r="M7258">
        <v>30</v>
      </c>
      <c r="N7258" t="s">
        <v>9971</v>
      </c>
      <c r="O7258" t="s">
        <v>22545</v>
      </c>
      <c r="P7258">
        <v>3</v>
      </c>
      <c r="Q7258">
        <v>697</v>
      </c>
      <c r="R7258">
        <v>387</v>
      </c>
      <c r="W7258">
        <v>0.80921699999999996</v>
      </c>
      <c r="X7258">
        <v>0.97106039999999993</v>
      </c>
    </row>
    <row r="7259" spans="1:24" hidden="1" x14ac:dyDescent="0.3">
      <c r="A7259" t="s">
        <v>22546</v>
      </c>
      <c r="B7259" t="s">
        <v>8211</v>
      </c>
      <c r="C7259" t="s">
        <v>6262</v>
      </c>
      <c r="D7259" t="s">
        <v>22540</v>
      </c>
      <c r="E7259" t="s">
        <v>113</v>
      </c>
      <c r="F7259" t="s">
        <v>113</v>
      </c>
      <c r="G7259" t="s">
        <v>113</v>
      </c>
      <c r="H7259" t="s">
        <v>113</v>
      </c>
      <c r="I7259" t="s">
        <v>218</v>
      </c>
      <c r="J7259" t="s">
        <v>113</v>
      </c>
      <c r="K7259" t="s">
        <v>113</v>
      </c>
      <c r="L7259" t="s">
        <v>113</v>
      </c>
      <c r="M7259">
        <v>30</v>
      </c>
      <c r="N7259" t="s">
        <v>9085</v>
      </c>
      <c r="O7259" t="s">
        <v>22547</v>
      </c>
      <c r="P7259">
        <v>1</v>
      </c>
      <c r="Q7259">
        <v>0.6</v>
      </c>
      <c r="W7259">
        <v>0.28274333882308139</v>
      </c>
      <c r="X7259">
        <v>0.45238934211693027</v>
      </c>
    </row>
    <row r="7260" spans="1:24" hidden="1" x14ac:dyDescent="0.3">
      <c r="A7260" t="s">
        <v>22548</v>
      </c>
      <c r="B7260" t="s">
        <v>8174</v>
      </c>
      <c r="C7260" t="s">
        <v>7892</v>
      </c>
      <c r="D7260" t="s">
        <v>7891</v>
      </c>
      <c r="E7260" t="s">
        <v>113</v>
      </c>
      <c r="F7260" t="s">
        <v>7893</v>
      </c>
      <c r="G7260" t="s">
        <v>247</v>
      </c>
      <c r="H7260" t="s">
        <v>2643</v>
      </c>
      <c r="I7260" t="s">
        <v>163</v>
      </c>
      <c r="J7260" t="s">
        <v>22549</v>
      </c>
      <c r="K7260" t="s">
        <v>22550</v>
      </c>
      <c r="L7260" t="s">
        <v>9030</v>
      </c>
      <c r="M7260">
        <v>60</v>
      </c>
      <c r="N7260" t="s">
        <v>8442</v>
      </c>
      <c r="O7260" t="s">
        <v>10966</v>
      </c>
      <c r="P7260">
        <v>2</v>
      </c>
      <c r="Q7260">
        <v>2500</v>
      </c>
      <c r="R7260">
        <v>500</v>
      </c>
      <c r="T7260">
        <v>45</v>
      </c>
      <c r="U7260">
        <v>250</v>
      </c>
      <c r="W7260">
        <v>2.5</v>
      </c>
      <c r="X7260">
        <v>3</v>
      </c>
    </row>
    <row r="7261" spans="1:24" hidden="1" x14ac:dyDescent="0.3">
      <c r="A7261" t="s">
        <v>22551</v>
      </c>
      <c r="B7261" t="s">
        <v>8617</v>
      </c>
      <c r="C7261" t="s">
        <v>7892</v>
      </c>
      <c r="D7261" t="s">
        <v>7891</v>
      </c>
      <c r="E7261" t="s">
        <v>113</v>
      </c>
      <c r="F7261" t="s">
        <v>7893</v>
      </c>
      <c r="G7261" t="s">
        <v>247</v>
      </c>
      <c r="H7261" t="s">
        <v>2643</v>
      </c>
      <c r="I7261" t="s">
        <v>163</v>
      </c>
      <c r="J7261" t="s">
        <v>22549</v>
      </c>
      <c r="K7261" t="s">
        <v>22550</v>
      </c>
      <c r="L7261" t="s">
        <v>9030</v>
      </c>
      <c r="M7261">
        <v>57</v>
      </c>
      <c r="N7261" t="s">
        <v>8442</v>
      </c>
      <c r="O7261" t="s">
        <v>10966</v>
      </c>
      <c r="P7261">
        <v>2</v>
      </c>
      <c r="Q7261">
        <v>2500</v>
      </c>
      <c r="R7261">
        <v>500</v>
      </c>
      <c r="T7261">
        <v>50</v>
      </c>
      <c r="U7261">
        <v>255</v>
      </c>
      <c r="W7261">
        <v>2.5</v>
      </c>
      <c r="X7261">
        <v>3</v>
      </c>
    </row>
    <row r="7262" spans="1:24" hidden="1" x14ac:dyDescent="0.3">
      <c r="A7262" t="s">
        <v>22552</v>
      </c>
      <c r="B7262" t="s">
        <v>8536</v>
      </c>
      <c r="C7262" t="s">
        <v>7892</v>
      </c>
      <c r="D7262" t="s">
        <v>7891</v>
      </c>
      <c r="E7262" t="s">
        <v>113</v>
      </c>
      <c r="F7262" t="s">
        <v>7893</v>
      </c>
      <c r="G7262" t="s">
        <v>247</v>
      </c>
      <c r="H7262" t="s">
        <v>2643</v>
      </c>
      <c r="I7262" t="s">
        <v>163</v>
      </c>
      <c r="J7262" t="s">
        <v>22549</v>
      </c>
      <c r="K7262" t="s">
        <v>22550</v>
      </c>
      <c r="L7262" t="s">
        <v>9030</v>
      </c>
      <c r="M7262">
        <v>57</v>
      </c>
      <c r="N7262" t="s">
        <v>8614</v>
      </c>
      <c r="O7262" t="s">
        <v>9568</v>
      </c>
      <c r="P7262">
        <v>2</v>
      </c>
      <c r="Q7262">
        <v>409</v>
      </c>
      <c r="R7262">
        <v>269</v>
      </c>
      <c r="W7262">
        <v>0.22004199999999999</v>
      </c>
      <c r="X7262">
        <v>0.26405039999999996</v>
      </c>
    </row>
    <row r="7263" spans="1:24" hidden="1" x14ac:dyDescent="0.3">
      <c r="A7263" t="s">
        <v>22553</v>
      </c>
      <c r="B7263" t="s">
        <v>8174</v>
      </c>
      <c r="C7263" t="s">
        <v>7971</v>
      </c>
      <c r="D7263" t="s">
        <v>7970</v>
      </c>
      <c r="E7263" t="s">
        <v>113</v>
      </c>
      <c r="F7263" t="s">
        <v>7972</v>
      </c>
      <c r="G7263" t="s">
        <v>247</v>
      </c>
      <c r="H7263" t="s">
        <v>2643</v>
      </c>
      <c r="I7263" t="s">
        <v>285</v>
      </c>
      <c r="J7263" t="s">
        <v>22554</v>
      </c>
      <c r="K7263" t="s">
        <v>22555</v>
      </c>
      <c r="L7263" t="s">
        <v>9030</v>
      </c>
      <c r="M7263">
        <v>60</v>
      </c>
      <c r="N7263" t="s">
        <v>8442</v>
      </c>
      <c r="O7263" t="s">
        <v>10966</v>
      </c>
      <c r="P7263">
        <v>2</v>
      </c>
      <c r="Q7263">
        <v>2500</v>
      </c>
      <c r="R7263">
        <v>500</v>
      </c>
      <c r="T7263">
        <v>50</v>
      </c>
      <c r="U7263">
        <v>220</v>
      </c>
      <c r="W7263">
        <v>2.5</v>
      </c>
      <c r="X7263">
        <v>3</v>
      </c>
    </row>
    <row r="7264" spans="1:24" hidden="1" x14ac:dyDescent="0.3">
      <c r="A7264" t="s">
        <v>22556</v>
      </c>
      <c r="B7264" t="s">
        <v>8617</v>
      </c>
      <c r="C7264" t="s">
        <v>7971</v>
      </c>
      <c r="D7264" t="s">
        <v>7970</v>
      </c>
      <c r="E7264" t="s">
        <v>113</v>
      </c>
      <c r="F7264" t="s">
        <v>7972</v>
      </c>
      <c r="G7264" t="s">
        <v>247</v>
      </c>
      <c r="H7264" t="s">
        <v>2643</v>
      </c>
      <c r="I7264" t="s">
        <v>285</v>
      </c>
      <c r="J7264" t="s">
        <v>22554</v>
      </c>
      <c r="K7264" t="s">
        <v>22555</v>
      </c>
      <c r="L7264" t="s">
        <v>9030</v>
      </c>
      <c r="M7264">
        <v>60</v>
      </c>
      <c r="N7264" t="s">
        <v>8614</v>
      </c>
      <c r="O7264" t="s">
        <v>8711</v>
      </c>
      <c r="P7264">
        <v>2</v>
      </c>
      <c r="Q7264">
        <v>990</v>
      </c>
      <c r="R7264">
        <v>576</v>
      </c>
      <c r="T7264">
        <v>50</v>
      </c>
      <c r="U7264">
        <v>215</v>
      </c>
      <c r="W7264">
        <v>1.1404799999999999</v>
      </c>
      <c r="X7264">
        <v>1.3685759999999998</v>
      </c>
    </row>
    <row r="7265" spans="1:24" hidden="1" x14ac:dyDescent="0.3">
      <c r="A7265" t="s">
        <v>22557</v>
      </c>
      <c r="B7265" t="s">
        <v>8536</v>
      </c>
      <c r="C7265" t="s">
        <v>7971</v>
      </c>
      <c r="D7265" t="s">
        <v>7970</v>
      </c>
      <c r="E7265" t="s">
        <v>113</v>
      </c>
      <c r="F7265" t="s">
        <v>7972</v>
      </c>
      <c r="G7265" t="s">
        <v>247</v>
      </c>
      <c r="H7265" t="s">
        <v>2643</v>
      </c>
      <c r="I7265" t="s">
        <v>285</v>
      </c>
      <c r="J7265" t="s">
        <v>22554</v>
      </c>
      <c r="K7265" t="s">
        <v>22555</v>
      </c>
      <c r="L7265" t="s">
        <v>9030</v>
      </c>
      <c r="M7265">
        <v>57</v>
      </c>
      <c r="N7265" t="s">
        <v>8614</v>
      </c>
      <c r="O7265" t="s">
        <v>9568</v>
      </c>
      <c r="P7265">
        <v>2</v>
      </c>
      <c r="Q7265">
        <v>409</v>
      </c>
      <c r="R7265">
        <v>269</v>
      </c>
      <c r="W7265">
        <v>0.22004199999999999</v>
      </c>
      <c r="X7265">
        <v>0.26405039999999996</v>
      </c>
    </row>
    <row r="7266" spans="1:24" hidden="1" x14ac:dyDescent="0.3">
      <c r="A7266" t="s">
        <v>22558</v>
      </c>
      <c r="B7266" t="s">
        <v>8174</v>
      </c>
      <c r="C7266" t="s">
        <v>7922</v>
      </c>
      <c r="D7266" t="s">
        <v>7921</v>
      </c>
      <c r="E7266" t="s">
        <v>113</v>
      </c>
      <c r="F7266" t="s">
        <v>7923</v>
      </c>
      <c r="G7266" t="s">
        <v>247</v>
      </c>
      <c r="H7266" t="s">
        <v>2643</v>
      </c>
      <c r="I7266" t="s">
        <v>163</v>
      </c>
      <c r="J7266" t="s">
        <v>22559</v>
      </c>
      <c r="K7266" t="s">
        <v>22560</v>
      </c>
      <c r="L7266" t="s">
        <v>9030</v>
      </c>
      <c r="M7266">
        <v>60</v>
      </c>
      <c r="N7266" t="s">
        <v>8442</v>
      </c>
      <c r="O7266" t="s">
        <v>10966</v>
      </c>
      <c r="P7266">
        <v>2</v>
      </c>
      <c r="Q7266">
        <v>2500</v>
      </c>
      <c r="R7266">
        <v>500</v>
      </c>
      <c r="T7266">
        <v>110</v>
      </c>
      <c r="U7266">
        <v>270</v>
      </c>
      <c r="W7266">
        <v>2.5</v>
      </c>
      <c r="X7266">
        <v>3</v>
      </c>
    </row>
    <row r="7267" spans="1:24" hidden="1" x14ac:dyDescent="0.3">
      <c r="A7267" t="s">
        <v>22561</v>
      </c>
      <c r="B7267" t="s">
        <v>8617</v>
      </c>
      <c r="C7267" t="s">
        <v>7922</v>
      </c>
      <c r="D7267" t="s">
        <v>7921</v>
      </c>
      <c r="E7267" t="s">
        <v>113</v>
      </c>
      <c r="F7267" t="s">
        <v>7923</v>
      </c>
      <c r="G7267" t="s">
        <v>247</v>
      </c>
      <c r="H7267" t="s">
        <v>2643</v>
      </c>
      <c r="I7267" t="s">
        <v>163</v>
      </c>
      <c r="J7267" t="s">
        <v>22559</v>
      </c>
      <c r="K7267" t="s">
        <v>22560</v>
      </c>
      <c r="L7267" t="s">
        <v>9030</v>
      </c>
      <c r="M7267">
        <v>57</v>
      </c>
      <c r="N7267" t="s">
        <v>8442</v>
      </c>
      <c r="O7267" t="s">
        <v>10966</v>
      </c>
      <c r="P7267">
        <v>2</v>
      </c>
      <c r="Q7267">
        <v>2500</v>
      </c>
      <c r="R7267">
        <v>500</v>
      </c>
      <c r="T7267">
        <v>100</v>
      </c>
      <c r="U7267">
        <v>280</v>
      </c>
      <c r="W7267">
        <v>2.5</v>
      </c>
      <c r="X7267">
        <v>3</v>
      </c>
    </row>
    <row r="7268" spans="1:24" hidden="1" x14ac:dyDescent="0.3">
      <c r="A7268" t="s">
        <v>22562</v>
      </c>
      <c r="B7268" t="s">
        <v>8536</v>
      </c>
      <c r="C7268" t="s">
        <v>7922</v>
      </c>
      <c r="D7268" t="s">
        <v>7921</v>
      </c>
      <c r="E7268" t="s">
        <v>113</v>
      </c>
      <c r="F7268" t="s">
        <v>7923</v>
      </c>
      <c r="G7268" t="s">
        <v>247</v>
      </c>
      <c r="H7268" t="s">
        <v>2643</v>
      </c>
      <c r="I7268" t="s">
        <v>163</v>
      </c>
      <c r="J7268" t="s">
        <v>22559</v>
      </c>
      <c r="K7268" t="s">
        <v>22560</v>
      </c>
      <c r="L7268" t="s">
        <v>9030</v>
      </c>
      <c r="M7268">
        <v>57</v>
      </c>
      <c r="N7268" t="s">
        <v>8614</v>
      </c>
      <c r="O7268" t="s">
        <v>9568</v>
      </c>
      <c r="P7268">
        <v>2</v>
      </c>
      <c r="Q7268">
        <v>409</v>
      </c>
      <c r="R7268">
        <v>269</v>
      </c>
      <c r="W7268">
        <v>0.22004199999999999</v>
      </c>
      <c r="X7268">
        <v>0.26405039999999996</v>
      </c>
    </row>
    <row r="7269" spans="1:24" hidden="1" x14ac:dyDescent="0.3">
      <c r="A7269" t="s">
        <v>22563</v>
      </c>
      <c r="B7269" t="s">
        <v>8174</v>
      </c>
      <c r="C7269" t="s">
        <v>7968</v>
      </c>
      <c r="D7269" t="s">
        <v>7967</v>
      </c>
      <c r="E7269" t="s">
        <v>113</v>
      </c>
      <c r="F7269" t="s">
        <v>7969</v>
      </c>
      <c r="G7269" t="s">
        <v>247</v>
      </c>
      <c r="H7269" t="s">
        <v>2643</v>
      </c>
      <c r="I7269" t="s">
        <v>285</v>
      </c>
      <c r="J7269" t="s">
        <v>22564</v>
      </c>
      <c r="K7269" t="s">
        <v>22565</v>
      </c>
      <c r="L7269" t="s">
        <v>9030</v>
      </c>
      <c r="M7269">
        <v>60</v>
      </c>
      <c r="N7269" t="s">
        <v>8442</v>
      </c>
      <c r="O7269" t="s">
        <v>10966</v>
      </c>
      <c r="P7269">
        <v>2</v>
      </c>
      <c r="Q7269">
        <v>2500</v>
      </c>
      <c r="R7269">
        <v>500</v>
      </c>
      <c r="T7269">
        <v>55</v>
      </c>
      <c r="U7269">
        <v>240</v>
      </c>
      <c r="W7269">
        <v>2.5</v>
      </c>
      <c r="X7269">
        <v>3</v>
      </c>
    </row>
    <row r="7270" spans="1:24" hidden="1" x14ac:dyDescent="0.3">
      <c r="A7270" t="s">
        <v>22566</v>
      </c>
      <c r="B7270" t="s">
        <v>8617</v>
      </c>
      <c r="C7270" t="s">
        <v>7968</v>
      </c>
      <c r="D7270" t="s">
        <v>7967</v>
      </c>
      <c r="E7270" t="s">
        <v>113</v>
      </c>
      <c r="F7270" t="s">
        <v>7969</v>
      </c>
      <c r="G7270" t="s">
        <v>247</v>
      </c>
      <c r="H7270" t="s">
        <v>2643</v>
      </c>
      <c r="I7270" t="s">
        <v>285</v>
      </c>
      <c r="J7270" t="s">
        <v>22564</v>
      </c>
      <c r="K7270" t="s">
        <v>22565</v>
      </c>
      <c r="L7270" t="s">
        <v>9030</v>
      </c>
      <c r="M7270">
        <v>60</v>
      </c>
      <c r="N7270" t="s">
        <v>8614</v>
      </c>
      <c r="O7270" t="s">
        <v>8711</v>
      </c>
      <c r="P7270">
        <v>2</v>
      </c>
      <c r="Q7270">
        <v>990</v>
      </c>
      <c r="R7270">
        <v>576</v>
      </c>
      <c r="T7270">
        <v>60</v>
      </c>
      <c r="U7270">
        <v>240</v>
      </c>
      <c r="W7270">
        <v>1.1404799999999999</v>
      </c>
      <c r="X7270">
        <v>1.3685759999999998</v>
      </c>
    </row>
    <row r="7271" spans="1:24" hidden="1" x14ac:dyDescent="0.3">
      <c r="A7271" t="s">
        <v>22567</v>
      </c>
      <c r="B7271" t="s">
        <v>8536</v>
      </c>
      <c r="C7271" t="s">
        <v>7968</v>
      </c>
      <c r="D7271" t="s">
        <v>7967</v>
      </c>
      <c r="E7271" t="s">
        <v>113</v>
      </c>
      <c r="F7271" t="s">
        <v>7969</v>
      </c>
      <c r="G7271" t="s">
        <v>247</v>
      </c>
      <c r="H7271" t="s">
        <v>2643</v>
      </c>
      <c r="I7271" t="s">
        <v>285</v>
      </c>
      <c r="J7271" t="s">
        <v>22564</v>
      </c>
      <c r="K7271" t="s">
        <v>22565</v>
      </c>
      <c r="L7271" t="s">
        <v>9030</v>
      </c>
      <c r="M7271">
        <v>57</v>
      </c>
      <c r="N7271" t="s">
        <v>8614</v>
      </c>
      <c r="O7271" t="s">
        <v>9568</v>
      </c>
      <c r="P7271">
        <v>2</v>
      </c>
      <c r="Q7271">
        <v>409</v>
      </c>
      <c r="R7271">
        <v>269</v>
      </c>
      <c r="W7271">
        <v>0.22004199999999999</v>
      </c>
      <c r="X7271">
        <v>0.26405039999999996</v>
      </c>
    </row>
    <row r="7272" spans="1:24" hidden="1" x14ac:dyDescent="0.3">
      <c r="A7272" t="s">
        <v>22568</v>
      </c>
      <c r="B7272" t="s">
        <v>8174</v>
      </c>
      <c r="C7272" t="s">
        <v>7959</v>
      </c>
      <c r="D7272" t="s">
        <v>7958</v>
      </c>
      <c r="E7272" t="s">
        <v>113</v>
      </c>
      <c r="F7272" t="s">
        <v>7960</v>
      </c>
      <c r="G7272" t="s">
        <v>247</v>
      </c>
      <c r="H7272" t="s">
        <v>2643</v>
      </c>
      <c r="I7272" t="s">
        <v>285</v>
      </c>
      <c r="J7272" t="s">
        <v>22569</v>
      </c>
      <c r="K7272" t="s">
        <v>22570</v>
      </c>
      <c r="L7272" t="s">
        <v>9030</v>
      </c>
      <c r="M7272">
        <v>60</v>
      </c>
      <c r="N7272" t="s">
        <v>8442</v>
      </c>
      <c r="O7272" t="s">
        <v>10966</v>
      </c>
      <c r="P7272">
        <v>2</v>
      </c>
      <c r="Q7272">
        <v>2500</v>
      </c>
      <c r="R7272">
        <v>500</v>
      </c>
      <c r="T7272">
        <v>20</v>
      </c>
      <c r="U7272">
        <v>215</v>
      </c>
      <c r="W7272">
        <v>2.5</v>
      </c>
      <c r="X7272">
        <v>3</v>
      </c>
    </row>
    <row r="7273" spans="1:24" hidden="1" x14ac:dyDescent="0.3">
      <c r="A7273" t="s">
        <v>22571</v>
      </c>
      <c r="B7273" t="s">
        <v>8617</v>
      </c>
      <c r="C7273" t="s">
        <v>7959</v>
      </c>
      <c r="D7273" t="s">
        <v>7958</v>
      </c>
      <c r="E7273" t="s">
        <v>113</v>
      </c>
      <c r="F7273" t="s">
        <v>7960</v>
      </c>
      <c r="G7273" t="s">
        <v>247</v>
      </c>
      <c r="H7273" t="s">
        <v>2643</v>
      </c>
      <c r="I7273" t="s">
        <v>285</v>
      </c>
      <c r="J7273" t="s">
        <v>22569</v>
      </c>
      <c r="K7273" t="s">
        <v>22570</v>
      </c>
      <c r="L7273" t="s">
        <v>9030</v>
      </c>
      <c r="M7273">
        <v>57</v>
      </c>
      <c r="N7273" t="s">
        <v>8614</v>
      </c>
      <c r="O7273" t="s">
        <v>10966</v>
      </c>
      <c r="P7273">
        <v>2</v>
      </c>
      <c r="Q7273">
        <v>2500</v>
      </c>
      <c r="R7273">
        <v>500</v>
      </c>
      <c r="T7273">
        <v>30</v>
      </c>
      <c r="U7273">
        <v>210</v>
      </c>
      <c r="W7273">
        <v>2.5</v>
      </c>
      <c r="X7273">
        <v>3</v>
      </c>
    </row>
    <row r="7274" spans="1:24" hidden="1" x14ac:dyDescent="0.3">
      <c r="A7274" t="s">
        <v>22572</v>
      </c>
      <c r="B7274" t="s">
        <v>8179</v>
      </c>
      <c r="C7274" t="s">
        <v>7959</v>
      </c>
      <c r="D7274" t="s">
        <v>7958</v>
      </c>
      <c r="E7274" t="s">
        <v>113</v>
      </c>
      <c r="F7274" t="s">
        <v>7960</v>
      </c>
      <c r="G7274" t="s">
        <v>247</v>
      </c>
      <c r="H7274" t="s">
        <v>2643</v>
      </c>
      <c r="I7274" t="s">
        <v>285</v>
      </c>
      <c r="J7274" t="s">
        <v>22569</v>
      </c>
      <c r="K7274" t="s">
        <v>22570</v>
      </c>
      <c r="L7274" t="s">
        <v>9030</v>
      </c>
      <c r="M7274">
        <v>60</v>
      </c>
      <c r="N7274" t="s">
        <v>9971</v>
      </c>
      <c r="O7274" t="s">
        <v>22573</v>
      </c>
      <c r="P7274">
        <v>2</v>
      </c>
      <c r="Q7274">
        <v>308</v>
      </c>
      <c r="R7274">
        <v>512</v>
      </c>
      <c r="W7274">
        <v>0.31539200000000001</v>
      </c>
      <c r="X7274">
        <v>0.37847039999999998</v>
      </c>
    </row>
    <row r="7275" spans="1:24" hidden="1" x14ac:dyDescent="0.3">
      <c r="A7275" t="s">
        <v>22574</v>
      </c>
      <c r="B7275" t="s">
        <v>8536</v>
      </c>
      <c r="C7275" t="s">
        <v>7959</v>
      </c>
      <c r="D7275" t="s">
        <v>7958</v>
      </c>
      <c r="E7275" t="s">
        <v>113</v>
      </c>
      <c r="F7275" t="s">
        <v>7960</v>
      </c>
      <c r="G7275" t="s">
        <v>247</v>
      </c>
      <c r="H7275" t="s">
        <v>2643</v>
      </c>
      <c r="I7275" t="s">
        <v>285</v>
      </c>
      <c r="J7275" t="s">
        <v>22569</v>
      </c>
      <c r="K7275" t="s">
        <v>22570</v>
      </c>
      <c r="L7275" t="s">
        <v>9030</v>
      </c>
      <c r="M7275">
        <v>57</v>
      </c>
      <c r="N7275" t="s">
        <v>8614</v>
      </c>
      <c r="O7275" t="s">
        <v>9568</v>
      </c>
      <c r="P7275">
        <v>2</v>
      </c>
      <c r="Q7275">
        <v>409</v>
      </c>
      <c r="R7275">
        <v>269</v>
      </c>
      <c r="W7275">
        <v>0.22004199999999999</v>
      </c>
      <c r="X7275">
        <v>0.26405039999999996</v>
      </c>
    </row>
    <row r="7276" spans="1:24" hidden="1" x14ac:dyDescent="0.3">
      <c r="A7276" t="s">
        <v>22575</v>
      </c>
      <c r="B7276" t="s">
        <v>8174</v>
      </c>
      <c r="C7276" t="s">
        <v>7962</v>
      </c>
      <c r="D7276" t="s">
        <v>7961</v>
      </c>
      <c r="E7276" t="s">
        <v>113</v>
      </c>
      <c r="F7276" t="s">
        <v>7963</v>
      </c>
      <c r="G7276" t="s">
        <v>247</v>
      </c>
      <c r="H7276" t="s">
        <v>2643</v>
      </c>
      <c r="I7276" t="s">
        <v>285</v>
      </c>
      <c r="J7276" t="s">
        <v>22576</v>
      </c>
      <c r="K7276" t="s">
        <v>22577</v>
      </c>
      <c r="L7276" t="s">
        <v>9030</v>
      </c>
      <c r="M7276">
        <v>60</v>
      </c>
      <c r="N7276" t="s">
        <v>8442</v>
      </c>
      <c r="O7276" t="s">
        <v>10966</v>
      </c>
      <c r="P7276">
        <v>2</v>
      </c>
      <c r="Q7276">
        <v>2500</v>
      </c>
      <c r="R7276">
        <v>500</v>
      </c>
      <c r="T7276">
        <v>140</v>
      </c>
      <c r="U7276">
        <v>230</v>
      </c>
      <c r="W7276">
        <v>2.5</v>
      </c>
      <c r="X7276">
        <v>3</v>
      </c>
    </row>
    <row r="7277" spans="1:24" hidden="1" x14ac:dyDescent="0.3">
      <c r="A7277" t="s">
        <v>22578</v>
      </c>
      <c r="B7277" t="s">
        <v>8617</v>
      </c>
      <c r="C7277" t="s">
        <v>7962</v>
      </c>
      <c r="D7277" t="s">
        <v>7961</v>
      </c>
      <c r="E7277" t="s">
        <v>113</v>
      </c>
      <c r="F7277" t="s">
        <v>7963</v>
      </c>
      <c r="G7277" t="s">
        <v>247</v>
      </c>
      <c r="H7277" t="s">
        <v>2643</v>
      </c>
      <c r="I7277" t="s">
        <v>285</v>
      </c>
      <c r="J7277" t="s">
        <v>22576</v>
      </c>
      <c r="K7277" t="s">
        <v>22577</v>
      </c>
      <c r="L7277" t="s">
        <v>9030</v>
      </c>
      <c r="M7277">
        <v>57</v>
      </c>
      <c r="N7277" t="s">
        <v>8442</v>
      </c>
      <c r="O7277" t="s">
        <v>10966</v>
      </c>
      <c r="P7277">
        <v>2</v>
      </c>
      <c r="Q7277">
        <v>2500</v>
      </c>
      <c r="R7277">
        <v>500</v>
      </c>
      <c r="T7277">
        <v>30</v>
      </c>
      <c r="U7277">
        <v>230</v>
      </c>
      <c r="W7277">
        <v>2.5</v>
      </c>
      <c r="X7277">
        <v>3</v>
      </c>
    </row>
    <row r="7278" spans="1:24" hidden="1" x14ac:dyDescent="0.3">
      <c r="A7278" t="s">
        <v>22579</v>
      </c>
      <c r="B7278" t="s">
        <v>8179</v>
      </c>
      <c r="C7278" t="s">
        <v>7962</v>
      </c>
      <c r="D7278" t="s">
        <v>7961</v>
      </c>
      <c r="E7278" t="s">
        <v>113</v>
      </c>
      <c r="F7278" t="s">
        <v>7963</v>
      </c>
      <c r="G7278" t="s">
        <v>247</v>
      </c>
      <c r="H7278" t="s">
        <v>2643</v>
      </c>
      <c r="I7278" t="s">
        <v>285</v>
      </c>
      <c r="J7278" t="s">
        <v>22576</v>
      </c>
      <c r="K7278" t="s">
        <v>22577</v>
      </c>
      <c r="L7278" t="s">
        <v>9030</v>
      </c>
      <c r="M7278">
        <v>60</v>
      </c>
      <c r="N7278" t="s">
        <v>9971</v>
      </c>
      <c r="O7278" t="s">
        <v>22573</v>
      </c>
      <c r="P7278">
        <v>2</v>
      </c>
      <c r="Q7278">
        <v>409</v>
      </c>
      <c r="R7278">
        <v>269</v>
      </c>
      <c r="W7278">
        <v>0.22004199999999999</v>
      </c>
      <c r="X7278">
        <v>0.26405039999999996</v>
      </c>
    </row>
    <row r="7279" spans="1:24" hidden="1" x14ac:dyDescent="0.3">
      <c r="A7279" t="s">
        <v>22580</v>
      </c>
      <c r="B7279" t="s">
        <v>8536</v>
      </c>
      <c r="C7279" t="s">
        <v>7962</v>
      </c>
      <c r="D7279" t="s">
        <v>7961</v>
      </c>
      <c r="E7279" t="s">
        <v>113</v>
      </c>
      <c r="F7279" t="s">
        <v>7963</v>
      </c>
      <c r="G7279" t="s">
        <v>247</v>
      </c>
      <c r="H7279" t="s">
        <v>2643</v>
      </c>
      <c r="I7279" t="s">
        <v>285</v>
      </c>
      <c r="J7279" t="s">
        <v>22576</v>
      </c>
      <c r="K7279" t="s">
        <v>22577</v>
      </c>
      <c r="L7279" t="s">
        <v>9030</v>
      </c>
      <c r="M7279">
        <v>57</v>
      </c>
      <c r="N7279" t="s">
        <v>8614</v>
      </c>
      <c r="O7279" t="s">
        <v>9568</v>
      </c>
      <c r="P7279">
        <v>2</v>
      </c>
      <c r="Q7279">
        <v>409</v>
      </c>
      <c r="R7279">
        <v>269</v>
      </c>
      <c r="W7279">
        <v>0.22004199999999999</v>
      </c>
      <c r="X7279">
        <v>0.26405039999999996</v>
      </c>
    </row>
    <row r="7280" spans="1:24" hidden="1" x14ac:dyDescent="0.3">
      <c r="A7280" t="s">
        <v>22581</v>
      </c>
      <c r="B7280" t="s">
        <v>8174</v>
      </c>
      <c r="C7280" t="s">
        <v>6947</v>
      </c>
      <c r="D7280" t="s">
        <v>6946</v>
      </c>
      <c r="E7280" t="s">
        <v>113</v>
      </c>
      <c r="F7280" t="s">
        <v>6948</v>
      </c>
      <c r="G7280" t="s">
        <v>247</v>
      </c>
      <c r="H7280" t="s">
        <v>2643</v>
      </c>
      <c r="I7280" t="s">
        <v>285</v>
      </c>
      <c r="J7280" t="s">
        <v>22582</v>
      </c>
      <c r="K7280" t="s">
        <v>22583</v>
      </c>
      <c r="L7280" t="s">
        <v>9030</v>
      </c>
      <c r="M7280">
        <v>60</v>
      </c>
      <c r="N7280" t="s">
        <v>8442</v>
      </c>
      <c r="O7280" t="s">
        <v>10966</v>
      </c>
      <c r="P7280">
        <v>2</v>
      </c>
      <c r="Q7280">
        <v>2500</v>
      </c>
      <c r="R7280">
        <v>500</v>
      </c>
      <c r="T7280">
        <v>95</v>
      </c>
      <c r="U7280">
        <v>275</v>
      </c>
      <c r="W7280">
        <v>2.5</v>
      </c>
      <c r="X7280">
        <v>3</v>
      </c>
    </row>
    <row r="7281" spans="1:24" hidden="1" x14ac:dyDescent="0.3">
      <c r="A7281" t="s">
        <v>22584</v>
      </c>
      <c r="B7281" t="s">
        <v>8617</v>
      </c>
      <c r="C7281" t="s">
        <v>6947</v>
      </c>
      <c r="D7281" t="s">
        <v>6946</v>
      </c>
      <c r="E7281" t="s">
        <v>113</v>
      </c>
      <c r="F7281" t="s">
        <v>6948</v>
      </c>
      <c r="G7281" t="s">
        <v>247</v>
      </c>
      <c r="H7281" t="s">
        <v>2643</v>
      </c>
      <c r="I7281" t="s">
        <v>285</v>
      </c>
      <c r="J7281" t="s">
        <v>22582</v>
      </c>
      <c r="K7281" t="s">
        <v>22583</v>
      </c>
      <c r="L7281" t="s">
        <v>9030</v>
      </c>
      <c r="M7281">
        <v>57</v>
      </c>
      <c r="N7281" t="s">
        <v>8442</v>
      </c>
      <c r="O7281" t="s">
        <v>10966</v>
      </c>
      <c r="P7281">
        <v>2</v>
      </c>
      <c r="Q7281">
        <v>2500</v>
      </c>
      <c r="R7281">
        <v>500</v>
      </c>
      <c r="T7281">
        <v>85</v>
      </c>
      <c r="U7281">
        <v>280</v>
      </c>
      <c r="W7281">
        <v>2.5</v>
      </c>
      <c r="X7281">
        <v>3</v>
      </c>
    </row>
    <row r="7282" spans="1:24" hidden="1" x14ac:dyDescent="0.3">
      <c r="A7282" t="s">
        <v>22585</v>
      </c>
      <c r="B7282" t="s">
        <v>8536</v>
      </c>
      <c r="C7282" t="s">
        <v>6947</v>
      </c>
      <c r="D7282" t="s">
        <v>6946</v>
      </c>
      <c r="E7282" t="s">
        <v>113</v>
      </c>
      <c r="F7282" t="s">
        <v>6948</v>
      </c>
      <c r="G7282" t="s">
        <v>247</v>
      </c>
      <c r="H7282" t="s">
        <v>2643</v>
      </c>
      <c r="I7282" t="s">
        <v>285</v>
      </c>
      <c r="J7282" t="s">
        <v>22582</v>
      </c>
      <c r="K7282" t="s">
        <v>22583</v>
      </c>
      <c r="L7282" t="s">
        <v>9030</v>
      </c>
      <c r="M7282">
        <v>57</v>
      </c>
      <c r="N7282" t="s">
        <v>8614</v>
      </c>
      <c r="O7282" t="s">
        <v>9568</v>
      </c>
      <c r="P7282">
        <v>2</v>
      </c>
      <c r="Q7282">
        <v>409</v>
      </c>
      <c r="R7282">
        <v>269</v>
      </c>
      <c r="W7282">
        <v>0.22004199999999999</v>
      </c>
      <c r="X7282">
        <v>0.26405039999999996</v>
      </c>
    </row>
    <row r="7283" spans="1:24" hidden="1" x14ac:dyDescent="0.3">
      <c r="A7283" t="s">
        <v>22586</v>
      </c>
      <c r="B7283" t="s">
        <v>8174</v>
      </c>
      <c r="C7283" t="s">
        <v>7926</v>
      </c>
      <c r="D7283" t="s">
        <v>7925</v>
      </c>
      <c r="E7283" t="s">
        <v>113</v>
      </c>
      <c r="F7283" t="s">
        <v>7927</v>
      </c>
      <c r="G7283" t="s">
        <v>247</v>
      </c>
      <c r="H7283" t="s">
        <v>2643</v>
      </c>
      <c r="I7283" t="s">
        <v>163</v>
      </c>
      <c r="J7283" t="s">
        <v>22587</v>
      </c>
      <c r="K7283" t="s">
        <v>22588</v>
      </c>
      <c r="L7283" t="s">
        <v>9030</v>
      </c>
      <c r="M7283">
        <v>60</v>
      </c>
      <c r="N7283" t="s">
        <v>8442</v>
      </c>
      <c r="O7283" t="s">
        <v>10966</v>
      </c>
      <c r="P7283">
        <v>2</v>
      </c>
      <c r="Q7283">
        <v>2500</v>
      </c>
      <c r="R7283">
        <v>500</v>
      </c>
      <c r="T7283">
        <v>70</v>
      </c>
      <c r="U7283">
        <v>290</v>
      </c>
      <c r="W7283">
        <v>2.5</v>
      </c>
      <c r="X7283">
        <v>3</v>
      </c>
    </row>
    <row r="7284" spans="1:24" hidden="1" x14ac:dyDescent="0.3">
      <c r="A7284" t="s">
        <v>22589</v>
      </c>
      <c r="B7284" t="s">
        <v>8617</v>
      </c>
      <c r="C7284" t="s">
        <v>7926</v>
      </c>
      <c r="D7284" t="s">
        <v>7925</v>
      </c>
      <c r="E7284" t="s">
        <v>113</v>
      </c>
      <c r="F7284" t="s">
        <v>7927</v>
      </c>
      <c r="G7284" t="s">
        <v>247</v>
      </c>
      <c r="H7284" t="s">
        <v>2643</v>
      </c>
      <c r="I7284" t="s">
        <v>163</v>
      </c>
      <c r="J7284" t="s">
        <v>22587</v>
      </c>
      <c r="K7284" t="s">
        <v>22588</v>
      </c>
      <c r="L7284" t="s">
        <v>9030</v>
      </c>
      <c r="M7284">
        <v>57</v>
      </c>
      <c r="N7284" t="s">
        <v>8614</v>
      </c>
      <c r="O7284" t="s">
        <v>8711</v>
      </c>
      <c r="P7284">
        <v>2</v>
      </c>
      <c r="Q7284">
        <v>990</v>
      </c>
      <c r="R7284">
        <v>576</v>
      </c>
      <c r="T7284">
        <v>75</v>
      </c>
      <c r="U7284">
        <v>270</v>
      </c>
      <c r="W7284">
        <v>1.1404799999999999</v>
      </c>
      <c r="X7284">
        <v>1.3685759999999998</v>
      </c>
    </row>
    <row r="7285" spans="1:24" hidden="1" x14ac:dyDescent="0.3">
      <c r="A7285" t="s">
        <v>22590</v>
      </c>
      <c r="B7285" t="s">
        <v>8536</v>
      </c>
      <c r="C7285" t="s">
        <v>7926</v>
      </c>
      <c r="D7285" t="s">
        <v>7925</v>
      </c>
      <c r="E7285" t="s">
        <v>113</v>
      </c>
      <c r="F7285" t="s">
        <v>7927</v>
      </c>
      <c r="G7285" t="s">
        <v>247</v>
      </c>
      <c r="H7285" t="s">
        <v>2643</v>
      </c>
      <c r="I7285" t="s">
        <v>163</v>
      </c>
      <c r="J7285" t="s">
        <v>22587</v>
      </c>
      <c r="K7285" t="s">
        <v>22588</v>
      </c>
      <c r="L7285" t="s">
        <v>9030</v>
      </c>
      <c r="M7285">
        <v>57</v>
      </c>
      <c r="N7285" t="s">
        <v>8614</v>
      </c>
      <c r="O7285" t="s">
        <v>9568</v>
      </c>
      <c r="P7285">
        <v>2</v>
      </c>
      <c r="Q7285">
        <v>409</v>
      </c>
      <c r="R7285">
        <v>269</v>
      </c>
      <c r="W7285">
        <v>0.22004199999999999</v>
      </c>
      <c r="X7285">
        <v>0.26405039999999996</v>
      </c>
    </row>
    <row r="7286" spans="1:24" hidden="1" x14ac:dyDescent="0.3">
      <c r="A7286" t="s">
        <v>22591</v>
      </c>
      <c r="B7286" t="s">
        <v>8174</v>
      </c>
      <c r="C7286" t="s">
        <v>7875</v>
      </c>
      <c r="D7286" t="s">
        <v>7874</v>
      </c>
      <c r="E7286" t="s">
        <v>113</v>
      </c>
      <c r="F7286" t="s">
        <v>7876</v>
      </c>
      <c r="G7286" t="s">
        <v>247</v>
      </c>
      <c r="H7286" t="s">
        <v>2643</v>
      </c>
      <c r="I7286" t="s">
        <v>163</v>
      </c>
      <c r="J7286" t="s">
        <v>22592</v>
      </c>
      <c r="K7286" t="s">
        <v>22593</v>
      </c>
      <c r="L7286" t="s">
        <v>9030</v>
      </c>
      <c r="M7286">
        <v>60</v>
      </c>
      <c r="N7286" t="s">
        <v>8442</v>
      </c>
      <c r="O7286" t="s">
        <v>10966</v>
      </c>
      <c r="P7286">
        <v>2</v>
      </c>
      <c r="Q7286">
        <v>2500</v>
      </c>
      <c r="R7286">
        <v>500</v>
      </c>
      <c r="T7286">
        <v>40</v>
      </c>
      <c r="U7286">
        <v>200</v>
      </c>
      <c r="W7286">
        <v>2.5</v>
      </c>
      <c r="X7286">
        <v>3</v>
      </c>
    </row>
    <row r="7287" spans="1:24" hidden="1" x14ac:dyDescent="0.3">
      <c r="A7287" t="s">
        <v>22594</v>
      </c>
      <c r="B7287" t="s">
        <v>8617</v>
      </c>
      <c r="C7287" t="s">
        <v>7875</v>
      </c>
      <c r="D7287" t="s">
        <v>7874</v>
      </c>
      <c r="E7287" t="s">
        <v>113</v>
      </c>
      <c r="F7287" t="s">
        <v>7876</v>
      </c>
      <c r="G7287" t="s">
        <v>247</v>
      </c>
      <c r="H7287" t="s">
        <v>2643</v>
      </c>
      <c r="I7287" t="s">
        <v>163</v>
      </c>
      <c r="J7287" t="s">
        <v>22592</v>
      </c>
      <c r="K7287" t="s">
        <v>22593</v>
      </c>
      <c r="L7287" t="s">
        <v>9030</v>
      </c>
      <c r="M7287">
        <v>57</v>
      </c>
      <c r="N7287" t="s">
        <v>8614</v>
      </c>
      <c r="O7287" t="s">
        <v>8711</v>
      </c>
      <c r="P7287">
        <v>2</v>
      </c>
      <c r="Q7287">
        <v>990</v>
      </c>
      <c r="R7287">
        <v>576</v>
      </c>
      <c r="T7287">
        <v>30</v>
      </c>
      <c r="U7287">
        <v>200</v>
      </c>
      <c r="W7287">
        <v>1.1404799999999999</v>
      </c>
      <c r="X7287">
        <v>1.3685759999999998</v>
      </c>
    </row>
    <row r="7288" spans="1:24" hidden="1" x14ac:dyDescent="0.3">
      <c r="A7288" t="s">
        <v>22595</v>
      </c>
      <c r="B7288" t="s">
        <v>8536</v>
      </c>
      <c r="C7288" t="s">
        <v>7875</v>
      </c>
      <c r="D7288" t="s">
        <v>7874</v>
      </c>
      <c r="E7288" t="s">
        <v>113</v>
      </c>
      <c r="F7288" t="s">
        <v>7876</v>
      </c>
      <c r="G7288" t="s">
        <v>247</v>
      </c>
      <c r="H7288" t="s">
        <v>2643</v>
      </c>
      <c r="I7288" t="s">
        <v>163</v>
      </c>
      <c r="J7288" t="s">
        <v>22592</v>
      </c>
      <c r="K7288" t="s">
        <v>22593</v>
      </c>
      <c r="L7288" t="s">
        <v>9030</v>
      </c>
      <c r="M7288">
        <v>57</v>
      </c>
      <c r="N7288" t="s">
        <v>8614</v>
      </c>
      <c r="O7288" t="s">
        <v>9568</v>
      </c>
      <c r="P7288">
        <v>2</v>
      </c>
      <c r="Q7288">
        <v>409</v>
      </c>
      <c r="R7288">
        <v>269</v>
      </c>
      <c r="W7288">
        <v>0.22004199999999999</v>
      </c>
      <c r="X7288">
        <v>0.26405039999999996</v>
      </c>
    </row>
    <row r="7289" spans="1:24" hidden="1" x14ac:dyDescent="0.3">
      <c r="A7289" t="s">
        <v>22596</v>
      </c>
      <c r="B7289" t="s">
        <v>8174</v>
      </c>
      <c r="C7289" t="s">
        <v>7965</v>
      </c>
      <c r="D7289" t="s">
        <v>7964</v>
      </c>
      <c r="E7289" t="s">
        <v>113</v>
      </c>
      <c r="F7289" t="s">
        <v>7966</v>
      </c>
      <c r="G7289" t="s">
        <v>247</v>
      </c>
      <c r="H7289" t="s">
        <v>2643</v>
      </c>
      <c r="I7289" t="s">
        <v>285</v>
      </c>
      <c r="J7289" t="s">
        <v>22597</v>
      </c>
      <c r="K7289" t="s">
        <v>22598</v>
      </c>
      <c r="L7289" t="s">
        <v>9030</v>
      </c>
      <c r="M7289">
        <v>60</v>
      </c>
      <c r="N7289" t="s">
        <v>8442</v>
      </c>
      <c r="O7289" t="s">
        <v>10966</v>
      </c>
      <c r="P7289">
        <v>2</v>
      </c>
      <c r="Q7289">
        <v>2500</v>
      </c>
      <c r="R7289">
        <v>500</v>
      </c>
      <c r="T7289">
        <v>270</v>
      </c>
      <c r="U7289">
        <v>100</v>
      </c>
      <c r="W7289">
        <v>2.5</v>
      </c>
      <c r="X7289">
        <v>3</v>
      </c>
    </row>
    <row r="7290" spans="1:24" hidden="1" x14ac:dyDescent="0.3">
      <c r="A7290" t="s">
        <v>22599</v>
      </c>
      <c r="B7290" t="s">
        <v>8617</v>
      </c>
      <c r="C7290" t="s">
        <v>7965</v>
      </c>
      <c r="D7290" t="s">
        <v>7964</v>
      </c>
      <c r="E7290" t="s">
        <v>113</v>
      </c>
      <c r="F7290" t="s">
        <v>7966</v>
      </c>
      <c r="G7290" t="s">
        <v>247</v>
      </c>
      <c r="H7290" t="s">
        <v>2643</v>
      </c>
      <c r="I7290" t="s">
        <v>285</v>
      </c>
      <c r="J7290" t="s">
        <v>22597</v>
      </c>
      <c r="K7290" t="s">
        <v>22598</v>
      </c>
      <c r="L7290" t="s">
        <v>9030</v>
      </c>
      <c r="M7290">
        <v>57</v>
      </c>
      <c r="N7290" t="s">
        <v>8442</v>
      </c>
      <c r="O7290" t="s">
        <v>10966</v>
      </c>
      <c r="P7290">
        <v>2</v>
      </c>
      <c r="Q7290">
        <v>2500</v>
      </c>
      <c r="R7290">
        <v>500</v>
      </c>
      <c r="T7290">
        <v>95</v>
      </c>
      <c r="U7290">
        <v>280</v>
      </c>
      <c r="W7290">
        <v>2.5</v>
      </c>
      <c r="X7290">
        <v>3</v>
      </c>
    </row>
    <row r="7291" spans="1:24" hidden="1" x14ac:dyDescent="0.3">
      <c r="A7291" t="s">
        <v>22600</v>
      </c>
      <c r="B7291" t="s">
        <v>8536</v>
      </c>
      <c r="C7291" t="s">
        <v>7965</v>
      </c>
      <c r="D7291" t="s">
        <v>7964</v>
      </c>
      <c r="E7291" t="s">
        <v>113</v>
      </c>
      <c r="F7291" t="s">
        <v>7966</v>
      </c>
      <c r="G7291" t="s">
        <v>247</v>
      </c>
      <c r="H7291" t="s">
        <v>2643</v>
      </c>
      <c r="I7291" t="s">
        <v>285</v>
      </c>
      <c r="J7291" t="s">
        <v>22597</v>
      </c>
      <c r="K7291" t="s">
        <v>22598</v>
      </c>
      <c r="L7291" t="s">
        <v>9030</v>
      </c>
      <c r="M7291">
        <v>57</v>
      </c>
      <c r="N7291" t="s">
        <v>8614</v>
      </c>
      <c r="O7291" t="s">
        <v>9568</v>
      </c>
      <c r="P7291">
        <v>2</v>
      </c>
      <c r="Q7291">
        <v>409</v>
      </c>
      <c r="R7291">
        <v>269</v>
      </c>
      <c r="W7291">
        <v>0.22004199999999999</v>
      </c>
      <c r="X7291">
        <v>0.26405039999999996</v>
      </c>
    </row>
    <row r="7292" spans="1:24" hidden="1" x14ac:dyDescent="0.3">
      <c r="A7292" t="s">
        <v>22601</v>
      </c>
      <c r="B7292" t="s">
        <v>8174</v>
      </c>
      <c r="C7292" t="s">
        <v>7935</v>
      </c>
      <c r="D7292" t="s">
        <v>7934</v>
      </c>
      <c r="E7292" t="s">
        <v>113</v>
      </c>
      <c r="F7292" t="s">
        <v>7936</v>
      </c>
      <c r="G7292" t="s">
        <v>247</v>
      </c>
      <c r="H7292" t="s">
        <v>2643</v>
      </c>
      <c r="I7292" t="s">
        <v>285</v>
      </c>
      <c r="J7292" t="s">
        <v>22602</v>
      </c>
      <c r="K7292" t="s">
        <v>22603</v>
      </c>
      <c r="L7292" t="s">
        <v>9030</v>
      </c>
      <c r="M7292">
        <v>60</v>
      </c>
      <c r="N7292" t="s">
        <v>8442</v>
      </c>
      <c r="O7292" t="s">
        <v>10966</v>
      </c>
      <c r="P7292">
        <v>2</v>
      </c>
      <c r="Q7292">
        <v>2500</v>
      </c>
      <c r="R7292">
        <v>500</v>
      </c>
      <c r="T7292">
        <v>70</v>
      </c>
      <c r="U7292">
        <v>240</v>
      </c>
      <c r="W7292">
        <v>2.5</v>
      </c>
      <c r="X7292">
        <v>3</v>
      </c>
    </row>
    <row r="7293" spans="1:24" hidden="1" x14ac:dyDescent="0.3">
      <c r="A7293" t="s">
        <v>22604</v>
      </c>
      <c r="B7293" t="s">
        <v>8617</v>
      </c>
      <c r="C7293" t="s">
        <v>7935</v>
      </c>
      <c r="D7293" t="s">
        <v>7934</v>
      </c>
      <c r="E7293" t="s">
        <v>113</v>
      </c>
      <c r="F7293" t="s">
        <v>7936</v>
      </c>
      <c r="G7293" t="s">
        <v>247</v>
      </c>
      <c r="H7293" t="s">
        <v>2643</v>
      </c>
      <c r="I7293" t="s">
        <v>285</v>
      </c>
      <c r="J7293" t="s">
        <v>22602</v>
      </c>
      <c r="K7293" t="s">
        <v>22603</v>
      </c>
      <c r="L7293" t="s">
        <v>9030</v>
      </c>
      <c r="M7293">
        <v>57</v>
      </c>
      <c r="N7293" t="s">
        <v>8442</v>
      </c>
      <c r="O7293" t="s">
        <v>10966</v>
      </c>
      <c r="P7293">
        <v>2</v>
      </c>
      <c r="Q7293">
        <v>2500</v>
      </c>
      <c r="R7293">
        <v>500</v>
      </c>
      <c r="T7293">
        <v>65</v>
      </c>
      <c r="U7293">
        <v>240</v>
      </c>
      <c r="W7293">
        <v>2.5</v>
      </c>
      <c r="X7293">
        <v>3</v>
      </c>
    </row>
    <row r="7294" spans="1:24" hidden="1" x14ac:dyDescent="0.3">
      <c r="A7294" t="s">
        <v>22605</v>
      </c>
      <c r="B7294" t="s">
        <v>8536</v>
      </c>
      <c r="C7294" t="s">
        <v>7935</v>
      </c>
      <c r="D7294" t="s">
        <v>7934</v>
      </c>
      <c r="E7294" t="s">
        <v>113</v>
      </c>
      <c r="F7294" t="s">
        <v>7936</v>
      </c>
      <c r="G7294" t="s">
        <v>247</v>
      </c>
      <c r="H7294" t="s">
        <v>2643</v>
      </c>
      <c r="I7294" t="s">
        <v>285</v>
      </c>
      <c r="J7294" t="s">
        <v>22602</v>
      </c>
      <c r="K7294" t="s">
        <v>22603</v>
      </c>
      <c r="L7294" t="s">
        <v>9030</v>
      </c>
      <c r="M7294">
        <v>57</v>
      </c>
      <c r="N7294" t="s">
        <v>8614</v>
      </c>
      <c r="O7294" t="s">
        <v>9568</v>
      </c>
      <c r="P7294">
        <v>2</v>
      </c>
      <c r="Q7294">
        <v>409</v>
      </c>
      <c r="R7294">
        <v>269</v>
      </c>
      <c r="W7294">
        <v>0.22004199999999999</v>
      </c>
      <c r="X7294">
        <v>0.26405039999999996</v>
      </c>
    </row>
    <row r="7295" spans="1:24" hidden="1" x14ac:dyDescent="0.3">
      <c r="A7295" t="s">
        <v>22606</v>
      </c>
      <c r="B7295" t="s">
        <v>8174</v>
      </c>
      <c r="C7295" t="s">
        <v>7939</v>
      </c>
      <c r="D7295" t="s">
        <v>7938</v>
      </c>
      <c r="E7295" t="s">
        <v>113</v>
      </c>
      <c r="F7295" t="s">
        <v>7940</v>
      </c>
      <c r="G7295" t="s">
        <v>247</v>
      </c>
      <c r="H7295" t="s">
        <v>2643</v>
      </c>
      <c r="I7295" t="s">
        <v>285</v>
      </c>
      <c r="J7295" t="s">
        <v>22607</v>
      </c>
      <c r="K7295" t="s">
        <v>22608</v>
      </c>
      <c r="L7295" t="s">
        <v>9030</v>
      </c>
      <c r="M7295">
        <v>60</v>
      </c>
      <c r="N7295" t="s">
        <v>8442</v>
      </c>
      <c r="O7295" t="s">
        <v>10966</v>
      </c>
      <c r="P7295">
        <v>2</v>
      </c>
      <c r="Q7295">
        <v>2500</v>
      </c>
      <c r="R7295">
        <v>500</v>
      </c>
      <c r="T7295">
        <v>70</v>
      </c>
      <c r="U7295">
        <v>560</v>
      </c>
      <c r="W7295">
        <v>2.5</v>
      </c>
      <c r="X7295">
        <v>3</v>
      </c>
    </row>
    <row r="7296" spans="1:24" hidden="1" x14ac:dyDescent="0.3">
      <c r="A7296" t="s">
        <v>22609</v>
      </c>
      <c r="B7296" t="s">
        <v>8179</v>
      </c>
      <c r="C7296" t="s">
        <v>7939</v>
      </c>
      <c r="D7296" t="s">
        <v>7938</v>
      </c>
      <c r="E7296" t="s">
        <v>113</v>
      </c>
      <c r="F7296" t="s">
        <v>7940</v>
      </c>
      <c r="G7296" t="s">
        <v>247</v>
      </c>
      <c r="H7296" t="s">
        <v>2643</v>
      </c>
      <c r="I7296" t="s">
        <v>285</v>
      </c>
      <c r="J7296" t="s">
        <v>22607</v>
      </c>
      <c r="K7296" t="s">
        <v>22608</v>
      </c>
      <c r="L7296" t="s">
        <v>9030</v>
      </c>
      <c r="M7296">
        <v>60</v>
      </c>
      <c r="N7296" t="s">
        <v>8614</v>
      </c>
      <c r="O7296" t="s">
        <v>9568</v>
      </c>
      <c r="P7296">
        <v>2</v>
      </c>
      <c r="Q7296">
        <v>409</v>
      </c>
      <c r="R7296">
        <v>269</v>
      </c>
      <c r="W7296">
        <v>0.22004199999999999</v>
      </c>
      <c r="X7296">
        <v>0.26405039999999996</v>
      </c>
    </row>
    <row r="7297" spans="1:24" hidden="1" x14ac:dyDescent="0.3">
      <c r="A7297" t="s">
        <v>22610</v>
      </c>
      <c r="B7297" t="s">
        <v>8174</v>
      </c>
      <c r="C7297" t="s">
        <v>7948</v>
      </c>
      <c r="D7297" t="s">
        <v>7947</v>
      </c>
      <c r="E7297" t="s">
        <v>113</v>
      </c>
      <c r="F7297" t="s">
        <v>7949</v>
      </c>
      <c r="G7297" t="s">
        <v>247</v>
      </c>
      <c r="H7297" t="s">
        <v>2643</v>
      </c>
      <c r="I7297" t="s">
        <v>285</v>
      </c>
      <c r="J7297" t="s">
        <v>22611</v>
      </c>
      <c r="K7297" t="s">
        <v>22612</v>
      </c>
      <c r="L7297" t="s">
        <v>9030</v>
      </c>
      <c r="M7297">
        <v>60</v>
      </c>
      <c r="N7297" t="s">
        <v>8442</v>
      </c>
      <c r="O7297" t="s">
        <v>10966</v>
      </c>
      <c r="P7297">
        <v>2</v>
      </c>
      <c r="Q7297">
        <v>2500</v>
      </c>
      <c r="R7297">
        <v>500</v>
      </c>
      <c r="T7297">
        <v>340</v>
      </c>
      <c r="U7297">
        <v>160</v>
      </c>
      <c r="W7297">
        <v>2.5</v>
      </c>
      <c r="X7297">
        <v>3</v>
      </c>
    </row>
    <row r="7298" spans="1:24" hidden="1" x14ac:dyDescent="0.3">
      <c r="A7298" t="s">
        <v>22613</v>
      </c>
      <c r="B7298" t="s">
        <v>8179</v>
      </c>
      <c r="C7298" t="s">
        <v>7948</v>
      </c>
      <c r="D7298" t="s">
        <v>7947</v>
      </c>
      <c r="E7298" t="s">
        <v>113</v>
      </c>
      <c r="F7298" t="s">
        <v>7949</v>
      </c>
      <c r="G7298" t="s">
        <v>247</v>
      </c>
      <c r="H7298" t="s">
        <v>2643</v>
      </c>
      <c r="I7298" t="s">
        <v>285</v>
      </c>
      <c r="J7298" t="s">
        <v>22611</v>
      </c>
      <c r="K7298" t="s">
        <v>22612</v>
      </c>
      <c r="L7298" t="s">
        <v>9030</v>
      </c>
      <c r="M7298">
        <v>60</v>
      </c>
      <c r="N7298" t="s">
        <v>8614</v>
      </c>
      <c r="O7298" t="s">
        <v>9568</v>
      </c>
      <c r="P7298">
        <v>2</v>
      </c>
      <c r="Q7298">
        <v>409</v>
      </c>
      <c r="R7298">
        <v>269</v>
      </c>
      <c r="W7298">
        <v>0.22004199999999999</v>
      </c>
      <c r="X7298">
        <v>0.26405039999999996</v>
      </c>
    </row>
    <row r="7299" spans="1:24" hidden="1" x14ac:dyDescent="0.3">
      <c r="A7299" t="s">
        <v>22614</v>
      </c>
      <c r="B7299" t="s">
        <v>8174</v>
      </c>
      <c r="C7299" t="s">
        <v>7945</v>
      </c>
      <c r="D7299" t="s">
        <v>7944</v>
      </c>
      <c r="E7299" t="s">
        <v>113</v>
      </c>
      <c r="F7299" t="s">
        <v>7946</v>
      </c>
      <c r="G7299" t="s">
        <v>247</v>
      </c>
      <c r="H7299" t="s">
        <v>2643</v>
      </c>
      <c r="I7299" t="s">
        <v>285</v>
      </c>
      <c r="J7299" t="s">
        <v>22615</v>
      </c>
      <c r="K7299" t="s">
        <v>22616</v>
      </c>
      <c r="L7299" t="s">
        <v>9030</v>
      </c>
      <c r="M7299">
        <v>60</v>
      </c>
      <c r="N7299" t="s">
        <v>8442</v>
      </c>
      <c r="O7299" t="s">
        <v>10966</v>
      </c>
      <c r="P7299">
        <v>2</v>
      </c>
      <c r="Q7299">
        <v>2500</v>
      </c>
      <c r="R7299">
        <v>500</v>
      </c>
      <c r="T7299">
        <v>55</v>
      </c>
      <c r="U7299">
        <v>245</v>
      </c>
      <c r="W7299">
        <v>2.5</v>
      </c>
      <c r="X7299">
        <v>3</v>
      </c>
    </row>
    <row r="7300" spans="1:24" hidden="1" x14ac:dyDescent="0.3">
      <c r="A7300" t="s">
        <v>22617</v>
      </c>
      <c r="B7300" t="s">
        <v>8179</v>
      </c>
      <c r="C7300" t="s">
        <v>7945</v>
      </c>
      <c r="D7300" t="s">
        <v>7944</v>
      </c>
      <c r="E7300" t="s">
        <v>113</v>
      </c>
      <c r="F7300" t="s">
        <v>7946</v>
      </c>
      <c r="G7300" t="s">
        <v>247</v>
      </c>
      <c r="H7300" t="s">
        <v>2643</v>
      </c>
      <c r="I7300" t="s">
        <v>285</v>
      </c>
      <c r="J7300" t="s">
        <v>22615</v>
      </c>
      <c r="K7300" t="s">
        <v>22616</v>
      </c>
      <c r="L7300" t="s">
        <v>9030</v>
      </c>
      <c r="M7300">
        <v>60</v>
      </c>
      <c r="N7300" t="s">
        <v>8614</v>
      </c>
      <c r="O7300" t="s">
        <v>9568</v>
      </c>
      <c r="P7300">
        <v>2</v>
      </c>
      <c r="Q7300">
        <v>409</v>
      </c>
      <c r="R7300">
        <v>269</v>
      </c>
      <c r="W7300">
        <v>0.22004199999999999</v>
      </c>
      <c r="X7300">
        <v>0.26405039999999996</v>
      </c>
    </row>
    <row r="7301" spans="1:24" hidden="1" x14ac:dyDescent="0.3">
      <c r="A7301" t="s">
        <v>22618</v>
      </c>
      <c r="B7301" t="s">
        <v>8174</v>
      </c>
      <c r="C7301" t="s">
        <v>7857</v>
      </c>
      <c r="D7301" t="s">
        <v>7856</v>
      </c>
      <c r="E7301" t="s">
        <v>113</v>
      </c>
      <c r="F7301" t="s">
        <v>7858</v>
      </c>
      <c r="G7301" t="s">
        <v>247</v>
      </c>
      <c r="H7301" t="s">
        <v>2643</v>
      </c>
      <c r="I7301" t="s">
        <v>163</v>
      </c>
      <c r="J7301" t="s">
        <v>22619</v>
      </c>
      <c r="K7301" t="s">
        <v>22620</v>
      </c>
      <c r="L7301" t="s">
        <v>9030</v>
      </c>
      <c r="M7301">
        <v>60</v>
      </c>
      <c r="N7301" t="s">
        <v>8442</v>
      </c>
      <c r="O7301" t="s">
        <v>10966</v>
      </c>
      <c r="P7301">
        <v>2</v>
      </c>
      <c r="Q7301">
        <v>2500</v>
      </c>
      <c r="R7301">
        <v>500</v>
      </c>
      <c r="T7301">
        <v>50</v>
      </c>
      <c r="U7301">
        <v>260</v>
      </c>
      <c r="W7301">
        <v>2.5</v>
      </c>
      <c r="X7301">
        <v>3</v>
      </c>
    </row>
    <row r="7302" spans="1:24" hidden="1" x14ac:dyDescent="0.3">
      <c r="A7302" t="s">
        <v>22621</v>
      </c>
      <c r="B7302" t="s">
        <v>8179</v>
      </c>
      <c r="C7302" t="s">
        <v>7857</v>
      </c>
      <c r="D7302" t="s">
        <v>7856</v>
      </c>
      <c r="E7302" t="s">
        <v>113</v>
      </c>
      <c r="F7302" t="s">
        <v>7858</v>
      </c>
      <c r="G7302" t="s">
        <v>247</v>
      </c>
      <c r="H7302" t="s">
        <v>2643</v>
      </c>
      <c r="I7302" t="s">
        <v>163</v>
      </c>
      <c r="J7302" t="s">
        <v>22619</v>
      </c>
      <c r="K7302" t="s">
        <v>22620</v>
      </c>
      <c r="L7302" t="s">
        <v>9030</v>
      </c>
      <c r="M7302">
        <v>60</v>
      </c>
      <c r="N7302" t="s">
        <v>9971</v>
      </c>
      <c r="O7302" t="s">
        <v>22573</v>
      </c>
      <c r="P7302">
        <v>2</v>
      </c>
      <c r="Q7302">
        <v>308</v>
      </c>
      <c r="R7302">
        <v>512</v>
      </c>
      <c r="S7302">
        <v>131</v>
      </c>
      <c r="W7302">
        <v>0.31539200000000001</v>
      </c>
      <c r="X7302">
        <v>0.37847039999999998</v>
      </c>
    </row>
    <row r="7303" spans="1:24" hidden="1" x14ac:dyDescent="0.3">
      <c r="A7303" t="s">
        <v>22622</v>
      </c>
      <c r="B7303" t="s">
        <v>8174</v>
      </c>
      <c r="C7303" t="s">
        <v>2649</v>
      </c>
      <c r="D7303" t="s">
        <v>2648</v>
      </c>
      <c r="E7303" t="s">
        <v>113</v>
      </c>
      <c r="F7303" t="s">
        <v>2650</v>
      </c>
      <c r="G7303" t="s">
        <v>247</v>
      </c>
      <c r="H7303" t="s">
        <v>2643</v>
      </c>
      <c r="I7303" t="s">
        <v>285</v>
      </c>
      <c r="J7303" t="s">
        <v>22623</v>
      </c>
      <c r="K7303" t="s">
        <v>22624</v>
      </c>
      <c r="L7303" t="s">
        <v>9030</v>
      </c>
      <c r="M7303">
        <v>60</v>
      </c>
      <c r="N7303" t="s">
        <v>8442</v>
      </c>
      <c r="O7303" t="s">
        <v>10966</v>
      </c>
      <c r="P7303">
        <v>2</v>
      </c>
      <c r="Q7303">
        <v>2500</v>
      </c>
      <c r="R7303">
        <v>500</v>
      </c>
      <c r="T7303">
        <v>50</v>
      </c>
      <c r="U7303">
        <v>210</v>
      </c>
      <c r="W7303">
        <v>2.5</v>
      </c>
      <c r="X7303">
        <v>3</v>
      </c>
    </row>
    <row r="7304" spans="1:24" hidden="1" x14ac:dyDescent="0.3">
      <c r="A7304" t="s">
        <v>22625</v>
      </c>
      <c r="B7304" t="s">
        <v>8179</v>
      </c>
      <c r="C7304" t="s">
        <v>2649</v>
      </c>
      <c r="D7304" t="s">
        <v>2648</v>
      </c>
      <c r="E7304" t="s">
        <v>113</v>
      </c>
      <c r="F7304" t="s">
        <v>2650</v>
      </c>
      <c r="G7304" t="s">
        <v>247</v>
      </c>
      <c r="H7304" t="s">
        <v>2643</v>
      </c>
      <c r="I7304" t="s">
        <v>285</v>
      </c>
      <c r="J7304" t="s">
        <v>22623</v>
      </c>
      <c r="K7304" t="s">
        <v>22624</v>
      </c>
      <c r="L7304" t="s">
        <v>9030</v>
      </c>
      <c r="M7304">
        <v>60</v>
      </c>
      <c r="N7304" t="s">
        <v>9971</v>
      </c>
      <c r="O7304" t="s">
        <v>22573</v>
      </c>
      <c r="P7304">
        <v>2</v>
      </c>
      <c r="Q7304">
        <v>308</v>
      </c>
      <c r="R7304">
        <v>512</v>
      </c>
      <c r="S7304">
        <v>131</v>
      </c>
      <c r="W7304">
        <v>0.31539200000000001</v>
      </c>
      <c r="X7304">
        <v>0.37847039999999998</v>
      </c>
    </row>
    <row r="7305" spans="1:24" hidden="1" x14ac:dyDescent="0.3">
      <c r="A7305" t="s">
        <v>22626</v>
      </c>
      <c r="B7305" t="s">
        <v>8174</v>
      </c>
      <c r="C7305" t="s">
        <v>6927</v>
      </c>
      <c r="D7305" t="s">
        <v>6926</v>
      </c>
      <c r="E7305" t="s">
        <v>113</v>
      </c>
      <c r="F7305" t="s">
        <v>6928</v>
      </c>
      <c r="G7305" t="s">
        <v>247</v>
      </c>
      <c r="H7305" t="s">
        <v>2643</v>
      </c>
      <c r="I7305" t="s">
        <v>285</v>
      </c>
      <c r="J7305" t="s">
        <v>22627</v>
      </c>
      <c r="K7305" t="s">
        <v>22628</v>
      </c>
      <c r="L7305" t="s">
        <v>9030</v>
      </c>
      <c r="M7305">
        <v>60</v>
      </c>
      <c r="N7305" t="s">
        <v>8442</v>
      </c>
      <c r="O7305" t="s">
        <v>10966</v>
      </c>
      <c r="P7305">
        <v>2</v>
      </c>
      <c r="Q7305">
        <v>2500</v>
      </c>
      <c r="R7305">
        <v>500</v>
      </c>
      <c r="T7305">
        <v>90</v>
      </c>
      <c r="U7305">
        <v>225</v>
      </c>
      <c r="W7305">
        <v>2.5</v>
      </c>
      <c r="X7305">
        <v>3</v>
      </c>
    </row>
    <row r="7306" spans="1:24" hidden="1" x14ac:dyDescent="0.3">
      <c r="A7306" t="s">
        <v>22629</v>
      </c>
      <c r="B7306" t="s">
        <v>8179</v>
      </c>
      <c r="C7306" t="s">
        <v>6927</v>
      </c>
      <c r="D7306" t="s">
        <v>6926</v>
      </c>
      <c r="E7306" t="s">
        <v>113</v>
      </c>
      <c r="F7306" t="s">
        <v>6928</v>
      </c>
      <c r="G7306" t="s">
        <v>247</v>
      </c>
      <c r="H7306" t="s">
        <v>2643</v>
      </c>
      <c r="I7306" t="s">
        <v>285</v>
      </c>
      <c r="J7306" t="s">
        <v>22627</v>
      </c>
      <c r="K7306" t="s">
        <v>22628</v>
      </c>
      <c r="L7306" t="s">
        <v>9030</v>
      </c>
      <c r="M7306">
        <v>60</v>
      </c>
      <c r="N7306" t="s">
        <v>9971</v>
      </c>
      <c r="O7306" t="s">
        <v>22573</v>
      </c>
      <c r="P7306">
        <v>2</v>
      </c>
      <c r="Q7306">
        <v>308</v>
      </c>
      <c r="R7306">
        <v>512</v>
      </c>
      <c r="S7306">
        <v>131</v>
      </c>
      <c r="W7306">
        <v>0.31539200000000001</v>
      </c>
      <c r="X7306">
        <v>0.37847039999999998</v>
      </c>
    </row>
    <row r="7307" spans="1:24" hidden="1" x14ac:dyDescent="0.3">
      <c r="A7307" t="s">
        <v>22630</v>
      </c>
      <c r="B7307" t="s">
        <v>8174</v>
      </c>
      <c r="C7307" t="s">
        <v>7956</v>
      </c>
      <c r="D7307" t="s">
        <v>7955</v>
      </c>
      <c r="E7307" t="s">
        <v>113</v>
      </c>
      <c r="F7307" t="s">
        <v>7957</v>
      </c>
      <c r="G7307" t="s">
        <v>247</v>
      </c>
      <c r="H7307" t="s">
        <v>2643</v>
      </c>
      <c r="I7307" t="s">
        <v>285</v>
      </c>
      <c r="J7307" t="s">
        <v>22631</v>
      </c>
      <c r="K7307" t="s">
        <v>22632</v>
      </c>
      <c r="L7307" t="s">
        <v>9030</v>
      </c>
      <c r="M7307">
        <v>60</v>
      </c>
      <c r="N7307" t="s">
        <v>8442</v>
      </c>
      <c r="O7307" t="s">
        <v>10966</v>
      </c>
      <c r="P7307">
        <v>2</v>
      </c>
      <c r="Q7307">
        <v>2500</v>
      </c>
      <c r="R7307">
        <v>500</v>
      </c>
      <c r="T7307">
        <v>65</v>
      </c>
      <c r="U7307">
        <v>225</v>
      </c>
      <c r="W7307">
        <v>2.5</v>
      </c>
      <c r="X7307">
        <v>3</v>
      </c>
    </row>
    <row r="7308" spans="1:24" hidden="1" x14ac:dyDescent="0.3">
      <c r="A7308" t="s">
        <v>22633</v>
      </c>
      <c r="B7308" t="s">
        <v>8617</v>
      </c>
      <c r="C7308" t="s">
        <v>7956</v>
      </c>
      <c r="D7308" t="s">
        <v>7955</v>
      </c>
      <c r="E7308" t="s">
        <v>113</v>
      </c>
      <c r="F7308" t="s">
        <v>7957</v>
      </c>
      <c r="G7308" t="s">
        <v>247</v>
      </c>
      <c r="H7308" t="s">
        <v>2643</v>
      </c>
      <c r="I7308" t="s">
        <v>285</v>
      </c>
      <c r="J7308" t="s">
        <v>22631</v>
      </c>
      <c r="K7308" t="s">
        <v>22632</v>
      </c>
      <c r="L7308" t="s">
        <v>9030</v>
      </c>
      <c r="M7308">
        <v>57</v>
      </c>
      <c r="N7308" t="s">
        <v>8442</v>
      </c>
      <c r="O7308" t="s">
        <v>10966</v>
      </c>
      <c r="P7308">
        <v>2</v>
      </c>
      <c r="Q7308">
        <v>2500</v>
      </c>
      <c r="R7308">
        <v>500</v>
      </c>
      <c r="T7308">
        <v>50</v>
      </c>
      <c r="U7308">
        <v>250</v>
      </c>
      <c r="W7308">
        <v>2.5</v>
      </c>
      <c r="X7308">
        <v>3</v>
      </c>
    </row>
    <row r="7309" spans="1:24" hidden="1" x14ac:dyDescent="0.3">
      <c r="A7309" t="s">
        <v>22634</v>
      </c>
      <c r="B7309" t="s">
        <v>8536</v>
      </c>
      <c r="C7309" t="s">
        <v>7956</v>
      </c>
      <c r="D7309" t="s">
        <v>7955</v>
      </c>
      <c r="E7309" t="s">
        <v>113</v>
      </c>
      <c r="F7309" t="s">
        <v>7957</v>
      </c>
      <c r="G7309" t="s">
        <v>247</v>
      </c>
      <c r="H7309" t="s">
        <v>2643</v>
      </c>
      <c r="I7309" t="s">
        <v>285</v>
      </c>
      <c r="J7309" t="s">
        <v>22631</v>
      </c>
      <c r="K7309" t="s">
        <v>22632</v>
      </c>
      <c r="L7309" t="s">
        <v>9030</v>
      </c>
      <c r="M7309">
        <v>57</v>
      </c>
      <c r="N7309" t="s">
        <v>8614</v>
      </c>
      <c r="O7309" t="s">
        <v>9568</v>
      </c>
      <c r="P7309">
        <v>2</v>
      </c>
      <c r="Q7309">
        <v>409</v>
      </c>
      <c r="R7309">
        <v>269</v>
      </c>
      <c r="W7309">
        <v>0.22004199999999999</v>
      </c>
      <c r="X7309">
        <v>0.26405039999999996</v>
      </c>
    </row>
    <row r="7310" spans="1:24" hidden="1" x14ac:dyDescent="0.3">
      <c r="A7310" t="s">
        <v>22635</v>
      </c>
      <c r="B7310" t="s">
        <v>8174</v>
      </c>
      <c r="C7310" t="s">
        <v>22636</v>
      </c>
      <c r="D7310" t="s">
        <v>22637</v>
      </c>
      <c r="E7310" t="s">
        <v>113</v>
      </c>
      <c r="F7310" t="s">
        <v>22638</v>
      </c>
      <c r="G7310" t="s">
        <v>247</v>
      </c>
      <c r="H7310" t="s">
        <v>419</v>
      </c>
      <c r="I7310" t="s">
        <v>115</v>
      </c>
      <c r="J7310" t="s">
        <v>22639</v>
      </c>
      <c r="K7310" t="s">
        <v>22640</v>
      </c>
      <c r="L7310" t="s">
        <v>8842</v>
      </c>
      <c r="M7310">
        <v>69</v>
      </c>
      <c r="N7310" t="s">
        <v>9085</v>
      </c>
      <c r="O7310" t="s">
        <v>11214</v>
      </c>
      <c r="P7310">
        <v>3</v>
      </c>
      <c r="Q7310">
        <v>1499</v>
      </c>
      <c r="R7310">
        <v>429</v>
      </c>
      <c r="T7310">
        <v>0</v>
      </c>
      <c r="U7310">
        <v>120</v>
      </c>
      <c r="V7310">
        <v>240</v>
      </c>
      <c r="W7310">
        <v>1.9292130000000001</v>
      </c>
      <c r="X7310">
        <v>2.3150556</v>
      </c>
    </row>
    <row r="7311" spans="1:24" hidden="1" x14ac:dyDescent="0.3">
      <c r="A7311" t="s">
        <v>22641</v>
      </c>
      <c r="B7311" t="s">
        <v>8179</v>
      </c>
      <c r="C7311" t="s">
        <v>22636</v>
      </c>
      <c r="D7311" t="s">
        <v>22637</v>
      </c>
      <c r="E7311" t="s">
        <v>113</v>
      </c>
      <c r="F7311" t="s">
        <v>22638</v>
      </c>
      <c r="G7311" t="s">
        <v>247</v>
      </c>
      <c r="H7311" t="s">
        <v>419</v>
      </c>
      <c r="I7311" t="s">
        <v>115</v>
      </c>
      <c r="J7311" t="s">
        <v>22639</v>
      </c>
      <c r="K7311" t="s">
        <v>22640</v>
      </c>
      <c r="L7311" t="s">
        <v>8842</v>
      </c>
      <c r="M7311">
        <v>69</v>
      </c>
      <c r="N7311" t="s">
        <v>9085</v>
      </c>
      <c r="O7311" t="s">
        <v>16695</v>
      </c>
      <c r="P7311">
        <v>2</v>
      </c>
      <c r="Q7311">
        <v>400</v>
      </c>
      <c r="R7311">
        <v>300</v>
      </c>
      <c r="W7311">
        <v>0.24</v>
      </c>
      <c r="X7311">
        <v>0.28799999999999998</v>
      </c>
    </row>
    <row r="7312" spans="1:24" hidden="1" x14ac:dyDescent="0.3">
      <c r="A7312" t="s">
        <v>22642</v>
      </c>
      <c r="B7312" t="s">
        <v>8536</v>
      </c>
      <c r="C7312" t="s">
        <v>22636</v>
      </c>
      <c r="D7312" t="s">
        <v>22637</v>
      </c>
      <c r="E7312" t="s">
        <v>113</v>
      </c>
      <c r="F7312" t="s">
        <v>22638</v>
      </c>
      <c r="G7312" t="s">
        <v>247</v>
      </c>
      <c r="H7312" t="s">
        <v>419</v>
      </c>
      <c r="I7312" t="s">
        <v>115</v>
      </c>
      <c r="J7312" t="s">
        <v>22639</v>
      </c>
      <c r="K7312" t="s">
        <v>22640</v>
      </c>
      <c r="L7312" t="s">
        <v>8842</v>
      </c>
      <c r="M7312">
        <v>69</v>
      </c>
      <c r="N7312" t="s">
        <v>9085</v>
      </c>
      <c r="O7312" t="s">
        <v>11880</v>
      </c>
      <c r="P7312">
        <v>3</v>
      </c>
      <c r="Q7312">
        <v>400</v>
      </c>
      <c r="R7312">
        <v>300</v>
      </c>
      <c r="W7312">
        <v>0.36</v>
      </c>
      <c r="X7312">
        <v>0.432</v>
      </c>
    </row>
    <row r="7313" spans="1:24" hidden="1" x14ac:dyDescent="0.3">
      <c r="A7313" t="s">
        <v>22643</v>
      </c>
      <c r="B7313" t="s">
        <v>8539</v>
      </c>
      <c r="C7313" t="s">
        <v>22636</v>
      </c>
      <c r="D7313" t="s">
        <v>22637</v>
      </c>
      <c r="E7313" t="s">
        <v>113</v>
      </c>
      <c r="F7313" t="s">
        <v>22638</v>
      </c>
      <c r="G7313" t="s">
        <v>247</v>
      </c>
      <c r="H7313" t="s">
        <v>419</v>
      </c>
      <c r="I7313" t="s">
        <v>115</v>
      </c>
      <c r="J7313" t="s">
        <v>22639</v>
      </c>
      <c r="K7313" t="s">
        <v>22640</v>
      </c>
      <c r="L7313" t="s">
        <v>8842</v>
      </c>
      <c r="M7313">
        <v>68</v>
      </c>
      <c r="N7313" t="s">
        <v>9085</v>
      </c>
      <c r="O7313" t="s">
        <v>9131</v>
      </c>
      <c r="P7313">
        <v>4</v>
      </c>
      <c r="Q7313">
        <v>210</v>
      </c>
      <c r="R7313">
        <v>210</v>
      </c>
      <c r="W7313">
        <v>0.1764</v>
      </c>
      <c r="X7313">
        <v>0.21168000000000001</v>
      </c>
    </row>
    <row r="7314" spans="1:24" hidden="1" x14ac:dyDescent="0.3">
      <c r="A7314" t="s">
        <v>22644</v>
      </c>
      <c r="B7314" t="s">
        <v>8211</v>
      </c>
      <c r="C7314" t="s">
        <v>22636</v>
      </c>
      <c r="D7314" t="s">
        <v>22637</v>
      </c>
      <c r="E7314" t="s">
        <v>113</v>
      </c>
      <c r="F7314" t="s">
        <v>22638</v>
      </c>
      <c r="G7314" t="s">
        <v>247</v>
      </c>
      <c r="H7314" t="s">
        <v>419</v>
      </c>
      <c r="I7314" t="s">
        <v>115</v>
      </c>
      <c r="J7314" t="s">
        <v>22639</v>
      </c>
      <c r="K7314" t="s">
        <v>22640</v>
      </c>
      <c r="L7314" t="s">
        <v>8842</v>
      </c>
      <c r="M7314">
        <v>67</v>
      </c>
      <c r="N7314" t="s">
        <v>113</v>
      </c>
      <c r="O7314" t="s">
        <v>9493</v>
      </c>
      <c r="P7314">
        <v>1</v>
      </c>
      <c r="Q7314">
        <v>1.2</v>
      </c>
      <c r="T7314">
        <v>6.78</v>
      </c>
      <c r="W7314">
        <v>1.1309733552923256</v>
      </c>
      <c r="X7314">
        <v>1.8095573684677211</v>
      </c>
    </row>
    <row r="7315" spans="1:24" hidden="1" x14ac:dyDescent="0.3">
      <c r="A7315" t="s">
        <v>22645</v>
      </c>
      <c r="B7315" t="s">
        <v>8249</v>
      </c>
      <c r="C7315" t="s">
        <v>22636</v>
      </c>
      <c r="D7315" t="s">
        <v>22637</v>
      </c>
      <c r="E7315" t="s">
        <v>113</v>
      </c>
      <c r="F7315" t="s">
        <v>22638</v>
      </c>
      <c r="G7315" t="s">
        <v>247</v>
      </c>
      <c r="H7315" t="s">
        <v>419</v>
      </c>
      <c r="I7315" t="s">
        <v>115</v>
      </c>
      <c r="J7315" t="s">
        <v>22639</v>
      </c>
      <c r="K7315" t="s">
        <v>22640</v>
      </c>
      <c r="L7315" t="s">
        <v>8842</v>
      </c>
      <c r="M7315">
        <v>67</v>
      </c>
      <c r="N7315" t="s">
        <v>113</v>
      </c>
      <c r="O7315" t="s">
        <v>9493</v>
      </c>
      <c r="P7315">
        <v>1</v>
      </c>
      <c r="Q7315">
        <v>0.9</v>
      </c>
      <c r="T7315">
        <v>165.44</v>
      </c>
      <c r="W7315">
        <v>0.63617251235193317</v>
      </c>
      <c r="X7315">
        <v>1.0178760197630932</v>
      </c>
    </row>
    <row r="7316" spans="1:24" hidden="1" x14ac:dyDescent="0.3">
      <c r="A7316" t="s">
        <v>22646</v>
      </c>
      <c r="B7316" t="s">
        <v>8174</v>
      </c>
      <c r="C7316" t="s">
        <v>22647</v>
      </c>
      <c r="D7316" t="s">
        <v>22648</v>
      </c>
      <c r="E7316" t="s">
        <v>113</v>
      </c>
      <c r="F7316" t="s">
        <v>22649</v>
      </c>
      <c r="G7316" t="s">
        <v>247</v>
      </c>
      <c r="H7316" t="s">
        <v>308</v>
      </c>
      <c r="I7316" t="s">
        <v>115</v>
      </c>
      <c r="J7316" t="s">
        <v>22650</v>
      </c>
      <c r="K7316" t="s">
        <v>22651</v>
      </c>
      <c r="L7316" t="s">
        <v>120</v>
      </c>
      <c r="M7316">
        <v>39</v>
      </c>
      <c r="N7316" t="s">
        <v>9085</v>
      </c>
      <c r="O7316" t="s">
        <v>17159</v>
      </c>
      <c r="P7316">
        <v>3</v>
      </c>
      <c r="Q7316">
        <v>1450</v>
      </c>
      <c r="R7316">
        <v>400</v>
      </c>
      <c r="T7316">
        <v>20</v>
      </c>
      <c r="U7316">
        <v>110</v>
      </c>
      <c r="V7316">
        <v>180</v>
      </c>
      <c r="W7316">
        <v>1.74</v>
      </c>
      <c r="X7316">
        <v>2.0880000000000001</v>
      </c>
    </row>
    <row r="7317" spans="1:24" hidden="1" x14ac:dyDescent="0.3">
      <c r="A7317" t="s">
        <v>22652</v>
      </c>
      <c r="B7317" t="s">
        <v>8617</v>
      </c>
      <c r="C7317" t="s">
        <v>22647</v>
      </c>
      <c r="D7317" t="s">
        <v>22648</v>
      </c>
      <c r="E7317" t="s">
        <v>113</v>
      </c>
      <c r="F7317" t="s">
        <v>22649</v>
      </c>
      <c r="G7317" t="s">
        <v>247</v>
      </c>
      <c r="H7317" t="s">
        <v>308</v>
      </c>
      <c r="I7317" t="s">
        <v>115</v>
      </c>
      <c r="J7317" t="s">
        <v>22650</v>
      </c>
      <c r="K7317" t="s">
        <v>22651</v>
      </c>
      <c r="L7317" t="s">
        <v>120</v>
      </c>
      <c r="M7317">
        <v>37</v>
      </c>
      <c r="N7317" t="s">
        <v>9085</v>
      </c>
      <c r="O7317" t="s">
        <v>11169</v>
      </c>
      <c r="P7317">
        <v>3</v>
      </c>
      <c r="Q7317">
        <v>2009</v>
      </c>
      <c r="R7317">
        <v>469</v>
      </c>
      <c r="T7317">
        <v>20</v>
      </c>
      <c r="U7317">
        <v>110</v>
      </c>
      <c r="V7317">
        <v>180</v>
      </c>
      <c r="W7317">
        <v>2.8266629999999999</v>
      </c>
      <c r="X7317">
        <v>3.3919956</v>
      </c>
    </row>
    <row r="7318" spans="1:24" hidden="1" x14ac:dyDescent="0.3">
      <c r="A7318" t="s">
        <v>22653</v>
      </c>
      <c r="B7318" t="s">
        <v>8179</v>
      </c>
      <c r="C7318" t="s">
        <v>22647</v>
      </c>
      <c r="D7318" t="s">
        <v>22648</v>
      </c>
      <c r="E7318" t="s">
        <v>113</v>
      </c>
      <c r="F7318" t="s">
        <v>22649</v>
      </c>
      <c r="G7318" t="s">
        <v>247</v>
      </c>
      <c r="H7318" t="s">
        <v>308</v>
      </c>
      <c r="I7318" t="s">
        <v>115</v>
      </c>
      <c r="J7318" t="s">
        <v>22650</v>
      </c>
      <c r="K7318" t="s">
        <v>22651</v>
      </c>
      <c r="L7318" t="s">
        <v>120</v>
      </c>
      <c r="M7318">
        <v>37</v>
      </c>
      <c r="N7318" t="s">
        <v>9085</v>
      </c>
      <c r="O7318" t="s">
        <v>11880</v>
      </c>
      <c r="P7318">
        <v>3</v>
      </c>
      <c r="Q7318">
        <v>400</v>
      </c>
      <c r="R7318">
        <v>300</v>
      </c>
      <c r="W7318">
        <v>0.36</v>
      </c>
      <c r="X7318">
        <v>0.432</v>
      </c>
    </row>
    <row r="7319" spans="1:24" hidden="1" x14ac:dyDescent="0.3">
      <c r="A7319" t="s">
        <v>22654</v>
      </c>
      <c r="B7319" t="s">
        <v>8536</v>
      </c>
      <c r="C7319" t="s">
        <v>22647</v>
      </c>
      <c r="D7319" t="s">
        <v>22648</v>
      </c>
      <c r="E7319" t="s">
        <v>113</v>
      </c>
      <c r="F7319" t="s">
        <v>22649</v>
      </c>
      <c r="G7319" t="s">
        <v>247</v>
      </c>
      <c r="H7319" t="s">
        <v>308</v>
      </c>
      <c r="I7319" t="s">
        <v>115</v>
      </c>
      <c r="J7319" t="s">
        <v>22650</v>
      </c>
      <c r="K7319" t="s">
        <v>22651</v>
      </c>
      <c r="L7319" t="s">
        <v>120</v>
      </c>
      <c r="M7319">
        <v>37</v>
      </c>
      <c r="N7319" t="s">
        <v>9085</v>
      </c>
      <c r="O7319" t="s">
        <v>16695</v>
      </c>
      <c r="P7319">
        <v>3</v>
      </c>
      <c r="Q7319">
        <v>400</v>
      </c>
      <c r="R7319">
        <v>300</v>
      </c>
      <c r="W7319">
        <v>0.36</v>
      </c>
      <c r="X7319">
        <v>0.432</v>
      </c>
    </row>
    <row r="7320" spans="1:24" hidden="1" x14ac:dyDescent="0.3">
      <c r="A7320" t="s">
        <v>22655</v>
      </c>
      <c r="B7320" t="s">
        <v>8539</v>
      </c>
      <c r="C7320" t="s">
        <v>22647</v>
      </c>
      <c r="D7320" t="s">
        <v>22648</v>
      </c>
      <c r="E7320" t="s">
        <v>113</v>
      </c>
      <c r="F7320" t="s">
        <v>22649</v>
      </c>
      <c r="G7320" t="s">
        <v>247</v>
      </c>
      <c r="H7320" t="s">
        <v>308</v>
      </c>
      <c r="I7320" t="s">
        <v>115</v>
      </c>
      <c r="J7320" t="s">
        <v>22650</v>
      </c>
      <c r="K7320" t="s">
        <v>22651</v>
      </c>
      <c r="L7320" t="s">
        <v>120</v>
      </c>
      <c r="M7320">
        <v>38</v>
      </c>
      <c r="N7320" t="s">
        <v>9085</v>
      </c>
      <c r="O7320" t="s">
        <v>9131</v>
      </c>
      <c r="P7320">
        <v>2</v>
      </c>
      <c r="Q7320">
        <v>210</v>
      </c>
      <c r="R7320">
        <v>210</v>
      </c>
      <c r="W7320">
        <v>8.8200000000000001E-2</v>
      </c>
      <c r="X7320">
        <v>0.10584</v>
      </c>
    </row>
    <row r="7321" spans="1:24" hidden="1" x14ac:dyDescent="0.3">
      <c r="A7321" t="s">
        <v>22656</v>
      </c>
      <c r="B7321" t="s">
        <v>8211</v>
      </c>
      <c r="C7321" t="s">
        <v>22647</v>
      </c>
      <c r="D7321" t="s">
        <v>22648</v>
      </c>
      <c r="E7321" t="s">
        <v>113</v>
      </c>
      <c r="F7321" t="s">
        <v>22649</v>
      </c>
      <c r="G7321" t="s">
        <v>247</v>
      </c>
      <c r="H7321" t="s">
        <v>308</v>
      </c>
      <c r="I7321" t="s">
        <v>115</v>
      </c>
      <c r="J7321" t="s">
        <v>22650</v>
      </c>
      <c r="K7321" t="s">
        <v>22651</v>
      </c>
      <c r="L7321" t="s">
        <v>120</v>
      </c>
      <c r="M7321">
        <v>38</v>
      </c>
      <c r="N7321" t="s">
        <v>10031</v>
      </c>
      <c r="O7321" t="s">
        <v>9344</v>
      </c>
      <c r="P7321">
        <v>1</v>
      </c>
      <c r="Q7321">
        <v>0.6</v>
      </c>
      <c r="T7321">
        <v>357.63</v>
      </c>
      <c r="W7321">
        <v>0.28274333882308139</v>
      </c>
      <c r="X7321">
        <v>0.45238934211693027</v>
      </c>
    </row>
    <row r="7322" spans="1:24" hidden="1" x14ac:dyDescent="0.3">
      <c r="A7322" t="s">
        <v>22657</v>
      </c>
      <c r="B7322" t="s">
        <v>1304</v>
      </c>
      <c r="C7322" t="s">
        <v>22647</v>
      </c>
      <c r="D7322" t="s">
        <v>22648</v>
      </c>
      <c r="E7322" t="s">
        <v>113</v>
      </c>
      <c r="F7322" t="s">
        <v>22649</v>
      </c>
      <c r="G7322" t="s">
        <v>247</v>
      </c>
      <c r="H7322" t="s">
        <v>308</v>
      </c>
      <c r="I7322" t="s">
        <v>115</v>
      </c>
      <c r="J7322" t="s">
        <v>22650</v>
      </c>
      <c r="K7322" t="s">
        <v>22651</v>
      </c>
      <c r="L7322" t="s">
        <v>120</v>
      </c>
      <c r="M7322">
        <v>0</v>
      </c>
      <c r="N7322" t="s">
        <v>113</v>
      </c>
      <c r="O7322" t="s">
        <v>13812</v>
      </c>
      <c r="P7322">
        <v>1</v>
      </c>
    </row>
    <row r="7323" spans="1:24" hidden="1" x14ac:dyDescent="0.3">
      <c r="A7323" t="s">
        <v>22658</v>
      </c>
      <c r="B7323" t="s">
        <v>8174</v>
      </c>
      <c r="C7323" t="s">
        <v>5274</v>
      </c>
      <c r="D7323" t="s">
        <v>5273</v>
      </c>
      <c r="E7323" t="s">
        <v>113</v>
      </c>
      <c r="F7323" t="s">
        <v>5275</v>
      </c>
      <c r="G7323" t="s">
        <v>247</v>
      </c>
      <c r="H7323" t="s">
        <v>308</v>
      </c>
      <c r="I7323" t="s">
        <v>115</v>
      </c>
      <c r="J7323" t="s">
        <v>22659</v>
      </c>
      <c r="K7323" t="s">
        <v>22660</v>
      </c>
      <c r="L7323" t="s">
        <v>8903</v>
      </c>
      <c r="M7323">
        <v>29</v>
      </c>
      <c r="N7323" t="s">
        <v>9085</v>
      </c>
      <c r="O7323" t="s">
        <v>17159</v>
      </c>
      <c r="P7323">
        <v>3</v>
      </c>
      <c r="Q7323">
        <v>1450</v>
      </c>
      <c r="R7323">
        <v>400</v>
      </c>
      <c r="T7323">
        <v>30</v>
      </c>
      <c r="U7323">
        <v>120</v>
      </c>
      <c r="V7323">
        <v>210</v>
      </c>
      <c r="W7323">
        <v>1.74</v>
      </c>
      <c r="X7323">
        <v>2.0880000000000001</v>
      </c>
    </row>
    <row r="7324" spans="1:24" hidden="1" x14ac:dyDescent="0.3">
      <c r="A7324" t="s">
        <v>22661</v>
      </c>
      <c r="B7324" t="s">
        <v>8617</v>
      </c>
      <c r="C7324" t="s">
        <v>5274</v>
      </c>
      <c r="D7324" t="s">
        <v>5273</v>
      </c>
      <c r="E7324" t="s">
        <v>113</v>
      </c>
      <c r="F7324" t="s">
        <v>5275</v>
      </c>
      <c r="G7324" t="s">
        <v>247</v>
      </c>
      <c r="H7324" t="s">
        <v>308</v>
      </c>
      <c r="I7324" t="s">
        <v>115</v>
      </c>
      <c r="J7324" t="s">
        <v>22659</v>
      </c>
      <c r="K7324" t="s">
        <v>22660</v>
      </c>
      <c r="L7324" t="s">
        <v>8903</v>
      </c>
      <c r="M7324">
        <v>27</v>
      </c>
      <c r="N7324" t="s">
        <v>9085</v>
      </c>
      <c r="O7324" t="s">
        <v>18672</v>
      </c>
      <c r="P7324">
        <v>3</v>
      </c>
      <c r="Q7324">
        <v>1499</v>
      </c>
      <c r="R7324">
        <v>369</v>
      </c>
      <c r="T7324">
        <v>30</v>
      </c>
      <c r="U7324">
        <v>120</v>
      </c>
      <c r="V7324">
        <v>210</v>
      </c>
      <c r="W7324">
        <v>1.6593929999999999</v>
      </c>
      <c r="X7324">
        <v>1.9912715999999997</v>
      </c>
    </row>
    <row r="7325" spans="1:24" hidden="1" x14ac:dyDescent="0.3">
      <c r="A7325" t="s">
        <v>22662</v>
      </c>
      <c r="B7325" t="s">
        <v>8179</v>
      </c>
      <c r="C7325" t="s">
        <v>5274</v>
      </c>
      <c r="D7325" t="s">
        <v>5273</v>
      </c>
      <c r="E7325" t="s">
        <v>113</v>
      </c>
      <c r="F7325" t="s">
        <v>5275</v>
      </c>
      <c r="G7325" t="s">
        <v>247</v>
      </c>
      <c r="H7325" t="s">
        <v>308</v>
      </c>
      <c r="I7325" t="s">
        <v>115</v>
      </c>
      <c r="J7325" t="s">
        <v>22659</v>
      </c>
      <c r="K7325" t="s">
        <v>22660</v>
      </c>
      <c r="L7325" t="s">
        <v>8903</v>
      </c>
      <c r="M7325">
        <v>27</v>
      </c>
      <c r="N7325" t="s">
        <v>9085</v>
      </c>
      <c r="O7325" t="s">
        <v>11880</v>
      </c>
      <c r="P7325">
        <v>3</v>
      </c>
      <c r="Q7325">
        <v>400</v>
      </c>
      <c r="R7325">
        <v>300</v>
      </c>
      <c r="W7325">
        <v>0.36</v>
      </c>
      <c r="X7325">
        <v>0.432</v>
      </c>
    </row>
    <row r="7326" spans="1:24" hidden="1" x14ac:dyDescent="0.3">
      <c r="A7326" t="s">
        <v>22663</v>
      </c>
      <c r="B7326" t="s">
        <v>8536</v>
      </c>
      <c r="C7326" t="s">
        <v>5274</v>
      </c>
      <c r="D7326" t="s">
        <v>5273</v>
      </c>
      <c r="E7326" t="s">
        <v>113</v>
      </c>
      <c r="F7326" t="s">
        <v>5275</v>
      </c>
      <c r="G7326" t="s">
        <v>247</v>
      </c>
      <c r="H7326" t="s">
        <v>308</v>
      </c>
      <c r="I7326" t="s">
        <v>115</v>
      </c>
      <c r="J7326" t="s">
        <v>22659</v>
      </c>
      <c r="K7326" t="s">
        <v>22660</v>
      </c>
      <c r="L7326" t="s">
        <v>8903</v>
      </c>
      <c r="M7326">
        <v>27</v>
      </c>
      <c r="N7326" t="s">
        <v>9085</v>
      </c>
      <c r="O7326" t="s">
        <v>16695</v>
      </c>
      <c r="P7326">
        <v>3</v>
      </c>
      <c r="Q7326">
        <v>400</v>
      </c>
      <c r="R7326">
        <v>300</v>
      </c>
      <c r="W7326">
        <v>0.36</v>
      </c>
      <c r="X7326">
        <v>0.432</v>
      </c>
    </row>
    <row r="7327" spans="1:24" hidden="1" x14ac:dyDescent="0.3">
      <c r="A7327" t="s">
        <v>22664</v>
      </c>
      <c r="B7327" t="s">
        <v>1304</v>
      </c>
      <c r="C7327" t="s">
        <v>5274</v>
      </c>
      <c r="D7327" t="s">
        <v>5273</v>
      </c>
      <c r="E7327" t="s">
        <v>113</v>
      </c>
      <c r="F7327" t="s">
        <v>5275</v>
      </c>
      <c r="G7327" t="s">
        <v>247</v>
      </c>
      <c r="H7327" t="s">
        <v>308</v>
      </c>
      <c r="I7327" t="s">
        <v>115</v>
      </c>
      <c r="J7327" t="s">
        <v>22659</v>
      </c>
      <c r="K7327" t="s">
        <v>22660</v>
      </c>
      <c r="L7327" t="s">
        <v>8903</v>
      </c>
      <c r="M7327">
        <v>0</v>
      </c>
      <c r="N7327" t="s">
        <v>113</v>
      </c>
      <c r="O7327" t="s">
        <v>13812</v>
      </c>
      <c r="P7327">
        <v>1</v>
      </c>
    </row>
    <row r="7328" spans="1:24" hidden="1" x14ac:dyDescent="0.3">
      <c r="A7328" t="s">
        <v>22665</v>
      </c>
      <c r="B7328" t="s">
        <v>8174</v>
      </c>
      <c r="C7328" t="s">
        <v>5490</v>
      </c>
      <c r="D7328" t="s">
        <v>5489</v>
      </c>
      <c r="E7328" t="s">
        <v>113</v>
      </c>
      <c r="F7328" t="s">
        <v>5491</v>
      </c>
      <c r="G7328" t="s">
        <v>247</v>
      </c>
      <c r="H7328" t="s">
        <v>308</v>
      </c>
      <c r="I7328" t="s">
        <v>115</v>
      </c>
      <c r="J7328" t="s">
        <v>22666</v>
      </c>
      <c r="K7328" t="s">
        <v>22667</v>
      </c>
      <c r="L7328" t="s">
        <v>8903</v>
      </c>
      <c r="M7328">
        <v>29</v>
      </c>
      <c r="N7328" t="s">
        <v>9085</v>
      </c>
      <c r="O7328" t="s">
        <v>17159</v>
      </c>
      <c r="P7328">
        <v>3</v>
      </c>
      <c r="Q7328">
        <v>1450</v>
      </c>
      <c r="R7328">
        <v>400</v>
      </c>
      <c r="T7328">
        <v>350</v>
      </c>
      <c r="U7328">
        <v>70</v>
      </c>
      <c r="V7328">
        <v>200</v>
      </c>
      <c r="W7328">
        <v>1.74</v>
      </c>
      <c r="X7328">
        <v>2.0880000000000001</v>
      </c>
    </row>
    <row r="7329" spans="1:24" hidden="1" x14ac:dyDescent="0.3">
      <c r="A7329" t="s">
        <v>22668</v>
      </c>
      <c r="B7329" t="s">
        <v>8617</v>
      </c>
      <c r="C7329" t="s">
        <v>5490</v>
      </c>
      <c r="D7329" t="s">
        <v>5489</v>
      </c>
      <c r="E7329" t="s">
        <v>113</v>
      </c>
      <c r="F7329" t="s">
        <v>5491</v>
      </c>
      <c r="G7329" t="s">
        <v>247</v>
      </c>
      <c r="H7329" t="s">
        <v>308</v>
      </c>
      <c r="I7329" t="s">
        <v>115</v>
      </c>
      <c r="J7329" t="s">
        <v>22666</v>
      </c>
      <c r="K7329" t="s">
        <v>22667</v>
      </c>
      <c r="L7329" t="s">
        <v>8903</v>
      </c>
      <c r="M7329">
        <v>27</v>
      </c>
      <c r="N7329" t="s">
        <v>9085</v>
      </c>
      <c r="O7329" t="s">
        <v>17739</v>
      </c>
      <c r="P7329">
        <v>3</v>
      </c>
      <c r="Q7329">
        <v>1499</v>
      </c>
      <c r="R7329">
        <v>429</v>
      </c>
      <c r="T7329">
        <v>350</v>
      </c>
      <c r="U7329">
        <v>70</v>
      </c>
      <c r="V7329">
        <v>200</v>
      </c>
      <c r="W7329">
        <v>1.9292130000000001</v>
      </c>
      <c r="X7329">
        <v>2.3150556</v>
      </c>
    </row>
    <row r="7330" spans="1:24" hidden="1" x14ac:dyDescent="0.3">
      <c r="A7330" t="s">
        <v>22669</v>
      </c>
      <c r="B7330" t="s">
        <v>8179</v>
      </c>
      <c r="C7330" t="s">
        <v>5490</v>
      </c>
      <c r="D7330" t="s">
        <v>5489</v>
      </c>
      <c r="E7330" t="s">
        <v>113</v>
      </c>
      <c r="F7330" t="s">
        <v>5491</v>
      </c>
      <c r="G7330" t="s">
        <v>247</v>
      </c>
      <c r="H7330" t="s">
        <v>308</v>
      </c>
      <c r="I7330" t="s">
        <v>115</v>
      </c>
      <c r="J7330" t="s">
        <v>22666</v>
      </c>
      <c r="K7330" t="s">
        <v>22667</v>
      </c>
      <c r="L7330" t="s">
        <v>8903</v>
      </c>
      <c r="M7330">
        <v>27</v>
      </c>
      <c r="N7330" t="s">
        <v>9085</v>
      </c>
      <c r="O7330" t="s">
        <v>17667</v>
      </c>
      <c r="P7330">
        <v>3</v>
      </c>
      <c r="Q7330">
        <v>520</v>
      </c>
      <c r="R7330">
        <v>480</v>
      </c>
      <c r="W7330">
        <v>0.74880000000000002</v>
      </c>
      <c r="X7330">
        <v>0.89856000000000003</v>
      </c>
    </row>
    <row r="7331" spans="1:24" hidden="1" x14ac:dyDescent="0.3">
      <c r="A7331" t="s">
        <v>22670</v>
      </c>
      <c r="B7331" t="s">
        <v>8536</v>
      </c>
      <c r="C7331" t="s">
        <v>5490</v>
      </c>
      <c r="D7331" t="s">
        <v>5489</v>
      </c>
      <c r="E7331" t="s">
        <v>113</v>
      </c>
      <c r="F7331" t="s">
        <v>5491</v>
      </c>
      <c r="G7331" t="s">
        <v>247</v>
      </c>
      <c r="H7331" t="s">
        <v>308</v>
      </c>
      <c r="I7331" t="s">
        <v>115</v>
      </c>
      <c r="J7331" t="s">
        <v>22666</v>
      </c>
      <c r="K7331" t="s">
        <v>22667</v>
      </c>
      <c r="L7331" t="s">
        <v>8903</v>
      </c>
      <c r="M7331">
        <v>28</v>
      </c>
      <c r="N7331" t="s">
        <v>9085</v>
      </c>
      <c r="O7331" t="s">
        <v>9131</v>
      </c>
      <c r="P7331">
        <v>2</v>
      </c>
      <c r="Q7331">
        <v>210</v>
      </c>
      <c r="R7331">
        <v>210</v>
      </c>
      <c r="W7331">
        <v>8.8200000000000001E-2</v>
      </c>
      <c r="X7331">
        <v>0.10584</v>
      </c>
    </row>
    <row r="7332" spans="1:24" hidden="1" x14ac:dyDescent="0.3">
      <c r="A7332" t="s">
        <v>22671</v>
      </c>
      <c r="B7332" t="s">
        <v>8211</v>
      </c>
      <c r="C7332" t="s">
        <v>5490</v>
      </c>
      <c r="D7332" t="s">
        <v>5489</v>
      </c>
      <c r="E7332" t="s">
        <v>113</v>
      </c>
      <c r="F7332" t="s">
        <v>5491</v>
      </c>
      <c r="G7332" t="s">
        <v>247</v>
      </c>
      <c r="H7332" t="s">
        <v>308</v>
      </c>
      <c r="I7332" t="s">
        <v>115</v>
      </c>
      <c r="J7332" t="s">
        <v>22666</v>
      </c>
      <c r="K7332" t="s">
        <v>22667</v>
      </c>
      <c r="L7332" t="s">
        <v>8903</v>
      </c>
      <c r="M7332">
        <v>28</v>
      </c>
      <c r="N7332" t="s">
        <v>10031</v>
      </c>
      <c r="O7332" t="s">
        <v>9344</v>
      </c>
      <c r="P7332">
        <v>1</v>
      </c>
      <c r="Q7332">
        <v>0.6</v>
      </c>
      <c r="T7332">
        <v>194.53</v>
      </c>
      <c r="W7332">
        <v>0.28274333882308139</v>
      </c>
      <c r="X7332">
        <v>0.45238934211693027</v>
      </c>
    </row>
    <row r="7333" spans="1:24" hidden="1" x14ac:dyDescent="0.3">
      <c r="A7333" t="s">
        <v>22672</v>
      </c>
      <c r="B7333" t="s">
        <v>1304</v>
      </c>
      <c r="C7333" t="s">
        <v>5490</v>
      </c>
      <c r="D7333" t="s">
        <v>5489</v>
      </c>
      <c r="E7333" t="s">
        <v>113</v>
      </c>
      <c r="F7333" t="s">
        <v>5491</v>
      </c>
      <c r="G7333" t="s">
        <v>247</v>
      </c>
      <c r="H7333" t="s">
        <v>308</v>
      </c>
      <c r="I7333" t="s">
        <v>115</v>
      </c>
      <c r="J7333" t="s">
        <v>22666</v>
      </c>
      <c r="K7333" t="s">
        <v>22667</v>
      </c>
      <c r="L7333" t="s">
        <v>8903</v>
      </c>
      <c r="M7333">
        <v>0</v>
      </c>
      <c r="N7333" t="s">
        <v>113</v>
      </c>
      <c r="O7333" t="s">
        <v>13812</v>
      </c>
      <c r="P7333">
        <v>1</v>
      </c>
    </row>
    <row r="7334" spans="1:24" hidden="1" x14ac:dyDescent="0.3">
      <c r="A7334" t="s">
        <v>22673</v>
      </c>
      <c r="B7334" t="s">
        <v>8174</v>
      </c>
      <c r="C7334" t="s">
        <v>8007</v>
      </c>
      <c r="D7334" t="s">
        <v>8006</v>
      </c>
      <c r="E7334" t="s">
        <v>113</v>
      </c>
      <c r="F7334" t="s">
        <v>8008</v>
      </c>
      <c r="G7334" t="s">
        <v>133</v>
      </c>
      <c r="H7334" t="s">
        <v>2044</v>
      </c>
      <c r="I7334" t="s">
        <v>438</v>
      </c>
      <c r="J7334" t="s">
        <v>22674</v>
      </c>
      <c r="K7334" t="s">
        <v>22675</v>
      </c>
      <c r="L7334" t="s">
        <v>9030</v>
      </c>
      <c r="M7334">
        <v>60</v>
      </c>
      <c r="N7334" t="s">
        <v>113</v>
      </c>
      <c r="O7334" t="s">
        <v>20006</v>
      </c>
      <c r="P7334">
        <v>2</v>
      </c>
      <c r="Q7334">
        <v>2500</v>
      </c>
      <c r="R7334">
        <v>355</v>
      </c>
      <c r="S7334">
        <v>192</v>
      </c>
      <c r="T7334">
        <v>165</v>
      </c>
      <c r="U7334">
        <v>340</v>
      </c>
      <c r="W7334">
        <v>1.7749999999999999</v>
      </c>
      <c r="X7334">
        <v>2.13</v>
      </c>
    </row>
    <row r="7335" spans="1:24" hidden="1" x14ac:dyDescent="0.3">
      <c r="A7335" t="s">
        <v>22676</v>
      </c>
      <c r="B7335" t="s">
        <v>8179</v>
      </c>
      <c r="C7335" t="s">
        <v>8007</v>
      </c>
      <c r="D7335" t="s">
        <v>8006</v>
      </c>
      <c r="E7335" t="s">
        <v>113</v>
      </c>
      <c r="F7335" t="s">
        <v>8008</v>
      </c>
      <c r="G7335" t="s">
        <v>133</v>
      </c>
      <c r="H7335" t="s">
        <v>2044</v>
      </c>
      <c r="I7335" t="s">
        <v>438</v>
      </c>
      <c r="J7335" t="s">
        <v>22674</v>
      </c>
      <c r="K7335" t="s">
        <v>22675</v>
      </c>
      <c r="L7335" t="s">
        <v>9030</v>
      </c>
      <c r="M7335">
        <v>60</v>
      </c>
      <c r="N7335" t="s">
        <v>113</v>
      </c>
      <c r="O7335" t="s">
        <v>17706</v>
      </c>
      <c r="P7335">
        <v>1</v>
      </c>
      <c r="Q7335">
        <v>440</v>
      </c>
      <c r="R7335">
        <v>400</v>
      </c>
      <c r="S7335">
        <v>120</v>
      </c>
      <c r="W7335">
        <v>0.17599999999999999</v>
      </c>
      <c r="X7335">
        <v>0.21119999999999997</v>
      </c>
    </row>
    <row r="7336" spans="1:24" hidden="1" x14ac:dyDescent="0.3">
      <c r="A7336" t="s">
        <v>22677</v>
      </c>
      <c r="B7336" t="s">
        <v>8536</v>
      </c>
      <c r="C7336" t="s">
        <v>8007</v>
      </c>
      <c r="D7336" t="s">
        <v>8006</v>
      </c>
      <c r="E7336" t="s">
        <v>113</v>
      </c>
      <c r="F7336" t="s">
        <v>8008</v>
      </c>
      <c r="G7336" t="s">
        <v>133</v>
      </c>
      <c r="H7336" t="s">
        <v>2044</v>
      </c>
      <c r="I7336" t="s">
        <v>438</v>
      </c>
      <c r="J7336" t="s">
        <v>22674</v>
      </c>
      <c r="K7336" t="s">
        <v>22675</v>
      </c>
      <c r="L7336" t="s">
        <v>9030</v>
      </c>
      <c r="M7336">
        <v>58</v>
      </c>
      <c r="N7336" t="s">
        <v>113</v>
      </c>
      <c r="O7336" t="s">
        <v>21498</v>
      </c>
      <c r="P7336">
        <v>1</v>
      </c>
      <c r="Q7336">
        <v>440</v>
      </c>
      <c r="R7336">
        <v>400</v>
      </c>
      <c r="S7336">
        <v>120</v>
      </c>
      <c r="W7336">
        <v>0.17599999999999999</v>
      </c>
      <c r="X7336">
        <v>0.21119999999999997</v>
      </c>
    </row>
    <row r="7337" spans="1:24" hidden="1" x14ac:dyDescent="0.3">
      <c r="A7337" t="s">
        <v>22678</v>
      </c>
      <c r="B7337" t="s">
        <v>8211</v>
      </c>
      <c r="C7337" t="s">
        <v>8007</v>
      </c>
      <c r="D7337" t="s">
        <v>8006</v>
      </c>
      <c r="E7337" t="s">
        <v>113</v>
      </c>
      <c r="F7337" t="s">
        <v>8008</v>
      </c>
      <c r="G7337" t="s">
        <v>133</v>
      </c>
      <c r="H7337" t="s">
        <v>2044</v>
      </c>
      <c r="I7337" t="s">
        <v>438</v>
      </c>
      <c r="J7337" t="s">
        <v>22674</v>
      </c>
      <c r="K7337" t="s">
        <v>22675</v>
      </c>
      <c r="L7337" t="s">
        <v>9030</v>
      </c>
      <c r="M7337">
        <v>58</v>
      </c>
      <c r="N7337" t="s">
        <v>113</v>
      </c>
      <c r="O7337" t="s">
        <v>9493</v>
      </c>
      <c r="P7337">
        <v>2</v>
      </c>
      <c r="Q7337">
        <v>0.6</v>
      </c>
      <c r="T7337">
        <v>329</v>
      </c>
      <c r="U7337">
        <v>162</v>
      </c>
      <c r="W7337">
        <v>0.56548667764616278</v>
      </c>
      <c r="X7337">
        <v>0.90477868423386054</v>
      </c>
    </row>
    <row r="7338" spans="1:24" hidden="1" x14ac:dyDescent="0.3">
      <c r="A7338" t="s">
        <v>22679</v>
      </c>
      <c r="B7338" t="s">
        <v>8174</v>
      </c>
      <c r="C7338" t="s">
        <v>22680</v>
      </c>
      <c r="D7338" t="s">
        <v>22681</v>
      </c>
      <c r="E7338" t="s">
        <v>113</v>
      </c>
      <c r="F7338" t="s">
        <v>22682</v>
      </c>
      <c r="G7338" t="s">
        <v>247</v>
      </c>
      <c r="H7338" t="s">
        <v>371</v>
      </c>
      <c r="I7338" t="s">
        <v>344</v>
      </c>
      <c r="J7338" t="s">
        <v>22683</v>
      </c>
      <c r="K7338" t="s">
        <v>22684</v>
      </c>
      <c r="L7338" t="s">
        <v>120</v>
      </c>
      <c r="M7338">
        <v>40</v>
      </c>
      <c r="N7338" t="s">
        <v>8614</v>
      </c>
      <c r="O7338" t="s">
        <v>9835</v>
      </c>
      <c r="P7338">
        <v>3</v>
      </c>
      <c r="Q7338">
        <v>694</v>
      </c>
      <c r="R7338">
        <v>408</v>
      </c>
      <c r="T7338">
        <v>15</v>
      </c>
      <c r="U7338">
        <v>100</v>
      </c>
      <c r="V7338">
        <v>165</v>
      </c>
      <c r="W7338">
        <v>0.84945599999999999</v>
      </c>
      <c r="X7338">
        <v>1.0193471999999999</v>
      </c>
    </row>
    <row r="7339" spans="1:24" hidden="1" x14ac:dyDescent="0.3">
      <c r="A7339" t="s">
        <v>22685</v>
      </c>
      <c r="B7339" t="s">
        <v>8617</v>
      </c>
      <c r="C7339" t="s">
        <v>22680</v>
      </c>
      <c r="D7339" t="s">
        <v>22681</v>
      </c>
      <c r="E7339" t="s">
        <v>113</v>
      </c>
      <c r="F7339" t="s">
        <v>22682</v>
      </c>
      <c r="G7339" t="s">
        <v>247</v>
      </c>
      <c r="H7339" t="s">
        <v>371</v>
      </c>
      <c r="I7339" t="s">
        <v>344</v>
      </c>
      <c r="J7339" t="s">
        <v>22683</v>
      </c>
      <c r="K7339" t="s">
        <v>22684</v>
      </c>
      <c r="L7339" t="s">
        <v>120</v>
      </c>
      <c r="M7339">
        <v>40</v>
      </c>
      <c r="N7339" t="s">
        <v>8614</v>
      </c>
      <c r="O7339" t="s">
        <v>17673</v>
      </c>
      <c r="P7339">
        <v>3</v>
      </c>
      <c r="Q7339">
        <v>1500</v>
      </c>
      <c r="R7339">
        <v>488</v>
      </c>
      <c r="T7339">
        <v>15</v>
      </c>
      <c r="U7339">
        <v>100</v>
      </c>
      <c r="V7339">
        <v>165</v>
      </c>
      <c r="W7339">
        <v>2.1960000000000002</v>
      </c>
      <c r="X7339">
        <v>2.6352000000000002</v>
      </c>
    </row>
    <row r="7340" spans="1:24" hidden="1" x14ac:dyDescent="0.3">
      <c r="A7340" t="s">
        <v>22686</v>
      </c>
      <c r="B7340" t="s">
        <v>8179</v>
      </c>
      <c r="C7340" t="s">
        <v>22680</v>
      </c>
      <c r="D7340" t="s">
        <v>22681</v>
      </c>
      <c r="E7340" t="s">
        <v>113</v>
      </c>
      <c r="F7340" t="s">
        <v>22682</v>
      </c>
      <c r="G7340" t="s">
        <v>247</v>
      </c>
      <c r="H7340" t="s">
        <v>371</v>
      </c>
      <c r="I7340" t="s">
        <v>344</v>
      </c>
      <c r="J7340" t="s">
        <v>22683</v>
      </c>
      <c r="K7340" t="s">
        <v>22684</v>
      </c>
      <c r="L7340" t="s">
        <v>120</v>
      </c>
      <c r="M7340">
        <v>40</v>
      </c>
      <c r="N7340" t="s">
        <v>8614</v>
      </c>
      <c r="O7340" t="s">
        <v>16290</v>
      </c>
      <c r="P7340">
        <v>3</v>
      </c>
      <c r="Q7340">
        <v>533</v>
      </c>
      <c r="R7340">
        <v>398</v>
      </c>
      <c r="W7340">
        <v>0.63640200000000002</v>
      </c>
      <c r="X7340">
        <v>0.76368239999999998</v>
      </c>
    </row>
    <row r="7341" spans="1:24" hidden="1" x14ac:dyDescent="0.3">
      <c r="A7341" t="s">
        <v>22687</v>
      </c>
      <c r="B7341" t="s">
        <v>8536</v>
      </c>
      <c r="C7341" t="s">
        <v>22680</v>
      </c>
      <c r="D7341" t="s">
        <v>22681</v>
      </c>
      <c r="E7341" t="s">
        <v>113</v>
      </c>
      <c r="F7341" t="s">
        <v>22682</v>
      </c>
      <c r="G7341" t="s">
        <v>247</v>
      </c>
      <c r="H7341" t="s">
        <v>371</v>
      </c>
      <c r="I7341" t="s">
        <v>344</v>
      </c>
      <c r="J7341" t="s">
        <v>22683</v>
      </c>
      <c r="K7341" t="s">
        <v>22684</v>
      </c>
      <c r="L7341" t="s">
        <v>120</v>
      </c>
      <c r="M7341">
        <v>27</v>
      </c>
      <c r="N7341" t="s">
        <v>9085</v>
      </c>
      <c r="O7341" t="s">
        <v>9131</v>
      </c>
      <c r="P7341">
        <v>1</v>
      </c>
      <c r="Q7341">
        <v>210</v>
      </c>
      <c r="R7341">
        <v>210</v>
      </c>
      <c r="W7341">
        <v>4.41E-2</v>
      </c>
      <c r="X7341">
        <v>5.2920000000000002E-2</v>
      </c>
    </row>
    <row r="7342" spans="1:24" hidden="1" x14ac:dyDescent="0.3">
      <c r="A7342" t="s">
        <v>22688</v>
      </c>
      <c r="B7342" t="s">
        <v>8211</v>
      </c>
      <c r="C7342" t="s">
        <v>22680</v>
      </c>
      <c r="D7342" t="s">
        <v>22681</v>
      </c>
      <c r="E7342" t="s">
        <v>113</v>
      </c>
      <c r="F7342" t="s">
        <v>22682</v>
      </c>
      <c r="G7342" t="s">
        <v>247</v>
      </c>
      <c r="H7342" t="s">
        <v>371</v>
      </c>
      <c r="I7342" t="s">
        <v>344</v>
      </c>
      <c r="J7342" t="s">
        <v>22683</v>
      </c>
      <c r="K7342" t="s">
        <v>22684</v>
      </c>
      <c r="L7342" t="s">
        <v>120</v>
      </c>
      <c r="M7342">
        <v>27</v>
      </c>
      <c r="N7342" t="s">
        <v>10031</v>
      </c>
      <c r="O7342" t="s">
        <v>13961</v>
      </c>
      <c r="P7342">
        <v>1</v>
      </c>
      <c r="Q7342">
        <v>0.9</v>
      </c>
      <c r="T7342">
        <v>26</v>
      </c>
      <c r="W7342">
        <v>0.63617251235193317</v>
      </c>
      <c r="X7342">
        <v>1.0178760197630932</v>
      </c>
    </row>
    <row r="7343" spans="1:24" hidden="1" x14ac:dyDescent="0.3">
      <c r="A7343" t="s">
        <v>22689</v>
      </c>
      <c r="B7343" t="s">
        <v>1304</v>
      </c>
      <c r="C7343" t="s">
        <v>22680</v>
      </c>
      <c r="D7343" t="s">
        <v>22681</v>
      </c>
      <c r="E7343" t="s">
        <v>113</v>
      </c>
      <c r="F7343" t="s">
        <v>22682</v>
      </c>
      <c r="G7343" t="s">
        <v>247</v>
      </c>
      <c r="H7343" t="s">
        <v>371</v>
      </c>
      <c r="I7343" t="s">
        <v>344</v>
      </c>
      <c r="J7343" t="s">
        <v>22683</v>
      </c>
      <c r="K7343" t="s">
        <v>22684</v>
      </c>
      <c r="L7343" t="s">
        <v>120</v>
      </c>
      <c r="M7343">
        <v>0</v>
      </c>
      <c r="O7343" t="s">
        <v>13812</v>
      </c>
      <c r="P7343">
        <v>1</v>
      </c>
    </row>
    <row r="7344" spans="1:24" hidden="1" x14ac:dyDescent="0.3">
      <c r="A7344" t="s">
        <v>22690</v>
      </c>
      <c r="B7344" t="s">
        <v>8174</v>
      </c>
      <c r="C7344" t="s">
        <v>5357</v>
      </c>
      <c r="D7344" t="s">
        <v>22691</v>
      </c>
      <c r="E7344" t="s">
        <v>113</v>
      </c>
      <c r="F7344" t="s">
        <v>16796</v>
      </c>
      <c r="G7344" t="s">
        <v>133</v>
      </c>
      <c r="H7344" t="s">
        <v>354</v>
      </c>
      <c r="I7344" t="s">
        <v>115</v>
      </c>
      <c r="J7344" t="s">
        <v>22692</v>
      </c>
      <c r="K7344" t="s">
        <v>22693</v>
      </c>
      <c r="L7344" t="s">
        <v>9030</v>
      </c>
      <c r="M7344">
        <v>60</v>
      </c>
      <c r="O7344" t="s">
        <v>8207</v>
      </c>
      <c r="P7344">
        <v>3</v>
      </c>
      <c r="Q7344">
        <v>1400</v>
      </c>
      <c r="R7344">
        <v>320</v>
      </c>
      <c r="S7344">
        <v>145</v>
      </c>
      <c r="T7344">
        <v>20</v>
      </c>
      <c r="U7344">
        <v>140</v>
      </c>
      <c r="V7344">
        <v>190</v>
      </c>
      <c r="W7344">
        <v>1.3440000000000001</v>
      </c>
      <c r="X7344">
        <v>1.6128</v>
      </c>
    </row>
    <row r="7345" spans="1:24" hidden="1" x14ac:dyDescent="0.3">
      <c r="A7345" t="s">
        <v>22694</v>
      </c>
      <c r="B7345" t="s">
        <v>8179</v>
      </c>
      <c r="C7345" t="s">
        <v>5357</v>
      </c>
      <c r="D7345" t="s">
        <v>22691</v>
      </c>
      <c r="E7345" t="s">
        <v>113</v>
      </c>
      <c r="F7345" t="s">
        <v>16796</v>
      </c>
      <c r="G7345" t="s">
        <v>133</v>
      </c>
      <c r="H7345" t="s">
        <v>354</v>
      </c>
      <c r="I7345" t="s">
        <v>115</v>
      </c>
      <c r="J7345" t="s">
        <v>22692</v>
      </c>
      <c r="K7345" t="s">
        <v>22693</v>
      </c>
      <c r="L7345" t="s">
        <v>9030</v>
      </c>
      <c r="M7345">
        <v>60</v>
      </c>
      <c r="O7345" t="s">
        <v>17706</v>
      </c>
      <c r="P7345">
        <v>1</v>
      </c>
      <c r="Q7345">
        <v>440</v>
      </c>
      <c r="R7345">
        <v>400</v>
      </c>
      <c r="S7345">
        <v>120</v>
      </c>
      <c r="W7345">
        <v>0.17599999999999999</v>
      </c>
      <c r="X7345">
        <v>0.21119999999999997</v>
      </c>
    </row>
    <row r="7346" spans="1:24" hidden="1" x14ac:dyDescent="0.3">
      <c r="A7346" t="s">
        <v>22695</v>
      </c>
      <c r="B7346" t="s">
        <v>8362</v>
      </c>
      <c r="C7346" t="s">
        <v>5357</v>
      </c>
      <c r="D7346" t="s">
        <v>22691</v>
      </c>
      <c r="E7346" t="s">
        <v>113</v>
      </c>
      <c r="F7346" t="s">
        <v>16796</v>
      </c>
      <c r="G7346" t="s">
        <v>133</v>
      </c>
      <c r="H7346" t="s">
        <v>354</v>
      </c>
      <c r="I7346" t="s">
        <v>115</v>
      </c>
      <c r="J7346" t="s">
        <v>22692</v>
      </c>
      <c r="K7346" t="s">
        <v>22693</v>
      </c>
      <c r="L7346" t="s">
        <v>9030</v>
      </c>
      <c r="M7346">
        <v>0</v>
      </c>
      <c r="O7346" t="s">
        <v>15026</v>
      </c>
      <c r="P7346">
        <v>1</v>
      </c>
      <c r="W7346">
        <v>0</v>
      </c>
      <c r="X7346">
        <v>0</v>
      </c>
    </row>
    <row r="7347" spans="1:24" hidden="1" x14ac:dyDescent="0.3">
      <c r="A7347" t="s">
        <v>22696</v>
      </c>
      <c r="B7347" t="s">
        <v>8174</v>
      </c>
      <c r="C7347" t="s">
        <v>8129</v>
      </c>
      <c r="D7347" t="s">
        <v>8128</v>
      </c>
      <c r="E7347" t="s">
        <v>113</v>
      </c>
      <c r="F7347" t="s">
        <v>8130</v>
      </c>
      <c r="G7347" t="s">
        <v>247</v>
      </c>
      <c r="H7347" t="s">
        <v>371</v>
      </c>
      <c r="I7347" t="s">
        <v>163</v>
      </c>
      <c r="J7347" t="s">
        <v>22697</v>
      </c>
      <c r="K7347" t="s">
        <v>22698</v>
      </c>
      <c r="L7347" t="s">
        <v>8903</v>
      </c>
      <c r="M7347">
        <v>30</v>
      </c>
      <c r="N7347" t="s">
        <v>8614</v>
      </c>
      <c r="O7347" t="s">
        <v>9835</v>
      </c>
      <c r="P7347">
        <v>3</v>
      </c>
      <c r="Q7347">
        <v>694</v>
      </c>
      <c r="R7347">
        <v>408</v>
      </c>
      <c r="T7347">
        <v>30</v>
      </c>
      <c r="U7347">
        <v>180</v>
      </c>
      <c r="V7347">
        <v>270</v>
      </c>
      <c r="W7347">
        <v>0.84945599999999999</v>
      </c>
      <c r="X7347">
        <v>1.0193471999999999</v>
      </c>
    </row>
    <row r="7348" spans="1:24" hidden="1" x14ac:dyDescent="0.3">
      <c r="A7348" t="s">
        <v>22699</v>
      </c>
      <c r="B7348" t="s">
        <v>8617</v>
      </c>
      <c r="C7348" t="s">
        <v>8129</v>
      </c>
      <c r="D7348" t="s">
        <v>8128</v>
      </c>
      <c r="E7348" t="s">
        <v>113</v>
      </c>
      <c r="F7348" t="s">
        <v>8130</v>
      </c>
      <c r="G7348" t="s">
        <v>247</v>
      </c>
      <c r="H7348" t="s">
        <v>371</v>
      </c>
      <c r="I7348" t="s">
        <v>163</v>
      </c>
      <c r="J7348" t="s">
        <v>22697</v>
      </c>
      <c r="K7348" t="s">
        <v>22698</v>
      </c>
      <c r="L7348" t="s">
        <v>8903</v>
      </c>
      <c r="M7348">
        <v>30</v>
      </c>
      <c r="N7348" t="s">
        <v>9659</v>
      </c>
      <c r="O7348" t="s">
        <v>10476</v>
      </c>
      <c r="P7348">
        <v>3</v>
      </c>
      <c r="Q7348">
        <v>1500</v>
      </c>
      <c r="R7348">
        <v>469</v>
      </c>
      <c r="T7348">
        <v>30</v>
      </c>
      <c r="U7348">
        <v>180</v>
      </c>
      <c r="V7348">
        <v>270</v>
      </c>
      <c r="W7348">
        <v>2.1105</v>
      </c>
      <c r="X7348">
        <v>2.5326</v>
      </c>
    </row>
    <row r="7349" spans="1:24" hidden="1" x14ac:dyDescent="0.3">
      <c r="A7349" t="s">
        <v>22700</v>
      </c>
      <c r="B7349" t="s">
        <v>8179</v>
      </c>
      <c r="C7349" t="s">
        <v>8129</v>
      </c>
      <c r="D7349" t="s">
        <v>8128</v>
      </c>
      <c r="E7349" t="s">
        <v>113</v>
      </c>
      <c r="F7349" t="s">
        <v>8130</v>
      </c>
      <c r="G7349" t="s">
        <v>247</v>
      </c>
      <c r="H7349" t="s">
        <v>371</v>
      </c>
      <c r="I7349" t="s">
        <v>163</v>
      </c>
      <c r="J7349" t="s">
        <v>22697</v>
      </c>
      <c r="K7349" t="s">
        <v>22698</v>
      </c>
      <c r="L7349" t="s">
        <v>8903</v>
      </c>
      <c r="M7349">
        <v>30</v>
      </c>
      <c r="N7349" t="s">
        <v>8614</v>
      </c>
      <c r="O7349" t="s">
        <v>16290</v>
      </c>
      <c r="P7349">
        <v>3</v>
      </c>
      <c r="Q7349">
        <v>533</v>
      </c>
      <c r="R7349">
        <v>398</v>
      </c>
      <c r="W7349">
        <v>0.63640200000000002</v>
      </c>
      <c r="X7349">
        <v>0.76368239999999998</v>
      </c>
    </row>
    <row r="7350" spans="1:24" hidden="1" x14ac:dyDescent="0.3">
      <c r="A7350" t="s">
        <v>22701</v>
      </c>
      <c r="B7350" t="s">
        <v>8536</v>
      </c>
      <c r="C7350" t="s">
        <v>8129</v>
      </c>
      <c r="D7350" t="s">
        <v>8128</v>
      </c>
      <c r="E7350" t="s">
        <v>113</v>
      </c>
      <c r="F7350" t="s">
        <v>8130</v>
      </c>
      <c r="G7350" t="s">
        <v>247</v>
      </c>
      <c r="H7350" t="s">
        <v>371</v>
      </c>
      <c r="I7350" t="s">
        <v>163</v>
      </c>
      <c r="J7350" t="s">
        <v>22697</v>
      </c>
      <c r="K7350" t="s">
        <v>22698</v>
      </c>
      <c r="L7350" t="s">
        <v>8903</v>
      </c>
      <c r="M7350">
        <v>27</v>
      </c>
      <c r="N7350" t="s">
        <v>9085</v>
      </c>
      <c r="O7350" t="s">
        <v>9131</v>
      </c>
      <c r="P7350">
        <v>1</v>
      </c>
      <c r="Q7350">
        <v>210</v>
      </c>
      <c r="R7350">
        <v>210</v>
      </c>
      <c r="W7350">
        <v>4.41E-2</v>
      </c>
      <c r="X7350">
        <v>5.2920000000000002E-2</v>
      </c>
    </row>
    <row r="7351" spans="1:24" hidden="1" x14ac:dyDescent="0.3">
      <c r="A7351" t="s">
        <v>22702</v>
      </c>
      <c r="B7351" t="s">
        <v>8211</v>
      </c>
      <c r="C7351" t="s">
        <v>8129</v>
      </c>
      <c r="D7351" t="s">
        <v>8128</v>
      </c>
      <c r="E7351" t="s">
        <v>113</v>
      </c>
      <c r="F7351" t="s">
        <v>8130</v>
      </c>
      <c r="G7351" t="s">
        <v>247</v>
      </c>
      <c r="H7351" t="s">
        <v>371</v>
      </c>
      <c r="I7351" t="s">
        <v>163</v>
      </c>
      <c r="J7351" t="s">
        <v>22697</v>
      </c>
      <c r="K7351" t="s">
        <v>22698</v>
      </c>
      <c r="L7351" t="s">
        <v>8903</v>
      </c>
      <c r="M7351">
        <v>27</v>
      </c>
      <c r="N7351" t="s">
        <v>17423</v>
      </c>
      <c r="O7351" t="s">
        <v>15748</v>
      </c>
      <c r="P7351">
        <v>1</v>
      </c>
      <c r="Q7351">
        <v>0.6</v>
      </c>
      <c r="T7351">
        <v>331</v>
      </c>
      <c r="W7351">
        <v>0.28274333882308139</v>
      </c>
      <c r="X7351">
        <v>0.45238934211693027</v>
      </c>
    </row>
    <row r="7352" spans="1:24" hidden="1" x14ac:dyDescent="0.3">
      <c r="A7352" t="s">
        <v>22703</v>
      </c>
      <c r="B7352" t="s">
        <v>1304</v>
      </c>
      <c r="C7352" t="s">
        <v>8129</v>
      </c>
      <c r="D7352" t="s">
        <v>8128</v>
      </c>
      <c r="E7352" t="s">
        <v>113</v>
      </c>
      <c r="F7352" t="s">
        <v>8130</v>
      </c>
      <c r="G7352" t="s">
        <v>247</v>
      </c>
      <c r="H7352" t="s">
        <v>371</v>
      </c>
      <c r="I7352" t="s">
        <v>163</v>
      </c>
      <c r="J7352" t="s">
        <v>22697</v>
      </c>
      <c r="K7352" t="s">
        <v>22698</v>
      </c>
      <c r="L7352" t="s">
        <v>8903</v>
      </c>
      <c r="M7352">
        <v>0</v>
      </c>
      <c r="O7352" t="s">
        <v>13812</v>
      </c>
      <c r="P7352">
        <v>1</v>
      </c>
    </row>
    <row r="7353" spans="1:24" hidden="1" x14ac:dyDescent="0.3">
      <c r="A7353" t="s">
        <v>22704</v>
      </c>
      <c r="B7353" t="s">
        <v>8174</v>
      </c>
      <c r="C7353" t="s">
        <v>4649</v>
      </c>
      <c r="D7353" t="s">
        <v>4648</v>
      </c>
      <c r="E7353" t="s">
        <v>113</v>
      </c>
      <c r="F7353" t="s">
        <v>4650</v>
      </c>
      <c r="G7353" t="s">
        <v>133</v>
      </c>
      <c r="H7353" t="s">
        <v>2044</v>
      </c>
      <c r="I7353" t="s">
        <v>438</v>
      </c>
      <c r="J7353" t="s">
        <v>22705</v>
      </c>
      <c r="K7353" t="s">
        <v>22706</v>
      </c>
      <c r="L7353" t="s">
        <v>9030</v>
      </c>
      <c r="M7353">
        <v>60</v>
      </c>
      <c r="N7353" t="s">
        <v>113</v>
      </c>
      <c r="O7353" t="s">
        <v>20006</v>
      </c>
      <c r="P7353">
        <v>2</v>
      </c>
      <c r="Q7353">
        <v>2500</v>
      </c>
      <c r="R7353">
        <v>355</v>
      </c>
      <c r="S7353">
        <v>192</v>
      </c>
      <c r="T7353">
        <v>100</v>
      </c>
      <c r="U7353">
        <v>285</v>
      </c>
      <c r="W7353">
        <v>1.7749999999999999</v>
      </c>
      <c r="X7353">
        <v>2.13</v>
      </c>
    </row>
    <row r="7354" spans="1:24" hidden="1" x14ac:dyDescent="0.3">
      <c r="A7354" t="s">
        <v>22707</v>
      </c>
      <c r="B7354" t="s">
        <v>8179</v>
      </c>
      <c r="C7354" t="s">
        <v>4649</v>
      </c>
      <c r="D7354" t="s">
        <v>4648</v>
      </c>
      <c r="E7354" t="s">
        <v>113</v>
      </c>
      <c r="F7354" t="s">
        <v>4650</v>
      </c>
      <c r="G7354" t="s">
        <v>133</v>
      </c>
      <c r="H7354" t="s">
        <v>2044</v>
      </c>
      <c r="I7354" t="s">
        <v>438</v>
      </c>
      <c r="J7354" t="s">
        <v>22705</v>
      </c>
      <c r="K7354" t="s">
        <v>22706</v>
      </c>
      <c r="L7354" t="s">
        <v>9030</v>
      </c>
      <c r="M7354">
        <v>60</v>
      </c>
      <c r="N7354" t="s">
        <v>113</v>
      </c>
      <c r="O7354" t="s">
        <v>17706</v>
      </c>
      <c r="P7354">
        <v>1</v>
      </c>
      <c r="Q7354">
        <v>440</v>
      </c>
      <c r="R7354">
        <v>400</v>
      </c>
      <c r="S7354">
        <v>120</v>
      </c>
      <c r="W7354">
        <v>0.17599999999999999</v>
      </c>
      <c r="X7354">
        <v>0.21119999999999997</v>
      </c>
    </row>
    <row r="7355" spans="1:24" hidden="1" x14ac:dyDescent="0.3">
      <c r="A7355" t="s">
        <v>22708</v>
      </c>
      <c r="B7355" t="s">
        <v>8536</v>
      </c>
      <c r="C7355" t="s">
        <v>4649</v>
      </c>
      <c r="D7355" t="s">
        <v>4648</v>
      </c>
      <c r="E7355" t="s">
        <v>113</v>
      </c>
      <c r="F7355" t="s">
        <v>4650</v>
      </c>
      <c r="G7355" t="s">
        <v>133</v>
      </c>
      <c r="H7355" t="s">
        <v>2044</v>
      </c>
      <c r="I7355" t="s">
        <v>438</v>
      </c>
      <c r="J7355" t="s">
        <v>22705</v>
      </c>
      <c r="K7355" t="s">
        <v>22706</v>
      </c>
      <c r="L7355" t="s">
        <v>9030</v>
      </c>
      <c r="M7355">
        <v>58</v>
      </c>
      <c r="N7355" t="s">
        <v>113</v>
      </c>
      <c r="O7355" t="s">
        <v>21498</v>
      </c>
      <c r="P7355">
        <v>1</v>
      </c>
      <c r="Q7355">
        <v>440</v>
      </c>
      <c r="R7355">
        <v>400</v>
      </c>
      <c r="S7355">
        <v>120</v>
      </c>
      <c r="W7355">
        <v>0.17599999999999999</v>
      </c>
      <c r="X7355">
        <v>0.21119999999999997</v>
      </c>
    </row>
    <row r="7356" spans="1:24" hidden="1" x14ac:dyDescent="0.3">
      <c r="A7356" t="s">
        <v>22709</v>
      </c>
      <c r="B7356" t="s">
        <v>8211</v>
      </c>
      <c r="C7356" t="s">
        <v>4649</v>
      </c>
      <c r="D7356" t="s">
        <v>4648</v>
      </c>
      <c r="E7356" t="s">
        <v>113</v>
      </c>
      <c r="F7356" t="s">
        <v>4650</v>
      </c>
      <c r="G7356" t="s">
        <v>133</v>
      </c>
      <c r="H7356" t="s">
        <v>2044</v>
      </c>
      <c r="I7356" t="s">
        <v>438</v>
      </c>
      <c r="J7356" t="s">
        <v>22705</v>
      </c>
      <c r="K7356" t="s">
        <v>22706</v>
      </c>
      <c r="L7356" t="s">
        <v>9030</v>
      </c>
      <c r="M7356">
        <v>58</v>
      </c>
      <c r="N7356" t="s">
        <v>113</v>
      </c>
      <c r="O7356" t="s">
        <v>9493</v>
      </c>
      <c r="P7356">
        <v>3</v>
      </c>
      <c r="Q7356">
        <v>0.6</v>
      </c>
      <c r="T7356">
        <v>290</v>
      </c>
      <c r="U7356">
        <v>103</v>
      </c>
      <c r="W7356">
        <v>0.84823001646924412</v>
      </c>
      <c r="X7356">
        <v>1.3571680263507906</v>
      </c>
    </row>
    <row r="7357" spans="1:24" hidden="1" x14ac:dyDescent="0.3">
      <c r="A7357" t="s">
        <v>22710</v>
      </c>
      <c r="B7357" t="s">
        <v>8174</v>
      </c>
      <c r="C7357" t="s">
        <v>1293</v>
      </c>
      <c r="D7357" t="s">
        <v>1292</v>
      </c>
      <c r="E7357" t="s">
        <v>113</v>
      </c>
      <c r="F7357" t="s">
        <v>1294</v>
      </c>
      <c r="G7357" t="s">
        <v>247</v>
      </c>
      <c r="H7357" t="s">
        <v>1296</v>
      </c>
      <c r="I7357" t="s">
        <v>285</v>
      </c>
      <c r="J7357" t="s">
        <v>22711</v>
      </c>
      <c r="K7357" t="s">
        <v>22712</v>
      </c>
      <c r="L7357" t="s">
        <v>120</v>
      </c>
      <c r="M7357">
        <v>40</v>
      </c>
      <c r="N7357" t="s">
        <v>8614</v>
      </c>
      <c r="O7357" t="s">
        <v>9835</v>
      </c>
      <c r="P7357">
        <v>3</v>
      </c>
      <c r="Q7357">
        <v>694</v>
      </c>
      <c r="R7357">
        <v>408</v>
      </c>
      <c r="T7357">
        <v>80</v>
      </c>
      <c r="U7357">
        <v>160</v>
      </c>
      <c r="V7357">
        <v>300</v>
      </c>
      <c r="W7357">
        <v>0.84945599999999999</v>
      </c>
      <c r="X7357">
        <v>1.0193471999999999</v>
      </c>
    </row>
    <row r="7358" spans="1:24" hidden="1" x14ac:dyDescent="0.3">
      <c r="A7358" t="s">
        <v>22713</v>
      </c>
      <c r="B7358" t="s">
        <v>8617</v>
      </c>
      <c r="C7358" t="s">
        <v>1293</v>
      </c>
      <c r="D7358" t="s">
        <v>1292</v>
      </c>
      <c r="E7358" t="s">
        <v>113</v>
      </c>
      <c r="F7358" t="s">
        <v>1294</v>
      </c>
      <c r="G7358" t="s">
        <v>247</v>
      </c>
      <c r="H7358" t="s">
        <v>1296</v>
      </c>
      <c r="I7358" t="s">
        <v>285</v>
      </c>
      <c r="J7358" t="s">
        <v>22711</v>
      </c>
      <c r="K7358" t="s">
        <v>22712</v>
      </c>
      <c r="L7358" t="s">
        <v>120</v>
      </c>
      <c r="M7358">
        <v>40</v>
      </c>
      <c r="N7358" t="s">
        <v>9659</v>
      </c>
      <c r="O7358" t="s">
        <v>10476</v>
      </c>
      <c r="P7358">
        <v>3</v>
      </c>
      <c r="Q7358">
        <v>1500</v>
      </c>
      <c r="R7358">
        <v>469</v>
      </c>
      <c r="T7358">
        <v>80</v>
      </c>
      <c r="U7358">
        <v>160</v>
      </c>
      <c r="V7358">
        <v>300</v>
      </c>
      <c r="W7358">
        <v>2.1105</v>
      </c>
      <c r="X7358">
        <v>2.5326</v>
      </c>
    </row>
    <row r="7359" spans="1:24" hidden="1" x14ac:dyDescent="0.3">
      <c r="A7359" t="s">
        <v>22714</v>
      </c>
      <c r="B7359" t="s">
        <v>8179</v>
      </c>
      <c r="C7359" t="s">
        <v>1293</v>
      </c>
      <c r="D7359" t="s">
        <v>1292</v>
      </c>
      <c r="E7359" t="s">
        <v>113</v>
      </c>
      <c r="F7359" t="s">
        <v>1294</v>
      </c>
      <c r="G7359" t="s">
        <v>247</v>
      </c>
      <c r="H7359" t="s">
        <v>1296</v>
      </c>
      <c r="I7359" t="s">
        <v>285</v>
      </c>
      <c r="J7359" t="s">
        <v>22711</v>
      </c>
      <c r="K7359" t="s">
        <v>22712</v>
      </c>
      <c r="L7359" t="s">
        <v>120</v>
      </c>
      <c r="M7359">
        <v>40</v>
      </c>
      <c r="N7359" t="s">
        <v>8614</v>
      </c>
      <c r="O7359" t="s">
        <v>9816</v>
      </c>
      <c r="P7359">
        <v>3</v>
      </c>
      <c r="Q7359">
        <v>522</v>
      </c>
      <c r="R7359">
        <v>397</v>
      </c>
      <c r="W7359">
        <v>0.62170199999999998</v>
      </c>
      <c r="X7359">
        <v>0.74604239999999999</v>
      </c>
    </row>
    <row r="7360" spans="1:24" hidden="1" x14ac:dyDescent="0.3">
      <c r="A7360" t="s">
        <v>22715</v>
      </c>
      <c r="B7360" t="s">
        <v>8536</v>
      </c>
      <c r="C7360" t="s">
        <v>1293</v>
      </c>
      <c r="D7360" t="s">
        <v>1292</v>
      </c>
      <c r="E7360" t="s">
        <v>113</v>
      </c>
      <c r="F7360" t="s">
        <v>1294</v>
      </c>
      <c r="G7360" t="s">
        <v>247</v>
      </c>
      <c r="H7360" t="s">
        <v>1296</v>
      </c>
      <c r="I7360" t="s">
        <v>285</v>
      </c>
      <c r="J7360" t="s">
        <v>22711</v>
      </c>
      <c r="K7360" t="s">
        <v>22712</v>
      </c>
      <c r="L7360" t="s">
        <v>120</v>
      </c>
      <c r="M7360">
        <v>37</v>
      </c>
      <c r="N7360" t="s">
        <v>8614</v>
      </c>
      <c r="O7360" t="s">
        <v>9568</v>
      </c>
      <c r="P7360">
        <v>3</v>
      </c>
      <c r="Q7360">
        <v>409</v>
      </c>
      <c r="R7360">
        <v>269</v>
      </c>
      <c r="W7360">
        <v>0.330063</v>
      </c>
      <c r="X7360">
        <v>0.39607559999999997</v>
      </c>
    </row>
    <row r="7361" spans="1:24" hidden="1" x14ac:dyDescent="0.3">
      <c r="A7361" t="s">
        <v>22716</v>
      </c>
      <c r="B7361" t="s">
        <v>8539</v>
      </c>
      <c r="C7361" t="s">
        <v>1293</v>
      </c>
      <c r="D7361" t="s">
        <v>1292</v>
      </c>
      <c r="E7361" t="s">
        <v>113</v>
      </c>
      <c r="F7361" t="s">
        <v>1294</v>
      </c>
      <c r="G7361" t="s">
        <v>247</v>
      </c>
      <c r="H7361" t="s">
        <v>1296</v>
      </c>
      <c r="I7361" t="s">
        <v>285</v>
      </c>
      <c r="J7361" t="s">
        <v>22711</v>
      </c>
      <c r="K7361" t="s">
        <v>22712</v>
      </c>
      <c r="L7361" t="s">
        <v>120</v>
      </c>
      <c r="M7361">
        <v>37</v>
      </c>
      <c r="N7361" t="s">
        <v>9085</v>
      </c>
      <c r="O7361" t="s">
        <v>9131</v>
      </c>
      <c r="P7361">
        <v>1</v>
      </c>
      <c r="Q7361">
        <v>210</v>
      </c>
      <c r="R7361">
        <v>210</v>
      </c>
      <c r="W7361">
        <v>4.41E-2</v>
      </c>
      <c r="X7361">
        <v>5.2920000000000002E-2</v>
      </c>
    </row>
    <row r="7362" spans="1:24" hidden="1" x14ac:dyDescent="0.3">
      <c r="A7362" t="s">
        <v>22717</v>
      </c>
      <c r="B7362" t="s">
        <v>8211</v>
      </c>
      <c r="C7362" t="s">
        <v>1293</v>
      </c>
      <c r="D7362" t="s">
        <v>1292</v>
      </c>
      <c r="E7362" t="s">
        <v>113</v>
      </c>
      <c r="F7362" t="s">
        <v>1294</v>
      </c>
      <c r="G7362" t="s">
        <v>247</v>
      </c>
      <c r="H7362" t="s">
        <v>1296</v>
      </c>
      <c r="I7362" t="s">
        <v>285</v>
      </c>
      <c r="J7362" t="s">
        <v>22711</v>
      </c>
      <c r="K7362" t="s">
        <v>22712</v>
      </c>
      <c r="L7362" t="s">
        <v>120</v>
      </c>
      <c r="M7362">
        <v>37</v>
      </c>
      <c r="N7362" t="s">
        <v>17423</v>
      </c>
      <c r="O7362" t="s">
        <v>15748</v>
      </c>
      <c r="P7362">
        <v>1</v>
      </c>
      <c r="Q7362">
        <v>0.6</v>
      </c>
      <c r="T7362">
        <v>56</v>
      </c>
      <c r="W7362">
        <v>0.28274333882308139</v>
      </c>
      <c r="X7362">
        <v>0.45238934211693027</v>
      </c>
    </row>
    <row r="7363" spans="1:24" hidden="1" x14ac:dyDescent="0.3">
      <c r="A7363" t="s">
        <v>22718</v>
      </c>
      <c r="B7363" t="s">
        <v>1304</v>
      </c>
      <c r="C7363" t="s">
        <v>1293</v>
      </c>
      <c r="D7363" t="s">
        <v>1292</v>
      </c>
      <c r="E7363" t="s">
        <v>113</v>
      </c>
      <c r="F7363" t="s">
        <v>1294</v>
      </c>
      <c r="G7363" t="s">
        <v>247</v>
      </c>
      <c r="H7363" t="s">
        <v>1296</v>
      </c>
      <c r="I7363" t="s">
        <v>285</v>
      </c>
      <c r="J7363" t="s">
        <v>22711</v>
      </c>
      <c r="K7363" t="s">
        <v>22712</v>
      </c>
      <c r="L7363" t="s">
        <v>120</v>
      </c>
      <c r="M7363">
        <v>0</v>
      </c>
      <c r="N7363" t="s">
        <v>113</v>
      </c>
      <c r="O7363" t="s">
        <v>13812</v>
      </c>
      <c r="P7363">
        <v>1</v>
      </c>
    </row>
    <row r="7364" spans="1:24" hidden="1" x14ac:dyDescent="0.3">
      <c r="A7364" t="s">
        <v>22719</v>
      </c>
      <c r="B7364" t="s">
        <v>8174</v>
      </c>
      <c r="C7364" t="s">
        <v>6192</v>
      </c>
      <c r="D7364" t="s">
        <v>6191</v>
      </c>
      <c r="E7364" t="s">
        <v>113</v>
      </c>
      <c r="F7364" t="s">
        <v>6193</v>
      </c>
      <c r="G7364" t="s">
        <v>247</v>
      </c>
      <c r="H7364" t="s">
        <v>308</v>
      </c>
      <c r="I7364" t="s">
        <v>115</v>
      </c>
      <c r="J7364" t="s">
        <v>22720</v>
      </c>
      <c r="K7364" t="s">
        <v>22721</v>
      </c>
      <c r="L7364" t="s">
        <v>6197</v>
      </c>
      <c r="M7364">
        <v>24</v>
      </c>
      <c r="N7364" t="s">
        <v>9085</v>
      </c>
      <c r="O7364" t="s">
        <v>17159</v>
      </c>
      <c r="P7364">
        <v>3</v>
      </c>
      <c r="Q7364">
        <v>1450</v>
      </c>
      <c r="R7364">
        <v>400</v>
      </c>
      <c r="T7364">
        <v>60</v>
      </c>
      <c r="U7364">
        <v>170</v>
      </c>
      <c r="V7364">
        <v>290</v>
      </c>
      <c r="W7364">
        <v>1.74</v>
      </c>
      <c r="X7364">
        <v>2.0880000000000001</v>
      </c>
    </row>
    <row r="7365" spans="1:24" hidden="1" x14ac:dyDescent="0.3">
      <c r="A7365" t="s">
        <v>22722</v>
      </c>
      <c r="B7365" t="s">
        <v>8617</v>
      </c>
      <c r="C7365" t="s">
        <v>6192</v>
      </c>
      <c r="D7365" t="s">
        <v>6191</v>
      </c>
      <c r="E7365" t="s">
        <v>113</v>
      </c>
      <c r="F7365" t="s">
        <v>6193</v>
      </c>
      <c r="G7365" t="s">
        <v>247</v>
      </c>
      <c r="H7365" t="s">
        <v>308</v>
      </c>
      <c r="I7365" t="s">
        <v>115</v>
      </c>
      <c r="J7365" t="s">
        <v>22720</v>
      </c>
      <c r="K7365" t="s">
        <v>22721</v>
      </c>
      <c r="L7365" t="s">
        <v>6197</v>
      </c>
      <c r="M7365">
        <v>24</v>
      </c>
      <c r="N7365" t="s">
        <v>9085</v>
      </c>
      <c r="O7365" t="s">
        <v>10794</v>
      </c>
      <c r="P7365">
        <v>3</v>
      </c>
      <c r="Q7365">
        <v>1499</v>
      </c>
      <c r="R7365">
        <v>369</v>
      </c>
      <c r="T7365">
        <v>60</v>
      </c>
      <c r="U7365">
        <v>170</v>
      </c>
      <c r="V7365">
        <v>290</v>
      </c>
      <c r="W7365">
        <v>1.6593929999999999</v>
      </c>
      <c r="X7365">
        <v>1.9912715999999997</v>
      </c>
    </row>
    <row r="7366" spans="1:24" hidden="1" x14ac:dyDescent="0.3">
      <c r="A7366" t="s">
        <v>22723</v>
      </c>
      <c r="B7366" t="s">
        <v>8179</v>
      </c>
      <c r="C7366" t="s">
        <v>6192</v>
      </c>
      <c r="D7366" t="s">
        <v>6191</v>
      </c>
      <c r="E7366" t="s">
        <v>113</v>
      </c>
      <c r="F7366" t="s">
        <v>6193</v>
      </c>
      <c r="G7366" t="s">
        <v>247</v>
      </c>
      <c r="H7366" t="s">
        <v>308</v>
      </c>
      <c r="I7366" t="s">
        <v>115</v>
      </c>
      <c r="J7366" t="s">
        <v>22720</v>
      </c>
      <c r="K7366" t="s">
        <v>22721</v>
      </c>
      <c r="L7366" t="s">
        <v>6197</v>
      </c>
      <c r="M7366">
        <v>24</v>
      </c>
      <c r="N7366" t="s">
        <v>9085</v>
      </c>
      <c r="O7366" t="s">
        <v>16695</v>
      </c>
      <c r="P7366">
        <v>3</v>
      </c>
      <c r="Q7366">
        <v>400</v>
      </c>
      <c r="R7366">
        <v>300</v>
      </c>
      <c r="W7366">
        <v>0.36</v>
      </c>
      <c r="X7366">
        <v>0.432</v>
      </c>
    </row>
    <row r="7367" spans="1:24" hidden="1" x14ac:dyDescent="0.3">
      <c r="A7367" t="s">
        <v>22724</v>
      </c>
      <c r="B7367" t="s">
        <v>8536</v>
      </c>
      <c r="C7367" t="s">
        <v>6192</v>
      </c>
      <c r="D7367" t="s">
        <v>6191</v>
      </c>
      <c r="E7367" t="s">
        <v>113</v>
      </c>
      <c r="F7367" t="s">
        <v>6193</v>
      </c>
      <c r="G7367" t="s">
        <v>247</v>
      </c>
      <c r="H7367" t="s">
        <v>308</v>
      </c>
      <c r="I7367" t="s">
        <v>115</v>
      </c>
      <c r="J7367" t="s">
        <v>22720</v>
      </c>
      <c r="K7367" t="s">
        <v>22721</v>
      </c>
      <c r="L7367" t="s">
        <v>6197</v>
      </c>
      <c r="M7367">
        <v>24</v>
      </c>
      <c r="N7367" t="s">
        <v>9085</v>
      </c>
      <c r="O7367" t="s">
        <v>11880</v>
      </c>
      <c r="P7367">
        <v>3</v>
      </c>
      <c r="Q7367">
        <v>400</v>
      </c>
      <c r="R7367">
        <v>300</v>
      </c>
      <c r="W7367">
        <v>0.36</v>
      </c>
      <c r="X7367">
        <v>0.432</v>
      </c>
    </row>
    <row r="7368" spans="1:24" hidden="1" x14ac:dyDescent="0.3">
      <c r="A7368" t="s">
        <v>22725</v>
      </c>
      <c r="B7368" t="s">
        <v>1304</v>
      </c>
      <c r="C7368" t="s">
        <v>6192</v>
      </c>
      <c r="D7368" t="s">
        <v>6191</v>
      </c>
      <c r="E7368" t="s">
        <v>113</v>
      </c>
      <c r="F7368" t="s">
        <v>6193</v>
      </c>
      <c r="G7368" t="s">
        <v>247</v>
      </c>
      <c r="H7368" t="s">
        <v>308</v>
      </c>
      <c r="I7368" t="s">
        <v>115</v>
      </c>
      <c r="J7368" t="s">
        <v>22720</v>
      </c>
      <c r="K7368" t="s">
        <v>22721</v>
      </c>
      <c r="L7368" t="s">
        <v>6197</v>
      </c>
      <c r="M7368">
        <v>0</v>
      </c>
      <c r="N7368" t="s">
        <v>113</v>
      </c>
      <c r="O7368" t="s">
        <v>13812</v>
      </c>
      <c r="P7368">
        <v>1</v>
      </c>
    </row>
    <row r="7369" spans="1:24" hidden="1" x14ac:dyDescent="0.3">
      <c r="A7369" t="s">
        <v>22726</v>
      </c>
      <c r="B7369" t="s">
        <v>8174</v>
      </c>
      <c r="C7369" t="s">
        <v>5526</v>
      </c>
      <c r="D7369" t="s">
        <v>22727</v>
      </c>
      <c r="E7369" t="s">
        <v>113</v>
      </c>
      <c r="F7369" t="s">
        <v>5527</v>
      </c>
      <c r="G7369" t="s">
        <v>133</v>
      </c>
      <c r="H7369" t="s">
        <v>354</v>
      </c>
      <c r="I7369" t="s">
        <v>115</v>
      </c>
      <c r="J7369" t="s">
        <v>22728</v>
      </c>
      <c r="K7369" t="s">
        <v>22729</v>
      </c>
      <c r="L7369" t="s">
        <v>9030</v>
      </c>
      <c r="M7369">
        <v>60</v>
      </c>
      <c r="N7369" t="s">
        <v>113</v>
      </c>
      <c r="O7369" t="s">
        <v>17235</v>
      </c>
      <c r="P7369">
        <v>2</v>
      </c>
      <c r="Q7369">
        <v>2500</v>
      </c>
      <c r="R7369">
        <v>355</v>
      </c>
      <c r="S7369">
        <v>145</v>
      </c>
      <c r="T7369">
        <v>0</v>
      </c>
      <c r="U7369">
        <v>200</v>
      </c>
      <c r="W7369">
        <v>1.7749999999999999</v>
      </c>
      <c r="X7369">
        <v>2.13</v>
      </c>
    </row>
    <row r="7370" spans="1:24" hidden="1" x14ac:dyDescent="0.3">
      <c r="A7370" t="s">
        <v>22730</v>
      </c>
      <c r="B7370" t="s">
        <v>8179</v>
      </c>
      <c r="C7370" t="s">
        <v>5526</v>
      </c>
      <c r="D7370" t="s">
        <v>22727</v>
      </c>
      <c r="E7370" t="s">
        <v>113</v>
      </c>
      <c r="F7370" t="s">
        <v>5527</v>
      </c>
      <c r="G7370" t="s">
        <v>133</v>
      </c>
      <c r="H7370" t="s">
        <v>354</v>
      </c>
      <c r="I7370" t="s">
        <v>115</v>
      </c>
      <c r="J7370" t="s">
        <v>22728</v>
      </c>
      <c r="K7370" t="s">
        <v>22729</v>
      </c>
      <c r="L7370" t="s">
        <v>9030</v>
      </c>
      <c r="M7370">
        <v>60</v>
      </c>
      <c r="N7370" t="s">
        <v>113</v>
      </c>
      <c r="O7370" t="s">
        <v>17706</v>
      </c>
      <c r="P7370">
        <v>1</v>
      </c>
      <c r="Q7370">
        <v>466</v>
      </c>
      <c r="R7370">
        <v>343</v>
      </c>
      <c r="S7370">
        <v>154</v>
      </c>
      <c r="W7370">
        <v>0.15983800000000001</v>
      </c>
      <c r="X7370">
        <v>0.19180559999999999</v>
      </c>
    </row>
    <row r="7371" spans="1:24" hidden="1" x14ac:dyDescent="0.3">
      <c r="A7371" t="s">
        <v>22731</v>
      </c>
      <c r="B7371" t="s">
        <v>8362</v>
      </c>
      <c r="C7371" t="s">
        <v>5526</v>
      </c>
      <c r="D7371" t="s">
        <v>22727</v>
      </c>
      <c r="E7371" t="s">
        <v>113</v>
      </c>
      <c r="F7371" t="s">
        <v>5527</v>
      </c>
      <c r="G7371" t="s">
        <v>133</v>
      </c>
      <c r="H7371" t="s">
        <v>354</v>
      </c>
      <c r="I7371" t="s">
        <v>115</v>
      </c>
      <c r="J7371" t="s">
        <v>22728</v>
      </c>
      <c r="K7371" t="s">
        <v>22729</v>
      </c>
      <c r="L7371" t="s">
        <v>9030</v>
      </c>
      <c r="M7371">
        <v>0</v>
      </c>
      <c r="N7371" t="s">
        <v>113</v>
      </c>
      <c r="O7371" t="s">
        <v>15026</v>
      </c>
      <c r="P7371">
        <v>1</v>
      </c>
      <c r="W7371">
        <v>0</v>
      </c>
      <c r="X7371">
        <v>0</v>
      </c>
    </row>
    <row r="7372" spans="1:24" hidden="1" x14ac:dyDescent="0.3">
      <c r="A7372" t="s">
        <v>22732</v>
      </c>
      <c r="B7372" t="s">
        <v>8174</v>
      </c>
      <c r="C7372" t="s">
        <v>22733</v>
      </c>
      <c r="D7372" t="s">
        <v>22734</v>
      </c>
      <c r="E7372" t="s">
        <v>113</v>
      </c>
      <c r="F7372" t="s">
        <v>22735</v>
      </c>
      <c r="G7372" t="s">
        <v>247</v>
      </c>
      <c r="H7372" t="s">
        <v>22159</v>
      </c>
      <c r="I7372" t="s">
        <v>138</v>
      </c>
      <c r="J7372" t="s">
        <v>22736</v>
      </c>
      <c r="K7372" t="s">
        <v>22737</v>
      </c>
      <c r="L7372" t="s">
        <v>120</v>
      </c>
      <c r="M7372">
        <v>40</v>
      </c>
      <c r="N7372" t="s">
        <v>9085</v>
      </c>
      <c r="O7372" t="s">
        <v>10329</v>
      </c>
      <c r="P7372">
        <v>2</v>
      </c>
      <c r="Q7372">
        <v>2580</v>
      </c>
      <c r="R7372">
        <v>590</v>
      </c>
      <c r="T7372">
        <v>25</v>
      </c>
      <c r="U7372">
        <v>195</v>
      </c>
      <c r="W7372">
        <v>3.0444</v>
      </c>
      <c r="X7372">
        <v>3.6532799999999996</v>
      </c>
    </row>
    <row r="7373" spans="1:24" hidden="1" x14ac:dyDescent="0.3">
      <c r="A7373" t="s">
        <v>22738</v>
      </c>
      <c r="B7373" t="s">
        <v>8179</v>
      </c>
      <c r="C7373" t="s">
        <v>22733</v>
      </c>
      <c r="D7373" t="s">
        <v>22734</v>
      </c>
      <c r="E7373" t="s">
        <v>113</v>
      </c>
      <c r="F7373" t="s">
        <v>22735</v>
      </c>
      <c r="G7373" t="s">
        <v>247</v>
      </c>
      <c r="H7373" t="s">
        <v>22159</v>
      </c>
      <c r="I7373" t="s">
        <v>138</v>
      </c>
      <c r="J7373" t="s">
        <v>22736</v>
      </c>
      <c r="K7373" t="s">
        <v>22737</v>
      </c>
      <c r="L7373" t="s">
        <v>120</v>
      </c>
      <c r="M7373">
        <v>40</v>
      </c>
      <c r="N7373" t="s">
        <v>9085</v>
      </c>
      <c r="O7373" t="s">
        <v>19878</v>
      </c>
      <c r="P7373">
        <v>1</v>
      </c>
      <c r="Q7373">
        <v>400</v>
      </c>
      <c r="R7373">
        <v>300</v>
      </c>
      <c r="W7373">
        <v>0.12</v>
      </c>
      <c r="X7373">
        <v>0.14399999999999999</v>
      </c>
    </row>
    <row r="7374" spans="1:24" hidden="1" x14ac:dyDescent="0.3">
      <c r="A7374" t="s">
        <v>22739</v>
      </c>
      <c r="B7374" t="s">
        <v>8536</v>
      </c>
      <c r="C7374" t="s">
        <v>22733</v>
      </c>
      <c r="D7374" t="s">
        <v>22734</v>
      </c>
      <c r="E7374" t="s">
        <v>113</v>
      </c>
      <c r="F7374" t="s">
        <v>22735</v>
      </c>
      <c r="G7374" t="s">
        <v>247</v>
      </c>
      <c r="H7374" t="s">
        <v>22159</v>
      </c>
      <c r="I7374" t="s">
        <v>138</v>
      </c>
      <c r="J7374" t="s">
        <v>22736</v>
      </c>
      <c r="K7374" t="s">
        <v>22737</v>
      </c>
      <c r="L7374" t="s">
        <v>120</v>
      </c>
      <c r="M7374">
        <v>37</v>
      </c>
      <c r="N7374" t="s">
        <v>9085</v>
      </c>
      <c r="O7374" t="s">
        <v>9131</v>
      </c>
      <c r="P7374">
        <v>1</v>
      </c>
      <c r="Q7374">
        <v>210</v>
      </c>
      <c r="R7374">
        <v>210</v>
      </c>
      <c r="W7374">
        <v>4.41E-2</v>
      </c>
      <c r="X7374">
        <v>5.2920000000000002E-2</v>
      </c>
    </row>
    <row r="7375" spans="1:24" hidden="1" x14ac:dyDescent="0.3">
      <c r="A7375" t="s">
        <v>22740</v>
      </c>
      <c r="B7375" t="s">
        <v>8211</v>
      </c>
      <c r="C7375" t="s">
        <v>22733</v>
      </c>
      <c r="D7375" t="s">
        <v>22734</v>
      </c>
      <c r="E7375" t="s">
        <v>113</v>
      </c>
      <c r="F7375" t="s">
        <v>22735</v>
      </c>
      <c r="G7375" t="s">
        <v>247</v>
      </c>
      <c r="H7375" t="s">
        <v>22159</v>
      </c>
      <c r="I7375" t="s">
        <v>138</v>
      </c>
      <c r="J7375" t="s">
        <v>22736</v>
      </c>
      <c r="K7375" t="s">
        <v>22737</v>
      </c>
      <c r="L7375" t="s">
        <v>120</v>
      </c>
      <c r="M7375">
        <v>37</v>
      </c>
      <c r="N7375" t="s">
        <v>113</v>
      </c>
      <c r="O7375" t="s">
        <v>9493</v>
      </c>
      <c r="P7375">
        <v>1</v>
      </c>
      <c r="Q7375">
        <v>0.9</v>
      </c>
      <c r="T7375">
        <v>34</v>
      </c>
      <c r="W7375">
        <v>0.63617251235193317</v>
      </c>
      <c r="X7375">
        <v>1.0178760197630932</v>
      </c>
    </row>
    <row r="7376" spans="1:24" hidden="1" x14ac:dyDescent="0.3">
      <c r="A7376" t="s">
        <v>22741</v>
      </c>
      <c r="B7376" t="s">
        <v>8174</v>
      </c>
      <c r="C7376" t="s">
        <v>8037</v>
      </c>
      <c r="D7376" t="s">
        <v>8036</v>
      </c>
      <c r="E7376" t="s">
        <v>113</v>
      </c>
      <c r="F7376" t="s">
        <v>8038</v>
      </c>
      <c r="G7376" t="s">
        <v>133</v>
      </c>
      <c r="H7376" t="s">
        <v>2044</v>
      </c>
      <c r="I7376" t="s">
        <v>438</v>
      </c>
      <c r="J7376" t="s">
        <v>22742</v>
      </c>
      <c r="K7376" t="s">
        <v>22743</v>
      </c>
      <c r="L7376" t="s">
        <v>8842</v>
      </c>
      <c r="M7376">
        <v>70</v>
      </c>
      <c r="N7376" t="s">
        <v>113</v>
      </c>
      <c r="O7376" t="s">
        <v>20006</v>
      </c>
      <c r="P7376">
        <v>2</v>
      </c>
      <c r="Q7376">
        <v>2500</v>
      </c>
      <c r="R7376">
        <v>355</v>
      </c>
      <c r="S7376">
        <v>192</v>
      </c>
      <c r="T7376">
        <v>130</v>
      </c>
      <c r="U7376">
        <v>305</v>
      </c>
      <c r="W7376">
        <v>1.7749999999999999</v>
      </c>
      <c r="X7376">
        <v>2.13</v>
      </c>
    </row>
    <row r="7377" spans="1:24" hidden="1" x14ac:dyDescent="0.3">
      <c r="A7377" t="s">
        <v>22744</v>
      </c>
      <c r="B7377" t="s">
        <v>8179</v>
      </c>
      <c r="C7377" t="s">
        <v>8037</v>
      </c>
      <c r="D7377" t="s">
        <v>8036</v>
      </c>
      <c r="E7377" t="s">
        <v>113</v>
      </c>
      <c r="F7377" t="s">
        <v>8038</v>
      </c>
      <c r="G7377" t="s">
        <v>133</v>
      </c>
      <c r="H7377" t="s">
        <v>2044</v>
      </c>
      <c r="I7377" t="s">
        <v>438</v>
      </c>
      <c r="J7377" t="s">
        <v>22742</v>
      </c>
      <c r="K7377" t="s">
        <v>22743</v>
      </c>
      <c r="L7377" t="s">
        <v>8842</v>
      </c>
      <c r="M7377">
        <v>70</v>
      </c>
      <c r="N7377" t="s">
        <v>113</v>
      </c>
      <c r="O7377" t="s">
        <v>17706</v>
      </c>
      <c r="P7377">
        <v>1</v>
      </c>
      <c r="Q7377">
        <v>440</v>
      </c>
      <c r="R7377">
        <v>400</v>
      </c>
      <c r="S7377">
        <v>120</v>
      </c>
      <c r="W7377">
        <v>0.17599999999999999</v>
      </c>
      <c r="X7377">
        <v>0.21119999999999997</v>
      </c>
    </row>
    <row r="7378" spans="1:24" hidden="1" x14ac:dyDescent="0.3">
      <c r="A7378" t="s">
        <v>22745</v>
      </c>
      <c r="B7378" t="s">
        <v>8536</v>
      </c>
      <c r="C7378" t="s">
        <v>8037</v>
      </c>
      <c r="D7378" t="s">
        <v>8036</v>
      </c>
      <c r="E7378" t="s">
        <v>113</v>
      </c>
      <c r="F7378" t="s">
        <v>8038</v>
      </c>
      <c r="G7378" t="s">
        <v>133</v>
      </c>
      <c r="H7378" t="s">
        <v>2044</v>
      </c>
      <c r="I7378" t="s">
        <v>438</v>
      </c>
      <c r="J7378" t="s">
        <v>22742</v>
      </c>
      <c r="K7378" t="s">
        <v>22743</v>
      </c>
      <c r="L7378" t="s">
        <v>8842</v>
      </c>
      <c r="M7378">
        <v>68</v>
      </c>
      <c r="N7378" t="s">
        <v>113</v>
      </c>
      <c r="O7378" t="s">
        <v>21498</v>
      </c>
      <c r="P7378">
        <v>1</v>
      </c>
      <c r="Q7378">
        <v>440</v>
      </c>
      <c r="R7378">
        <v>400</v>
      </c>
      <c r="S7378">
        <v>120</v>
      </c>
      <c r="W7378">
        <v>0.17599999999999999</v>
      </c>
      <c r="X7378">
        <v>0.21119999999999997</v>
      </c>
    </row>
    <row r="7379" spans="1:24" hidden="1" x14ac:dyDescent="0.3">
      <c r="A7379" t="s">
        <v>22746</v>
      </c>
      <c r="B7379" t="s">
        <v>8211</v>
      </c>
      <c r="C7379" t="s">
        <v>8037</v>
      </c>
      <c r="D7379" t="s">
        <v>8036</v>
      </c>
      <c r="E7379" t="s">
        <v>113</v>
      </c>
      <c r="F7379" t="s">
        <v>8038</v>
      </c>
      <c r="G7379" t="s">
        <v>133</v>
      </c>
      <c r="H7379" t="s">
        <v>2044</v>
      </c>
      <c r="I7379" t="s">
        <v>438</v>
      </c>
      <c r="J7379" t="s">
        <v>22742</v>
      </c>
      <c r="K7379" t="s">
        <v>22743</v>
      </c>
      <c r="L7379" t="s">
        <v>8842</v>
      </c>
      <c r="M7379">
        <v>68</v>
      </c>
      <c r="N7379" t="s">
        <v>113</v>
      </c>
      <c r="O7379" t="s">
        <v>9493</v>
      </c>
      <c r="P7379">
        <v>1</v>
      </c>
      <c r="Q7379">
        <v>0.6</v>
      </c>
      <c r="T7379">
        <v>106</v>
      </c>
      <c r="W7379">
        <v>0.28274333882308139</v>
      </c>
      <c r="X7379">
        <v>0.45238934211693027</v>
      </c>
    </row>
    <row r="7380" spans="1:24" hidden="1" x14ac:dyDescent="0.3">
      <c r="A7380" t="s">
        <v>22747</v>
      </c>
      <c r="B7380" t="s">
        <v>8174</v>
      </c>
      <c r="C7380" t="s">
        <v>8033</v>
      </c>
      <c r="D7380" t="s">
        <v>8032</v>
      </c>
      <c r="E7380" t="s">
        <v>113</v>
      </c>
      <c r="F7380" t="s">
        <v>8034</v>
      </c>
      <c r="G7380" t="s">
        <v>133</v>
      </c>
      <c r="H7380" t="s">
        <v>2044</v>
      </c>
      <c r="I7380" t="s">
        <v>438</v>
      </c>
      <c r="J7380" t="s">
        <v>22748</v>
      </c>
      <c r="K7380" t="s">
        <v>22749</v>
      </c>
      <c r="L7380" t="s">
        <v>9030</v>
      </c>
      <c r="M7380">
        <v>60</v>
      </c>
      <c r="N7380" t="s">
        <v>113</v>
      </c>
      <c r="O7380" t="s">
        <v>20006</v>
      </c>
      <c r="P7380">
        <v>2</v>
      </c>
      <c r="Q7380">
        <v>2500</v>
      </c>
      <c r="R7380">
        <v>355</v>
      </c>
      <c r="S7380">
        <v>192</v>
      </c>
      <c r="T7380">
        <v>105</v>
      </c>
      <c r="U7380">
        <v>280</v>
      </c>
      <c r="W7380">
        <v>1.7749999999999999</v>
      </c>
      <c r="X7380">
        <v>2.13</v>
      </c>
    </row>
    <row r="7381" spans="1:24" hidden="1" x14ac:dyDescent="0.3">
      <c r="A7381" t="s">
        <v>22750</v>
      </c>
      <c r="B7381" t="s">
        <v>8179</v>
      </c>
      <c r="C7381" t="s">
        <v>8033</v>
      </c>
      <c r="D7381" t="s">
        <v>8032</v>
      </c>
      <c r="E7381" t="s">
        <v>113</v>
      </c>
      <c r="F7381" t="s">
        <v>8034</v>
      </c>
      <c r="G7381" t="s">
        <v>133</v>
      </c>
      <c r="H7381" t="s">
        <v>2044</v>
      </c>
      <c r="I7381" t="s">
        <v>438</v>
      </c>
      <c r="J7381" t="s">
        <v>22748</v>
      </c>
      <c r="K7381" t="s">
        <v>22749</v>
      </c>
      <c r="L7381" t="s">
        <v>9030</v>
      </c>
      <c r="M7381">
        <v>60</v>
      </c>
      <c r="N7381" t="s">
        <v>113</v>
      </c>
      <c r="O7381" t="s">
        <v>17706</v>
      </c>
      <c r="P7381">
        <v>1</v>
      </c>
      <c r="Q7381">
        <v>440</v>
      </c>
      <c r="R7381">
        <v>400</v>
      </c>
      <c r="S7381">
        <v>120</v>
      </c>
      <c r="W7381">
        <v>0.17599999999999999</v>
      </c>
      <c r="X7381">
        <v>0.21119999999999997</v>
      </c>
    </row>
    <row r="7382" spans="1:24" hidden="1" x14ac:dyDescent="0.3">
      <c r="A7382" t="s">
        <v>22751</v>
      </c>
      <c r="B7382" t="s">
        <v>8536</v>
      </c>
      <c r="C7382" t="s">
        <v>8033</v>
      </c>
      <c r="D7382" t="s">
        <v>8032</v>
      </c>
      <c r="E7382" t="s">
        <v>113</v>
      </c>
      <c r="F7382" t="s">
        <v>8034</v>
      </c>
      <c r="G7382" t="s">
        <v>133</v>
      </c>
      <c r="H7382" t="s">
        <v>2044</v>
      </c>
      <c r="I7382" t="s">
        <v>438</v>
      </c>
      <c r="J7382" t="s">
        <v>22748</v>
      </c>
      <c r="K7382" t="s">
        <v>22749</v>
      </c>
      <c r="L7382" t="s">
        <v>9030</v>
      </c>
      <c r="M7382">
        <v>58</v>
      </c>
      <c r="N7382" t="s">
        <v>113</v>
      </c>
      <c r="O7382" t="s">
        <v>21498</v>
      </c>
      <c r="P7382">
        <v>1</v>
      </c>
      <c r="Q7382">
        <v>440</v>
      </c>
      <c r="R7382">
        <v>400</v>
      </c>
      <c r="S7382">
        <v>120</v>
      </c>
      <c r="W7382">
        <v>0.17599999999999999</v>
      </c>
      <c r="X7382">
        <v>0.21119999999999997</v>
      </c>
    </row>
    <row r="7383" spans="1:24" hidden="1" x14ac:dyDescent="0.3">
      <c r="A7383" t="s">
        <v>22752</v>
      </c>
      <c r="B7383" t="s">
        <v>8211</v>
      </c>
      <c r="C7383" t="s">
        <v>8033</v>
      </c>
      <c r="D7383" t="s">
        <v>8032</v>
      </c>
      <c r="E7383" t="s">
        <v>113</v>
      </c>
      <c r="F7383" t="s">
        <v>8034</v>
      </c>
      <c r="G7383" t="s">
        <v>133</v>
      </c>
      <c r="H7383" t="s">
        <v>2044</v>
      </c>
      <c r="I7383" t="s">
        <v>438</v>
      </c>
      <c r="J7383" t="s">
        <v>22748</v>
      </c>
      <c r="K7383" t="s">
        <v>22749</v>
      </c>
      <c r="L7383" t="s">
        <v>9030</v>
      </c>
      <c r="M7383">
        <v>58</v>
      </c>
      <c r="N7383" t="s">
        <v>113</v>
      </c>
      <c r="O7383" t="s">
        <v>9493</v>
      </c>
      <c r="P7383">
        <v>1</v>
      </c>
      <c r="Q7383">
        <v>0.3</v>
      </c>
      <c r="T7383">
        <v>110</v>
      </c>
      <c r="W7383">
        <v>7.0685834705770348E-2</v>
      </c>
      <c r="X7383">
        <v>0.11309733552923257</v>
      </c>
    </row>
    <row r="7384" spans="1:24" hidden="1" x14ac:dyDescent="0.3">
      <c r="A7384" t="s">
        <v>22753</v>
      </c>
      <c r="B7384" t="s">
        <v>8174</v>
      </c>
      <c r="C7384" t="s">
        <v>8044</v>
      </c>
      <c r="D7384" t="s">
        <v>8043</v>
      </c>
      <c r="E7384" t="s">
        <v>113</v>
      </c>
      <c r="F7384" t="s">
        <v>8045</v>
      </c>
      <c r="G7384" t="s">
        <v>133</v>
      </c>
      <c r="H7384" t="s">
        <v>2044</v>
      </c>
      <c r="I7384" t="s">
        <v>438</v>
      </c>
      <c r="J7384" t="s">
        <v>22754</v>
      </c>
      <c r="K7384" t="s">
        <v>22755</v>
      </c>
      <c r="L7384" t="s">
        <v>8842</v>
      </c>
      <c r="M7384">
        <v>70</v>
      </c>
      <c r="N7384" t="s">
        <v>113</v>
      </c>
      <c r="O7384" t="s">
        <v>8207</v>
      </c>
      <c r="P7384">
        <v>2</v>
      </c>
      <c r="Q7384">
        <v>1400</v>
      </c>
      <c r="R7384">
        <v>320</v>
      </c>
      <c r="S7384">
        <v>145</v>
      </c>
      <c r="T7384">
        <v>85</v>
      </c>
      <c r="U7384">
        <v>260</v>
      </c>
      <c r="W7384">
        <v>0.89600000000000002</v>
      </c>
      <c r="X7384">
        <v>1.0751999999999999</v>
      </c>
    </row>
    <row r="7385" spans="1:24" hidden="1" x14ac:dyDescent="0.3">
      <c r="A7385" t="s">
        <v>22756</v>
      </c>
      <c r="B7385" t="s">
        <v>8179</v>
      </c>
      <c r="C7385" t="s">
        <v>8044</v>
      </c>
      <c r="D7385" t="s">
        <v>8043</v>
      </c>
      <c r="E7385" t="s">
        <v>113</v>
      </c>
      <c r="F7385" t="s">
        <v>8045</v>
      </c>
      <c r="G7385" t="s">
        <v>133</v>
      </c>
      <c r="H7385" t="s">
        <v>2044</v>
      </c>
      <c r="I7385" t="s">
        <v>438</v>
      </c>
      <c r="J7385" t="s">
        <v>22754</v>
      </c>
      <c r="K7385" t="s">
        <v>22755</v>
      </c>
      <c r="L7385" t="s">
        <v>8842</v>
      </c>
      <c r="M7385">
        <v>70</v>
      </c>
      <c r="N7385" t="s">
        <v>113</v>
      </c>
      <c r="O7385" t="s">
        <v>17706</v>
      </c>
      <c r="P7385">
        <v>1</v>
      </c>
      <c r="Q7385">
        <v>440</v>
      </c>
      <c r="R7385">
        <v>400</v>
      </c>
      <c r="S7385">
        <v>120</v>
      </c>
      <c r="W7385">
        <v>0.17599999999999999</v>
      </c>
      <c r="X7385">
        <v>0.21119999999999997</v>
      </c>
    </row>
    <row r="7386" spans="1:24" hidden="1" x14ac:dyDescent="0.3">
      <c r="A7386" t="s">
        <v>22757</v>
      </c>
      <c r="B7386" t="s">
        <v>8536</v>
      </c>
      <c r="C7386" t="s">
        <v>8044</v>
      </c>
      <c r="D7386" t="s">
        <v>8043</v>
      </c>
      <c r="E7386" t="s">
        <v>113</v>
      </c>
      <c r="F7386" t="s">
        <v>8045</v>
      </c>
      <c r="G7386" t="s">
        <v>133</v>
      </c>
      <c r="H7386" t="s">
        <v>2044</v>
      </c>
      <c r="I7386" t="s">
        <v>438</v>
      </c>
      <c r="J7386" t="s">
        <v>22754</v>
      </c>
      <c r="K7386" t="s">
        <v>22755</v>
      </c>
      <c r="L7386" t="s">
        <v>8842</v>
      </c>
      <c r="M7386">
        <v>68</v>
      </c>
      <c r="N7386" t="s">
        <v>113</v>
      </c>
      <c r="O7386" t="s">
        <v>21498</v>
      </c>
      <c r="P7386">
        <v>1</v>
      </c>
      <c r="Q7386">
        <v>440</v>
      </c>
      <c r="R7386">
        <v>400</v>
      </c>
      <c r="S7386">
        <v>120</v>
      </c>
      <c r="W7386">
        <v>0.17599999999999999</v>
      </c>
      <c r="X7386">
        <v>0.21119999999999997</v>
      </c>
    </row>
    <row r="7387" spans="1:24" hidden="1" x14ac:dyDescent="0.3">
      <c r="A7387" t="s">
        <v>22758</v>
      </c>
      <c r="B7387" t="s">
        <v>8211</v>
      </c>
      <c r="C7387" t="s">
        <v>8044</v>
      </c>
      <c r="D7387" t="s">
        <v>8043</v>
      </c>
      <c r="E7387" t="s">
        <v>113</v>
      </c>
      <c r="F7387" t="s">
        <v>8045</v>
      </c>
      <c r="G7387" t="s">
        <v>133</v>
      </c>
      <c r="H7387" t="s">
        <v>2044</v>
      </c>
      <c r="I7387" t="s">
        <v>438</v>
      </c>
      <c r="J7387" t="s">
        <v>22754</v>
      </c>
      <c r="K7387" t="s">
        <v>22755</v>
      </c>
      <c r="L7387" t="s">
        <v>8842</v>
      </c>
      <c r="M7387">
        <v>68</v>
      </c>
      <c r="N7387" t="s">
        <v>113</v>
      </c>
      <c r="O7387" t="s">
        <v>9493</v>
      </c>
      <c r="P7387">
        <v>1</v>
      </c>
      <c r="Q7387">
        <v>0.6</v>
      </c>
      <c r="T7387">
        <v>107</v>
      </c>
      <c r="W7387">
        <v>0.28274333882308139</v>
      </c>
      <c r="X7387">
        <v>0.45238934211693027</v>
      </c>
    </row>
    <row r="7388" spans="1:24" hidden="1" x14ac:dyDescent="0.3">
      <c r="A7388" t="s">
        <v>22759</v>
      </c>
      <c r="B7388" t="s">
        <v>8174</v>
      </c>
      <c r="C7388" t="s">
        <v>6175</v>
      </c>
      <c r="D7388" t="s">
        <v>6174</v>
      </c>
      <c r="E7388" t="s">
        <v>113</v>
      </c>
      <c r="F7388" t="s">
        <v>6176</v>
      </c>
      <c r="G7388" t="s">
        <v>247</v>
      </c>
      <c r="H7388" t="s">
        <v>2643</v>
      </c>
      <c r="I7388" t="s">
        <v>163</v>
      </c>
      <c r="J7388" t="s">
        <v>22760</v>
      </c>
      <c r="K7388" t="s">
        <v>22761</v>
      </c>
      <c r="L7388" t="s">
        <v>9030</v>
      </c>
      <c r="M7388">
        <v>60</v>
      </c>
      <c r="N7388" t="s">
        <v>8442</v>
      </c>
      <c r="O7388" t="s">
        <v>10966</v>
      </c>
      <c r="P7388">
        <v>2</v>
      </c>
      <c r="Q7388">
        <v>2500</v>
      </c>
      <c r="R7388">
        <v>500</v>
      </c>
      <c r="T7388">
        <v>70</v>
      </c>
      <c r="U7388">
        <v>300</v>
      </c>
      <c r="W7388">
        <v>2.5</v>
      </c>
      <c r="X7388">
        <v>3</v>
      </c>
    </row>
    <row r="7389" spans="1:24" hidden="1" x14ac:dyDescent="0.3">
      <c r="A7389" t="s">
        <v>22762</v>
      </c>
      <c r="B7389" t="s">
        <v>8617</v>
      </c>
      <c r="C7389" t="s">
        <v>6175</v>
      </c>
      <c r="D7389" t="s">
        <v>6174</v>
      </c>
      <c r="E7389" t="s">
        <v>113</v>
      </c>
      <c r="F7389" t="s">
        <v>6176</v>
      </c>
      <c r="G7389" t="s">
        <v>247</v>
      </c>
      <c r="H7389" t="s">
        <v>2643</v>
      </c>
      <c r="I7389" t="s">
        <v>163</v>
      </c>
      <c r="J7389" t="s">
        <v>22760</v>
      </c>
      <c r="K7389" t="s">
        <v>22761</v>
      </c>
      <c r="L7389" t="s">
        <v>9030</v>
      </c>
      <c r="M7389">
        <v>57</v>
      </c>
      <c r="N7389" t="s">
        <v>8442</v>
      </c>
      <c r="O7389" t="s">
        <v>10966</v>
      </c>
      <c r="P7389">
        <v>2</v>
      </c>
      <c r="Q7389">
        <v>2500</v>
      </c>
      <c r="R7389">
        <v>500</v>
      </c>
      <c r="T7389">
        <v>80</v>
      </c>
      <c r="U7389">
        <v>310</v>
      </c>
      <c r="W7389">
        <v>2.5</v>
      </c>
      <c r="X7389">
        <v>3</v>
      </c>
    </row>
    <row r="7390" spans="1:24" hidden="1" x14ac:dyDescent="0.3">
      <c r="A7390" t="s">
        <v>22763</v>
      </c>
      <c r="B7390" t="s">
        <v>8536</v>
      </c>
      <c r="C7390" t="s">
        <v>6175</v>
      </c>
      <c r="D7390" t="s">
        <v>6174</v>
      </c>
      <c r="E7390" t="s">
        <v>113</v>
      </c>
      <c r="F7390" t="s">
        <v>6176</v>
      </c>
      <c r="G7390" t="s">
        <v>247</v>
      </c>
      <c r="H7390" t="s">
        <v>2643</v>
      </c>
      <c r="I7390" t="s">
        <v>163</v>
      </c>
      <c r="J7390" t="s">
        <v>22760</v>
      </c>
      <c r="K7390" t="s">
        <v>22761</v>
      </c>
      <c r="L7390" t="s">
        <v>9030</v>
      </c>
      <c r="M7390">
        <v>57</v>
      </c>
      <c r="N7390" t="s">
        <v>8614</v>
      </c>
      <c r="O7390" t="s">
        <v>9568</v>
      </c>
      <c r="P7390">
        <v>2</v>
      </c>
      <c r="Q7390">
        <v>409</v>
      </c>
      <c r="R7390">
        <v>269</v>
      </c>
      <c r="W7390">
        <v>0.22004199999999999</v>
      </c>
      <c r="X7390">
        <v>0.26405039999999996</v>
      </c>
    </row>
    <row r="7391" spans="1:24" hidden="1" x14ac:dyDescent="0.3">
      <c r="A7391" t="s">
        <v>22764</v>
      </c>
      <c r="B7391" t="s">
        <v>8174</v>
      </c>
      <c r="C7391" t="s">
        <v>2653</v>
      </c>
      <c r="D7391" t="s">
        <v>2652</v>
      </c>
      <c r="E7391" t="s">
        <v>113</v>
      </c>
      <c r="F7391" t="s">
        <v>2654</v>
      </c>
      <c r="G7391" t="s">
        <v>247</v>
      </c>
      <c r="H7391" t="s">
        <v>2643</v>
      </c>
      <c r="I7391" t="s">
        <v>285</v>
      </c>
      <c r="J7391" t="s">
        <v>22765</v>
      </c>
      <c r="K7391" t="s">
        <v>22766</v>
      </c>
      <c r="L7391" t="s">
        <v>9030</v>
      </c>
      <c r="M7391">
        <v>60</v>
      </c>
      <c r="N7391" t="s">
        <v>8442</v>
      </c>
      <c r="O7391" t="s">
        <v>10966</v>
      </c>
      <c r="P7391">
        <v>2</v>
      </c>
      <c r="Q7391">
        <v>2500</v>
      </c>
      <c r="R7391">
        <v>500</v>
      </c>
      <c r="S7391">
        <v>50</v>
      </c>
      <c r="T7391">
        <v>260</v>
      </c>
      <c r="W7391">
        <v>2.5</v>
      </c>
      <c r="X7391">
        <v>3</v>
      </c>
    </row>
    <row r="7392" spans="1:24" hidden="1" x14ac:dyDescent="0.3">
      <c r="A7392" t="s">
        <v>22767</v>
      </c>
      <c r="B7392" t="s">
        <v>8179</v>
      </c>
      <c r="C7392" t="s">
        <v>2653</v>
      </c>
      <c r="D7392" t="s">
        <v>2652</v>
      </c>
      <c r="E7392" t="s">
        <v>113</v>
      </c>
      <c r="F7392" t="s">
        <v>2654</v>
      </c>
      <c r="G7392" t="s">
        <v>247</v>
      </c>
      <c r="H7392" t="s">
        <v>2643</v>
      </c>
      <c r="I7392" t="s">
        <v>285</v>
      </c>
      <c r="J7392" t="s">
        <v>22765</v>
      </c>
      <c r="K7392" t="s">
        <v>22766</v>
      </c>
      <c r="L7392" t="s">
        <v>9030</v>
      </c>
      <c r="M7392">
        <v>60</v>
      </c>
      <c r="N7392" t="s">
        <v>113</v>
      </c>
      <c r="O7392" t="s">
        <v>22573</v>
      </c>
      <c r="P7392">
        <v>2</v>
      </c>
      <c r="Q7392">
        <v>308</v>
      </c>
      <c r="R7392">
        <v>512</v>
      </c>
      <c r="W7392">
        <v>0.31539200000000001</v>
      </c>
      <c r="X7392">
        <v>0.37847039999999998</v>
      </c>
    </row>
    <row r="7393" spans="1:24" hidden="1" x14ac:dyDescent="0.3">
      <c r="A7393" t="s">
        <v>22768</v>
      </c>
      <c r="B7393" t="s">
        <v>8174</v>
      </c>
      <c r="C7393" t="s">
        <v>7989</v>
      </c>
      <c r="D7393" t="s">
        <v>7988</v>
      </c>
      <c r="E7393" t="s">
        <v>113</v>
      </c>
      <c r="F7393" t="s">
        <v>7990</v>
      </c>
      <c r="G7393" t="s">
        <v>133</v>
      </c>
      <c r="H7393" t="s">
        <v>2044</v>
      </c>
      <c r="I7393" t="s">
        <v>438</v>
      </c>
      <c r="J7393" t="s">
        <v>22769</v>
      </c>
      <c r="K7393" t="s">
        <v>22770</v>
      </c>
      <c r="L7393" t="s">
        <v>9030</v>
      </c>
      <c r="M7393">
        <v>60</v>
      </c>
      <c r="N7393" t="s">
        <v>113</v>
      </c>
      <c r="O7393" t="s">
        <v>20006</v>
      </c>
      <c r="P7393">
        <v>3</v>
      </c>
      <c r="Q7393">
        <v>2500</v>
      </c>
      <c r="R7393">
        <v>355</v>
      </c>
      <c r="S7393">
        <v>192</v>
      </c>
      <c r="T7393">
        <v>0</v>
      </c>
      <c r="U7393">
        <v>105</v>
      </c>
      <c r="V7393">
        <v>270</v>
      </c>
      <c r="W7393">
        <v>2.6625000000000001</v>
      </c>
      <c r="X7393">
        <v>3.1949999999999998</v>
      </c>
    </row>
    <row r="7394" spans="1:24" hidden="1" x14ac:dyDescent="0.3">
      <c r="A7394" t="s">
        <v>22771</v>
      </c>
      <c r="B7394" t="s">
        <v>8179</v>
      </c>
      <c r="C7394" t="s">
        <v>7989</v>
      </c>
      <c r="D7394" t="s">
        <v>7988</v>
      </c>
      <c r="E7394" t="s">
        <v>113</v>
      </c>
      <c r="F7394" t="s">
        <v>7990</v>
      </c>
      <c r="G7394" t="s">
        <v>133</v>
      </c>
      <c r="H7394" t="s">
        <v>2044</v>
      </c>
      <c r="I7394" t="s">
        <v>438</v>
      </c>
      <c r="J7394" t="s">
        <v>22769</v>
      </c>
      <c r="K7394" t="s">
        <v>22770</v>
      </c>
      <c r="L7394" t="s">
        <v>9030</v>
      </c>
      <c r="M7394">
        <v>60</v>
      </c>
      <c r="N7394" t="s">
        <v>113</v>
      </c>
      <c r="O7394" t="s">
        <v>17706</v>
      </c>
      <c r="P7394">
        <v>1</v>
      </c>
      <c r="Q7394">
        <v>440</v>
      </c>
      <c r="R7394">
        <v>400</v>
      </c>
      <c r="S7394">
        <v>120</v>
      </c>
      <c r="W7394">
        <v>0.17599999999999999</v>
      </c>
      <c r="X7394">
        <v>0.21119999999999997</v>
      </c>
    </row>
    <row r="7395" spans="1:24" hidden="1" x14ac:dyDescent="0.3">
      <c r="A7395" t="s">
        <v>22772</v>
      </c>
      <c r="B7395" t="s">
        <v>8536</v>
      </c>
      <c r="C7395" t="s">
        <v>7989</v>
      </c>
      <c r="D7395" t="s">
        <v>7988</v>
      </c>
      <c r="E7395" t="s">
        <v>113</v>
      </c>
      <c r="F7395" t="s">
        <v>7990</v>
      </c>
      <c r="G7395" t="s">
        <v>133</v>
      </c>
      <c r="H7395" t="s">
        <v>2044</v>
      </c>
      <c r="I7395" t="s">
        <v>438</v>
      </c>
      <c r="J7395" t="s">
        <v>22769</v>
      </c>
      <c r="K7395" t="s">
        <v>22770</v>
      </c>
      <c r="L7395" t="s">
        <v>9030</v>
      </c>
      <c r="M7395">
        <v>58</v>
      </c>
      <c r="N7395" t="s">
        <v>113</v>
      </c>
      <c r="O7395" t="s">
        <v>21498</v>
      </c>
      <c r="P7395">
        <v>1</v>
      </c>
      <c r="Q7395">
        <v>440</v>
      </c>
      <c r="R7395">
        <v>400</v>
      </c>
      <c r="S7395">
        <v>120</v>
      </c>
      <c r="W7395">
        <v>0.17599999999999999</v>
      </c>
      <c r="X7395">
        <v>0.21119999999999997</v>
      </c>
    </row>
    <row r="7396" spans="1:24" hidden="1" x14ac:dyDescent="0.3">
      <c r="A7396" t="s">
        <v>22773</v>
      </c>
      <c r="B7396" t="s">
        <v>8211</v>
      </c>
      <c r="C7396" t="s">
        <v>7989</v>
      </c>
      <c r="D7396" t="s">
        <v>7988</v>
      </c>
      <c r="E7396" t="s">
        <v>113</v>
      </c>
      <c r="F7396" t="s">
        <v>7990</v>
      </c>
      <c r="G7396" t="s">
        <v>133</v>
      </c>
      <c r="H7396" t="s">
        <v>2044</v>
      </c>
      <c r="I7396" t="s">
        <v>438</v>
      </c>
      <c r="J7396" t="s">
        <v>22769</v>
      </c>
      <c r="K7396" t="s">
        <v>22770</v>
      </c>
      <c r="L7396" t="s">
        <v>9030</v>
      </c>
      <c r="M7396">
        <v>58</v>
      </c>
      <c r="N7396" t="s">
        <v>113</v>
      </c>
      <c r="O7396" t="s">
        <v>9493</v>
      </c>
      <c r="P7396">
        <v>2</v>
      </c>
      <c r="Q7396">
        <v>0.6</v>
      </c>
      <c r="T7396">
        <v>268</v>
      </c>
      <c r="U7396">
        <v>267</v>
      </c>
      <c r="W7396">
        <v>0.56548667764616278</v>
      </c>
      <c r="X7396">
        <v>0.90477868423386054</v>
      </c>
    </row>
    <row r="7397" spans="1:24" hidden="1" x14ac:dyDescent="0.3">
      <c r="A7397" t="s">
        <v>22774</v>
      </c>
      <c r="B7397" t="s">
        <v>8174</v>
      </c>
      <c r="C7397" t="s">
        <v>8080</v>
      </c>
      <c r="D7397" t="s">
        <v>8079</v>
      </c>
      <c r="E7397" t="s">
        <v>113</v>
      </c>
      <c r="F7397" t="s">
        <v>8081</v>
      </c>
      <c r="G7397" t="s">
        <v>133</v>
      </c>
      <c r="H7397" t="s">
        <v>2044</v>
      </c>
      <c r="I7397" t="s">
        <v>438</v>
      </c>
      <c r="J7397" t="s">
        <v>22775</v>
      </c>
      <c r="K7397" t="s">
        <v>22776</v>
      </c>
      <c r="L7397" t="s">
        <v>120</v>
      </c>
      <c r="M7397">
        <v>40</v>
      </c>
      <c r="O7397" t="s">
        <v>20006</v>
      </c>
      <c r="P7397">
        <v>2</v>
      </c>
      <c r="Q7397">
        <v>2500</v>
      </c>
      <c r="R7397">
        <v>355</v>
      </c>
      <c r="S7397">
        <v>192</v>
      </c>
      <c r="T7397">
        <v>125</v>
      </c>
      <c r="U7397">
        <v>305</v>
      </c>
      <c r="W7397">
        <v>1.7749999999999999</v>
      </c>
      <c r="X7397">
        <v>2.13</v>
      </c>
    </row>
    <row r="7398" spans="1:24" hidden="1" x14ac:dyDescent="0.3">
      <c r="A7398" t="s">
        <v>22777</v>
      </c>
      <c r="B7398" t="s">
        <v>8179</v>
      </c>
      <c r="C7398" t="s">
        <v>8080</v>
      </c>
      <c r="D7398" t="s">
        <v>8079</v>
      </c>
      <c r="E7398" t="s">
        <v>113</v>
      </c>
      <c r="F7398" t="s">
        <v>8081</v>
      </c>
      <c r="G7398" t="s">
        <v>133</v>
      </c>
      <c r="H7398" t="s">
        <v>2044</v>
      </c>
      <c r="I7398" t="s">
        <v>438</v>
      </c>
      <c r="J7398" t="s">
        <v>22775</v>
      </c>
      <c r="K7398" t="s">
        <v>22776</v>
      </c>
      <c r="L7398" t="s">
        <v>120</v>
      </c>
      <c r="M7398">
        <v>40</v>
      </c>
      <c r="O7398" t="s">
        <v>17706</v>
      </c>
      <c r="P7398">
        <v>1</v>
      </c>
      <c r="Q7398">
        <v>440</v>
      </c>
      <c r="R7398">
        <v>400</v>
      </c>
      <c r="S7398">
        <v>120</v>
      </c>
      <c r="W7398">
        <v>0.17599999999999999</v>
      </c>
      <c r="X7398">
        <v>0.21119999999999997</v>
      </c>
    </row>
    <row r="7399" spans="1:24" hidden="1" x14ac:dyDescent="0.3">
      <c r="A7399" t="s">
        <v>22778</v>
      </c>
      <c r="B7399" t="s">
        <v>8536</v>
      </c>
      <c r="C7399" t="s">
        <v>8080</v>
      </c>
      <c r="D7399" t="s">
        <v>8079</v>
      </c>
      <c r="E7399" t="s">
        <v>113</v>
      </c>
      <c r="F7399" t="s">
        <v>8081</v>
      </c>
      <c r="G7399" t="s">
        <v>133</v>
      </c>
      <c r="H7399" t="s">
        <v>2044</v>
      </c>
      <c r="I7399" t="s">
        <v>438</v>
      </c>
      <c r="J7399" t="s">
        <v>22775</v>
      </c>
      <c r="K7399" t="s">
        <v>22776</v>
      </c>
      <c r="L7399" t="s">
        <v>120</v>
      </c>
      <c r="M7399">
        <v>40</v>
      </c>
      <c r="O7399" t="s">
        <v>21498</v>
      </c>
      <c r="P7399">
        <v>1</v>
      </c>
      <c r="Q7399">
        <v>440</v>
      </c>
      <c r="R7399">
        <v>400</v>
      </c>
      <c r="S7399">
        <v>120</v>
      </c>
      <c r="W7399">
        <v>0.17599999999999999</v>
      </c>
      <c r="X7399">
        <v>0.21119999999999997</v>
      </c>
    </row>
    <row r="7400" spans="1:24" hidden="1" x14ac:dyDescent="0.3">
      <c r="A7400" t="s">
        <v>22779</v>
      </c>
      <c r="B7400" t="s">
        <v>8211</v>
      </c>
      <c r="C7400" t="s">
        <v>8080</v>
      </c>
      <c r="D7400" t="s">
        <v>8079</v>
      </c>
      <c r="E7400" t="s">
        <v>113</v>
      </c>
      <c r="F7400" t="s">
        <v>8081</v>
      </c>
      <c r="G7400" t="s">
        <v>133</v>
      </c>
      <c r="H7400" t="s">
        <v>2044</v>
      </c>
      <c r="I7400" t="s">
        <v>438</v>
      </c>
      <c r="J7400" t="s">
        <v>22775</v>
      </c>
      <c r="K7400" t="s">
        <v>22776</v>
      </c>
      <c r="L7400" t="s">
        <v>120</v>
      </c>
      <c r="M7400">
        <v>38</v>
      </c>
      <c r="O7400" t="s">
        <v>16994</v>
      </c>
      <c r="P7400">
        <v>2</v>
      </c>
      <c r="Q7400">
        <v>0.6</v>
      </c>
      <c r="T7400">
        <v>302</v>
      </c>
      <c r="U7400">
        <v>130</v>
      </c>
      <c r="W7400">
        <v>0.56548667764616278</v>
      </c>
      <c r="X7400">
        <v>0.90477868423386054</v>
      </c>
    </row>
    <row r="7401" spans="1:24" hidden="1" x14ac:dyDescent="0.3">
      <c r="A7401" t="s">
        <v>22780</v>
      </c>
      <c r="B7401" t="s">
        <v>8539</v>
      </c>
      <c r="C7401" t="s">
        <v>8080</v>
      </c>
      <c r="D7401" t="s">
        <v>8079</v>
      </c>
      <c r="E7401" t="s">
        <v>113</v>
      </c>
      <c r="F7401" t="s">
        <v>8081</v>
      </c>
      <c r="G7401" t="s">
        <v>133</v>
      </c>
      <c r="H7401" t="s">
        <v>2044</v>
      </c>
      <c r="I7401" t="s">
        <v>438</v>
      </c>
      <c r="J7401" t="s">
        <v>22775</v>
      </c>
      <c r="K7401" t="s">
        <v>22776</v>
      </c>
      <c r="L7401" t="s">
        <v>120</v>
      </c>
      <c r="M7401">
        <v>38</v>
      </c>
      <c r="O7401" t="s">
        <v>17008</v>
      </c>
      <c r="P7401">
        <v>4</v>
      </c>
      <c r="Q7401">
        <v>151</v>
      </c>
      <c r="R7401">
        <v>151</v>
      </c>
      <c r="S7401">
        <v>84</v>
      </c>
      <c r="W7401">
        <v>9.1203999999999993E-2</v>
      </c>
      <c r="X7401">
        <v>0.10944479999999999</v>
      </c>
    </row>
    <row r="7402" spans="1:24" hidden="1" x14ac:dyDescent="0.3">
      <c r="A7402" t="s">
        <v>22781</v>
      </c>
      <c r="B7402" t="s">
        <v>8174</v>
      </c>
      <c r="C7402" t="s">
        <v>8086</v>
      </c>
      <c r="D7402" t="s">
        <v>8085</v>
      </c>
      <c r="E7402" t="s">
        <v>113</v>
      </c>
      <c r="F7402" t="s">
        <v>8087</v>
      </c>
      <c r="G7402" t="s">
        <v>133</v>
      </c>
      <c r="H7402" t="s">
        <v>2044</v>
      </c>
      <c r="I7402" t="s">
        <v>438</v>
      </c>
      <c r="J7402" t="s">
        <v>22782</v>
      </c>
      <c r="K7402" t="s">
        <v>22783</v>
      </c>
      <c r="L7402" t="s">
        <v>1173</v>
      </c>
      <c r="M7402">
        <v>50</v>
      </c>
      <c r="N7402" t="s">
        <v>113</v>
      </c>
      <c r="O7402" t="s">
        <v>20006</v>
      </c>
      <c r="P7402">
        <v>2</v>
      </c>
      <c r="Q7402">
        <v>2500</v>
      </c>
      <c r="R7402">
        <v>355</v>
      </c>
      <c r="S7402">
        <v>192</v>
      </c>
      <c r="T7402">
        <v>130</v>
      </c>
      <c r="U7402">
        <v>315</v>
      </c>
      <c r="W7402">
        <v>1.7749999999999999</v>
      </c>
      <c r="X7402">
        <v>2.13</v>
      </c>
    </row>
    <row r="7403" spans="1:24" hidden="1" x14ac:dyDescent="0.3">
      <c r="A7403" t="s">
        <v>22784</v>
      </c>
      <c r="B7403" t="s">
        <v>8179</v>
      </c>
      <c r="C7403" t="s">
        <v>8086</v>
      </c>
      <c r="D7403" t="s">
        <v>8085</v>
      </c>
      <c r="E7403" t="s">
        <v>113</v>
      </c>
      <c r="F7403" t="s">
        <v>8087</v>
      </c>
      <c r="G7403" t="s">
        <v>133</v>
      </c>
      <c r="H7403" t="s">
        <v>2044</v>
      </c>
      <c r="I7403" t="s">
        <v>438</v>
      </c>
      <c r="J7403" t="s">
        <v>22782</v>
      </c>
      <c r="K7403" t="s">
        <v>22783</v>
      </c>
      <c r="L7403" t="s">
        <v>1173</v>
      </c>
      <c r="M7403">
        <v>50</v>
      </c>
      <c r="N7403" t="s">
        <v>113</v>
      </c>
      <c r="O7403" t="s">
        <v>17706</v>
      </c>
      <c r="P7403">
        <v>1</v>
      </c>
      <c r="Q7403">
        <v>440</v>
      </c>
      <c r="R7403">
        <v>400</v>
      </c>
      <c r="S7403">
        <v>120</v>
      </c>
      <c r="W7403">
        <v>0.17599999999999999</v>
      </c>
      <c r="X7403">
        <v>0.21119999999999997</v>
      </c>
    </row>
    <row r="7404" spans="1:24" hidden="1" x14ac:dyDescent="0.3">
      <c r="A7404" t="s">
        <v>22785</v>
      </c>
      <c r="B7404" t="s">
        <v>8536</v>
      </c>
      <c r="C7404" t="s">
        <v>8086</v>
      </c>
      <c r="D7404" t="s">
        <v>8085</v>
      </c>
      <c r="E7404" t="s">
        <v>113</v>
      </c>
      <c r="F7404" t="s">
        <v>8087</v>
      </c>
      <c r="G7404" t="s">
        <v>133</v>
      </c>
      <c r="H7404" t="s">
        <v>2044</v>
      </c>
      <c r="I7404" t="s">
        <v>438</v>
      </c>
      <c r="J7404" t="s">
        <v>22782</v>
      </c>
      <c r="K7404" t="s">
        <v>22783</v>
      </c>
      <c r="L7404" t="s">
        <v>1173</v>
      </c>
      <c r="M7404">
        <v>48</v>
      </c>
      <c r="N7404" t="s">
        <v>113</v>
      </c>
      <c r="O7404" t="s">
        <v>21498</v>
      </c>
      <c r="P7404">
        <v>1</v>
      </c>
      <c r="Q7404">
        <v>440</v>
      </c>
      <c r="R7404">
        <v>400</v>
      </c>
      <c r="S7404">
        <v>120</v>
      </c>
      <c r="W7404">
        <v>0.17599999999999999</v>
      </c>
      <c r="X7404">
        <v>0.21119999999999997</v>
      </c>
    </row>
    <row r="7405" spans="1:24" hidden="1" x14ac:dyDescent="0.3">
      <c r="A7405" t="s">
        <v>22786</v>
      </c>
      <c r="B7405" t="s">
        <v>8211</v>
      </c>
      <c r="C7405" t="s">
        <v>8086</v>
      </c>
      <c r="D7405" t="s">
        <v>8085</v>
      </c>
      <c r="E7405" t="s">
        <v>113</v>
      </c>
      <c r="F7405" t="s">
        <v>8087</v>
      </c>
      <c r="G7405" t="s">
        <v>133</v>
      </c>
      <c r="H7405" t="s">
        <v>2044</v>
      </c>
      <c r="I7405" t="s">
        <v>438</v>
      </c>
      <c r="J7405" t="s">
        <v>22782</v>
      </c>
      <c r="K7405" t="s">
        <v>22783</v>
      </c>
      <c r="L7405" t="s">
        <v>1173</v>
      </c>
      <c r="M7405">
        <v>48</v>
      </c>
      <c r="N7405" t="s">
        <v>113</v>
      </c>
      <c r="O7405" t="s">
        <v>9493</v>
      </c>
      <c r="P7405">
        <v>1</v>
      </c>
      <c r="Q7405">
        <v>0.6</v>
      </c>
      <c r="T7405">
        <v>125</v>
      </c>
      <c r="W7405">
        <v>0.28274333882308139</v>
      </c>
      <c r="X7405">
        <v>0.45238934211693027</v>
      </c>
    </row>
    <row r="7406" spans="1:24" hidden="1" x14ac:dyDescent="0.3">
      <c r="A7406" t="s">
        <v>22787</v>
      </c>
      <c r="B7406" t="s">
        <v>8174</v>
      </c>
      <c r="C7406" t="s">
        <v>8083</v>
      </c>
      <c r="D7406" t="s">
        <v>8082</v>
      </c>
      <c r="E7406" t="s">
        <v>113</v>
      </c>
      <c r="F7406" t="s">
        <v>8084</v>
      </c>
      <c r="G7406" t="s">
        <v>133</v>
      </c>
      <c r="H7406" t="s">
        <v>2044</v>
      </c>
      <c r="I7406" t="s">
        <v>438</v>
      </c>
      <c r="J7406" t="s">
        <v>22788</v>
      </c>
      <c r="K7406" t="s">
        <v>22789</v>
      </c>
      <c r="L7406" t="s">
        <v>8842</v>
      </c>
      <c r="M7406">
        <v>70</v>
      </c>
      <c r="O7406" t="s">
        <v>20006</v>
      </c>
      <c r="P7406">
        <v>2</v>
      </c>
      <c r="Q7406">
        <v>2500</v>
      </c>
      <c r="R7406">
        <v>355</v>
      </c>
      <c r="S7406">
        <v>192</v>
      </c>
      <c r="T7406">
        <v>120</v>
      </c>
      <c r="U7406">
        <v>300</v>
      </c>
      <c r="W7406">
        <v>1.7749999999999999</v>
      </c>
      <c r="X7406">
        <v>2.13</v>
      </c>
    </row>
    <row r="7407" spans="1:24" hidden="1" x14ac:dyDescent="0.3">
      <c r="A7407" t="s">
        <v>22790</v>
      </c>
      <c r="B7407" t="s">
        <v>8179</v>
      </c>
      <c r="C7407" t="s">
        <v>8083</v>
      </c>
      <c r="D7407" t="s">
        <v>8082</v>
      </c>
      <c r="E7407" t="s">
        <v>113</v>
      </c>
      <c r="F7407" t="s">
        <v>8084</v>
      </c>
      <c r="G7407" t="s">
        <v>133</v>
      </c>
      <c r="H7407" t="s">
        <v>2044</v>
      </c>
      <c r="I7407" t="s">
        <v>438</v>
      </c>
      <c r="J7407" t="s">
        <v>22788</v>
      </c>
      <c r="K7407" t="s">
        <v>22789</v>
      </c>
      <c r="L7407" t="s">
        <v>8842</v>
      </c>
      <c r="M7407">
        <v>70</v>
      </c>
      <c r="O7407" t="s">
        <v>17706</v>
      </c>
      <c r="P7407">
        <v>1</v>
      </c>
      <c r="Q7407">
        <v>440</v>
      </c>
      <c r="R7407">
        <v>400</v>
      </c>
      <c r="S7407">
        <v>120</v>
      </c>
      <c r="W7407">
        <v>0.17599999999999999</v>
      </c>
      <c r="X7407">
        <v>0.21119999999999997</v>
      </c>
    </row>
    <row r="7408" spans="1:24" hidden="1" x14ac:dyDescent="0.3">
      <c r="A7408" t="s">
        <v>22791</v>
      </c>
      <c r="B7408" t="s">
        <v>8536</v>
      </c>
      <c r="C7408" t="s">
        <v>8083</v>
      </c>
      <c r="D7408" t="s">
        <v>8082</v>
      </c>
      <c r="E7408" t="s">
        <v>113</v>
      </c>
      <c r="F7408" t="s">
        <v>8084</v>
      </c>
      <c r="G7408" t="s">
        <v>133</v>
      </c>
      <c r="H7408" t="s">
        <v>2044</v>
      </c>
      <c r="I7408" t="s">
        <v>438</v>
      </c>
      <c r="J7408" t="s">
        <v>22788</v>
      </c>
      <c r="K7408" t="s">
        <v>22789</v>
      </c>
      <c r="L7408" t="s">
        <v>8842</v>
      </c>
      <c r="M7408">
        <v>70</v>
      </c>
      <c r="O7408" t="s">
        <v>21498</v>
      </c>
      <c r="P7408">
        <v>1</v>
      </c>
      <c r="Q7408">
        <v>440</v>
      </c>
      <c r="R7408">
        <v>400</v>
      </c>
      <c r="S7408">
        <v>120</v>
      </c>
      <c r="W7408">
        <v>0.17599999999999999</v>
      </c>
      <c r="X7408">
        <v>0.21119999999999997</v>
      </c>
    </row>
    <row r="7409" spans="1:24" hidden="1" x14ac:dyDescent="0.3">
      <c r="A7409" t="s">
        <v>22792</v>
      </c>
      <c r="B7409" t="s">
        <v>8211</v>
      </c>
      <c r="C7409" t="s">
        <v>8083</v>
      </c>
      <c r="D7409" t="s">
        <v>8082</v>
      </c>
      <c r="E7409" t="s">
        <v>113</v>
      </c>
      <c r="F7409" t="s">
        <v>8084</v>
      </c>
      <c r="G7409" t="s">
        <v>133</v>
      </c>
      <c r="H7409" t="s">
        <v>2044</v>
      </c>
      <c r="I7409" t="s">
        <v>438</v>
      </c>
      <c r="J7409" t="s">
        <v>22788</v>
      </c>
      <c r="K7409" t="s">
        <v>22789</v>
      </c>
      <c r="L7409" t="s">
        <v>8842</v>
      </c>
      <c r="M7409">
        <v>68</v>
      </c>
      <c r="O7409" t="s">
        <v>16994</v>
      </c>
      <c r="P7409">
        <v>2</v>
      </c>
      <c r="Q7409">
        <v>0.6</v>
      </c>
      <c r="T7409">
        <v>121</v>
      </c>
      <c r="U7409">
        <v>306</v>
      </c>
      <c r="W7409">
        <v>0.56548667764616278</v>
      </c>
      <c r="X7409">
        <v>0.90477868423386054</v>
      </c>
    </row>
    <row r="7410" spans="1:24" hidden="1" x14ac:dyDescent="0.3">
      <c r="A7410" t="s">
        <v>22793</v>
      </c>
      <c r="B7410" t="s">
        <v>8539</v>
      </c>
      <c r="C7410" t="s">
        <v>8083</v>
      </c>
      <c r="D7410" t="s">
        <v>8082</v>
      </c>
      <c r="E7410" t="s">
        <v>113</v>
      </c>
      <c r="F7410" t="s">
        <v>8084</v>
      </c>
      <c r="G7410" t="s">
        <v>133</v>
      </c>
      <c r="H7410" t="s">
        <v>2044</v>
      </c>
      <c r="I7410" t="s">
        <v>438</v>
      </c>
      <c r="J7410" t="s">
        <v>22788</v>
      </c>
      <c r="K7410" t="s">
        <v>22789</v>
      </c>
      <c r="L7410" t="s">
        <v>8842</v>
      </c>
      <c r="M7410">
        <v>68</v>
      </c>
      <c r="O7410" t="s">
        <v>17008</v>
      </c>
      <c r="P7410">
        <v>4</v>
      </c>
      <c r="Q7410">
        <v>151</v>
      </c>
      <c r="R7410">
        <v>151</v>
      </c>
      <c r="S7410">
        <v>84</v>
      </c>
      <c r="W7410">
        <v>9.1203999999999993E-2</v>
      </c>
      <c r="X7410">
        <v>0.10944479999999999</v>
      </c>
    </row>
    <row r="7411" spans="1:24" hidden="1" x14ac:dyDescent="0.3">
      <c r="A7411" t="s">
        <v>22794</v>
      </c>
      <c r="B7411" t="s">
        <v>8174</v>
      </c>
      <c r="C7411" t="s">
        <v>7992</v>
      </c>
      <c r="D7411" t="s">
        <v>7991</v>
      </c>
      <c r="E7411" t="s">
        <v>113</v>
      </c>
      <c r="F7411" t="s">
        <v>7993</v>
      </c>
      <c r="G7411" t="s">
        <v>133</v>
      </c>
      <c r="H7411" t="s">
        <v>2044</v>
      </c>
      <c r="I7411" t="s">
        <v>438</v>
      </c>
      <c r="J7411" t="s">
        <v>22795</v>
      </c>
      <c r="K7411" t="s">
        <v>22796</v>
      </c>
      <c r="L7411" t="s">
        <v>8842</v>
      </c>
      <c r="M7411">
        <v>70</v>
      </c>
      <c r="O7411" t="s">
        <v>20006</v>
      </c>
      <c r="P7411">
        <v>2</v>
      </c>
      <c r="Q7411">
        <v>2500</v>
      </c>
      <c r="R7411">
        <v>355</v>
      </c>
      <c r="S7411">
        <v>192</v>
      </c>
      <c r="T7411">
        <v>100</v>
      </c>
      <c r="U7411">
        <v>270</v>
      </c>
      <c r="W7411">
        <v>1.7749999999999999</v>
      </c>
      <c r="X7411">
        <v>2.13</v>
      </c>
    </row>
    <row r="7412" spans="1:24" hidden="1" x14ac:dyDescent="0.3">
      <c r="A7412" t="s">
        <v>22797</v>
      </c>
      <c r="B7412" t="s">
        <v>8179</v>
      </c>
      <c r="C7412" t="s">
        <v>7992</v>
      </c>
      <c r="D7412" t="s">
        <v>7991</v>
      </c>
      <c r="E7412" t="s">
        <v>113</v>
      </c>
      <c r="F7412" t="s">
        <v>7993</v>
      </c>
      <c r="G7412" t="s">
        <v>133</v>
      </c>
      <c r="H7412" t="s">
        <v>2044</v>
      </c>
      <c r="I7412" t="s">
        <v>438</v>
      </c>
      <c r="J7412" t="s">
        <v>22795</v>
      </c>
      <c r="K7412" t="s">
        <v>22796</v>
      </c>
      <c r="L7412" t="s">
        <v>8842</v>
      </c>
      <c r="M7412">
        <v>70</v>
      </c>
      <c r="O7412" t="s">
        <v>17706</v>
      </c>
      <c r="P7412">
        <v>1</v>
      </c>
      <c r="Q7412">
        <v>440</v>
      </c>
      <c r="R7412">
        <v>400</v>
      </c>
      <c r="S7412">
        <v>120</v>
      </c>
      <c r="W7412">
        <v>0.17599999999999999</v>
      </c>
      <c r="X7412">
        <v>0.21119999999999997</v>
      </c>
    </row>
    <row r="7413" spans="1:24" hidden="1" x14ac:dyDescent="0.3">
      <c r="A7413" t="s">
        <v>22798</v>
      </c>
      <c r="B7413" t="s">
        <v>8536</v>
      </c>
      <c r="C7413" t="s">
        <v>7992</v>
      </c>
      <c r="D7413" t="s">
        <v>7991</v>
      </c>
      <c r="E7413" t="s">
        <v>113</v>
      </c>
      <c r="F7413" t="s">
        <v>7993</v>
      </c>
      <c r="G7413" t="s">
        <v>133</v>
      </c>
      <c r="H7413" t="s">
        <v>2044</v>
      </c>
      <c r="I7413" t="s">
        <v>438</v>
      </c>
      <c r="J7413" t="s">
        <v>22795</v>
      </c>
      <c r="K7413" t="s">
        <v>22796</v>
      </c>
      <c r="L7413" t="s">
        <v>8842</v>
      </c>
      <c r="M7413">
        <v>70</v>
      </c>
      <c r="O7413" t="s">
        <v>21498</v>
      </c>
      <c r="P7413">
        <v>1</v>
      </c>
      <c r="Q7413">
        <v>440</v>
      </c>
      <c r="R7413">
        <v>400</v>
      </c>
      <c r="S7413">
        <v>120</v>
      </c>
      <c r="W7413">
        <v>0.17599999999999999</v>
      </c>
      <c r="X7413">
        <v>0.21119999999999997</v>
      </c>
    </row>
    <row r="7414" spans="1:24" hidden="1" x14ac:dyDescent="0.3">
      <c r="A7414" t="s">
        <v>22799</v>
      </c>
      <c r="B7414" t="s">
        <v>8211</v>
      </c>
      <c r="C7414" t="s">
        <v>7992</v>
      </c>
      <c r="D7414" t="s">
        <v>7991</v>
      </c>
      <c r="E7414" t="s">
        <v>113</v>
      </c>
      <c r="F7414" t="s">
        <v>7993</v>
      </c>
      <c r="G7414" t="s">
        <v>133</v>
      </c>
      <c r="H7414" t="s">
        <v>2044</v>
      </c>
      <c r="I7414" t="s">
        <v>438</v>
      </c>
      <c r="J7414" t="s">
        <v>22795</v>
      </c>
      <c r="K7414" t="s">
        <v>22796</v>
      </c>
      <c r="L7414" t="s">
        <v>8842</v>
      </c>
      <c r="M7414">
        <v>58</v>
      </c>
      <c r="O7414" t="s">
        <v>16994</v>
      </c>
      <c r="P7414">
        <v>2</v>
      </c>
      <c r="Q7414">
        <v>0.6</v>
      </c>
      <c r="T7414">
        <v>98</v>
      </c>
      <c r="U7414">
        <v>276</v>
      </c>
      <c r="W7414">
        <v>0.56548667764616278</v>
      </c>
      <c r="X7414">
        <v>0.90477868423386054</v>
      </c>
    </row>
    <row r="7415" spans="1:24" hidden="1" x14ac:dyDescent="0.3">
      <c r="A7415" t="s">
        <v>22800</v>
      </c>
      <c r="B7415" t="s">
        <v>8539</v>
      </c>
      <c r="C7415" t="s">
        <v>7992</v>
      </c>
      <c r="D7415" t="s">
        <v>7991</v>
      </c>
      <c r="E7415" t="s">
        <v>113</v>
      </c>
      <c r="F7415" t="s">
        <v>7993</v>
      </c>
      <c r="G7415" t="s">
        <v>133</v>
      </c>
      <c r="H7415" t="s">
        <v>2044</v>
      </c>
      <c r="I7415" t="s">
        <v>438</v>
      </c>
      <c r="J7415" t="s">
        <v>22795</v>
      </c>
      <c r="K7415" t="s">
        <v>22796</v>
      </c>
      <c r="L7415" t="s">
        <v>8842</v>
      </c>
      <c r="M7415">
        <v>58</v>
      </c>
      <c r="O7415" t="s">
        <v>17008</v>
      </c>
      <c r="P7415">
        <v>4</v>
      </c>
      <c r="Q7415">
        <v>151</v>
      </c>
      <c r="R7415">
        <v>151</v>
      </c>
      <c r="S7415">
        <v>84</v>
      </c>
      <c r="W7415">
        <v>9.1203999999999993E-2</v>
      </c>
      <c r="X7415">
        <v>0.10944479999999999</v>
      </c>
    </row>
    <row r="7416" spans="1:24" hidden="1" x14ac:dyDescent="0.3">
      <c r="A7416" t="s">
        <v>22801</v>
      </c>
      <c r="B7416" t="s">
        <v>8174</v>
      </c>
      <c r="C7416" t="s">
        <v>7981</v>
      </c>
      <c r="D7416" t="s">
        <v>7980</v>
      </c>
      <c r="E7416" t="s">
        <v>113</v>
      </c>
      <c r="F7416" t="s">
        <v>7982</v>
      </c>
      <c r="G7416" t="s">
        <v>133</v>
      </c>
      <c r="H7416" t="s">
        <v>2044</v>
      </c>
      <c r="I7416" t="s">
        <v>438</v>
      </c>
      <c r="J7416" t="s">
        <v>22802</v>
      </c>
      <c r="K7416" t="s">
        <v>22803</v>
      </c>
      <c r="L7416" t="s">
        <v>9030</v>
      </c>
      <c r="M7416">
        <v>60</v>
      </c>
      <c r="O7416" t="s">
        <v>20006</v>
      </c>
      <c r="P7416">
        <v>2</v>
      </c>
      <c r="Q7416">
        <v>2500</v>
      </c>
      <c r="R7416">
        <v>355</v>
      </c>
      <c r="S7416">
        <v>192</v>
      </c>
      <c r="T7416">
        <v>75</v>
      </c>
      <c r="U7416">
        <v>260</v>
      </c>
      <c r="W7416">
        <v>1.7749999999999999</v>
      </c>
      <c r="X7416">
        <v>2.13</v>
      </c>
    </row>
    <row r="7417" spans="1:24" hidden="1" x14ac:dyDescent="0.3">
      <c r="A7417" t="s">
        <v>22804</v>
      </c>
      <c r="B7417" t="s">
        <v>8179</v>
      </c>
      <c r="C7417" t="s">
        <v>7981</v>
      </c>
      <c r="D7417" t="s">
        <v>7980</v>
      </c>
      <c r="E7417" t="s">
        <v>113</v>
      </c>
      <c r="F7417" t="s">
        <v>7982</v>
      </c>
      <c r="G7417" t="s">
        <v>133</v>
      </c>
      <c r="H7417" t="s">
        <v>2044</v>
      </c>
      <c r="I7417" t="s">
        <v>438</v>
      </c>
      <c r="J7417" t="s">
        <v>22802</v>
      </c>
      <c r="K7417" t="s">
        <v>22803</v>
      </c>
      <c r="L7417" t="s">
        <v>9030</v>
      </c>
      <c r="M7417">
        <v>60</v>
      </c>
      <c r="O7417" t="s">
        <v>17706</v>
      </c>
      <c r="P7417">
        <v>1</v>
      </c>
      <c r="Q7417">
        <v>440</v>
      </c>
      <c r="R7417">
        <v>400</v>
      </c>
      <c r="S7417">
        <v>120</v>
      </c>
      <c r="W7417">
        <v>0.17599999999999999</v>
      </c>
      <c r="X7417">
        <v>0.21119999999999997</v>
      </c>
    </row>
    <row r="7418" spans="1:24" hidden="1" x14ac:dyDescent="0.3">
      <c r="A7418" t="s">
        <v>22805</v>
      </c>
      <c r="B7418" t="s">
        <v>8536</v>
      </c>
      <c r="C7418" t="s">
        <v>7981</v>
      </c>
      <c r="D7418" t="s">
        <v>7980</v>
      </c>
      <c r="E7418" t="s">
        <v>113</v>
      </c>
      <c r="F7418" t="s">
        <v>7982</v>
      </c>
      <c r="G7418" t="s">
        <v>133</v>
      </c>
      <c r="H7418" t="s">
        <v>2044</v>
      </c>
      <c r="I7418" t="s">
        <v>438</v>
      </c>
      <c r="J7418" t="s">
        <v>22802</v>
      </c>
      <c r="K7418" t="s">
        <v>22803</v>
      </c>
      <c r="L7418" t="s">
        <v>9030</v>
      </c>
      <c r="M7418">
        <v>60</v>
      </c>
      <c r="O7418" t="s">
        <v>21498</v>
      </c>
      <c r="P7418">
        <v>1</v>
      </c>
      <c r="Q7418">
        <v>440</v>
      </c>
      <c r="R7418">
        <v>400</v>
      </c>
      <c r="S7418">
        <v>120</v>
      </c>
      <c r="W7418">
        <v>0.17599999999999999</v>
      </c>
      <c r="X7418">
        <v>0.21119999999999997</v>
      </c>
    </row>
    <row r="7419" spans="1:24" hidden="1" x14ac:dyDescent="0.3">
      <c r="A7419" t="s">
        <v>22806</v>
      </c>
      <c r="B7419" t="s">
        <v>8211</v>
      </c>
      <c r="C7419" t="s">
        <v>7981</v>
      </c>
      <c r="D7419" t="s">
        <v>7980</v>
      </c>
      <c r="E7419" t="s">
        <v>113</v>
      </c>
      <c r="F7419" t="s">
        <v>7982</v>
      </c>
      <c r="G7419" t="s">
        <v>133</v>
      </c>
      <c r="H7419" t="s">
        <v>2044</v>
      </c>
      <c r="I7419" t="s">
        <v>438</v>
      </c>
      <c r="J7419" t="s">
        <v>22802</v>
      </c>
      <c r="K7419" t="s">
        <v>22803</v>
      </c>
      <c r="L7419" t="s">
        <v>9030</v>
      </c>
      <c r="M7419">
        <v>58</v>
      </c>
      <c r="O7419" t="s">
        <v>16994</v>
      </c>
      <c r="P7419">
        <v>1</v>
      </c>
      <c r="Q7419">
        <v>0.6</v>
      </c>
      <c r="T7419">
        <v>52</v>
      </c>
      <c r="W7419">
        <v>0.28274333882308139</v>
      </c>
      <c r="X7419">
        <v>0.45238934211693027</v>
      </c>
    </row>
    <row r="7420" spans="1:24" hidden="1" x14ac:dyDescent="0.3">
      <c r="A7420" t="s">
        <v>22807</v>
      </c>
      <c r="B7420" t="s">
        <v>8539</v>
      </c>
      <c r="C7420" t="s">
        <v>7981</v>
      </c>
      <c r="D7420" t="s">
        <v>7980</v>
      </c>
      <c r="E7420" t="s">
        <v>113</v>
      </c>
      <c r="F7420" t="s">
        <v>7982</v>
      </c>
      <c r="G7420" t="s">
        <v>133</v>
      </c>
      <c r="H7420" t="s">
        <v>2044</v>
      </c>
      <c r="I7420" t="s">
        <v>438</v>
      </c>
      <c r="J7420" t="s">
        <v>22802</v>
      </c>
      <c r="K7420" t="s">
        <v>22803</v>
      </c>
      <c r="L7420" t="s">
        <v>9030</v>
      </c>
      <c r="M7420">
        <v>58</v>
      </c>
      <c r="O7420" t="s">
        <v>17008</v>
      </c>
      <c r="P7420">
        <v>2</v>
      </c>
      <c r="Q7420">
        <v>151</v>
      </c>
      <c r="R7420">
        <v>151</v>
      </c>
      <c r="S7420">
        <v>84</v>
      </c>
      <c r="W7420">
        <v>4.5601999999999997E-2</v>
      </c>
      <c r="X7420">
        <v>5.4722399999999997E-2</v>
      </c>
    </row>
    <row r="7421" spans="1:24" hidden="1" x14ac:dyDescent="0.3">
      <c r="A7421" t="s">
        <v>22808</v>
      </c>
      <c r="B7421" t="s">
        <v>8174</v>
      </c>
      <c r="C7421" t="s">
        <v>5509</v>
      </c>
      <c r="D7421" t="s">
        <v>5508</v>
      </c>
      <c r="E7421" t="s">
        <v>113</v>
      </c>
      <c r="F7421" t="s">
        <v>5510</v>
      </c>
      <c r="G7421" t="s">
        <v>133</v>
      </c>
      <c r="H7421" t="s">
        <v>1244</v>
      </c>
      <c r="I7421" t="s">
        <v>115</v>
      </c>
      <c r="J7421" t="s">
        <v>22809</v>
      </c>
      <c r="K7421" t="s">
        <v>22810</v>
      </c>
      <c r="L7421" t="s">
        <v>9030</v>
      </c>
      <c r="M7421">
        <v>60</v>
      </c>
      <c r="O7421" t="s">
        <v>20006</v>
      </c>
      <c r="P7421">
        <v>3</v>
      </c>
      <c r="Q7421">
        <v>2500</v>
      </c>
      <c r="R7421">
        <v>355</v>
      </c>
      <c r="S7421">
        <v>192</v>
      </c>
      <c r="T7421">
        <v>340</v>
      </c>
      <c r="U7421">
        <v>150</v>
      </c>
      <c r="V7421">
        <v>210</v>
      </c>
      <c r="W7421">
        <v>2.6625000000000001</v>
      </c>
      <c r="X7421">
        <v>3.1949999999999998</v>
      </c>
    </row>
    <row r="7422" spans="1:24" hidden="1" x14ac:dyDescent="0.3">
      <c r="A7422" t="s">
        <v>22811</v>
      </c>
      <c r="B7422" t="s">
        <v>8179</v>
      </c>
      <c r="C7422" t="s">
        <v>5509</v>
      </c>
      <c r="D7422" t="s">
        <v>5508</v>
      </c>
      <c r="E7422" t="s">
        <v>113</v>
      </c>
      <c r="F7422" t="s">
        <v>5510</v>
      </c>
      <c r="G7422" t="s">
        <v>133</v>
      </c>
      <c r="H7422" t="s">
        <v>1244</v>
      </c>
      <c r="I7422" t="s">
        <v>115</v>
      </c>
      <c r="J7422" t="s">
        <v>22809</v>
      </c>
      <c r="K7422" t="s">
        <v>22810</v>
      </c>
      <c r="L7422" t="s">
        <v>9030</v>
      </c>
      <c r="M7422">
        <v>60</v>
      </c>
      <c r="O7422" t="s">
        <v>17706</v>
      </c>
      <c r="P7422">
        <v>1</v>
      </c>
      <c r="Q7422">
        <v>440</v>
      </c>
      <c r="R7422">
        <v>400</v>
      </c>
      <c r="S7422">
        <v>120</v>
      </c>
      <c r="W7422">
        <v>0.17599999999999999</v>
      </c>
      <c r="X7422">
        <v>0.21119999999999997</v>
      </c>
    </row>
    <row r="7423" spans="1:24" hidden="1" x14ac:dyDescent="0.3">
      <c r="A7423" t="s">
        <v>22812</v>
      </c>
      <c r="B7423" t="s">
        <v>8174</v>
      </c>
      <c r="C7423" t="s">
        <v>8074</v>
      </c>
      <c r="D7423" t="s">
        <v>8073</v>
      </c>
      <c r="E7423" t="s">
        <v>113</v>
      </c>
      <c r="F7423" t="s">
        <v>8075</v>
      </c>
      <c r="G7423" t="s">
        <v>133</v>
      </c>
      <c r="H7423" t="s">
        <v>2044</v>
      </c>
      <c r="I7423" t="s">
        <v>438</v>
      </c>
      <c r="J7423" t="s">
        <v>22813</v>
      </c>
      <c r="K7423" t="s">
        <v>22814</v>
      </c>
      <c r="L7423" t="s">
        <v>9030</v>
      </c>
      <c r="M7423">
        <v>60</v>
      </c>
      <c r="N7423" t="s">
        <v>113</v>
      </c>
      <c r="O7423" t="s">
        <v>20006</v>
      </c>
      <c r="P7423">
        <v>2</v>
      </c>
      <c r="Q7423">
        <v>2500</v>
      </c>
      <c r="R7423">
        <v>355</v>
      </c>
      <c r="S7423">
        <v>192</v>
      </c>
      <c r="T7423">
        <v>130</v>
      </c>
      <c r="U7423">
        <v>315</v>
      </c>
      <c r="W7423">
        <v>1.7749999999999999</v>
      </c>
      <c r="X7423">
        <v>2.13</v>
      </c>
    </row>
    <row r="7424" spans="1:24" hidden="1" x14ac:dyDescent="0.3">
      <c r="A7424" t="s">
        <v>22815</v>
      </c>
      <c r="B7424" t="s">
        <v>8179</v>
      </c>
      <c r="C7424" t="s">
        <v>8074</v>
      </c>
      <c r="D7424" t="s">
        <v>8073</v>
      </c>
      <c r="E7424" t="s">
        <v>113</v>
      </c>
      <c r="F7424" t="s">
        <v>8075</v>
      </c>
      <c r="G7424" t="s">
        <v>133</v>
      </c>
      <c r="H7424" t="s">
        <v>2044</v>
      </c>
      <c r="I7424" t="s">
        <v>438</v>
      </c>
      <c r="J7424" t="s">
        <v>22813</v>
      </c>
      <c r="K7424" t="s">
        <v>22814</v>
      </c>
      <c r="L7424" t="s">
        <v>9030</v>
      </c>
      <c r="M7424">
        <v>60</v>
      </c>
      <c r="N7424" t="s">
        <v>113</v>
      </c>
      <c r="O7424" t="s">
        <v>17706</v>
      </c>
      <c r="P7424">
        <v>1</v>
      </c>
      <c r="Q7424">
        <v>440</v>
      </c>
      <c r="R7424">
        <v>400</v>
      </c>
      <c r="S7424">
        <v>120</v>
      </c>
      <c r="W7424">
        <v>0.17599999999999999</v>
      </c>
      <c r="X7424">
        <v>0.21119999999999997</v>
      </c>
    </row>
    <row r="7425" spans="1:24" hidden="1" x14ac:dyDescent="0.3">
      <c r="A7425" t="s">
        <v>22816</v>
      </c>
      <c r="B7425" t="s">
        <v>8536</v>
      </c>
      <c r="C7425" t="s">
        <v>8074</v>
      </c>
      <c r="D7425" t="s">
        <v>8073</v>
      </c>
      <c r="E7425" t="s">
        <v>113</v>
      </c>
      <c r="F7425" t="s">
        <v>8075</v>
      </c>
      <c r="G7425" t="s">
        <v>133</v>
      </c>
      <c r="H7425" t="s">
        <v>2044</v>
      </c>
      <c r="I7425" t="s">
        <v>438</v>
      </c>
      <c r="J7425" t="s">
        <v>22813</v>
      </c>
      <c r="K7425" t="s">
        <v>22814</v>
      </c>
      <c r="L7425" t="s">
        <v>9030</v>
      </c>
      <c r="M7425">
        <v>58</v>
      </c>
      <c r="N7425" t="s">
        <v>113</v>
      </c>
      <c r="O7425" t="s">
        <v>21498</v>
      </c>
      <c r="P7425">
        <v>1</v>
      </c>
      <c r="Q7425">
        <v>440</v>
      </c>
      <c r="R7425">
        <v>400</v>
      </c>
      <c r="S7425">
        <v>120</v>
      </c>
      <c r="W7425">
        <v>0.17599999999999999</v>
      </c>
      <c r="X7425">
        <v>0.21119999999999997</v>
      </c>
    </row>
    <row r="7426" spans="1:24" hidden="1" x14ac:dyDescent="0.3">
      <c r="A7426" t="s">
        <v>22817</v>
      </c>
      <c r="B7426" t="s">
        <v>8211</v>
      </c>
      <c r="C7426" t="s">
        <v>8074</v>
      </c>
      <c r="D7426" t="s">
        <v>8073</v>
      </c>
      <c r="E7426" t="s">
        <v>113</v>
      </c>
      <c r="F7426" t="s">
        <v>8075</v>
      </c>
      <c r="G7426" t="s">
        <v>133</v>
      </c>
      <c r="H7426" t="s">
        <v>2044</v>
      </c>
      <c r="I7426" t="s">
        <v>438</v>
      </c>
      <c r="J7426" t="s">
        <v>22813</v>
      </c>
      <c r="K7426" t="s">
        <v>22814</v>
      </c>
      <c r="L7426" t="s">
        <v>9030</v>
      </c>
      <c r="M7426">
        <v>58</v>
      </c>
      <c r="N7426" t="s">
        <v>113</v>
      </c>
      <c r="O7426" t="s">
        <v>9493</v>
      </c>
      <c r="P7426">
        <v>2</v>
      </c>
      <c r="Q7426">
        <v>0.6</v>
      </c>
      <c r="T7426">
        <v>161</v>
      </c>
      <c r="U7426">
        <v>316</v>
      </c>
      <c r="W7426">
        <v>0.56548667764616278</v>
      </c>
      <c r="X7426">
        <v>0.90477868423386054</v>
      </c>
    </row>
    <row r="7427" spans="1:24" hidden="1" x14ac:dyDescent="0.3">
      <c r="A7427" t="s">
        <v>22818</v>
      </c>
      <c r="B7427" t="s">
        <v>8174</v>
      </c>
      <c r="C7427" t="s">
        <v>8026</v>
      </c>
      <c r="D7427" t="s">
        <v>8025</v>
      </c>
      <c r="E7427" t="s">
        <v>113</v>
      </c>
      <c r="F7427" t="s">
        <v>8027</v>
      </c>
      <c r="G7427" t="s">
        <v>133</v>
      </c>
      <c r="H7427" t="s">
        <v>2044</v>
      </c>
      <c r="I7427" t="s">
        <v>438</v>
      </c>
      <c r="J7427" t="s">
        <v>22819</v>
      </c>
      <c r="K7427" t="s">
        <v>22820</v>
      </c>
      <c r="L7427" t="s">
        <v>9030</v>
      </c>
      <c r="M7427">
        <v>60</v>
      </c>
      <c r="N7427" t="s">
        <v>113</v>
      </c>
      <c r="O7427" t="s">
        <v>20006</v>
      </c>
      <c r="P7427">
        <v>2</v>
      </c>
      <c r="Q7427">
        <v>2500</v>
      </c>
      <c r="R7427">
        <v>355</v>
      </c>
      <c r="S7427">
        <v>192</v>
      </c>
      <c r="T7427">
        <v>80</v>
      </c>
      <c r="U7427">
        <v>260</v>
      </c>
      <c r="W7427">
        <v>1.7749999999999999</v>
      </c>
      <c r="X7427">
        <v>2.13</v>
      </c>
    </row>
    <row r="7428" spans="1:24" hidden="1" x14ac:dyDescent="0.3">
      <c r="A7428" t="s">
        <v>22821</v>
      </c>
      <c r="B7428" t="s">
        <v>8179</v>
      </c>
      <c r="C7428" t="s">
        <v>8026</v>
      </c>
      <c r="D7428" t="s">
        <v>8025</v>
      </c>
      <c r="E7428" t="s">
        <v>113</v>
      </c>
      <c r="F7428" t="s">
        <v>8027</v>
      </c>
      <c r="G7428" t="s">
        <v>133</v>
      </c>
      <c r="H7428" t="s">
        <v>2044</v>
      </c>
      <c r="I7428" t="s">
        <v>438</v>
      </c>
      <c r="J7428" t="s">
        <v>22819</v>
      </c>
      <c r="K7428" t="s">
        <v>22820</v>
      </c>
      <c r="L7428" t="s">
        <v>9030</v>
      </c>
      <c r="M7428">
        <v>60</v>
      </c>
      <c r="N7428" t="s">
        <v>113</v>
      </c>
      <c r="O7428" t="s">
        <v>17706</v>
      </c>
      <c r="P7428">
        <v>1</v>
      </c>
      <c r="Q7428">
        <v>440</v>
      </c>
      <c r="R7428">
        <v>400</v>
      </c>
      <c r="S7428">
        <v>120</v>
      </c>
      <c r="W7428">
        <v>0.17599999999999999</v>
      </c>
      <c r="X7428">
        <v>0.21119999999999997</v>
      </c>
    </row>
    <row r="7429" spans="1:24" hidden="1" x14ac:dyDescent="0.3">
      <c r="A7429" t="s">
        <v>22822</v>
      </c>
      <c r="B7429" t="s">
        <v>8536</v>
      </c>
      <c r="C7429" t="s">
        <v>8026</v>
      </c>
      <c r="D7429" t="s">
        <v>8025</v>
      </c>
      <c r="E7429" t="s">
        <v>113</v>
      </c>
      <c r="F7429" t="s">
        <v>8027</v>
      </c>
      <c r="G7429" t="s">
        <v>133</v>
      </c>
      <c r="H7429" t="s">
        <v>2044</v>
      </c>
      <c r="I7429" t="s">
        <v>438</v>
      </c>
      <c r="J7429" t="s">
        <v>22819</v>
      </c>
      <c r="K7429" t="s">
        <v>22820</v>
      </c>
      <c r="L7429" t="s">
        <v>9030</v>
      </c>
      <c r="M7429">
        <v>58</v>
      </c>
      <c r="N7429" t="s">
        <v>113</v>
      </c>
      <c r="O7429" t="s">
        <v>21498</v>
      </c>
      <c r="P7429">
        <v>1</v>
      </c>
      <c r="Q7429">
        <v>440</v>
      </c>
      <c r="R7429">
        <v>400</v>
      </c>
      <c r="S7429">
        <v>120</v>
      </c>
      <c r="W7429">
        <v>0.17599999999999999</v>
      </c>
      <c r="X7429">
        <v>0.21119999999999997</v>
      </c>
    </row>
    <row r="7430" spans="1:24" hidden="1" x14ac:dyDescent="0.3">
      <c r="A7430" t="s">
        <v>22823</v>
      </c>
      <c r="B7430" t="s">
        <v>8211</v>
      </c>
      <c r="C7430" t="s">
        <v>8026</v>
      </c>
      <c r="D7430" t="s">
        <v>8025</v>
      </c>
      <c r="E7430" t="s">
        <v>113</v>
      </c>
      <c r="F7430" t="s">
        <v>8027</v>
      </c>
      <c r="G7430" t="s">
        <v>133</v>
      </c>
      <c r="H7430" t="s">
        <v>2044</v>
      </c>
      <c r="I7430" t="s">
        <v>438</v>
      </c>
      <c r="J7430" t="s">
        <v>22819</v>
      </c>
      <c r="K7430" t="s">
        <v>22820</v>
      </c>
      <c r="L7430" t="s">
        <v>9030</v>
      </c>
      <c r="M7430">
        <v>58</v>
      </c>
      <c r="N7430" t="s">
        <v>113</v>
      </c>
      <c r="O7430" t="s">
        <v>9493</v>
      </c>
      <c r="P7430">
        <v>2</v>
      </c>
      <c r="Q7430">
        <v>0.6</v>
      </c>
      <c r="T7430">
        <v>78</v>
      </c>
      <c r="U7430">
        <v>258</v>
      </c>
      <c r="W7430">
        <v>0.56548667764616278</v>
      </c>
      <c r="X7430">
        <v>0.90477868423386054</v>
      </c>
    </row>
    <row r="7431" spans="1:24" hidden="1" x14ac:dyDescent="0.3">
      <c r="A7431" t="s">
        <v>22824</v>
      </c>
      <c r="B7431" t="s">
        <v>8174</v>
      </c>
      <c r="C7431" t="s">
        <v>7996</v>
      </c>
      <c r="D7431" t="s">
        <v>7995</v>
      </c>
      <c r="E7431" t="s">
        <v>113</v>
      </c>
      <c r="F7431" t="s">
        <v>7997</v>
      </c>
      <c r="G7431" t="s">
        <v>133</v>
      </c>
      <c r="H7431" t="s">
        <v>2044</v>
      </c>
      <c r="I7431" t="s">
        <v>438</v>
      </c>
      <c r="J7431" t="s">
        <v>22825</v>
      </c>
      <c r="K7431" t="s">
        <v>22826</v>
      </c>
      <c r="L7431" t="s">
        <v>8842</v>
      </c>
      <c r="M7431">
        <v>70</v>
      </c>
      <c r="N7431" t="s">
        <v>113</v>
      </c>
      <c r="O7431" t="s">
        <v>20006</v>
      </c>
      <c r="P7431">
        <v>2</v>
      </c>
      <c r="Q7431">
        <v>2500</v>
      </c>
      <c r="R7431">
        <v>355</v>
      </c>
      <c r="S7431">
        <v>192</v>
      </c>
      <c r="T7431">
        <v>80</v>
      </c>
      <c r="U7431">
        <v>260</v>
      </c>
      <c r="W7431">
        <v>1.7749999999999999</v>
      </c>
      <c r="X7431">
        <v>2.13</v>
      </c>
    </row>
    <row r="7432" spans="1:24" hidden="1" x14ac:dyDescent="0.3">
      <c r="A7432" t="s">
        <v>22827</v>
      </c>
      <c r="B7432" t="s">
        <v>8179</v>
      </c>
      <c r="C7432" t="s">
        <v>7996</v>
      </c>
      <c r="D7432" t="s">
        <v>7995</v>
      </c>
      <c r="E7432" t="s">
        <v>113</v>
      </c>
      <c r="F7432" t="s">
        <v>7997</v>
      </c>
      <c r="G7432" t="s">
        <v>133</v>
      </c>
      <c r="H7432" t="s">
        <v>2044</v>
      </c>
      <c r="I7432" t="s">
        <v>438</v>
      </c>
      <c r="J7432" t="s">
        <v>22825</v>
      </c>
      <c r="K7432" t="s">
        <v>22826</v>
      </c>
      <c r="L7432" t="s">
        <v>8842</v>
      </c>
      <c r="M7432">
        <v>70</v>
      </c>
      <c r="N7432" t="s">
        <v>113</v>
      </c>
      <c r="O7432" t="s">
        <v>17706</v>
      </c>
      <c r="P7432">
        <v>1</v>
      </c>
      <c r="Q7432">
        <v>440</v>
      </c>
      <c r="R7432">
        <v>400</v>
      </c>
      <c r="S7432">
        <v>120</v>
      </c>
      <c r="W7432">
        <v>0.17599999999999999</v>
      </c>
      <c r="X7432">
        <v>0.21119999999999997</v>
      </c>
    </row>
    <row r="7433" spans="1:24" hidden="1" x14ac:dyDescent="0.3">
      <c r="A7433" t="s">
        <v>22828</v>
      </c>
      <c r="B7433" t="s">
        <v>8536</v>
      </c>
      <c r="C7433" t="s">
        <v>7996</v>
      </c>
      <c r="D7433" t="s">
        <v>7995</v>
      </c>
      <c r="E7433" t="s">
        <v>113</v>
      </c>
      <c r="F7433" t="s">
        <v>7997</v>
      </c>
      <c r="G7433" t="s">
        <v>133</v>
      </c>
      <c r="H7433" t="s">
        <v>2044</v>
      </c>
      <c r="I7433" t="s">
        <v>438</v>
      </c>
      <c r="J7433" t="s">
        <v>22825</v>
      </c>
      <c r="K7433" t="s">
        <v>22826</v>
      </c>
      <c r="L7433" t="s">
        <v>8842</v>
      </c>
      <c r="M7433">
        <v>68</v>
      </c>
      <c r="N7433" t="s">
        <v>113</v>
      </c>
      <c r="O7433" t="s">
        <v>21498</v>
      </c>
      <c r="P7433">
        <v>1</v>
      </c>
      <c r="Q7433">
        <v>440</v>
      </c>
      <c r="R7433">
        <v>400</v>
      </c>
      <c r="S7433">
        <v>120</v>
      </c>
      <c r="W7433">
        <v>0.17599999999999999</v>
      </c>
      <c r="X7433">
        <v>0.21119999999999997</v>
      </c>
    </row>
    <row r="7434" spans="1:24" hidden="1" x14ac:dyDescent="0.3">
      <c r="A7434" t="s">
        <v>22829</v>
      </c>
      <c r="B7434" t="s">
        <v>8211</v>
      </c>
      <c r="C7434" t="s">
        <v>7996</v>
      </c>
      <c r="D7434" t="s">
        <v>7995</v>
      </c>
      <c r="E7434" t="s">
        <v>113</v>
      </c>
      <c r="F7434" t="s">
        <v>7997</v>
      </c>
      <c r="G7434" t="s">
        <v>133</v>
      </c>
      <c r="H7434" t="s">
        <v>2044</v>
      </c>
      <c r="I7434" t="s">
        <v>438</v>
      </c>
      <c r="J7434" t="s">
        <v>22825</v>
      </c>
      <c r="K7434" t="s">
        <v>22826</v>
      </c>
      <c r="L7434" t="s">
        <v>8842</v>
      </c>
      <c r="M7434">
        <v>68</v>
      </c>
      <c r="N7434" t="s">
        <v>113</v>
      </c>
      <c r="O7434" t="s">
        <v>9493</v>
      </c>
      <c r="P7434">
        <v>3</v>
      </c>
      <c r="Q7434">
        <v>0.6</v>
      </c>
      <c r="T7434">
        <v>275</v>
      </c>
      <c r="U7434">
        <v>272</v>
      </c>
      <c r="V7434">
        <v>78</v>
      </c>
      <c r="W7434">
        <v>0.84823001646924412</v>
      </c>
      <c r="X7434">
        <v>1.3571680263507906</v>
      </c>
    </row>
    <row r="7435" spans="1:24" hidden="1" x14ac:dyDescent="0.3">
      <c r="A7435" t="s">
        <v>22830</v>
      </c>
      <c r="B7435" t="s">
        <v>8174</v>
      </c>
      <c r="C7435" t="s">
        <v>8004</v>
      </c>
      <c r="D7435" t="s">
        <v>8003</v>
      </c>
      <c r="E7435" t="s">
        <v>113</v>
      </c>
      <c r="F7435" t="s">
        <v>8005</v>
      </c>
      <c r="G7435" t="s">
        <v>133</v>
      </c>
      <c r="H7435" t="s">
        <v>2044</v>
      </c>
      <c r="I7435" t="s">
        <v>438</v>
      </c>
      <c r="J7435" t="s">
        <v>22831</v>
      </c>
      <c r="K7435" t="s">
        <v>22832</v>
      </c>
      <c r="L7435" t="s">
        <v>1173</v>
      </c>
      <c r="M7435">
        <v>50</v>
      </c>
      <c r="N7435" t="s">
        <v>113</v>
      </c>
      <c r="O7435" t="s">
        <v>20006</v>
      </c>
      <c r="P7435">
        <v>2</v>
      </c>
      <c r="Q7435">
        <v>2500</v>
      </c>
      <c r="R7435">
        <v>355</v>
      </c>
      <c r="S7435">
        <v>192</v>
      </c>
      <c r="T7435">
        <v>95</v>
      </c>
      <c r="U7435">
        <v>260</v>
      </c>
      <c r="W7435">
        <v>1.7749999999999999</v>
      </c>
      <c r="X7435">
        <v>2.13</v>
      </c>
    </row>
    <row r="7436" spans="1:24" hidden="1" x14ac:dyDescent="0.3">
      <c r="A7436" t="s">
        <v>22833</v>
      </c>
      <c r="B7436" t="s">
        <v>8179</v>
      </c>
      <c r="C7436" t="s">
        <v>8004</v>
      </c>
      <c r="D7436" t="s">
        <v>8003</v>
      </c>
      <c r="E7436" t="s">
        <v>113</v>
      </c>
      <c r="F7436" t="s">
        <v>8005</v>
      </c>
      <c r="G7436" t="s">
        <v>133</v>
      </c>
      <c r="H7436" t="s">
        <v>2044</v>
      </c>
      <c r="I7436" t="s">
        <v>438</v>
      </c>
      <c r="J7436" t="s">
        <v>22831</v>
      </c>
      <c r="K7436" t="s">
        <v>22832</v>
      </c>
      <c r="L7436" t="s">
        <v>1173</v>
      </c>
      <c r="M7436">
        <v>50</v>
      </c>
      <c r="N7436" t="s">
        <v>113</v>
      </c>
      <c r="O7436" t="s">
        <v>17706</v>
      </c>
      <c r="P7436">
        <v>1</v>
      </c>
      <c r="Q7436">
        <v>440</v>
      </c>
      <c r="R7436">
        <v>400</v>
      </c>
      <c r="S7436">
        <v>120</v>
      </c>
      <c r="W7436">
        <v>0.17599999999999999</v>
      </c>
      <c r="X7436">
        <v>0.21119999999999997</v>
      </c>
    </row>
    <row r="7437" spans="1:24" hidden="1" x14ac:dyDescent="0.3">
      <c r="A7437" t="s">
        <v>22834</v>
      </c>
      <c r="B7437" t="s">
        <v>8536</v>
      </c>
      <c r="C7437" t="s">
        <v>8004</v>
      </c>
      <c r="D7437" t="s">
        <v>8003</v>
      </c>
      <c r="E7437" t="s">
        <v>113</v>
      </c>
      <c r="F7437" t="s">
        <v>8005</v>
      </c>
      <c r="G7437" t="s">
        <v>133</v>
      </c>
      <c r="H7437" t="s">
        <v>2044</v>
      </c>
      <c r="I7437" t="s">
        <v>438</v>
      </c>
      <c r="J7437" t="s">
        <v>22831</v>
      </c>
      <c r="K7437" t="s">
        <v>22832</v>
      </c>
      <c r="L7437" t="s">
        <v>1173</v>
      </c>
      <c r="M7437">
        <v>48</v>
      </c>
      <c r="N7437" t="s">
        <v>113</v>
      </c>
      <c r="O7437" t="s">
        <v>21498</v>
      </c>
      <c r="P7437">
        <v>1</v>
      </c>
      <c r="Q7437">
        <v>440</v>
      </c>
      <c r="R7437">
        <v>400</v>
      </c>
      <c r="S7437">
        <v>120</v>
      </c>
      <c r="W7437">
        <v>0.17599999999999999</v>
      </c>
      <c r="X7437">
        <v>0.21119999999999997</v>
      </c>
    </row>
    <row r="7438" spans="1:24" hidden="1" x14ac:dyDescent="0.3">
      <c r="A7438" t="s">
        <v>22835</v>
      </c>
      <c r="B7438" t="s">
        <v>8211</v>
      </c>
      <c r="C7438" t="s">
        <v>8004</v>
      </c>
      <c r="D7438" t="s">
        <v>8003</v>
      </c>
      <c r="E7438" t="s">
        <v>113</v>
      </c>
      <c r="F7438" t="s">
        <v>8005</v>
      </c>
      <c r="G7438" t="s">
        <v>133</v>
      </c>
      <c r="H7438" t="s">
        <v>2044</v>
      </c>
      <c r="I7438" t="s">
        <v>438</v>
      </c>
      <c r="J7438" t="s">
        <v>22831</v>
      </c>
      <c r="K7438" t="s">
        <v>22832</v>
      </c>
      <c r="L7438" t="s">
        <v>1173</v>
      </c>
      <c r="M7438">
        <v>48</v>
      </c>
      <c r="N7438" t="s">
        <v>113</v>
      </c>
      <c r="O7438" t="s">
        <v>9493</v>
      </c>
      <c r="P7438">
        <v>2</v>
      </c>
      <c r="Q7438">
        <v>0.6</v>
      </c>
      <c r="T7438">
        <v>100</v>
      </c>
      <c r="U7438">
        <v>287</v>
      </c>
      <c r="W7438">
        <v>0.56548667764616278</v>
      </c>
      <c r="X7438">
        <v>0.90477868423386054</v>
      </c>
    </row>
    <row r="7439" spans="1:24" hidden="1" x14ac:dyDescent="0.3">
      <c r="A7439" t="s">
        <v>22836</v>
      </c>
      <c r="B7439" t="s">
        <v>8174</v>
      </c>
      <c r="C7439" t="s">
        <v>22837</v>
      </c>
      <c r="D7439" t="s">
        <v>22838</v>
      </c>
      <c r="E7439" t="s">
        <v>113</v>
      </c>
      <c r="F7439" t="s">
        <v>22839</v>
      </c>
      <c r="G7439" t="s">
        <v>133</v>
      </c>
      <c r="H7439" t="s">
        <v>9863</v>
      </c>
      <c r="I7439" t="s">
        <v>406</v>
      </c>
      <c r="J7439" t="s">
        <v>22840</v>
      </c>
      <c r="K7439" t="s">
        <v>22841</v>
      </c>
      <c r="L7439" t="s">
        <v>120</v>
      </c>
      <c r="M7439">
        <v>40</v>
      </c>
      <c r="N7439" t="s">
        <v>8442</v>
      </c>
      <c r="O7439" t="s">
        <v>8207</v>
      </c>
      <c r="P7439">
        <v>2</v>
      </c>
      <c r="Q7439">
        <v>1400</v>
      </c>
      <c r="R7439">
        <v>320</v>
      </c>
      <c r="S7439">
        <v>145</v>
      </c>
      <c r="T7439">
        <v>0</v>
      </c>
      <c r="U7439">
        <v>270</v>
      </c>
      <c r="W7439">
        <v>0.89600000000000002</v>
      </c>
      <c r="X7439">
        <v>1.0751999999999999</v>
      </c>
    </row>
    <row r="7440" spans="1:24" hidden="1" x14ac:dyDescent="0.3">
      <c r="A7440" t="s">
        <v>22842</v>
      </c>
      <c r="B7440" t="s">
        <v>8179</v>
      </c>
      <c r="C7440" t="s">
        <v>22837</v>
      </c>
      <c r="D7440" t="s">
        <v>22838</v>
      </c>
      <c r="E7440" t="s">
        <v>113</v>
      </c>
      <c r="F7440" t="s">
        <v>22839</v>
      </c>
      <c r="G7440" t="s">
        <v>133</v>
      </c>
      <c r="H7440" t="s">
        <v>9863</v>
      </c>
      <c r="I7440" t="s">
        <v>406</v>
      </c>
      <c r="J7440" t="s">
        <v>22840</v>
      </c>
      <c r="K7440" t="s">
        <v>22841</v>
      </c>
      <c r="L7440" t="s">
        <v>120</v>
      </c>
      <c r="M7440">
        <v>40</v>
      </c>
      <c r="N7440" t="s">
        <v>9971</v>
      </c>
      <c r="O7440" t="s">
        <v>14622</v>
      </c>
      <c r="P7440">
        <v>1</v>
      </c>
      <c r="Q7440">
        <v>560</v>
      </c>
      <c r="R7440">
        <v>492</v>
      </c>
      <c r="S7440">
        <v>133</v>
      </c>
      <c r="W7440">
        <v>0.27551999999999999</v>
      </c>
      <c r="X7440">
        <v>0.33062399999999997</v>
      </c>
    </row>
    <row r="7441" spans="1:24" hidden="1" x14ac:dyDescent="0.3">
      <c r="A7441" t="s">
        <v>22843</v>
      </c>
      <c r="B7441" t="s">
        <v>8211</v>
      </c>
      <c r="C7441" t="s">
        <v>22837</v>
      </c>
      <c r="D7441" t="s">
        <v>22838</v>
      </c>
      <c r="E7441" t="s">
        <v>113</v>
      </c>
      <c r="F7441" t="s">
        <v>22839</v>
      </c>
      <c r="G7441" t="s">
        <v>133</v>
      </c>
      <c r="H7441" t="s">
        <v>9863</v>
      </c>
      <c r="I7441" t="s">
        <v>406</v>
      </c>
      <c r="J7441" t="s">
        <v>22840</v>
      </c>
      <c r="K7441" t="s">
        <v>22841</v>
      </c>
      <c r="L7441" t="s">
        <v>120</v>
      </c>
      <c r="M7441">
        <v>40</v>
      </c>
      <c r="N7441" t="s">
        <v>113</v>
      </c>
      <c r="O7441" t="s">
        <v>9493</v>
      </c>
      <c r="P7441">
        <v>1</v>
      </c>
      <c r="Q7441">
        <v>0.6</v>
      </c>
      <c r="T7441">
        <v>0</v>
      </c>
      <c r="W7441">
        <v>0.28274333882308139</v>
      </c>
      <c r="X7441">
        <v>0.45238934211693027</v>
      </c>
    </row>
    <row r="7442" spans="1:24" hidden="1" x14ac:dyDescent="0.3">
      <c r="A7442" t="s">
        <v>22844</v>
      </c>
      <c r="B7442" t="s">
        <v>8174</v>
      </c>
      <c r="C7442" t="s">
        <v>7999</v>
      </c>
      <c r="D7442" t="s">
        <v>7998</v>
      </c>
      <c r="E7442" t="s">
        <v>113</v>
      </c>
      <c r="F7442" t="s">
        <v>8000</v>
      </c>
      <c r="G7442" t="s">
        <v>133</v>
      </c>
      <c r="H7442" t="s">
        <v>2044</v>
      </c>
      <c r="I7442" t="s">
        <v>438</v>
      </c>
      <c r="J7442" t="s">
        <v>22845</v>
      </c>
      <c r="K7442" t="s">
        <v>22846</v>
      </c>
      <c r="L7442" t="s">
        <v>1173</v>
      </c>
      <c r="M7442">
        <v>50</v>
      </c>
      <c r="N7442" t="s">
        <v>113</v>
      </c>
      <c r="O7442" t="s">
        <v>8207</v>
      </c>
      <c r="P7442">
        <v>2</v>
      </c>
      <c r="Q7442">
        <v>1400</v>
      </c>
      <c r="R7442">
        <v>320</v>
      </c>
      <c r="S7442">
        <v>145</v>
      </c>
      <c r="T7442">
        <v>145</v>
      </c>
      <c r="U7442">
        <v>300</v>
      </c>
      <c r="W7442">
        <v>0.89600000000000002</v>
      </c>
      <c r="X7442">
        <v>1.0751999999999999</v>
      </c>
    </row>
    <row r="7443" spans="1:24" hidden="1" x14ac:dyDescent="0.3">
      <c r="A7443" t="s">
        <v>22847</v>
      </c>
      <c r="B7443" t="s">
        <v>8179</v>
      </c>
      <c r="C7443" t="s">
        <v>7999</v>
      </c>
      <c r="D7443" t="s">
        <v>7998</v>
      </c>
      <c r="E7443" t="s">
        <v>113</v>
      </c>
      <c r="F7443" t="s">
        <v>8000</v>
      </c>
      <c r="G7443" t="s">
        <v>133</v>
      </c>
      <c r="H7443" t="s">
        <v>2044</v>
      </c>
      <c r="I7443" t="s">
        <v>438</v>
      </c>
      <c r="J7443" t="s">
        <v>22845</v>
      </c>
      <c r="K7443" t="s">
        <v>22846</v>
      </c>
      <c r="L7443" t="s">
        <v>1173</v>
      </c>
      <c r="M7443">
        <v>50</v>
      </c>
      <c r="N7443" t="s">
        <v>113</v>
      </c>
      <c r="O7443" t="s">
        <v>17706</v>
      </c>
      <c r="P7443">
        <v>1</v>
      </c>
      <c r="Q7443">
        <v>440</v>
      </c>
      <c r="R7443">
        <v>400</v>
      </c>
      <c r="S7443">
        <v>120</v>
      </c>
      <c r="W7443">
        <v>0.17599999999999999</v>
      </c>
      <c r="X7443">
        <v>0.21119999999999997</v>
      </c>
    </row>
    <row r="7444" spans="1:24" hidden="1" x14ac:dyDescent="0.3">
      <c r="A7444" t="s">
        <v>22848</v>
      </c>
      <c r="B7444" t="s">
        <v>8536</v>
      </c>
      <c r="C7444" t="s">
        <v>7999</v>
      </c>
      <c r="D7444" t="s">
        <v>7998</v>
      </c>
      <c r="E7444" t="s">
        <v>113</v>
      </c>
      <c r="F7444" t="s">
        <v>8000</v>
      </c>
      <c r="G7444" t="s">
        <v>133</v>
      </c>
      <c r="H7444" t="s">
        <v>2044</v>
      </c>
      <c r="I7444" t="s">
        <v>438</v>
      </c>
      <c r="J7444" t="s">
        <v>22845</v>
      </c>
      <c r="K7444" t="s">
        <v>22846</v>
      </c>
      <c r="L7444" t="s">
        <v>1173</v>
      </c>
      <c r="M7444">
        <v>48</v>
      </c>
      <c r="N7444" t="s">
        <v>113</v>
      </c>
      <c r="O7444" t="s">
        <v>21498</v>
      </c>
      <c r="P7444">
        <v>1</v>
      </c>
      <c r="Q7444">
        <v>440</v>
      </c>
      <c r="R7444">
        <v>400</v>
      </c>
      <c r="S7444">
        <v>120</v>
      </c>
      <c r="W7444">
        <v>0.17599999999999999</v>
      </c>
      <c r="X7444">
        <v>0.21119999999999997</v>
      </c>
    </row>
    <row r="7445" spans="1:24" hidden="1" x14ac:dyDescent="0.3">
      <c r="A7445" t="s">
        <v>22849</v>
      </c>
      <c r="B7445" t="s">
        <v>8211</v>
      </c>
      <c r="C7445" t="s">
        <v>7999</v>
      </c>
      <c r="D7445" t="s">
        <v>7998</v>
      </c>
      <c r="E7445" t="s">
        <v>113</v>
      </c>
      <c r="F7445" t="s">
        <v>8000</v>
      </c>
      <c r="G7445" t="s">
        <v>133</v>
      </c>
      <c r="H7445" t="s">
        <v>2044</v>
      </c>
      <c r="I7445" t="s">
        <v>438</v>
      </c>
      <c r="J7445" t="s">
        <v>22845</v>
      </c>
      <c r="K7445" t="s">
        <v>22846</v>
      </c>
      <c r="L7445" t="s">
        <v>1173</v>
      </c>
      <c r="M7445">
        <v>48</v>
      </c>
      <c r="N7445" t="s">
        <v>113</v>
      </c>
      <c r="O7445" t="s">
        <v>9493</v>
      </c>
      <c r="P7445">
        <v>1</v>
      </c>
      <c r="Q7445">
        <v>0.6</v>
      </c>
      <c r="T7445">
        <v>107</v>
      </c>
      <c r="W7445">
        <v>0.28274333882308139</v>
      </c>
      <c r="X7445">
        <v>0.45238934211693027</v>
      </c>
    </row>
    <row r="7446" spans="1:24" hidden="1" x14ac:dyDescent="0.3">
      <c r="A7446" t="s">
        <v>22850</v>
      </c>
      <c r="B7446" t="s">
        <v>8249</v>
      </c>
      <c r="C7446" t="s">
        <v>7999</v>
      </c>
      <c r="D7446" t="s">
        <v>7998</v>
      </c>
      <c r="E7446" t="s">
        <v>113</v>
      </c>
      <c r="F7446" t="s">
        <v>8000</v>
      </c>
      <c r="G7446" t="s">
        <v>133</v>
      </c>
      <c r="H7446" t="s">
        <v>2044</v>
      </c>
      <c r="I7446" t="s">
        <v>438</v>
      </c>
      <c r="J7446" t="s">
        <v>22845</v>
      </c>
      <c r="K7446" t="s">
        <v>22846</v>
      </c>
      <c r="L7446" t="s">
        <v>1173</v>
      </c>
      <c r="M7446">
        <v>48</v>
      </c>
      <c r="N7446" t="s">
        <v>113</v>
      </c>
      <c r="O7446" t="s">
        <v>9493</v>
      </c>
      <c r="P7446">
        <v>2</v>
      </c>
      <c r="Q7446">
        <v>0.3</v>
      </c>
      <c r="T7446">
        <v>149</v>
      </c>
      <c r="U7446">
        <v>322</v>
      </c>
      <c r="W7446">
        <v>0.1413716694115407</v>
      </c>
      <c r="X7446">
        <v>0.22619467105846514</v>
      </c>
    </row>
    <row r="7447" spans="1:24" hidden="1" x14ac:dyDescent="0.3">
      <c r="A7447" t="s">
        <v>22851</v>
      </c>
      <c r="B7447" t="s">
        <v>8174</v>
      </c>
      <c r="C7447" t="s">
        <v>22852</v>
      </c>
      <c r="D7447" t="s">
        <v>22853</v>
      </c>
      <c r="E7447" t="s">
        <v>113</v>
      </c>
      <c r="F7447" t="s">
        <v>22854</v>
      </c>
      <c r="G7447" t="s">
        <v>247</v>
      </c>
      <c r="H7447" t="s">
        <v>1187</v>
      </c>
      <c r="I7447" t="s">
        <v>1189</v>
      </c>
      <c r="J7447" t="s">
        <v>22855</v>
      </c>
      <c r="K7447" t="s">
        <v>22856</v>
      </c>
      <c r="L7447" t="s">
        <v>9030</v>
      </c>
      <c r="M7447">
        <v>60</v>
      </c>
      <c r="N7447" t="s">
        <v>9085</v>
      </c>
      <c r="O7447" t="s">
        <v>10329</v>
      </c>
      <c r="P7447">
        <v>2</v>
      </c>
      <c r="Q7447">
        <v>2580</v>
      </c>
      <c r="R7447">
        <v>590</v>
      </c>
      <c r="T7447">
        <v>160</v>
      </c>
      <c r="U7447">
        <v>340</v>
      </c>
      <c r="W7447">
        <v>3.0444</v>
      </c>
      <c r="X7447">
        <v>3.6532799999999996</v>
      </c>
    </row>
    <row r="7448" spans="1:24" hidden="1" x14ac:dyDescent="0.3">
      <c r="A7448" t="s">
        <v>22857</v>
      </c>
      <c r="B7448" t="s">
        <v>8179</v>
      </c>
      <c r="C7448" t="s">
        <v>22852</v>
      </c>
      <c r="D7448" t="s">
        <v>22853</v>
      </c>
      <c r="E7448" t="s">
        <v>113</v>
      </c>
      <c r="F7448" t="s">
        <v>22854</v>
      </c>
      <c r="G7448" t="s">
        <v>247</v>
      </c>
      <c r="H7448" t="s">
        <v>1187</v>
      </c>
      <c r="I7448" t="s">
        <v>1189</v>
      </c>
      <c r="J7448" t="s">
        <v>22855</v>
      </c>
      <c r="K7448" t="s">
        <v>22856</v>
      </c>
      <c r="L7448" t="s">
        <v>9030</v>
      </c>
      <c r="M7448">
        <v>60</v>
      </c>
      <c r="N7448" t="s">
        <v>9085</v>
      </c>
      <c r="O7448" t="s">
        <v>19878</v>
      </c>
      <c r="P7448">
        <v>1</v>
      </c>
      <c r="Q7448">
        <v>400</v>
      </c>
      <c r="R7448">
        <v>300</v>
      </c>
      <c r="W7448">
        <v>0.12</v>
      </c>
      <c r="X7448">
        <v>0.14399999999999999</v>
      </c>
    </row>
    <row r="7449" spans="1:24" hidden="1" x14ac:dyDescent="0.3">
      <c r="A7449" t="s">
        <v>22858</v>
      </c>
      <c r="B7449" t="s">
        <v>8536</v>
      </c>
      <c r="C7449" t="s">
        <v>22852</v>
      </c>
      <c r="D7449" t="s">
        <v>22853</v>
      </c>
      <c r="E7449" t="s">
        <v>113</v>
      </c>
      <c r="F7449" t="s">
        <v>22854</v>
      </c>
      <c r="G7449" t="s">
        <v>247</v>
      </c>
      <c r="H7449" t="s">
        <v>1187</v>
      </c>
      <c r="I7449" t="s">
        <v>1189</v>
      </c>
      <c r="J7449" t="s">
        <v>22855</v>
      </c>
      <c r="K7449" t="s">
        <v>22856</v>
      </c>
      <c r="L7449" t="s">
        <v>9030</v>
      </c>
      <c r="M7449">
        <v>58</v>
      </c>
      <c r="N7449" t="s">
        <v>9085</v>
      </c>
      <c r="O7449" t="s">
        <v>9131</v>
      </c>
      <c r="P7449">
        <v>1</v>
      </c>
      <c r="Q7449">
        <v>210</v>
      </c>
      <c r="R7449">
        <v>210</v>
      </c>
      <c r="W7449">
        <v>4.41E-2</v>
      </c>
      <c r="X7449">
        <v>5.2920000000000002E-2</v>
      </c>
    </row>
    <row r="7450" spans="1:24" hidden="1" x14ac:dyDescent="0.3">
      <c r="A7450" t="s">
        <v>22859</v>
      </c>
      <c r="B7450" t="s">
        <v>8211</v>
      </c>
      <c r="C7450" t="s">
        <v>22852</v>
      </c>
      <c r="D7450" t="s">
        <v>22853</v>
      </c>
      <c r="E7450" t="s">
        <v>113</v>
      </c>
      <c r="F7450" t="s">
        <v>22854</v>
      </c>
      <c r="G7450" t="s">
        <v>247</v>
      </c>
      <c r="H7450" t="s">
        <v>1187</v>
      </c>
      <c r="I7450" t="s">
        <v>1189</v>
      </c>
      <c r="J7450" t="s">
        <v>22855</v>
      </c>
      <c r="K7450" t="s">
        <v>22856</v>
      </c>
      <c r="L7450" t="s">
        <v>9030</v>
      </c>
      <c r="M7450">
        <v>58</v>
      </c>
      <c r="N7450" t="s">
        <v>113</v>
      </c>
      <c r="O7450" t="s">
        <v>9493</v>
      </c>
      <c r="P7450">
        <v>1</v>
      </c>
      <c r="Q7450">
        <v>0.9</v>
      </c>
      <c r="T7450">
        <v>345</v>
      </c>
      <c r="W7450">
        <v>0.63617251235193317</v>
      </c>
      <c r="X7450">
        <v>1.0178760197630932</v>
      </c>
    </row>
    <row r="7451" spans="1:24" hidden="1" x14ac:dyDescent="0.3">
      <c r="A7451" t="s">
        <v>22860</v>
      </c>
      <c r="B7451" t="s">
        <v>8174</v>
      </c>
      <c r="C7451" t="s">
        <v>22861</v>
      </c>
      <c r="D7451" t="s">
        <v>22862</v>
      </c>
      <c r="E7451" t="s">
        <v>113</v>
      </c>
      <c r="F7451" t="s">
        <v>22863</v>
      </c>
      <c r="G7451" t="s">
        <v>247</v>
      </c>
      <c r="H7451" t="s">
        <v>371</v>
      </c>
      <c r="I7451" t="s">
        <v>285</v>
      </c>
      <c r="J7451" t="s">
        <v>22864</v>
      </c>
      <c r="K7451" t="s">
        <v>22865</v>
      </c>
      <c r="L7451" t="s">
        <v>120</v>
      </c>
      <c r="M7451">
        <v>40</v>
      </c>
      <c r="N7451" t="s">
        <v>9659</v>
      </c>
      <c r="O7451" t="s">
        <v>10476</v>
      </c>
      <c r="P7451">
        <v>3</v>
      </c>
      <c r="Q7451">
        <v>1500</v>
      </c>
      <c r="R7451">
        <v>469</v>
      </c>
      <c r="T7451">
        <v>60</v>
      </c>
      <c r="U7451">
        <v>150</v>
      </c>
      <c r="V7451">
        <v>290</v>
      </c>
      <c r="W7451">
        <v>2.1105</v>
      </c>
      <c r="X7451">
        <v>2.5326</v>
      </c>
    </row>
    <row r="7452" spans="1:24" hidden="1" x14ac:dyDescent="0.3">
      <c r="A7452" t="s">
        <v>22866</v>
      </c>
      <c r="B7452" t="s">
        <v>8617</v>
      </c>
      <c r="C7452" t="s">
        <v>22861</v>
      </c>
      <c r="D7452" t="s">
        <v>22862</v>
      </c>
      <c r="E7452" t="s">
        <v>113</v>
      </c>
      <c r="F7452" t="s">
        <v>22863</v>
      </c>
      <c r="G7452" t="s">
        <v>247</v>
      </c>
      <c r="H7452" t="s">
        <v>371</v>
      </c>
      <c r="I7452" t="s">
        <v>285</v>
      </c>
      <c r="J7452" t="s">
        <v>22864</v>
      </c>
      <c r="K7452" t="s">
        <v>22865</v>
      </c>
      <c r="L7452" t="s">
        <v>120</v>
      </c>
      <c r="M7452">
        <v>40</v>
      </c>
      <c r="N7452" t="s">
        <v>8614</v>
      </c>
      <c r="O7452" t="s">
        <v>9835</v>
      </c>
      <c r="P7452">
        <v>3</v>
      </c>
      <c r="Q7452">
        <v>694</v>
      </c>
      <c r="R7452">
        <v>408</v>
      </c>
      <c r="T7452">
        <v>60</v>
      </c>
      <c r="U7452">
        <v>150</v>
      </c>
      <c r="V7452">
        <v>290</v>
      </c>
      <c r="W7452">
        <v>0.84945599999999999</v>
      </c>
      <c r="X7452">
        <v>1.0193471999999999</v>
      </c>
    </row>
    <row r="7453" spans="1:24" hidden="1" x14ac:dyDescent="0.3">
      <c r="A7453" t="s">
        <v>22867</v>
      </c>
      <c r="B7453" t="s">
        <v>8179</v>
      </c>
      <c r="C7453" t="s">
        <v>22861</v>
      </c>
      <c r="D7453" t="s">
        <v>22862</v>
      </c>
      <c r="E7453" t="s">
        <v>113</v>
      </c>
      <c r="F7453" t="s">
        <v>22863</v>
      </c>
      <c r="G7453" t="s">
        <v>247</v>
      </c>
      <c r="H7453" t="s">
        <v>371</v>
      </c>
      <c r="I7453" t="s">
        <v>285</v>
      </c>
      <c r="J7453" t="s">
        <v>22864</v>
      </c>
      <c r="K7453" t="s">
        <v>22865</v>
      </c>
      <c r="L7453" t="s">
        <v>120</v>
      </c>
      <c r="M7453">
        <v>40</v>
      </c>
      <c r="N7453" t="s">
        <v>8614</v>
      </c>
      <c r="O7453" t="s">
        <v>9816</v>
      </c>
      <c r="P7453">
        <v>3</v>
      </c>
      <c r="Q7453">
        <v>522</v>
      </c>
      <c r="R7453">
        <v>397</v>
      </c>
      <c r="W7453">
        <v>0.62170199999999998</v>
      </c>
      <c r="X7453">
        <v>0.74604239999999999</v>
      </c>
    </row>
    <row r="7454" spans="1:24" hidden="1" x14ac:dyDescent="0.3">
      <c r="A7454" t="s">
        <v>22868</v>
      </c>
      <c r="B7454" t="s">
        <v>8536</v>
      </c>
      <c r="C7454" t="s">
        <v>22861</v>
      </c>
      <c r="D7454" t="s">
        <v>22862</v>
      </c>
      <c r="E7454" t="s">
        <v>113</v>
      </c>
      <c r="F7454" t="s">
        <v>22863</v>
      </c>
      <c r="G7454" t="s">
        <v>247</v>
      </c>
      <c r="H7454" t="s">
        <v>371</v>
      </c>
      <c r="I7454" t="s">
        <v>285</v>
      </c>
      <c r="J7454" t="s">
        <v>22864</v>
      </c>
      <c r="K7454" t="s">
        <v>22865</v>
      </c>
      <c r="L7454" t="s">
        <v>120</v>
      </c>
      <c r="M7454">
        <v>37</v>
      </c>
      <c r="N7454" t="s">
        <v>9085</v>
      </c>
      <c r="O7454" t="s">
        <v>9131</v>
      </c>
      <c r="P7454">
        <v>1</v>
      </c>
      <c r="Q7454">
        <v>210</v>
      </c>
      <c r="R7454">
        <v>210</v>
      </c>
      <c r="W7454">
        <v>4.41E-2</v>
      </c>
      <c r="X7454">
        <v>5.2920000000000002E-2</v>
      </c>
    </row>
    <row r="7455" spans="1:24" hidden="1" x14ac:dyDescent="0.3">
      <c r="A7455" t="s">
        <v>22869</v>
      </c>
      <c r="B7455" t="s">
        <v>8211</v>
      </c>
      <c r="C7455" t="s">
        <v>22861</v>
      </c>
      <c r="D7455" t="s">
        <v>22862</v>
      </c>
      <c r="E7455" t="s">
        <v>113</v>
      </c>
      <c r="F7455" t="s">
        <v>22863</v>
      </c>
      <c r="G7455" t="s">
        <v>247</v>
      </c>
      <c r="H7455" t="s">
        <v>371</v>
      </c>
      <c r="I7455" t="s">
        <v>285</v>
      </c>
      <c r="J7455" t="s">
        <v>22864</v>
      </c>
      <c r="K7455" t="s">
        <v>22865</v>
      </c>
      <c r="L7455" t="s">
        <v>120</v>
      </c>
      <c r="M7455">
        <v>37</v>
      </c>
      <c r="N7455" t="s">
        <v>17423</v>
      </c>
      <c r="O7455" t="s">
        <v>15748</v>
      </c>
      <c r="P7455">
        <v>1</v>
      </c>
      <c r="Q7455">
        <v>0.6</v>
      </c>
      <c r="T7455">
        <v>84</v>
      </c>
      <c r="W7455">
        <v>0.28274333882308139</v>
      </c>
      <c r="X7455">
        <v>0.45238934211693027</v>
      </c>
    </row>
    <row r="7456" spans="1:24" hidden="1" x14ac:dyDescent="0.3">
      <c r="A7456" t="s">
        <v>22870</v>
      </c>
      <c r="B7456" t="s">
        <v>1304</v>
      </c>
      <c r="C7456" t="s">
        <v>22861</v>
      </c>
      <c r="D7456" t="s">
        <v>22862</v>
      </c>
      <c r="E7456" t="s">
        <v>113</v>
      </c>
      <c r="F7456" t="s">
        <v>22863</v>
      </c>
      <c r="G7456" t="s">
        <v>247</v>
      </c>
      <c r="H7456" t="s">
        <v>371</v>
      </c>
      <c r="I7456" t="s">
        <v>285</v>
      </c>
      <c r="J7456" t="s">
        <v>22864</v>
      </c>
      <c r="K7456" t="s">
        <v>22865</v>
      </c>
      <c r="L7456" t="s">
        <v>120</v>
      </c>
      <c r="M7456">
        <v>0</v>
      </c>
      <c r="N7456" t="s">
        <v>113</v>
      </c>
      <c r="O7456" t="s">
        <v>13812</v>
      </c>
      <c r="P7456">
        <v>1</v>
      </c>
    </row>
    <row r="7457" spans="1:24" hidden="1" x14ac:dyDescent="0.3">
      <c r="A7457" t="s">
        <v>22871</v>
      </c>
      <c r="B7457" t="s">
        <v>8174</v>
      </c>
      <c r="C7457" t="s">
        <v>5908</v>
      </c>
      <c r="D7457" t="s">
        <v>5907</v>
      </c>
      <c r="E7457" t="s">
        <v>113</v>
      </c>
      <c r="F7457" t="s">
        <v>5910</v>
      </c>
      <c r="G7457" t="s">
        <v>247</v>
      </c>
      <c r="H7457" t="s">
        <v>371</v>
      </c>
      <c r="I7457" t="s">
        <v>344</v>
      </c>
      <c r="J7457" t="s">
        <v>22872</v>
      </c>
      <c r="K7457" t="s">
        <v>22873</v>
      </c>
      <c r="L7457" t="s">
        <v>120</v>
      </c>
      <c r="M7457">
        <v>40</v>
      </c>
      <c r="N7457" t="s">
        <v>8614</v>
      </c>
      <c r="O7457" t="s">
        <v>17673</v>
      </c>
      <c r="P7457">
        <v>3</v>
      </c>
      <c r="Q7457">
        <v>1500</v>
      </c>
      <c r="R7457">
        <v>488</v>
      </c>
      <c r="T7457">
        <v>80</v>
      </c>
      <c r="U7457">
        <v>200</v>
      </c>
      <c r="V7457">
        <v>320</v>
      </c>
      <c r="W7457">
        <v>2.1960000000000002</v>
      </c>
      <c r="X7457">
        <v>2.6352000000000002</v>
      </c>
    </row>
    <row r="7458" spans="1:24" hidden="1" x14ac:dyDescent="0.3">
      <c r="A7458" t="s">
        <v>22874</v>
      </c>
      <c r="B7458" t="s">
        <v>8179</v>
      </c>
      <c r="C7458" t="s">
        <v>5908</v>
      </c>
      <c r="D7458" t="s">
        <v>5907</v>
      </c>
      <c r="E7458" t="s">
        <v>113</v>
      </c>
      <c r="F7458" t="s">
        <v>5910</v>
      </c>
      <c r="G7458" t="s">
        <v>247</v>
      </c>
      <c r="H7458" t="s">
        <v>371</v>
      </c>
      <c r="I7458" t="s">
        <v>344</v>
      </c>
      <c r="J7458" t="s">
        <v>22872</v>
      </c>
      <c r="K7458" t="s">
        <v>22873</v>
      </c>
      <c r="L7458" t="s">
        <v>120</v>
      </c>
      <c r="M7458">
        <v>40</v>
      </c>
      <c r="N7458" t="s">
        <v>8614</v>
      </c>
      <c r="O7458" t="s">
        <v>9568</v>
      </c>
      <c r="P7458">
        <v>3</v>
      </c>
      <c r="Q7458">
        <v>409</v>
      </c>
      <c r="R7458">
        <v>269</v>
      </c>
      <c r="W7458">
        <v>0.330063</v>
      </c>
      <c r="X7458">
        <v>0.39607559999999997</v>
      </c>
    </row>
    <row r="7459" spans="1:24" hidden="1" x14ac:dyDescent="0.3">
      <c r="A7459" t="s">
        <v>22875</v>
      </c>
      <c r="B7459" t="s">
        <v>8536</v>
      </c>
      <c r="C7459" t="s">
        <v>5908</v>
      </c>
      <c r="D7459" t="s">
        <v>5907</v>
      </c>
      <c r="E7459" t="s">
        <v>113</v>
      </c>
      <c r="F7459" t="s">
        <v>5910</v>
      </c>
      <c r="G7459" t="s">
        <v>247</v>
      </c>
      <c r="H7459" t="s">
        <v>371</v>
      </c>
      <c r="I7459" t="s">
        <v>344</v>
      </c>
      <c r="J7459" t="s">
        <v>22872</v>
      </c>
      <c r="K7459" t="s">
        <v>22873</v>
      </c>
      <c r="L7459" t="s">
        <v>120</v>
      </c>
      <c r="M7459">
        <v>37</v>
      </c>
      <c r="N7459" t="s">
        <v>9085</v>
      </c>
      <c r="O7459" t="s">
        <v>9131</v>
      </c>
      <c r="P7459">
        <v>1</v>
      </c>
      <c r="Q7459">
        <v>210</v>
      </c>
      <c r="R7459">
        <v>210</v>
      </c>
      <c r="W7459">
        <v>4.41E-2</v>
      </c>
      <c r="X7459">
        <v>5.2920000000000002E-2</v>
      </c>
    </row>
    <row r="7460" spans="1:24" hidden="1" x14ac:dyDescent="0.3">
      <c r="A7460" t="s">
        <v>22876</v>
      </c>
      <c r="B7460" t="s">
        <v>8211</v>
      </c>
      <c r="C7460" t="s">
        <v>5908</v>
      </c>
      <c r="D7460" t="s">
        <v>5907</v>
      </c>
      <c r="E7460" t="s">
        <v>113</v>
      </c>
      <c r="F7460" t="s">
        <v>5910</v>
      </c>
      <c r="G7460" t="s">
        <v>247</v>
      </c>
      <c r="H7460" t="s">
        <v>371</v>
      </c>
      <c r="I7460" t="s">
        <v>344</v>
      </c>
      <c r="J7460" t="s">
        <v>22872</v>
      </c>
      <c r="K7460" t="s">
        <v>22873</v>
      </c>
      <c r="L7460" t="s">
        <v>120</v>
      </c>
      <c r="M7460">
        <v>37</v>
      </c>
      <c r="N7460" t="s">
        <v>10031</v>
      </c>
      <c r="O7460" t="s">
        <v>17679</v>
      </c>
      <c r="P7460">
        <v>1</v>
      </c>
      <c r="Q7460">
        <v>0.6</v>
      </c>
      <c r="T7460">
        <v>355</v>
      </c>
      <c r="W7460">
        <v>0.28274333882308139</v>
      </c>
      <c r="X7460">
        <v>0.45238934211693027</v>
      </c>
    </row>
    <row r="7461" spans="1:24" hidden="1" x14ac:dyDescent="0.3">
      <c r="A7461" t="s">
        <v>22877</v>
      </c>
      <c r="B7461" t="s">
        <v>1304</v>
      </c>
      <c r="C7461" t="s">
        <v>5908</v>
      </c>
      <c r="D7461" t="s">
        <v>5907</v>
      </c>
      <c r="E7461" t="s">
        <v>113</v>
      </c>
      <c r="F7461" t="s">
        <v>5910</v>
      </c>
      <c r="G7461" t="s">
        <v>247</v>
      </c>
      <c r="H7461" t="s">
        <v>371</v>
      </c>
      <c r="I7461" t="s">
        <v>344</v>
      </c>
      <c r="J7461" t="s">
        <v>22872</v>
      </c>
      <c r="K7461" t="s">
        <v>22873</v>
      </c>
      <c r="L7461" t="s">
        <v>120</v>
      </c>
      <c r="M7461">
        <v>0</v>
      </c>
      <c r="N7461" t="s">
        <v>113</v>
      </c>
      <c r="O7461" t="s">
        <v>13812</v>
      </c>
      <c r="P7461">
        <v>1</v>
      </c>
    </row>
    <row r="7462" spans="1:24" hidden="1" x14ac:dyDescent="0.3">
      <c r="A7462" t="s">
        <v>22878</v>
      </c>
      <c r="B7462" t="s">
        <v>8174</v>
      </c>
      <c r="C7462" t="s">
        <v>7775</v>
      </c>
      <c r="D7462" t="s">
        <v>7774</v>
      </c>
      <c r="E7462" t="s">
        <v>113</v>
      </c>
      <c r="F7462" t="s">
        <v>7776</v>
      </c>
      <c r="G7462" t="s">
        <v>1356</v>
      </c>
      <c r="H7462" t="s">
        <v>127</v>
      </c>
      <c r="I7462" t="s">
        <v>285</v>
      </c>
      <c r="J7462" t="s">
        <v>22879</v>
      </c>
      <c r="K7462" t="s">
        <v>22880</v>
      </c>
      <c r="L7462" t="s">
        <v>120</v>
      </c>
      <c r="M7462">
        <v>40</v>
      </c>
      <c r="N7462" t="s">
        <v>9971</v>
      </c>
      <c r="O7462" t="s">
        <v>9481</v>
      </c>
      <c r="P7462">
        <v>3</v>
      </c>
      <c r="Q7462">
        <v>1498</v>
      </c>
      <c r="R7462">
        <v>398</v>
      </c>
      <c r="S7462">
        <v>158</v>
      </c>
      <c r="T7462">
        <v>40</v>
      </c>
      <c r="U7462">
        <v>140</v>
      </c>
      <c r="V7462">
        <v>270</v>
      </c>
      <c r="W7462">
        <v>1.7886120000000001</v>
      </c>
      <c r="X7462">
        <v>2.1463344000000002</v>
      </c>
    </row>
    <row r="7463" spans="1:24" hidden="1" x14ac:dyDescent="0.3">
      <c r="A7463" t="s">
        <v>22881</v>
      </c>
      <c r="B7463" t="s">
        <v>8179</v>
      </c>
      <c r="C7463" t="s">
        <v>7775</v>
      </c>
      <c r="D7463" t="s">
        <v>7774</v>
      </c>
      <c r="E7463" t="s">
        <v>113</v>
      </c>
      <c r="F7463" t="s">
        <v>7776</v>
      </c>
      <c r="G7463" t="s">
        <v>1356</v>
      </c>
      <c r="H7463" t="s">
        <v>127</v>
      </c>
      <c r="I7463" t="s">
        <v>285</v>
      </c>
      <c r="J7463" t="s">
        <v>22879</v>
      </c>
      <c r="K7463" t="s">
        <v>22880</v>
      </c>
      <c r="L7463" t="s">
        <v>120</v>
      </c>
      <c r="M7463">
        <v>40</v>
      </c>
      <c r="N7463" t="s">
        <v>9971</v>
      </c>
      <c r="O7463" t="s">
        <v>22573</v>
      </c>
      <c r="P7463">
        <v>2</v>
      </c>
      <c r="Q7463">
        <v>630</v>
      </c>
      <c r="R7463">
        <v>321</v>
      </c>
      <c r="W7463">
        <v>0.40445999999999999</v>
      </c>
      <c r="X7463">
        <v>0.48535199999999995</v>
      </c>
    </row>
    <row r="7464" spans="1:24" hidden="1" x14ac:dyDescent="0.3">
      <c r="A7464" t="s">
        <v>22882</v>
      </c>
      <c r="B7464" t="s">
        <v>8536</v>
      </c>
      <c r="C7464" t="s">
        <v>7775</v>
      </c>
      <c r="D7464" t="s">
        <v>7774</v>
      </c>
      <c r="E7464" t="s">
        <v>113</v>
      </c>
      <c r="F7464" t="s">
        <v>7776</v>
      </c>
      <c r="G7464" t="s">
        <v>1356</v>
      </c>
      <c r="H7464" t="s">
        <v>127</v>
      </c>
      <c r="I7464" t="s">
        <v>285</v>
      </c>
      <c r="J7464" t="s">
        <v>22879</v>
      </c>
      <c r="K7464" t="s">
        <v>22880</v>
      </c>
      <c r="L7464" t="s">
        <v>120</v>
      </c>
      <c r="M7464">
        <v>40</v>
      </c>
      <c r="N7464" t="s">
        <v>9971</v>
      </c>
      <c r="O7464" t="s">
        <v>13462</v>
      </c>
      <c r="P7464">
        <v>3</v>
      </c>
      <c r="Q7464">
        <v>560</v>
      </c>
      <c r="R7464">
        <v>492</v>
      </c>
      <c r="S7464">
        <v>133</v>
      </c>
      <c r="W7464">
        <v>0.82655999999999996</v>
      </c>
      <c r="X7464">
        <v>0.99187199999999986</v>
      </c>
    </row>
    <row r="7465" spans="1:24" hidden="1" x14ac:dyDescent="0.3">
      <c r="A7465" t="s">
        <v>22883</v>
      </c>
      <c r="B7465" t="s">
        <v>8539</v>
      </c>
      <c r="C7465" t="s">
        <v>7775</v>
      </c>
      <c r="D7465" t="s">
        <v>7774</v>
      </c>
      <c r="E7465" t="s">
        <v>113</v>
      </c>
      <c r="F7465" t="s">
        <v>7776</v>
      </c>
      <c r="G7465" t="s">
        <v>1356</v>
      </c>
      <c r="H7465" t="s">
        <v>127</v>
      </c>
      <c r="I7465" t="s">
        <v>285</v>
      </c>
      <c r="J7465" t="s">
        <v>22879</v>
      </c>
      <c r="K7465" t="s">
        <v>22880</v>
      </c>
      <c r="L7465" t="s">
        <v>120</v>
      </c>
      <c r="M7465">
        <v>40</v>
      </c>
      <c r="N7465" t="s">
        <v>9971</v>
      </c>
      <c r="O7465" t="s">
        <v>22545</v>
      </c>
      <c r="P7465">
        <v>3</v>
      </c>
      <c r="Q7465">
        <v>697</v>
      </c>
      <c r="R7465">
        <v>387</v>
      </c>
      <c r="S7465">
        <v>185</v>
      </c>
      <c r="W7465">
        <v>0.80921699999999996</v>
      </c>
      <c r="X7465">
        <v>0.97106039999999993</v>
      </c>
    </row>
    <row r="7466" spans="1:24" hidden="1" x14ac:dyDescent="0.3">
      <c r="A7466" t="s">
        <v>22884</v>
      </c>
      <c r="B7466" t="s">
        <v>8174</v>
      </c>
      <c r="C7466" t="s">
        <v>22885</v>
      </c>
      <c r="D7466" t="s">
        <v>22886</v>
      </c>
      <c r="E7466" t="s">
        <v>113</v>
      </c>
      <c r="F7466" t="s">
        <v>22887</v>
      </c>
      <c r="G7466" t="s">
        <v>247</v>
      </c>
      <c r="H7466" t="s">
        <v>22159</v>
      </c>
      <c r="I7466" t="s">
        <v>138</v>
      </c>
      <c r="J7466" t="s">
        <v>22888</v>
      </c>
      <c r="K7466" t="s">
        <v>22889</v>
      </c>
      <c r="L7466" t="s">
        <v>9690</v>
      </c>
      <c r="M7466">
        <v>80</v>
      </c>
      <c r="N7466" t="s">
        <v>9085</v>
      </c>
      <c r="O7466" t="s">
        <v>10329</v>
      </c>
      <c r="P7466">
        <v>2</v>
      </c>
      <c r="Q7466">
        <v>2580</v>
      </c>
      <c r="R7466">
        <v>590</v>
      </c>
      <c r="T7466">
        <v>30</v>
      </c>
      <c r="U7466">
        <v>210</v>
      </c>
      <c r="W7466">
        <v>3.0444</v>
      </c>
      <c r="X7466">
        <v>3.6532799999999996</v>
      </c>
    </row>
    <row r="7467" spans="1:24" hidden="1" x14ac:dyDescent="0.3">
      <c r="A7467" t="s">
        <v>22890</v>
      </c>
      <c r="B7467" t="s">
        <v>8179</v>
      </c>
      <c r="C7467" t="s">
        <v>22885</v>
      </c>
      <c r="D7467" t="s">
        <v>22886</v>
      </c>
      <c r="E7467" t="s">
        <v>113</v>
      </c>
      <c r="F7467" t="s">
        <v>22887</v>
      </c>
      <c r="G7467" t="s">
        <v>247</v>
      </c>
      <c r="H7467" t="s">
        <v>22159</v>
      </c>
      <c r="I7467" t="s">
        <v>138</v>
      </c>
      <c r="J7467" t="s">
        <v>22888</v>
      </c>
      <c r="K7467" t="s">
        <v>22889</v>
      </c>
      <c r="L7467" t="s">
        <v>9690</v>
      </c>
      <c r="M7467">
        <v>79</v>
      </c>
      <c r="N7467" t="s">
        <v>9085</v>
      </c>
      <c r="O7467" t="s">
        <v>19878</v>
      </c>
      <c r="P7467">
        <v>1</v>
      </c>
      <c r="Q7467">
        <v>400</v>
      </c>
      <c r="R7467">
        <v>300</v>
      </c>
      <c r="W7467">
        <v>0.12</v>
      </c>
      <c r="X7467">
        <v>0.14399999999999999</v>
      </c>
    </row>
    <row r="7468" spans="1:24" hidden="1" x14ac:dyDescent="0.3">
      <c r="A7468" t="s">
        <v>22891</v>
      </c>
      <c r="B7468" t="s">
        <v>8536</v>
      </c>
      <c r="C7468" t="s">
        <v>22885</v>
      </c>
      <c r="D7468" t="s">
        <v>22886</v>
      </c>
      <c r="E7468" t="s">
        <v>113</v>
      </c>
      <c r="F7468" t="s">
        <v>22887</v>
      </c>
      <c r="G7468" t="s">
        <v>247</v>
      </c>
      <c r="H7468" t="s">
        <v>22159</v>
      </c>
      <c r="I7468" t="s">
        <v>138</v>
      </c>
      <c r="J7468" t="s">
        <v>22888</v>
      </c>
      <c r="K7468" t="s">
        <v>22889</v>
      </c>
      <c r="L7468" t="s">
        <v>9690</v>
      </c>
      <c r="M7468">
        <v>77</v>
      </c>
      <c r="N7468" t="s">
        <v>9085</v>
      </c>
      <c r="O7468" t="s">
        <v>9131</v>
      </c>
      <c r="P7468">
        <v>1</v>
      </c>
      <c r="Q7468">
        <v>210</v>
      </c>
      <c r="R7468">
        <v>210</v>
      </c>
      <c r="W7468">
        <v>4.41E-2</v>
      </c>
      <c r="X7468">
        <v>5.2920000000000002E-2</v>
      </c>
    </row>
    <row r="7469" spans="1:24" hidden="1" x14ac:dyDescent="0.3">
      <c r="A7469" t="s">
        <v>22892</v>
      </c>
      <c r="B7469" t="s">
        <v>8211</v>
      </c>
      <c r="C7469" t="s">
        <v>22885</v>
      </c>
      <c r="D7469" t="s">
        <v>22886</v>
      </c>
      <c r="E7469" t="s">
        <v>113</v>
      </c>
      <c r="F7469" t="s">
        <v>22887</v>
      </c>
      <c r="G7469" t="s">
        <v>247</v>
      </c>
      <c r="H7469" t="s">
        <v>22159</v>
      </c>
      <c r="I7469" t="s">
        <v>138</v>
      </c>
      <c r="J7469" t="s">
        <v>22888</v>
      </c>
      <c r="K7469" t="s">
        <v>22889</v>
      </c>
      <c r="L7469" t="s">
        <v>9690</v>
      </c>
      <c r="M7469">
        <v>77</v>
      </c>
      <c r="N7469" t="s">
        <v>113</v>
      </c>
      <c r="O7469" t="s">
        <v>9493</v>
      </c>
      <c r="P7469">
        <v>1</v>
      </c>
      <c r="Q7469">
        <v>1.8</v>
      </c>
      <c r="T7469">
        <v>8</v>
      </c>
      <c r="W7469">
        <v>2.5446900494077327</v>
      </c>
      <c r="X7469">
        <v>4.0715040790523727</v>
      </c>
    </row>
    <row r="7470" spans="1:24" hidden="1" x14ac:dyDescent="0.3">
      <c r="A7470" t="s">
        <v>22893</v>
      </c>
      <c r="B7470" t="s">
        <v>8174</v>
      </c>
      <c r="C7470" t="s">
        <v>22894</v>
      </c>
      <c r="D7470" t="s">
        <v>22895</v>
      </c>
      <c r="E7470" t="s">
        <v>113</v>
      </c>
      <c r="F7470" t="s">
        <v>22896</v>
      </c>
      <c r="G7470" t="s">
        <v>247</v>
      </c>
      <c r="H7470" t="s">
        <v>22159</v>
      </c>
      <c r="I7470" t="s">
        <v>138</v>
      </c>
      <c r="J7470" t="s">
        <v>22897</v>
      </c>
      <c r="K7470" t="s">
        <v>22898</v>
      </c>
      <c r="L7470" t="s">
        <v>120</v>
      </c>
      <c r="M7470">
        <v>40</v>
      </c>
      <c r="N7470" t="s">
        <v>9085</v>
      </c>
      <c r="O7470" t="s">
        <v>10329</v>
      </c>
      <c r="P7470">
        <v>2</v>
      </c>
      <c r="Q7470">
        <v>2580</v>
      </c>
      <c r="R7470">
        <v>590</v>
      </c>
      <c r="T7470">
        <v>220</v>
      </c>
      <c r="U7470">
        <v>25</v>
      </c>
      <c r="W7470">
        <v>3.0444</v>
      </c>
      <c r="X7470">
        <v>3.6532799999999996</v>
      </c>
    </row>
    <row r="7471" spans="1:24" hidden="1" x14ac:dyDescent="0.3">
      <c r="A7471" t="s">
        <v>22899</v>
      </c>
      <c r="B7471" t="s">
        <v>8179</v>
      </c>
      <c r="C7471" t="s">
        <v>22894</v>
      </c>
      <c r="D7471" t="s">
        <v>22895</v>
      </c>
      <c r="E7471" t="s">
        <v>113</v>
      </c>
      <c r="F7471" t="s">
        <v>22896</v>
      </c>
      <c r="G7471" t="s">
        <v>247</v>
      </c>
      <c r="H7471" t="s">
        <v>22159</v>
      </c>
      <c r="I7471" t="s">
        <v>138</v>
      </c>
      <c r="J7471" t="s">
        <v>22897</v>
      </c>
      <c r="K7471" t="s">
        <v>22898</v>
      </c>
      <c r="L7471" t="s">
        <v>120</v>
      </c>
      <c r="M7471">
        <v>40</v>
      </c>
      <c r="N7471" t="s">
        <v>9085</v>
      </c>
      <c r="O7471" t="s">
        <v>19878</v>
      </c>
      <c r="P7471">
        <v>1</v>
      </c>
      <c r="Q7471">
        <v>400</v>
      </c>
      <c r="R7471">
        <v>300</v>
      </c>
      <c r="W7471">
        <v>0.12</v>
      </c>
      <c r="X7471">
        <v>0.14399999999999999</v>
      </c>
    </row>
    <row r="7472" spans="1:24" hidden="1" x14ac:dyDescent="0.3">
      <c r="A7472" t="s">
        <v>22900</v>
      </c>
      <c r="B7472" t="s">
        <v>8536</v>
      </c>
      <c r="C7472" t="s">
        <v>22894</v>
      </c>
      <c r="D7472" t="s">
        <v>22895</v>
      </c>
      <c r="E7472" t="s">
        <v>113</v>
      </c>
      <c r="F7472" t="s">
        <v>22896</v>
      </c>
      <c r="G7472" t="s">
        <v>247</v>
      </c>
      <c r="H7472" t="s">
        <v>22159</v>
      </c>
      <c r="I7472" t="s">
        <v>138</v>
      </c>
      <c r="J7472" t="s">
        <v>22897</v>
      </c>
      <c r="K7472" t="s">
        <v>22898</v>
      </c>
      <c r="L7472" t="s">
        <v>120</v>
      </c>
      <c r="M7472">
        <v>37</v>
      </c>
      <c r="N7472" t="s">
        <v>9085</v>
      </c>
      <c r="O7472" t="s">
        <v>9131</v>
      </c>
      <c r="P7472">
        <v>2</v>
      </c>
      <c r="Q7472">
        <v>210</v>
      </c>
      <c r="R7472">
        <v>210</v>
      </c>
      <c r="W7472">
        <v>8.8200000000000001E-2</v>
      </c>
      <c r="X7472">
        <v>0.10584</v>
      </c>
    </row>
    <row r="7473" spans="1:24" hidden="1" x14ac:dyDescent="0.3">
      <c r="A7473" t="s">
        <v>22901</v>
      </c>
      <c r="B7473" t="s">
        <v>8211</v>
      </c>
      <c r="C7473" t="s">
        <v>22894</v>
      </c>
      <c r="D7473" t="s">
        <v>22895</v>
      </c>
      <c r="E7473" t="s">
        <v>113</v>
      </c>
      <c r="F7473" t="s">
        <v>22896</v>
      </c>
      <c r="G7473" t="s">
        <v>247</v>
      </c>
      <c r="H7473" t="s">
        <v>22159</v>
      </c>
      <c r="I7473" t="s">
        <v>138</v>
      </c>
      <c r="J7473" t="s">
        <v>22897</v>
      </c>
      <c r="K7473" t="s">
        <v>22898</v>
      </c>
      <c r="L7473" t="s">
        <v>120</v>
      </c>
      <c r="M7473">
        <v>37</v>
      </c>
      <c r="N7473" t="s">
        <v>113</v>
      </c>
      <c r="O7473" t="s">
        <v>9493</v>
      </c>
      <c r="P7473">
        <v>1</v>
      </c>
      <c r="Q7473">
        <v>0.9</v>
      </c>
      <c r="T7473">
        <v>20</v>
      </c>
      <c r="W7473">
        <v>0.63617251235193317</v>
      </c>
      <c r="X7473">
        <v>1.0178760197630932</v>
      </c>
    </row>
    <row r="7474" spans="1:24" hidden="1" x14ac:dyDescent="0.3">
      <c r="A7474" t="s">
        <v>22902</v>
      </c>
      <c r="B7474" t="s">
        <v>8249</v>
      </c>
      <c r="C7474" t="s">
        <v>22894</v>
      </c>
      <c r="D7474" t="s">
        <v>22895</v>
      </c>
      <c r="E7474" t="s">
        <v>113</v>
      </c>
      <c r="F7474" t="s">
        <v>22896</v>
      </c>
      <c r="G7474" t="s">
        <v>247</v>
      </c>
      <c r="H7474" t="s">
        <v>22159</v>
      </c>
      <c r="I7474" t="s">
        <v>138</v>
      </c>
      <c r="J7474" t="s">
        <v>22897</v>
      </c>
      <c r="K7474" t="s">
        <v>22898</v>
      </c>
      <c r="L7474" t="s">
        <v>120</v>
      </c>
      <c r="M7474">
        <v>37</v>
      </c>
      <c r="N7474" t="s">
        <v>113</v>
      </c>
      <c r="O7474" t="s">
        <v>9493</v>
      </c>
      <c r="P7474">
        <v>1</v>
      </c>
      <c r="Q7474">
        <v>0.6</v>
      </c>
      <c r="T7474">
        <v>203</v>
      </c>
      <c r="W7474">
        <v>0.28274333882308139</v>
      </c>
      <c r="X7474">
        <v>0.45238934211693027</v>
      </c>
    </row>
    <row r="7475" spans="1:24" hidden="1" x14ac:dyDescent="0.3">
      <c r="A7475" t="s">
        <v>22903</v>
      </c>
      <c r="B7475" t="s">
        <v>8174</v>
      </c>
      <c r="C7475" t="s">
        <v>22904</v>
      </c>
      <c r="D7475" t="s">
        <v>22905</v>
      </c>
      <c r="E7475" t="s">
        <v>113</v>
      </c>
      <c r="F7475" t="s">
        <v>22906</v>
      </c>
      <c r="G7475" t="s">
        <v>247</v>
      </c>
      <c r="H7475" t="s">
        <v>371</v>
      </c>
      <c r="I7475" t="s">
        <v>163</v>
      </c>
      <c r="J7475" t="s">
        <v>22907</v>
      </c>
      <c r="K7475" t="s">
        <v>22908</v>
      </c>
      <c r="L7475" t="s">
        <v>8903</v>
      </c>
      <c r="M7475">
        <v>30</v>
      </c>
      <c r="N7475" t="s">
        <v>8614</v>
      </c>
      <c r="O7475" t="s">
        <v>9835</v>
      </c>
      <c r="P7475">
        <v>3</v>
      </c>
      <c r="Q7475">
        <v>694</v>
      </c>
      <c r="R7475">
        <v>408</v>
      </c>
      <c r="T7475">
        <v>30</v>
      </c>
      <c r="U7475">
        <v>140</v>
      </c>
      <c r="V7475">
        <v>260</v>
      </c>
      <c r="W7475">
        <v>0.84945599999999999</v>
      </c>
      <c r="X7475">
        <v>1.0193471999999999</v>
      </c>
    </row>
    <row r="7476" spans="1:24" hidden="1" x14ac:dyDescent="0.3">
      <c r="A7476" t="s">
        <v>22909</v>
      </c>
      <c r="B7476" t="s">
        <v>8617</v>
      </c>
      <c r="C7476" t="s">
        <v>22904</v>
      </c>
      <c r="D7476" t="s">
        <v>22905</v>
      </c>
      <c r="E7476" t="s">
        <v>113</v>
      </c>
      <c r="F7476" t="s">
        <v>22906</v>
      </c>
      <c r="G7476" t="s">
        <v>247</v>
      </c>
      <c r="H7476" t="s">
        <v>371</v>
      </c>
      <c r="I7476" t="s">
        <v>163</v>
      </c>
      <c r="J7476" t="s">
        <v>22907</v>
      </c>
      <c r="K7476" t="s">
        <v>22908</v>
      </c>
      <c r="L7476" t="s">
        <v>8903</v>
      </c>
      <c r="M7476">
        <v>30</v>
      </c>
      <c r="N7476" t="s">
        <v>9659</v>
      </c>
      <c r="O7476" t="s">
        <v>10476</v>
      </c>
      <c r="P7476">
        <v>3</v>
      </c>
      <c r="Q7476">
        <v>1500</v>
      </c>
      <c r="R7476">
        <v>469</v>
      </c>
      <c r="T7476">
        <v>30</v>
      </c>
      <c r="U7476">
        <v>140</v>
      </c>
      <c r="V7476">
        <v>260</v>
      </c>
      <c r="W7476">
        <v>2.1105</v>
      </c>
      <c r="X7476">
        <v>2.5326</v>
      </c>
    </row>
    <row r="7477" spans="1:24" hidden="1" x14ac:dyDescent="0.3">
      <c r="A7477" t="s">
        <v>22910</v>
      </c>
      <c r="B7477" t="s">
        <v>8179</v>
      </c>
      <c r="C7477" t="s">
        <v>22904</v>
      </c>
      <c r="D7477" t="s">
        <v>22905</v>
      </c>
      <c r="E7477" t="s">
        <v>113</v>
      </c>
      <c r="F7477" t="s">
        <v>22906</v>
      </c>
      <c r="G7477" t="s">
        <v>247</v>
      </c>
      <c r="H7477" t="s">
        <v>371</v>
      </c>
      <c r="I7477" t="s">
        <v>163</v>
      </c>
      <c r="J7477" t="s">
        <v>22907</v>
      </c>
      <c r="K7477" t="s">
        <v>22908</v>
      </c>
      <c r="L7477" t="s">
        <v>8903</v>
      </c>
      <c r="M7477">
        <v>30</v>
      </c>
      <c r="N7477" t="s">
        <v>8614</v>
      </c>
      <c r="O7477" t="s">
        <v>16290</v>
      </c>
      <c r="P7477">
        <v>3</v>
      </c>
      <c r="Q7477">
        <v>533</v>
      </c>
      <c r="R7477">
        <v>398</v>
      </c>
      <c r="W7477">
        <v>0.63640200000000002</v>
      </c>
      <c r="X7477">
        <v>0.76368239999999998</v>
      </c>
    </row>
    <row r="7478" spans="1:24" hidden="1" x14ac:dyDescent="0.3">
      <c r="A7478" t="s">
        <v>22911</v>
      </c>
      <c r="B7478" t="s">
        <v>8536</v>
      </c>
      <c r="C7478" t="s">
        <v>22904</v>
      </c>
      <c r="D7478" t="s">
        <v>22905</v>
      </c>
      <c r="E7478" t="s">
        <v>113</v>
      </c>
      <c r="F7478" t="s">
        <v>22906</v>
      </c>
      <c r="G7478" t="s">
        <v>247</v>
      </c>
      <c r="H7478" t="s">
        <v>371</v>
      </c>
      <c r="I7478" t="s">
        <v>163</v>
      </c>
      <c r="J7478" t="s">
        <v>22907</v>
      </c>
      <c r="K7478" t="s">
        <v>22908</v>
      </c>
      <c r="L7478" t="s">
        <v>8903</v>
      </c>
      <c r="M7478">
        <v>27</v>
      </c>
      <c r="N7478" t="s">
        <v>9085</v>
      </c>
      <c r="O7478" t="s">
        <v>9131</v>
      </c>
      <c r="P7478">
        <v>1</v>
      </c>
      <c r="Q7478">
        <v>210</v>
      </c>
      <c r="R7478">
        <v>210</v>
      </c>
      <c r="W7478">
        <v>4.41E-2</v>
      </c>
      <c r="X7478">
        <v>5.2920000000000002E-2</v>
      </c>
    </row>
    <row r="7479" spans="1:24" hidden="1" x14ac:dyDescent="0.3">
      <c r="A7479" t="s">
        <v>22912</v>
      </c>
      <c r="B7479" t="s">
        <v>8211</v>
      </c>
      <c r="C7479" t="s">
        <v>22904</v>
      </c>
      <c r="D7479" t="s">
        <v>22905</v>
      </c>
      <c r="E7479" t="s">
        <v>113</v>
      </c>
      <c r="F7479" t="s">
        <v>22906</v>
      </c>
      <c r="G7479" t="s">
        <v>247</v>
      </c>
      <c r="H7479" t="s">
        <v>371</v>
      </c>
      <c r="I7479" t="s">
        <v>163</v>
      </c>
      <c r="J7479" t="s">
        <v>22907</v>
      </c>
      <c r="K7479" t="s">
        <v>22908</v>
      </c>
      <c r="L7479" t="s">
        <v>8903</v>
      </c>
      <c r="M7479">
        <v>27</v>
      </c>
      <c r="N7479" t="s">
        <v>17423</v>
      </c>
      <c r="O7479" t="s">
        <v>15748</v>
      </c>
      <c r="P7479">
        <v>1</v>
      </c>
      <c r="Q7479">
        <v>0.6</v>
      </c>
      <c r="T7479">
        <v>28.3</v>
      </c>
      <c r="W7479">
        <v>0.28274333882308139</v>
      </c>
      <c r="X7479">
        <v>0.45238934211693027</v>
      </c>
    </row>
    <row r="7480" spans="1:24" hidden="1" x14ac:dyDescent="0.3">
      <c r="A7480" t="s">
        <v>22913</v>
      </c>
      <c r="B7480" t="s">
        <v>1304</v>
      </c>
      <c r="C7480" t="s">
        <v>22904</v>
      </c>
      <c r="D7480" t="s">
        <v>22905</v>
      </c>
      <c r="E7480" t="s">
        <v>113</v>
      </c>
      <c r="F7480" t="s">
        <v>22906</v>
      </c>
      <c r="G7480" t="s">
        <v>247</v>
      </c>
      <c r="H7480" t="s">
        <v>371</v>
      </c>
      <c r="I7480" t="s">
        <v>163</v>
      </c>
      <c r="J7480" t="s">
        <v>22907</v>
      </c>
      <c r="K7480" t="s">
        <v>22908</v>
      </c>
      <c r="L7480" t="s">
        <v>8903</v>
      </c>
      <c r="M7480">
        <v>0</v>
      </c>
      <c r="N7480" t="s">
        <v>113</v>
      </c>
      <c r="O7480" t="s">
        <v>13812</v>
      </c>
      <c r="P7480">
        <v>1</v>
      </c>
    </row>
    <row r="7481" spans="1:24" hidden="1" x14ac:dyDescent="0.3">
      <c r="A7481" t="s">
        <v>22914</v>
      </c>
      <c r="B7481" t="s">
        <v>8174</v>
      </c>
      <c r="C7481" t="s">
        <v>22915</v>
      </c>
      <c r="D7481" t="s">
        <v>22916</v>
      </c>
      <c r="E7481" t="s">
        <v>113</v>
      </c>
      <c r="F7481" t="s">
        <v>22917</v>
      </c>
      <c r="G7481" t="s">
        <v>247</v>
      </c>
      <c r="H7481" t="s">
        <v>308</v>
      </c>
      <c r="I7481" t="s">
        <v>344</v>
      </c>
      <c r="J7481" t="s">
        <v>22918</v>
      </c>
      <c r="K7481" t="s">
        <v>22919</v>
      </c>
      <c r="L7481" t="s">
        <v>8903</v>
      </c>
      <c r="M7481">
        <v>30</v>
      </c>
      <c r="N7481" t="s">
        <v>8614</v>
      </c>
      <c r="O7481" t="s">
        <v>17673</v>
      </c>
      <c r="P7481">
        <v>3</v>
      </c>
      <c r="Q7481">
        <v>1500</v>
      </c>
      <c r="R7481">
        <v>488</v>
      </c>
      <c r="T7481">
        <v>60</v>
      </c>
      <c r="U7481">
        <v>150</v>
      </c>
      <c r="V7481">
        <v>300</v>
      </c>
      <c r="W7481">
        <v>2.1960000000000002</v>
      </c>
      <c r="X7481">
        <v>2.6352000000000002</v>
      </c>
    </row>
    <row r="7482" spans="1:24" hidden="1" x14ac:dyDescent="0.3">
      <c r="A7482" t="s">
        <v>22920</v>
      </c>
      <c r="B7482" t="s">
        <v>8617</v>
      </c>
      <c r="C7482" t="s">
        <v>22915</v>
      </c>
      <c r="D7482" t="s">
        <v>22916</v>
      </c>
      <c r="E7482" t="s">
        <v>113</v>
      </c>
      <c r="F7482" t="s">
        <v>22917</v>
      </c>
      <c r="G7482" t="s">
        <v>247</v>
      </c>
      <c r="H7482" t="s">
        <v>308</v>
      </c>
      <c r="I7482" t="s">
        <v>344</v>
      </c>
      <c r="J7482" t="s">
        <v>22918</v>
      </c>
      <c r="K7482" t="s">
        <v>22919</v>
      </c>
      <c r="L7482" t="s">
        <v>8903</v>
      </c>
      <c r="M7482">
        <v>30</v>
      </c>
      <c r="N7482" t="s">
        <v>8614</v>
      </c>
      <c r="O7482" t="s">
        <v>9835</v>
      </c>
      <c r="P7482">
        <v>3</v>
      </c>
      <c r="Q7482">
        <v>694</v>
      </c>
      <c r="R7482">
        <v>408</v>
      </c>
      <c r="T7482">
        <v>60</v>
      </c>
      <c r="U7482">
        <v>150</v>
      </c>
      <c r="V7482">
        <v>300</v>
      </c>
      <c r="W7482">
        <v>0.84945599999999999</v>
      </c>
      <c r="X7482">
        <v>1.0193471999999999</v>
      </c>
    </row>
    <row r="7483" spans="1:24" hidden="1" x14ac:dyDescent="0.3">
      <c r="A7483" t="s">
        <v>22921</v>
      </c>
      <c r="B7483" t="s">
        <v>8179</v>
      </c>
      <c r="C7483" t="s">
        <v>22915</v>
      </c>
      <c r="D7483" t="s">
        <v>22916</v>
      </c>
      <c r="E7483" t="s">
        <v>113</v>
      </c>
      <c r="F7483" t="s">
        <v>22917</v>
      </c>
      <c r="G7483" t="s">
        <v>247</v>
      </c>
      <c r="H7483" t="s">
        <v>308</v>
      </c>
      <c r="I7483" t="s">
        <v>344</v>
      </c>
      <c r="J7483" t="s">
        <v>22918</v>
      </c>
      <c r="K7483" t="s">
        <v>22919</v>
      </c>
      <c r="L7483" t="s">
        <v>8903</v>
      </c>
      <c r="M7483">
        <v>30</v>
      </c>
      <c r="N7483" t="s">
        <v>8614</v>
      </c>
      <c r="O7483" t="s">
        <v>9568</v>
      </c>
      <c r="P7483">
        <v>3</v>
      </c>
      <c r="Q7483">
        <v>409</v>
      </c>
      <c r="R7483">
        <v>269</v>
      </c>
      <c r="W7483">
        <v>0.330063</v>
      </c>
      <c r="X7483">
        <v>0.39607559999999997</v>
      </c>
    </row>
    <row r="7484" spans="1:24" hidden="1" x14ac:dyDescent="0.3">
      <c r="A7484" t="s">
        <v>22922</v>
      </c>
      <c r="B7484" t="s">
        <v>8536</v>
      </c>
      <c r="C7484" t="s">
        <v>22915</v>
      </c>
      <c r="D7484" t="s">
        <v>22916</v>
      </c>
      <c r="E7484" t="s">
        <v>113</v>
      </c>
      <c r="F7484" t="s">
        <v>22917</v>
      </c>
      <c r="G7484" t="s">
        <v>247</v>
      </c>
      <c r="H7484" t="s">
        <v>308</v>
      </c>
      <c r="I7484" t="s">
        <v>344</v>
      </c>
      <c r="J7484" t="s">
        <v>22918</v>
      </c>
      <c r="K7484" t="s">
        <v>22919</v>
      </c>
      <c r="L7484" t="s">
        <v>8903</v>
      </c>
      <c r="M7484">
        <v>30</v>
      </c>
      <c r="N7484" t="s">
        <v>8614</v>
      </c>
      <c r="O7484" t="s">
        <v>9816</v>
      </c>
      <c r="P7484">
        <v>3</v>
      </c>
      <c r="Q7484">
        <v>522</v>
      </c>
      <c r="R7484">
        <v>397</v>
      </c>
      <c r="W7484">
        <v>0.62170199999999998</v>
      </c>
      <c r="X7484">
        <v>0.74604239999999999</v>
      </c>
    </row>
    <row r="7485" spans="1:24" hidden="1" x14ac:dyDescent="0.3">
      <c r="A7485" t="s">
        <v>22923</v>
      </c>
      <c r="B7485" t="s">
        <v>8211</v>
      </c>
      <c r="C7485" t="s">
        <v>22915</v>
      </c>
      <c r="D7485" t="s">
        <v>22916</v>
      </c>
      <c r="E7485" t="s">
        <v>113</v>
      </c>
      <c r="F7485" t="s">
        <v>22917</v>
      </c>
      <c r="G7485" t="s">
        <v>247</v>
      </c>
      <c r="H7485" t="s">
        <v>308</v>
      </c>
      <c r="I7485" t="s">
        <v>344</v>
      </c>
      <c r="J7485" t="s">
        <v>22918</v>
      </c>
      <c r="K7485" t="s">
        <v>22919</v>
      </c>
      <c r="L7485" t="s">
        <v>8903</v>
      </c>
      <c r="M7485">
        <v>28</v>
      </c>
      <c r="N7485" t="s">
        <v>10031</v>
      </c>
      <c r="O7485" t="s">
        <v>17679</v>
      </c>
      <c r="P7485">
        <v>1</v>
      </c>
      <c r="Q7485">
        <v>0.6</v>
      </c>
      <c r="T7485">
        <v>45</v>
      </c>
      <c r="W7485">
        <v>0.28274333882308139</v>
      </c>
      <c r="X7485">
        <v>0.45238934211693027</v>
      </c>
    </row>
    <row r="7486" spans="1:24" hidden="1" x14ac:dyDescent="0.3">
      <c r="A7486" t="s">
        <v>22924</v>
      </c>
      <c r="B7486" t="s">
        <v>8539</v>
      </c>
      <c r="C7486" t="s">
        <v>22915</v>
      </c>
      <c r="D7486" t="s">
        <v>22916</v>
      </c>
      <c r="E7486" t="s">
        <v>113</v>
      </c>
      <c r="F7486" t="s">
        <v>22917</v>
      </c>
      <c r="G7486" t="s">
        <v>247</v>
      </c>
      <c r="H7486" t="s">
        <v>308</v>
      </c>
      <c r="I7486" t="s">
        <v>344</v>
      </c>
      <c r="J7486" t="s">
        <v>22918</v>
      </c>
      <c r="K7486" t="s">
        <v>22919</v>
      </c>
      <c r="L7486" t="s">
        <v>8903</v>
      </c>
      <c r="M7486">
        <v>28</v>
      </c>
      <c r="N7486" t="s">
        <v>9085</v>
      </c>
      <c r="O7486" t="s">
        <v>9131</v>
      </c>
      <c r="P7486">
        <v>1</v>
      </c>
      <c r="Q7486">
        <v>210</v>
      </c>
      <c r="R7486">
        <v>210</v>
      </c>
      <c r="W7486">
        <v>4.41E-2</v>
      </c>
      <c r="X7486">
        <v>5.2920000000000002E-2</v>
      </c>
    </row>
    <row r="7487" spans="1:24" hidden="1" x14ac:dyDescent="0.3">
      <c r="A7487" t="s">
        <v>22925</v>
      </c>
      <c r="B7487" t="s">
        <v>1304</v>
      </c>
      <c r="C7487" t="s">
        <v>22915</v>
      </c>
      <c r="D7487" t="s">
        <v>22916</v>
      </c>
      <c r="E7487" t="s">
        <v>113</v>
      </c>
      <c r="F7487" t="s">
        <v>22917</v>
      </c>
      <c r="G7487" t="s">
        <v>247</v>
      </c>
      <c r="H7487" t="s">
        <v>308</v>
      </c>
      <c r="I7487" t="s">
        <v>344</v>
      </c>
      <c r="J7487" t="s">
        <v>22918</v>
      </c>
      <c r="K7487" t="s">
        <v>22919</v>
      </c>
      <c r="L7487" t="s">
        <v>8903</v>
      </c>
      <c r="M7487">
        <v>0</v>
      </c>
      <c r="N7487" t="s">
        <v>113</v>
      </c>
      <c r="O7487" t="s">
        <v>13812</v>
      </c>
      <c r="P7487">
        <v>1</v>
      </c>
    </row>
    <row r="7488" spans="1:24" hidden="1" x14ac:dyDescent="0.3">
      <c r="A7488" t="s">
        <v>22926</v>
      </c>
      <c r="B7488" t="s">
        <v>8174</v>
      </c>
      <c r="C7488" t="s">
        <v>5698</v>
      </c>
      <c r="D7488" t="s">
        <v>22927</v>
      </c>
      <c r="E7488" t="s">
        <v>113</v>
      </c>
      <c r="F7488" t="s">
        <v>15592</v>
      </c>
      <c r="G7488" t="s">
        <v>133</v>
      </c>
      <c r="H7488" t="s">
        <v>354</v>
      </c>
      <c r="I7488" t="s">
        <v>115</v>
      </c>
      <c r="J7488" t="s">
        <v>22928</v>
      </c>
      <c r="K7488" t="s">
        <v>22929</v>
      </c>
      <c r="L7488" t="s">
        <v>1173</v>
      </c>
      <c r="M7488">
        <v>50</v>
      </c>
      <c r="O7488" t="s">
        <v>8207</v>
      </c>
      <c r="P7488">
        <v>2</v>
      </c>
      <c r="Q7488">
        <v>1400</v>
      </c>
      <c r="R7488">
        <v>320</v>
      </c>
      <c r="S7488">
        <v>145</v>
      </c>
      <c r="T7488">
        <v>150</v>
      </c>
      <c r="U7488">
        <v>350</v>
      </c>
      <c r="W7488">
        <v>0.89600000000000002</v>
      </c>
      <c r="X7488">
        <v>1.0751999999999999</v>
      </c>
    </row>
    <row r="7489" spans="1:24" hidden="1" x14ac:dyDescent="0.3">
      <c r="A7489" t="s">
        <v>22930</v>
      </c>
      <c r="B7489" t="s">
        <v>8179</v>
      </c>
      <c r="C7489" t="s">
        <v>5698</v>
      </c>
      <c r="D7489" t="s">
        <v>22927</v>
      </c>
      <c r="E7489" t="s">
        <v>113</v>
      </c>
      <c r="F7489" t="s">
        <v>15592</v>
      </c>
      <c r="G7489" t="s">
        <v>133</v>
      </c>
      <c r="H7489" t="s">
        <v>354</v>
      </c>
      <c r="I7489" t="s">
        <v>115</v>
      </c>
      <c r="J7489" t="s">
        <v>22928</v>
      </c>
      <c r="K7489" t="s">
        <v>22929</v>
      </c>
      <c r="L7489" t="s">
        <v>1173</v>
      </c>
      <c r="M7489">
        <v>50</v>
      </c>
      <c r="O7489" t="s">
        <v>17706</v>
      </c>
      <c r="P7489">
        <v>1</v>
      </c>
      <c r="Q7489">
        <v>440</v>
      </c>
      <c r="R7489">
        <v>400</v>
      </c>
      <c r="S7489">
        <v>120</v>
      </c>
      <c r="W7489">
        <v>0.17599999999999999</v>
      </c>
      <c r="X7489">
        <v>0.21119999999999997</v>
      </c>
    </row>
    <row r="7490" spans="1:24" hidden="1" x14ac:dyDescent="0.3">
      <c r="A7490" t="s">
        <v>22931</v>
      </c>
      <c r="B7490" t="s">
        <v>8362</v>
      </c>
      <c r="C7490" t="s">
        <v>5698</v>
      </c>
      <c r="D7490" t="s">
        <v>22927</v>
      </c>
      <c r="E7490" t="s">
        <v>113</v>
      </c>
      <c r="F7490" t="s">
        <v>15592</v>
      </c>
      <c r="G7490" t="s">
        <v>133</v>
      </c>
      <c r="H7490" t="s">
        <v>354</v>
      </c>
      <c r="I7490" t="s">
        <v>115</v>
      </c>
      <c r="J7490" t="s">
        <v>22928</v>
      </c>
      <c r="K7490" t="s">
        <v>22929</v>
      </c>
      <c r="L7490" t="s">
        <v>1173</v>
      </c>
      <c r="M7490">
        <v>0</v>
      </c>
      <c r="O7490" t="s">
        <v>15026</v>
      </c>
      <c r="P7490">
        <v>1</v>
      </c>
      <c r="W7490">
        <v>0</v>
      </c>
      <c r="X7490">
        <v>0</v>
      </c>
    </row>
    <row r="7491" spans="1:24" hidden="1" x14ac:dyDescent="0.3">
      <c r="A7491" t="s">
        <v>22932</v>
      </c>
      <c r="B7491" t="s">
        <v>8174</v>
      </c>
      <c r="C7491" t="s">
        <v>22933</v>
      </c>
      <c r="D7491" t="s">
        <v>22934</v>
      </c>
      <c r="E7491" t="s">
        <v>113</v>
      </c>
      <c r="F7491" t="s">
        <v>113</v>
      </c>
      <c r="G7491" t="s">
        <v>113</v>
      </c>
      <c r="H7491" t="s">
        <v>113</v>
      </c>
      <c r="I7491" t="s">
        <v>218</v>
      </c>
      <c r="J7491" t="s">
        <v>113</v>
      </c>
      <c r="K7491" t="s">
        <v>113</v>
      </c>
      <c r="L7491" t="s">
        <v>113</v>
      </c>
      <c r="M7491">
        <v>24</v>
      </c>
      <c r="N7491" t="s">
        <v>11431</v>
      </c>
      <c r="O7491" t="s">
        <v>22935</v>
      </c>
      <c r="P7491">
        <v>3</v>
      </c>
      <c r="Q7491">
        <v>710</v>
      </c>
      <c r="R7491">
        <v>395</v>
      </c>
      <c r="T7491">
        <v>40</v>
      </c>
      <c r="U7491">
        <v>140</v>
      </c>
      <c r="V7491">
        <v>210</v>
      </c>
      <c r="W7491">
        <v>0.84135000000000004</v>
      </c>
      <c r="X7491">
        <v>1.00962</v>
      </c>
    </row>
    <row r="7492" spans="1:24" hidden="1" x14ac:dyDescent="0.3">
      <c r="A7492" t="s">
        <v>22936</v>
      </c>
      <c r="B7492" t="s">
        <v>8179</v>
      </c>
      <c r="C7492" t="s">
        <v>22933</v>
      </c>
      <c r="D7492" t="s">
        <v>22934</v>
      </c>
      <c r="E7492" t="s">
        <v>113</v>
      </c>
      <c r="F7492" t="s">
        <v>113</v>
      </c>
      <c r="G7492" t="s">
        <v>113</v>
      </c>
      <c r="H7492" t="s">
        <v>113</v>
      </c>
      <c r="I7492" t="s">
        <v>218</v>
      </c>
      <c r="J7492" t="s">
        <v>113</v>
      </c>
      <c r="K7492" t="s">
        <v>113</v>
      </c>
      <c r="L7492" t="s">
        <v>113</v>
      </c>
      <c r="M7492">
        <v>24</v>
      </c>
      <c r="N7492" t="s">
        <v>11431</v>
      </c>
      <c r="O7492" t="s">
        <v>22937</v>
      </c>
      <c r="P7492">
        <v>3</v>
      </c>
      <c r="Q7492">
        <v>415</v>
      </c>
      <c r="R7492">
        <v>296</v>
      </c>
      <c r="W7492">
        <v>0.36852000000000001</v>
      </c>
      <c r="X7492">
        <v>0.44222400000000001</v>
      </c>
    </row>
    <row r="7493" spans="1:24" hidden="1" x14ac:dyDescent="0.3">
      <c r="A7493" t="s">
        <v>22938</v>
      </c>
      <c r="B7493" t="s">
        <v>8617</v>
      </c>
      <c r="C7493" t="s">
        <v>22933</v>
      </c>
      <c r="D7493" t="s">
        <v>22934</v>
      </c>
      <c r="E7493" t="s">
        <v>113</v>
      </c>
      <c r="F7493" t="s">
        <v>113</v>
      </c>
      <c r="G7493" t="s">
        <v>113</v>
      </c>
      <c r="H7493" t="s">
        <v>113</v>
      </c>
      <c r="I7493" t="s">
        <v>218</v>
      </c>
      <c r="J7493" t="s">
        <v>113</v>
      </c>
      <c r="K7493" t="s">
        <v>113</v>
      </c>
      <c r="L7493" t="s">
        <v>113</v>
      </c>
      <c r="M7493">
        <v>22</v>
      </c>
      <c r="N7493" t="s">
        <v>19903</v>
      </c>
      <c r="O7493" t="s">
        <v>20842</v>
      </c>
      <c r="P7493">
        <v>3</v>
      </c>
      <c r="Q7493">
        <v>1499</v>
      </c>
      <c r="R7493">
        <v>446</v>
      </c>
      <c r="T7493">
        <v>40</v>
      </c>
      <c r="U7493">
        <v>140</v>
      </c>
      <c r="V7493">
        <v>210</v>
      </c>
      <c r="W7493">
        <v>2.0056620000000001</v>
      </c>
      <c r="X7493">
        <v>2.4067943999999999</v>
      </c>
    </row>
    <row r="7494" spans="1:24" hidden="1" x14ac:dyDescent="0.3">
      <c r="A7494" t="s">
        <v>22939</v>
      </c>
      <c r="B7494" t="s">
        <v>8211</v>
      </c>
      <c r="C7494" t="s">
        <v>22933</v>
      </c>
      <c r="D7494" t="s">
        <v>22934</v>
      </c>
      <c r="E7494" t="s">
        <v>113</v>
      </c>
      <c r="F7494" t="s">
        <v>113</v>
      </c>
      <c r="G7494" t="s">
        <v>113</v>
      </c>
      <c r="H7494" t="s">
        <v>113</v>
      </c>
      <c r="I7494" t="s">
        <v>218</v>
      </c>
      <c r="J7494" t="s">
        <v>113</v>
      </c>
      <c r="K7494" t="s">
        <v>113</v>
      </c>
      <c r="L7494" t="s">
        <v>113</v>
      </c>
      <c r="M7494">
        <v>25</v>
      </c>
      <c r="N7494" t="s">
        <v>10031</v>
      </c>
      <c r="O7494" t="s">
        <v>22940</v>
      </c>
      <c r="P7494">
        <v>1</v>
      </c>
      <c r="Q7494">
        <v>0.6</v>
      </c>
      <c r="W7494">
        <v>0.28274333882308139</v>
      </c>
      <c r="X7494">
        <v>0.45238934211693027</v>
      </c>
    </row>
    <row r="7495" spans="1:24" hidden="1" x14ac:dyDescent="0.3">
      <c r="A7495" t="s">
        <v>22941</v>
      </c>
      <c r="B7495" t="s">
        <v>8536</v>
      </c>
      <c r="C7495" t="s">
        <v>22933</v>
      </c>
      <c r="D7495" t="s">
        <v>22934</v>
      </c>
      <c r="E7495" t="s">
        <v>113</v>
      </c>
      <c r="F7495" t="s">
        <v>113</v>
      </c>
      <c r="G7495" t="s">
        <v>113</v>
      </c>
      <c r="H7495" t="s">
        <v>113</v>
      </c>
      <c r="I7495" t="s">
        <v>218</v>
      </c>
      <c r="J7495" t="s">
        <v>113</v>
      </c>
      <c r="K7495" t="s">
        <v>113</v>
      </c>
      <c r="L7495" t="s">
        <v>113</v>
      </c>
      <c r="M7495">
        <v>25</v>
      </c>
      <c r="N7495" t="s">
        <v>14207</v>
      </c>
      <c r="O7495" t="s">
        <v>22942</v>
      </c>
      <c r="P7495">
        <v>1</v>
      </c>
      <c r="Q7495">
        <v>254</v>
      </c>
      <c r="R7495">
        <v>254</v>
      </c>
      <c r="W7495">
        <v>6.4516000000000004E-2</v>
      </c>
      <c r="X7495">
        <v>7.7419200000000007E-2</v>
      </c>
    </row>
    <row r="7496" spans="1:24" hidden="1" x14ac:dyDescent="0.3">
      <c r="A7496" t="s">
        <v>22943</v>
      </c>
      <c r="B7496" t="s">
        <v>8174</v>
      </c>
      <c r="C7496" t="s">
        <v>22944</v>
      </c>
      <c r="D7496" t="s">
        <v>22945</v>
      </c>
      <c r="E7496" t="s">
        <v>113</v>
      </c>
      <c r="F7496" t="s">
        <v>22946</v>
      </c>
      <c r="G7496" t="s">
        <v>247</v>
      </c>
      <c r="H7496" t="s">
        <v>371</v>
      </c>
      <c r="I7496" t="s">
        <v>163</v>
      </c>
      <c r="J7496" t="s">
        <v>22947</v>
      </c>
      <c r="K7496" t="s">
        <v>22948</v>
      </c>
      <c r="L7496" t="s">
        <v>120</v>
      </c>
      <c r="M7496">
        <v>40</v>
      </c>
      <c r="N7496" t="s">
        <v>9659</v>
      </c>
      <c r="O7496" t="s">
        <v>10476</v>
      </c>
      <c r="P7496">
        <v>3</v>
      </c>
      <c r="Q7496">
        <v>1500</v>
      </c>
      <c r="R7496">
        <v>469</v>
      </c>
      <c r="T7496">
        <v>40</v>
      </c>
      <c r="U7496">
        <v>160</v>
      </c>
      <c r="V7496">
        <v>260</v>
      </c>
      <c r="W7496">
        <v>2.1105</v>
      </c>
      <c r="X7496">
        <v>2.5326</v>
      </c>
    </row>
    <row r="7497" spans="1:24" hidden="1" x14ac:dyDescent="0.3">
      <c r="A7497" t="s">
        <v>22949</v>
      </c>
      <c r="B7497" t="s">
        <v>8617</v>
      </c>
      <c r="C7497" t="s">
        <v>22944</v>
      </c>
      <c r="D7497" t="s">
        <v>22945</v>
      </c>
      <c r="E7497" t="s">
        <v>113</v>
      </c>
      <c r="F7497" t="s">
        <v>22946</v>
      </c>
      <c r="G7497" t="s">
        <v>247</v>
      </c>
      <c r="H7497" t="s">
        <v>371</v>
      </c>
      <c r="I7497" t="s">
        <v>163</v>
      </c>
      <c r="J7497" t="s">
        <v>22947</v>
      </c>
      <c r="K7497" t="s">
        <v>22948</v>
      </c>
      <c r="L7497" t="s">
        <v>120</v>
      </c>
      <c r="M7497">
        <v>40</v>
      </c>
      <c r="N7497" t="s">
        <v>8614</v>
      </c>
      <c r="O7497" t="s">
        <v>9835</v>
      </c>
      <c r="P7497">
        <v>3</v>
      </c>
      <c r="Q7497">
        <v>694</v>
      </c>
      <c r="R7497">
        <v>408</v>
      </c>
      <c r="T7497">
        <v>40</v>
      </c>
      <c r="U7497">
        <v>160</v>
      </c>
      <c r="V7497">
        <v>260</v>
      </c>
      <c r="W7497">
        <v>0.84945599999999999</v>
      </c>
      <c r="X7497">
        <v>1.0193471999999999</v>
      </c>
    </row>
    <row r="7498" spans="1:24" hidden="1" x14ac:dyDescent="0.3">
      <c r="A7498" t="s">
        <v>22950</v>
      </c>
      <c r="B7498" t="s">
        <v>8179</v>
      </c>
      <c r="C7498" t="s">
        <v>22944</v>
      </c>
      <c r="D7498" t="s">
        <v>22945</v>
      </c>
      <c r="E7498" t="s">
        <v>113</v>
      </c>
      <c r="F7498" t="s">
        <v>22946</v>
      </c>
      <c r="G7498" t="s">
        <v>247</v>
      </c>
      <c r="H7498" t="s">
        <v>371</v>
      </c>
      <c r="I7498" t="s">
        <v>163</v>
      </c>
      <c r="J7498" t="s">
        <v>22947</v>
      </c>
      <c r="K7498" t="s">
        <v>22948</v>
      </c>
      <c r="L7498" t="s">
        <v>120</v>
      </c>
      <c r="M7498">
        <v>40</v>
      </c>
      <c r="N7498" t="s">
        <v>8614</v>
      </c>
      <c r="O7498" t="s">
        <v>16290</v>
      </c>
      <c r="P7498">
        <v>3</v>
      </c>
      <c r="Q7498">
        <v>533</v>
      </c>
      <c r="R7498">
        <v>398</v>
      </c>
      <c r="W7498">
        <v>0.63640200000000002</v>
      </c>
      <c r="X7498">
        <v>0.76368239999999998</v>
      </c>
    </row>
    <row r="7499" spans="1:24" hidden="1" x14ac:dyDescent="0.3">
      <c r="A7499" t="s">
        <v>22951</v>
      </c>
      <c r="B7499" t="s">
        <v>8536</v>
      </c>
      <c r="C7499" t="s">
        <v>22944</v>
      </c>
      <c r="D7499" t="s">
        <v>22945</v>
      </c>
      <c r="E7499" t="s">
        <v>113</v>
      </c>
      <c r="F7499" t="s">
        <v>22946</v>
      </c>
      <c r="G7499" t="s">
        <v>247</v>
      </c>
      <c r="H7499" t="s">
        <v>371</v>
      </c>
      <c r="I7499" t="s">
        <v>163</v>
      </c>
      <c r="J7499" t="s">
        <v>22947</v>
      </c>
      <c r="K7499" t="s">
        <v>22948</v>
      </c>
      <c r="L7499" t="s">
        <v>120</v>
      </c>
      <c r="M7499">
        <v>37</v>
      </c>
      <c r="N7499" t="s">
        <v>9085</v>
      </c>
      <c r="O7499" t="s">
        <v>9131</v>
      </c>
      <c r="P7499">
        <v>1</v>
      </c>
      <c r="Q7499">
        <v>210</v>
      </c>
      <c r="R7499">
        <v>210</v>
      </c>
      <c r="W7499">
        <v>4.41E-2</v>
      </c>
      <c r="X7499">
        <v>5.2920000000000002E-2</v>
      </c>
    </row>
    <row r="7500" spans="1:24" hidden="1" x14ac:dyDescent="0.3">
      <c r="A7500" t="s">
        <v>22952</v>
      </c>
      <c r="B7500" t="s">
        <v>8211</v>
      </c>
      <c r="C7500" t="s">
        <v>22944</v>
      </c>
      <c r="D7500" t="s">
        <v>22945</v>
      </c>
      <c r="E7500" t="s">
        <v>113</v>
      </c>
      <c r="F7500" t="s">
        <v>22946</v>
      </c>
      <c r="G7500" t="s">
        <v>247</v>
      </c>
      <c r="H7500" t="s">
        <v>371</v>
      </c>
      <c r="I7500" t="s">
        <v>163</v>
      </c>
      <c r="J7500" t="s">
        <v>22947</v>
      </c>
      <c r="K7500" t="s">
        <v>22948</v>
      </c>
      <c r="L7500" t="s">
        <v>120</v>
      </c>
      <c r="M7500">
        <v>37</v>
      </c>
      <c r="N7500" t="s">
        <v>17423</v>
      </c>
      <c r="O7500" t="s">
        <v>15748</v>
      </c>
      <c r="P7500">
        <v>1</v>
      </c>
      <c r="Q7500">
        <v>0.9</v>
      </c>
      <c r="T7500">
        <v>172</v>
      </c>
      <c r="W7500">
        <v>0.63617251235193317</v>
      </c>
      <c r="X7500">
        <v>1.0178760197630932</v>
      </c>
    </row>
    <row r="7501" spans="1:24" hidden="1" x14ac:dyDescent="0.3">
      <c r="A7501" t="s">
        <v>22953</v>
      </c>
      <c r="B7501" t="s">
        <v>1304</v>
      </c>
      <c r="C7501" t="s">
        <v>22944</v>
      </c>
      <c r="D7501" t="s">
        <v>22945</v>
      </c>
      <c r="E7501" t="s">
        <v>113</v>
      </c>
      <c r="F7501" t="s">
        <v>22946</v>
      </c>
      <c r="G7501" t="s">
        <v>247</v>
      </c>
      <c r="H7501" t="s">
        <v>371</v>
      </c>
      <c r="I7501" t="s">
        <v>163</v>
      </c>
      <c r="J7501" t="s">
        <v>22947</v>
      </c>
      <c r="K7501" t="s">
        <v>22948</v>
      </c>
      <c r="L7501" t="s">
        <v>120</v>
      </c>
      <c r="M7501">
        <v>0</v>
      </c>
      <c r="N7501" t="s">
        <v>113</v>
      </c>
      <c r="O7501" t="s">
        <v>13812</v>
      </c>
      <c r="P7501">
        <v>1</v>
      </c>
    </row>
    <row r="7502" spans="1:24" hidden="1" x14ac:dyDescent="0.3">
      <c r="A7502" t="s">
        <v>22954</v>
      </c>
      <c r="B7502" t="s">
        <v>8174</v>
      </c>
      <c r="C7502" t="s">
        <v>22955</v>
      </c>
      <c r="D7502" t="s">
        <v>22956</v>
      </c>
      <c r="E7502" t="s">
        <v>113</v>
      </c>
      <c r="F7502" t="s">
        <v>22957</v>
      </c>
      <c r="G7502" t="s">
        <v>133</v>
      </c>
      <c r="H7502" t="s">
        <v>354</v>
      </c>
      <c r="I7502" t="s">
        <v>115</v>
      </c>
      <c r="J7502" t="s">
        <v>22958</v>
      </c>
      <c r="K7502" t="s">
        <v>22959</v>
      </c>
      <c r="L7502" t="s">
        <v>9030</v>
      </c>
      <c r="M7502">
        <v>60</v>
      </c>
      <c r="N7502" t="s">
        <v>113</v>
      </c>
      <c r="O7502" t="s">
        <v>17235</v>
      </c>
      <c r="P7502">
        <v>2</v>
      </c>
      <c r="Q7502">
        <v>2500</v>
      </c>
      <c r="R7502">
        <v>355</v>
      </c>
      <c r="S7502">
        <v>145</v>
      </c>
      <c r="T7502">
        <v>70</v>
      </c>
      <c r="U7502">
        <v>220</v>
      </c>
      <c r="W7502">
        <v>1.7749999999999999</v>
      </c>
      <c r="X7502">
        <v>2.13</v>
      </c>
    </row>
    <row r="7503" spans="1:24" hidden="1" x14ac:dyDescent="0.3">
      <c r="A7503" t="s">
        <v>22960</v>
      </c>
      <c r="B7503" t="s">
        <v>8179</v>
      </c>
      <c r="C7503" t="s">
        <v>22955</v>
      </c>
      <c r="D7503" t="s">
        <v>22956</v>
      </c>
      <c r="E7503" t="s">
        <v>113</v>
      </c>
      <c r="F7503" t="s">
        <v>22957</v>
      </c>
      <c r="G7503" t="s">
        <v>133</v>
      </c>
      <c r="H7503" t="s">
        <v>354</v>
      </c>
      <c r="I7503" t="s">
        <v>115</v>
      </c>
      <c r="J7503" t="s">
        <v>22958</v>
      </c>
      <c r="K7503" t="s">
        <v>22959</v>
      </c>
      <c r="L7503" t="s">
        <v>9030</v>
      </c>
      <c r="M7503">
        <v>60</v>
      </c>
      <c r="N7503" t="s">
        <v>113</v>
      </c>
      <c r="O7503" t="s">
        <v>17706</v>
      </c>
      <c r="P7503">
        <v>1</v>
      </c>
      <c r="Q7503">
        <v>466</v>
      </c>
      <c r="R7503">
        <v>343</v>
      </c>
      <c r="S7503">
        <v>154</v>
      </c>
      <c r="W7503">
        <v>0.15983800000000001</v>
      </c>
      <c r="X7503">
        <v>0.19180559999999999</v>
      </c>
    </row>
    <row r="7504" spans="1:24" hidden="1" x14ac:dyDescent="0.3">
      <c r="A7504" t="s">
        <v>22961</v>
      </c>
      <c r="B7504" t="s">
        <v>8362</v>
      </c>
      <c r="C7504" t="s">
        <v>22955</v>
      </c>
      <c r="D7504" t="s">
        <v>22956</v>
      </c>
      <c r="E7504" t="s">
        <v>113</v>
      </c>
      <c r="F7504" t="s">
        <v>22957</v>
      </c>
      <c r="G7504" t="s">
        <v>133</v>
      </c>
      <c r="H7504" t="s">
        <v>354</v>
      </c>
      <c r="I7504" t="s">
        <v>115</v>
      </c>
      <c r="J7504" t="s">
        <v>22958</v>
      </c>
      <c r="K7504" t="s">
        <v>22959</v>
      </c>
      <c r="L7504" t="s">
        <v>9030</v>
      </c>
      <c r="M7504">
        <v>0</v>
      </c>
      <c r="O7504" t="s">
        <v>15026</v>
      </c>
      <c r="P7504">
        <v>1</v>
      </c>
      <c r="W7504">
        <v>0</v>
      </c>
      <c r="X7504">
        <v>0</v>
      </c>
    </row>
    <row r="7505" spans="1:24" hidden="1" x14ac:dyDescent="0.3">
      <c r="A7505" t="s">
        <v>22962</v>
      </c>
      <c r="B7505" t="s">
        <v>8174</v>
      </c>
      <c r="C7505" t="s">
        <v>22963</v>
      </c>
      <c r="D7505" t="s">
        <v>22964</v>
      </c>
      <c r="E7505" t="s">
        <v>113</v>
      </c>
      <c r="F7505" t="s">
        <v>22965</v>
      </c>
      <c r="G7505" t="s">
        <v>247</v>
      </c>
      <c r="H7505" t="s">
        <v>22159</v>
      </c>
      <c r="I7505" t="s">
        <v>138</v>
      </c>
      <c r="J7505" t="s">
        <v>22966</v>
      </c>
      <c r="K7505" t="s">
        <v>22967</v>
      </c>
      <c r="L7505" t="s">
        <v>120</v>
      </c>
      <c r="M7505">
        <v>40</v>
      </c>
      <c r="N7505" t="s">
        <v>9085</v>
      </c>
      <c r="O7505" t="s">
        <v>10329</v>
      </c>
      <c r="P7505">
        <v>2</v>
      </c>
      <c r="Q7505">
        <v>2580</v>
      </c>
      <c r="R7505">
        <v>590</v>
      </c>
      <c r="T7505">
        <v>200</v>
      </c>
      <c r="U7505">
        <v>330</v>
      </c>
      <c r="W7505">
        <v>3.0444</v>
      </c>
      <c r="X7505">
        <v>3.6532799999999996</v>
      </c>
    </row>
    <row r="7506" spans="1:24" hidden="1" x14ac:dyDescent="0.3">
      <c r="A7506" t="s">
        <v>22968</v>
      </c>
      <c r="B7506" t="s">
        <v>8179</v>
      </c>
      <c r="C7506" t="s">
        <v>22963</v>
      </c>
      <c r="D7506" t="s">
        <v>22964</v>
      </c>
      <c r="E7506" t="s">
        <v>113</v>
      </c>
      <c r="F7506" t="s">
        <v>22965</v>
      </c>
      <c r="G7506" t="s">
        <v>247</v>
      </c>
      <c r="H7506" t="s">
        <v>22159</v>
      </c>
      <c r="I7506" t="s">
        <v>138</v>
      </c>
      <c r="J7506" t="s">
        <v>22966</v>
      </c>
      <c r="K7506" t="s">
        <v>22967</v>
      </c>
      <c r="L7506" t="s">
        <v>120</v>
      </c>
      <c r="M7506">
        <v>40</v>
      </c>
      <c r="N7506" t="s">
        <v>9085</v>
      </c>
      <c r="O7506" t="s">
        <v>19878</v>
      </c>
      <c r="P7506">
        <v>1</v>
      </c>
      <c r="Q7506">
        <v>400</v>
      </c>
      <c r="R7506">
        <v>300</v>
      </c>
      <c r="W7506">
        <v>0.12</v>
      </c>
      <c r="X7506">
        <v>0.14399999999999999</v>
      </c>
    </row>
    <row r="7507" spans="1:24" hidden="1" x14ac:dyDescent="0.3">
      <c r="A7507" t="s">
        <v>22969</v>
      </c>
      <c r="B7507" t="s">
        <v>8536</v>
      </c>
      <c r="C7507" t="s">
        <v>22963</v>
      </c>
      <c r="D7507" t="s">
        <v>22964</v>
      </c>
      <c r="E7507" t="s">
        <v>113</v>
      </c>
      <c r="F7507" t="s">
        <v>22965</v>
      </c>
      <c r="G7507" t="s">
        <v>247</v>
      </c>
      <c r="H7507" t="s">
        <v>22159</v>
      </c>
      <c r="I7507" t="s">
        <v>138</v>
      </c>
      <c r="J7507" t="s">
        <v>22966</v>
      </c>
      <c r="K7507" t="s">
        <v>22967</v>
      </c>
      <c r="L7507" t="s">
        <v>120</v>
      </c>
      <c r="M7507">
        <v>37</v>
      </c>
      <c r="N7507" t="s">
        <v>9085</v>
      </c>
      <c r="O7507" t="s">
        <v>9131</v>
      </c>
      <c r="P7507">
        <v>1</v>
      </c>
      <c r="Q7507">
        <v>210</v>
      </c>
      <c r="R7507">
        <v>210</v>
      </c>
      <c r="W7507">
        <v>4.41E-2</v>
      </c>
      <c r="X7507">
        <v>5.2920000000000002E-2</v>
      </c>
    </row>
    <row r="7508" spans="1:24" hidden="1" x14ac:dyDescent="0.3">
      <c r="A7508" t="s">
        <v>22970</v>
      </c>
      <c r="B7508" t="s">
        <v>8211</v>
      </c>
      <c r="C7508" t="s">
        <v>22963</v>
      </c>
      <c r="D7508" t="s">
        <v>22964</v>
      </c>
      <c r="E7508" t="s">
        <v>113</v>
      </c>
      <c r="F7508" t="s">
        <v>22965</v>
      </c>
      <c r="G7508" t="s">
        <v>247</v>
      </c>
      <c r="H7508" t="s">
        <v>22159</v>
      </c>
      <c r="I7508" t="s">
        <v>138</v>
      </c>
      <c r="J7508" t="s">
        <v>22966</v>
      </c>
      <c r="K7508" t="s">
        <v>22967</v>
      </c>
      <c r="L7508" t="s">
        <v>120</v>
      </c>
      <c r="M7508">
        <v>37</v>
      </c>
      <c r="N7508" t="s">
        <v>113</v>
      </c>
      <c r="O7508" t="s">
        <v>9493</v>
      </c>
      <c r="P7508">
        <v>1</v>
      </c>
      <c r="Q7508">
        <v>0.9</v>
      </c>
      <c r="T7508">
        <v>203</v>
      </c>
      <c r="W7508">
        <v>0.63617251235193317</v>
      </c>
      <c r="X7508">
        <v>1.0178760197630932</v>
      </c>
    </row>
    <row r="7509" spans="1:24" hidden="1" x14ac:dyDescent="0.3">
      <c r="A7509" t="s">
        <v>22971</v>
      </c>
      <c r="B7509" t="s">
        <v>8174</v>
      </c>
      <c r="C7509" t="s">
        <v>13439</v>
      </c>
      <c r="D7509" t="s">
        <v>22972</v>
      </c>
      <c r="E7509" t="s">
        <v>113</v>
      </c>
      <c r="F7509" t="s">
        <v>113</v>
      </c>
      <c r="G7509" t="s">
        <v>113</v>
      </c>
      <c r="H7509" t="s">
        <v>113</v>
      </c>
      <c r="I7509" t="s">
        <v>226</v>
      </c>
      <c r="J7509" t="s">
        <v>113</v>
      </c>
      <c r="K7509" t="s">
        <v>113</v>
      </c>
      <c r="L7509" t="s">
        <v>113</v>
      </c>
      <c r="M7509">
        <v>34</v>
      </c>
      <c r="N7509" t="s">
        <v>8442</v>
      </c>
      <c r="O7509" t="s">
        <v>8207</v>
      </c>
      <c r="P7509">
        <v>3</v>
      </c>
      <c r="Q7509">
        <v>1400</v>
      </c>
      <c r="R7509">
        <v>320</v>
      </c>
      <c r="S7509">
        <v>164</v>
      </c>
      <c r="T7509">
        <v>70</v>
      </c>
      <c r="U7509">
        <v>140</v>
      </c>
      <c r="V7509">
        <v>300</v>
      </c>
      <c r="W7509">
        <v>1.3440000000000001</v>
      </c>
      <c r="X7509">
        <v>1.6128</v>
      </c>
    </row>
    <row r="7510" spans="1:24" hidden="1" x14ac:dyDescent="0.3">
      <c r="A7510" t="s">
        <v>22973</v>
      </c>
      <c r="B7510" t="s">
        <v>8179</v>
      </c>
      <c r="C7510" t="s">
        <v>13439</v>
      </c>
      <c r="D7510" t="s">
        <v>22972</v>
      </c>
      <c r="E7510" t="s">
        <v>113</v>
      </c>
      <c r="F7510" t="s">
        <v>113</v>
      </c>
      <c r="G7510" t="s">
        <v>113</v>
      </c>
      <c r="H7510" t="s">
        <v>113</v>
      </c>
      <c r="I7510" t="s">
        <v>226</v>
      </c>
      <c r="J7510" t="s">
        <v>113</v>
      </c>
      <c r="K7510" t="s">
        <v>113</v>
      </c>
      <c r="L7510" t="s">
        <v>113</v>
      </c>
      <c r="M7510">
        <v>34</v>
      </c>
      <c r="N7510" t="s">
        <v>9971</v>
      </c>
      <c r="O7510" t="s">
        <v>13472</v>
      </c>
      <c r="P7510">
        <v>1</v>
      </c>
      <c r="Q7510">
        <v>441</v>
      </c>
      <c r="R7510">
        <v>402</v>
      </c>
      <c r="S7510">
        <v>154</v>
      </c>
      <c r="W7510">
        <v>0.177282</v>
      </c>
      <c r="X7510">
        <v>0.21273839999999999</v>
      </c>
    </row>
    <row r="7511" spans="1:24" hidden="1" x14ac:dyDescent="0.3">
      <c r="A7511" t="s">
        <v>22974</v>
      </c>
      <c r="B7511" t="s">
        <v>8211</v>
      </c>
      <c r="C7511" t="s">
        <v>13439</v>
      </c>
      <c r="D7511" t="s">
        <v>22972</v>
      </c>
      <c r="E7511" t="s">
        <v>113</v>
      </c>
      <c r="F7511" t="s">
        <v>113</v>
      </c>
      <c r="G7511" t="s">
        <v>113</v>
      </c>
      <c r="H7511" t="s">
        <v>113</v>
      </c>
      <c r="I7511" t="s">
        <v>226</v>
      </c>
      <c r="J7511" t="s">
        <v>113</v>
      </c>
      <c r="K7511" t="s">
        <v>113</v>
      </c>
      <c r="L7511" t="s">
        <v>113</v>
      </c>
      <c r="M7511">
        <v>32</v>
      </c>
      <c r="N7511" t="s">
        <v>11431</v>
      </c>
      <c r="O7511" t="s">
        <v>22499</v>
      </c>
      <c r="P7511">
        <v>1</v>
      </c>
      <c r="Q7511">
        <v>0.6</v>
      </c>
      <c r="W7511">
        <v>0.28274333882308139</v>
      </c>
      <c r="X7511">
        <v>0.45238934211693027</v>
      </c>
    </row>
    <row r="7512" spans="1:24" hidden="1" x14ac:dyDescent="0.3">
      <c r="A7512" t="s">
        <v>22975</v>
      </c>
      <c r="B7512" t="s">
        <v>8536</v>
      </c>
      <c r="C7512" t="s">
        <v>13439</v>
      </c>
      <c r="D7512" t="s">
        <v>22972</v>
      </c>
      <c r="E7512" t="s">
        <v>113</v>
      </c>
      <c r="F7512" t="s">
        <v>113</v>
      </c>
      <c r="G7512" t="s">
        <v>113</v>
      </c>
      <c r="H7512" t="s">
        <v>113</v>
      </c>
      <c r="I7512" t="s">
        <v>226</v>
      </c>
      <c r="J7512" t="s">
        <v>113</v>
      </c>
      <c r="K7512" t="s">
        <v>113</v>
      </c>
      <c r="L7512" t="s">
        <v>113</v>
      </c>
      <c r="M7512">
        <v>32</v>
      </c>
      <c r="N7512" t="s">
        <v>11431</v>
      </c>
      <c r="O7512" t="s">
        <v>14639</v>
      </c>
      <c r="P7512">
        <v>2</v>
      </c>
      <c r="Q7512">
        <v>446</v>
      </c>
      <c r="R7512">
        <v>343</v>
      </c>
      <c r="S7512">
        <v>130</v>
      </c>
      <c r="W7512">
        <v>0.30595600000000001</v>
      </c>
      <c r="X7512">
        <v>0.36714720000000001</v>
      </c>
    </row>
    <row r="7513" spans="1:24" hidden="1" x14ac:dyDescent="0.3">
      <c r="A7513" t="s">
        <v>22976</v>
      </c>
      <c r="B7513" t="s">
        <v>8617</v>
      </c>
      <c r="C7513" t="s">
        <v>13439</v>
      </c>
      <c r="D7513" t="s">
        <v>22972</v>
      </c>
      <c r="E7513" t="s">
        <v>113</v>
      </c>
      <c r="F7513" t="s">
        <v>113</v>
      </c>
      <c r="G7513" t="s">
        <v>113</v>
      </c>
      <c r="H7513" t="s">
        <v>113</v>
      </c>
      <c r="I7513" t="s">
        <v>226</v>
      </c>
      <c r="J7513" t="s">
        <v>113</v>
      </c>
      <c r="K7513" t="s">
        <v>113</v>
      </c>
      <c r="L7513" t="s">
        <v>113</v>
      </c>
      <c r="M7513">
        <v>5</v>
      </c>
      <c r="N7513" t="s">
        <v>9971</v>
      </c>
      <c r="O7513" t="s">
        <v>22977</v>
      </c>
      <c r="P7513">
        <v>1</v>
      </c>
      <c r="Q7513">
        <v>100</v>
      </c>
      <c r="R7513">
        <v>78</v>
      </c>
      <c r="S7513">
        <v>78</v>
      </c>
      <c r="W7513">
        <v>7.7999999999999996E-3</v>
      </c>
      <c r="X7513">
        <v>9.3599999999999985E-3</v>
      </c>
    </row>
    <row r="7514" spans="1:24" hidden="1" x14ac:dyDescent="0.3">
      <c r="A7514" t="s">
        <v>22978</v>
      </c>
      <c r="B7514" t="s">
        <v>8174</v>
      </c>
      <c r="C7514" t="s">
        <v>12454</v>
      </c>
      <c r="D7514" t="s">
        <v>22979</v>
      </c>
      <c r="E7514" t="s">
        <v>113</v>
      </c>
      <c r="F7514" t="s">
        <v>113</v>
      </c>
      <c r="G7514" t="s">
        <v>113</v>
      </c>
      <c r="H7514" t="s">
        <v>113</v>
      </c>
      <c r="I7514" t="s">
        <v>226</v>
      </c>
      <c r="J7514" t="s">
        <v>113</v>
      </c>
      <c r="K7514" t="s">
        <v>113</v>
      </c>
      <c r="L7514" t="s">
        <v>113</v>
      </c>
      <c r="M7514">
        <v>34</v>
      </c>
      <c r="N7514" t="s">
        <v>8442</v>
      </c>
      <c r="O7514" t="s">
        <v>8207</v>
      </c>
      <c r="P7514">
        <v>3</v>
      </c>
      <c r="Q7514">
        <v>1400</v>
      </c>
      <c r="R7514">
        <v>320</v>
      </c>
      <c r="S7514">
        <v>164</v>
      </c>
      <c r="T7514">
        <v>70</v>
      </c>
      <c r="U7514">
        <v>140</v>
      </c>
      <c r="V7514">
        <v>300</v>
      </c>
      <c r="W7514">
        <v>1.3440000000000001</v>
      </c>
      <c r="X7514">
        <v>1.6128</v>
      </c>
    </row>
    <row r="7515" spans="1:24" hidden="1" x14ac:dyDescent="0.3">
      <c r="A7515" t="s">
        <v>22980</v>
      </c>
      <c r="B7515" t="s">
        <v>8179</v>
      </c>
      <c r="C7515" t="s">
        <v>12454</v>
      </c>
      <c r="D7515" t="s">
        <v>22979</v>
      </c>
      <c r="E7515" t="s">
        <v>113</v>
      </c>
      <c r="F7515" t="s">
        <v>113</v>
      </c>
      <c r="G7515" t="s">
        <v>113</v>
      </c>
      <c r="H7515" t="s">
        <v>113</v>
      </c>
      <c r="I7515" t="s">
        <v>226</v>
      </c>
      <c r="J7515" t="s">
        <v>113</v>
      </c>
      <c r="K7515" t="s">
        <v>113</v>
      </c>
      <c r="L7515" t="s">
        <v>113</v>
      </c>
      <c r="M7515">
        <v>34</v>
      </c>
      <c r="N7515" t="s">
        <v>9971</v>
      </c>
      <c r="O7515" t="s">
        <v>13472</v>
      </c>
      <c r="P7515">
        <v>1</v>
      </c>
      <c r="Q7515">
        <v>441</v>
      </c>
      <c r="R7515">
        <v>402</v>
      </c>
      <c r="S7515">
        <v>154</v>
      </c>
      <c r="W7515">
        <v>0.177282</v>
      </c>
      <c r="X7515">
        <v>0.21273839999999999</v>
      </c>
    </row>
    <row r="7516" spans="1:24" hidden="1" x14ac:dyDescent="0.3">
      <c r="A7516" t="s">
        <v>22981</v>
      </c>
      <c r="B7516" t="s">
        <v>8211</v>
      </c>
      <c r="C7516" t="s">
        <v>12454</v>
      </c>
      <c r="D7516" t="s">
        <v>22979</v>
      </c>
      <c r="E7516" t="s">
        <v>113</v>
      </c>
      <c r="F7516" t="s">
        <v>113</v>
      </c>
      <c r="G7516" t="s">
        <v>113</v>
      </c>
      <c r="H7516" t="s">
        <v>113</v>
      </c>
      <c r="I7516" t="s">
        <v>226</v>
      </c>
      <c r="J7516" t="s">
        <v>113</v>
      </c>
      <c r="K7516" t="s">
        <v>113</v>
      </c>
      <c r="L7516" t="s">
        <v>113</v>
      </c>
      <c r="M7516">
        <v>32</v>
      </c>
      <c r="N7516" t="s">
        <v>11431</v>
      </c>
      <c r="O7516" t="s">
        <v>22499</v>
      </c>
      <c r="P7516">
        <v>1</v>
      </c>
      <c r="Q7516">
        <v>0.6</v>
      </c>
      <c r="W7516">
        <v>0.28274333882308139</v>
      </c>
      <c r="X7516">
        <v>0.45238934211693027</v>
      </c>
    </row>
    <row r="7517" spans="1:24" hidden="1" x14ac:dyDescent="0.3">
      <c r="A7517" t="s">
        <v>22982</v>
      </c>
      <c r="B7517" t="s">
        <v>8536</v>
      </c>
      <c r="C7517" t="s">
        <v>12454</v>
      </c>
      <c r="D7517" t="s">
        <v>22979</v>
      </c>
      <c r="E7517" t="s">
        <v>113</v>
      </c>
      <c r="F7517" t="s">
        <v>113</v>
      </c>
      <c r="G7517" t="s">
        <v>113</v>
      </c>
      <c r="H7517" t="s">
        <v>113</v>
      </c>
      <c r="I7517" t="s">
        <v>226</v>
      </c>
      <c r="J7517" t="s">
        <v>113</v>
      </c>
      <c r="K7517" t="s">
        <v>113</v>
      </c>
      <c r="L7517" t="s">
        <v>113</v>
      </c>
      <c r="M7517">
        <v>32</v>
      </c>
      <c r="N7517" t="s">
        <v>11431</v>
      </c>
      <c r="O7517" t="s">
        <v>14639</v>
      </c>
      <c r="P7517">
        <v>2</v>
      </c>
      <c r="Q7517">
        <v>446</v>
      </c>
      <c r="R7517">
        <v>343</v>
      </c>
      <c r="S7517">
        <v>130</v>
      </c>
      <c r="W7517">
        <v>0.30595600000000001</v>
      </c>
      <c r="X7517">
        <v>0.36714720000000001</v>
      </c>
    </row>
    <row r="7518" spans="1:24" hidden="1" x14ac:dyDescent="0.3">
      <c r="A7518" t="s">
        <v>22983</v>
      </c>
      <c r="B7518" t="s">
        <v>8617</v>
      </c>
      <c r="C7518" t="s">
        <v>12454</v>
      </c>
      <c r="D7518" t="s">
        <v>22979</v>
      </c>
      <c r="E7518" t="s">
        <v>113</v>
      </c>
      <c r="F7518" t="s">
        <v>113</v>
      </c>
      <c r="G7518" t="s">
        <v>113</v>
      </c>
      <c r="H7518" t="s">
        <v>113</v>
      </c>
      <c r="I7518" t="s">
        <v>226</v>
      </c>
      <c r="J7518" t="s">
        <v>113</v>
      </c>
      <c r="K7518" t="s">
        <v>113</v>
      </c>
      <c r="L7518" t="s">
        <v>113</v>
      </c>
      <c r="M7518">
        <v>5</v>
      </c>
      <c r="N7518" t="s">
        <v>9971</v>
      </c>
      <c r="O7518" t="s">
        <v>22977</v>
      </c>
      <c r="P7518">
        <v>1</v>
      </c>
      <c r="Q7518">
        <v>100</v>
      </c>
      <c r="R7518">
        <v>78</v>
      </c>
      <c r="S7518">
        <v>78</v>
      </c>
      <c r="W7518">
        <v>7.7999999999999996E-3</v>
      </c>
      <c r="X7518">
        <v>9.3599999999999985E-3</v>
      </c>
    </row>
    <row r="7519" spans="1:24" hidden="1" x14ac:dyDescent="0.3">
      <c r="A7519" t="s">
        <v>22984</v>
      </c>
      <c r="B7519" t="s">
        <v>8174</v>
      </c>
      <c r="C7519" t="s">
        <v>22985</v>
      </c>
      <c r="D7519" t="s">
        <v>22986</v>
      </c>
      <c r="E7519" t="s">
        <v>113</v>
      </c>
      <c r="F7519" t="s">
        <v>22987</v>
      </c>
      <c r="G7519" t="s">
        <v>247</v>
      </c>
      <c r="H7519" t="s">
        <v>308</v>
      </c>
      <c r="I7519" t="s">
        <v>540</v>
      </c>
      <c r="J7519" t="s">
        <v>22988</v>
      </c>
      <c r="K7519" t="s">
        <v>22989</v>
      </c>
      <c r="L7519" t="s">
        <v>120</v>
      </c>
      <c r="M7519">
        <v>40</v>
      </c>
      <c r="N7519" t="s">
        <v>9085</v>
      </c>
      <c r="O7519" t="s">
        <v>17159</v>
      </c>
      <c r="P7519">
        <v>3</v>
      </c>
      <c r="Q7519">
        <v>1450</v>
      </c>
      <c r="R7519">
        <v>400</v>
      </c>
      <c r="T7519">
        <v>10</v>
      </c>
      <c r="U7519">
        <v>140</v>
      </c>
      <c r="V7519">
        <v>230</v>
      </c>
      <c r="W7519">
        <v>1.74</v>
      </c>
      <c r="X7519">
        <v>2.0880000000000001</v>
      </c>
    </row>
    <row r="7520" spans="1:24" hidden="1" x14ac:dyDescent="0.3">
      <c r="A7520" t="s">
        <v>22990</v>
      </c>
      <c r="B7520" t="s">
        <v>8617</v>
      </c>
      <c r="C7520" t="s">
        <v>22985</v>
      </c>
      <c r="D7520" t="s">
        <v>22986</v>
      </c>
      <c r="E7520" t="s">
        <v>113</v>
      </c>
      <c r="F7520" t="s">
        <v>22987</v>
      </c>
      <c r="G7520" t="s">
        <v>247</v>
      </c>
      <c r="H7520" t="s">
        <v>308</v>
      </c>
      <c r="I7520" t="s">
        <v>540</v>
      </c>
      <c r="J7520" t="s">
        <v>22988</v>
      </c>
      <c r="K7520" t="s">
        <v>22989</v>
      </c>
      <c r="L7520" t="s">
        <v>120</v>
      </c>
      <c r="M7520">
        <v>38</v>
      </c>
      <c r="N7520" t="s">
        <v>9085</v>
      </c>
      <c r="O7520" t="s">
        <v>8647</v>
      </c>
      <c r="P7520">
        <v>3</v>
      </c>
      <c r="Q7520">
        <v>1509</v>
      </c>
      <c r="R7520">
        <v>469</v>
      </c>
      <c r="T7520">
        <v>10</v>
      </c>
      <c r="U7520">
        <v>140</v>
      </c>
      <c r="V7520">
        <v>230</v>
      </c>
      <c r="W7520">
        <v>2.1231629999999999</v>
      </c>
      <c r="X7520">
        <v>2.5477955999999997</v>
      </c>
    </row>
    <row r="7521" spans="1:24" hidden="1" x14ac:dyDescent="0.3">
      <c r="A7521" t="s">
        <v>22991</v>
      </c>
      <c r="B7521" t="s">
        <v>8179</v>
      </c>
      <c r="C7521" t="s">
        <v>22985</v>
      </c>
      <c r="D7521" t="s">
        <v>22986</v>
      </c>
      <c r="E7521" t="s">
        <v>113</v>
      </c>
      <c r="F7521" t="s">
        <v>22987</v>
      </c>
      <c r="G7521" t="s">
        <v>247</v>
      </c>
      <c r="H7521" t="s">
        <v>308</v>
      </c>
      <c r="I7521" t="s">
        <v>540</v>
      </c>
      <c r="J7521" t="s">
        <v>22988</v>
      </c>
      <c r="K7521" t="s">
        <v>22989</v>
      </c>
      <c r="L7521" t="s">
        <v>120</v>
      </c>
      <c r="M7521">
        <v>38</v>
      </c>
      <c r="N7521" t="s">
        <v>9085</v>
      </c>
      <c r="O7521" t="s">
        <v>11880</v>
      </c>
      <c r="P7521">
        <v>3</v>
      </c>
      <c r="Q7521">
        <v>400</v>
      </c>
      <c r="R7521">
        <v>300</v>
      </c>
      <c r="W7521">
        <v>0.36</v>
      </c>
      <c r="X7521">
        <v>0.432</v>
      </c>
    </row>
    <row r="7522" spans="1:24" hidden="1" x14ac:dyDescent="0.3">
      <c r="A7522" t="s">
        <v>22992</v>
      </c>
      <c r="B7522" t="s">
        <v>8536</v>
      </c>
      <c r="C7522" t="s">
        <v>22985</v>
      </c>
      <c r="D7522" t="s">
        <v>22986</v>
      </c>
      <c r="E7522" t="s">
        <v>113</v>
      </c>
      <c r="F7522" t="s">
        <v>22987</v>
      </c>
      <c r="G7522" t="s">
        <v>247</v>
      </c>
      <c r="H7522" t="s">
        <v>308</v>
      </c>
      <c r="I7522" t="s">
        <v>540</v>
      </c>
      <c r="J7522" t="s">
        <v>22988</v>
      </c>
      <c r="K7522" t="s">
        <v>22989</v>
      </c>
      <c r="L7522" t="s">
        <v>120</v>
      </c>
      <c r="M7522">
        <v>38</v>
      </c>
      <c r="N7522" t="s">
        <v>9085</v>
      </c>
      <c r="O7522" t="s">
        <v>12377</v>
      </c>
      <c r="P7522">
        <v>2</v>
      </c>
      <c r="Q7522">
        <v>480</v>
      </c>
      <c r="R7522">
        <v>356</v>
      </c>
      <c r="W7522">
        <v>0.34176000000000001</v>
      </c>
      <c r="X7522">
        <v>0.41011199999999998</v>
      </c>
    </row>
    <row r="7523" spans="1:24" hidden="1" x14ac:dyDescent="0.3">
      <c r="A7523" t="s">
        <v>22993</v>
      </c>
      <c r="B7523" t="s">
        <v>1304</v>
      </c>
      <c r="C7523" t="s">
        <v>22985</v>
      </c>
      <c r="D7523" t="s">
        <v>22986</v>
      </c>
      <c r="E7523" t="s">
        <v>113</v>
      </c>
      <c r="F7523" t="s">
        <v>22987</v>
      </c>
      <c r="G7523" t="s">
        <v>247</v>
      </c>
      <c r="H7523" t="s">
        <v>308</v>
      </c>
      <c r="I7523" t="s">
        <v>540</v>
      </c>
      <c r="J7523" t="s">
        <v>22988</v>
      </c>
      <c r="K7523" t="s">
        <v>22989</v>
      </c>
      <c r="L7523" t="s">
        <v>120</v>
      </c>
      <c r="M7523">
        <v>0</v>
      </c>
      <c r="N7523" t="s">
        <v>113</v>
      </c>
      <c r="O7523" t="s">
        <v>13812</v>
      </c>
      <c r="P7523">
        <v>1</v>
      </c>
    </row>
    <row r="7524" spans="1:24" hidden="1" x14ac:dyDescent="0.3">
      <c r="A7524" t="s">
        <v>22994</v>
      </c>
      <c r="B7524" t="s">
        <v>8174</v>
      </c>
      <c r="C7524" t="s">
        <v>5193</v>
      </c>
      <c r="D7524" t="s">
        <v>22995</v>
      </c>
      <c r="E7524" t="s">
        <v>113</v>
      </c>
      <c r="F7524" t="s">
        <v>17683</v>
      </c>
      <c r="G7524" t="s">
        <v>133</v>
      </c>
      <c r="H7524" t="s">
        <v>354</v>
      </c>
      <c r="I7524" t="s">
        <v>115</v>
      </c>
      <c r="J7524" t="s">
        <v>22996</v>
      </c>
      <c r="K7524" t="s">
        <v>22997</v>
      </c>
      <c r="L7524" t="s">
        <v>1173</v>
      </c>
      <c r="M7524">
        <v>50</v>
      </c>
      <c r="N7524" t="s">
        <v>113</v>
      </c>
      <c r="O7524" t="s">
        <v>8207</v>
      </c>
      <c r="P7524">
        <v>2</v>
      </c>
      <c r="Q7524">
        <v>1400</v>
      </c>
      <c r="R7524">
        <v>320</v>
      </c>
      <c r="S7524">
        <v>145</v>
      </c>
      <c r="T7524">
        <v>80</v>
      </c>
      <c r="U7524">
        <v>280</v>
      </c>
      <c r="W7524">
        <v>0.89600000000000002</v>
      </c>
      <c r="X7524">
        <v>1.0751999999999999</v>
      </c>
    </row>
    <row r="7525" spans="1:24" hidden="1" x14ac:dyDescent="0.3">
      <c r="A7525" t="s">
        <v>22998</v>
      </c>
      <c r="B7525" t="s">
        <v>8179</v>
      </c>
      <c r="C7525" t="s">
        <v>5193</v>
      </c>
      <c r="D7525" t="s">
        <v>22995</v>
      </c>
      <c r="E7525" t="s">
        <v>113</v>
      </c>
      <c r="F7525" t="s">
        <v>17683</v>
      </c>
      <c r="G7525" t="s">
        <v>133</v>
      </c>
      <c r="H7525" t="s">
        <v>354</v>
      </c>
      <c r="I7525" t="s">
        <v>115</v>
      </c>
      <c r="J7525" t="s">
        <v>22996</v>
      </c>
      <c r="K7525" t="s">
        <v>22997</v>
      </c>
      <c r="L7525" t="s">
        <v>1173</v>
      </c>
      <c r="M7525">
        <v>50</v>
      </c>
      <c r="N7525" t="s">
        <v>113</v>
      </c>
      <c r="O7525" t="s">
        <v>17706</v>
      </c>
      <c r="P7525">
        <v>1</v>
      </c>
      <c r="Q7525">
        <v>440</v>
      </c>
      <c r="R7525">
        <v>400</v>
      </c>
      <c r="S7525">
        <v>120</v>
      </c>
      <c r="W7525">
        <v>0.17599999999999999</v>
      </c>
      <c r="X7525">
        <v>0.21119999999999997</v>
      </c>
    </row>
    <row r="7526" spans="1:24" hidden="1" x14ac:dyDescent="0.3">
      <c r="A7526" t="s">
        <v>22999</v>
      </c>
      <c r="B7526" t="s">
        <v>8211</v>
      </c>
      <c r="C7526" t="s">
        <v>5193</v>
      </c>
      <c r="D7526" t="s">
        <v>22995</v>
      </c>
      <c r="E7526" t="s">
        <v>113</v>
      </c>
      <c r="F7526" t="s">
        <v>17683</v>
      </c>
      <c r="G7526" t="s">
        <v>133</v>
      </c>
      <c r="H7526" t="s">
        <v>354</v>
      </c>
      <c r="I7526" t="s">
        <v>115</v>
      </c>
      <c r="J7526" t="s">
        <v>22996</v>
      </c>
      <c r="K7526" t="s">
        <v>22997</v>
      </c>
      <c r="L7526" t="s">
        <v>1173</v>
      </c>
      <c r="M7526">
        <v>49</v>
      </c>
      <c r="N7526" t="s">
        <v>113</v>
      </c>
      <c r="O7526" t="s">
        <v>9493</v>
      </c>
      <c r="P7526">
        <v>1</v>
      </c>
      <c r="Q7526">
        <v>0.6</v>
      </c>
      <c r="T7526">
        <v>62.44</v>
      </c>
      <c r="W7526">
        <v>0.28274333882308139</v>
      </c>
      <c r="X7526">
        <v>0.45238934211693027</v>
      </c>
    </row>
    <row r="7527" spans="1:24" hidden="1" x14ac:dyDescent="0.3">
      <c r="A7527" t="s">
        <v>23000</v>
      </c>
      <c r="B7527" t="s">
        <v>8174</v>
      </c>
      <c r="C7527" t="s">
        <v>23001</v>
      </c>
      <c r="D7527" t="s">
        <v>23002</v>
      </c>
      <c r="E7527" t="s">
        <v>113</v>
      </c>
      <c r="F7527" t="s">
        <v>23003</v>
      </c>
      <c r="G7527" t="s">
        <v>1356</v>
      </c>
      <c r="H7527" t="s">
        <v>1148</v>
      </c>
      <c r="I7527" t="s">
        <v>310</v>
      </c>
      <c r="J7527" t="s">
        <v>23004</v>
      </c>
      <c r="K7527" t="s">
        <v>23005</v>
      </c>
      <c r="L7527" t="s">
        <v>120</v>
      </c>
      <c r="M7527">
        <v>40</v>
      </c>
      <c r="N7527" t="s">
        <v>9971</v>
      </c>
      <c r="O7527" t="s">
        <v>9481</v>
      </c>
      <c r="P7527">
        <v>3</v>
      </c>
      <c r="Q7527">
        <v>1498</v>
      </c>
      <c r="R7527">
        <v>398</v>
      </c>
      <c r="S7527">
        <v>158</v>
      </c>
      <c r="T7527">
        <v>20</v>
      </c>
      <c r="U7527">
        <v>110</v>
      </c>
      <c r="V7527">
        <v>260</v>
      </c>
      <c r="W7527">
        <v>1.7886120000000001</v>
      </c>
      <c r="X7527">
        <v>2.1463344000000002</v>
      </c>
    </row>
    <row r="7528" spans="1:24" hidden="1" x14ac:dyDescent="0.3">
      <c r="A7528" t="s">
        <v>23006</v>
      </c>
      <c r="B7528" t="s">
        <v>8179</v>
      </c>
      <c r="C7528" t="s">
        <v>23001</v>
      </c>
      <c r="D7528" t="s">
        <v>23002</v>
      </c>
      <c r="E7528" t="s">
        <v>113</v>
      </c>
      <c r="F7528" t="s">
        <v>23003</v>
      </c>
      <c r="G7528" t="s">
        <v>1356</v>
      </c>
      <c r="H7528" t="s">
        <v>1148</v>
      </c>
      <c r="I7528" t="s">
        <v>310</v>
      </c>
      <c r="J7528" t="s">
        <v>23004</v>
      </c>
      <c r="K7528" t="s">
        <v>23005</v>
      </c>
      <c r="L7528" t="s">
        <v>120</v>
      </c>
      <c r="M7528">
        <v>40</v>
      </c>
      <c r="N7528" t="s">
        <v>9971</v>
      </c>
      <c r="O7528" t="s">
        <v>22573</v>
      </c>
      <c r="P7528">
        <v>2</v>
      </c>
      <c r="Q7528">
        <v>630</v>
      </c>
      <c r="R7528">
        <v>321</v>
      </c>
      <c r="S7528">
        <v>130</v>
      </c>
      <c r="T7528">
        <v>20</v>
      </c>
      <c r="U7528">
        <v>110</v>
      </c>
      <c r="W7528">
        <v>0.40445999999999999</v>
      </c>
      <c r="X7528">
        <v>0.48535199999999995</v>
      </c>
    </row>
    <row r="7529" spans="1:24" hidden="1" x14ac:dyDescent="0.3">
      <c r="A7529" t="s">
        <v>23007</v>
      </c>
      <c r="B7529" t="s">
        <v>8536</v>
      </c>
      <c r="C7529" t="s">
        <v>23001</v>
      </c>
      <c r="D7529" t="s">
        <v>23002</v>
      </c>
      <c r="E7529" t="s">
        <v>113</v>
      </c>
      <c r="F7529" t="s">
        <v>23003</v>
      </c>
      <c r="G7529" t="s">
        <v>1356</v>
      </c>
      <c r="H7529" t="s">
        <v>1148</v>
      </c>
      <c r="I7529" t="s">
        <v>310</v>
      </c>
      <c r="J7529" t="s">
        <v>23004</v>
      </c>
      <c r="K7529" t="s">
        <v>23005</v>
      </c>
      <c r="L7529" t="s">
        <v>120</v>
      </c>
      <c r="M7529">
        <v>40</v>
      </c>
      <c r="N7529" t="s">
        <v>9971</v>
      </c>
      <c r="O7529" t="s">
        <v>14247</v>
      </c>
      <c r="P7529">
        <v>3</v>
      </c>
      <c r="Q7529">
        <v>675</v>
      </c>
      <c r="R7529">
        <v>327</v>
      </c>
      <c r="S7529">
        <v>160</v>
      </c>
      <c r="T7529">
        <v>20</v>
      </c>
      <c r="U7529">
        <v>110</v>
      </c>
      <c r="V7529">
        <v>260</v>
      </c>
      <c r="W7529">
        <v>0.66217499999999996</v>
      </c>
      <c r="X7529">
        <v>0.79460999999999993</v>
      </c>
    </row>
    <row r="7530" spans="1:24" hidden="1" x14ac:dyDescent="0.3">
      <c r="A7530" t="s">
        <v>23008</v>
      </c>
      <c r="B7530" t="s">
        <v>8539</v>
      </c>
      <c r="C7530" t="s">
        <v>23001</v>
      </c>
      <c r="D7530" t="s">
        <v>23002</v>
      </c>
      <c r="E7530" t="s">
        <v>113</v>
      </c>
      <c r="F7530" t="s">
        <v>23003</v>
      </c>
      <c r="G7530" t="s">
        <v>1356</v>
      </c>
      <c r="H7530" t="s">
        <v>1148</v>
      </c>
      <c r="I7530" t="s">
        <v>310</v>
      </c>
      <c r="J7530" t="s">
        <v>23004</v>
      </c>
      <c r="K7530" t="s">
        <v>23005</v>
      </c>
      <c r="L7530" t="s">
        <v>120</v>
      </c>
      <c r="M7530">
        <v>40</v>
      </c>
      <c r="N7530" t="s">
        <v>9971</v>
      </c>
      <c r="O7530" t="s">
        <v>13462</v>
      </c>
      <c r="P7530">
        <v>2</v>
      </c>
      <c r="Q7530">
        <v>560</v>
      </c>
      <c r="R7530">
        <v>492</v>
      </c>
      <c r="S7530">
        <v>133</v>
      </c>
      <c r="U7530">
        <v>110</v>
      </c>
      <c r="V7530">
        <v>260</v>
      </c>
      <c r="W7530">
        <v>0.55103999999999997</v>
      </c>
      <c r="X7530">
        <v>0.66124799999999995</v>
      </c>
    </row>
    <row r="7531" spans="1:24" hidden="1" x14ac:dyDescent="0.3">
      <c r="A7531" t="s">
        <v>23009</v>
      </c>
      <c r="B7531" t="s">
        <v>13650</v>
      </c>
      <c r="C7531" t="s">
        <v>23001</v>
      </c>
      <c r="D7531" t="s">
        <v>23002</v>
      </c>
      <c r="E7531" t="s">
        <v>113</v>
      </c>
      <c r="F7531" t="s">
        <v>23003</v>
      </c>
      <c r="G7531" t="s">
        <v>1356</v>
      </c>
      <c r="H7531" t="s">
        <v>1148</v>
      </c>
      <c r="I7531" t="s">
        <v>310</v>
      </c>
      <c r="J7531" t="s">
        <v>23004</v>
      </c>
      <c r="K7531" t="s">
        <v>23005</v>
      </c>
      <c r="L7531" t="s">
        <v>120</v>
      </c>
      <c r="M7531">
        <v>40</v>
      </c>
      <c r="N7531" t="s">
        <v>9971</v>
      </c>
      <c r="O7531" t="s">
        <v>22545</v>
      </c>
      <c r="P7531">
        <v>3</v>
      </c>
      <c r="Q7531">
        <v>697</v>
      </c>
      <c r="R7531">
        <v>387</v>
      </c>
      <c r="S7531">
        <v>185</v>
      </c>
      <c r="T7531">
        <v>20</v>
      </c>
      <c r="U7531">
        <v>110</v>
      </c>
      <c r="V7531">
        <v>260</v>
      </c>
      <c r="W7531">
        <v>0.80921699999999996</v>
      </c>
      <c r="X7531">
        <v>0.97106039999999993</v>
      </c>
    </row>
    <row r="7532" spans="1:24" hidden="1" x14ac:dyDescent="0.3">
      <c r="A7532" t="s">
        <v>23010</v>
      </c>
      <c r="B7532" t="s">
        <v>8174</v>
      </c>
      <c r="C7532" t="s">
        <v>23011</v>
      </c>
      <c r="D7532" t="s">
        <v>23012</v>
      </c>
      <c r="E7532" t="s">
        <v>113</v>
      </c>
      <c r="F7532" t="s">
        <v>113</v>
      </c>
      <c r="G7532" t="s">
        <v>113</v>
      </c>
      <c r="H7532" t="s">
        <v>113</v>
      </c>
      <c r="I7532" t="s">
        <v>344</v>
      </c>
      <c r="J7532" t="s">
        <v>113</v>
      </c>
      <c r="K7532" t="s">
        <v>113</v>
      </c>
      <c r="L7532" t="s">
        <v>113</v>
      </c>
      <c r="W7532">
        <v>0</v>
      </c>
      <c r="X7532">
        <v>0</v>
      </c>
    </row>
    <row r="7533" spans="1:24" hidden="1" x14ac:dyDescent="0.3">
      <c r="A7533" t="s">
        <v>23013</v>
      </c>
      <c r="B7533" t="s">
        <v>8179</v>
      </c>
      <c r="C7533" t="s">
        <v>23011</v>
      </c>
      <c r="D7533" t="s">
        <v>23012</v>
      </c>
      <c r="E7533" t="s">
        <v>113</v>
      </c>
      <c r="F7533" t="s">
        <v>113</v>
      </c>
      <c r="G7533" t="s">
        <v>113</v>
      </c>
      <c r="H7533" t="s">
        <v>113</v>
      </c>
      <c r="I7533" t="s">
        <v>344</v>
      </c>
      <c r="J7533" t="s">
        <v>113</v>
      </c>
      <c r="K7533" t="s">
        <v>113</v>
      </c>
      <c r="L7533" t="s">
        <v>113</v>
      </c>
      <c r="W7533">
        <v>0</v>
      </c>
      <c r="X7533">
        <v>0</v>
      </c>
    </row>
    <row r="7534" spans="1:24" hidden="1" x14ac:dyDescent="0.3">
      <c r="A7534" t="s">
        <v>23014</v>
      </c>
      <c r="B7534" t="s">
        <v>8362</v>
      </c>
      <c r="C7534" t="s">
        <v>23011</v>
      </c>
      <c r="D7534" t="s">
        <v>23012</v>
      </c>
      <c r="E7534" t="s">
        <v>113</v>
      </c>
      <c r="F7534" t="s">
        <v>113</v>
      </c>
      <c r="G7534" t="s">
        <v>113</v>
      </c>
      <c r="H7534" t="s">
        <v>113</v>
      </c>
      <c r="I7534" t="s">
        <v>344</v>
      </c>
      <c r="J7534" t="s">
        <v>113</v>
      </c>
      <c r="K7534" t="s">
        <v>113</v>
      </c>
      <c r="L7534" t="s">
        <v>113</v>
      </c>
      <c r="W7534">
        <v>0</v>
      </c>
      <c r="X7534">
        <v>0</v>
      </c>
    </row>
    <row r="7535" spans="1:24" hidden="1" x14ac:dyDescent="0.3">
      <c r="A7535" t="s">
        <v>23015</v>
      </c>
      <c r="B7535" t="s">
        <v>8174</v>
      </c>
      <c r="C7535" t="s">
        <v>23016</v>
      </c>
      <c r="D7535" t="s">
        <v>23017</v>
      </c>
      <c r="E7535" t="s">
        <v>113</v>
      </c>
      <c r="F7535" t="s">
        <v>23018</v>
      </c>
      <c r="G7535" t="s">
        <v>247</v>
      </c>
      <c r="H7535" t="s">
        <v>22159</v>
      </c>
      <c r="I7535" t="s">
        <v>218</v>
      </c>
      <c r="J7535" t="s">
        <v>23019</v>
      </c>
      <c r="K7535" t="s">
        <v>23020</v>
      </c>
      <c r="L7535" t="s">
        <v>9030</v>
      </c>
      <c r="M7535">
        <v>60</v>
      </c>
      <c r="N7535" t="s">
        <v>9085</v>
      </c>
      <c r="O7535" t="s">
        <v>10329</v>
      </c>
      <c r="P7535">
        <v>2</v>
      </c>
      <c r="Q7535">
        <v>2580</v>
      </c>
      <c r="R7535">
        <v>590</v>
      </c>
      <c r="T7535">
        <v>250</v>
      </c>
      <c r="U7535">
        <v>335</v>
      </c>
      <c r="W7535">
        <v>3.0444</v>
      </c>
      <c r="X7535">
        <v>3.6532799999999996</v>
      </c>
    </row>
    <row r="7536" spans="1:24" hidden="1" x14ac:dyDescent="0.3">
      <c r="A7536" t="s">
        <v>23021</v>
      </c>
      <c r="B7536" t="s">
        <v>8179</v>
      </c>
      <c r="C7536" t="s">
        <v>23016</v>
      </c>
      <c r="D7536" t="s">
        <v>23017</v>
      </c>
      <c r="E7536" t="s">
        <v>113</v>
      </c>
      <c r="F7536" t="s">
        <v>23018</v>
      </c>
      <c r="G7536" t="s">
        <v>247</v>
      </c>
      <c r="H7536" t="s">
        <v>22159</v>
      </c>
      <c r="I7536" t="s">
        <v>218</v>
      </c>
      <c r="J7536" t="s">
        <v>23019</v>
      </c>
      <c r="K7536" t="s">
        <v>23020</v>
      </c>
      <c r="L7536" t="s">
        <v>9030</v>
      </c>
      <c r="M7536">
        <v>60</v>
      </c>
      <c r="N7536" t="s">
        <v>9085</v>
      </c>
      <c r="O7536" t="s">
        <v>11880</v>
      </c>
      <c r="P7536">
        <v>2</v>
      </c>
      <c r="Q7536">
        <v>400</v>
      </c>
      <c r="R7536">
        <v>300</v>
      </c>
      <c r="W7536">
        <v>0.24</v>
      </c>
      <c r="X7536">
        <v>0.28799999999999998</v>
      </c>
    </row>
    <row r="7537" spans="1:24" hidden="1" x14ac:dyDescent="0.3">
      <c r="A7537" t="s">
        <v>23022</v>
      </c>
      <c r="B7537" t="s">
        <v>8536</v>
      </c>
      <c r="C7537" t="s">
        <v>23016</v>
      </c>
      <c r="D7537" t="s">
        <v>23017</v>
      </c>
      <c r="E7537" t="s">
        <v>113</v>
      </c>
      <c r="F7537" t="s">
        <v>23018</v>
      </c>
      <c r="G7537" t="s">
        <v>247</v>
      </c>
      <c r="H7537" t="s">
        <v>22159</v>
      </c>
      <c r="I7537" t="s">
        <v>218</v>
      </c>
      <c r="J7537" t="s">
        <v>23019</v>
      </c>
      <c r="K7537" t="s">
        <v>23020</v>
      </c>
      <c r="L7537" t="s">
        <v>9030</v>
      </c>
      <c r="M7537">
        <v>57</v>
      </c>
      <c r="N7537" t="s">
        <v>9085</v>
      </c>
      <c r="O7537" t="s">
        <v>9131</v>
      </c>
      <c r="P7537">
        <v>2</v>
      </c>
      <c r="Q7537">
        <v>210</v>
      </c>
      <c r="R7537">
        <v>210</v>
      </c>
      <c r="W7537">
        <v>8.8200000000000001E-2</v>
      </c>
      <c r="X7537">
        <v>0.10584</v>
      </c>
    </row>
    <row r="7538" spans="1:24" hidden="1" x14ac:dyDescent="0.3">
      <c r="A7538" t="s">
        <v>23023</v>
      </c>
      <c r="B7538" t="s">
        <v>8211</v>
      </c>
      <c r="C7538" t="s">
        <v>23016</v>
      </c>
      <c r="D7538" t="s">
        <v>23017</v>
      </c>
      <c r="E7538" t="s">
        <v>113</v>
      </c>
      <c r="F7538" t="s">
        <v>23018</v>
      </c>
      <c r="G7538" t="s">
        <v>247</v>
      </c>
      <c r="H7538" t="s">
        <v>22159</v>
      </c>
      <c r="I7538" t="s">
        <v>218</v>
      </c>
      <c r="J7538" t="s">
        <v>23019</v>
      </c>
      <c r="K7538" t="s">
        <v>23020</v>
      </c>
      <c r="L7538" t="s">
        <v>9030</v>
      </c>
      <c r="M7538">
        <v>57</v>
      </c>
      <c r="N7538" t="s">
        <v>113</v>
      </c>
      <c r="O7538" t="s">
        <v>9493</v>
      </c>
      <c r="P7538">
        <v>1</v>
      </c>
      <c r="Q7538">
        <v>1.2</v>
      </c>
      <c r="T7538">
        <v>253</v>
      </c>
      <c r="W7538">
        <v>1.1309733552923256</v>
      </c>
      <c r="X7538">
        <v>1.8095573684677211</v>
      </c>
    </row>
    <row r="7539" spans="1:24" hidden="1" x14ac:dyDescent="0.3">
      <c r="A7539" t="s">
        <v>23024</v>
      </c>
      <c r="B7539" t="s">
        <v>8249</v>
      </c>
      <c r="C7539" t="s">
        <v>23016</v>
      </c>
      <c r="D7539" t="s">
        <v>23017</v>
      </c>
      <c r="E7539" t="s">
        <v>113</v>
      </c>
      <c r="F7539" t="s">
        <v>23018</v>
      </c>
      <c r="G7539" t="s">
        <v>247</v>
      </c>
      <c r="H7539" t="s">
        <v>22159</v>
      </c>
      <c r="I7539" t="s">
        <v>218</v>
      </c>
      <c r="J7539" t="s">
        <v>23019</v>
      </c>
      <c r="K7539" t="s">
        <v>23020</v>
      </c>
      <c r="L7539" t="s">
        <v>9030</v>
      </c>
      <c r="M7539">
        <v>57</v>
      </c>
      <c r="N7539" t="s">
        <v>113</v>
      </c>
      <c r="O7539" t="s">
        <v>9493</v>
      </c>
      <c r="P7539">
        <v>1</v>
      </c>
      <c r="Q7539">
        <v>0.9</v>
      </c>
      <c r="T7539">
        <v>358</v>
      </c>
      <c r="W7539">
        <v>0.63617251235193317</v>
      </c>
      <c r="X7539">
        <v>1.0178760197630932</v>
      </c>
    </row>
    <row r="7540" spans="1:24" hidden="1" x14ac:dyDescent="0.3">
      <c r="A7540" t="s">
        <v>23025</v>
      </c>
      <c r="B7540" t="s">
        <v>8174</v>
      </c>
      <c r="C7540" t="s">
        <v>23026</v>
      </c>
      <c r="D7540" t="s">
        <v>23027</v>
      </c>
      <c r="E7540" t="s">
        <v>113</v>
      </c>
      <c r="F7540" t="s">
        <v>23028</v>
      </c>
      <c r="G7540" t="s">
        <v>247</v>
      </c>
      <c r="H7540" t="s">
        <v>22159</v>
      </c>
      <c r="I7540" t="s">
        <v>138</v>
      </c>
      <c r="J7540" t="s">
        <v>23029</v>
      </c>
      <c r="K7540" t="s">
        <v>23030</v>
      </c>
      <c r="L7540" t="s">
        <v>120</v>
      </c>
      <c r="M7540">
        <v>40</v>
      </c>
      <c r="N7540" t="s">
        <v>9085</v>
      </c>
      <c r="O7540" t="s">
        <v>10329</v>
      </c>
      <c r="P7540">
        <v>2</v>
      </c>
      <c r="Q7540">
        <v>2580</v>
      </c>
      <c r="R7540">
        <v>590</v>
      </c>
      <c r="T7540">
        <v>20</v>
      </c>
      <c r="U7540">
        <v>195</v>
      </c>
      <c r="W7540">
        <v>3.0444</v>
      </c>
      <c r="X7540">
        <v>3.6532799999999996</v>
      </c>
    </row>
    <row r="7541" spans="1:24" hidden="1" x14ac:dyDescent="0.3">
      <c r="A7541" t="s">
        <v>23031</v>
      </c>
      <c r="B7541" t="s">
        <v>8179</v>
      </c>
      <c r="C7541" t="s">
        <v>23026</v>
      </c>
      <c r="D7541" t="s">
        <v>23027</v>
      </c>
      <c r="E7541" t="s">
        <v>113</v>
      </c>
      <c r="F7541" t="s">
        <v>23028</v>
      </c>
      <c r="G7541" t="s">
        <v>247</v>
      </c>
      <c r="H7541" t="s">
        <v>22159</v>
      </c>
      <c r="I7541" t="s">
        <v>138</v>
      </c>
      <c r="J7541" t="s">
        <v>23029</v>
      </c>
      <c r="K7541" t="s">
        <v>23030</v>
      </c>
      <c r="L7541" t="s">
        <v>120</v>
      </c>
      <c r="M7541">
        <v>40</v>
      </c>
      <c r="N7541" t="s">
        <v>9085</v>
      </c>
      <c r="O7541" t="s">
        <v>19878</v>
      </c>
      <c r="P7541">
        <v>1</v>
      </c>
      <c r="Q7541">
        <v>400</v>
      </c>
      <c r="R7541">
        <v>300</v>
      </c>
      <c r="W7541">
        <v>0.12</v>
      </c>
      <c r="X7541">
        <v>0.14399999999999999</v>
      </c>
    </row>
    <row r="7542" spans="1:24" hidden="1" x14ac:dyDescent="0.3">
      <c r="A7542" t="s">
        <v>23032</v>
      </c>
      <c r="B7542" t="s">
        <v>8536</v>
      </c>
      <c r="C7542" t="s">
        <v>23026</v>
      </c>
      <c r="D7542" t="s">
        <v>23027</v>
      </c>
      <c r="E7542" t="s">
        <v>113</v>
      </c>
      <c r="F7542" t="s">
        <v>23028</v>
      </c>
      <c r="G7542" t="s">
        <v>247</v>
      </c>
      <c r="H7542" t="s">
        <v>22159</v>
      </c>
      <c r="I7542" t="s">
        <v>138</v>
      </c>
      <c r="J7542" t="s">
        <v>23029</v>
      </c>
      <c r="K7542" t="s">
        <v>23030</v>
      </c>
      <c r="L7542" t="s">
        <v>120</v>
      </c>
      <c r="M7542">
        <v>37</v>
      </c>
      <c r="N7542" t="s">
        <v>9085</v>
      </c>
      <c r="O7542" t="s">
        <v>9131</v>
      </c>
      <c r="P7542">
        <v>2</v>
      </c>
      <c r="Q7542">
        <v>210</v>
      </c>
      <c r="R7542">
        <v>210</v>
      </c>
      <c r="W7542">
        <v>8.8200000000000001E-2</v>
      </c>
      <c r="X7542">
        <v>0.10584</v>
      </c>
    </row>
    <row r="7543" spans="1:24" hidden="1" x14ac:dyDescent="0.3">
      <c r="A7543" t="s">
        <v>23033</v>
      </c>
      <c r="B7543" t="s">
        <v>8211</v>
      </c>
      <c r="C7543" t="s">
        <v>23026</v>
      </c>
      <c r="D7543" t="s">
        <v>23027</v>
      </c>
      <c r="E7543" t="s">
        <v>113</v>
      </c>
      <c r="F7543" t="s">
        <v>23028</v>
      </c>
      <c r="G7543" t="s">
        <v>247</v>
      </c>
      <c r="H7543" t="s">
        <v>22159</v>
      </c>
      <c r="I7543" t="s">
        <v>138</v>
      </c>
      <c r="J7543" t="s">
        <v>23029</v>
      </c>
      <c r="K7543" t="s">
        <v>23030</v>
      </c>
      <c r="L7543" t="s">
        <v>120</v>
      </c>
      <c r="M7543">
        <v>37</v>
      </c>
      <c r="N7543" t="s">
        <v>113</v>
      </c>
      <c r="O7543" t="s">
        <v>9493</v>
      </c>
      <c r="P7543">
        <v>1</v>
      </c>
      <c r="Q7543">
        <v>0.6</v>
      </c>
      <c r="T7543">
        <v>23</v>
      </c>
      <c r="W7543">
        <v>0.28274333882308139</v>
      </c>
      <c r="X7543">
        <v>0.45238934211693027</v>
      </c>
    </row>
    <row r="7544" spans="1:24" hidden="1" x14ac:dyDescent="0.3">
      <c r="A7544" t="s">
        <v>23034</v>
      </c>
      <c r="B7544" t="s">
        <v>8249</v>
      </c>
      <c r="C7544" t="s">
        <v>23026</v>
      </c>
      <c r="D7544" t="s">
        <v>23027</v>
      </c>
      <c r="E7544" t="s">
        <v>113</v>
      </c>
      <c r="F7544" t="s">
        <v>23028</v>
      </c>
      <c r="G7544" t="s">
        <v>247</v>
      </c>
      <c r="H7544" t="s">
        <v>22159</v>
      </c>
      <c r="I7544" t="s">
        <v>138</v>
      </c>
      <c r="J7544" t="s">
        <v>23029</v>
      </c>
      <c r="K7544" t="s">
        <v>23030</v>
      </c>
      <c r="L7544" t="s">
        <v>120</v>
      </c>
      <c r="M7544">
        <v>37</v>
      </c>
      <c r="N7544" t="s">
        <v>113</v>
      </c>
      <c r="O7544" t="s">
        <v>9493</v>
      </c>
      <c r="P7544">
        <v>1</v>
      </c>
      <c r="Q7544">
        <v>1.2</v>
      </c>
      <c r="T7544">
        <v>10</v>
      </c>
      <c r="W7544">
        <v>1.1309733552923256</v>
      </c>
      <c r="X7544">
        <v>1.8095573684677211</v>
      </c>
    </row>
    <row r="7545" spans="1:24" hidden="1" x14ac:dyDescent="0.3">
      <c r="A7545" t="s">
        <v>23035</v>
      </c>
      <c r="B7545" t="s">
        <v>8174</v>
      </c>
      <c r="C7545" t="s">
        <v>1769</v>
      </c>
      <c r="D7545" t="s">
        <v>1768</v>
      </c>
      <c r="E7545" t="s">
        <v>113</v>
      </c>
      <c r="F7545" t="s">
        <v>1770</v>
      </c>
      <c r="G7545" t="s">
        <v>247</v>
      </c>
      <c r="H7545" t="s">
        <v>1296</v>
      </c>
      <c r="I7545" t="s">
        <v>285</v>
      </c>
      <c r="J7545" t="s">
        <v>23036</v>
      </c>
      <c r="K7545" t="s">
        <v>23037</v>
      </c>
      <c r="L7545" t="s">
        <v>120</v>
      </c>
      <c r="M7545">
        <v>40</v>
      </c>
      <c r="N7545" t="s">
        <v>9659</v>
      </c>
      <c r="O7545" t="s">
        <v>10476</v>
      </c>
      <c r="P7545">
        <v>3</v>
      </c>
      <c r="Q7545">
        <v>1500</v>
      </c>
      <c r="R7545">
        <v>469</v>
      </c>
      <c r="T7545">
        <v>110</v>
      </c>
      <c r="U7545">
        <v>230</v>
      </c>
      <c r="V7545">
        <v>350</v>
      </c>
      <c r="W7545">
        <v>2.1105</v>
      </c>
      <c r="X7545">
        <v>2.5326</v>
      </c>
    </row>
    <row r="7546" spans="1:24" hidden="1" x14ac:dyDescent="0.3">
      <c r="A7546" t="s">
        <v>23038</v>
      </c>
      <c r="B7546" t="s">
        <v>8617</v>
      </c>
      <c r="C7546" t="s">
        <v>1769</v>
      </c>
      <c r="D7546" t="s">
        <v>1768</v>
      </c>
      <c r="E7546" t="s">
        <v>113</v>
      </c>
      <c r="F7546" t="s">
        <v>1770</v>
      </c>
      <c r="G7546" t="s">
        <v>247</v>
      </c>
      <c r="H7546" t="s">
        <v>1296</v>
      </c>
      <c r="I7546" t="s">
        <v>285</v>
      </c>
      <c r="J7546" t="s">
        <v>23036</v>
      </c>
      <c r="K7546" t="s">
        <v>23037</v>
      </c>
      <c r="L7546" t="s">
        <v>120</v>
      </c>
      <c r="M7546">
        <v>40</v>
      </c>
      <c r="N7546" t="s">
        <v>8614</v>
      </c>
      <c r="O7546" t="s">
        <v>9835</v>
      </c>
      <c r="P7546">
        <v>3</v>
      </c>
      <c r="Q7546">
        <v>694</v>
      </c>
      <c r="R7546">
        <v>408</v>
      </c>
      <c r="T7546">
        <v>110</v>
      </c>
      <c r="U7546">
        <v>230</v>
      </c>
      <c r="V7546">
        <v>350</v>
      </c>
      <c r="W7546">
        <v>0.84945599999999999</v>
      </c>
      <c r="X7546">
        <v>1.0193471999999999</v>
      </c>
    </row>
    <row r="7547" spans="1:24" hidden="1" x14ac:dyDescent="0.3">
      <c r="A7547" t="s">
        <v>23039</v>
      </c>
      <c r="B7547" t="s">
        <v>8179</v>
      </c>
      <c r="C7547" t="s">
        <v>1769</v>
      </c>
      <c r="D7547" t="s">
        <v>1768</v>
      </c>
      <c r="E7547" t="s">
        <v>113</v>
      </c>
      <c r="F7547" t="s">
        <v>1770</v>
      </c>
      <c r="G7547" t="s">
        <v>247</v>
      </c>
      <c r="H7547" t="s">
        <v>1296</v>
      </c>
      <c r="I7547" t="s">
        <v>285</v>
      </c>
      <c r="J7547" t="s">
        <v>23036</v>
      </c>
      <c r="K7547" t="s">
        <v>23037</v>
      </c>
      <c r="L7547" t="s">
        <v>120</v>
      </c>
      <c r="M7547">
        <v>40</v>
      </c>
      <c r="N7547" t="s">
        <v>8614</v>
      </c>
      <c r="O7547" t="s">
        <v>9816</v>
      </c>
      <c r="P7547">
        <v>3</v>
      </c>
      <c r="Q7547">
        <v>522</v>
      </c>
      <c r="R7547">
        <v>397</v>
      </c>
      <c r="W7547">
        <v>0.62170199999999998</v>
      </c>
      <c r="X7547">
        <v>0.74604239999999999</v>
      </c>
    </row>
    <row r="7548" spans="1:24" hidden="1" x14ac:dyDescent="0.3">
      <c r="A7548" t="s">
        <v>23040</v>
      </c>
      <c r="B7548" t="s">
        <v>1304</v>
      </c>
      <c r="C7548" t="s">
        <v>1769</v>
      </c>
      <c r="D7548" t="s">
        <v>1768</v>
      </c>
      <c r="E7548" t="s">
        <v>113</v>
      </c>
      <c r="F7548" t="s">
        <v>1770</v>
      </c>
      <c r="G7548" t="s">
        <v>247</v>
      </c>
      <c r="H7548" t="s">
        <v>1296</v>
      </c>
      <c r="I7548" t="s">
        <v>285</v>
      </c>
      <c r="J7548" t="s">
        <v>23036</v>
      </c>
      <c r="K7548" t="s">
        <v>23037</v>
      </c>
      <c r="L7548" t="s">
        <v>120</v>
      </c>
      <c r="M7548">
        <v>0</v>
      </c>
      <c r="N7548" t="s">
        <v>113</v>
      </c>
      <c r="O7548" t="s">
        <v>13812</v>
      </c>
      <c r="P7548">
        <v>1</v>
      </c>
    </row>
    <row r="7549" spans="1:24" hidden="1" x14ac:dyDescent="0.3">
      <c r="A7549" t="s">
        <v>23041</v>
      </c>
      <c r="B7549" t="s">
        <v>8174</v>
      </c>
      <c r="C7549" t="s">
        <v>23042</v>
      </c>
      <c r="D7549" t="s">
        <v>23043</v>
      </c>
      <c r="E7549" t="s">
        <v>113</v>
      </c>
      <c r="F7549" t="s">
        <v>23044</v>
      </c>
      <c r="G7549" t="s">
        <v>133</v>
      </c>
      <c r="H7549" t="s">
        <v>21402</v>
      </c>
      <c r="I7549" t="s">
        <v>540</v>
      </c>
      <c r="J7549" t="s">
        <v>23045</v>
      </c>
      <c r="K7549" t="s">
        <v>23046</v>
      </c>
      <c r="L7549" t="s">
        <v>8842</v>
      </c>
      <c r="M7549">
        <v>70</v>
      </c>
      <c r="N7549" t="s">
        <v>9971</v>
      </c>
      <c r="O7549" t="s">
        <v>8207</v>
      </c>
      <c r="P7549">
        <v>3</v>
      </c>
      <c r="Q7549">
        <v>1400</v>
      </c>
      <c r="R7549">
        <v>320</v>
      </c>
      <c r="S7549">
        <v>145</v>
      </c>
      <c r="T7549">
        <v>100</v>
      </c>
      <c r="U7549">
        <v>150</v>
      </c>
      <c r="V7549">
        <v>325</v>
      </c>
      <c r="W7549">
        <v>1.3440000000000001</v>
      </c>
      <c r="X7549">
        <v>1.6128</v>
      </c>
    </row>
    <row r="7550" spans="1:24" hidden="1" x14ac:dyDescent="0.3">
      <c r="A7550" t="s">
        <v>23047</v>
      </c>
      <c r="B7550" t="s">
        <v>8179</v>
      </c>
      <c r="C7550" t="s">
        <v>23042</v>
      </c>
      <c r="D7550" t="s">
        <v>23043</v>
      </c>
      <c r="E7550" t="s">
        <v>113</v>
      </c>
      <c r="F7550" t="s">
        <v>23044</v>
      </c>
      <c r="G7550" t="s">
        <v>133</v>
      </c>
      <c r="H7550" t="s">
        <v>21402</v>
      </c>
      <c r="I7550" t="s">
        <v>540</v>
      </c>
      <c r="J7550" t="s">
        <v>23045</v>
      </c>
      <c r="K7550" t="s">
        <v>23046</v>
      </c>
      <c r="L7550" t="s">
        <v>8842</v>
      </c>
      <c r="M7550">
        <v>70</v>
      </c>
      <c r="N7550" t="s">
        <v>9971</v>
      </c>
      <c r="O7550" t="s">
        <v>13147</v>
      </c>
      <c r="P7550">
        <v>1</v>
      </c>
      <c r="Q7550">
        <v>560</v>
      </c>
      <c r="R7550">
        <v>422</v>
      </c>
      <c r="S7550">
        <v>133</v>
      </c>
      <c r="W7550">
        <v>0.23632</v>
      </c>
      <c r="X7550">
        <v>0.283584</v>
      </c>
    </row>
    <row r="7551" spans="1:24" hidden="1" x14ac:dyDescent="0.3">
      <c r="A7551" t="s">
        <v>23048</v>
      </c>
      <c r="B7551" t="s">
        <v>8536</v>
      </c>
      <c r="C7551" t="s">
        <v>23042</v>
      </c>
      <c r="D7551" t="s">
        <v>23043</v>
      </c>
      <c r="E7551" t="s">
        <v>113</v>
      </c>
      <c r="F7551" t="s">
        <v>23044</v>
      </c>
      <c r="G7551" t="s">
        <v>133</v>
      </c>
      <c r="H7551" t="s">
        <v>21402</v>
      </c>
      <c r="I7551" t="s">
        <v>540</v>
      </c>
      <c r="J7551" t="s">
        <v>23045</v>
      </c>
      <c r="K7551" t="s">
        <v>23046</v>
      </c>
      <c r="L7551" t="s">
        <v>8842</v>
      </c>
      <c r="M7551">
        <v>68</v>
      </c>
      <c r="N7551" t="s">
        <v>10031</v>
      </c>
      <c r="O7551" t="s">
        <v>9505</v>
      </c>
      <c r="P7551">
        <v>2</v>
      </c>
      <c r="W7551">
        <v>0</v>
      </c>
      <c r="X7551">
        <v>0</v>
      </c>
    </row>
    <row r="7552" spans="1:24" hidden="1" x14ac:dyDescent="0.3">
      <c r="A7552" t="s">
        <v>23049</v>
      </c>
      <c r="B7552" t="s">
        <v>8211</v>
      </c>
      <c r="C7552" t="s">
        <v>23042</v>
      </c>
      <c r="D7552" t="s">
        <v>23043</v>
      </c>
      <c r="E7552" t="s">
        <v>113</v>
      </c>
      <c r="F7552" t="s">
        <v>23044</v>
      </c>
      <c r="G7552" t="s">
        <v>133</v>
      </c>
      <c r="H7552" t="s">
        <v>21402</v>
      </c>
      <c r="I7552" t="s">
        <v>540</v>
      </c>
      <c r="J7552" t="s">
        <v>23045</v>
      </c>
      <c r="K7552" t="s">
        <v>23046</v>
      </c>
      <c r="L7552" t="s">
        <v>8842</v>
      </c>
      <c r="M7552">
        <v>68</v>
      </c>
      <c r="N7552" t="s">
        <v>10031</v>
      </c>
      <c r="O7552" t="s">
        <v>8843</v>
      </c>
      <c r="P7552">
        <v>1</v>
      </c>
      <c r="Q7552">
        <v>0.9</v>
      </c>
      <c r="T7552">
        <v>120.85</v>
      </c>
      <c r="W7552">
        <v>0.63617251235193317</v>
      </c>
      <c r="X7552">
        <v>1.0178760197630932</v>
      </c>
    </row>
    <row r="7553" spans="1:24" hidden="1" x14ac:dyDescent="0.3">
      <c r="A7553" t="s">
        <v>23050</v>
      </c>
      <c r="B7553" t="s">
        <v>8174</v>
      </c>
      <c r="C7553" t="s">
        <v>23051</v>
      </c>
      <c r="D7553" t="s">
        <v>23052</v>
      </c>
      <c r="E7553" t="s">
        <v>113</v>
      </c>
      <c r="F7553" t="s">
        <v>23053</v>
      </c>
      <c r="G7553" t="s">
        <v>133</v>
      </c>
      <c r="H7553" t="s">
        <v>21402</v>
      </c>
      <c r="I7553" t="s">
        <v>540</v>
      </c>
      <c r="J7553" t="s">
        <v>23054</v>
      </c>
      <c r="K7553" t="s">
        <v>23055</v>
      </c>
      <c r="L7553" t="s">
        <v>8842</v>
      </c>
      <c r="M7553">
        <v>70</v>
      </c>
      <c r="N7553" t="s">
        <v>9971</v>
      </c>
      <c r="O7553" t="s">
        <v>8207</v>
      </c>
      <c r="P7553">
        <v>3</v>
      </c>
      <c r="Q7553">
        <v>1400</v>
      </c>
      <c r="R7553">
        <v>320</v>
      </c>
      <c r="S7553">
        <v>145</v>
      </c>
      <c r="T7553">
        <v>80</v>
      </c>
      <c r="U7553">
        <v>180</v>
      </c>
      <c r="V7553">
        <v>260</v>
      </c>
      <c r="W7553">
        <v>1.3440000000000001</v>
      </c>
      <c r="X7553">
        <v>1.6128</v>
      </c>
    </row>
    <row r="7554" spans="1:24" hidden="1" x14ac:dyDescent="0.3">
      <c r="A7554" t="s">
        <v>23056</v>
      </c>
      <c r="B7554" t="s">
        <v>8179</v>
      </c>
      <c r="C7554" t="s">
        <v>23051</v>
      </c>
      <c r="D7554" t="s">
        <v>23052</v>
      </c>
      <c r="E7554" t="s">
        <v>113</v>
      </c>
      <c r="F7554" t="s">
        <v>23053</v>
      </c>
      <c r="G7554" t="s">
        <v>133</v>
      </c>
      <c r="H7554" t="s">
        <v>21402</v>
      </c>
      <c r="I7554" t="s">
        <v>540</v>
      </c>
      <c r="J7554" t="s">
        <v>23054</v>
      </c>
      <c r="K7554" t="s">
        <v>23055</v>
      </c>
      <c r="L7554" t="s">
        <v>8842</v>
      </c>
      <c r="M7554">
        <v>70</v>
      </c>
      <c r="N7554" t="s">
        <v>9971</v>
      </c>
      <c r="O7554" t="s">
        <v>13147</v>
      </c>
      <c r="P7554">
        <v>1</v>
      </c>
      <c r="Q7554">
        <v>560</v>
      </c>
      <c r="R7554">
        <v>422</v>
      </c>
      <c r="S7554">
        <v>133</v>
      </c>
      <c r="W7554">
        <v>0.23632</v>
      </c>
      <c r="X7554">
        <v>0.283584</v>
      </c>
    </row>
    <row r="7555" spans="1:24" hidden="1" x14ac:dyDescent="0.3">
      <c r="A7555" t="s">
        <v>23057</v>
      </c>
      <c r="B7555" t="s">
        <v>8536</v>
      </c>
      <c r="C7555" t="s">
        <v>23051</v>
      </c>
      <c r="D7555" t="s">
        <v>23052</v>
      </c>
      <c r="E7555" t="s">
        <v>113</v>
      </c>
      <c r="F7555" t="s">
        <v>23053</v>
      </c>
      <c r="G7555" t="s">
        <v>133</v>
      </c>
      <c r="H7555" t="s">
        <v>21402</v>
      </c>
      <c r="I7555" t="s">
        <v>540</v>
      </c>
      <c r="J7555" t="s">
        <v>23054</v>
      </c>
      <c r="K7555" t="s">
        <v>23055</v>
      </c>
      <c r="L7555" t="s">
        <v>8842</v>
      </c>
      <c r="M7555">
        <v>68</v>
      </c>
      <c r="N7555" t="s">
        <v>10031</v>
      </c>
      <c r="O7555" t="s">
        <v>9505</v>
      </c>
      <c r="P7555">
        <v>2</v>
      </c>
      <c r="W7555">
        <v>0</v>
      </c>
      <c r="X7555">
        <v>0</v>
      </c>
    </row>
    <row r="7556" spans="1:24" hidden="1" x14ac:dyDescent="0.3">
      <c r="A7556" t="s">
        <v>23058</v>
      </c>
      <c r="B7556" t="s">
        <v>8211</v>
      </c>
      <c r="C7556" t="s">
        <v>23051</v>
      </c>
      <c r="D7556" t="s">
        <v>23052</v>
      </c>
      <c r="E7556" t="s">
        <v>113</v>
      </c>
      <c r="F7556" t="s">
        <v>23053</v>
      </c>
      <c r="G7556" t="s">
        <v>133</v>
      </c>
      <c r="H7556" t="s">
        <v>21402</v>
      </c>
      <c r="I7556" t="s">
        <v>540</v>
      </c>
      <c r="J7556" t="s">
        <v>23054</v>
      </c>
      <c r="K7556" t="s">
        <v>23055</v>
      </c>
      <c r="L7556" t="s">
        <v>8842</v>
      </c>
      <c r="M7556">
        <v>68</v>
      </c>
      <c r="N7556" t="s">
        <v>10031</v>
      </c>
      <c r="O7556" t="s">
        <v>8734</v>
      </c>
      <c r="P7556">
        <v>1</v>
      </c>
      <c r="Q7556">
        <v>0.6</v>
      </c>
      <c r="T7556">
        <v>250.57</v>
      </c>
      <c r="W7556">
        <v>0.28274333882308139</v>
      </c>
      <c r="X7556">
        <v>0.45238934211693027</v>
      </c>
    </row>
    <row r="7557" spans="1:24" hidden="1" x14ac:dyDescent="0.3">
      <c r="A7557" t="s">
        <v>23059</v>
      </c>
      <c r="B7557" t="s">
        <v>8174</v>
      </c>
      <c r="C7557" t="s">
        <v>23060</v>
      </c>
      <c r="D7557" t="s">
        <v>23061</v>
      </c>
      <c r="E7557" t="s">
        <v>113</v>
      </c>
      <c r="F7557" t="s">
        <v>23062</v>
      </c>
      <c r="G7557" t="s">
        <v>133</v>
      </c>
      <c r="H7557" t="s">
        <v>21402</v>
      </c>
      <c r="I7557" t="s">
        <v>540</v>
      </c>
      <c r="J7557" t="s">
        <v>23063</v>
      </c>
      <c r="K7557" t="s">
        <v>23064</v>
      </c>
      <c r="L7557" t="s">
        <v>8842</v>
      </c>
      <c r="M7557">
        <v>70</v>
      </c>
      <c r="N7557" t="s">
        <v>9971</v>
      </c>
      <c r="O7557" t="s">
        <v>8207</v>
      </c>
      <c r="P7557">
        <v>3</v>
      </c>
      <c r="Q7557">
        <v>1400</v>
      </c>
      <c r="R7557">
        <v>320</v>
      </c>
      <c r="S7557">
        <v>145</v>
      </c>
      <c r="T7557">
        <v>30</v>
      </c>
      <c r="U7557">
        <v>235</v>
      </c>
      <c r="V7557">
        <v>280</v>
      </c>
      <c r="W7557">
        <v>1.3440000000000001</v>
      </c>
      <c r="X7557">
        <v>1.6128</v>
      </c>
    </row>
    <row r="7558" spans="1:24" hidden="1" x14ac:dyDescent="0.3">
      <c r="A7558" t="s">
        <v>23065</v>
      </c>
      <c r="B7558" t="s">
        <v>8179</v>
      </c>
      <c r="C7558" t="s">
        <v>23060</v>
      </c>
      <c r="D7558" t="s">
        <v>23061</v>
      </c>
      <c r="E7558" t="s">
        <v>113</v>
      </c>
      <c r="F7558" t="s">
        <v>23062</v>
      </c>
      <c r="G7558" t="s">
        <v>133</v>
      </c>
      <c r="H7558" t="s">
        <v>21402</v>
      </c>
      <c r="I7558" t="s">
        <v>540</v>
      </c>
      <c r="J7558" t="s">
        <v>23063</v>
      </c>
      <c r="K7558" t="s">
        <v>23064</v>
      </c>
      <c r="L7558" t="s">
        <v>8842</v>
      </c>
      <c r="M7558">
        <v>70</v>
      </c>
      <c r="N7558" t="s">
        <v>9971</v>
      </c>
      <c r="O7558" t="s">
        <v>13147</v>
      </c>
      <c r="P7558">
        <v>1</v>
      </c>
      <c r="Q7558">
        <v>560</v>
      </c>
      <c r="R7558">
        <v>422</v>
      </c>
      <c r="S7558">
        <v>133</v>
      </c>
      <c r="W7558">
        <v>0.23632</v>
      </c>
      <c r="X7558">
        <v>0.283584</v>
      </c>
    </row>
    <row r="7559" spans="1:24" hidden="1" x14ac:dyDescent="0.3">
      <c r="A7559" t="s">
        <v>23066</v>
      </c>
      <c r="B7559" t="s">
        <v>8536</v>
      </c>
      <c r="C7559" t="s">
        <v>23060</v>
      </c>
      <c r="D7559" t="s">
        <v>23061</v>
      </c>
      <c r="E7559" t="s">
        <v>113</v>
      </c>
      <c r="F7559" t="s">
        <v>23062</v>
      </c>
      <c r="G7559" t="s">
        <v>133</v>
      </c>
      <c r="H7559" t="s">
        <v>21402</v>
      </c>
      <c r="I7559" t="s">
        <v>540</v>
      </c>
      <c r="J7559" t="s">
        <v>23063</v>
      </c>
      <c r="K7559" t="s">
        <v>23064</v>
      </c>
      <c r="L7559" t="s">
        <v>8842</v>
      </c>
      <c r="M7559">
        <v>68</v>
      </c>
      <c r="N7559" t="s">
        <v>10031</v>
      </c>
      <c r="O7559" t="s">
        <v>9505</v>
      </c>
      <c r="P7559">
        <v>2</v>
      </c>
      <c r="W7559">
        <v>0</v>
      </c>
      <c r="X7559">
        <v>0</v>
      </c>
    </row>
    <row r="7560" spans="1:24" hidden="1" x14ac:dyDescent="0.3">
      <c r="A7560" t="s">
        <v>23067</v>
      </c>
      <c r="B7560" t="s">
        <v>8211</v>
      </c>
      <c r="C7560" t="s">
        <v>23060</v>
      </c>
      <c r="D7560" t="s">
        <v>23061</v>
      </c>
      <c r="E7560" t="s">
        <v>113</v>
      </c>
      <c r="F7560" t="s">
        <v>23062</v>
      </c>
      <c r="G7560" t="s">
        <v>133</v>
      </c>
      <c r="H7560" t="s">
        <v>21402</v>
      </c>
      <c r="I7560" t="s">
        <v>540</v>
      </c>
      <c r="J7560" t="s">
        <v>23063</v>
      </c>
      <c r="K7560" t="s">
        <v>23064</v>
      </c>
      <c r="L7560" t="s">
        <v>8842</v>
      </c>
      <c r="M7560">
        <v>68</v>
      </c>
      <c r="N7560" t="s">
        <v>10031</v>
      </c>
      <c r="O7560" t="s">
        <v>8734</v>
      </c>
      <c r="P7560">
        <v>1</v>
      </c>
      <c r="Q7560">
        <v>0.6</v>
      </c>
      <c r="T7560">
        <v>230.98</v>
      </c>
      <c r="W7560">
        <v>0.28274333882308139</v>
      </c>
      <c r="X7560">
        <v>0.45238934211693027</v>
      </c>
    </row>
    <row r="7561" spans="1:24" hidden="1" x14ac:dyDescent="0.3">
      <c r="A7561" t="s">
        <v>23068</v>
      </c>
      <c r="B7561" t="s">
        <v>8174</v>
      </c>
      <c r="C7561" t="s">
        <v>23069</v>
      </c>
      <c r="D7561" t="s">
        <v>23070</v>
      </c>
      <c r="E7561" t="s">
        <v>113</v>
      </c>
      <c r="F7561" t="s">
        <v>23071</v>
      </c>
      <c r="G7561" t="s">
        <v>133</v>
      </c>
      <c r="H7561" t="s">
        <v>21402</v>
      </c>
      <c r="I7561" t="s">
        <v>540</v>
      </c>
      <c r="J7561" t="s">
        <v>23072</v>
      </c>
      <c r="K7561" t="s">
        <v>23073</v>
      </c>
      <c r="L7561" t="s">
        <v>9030</v>
      </c>
      <c r="M7561">
        <v>60</v>
      </c>
      <c r="N7561" t="s">
        <v>9971</v>
      </c>
      <c r="O7561" t="s">
        <v>8207</v>
      </c>
      <c r="P7561">
        <v>3</v>
      </c>
      <c r="Q7561">
        <v>1400</v>
      </c>
      <c r="R7561">
        <v>320</v>
      </c>
      <c r="S7561">
        <v>145</v>
      </c>
      <c r="T7561">
        <v>70</v>
      </c>
      <c r="U7561">
        <v>210</v>
      </c>
      <c r="V7561">
        <v>270</v>
      </c>
      <c r="W7561">
        <v>1.3440000000000001</v>
      </c>
      <c r="X7561">
        <v>1.6128</v>
      </c>
    </row>
    <row r="7562" spans="1:24" hidden="1" x14ac:dyDescent="0.3">
      <c r="A7562" t="s">
        <v>23074</v>
      </c>
      <c r="B7562" t="s">
        <v>8179</v>
      </c>
      <c r="C7562" t="s">
        <v>23069</v>
      </c>
      <c r="D7562" t="s">
        <v>23070</v>
      </c>
      <c r="E7562" t="s">
        <v>113</v>
      </c>
      <c r="F7562" t="s">
        <v>23071</v>
      </c>
      <c r="G7562" t="s">
        <v>133</v>
      </c>
      <c r="H7562" t="s">
        <v>21402</v>
      </c>
      <c r="I7562" t="s">
        <v>540</v>
      </c>
      <c r="J7562" t="s">
        <v>23072</v>
      </c>
      <c r="K7562" t="s">
        <v>23073</v>
      </c>
      <c r="L7562" t="s">
        <v>9030</v>
      </c>
      <c r="M7562">
        <v>60</v>
      </c>
      <c r="N7562" t="s">
        <v>9971</v>
      </c>
      <c r="O7562" t="s">
        <v>13147</v>
      </c>
      <c r="P7562">
        <v>1</v>
      </c>
      <c r="Q7562">
        <v>560</v>
      </c>
      <c r="R7562">
        <v>422</v>
      </c>
      <c r="S7562">
        <v>133</v>
      </c>
      <c r="W7562">
        <v>0.23632</v>
      </c>
      <c r="X7562">
        <v>0.283584</v>
      </c>
    </row>
    <row r="7563" spans="1:24" hidden="1" x14ac:dyDescent="0.3">
      <c r="A7563" t="s">
        <v>23075</v>
      </c>
      <c r="B7563" t="s">
        <v>8362</v>
      </c>
      <c r="C7563" t="s">
        <v>23069</v>
      </c>
      <c r="D7563" t="s">
        <v>23070</v>
      </c>
      <c r="E7563" t="s">
        <v>113</v>
      </c>
      <c r="F7563" t="s">
        <v>23071</v>
      </c>
      <c r="G7563" t="s">
        <v>133</v>
      </c>
      <c r="H7563" t="s">
        <v>21402</v>
      </c>
      <c r="I7563" t="s">
        <v>540</v>
      </c>
      <c r="J7563" t="s">
        <v>23072</v>
      </c>
      <c r="K7563" t="s">
        <v>23073</v>
      </c>
      <c r="L7563" t="s">
        <v>9030</v>
      </c>
      <c r="M7563">
        <v>0</v>
      </c>
      <c r="N7563" t="s">
        <v>113</v>
      </c>
      <c r="O7563" t="s">
        <v>15026</v>
      </c>
      <c r="P7563">
        <v>1</v>
      </c>
      <c r="W7563">
        <v>0</v>
      </c>
      <c r="X7563">
        <v>0</v>
      </c>
    </row>
    <row r="7564" spans="1:24" hidden="1" x14ac:dyDescent="0.3">
      <c r="A7564" t="s">
        <v>23076</v>
      </c>
      <c r="B7564" t="s">
        <v>8174</v>
      </c>
      <c r="C7564" t="s">
        <v>23077</v>
      </c>
      <c r="D7564" t="s">
        <v>23078</v>
      </c>
      <c r="E7564" t="s">
        <v>113</v>
      </c>
      <c r="F7564" t="s">
        <v>23079</v>
      </c>
      <c r="G7564" t="s">
        <v>133</v>
      </c>
      <c r="H7564" t="s">
        <v>21402</v>
      </c>
      <c r="I7564" t="s">
        <v>540</v>
      </c>
      <c r="J7564" t="s">
        <v>23080</v>
      </c>
      <c r="K7564" t="s">
        <v>23081</v>
      </c>
      <c r="L7564" t="s">
        <v>9030</v>
      </c>
      <c r="M7564">
        <v>60</v>
      </c>
      <c r="N7564" t="s">
        <v>9971</v>
      </c>
      <c r="O7564" t="s">
        <v>8207</v>
      </c>
      <c r="P7564">
        <v>3</v>
      </c>
      <c r="Q7564">
        <v>1400</v>
      </c>
      <c r="R7564">
        <v>320</v>
      </c>
      <c r="S7564">
        <v>145</v>
      </c>
      <c r="T7564">
        <v>90</v>
      </c>
      <c r="U7564">
        <v>180</v>
      </c>
      <c r="V7564">
        <v>335</v>
      </c>
      <c r="W7564">
        <v>1.3440000000000001</v>
      </c>
      <c r="X7564">
        <v>1.6128</v>
      </c>
    </row>
    <row r="7565" spans="1:24" hidden="1" x14ac:dyDescent="0.3">
      <c r="A7565" t="s">
        <v>23082</v>
      </c>
      <c r="B7565" t="s">
        <v>8179</v>
      </c>
      <c r="C7565" t="s">
        <v>23077</v>
      </c>
      <c r="D7565" t="s">
        <v>23078</v>
      </c>
      <c r="E7565" t="s">
        <v>113</v>
      </c>
      <c r="F7565" t="s">
        <v>23079</v>
      </c>
      <c r="G7565" t="s">
        <v>133</v>
      </c>
      <c r="H7565" t="s">
        <v>21402</v>
      </c>
      <c r="I7565" t="s">
        <v>540</v>
      </c>
      <c r="J7565" t="s">
        <v>23080</v>
      </c>
      <c r="K7565" t="s">
        <v>23081</v>
      </c>
      <c r="L7565" t="s">
        <v>9030</v>
      </c>
      <c r="M7565">
        <v>60</v>
      </c>
      <c r="N7565" t="s">
        <v>9971</v>
      </c>
      <c r="O7565" t="s">
        <v>13147</v>
      </c>
      <c r="P7565">
        <v>1</v>
      </c>
      <c r="Q7565">
        <v>560</v>
      </c>
      <c r="R7565">
        <v>422</v>
      </c>
      <c r="S7565">
        <v>133</v>
      </c>
      <c r="W7565">
        <v>0.23632</v>
      </c>
      <c r="X7565">
        <v>0.283584</v>
      </c>
    </row>
    <row r="7566" spans="1:24" hidden="1" x14ac:dyDescent="0.3">
      <c r="A7566" t="s">
        <v>23083</v>
      </c>
      <c r="B7566" t="s">
        <v>8536</v>
      </c>
      <c r="C7566" t="s">
        <v>23077</v>
      </c>
      <c r="D7566" t="s">
        <v>23078</v>
      </c>
      <c r="E7566" t="s">
        <v>113</v>
      </c>
      <c r="F7566" t="s">
        <v>23079</v>
      </c>
      <c r="G7566" t="s">
        <v>133</v>
      </c>
      <c r="H7566" t="s">
        <v>21402</v>
      </c>
      <c r="I7566" t="s">
        <v>540</v>
      </c>
      <c r="J7566" t="s">
        <v>23080</v>
      </c>
      <c r="K7566" t="s">
        <v>23081</v>
      </c>
      <c r="L7566" t="s">
        <v>9030</v>
      </c>
      <c r="M7566">
        <v>58</v>
      </c>
      <c r="N7566" t="s">
        <v>10031</v>
      </c>
      <c r="O7566" t="s">
        <v>9505</v>
      </c>
      <c r="P7566">
        <v>2</v>
      </c>
      <c r="W7566">
        <v>0</v>
      </c>
      <c r="X7566">
        <v>0</v>
      </c>
    </row>
    <row r="7567" spans="1:24" hidden="1" x14ac:dyDescent="0.3">
      <c r="A7567" t="s">
        <v>23084</v>
      </c>
      <c r="B7567" t="s">
        <v>8211</v>
      </c>
      <c r="C7567" t="s">
        <v>23077</v>
      </c>
      <c r="D7567" t="s">
        <v>23078</v>
      </c>
      <c r="E7567" t="s">
        <v>113</v>
      </c>
      <c r="F7567" t="s">
        <v>23079</v>
      </c>
      <c r="G7567" t="s">
        <v>133</v>
      </c>
      <c r="H7567" t="s">
        <v>21402</v>
      </c>
      <c r="I7567" t="s">
        <v>540</v>
      </c>
      <c r="J7567" t="s">
        <v>23080</v>
      </c>
      <c r="K7567" t="s">
        <v>23081</v>
      </c>
      <c r="L7567" t="s">
        <v>9030</v>
      </c>
      <c r="M7567">
        <v>58</v>
      </c>
      <c r="N7567" t="s">
        <v>10031</v>
      </c>
      <c r="O7567" t="s">
        <v>8734</v>
      </c>
      <c r="P7567">
        <v>1</v>
      </c>
      <c r="Q7567">
        <v>0.6</v>
      </c>
      <c r="T7567">
        <v>354</v>
      </c>
      <c r="W7567">
        <v>0.28274333882308139</v>
      </c>
      <c r="X7567">
        <v>0.45238934211693027</v>
      </c>
    </row>
    <row r="7568" spans="1:24" hidden="1" x14ac:dyDescent="0.3">
      <c r="A7568" t="s">
        <v>23085</v>
      </c>
      <c r="B7568" t="s">
        <v>8211</v>
      </c>
      <c r="C7568" t="s">
        <v>7511</v>
      </c>
      <c r="D7568" t="s">
        <v>23086</v>
      </c>
      <c r="E7568" t="s">
        <v>113</v>
      </c>
      <c r="F7568" t="s">
        <v>113</v>
      </c>
      <c r="G7568" t="s">
        <v>113</v>
      </c>
      <c r="H7568" t="s">
        <v>113</v>
      </c>
      <c r="I7568" t="s">
        <v>115</v>
      </c>
      <c r="J7568" t="s">
        <v>113</v>
      </c>
      <c r="K7568" t="s">
        <v>113</v>
      </c>
      <c r="L7568" t="s">
        <v>113</v>
      </c>
      <c r="M7568">
        <v>38</v>
      </c>
      <c r="N7568" t="s">
        <v>9493</v>
      </c>
      <c r="O7568" t="s">
        <v>9493</v>
      </c>
      <c r="P7568">
        <v>1</v>
      </c>
      <c r="Q7568">
        <v>0.6</v>
      </c>
      <c r="W7568">
        <v>0.28274333882308139</v>
      </c>
      <c r="X7568">
        <v>0.45238934211693027</v>
      </c>
    </row>
    <row r="7569" spans="1:24" hidden="1" x14ac:dyDescent="0.3">
      <c r="A7569" t="s">
        <v>23087</v>
      </c>
      <c r="B7569" t="s">
        <v>8179</v>
      </c>
      <c r="C7569" t="s">
        <v>7511</v>
      </c>
      <c r="D7569" t="s">
        <v>23086</v>
      </c>
      <c r="E7569" t="s">
        <v>113</v>
      </c>
      <c r="F7569" t="s">
        <v>113</v>
      </c>
      <c r="G7569" t="s">
        <v>113</v>
      </c>
      <c r="H7569" t="s">
        <v>113</v>
      </c>
      <c r="I7569" t="s">
        <v>115</v>
      </c>
      <c r="J7569" t="s">
        <v>113</v>
      </c>
      <c r="K7569" t="s">
        <v>113</v>
      </c>
      <c r="L7569" t="s">
        <v>113</v>
      </c>
      <c r="M7569">
        <v>38</v>
      </c>
      <c r="N7569" t="s">
        <v>9085</v>
      </c>
      <c r="O7569" t="s">
        <v>11880</v>
      </c>
      <c r="P7569">
        <v>3</v>
      </c>
      <c r="Q7569">
        <v>400</v>
      </c>
      <c r="R7569">
        <v>300</v>
      </c>
      <c r="W7569">
        <v>0.36</v>
      </c>
      <c r="X7569">
        <v>0.432</v>
      </c>
    </row>
    <row r="7570" spans="1:24" hidden="1" x14ac:dyDescent="0.3">
      <c r="A7570" t="s">
        <v>23088</v>
      </c>
      <c r="B7570" t="s">
        <v>8174</v>
      </c>
      <c r="C7570" t="s">
        <v>7511</v>
      </c>
      <c r="D7570" t="s">
        <v>23086</v>
      </c>
      <c r="E7570" t="s">
        <v>113</v>
      </c>
      <c r="F7570" t="s">
        <v>113</v>
      </c>
      <c r="G7570" t="s">
        <v>113</v>
      </c>
      <c r="H7570" t="s">
        <v>113</v>
      </c>
      <c r="I7570" t="s">
        <v>115</v>
      </c>
      <c r="J7570" t="s">
        <v>113</v>
      </c>
      <c r="K7570" t="s">
        <v>113</v>
      </c>
      <c r="L7570" t="s">
        <v>113</v>
      </c>
      <c r="M7570">
        <v>38</v>
      </c>
      <c r="N7570" t="s">
        <v>9085</v>
      </c>
      <c r="O7570" t="s">
        <v>10794</v>
      </c>
      <c r="P7570">
        <v>3</v>
      </c>
      <c r="Q7570">
        <v>1499</v>
      </c>
      <c r="R7570">
        <v>369</v>
      </c>
      <c r="T7570">
        <v>90</v>
      </c>
      <c r="U7570">
        <v>200</v>
      </c>
      <c r="V7570">
        <v>330</v>
      </c>
      <c r="W7570">
        <v>1.6593929999999999</v>
      </c>
      <c r="X7570">
        <v>1.9912715999999997</v>
      </c>
    </row>
    <row r="7571" spans="1:24" hidden="1" x14ac:dyDescent="0.3">
      <c r="A7571" t="s">
        <v>23089</v>
      </c>
      <c r="B7571" t="s">
        <v>8617</v>
      </c>
      <c r="C7571" t="s">
        <v>7511</v>
      </c>
      <c r="D7571" t="s">
        <v>23086</v>
      </c>
      <c r="E7571" t="s">
        <v>113</v>
      </c>
      <c r="F7571" t="s">
        <v>113</v>
      </c>
      <c r="G7571" t="s">
        <v>113</v>
      </c>
      <c r="H7571" t="s">
        <v>113</v>
      </c>
      <c r="I7571" t="s">
        <v>115</v>
      </c>
      <c r="J7571" t="s">
        <v>113</v>
      </c>
      <c r="K7571" t="s">
        <v>113</v>
      </c>
      <c r="L7571" t="s">
        <v>113</v>
      </c>
      <c r="M7571">
        <v>40</v>
      </c>
      <c r="N7571" t="s">
        <v>9085</v>
      </c>
      <c r="O7571" t="s">
        <v>17159</v>
      </c>
      <c r="P7571">
        <v>3</v>
      </c>
      <c r="Q7571">
        <v>1450</v>
      </c>
      <c r="R7571">
        <v>400</v>
      </c>
      <c r="T7571">
        <v>90</v>
      </c>
      <c r="U7571">
        <v>200</v>
      </c>
      <c r="V7571">
        <v>330</v>
      </c>
      <c r="W7571">
        <v>1.74</v>
      </c>
      <c r="X7571">
        <v>2.0880000000000001</v>
      </c>
    </row>
    <row r="7572" spans="1:24" hidden="1" x14ac:dyDescent="0.3">
      <c r="A7572" t="s">
        <v>23090</v>
      </c>
      <c r="B7572" t="s">
        <v>8536</v>
      </c>
      <c r="C7572" t="s">
        <v>7511</v>
      </c>
      <c r="D7572" t="s">
        <v>23086</v>
      </c>
      <c r="E7572" t="s">
        <v>113</v>
      </c>
      <c r="F7572" t="s">
        <v>113</v>
      </c>
      <c r="G7572" t="s">
        <v>113</v>
      </c>
      <c r="H7572" t="s">
        <v>113</v>
      </c>
      <c r="I7572" t="s">
        <v>115</v>
      </c>
      <c r="J7572" t="s">
        <v>113</v>
      </c>
      <c r="K7572" t="s">
        <v>113</v>
      </c>
      <c r="L7572" t="s">
        <v>113</v>
      </c>
      <c r="M7572">
        <v>38</v>
      </c>
      <c r="N7572" t="s">
        <v>9085</v>
      </c>
      <c r="O7572" t="s">
        <v>16695</v>
      </c>
      <c r="P7572">
        <v>3</v>
      </c>
      <c r="Q7572">
        <v>400</v>
      </c>
      <c r="R7572">
        <v>300</v>
      </c>
      <c r="W7572">
        <v>0.36</v>
      </c>
      <c r="X7572">
        <v>0.432</v>
      </c>
    </row>
    <row r="7573" spans="1:24" hidden="1" x14ac:dyDescent="0.3">
      <c r="A7573" t="s">
        <v>23091</v>
      </c>
      <c r="B7573" t="s">
        <v>8539</v>
      </c>
      <c r="C7573" t="s">
        <v>7511</v>
      </c>
      <c r="D7573" t="s">
        <v>23086</v>
      </c>
      <c r="E7573" t="s">
        <v>113</v>
      </c>
      <c r="F7573" t="s">
        <v>113</v>
      </c>
      <c r="G7573" t="s">
        <v>113</v>
      </c>
      <c r="H7573" t="s">
        <v>113</v>
      </c>
      <c r="I7573" t="s">
        <v>115</v>
      </c>
      <c r="J7573" t="s">
        <v>113</v>
      </c>
      <c r="K7573" t="s">
        <v>113</v>
      </c>
      <c r="L7573" t="s">
        <v>113</v>
      </c>
      <c r="M7573">
        <v>38</v>
      </c>
      <c r="N7573" t="s">
        <v>9085</v>
      </c>
      <c r="O7573" t="s">
        <v>9131</v>
      </c>
      <c r="P7573">
        <v>2</v>
      </c>
      <c r="Q7573">
        <v>210</v>
      </c>
      <c r="R7573">
        <v>210</v>
      </c>
      <c r="W7573">
        <v>8.8200000000000001E-2</v>
      </c>
      <c r="X7573">
        <v>0.10584</v>
      </c>
    </row>
    <row r="7574" spans="1:24" hidden="1" x14ac:dyDescent="0.3">
      <c r="A7574" t="s">
        <v>23092</v>
      </c>
      <c r="B7574" t="s">
        <v>1304</v>
      </c>
      <c r="C7574" t="s">
        <v>7511</v>
      </c>
      <c r="D7574" t="s">
        <v>23086</v>
      </c>
      <c r="E7574" t="s">
        <v>113</v>
      </c>
      <c r="F7574" t="s">
        <v>113</v>
      </c>
      <c r="G7574" t="s">
        <v>113</v>
      </c>
      <c r="H7574" t="s">
        <v>113</v>
      </c>
      <c r="I7574" t="s">
        <v>115</v>
      </c>
      <c r="J7574" t="s">
        <v>113</v>
      </c>
      <c r="K7574" t="s">
        <v>113</v>
      </c>
      <c r="L7574" t="s">
        <v>113</v>
      </c>
      <c r="M7574">
        <v>0</v>
      </c>
      <c r="N7574" t="s">
        <v>113</v>
      </c>
      <c r="O7574" t="s">
        <v>13812</v>
      </c>
      <c r="P7574">
        <v>1</v>
      </c>
    </row>
    <row r="7575" spans="1:24" hidden="1" x14ac:dyDescent="0.3">
      <c r="A7575" t="s">
        <v>23093</v>
      </c>
      <c r="B7575" t="s">
        <v>8174</v>
      </c>
      <c r="C7575" t="s">
        <v>5876</v>
      </c>
      <c r="D7575" t="s">
        <v>23094</v>
      </c>
      <c r="E7575" t="s">
        <v>113</v>
      </c>
      <c r="F7575" t="s">
        <v>113</v>
      </c>
      <c r="G7575" t="s">
        <v>113</v>
      </c>
      <c r="H7575" t="s">
        <v>113</v>
      </c>
      <c r="I7575" t="s">
        <v>1189</v>
      </c>
      <c r="J7575" t="s">
        <v>113</v>
      </c>
      <c r="K7575" t="s">
        <v>113</v>
      </c>
      <c r="L7575" t="s">
        <v>113</v>
      </c>
      <c r="M7575">
        <v>29</v>
      </c>
      <c r="N7575" t="s">
        <v>8442</v>
      </c>
      <c r="O7575" t="s">
        <v>8207</v>
      </c>
      <c r="P7575">
        <v>3</v>
      </c>
      <c r="Q7575">
        <v>1400</v>
      </c>
      <c r="R7575">
        <v>320</v>
      </c>
      <c r="T7575">
        <v>70</v>
      </c>
      <c r="U7575">
        <v>140</v>
      </c>
      <c r="V7575">
        <v>300</v>
      </c>
      <c r="W7575">
        <v>1.3440000000000001</v>
      </c>
      <c r="X7575">
        <v>1.6128</v>
      </c>
    </row>
    <row r="7576" spans="1:24" hidden="1" x14ac:dyDescent="0.3">
      <c r="A7576" t="s">
        <v>23095</v>
      </c>
      <c r="B7576" t="s">
        <v>8179</v>
      </c>
      <c r="C7576" t="s">
        <v>5876</v>
      </c>
      <c r="D7576" t="s">
        <v>23094</v>
      </c>
      <c r="E7576" t="s">
        <v>113</v>
      </c>
      <c r="F7576" t="s">
        <v>113</v>
      </c>
      <c r="G7576" t="s">
        <v>113</v>
      </c>
      <c r="H7576" t="s">
        <v>113</v>
      </c>
      <c r="I7576" t="s">
        <v>1189</v>
      </c>
      <c r="J7576" t="s">
        <v>113</v>
      </c>
      <c r="K7576" t="s">
        <v>113</v>
      </c>
      <c r="L7576" t="s">
        <v>113</v>
      </c>
      <c r="M7576">
        <v>29</v>
      </c>
      <c r="N7576" t="s">
        <v>9971</v>
      </c>
      <c r="O7576" t="s">
        <v>13472</v>
      </c>
      <c r="P7576">
        <v>1</v>
      </c>
      <c r="Q7576">
        <v>441</v>
      </c>
      <c r="R7576">
        <v>402</v>
      </c>
      <c r="W7576">
        <v>0.177282</v>
      </c>
      <c r="X7576">
        <v>0.21273839999999999</v>
      </c>
    </row>
    <row r="7577" spans="1:24" hidden="1" x14ac:dyDescent="0.3">
      <c r="A7577" t="s">
        <v>23096</v>
      </c>
      <c r="B7577" t="s">
        <v>8617</v>
      </c>
      <c r="C7577" t="s">
        <v>5876</v>
      </c>
      <c r="D7577" t="s">
        <v>23094</v>
      </c>
      <c r="E7577" t="s">
        <v>113</v>
      </c>
      <c r="F7577" t="s">
        <v>113</v>
      </c>
      <c r="G7577" t="s">
        <v>113</v>
      </c>
      <c r="H7577" t="s">
        <v>113</v>
      </c>
      <c r="I7577" t="s">
        <v>1189</v>
      </c>
      <c r="J7577" t="s">
        <v>113</v>
      </c>
      <c r="K7577" t="s">
        <v>113</v>
      </c>
      <c r="L7577" t="s">
        <v>113</v>
      </c>
      <c r="M7577">
        <v>5</v>
      </c>
      <c r="N7577" t="s">
        <v>9971</v>
      </c>
      <c r="O7577" t="s">
        <v>22977</v>
      </c>
      <c r="P7577">
        <v>1</v>
      </c>
      <c r="Q7577">
        <v>100</v>
      </c>
      <c r="R7577">
        <v>78</v>
      </c>
      <c r="W7577">
        <v>7.7999999999999996E-3</v>
      </c>
      <c r="X7577">
        <v>9.3599999999999985E-3</v>
      </c>
    </row>
    <row r="7578" spans="1:24" hidden="1" x14ac:dyDescent="0.3">
      <c r="A7578" t="s">
        <v>23097</v>
      </c>
      <c r="B7578" t="s">
        <v>8211</v>
      </c>
      <c r="C7578" t="s">
        <v>5876</v>
      </c>
      <c r="D7578" t="s">
        <v>23094</v>
      </c>
      <c r="E7578" t="s">
        <v>113</v>
      </c>
      <c r="F7578" t="s">
        <v>113</v>
      </c>
      <c r="G7578" t="s">
        <v>113</v>
      </c>
      <c r="H7578" t="s">
        <v>113</v>
      </c>
      <c r="I7578" t="s">
        <v>1189</v>
      </c>
      <c r="J7578" t="s">
        <v>113</v>
      </c>
      <c r="K7578" t="s">
        <v>113</v>
      </c>
      <c r="L7578" t="s">
        <v>113</v>
      </c>
      <c r="M7578">
        <v>27</v>
      </c>
      <c r="N7578" t="s">
        <v>11431</v>
      </c>
      <c r="O7578" t="s">
        <v>22499</v>
      </c>
      <c r="P7578">
        <v>1</v>
      </c>
      <c r="Q7578">
        <v>0.6</v>
      </c>
      <c r="T7578">
        <v>40</v>
      </c>
      <c r="W7578">
        <v>0.28274333882308139</v>
      </c>
      <c r="X7578">
        <v>0.45238934211693027</v>
      </c>
    </row>
    <row r="7579" spans="1:24" hidden="1" x14ac:dyDescent="0.3">
      <c r="A7579" t="s">
        <v>23098</v>
      </c>
      <c r="B7579" t="s">
        <v>8536</v>
      </c>
      <c r="C7579" t="s">
        <v>5876</v>
      </c>
      <c r="D7579" t="s">
        <v>23094</v>
      </c>
      <c r="E7579" t="s">
        <v>113</v>
      </c>
      <c r="F7579" t="s">
        <v>113</v>
      </c>
      <c r="G7579" t="s">
        <v>113</v>
      </c>
      <c r="H7579" t="s">
        <v>113</v>
      </c>
      <c r="I7579" t="s">
        <v>1189</v>
      </c>
      <c r="J7579" t="s">
        <v>113</v>
      </c>
      <c r="K7579" t="s">
        <v>113</v>
      </c>
      <c r="L7579" t="s">
        <v>113</v>
      </c>
      <c r="M7579">
        <v>27</v>
      </c>
      <c r="N7579" t="s">
        <v>11431</v>
      </c>
      <c r="O7579" t="s">
        <v>14639</v>
      </c>
      <c r="P7579">
        <v>2</v>
      </c>
      <c r="Q7579">
        <v>446</v>
      </c>
      <c r="R7579">
        <v>343</v>
      </c>
      <c r="W7579">
        <v>0.30595600000000001</v>
      </c>
      <c r="X7579">
        <v>0.36714720000000001</v>
      </c>
    </row>
    <row r="7580" spans="1:24" hidden="1" x14ac:dyDescent="0.3">
      <c r="A7580" t="s">
        <v>23099</v>
      </c>
      <c r="B7580" t="s">
        <v>8174</v>
      </c>
      <c r="C7580" t="s">
        <v>23100</v>
      </c>
      <c r="D7580" t="s">
        <v>23101</v>
      </c>
      <c r="E7580" t="s">
        <v>113</v>
      </c>
      <c r="F7580" t="s">
        <v>23102</v>
      </c>
      <c r="G7580" t="s">
        <v>247</v>
      </c>
      <c r="H7580" t="s">
        <v>308</v>
      </c>
      <c r="I7580" t="s">
        <v>115</v>
      </c>
      <c r="J7580" t="s">
        <v>23103</v>
      </c>
      <c r="K7580" t="s">
        <v>23104</v>
      </c>
      <c r="L7580" t="s">
        <v>9030</v>
      </c>
      <c r="M7580">
        <v>58</v>
      </c>
      <c r="N7580" t="s">
        <v>9085</v>
      </c>
      <c r="O7580" t="s">
        <v>10329</v>
      </c>
      <c r="P7580">
        <v>2</v>
      </c>
      <c r="Q7580">
        <v>2580</v>
      </c>
      <c r="R7580">
        <v>590</v>
      </c>
      <c r="T7580">
        <v>280</v>
      </c>
      <c r="U7580">
        <v>75</v>
      </c>
      <c r="W7580">
        <v>3.0444</v>
      </c>
      <c r="X7580">
        <v>3.6532799999999996</v>
      </c>
    </row>
    <row r="7581" spans="1:24" hidden="1" x14ac:dyDescent="0.3">
      <c r="A7581" t="s">
        <v>23105</v>
      </c>
      <c r="B7581" t="s">
        <v>8179</v>
      </c>
      <c r="C7581" t="s">
        <v>23100</v>
      </c>
      <c r="D7581" t="s">
        <v>23101</v>
      </c>
      <c r="E7581" t="s">
        <v>113</v>
      </c>
      <c r="F7581" t="s">
        <v>23102</v>
      </c>
      <c r="G7581" t="s">
        <v>247</v>
      </c>
      <c r="H7581" t="s">
        <v>308</v>
      </c>
      <c r="I7581" t="s">
        <v>115</v>
      </c>
      <c r="J7581" t="s">
        <v>23103</v>
      </c>
      <c r="K7581" t="s">
        <v>23104</v>
      </c>
      <c r="L7581" t="s">
        <v>9030</v>
      </c>
      <c r="M7581">
        <v>59</v>
      </c>
      <c r="N7581" t="s">
        <v>9085</v>
      </c>
      <c r="O7581" t="s">
        <v>9289</v>
      </c>
      <c r="P7581">
        <v>2</v>
      </c>
      <c r="Q7581">
        <v>400</v>
      </c>
      <c r="R7581">
        <v>300</v>
      </c>
      <c r="W7581">
        <v>0.24</v>
      </c>
      <c r="X7581">
        <v>0.28799999999999998</v>
      </c>
    </row>
    <row r="7582" spans="1:24" hidden="1" x14ac:dyDescent="0.3">
      <c r="A7582" t="s">
        <v>23106</v>
      </c>
      <c r="B7582" t="s">
        <v>8536</v>
      </c>
      <c r="C7582" t="s">
        <v>23100</v>
      </c>
      <c r="D7582" t="s">
        <v>23101</v>
      </c>
      <c r="E7582" t="s">
        <v>113</v>
      </c>
      <c r="F7582" t="s">
        <v>23102</v>
      </c>
      <c r="G7582" t="s">
        <v>247</v>
      </c>
      <c r="H7582" t="s">
        <v>308</v>
      </c>
      <c r="I7582" t="s">
        <v>115</v>
      </c>
      <c r="J7582" t="s">
        <v>23103</v>
      </c>
      <c r="K7582" t="s">
        <v>23104</v>
      </c>
      <c r="L7582" t="s">
        <v>9030</v>
      </c>
      <c r="M7582">
        <v>58</v>
      </c>
      <c r="N7582" t="s">
        <v>9085</v>
      </c>
      <c r="O7582" t="s">
        <v>9131</v>
      </c>
      <c r="P7582">
        <v>2</v>
      </c>
      <c r="Q7582">
        <v>210</v>
      </c>
      <c r="R7582">
        <v>210</v>
      </c>
      <c r="W7582">
        <v>8.8200000000000001E-2</v>
      </c>
      <c r="X7582">
        <v>0.10584</v>
      </c>
    </row>
    <row r="7583" spans="1:24" hidden="1" x14ac:dyDescent="0.3">
      <c r="A7583" t="s">
        <v>23107</v>
      </c>
      <c r="B7583" t="s">
        <v>8211</v>
      </c>
      <c r="C7583" t="s">
        <v>23100</v>
      </c>
      <c r="D7583" t="s">
        <v>23101</v>
      </c>
      <c r="E7583" t="s">
        <v>113</v>
      </c>
      <c r="F7583" t="s">
        <v>23102</v>
      </c>
      <c r="G7583" t="s">
        <v>247</v>
      </c>
      <c r="H7583" t="s">
        <v>308</v>
      </c>
      <c r="I7583" t="s">
        <v>115</v>
      </c>
      <c r="J7583" t="s">
        <v>23103</v>
      </c>
      <c r="K7583" t="s">
        <v>23104</v>
      </c>
      <c r="L7583" t="s">
        <v>9030</v>
      </c>
      <c r="M7583">
        <v>58</v>
      </c>
      <c r="N7583" t="s">
        <v>10031</v>
      </c>
      <c r="O7583" t="s">
        <v>9344</v>
      </c>
      <c r="P7583">
        <v>1</v>
      </c>
      <c r="Q7583">
        <v>0.6</v>
      </c>
      <c r="T7583">
        <v>283.04000000000002</v>
      </c>
      <c r="W7583">
        <v>0.28274333882308139</v>
      </c>
      <c r="X7583">
        <v>0.45238934211693027</v>
      </c>
    </row>
    <row r="7584" spans="1:24" hidden="1" x14ac:dyDescent="0.3">
      <c r="A7584" t="s">
        <v>23108</v>
      </c>
      <c r="B7584" t="s">
        <v>1304</v>
      </c>
      <c r="C7584" t="s">
        <v>23100</v>
      </c>
      <c r="D7584" t="s">
        <v>23101</v>
      </c>
      <c r="E7584" t="s">
        <v>113</v>
      </c>
      <c r="F7584" t="s">
        <v>23102</v>
      </c>
      <c r="G7584" t="s">
        <v>247</v>
      </c>
      <c r="H7584" t="s">
        <v>308</v>
      </c>
      <c r="I7584" t="s">
        <v>115</v>
      </c>
      <c r="J7584" t="s">
        <v>23103</v>
      </c>
      <c r="K7584" t="s">
        <v>23104</v>
      </c>
      <c r="L7584" t="s">
        <v>9030</v>
      </c>
      <c r="M7584">
        <v>0</v>
      </c>
      <c r="N7584" t="s">
        <v>113</v>
      </c>
      <c r="O7584" t="s">
        <v>13812</v>
      </c>
      <c r="P7584">
        <v>1</v>
      </c>
    </row>
    <row r="7585" spans="1:24" hidden="1" x14ac:dyDescent="0.3">
      <c r="A7585" t="s">
        <v>23109</v>
      </c>
      <c r="B7585" t="s">
        <v>8174</v>
      </c>
      <c r="C7585" t="s">
        <v>8135</v>
      </c>
      <c r="D7585" t="s">
        <v>8134</v>
      </c>
      <c r="E7585" t="s">
        <v>113</v>
      </c>
      <c r="F7585" t="s">
        <v>8136</v>
      </c>
      <c r="G7585" t="s">
        <v>247</v>
      </c>
      <c r="H7585" t="s">
        <v>308</v>
      </c>
      <c r="I7585" t="s">
        <v>115</v>
      </c>
      <c r="J7585" t="s">
        <v>23110</v>
      </c>
      <c r="K7585" t="s">
        <v>23111</v>
      </c>
      <c r="L7585" t="s">
        <v>8903</v>
      </c>
      <c r="M7585">
        <v>30</v>
      </c>
      <c r="N7585" t="s">
        <v>9659</v>
      </c>
      <c r="O7585" t="s">
        <v>9491</v>
      </c>
      <c r="P7585">
        <v>3</v>
      </c>
      <c r="Q7585">
        <v>1499</v>
      </c>
      <c r="R7585">
        <v>395</v>
      </c>
      <c r="T7585">
        <v>0</v>
      </c>
      <c r="U7585">
        <v>140</v>
      </c>
      <c r="V7585">
        <v>230</v>
      </c>
      <c r="W7585">
        <v>1.7763150000000001</v>
      </c>
      <c r="X7585">
        <v>2.1315780000000002</v>
      </c>
    </row>
    <row r="7586" spans="1:24" hidden="1" x14ac:dyDescent="0.3">
      <c r="A7586" t="s">
        <v>23112</v>
      </c>
      <c r="B7586" t="s">
        <v>8617</v>
      </c>
      <c r="C7586" t="s">
        <v>8135</v>
      </c>
      <c r="D7586" t="s">
        <v>8134</v>
      </c>
      <c r="E7586" t="s">
        <v>113</v>
      </c>
      <c r="F7586" t="s">
        <v>8136</v>
      </c>
      <c r="G7586" t="s">
        <v>247</v>
      </c>
      <c r="H7586" t="s">
        <v>308</v>
      </c>
      <c r="I7586" t="s">
        <v>115</v>
      </c>
      <c r="J7586" t="s">
        <v>23110</v>
      </c>
      <c r="K7586" t="s">
        <v>23111</v>
      </c>
      <c r="L7586" t="s">
        <v>8903</v>
      </c>
      <c r="M7586">
        <v>30</v>
      </c>
      <c r="N7586" t="s">
        <v>8614</v>
      </c>
      <c r="O7586" t="s">
        <v>9835</v>
      </c>
      <c r="P7586">
        <v>3</v>
      </c>
      <c r="Q7586">
        <v>694</v>
      </c>
      <c r="R7586">
        <v>408</v>
      </c>
      <c r="T7586">
        <v>0</v>
      </c>
      <c r="U7586">
        <v>140</v>
      </c>
      <c r="V7586">
        <v>230</v>
      </c>
      <c r="W7586">
        <v>0.84945599999999999</v>
      </c>
      <c r="X7586">
        <v>1.0193471999999999</v>
      </c>
    </row>
    <row r="7587" spans="1:24" hidden="1" x14ac:dyDescent="0.3">
      <c r="A7587" t="s">
        <v>23113</v>
      </c>
      <c r="B7587" t="s">
        <v>8179</v>
      </c>
      <c r="C7587" t="s">
        <v>8135</v>
      </c>
      <c r="D7587" t="s">
        <v>8134</v>
      </c>
      <c r="E7587" t="s">
        <v>113</v>
      </c>
      <c r="F7587" t="s">
        <v>8136</v>
      </c>
      <c r="G7587" t="s">
        <v>247</v>
      </c>
      <c r="H7587" t="s">
        <v>308</v>
      </c>
      <c r="I7587" t="s">
        <v>115</v>
      </c>
      <c r="J7587" t="s">
        <v>23110</v>
      </c>
      <c r="K7587" t="s">
        <v>23111</v>
      </c>
      <c r="L7587" t="s">
        <v>8903</v>
      </c>
      <c r="M7587">
        <v>30</v>
      </c>
      <c r="N7587" t="s">
        <v>8614</v>
      </c>
      <c r="O7587" t="s">
        <v>16290</v>
      </c>
      <c r="P7587">
        <v>3</v>
      </c>
      <c r="Q7587">
        <v>533</v>
      </c>
      <c r="R7587">
        <v>398</v>
      </c>
      <c r="W7587">
        <v>0.63640200000000002</v>
      </c>
      <c r="X7587">
        <v>0.76368239999999998</v>
      </c>
    </row>
    <row r="7588" spans="1:24" hidden="1" x14ac:dyDescent="0.3">
      <c r="A7588" t="s">
        <v>23114</v>
      </c>
      <c r="B7588" t="s">
        <v>8536</v>
      </c>
      <c r="C7588" t="s">
        <v>8135</v>
      </c>
      <c r="D7588" t="s">
        <v>8134</v>
      </c>
      <c r="E7588" t="s">
        <v>113</v>
      </c>
      <c r="F7588" t="s">
        <v>8136</v>
      </c>
      <c r="G7588" t="s">
        <v>247</v>
      </c>
      <c r="H7588" t="s">
        <v>308</v>
      </c>
      <c r="I7588" t="s">
        <v>115</v>
      </c>
      <c r="J7588" t="s">
        <v>23110</v>
      </c>
      <c r="K7588" t="s">
        <v>23111</v>
      </c>
      <c r="L7588" t="s">
        <v>8903</v>
      </c>
      <c r="M7588">
        <v>28</v>
      </c>
      <c r="N7588" t="s">
        <v>9085</v>
      </c>
      <c r="O7588" t="s">
        <v>9131</v>
      </c>
      <c r="P7588">
        <v>2</v>
      </c>
      <c r="Q7588">
        <v>210</v>
      </c>
      <c r="R7588">
        <v>210</v>
      </c>
      <c r="W7588">
        <v>8.8200000000000001E-2</v>
      </c>
      <c r="X7588">
        <v>0.10584</v>
      </c>
    </row>
    <row r="7589" spans="1:24" hidden="1" x14ac:dyDescent="0.3">
      <c r="A7589" t="s">
        <v>23115</v>
      </c>
      <c r="B7589" t="s">
        <v>8211</v>
      </c>
      <c r="C7589" t="s">
        <v>8135</v>
      </c>
      <c r="D7589" t="s">
        <v>8134</v>
      </c>
      <c r="E7589" t="s">
        <v>113</v>
      </c>
      <c r="F7589" t="s">
        <v>8136</v>
      </c>
      <c r="G7589" t="s">
        <v>247</v>
      </c>
      <c r="H7589" t="s">
        <v>308</v>
      </c>
      <c r="I7589" t="s">
        <v>115</v>
      </c>
      <c r="J7589" t="s">
        <v>23110</v>
      </c>
      <c r="K7589" t="s">
        <v>23111</v>
      </c>
      <c r="L7589" t="s">
        <v>8903</v>
      </c>
      <c r="M7589">
        <v>28</v>
      </c>
      <c r="N7589" t="s">
        <v>10031</v>
      </c>
      <c r="O7589" t="s">
        <v>9344</v>
      </c>
      <c r="P7589">
        <v>1</v>
      </c>
      <c r="Q7589">
        <v>0.6</v>
      </c>
      <c r="T7589">
        <v>244.13</v>
      </c>
      <c r="W7589">
        <v>0.28274333882308139</v>
      </c>
      <c r="X7589">
        <v>0.45238934211693027</v>
      </c>
    </row>
    <row r="7590" spans="1:24" hidden="1" x14ac:dyDescent="0.3">
      <c r="A7590" t="s">
        <v>23116</v>
      </c>
      <c r="B7590" t="s">
        <v>1304</v>
      </c>
      <c r="C7590" t="s">
        <v>8135</v>
      </c>
      <c r="D7590" t="s">
        <v>8134</v>
      </c>
      <c r="E7590" t="s">
        <v>113</v>
      </c>
      <c r="F7590" t="s">
        <v>8136</v>
      </c>
      <c r="G7590" t="s">
        <v>247</v>
      </c>
      <c r="H7590" t="s">
        <v>308</v>
      </c>
      <c r="I7590" t="s">
        <v>115</v>
      </c>
      <c r="J7590" t="s">
        <v>23110</v>
      </c>
      <c r="K7590" t="s">
        <v>23111</v>
      </c>
      <c r="L7590" t="s">
        <v>8903</v>
      </c>
      <c r="M7590">
        <v>0</v>
      </c>
      <c r="N7590" t="s">
        <v>113</v>
      </c>
      <c r="O7590" t="s">
        <v>13812</v>
      </c>
      <c r="P7590">
        <v>1</v>
      </c>
    </row>
    <row r="7591" spans="1:24" hidden="1" x14ac:dyDescent="0.3">
      <c r="A7591" t="s">
        <v>23117</v>
      </c>
      <c r="B7591" t="s">
        <v>8174</v>
      </c>
      <c r="C7591" t="s">
        <v>7942</v>
      </c>
      <c r="D7591" t="s">
        <v>7941</v>
      </c>
      <c r="E7591" t="s">
        <v>113</v>
      </c>
      <c r="F7591" t="s">
        <v>7943</v>
      </c>
      <c r="G7591" t="s">
        <v>247</v>
      </c>
      <c r="H7591" t="s">
        <v>2643</v>
      </c>
      <c r="I7591" t="s">
        <v>285</v>
      </c>
      <c r="J7591" t="s">
        <v>23118</v>
      </c>
      <c r="K7591" t="s">
        <v>23119</v>
      </c>
      <c r="L7591" t="s">
        <v>9030</v>
      </c>
      <c r="M7591">
        <v>60</v>
      </c>
      <c r="N7591" t="s">
        <v>8442</v>
      </c>
      <c r="O7591" t="s">
        <v>10966</v>
      </c>
      <c r="P7591">
        <v>2</v>
      </c>
      <c r="Q7591">
        <v>2500</v>
      </c>
      <c r="R7591">
        <v>500</v>
      </c>
      <c r="T7591">
        <v>95</v>
      </c>
      <c r="U7591">
        <v>250</v>
      </c>
      <c r="W7591">
        <v>2.5</v>
      </c>
      <c r="X7591">
        <v>3</v>
      </c>
    </row>
    <row r="7592" spans="1:24" hidden="1" x14ac:dyDescent="0.3">
      <c r="A7592" t="s">
        <v>23120</v>
      </c>
      <c r="B7592" t="s">
        <v>8617</v>
      </c>
      <c r="C7592" t="s">
        <v>7942</v>
      </c>
      <c r="D7592" t="s">
        <v>7941</v>
      </c>
      <c r="E7592" t="s">
        <v>113</v>
      </c>
      <c r="F7592" t="s">
        <v>7943</v>
      </c>
      <c r="G7592" t="s">
        <v>247</v>
      </c>
      <c r="H7592" t="s">
        <v>2643</v>
      </c>
      <c r="I7592" t="s">
        <v>285</v>
      </c>
      <c r="J7592" t="s">
        <v>23118</v>
      </c>
      <c r="K7592" t="s">
        <v>23119</v>
      </c>
      <c r="L7592" t="s">
        <v>9030</v>
      </c>
      <c r="M7592">
        <v>57</v>
      </c>
      <c r="N7592" t="s">
        <v>8442</v>
      </c>
      <c r="O7592" t="s">
        <v>10966</v>
      </c>
      <c r="P7592">
        <v>3</v>
      </c>
      <c r="Q7592">
        <v>2500</v>
      </c>
      <c r="R7592">
        <v>500</v>
      </c>
      <c r="T7592">
        <v>100</v>
      </c>
      <c r="U7592">
        <v>260</v>
      </c>
      <c r="V7592">
        <v>170</v>
      </c>
      <c r="W7592">
        <v>3.75</v>
      </c>
      <c r="X7592">
        <v>4.5</v>
      </c>
    </row>
    <row r="7593" spans="1:24" hidden="1" x14ac:dyDescent="0.3">
      <c r="A7593" t="s">
        <v>23121</v>
      </c>
      <c r="B7593" t="s">
        <v>8179</v>
      </c>
      <c r="C7593" t="s">
        <v>7942</v>
      </c>
      <c r="D7593" t="s">
        <v>7941</v>
      </c>
      <c r="E7593" t="s">
        <v>113</v>
      </c>
      <c r="F7593" t="s">
        <v>7943</v>
      </c>
      <c r="G7593" t="s">
        <v>247</v>
      </c>
      <c r="H7593" t="s">
        <v>2643</v>
      </c>
      <c r="I7593" t="s">
        <v>285</v>
      </c>
      <c r="J7593" t="s">
        <v>23118</v>
      </c>
      <c r="K7593" t="s">
        <v>23119</v>
      </c>
      <c r="L7593" t="s">
        <v>9030</v>
      </c>
      <c r="M7593">
        <v>60</v>
      </c>
      <c r="N7593" t="s">
        <v>9971</v>
      </c>
      <c r="O7593" t="s">
        <v>22573</v>
      </c>
      <c r="P7593">
        <v>2</v>
      </c>
      <c r="Q7593">
        <v>308</v>
      </c>
      <c r="R7593">
        <v>512</v>
      </c>
      <c r="W7593">
        <v>0.31539200000000001</v>
      </c>
      <c r="X7593">
        <v>0.37847039999999998</v>
      </c>
    </row>
    <row r="7594" spans="1:24" hidden="1" x14ac:dyDescent="0.3">
      <c r="A7594" t="s">
        <v>23122</v>
      </c>
      <c r="B7594" t="s">
        <v>8536</v>
      </c>
      <c r="C7594" t="s">
        <v>7942</v>
      </c>
      <c r="D7594" t="s">
        <v>7941</v>
      </c>
      <c r="E7594" t="s">
        <v>113</v>
      </c>
      <c r="F7594" t="s">
        <v>7943</v>
      </c>
      <c r="G7594" t="s">
        <v>247</v>
      </c>
      <c r="H7594" t="s">
        <v>2643</v>
      </c>
      <c r="I7594" t="s">
        <v>285</v>
      </c>
      <c r="J7594" t="s">
        <v>23118</v>
      </c>
      <c r="K7594" t="s">
        <v>23119</v>
      </c>
      <c r="L7594" t="s">
        <v>9030</v>
      </c>
      <c r="M7594">
        <v>57</v>
      </c>
      <c r="N7594" t="s">
        <v>8614</v>
      </c>
      <c r="O7594" t="s">
        <v>9568</v>
      </c>
      <c r="P7594">
        <v>3</v>
      </c>
      <c r="Q7594">
        <v>409</v>
      </c>
      <c r="R7594">
        <v>269</v>
      </c>
      <c r="W7594">
        <v>0.330063</v>
      </c>
      <c r="X7594">
        <v>0.39607559999999997</v>
      </c>
    </row>
    <row r="7595" spans="1:24" hidden="1" x14ac:dyDescent="0.3">
      <c r="A7595" t="s">
        <v>23123</v>
      </c>
      <c r="B7595" t="s">
        <v>8174</v>
      </c>
      <c r="C7595" t="s">
        <v>23124</v>
      </c>
      <c r="D7595" t="s">
        <v>23125</v>
      </c>
      <c r="E7595" t="s">
        <v>113</v>
      </c>
      <c r="F7595" t="s">
        <v>23126</v>
      </c>
      <c r="G7595" t="s">
        <v>247</v>
      </c>
      <c r="H7595" t="s">
        <v>371</v>
      </c>
      <c r="I7595" t="s">
        <v>860</v>
      </c>
      <c r="J7595" t="s">
        <v>23127</v>
      </c>
      <c r="K7595" t="s">
        <v>23128</v>
      </c>
      <c r="L7595" t="s">
        <v>1173</v>
      </c>
      <c r="M7595">
        <v>50</v>
      </c>
      <c r="N7595" t="s">
        <v>9085</v>
      </c>
      <c r="O7595" t="s">
        <v>17159</v>
      </c>
      <c r="P7595">
        <v>3</v>
      </c>
      <c r="Q7595">
        <v>1450</v>
      </c>
      <c r="R7595">
        <v>400</v>
      </c>
      <c r="T7595">
        <v>90</v>
      </c>
      <c r="U7595">
        <v>150</v>
      </c>
      <c r="V7595">
        <v>240</v>
      </c>
      <c r="W7595">
        <v>1.74</v>
      </c>
      <c r="X7595">
        <v>2.0880000000000001</v>
      </c>
    </row>
    <row r="7596" spans="1:24" hidden="1" x14ac:dyDescent="0.3">
      <c r="A7596" t="s">
        <v>23129</v>
      </c>
      <c r="B7596" t="s">
        <v>8617</v>
      </c>
      <c r="C7596" t="s">
        <v>23124</v>
      </c>
      <c r="D7596" t="s">
        <v>23125</v>
      </c>
      <c r="E7596" t="s">
        <v>113</v>
      </c>
      <c r="F7596" t="s">
        <v>23126</v>
      </c>
      <c r="G7596" t="s">
        <v>247</v>
      </c>
      <c r="H7596" t="s">
        <v>371</v>
      </c>
      <c r="I7596" t="s">
        <v>860</v>
      </c>
      <c r="J7596" t="s">
        <v>23127</v>
      </c>
      <c r="K7596" t="s">
        <v>23128</v>
      </c>
      <c r="L7596" t="s">
        <v>1173</v>
      </c>
      <c r="M7596">
        <v>50</v>
      </c>
      <c r="N7596" t="s">
        <v>9085</v>
      </c>
      <c r="O7596" t="s">
        <v>8647</v>
      </c>
      <c r="P7596">
        <v>3</v>
      </c>
      <c r="Q7596">
        <v>1509</v>
      </c>
      <c r="R7596">
        <v>469</v>
      </c>
      <c r="T7596">
        <v>90</v>
      </c>
      <c r="U7596">
        <v>150</v>
      </c>
      <c r="V7596">
        <v>240</v>
      </c>
      <c r="W7596">
        <v>2.1231629999999999</v>
      </c>
      <c r="X7596">
        <v>2.5477955999999997</v>
      </c>
    </row>
    <row r="7597" spans="1:24" hidden="1" x14ac:dyDescent="0.3">
      <c r="A7597" t="s">
        <v>23130</v>
      </c>
      <c r="B7597" t="s">
        <v>8179</v>
      </c>
      <c r="C7597" t="s">
        <v>23124</v>
      </c>
      <c r="D7597" t="s">
        <v>23125</v>
      </c>
      <c r="E7597" t="s">
        <v>113</v>
      </c>
      <c r="F7597" t="s">
        <v>23126</v>
      </c>
      <c r="G7597" t="s">
        <v>247</v>
      </c>
      <c r="H7597" t="s">
        <v>371</v>
      </c>
      <c r="I7597" t="s">
        <v>860</v>
      </c>
      <c r="J7597" t="s">
        <v>23127</v>
      </c>
      <c r="K7597" t="s">
        <v>23128</v>
      </c>
      <c r="L7597" t="s">
        <v>1173</v>
      </c>
      <c r="M7597">
        <v>50</v>
      </c>
      <c r="N7597" t="s">
        <v>9085</v>
      </c>
      <c r="O7597" t="s">
        <v>11880</v>
      </c>
      <c r="P7597">
        <v>3</v>
      </c>
      <c r="Q7597">
        <v>400</v>
      </c>
      <c r="R7597">
        <v>300</v>
      </c>
      <c r="W7597">
        <v>0.36</v>
      </c>
      <c r="X7597">
        <v>0.432</v>
      </c>
    </row>
    <row r="7598" spans="1:24" hidden="1" x14ac:dyDescent="0.3">
      <c r="A7598" t="s">
        <v>23131</v>
      </c>
      <c r="B7598" t="s">
        <v>8536</v>
      </c>
      <c r="C7598" t="s">
        <v>23124</v>
      </c>
      <c r="D7598" t="s">
        <v>23125</v>
      </c>
      <c r="E7598" t="s">
        <v>113</v>
      </c>
      <c r="F7598" t="s">
        <v>23126</v>
      </c>
      <c r="G7598" t="s">
        <v>247</v>
      </c>
      <c r="H7598" t="s">
        <v>371</v>
      </c>
      <c r="I7598" t="s">
        <v>860</v>
      </c>
      <c r="J7598" t="s">
        <v>23127</v>
      </c>
      <c r="K7598" t="s">
        <v>23128</v>
      </c>
      <c r="L7598" t="s">
        <v>1173</v>
      </c>
      <c r="M7598">
        <v>50</v>
      </c>
      <c r="N7598" t="s">
        <v>9085</v>
      </c>
      <c r="O7598" t="s">
        <v>16695</v>
      </c>
      <c r="P7598">
        <v>3</v>
      </c>
      <c r="Q7598">
        <v>480</v>
      </c>
      <c r="R7598">
        <v>356</v>
      </c>
      <c r="W7598">
        <v>0.51263999999999998</v>
      </c>
      <c r="X7598">
        <v>0.61516799999999994</v>
      </c>
    </row>
    <row r="7599" spans="1:24" hidden="1" x14ac:dyDescent="0.3">
      <c r="A7599" t="s">
        <v>23132</v>
      </c>
      <c r="B7599" t="s">
        <v>8539</v>
      </c>
      <c r="C7599" t="s">
        <v>23124</v>
      </c>
      <c r="D7599" t="s">
        <v>23125</v>
      </c>
      <c r="E7599" t="s">
        <v>113</v>
      </c>
      <c r="F7599" t="s">
        <v>23126</v>
      </c>
      <c r="G7599" t="s">
        <v>247</v>
      </c>
      <c r="H7599" t="s">
        <v>371</v>
      </c>
      <c r="I7599" t="s">
        <v>860</v>
      </c>
      <c r="J7599" t="s">
        <v>23127</v>
      </c>
      <c r="K7599" t="s">
        <v>23128</v>
      </c>
      <c r="L7599" t="s">
        <v>1173</v>
      </c>
      <c r="M7599">
        <v>47</v>
      </c>
      <c r="N7599" t="s">
        <v>9085</v>
      </c>
      <c r="O7599" t="s">
        <v>9131</v>
      </c>
      <c r="P7599">
        <v>1</v>
      </c>
      <c r="Q7599">
        <v>210</v>
      </c>
      <c r="R7599">
        <v>210</v>
      </c>
      <c r="W7599">
        <v>4.41E-2</v>
      </c>
      <c r="X7599">
        <v>5.2920000000000002E-2</v>
      </c>
    </row>
    <row r="7600" spans="1:24" hidden="1" x14ac:dyDescent="0.3">
      <c r="A7600" t="s">
        <v>23133</v>
      </c>
      <c r="B7600" t="s">
        <v>8211</v>
      </c>
      <c r="C7600" t="s">
        <v>23124</v>
      </c>
      <c r="D7600" t="s">
        <v>23125</v>
      </c>
      <c r="E7600" t="s">
        <v>113</v>
      </c>
      <c r="F7600" t="s">
        <v>23126</v>
      </c>
      <c r="G7600" t="s">
        <v>247</v>
      </c>
      <c r="H7600" t="s">
        <v>371</v>
      </c>
      <c r="I7600" t="s">
        <v>860</v>
      </c>
      <c r="J7600" t="s">
        <v>23127</v>
      </c>
      <c r="K7600" t="s">
        <v>23128</v>
      </c>
      <c r="L7600" t="s">
        <v>1173</v>
      </c>
      <c r="M7600">
        <v>57</v>
      </c>
      <c r="N7600" t="s">
        <v>10031</v>
      </c>
      <c r="O7600" t="s">
        <v>13961</v>
      </c>
      <c r="P7600">
        <v>1</v>
      </c>
      <c r="Q7600">
        <v>0.9</v>
      </c>
      <c r="T7600">
        <v>87.4</v>
      </c>
      <c r="W7600">
        <v>0.63617251235193317</v>
      </c>
      <c r="X7600">
        <v>1.0178760197630932</v>
      </c>
    </row>
    <row r="7601" spans="1:24" hidden="1" x14ac:dyDescent="0.3">
      <c r="A7601" t="s">
        <v>23134</v>
      </c>
      <c r="B7601" t="s">
        <v>1304</v>
      </c>
      <c r="C7601" t="s">
        <v>23124</v>
      </c>
      <c r="D7601" t="s">
        <v>23125</v>
      </c>
      <c r="E7601" t="s">
        <v>113</v>
      </c>
      <c r="F7601" t="s">
        <v>23126</v>
      </c>
      <c r="G7601" t="s">
        <v>247</v>
      </c>
      <c r="H7601" t="s">
        <v>371</v>
      </c>
      <c r="I7601" t="s">
        <v>860</v>
      </c>
      <c r="J7601" t="s">
        <v>23127</v>
      </c>
      <c r="K7601" t="s">
        <v>23128</v>
      </c>
      <c r="L7601" t="s">
        <v>1173</v>
      </c>
      <c r="M7601">
        <v>0</v>
      </c>
      <c r="N7601" t="s">
        <v>113</v>
      </c>
      <c r="O7601" t="s">
        <v>13812</v>
      </c>
      <c r="P7601">
        <v>1</v>
      </c>
    </row>
    <row r="7602" spans="1:24" hidden="1" x14ac:dyDescent="0.3">
      <c r="A7602" t="s">
        <v>23135</v>
      </c>
      <c r="B7602" t="s">
        <v>8174</v>
      </c>
      <c r="C7602" t="s">
        <v>8117</v>
      </c>
      <c r="D7602" t="s">
        <v>8116</v>
      </c>
      <c r="E7602" t="s">
        <v>113</v>
      </c>
      <c r="F7602" t="s">
        <v>8118</v>
      </c>
      <c r="G7602" t="s">
        <v>247</v>
      </c>
      <c r="H7602" t="s">
        <v>308</v>
      </c>
      <c r="I7602" t="s">
        <v>344</v>
      </c>
      <c r="J7602" t="s">
        <v>23136</v>
      </c>
      <c r="K7602" t="s">
        <v>23137</v>
      </c>
      <c r="L7602" t="s">
        <v>8903</v>
      </c>
      <c r="M7602">
        <v>30</v>
      </c>
      <c r="N7602" t="s">
        <v>8614</v>
      </c>
      <c r="O7602" t="s">
        <v>17673</v>
      </c>
      <c r="P7602">
        <v>3</v>
      </c>
      <c r="Q7602">
        <v>1500</v>
      </c>
      <c r="R7602">
        <v>488</v>
      </c>
      <c r="T7602">
        <v>60</v>
      </c>
      <c r="U7602">
        <v>180</v>
      </c>
      <c r="V7602">
        <v>300</v>
      </c>
      <c r="W7602">
        <v>2.1960000000000002</v>
      </c>
      <c r="X7602">
        <v>2.6352000000000002</v>
      </c>
    </row>
    <row r="7603" spans="1:24" hidden="1" x14ac:dyDescent="0.3">
      <c r="A7603" t="s">
        <v>23138</v>
      </c>
      <c r="B7603" t="s">
        <v>8179</v>
      </c>
      <c r="C7603" t="s">
        <v>8117</v>
      </c>
      <c r="D7603" t="s">
        <v>8116</v>
      </c>
      <c r="E7603" t="s">
        <v>113</v>
      </c>
      <c r="F7603" t="s">
        <v>8118</v>
      </c>
      <c r="G7603" t="s">
        <v>247</v>
      </c>
      <c r="H7603" t="s">
        <v>308</v>
      </c>
      <c r="I7603" t="s">
        <v>344</v>
      </c>
      <c r="J7603" t="s">
        <v>23136</v>
      </c>
      <c r="K7603" t="s">
        <v>23137</v>
      </c>
      <c r="L7603" t="s">
        <v>8903</v>
      </c>
      <c r="M7603">
        <v>30</v>
      </c>
      <c r="N7603" t="s">
        <v>8614</v>
      </c>
      <c r="O7603" t="s">
        <v>9568</v>
      </c>
      <c r="P7603">
        <v>3</v>
      </c>
      <c r="Q7603">
        <v>409</v>
      </c>
      <c r="R7603">
        <v>269</v>
      </c>
      <c r="W7603">
        <v>0.330063</v>
      </c>
      <c r="X7603">
        <v>0.39607559999999997</v>
      </c>
    </row>
    <row r="7604" spans="1:24" hidden="1" x14ac:dyDescent="0.3">
      <c r="A7604" t="s">
        <v>23139</v>
      </c>
      <c r="B7604" t="s">
        <v>8536</v>
      </c>
      <c r="C7604" t="s">
        <v>8117</v>
      </c>
      <c r="D7604" t="s">
        <v>8116</v>
      </c>
      <c r="E7604" t="s">
        <v>113</v>
      </c>
      <c r="F7604" t="s">
        <v>8118</v>
      </c>
      <c r="G7604" t="s">
        <v>247</v>
      </c>
      <c r="H7604" t="s">
        <v>308</v>
      </c>
      <c r="I7604" t="s">
        <v>344</v>
      </c>
      <c r="J7604" t="s">
        <v>23136</v>
      </c>
      <c r="K7604" t="s">
        <v>23137</v>
      </c>
      <c r="L7604" t="s">
        <v>8903</v>
      </c>
      <c r="M7604">
        <v>27</v>
      </c>
      <c r="N7604" t="s">
        <v>9085</v>
      </c>
      <c r="O7604" t="s">
        <v>9131</v>
      </c>
      <c r="P7604">
        <v>1</v>
      </c>
      <c r="Q7604">
        <v>210</v>
      </c>
      <c r="R7604">
        <v>210</v>
      </c>
      <c r="W7604">
        <v>4.41E-2</v>
      </c>
      <c r="X7604">
        <v>5.2920000000000002E-2</v>
      </c>
    </row>
    <row r="7605" spans="1:24" hidden="1" x14ac:dyDescent="0.3">
      <c r="A7605" t="s">
        <v>23140</v>
      </c>
      <c r="B7605" t="s">
        <v>8211</v>
      </c>
      <c r="C7605" t="s">
        <v>8117</v>
      </c>
      <c r="D7605" t="s">
        <v>8116</v>
      </c>
      <c r="E7605" t="s">
        <v>113</v>
      </c>
      <c r="F7605" t="s">
        <v>8118</v>
      </c>
      <c r="G7605" t="s">
        <v>247</v>
      </c>
      <c r="H7605" t="s">
        <v>308</v>
      </c>
      <c r="I7605" t="s">
        <v>344</v>
      </c>
      <c r="J7605" t="s">
        <v>23136</v>
      </c>
      <c r="K7605" t="s">
        <v>23137</v>
      </c>
      <c r="L7605" t="s">
        <v>8903</v>
      </c>
      <c r="M7605">
        <v>27</v>
      </c>
      <c r="N7605" t="s">
        <v>10031</v>
      </c>
      <c r="O7605" t="s">
        <v>13961</v>
      </c>
      <c r="P7605">
        <v>1</v>
      </c>
      <c r="Q7605">
        <v>0.9</v>
      </c>
      <c r="T7605">
        <v>254</v>
      </c>
      <c r="W7605">
        <v>0.63617251235193317</v>
      </c>
      <c r="X7605">
        <v>1.0178760197630932</v>
      </c>
    </row>
    <row r="7606" spans="1:24" hidden="1" x14ac:dyDescent="0.3">
      <c r="A7606" t="s">
        <v>23141</v>
      </c>
      <c r="B7606" t="s">
        <v>1304</v>
      </c>
      <c r="C7606" t="s">
        <v>8117</v>
      </c>
      <c r="D7606" t="s">
        <v>8116</v>
      </c>
      <c r="E7606" t="s">
        <v>113</v>
      </c>
      <c r="F7606" t="s">
        <v>8118</v>
      </c>
      <c r="G7606" t="s">
        <v>247</v>
      </c>
      <c r="H7606" t="s">
        <v>308</v>
      </c>
      <c r="I7606" t="s">
        <v>344</v>
      </c>
      <c r="J7606" t="s">
        <v>23136</v>
      </c>
      <c r="K7606" t="s">
        <v>23137</v>
      </c>
      <c r="L7606" t="s">
        <v>8903</v>
      </c>
      <c r="M7606">
        <v>0</v>
      </c>
      <c r="N7606" t="s">
        <v>113</v>
      </c>
      <c r="O7606" t="s">
        <v>13812</v>
      </c>
      <c r="P7606">
        <v>1</v>
      </c>
    </row>
    <row r="7607" spans="1:24" hidden="1" x14ac:dyDescent="0.3">
      <c r="A7607" t="s">
        <v>23142</v>
      </c>
      <c r="B7607" t="s">
        <v>8174</v>
      </c>
      <c r="C7607" t="s">
        <v>5679</v>
      </c>
      <c r="D7607" t="s">
        <v>23143</v>
      </c>
      <c r="E7607" t="s">
        <v>113</v>
      </c>
      <c r="F7607" t="s">
        <v>16522</v>
      </c>
      <c r="G7607" t="s">
        <v>133</v>
      </c>
      <c r="H7607" t="s">
        <v>354</v>
      </c>
      <c r="I7607" t="s">
        <v>115</v>
      </c>
      <c r="J7607" t="s">
        <v>23144</v>
      </c>
      <c r="K7607" t="s">
        <v>23145</v>
      </c>
      <c r="L7607" t="s">
        <v>9030</v>
      </c>
      <c r="M7607">
        <v>60</v>
      </c>
      <c r="N7607" t="s">
        <v>113</v>
      </c>
      <c r="O7607" t="s">
        <v>17235</v>
      </c>
      <c r="P7607">
        <v>2</v>
      </c>
      <c r="Q7607">
        <v>2500</v>
      </c>
      <c r="R7607">
        <v>355</v>
      </c>
      <c r="S7607">
        <v>145</v>
      </c>
      <c r="T7607">
        <v>40</v>
      </c>
      <c r="U7607">
        <v>200</v>
      </c>
      <c r="W7607">
        <v>1.7749999999999999</v>
      </c>
      <c r="X7607">
        <v>2.13</v>
      </c>
    </row>
    <row r="7608" spans="1:24" hidden="1" x14ac:dyDescent="0.3">
      <c r="A7608" t="s">
        <v>23146</v>
      </c>
      <c r="B7608" t="s">
        <v>8179</v>
      </c>
      <c r="C7608" t="s">
        <v>5679</v>
      </c>
      <c r="D7608" t="s">
        <v>23143</v>
      </c>
      <c r="E7608" t="s">
        <v>113</v>
      </c>
      <c r="F7608" t="s">
        <v>16522</v>
      </c>
      <c r="G7608" t="s">
        <v>133</v>
      </c>
      <c r="H7608" t="s">
        <v>354</v>
      </c>
      <c r="I7608" t="s">
        <v>115</v>
      </c>
      <c r="J7608" t="s">
        <v>23144</v>
      </c>
      <c r="K7608" t="s">
        <v>23145</v>
      </c>
      <c r="L7608" t="s">
        <v>9030</v>
      </c>
      <c r="M7608">
        <v>60</v>
      </c>
      <c r="N7608" t="s">
        <v>113</v>
      </c>
      <c r="O7608" t="s">
        <v>17706</v>
      </c>
      <c r="P7608">
        <v>1</v>
      </c>
      <c r="Q7608">
        <v>466</v>
      </c>
      <c r="R7608">
        <v>343</v>
      </c>
      <c r="S7608">
        <v>154</v>
      </c>
      <c r="W7608">
        <v>0.15983800000000001</v>
      </c>
      <c r="X7608">
        <v>0.19180559999999999</v>
      </c>
    </row>
    <row r="7609" spans="1:24" hidden="1" x14ac:dyDescent="0.3">
      <c r="A7609" t="s">
        <v>23147</v>
      </c>
      <c r="B7609" t="s">
        <v>8362</v>
      </c>
      <c r="C7609" t="s">
        <v>5679</v>
      </c>
      <c r="D7609" t="s">
        <v>23143</v>
      </c>
      <c r="E7609" t="s">
        <v>113</v>
      </c>
      <c r="F7609" t="s">
        <v>16522</v>
      </c>
      <c r="G7609" t="s">
        <v>133</v>
      </c>
      <c r="H7609" t="s">
        <v>354</v>
      </c>
      <c r="I7609" t="s">
        <v>115</v>
      </c>
      <c r="J7609" t="s">
        <v>23144</v>
      </c>
      <c r="K7609" t="s">
        <v>23145</v>
      </c>
      <c r="L7609" t="s">
        <v>9030</v>
      </c>
      <c r="M7609">
        <v>0</v>
      </c>
      <c r="O7609" t="s">
        <v>15026</v>
      </c>
      <c r="P7609">
        <v>1</v>
      </c>
      <c r="W7609">
        <v>0</v>
      </c>
      <c r="X7609">
        <v>0</v>
      </c>
    </row>
    <row r="7610" spans="1:24" hidden="1" x14ac:dyDescent="0.3">
      <c r="A7610" t="s">
        <v>23148</v>
      </c>
      <c r="B7610" t="s">
        <v>8174</v>
      </c>
      <c r="C7610" t="s">
        <v>23149</v>
      </c>
      <c r="D7610" t="s">
        <v>23150</v>
      </c>
      <c r="E7610" t="s">
        <v>113</v>
      </c>
      <c r="F7610" t="s">
        <v>23151</v>
      </c>
      <c r="G7610" t="s">
        <v>133</v>
      </c>
      <c r="H7610" t="s">
        <v>2044</v>
      </c>
      <c r="I7610" t="s">
        <v>438</v>
      </c>
      <c r="J7610" t="s">
        <v>23152</v>
      </c>
      <c r="K7610" t="s">
        <v>23153</v>
      </c>
      <c r="L7610" t="s">
        <v>9030</v>
      </c>
      <c r="M7610">
        <v>60</v>
      </c>
      <c r="N7610" t="s">
        <v>113</v>
      </c>
      <c r="O7610" t="s">
        <v>20006</v>
      </c>
      <c r="P7610">
        <v>2</v>
      </c>
      <c r="Q7610">
        <v>2500</v>
      </c>
      <c r="R7610">
        <v>355</v>
      </c>
      <c r="S7610">
        <v>192</v>
      </c>
      <c r="T7610">
        <v>160</v>
      </c>
      <c r="U7610">
        <v>340</v>
      </c>
      <c r="W7610">
        <v>1.7749999999999999</v>
      </c>
      <c r="X7610">
        <v>2.13</v>
      </c>
    </row>
    <row r="7611" spans="1:24" hidden="1" x14ac:dyDescent="0.3">
      <c r="A7611" t="s">
        <v>23154</v>
      </c>
      <c r="B7611" t="s">
        <v>8179</v>
      </c>
      <c r="C7611" t="s">
        <v>23149</v>
      </c>
      <c r="D7611" t="s">
        <v>23150</v>
      </c>
      <c r="E7611" t="s">
        <v>113</v>
      </c>
      <c r="F7611" t="s">
        <v>23151</v>
      </c>
      <c r="G7611" t="s">
        <v>133</v>
      </c>
      <c r="H7611" t="s">
        <v>2044</v>
      </c>
      <c r="I7611" t="s">
        <v>438</v>
      </c>
      <c r="J7611" t="s">
        <v>23152</v>
      </c>
      <c r="K7611" t="s">
        <v>23153</v>
      </c>
      <c r="L7611" t="s">
        <v>9030</v>
      </c>
      <c r="M7611">
        <v>60</v>
      </c>
      <c r="N7611" t="s">
        <v>113</v>
      </c>
      <c r="O7611" t="s">
        <v>17706</v>
      </c>
      <c r="P7611">
        <v>1</v>
      </c>
      <c r="Q7611">
        <v>441</v>
      </c>
      <c r="R7611">
        <v>402</v>
      </c>
      <c r="S7611">
        <v>118</v>
      </c>
      <c r="W7611">
        <v>0.177282</v>
      </c>
      <c r="X7611">
        <v>0.21273839999999999</v>
      </c>
    </row>
    <row r="7612" spans="1:24" hidden="1" x14ac:dyDescent="0.3">
      <c r="A7612" t="s">
        <v>23155</v>
      </c>
      <c r="B7612" t="s">
        <v>8536</v>
      </c>
      <c r="C7612" t="s">
        <v>23149</v>
      </c>
      <c r="D7612" t="s">
        <v>23150</v>
      </c>
      <c r="E7612" t="s">
        <v>113</v>
      </c>
      <c r="F7612" t="s">
        <v>23151</v>
      </c>
      <c r="G7612" t="s">
        <v>133</v>
      </c>
      <c r="H7612" t="s">
        <v>2044</v>
      </c>
      <c r="I7612" t="s">
        <v>438</v>
      </c>
      <c r="J7612" t="s">
        <v>23152</v>
      </c>
      <c r="K7612" t="s">
        <v>23153</v>
      </c>
      <c r="L7612" t="s">
        <v>9030</v>
      </c>
      <c r="M7612">
        <v>58</v>
      </c>
      <c r="N7612" t="s">
        <v>113</v>
      </c>
      <c r="O7612" t="s">
        <v>23156</v>
      </c>
      <c r="P7612">
        <v>1</v>
      </c>
      <c r="Q7612">
        <v>441</v>
      </c>
      <c r="R7612">
        <v>402</v>
      </c>
      <c r="S7612">
        <v>118</v>
      </c>
      <c r="W7612">
        <v>0.177282</v>
      </c>
      <c r="X7612">
        <v>0.21273839999999999</v>
      </c>
    </row>
    <row r="7613" spans="1:24" hidden="1" x14ac:dyDescent="0.3">
      <c r="A7613" t="s">
        <v>23157</v>
      </c>
      <c r="B7613" t="s">
        <v>8211</v>
      </c>
      <c r="C7613" t="s">
        <v>23149</v>
      </c>
      <c r="D7613" t="s">
        <v>23150</v>
      </c>
      <c r="E7613" t="s">
        <v>113</v>
      </c>
      <c r="F7613" t="s">
        <v>23151</v>
      </c>
      <c r="G7613" t="s">
        <v>133</v>
      </c>
      <c r="H7613" t="s">
        <v>2044</v>
      </c>
      <c r="I7613" t="s">
        <v>438</v>
      </c>
      <c r="J7613" t="s">
        <v>23152</v>
      </c>
      <c r="K7613" t="s">
        <v>23153</v>
      </c>
      <c r="L7613" t="s">
        <v>9030</v>
      </c>
      <c r="M7613">
        <v>58</v>
      </c>
      <c r="N7613" t="s">
        <v>113</v>
      </c>
      <c r="O7613" t="s">
        <v>9493</v>
      </c>
      <c r="P7613">
        <v>1</v>
      </c>
      <c r="Q7613">
        <v>0.6</v>
      </c>
      <c r="T7613">
        <v>323</v>
      </c>
      <c r="W7613">
        <v>0.28274333882308139</v>
      </c>
      <c r="X7613">
        <v>0.45238934211693027</v>
      </c>
    </row>
    <row r="7614" spans="1:24" hidden="1" x14ac:dyDescent="0.3">
      <c r="A7614" t="s">
        <v>23158</v>
      </c>
      <c r="B7614" t="s">
        <v>8174</v>
      </c>
      <c r="C7614" t="s">
        <v>22271</v>
      </c>
      <c r="D7614" t="s">
        <v>23159</v>
      </c>
      <c r="E7614" t="s">
        <v>113</v>
      </c>
      <c r="F7614" t="s">
        <v>22273</v>
      </c>
      <c r="G7614" t="s">
        <v>133</v>
      </c>
      <c r="H7614" t="s">
        <v>2044</v>
      </c>
      <c r="I7614" t="s">
        <v>438</v>
      </c>
      <c r="J7614" t="s">
        <v>23160</v>
      </c>
      <c r="K7614" t="s">
        <v>23161</v>
      </c>
      <c r="L7614" t="s">
        <v>8842</v>
      </c>
      <c r="M7614">
        <v>70</v>
      </c>
      <c r="N7614" t="s">
        <v>113</v>
      </c>
      <c r="O7614" t="s">
        <v>20006</v>
      </c>
      <c r="P7614">
        <v>3</v>
      </c>
      <c r="Q7614">
        <v>2500</v>
      </c>
      <c r="R7614">
        <v>355</v>
      </c>
      <c r="S7614">
        <v>192</v>
      </c>
      <c r="T7614">
        <v>85</v>
      </c>
      <c r="U7614">
        <v>150</v>
      </c>
      <c r="V7614">
        <v>260</v>
      </c>
      <c r="W7614">
        <v>2.6625000000000001</v>
      </c>
      <c r="X7614">
        <v>3.1949999999999998</v>
      </c>
    </row>
    <row r="7615" spans="1:24" hidden="1" x14ac:dyDescent="0.3">
      <c r="A7615" t="s">
        <v>23162</v>
      </c>
      <c r="B7615" t="s">
        <v>8179</v>
      </c>
      <c r="C7615" t="s">
        <v>22271</v>
      </c>
      <c r="D7615" t="s">
        <v>23159</v>
      </c>
      <c r="E7615" t="s">
        <v>113</v>
      </c>
      <c r="F7615" t="s">
        <v>22273</v>
      </c>
      <c r="G7615" t="s">
        <v>133</v>
      </c>
      <c r="H7615" t="s">
        <v>2044</v>
      </c>
      <c r="I7615" t="s">
        <v>438</v>
      </c>
      <c r="J7615" t="s">
        <v>23160</v>
      </c>
      <c r="K7615" t="s">
        <v>23161</v>
      </c>
      <c r="L7615" t="s">
        <v>8842</v>
      </c>
      <c r="M7615">
        <v>70</v>
      </c>
      <c r="N7615" t="s">
        <v>113</v>
      </c>
      <c r="O7615" t="s">
        <v>17706</v>
      </c>
      <c r="P7615">
        <v>1</v>
      </c>
      <c r="Q7615">
        <v>441</v>
      </c>
      <c r="R7615">
        <v>402</v>
      </c>
      <c r="S7615">
        <v>118</v>
      </c>
      <c r="W7615">
        <v>0.177282</v>
      </c>
      <c r="X7615">
        <v>0.21273839999999999</v>
      </c>
    </row>
    <row r="7616" spans="1:24" hidden="1" x14ac:dyDescent="0.3">
      <c r="A7616" t="s">
        <v>23163</v>
      </c>
      <c r="B7616" t="s">
        <v>8536</v>
      </c>
      <c r="C7616" t="s">
        <v>22271</v>
      </c>
      <c r="D7616" t="s">
        <v>23159</v>
      </c>
      <c r="E7616" t="s">
        <v>113</v>
      </c>
      <c r="F7616" t="s">
        <v>22273</v>
      </c>
      <c r="G7616" t="s">
        <v>133</v>
      </c>
      <c r="H7616" t="s">
        <v>2044</v>
      </c>
      <c r="I7616" t="s">
        <v>438</v>
      </c>
      <c r="J7616" t="s">
        <v>23160</v>
      </c>
      <c r="K7616" t="s">
        <v>23161</v>
      </c>
      <c r="L7616" t="s">
        <v>8842</v>
      </c>
      <c r="M7616">
        <v>68</v>
      </c>
      <c r="N7616" t="s">
        <v>113</v>
      </c>
      <c r="O7616" t="s">
        <v>23156</v>
      </c>
      <c r="P7616">
        <v>1</v>
      </c>
      <c r="Q7616">
        <v>441</v>
      </c>
      <c r="R7616">
        <v>402</v>
      </c>
      <c r="S7616">
        <v>118</v>
      </c>
      <c r="W7616">
        <v>0.177282</v>
      </c>
      <c r="X7616">
        <v>0.21273839999999999</v>
      </c>
    </row>
    <row r="7617" spans="1:24" hidden="1" x14ac:dyDescent="0.3">
      <c r="A7617" t="s">
        <v>23164</v>
      </c>
      <c r="B7617" t="s">
        <v>8211</v>
      </c>
      <c r="C7617" t="s">
        <v>22271</v>
      </c>
      <c r="D7617" t="s">
        <v>23159</v>
      </c>
      <c r="E7617" t="s">
        <v>113</v>
      </c>
      <c r="F7617" t="s">
        <v>22273</v>
      </c>
      <c r="G7617" t="s">
        <v>133</v>
      </c>
      <c r="H7617" t="s">
        <v>2044</v>
      </c>
      <c r="I7617" t="s">
        <v>438</v>
      </c>
      <c r="J7617" t="s">
        <v>23160</v>
      </c>
      <c r="K7617" t="s">
        <v>23161</v>
      </c>
      <c r="L7617" t="s">
        <v>8842</v>
      </c>
      <c r="M7617">
        <v>68</v>
      </c>
      <c r="N7617" t="s">
        <v>113</v>
      </c>
      <c r="O7617" t="s">
        <v>9493</v>
      </c>
      <c r="P7617">
        <v>2</v>
      </c>
      <c r="Q7617">
        <v>0.6</v>
      </c>
      <c r="T7617">
        <v>75</v>
      </c>
      <c r="U7617">
        <v>275</v>
      </c>
      <c r="W7617">
        <v>0.56548667764616278</v>
      </c>
      <c r="X7617">
        <v>0.90477868423386054</v>
      </c>
    </row>
    <row r="7618" spans="1:24" hidden="1" x14ac:dyDescent="0.3">
      <c r="A7618" t="s">
        <v>23165</v>
      </c>
      <c r="B7618" t="s">
        <v>8174</v>
      </c>
      <c r="C7618" t="s">
        <v>23166</v>
      </c>
      <c r="D7618" t="s">
        <v>23167</v>
      </c>
      <c r="E7618" t="s">
        <v>113</v>
      </c>
      <c r="F7618" t="s">
        <v>23168</v>
      </c>
      <c r="G7618" t="s">
        <v>133</v>
      </c>
      <c r="H7618" t="s">
        <v>2044</v>
      </c>
      <c r="I7618" t="s">
        <v>438</v>
      </c>
      <c r="J7618" t="s">
        <v>23169</v>
      </c>
      <c r="K7618" t="s">
        <v>23170</v>
      </c>
      <c r="L7618" t="s">
        <v>8842</v>
      </c>
      <c r="M7618">
        <v>70</v>
      </c>
      <c r="N7618" t="s">
        <v>113</v>
      </c>
      <c r="O7618" t="s">
        <v>20006</v>
      </c>
      <c r="P7618">
        <v>2</v>
      </c>
      <c r="Q7618">
        <v>2500</v>
      </c>
      <c r="R7618">
        <v>355</v>
      </c>
      <c r="S7618">
        <v>192</v>
      </c>
      <c r="T7618">
        <v>105</v>
      </c>
      <c r="U7618">
        <v>285</v>
      </c>
      <c r="W7618">
        <v>1.7749999999999999</v>
      </c>
      <c r="X7618">
        <v>2.13</v>
      </c>
    </row>
    <row r="7619" spans="1:24" hidden="1" x14ac:dyDescent="0.3">
      <c r="A7619" t="s">
        <v>23171</v>
      </c>
      <c r="B7619" t="s">
        <v>8179</v>
      </c>
      <c r="C7619" t="s">
        <v>23166</v>
      </c>
      <c r="D7619" t="s">
        <v>23167</v>
      </c>
      <c r="E7619" t="s">
        <v>113</v>
      </c>
      <c r="F7619" t="s">
        <v>23168</v>
      </c>
      <c r="G7619" t="s">
        <v>133</v>
      </c>
      <c r="H7619" t="s">
        <v>2044</v>
      </c>
      <c r="I7619" t="s">
        <v>438</v>
      </c>
      <c r="J7619" t="s">
        <v>23169</v>
      </c>
      <c r="K7619" t="s">
        <v>23170</v>
      </c>
      <c r="L7619" t="s">
        <v>8842</v>
      </c>
      <c r="M7619">
        <v>70</v>
      </c>
      <c r="N7619" t="s">
        <v>113</v>
      </c>
      <c r="O7619" t="s">
        <v>17706</v>
      </c>
      <c r="P7619">
        <v>1</v>
      </c>
      <c r="Q7619">
        <v>441</v>
      </c>
      <c r="R7619">
        <v>402</v>
      </c>
      <c r="S7619">
        <v>118</v>
      </c>
      <c r="W7619">
        <v>0.177282</v>
      </c>
      <c r="X7619">
        <v>0.21273839999999999</v>
      </c>
    </row>
    <row r="7620" spans="1:24" hidden="1" x14ac:dyDescent="0.3">
      <c r="A7620" t="s">
        <v>23172</v>
      </c>
      <c r="B7620" t="s">
        <v>8536</v>
      </c>
      <c r="C7620" t="s">
        <v>23166</v>
      </c>
      <c r="D7620" t="s">
        <v>23167</v>
      </c>
      <c r="E7620" t="s">
        <v>113</v>
      </c>
      <c r="F7620" t="s">
        <v>23168</v>
      </c>
      <c r="G7620" t="s">
        <v>133</v>
      </c>
      <c r="H7620" t="s">
        <v>2044</v>
      </c>
      <c r="I7620" t="s">
        <v>438</v>
      </c>
      <c r="J7620" t="s">
        <v>23169</v>
      </c>
      <c r="K7620" t="s">
        <v>23170</v>
      </c>
      <c r="L7620" t="s">
        <v>8842</v>
      </c>
      <c r="M7620">
        <v>68</v>
      </c>
      <c r="N7620" t="s">
        <v>113</v>
      </c>
      <c r="O7620" t="s">
        <v>23156</v>
      </c>
      <c r="P7620">
        <v>1</v>
      </c>
      <c r="Q7620">
        <v>441</v>
      </c>
      <c r="R7620">
        <v>402</v>
      </c>
      <c r="S7620">
        <v>118</v>
      </c>
      <c r="W7620">
        <v>0.177282</v>
      </c>
      <c r="X7620">
        <v>0.21273839999999999</v>
      </c>
    </row>
    <row r="7621" spans="1:24" hidden="1" x14ac:dyDescent="0.3">
      <c r="A7621" t="s">
        <v>23173</v>
      </c>
      <c r="B7621" t="s">
        <v>8211</v>
      </c>
      <c r="C7621" t="s">
        <v>23166</v>
      </c>
      <c r="D7621" t="s">
        <v>23167</v>
      </c>
      <c r="E7621" t="s">
        <v>113</v>
      </c>
      <c r="F7621" t="s">
        <v>23168</v>
      </c>
      <c r="G7621" t="s">
        <v>133</v>
      </c>
      <c r="H7621" t="s">
        <v>2044</v>
      </c>
      <c r="I7621" t="s">
        <v>438</v>
      </c>
      <c r="J7621" t="s">
        <v>23169</v>
      </c>
      <c r="K7621" t="s">
        <v>23170</v>
      </c>
      <c r="L7621" t="s">
        <v>8842</v>
      </c>
      <c r="M7621">
        <v>68</v>
      </c>
      <c r="N7621" t="s">
        <v>113</v>
      </c>
      <c r="O7621" t="s">
        <v>9493</v>
      </c>
      <c r="P7621">
        <v>2</v>
      </c>
      <c r="Q7621">
        <v>0.6</v>
      </c>
      <c r="T7621">
        <v>285</v>
      </c>
      <c r="U7621">
        <v>97</v>
      </c>
      <c r="W7621">
        <v>0.56548667764616278</v>
      </c>
      <c r="X7621">
        <v>0.90477868423386054</v>
      </c>
    </row>
    <row r="7622" spans="1:24" hidden="1" x14ac:dyDescent="0.3">
      <c r="A7622" t="s">
        <v>23174</v>
      </c>
      <c r="B7622" t="s">
        <v>8174</v>
      </c>
      <c r="C7622" t="s">
        <v>1418</v>
      </c>
      <c r="D7622" t="s">
        <v>23175</v>
      </c>
      <c r="E7622" t="s">
        <v>113</v>
      </c>
      <c r="F7622" t="s">
        <v>113</v>
      </c>
      <c r="G7622" t="s">
        <v>113</v>
      </c>
      <c r="H7622" t="s">
        <v>113</v>
      </c>
      <c r="I7622" t="s">
        <v>686</v>
      </c>
      <c r="J7622" t="s">
        <v>113</v>
      </c>
      <c r="K7622" t="s">
        <v>113</v>
      </c>
      <c r="L7622" t="s">
        <v>113</v>
      </c>
      <c r="M7622">
        <v>14</v>
      </c>
      <c r="N7622" t="s">
        <v>9085</v>
      </c>
      <c r="O7622" t="s">
        <v>8647</v>
      </c>
      <c r="P7622">
        <v>3</v>
      </c>
      <c r="Q7622">
        <v>1509</v>
      </c>
      <c r="R7622">
        <v>469</v>
      </c>
      <c r="T7622">
        <v>40</v>
      </c>
      <c r="U7622">
        <v>160</v>
      </c>
      <c r="V7622">
        <v>300</v>
      </c>
      <c r="W7622">
        <v>2.1231629999999999</v>
      </c>
      <c r="X7622">
        <v>2.5477955999999997</v>
      </c>
    </row>
    <row r="7623" spans="1:24" hidden="1" x14ac:dyDescent="0.3">
      <c r="A7623" t="s">
        <v>23176</v>
      </c>
      <c r="B7623" t="s">
        <v>8617</v>
      </c>
      <c r="C7623" t="s">
        <v>1418</v>
      </c>
      <c r="D7623" t="s">
        <v>23175</v>
      </c>
      <c r="E7623" t="s">
        <v>113</v>
      </c>
      <c r="F7623" t="s">
        <v>113</v>
      </c>
      <c r="G7623" t="s">
        <v>113</v>
      </c>
      <c r="H7623" t="s">
        <v>113</v>
      </c>
      <c r="I7623" t="s">
        <v>686</v>
      </c>
      <c r="J7623" t="s">
        <v>113</v>
      </c>
      <c r="K7623" t="s">
        <v>113</v>
      </c>
      <c r="L7623" t="s">
        <v>113</v>
      </c>
      <c r="M7623">
        <v>14</v>
      </c>
      <c r="N7623" t="s">
        <v>9085</v>
      </c>
      <c r="O7623" t="s">
        <v>17159</v>
      </c>
      <c r="P7623">
        <v>3</v>
      </c>
      <c r="Q7623">
        <v>1450</v>
      </c>
      <c r="R7623">
        <v>400</v>
      </c>
      <c r="T7623">
        <v>40</v>
      </c>
      <c r="U7623">
        <v>160</v>
      </c>
      <c r="V7623">
        <v>300</v>
      </c>
      <c r="W7623">
        <v>1.74</v>
      </c>
      <c r="X7623">
        <v>2.0880000000000001</v>
      </c>
    </row>
    <row r="7624" spans="1:24" hidden="1" x14ac:dyDescent="0.3">
      <c r="A7624" t="s">
        <v>23177</v>
      </c>
      <c r="B7624" t="s">
        <v>8179</v>
      </c>
      <c r="C7624" t="s">
        <v>1418</v>
      </c>
      <c r="D7624" t="s">
        <v>23175</v>
      </c>
      <c r="E7624" t="s">
        <v>113</v>
      </c>
      <c r="F7624" t="s">
        <v>113</v>
      </c>
      <c r="G7624" t="s">
        <v>113</v>
      </c>
      <c r="H7624" t="s">
        <v>113</v>
      </c>
      <c r="I7624" t="s">
        <v>686</v>
      </c>
      <c r="J7624" t="s">
        <v>113</v>
      </c>
      <c r="K7624" t="s">
        <v>113</v>
      </c>
      <c r="L7624" t="s">
        <v>113</v>
      </c>
      <c r="M7624">
        <v>14</v>
      </c>
      <c r="N7624" t="s">
        <v>9085</v>
      </c>
      <c r="O7624" t="s">
        <v>23178</v>
      </c>
      <c r="P7624">
        <v>3</v>
      </c>
      <c r="Q7624">
        <v>400</v>
      </c>
      <c r="R7624">
        <v>300</v>
      </c>
      <c r="W7624">
        <v>0.36</v>
      </c>
      <c r="X7624">
        <v>0.432</v>
      </c>
    </row>
    <row r="7625" spans="1:24" hidden="1" x14ac:dyDescent="0.3">
      <c r="A7625" t="s">
        <v>23179</v>
      </c>
      <c r="B7625" t="s">
        <v>8536</v>
      </c>
      <c r="C7625" t="s">
        <v>1418</v>
      </c>
      <c r="D7625" t="s">
        <v>23175</v>
      </c>
      <c r="E7625" t="s">
        <v>113</v>
      </c>
      <c r="F7625" t="s">
        <v>113</v>
      </c>
      <c r="G7625" t="s">
        <v>113</v>
      </c>
      <c r="H7625" t="s">
        <v>113</v>
      </c>
      <c r="I7625" t="s">
        <v>686</v>
      </c>
      <c r="J7625" t="s">
        <v>113</v>
      </c>
      <c r="K7625" t="s">
        <v>113</v>
      </c>
      <c r="L7625" t="s">
        <v>113</v>
      </c>
      <c r="M7625">
        <v>14</v>
      </c>
      <c r="N7625" t="s">
        <v>9085</v>
      </c>
      <c r="O7625" t="s">
        <v>23180</v>
      </c>
      <c r="P7625">
        <v>2</v>
      </c>
      <c r="Q7625">
        <v>480</v>
      </c>
      <c r="R7625">
        <v>356</v>
      </c>
      <c r="W7625">
        <v>0.34176000000000001</v>
      </c>
      <c r="X7625">
        <v>0.41011199999999998</v>
      </c>
    </row>
    <row r="7626" spans="1:24" hidden="1" x14ac:dyDescent="0.3">
      <c r="A7626" t="s">
        <v>23181</v>
      </c>
      <c r="B7626" t="s">
        <v>1304</v>
      </c>
      <c r="C7626" t="s">
        <v>1418</v>
      </c>
      <c r="D7626" t="s">
        <v>23175</v>
      </c>
      <c r="E7626" t="s">
        <v>113</v>
      </c>
      <c r="F7626" t="s">
        <v>113</v>
      </c>
      <c r="G7626" t="s">
        <v>113</v>
      </c>
      <c r="H7626" t="s">
        <v>113</v>
      </c>
      <c r="I7626" t="s">
        <v>686</v>
      </c>
      <c r="J7626" t="s">
        <v>113</v>
      </c>
      <c r="K7626" t="s">
        <v>113</v>
      </c>
      <c r="L7626" t="s">
        <v>113</v>
      </c>
      <c r="M7626">
        <v>0</v>
      </c>
      <c r="N7626" t="s">
        <v>113</v>
      </c>
      <c r="O7626" t="s">
        <v>13812</v>
      </c>
      <c r="P7626">
        <v>1</v>
      </c>
    </row>
    <row r="7627" spans="1:24" hidden="1" x14ac:dyDescent="0.3">
      <c r="A7627" t="s">
        <v>23182</v>
      </c>
      <c r="B7627" t="s">
        <v>8174</v>
      </c>
      <c r="C7627" t="s">
        <v>7837</v>
      </c>
      <c r="D7627" t="s">
        <v>7836</v>
      </c>
      <c r="E7627" t="s">
        <v>113</v>
      </c>
      <c r="F7627" t="s">
        <v>7838</v>
      </c>
      <c r="G7627" t="s">
        <v>247</v>
      </c>
      <c r="H7627" t="s">
        <v>371</v>
      </c>
      <c r="I7627" t="s">
        <v>1171</v>
      </c>
      <c r="J7627" t="s">
        <v>23183</v>
      </c>
      <c r="K7627" t="s">
        <v>23184</v>
      </c>
      <c r="L7627" t="s">
        <v>8903</v>
      </c>
      <c r="M7627">
        <v>30</v>
      </c>
      <c r="N7627" t="s">
        <v>9085</v>
      </c>
      <c r="O7627" t="s">
        <v>8647</v>
      </c>
      <c r="P7627">
        <v>3</v>
      </c>
      <c r="Q7627">
        <v>1509</v>
      </c>
      <c r="R7627">
        <v>469</v>
      </c>
      <c r="T7627">
        <v>10</v>
      </c>
      <c r="U7627">
        <v>180</v>
      </c>
      <c r="V7627">
        <v>250</v>
      </c>
      <c r="W7627">
        <v>2.1231629999999999</v>
      </c>
      <c r="X7627">
        <v>2.5477955999999997</v>
      </c>
    </row>
    <row r="7628" spans="1:24" hidden="1" x14ac:dyDescent="0.3">
      <c r="A7628" t="s">
        <v>23185</v>
      </c>
      <c r="B7628" t="s">
        <v>8179</v>
      </c>
      <c r="C7628" t="s">
        <v>7837</v>
      </c>
      <c r="D7628" t="s">
        <v>7836</v>
      </c>
      <c r="E7628" t="s">
        <v>113</v>
      </c>
      <c r="F7628" t="s">
        <v>7838</v>
      </c>
      <c r="G7628" t="s">
        <v>247</v>
      </c>
      <c r="H7628" t="s">
        <v>371</v>
      </c>
      <c r="I7628" t="s">
        <v>1171</v>
      </c>
      <c r="J7628" t="s">
        <v>23183</v>
      </c>
      <c r="K7628" t="s">
        <v>23184</v>
      </c>
      <c r="L7628" t="s">
        <v>8903</v>
      </c>
      <c r="M7628">
        <v>30</v>
      </c>
      <c r="N7628" t="s">
        <v>9085</v>
      </c>
      <c r="O7628" t="s">
        <v>11880</v>
      </c>
      <c r="P7628">
        <v>3</v>
      </c>
      <c r="Q7628">
        <v>400</v>
      </c>
      <c r="R7628">
        <v>300</v>
      </c>
      <c r="W7628">
        <v>0.36</v>
      </c>
      <c r="X7628">
        <v>0.432</v>
      </c>
    </row>
    <row r="7629" spans="1:24" hidden="1" x14ac:dyDescent="0.3">
      <c r="A7629" t="s">
        <v>23186</v>
      </c>
      <c r="B7629" t="s">
        <v>8536</v>
      </c>
      <c r="C7629" t="s">
        <v>7837</v>
      </c>
      <c r="D7629" t="s">
        <v>7836</v>
      </c>
      <c r="E7629" t="s">
        <v>113</v>
      </c>
      <c r="F7629" t="s">
        <v>7838</v>
      </c>
      <c r="G7629" t="s">
        <v>247</v>
      </c>
      <c r="H7629" t="s">
        <v>371</v>
      </c>
      <c r="I7629" t="s">
        <v>1171</v>
      </c>
      <c r="J7629" t="s">
        <v>23183</v>
      </c>
      <c r="K7629" t="s">
        <v>23184</v>
      </c>
      <c r="L7629" t="s">
        <v>8903</v>
      </c>
      <c r="M7629">
        <v>27</v>
      </c>
      <c r="N7629" t="s">
        <v>9085</v>
      </c>
      <c r="O7629" t="s">
        <v>9131</v>
      </c>
      <c r="P7629">
        <v>1</v>
      </c>
      <c r="Q7629">
        <v>210</v>
      </c>
      <c r="R7629">
        <v>210</v>
      </c>
      <c r="W7629">
        <v>4.41E-2</v>
      </c>
      <c r="X7629">
        <v>5.2920000000000002E-2</v>
      </c>
    </row>
    <row r="7630" spans="1:24" hidden="1" x14ac:dyDescent="0.3">
      <c r="A7630" t="s">
        <v>23187</v>
      </c>
      <c r="B7630" t="s">
        <v>8211</v>
      </c>
      <c r="C7630" t="s">
        <v>7837</v>
      </c>
      <c r="D7630" t="s">
        <v>7836</v>
      </c>
      <c r="E7630" t="s">
        <v>113</v>
      </c>
      <c r="F7630" t="s">
        <v>7838</v>
      </c>
      <c r="G7630" t="s">
        <v>247</v>
      </c>
      <c r="H7630" t="s">
        <v>371</v>
      </c>
      <c r="I7630" t="s">
        <v>1171</v>
      </c>
      <c r="J7630" t="s">
        <v>23183</v>
      </c>
      <c r="K7630" t="s">
        <v>23184</v>
      </c>
      <c r="L7630" t="s">
        <v>8903</v>
      </c>
      <c r="M7630">
        <v>27</v>
      </c>
      <c r="N7630" t="s">
        <v>9085</v>
      </c>
      <c r="O7630" t="s">
        <v>13961</v>
      </c>
      <c r="P7630">
        <v>1</v>
      </c>
      <c r="Q7630">
        <v>0.9</v>
      </c>
      <c r="T7630">
        <v>52</v>
      </c>
      <c r="W7630">
        <v>0.63617251235193317</v>
      </c>
      <c r="X7630">
        <v>1.0178760197630932</v>
      </c>
    </row>
    <row r="7631" spans="1:24" hidden="1" x14ac:dyDescent="0.3">
      <c r="A7631" t="s">
        <v>23188</v>
      </c>
      <c r="B7631" t="s">
        <v>1304</v>
      </c>
      <c r="C7631" t="s">
        <v>7837</v>
      </c>
      <c r="D7631" t="s">
        <v>7836</v>
      </c>
      <c r="E7631" t="s">
        <v>113</v>
      </c>
      <c r="F7631" t="s">
        <v>7838</v>
      </c>
      <c r="G7631" t="s">
        <v>247</v>
      </c>
      <c r="H7631" t="s">
        <v>371</v>
      </c>
      <c r="I7631" t="s">
        <v>1171</v>
      </c>
      <c r="J7631" t="s">
        <v>23183</v>
      </c>
      <c r="K7631" t="s">
        <v>23184</v>
      </c>
      <c r="L7631" t="s">
        <v>8903</v>
      </c>
      <c r="M7631">
        <v>0</v>
      </c>
      <c r="N7631" t="s">
        <v>113</v>
      </c>
      <c r="O7631" t="s">
        <v>13812</v>
      </c>
      <c r="P7631">
        <v>1</v>
      </c>
    </row>
    <row r="7632" spans="1:24" hidden="1" x14ac:dyDescent="0.3">
      <c r="A7632" t="s">
        <v>23189</v>
      </c>
      <c r="B7632" t="s">
        <v>8174</v>
      </c>
      <c r="C7632" t="s">
        <v>8106</v>
      </c>
      <c r="D7632" t="s">
        <v>8105</v>
      </c>
      <c r="E7632" t="s">
        <v>113</v>
      </c>
      <c r="F7632" t="s">
        <v>8107</v>
      </c>
      <c r="G7632" t="s">
        <v>247</v>
      </c>
      <c r="H7632" t="s">
        <v>371</v>
      </c>
      <c r="I7632" t="s">
        <v>310</v>
      </c>
      <c r="J7632" t="s">
        <v>23190</v>
      </c>
      <c r="K7632" t="s">
        <v>23191</v>
      </c>
      <c r="L7632" t="s">
        <v>8903</v>
      </c>
      <c r="M7632">
        <v>30</v>
      </c>
      <c r="N7632" t="s">
        <v>8614</v>
      </c>
      <c r="O7632" t="s">
        <v>9835</v>
      </c>
      <c r="P7632">
        <v>3</v>
      </c>
      <c r="Q7632">
        <v>694</v>
      </c>
      <c r="R7632">
        <v>408</v>
      </c>
      <c r="T7632">
        <v>20</v>
      </c>
      <c r="U7632">
        <v>110</v>
      </c>
      <c r="V7632">
        <v>270</v>
      </c>
      <c r="W7632">
        <v>0.84945599999999999</v>
      </c>
      <c r="X7632">
        <v>1.0193471999999999</v>
      </c>
    </row>
    <row r="7633" spans="1:24" hidden="1" x14ac:dyDescent="0.3">
      <c r="A7633" t="s">
        <v>23192</v>
      </c>
      <c r="B7633" t="s">
        <v>8617</v>
      </c>
      <c r="C7633" t="s">
        <v>8106</v>
      </c>
      <c r="D7633" t="s">
        <v>8105</v>
      </c>
      <c r="E7633" t="s">
        <v>113</v>
      </c>
      <c r="F7633" t="s">
        <v>8107</v>
      </c>
      <c r="G7633" t="s">
        <v>247</v>
      </c>
      <c r="H7633" t="s">
        <v>371</v>
      </c>
      <c r="I7633" t="s">
        <v>310</v>
      </c>
      <c r="J7633" t="s">
        <v>23190</v>
      </c>
      <c r="K7633" t="s">
        <v>23191</v>
      </c>
      <c r="L7633" t="s">
        <v>8903</v>
      </c>
      <c r="M7633">
        <v>30</v>
      </c>
      <c r="N7633" t="s">
        <v>9659</v>
      </c>
      <c r="O7633" t="s">
        <v>10476</v>
      </c>
      <c r="P7633">
        <v>3</v>
      </c>
      <c r="Q7633">
        <v>1500</v>
      </c>
      <c r="R7633">
        <v>469</v>
      </c>
      <c r="T7633">
        <v>20</v>
      </c>
      <c r="U7633">
        <v>110</v>
      </c>
      <c r="V7633">
        <v>270</v>
      </c>
      <c r="W7633">
        <v>2.1105</v>
      </c>
      <c r="X7633">
        <v>2.5326</v>
      </c>
    </row>
    <row r="7634" spans="1:24" hidden="1" x14ac:dyDescent="0.3">
      <c r="A7634" t="s">
        <v>23193</v>
      </c>
      <c r="B7634" t="s">
        <v>8179</v>
      </c>
      <c r="C7634" t="s">
        <v>8106</v>
      </c>
      <c r="D7634" t="s">
        <v>8105</v>
      </c>
      <c r="E7634" t="s">
        <v>113</v>
      </c>
      <c r="F7634" t="s">
        <v>8107</v>
      </c>
      <c r="G7634" t="s">
        <v>247</v>
      </c>
      <c r="H7634" t="s">
        <v>371</v>
      </c>
      <c r="I7634" t="s">
        <v>310</v>
      </c>
      <c r="J7634" t="s">
        <v>23190</v>
      </c>
      <c r="K7634" t="s">
        <v>23191</v>
      </c>
      <c r="L7634" t="s">
        <v>8903</v>
      </c>
      <c r="M7634">
        <v>30</v>
      </c>
      <c r="N7634" t="s">
        <v>8614</v>
      </c>
      <c r="O7634" t="s">
        <v>16290</v>
      </c>
      <c r="P7634">
        <v>3</v>
      </c>
      <c r="Q7634">
        <v>533</v>
      </c>
      <c r="R7634">
        <v>398</v>
      </c>
      <c r="W7634">
        <v>0.63640200000000002</v>
      </c>
      <c r="X7634">
        <v>0.76368239999999998</v>
      </c>
    </row>
    <row r="7635" spans="1:24" hidden="1" x14ac:dyDescent="0.3">
      <c r="A7635" t="s">
        <v>23194</v>
      </c>
      <c r="B7635" t="s">
        <v>8536</v>
      </c>
      <c r="C7635" t="s">
        <v>8106</v>
      </c>
      <c r="D7635" t="s">
        <v>8105</v>
      </c>
      <c r="E7635" t="s">
        <v>113</v>
      </c>
      <c r="F7635" t="s">
        <v>8107</v>
      </c>
      <c r="G7635" t="s">
        <v>247</v>
      </c>
      <c r="H7635" t="s">
        <v>371</v>
      </c>
      <c r="I7635" t="s">
        <v>310</v>
      </c>
      <c r="J7635" t="s">
        <v>23190</v>
      </c>
      <c r="K7635" t="s">
        <v>23191</v>
      </c>
      <c r="L7635" t="s">
        <v>8903</v>
      </c>
      <c r="M7635">
        <v>28</v>
      </c>
      <c r="N7635" t="s">
        <v>9085</v>
      </c>
      <c r="O7635" t="s">
        <v>9131</v>
      </c>
      <c r="P7635">
        <v>1</v>
      </c>
      <c r="Q7635">
        <v>210</v>
      </c>
      <c r="R7635">
        <v>210</v>
      </c>
      <c r="W7635">
        <v>4.41E-2</v>
      </c>
      <c r="X7635">
        <v>5.2920000000000002E-2</v>
      </c>
    </row>
    <row r="7636" spans="1:24" hidden="1" x14ac:dyDescent="0.3">
      <c r="A7636" t="s">
        <v>23195</v>
      </c>
      <c r="B7636" t="s">
        <v>8211</v>
      </c>
      <c r="C7636" t="s">
        <v>8106</v>
      </c>
      <c r="D7636" t="s">
        <v>8105</v>
      </c>
      <c r="E7636" t="s">
        <v>113</v>
      </c>
      <c r="F7636" t="s">
        <v>8107</v>
      </c>
      <c r="G7636" t="s">
        <v>247</v>
      </c>
      <c r="H7636" t="s">
        <v>371</v>
      </c>
      <c r="I7636" t="s">
        <v>310</v>
      </c>
      <c r="J7636" t="s">
        <v>23190</v>
      </c>
      <c r="K7636" t="s">
        <v>23191</v>
      </c>
      <c r="L7636" t="s">
        <v>8903</v>
      </c>
      <c r="M7636">
        <v>28</v>
      </c>
      <c r="N7636" t="s">
        <v>17423</v>
      </c>
      <c r="O7636" t="s">
        <v>15748</v>
      </c>
      <c r="P7636">
        <v>1</v>
      </c>
      <c r="Q7636">
        <v>0.6</v>
      </c>
      <c r="T7636">
        <v>75</v>
      </c>
      <c r="W7636">
        <v>0.28274333882308139</v>
      </c>
      <c r="X7636">
        <v>0.45238934211693027</v>
      </c>
    </row>
    <row r="7637" spans="1:24" hidden="1" x14ac:dyDescent="0.3">
      <c r="A7637" t="s">
        <v>23196</v>
      </c>
      <c r="B7637" t="s">
        <v>1304</v>
      </c>
      <c r="C7637" t="s">
        <v>8106</v>
      </c>
      <c r="D7637" t="s">
        <v>8105</v>
      </c>
      <c r="E7637" t="s">
        <v>113</v>
      </c>
      <c r="F7637" t="s">
        <v>8107</v>
      </c>
      <c r="G7637" t="s">
        <v>247</v>
      </c>
      <c r="H7637" t="s">
        <v>371</v>
      </c>
      <c r="I7637" t="s">
        <v>310</v>
      </c>
      <c r="J7637" t="s">
        <v>23190</v>
      </c>
      <c r="K7637" t="s">
        <v>23191</v>
      </c>
      <c r="L7637" t="s">
        <v>8903</v>
      </c>
      <c r="M7637">
        <v>0</v>
      </c>
      <c r="N7637" t="s">
        <v>113</v>
      </c>
      <c r="O7637" t="s">
        <v>13812</v>
      </c>
      <c r="P7637">
        <v>1</v>
      </c>
    </row>
    <row r="7638" spans="1:24" hidden="1" x14ac:dyDescent="0.3">
      <c r="A7638" t="s">
        <v>23197</v>
      </c>
      <c r="B7638" t="s">
        <v>8174</v>
      </c>
      <c r="C7638" t="s">
        <v>8109</v>
      </c>
      <c r="D7638" t="s">
        <v>8108</v>
      </c>
      <c r="E7638" t="s">
        <v>113</v>
      </c>
      <c r="F7638" t="s">
        <v>8110</v>
      </c>
      <c r="G7638" t="s">
        <v>247</v>
      </c>
      <c r="H7638" t="s">
        <v>308</v>
      </c>
      <c r="I7638" t="s">
        <v>310</v>
      </c>
      <c r="J7638" t="s">
        <v>23198</v>
      </c>
      <c r="K7638" t="s">
        <v>23199</v>
      </c>
      <c r="L7638" t="s">
        <v>9690</v>
      </c>
      <c r="M7638">
        <v>80</v>
      </c>
      <c r="N7638" t="s">
        <v>9659</v>
      </c>
      <c r="O7638" t="s">
        <v>10476</v>
      </c>
      <c r="P7638">
        <v>3</v>
      </c>
      <c r="Q7638">
        <v>1500</v>
      </c>
      <c r="R7638">
        <v>469</v>
      </c>
      <c r="T7638">
        <v>70</v>
      </c>
      <c r="U7638">
        <v>190</v>
      </c>
      <c r="V7638">
        <v>350</v>
      </c>
      <c r="W7638">
        <v>2.1105</v>
      </c>
      <c r="X7638">
        <v>2.5326</v>
      </c>
    </row>
    <row r="7639" spans="1:24" hidden="1" x14ac:dyDescent="0.3">
      <c r="A7639" t="s">
        <v>23200</v>
      </c>
      <c r="B7639" t="s">
        <v>8179</v>
      </c>
      <c r="C7639" t="s">
        <v>8109</v>
      </c>
      <c r="D7639" t="s">
        <v>8108</v>
      </c>
      <c r="E7639" t="s">
        <v>113</v>
      </c>
      <c r="F7639" t="s">
        <v>8110</v>
      </c>
      <c r="G7639" t="s">
        <v>247</v>
      </c>
      <c r="H7639" t="s">
        <v>308</v>
      </c>
      <c r="I7639" t="s">
        <v>310</v>
      </c>
      <c r="J7639" t="s">
        <v>23198</v>
      </c>
      <c r="K7639" t="s">
        <v>23199</v>
      </c>
      <c r="L7639" t="s">
        <v>9690</v>
      </c>
      <c r="M7639">
        <v>80</v>
      </c>
      <c r="N7639" t="s">
        <v>8614</v>
      </c>
      <c r="O7639" t="s">
        <v>9568</v>
      </c>
      <c r="P7639">
        <v>3</v>
      </c>
      <c r="Q7639">
        <v>409</v>
      </c>
      <c r="R7639">
        <v>269</v>
      </c>
      <c r="W7639">
        <v>0.330063</v>
      </c>
      <c r="X7639">
        <v>0.39607559999999997</v>
      </c>
    </row>
    <row r="7640" spans="1:24" hidden="1" x14ac:dyDescent="0.3">
      <c r="A7640" t="s">
        <v>23201</v>
      </c>
      <c r="B7640" t="s">
        <v>8536</v>
      </c>
      <c r="C7640" t="s">
        <v>8109</v>
      </c>
      <c r="D7640" t="s">
        <v>8108</v>
      </c>
      <c r="E7640" t="s">
        <v>113</v>
      </c>
      <c r="F7640" t="s">
        <v>8110</v>
      </c>
      <c r="G7640" t="s">
        <v>247</v>
      </c>
      <c r="H7640" t="s">
        <v>308</v>
      </c>
      <c r="I7640" t="s">
        <v>310</v>
      </c>
      <c r="J7640" t="s">
        <v>23198</v>
      </c>
      <c r="K7640" t="s">
        <v>23199</v>
      </c>
      <c r="L7640" t="s">
        <v>9690</v>
      </c>
      <c r="M7640">
        <v>77</v>
      </c>
      <c r="N7640" t="s">
        <v>9085</v>
      </c>
      <c r="O7640" t="s">
        <v>9131</v>
      </c>
      <c r="P7640">
        <v>1</v>
      </c>
      <c r="Q7640">
        <v>210</v>
      </c>
      <c r="R7640">
        <v>210</v>
      </c>
      <c r="W7640">
        <v>4.41E-2</v>
      </c>
      <c r="X7640">
        <v>5.2920000000000002E-2</v>
      </c>
    </row>
    <row r="7641" spans="1:24" hidden="1" x14ac:dyDescent="0.3">
      <c r="A7641" t="s">
        <v>23202</v>
      </c>
      <c r="B7641" t="s">
        <v>8211</v>
      </c>
      <c r="C7641" t="s">
        <v>8109</v>
      </c>
      <c r="D7641" t="s">
        <v>8108</v>
      </c>
      <c r="E7641" t="s">
        <v>113</v>
      </c>
      <c r="F7641" t="s">
        <v>8110</v>
      </c>
      <c r="G7641" t="s">
        <v>247</v>
      </c>
      <c r="H7641" t="s">
        <v>308</v>
      </c>
      <c r="I7641" t="s">
        <v>310</v>
      </c>
      <c r="J7641" t="s">
        <v>23198</v>
      </c>
      <c r="K7641" t="s">
        <v>23199</v>
      </c>
      <c r="L7641" t="s">
        <v>9690</v>
      </c>
      <c r="M7641">
        <v>77</v>
      </c>
      <c r="N7641" t="s">
        <v>17423</v>
      </c>
      <c r="O7641" t="s">
        <v>15748</v>
      </c>
      <c r="P7641">
        <v>1</v>
      </c>
      <c r="Q7641">
        <v>0.9</v>
      </c>
      <c r="T7641">
        <v>2.9</v>
      </c>
      <c r="W7641">
        <v>0.63617251235193317</v>
      </c>
      <c r="X7641">
        <v>1.0178760197630932</v>
      </c>
    </row>
    <row r="7642" spans="1:24" hidden="1" x14ac:dyDescent="0.3">
      <c r="A7642" t="s">
        <v>23203</v>
      </c>
      <c r="B7642" t="s">
        <v>1304</v>
      </c>
      <c r="C7642" t="s">
        <v>8109</v>
      </c>
      <c r="D7642" t="s">
        <v>8108</v>
      </c>
      <c r="E7642" t="s">
        <v>113</v>
      </c>
      <c r="F7642" t="s">
        <v>8110</v>
      </c>
      <c r="G7642" t="s">
        <v>247</v>
      </c>
      <c r="H7642" t="s">
        <v>308</v>
      </c>
      <c r="I7642" t="s">
        <v>310</v>
      </c>
      <c r="J7642" t="s">
        <v>23198</v>
      </c>
      <c r="K7642" t="s">
        <v>23199</v>
      </c>
      <c r="L7642" t="s">
        <v>9690</v>
      </c>
      <c r="M7642">
        <v>0</v>
      </c>
      <c r="N7642" t="s">
        <v>113</v>
      </c>
      <c r="O7642" t="s">
        <v>13812</v>
      </c>
      <c r="P7642">
        <v>1</v>
      </c>
    </row>
    <row r="7643" spans="1:24" hidden="1" x14ac:dyDescent="0.3">
      <c r="A7643" t="s">
        <v>23204</v>
      </c>
      <c r="B7643" t="s">
        <v>8174</v>
      </c>
      <c r="C7643" t="s">
        <v>23205</v>
      </c>
      <c r="D7643" t="s">
        <v>23206</v>
      </c>
      <c r="E7643" t="s">
        <v>113</v>
      </c>
      <c r="F7643" t="s">
        <v>23207</v>
      </c>
      <c r="G7643" t="s">
        <v>247</v>
      </c>
      <c r="H7643" t="s">
        <v>371</v>
      </c>
      <c r="I7643" t="s">
        <v>163</v>
      </c>
      <c r="J7643" t="s">
        <v>23208</v>
      </c>
      <c r="K7643" t="s">
        <v>23209</v>
      </c>
      <c r="L7643" t="s">
        <v>8903</v>
      </c>
      <c r="M7643">
        <v>30</v>
      </c>
      <c r="N7643" t="s">
        <v>9659</v>
      </c>
      <c r="O7643" t="s">
        <v>10476</v>
      </c>
      <c r="P7643">
        <v>3</v>
      </c>
      <c r="Q7643">
        <v>1500</v>
      </c>
      <c r="R7643">
        <v>469</v>
      </c>
      <c r="T7643">
        <v>130</v>
      </c>
      <c r="U7643">
        <v>240</v>
      </c>
      <c r="V7643">
        <v>350</v>
      </c>
      <c r="W7643">
        <v>2.1105</v>
      </c>
      <c r="X7643">
        <v>2.5326</v>
      </c>
    </row>
    <row r="7644" spans="1:24" hidden="1" x14ac:dyDescent="0.3">
      <c r="A7644" t="s">
        <v>23210</v>
      </c>
      <c r="B7644" t="s">
        <v>8617</v>
      </c>
      <c r="C7644" t="s">
        <v>23205</v>
      </c>
      <c r="D7644" t="s">
        <v>23206</v>
      </c>
      <c r="E7644" t="s">
        <v>113</v>
      </c>
      <c r="F7644" t="s">
        <v>23207</v>
      </c>
      <c r="G7644" t="s">
        <v>247</v>
      </c>
      <c r="H7644" t="s">
        <v>371</v>
      </c>
      <c r="I7644" t="s">
        <v>163</v>
      </c>
      <c r="J7644" t="s">
        <v>23208</v>
      </c>
      <c r="K7644" t="s">
        <v>23209</v>
      </c>
      <c r="L7644" t="s">
        <v>8903</v>
      </c>
      <c r="M7644">
        <v>30</v>
      </c>
      <c r="N7644" t="s">
        <v>8614</v>
      </c>
      <c r="O7644" t="s">
        <v>9835</v>
      </c>
      <c r="P7644">
        <v>3</v>
      </c>
      <c r="Q7644">
        <v>694</v>
      </c>
      <c r="R7644">
        <v>408</v>
      </c>
      <c r="T7644">
        <v>130</v>
      </c>
      <c r="U7644">
        <v>240</v>
      </c>
      <c r="V7644">
        <v>350</v>
      </c>
      <c r="W7644">
        <v>0.84945599999999999</v>
      </c>
      <c r="X7644">
        <v>1.0193471999999999</v>
      </c>
    </row>
    <row r="7645" spans="1:24" hidden="1" x14ac:dyDescent="0.3">
      <c r="A7645" t="s">
        <v>23211</v>
      </c>
      <c r="B7645" t="s">
        <v>8179</v>
      </c>
      <c r="C7645" t="s">
        <v>23205</v>
      </c>
      <c r="D7645" t="s">
        <v>23206</v>
      </c>
      <c r="E7645" t="s">
        <v>113</v>
      </c>
      <c r="F7645" t="s">
        <v>23207</v>
      </c>
      <c r="G7645" t="s">
        <v>247</v>
      </c>
      <c r="H7645" t="s">
        <v>371</v>
      </c>
      <c r="I7645" t="s">
        <v>163</v>
      </c>
      <c r="J7645" t="s">
        <v>23208</v>
      </c>
      <c r="K7645" t="s">
        <v>23209</v>
      </c>
      <c r="L7645" t="s">
        <v>8903</v>
      </c>
      <c r="M7645">
        <v>30</v>
      </c>
      <c r="N7645" t="s">
        <v>8614</v>
      </c>
      <c r="O7645" t="s">
        <v>16290</v>
      </c>
      <c r="P7645">
        <v>3</v>
      </c>
      <c r="Q7645">
        <v>533</v>
      </c>
      <c r="R7645">
        <v>398</v>
      </c>
      <c r="W7645">
        <v>0.63640200000000002</v>
      </c>
      <c r="X7645">
        <v>0.76368239999999998</v>
      </c>
    </row>
    <row r="7646" spans="1:24" hidden="1" x14ac:dyDescent="0.3">
      <c r="A7646" t="s">
        <v>23212</v>
      </c>
      <c r="B7646" t="s">
        <v>8536</v>
      </c>
      <c r="C7646" t="s">
        <v>23205</v>
      </c>
      <c r="D7646" t="s">
        <v>23206</v>
      </c>
      <c r="E7646" t="s">
        <v>113</v>
      </c>
      <c r="F7646" t="s">
        <v>23207</v>
      </c>
      <c r="G7646" t="s">
        <v>247</v>
      </c>
      <c r="H7646" t="s">
        <v>371</v>
      </c>
      <c r="I7646" t="s">
        <v>163</v>
      </c>
      <c r="J7646" t="s">
        <v>23208</v>
      </c>
      <c r="K7646" t="s">
        <v>23209</v>
      </c>
      <c r="L7646" t="s">
        <v>8903</v>
      </c>
      <c r="M7646">
        <v>27</v>
      </c>
      <c r="N7646" t="s">
        <v>9085</v>
      </c>
      <c r="O7646" t="s">
        <v>9131</v>
      </c>
      <c r="P7646">
        <v>1</v>
      </c>
      <c r="Q7646">
        <v>210</v>
      </c>
      <c r="R7646">
        <v>210</v>
      </c>
      <c r="W7646">
        <v>4.41E-2</v>
      </c>
      <c r="X7646">
        <v>5.2920000000000002E-2</v>
      </c>
    </row>
    <row r="7647" spans="1:24" hidden="1" x14ac:dyDescent="0.3">
      <c r="A7647" t="s">
        <v>23213</v>
      </c>
      <c r="B7647" t="s">
        <v>8211</v>
      </c>
      <c r="C7647" t="s">
        <v>23205</v>
      </c>
      <c r="D7647" t="s">
        <v>23206</v>
      </c>
      <c r="E7647" t="s">
        <v>113</v>
      </c>
      <c r="F7647" t="s">
        <v>23207</v>
      </c>
      <c r="G7647" t="s">
        <v>247</v>
      </c>
      <c r="H7647" t="s">
        <v>371</v>
      </c>
      <c r="I7647" t="s">
        <v>163</v>
      </c>
      <c r="J7647" t="s">
        <v>23208</v>
      </c>
      <c r="K7647" t="s">
        <v>23209</v>
      </c>
      <c r="L7647" t="s">
        <v>8903</v>
      </c>
      <c r="M7647">
        <v>27</v>
      </c>
      <c r="N7647" t="s">
        <v>17423</v>
      </c>
      <c r="O7647" t="s">
        <v>15748</v>
      </c>
      <c r="P7647">
        <v>1</v>
      </c>
      <c r="Q7647">
        <v>0.6</v>
      </c>
      <c r="T7647">
        <v>88</v>
      </c>
      <c r="W7647">
        <v>0.28274333882308139</v>
      </c>
      <c r="X7647">
        <v>0.45238934211693027</v>
      </c>
    </row>
    <row r="7648" spans="1:24" hidden="1" x14ac:dyDescent="0.3">
      <c r="A7648" t="s">
        <v>23214</v>
      </c>
      <c r="B7648" t="s">
        <v>1304</v>
      </c>
      <c r="C7648" t="s">
        <v>23205</v>
      </c>
      <c r="D7648" t="s">
        <v>23206</v>
      </c>
      <c r="E7648" t="s">
        <v>113</v>
      </c>
      <c r="F7648" t="s">
        <v>23207</v>
      </c>
      <c r="G7648" t="s">
        <v>247</v>
      </c>
      <c r="H7648" t="s">
        <v>371</v>
      </c>
      <c r="I7648" t="s">
        <v>163</v>
      </c>
      <c r="J7648" t="s">
        <v>23208</v>
      </c>
      <c r="K7648" t="s">
        <v>23209</v>
      </c>
      <c r="L7648" t="s">
        <v>8903</v>
      </c>
      <c r="M7648">
        <v>0</v>
      </c>
      <c r="N7648" t="s">
        <v>113</v>
      </c>
      <c r="O7648" t="s">
        <v>13812</v>
      </c>
      <c r="P7648">
        <v>1</v>
      </c>
    </row>
    <row r="7649" spans="1:24" hidden="1" x14ac:dyDescent="0.3">
      <c r="A7649" t="s">
        <v>23215</v>
      </c>
      <c r="B7649" t="s">
        <v>8174</v>
      </c>
      <c r="C7649" t="s">
        <v>23216</v>
      </c>
      <c r="D7649" t="s">
        <v>23217</v>
      </c>
      <c r="E7649" t="s">
        <v>113</v>
      </c>
      <c r="F7649" t="s">
        <v>23218</v>
      </c>
      <c r="G7649" t="s">
        <v>133</v>
      </c>
      <c r="H7649" t="s">
        <v>21402</v>
      </c>
      <c r="I7649" t="s">
        <v>540</v>
      </c>
      <c r="J7649" t="s">
        <v>23219</v>
      </c>
      <c r="K7649" t="s">
        <v>23220</v>
      </c>
      <c r="L7649" t="s">
        <v>9030</v>
      </c>
      <c r="M7649">
        <v>60</v>
      </c>
      <c r="N7649" t="s">
        <v>9971</v>
      </c>
      <c r="O7649" t="s">
        <v>8207</v>
      </c>
      <c r="P7649">
        <v>3</v>
      </c>
      <c r="Q7649">
        <v>1400</v>
      </c>
      <c r="R7649">
        <v>320</v>
      </c>
      <c r="S7649">
        <v>145</v>
      </c>
      <c r="T7649">
        <v>135</v>
      </c>
      <c r="U7649">
        <v>270</v>
      </c>
      <c r="V7649">
        <v>300</v>
      </c>
      <c r="W7649">
        <v>1.3440000000000001</v>
      </c>
      <c r="X7649">
        <v>1.6128</v>
      </c>
    </row>
    <row r="7650" spans="1:24" hidden="1" x14ac:dyDescent="0.3">
      <c r="A7650" t="s">
        <v>23221</v>
      </c>
      <c r="B7650" t="s">
        <v>8179</v>
      </c>
      <c r="C7650" t="s">
        <v>23216</v>
      </c>
      <c r="D7650" t="s">
        <v>23217</v>
      </c>
      <c r="E7650" t="s">
        <v>113</v>
      </c>
      <c r="F7650" t="s">
        <v>23218</v>
      </c>
      <c r="G7650" t="s">
        <v>133</v>
      </c>
      <c r="H7650" t="s">
        <v>21402</v>
      </c>
      <c r="I7650" t="s">
        <v>540</v>
      </c>
      <c r="J7650" t="s">
        <v>23219</v>
      </c>
      <c r="K7650" t="s">
        <v>23220</v>
      </c>
      <c r="L7650" t="s">
        <v>9030</v>
      </c>
      <c r="M7650">
        <v>60</v>
      </c>
      <c r="N7650" t="s">
        <v>9971</v>
      </c>
      <c r="O7650" t="s">
        <v>23222</v>
      </c>
      <c r="P7650">
        <v>1</v>
      </c>
      <c r="Q7650">
        <v>560</v>
      </c>
      <c r="R7650">
        <v>422</v>
      </c>
      <c r="S7650">
        <v>133</v>
      </c>
      <c r="W7650">
        <v>0.23632</v>
      </c>
      <c r="X7650">
        <v>0.283584</v>
      </c>
    </row>
    <row r="7651" spans="1:24" hidden="1" x14ac:dyDescent="0.3">
      <c r="A7651" t="s">
        <v>23223</v>
      </c>
      <c r="B7651" t="s">
        <v>8536</v>
      </c>
      <c r="C7651" t="s">
        <v>23216</v>
      </c>
      <c r="D7651" t="s">
        <v>23217</v>
      </c>
      <c r="E7651" t="s">
        <v>113</v>
      </c>
      <c r="F7651" t="s">
        <v>23218</v>
      </c>
      <c r="G7651" t="s">
        <v>133</v>
      </c>
      <c r="H7651" t="s">
        <v>21402</v>
      </c>
      <c r="I7651" t="s">
        <v>540</v>
      </c>
      <c r="J7651" t="s">
        <v>23219</v>
      </c>
      <c r="K7651" t="s">
        <v>23220</v>
      </c>
      <c r="L7651" t="s">
        <v>9030</v>
      </c>
      <c r="M7651">
        <v>58</v>
      </c>
      <c r="N7651" t="s">
        <v>10031</v>
      </c>
      <c r="O7651" t="s">
        <v>9505</v>
      </c>
      <c r="P7651">
        <v>2</v>
      </c>
      <c r="W7651">
        <v>0</v>
      </c>
      <c r="X7651">
        <v>0</v>
      </c>
    </row>
    <row r="7652" spans="1:24" hidden="1" x14ac:dyDescent="0.3">
      <c r="A7652" t="s">
        <v>23224</v>
      </c>
      <c r="B7652" t="s">
        <v>8211</v>
      </c>
      <c r="C7652" t="s">
        <v>23216</v>
      </c>
      <c r="D7652" t="s">
        <v>23217</v>
      </c>
      <c r="E7652" t="s">
        <v>113</v>
      </c>
      <c r="F7652" t="s">
        <v>23218</v>
      </c>
      <c r="G7652" t="s">
        <v>133</v>
      </c>
      <c r="H7652" t="s">
        <v>21402</v>
      </c>
      <c r="I7652" t="s">
        <v>540</v>
      </c>
      <c r="J7652" t="s">
        <v>23219</v>
      </c>
      <c r="K7652" t="s">
        <v>23220</v>
      </c>
      <c r="L7652" t="s">
        <v>9030</v>
      </c>
      <c r="M7652">
        <v>58</v>
      </c>
      <c r="N7652" t="s">
        <v>10031</v>
      </c>
      <c r="O7652" t="s">
        <v>8734</v>
      </c>
      <c r="P7652">
        <v>1</v>
      </c>
      <c r="Q7652">
        <v>0.6</v>
      </c>
      <c r="T7652">
        <v>310</v>
      </c>
      <c r="W7652">
        <v>0.28274333882308139</v>
      </c>
      <c r="X7652">
        <v>0.45238934211693027</v>
      </c>
    </row>
    <row r="7653" spans="1:24" hidden="1" x14ac:dyDescent="0.3">
      <c r="A7653" t="s">
        <v>23225</v>
      </c>
      <c r="B7653" t="s">
        <v>8179</v>
      </c>
      <c r="C7653" t="s">
        <v>12054</v>
      </c>
      <c r="D7653" t="s">
        <v>23226</v>
      </c>
      <c r="E7653" t="s">
        <v>113</v>
      </c>
      <c r="F7653" t="s">
        <v>113</v>
      </c>
      <c r="G7653" t="s">
        <v>113</v>
      </c>
      <c r="H7653" t="s">
        <v>113</v>
      </c>
      <c r="I7653" t="s">
        <v>3277</v>
      </c>
      <c r="J7653" t="s">
        <v>113</v>
      </c>
      <c r="K7653" t="s">
        <v>113</v>
      </c>
      <c r="L7653" t="s">
        <v>113</v>
      </c>
      <c r="M7653">
        <v>33</v>
      </c>
      <c r="N7653" t="s">
        <v>11431</v>
      </c>
      <c r="O7653" t="s">
        <v>20844</v>
      </c>
      <c r="P7653">
        <v>1</v>
      </c>
      <c r="Q7653">
        <v>630</v>
      </c>
      <c r="R7653">
        <v>480</v>
      </c>
      <c r="W7653">
        <v>0.3024</v>
      </c>
      <c r="X7653">
        <v>0.36287999999999998</v>
      </c>
    </row>
    <row r="7654" spans="1:24" hidden="1" x14ac:dyDescent="0.3">
      <c r="A7654" t="s">
        <v>23227</v>
      </c>
      <c r="B7654" t="s">
        <v>8536</v>
      </c>
      <c r="C7654" t="s">
        <v>12054</v>
      </c>
      <c r="D7654" t="s">
        <v>23226</v>
      </c>
      <c r="E7654" t="s">
        <v>113</v>
      </c>
      <c r="F7654" t="s">
        <v>113</v>
      </c>
      <c r="G7654" t="s">
        <v>113</v>
      </c>
      <c r="H7654" t="s">
        <v>113</v>
      </c>
      <c r="I7654" t="s">
        <v>3277</v>
      </c>
      <c r="J7654" t="s">
        <v>113</v>
      </c>
      <c r="K7654" t="s">
        <v>113</v>
      </c>
      <c r="L7654" t="s">
        <v>113</v>
      </c>
      <c r="M7654">
        <v>33</v>
      </c>
      <c r="N7654" t="s">
        <v>11431</v>
      </c>
      <c r="O7654" t="s">
        <v>20844</v>
      </c>
      <c r="P7654">
        <v>1</v>
      </c>
      <c r="Q7654">
        <v>630</v>
      </c>
      <c r="R7654">
        <v>480</v>
      </c>
      <c r="W7654">
        <v>0.3024</v>
      </c>
      <c r="X7654">
        <v>0.36287999999999998</v>
      </c>
    </row>
    <row r="7655" spans="1:24" hidden="1" x14ac:dyDescent="0.3">
      <c r="A7655" t="s">
        <v>23228</v>
      </c>
      <c r="B7655" t="s">
        <v>8174</v>
      </c>
      <c r="C7655" t="s">
        <v>12054</v>
      </c>
      <c r="D7655" t="s">
        <v>23226</v>
      </c>
      <c r="E7655" t="s">
        <v>113</v>
      </c>
      <c r="F7655" t="s">
        <v>113</v>
      </c>
      <c r="G7655" t="s">
        <v>113</v>
      </c>
      <c r="H7655" t="s">
        <v>113</v>
      </c>
      <c r="I7655" t="s">
        <v>3277</v>
      </c>
      <c r="J7655" t="s">
        <v>113</v>
      </c>
      <c r="K7655" t="s">
        <v>113</v>
      </c>
      <c r="L7655" t="s">
        <v>113</v>
      </c>
      <c r="M7655">
        <v>33</v>
      </c>
      <c r="N7655" t="s">
        <v>11431</v>
      </c>
      <c r="O7655" t="s">
        <v>20840</v>
      </c>
      <c r="P7655">
        <v>3</v>
      </c>
      <c r="Q7655">
        <v>710</v>
      </c>
      <c r="R7655">
        <v>400</v>
      </c>
      <c r="T7655">
        <v>55</v>
      </c>
      <c r="U7655">
        <v>155</v>
      </c>
      <c r="V7655">
        <v>330</v>
      </c>
      <c r="W7655">
        <v>0.85199999999999998</v>
      </c>
      <c r="X7655">
        <v>1.0224</v>
      </c>
    </row>
    <row r="7656" spans="1:24" hidden="1" x14ac:dyDescent="0.3">
      <c r="A7656" t="s">
        <v>23229</v>
      </c>
      <c r="B7656" t="s">
        <v>8617</v>
      </c>
      <c r="C7656" t="s">
        <v>12054</v>
      </c>
      <c r="D7656" t="s">
        <v>23226</v>
      </c>
      <c r="E7656" t="s">
        <v>113</v>
      </c>
      <c r="F7656" t="s">
        <v>113</v>
      </c>
      <c r="G7656" t="s">
        <v>113</v>
      </c>
      <c r="H7656" t="s">
        <v>113</v>
      </c>
      <c r="I7656" t="s">
        <v>3277</v>
      </c>
      <c r="J7656" t="s">
        <v>113</v>
      </c>
      <c r="K7656" t="s">
        <v>113</v>
      </c>
      <c r="L7656" t="s">
        <v>113</v>
      </c>
      <c r="M7656">
        <v>33</v>
      </c>
      <c r="N7656" t="s">
        <v>11431</v>
      </c>
      <c r="O7656" t="s">
        <v>20842</v>
      </c>
      <c r="P7656">
        <v>3</v>
      </c>
      <c r="Q7656">
        <v>1500</v>
      </c>
      <c r="R7656">
        <v>450</v>
      </c>
      <c r="T7656">
        <v>55</v>
      </c>
      <c r="U7656">
        <v>155</v>
      </c>
      <c r="V7656">
        <v>330</v>
      </c>
      <c r="W7656">
        <v>2.0249999999999999</v>
      </c>
      <c r="X7656">
        <v>2.4299999999999997</v>
      </c>
    </row>
    <row r="7657" spans="1:24" hidden="1" x14ac:dyDescent="0.3">
      <c r="A7657" t="s">
        <v>23230</v>
      </c>
      <c r="B7657" t="s">
        <v>8179</v>
      </c>
      <c r="C7657" t="s">
        <v>3685</v>
      </c>
      <c r="D7657" t="s">
        <v>23231</v>
      </c>
      <c r="E7657" t="s">
        <v>113</v>
      </c>
      <c r="F7657" t="s">
        <v>113</v>
      </c>
      <c r="G7657" t="s">
        <v>113</v>
      </c>
      <c r="H7657" t="s">
        <v>113</v>
      </c>
      <c r="I7657" t="s">
        <v>344</v>
      </c>
      <c r="J7657" t="s">
        <v>113</v>
      </c>
      <c r="K7657" t="s">
        <v>113</v>
      </c>
      <c r="L7657" t="s">
        <v>113</v>
      </c>
      <c r="M7657">
        <v>34</v>
      </c>
      <c r="N7657" t="s">
        <v>9971</v>
      </c>
      <c r="O7657" t="s">
        <v>21498</v>
      </c>
      <c r="P7657">
        <v>1</v>
      </c>
      <c r="Q7657">
        <v>441</v>
      </c>
      <c r="R7657">
        <v>402</v>
      </c>
      <c r="W7657">
        <v>0.177282</v>
      </c>
      <c r="X7657">
        <v>0.21273839999999999</v>
      </c>
    </row>
    <row r="7658" spans="1:24" hidden="1" x14ac:dyDescent="0.3">
      <c r="A7658" t="s">
        <v>23232</v>
      </c>
      <c r="B7658" t="s">
        <v>8536</v>
      </c>
      <c r="C7658" t="s">
        <v>3685</v>
      </c>
      <c r="D7658" t="s">
        <v>23231</v>
      </c>
      <c r="E7658" t="s">
        <v>113</v>
      </c>
      <c r="F7658" t="s">
        <v>113</v>
      </c>
      <c r="G7658" t="s">
        <v>113</v>
      </c>
      <c r="H7658" t="s">
        <v>113</v>
      </c>
      <c r="I7658" t="s">
        <v>344</v>
      </c>
      <c r="J7658" t="s">
        <v>113</v>
      </c>
      <c r="K7658" t="s">
        <v>113</v>
      </c>
      <c r="L7658" t="s">
        <v>113</v>
      </c>
      <c r="M7658">
        <v>34</v>
      </c>
      <c r="N7658" t="s">
        <v>9971</v>
      </c>
      <c r="O7658" t="s">
        <v>23233</v>
      </c>
      <c r="P7658">
        <v>1</v>
      </c>
      <c r="Q7658">
        <v>441</v>
      </c>
      <c r="R7658">
        <v>402</v>
      </c>
      <c r="W7658">
        <v>0.177282</v>
      </c>
      <c r="X7658">
        <v>0.21273839999999999</v>
      </c>
    </row>
    <row r="7659" spans="1:24" hidden="1" x14ac:dyDescent="0.3">
      <c r="A7659" t="s">
        <v>23234</v>
      </c>
      <c r="B7659" t="s">
        <v>8174</v>
      </c>
      <c r="C7659" t="s">
        <v>3685</v>
      </c>
      <c r="D7659" t="s">
        <v>23231</v>
      </c>
      <c r="E7659" t="s">
        <v>113</v>
      </c>
      <c r="F7659" t="s">
        <v>113</v>
      </c>
      <c r="G7659" t="s">
        <v>113</v>
      </c>
      <c r="H7659" t="s">
        <v>113</v>
      </c>
      <c r="I7659" t="s">
        <v>344</v>
      </c>
      <c r="J7659" t="s">
        <v>113</v>
      </c>
      <c r="K7659" t="s">
        <v>113</v>
      </c>
      <c r="L7659" t="s">
        <v>113</v>
      </c>
      <c r="M7659">
        <v>34</v>
      </c>
      <c r="N7659" t="s">
        <v>9971</v>
      </c>
      <c r="O7659" t="s">
        <v>23235</v>
      </c>
      <c r="P7659">
        <v>3</v>
      </c>
      <c r="Q7659">
        <v>707</v>
      </c>
      <c r="R7659">
        <v>395</v>
      </c>
      <c r="T7659">
        <v>0</v>
      </c>
      <c r="U7659">
        <v>80</v>
      </c>
      <c r="V7659">
        <v>250</v>
      </c>
      <c r="W7659">
        <v>0.83779499999999996</v>
      </c>
      <c r="X7659">
        <v>1.0053539999999999</v>
      </c>
    </row>
    <row r="7660" spans="1:24" hidden="1" x14ac:dyDescent="0.3">
      <c r="A7660" t="s">
        <v>23236</v>
      </c>
      <c r="B7660" t="s">
        <v>8617</v>
      </c>
      <c r="C7660" t="s">
        <v>3685</v>
      </c>
      <c r="D7660" t="s">
        <v>23231</v>
      </c>
      <c r="E7660" t="s">
        <v>113</v>
      </c>
      <c r="F7660" t="s">
        <v>113</v>
      </c>
      <c r="G7660" t="s">
        <v>113</v>
      </c>
      <c r="H7660" t="s">
        <v>113</v>
      </c>
      <c r="I7660" t="s">
        <v>344</v>
      </c>
      <c r="J7660" t="s">
        <v>113</v>
      </c>
      <c r="K7660" t="s">
        <v>113</v>
      </c>
      <c r="L7660" t="s">
        <v>113</v>
      </c>
      <c r="M7660">
        <v>34</v>
      </c>
      <c r="N7660" t="s">
        <v>9971</v>
      </c>
      <c r="O7660" t="s">
        <v>8418</v>
      </c>
      <c r="P7660">
        <v>3</v>
      </c>
      <c r="Q7660">
        <v>1400</v>
      </c>
      <c r="R7660">
        <v>320</v>
      </c>
      <c r="T7660">
        <v>0</v>
      </c>
      <c r="U7660">
        <v>80</v>
      </c>
      <c r="V7660">
        <v>250</v>
      </c>
      <c r="W7660">
        <v>1.3440000000000001</v>
      </c>
      <c r="X7660">
        <v>1.6128</v>
      </c>
    </row>
    <row r="7661" spans="1:24" hidden="1" x14ac:dyDescent="0.3">
      <c r="A7661" t="s">
        <v>23237</v>
      </c>
      <c r="B7661" t="s">
        <v>8174</v>
      </c>
      <c r="C7661" t="s">
        <v>5190</v>
      </c>
      <c r="D7661" t="s">
        <v>23238</v>
      </c>
      <c r="E7661" t="s">
        <v>113</v>
      </c>
      <c r="F7661" t="s">
        <v>16767</v>
      </c>
      <c r="G7661" t="s">
        <v>133</v>
      </c>
      <c r="H7661" t="s">
        <v>354</v>
      </c>
      <c r="I7661" t="s">
        <v>115</v>
      </c>
      <c r="J7661" t="s">
        <v>23239</v>
      </c>
      <c r="K7661" t="s">
        <v>23240</v>
      </c>
      <c r="L7661" t="s">
        <v>1173</v>
      </c>
      <c r="M7661">
        <v>50</v>
      </c>
      <c r="N7661" t="s">
        <v>113</v>
      </c>
      <c r="O7661" t="s">
        <v>17235</v>
      </c>
      <c r="P7661">
        <v>2</v>
      </c>
      <c r="Q7661">
        <v>2500</v>
      </c>
      <c r="R7661">
        <v>355</v>
      </c>
      <c r="S7661">
        <v>145</v>
      </c>
      <c r="T7661">
        <v>90</v>
      </c>
      <c r="U7661">
        <v>270</v>
      </c>
      <c r="W7661">
        <v>1.7749999999999999</v>
      </c>
      <c r="X7661">
        <v>2.13</v>
      </c>
    </row>
    <row r="7662" spans="1:24" hidden="1" x14ac:dyDescent="0.3">
      <c r="A7662" t="s">
        <v>23241</v>
      </c>
      <c r="B7662" t="s">
        <v>8179</v>
      </c>
      <c r="C7662" t="s">
        <v>5190</v>
      </c>
      <c r="D7662" t="s">
        <v>23238</v>
      </c>
      <c r="E7662" t="s">
        <v>113</v>
      </c>
      <c r="F7662" t="s">
        <v>16767</v>
      </c>
      <c r="G7662" t="s">
        <v>133</v>
      </c>
      <c r="H7662" t="s">
        <v>354</v>
      </c>
      <c r="I7662" t="s">
        <v>115</v>
      </c>
      <c r="J7662" t="s">
        <v>23239</v>
      </c>
      <c r="K7662" t="s">
        <v>23240</v>
      </c>
      <c r="L7662" t="s">
        <v>1173</v>
      </c>
      <c r="M7662">
        <v>50</v>
      </c>
      <c r="N7662" t="s">
        <v>113</v>
      </c>
      <c r="O7662" t="s">
        <v>17706</v>
      </c>
      <c r="P7662">
        <v>1</v>
      </c>
      <c r="Q7662">
        <v>466</v>
      </c>
      <c r="R7662">
        <v>343</v>
      </c>
      <c r="S7662">
        <v>154</v>
      </c>
      <c r="W7662">
        <v>0.15983800000000001</v>
      </c>
      <c r="X7662">
        <v>0.19180559999999999</v>
      </c>
    </row>
    <row r="7663" spans="1:24" hidden="1" x14ac:dyDescent="0.3">
      <c r="A7663" t="s">
        <v>23242</v>
      </c>
      <c r="B7663" t="s">
        <v>8211</v>
      </c>
      <c r="C7663" t="s">
        <v>5190</v>
      </c>
      <c r="D7663" t="s">
        <v>23238</v>
      </c>
      <c r="E7663" t="s">
        <v>113</v>
      </c>
      <c r="F7663" t="s">
        <v>16767</v>
      </c>
      <c r="G7663" t="s">
        <v>133</v>
      </c>
      <c r="H7663" t="s">
        <v>354</v>
      </c>
      <c r="I7663" t="s">
        <v>115</v>
      </c>
      <c r="J7663" t="s">
        <v>23239</v>
      </c>
      <c r="K7663" t="s">
        <v>23240</v>
      </c>
      <c r="L7663" t="s">
        <v>1173</v>
      </c>
      <c r="M7663">
        <v>48</v>
      </c>
      <c r="N7663" t="s">
        <v>113</v>
      </c>
      <c r="O7663" t="s">
        <v>9493</v>
      </c>
      <c r="P7663">
        <v>1</v>
      </c>
      <c r="Q7663">
        <v>0.3</v>
      </c>
      <c r="T7663">
        <v>243.95</v>
      </c>
      <c r="W7663">
        <v>7.0685834705770348E-2</v>
      </c>
      <c r="X7663">
        <v>0.11309733552923257</v>
      </c>
    </row>
    <row r="7664" spans="1:24" hidden="1" x14ac:dyDescent="0.3">
      <c r="A7664" t="s">
        <v>23243</v>
      </c>
      <c r="B7664" t="s">
        <v>8174</v>
      </c>
      <c r="C7664" t="s">
        <v>23244</v>
      </c>
      <c r="D7664" t="s">
        <v>23245</v>
      </c>
      <c r="E7664" t="s">
        <v>113</v>
      </c>
      <c r="F7664" t="s">
        <v>23246</v>
      </c>
      <c r="G7664" t="s">
        <v>133</v>
      </c>
      <c r="H7664" t="s">
        <v>2044</v>
      </c>
      <c r="I7664" t="s">
        <v>438</v>
      </c>
      <c r="J7664" t="s">
        <v>23247</v>
      </c>
      <c r="K7664" t="s">
        <v>23248</v>
      </c>
      <c r="L7664" t="s">
        <v>8842</v>
      </c>
      <c r="M7664">
        <v>70</v>
      </c>
      <c r="N7664" t="s">
        <v>113</v>
      </c>
      <c r="O7664" t="s">
        <v>20006</v>
      </c>
      <c r="P7664">
        <v>2</v>
      </c>
      <c r="Q7664">
        <v>2500</v>
      </c>
      <c r="R7664">
        <v>355</v>
      </c>
      <c r="S7664">
        <v>192</v>
      </c>
      <c r="T7664">
        <v>60</v>
      </c>
      <c r="U7664">
        <v>230</v>
      </c>
      <c r="W7664">
        <v>1.7749999999999999</v>
      </c>
      <c r="X7664">
        <v>2.13</v>
      </c>
    </row>
    <row r="7665" spans="1:24" hidden="1" x14ac:dyDescent="0.3">
      <c r="A7665" t="s">
        <v>23249</v>
      </c>
      <c r="B7665" t="s">
        <v>8179</v>
      </c>
      <c r="C7665" t="s">
        <v>23244</v>
      </c>
      <c r="D7665" t="s">
        <v>23245</v>
      </c>
      <c r="E7665" t="s">
        <v>113</v>
      </c>
      <c r="F7665" t="s">
        <v>23246</v>
      </c>
      <c r="G7665" t="s">
        <v>133</v>
      </c>
      <c r="H7665" t="s">
        <v>2044</v>
      </c>
      <c r="I7665" t="s">
        <v>438</v>
      </c>
      <c r="J7665" t="s">
        <v>23247</v>
      </c>
      <c r="K7665" t="s">
        <v>23248</v>
      </c>
      <c r="L7665" t="s">
        <v>8842</v>
      </c>
      <c r="M7665">
        <v>70</v>
      </c>
      <c r="N7665" t="s">
        <v>113</v>
      </c>
      <c r="O7665" t="s">
        <v>17706</v>
      </c>
      <c r="P7665">
        <v>1</v>
      </c>
      <c r="Q7665">
        <v>441</v>
      </c>
      <c r="R7665">
        <v>402</v>
      </c>
      <c r="S7665">
        <v>118</v>
      </c>
      <c r="W7665">
        <v>0.177282</v>
      </c>
      <c r="X7665">
        <v>0.21273839999999999</v>
      </c>
    </row>
    <row r="7666" spans="1:24" hidden="1" x14ac:dyDescent="0.3">
      <c r="A7666" t="s">
        <v>23250</v>
      </c>
      <c r="B7666" t="s">
        <v>8536</v>
      </c>
      <c r="C7666" t="s">
        <v>23244</v>
      </c>
      <c r="D7666" t="s">
        <v>23245</v>
      </c>
      <c r="E7666" t="s">
        <v>113</v>
      </c>
      <c r="F7666" t="s">
        <v>23246</v>
      </c>
      <c r="G7666" t="s">
        <v>133</v>
      </c>
      <c r="H7666" t="s">
        <v>2044</v>
      </c>
      <c r="I7666" t="s">
        <v>438</v>
      </c>
      <c r="J7666" t="s">
        <v>23247</v>
      </c>
      <c r="K7666" t="s">
        <v>23248</v>
      </c>
      <c r="L7666" t="s">
        <v>8842</v>
      </c>
      <c r="M7666">
        <v>68</v>
      </c>
      <c r="N7666" t="s">
        <v>113</v>
      </c>
      <c r="O7666" t="s">
        <v>23156</v>
      </c>
      <c r="P7666">
        <v>1</v>
      </c>
      <c r="Q7666">
        <v>441</v>
      </c>
      <c r="R7666">
        <v>402</v>
      </c>
      <c r="S7666">
        <v>118</v>
      </c>
      <c r="W7666">
        <v>0.177282</v>
      </c>
      <c r="X7666">
        <v>0.21273839999999999</v>
      </c>
    </row>
    <row r="7667" spans="1:24" hidden="1" x14ac:dyDescent="0.3">
      <c r="A7667" t="s">
        <v>23251</v>
      </c>
      <c r="B7667" t="s">
        <v>8211</v>
      </c>
      <c r="C7667" t="s">
        <v>23244</v>
      </c>
      <c r="D7667" t="s">
        <v>23245</v>
      </c>
      <c r="E7667" t="s">
        <v>113</v>
      </c>
      <c r="F7667" t="s">
        <v>23246</v>
      </c>
      <c r="G7667" t="s">
        <v>133</v>
      </c>
      <c r="H7667" t="s">
        <v>2044</v>
      </c>
      <c r="I7667" t="s">
        <v>438</v>
      </c>
      <c r="J7667" t="s">
        <v>23247</v>
      </c>
      <c r="K7667" t="s">
        <v>23248</v>
      </c>
      <c r="L7667" t="s">
        <v>8842</v>
      </c>
      <c r="M7667">
        <v>68</v>
      </c>
      <c r="N7667" t="s">
        <v>113</v>
      </c>
      <c r="O7667" t="s">
        <v>9493</v>
      </c>
      <c r="P7667">
        <v>1</v>
      </c>
      <c r="Q7667">
        <v>0.6</v>
      </c>
      <c r="T7667">
        <v>100</v>
      </c>
      <c r="W7667">
        <v>0.28274333882308139</v>
      </c>
      <c r="X7667">
        <v>0.45238934211693027</v>
      </c>
    </row>
    <row r="7668" spans="1:24" hidden="1" x14ac:dyDescent="0.3">
      <c r="A7668" t="s">
        <v>23252</v>
      </c>
      <c r="B7668" t="s">
        <v>8174</v>
      </c>
      <c r="C7668" t="s">
        <v>7399</v>
      </c>
      <c r="D7668" t="s">
        <v>23253</v>
      </c>
      <c r="E7668" t="s">
        <v>113</v>
      </c>
      <c r="F7668" t="s">
        <v>113</v>
      </c>
      <c r="G7668" t="s">
        <v>113</v>
      </c>
      <c r="H7668" t="s">
        <v>113</v>
      </c>
      <c r="I7668" t="s">
        <v>654</v>
      </c>
      <c r="J7668" t="s">
        <v>113</v>
      </c>
      <c r="K7668" t="s">
        <v>113</v>
      </c>
      <c r="L7668" t="s">
        <v>113</v>
      </c>
      <c r="M7668">
        <v>35</v>
      </c>
      <c r="N7668" t="s">
        <v>9085</v>
      </c>
      <c r="O7668" t="s">
        <v>8720</v>
      </c>
      <c r="P7668">
        <v>3</v>
      </c>
      <c r="Q7668">
        <v>1499</v>
      </c>
      <c r="R7668">
        <v>359</v>
      </c>
      <c r="T7668">
        <v>75</v>
      </c>
      <c r="U7668">
        <v>180</v>
      </c>
      <c r="V7668">
        <v>330</v>
      </c>
      <c r="W7668">
        <v>1.6144229999999999</v>
      </c>
      <c r="X7668">
        <v>1.9373075999999998</v>
      </c>
    </row>
    <row r="7669" spans="1:24" hidden="1" x14ac:dyDescent="0.3">
      <c r="A7669" t="s">
        <v>23254</v>
      </c>
      <c r="B7669" t="s">
        <v>8179</v>
      </c>
      <c r="C7669" t="s">
        <v>7399</v>
      </c>
      <c r="D7669" t="s">
        <v>23253</v>
      </c>
      <c r="E7669" t="s">
        <v>113</v>
      </c>
      <c r="F7669" t="s">
        <v>113</v>
      </c>
      <c r="G7669" t="s">
        <v>113</v>
      </c>
      <c r="H7669" t="s">
        <v>113</v>
      </c>
      <c r="I7669" t="s">
        <v>654</v>
      </c>
      <c r="J7669" t="s">
        <v>113</v>
      </c>
      <c r="K7669" t="s">
        <v>113</v>
      </c>
      <c r="L7669" t="s">
        <v>113</v>
      </c>
      <c r="M7669">
        <v>35</v>
      </c>
      <c r="N7669" t="s">
        <v>9085</v>
      </c>
      <c r="O7669" t="s">
        <v>14408</v>
      </c>
      <c r="P7669">
        <v>3</v>
      </c>
      <c r="Q7669">
        <v>400</v>
      </c>
      <c r="R7669">
        <v>300</v>
      </c>
      <c r="W7669">
        <v>0.36</v>
      </c>
      <c r="X7669">
        <v>0.432</v>
      </c>
    </row>
    <row r="7670" spans="1:24" hidden="1" x14ac:dyDescent="0.3">
      <c r="A7670" t="s">
        <v>23255</v>
      </c>
      <c r="B7670" t="s">
        <v>8536</v>
      </c>
      <c r="C7670" t="s">
        <v>7399</v>
      </c>
      <c r="D7670" t="s">
        <v>23253</v>
      </c>
      <c r="E7670" t="s">
        <v>113</v>
      </c>
      <c r="F7670" t="s">
        <v>113</v>
      </c>
      <c r="G7670" t="s">
        <v>113</v>
      </c>
      <c r="H7670" t="s">
        <v>113</v>
      </c>
      <c r="I7670" t="s">
        <v>654</v>
      </c>
      <c r="J7670" t="s">
        <v>113</v>
      </c>
      <c r="K7670" t="s">
        <v>113</v>
      </c>
      <c r="L7670" t="s">
        <v>113</v>
      </c>
      <c r="M7670">
        <v>35</v>
      </c>
      <c r="N7670" t="s">
        <v>9085</v>
      </c>
      <c r="O7670" t="s">
        <v>23256</v>
      </c>
      <c r="P7670">
        <v>3</v>
      </c>
      <c r="Q7670">
        <v>400</v>
      </c>
      <c r="R7670">
        <v>300</v>
      </c>
      <c r="W7670">
        <v>0.36</v>
      </c>
      <c r="X7670">
        <v>0.432</v>
      </c>
    </row>
    <row r="7671" spans="1:24" hidden="1" x14ac:dyDescent="0.3">
      <c r="A7671" t="s">
        <v>23257</v>
      </c>
      <c r="B7671" t="s">
        <v>8174</v>
      </c>
      <c r="C7671" t="s">
        <v>23258</v>
      </c>
      <c r="D7671" t="s">
        <v>23259</v>
      </c>
      <c r="E7671" t="s">
        <v>113</v>
      </c>
      <c r="F7671" t="s">
        <v>23260</v>
      </c>
      <c r="G7671" t="s">
        <v>247</v>
      </c>
      <c r="H7671" t="s">
        <v>371</v>
      </c>
      <c r="I7671" t="s">
        <v>115</v>
      </c>
      <c r="J7671" t="s">
        <v>23261</v>
      </c>
      <c r="K7671" t="s">
        <v>23262</v>
      </c>
      <c r="L7671" t="s">
        <v>8903</v>
      </c>
      <c r="M7671">
        <v>29</v>
      </c>
      <c r="N7671" t="s">
        <v>9085</v>
      </c>
      <c r="O7671" t="s">
        <v>17159</v>
      </c>
      <c r="P7671">
        <v>3</v>
      </c>
      <c r="Q7671">
        <v>1450</v>
      </c>
      <c r="R7671">
        <v>400</v>
      </c>
      <c r="T7671">
        <v>340</v>
      </c>
      <c r="U7671">
        <v>110</v>
      </c>
      <c r="V7671">
        <v>210</v>
      </c>
      <c r="W7671">
        <v>1.74</v>
      </c>
      <c r="X7671">
        <v>2.0880000000000001</v>
      </c>
    </row>
    <row r="7672" spans="1:24" hidden="1" x14ac:dyDescent="0.3">
      <c r="A7672" t="s">
        <v>23263</v>
      </c>
      <c r="B7672" t="s">
        <v>8617</v>
      </c>
      <c r="C7672" t="s">
        <v>23258</v>
      </c>
      <c r="D7672" t="s">
        <v>23259</v>
      </c>
      <c r="E7672" t="s">
        <v>113</v>
      </c>
      <c r="F7672" t="s">
        <v>23260</v>
      </c>
      <c r="G7672" t="s">
        <v>247</v>
      </c>
      <c r="H7672" t="s">
        <v>371</v>
      </c>
      <c r="I7672" t="s">
        <v>115</v>
      </c>
      <c r="J7672" t="s">
        <v>23261</v>
      </c>
      <c r="K7672" t="s">
        <v>23262</v>
      </c>
      <c r="L7672" t="s">
        <v>8903</v>
      </c>
      <c r="M7672">
        <v>27</v>
      </c>
      <c r="N7672" t="s">
        <v>9085</v>
      </c>
      <c r="O7672" t="s">
        <v>11169</v>
      </c>
      <c r="P7672">
        <v>3</v>
      </c>
      <c r="Q7672">
        <v>2009</v>
      </c>
      <c r="R7672">
        <v>469</v>
      </c>
      <c r="T7672">
        <v>340</v>
      </c>
      <c r="U7672">
        <v>110</v>
      </c>
      <c r="V7672">
        <v>210</v>
      </c>
      <c r="W7672">
        <v>2.8266629999999999</v>
      </c>
      <c r="X7672">
        <v>3.3919956</v>
      </c>
    </row>
    <row r="7673" spans="1:24" hidden="1" x14ac:dyDescent="0.3">
      <c r="A7673" t="s">
        <v>23264</v>
      </c>
      <c r="B7673" t="s">
        <v>8179</v>
      </c>
      <c r="C7673" t="s">
        <v>23258</v>
      </c>
      <c r="D7673" t="s">
        <v>23259</v>
      </c>
      <c r="E7673" t="s">
        <v>113</v>
      </c>
      <c r="F7673" t="s">
        <v>23260</v>
      </c>
      <c r="G7673" t="s">
        <v>247</v>
      </c>
      <c r="H7673" t="s">
        <v>371</v>
      </c>
      <c r="I7673" t="s">
        <v>115</v>
      </c>
      <c r="J7673" t="s">
        <v>23261</v>
      </c>
      <c r="K7673" t="s">
        <v>23262</v>
      </c>
      <c r="L7673" t="s">
        <v>8903</v>
      </c>
      <c r="M7673">
        <v>27</v>
      </c>
      <c r="N7673" t="s">
        <v>9085</v>
      </c>
      <c r="O7673" t="s">
        <v>11880</v>
      </c>
      <c r="P7673">
        <v>3</v>
      </c>
      <c r="Q7673">
        <v>400</v>
      </c>
      <c r="R7673">
        <v>300</v>
      </c>
      <c r="W7673">
        <v>0.36</v>
      </c>
      <c r="X7673">
        <v>0.432</v>
      </c>
    </row>
    <row r="7674" spans="1:24" hidden="1" x14ac:dyDescent="0.3">
      <c r="A7674" t="s">
        <v>23265</v>
      </c>
      <c r="B7674" t="s">
        <v>8536</v>
      </c>
      <c r="C7674" t="s">
        <v>23258</v>
      </c>
      <c r="D7674" t="s">
        <v>23259</v>
      </c>
      <c r="E7674" t="s">
        <v>113</v>
      </c>
      <c r="F7674" t="s">
        <v>23260</v>
      </c>
      <c r="G7674" t="s">
        <v>247</v>
      </c>
      <c r="H7674" t="s">
        <v>371</v>
      </c>
      <c r="I7674" t="s">
        <v>115</v>
      </c>
      <c r="J7674" t="s">
        <v>23261</v>
      </c>
      <c r="K7674" t="s">
        <v>23262</v>
      </c>
      <c r="L7674" t="s">
        <v>8903</v>
      </c>
      <c r="M7674">
        <v>27</v>
      </c>
      <c r="N7674" t="s">
        <v>9085</v>
      </c>
      <c r="O7674" t="s">
        <v>16695</v>
      </c>
      <c r="P7674">
        <v>3</v>
      </c>
      <c r="Q7674">
        <v>400</v>
      </c>
      <c r="R7674">
        <v>300</v>
      </c>
      <c r="W7674">
        <v>0.36</v>
      </c>
      <c r="X7674">
        <v>0.432</v>
      </c>
    </row>
    <row r="7675" spans="1:24" hidden="1" x14ac:dyDescent="0.3">
      <c r="A7675" t="s">
        <v>23266</v>
      </c>
      <c r="B7675" t="s">
        <v>8539</v>
      </c>
      <c r="C7675" t="s">
        <v>23258</v>
      </c>
      <c r="D7675" t="s">
        <v>23259</v>
      </c>
      <c r="E7675" t="s">
        <v>113</v>
      </c>
      <c r="F7675" t="s">
        <v>23260</v>
      </c>
      <c r="G7675" t="s">
        <v>247</v>
      </c>
      <c r="H7675" t="s">
        <v>371</v>
      </c>
      <c r="I7675" t="s">
        <v>115</v>
      </c>
      <c r="J7675" t="s">
        <v>23261</v>
      </c>
      <c r="K7675" t="s">
        <v>23262</v>
      </c>
      <c r="L7675" t="s">
        <v>8903</v>
      </c>
      <c r="M7675">
        <v>28</v>
      </c>
      <c r="N7675" t="s">
        <v>9085</v>
      </c>
      <c r="O7675" t="s">
        <v>9131</v>
      </c>
      <c r="P7675">
        <v>2</v>
      </c>
      <c r="Q7675">
        <v>210</v>
      </c>
      <c r="R7675">
        <v>210</v>
      </c>
      <c r="W7675">
        <v>8.8200000000000001E-2</v>
      </c>
      <c r="X7675">
        <v>0.10584</v>
      </c>
    </row>
    <row r="7676" spans="1:24" hidden="1" x14ac:dyDescent="0.3">
      <c r="A7676" t="s">
        <v>23267</v>
      </c>
      <c r="B7676" t="s">
        <v>8211</v>
      </c>
      <c r="C7676" t="s">
        <v>23258</v>
      </c>
      <c r="D7676" t="s">
        <v>23259</v>
      </c>
      <c r="E7676" t="s">
        <v>113</v>
      </c>
      <c r="F7676" t="s">
        <v>23260</v>
      </c>
      <c r="G7676" t="s">
        <v>247</v>
      </c>
      <c r="H7676" t="s">
        <v>371</v>
      </c>
      <c r="I7676" t="s">
        <v>115</v>
      </c>
      <c r="J7676" t="s">
        <v>23261</v>
      </c>
      <c r="K7676" t="s">
        <v>23262</v>
      </c>
      <c r="L7676" t="s">
        <v>8903</v>
      </c>
      <c r="M7676">
        <v>28</v>
      </c>
      <c r="N7676" t="s">
        <v>10031</v>
      </c>
      <c r="O7676" t="s">
        <v>23268</v>
      </c>
      <c r="P7676">
        <v>1</v>
      </c>
      <c r="Q7676">
        <v>0.3</v>
      </c>
      <c r="T7676">
        <v>53.35</v>
      </c>
      <c r="W7676">
        <v>7.0685834705770348E-2</v>
      </c>
      <c r="X7676">
        <v>0.11309733552923257</v>
      </c>
    </row>
    <row r="7677" spans="1:24" hidden="1" x14ac:dyDescent="0.3">
      <c r="A7677" t="s">
        <v>23269</v>
      </c>
      <c r="B7677" t="s">
        <v>1304</v>
      </c>
      <c r="C7677" t="s">
        <v>23258</v>
      </c>
      <c r="D7677" t="s">
        <v>23259</v>
      </c>
      <c r="E7677" t="s">
        <v>113</v>
      </c>
      <c r="F7677" t="s">
        <v>23260</v>
      </c>
      <c r="G7677" t="s">
        <v>247</v>
      </c>
      <c r="H7677" t="s">
        <v>371</v>
      </c>
      <c r="I7677" t="s">
        <v>115</v>
      </c>
      <c r="J7677" t="s">
        <v>23261</v>
      </c>
      <c r="K7677" t="s">
        <v>23262</v>
      </c>
      <c r="L7677" t="s">
        <v>8903</v>
      </c>
      <c r="M7677">
        <v>0</v>
      </c>
      <c r="N7677" t="s">
        <v>113</v>
      </c>
      <c r="O7677" t="s">
        <v>13812</v>
      </c>
      <c r="P7677">
        <v>1</v>
      </c>
    </row>
    <row r="7678" spans="1:24" hidden="1" x14ac:dyDescent="0.3">
      <c r="A7678" t="s">
        <v>23270</v>
      </c>
      <c r="B7678" t="s">
        <v>8174</v>
      </c>
      <c r="C7678" t="s">
        <v>8114</v>
      </c>
      <c r="D7678" t="s">
        <v>8113</v>
      </c>
      <c r="E7678" t="s">
        <v>113</v>
      </c>
      <c r="F7678" t="s">
        <v>8115</v>
      </c>
      <c r="G7678" t="s">
        <v>247</v>
      </c>
      <c r="H7678" t="s">
        <v>308</v>
      </c>
      <c r="I7678" t="s">
        <v>344</v>
      </c>
      <c r="J7678" t="s">
        <v>23271</v>
      </c>
      <c r="K7678" t="s">
        <v>23272</v>
      </c>
      <c r="L7678" t="s">
        <v>8903</v>
      </c>
      <c r="M7678">
        <v>30</v>
      </c>
      <c r="N7678" t="s">
        <v>8614</v>
      </c>
      <c r="O7678" t="s">
        <v>17673</v>
      </c>
      <c r="P7678">
        <v>3</v>
      </c>
      <c r="Q7678">
        <v>1500</v>
      </c>
      <c r="R7678">
        <v>488</v>
      </c>
      <c r="T7678">
        <v>90</v>
      </c>
      <c r="U7678">
        <v>190</v>
      </c>
      <c r="V7678">
        <v>330</v>
      </c>
      <c r="W7678">
        <v>2.1960000000000002</v>
      </c>
      <c r="X7678">
        <v>2.6352000000000002</v>
      </c>
    </row>
    <row r="7679" spans="1:24" hidden="1" x14ac:dyDescent="0.3">
      <c r="A7679" t="s">
        <v>23273</v>
      </c>
      <c r="B7679" t="s">
        <v>8179</v>
      </c>
      <c r="C7679" t="s">
        <v>8114</v>
      </c>
      <c r="D7679" t="s">
        <v>8113</v>
      </c>
      <c r="E7679" t="s">
        <v>113</v>
      </c>
      <c r="F7679" t="s">
        <v>8115</v>
      </c>
      <c r="G7679" t="s">
        <v>247</v>
      </c>
      <c r="H7679" t="s">
        <v>308</v>
      </c>
      <c r="I7679" t="s">
        <v>344</v>
      </c>
      <c r="J7679" t="s">
        <v>23271</v>
      </c>
      <c r="K7679" t="s">
        <v>23272</v>
      </c>
      <c r="L7679" t="s">
        <v>8903</v>
      </c>
      <c r="M7679">
        <v>30</v>
      </c>
      <c r="N7679" t="s">
        <v>8614</v>
      </c>
      <c r="O7679" t="s">
        <v>9568</v>
      </c>
      <c r="P7679">
        <v>3</v>
      </c>
      <c r="Q7679">
        <v>409</v>
      </c>
      <c r="R7679">
        <v>269</v>
      </c>
      <c r="W7679">
        <v>0.330063</v>
      </c>
      <c r="X7679">
        <v>0.39607559999999997</v>
      </c>
    </row>
    <row r="7680" spans="1:24" hidden="1" x14ac:dyDescent="0.3">
      <c r="A7680" t="s">
        <v>23274</v>
      </c>
      <c r="B7680" t="s">
        <v>8536</v>
      </c>
      <c r="C7680" t="s">
        <v>8114</v>
      </c>
      <c r="D7680" t="s">
        <v>8113</v>
      </c>
      <c r="E7680" t="s">
        <v>113</v>
      </c>
      <c r="F7680" t="s">
        <v>8115</v>
      </c>
      <c r="G7680" t="s">
        <v>247</v>
      </c>
      <c r="H7680" t="s">
        <v>308</v>
      </c>
      <c r="I7680" t="s">
        <v>344</v>
      </c>
      <c r="J7680" t="s">
        <v>23271</v>
      </c>
      <c r="K7680" t="s">
        <v>23272</v>
      </c>
      <c r="L7680" t="s">
        <v>8903</v>
      </c>
      <c r="M7680">
        <v>27</v>
      </c>
      <c r="N7680" t="s">
        <v>9085</v>
      </c>
      <c r="O7680" t="s">
        <v>9131</v>
      </c>
      <c r="P7680">
        <v>1</v>
      </c>
      <c r="Q7680">
        <v>210</v>
      </c>
      <c r="R7680">
        <v>210</v>
      </c>
      <c r="W7680">
        <v>4.41E-2</v>
      </c>
      <c r="X7680">
        <v>5.2920000000000002E-2</v>
      </c>
    </row>
    <row r="7681" spans="1:24" hidden="1" x14ac:dyDescent="0.3">
      <c r="A7681" t="s">
        <v>23275</v>
      </c>
      <c r="B7681" t="s">
        <v>8211</v>
      </c>
      <c r="C7681" t="s">
        <v>8114</v>
      </c>
      <c r="D7681" t="s">
        <v>8113</v>
      </c>
      <c r="E7681" t="s">
        <v>113</v>
      </c>
      <c r="F7681" t="s">
        <v>8115</v>
      </c>
      <c r="G7681" t="s">
        <v>247</v>
      </c>
      <c r="H7681" t="s">
        <v>308</v>
      </c>
      <c r="I7681" t="s">
        <v>344</v>
      </c>
      <c r="J7681" t="s">
        <v>23271</v>
      </c>
      <c r="K7681" t="s">
        <v>23272</v>
      </c>
      <c r="L7681" t="s">
        <v>8903</v>
      </c>
      <c r="M7681">
        <v>27</v>
      </c>
      <c r="N7681" t="s">
        <v>10031</v>
      </c>
      <c r="O7681" t="s">
        <v>13961</v>
      </c>
      <c r="P7681">
        <v>1</v>
      </c>
      <c r="Q7681">
        <v>0.9</v>
      </c>
      <c r="T7681">
        <v>257</v>
      </c>
      <c r="W7681">
        <v>0.63617251235193317</v>
      </c>
      <c r="X7681">
        <v>1.0178760197630932</v>
      </c>
    </row>
    <row r="7682" spans="1:24" hidden="1" x14ac:dyDescent="0.3">
      <c r="A7682" t="s">
        <v>23276</v>
      </c>
      <c r="B7682" t="s">
        <v>1304</v>
      </c>
      <c r="C7682" t="s">
        <v>8114</v>
      </c>
      <c r="D7682" t="s">
        <v>8113</v>
      </c>
      <c r="E7682" t="s">
        <v>113</v>
      </c>
      <c r="F7682" t="s">
        <v>8115</v>
      </c>
      <c r="G7682" t="s">
        <v>247</v>
      </c>
      <c r="H7682" t="s">
        <v>308</v>
      </c>
      <c r="I7682" t="s">
        <v>344</v>
      </c>
      <c r="J7682" t="s">
        <v>23271</v>
      </c>
      <c r="K7682" t="s">
        <v>23272</v>
      </c>
      <c r="L7682" t="s">
        <v>8903</v>
      </c>
      <c r="M7682">
        <v>0</v>
      </c>
      <c r="N7682" t="s">
        <v>113</v>
      </c>
      <c r="O7682" t="s">
        <v>13812</v>
      </c>
      <c r="P7682">
        <v>1</v>
      </c>
    </row>
    <row r="7683" spans="1:24" hidden="1" x14ac:dyDescent="0.3">
      <c r="A7683" t="s">
        <v>23277</v>
      </c>
      <c r="B7683" t="s">
        <v>8174</v>
      </c>
      <c r="C7683" t="s">
        <v>17646</v>
      </c>
      <c r="D7683" t="s">
        <v>23278</v>
      </c>
      <c r="E7683" t="s">
        <v>113</v>
      </c>
      <c r="F7683" t="s">
        <v>17648</v>
      </c>
      <c r="G7683" t="s">
        <v>1356</v>
      </c>
      <c r="H7683" t="s">
        <v>1148</v>
      </c>
      <c r="I7683" t="s">
        <v>115</v>
      </c>
      <c r="J7683" t="s">
        <v>23279</v>
      </c>
      <c r="K7683" t="s">
        <v>23280</v>
      </c>
      <c r="L7683" t="s">
        <v>120</v>
      </c>
      <c r="M7683">
        <v>40</v>
      </c>
      <c r="N7683" t="s">
        <v>9659</v>
      </c>
      <c r="O7683" t="s">
        <v>9042</v>
      </c>
      <c r="P7683">
        <v>3</v>
      </c>
      <c r="Q7683">
        <v>1412</v>
      </c>
      <c r="R7683">
        <v>353</v>
      </c>
      <c r="S7683">
        <v>164</v>
      </c>
      <c r="T7683">
        <v>90</v>
      </c>
      <c r="U7683">
        <v>165</v>
      </c>
      <c r="V7683">
        <v>230</v>
      </c>
      <c r="W7683">
        <v>1.4953080000000001</v>
      </c>
      <c r="X7683">
        <v>1.7943696</v>
      </c>
    </row>
    <row r="7684" spans="1:24" hidden="1" x14ac:dyDescent="0.3">
      <c r="A7684" t="s">
        <v>23281</v>
      </c>
      <c r="B7684" t="s">
        <v>8179</v>
      </c>
      <c r="C7684" t="s">
        <v>17646</v>
      </c>
      <c r="D7684" t="s">
        <v>23278</v>
      </c>
      <c r="E7684" t="s">
        <v>113</v>
      </c>
      <c r="F7684" t="s">
        <v>17648</v>
      </c>
      <c r="G7684" t="s">
        <v>1356</v>
      </c>
      <c r="H7684" t="s">
        <v>1148</v>
      </c>
      <c r="I7684" t="s">
        <v>115</v>
      </c>
      <c r="J7684" t="s">
        <v>23279</v>
      </c>
      <c r="K7684" t="s">
        <v>23280</v>
      </c>
      <c r="L7684" t="s">
        <v>120</v>
      </c>
      <c r="M7684">
        <v>40</v>
      </c>
      <c r="N7684" t="s">
        <v>8614</v>
      </c>
      <c r="O7684" t="s">
        <v>9568</v>
      </c>
      <c r="P7684">
        <v>3</v>
      </c>
      <c r="Q7684">
        <v>353</v>
      </c>
      <c r="R7684">
        <v>261</v>
      </c>
      <c r="S7684">
        <v>104</v>
      </c>
      <c r="W7684">
        <v>0.27639900000000001</v>
      </c>
      <c r="X7684">
        <v>0.3316788</v>
      </c>
    </row>
    <row r="7685" spans="1:24" hidden="1" x14ac:dyDescent="0.3">
      <c r="A7685" t="s">
        <v>23282</v>
      </c>
      <c r="B7685" t="s">
        <v>8536</v>
      </c>
      <c r="C7685" t="s">
        <v>17646</v>
      </c>
      <c r="D7685" t="s">
        <v>23278</v>
      </c>
      <c r="E7685" t="s">
        <v>113</v>
      </c>
      <c r="F7685" t="s">
        <v>17648</v>
      </c>
      <c r="G7685" t="s">
        <v>1356</v>
      </c>
      <c r="H7685" t="s">
        <v>1148</v>
      </c>
      <c r="I7685" t="s">
        <v>115</v>
      </c>
      <c r="J7685" t="s">
        <v>23279</v>
      </c>
      <c r="K7685" t="s">
        <v>23280</v>
      </c>
      <c r="L7685" t="s">
        <v>120</v>
      </c>
      <c r="M7685">
        <v>40</v>
      </c>
      <c r="N7685" t="s">
        <v>8614</v>
      </c>
      <c r="O7685" t="s">
        <v>12523</v>
      </c>
      <c r="P7685">
        <v>3</v>
      </c>
      <c r="Q7685">
        <v>409</v>
      </c>
      <c r="R7685">
        <v>269</v>
      </c>
      <c r="S7685">
        <v>119</v>
      </c>
      <c r="W7685">
        <v>0.330063</v>
      </c>
      <c r="X7685">
        <v>0.39607559999999997</v>
      </c>
    </row>
    <row r="7686" spans="1:24" hidden="1" x14ac:dyDescent="0.3">
      <c r="A7686" t="s">
        <v>23283</v>
      </c>
      <c r="B7686" t="s">
        <v>8211</v>
      </c>
      <c r="C7686" t="s">
        <v>17646</v>
      </c>
      <c r="D7686" t="s">
        <v>23278</v>
      </c>
      <c r="E7686" t="s">
        <v>113</v>
      </c>
      <c r="F7686" t="s">
        <v>17648</v>
      </c>
      <c r="G7686" t="s">
        <v>1356</v>
      </c>
      <c r="H7686" t="s">
        <v>1148</v>
      </c>
      <c r="I7686" t="s">
        <v>115</v>
      </c>
      <c r="J7686" t="s">
        <v>23279</v>
      </c>
      <c r="K7686" t="s">
        <v>23280</v>
      </c>
      <c r="L7686" t="s">
        <v>120</v>
      </c>
      <c r="M7686">
        <v>38</v>
      </c>
      <c r="N7686" t="s">
        <v>8614</v>
      </c>
      <c r="O7686" t="s">
        <v>23284</v>
      </c>
      <c r="P7686">
        <v>1</v>
      </c>
      <c r="Q7686">
        <v>0.6</v>
      </c>
      <c r="T7686">
        <v>119.27</v>
      </c>
      <c r="W7686">
        <v>0.28274333882308139</v>
      </c>
      <c r="X7686">
        <v>0.45238934211693027</v>
      </c>
    </row>
    <row r="7687" spans="1:24" hidden="1" x14ac:dyDescent="0.3">
      <c r="A7687" t="s">
        <v>23285</v>
      </c>
      <c r="B7687" t="s">
        <v>8179</v>
      </c>
      <c r="C7687" t="s">
        <v>3478</v>
      </c>
      <c r="D7687" t="s">
        <v>23286</v>
      </c>
      <c r="E7687" t="s">
        <v>113</v>
      </c>
      <c r="F7687" t="s">
        <v>113</v>
      </c>
      <c r="G7687" t="s">
        <v>113</v>
      </c>
      <c r="H7687" t="s">
        <v>113</v>
      </c>
      <c r="I7687" t="s">
        <v>115</v>
      </c>
      <c r="J7687" t="s">
        <v>113</v>
      </c>
      <c r="K7687" t="s">
        <v>113</v>
      </c>
      <c r="L7687" t="s">
        <v>113</v>
      </c>
      <c r="M7687">
        <v>13</v>
      </c>
      <c r="N7687" t="s">
        <v>9085</v>
      </c>
      <c r="O7687" t="s">
        <v>9131</v>
      </c>
      <c r="P7687">
        <v>2</v>
      </c>
      <c r="Q7687">
        <v>210</v>
      </c>
      <c r="R7687">
        <v>210</v>
      </c>
      <c r="W7687">
        <v>8.8200000000000001E-2</v>
      </c>
      <c r="X7687">
        <v>0.10584</v>
      </c>
    </row>
    <row r="7688" spans="1:24" hidden="1" x14ac:dyDescent="0.3">
      <c r="A7688" t="s">
        <v>23287</v>
      </c>
      <c r="B7688" t="s">
        <v>8211</v>
      </c>
      <c r="C7688" t="s">
        <v>3478</v>
      </c>
      <c r="D7688" t="s">
        <v>23286</v>
      </c>
      <c r="E7688" t="s">
        <v>113</v>
      </c>
      <c r="F7688" t="s">
        <v>113</v>
      </c>
      <c r="G7688" t="s">
        <v>113</v>
      </c>
      <c r="H7688" t="s">
        <v>113</v>
      </c>
      <c r="I7688" t="s">
        <v>115</v>
      </c>
      <c r="J7688" t="s">
        <v>113</v>
      </c>
      <c r="K7688" t="s">
        <v>113</v>
      </c>
      <c r="L7688" t="s">
        <v>113</v>
      </c>
      <c r="M7688">
        <v>13</v>
      </c>
      <c r="N7688" t="s">
        <v>9493</v>
      </c>
      <c r="O7688" t="s">
        <v>9493</v>
      </c>
      <c r="P7688">
        <v>1</v>
      </c>
      <c r="Q7688">
        <v>0.3</v>
      </c>
      <c r="W7688">
        <v>7.0685834705770348E-2</v>
      </c>
      <c r="X7688">
        <v>0.11309733552923257</v>
      </c>
    </row>
    <row r="7689" spans="1:24" hidden="1" x14ac:dyDescent="0.3">
      <c r="A7689" t="s">
        <v>23288</v>
      </c>
      <c r="B7689" t="s">
        <v>8536</v>
      </c>
      <c r="C7689" t="s">
        <v>3478</v>
      </c>
      <c r="D7689" t="s">
        <v>23286</v>
      </c>
      <c r="E7689" t="s">
        <v>113</v>
      </c>
      <c r="F7689" t="s">
        <v>113</v>
      </c>
      <c r="G7689" t="s">
        <v>113</v>
      </c>
      <c r="H7689" t="s">
        <v>113</v>
      </c>
      <c r="I7689" t="s">
        <v>115</v>
      </c>
      <c r="J7689" t="s">
        <v>113</v>
      </c>
      <c r="K7689" t="s">
        <v>113</v>
      </c>
      <c r="L7689" t="s">
        <v>113</v>
      </c>
      <c r="M7689">
        <v>14</v>
      </c>
      <c r="N7689" t="s">
        <v>8614</v>
      </c>
      <c r="O7689" t="s">
        <v>11268</v>
      </c>
      <c r="P7689">
        <v>3</v>
      </c>
      <c r="Q7689">
        <v>409</v>
      </c>
      <c r="R7689">
        <v>269</v>
      </c>
      <c r="W7689">
        <v>0.330063</v>
      </c>
      <c r="X7689">
        <v>0.39607559999999997</v>
      </c>
    </row>
    <row r="7690" spans="1:24" hidden="1" x14ac:dyDescent="0.3">
      <c r="A7690" t="s">
        <v>23289</v>
      </c>
      <c r="B7690" t="s">
        <v>8539</v>
      </c>
      <c r="C7690" t="s">
        <v>3478</v>
      </c>
      <c r="D7690" t="s">
        <v>23286</v>
      </c>
      <c r="E7690" t="s">
        <v>113</v>
      </c>
      <c r="F7690" t="s">
        <v>113</v>
      </c>
      <c r="G7690" t="s">
        <v>113</v>
      </c>
      <c r="H7690" t="s">
        <v>113</v>
      </c>
      <c r="I7690" t="s">
        <v>115</v>
      </c>
      <c r="J7690" t="s">
        <v>113</v>
      </c>
      <c r="K7690" t="s">
        <v>113</v>
      </c>
      <c r="L7690" t="s">
        <v>113</v>
      </c>
      <c r="M7690">
        <v>14</v>
      </c>
      <c r="N7690" t="s">
        <v>8614</v>
      </c>
      <c r="O7690" t="s">
        <v>23290</v>
      </c>
      <c r="P7690">
        <v>4</v>
      </c>
      <c r="Q7690">
        <v>522</v>
      </c>
      <c r="R7690">
        <v>397</v>
      </c>
      <c r="W7690">
        <v>0.82893600000000001</v>
      </c>
      <c r="X7690">
        <v>0.99472319999999992</v>
      </c>
    </row>
    <row r="7691" spans="1:24" hidden="1" x14ac:dyDescent="0.3">
      <c r="A7691" t="s">
        <v>23291</v>
      </c>
      <c r="B7691" t="s">
        <v>8174</v>
      </c>
      <c r="C7691" t="s">
        <v>3478</v>
      </c>
      <c r="D7691" t="s">
        <v>23286</v>
      </c>
      <c r="E7691" t="s">
        <v>113</v>
      </c>
      <c r="F7691" t="s">
        <v>113</v>
      </c>
      <c r="G7691" t="s">
        <v>113</v>
      </c>
      <c r="H7691" t="s">
        <v>113</v>
      </c>
      <c r="I7691" t="s">
        <v>115</v>
      </c>
      <c r="J7691" t="s">
        <v>113</v>
      </c>
      <c r="K7691" t="s">
        <v>113</v>
      </c>
      <c r="L7691" t="s">
        <v>113</v>
      </c>
      <c r="M7691">
        <v>15</v>
      </c>
      <c r="N7691" t="s">
        <v>8614</v>
      </c>
      <c r="O7691" t="s">
        <v>9835</v>
      </c>
      <c r="P7691">
        <v>3</v>
      </c>
      <c r="Q7691">
        <v>694</v>
      </c>
      <c r="R7691">
        <v>408</v>
      </c>
      <c r="W7691">
        <v>0.84945599999999999</v>
      </c>
      <c r="X7691">
        <v>1.0193471999999999</v>
      </c>
    </row>
    <row r="7692" spans="1:24" hidden="1" x14ac:dyDescent="0.3">
      <c r="A7692" t="s">
        <v>23292</v>
      </c>
      <c r="B7692" t="s">
        <v>8617</v>
      </c>
      <c r="C7692" t="s">
        <v>3478</v>
      </c>
      <c r="D7692" t="s">
        <v>23286</v>
      </c>
      <c r="E7692" t="s">
        <v>113</v>
      </c>
      <c r="F7692" t="s">
        <v>113</v>
      </c>
      <c r="G7692" t="s">
        <v>113</v>
      </c>
      <c r="H7692" t="s">
        <v>113</v>
      </c>
      <c r="I7692" t="s">
        <v>115</v>
      </c>
      <c r="J7692" t="s">
        <v>113</v>
      </c>
      <c r="K7692" t="s">
        <v>113</v>
      </c>
      <c r="L7692" t="s">
        <v>113</v>
      </c>
      <c r="M7692">
        <v>14</v>
      </c>
      <c r="N7692" t="s">
        <v>9659</v>
      </c>
      <c r="O7692" t="s">
        <v>9491</v>
      </c>
      <c r="P7692">
        <v>3</v>
      </c>
      <c r="Q7692">
        <v>1499</v>
      </c>
      <c r="R7692">
        <v>395</v>
      </c>
      <c r="W7692">
        <v>1.7763150000000001</v>
      </c>
      <c r="X7692">
        <v>2.1315780000000002</v>
      </c>
    </row>
    <row r="7693" spans="1:24" hidden="1" x14ac:dyDescent="0.3">
      <c r="A7693" t="s">
        <v>23293</v>
      </c>
      <c r="B7693" t="s">
        <v>1304</v>
      </c>
      <c r="C7693" t="s">
        <v>3478</v>
      </c>
      <c r="D7693" t="s">
        <v>23286</v>
      </c>
      <c r="E7693" t="s">
        <v>113</v>
      </c>
      <c r="F7693" t="s">
        <v>113</v>
      </c>
      <c r="G7693" t="s">
        <v>113</v>
      </c>
      <c r="H7693" t="s">
        <v>113</v>
      </c>
      <c r="I7693" t="s">
        <v>115</v>
      </c>
      <c r="J7693" t="s">
        <v>113</v>
      </c>
      <c r="K7693" t="s">
        <v>113</v>
      </c>
      <c r="L7693" t="s">
        <v>113</v>
      </c>
      <c r="M7693">
        <v>0</v>
      </c>
      <c r="N7693" t="s">
        <v>113</v>
      </c>
      <c r="O7693" t="s">
        <v>13812</v>
      </c>
      <c r="P7693">
        <v>1</v>
      </c>
    </row>
    <row r="7694" spans="1:24" hidden="1" x14ac:dyDescent="0.3">
      <c r="A7694" t="s">
        <v>23294</v>
      </c>
      <c r="B7694" t="s">
        <v>8174</v>
      </c>
      <c r="C7694" t="s">
        <v>23295</v>
      </c>
      <c r="D7694" t="s">
        <v>23296</v>
      </c>
      <c r="E7694" t="s">
        <v>113</v>
      </c>
      <c r="F7694" t="s">
        <v>23297</v>
      </c>
      <c r="G7694" t="s">
        <v>133</v>
      </c>
      <c r="H7694" t="s">
        <v>2044</v>
      </c>
      <c r="I7694" t="s">
        <v>438</v>
      </c>
      <c r="J7694" t="s">
        <v>23298</v>
      </c>
      <c r="K7694" t="s">
        <v>23299</v>
      </c>
      <c r="L7694" t="s">
        <v>8842</v>
      </c>
      <c r="M7694">
        <v>70</v>
      </c>
      <c r="N7694" t="s">
        <v>113</v>
      </c>
      <c r="O7694" t="s">
        <v>20006</v>
      </c>
      <c r="P7694">
        <v>2</v>
      </c>
      <c r="Q7694">
        <v>2500</v>
      </c>
      <c r="R7694">
        <v>355</v>
      </c>
      <c r="S7694">
        <v>192</v>
      </c>
      <c r="T7694">
        <v>80</v>
      </c>
      <c r="U7694">
        <v>265</v>
      </c>
      <c r="W7694">
        <v>1.7749999999999999</v>
      </c>
      <c r="X7694">
        <v>2.13</v>
      </c>
    </row>
    <row r="7695" spans="1:24" hidden="1" x14ac:dyDescent="0.3">
      <c r="A7695" t="s">
        <v>23300</v>
      </c>
      <c r="B7695" t="s">
        <v>8179</v>
      </c>
      <c r="C7695" t="s">
        <v>23295</v>
      </c>
      <c r="D7695" t="s">
        <v>23296</v>
      </c>
      <c r="E7695" t="s">
        <v>113</v>
      </c>
      <c r="F7695" t="s">
        <v>23297</v>
      </c>
      <c r="G7695" t="s">
        <v>133</v>
      </c>
      <c r="H7695" t="s">
        <v>2044</v>
      </c>
      <c r="I7695" t="s">
        <v>438</v>
      </c>
      <c r="J7695" t="s">
        <v>23298</v>
      </c>
      <c r="K7695" t="s">
        <v>23299</v>
      </c>
      <c r="L7695" t="s">
        <v>8842</v>
      </c>
      <c r="M7695">
        <v>70</v>
      </c>
      <c r="N7695" t="s">
        <v>113</v>
      </c>
      <c r="O7695" t="s">
        <v>17706</v>
      </c>
      <c r="P7695">
        <v>1</v>
      </c>
      <c r="Q7695">
        <v>441</v>
      </c>
      <c r="R7695">
        <v>402</v>
      </c>
      <c r="S7695">
        <v>118</v>
      </c>
      <c r="W7695">
        <v>0.177282</v>
      </c>
      <c r="X7695">
        <v>0.21273839999999999</v>
      </c>
    </row>
    <row r="7696" spans="1:24" hidden="1" x14ac:dyDescent="0.3">
      <c r="A7696" t="s">
        <v>23301</v>
      </c>
      <c r="B7696" t="s">
        <v>8536</v>
      </c>
      <c r="C7696" t="s">
        <v>23295</v>
      </c>
      <c r="D7696" t="s">
        <v>23296</v>
      </c>
      <c r="E7696" t="s">
        <v>113</v>
      </c>
      <c r="F7696" t="s">
        <v>23297</v>
      </c>
      <c r="G7696" t="s">
        <v>133</v>
      </c>
      <c r="H7696" t="s">
        <v>2044</v>
      </c>
      <c r="I7696" t="s">
        <v>438</v>
      </c>
      <c r="J7696" t="s">
        <v>23298</v>
      </c>
      <c r="K7696" t="s">
        <v>23299</v>
      </c>
      <c r="L7696" t="s">
        <v>8842</v>
      </c>
      <c r="M7696">
        <v>68</v>
      </c>
      <c r="N7696" t="s">
        <v>113</v>
      </c>
      <c r="O7696" t="s">
        <v>23156</v>
      </c>
      <c r="P7696">
        <v>1</v>
      </c>
      <c r="Q7696">
        <v>441</v>
      </c>
      <c r="R7696">
        <v>402</v>
      </c>
      <c r="S7696">
        <v>118</v>
      </c>
      <c r="W7696">
        <v>0.177282</v>
      </c>
      <c r="X7696">
        <v>0.21273839999999999</v>
      </c>
    </row>
    <row r="7697" spans="1:24" hidden="1" x14ac:dyDescent="0.3">
      <c r="A7697" t="s">
        <v>23302</v>
      </c>
      <c r="B7697" t="s">
        <v>8211</v>
      </c>
      <c r="C7697" t="s">
        <v>23295</v>
      </c>
      <c r="D7697" t="s">
        <v>23296</v>
      </c>
      <c r="E7697" t="s">
        <v>113</v>
      </c>
      <c r="F7697" t="s">
        <v>23297</v>
      </c>
      <c r="G7697" t="s">
        <v>133</v>
      </c>
      <c r="H7697" t="s">
        <v>2044</v>
      </c>
      <c r="I7697" t="s">
        <v>438</v>
      </c>
      <c r="J7697" t="s">
        <v>23298</v>
      </c>
      <c r="K7697" t="s">
        <v>23299</v>
      </c>
      <c r="L7697" t="s">
        <v>8842</v>
      </c>
      <c r="M7697">
        <v>68</v>
      </c>
      <c r="N7697" t="s">
        <v>113</v>
      </c>
      <c r="O7697" t="s">
        <v>9493</v>
      </c>
      <c r="P7697">
        <v>1</v>
      </c>
      <c r="Q7697">
        <v>0.6</v>
      </c>
      <c r="T7697">
        <v>102</v>
      </c>
      <c r="W7697">
        <v>0.28274333882308139</v>
      </c>
      <c r="X7697">
        <v>0.45238934211693027</v>
      </c>
    </row>
    <row r="7698" spans="1:24" hidden="1" x14ac:dyDescent="0.3">
      <c r="A7698" t="s">
        <v>23303</v>
      </c>
      <c r="B7698" t="s">
        <v>8174</v>
      </c>
      <c r="C7698" t="s">
        <v>8125</v>
      </c>
      <c r="D7698" t="s">
        <v>8124</v>
      </c>
      <c r="E7698" t="s">
        <v>113</v>
      </c>
      <c r="F7698" t="s">
        <v>8126</v>
      </c>
      <c r="G7698" t="s">
        <v>247</v>
      </c>
      <c r="H7698" t="s">
        <v>371</v>
      </c>
      <c r="I7698" t="s">
        <v>310</v>
      </c>
      <c r="J7698" t="s">
        <v>23304</v>
      </c>
      <c r="K7698" t="s">
        <v>23305</v>
      </c>
      <c r="L7698" t="s">
        <v>8903</v>
      </c>
      <c r="M7698">
        <v>30</v>
      </c>
      <c r="N7698" t="s">
        <v>8614</v>
      </c>
      <c r="O7698" t="s">
        <v>9835</v>
      </c>
      <c r="P7698">
        <v>3</v>
      </c>
      <c r="Q7698">
        <v>694</v>
      </c>
      <c r="R7698">
        <v>408</v>
      </c>
      <c r="T7698">
        <v>90</v>
      </c>
      <c r="U7698">
        <v>200</v>
      </c>
      <c r="V7698">
        <v>320</v>
      </c>
      <c r="W7698">
        <v>0.84945599999999999</v>
      </c>
      <c r="X7698">
        <v>1.0193471999999999</v>
      </c>
    </row>
    <row r="7699" spans="1:24" hidden="1" x14ac:dyDescent="0.3">
      <c r="A7699" t="s">
        <v>23306</v>
      </c>
      <c r="B7699" t="s">
        <v>8617</v>
      </c>
      <c r="C7699" t="s">
        <v>8125</v>
      </c>
      <c r="D7699" t="s">
        <v>8124</v>
      </c>
      <c r="E7699" t="s">
        <v>113</v>
      </c>
      <c r="F7699" t="s">
        <v>8126</v>
      </c>
      <c r="G7699" t="s">
        <v>247</v>
      </c>
      <c r="H7699" t="s">
        <v>371</v>
      </c>
      <c r="I7699" t="s">
        <v>310</v>
      </c>
      <c r="J7699" t="s">
        <v>23304</v>
      </c>
      <c r="K7699" t="s">
        <v>23305</v>
      </c>
      <c r="L7699" t="s">
        <v>8903</v>
      </c>
      <c r="M7699">
        <v>30</v>
      </c>
      <c r="N7699" t="s">
        <v>9659</v>
      </c>
      <c r="O7699" t="s">
        <v>10476</v>
      </c>
      <c r="P7699">
        <v>3</v>
      </c>
      <c r="Q7699">
        <v>1500</v>
      </c>
      <c r="R7699">
        <v>469</v>
      </c>
      <c r="T7699">
        <v>90</v>
      </c>
      <c r="U7699">
        <v>200</v>
      </c>
      <c r="V7699">
        <v>320</v>
      </c>
      <c r="W7699">
        <v>2.1105</v>
      </c>
      <c r="X7699">
        <v>2.5326</v>
      </c>
    </row>
    <row r="7700" spans="1:24" hidden="1" x14ac:dyDescent="0.3">
      <c r="A7700" t="s">
        <v>23307</v>
      </c>
      <c r="B7700" t="s">
        <v>8179</v>
      </c>
      <c r="C7700" t="s">
        <v>8125</v>
      </c>
      <c r="D7700" t="s">
        <v>8124</v>
      </c>
      <c r="E7700" t="s">
        <v>113</v>
      </c>
      <c r="F7700" t="s">
        <v>8126</v>
      </c>
      <c r="G7700" t="s">
        <v>247</v>
      </c>
      <c r="H7700" t="s">
        <v>371</v>
      </c>
      <c r="I7700" t="s">
        <v>310</v>
      </c>
      <c r="J7700" t="s">
        <v>23304</v>
      </c>
      <c r="K7700" t="s">
        <v>23305</v>
      </c>
      <c r="L7700" t="s">
        <v>8903</v>
      </c>
      <c r="M7700">
        <v>30</v>
      </c>
      <c r="N7700" t="s">
        <v>8614</v>
      </c>
      <c r="O7700" t="s">
        <v>16290</v>
      </c>
      <c r="P7700">
        <v>3</v>
      </c>
      <c r="Q7700">
        <v>533</v>
      </c>
      <c r="R7700">
        <v>398</v>
      </c>
      <c r="W7700">
        <v>0.63640200000000002</v>
      </c>
      <c r="X7700">
        <v>0.76368239999999998</v>
      </c>
    </row>
    <row r="7701" spans="1:24" hidden="1" x14ac:dyDescent="0.3">
      <c r="A7701" t="s">
        <v>23308</v>
      </c>
      <c r="B7701" t="s">
        <v>1304</v>
      </c>
      <c r="C7701" t="s">
        <v>8125</v>
      </c>
      <c r="D7701" t="s">
        <v>8124</v>
      </c>
      <c r="E7701" t="s">
        <v>113</v>
      </c>
      <c r="F7701" t="s">
        <v>8126</v>
      </c>
      <c r="G7701" t="s">
        <v>247</v>
      </c>
      <c r="H7701" t="s">
        <v>371</v>
      </c>
      <c r="I7701" t="s">
        <v>310</v>
      </c>
      <c r="J7701" t="s">
        <v>23304</v>
      </c>
      <c r="K7701" t="s">
        <v>23305</v>
      </c>
      <c r="L7701" t="s">
        <v>8903</v>
      </c>
      <c r="M7701">
        <v>0</v>
      </c>
      <c r="N7701" t="s">
        <v>113</v>
      </c>
      <c r="O7701" t="s">
        <v>13812</v>
      </c>
      <c r="P7701">
        <v>1</v>
      </c>
    </row>
    <row r="7702" spans="1:24" hidden="1" x14ac:dyDescent="0.3">
      <c r="A7702" t="s">
        <v>23309</v>
      </c>
      <c r="B7702" t="s">
        <v>8174</v>
      </c>
      <c r="C7702" t="s">
        <v>1641</v>
      </c>
      <c r="D7702" t="s">
        <v>1640</v>
      </c>
      <c r="E7702" t="s">
        <v>113</v>
      </c>
      <c r="F7702" t="s">
        <v>1642</v>
      </c>
      <c r="G7702" t="s">
        <v>247</v>
      </c>
      <c r="H7702" t="s">
        <v>371</v>
      </c>
      <c r="I7702" t="s">
        <v>310</v>
      </c>
      <c r="J7702" t="s">
        <v>23310</v>
      </c>
      <c r="K7702" t="s">
        <v>23311</v>
      </c>
      <c r="L7702" t="s">
        <v>8903</v>
      </c>
      <c r="M7702">
        <v>30</v>
      </c>
      <c r="N7702" t="s">
        <v>8614</v>
      </c>
      <c r="O7702" t="s">
        <v>9835</v>
      </c>
      <c r="P7702">
        <v>3</v>
      </c>
      <c r="Q7702">
        <v>694</v>
      </c>
      <c r="R7702">
        <v>408</v>
      </c>
      <c r="T7702">
        <v>70</v>
      </c>
      <c r="U7702">
        <v>220</v>
      </c>
      <c r="V7702">
        <v>340</v>
      </c>
      <c r="W7702">
        <v>0.84945599999999999</v>
      </c>
      <c r="X7702">
        <v>1.0193471999999999</v>
      </c>
    </row>
    <row r="7703" spans="1:24" hidden="1" x14ac:dyDescent="0.3">
      <c r="A7703" t="s">
        <v>23312</v>
      </c>
      <c r="B7703" t="s">
        <v>8617</v>
      </c>
      <c r="C7703" t="s">
        <v>1641</v>
      </c>
      <c r="D7703" t="s">
        <v>1640</v>
      </c>
      <c r="E7703" t="s">
        <v>113</v>
      </c>
      <c r="F7703" t="s">
        <v>1642</v>
      </c>
      <c r="G7703" t="s">
        <v>247</v>
      </c>
      <c r="H7703" t="s">
        <v>371</v>
      </c>
      <c r="I7703" t="s">
        <v>310</v>
      </c>
      <c r="J7703" t="s">
        <v>23310</v>
      </c>
      <c r="K7703" t="s">
        <v>23311</v>
      </c>
      <c r="L7703" t="s">
        <v>8903</v>
      </c>
      <c r="M7703">
        <v>30</v>
      </c>
      <c r="N7703" t="s">
        <v>9659</v>
      </c>
      <c r="O7703" t="s">
        <v>10476</v>
      </c>
      <c r="P7703">
        <v>3</v>
      </c>
      <c r="Q7703">
        <v>1500</v>
      </c>
      <c r="R7703">
        <v>469</v>
      </c>
      <c r="T7703">
        <v>70</v>
      </c>
      <c r="U7703">
        <v>220</v>
      </c>
      <c r="V7703">
        <v>340</v>
      </c>
      <c r="W7703">
        <v>2.1105</v>
      </c>
      <c r="X7703">
        <v>2.5326</v>
      </c>
    </row>
    <row r="7704" spans="1:24" hidden="1" x14ac:dyDescent="0.3">
      <c r="A7704" t="s">
        <v>23313</v>
      </c>
      <c r="B7704" t="s">
        <v>8179</v>
      </c>
      <c r="C7704" t="s">
        <v>1641</v>
      </c>
      <c r="D7704" t="s">
        <v>1640</v>
      </c>
      <c r="E7704" t="s">
        <v>113</v>
      </c>
      <c r="F7704" t="s">
        <v>1642</v>
      </c>
      <c r="G7704" t="s">
        <v>247</v>
      </c>
      <c r="H7704" t="s">
        <v>371</v>
      </c>
      <c r="I7704" t="s">
        <v>310</v>
      </c>
      <c r="J7704" t="s">
        <v>23310</v>
      </c>
      <c r="K7704" t="s">
        <v>23311</v>
      </c>
      <c r="L7704" t="s">
        <v>8903</v>
      </c>
      <c r="M7704">
        <v>30</v>
      </c>
      <c r="N7704" t="s">
        <v>8614</v>
      </c>
      <c r="O7704" t="s">
        <v>16290</v>
      </c>
      <c r="P7704">
        <v>3</v>
      </c>
      <c r="Q7704">
        <v>533</v>
      </c>
      <c r="R7704">
        <v>398</v>
      </c>
      <c r="W7704">
        <v>0.63640200000000002</v>
      </c>
      <c r="X7704">
        <v>0.76368239999999998</v>
      </c>
    </row>
    <row r="7705" spans="1:24" hidden="1" x14ac:dyDescent="0.3">
      <c r="A7705" t="s">
        <v>23314</v>
      </c>
      <c r="B7705" t="s">
        <v>1304</v>
      </c>
      <c r="C7705" t="s">
        <v>1641</v>
      </c>
      <c r="D7705" t="s">
        <v>1640</v>
      </c>
      <c r="E7705" t="s">
        <v>113</v>
      </c>
      <c r="F7705" t="s">
        <v>1642</v>
      </c>
      <c r="G7705" t="s">
        <v>247</v>
      </c>
      <c r="H7705" t="s">
        <v>371</v>
      </c>
      <c r="I7705" t="s">
        <v>310</v>
      </c>
      <c r="J7705" t="s">
        <v>23310</v>
      </c>
      <c r="K7705" t="s">
        <v>23311</v>
      </c>
      <c r="L7705" t="s">
        <v>8903</v>
      </c>
      <c r="M7705">
        <v>0</v>
      </c>
      <c r="N7705" t="s">
        <v>113</v>
      </c>
      <c r="O7705" t="s">
        <v>13812</v>
      </c>
      <c r="P7705">
        <v>1</v>
      </c>
    </row>
    <row r="7706" spans="1:24" hidden="1" x14ac:dyDescent="0.3">
      <c r="A7706" t="s">
        <v>23315</v>
      </c>
      <c r="B7706" t="s">
        <v>8174</v>
      </c>
      <c r="C7706" t="s">
        <v>23011</v>
      </c>
      <c r="D7706" t="s">
        <v>23316</v>
      </c>
      <c r="E7706" t="s">
        <v>113</v>
      </c>
      <c r="F7706" t="s">
        <v>23317</v>
      </c>
      <c r="G7706" t="s">
        <v>1356</v>
      </c>
      <c r="H7706" t="s">
        <v>127</v>
      </c>
      <c r="I7706" t="s">
        <v>344</v>
      </c>
      <c r="J7706" t="s">
        <v>23318</v>
      </c>
      <c r="K7706" t="s">
        <v>23319</v>
      </c>
      <c r="L7706" t="s">
        <v>1173</v>
      </c>
      <c r="M7706">
        <v>50</v>
      </c>
      <c r="N7706" t="s">
        <v>9085</v>
      </c>
      <c r="O7706" t="s">
        <v>9266</v>
      </c>
      <c r="P7706">
        <v>2</v>
      </c>
      <c r="Q7706">
        <v>1936</v>
      </c>
      <c r="R7706">
        <v>298</v>
      </c>
      <c r="S7706">
        <v>149</v>
      </c>
      <c r="T7706">
        <v>345</v>
      </c>
      <c r="U7706">
        <v>195</v>
      </c>
      <c r="W7706">
        <v>1.153856</v>
      </c>
      <c r="X7706">
        <v>1.3846271999999999</v>
      </c>
    </row>
    <row r="7707" spans="1:24" hidden="1" x14ac:dyDescent="0.3">
      <c r="A7707" t="s">
        <v>23320</v>
      </c>
      <c r="B7707" t="s">
        <v>8179</v>
      </c>
      <c r="C7707" t="s">
        <v>23011</v>
      </c>
      <c r="D7707" t="s">
        <v>23316</v>
      </c>
      <c r="E7707" t="s">
        <v>113</v>
      </c>
      <c r="F7707" t="s">
        <v>23317</v>
      </c>
      <c r="G7707" t="s">
        <v>1356</v>
      </c>
      <c r="H7707" t="s">
        <v>127</v>
      </c>
      <c r="I7707" t="s">
        <v>344</v>
      </c>
      <c r="J7707" t="s">
        <v>23318</v>
      </c>
      <c r="K7707" t="s">
        <v>23319</v>
      </c>
      <c r="L7707" t="s">
        <v>1173</v>
      </c>
      <c r="M7707">
        <v>50</v>
      </c>
      <c r="N7707" t="s">
        <v>9085</v>
      </c>
      <c r="O7707" t="s">
        <v>10274</v>
      </c>
      <c r="P7707">
        <v>2</v>
      </c>
      <c r="Q7707">
        <v>480</v>
      </c>
      <c r="R7707">
        <v>356</v>
      </c>
      <c r="S7707">
        <v>140</v>
      </c>
      <c r="W7707">
        <v>0.34176000000000001</v>
      </c>
      <c r="X7707">
        <v>0.41011199999999998</v>
      </c>
    </row>
    <row r="7708" spans="1:24" hidden="1" x14ac:dyDescent="0.3">
      <c r="A7708" t="s">
        <v>23321</v>
      </c>
      <c r="B7708" t="s">
        <v>8362</v>
      </c>
      <c r="C7708" t="s">
        <v>23011</v>
      </c>
      <c r="D7708" t="s">
        <v>23316</v>
      </c>
      <c r="E7708" t="s">
        <v>113</v>
      </c>
      <c r="F7708" t="s">
        <v>23317</v>
      </c>
      <c r="G7708" t="s">
        <v>1356</v>
      </c>
      <c r="H7708" t="s">
        <v>127</v>
      </c>
      <c r="I7708" t="s">
        <v>344</v>
      </c>
      <c r="J7708" t="s">
        <v>23318</v>
      </c>
      <c r="K7708" t="s">
        <v>23319</v>
      </c>
      <c r="L7708" t="s">
        <v>1173</v>
      </c>
      <c r="M7708">
        <v>0</v>
      </c>
      <c r="N7708" t="s">
        <v>113</v>
      </c>
      <c r="O7708" t="s">
        <v>8362</v>
      </c>
      <c r="P7708">
        <v>1</v>
      </c>
      <c r="Q7708">
        <v>1.2</v>
      </c>
      <c r="W7708">
        <v>1.1309733552923256</v>
      </c>
      <c r="X7708">
        <v>0</v>
      </c>
    </row>
    <row r="7709" spans="1:24" hidden="1" x14ac:dyDescent="0.3">
      <c r="A7709" t="s">
        <v>23322</v>
      </c>
      <c r="B7709" t="s">
        <v>8174</v>
      </c>
      <c r="C7709" t="s">
        <v>8054</v>
      </c>
      <c r="D7709" t="s">
        <v>8053</v>
      </c>
      <c r="E7709" t="s">
        <v>113</v>
      </c>
      <c r="F7709" t="s">
        <v>8055</v>
      </c>
      <c r="G7709" t="s">
        <v>133</v>
      </c>
      <c r="H7709" t="s">
        <v>2044</v>
      </c>
      <c r="I7709" t="s">
        <v>438</v>
      </c>
      <c r="J7709" t="s">
        <v>23323</v>
      </c>
      <c r="K7709" t="s">
        <v>23324</v>
      </c>
      <c r="L7709" t="s">
        <v>9030</v>
      </c>
      <c r="M7709">
        <v>60</v>
      </c>
      <c r="N7709" t="s">
        <v>113</v>
      </c>
      <c r="O7709" t="s">
        <v>20006</v>
      </c>
      <c r="P7709">
        <v>2</v>
      </c>
      <c r="Q7709">
        <v>2500</v>
      </c>
      <c r="R7709">
        <v>355</v>
      </c>
      <c r="S7709">
        <v>192</v>
      </c>
      <c r="U7709">
        <v>65</v>
      </c>
      <c r="V7709">
        <v>235</v>
      </c>
      <c r="W7709">
        <v>1.7749999999999999</v>
      </c>
      <c r="X7709">
        <v>2.13</v>
      </c>
    </row>
    <row r="7710" spans="1:24" hidden="1" x14ac:dyDescent="0.3">
      <c r="A7710" t="s">
        <v>23325</v>
      </c>
      <c r="B7710" t="s">
        <v>8179</v>
      </c>
      <c r="C7710" t="s">
        <v>8054</v>
      </c>
      <c r="D7710" t="s">
        <v>8053</v>
      </c>
      <c r="E7710" t="s">
        <v>113</v>
      </c>
      <c r="F7710" t="s">
        <v>8055</v>
      </c>
      <c r="G7710" t="s">
        <v>133</v>
      </c>
      <c r="H7710" t="s">
        <v>2044</v>
      </c>
      <c r="I7710" t="s">
        <v>438</v>
      </c>
      <c r="J7710" t="s">
        <v>23323</v>
      </c>
      <c r="K7710" t="s">
        <v>23324</v>
      </c>
      <c r="L7710" t="s">
        <v>9030</v>
      </c>
      <c r="M7710">
        <v>60</v>
      </c>
      <c r="N7710" t="s">
        <v>113</v>
      </c>
      <c r="O7710" t="s">
        <v>17706</v>
      </c>
      <c r="P7710">
        <v>1</v>
      </c>
      <c r="Q7710">
        <v>441</v>
      </c>
      <c r="R7710">
        <v>402</v>
      </c>
      <c r="S7710">
        <v>118</v>
      </c>
      <c r="W7710">
        <v>0.177282</v>
      </c>
      <c r="X7710">
        <v>0.21273839999999999</v>
      </c>
    </row>
    <row r="7711" spans="1:24" hidden="1" x14ac:dyDescent="0.3">
      <c r="A7711" t="s">
        <v>23326</v>
      </c>
      <c r="B7711" t="s">
        <v>8536</v>
      </c>
      <c r="C7711" t="s">
        <v>8054</v>
      </c>
      <c r="D7711" t="s">
        <v>8053</v>
      </c>
      <c r="E7711" t="s">
        <v>113</v>
      </c>
      <c r="F7711" t="s">
        <v>8055</v>
      </c>
      <c r="G7711" t="s">
        <v>133</v>
      </c>
      <c r="H7711" t="s">
        <v>2044</v>
      </c>
      <c r="I7711" t="s">
        <v>438</v>
      </c>
      <c r="J7711" t="s">
        <v>23323</v>
      </c>
      <c r="K7711" t="s">
        <v>23324</v>
      </c>
      <c r="L7711" t="s">
        <v>9030</v>
      </c>
      <c r="M7711">
        <v>58</v>
      </c>
      <c r="N7711" t="s">
        <v>113</v>
      </c>
      <c r="O7711" t="s">
        <v>23156</v>
      </c>
      <c r="P7711">
        <v>1</v>
      </c>
      <c r="Q7711">
        <v>441</v>
      </c>
      <c r="R7711">
        <v>402</v>
      </c>
      <c r="S7711">
        <v>118</v>
      </c>
      <c r="W7711">
        <v>0.177282</v>
      </c>
      <c r="X7711">
        <v>0.21273839999999999</v>
      </c>
    </row>
    <row r="7712" spans="1:24" hidden="1" x14ac:dyDescent="0.3">
      <c r="A7712" t="s">
        <v>23327</v>
      </c>
      <c r="B7712" t="s">
        <v>8211</v>
      </c>
      <c r="C7712" t="s">
        <v>8054</v>
      </c>
      <c r="D7712" t="s">
        <v>8053</v>
      </c>
      <c r="E7712" t="s">
        <v>113</v>
      </c>
      <c r="F7712" t="s">
        <v>8055</v>
      </c>
      <c r="G7712" t="s">
        <v>133</v>
      </c>
      <c r="H7712" t="s">
        <v>2044</v>
      </c>
      <c r="I7712" t="s">
        <v>438</v>
      </c>
      <c r="J7712" t="s">
        <v>23323</v>
      </c>
      <c r="K7712" t="s">
        <v>23324</v>
      </c>
      <c r="L7712" t="s">
        <v>9030</v>
      </c>
      <c r="M7712">
        <v>58</v>
      </c>
      <c r="N7712" t="s">
        <v>113</v>
      </c>
      <c r="O7712" t="s">
        <v>9493</v>
      </c>
      <c r="P7712">
        <v>3</v>
      </c>
      <c r="Q7712">
        <v>0.6</v>
      </c>
      <c r="T7712">
        <v>270.39</v>
      </c>
      <c r="U7712">
        <v>87.07</v>
      </c>
      <c r="V7712">
        <v>249.15</v>
      </c>
      <c r="W7712">
        <v>0.84823001646924412</v>
      </c>
      <c r="X7712">
        <v>1.3571680263507906</v>
      </c>
    </row>
    <row r="7713" spans="1:24" hidden="1" x14ac:dyDescent="0.3">
      <c r="A7713" t="s">
        <v>23328</v>
      </c>
      <c r="B7713" t="s">
        <v>8249</v>
      </c>
      <c r="C7713" t="s">
        <v>8054</v>
      </c>
      <c r="D7713" t="s">
        <v>8053</v>
      </c>
      <c r="E7713" t="s">
        <v>113</v>
      </c>
      <c r="F7713" t="s">
        <v>8055</v>
      </c>
      <c r="G7713" t="s">
        <v>133</v>
      </c>
      <c r="H7713" t="s">
        <v>2044</v>
      </c>
      <c r="I7713" t="s">
        <v>438</v>
      </c>
      <c r="J7713" t="s">
        <v>23323</v>
      </c>
      <c r="K7713" t="s">
        <v>23324</v>
      </c>
      <c r="L7713" t="s">
        <v>9030</v>
      </c>
      <c r="M7713">
        <v>58</v>
      </c>
      <c r="N7713" t="s">
        <v>113</v>
      </c>
      <c r="O7713" t="s">
        <v>9493</v>
      </c>
      <c r="P7713">
        <v>1</v>
      </c>
      <c r="Q7713">
        <v>0.9</v>
      </c>
      <c r="T7713">
        <v>109.01</v>
      </c>
      <c r="W7713">
        <v>0.63617251235193317</v>
      </c>
      <c r="X7713">
        <v>1.0178760197630932</v>
      </c>
    </row>
    <row r="7714" spans="1:24" hidden="1" x14ac:dyDescent="0.3">
      <c r="A7714" t="s">
        <v>23329</v>
      </c>
      <c r="B7714" t="s">
        <v>8174</v>
      </c>
      <c r="C7714" t="s">
        <v>8014</v>
      </c>
      <c r="D7714" t="s">
        <v>8013</v>
      </c>
      <c r="E7714" t="s">
        <v>113</v>
      </c>
      <c r="F7714" t="s">
        <v>8015</v>
      </c>
      <c r="G7714" t="s">
        <v>133</v>
      </c>
      <c r="H7714" t="s">
        <v>2044</v>
      </c>
      <c r="I7714" t="s">
        <v>438</v>
      </c>
      <c r="J7714" t="s">
        <v>23330</v>
      </c>
      <c r="K7714" t="s">
        <v>23331</v>
      </c>
      <c r="L7714" t="s">
        <v>9030</v>
      </c>
      <c r="M7714">
        <v>60</v>
      </c>
      <c r="N7714" t="s">
        <v>113</v>
      </c>
      <c r="O7714" t="s">
        <v>20006</v>
      </c>
      <c r="P7714">
        <v>2</v>
      </c>
      <c r="Q7714">
        <v>2500</v>
      </c>
      <c r="R7714">
        <v>355</v>
      </c>
      <c r="S7714">
        <v>192</v>
      </c>
      <c r="T7714">
        <v>125</v>
      </c>
      <c r="U7714">
        <v>300</v>
      </c>
      <c r="W7714">
        <v>1.7749999999999999</v>
      </c>
      <c r="X7714">
        <v>2.13</v>
      </c>
    </row>
    <row r="7715" spans="1:24" hidden="1" x14ac:dyDescent="0.3">
      <c r="A7715" t="s">
        <v>23332</v>
      </c>
      <c r="B7715" t="s">
        <v>8179</v>
      </c>
      <c r="C7715" t="s">
        <v>8014</v>
      </c>
      <c r="D7715" t="s">
        <v>8013</v>
      </c>
      <c r="E7715" t="s">
        <v>113</v>
      </c>
      <c r="F7715" t="s">
        <v>8015</v>
      </c>
      <c r="G7715" t="s">
        <v>133</v>
      </c>
      <c r="H7715" t="s">
        <v>2044</v>
      </c>
      <c r="I7715" t="s">
        <v>438</v>
      </c>
      <c r="J7715" t="s">
        <v>23330</v>
      </c>
      <c r="K7715" t="s">
        <v>23331</v>
      </c>
      <c r="L7715" t="s">
        <v>9030</v>
      </c>
      <c r="M7715">
        <v>60</v>
      </c>
      <c r="N7715" t="s">
        <v>113</v>
      </c>
      <c r="O7715" t="s">
        <v>17706</v>
      </c>
      <c r="P7715">
        <v>1</v>
      </c>
      <c r="Q7715">
        <v>441</v>
      </c>
      <c r="R7715">
        <v>402</v>
      </c>
      <c r="S7715">
        <v>118</v>
      </c>
      <c r="W7715">
        <v>0.177282</v>
      </c>
      <c r="X7715">
        <v>0.21273839999999999</v>
      </c>
    </row>
    <row r="7716" spans="1:24" hidden="1" x14ac:dyDescent="0.3">
      <c r="A7716" t="s">
        <v>23333</v>
      </c>
      <c r="B7716" t="s">
        <v>8536</v>
      </c>
      <c r="C7716" t="s">
        <v>8014</v>
      </c>
      <c r="D7716" t="s">
        <v>8013</v>
      </c>
      <c r="E7716" t="s">
        <v>113</v>
      </c>
      <c r="F7716" t="s">
        <v>8015</v>
      </c>
      <c r="G7716" t="s">
        <v>133</v>
      </c>
      <c r="H7716" t="s">
        <v>2044</v>
      </c>
      <c r="I7716" t="s">
        <v>438</v>
      </c>
      <c r="J7716" t="s">
        <v>23330</v>
      </c>
      <c r="K7716" t="s">
        <v>23331</v>
      </c>
      <c r="L7716" t="s">
        <v>9030</v>
      </c>
      <c r="M7716">
        <v>58</v>
      </c>
      <c r="N7716" t="s">
        <v>113</v>
      </c>
      <c r="O7716" t="s">
        <v>23156</v>
      </c>
      <c r="P7716">
        <v>1</v>
      </c>
      <c r="Q7716">
        <v>441</v>
      </c>
      <c r="R7716">
        <v>402</v>
      </c>
      <c r="S7716">
        <v>118</v>
      </c>
      <c r="W7716">
        <v>0.177282</v>
      </c>
      <c r="X7716">
        <v>0.21273839999999999</v>
      </c>
    </row>
    <row r="7717" spans="1:24" hidden="1" x14ac:dyDescent="0.3">
      <c r="A7717" t="s">
        <v>23334</v>
      </c>
      <c r="B7717" t="s">
        <v>8211</v>
      </c>
      <c r="C7717" t="s">
        <v>8014</v>
      </c>
      <c r="D7717" t="s">
        <v>8013</v>
      </c>
      <c r="E7717" t="s">
        <v>113</v>
      </c>
      <c r="F7717" t="s">
        <v>8015</v>
      </c>
      <c r="G7717" t="s">
        <v>133</v>
      </c>
      <c r="H7717" t="s">
        <v>2044</v>
      </c>
      <c r="I7717" t="s">
        <v>438</v>
      </c>
      <c r="J7717" t="s">
        <v>23330</v>
      </c>
      <c r="K7717" t="s">
        <v>23331</v>
      </c>
      <c r="L7717" t="s">
        <v>9030</v>
      </c>
      <c r="M7717">
        <v>58</v>
      </c>
      <c r="N7717" t="s">
        <v>113</v>
      </c>
      <c r="O7717" t="s">
        <v>9493</v>
      </c>
      <c r="P7717">
        <v>1</v>
      </c>
      <c r="Q7717">
        <v>0.6</v>
      </c>
      <c r="T7717">
        <v>302.77</v>
      </c>
      <c r="W7717">
        <v>0.28274333882308139</v>
      </c>
      <c r="X7717">
        <v>0.45238934211693027</v>
      </c>
    </row>
    <row r="7718" spans="1:24" hidden="1" x14ac:dyDescent="0.3">
      <c r="A7718" t="s">
        <v>23335</v>
      </c>
      <c r="B7718" t="s">
        <v>8249</v>
      </c>
      <c r="C7718" t="s">
        <v>8014</v>
      </c>
      <c r="D7718" t="s">
        <v>8013</v>
      </c>
      <c r="E7718" t="s">
        <v>113</v>
      </c>
      <c r="F7718" t="s">
        <v>8015</v>
      </c>
      <c r="G7718" t="s">
        <v>133</v>
      </c>
      <c r="H7718" t="s">
        <v>2044</v>
      </c>
      <c r="I7718" t="s">
        <v>438</v>
      </c>
      <c r="J7718" t="s">
        <v>23330</v>
      </c>
      <c r="K7718" t="s">
        <v>23331</v>
      </c>
      <c r="L7718" t="s">
        <v>9030</v>
      </c>
      <c r="M7718">
        <v>58</v>
      </c>
      <c r="N7718" t="s">
        <v>113</v>
      </c>
      <c r="O7718" t="s">
        <v>9493</v>
      </c>
      <c r="P7718">
        <v>1</v>
      </c>
      <c r="Q7718">
        <v>0.9</v>
      </c>
      <c r="T7718">
        <v>100.76</v>
      </c>
      <c r="W7718">
        <v>0.63617251235193317</v>
      </c>
      <c r="X7718">
        <v>1.0178760197630932</v>
      </c>
    </row>
    <row r="7719" spans="1:24" hidden="1" x14ac:dyDescent="0.3">
      <c r="A7719" t="s">
        <v>23336</v>
      </c>
      <c r="B7719" t="s">
        <v>8174</v>
      </c>
      <c r="C7719" t="s">
        <v>23337</v>
      </c>
      <c r="D7719" t="s">
        <v>23338</v>
      </c>
      <c r="E7719" t="s">
        <v>113</v>
      </c>
      <c r="F7719" t="s">
        <v>23339</v>
      </c>
      <c r="G7719" t="s">
        <v>133</v>
      </c>
      <c r="H7719" t="s">
        <v>2044</v>
      </c>
      <c r="I7719" t="s">
        <v>438</v>
      </c>
      <c r="J7719" t="s">
        <v>23340</v>
      </c>
      <c r="K7719" t="s">
        <v>23341</v>
      </c>
      <c r="L7719" t="s">
        <v>1173</v>
      </c>
      <c r="M7719">
        <v>50</v>
      </c>
      <c r="N7719" t="s">
        <v>113</v>
      </c>
      <c r="O7719" t="s">
        <v>20006</v>
      </c>
      <c r="P7719">
        <v>2</v>
      </c>
      <c r="Q7719">
        <v>2500</v>
      </c>
      <c r="R7719">
        <v>355</v>
      </c>
      <c r="S7719">
        <v>192</v>
      </c>
      <c r="T7719">
        <v>160</v>
      </c>
      <c r="U7719">
        <v>340</v>
      </c>
      <c r="W7719">
        <v>1.7749999999999999</v>
      </c>
      <c r="X7719">
        <v>2.13</v>
      </c>
    </row>
    <row r="7720" spans="1:24" hidden="1" x14ac:dyDescent="0.3">
      <c r="A7720" t="s">
        <v>23342</v>
      </c>
      <c r="B7720" t="s">
        <v>8179</v>
      </c>
      <c r="C7720" t="s">
        <v>23337</v>
      </c>
      <c r="D7720" t="s">
        <v>23338</v>
      </c>
      <c r="E7720" t="s">
        <v>113</v>
      </c>
      <c r="F7720" t="s">
        <v>23339</v>
      </c>
      <c r="G7720" t="s">
        <v>133</v>
      </c>
      <c r="H7720" t="s">
        <v>2044</v>
      </c>
      <c r="I7720" t="s">
        <v>438</v>
      </c>
      <c r="J7720" t="s">
        <v>23340</v>
      </c>
      <c r="K7720" t="s">
        <v>23341</v>
      </c>
      <c r="L7720" t="s">
        <v>1173</v>
      </c>
      <c r="M7720">
        <v>50</v>
      </c>
      <c r="N7720" t="s">
        <v>113</v>
      </c>
      <c r="O7720" t="s">
        <v>17706</v>
      </c>
      <c r="P7720">
        <v>1</v>
      </c>
      <c r="Q7720">
        <v>441</v>
      </c>
      <c r="R7720">
        <v>402</v>
      </c>
      <c r="S7720">
        <v>118</v>
      </c>
      <c r="W7720">
        <v>0.177282</v>
      </c>
      <c r="X7720">
        <v>0.21273839999999999</v>
      </c>
    </row>
    <row r="7721" spans="1:24" hidden="1" x14ac:dyDescent="0.3">
      <c r="A7721" t="s">
        <v>23343</v>
      </c>
      <c r="B7721" t="s">
        <v>8536</v>
      </c>
      <c r="C7721" t="s">
        <v>23337</v>
      </c>
      <c r="D7721" t="s">
        <v>23338</v>
      </c>
      <c r="E7721" t="s">
        <v>113</v>
      </c>
      <c r="F7721" t="s">
        <v>23339</v>
      </c>
      <c r="G7721" t="s">
        <v>133</v>
      </c>
      <c r="H7721" t="s">
        <v>2044</v>
      </c>
      <c r="I7721" t="s">
        <v>438</v>
      </c>
      <c r="J7721" t="s">
        <v>23340</v>
      </c>
      <c r="K7721" t="s">
        <v>23341</v>
      </c>
      <c r="L7721" t="s">
        <v>1173</v>
      </c>
      <c r="M7721">
        <v>48</v>
      </c>
      <c r="N7721" t="s">
        <v>113</v>
      </c>
      <c r="O7721" t="s">
        <v>23156</v>
      </c>
      <c r="P7721">
        <v>1</v>
      </c>
      <c r="Q7721">
        <v>441</v>
      </c>
      <c r="R7721">
        <v>402</v>
      </c>
      <c r="S7721">
        <v>118</v>
      </c>
      <c r="W7721">
        <v>0.177282</v>
      </c>
      <c r="X7721">
        <v>0.21273839999999999</v>
      </c>
    </row>
    <row r="7722" spans="1:24" hidden="1" x14ac:dyDescent="0.3">
      <c r="A7722" t="s">
        <v>23344</v>
      </c>
      <c r="B7722" t="s">
        <v>8211</v>
      </c>
      <c r="C7722" t="s">
        <v>23337</v>
      </c>
      <c r="D7722" t="s">
        <v>23338</v>
      </c>
      <c r="E7722" t="s">
        <v>113</v>
      </c>
      <c r="F7722" t="s">
        <v>23339</v>
      </c>
      <c r="G7722" t="s">
        <v>133</v>
      </c>
      <c r="H7722" t="s">
        <v>2044</v>
      </c>
      <c r="I7722" t="s">
        <v>438</v>
      </c>
      <c r="J7722" t="s">
        <v>23340</v>
      </c>
      <c r="K7722" t="s">
        <v>23341</v>
      </c>
      <c r="L7722" t="s">
        <v>1173</v>
      </c>
      <c r="M7722">
        <v>48</v>
      </c>
      <c r="N7722" t="s">
        <v>113</v>
      </c>
      <c r="O7722" t="s">
        <v>9493</v>
      </c>
      <c r="P7722">
        <v>2</v>
      </c>
      <c r="Q7722">
        <v>0.3</v>
      </c>
      <c r="T7722">
        <v>319</v>
      </c>
      <c r="U7722">
        <v>142</v>
      </c>
      <c r="W7722">
        <v>0.1413716694115407</v>
      </c>
      <c r="X7722">
        <v>0.22619467105846514</v>
      </c>
    </row>
    <row r="7723" spans="1:24" hidden="1" x14ac:dyDescent="0.3">
      <c r="A7723" t="s">
        <v>23345</v>
      </c>
      <c r="B7723" t="s">
        <v>8174</v>
      </c>
      <c r="C7723" t="s">
        <v>23346</v>
      </c>
      <c r="D7723" t="s">
        <v>23347</v>
      </c>
      <c r="E7723" t="s">
        <v>113</v>
      </c>
      <c r="F7723" t="s">
        <v>23348</v>
      </c>
      <c r="G7723" t="s">
        <v>247</v>
      </c>
      <c r="H7723" t="s">
        <v>419</v>
      </c>
      <c r="I7723" t="s">
        <v>115</v>
      </c>
      <c r="J7723" t="s">
        <v>23349</v>
      </c>
      <c r="K7723" t="s">
        <v>23350</v>
      </c>
      <c r="L7723" t="s">
        <v>9690</v>
      </c>
      <c r="M7723">
        <v>79</v>
      </c>
      <c r="N7723" t="s">
        <v>9085</v>
      </c>
      <c r="O7723" t="s">
        <v>8720</v>
      </c>
      <c r="P7723">
        <v>3</v>
      </c>
      <c r="Q7723">
        <v>1499</v>
      </c>
      <c r="R7723">
        <v>429</v>
      </c>
      <c r="T7723">
        <v>120</v>
      </c>
      <c r="U7723">
        <v>0</v>
      </c>
      <c r="V7723">
        <v>240</v>
      </c>
      <c r="W7723">
        <v>1.9292130000000001</v>
      </c>
      <c r="X7723">
        <v>2.3150556</v>
      </c>
    </row>
    <row r="7724" spans="1:24" hidden="1" x14ac:dyDescent="0.3">
      <c r="A7724" t="s">
        <v>23351</v>
      </c>
      <c r="B7724" t="s">
        <v>8179</v>
      </c>
      <c r="C7724" t="s">
        <v>23346</v>
      </c>
      <c r="D7724" t="s">
        <v>23347</v>
      </c>
      <c r="E7724" t="s">
        <v>113</v>
      </c>
      <c r="F7724" t="s">
        <v>23348</v>
      </c>
      <c r="G7724" t="s">
        <v>247</v>
      </c>
      <c r="H7724" t="s">
        <v>419</v>
      </c>
      <c r="I7724" t="s">
        <v>115</v>
      </c>
      <c r="J7724" t="s">
        <v>23349</v>
      </c>
      <c r="K7724" t="s">
        <v>23350</v>
      </c>
      <c r="L7724" t="s">
        <v>9690</v>
      </c>
      <c r="M7724">
        <v>79</v>
      </c>
      <c r="N7724" t="s">
        <v>9085</v>
      </c>
      <c r="O7724" t="s">
        <v>11880</v>
      </c>
      <c r="P7724">
        <v>3</v>
      </c>
      <c r="Q7724">
        <v>400</v>
      </c>
      <c r="R7724">
        <v>300</v>
      </c>
      <c r="W7724">
        <v>0.36</v>
      </c>
      <c r="X7724">
        <v>0.432</v>
      </c>
    </row>
    <row r="7725" spans="1:24" hidden="1" x14ac:dyDescent="0.3">
      <c r="A7725" t="s">
        <v>23352</v>
      </c>
      <c r="B7725" t="s">
        <v>8536</v>
      </c>
      <c r="C7725" t="s">
        <v>23346</v>
      </c>
      <c r="D7725" t="s">
        <v>23347</v>
      </c>
      <c r="E7725" t="s">
        <v>113</v>
      </c>
      <c r="F7725" t="s">
        <v>23348</v>
      </c>
      <c r="G7725" t="s">
        <v>247</v>
      </c>
      <c r="H7725" t="s">
        <v>419</v>
      </c>
      <c r="I7725" t="s">
        <v>115</v>
      </c>
      <c r="J7725" t="s">
        <v>23349</v>
      </c>
      <c r="K7725" t="s">
        <v>23350</v>
      </c>
      <c r="L7725" t="s">
        <v>9690</v>
      </c>
      <c r="M7725">
        <v>78</v>
      </c>
      <c r="N7725" t="s">
        <v>9085</v>
      </c>
      <c r="O7725" t="s">
        <v>9131</v>
      </c>
      <c r="P7725">
        <v>2</v>
      </c>
      <c r="Q7725">
        <v>210</v>
      </c>
      <c r="R7725">
        <v>210</v>
      </c>
      <c r="W7725">
        <v>8.8200000000000001E-2</v>
      </c>
      <c r="X7725">
        <v>0.10584</v>
      </c>
    </row>
    <row r="7726" spans="1:24" hidden="1" x14ac:dyDescent="0.3">
      <c r="A7726" t="s">
        <v>23353</v>
      </c>
      <c r="B7726" t="s">
        <v>8211</v>
      </c>
      <c r="C7726" t="s">
        <v>23346</v>
      </c>
      <c r="D7726" t="s">
        <v>23347</v>
      </c>
      <c r="E7726" t="s">
        <v>113</v>
      </c>
      <c r="F7726" t="s">
        <v>23348</v>
      </c>
      <c r="G7726" t="s">
        <v>247</v>
      </c>
      <c r="H7726" t="s">
        <v>419</v>
      </c>
      <c r="I7726" t="s">
        <v>115</v>
      </c>
      <c r="J7726" t="s">
        <v>23349</v>
      </c>
      <c r="K7726" t="s">
        <v>23350</v>
      </c>
      <c r="L7726" t="s">
        <v>9690</v>
      </c>
      <c r="M7726">
        <v>78</v>
      </c>
      <c r="N7726" t="s">
        <v>113</v>
      </c>
      <c r="O7726" t="s">
        <v>9493</v>
      </c>
      <c r="P7726">
        <v>1</v>
      </c>
      <c r="Q7726">
        <v>1.2</v>
      </c>
      <c r="T7726">
        <v>298.16000000000003</v>
      </c>
      <c r="W7726">
        <v>1.1309733552923256</v>
      </c>
      <c r="X7726">
        <v>1.8095573684677211</v>
      </c>
    </row>
    <row r="7727" spans="1:24" hidden="1" x14ac:dyDescent="0.3">
      <c r="A7727" t="s">
        <v>23354</v>
      </c>
      <c r="B7727" t="s">
        <v>8174</v>
      </c>
      <c r="C7727" t="s">
        <v>23355</v>
      </c>
      <c r="D7727" t="s">
        <v>23356</v>
      </c>
      <c r="E7727" t="s">
        <v>113</v>
      </c>
      <c r="F7727" t="s">
        <v>23357</v>
      </c>
      <c r="G7727" t="s">
        <v>1356</v>
      </c>
      <c r="H7727" t="s">
        <v>127</v>
      </c>
      <c r="I7727" t="s">
        <v>888</v>
      </c>
      <c r="J7727" t="s">
        <v>23358</v>
      </c>
      <c r="K7727" t="s">
        <v>23359</v>
      </c>
      <c r="L7727" t="s">
        <v>1173</v>
      </c>
      <c r="M7727">
        <v>49</v>
      </c>
      <c r="N7727" t="s">
        <v>9085</v>
      </c>
      <c r="O7727" t="s">
        <v>9266</v>
      </c>
      <c r="P7727">
        <v>2</v>
      </c>
      <c r="Q7727">
        <v>1936</v>
      </c>
      <c r="R7727">
        <v>298</v>
      </c>
      <c r="S7727">
        <v>149</v>
      </c>
      <c r="T7727">
        <v>300</v>
      </c>
      <c r="U7727">
        <v>120</v>
      </c>
      <c r="W7727">
        <v>1.153856</v>
      </c>
      <c r="X7727">
        <v>1.3846271999999999</v>
      </c>
    </row>
    <row r="7728" spans="1:24" hidden="1" x14ac:dyDescent="0.3">
      <c r="A7728" t="s">
        <v>23360</v>
      </c>
      <c r="B7728" t="s">
        <v>8179</v>
      </c>
      <c r="C7728" t="s">
        <v>23355</v>
      </c>
      <c r="D7728" t="s">
        <v>23356</v>
      </c>
      <c r="E7728" t="s">
        <v>113</v>
      </c>
      <c r="F7728" t="s">
        <v>23357</v>
      </c>
      <c r="G7728" t="s">
        <v>1356</v>
      </c>
      <c r="H7728" t="s">
        <v>127</v>
      </c>
      <c r="I7728" t="s">
        <v>888</v>
      </c>
      <c r="J7728" t="s">
        <v>23358</v>
      </c>
      <c r="K7728" t="s">
        <v>23359</v>
      </c>
      <c r="L7728" t="s">
        <v>1173</v>
      </c>
      <c r="M7728">
        <v>49</v>
      </c>
      <c r="N7728" t="s">
        <v>9085</v>
      </c>
      <c r="O7728" t="s">
        <v>20439</v>
      </c>
      <c r="P7728">
        <v>2</v>
      </c>
      <c r="Q7728">
        <v>400</v>
      </c>
      <c r="R7728">
        <v>300</v>
      </c>
      <c r="S7728">
        <v>140</v>
      </c>
      <c r="W7728">
        <v>0.24</v>
      </c>
      <c r="X7728">
        <v>0.28799999999999998</v>
      </c>
    </row>
    <row r="7729" spans="1:24" hidden="1" x14ac:dyDescent="0.3">
      <c r="A7729" t="s">
        <v>23361</v>
      </c>
      <c r="B7729" t="s">
        <v>8362</v>
      </c>
      <c r="C7729" t="s">
        <v>23355</v>
      </c>
      <c r="D7729" t="s">
        <v>23356</v>
      </c>
      <c r="E7729" t="s">
        <v>113</v>
      </c>
      <c r="F7729" t="s">
        <v>23357</v>
      </c>
      <c r="G7729" t="s">
        <v>1356</v>
      </c>
      <c r="H7729" t="s">
        <v>127</v>
      </c>
      <c r="I7729" t="s">
        <v>888</v>
      </c>
      <c r="J7729" t="s">
        <v>23358</v>
      </c>
      <c r="K7729" t="s">
        <v>23359</v>
      </c>
      <c r="L7729" t="s">
        <v>1173</v>
      </c>
      <c r="M7729">
        <v>0</v>
      </c>
      <c r="N7729" t="s">
        <v>113</v>
      </c>
      <c r="O7729" t="s">
        <v>8362</v>
      </c>
      <c r="P7729">
        <v>1</v>
      </c>
      <c r="Q7729">
        <v>1.2</v>
      </c>
      <c r="W7729">
        <v>1.1309733552923256</v>
      </c>
      <c r="X7729">
        <v>0</v>
      </c>
    </row>
    <row r="7730" spans="1:24" hidden="1" x14ac:dyDescent="0.3">
      <c r="A7730" t="s">
        <v>23362</v>
      </c>
      <c r="B7730" t="s">
        <v>8174</v>
      </c>
      <c r="C7730" t="s">
        <v>14132</v>
      </c>
      <c r="D7730" t="s">
        <v>23363</v>
      </c>
      <c r="E7730" t="s">
        <v>113</v>
      </c>
      <c r="F7730" t="s">
        <v>113</v>
      </c>
      <c r="G7730" t="s">
        <v>113</v>
      </c>
      <c r="H7730" t="s">
        <v>113</v>
      </c>
      <c r="I7730" t="s">
        <v>226</v>
      </c>
      <c r="J7730" t="s">
        <v>113</v>
      </c>
      <c r="K7730" t="s">
        <v>113</v>
      </c>
      <c r="L7730" t="s">
        <v>113</v>
      </c>
      <c r="M7730">
        <v>34</v>
      </c>
      <c r="N7730" t="s">
        <v>8442</v>
      </c>
      <c r="O7730" t="s">
        <v>8207</v>
      </c>
      <c r="P7730">
        <v>3</v>
      </c>
      <c r="Q7730">
        <v>1400</v>
      </c>
      <c r="R7730">
        <v>320</v>
      </c>
      <c r="S7730">
        <v>164</v>
      </c>
      <c r="W7730">
        <v>1.3440000000000001</v>
      </c>
      <c r="X7730">
        <v>1.6128</v>
      </c>
    </row>
    <row r="7731" spans="1:24" hidden="1" x14ac:dyDescent="0.3">
      <c r="A7731" t="s">
        <v>23364</v>
      </c>
      <c r="B7731" t="s">
        <v>8179</v>
      </c>
      <c r="C7731" t="s">
        <v>14132</v>
      </c>
      <c r="D7731" t="s">
        <v>23363</v>
      </c>
      <c r="E7731" t="s">
        <v>113</v>
      </c>
      <c r="F7731" t="s">
        <v>113</v>
      </c>
      <c r="G7731" t="s">
        <v>113</v>
      </c>
      <c r="H7731" t="s">
        <v>113</v>
      </c>
      <c r="I7731" t="s">
        <v>226</v>
      </c>
      <c r="J7731" t="s">
        <v>113</v>
      </c>
      <c r="K7731" t="s">
        <v>113</v>
      </c>
      <c r="L7731" t="s">
        <v>113</v>
      </c>
      <c r="M7731">
        <v>34</v>
      </c>
      <c r="N7731" t="s">
        <v>9971</v>
      </c>
      <c r="O7731" t="s">
        <v>13472</v>
      </c>
      <c r="P7731">
        <v>1</v>
      </c>
      <c r="Q7731">
        <v>441</v>
      </c>
      <c r="R7731">
        <v>402</v>
      </c>
      <c r="S7731">
        <v>154</v>
      </c>
      <c r="W7731">
        <v>0.177282</v>
      </c>
      <c r="X7731">
        <v>0.21273839999999999</v>
      </c>
    </row>
    <row r="7732" spans="1:24" hidden="1" x14ac:dyDescent="0.3">
      <c r="A7732" t="s">
        <v>23365</v>
      </c>
      <c r="B7732" t="s">
        <v>8617</v>
      </c>
      <c r="C7732" t="s">
        <v>14132</v>
      </c>
      <c r="D7732" t="s">
        <v>23363</v>
      </c>
      <c r="E7732" t="s">
        <v>113</v>
      </c>
      <c r="F7732" t="s">
        <v>113</v>
      </c>
      <c r="G7732" t="s">
        <v>113</v>
      </c>
      <c r="H7732" t="s">
        <v>113</v>
      </c>
      <c r="I7732" t="s">
        <v>226</v>
      </c>
      <c r="J7732" t="s">
        <v>113</v>
      </c>
      <c r="K7732" t="s">
        <v>113</v>
      </c>
      <c r="L7732" t="s">
        <v>113</v>
      </c>
      <c r="M7732">
        <v>5</v>
      </c>
      <c r="N7732" t="s">
        <v>9971</v>
      </c>
      <c r="O7732" t="s">
        <v>22977</v>
      </c>
      <c r="P7732">
        <v>1</v>
      </c>
      <c r="Q7732">
        <v>100</v>
      </c>
      <c r="R7732">
        <v>78</v>
      </c>
      <c r="S7732">
        <v>78</v>
      </c>
      <c r="W7732">
        <v>7.7999999999999996E-3</v>
      </c>
      <c r="X7732">
        <v>9.3599999999999985E-3</v>
      </c>
    </row>
    <row r="7733" spans="1:24" hidden="1" x14ac:dyDescent="0.3">
      <c r="A7733" t="s">
        <v>23366</v>
      </c>
      <c r="B7733" t="s">
        <v>8211</v>
      </c>
      <c r="C7733" t="s">
        <v>14132</v>
      </c>
      <c r="D7733" t="s">
        <v>23363</v>
      </c>
      <c r="E7733" t="s">
        <v>113</v>
      </c>
      <c r="F7733" t="s">
        <v>113</v>
      </c>
      <c r="G7733" t="s">
        <v>113</v>
      </c>
      <c r="H7733" t="s">
        <v>113</v>
      </c>
      <c r="I7733" t="s">
        <v>226</v>
      </c>
      <c r="J7733" t="s">
        <v>113</v>
      </c>
      <c r="K7733" t="s">
        <v>113</v>
      </c>
      <c r="L7733" t="s">
        <v>113</v>
      </c>
      <c r="M7733">
        <v>32</v>
      </c>
      <c r="N7733" t="s">
        <v>11431</v>
      </c>
      <c r="O7733" t="s">
        <v>22499</v>
      </c>
      <c r="P7733">
        <v>1</v>
      </c>
      <c r="Q7733">
        <v>0.6</v>
      </c>
      <c r="W7733">
        <v>0.28274333882308139</v>
      </c>
      <c r="X7733">
        <v>0.45238934211693027</v>
      </c>
    </row>
    <row r="7734" spans="1:24" hidden="1" x14ac:dyDescent="0.3">
      <c r="A7734" t="s">
        <v>23367</v>
      </c>
      <c r="B7734" t="s">
        <v>8536</v>
      </c>
      <c r="C7734" t="s">
        <v>14132</v>
      </c>
      <c r="D7734" t="s">
        <v>23363</v>
      </c>
      <c r="E7734" t="s">
        <v>113</v>
      </c>
      <c r="F7734" t="s">
        <v>113</v>
      </c>
      <c r="G7734" t="s">
        <v>113</v>
      </c>
      <c r="H7734" t="s">
        <v>113</v>
      </c>
      <c r="I7734" t="s">
        <v>226</v>
      </c>
      <c r="J7734" t="s">
        <v>113</v>
      </c>
      <c r="K7734" t="s">
        <v>113</v>
      </c>
      <c r="L7734" t="s">
        <v>113</v>
      </c>
      <c r="M7734">
        <v>32</v>
      </c>
      <c r="N7734" t="s">
        <v>11431</v>
      </c>
      <c r="O7734" t="s">
        <v>14639</v>
      </c>
      <c r="P7734">
        <v>2</v>
      </c>
      <c r="Q7734">
        <v>446</v>
      </c>
      <c r="R7734">
        <v>343</v>
      </c>
      <c r="S7734">
        <v>130</v>
      </c>
      <c r="W7734">
        <v>0.30595600000000001</v>
      </c>
      <c r="X7734">
        <v>0.36714720000000001</v>
      </c>
    </row>
    <row r="7735" spans="1:24" hidden="1" x14ac:dyDescent="0.3">
      <c r="A7735" t="s">
        <v>23368</v>
      </c>
      <c r="B7735" t="s">
        <v>8174</v>
      </c>
      <c r="C7735" t="s">
        <v>23369</v>
      </c>
      <c r="D7735" t="s">
        <v>23370</v>
      </c>
      <c r="E7735" t="s">
        <v>113</v>
      </c>
      <c r="F7735" t="s">
        <v>23371</v>
      </c>
      <c r="G7735" t="s">
        <v>247</v>
      </c>
      <c r="H7735" t="s">
        <v>371</v>
      </c>
      <c r="I7735" t="s">
        <v>860</v>
      </c>
      <c r="J7735" t="s">
        <v>23372</v>
      </c>
      <c r="K7735" t="s">
        <v>23373</v>
      </c>
      <c r="L7735" t="s">
        <v>8903</v>
      </c>
      <c r="M7735">
        <v>30</v>
      </c>
      <c r="N7735" t="s">
        <v>9085</v>
      </c>
      <c r="O7735" t="s">
        <v>8647</v>
      </c>
      <c r="P7735">
        <v>3</v>
      </c>
      <c r="Q7735">
        <v>1509</v>
      </c>
      <c r="R7735">
        <v>469</v>
      </c>
      <c r="T7735">
        <v>30</v>
      </c>
      <c r="U7735">
        <v>170</v>
      </c>
      <c r="V7735">
        <v>290</v>
      </c>
      <c r="W7735">
        <v>2.1231629999999999</v>
      </c>
      <c r="X7735">
        <v>2.5477955999999997</v>
      </c>
    </row>
    <row r="7736" spans="1:24" hidden="1" x14ac:dyDescent="0.3">
      <c r="A7736" t="s">
        <v>23374</v>
      </c>
      <c r="B7736" t="s">
        <v>8179</v>
      </c>
      <c r="C7736" t="s">
        <v>23369</v>
      </c>
      <c r="D7736" t="s">
        <v>23370</v>
      </c>
      <c r="E7736" t="s">
        <v>113</v>
      </c>
      <c r="F7736" t="s">
        <v>23371</v>
      </c>
      <c r="G7736" t="s">
        <v>247</v>
      </c>
      <c r="H7736" t="s">
        <v>371</v>
      </c>
      <c r="I7736" t="s">
        <v>860</v>
      </c>
      <c r="J7736" t="s">
        <v>23372</v>
      </c>
      <c r="K7736" t="s">
        <v>23373</v>
      </c>
      <c r="L7736" t="s">
        <v>8903</v>
      </c>
      <c r="M7736">
        <v>30</v>
      </c>
      <c r="N7736" t="s">
        <v>9085</v>
      </c>
      <c r="O7736" t="s">
        <v>11880</v>
      </c>
      <c r="P7736">
        <v>3</v>
      </c>
      <c r="Q7736">
        <v>400</v>
      </c>
      <c r="R7736">
        <v>300</v>
      </c>
      <c r="W7736">
        <v>0.36</v>
      </c>
      <c r="X7736">
        <v>0.432</v>
      </c>
    </row>
    <row r="7737" spans="1:24" hidden="1" x14ac:dyDescent="0.3">
      <c r="A7737" t="s">
        <v>23375</v>
      </c>
      <c r="B7737" t="s">
        <v>8536</v>
      </c>
      <c r="C7737" t="s">
        <v>23369</v>
      </c>
      <c r="D7737" t="s">
        <v>23370</v>
      </c>
      <c r="E7737" t="s">
        <v>113</v>
      </c>
      <c r="F7737" t="s">
        <v>23371</v>
      </c>
      <c r="G7737" t="s">
        <v>247</v>
      </c>
      <c r="H7737" t="s">
        <v>371</v>
      </c>
      <c r="I7737" t="s">
        <v>860</v>
      </c>
      <c r="J7737" t="s">
        <v>23372</v>
      </c>
      <c r="K7737" t="s">
        <v>23373</v>
      </c>
      <c r="L7737" t="s">
        <v>8903</v>
      </c>
      <c r="M7737">
        <v>27</v>
      </c>
      <c r="N7737" t="s">
        <v>9085</v>
      </c>
      <c r="O7737" t="s">
        <v>9131</v>
      </c>
      <c r="P7737">
        <v>1</v>
      </c>
      <c r="Q7737">
        <v>210</v>
      </c>
      <c r="R7737">
        <v>210</v>
      </c>
      <c r="W7737">
        <v>4.41E-2</v>
      </c>
      <c r="X7737">
        <v>5.2920000000000002E-2</v>
      </c>
    </row>
    <row r="7738" spans="1:24" hidden="1" x14ac:dyDescent="0.3">
      <c r="A7738" t="s">
        <v>23376</v>
      </c>
      <c r="B7738" t="s">
        <v>8211</v>
      </c>
      <c r="C7738" t="s">
        <v>23369</v>
      </c>
      <c r="D7738" t="s">
        <v>23370</v>
      </c>
      <c r="E7738" t="s">
        <v>113</v>
      </c>
      <c r="F7738" t="s">
        <v>23371</v>
      </c>
      <c r="G7738" t="s">
        <v>247</v>
      </c>
      <c r="H7738" t="s">
        <v>371</v>
      </c>
      <c r="I7738" t="s">
        <v>860</v>
      </c>
      <c r="J7738" t="s">
        <v>23372</v>
      </c>
      <c r="K7738" t="s">
        <v>23373</v>
      </c>
      <c r="L7738" t="s">
        <v>8903</v>
      </c>
      <c r="M7738">
        <v>27</v>
      </c>
      <c r="N7738" t="s">
        <v>10031</v>
      </c>
      <c r="O7738" t="s">
        <v>14098</v>
      </c>
      <c r="P7738">
        <v>1</v>
      </c>
      <c r="Q7738">
        <v>1.8</v>
      </c>
      <c r="T7738">
        <v>81</v>
      </c>
      <c r="W7738">
        <v>2.5446900494077327</v>
      </c>
      <c r="X7738">
        <v>4.0715040790523727</v>
      </c>
    </row>
    <row r="7739" spans="1:24" hidden="1" x14ac:dyDescent="0.3">
      <c r="A7739" t="s">
        <v>23377</v>
      </c>
      <c r="B7739" t="s">
        <v>1304</v>
      </c>
      <c r="C7739" t="s">
        <v>23369</v>
      </c>
      <c r="D7739" t="s">
        <v>23370</v>
      </c>
      <c r="E7739" t="s">
        <v>113</v>
      </c>
      <c r="F7739" t="s">
        <v>23371</v>
      </c>
      <c r="G7739" t="s">
        <v>247</v>
      </c>
      <c r="H7739" t="s">
        <v>371</v>
      </c>
      <c r="I7739" t="s">
        <v>860</v>
      </c>
      <c r="J7739" t="s">
        <v>23372</v>
      </c>
      <c r="K7739" t="s">
        <v>23373</v>
      </c>
      <c r="L7739" t="s">
        <v>8903</v>
      </c>
      <c r="M7739">
        <v>0</v>
      </c>
      <c r="N7739" t="s">
        <v>113</v>
      </c>
      <c r="O7739" t="s">
        <v>13812</v>
      </c>
      <c r="P7739">
        <v>1</v>
      </c>
    </row>
    <row r="7740" spans="1:24" hidden="1" x14ac:dyDescent="0.3">
      <c r="A7740" t="s">
        <v>23378</v>
      </c>
      <c r="B7740" t="s">
        <v>8174</v>
      </c>
      <c r="C7740" t="s">
        <v>23379</v>
      </c>
      <c r="D7740" t="s">
        <v>23380</v>
      </c>
      <c r="E7740" t="s">
        <v>113</v>
      </c>
      <c r="F7740" t="s">
        <v>23381</v>
      </c>
      <c r="G7740" t="s">
        <v>247</v>
      </c>
      <c r="H7740" t="s">
        <v>371</v>
      </c>
      <c r="I7740" t="s">
        <v>540</v>
      </c>
      <c r="J7740" t="s">
        <v>23382</v>
      </c>
      <c r="K7740" t="s">
        <v>23383</v>
      </c>
      <c r="L7740" t="s">
        <v>9030</v>
      </c>
      <c r="M7740">
        <v>60</v>
      </c>
      <c r="N7740" t="s">
        <v>9085</v>
      </c>
      <c r="O7740" t="s">
        <v>10329</v>
      </c>
      <c r="P7740">
        <v>2</v>
      </c>
      <c r="Q7740">
        <v>2580</v>
      </c>
      <c r="R7740">
        <v>590</v>
      </c>
      <c r="T7740">
        <v>120</v>
      </c>
      <c r="U7740">
        <v>300</v>
      </c>
      <c r="W7740">
        <v>3.0444</v>
      </c>
      <c r="X7740">
        <v>3.6532799999999996</v>
      </c>
    </row>
    <row r="7741" spans="1:24" hidden="1" x14ac:dyDescent="0.3">
      <c r="A7741" t="s">
        <v>23384</v>
      </c>
      <c r="B7741" t="s">
        <v>8179</v>
      </c>
      <c r="C7741" t="s">
        <v>23379</v>
      </c>
      <c r="D7741" t="s">
        <v>23380</v>
      </c>
      <c r="E7741" t="s">
        <v>113</v>
      </c>
      <c r="F7741" t="s">
        <v>23381</v>
      </c>
      <c r="G7741" t="s">
        <v>247</v>
      </c>
      <c r="H7741" t="s">
        <v>371</v>
      </c>
      <c r="I7741" t="s">
        <v>540</v>
      </c>
      <c r="J7741" t="s">
        <v>23382</v>
      </c>
      <c r="K7741" t="s">
        <v>23383</v>
      </c>
      <c r="L7741" t="s">
        <v>9030</v>
      </c>
      <c r="M7741">
        <v>60</v>
      </c>
      <c r="N7741" t="s">
        <v>9085</v>
      </c>
      <c r="O7741" t="s">
        <v>19878</v>
      </c>
      <c r="P7741">
        <v>1</v>
      </c>
      <c r="Q7741">
        <v>400</v>
      </c>
      <c r="R7741">
        <v>300</v>
      </c>
      <c r="W7741">
        <v>0.12</v>
      </c>
      <c r="X7741">
        <v>0.14399999999999999</v>
      </c>
    </row>
    <row r="7742" spans="1:24" hidden="1" x14ac:dyDescent="0.3">
      <c r="A7742" t="s">
        <v>23385</v>
      </c>
      <c r="B7742" t="s">
        <v>8536</v>
      </c>
      <c r="C7742" t="s">
        <v>23379</v>
      </c>
      <c r="D7742" t="s">
        <v>23380</v>
      </c>
      <c r="E7742" t="s">
        <v>113</v>
      </c>
      <c r="F7742" t="s">
        <v>23381</v>
      </c>
      <c r="G7742" t="s">
        <v>247</v>
      </c>
      <c r="H7742" t="s">
        <v>371</v>
      </c>
      <c r="I7742" t="s">
        <v>540</v>
      </c>
      <c r="J7742" t="s">
        <v>23382</v>
      </c>
      <c r="K7742" t="s">
        <v>23383</v>
      </c>
      <c r="L7742" t="s">
        <v>9030</v>
      </c>
      <c r="M7742">
        <v>58</v>
      </c>
      <c r="N7742" t="s">
        <v>9085</v>
      </c>
      <c r="O7742" t="s">
        <v>9131</v>
      </c>
      <c r="P7742">
        <v>2</v>
      </c>
      <c r="Q7742">
        <v>210</v>
      </c>
      <c r="R7742">
        <v>210</v>
      </c>
      <c r="W7742">
        <v>8.8200000000000001E-2</v>
      </c>
      <c r="X7742">
        <v>0.10584</v>
      </c>
    </row>
    <row r="7743" spans="1:24" hidden="1" x14ac:dyDescent="0.3">
      <c r="A7743" t="s">
        <v>23386</v>
      </c>
      <c r="B7743" t="s">
        <v>8211</v>
      </c>
      <c r="C7743" t="s">
        <v>23379</v>
      </c>
      <c r="D7743" t="s">
        <v>23380</v>
      </c>
      <c r="E7743" t="s">
        <v>113</v>
      </c>
      <c r="F7743" t="s">
        <v>23381</v>
      </c>
      <c r="G7743" t="s">
        <v>247</v>
      </c>
      <c r="H7743" t="s">
        <v>371</v>
      </c>
      <c r="I7743" t="s">
        <v>540</v>
      </c>
      <c r="J7743" t="s">
        <v>23382</v>
      </c>
      <c r="K7743" t="s">
        <v>23383</v>
      </c>
      <c r="L7743" t="s">
        <v>9030</v>
      </c>
      <c r="M7743">
        <v>58</v>
      </c>
      <c r="N7743" t="s">
        <v>10031</v>
      </c>
      <c r="O7743" t="s">
        <v>17679</v>
      </c>
      <c r="P7743">
        <v>1</v>
      </c>
      <c r="Q7743">
        <v>0.6</v>
      </c>
      <c r="T7743">
        <v>79.58</v>
      </c>
      <c r="W7743">
        <v>0.28274333882308139</v>
      </c>
      <c r="X7743">
        <v>0.45238934211693027</v>
      </c>
    </row>
    <row r="7744" spans="1:24" hidden="1" x14ac:dyDescent="0.3">
      <c r="A7744" t="s">
        <v>23387</v>
      </c>
      <c r="B7744" t="s">
        <v>1304</v>
      </c>
      <c r="C7744" t="s">
        <v>23379</v>
      </c>
      <c r="D7744" t="s">
        <v>23380</v>
      </c>
      <c r="E7744" t="s">
        <v>113</v>
      </c>
      <c r="F7744" t="s">
        <v>23381</v>
      </c>
      <c r="G7744" t="s">
        <v>247</v>
      </c>
      <c r="H7744" t="s">
        <v>371</v>
      </c>
      <c r="I7744" t="s">
        <v>540</v>
      </c>
      <c r="J7744" t="s">
        <v>23382</v>
      </c>
      <c r="K7744" t="s">
        <v>23383</v>
      </c>
      <c r="L7744" t="s">
        <v>9030</v>
      </c>
      <c r="M7744">
        <v>0</v>
      </c>
      <c r="N7744" t="s">
        <v>113</v>
      </c>
      <c r="O7744" t="s">
        <v>13812</v>
      </c>
      <c r="P7744">
        <v>1</v>
      </c>
    </row>
    <row r="7745" spans="1:24" hidden="1" x14ac:dyDescent="0.3">
      <c r="A7745" t="s">
        <v>23388</v>
      </c>
      <c r="B7745" t="s">
        <v>8174</v>
      </c>
      <c r="C7745" t="s">
        <v>23389</v>
      </c>
      <c r="D7745" t="s">
        <v>23390</v>
      </c>
      <c r="E7745" t="s">
        <v>113</v>
      </c>
      <c r="F7745" t="s">
        <v>23391</v>
      </c>
      <c r="G7745" t="s">
        <v>247</v>
      </c>
      <c r="H7745" t="s">
        <v>371</v>
      </c>
      <c r="I7745" t="s">
        <v>540</v>
      </c>
      <c r="J7745" t="s">
        <v>23392</v>
      </c>
      <c r="K7745" t="s">
        <v>23393</v>
      </c>
      <c r="L7745" t="s">
        <v>9030</v>
      </c>
      <c r="M7745">
        <v>60</v>
      </c>
      <c r="N7745" t="s">
        <v>9085</v>
      </c>
      <c r="O7745" t="s">
        <v>10329</v>
      </c>
      <c r="P7745">
        <v>2</v>
      </c>
      <c r="Q7745">
        <v>2580</v>
      </c>
      <c r="R7745">
        <v>590</v>
      </c>
      <c r="T7745">
        <v>100</v>
      </c>
      <c r="U7745">
        <v>250</v>
      </c>
      <c r="W7745">
        <v>3.0444</v>
      </c>
      <c r="X7745">
        <v>3.6532799999999996</v>
      </c>
    </row>
    <row r="7746" spans="1:24" hidden="1" x14ac:dyDescent="0.3">
      <c r="A7746" t="s">
        <v>23394</v>
      </c>
      <c r="B7746" t="s">
        <v>8179</v>
      </c>
      <c r="C7746" t="s">
        <v>23389</v>
      </c>
      <c r="D7746" t="s">
        <v>23390</v>
      </c>
      <c r="E7746" t="s">
        <v>113</v>
      </c>
      <c r="F7746" t="s">
        <v>23391</v>
      </c>
      <c r="G7746" t="s">
        <v>247</v>
      </c>
      <c r="H7746" t="s">
        <v>371</v>
      </c>
      <c r="I7746" t="s">
        <v>540</v>
      </c>
      <c r="J7746" t="s">
        <v>23392</v>
      </c>
      <c r="K7746" t="s">
        <v>23393</v>
      </c>
      <c r="L7746" t="s">
        <v>9030</v>
      </c>
      <c r="M7746">
        <v>60</v>
      </c>
      <c r="N7746" t="s">
        <v>9085</v>
      </c>
      <c r="O7746" t="s">
        <v>19878</v>
      </c>
      <c r="P7746">
        <v>1</v>
      </c>
      <c r="Q7746">
        <v>400</v>
      </c>
      <c r="R7746">
        <v>300</v>
      </c>
      <c r="W7746">
        <v>0.12</v>
      </c>
      <c r="X7746">
        <v>0.14399999999999999</v>
      </c>
    </row>
    <row r="7747" spans="1:24" hidden="1" x14ac:dyDescent="0.3">
      <c r="A7747" t="s">
        <v>23395</v>
      </c>
      <c r="B7747" t="s">
        <v>8536</v>
      </c>
      <c r="C7747" t="s">
        <v>23389</v>
      </c>
      <c r="D7747" t="s">
        <v>23390</v>
      </c>
      <c r="E7747" t="s">
        <v>113</v>
      </c>
      <c r="F7747" t="s">
        <v>23391</v>
      </c>
      <c r="G7747" t="s">
        <v>247</v>
      </c>
      <c r="H7747" t="s">
        <v>371</v>
      </c>
      <c r="I7747" t="s">
        <v>540</v>
      </c>
      <c r="J7747" t="s">
        <v>23392</v>
      </c>
      <c r="K7747" t="s">
        <v>23393</v>
      </c>
      <c r="L7747" t="s">
        <v>9030</v>
      </c>
      <c r="M7747">
        <v>58</v>
      </c>
      <c r="N7747" t="s">
        <v>9085</v>
      </c>
      <c r="O7747" t="s">
        <v>9131</v>
      </c>
      <c r="P7747">
        <v>2</v>
      </c>
      <c r="Q7747">
        <v>210</v>
      </c>
      <c r="R7747">
        <v>210</v>
      </c>
      <c r="W7747">
        <v>8.8200000000000001E-2</v>
      </c>
      <c r="X7747">
        <v>0.10584</v>
      </c>
    </row>
    <row r="7748" spans="1:24" hidden="1" x14ac:dyDescent="0.3">
      <c r="A7748" t="s">
        <v>23396</v>
      </c>
      <c r="B7748" t="s">
        <v>8211</v>
      </c>
      <c r="C7748" t="s">
        <v>23389</v>
      </c>
      <c r="D7748" t="s">
        <v>23390</v>
      </c>
      <c r="E7748" t="s">
        <v>113</v>
      </c>
      <c r="F7748" t="s">
        <v>23391</v>
      </c>
      <c r="G7748" t="s">
        <v>247</v>
      </c>
      <c r="H7748" t="s">
        <v>371</v>
      </c>
      <c r="I7748" t="s">
        <v>540</v>
      </c>
      <c r="J7748" t="s">
        <v>23392</v>
      </c>
      <c r="K7748" t="s">
        <v>23393</v>
      </c>
      <c r="L7748" t="s">
        <v>9030</v>
      </c>
      <c r="M7748">
        <v>58</v>
      </c>
      <c r="N7748" t="s">
        <v>10031</v>
      </c>
      <c r="O7748" t="s">
        <v>13961</v>
      </c>
      <c r="P7748">
        <v>1</v>
      </c>
      <c r="Q7748">
        <v>0.9</v>
      </c>
      <c r="T7748">
        <v>89.28</v>
      </c>
      <c r="W7748">
        <v>0.63617251235193317</v>
      </c>
      <c r="X7748">
        <v>1.0178760197630932</v>
      </c>
    </row>
    <row r="7749" spans="1:24" hidden="1" x14ac:dyDescent="0.3">
      <c r="A7749" t="s">
        <v>23397</v>
      </c>
      <c r="B7749" t="s">
        <v>1304</v>
      </c>
      <c r="C7749" t="s">
        <v>23389</v>
      </c>
      <c r="D7749" t="s">
        <v>23390</v>
      </c>
      <c r="E7749" t="s">
        <v>113</v>
      </c>
      <c r="F7749" t="s">
        <v>23391</v>
      </c>
      <c r="G7749" t="s">
        <v>247</v>
      </c>
      <c r="H7749" t="s">
        <v>371</v>
      </c>
      <c r="I7749" t="s">
        <v>540</v>
      </c>
      <c r="J7749" t="s">
        <v>23392</v>
      </c>
      <c r="K7749" t="s">
        <v>23393</v>
      </c>
      <c r="L7749" t="s">
        <v>9030</v>
      </c>
      <c r="M7749">
        <v>0</v>
      </c>
      <c r="N7749" t="s">
        <v>113</v>
      </c>
      <c r="O7749" t="s">
        <v>13812</v>
      </c>
      <c r="P7749">
        <v>1</v>
      </c>
    </row>
    <row r="7750" spans="1:24" hidden="1" x14ac:dyDescent="0.3">
      <c r="A7750" t="s">
        <v>23398</v>
      </c>
      <c r="B7750" t="s">
        <v>8174</v>
      </c>
      <c r="C7750" t="s">
        <v>23399</v>
      </c>
      <c r="D7750" t="s">
        <v>23400</v>
      </c>
      <c r="E7750" t="s">
        <v>113</v>
      </c>
      <c r="F7750" t="s">
        <v>5791</v>
      </c>
      <c r="G7750" t="s">
        <v>247</v>
      </c>
      <c r="H7750" t="s">
        <v>371</v>
      </c>
      <c r="I7750" t="s">
        <v>1460</v>
      </c>
      <c r="J7750" t="s">
        <v>23401</v>
      </c>
      <c r="K7750" t="s">
        <v>23402</v>
      </c>
      <c r="L7750" t="s">
        <v>120</v>
      </c>
      <c r="M7750">
        <v>40</v>
      </c>
      <c r="N7750" t="s">
        <v>9085</v>
      </c>
      <c r="O7750" t="s">
        <v>8647</v>
      </c>
      <c r="P7750">
        <v>3</v>
      </c>
      <c r="Q7750">
        <v>1509</v>
      </c>
      <c r="R7750">
        <v>469</v>
      </c>
      <c r="T7750">
        <v>70</v>
      </c>
      <c r="U7750">
        <v>170</v>
      </c>
      <c r="V7750">
        <v>300</v>
      </c>
      <c r="W7750">
        <v>2.1231629999999999</v>
      </c>
      <c r="X7750">
        <v>2.5477955999999997</v>
      </c>
    </row>
    <row r="7751" spans="1:24" hidden="1" x14ac:dyDescent="0.3">
      <c r="A7751" t="s">
        <v>23403</v>
      </c>
      <c r="B7751" t="s">
        <v>8179</v>
      </c>
      <c r="C7751" t="s">
        <v>23399</v>
      </c>
      <c r="D7751" t="s">
        <v>23400</v>
      </c>
      <c r="E7751" t="s">
        <v>113</v>
      </c>
      <c r="F7751" t="s">
        <v>5791</v>
      </c>
      <c r="G7751" t="s">
        <v>247</v>
      </c>
      <c r="H7751" t="s">
        <v>371</v>
      </c>
      <c r="I7751" t="s">
        <v>1460</v>
      </c>
      <c r="J7751" t="s">
        <v>23401</v>
      </c>
      <c r="K7751" t="s">
        <v>23402</v>
      </c>
      <c r="L7751" t="s">
        <v>120</v>
      </c>
      <c r="M7751">
        <v>40</v>
      </c>
      <c r="N7751" t="s">
        <v>9085</v>
      </c>
      <c r="O7751" t="s">
        <v>11880</v>
      </c>
      <c r="P7751">
        <v>3</v>
      </c>
      <c r="Q7751">
        <v>400</v>
      </c>
      <c r="R7751">
        <v>300</v>
      </c>
      <c r="W7751">
        <v>0.36</v>
      </c>
      <c r="X7751">
        <v>0.432</v>
      </c>
    </row>
    <row r="7752" spans="1:24" hidden="1" x14ac:dyDescent="0.3">
      <c r="A7752" t="s">
        <v>23404</v>
      </c>
      <c r="B7752" t="s">
        <v>8536</v>
      </c>
      <c r="C7752" t="s">
        <v>23399</v>
      </c>
      <c r="D7752" t="s">
        <v>23400</v>
      </c>
      <c r="E7752" t="s">
        <v>113</v>
      </c>
      <c r="F7752" t="s">
        <v>5791</v>
      </c>
      <c r="G7752" t="s">
        <v>247</v>
      </c>
      <c r="H7752" t="s">
        <v>371</v>
      </c>
      <c r="I7752" t="s">
        <v>1460</v>
      </c>
      <c r="J7752" t="s">
        <v>23401</v>
      </c>
      <c r="K7752" t="s">
        <v>23402</v>
      </c>
      <c r="L7752" t="s">
        <v>120</v>
      </c>
      <c r="M7752">
        <v>37</v>
      </c>
      <c r="N7752" t="s">
        <v>9085</v>
      </c>
      <c r="O7752" t="s">
        <v>9131</v>
      </c>
      <c r="P7752">
        <v>1</v>
      </c>
      <c r="Q7752">
        <v>210</v>
      </c>
      <c r="R7752">
        <v>210</v>
      </c>
      <c r="W7752">
        <v>4.41E-2</v>
      </c>
      <c r="X7752">
        <v>5.2920000000000002E-2</v>
      </c>
    </row>
    <row r="7753" spans="1:24" hidden="1" x14ac:dyDescent="0.3">
      <c r="A7753" t="s">
        <v>23405</v>
      </c>
      <c r="B7753" t="s">
        <v>8211</v>
      </c>
      <c r="C7753" t="s">
        <v>23399</v>
      </c>
      <c r="D7753" t="s">
        <v>23400</v>
      </c>
      <c r="E7753" t="s">
        <v>113</v>
      </c>
      <c r="F7753" t="s">
        <v>5791</v>
      </c>
      <c r="G7753" t="s">
        <v>247</v>
      </c>
      <c r="H7753" t="s">
        <v>371</v>
      </c>
      <c r="I7753" t="s">
        <v>1460</v>
      </c>
      <c r="J7753" t="s">
        <v>23401</v>
      </c>
      <c r="K7753" t="s">
        <v>23402</v>
      </c>
      <c r="L7753" t="s">
        <v>120</v>
      </c>
      <c r="M7753">
        <v>37</v>
      </c>
      <c r="N7753" t="s">
        <v>10031</v>
      </c>
      <c r="O7753" t="s">
        <v>13961</v>
      </c>
      <c r="P7753">
        <v>1</v>
      </c>
      <c r="Q7753">
        <v>0.9</v>
      </c>
      <c r="T7753">
        <v>198</v>
      </c>
      <c r="W7753">
        <v>0.63617251235193317</v>
      </c>
      <c r="X7753">
        <v>1.0178760197630932</v>
      </c>
    </row>
    <row r="7754" spans="1:24" hidden="1" x14ac:dyDescent="0.3">
      <c r="A7754" t="s">
        <v>23406</v>
      </c>
      <c r="B7754" t="s">
        <v>1304</v>
      </c>
      <c r="C7754" t="s">
        <v>23399</v>
      </c>
      <c r="D7754" t="s">
        <v>23400</v>
      </c>
      <c r="E7754" t="s">
        <v>113</v>
      </c>
      <c r="F7754" t="s">
        <v>5791</v>
      </c>
      <c r="G7754" t="s">
        <v>247</v>
      </c>
      <c r="H7754" t="s">
        <v>371</v>
      </c>
      <c r="I7754" t="s">
        <v>1460</v>
      </c>
      <c r="J7754" t="s">
        <v>23401</v>
      </c>
      <c r="K7754" t="s">
        <v>23402</v>
      </c>
      <c r="L7754" t="s">
        <v>120</v>
      </c>
      <c r="M7754">
        <v>0</v>
      </c>
      <c r="N7754" t="s">
        <v>113</v>
      </c>
      <c r="O7754" t="s">
        <v>13812</v>
      </c>
      <c r="P7754">
        <v>1</v>
      </c>
    </row>
    <row r="7755" spans="1:24" hidden="1" x14ac:dyDescent="0.3">
      <c r="A7755" t="s">
        <v>23407</v>
      </c>
      <c r="B7755" t="s">
        <v>8179</v>
      </c>
      <c r="C7755" t="s">
        <v>14533</v>
      </c>
      <c r="D7755" t="s">
        <v>23408</v>
      </c>
      <c r="E7755" t="s">
        <v>113</v>
      </c>
      <c r="F7755" t="s">
        <v>113</v>
      </c>
      <c r="G7755" t="s">
        <v>113</v>
      </c>
      <c r="H7755" t="s">
        <v>113</v>
      </c>
      <c r="I7755" t="s">
        <v>540</v>
      </c>
      <c r="J7755" t="s">
        <v>113</v>
      </c>
      <c r="K7755" t="s">
        <v>113</v>
      </c>
      <c r="L7755" t="s">
        <v>113</v>
      </c>
      <c r="M7755">
        <v>41</v>
      </c>
      <c r="N7755" t="s">
        <v>9085</v>
      </c>
      <c r="O7755" t="s">
        <v>9131</v>
      </c>
      <c r="P7755">
        <v>2</v>
      </c>
      <c r="Q7755">
        <v>210</v>
      </c>
      <c r="R7755">
        <v>210</v>
      </c>
      <c r="W7755">
        <v>8.8200000000000001E-2</v>
      </c>
      <c r="X7755">
        <v>0.10584</v>
      </c>
    </row>
    <row r="7756" spans="1:24" hidden="1" x14ac:dyDescent="0.3">
      <c r="A7756" t="s">
        <v>23409</v>
      </c>
      <c r="B7756" t="s">
        <v>8211</v>
      </c>
      <c r="C7756" t="s">
        <v>14533</v>
      </c>
      <c r="D7756" t="s">
        <v>23408</v>
      </c>
      <c r="E7756" t="s">
        <v>113</v>
      </c>
      <c r="F7756" t="s">
        <v>113</v>
      </c>
      <c r="G7756" t="s">
        <v>113</v>
      </c>
      <c r="H7756" t="s">
        <v>113</v>
      </c>
      <c r="I7756" t="s">
        <v>540</v>
      </c>
      <c r="J7756" t="s">
        <v>113</v>
      </c>
      <c r="K7756" t="s">
        <v>113</v>
      </c>
      <c r="L7756" t="s">
        <v>113</v>
      </c>
      <c r="M7756">
        <v>41</v>
      </c>
      <c r="N7756" t="s">
        <v>10031</v>
      </c>
      <c r="O7756" t="s">
        <v>23410</v>
      </c>
      <c r="P7756">
        <v>1</v>
      </c>
      <c r="Q7756">
        <v>1.2</v>
      </c>
      <c r="W7756">
        <v>1.1309733552923256</v>
      </c>
      <c r="X7756">
        <v>1.8095573684677211</v>
      </c>
    </row>
    <row r="7757" spans="1:24" hidden="1" x14ac:dyDescent="0.3">
      <c r="A7757" t="s">
        <v>23411</v>
      </c>
      <c r="B7757" t="s">
        <v>8536</v>
      </c>
      <c r="C7757" t="s">
        <v>14533</v>
      </c>
      <c r="D7757" t="s">
        <v>23408</v>
      </c>
      <c r="E7757" t="s">
        <v>113</v>
      </c>
      <c r="F7757" t="s">
        <v>113</v>
      </c>
      <c r="G7757" t="s">
        <v>113</v>
      </c>
      <c r="H7757" t="s">
        <v>113</v>
      </c>
      <c r="I7757" t="s">
        <v>540</v>
      </c>
      <c r="J7757" t="s">
        <v>113</v>
      </c>
      <c r="K7757" t="s">
        <v>113</v>
      </c>
      <c r="L7757" t="s">
        <v>113</v>
      </c>
      <c r="M7757">
        <v>44</v>
      </c>
      <c r="N7757" t="s">
        <v>9085</v>
      </c>
      <c r="O7757" t="s">
        <v>23412</v>
      </c>
      <c r="P7757">
        <v>1</v>
      </c>
      <c r="Q7757">
        <v>400</v>
      </c>
      <c r="R7757">
        <v>300</v>
      </c>
      <c r="W7757">
        <v>0.12</v>
      </c>
      <c r="X7757">
        <v>0.14399999999999999</v>
      </c>
    </row>
    <row r="7758" spans="1:24" hidden="1" x14ac:dyDescent="0.3">
      <c r="A7758" t="s">
        <v>23413</v>
      </c>
      <c r="B7758" t="s">
        <v>8174</v>
      </c>
      <c r="C7758" t="s">
        <v>14533</v>
      </c>
      <c r="D7758" t="s">
        <v>23408</v>
      </c>
      <c r="E7758" t="s">
        <v>113</v>
      </c>
      <c r="F7758" t="s">
        <v>113</v>
      </c>
      <c r="G7758" t="s">
        <v>113</v>
      </c>
      <c r="H7758" t="s">
        <v>113</v>
      </c>
      <c r="I7758" t="s">
        <v>540</v>
      </c>
      <c r="J7758" t="s">
        <v>113</v>
      </c>
      <c r="K7758" t="s">
        <v>113</v>
      </c>
      <c r="L7758" t="s">
        <v>113</v>
      </c>
      <c r="M7758">
        <v>44</v>
      </c>
      <c r="N7758" t="s">
        <v>9085</v>
      </c>
      <c r="O7758" t="s">
        <v>23414</v>
      </c>
      <c r="P7758">
        <v>2</v>
      </c>
      <c r="Q7758">
        <v>2580</v>
      </c>
      <c r="R7758">
        <v>590</v>
      </c>
      <c r="W7758">
        <v>3.0444</v>
      </c>
      <c r="X7758">
        <v>3.6532799999999996</v>
      </c>
    </row>
    <row r="7759" spans="1:24" hidden="1" x14ac:dyDescent="0.3">
      <c r="A7759" t="s">
        <v>23415</v>
      </c>
      <c r="B7759" t="s">
        <v>1304</v>
      </c>
      <c r="C7759" t="s">
        <v>14533</v>
      </c>
      <c r="D7759" t="s">
        <v>23408</v>
      </c>
      <c r="E7759" t="s">
        <v>113</v>
      </c>
      <c r="F7759" t="s">
        <v>113</v>
      </c>
      <c r="G7759" t="s">
        <v>113</v>
      </c>
      <c r="H7759" t="s">
        <v>113</v>
      </c>
      <c r="I7759" t="s">
        <v>540</v>
      </c>
      <c r="J7759" t="s">
        <v>113</v>
      </c>
      <c r="K7759" t="s">
        <v>113</v>
      </c>
      <c r="L7759" t="s">
        <v>113</v>
      </c>
      <c r="M7759">
        <v>0</v>
      </c>
      <c r="N7759" t="s">
        <v>113</v>
      </c>
      <c r="O7759" t="s">
        <v>13812</v>
      </c>
      <c r="P7759">
        <v>1</v>
      </c>
    </row>
    <row r="7760" spans="1:24" hidden="1" x14ac:dyDescent="0.3">
      <c r="A7760" t="s">
        <v>23416</v>
      </c>
      <c r="B7760" t="s">
        <v>8174</v>
      </c>
      <c r="C7760" t="s">
        <v>2640</v>
      </c>
      <c r="D7760" t="s">
        <v>2639</v>
      </c>
      <c r="E7760" t="s">
        <v>113</v>
      </c>
      <c r="F7760" t="s">
        <v>2641</v>
      </c>
      <c r="G7760" t="s">
        <v>247</v>
      </c>
      <c r="H7760" t="s">
        <v>2643</v>
      </c>
      <c r="I7760" t="s">
        <v>163</v>
      </c>
      <c r="J7760" t="s">
        <v>23417</v>
      </c>
      <c r="K7760" t="s">
        <v>23418</v>
      </c>
      <c r="L7760" t="s">
        <v>9030</v>
      </c>
      <c r="M7760">
        <v>60</v>
      </c>
      <c r="N7760" t="s">
        <v>8442</v>
      </c>
      <c r="O7760" t="s">
        <v>10966</v>
      </c>
      <c r="P7760">
        <v>2</v>
      </c>
      <c r="Q7760">
        <v>2500</v>
      </c>
      <c r="R7760">
        <v>500</v>
      </c>
      <c r="T7760">
        <v>70</v>
      </c>
      <c r="U7760">
        <v>260</v>
      </c>
      <c r="W7760">
        <v>2.5</v>
      </c>
      <c r="X7760">
        <v>3</v>
      </c>
    </row>
    <row r="7761" spans="1:24" hidden="1" x14ac:dyDescent="0.3">
      <c r="A7761" t="s">
        <v>23419</v>
      </c>
      <c r="B7761" t="s">
        <v>8617</v>
      </c>
      <c r="C7761" t="s">
        <v>2640</v>
      </c>
      <c r="D7761" t="s">
        <v>2639</v>
      </c>
      <c r="E7761" t="s">
        <v>113</v>
      </c>
      <c r="F7761" t="s">
        <v>2641</v>
      </c>
      <c r="G7761" t="s">
        <v>247</v>
      </c>
      <c r="H7761" t="s">
        <v>2643</v>
      </c>
      <c r="I7761" t="s">
        <v>163</v>
      </c>
      <c r="J7761" t="s">
        <v>23417</v>
      </c>
      <c r="K7761" t="s">
        <v>23418</v>
      </c>
      <c r="L7761" t="s">
        <v>9030</v>
      </c>
      <c r="M7761">
        <v>57</v>
      </c>
      <c r="N7761" t="s">
        <v>8442</v>
      </c>
      <c r="O7761" t="s">
        <v>10966</v>
      </c>
      <c r="P7761">
        <v>3</v>
      </c>
      <c r="Q7761">
        <v>2500</v>
      </c>
      <c r="R7761">
        <v>500</v>
      </c>
      <c r="T7761">
        <v>70</v>
      </c>
      <c r="U7761">
        <v>255</v>
      </c>
      <c r="W7761">
        <v>3.75</v>
      </c>
      <c r="X7761">
        <v>4.5</v>
      </c>
    </row>
    <row r="7762" spans="1:24" hidden="1" x14ac:dyDescent="0.3">
      <c r="A7762" t="s">
        <v>23420</v>
      </c>
      <c r="B7762" t="s">
        <v>8536</v>
      </c>
      <c r="C7762" t="s">
        <v>2640</v>
      </c>
      <c r="D7762" t="s">
        <v>2639</v>
      </c>
      <c r="E7762" t="s">
        <v>113</v>
      </c>
      <c r="F7762" t="s">
        <v>2641</v>
      </c>
      <c r="G7762" t="s">
        <v>247</v>
      </c>
      <c r="H7762" t="s">
        <v>2643</v>
      </c>
      <c r="I7762" t="s">
        <v>163</v>
      </c>
      <c r="J7762" t="s">
        <v>23417</v>
      </c>
      <c r="K7762" t="s">
        <v>23418</v>
      </c>
      <c r="L7762" t="s">
        <v>9030</v>
      </c>
      <c r="M7762">
        <v>60</v>
      </c>
      <c r="N7762" t="s">
        <v>9971</v>
      </c>
      <c r="O7762" t="s">
        <v>22573</v>
      </c>
      <c r="P7762">
        <v>2</v>
      </c>
      <c r="Q7762">
        <v>308</v>
      </c>
      <c r="R7762">
        <v>512</v>
      </c>
      <c r="W7762">
        <v>0.31539200000000001</v>
      </c>
      <c r="X7762">
        <v>0.37847039999999998</v>
      </c>
    </row>
    <row r="7763" spans="1:24" hidden="1" x14ac:dyDescent="0.3">
      <c r="A7763" t="s">
        <v>23421</v>
      </c>
      <c r="B7763" t="s">
        <v>8179</v>
      </c>
      <c r="C7763" t="s">
        <v>23422</v>
      </c>
      <c r="D7763" t="s">
        <v>23423</v>
      </c>
      <c r="E7763" t="s">
        <v>113</v>
      </c>
      <c r="F7763" t="s">
        <v>113</v>
      </c>
      <c r="G7763" t="s">
        <v>113</v>
      </c>
      <c r="H7763" t="s">
        <v>113</v>
      </c>
      <c r="I7763" t="s">
        <v>115</v>
      </c>
      <c r="J7763" t="s">
        <v>113</v>
      </c>
      <c r="K7763" t="s">
        <v>113</v>
      </c>
      <c r="L7763" t="s">
        <v>113</v>
      </c>
      <c r="M7763">
        <v>18</v>
      </c>
      <c r="N7763" t="s">
        <v>8614</v>
      </c>
      <c r="O7763" t="s">
        <v>11268</v>
      </c>
      <c r="P7763">
        <v>3</v>
      </c>
      <c r="Q7763">
        <v>409</v>
      </c>
      <c r="R7763">
        <v>269</v>
      </c>
      <c r="W7763">
        <v>0.330063</v>
      </c>
      <c r="X7763">
        <v>0.39607559999999997</v>
      </c>
    </row>
    <row r="7764" spans="1:24" hidden="1" x14ac:dyDescent="0.3">
      <c r="A7764" t="s">
        <v>23424</v>
      </c>
      <c r="B7764" t="s">
        <v>8536</v>
      </c>
      <c r="C7764" t="s">
        <v>23422</v>
      </c>
      <c r="D7764" t="s">
        <v>23423</v>
      </c>
      <c r="E7764" t="s">
        <v>113</v>
      </c>
      <c r="F7764" t="s">
        <v>113</v>
      </c>
      <c r="G7764" t="s">
        <v>113</v>
      </c>
      <c r="H7764" t="s">
        <v>113</v>
      </c>
      <c r="I7764" t="s">
        <v>115</v>
      </c>
      <c r="J7764" t="s">
        <v>113</v>
      </c>
      <c r="K7764" t="s">
        <v>113</v>
      </c>
      <c r="L7764" t="s">
        <v>113</v>
      </c>
      <c r="M7764">
        <v>18</v>
      </c>
      <c r="N7764" t="s">
        <v>8614</v>
      </c>
      <c r="O7764" t="s">
        <v>23290</v>
      </c>
      <c r="P7764">
        <v>3</v>
      </c>
      <c r="Q7764">
        <v>522</v>
      </c>
      <c r="R7764">
        <v>397</v>
      </c>
      <c r="W7764">
        <v>0.62170199999999998</v>
      </c>
      <c r="X7764">
        <v>0.74604239999999999</v>
      </c>
    </row>
    <row r="7765" spans="1:24" hidden="1" x14ac:dyDescent="0.3">
      <c r="A7765" t="s">
        <v>23425</v>
      </c>
      <c r="B7765" t="s">
        <v>8174</v>
      </c>
      <c r="C7765" t="s">
        <v>23422</v>
      </c>
      <c r="D7765" t="s">
        <v>23423</v>
      </c>
      <c r="E7765" t="s">
        <v>113</v>
      </c>
      <c r="F7765" t="s">
        <v>113</v>
      </c>
      <c r="G7765" t="s">
        <v>113</v>
      </c>
      <c r="H7765" t="s">
        <v>113</v>
      </c>
      <c r="I7765" t="s">
        <v>115</v>
      </c>
      <c r="J7765" t="s">
        <v>113</v>
      </c>
      <c r="K7765" t="s">
        <v>113</v>
      </c>
      <c r="L7765" t="s">
        <v>113</v>
      </c>
      <c r="M7765">
        <v>20</v>
      </c>
      <c r="N7765" t="s">
        <v>8614</v>
      </c>
      <c r="O7765" t="s">
        <v>9835</v>
      </c>
      <c r="P7765">
        <v>3</v>
      </c>
      <c r="Q7765">
        <v>694</v>
      </c>
      <c r="R7765">
        <v>408</v>
      </c>
      <c r="W7765">
        <v>0.84945599999999999</v>
      </c>
      <c r="X7765">
        <v>1.0193471999999999</v>
      </c>
    </row>
    <row r="7766" spans="1:24" hidden="1" x14ac:dyDescent="0.3">
      <c r="A7766" t="s">
        <v>23426</v>
      </c>
      <c r="B7766" t="s">
        <v>8617</v>
      </c>
      <c r="C7766" t="s">
        <v>23422</v>
      </c>
      <c r="D7766" t="s">
        <v>23423</v>
      </c>
      <c r="E7766" t="s">
        <v>113</v>
      </c>
      <c r="F7766" t="s">
        <v>113</v>
      </c>
      <c r="G7766" t="s">
        <v>113</v>
      </c>
      <c r="H7766" t="s">
        <v>113</v>
      </c>
      <c r="I7766" t="s">
        <v>115</v>
      </c>
      <c r="J7766" t="s">
        <v>113</v>
      </c>
      <c r="K7766" t="s">
        <v>113</v>
      </c>
      <c r="L7766" t="s">
        <v>113</v>
      </c>
      <c r="M7766">
        <v>19</v>
      </c>
      <c r="N7766" t="s">
        <v>9659</v>
      </c>
      <c r="O7766" t="s">
        <v>9491</v>
      </c>
      <c r="P7766">
        <v>3</v>
      </c>
      <c r="Q7766">
        <v>1499</v>
      </c>
      <c r="R7766">
        <v>395</v>
      </c>
      <c r="W7766">
        <v>1.7763150000000001</v>
      </c>
      <c r="X7766">
        <v>2.1315780000000002</v>
      </c>
    </row>
    <row r="7767" spans="1:24" hidden="1" x14ac:dyDescent="0.3">
      <c r="A7767" t="s">
        <v>23427</v>
      </c>
      <c r="B7767" t="s">
        <v>1304</v>
      </c>
      <c r="C7767" t="s">
        <v>23422</v>
      </c>
      <c r="D7767" t="s">
        <v>23423</v>
      </c>
      <c r="E7767" t="s">
        <v>113</v>
      </c>
      <c r="F7767" t="s">
        <v>113</v>
      </c>
      <c r="G7767" t="s">
        <v>113</v>
      </c>
      <c r="H7767" t="s">
        <v>113</v>
      </c>
      <c r="I7767" t="s">
        <v>115</v>
      </c>
      <c r="J7767" t="s">
        <v>113</v>
      </c>
      <c r="K7767" t="s">
        <v>113</v>
      </c>
      <c r="L7767" t="s">
        <v>113</v>
      </c>
      <c r="M7767">
        <v>0</v>
      </c>
      <c r="N7767" t="s">
        <v>113</v>
      </c>
      <c r="O7767" t="s">
        <v>13812</v>
      </c>
      <c r="P7767">
        <v>1</v>
      </c>
    </row>
    <row r="7768" spans="1:24" hidden="1" x14ac:dyDescent="0.3">
      <c r="A7768" t="s">
        <v>23428</v>
      </c>
      <c r="B7768" t="s">
        <v>8174</v>
      </c>
      <c r="C7768" t="s">
        <v>23429</v>
      </c>
      <c r="D7768" t="s">
        <v>23430</v>
      </c>
      <c r="E7768" t="s">
        <v>113</v>
      </c>
      <c r="F7768" t="s">
        <v>23431</v>
      </c>
      <c r="G7768" t="s">
        <v>247</v>
      </c>
      <c r="H7768" t="s">
        <v>308</v>
      </c>
      <c r="I7768" t="s">
        <v>540</v>
      </c>
      <c r="J7768" t="s">
        <v>23432</v>
      </c>
      <c r="K7768" t="s">
        <v>23433</v>
      </c>
      <c r="L7768" t="s">
        <v>9030</v>
      </c>
      <c r="M7768">
        <v>60</v>
      </c>
      <c r="N7768" t="s">
        <v>9085</v>
      </c>
      <c r="O7768" t="s">
        <v>8992</v>
      </c>
      <c r="P7768">
        <v>2</v>
      </c>
      <c r="Q7768">
        <v>2009</v>
      </c>
      <c r="R7768">
        <v>469</v>
      </c>
      <c r="T7768">
        <v>110</v>
      </c>
      <c r="U7768">
        <v>250</v>
      </c>
      <c r="W7768">
        <v>1.884442</v>
      </c>
      <c r="X7768">
        <v>2.2613303999999999</v>
      </c>
    </row>
    <row r="7769" spans="1:24" hidden="1" x14ac:dyDescent="0.3">
      <c r="A7769" t="s">
        <v>23434</v>
      </c>
      <c r="B7769" t="s">
        <v>8179</v>
      </c>
      <c r="C7769" t="s">
        <v>23429</v>
      </c>
      <c r="D7769" t="s">
        <v>23430</v>
      </c>
      <c r="E7769" t="s">
        <v>113</v>
      </c>
      <c r="F7769" t="s">
        <v>23431</v>
      </c>
      <c r="G7769" t="s">
        <v>247</v>
      </c>
      <c r="H7769" t="s">
        <v>308</v>
      </c>
      <c r="I7769" t="s">
        <v>540</v>
      </c>
      <c r="J7769" t="s">
        <v>23432</v>
      </c>
      <c r="K7769" t="s">
        <v>23433</v>
      </c>
      <c r="L7769" t="s">
        <v>9030</v>
      </c>
      <c r="M7769">
        <v>60</v>
      </c>
      <c r="N7769" t="s">
        <v>9085</v>
      </c>
      <c r="O7769" t="s">
        <v>12377</v>
      </c>
      <c r="P7769">
        <v>1</v>
      </c>
      <c r="Q7769">
        <v>480</v>
      </c>
      <c r="R7769">
        <v>356</v>
      </c>
      <c r="W7769">
        <v>0.17088</v>
      </c>
      <c r="X7769">
        <v>0.20505599999999999</v>
      </c>
    </row>
    <row r="7770" spans="1:24" hidden="1" x14ac:dyDescent="0.3">
      <c r="A7770" t="s">
        <v>23435</v>
      </c>
      <c r="B7770" t="s">
        <v>8536</v>
      </c>
      <c r="C7770" t="s">
        <v>23429</v>
      </c>
      <c r="D7770" t="s">
        <v>23430</v>
      </c>
      <c r="E7770" t="s">
        <v>113</v>
      </c>
      <c r="F7770" t="s">
        <v>23431</v>
      </c>
      <c r="G7770" t="s">
        <v>247</v>
      </c>
      <c r="H7770" t="s">
        <v>308</v>
      </c>
      <c r="I7770" t="s">
        <v>540</v>
      </c>
      <c r="J7770" t="s">
        <v>23432</v>
      </c>
      <c r="K7770" t="s">
        <v>23433</v>
      </c>
      <c r="L7770" t="s">
        <v>9030</v>
      </c>
      <c r="M7770">
        <v>57</v>
      </c>
      <c r="N7770" t="s">
        <v>9085</v>
      </c>
      <c r="O7770" t="s">
        <v>9131</v>
      </c>
      <c r="P7770">
        <v>2</v>
      </c>
      <c r="Q7770">
        <v>210</v>
      </c>
      <c r="R7770">
        <v>210</v>
      </c>
      <c r="W7770">
        <v>8.8200000000000001E-2</v>
      </c>
      <c r="X7770">
        <v>0.10584</v>
      </c>
    </row>
    <row r="7771" spans="1:24" hidden="1" x14ac:dyDescent="0.3">
      <c r="A7771" t="s">
        <v>23436</v>
      </c>
      <c r="B7771" t="s">
        <v>8211</v>
      </c>
      <c r="C7771" t="s">
        <v>23429</v>
      </c>
      <c r="D7771" t="s">
        <v>23430</v>
      </c>
      <c r="E7771" t="s">
        <v>113</v>
      </c>
      <c r="F7771" t="s">
        <v>23431</v>
      </c>
      <c r="G7771" t="s">
        <v>247</v>
      </c>
      <c r="H7771" t="s">
        <v>308</v>
      </c>
      <c r="I7771" t="s">
        <v>540</v>
      </c>
      <c r="J7771" t="s">
        <v>23432</v>
      </c>
      <c r="K7771" t="s">
        <v>23433</v>
      </c>
      <c r="L7771" t="s">
        <v>9030</v>
      </c>
      <c r="M7771">
        <v>57</v>
      </c>
      <c r="N7771" t="s">
        <v>10031</v>
      </c>
      <c r="O7771" t="s">
        <v>13810</v>
      </c>
      <c r="P7771">
        <v>1</v>
      </c>
      <c r="Q7771">
        <v>1.2</v>
      </c>
      <c r="T7771">
        <v>296.55</v>
      </c>
      <c r="W7771">
        <v>1.1309733552923256</v>
      </c>
      <c r="X7771">
        <v>1.8095573684677211</v>
      </c>
    </row>
    <row r="7772" spans="1:24" hidden="1" x14ac:dyDescent="0.3">
      <c r="A7772" t="s">
        <v>23437</v>
      </c>
      <c r="B7772" t="s">
        <v>1304</v>
      </c>
      <c r="C7772" t="s">
        <v>23429</v>
      </c>
      <c r="D7772" t="s">
        <v>23430</v>
      </c>
      <c r="E7772" t="s">
        <v>113</v>
      </c>
      <c r="F7772" t="s">
        <v>23431</v>
      </c>
      <c r="G7772" t="s">
        <v>247</v>
      </c>
      <c r="H7772" t="s">
        <v>308</v>
      </c>
      <c r="I7772" t="s">
        <v>540</v>
      </c>
      <c r="J7772" t="s">
        <v>23432</v>
      </c>
      <c r="K7772" t="s">
        <v>23433</v>
      </c>
      <c r="L7772" t="s">
        <v>9030</v>
      </c>
      <c r="M7772">
        <v>0</v>
      </c>
      <c r="N7772" t="s">
        <v>113</v>
      </c>
      <c r="O7772" t="s">
        <v>13812</v>
      </c>
      <c r="P7772">
        <v>1</v>
      </c>
    </row>
    <row r="7773" spans="1:24" hidden="1" x14ac:dyDescent="0.3">
      <c r="A7773" t="s">
        <v>23438</v>
      </c>
      <c r="B7773" t="s">
        <v>8174</v>
      </c>
      <c r="C7773" t="s">
        <v>23439</v>
      </c>
      <c r="D7773" t="s">
        <v>23440</v>
      </c>
      <c r="E7773" t="s">
        <v>113</v>
      </c>
      <c r="F7773" t="s">
        <v>23441</v>
      </c>
      <c r="G7773" t="s">
        <v>247</v>
      </c>
      <c r="H7773" t="s">
        <v>371</v>
      </c>
      <c r="I7773" t="s">
        <v>540</v>
      </c>
      <c r="J7773" t="s">
        <v>23442</v>
      </c>
      <c r="K7773" t="s">
        <v>23443</v>
      </c>
      <c r="L7773" t="s">
        <v>9030</v>
      </c>
      <c r="M7773">
        <v>60</v>
      </c>
      <c r="N7773" t="s">
        <v>9085</v>
      </c>
      <c r="O7773" t="s">
        <v>10329</v>
      </c>
      <c r="P7773">
        <v>2</v>
      </c>
      <c r="Q7773">
        <v>2580</v>
      </c>
      <c r="R7773">
        <v>590</v>
      </c>
      <c r="T7773">
        <v>80</v>
      </c>
      <c r="U7773">
        <v>270</v>
      </c>
      <c r="W7773">
        <v>3.0444</v>
      </c>
      <c r="X7773">
        <v>3.6532799999999996</v>
      </c>
    </row>
    <row r="7774" spans="1:24" hidden="1" x14ac:dyDescent="0.3">
      <c r="A7774" t="s">
        <v>23444</v>
      </c>
      <c r="B7774" t="s">
        <v>8179</v>
      </c>
      <c r="C7774" t="s">
        <v>23439</v>
      </c>
      <c r="D7774" t="s">
        <v>23440</v>
      </c>
      <c r="E7774" t="s">
        <v>113</v>
      </c>
      <c r="F7774" t="s">
        <v>23441</v>
      </c>
      <c r="G7774" t="s">
        <v>247</v>
      </c>
      <c r="H7774" t="s">
        <v>371</v>
      </c>
      <c r="I7774" t="s">
        <v>540</v>
      </c>
      <c r="J7774" t="s">
        <v>23442</v>
      </c>
      <c r="K7774" t="s">
        <v>23443</v>
      </c>
      <c r="L7774" t="s">
        <v>9030</v>
      </c>
      <c r="M7774">
        <v>60</v>
      </c>
      <c r="N7774" t="s">
        <v>9085</v>
      </c>
      <c r="O7774" t="s">
        <v>23412</v>
      </c>
      <c r="P7774">
        <v>1</v>
      </c>
      <c r="Q7774">
        <v>400</v>
      </c>
      <c r="R7774">
        <v>300</v>
      </c>
      <c r="W7774">
        <v>0.12</v>
      </c>
      <c r="X7774">
        <v>0.14399999999999999</v>
      </c>
    </row>
    <row r="7775" spans="1:24" hidden="1" x14ac:dyDescent="0.3">
      <c r="A7775" t="s">
        <v>23445</v>
      </c>
      <c r="B7775" t="s">
        <v>8536</v>
      </c>
      <c r="C7775" t="s">
        <v>23439</v>
      </c>
      <c r="D7775" t="s">
        <v>23440</v>
      </c>
      <c r="E7775" t="s">
        <v>113</v>
      </c>
      <c r="F7775" t="s">
        <v>23441</v>
      </c>
      <c r="G7775" t="s">
        <v>247</v>
      </c>
      <c r="H7775" t="s">
        <v>371</v>
      </c>
      <c r="I7775" t="s">
        <v>540</v>
      </c>
      <c r="J7775" t="s">
        <v>23442</v>
      </c>
      <c r="K7775" t="s">
        <v>23443</v>
      </c>
      <c r="L7775" t="s">
        <v>9030</v>
      </c>
      <c r="M7775">
        <v>58</v>
      </c>
      <c r="N7775" t="s">
        <v>9085</v>
      </c>
      <c r="O7775" t="s">
        <v>9131</v>
      </c>
      <c r="P7775">
        <v>2</v>
      </c>
      <c r="Q7775">
        <v>210</v>
      </c>
      <c r="R7775">
        <v>210</v>
      </c>
      <c r="W7775">
        <v>8.8200000000000001E-2</v>
      </c>
      <c r="X7775">
        <v>0.10584</v>
      </c>
    </row>
    <row r="7776" spans="1:24" hidden="1" x14ac:dyDescent="0.3">
      <c r="A7776" t="s">
        <v>23446</v>
      </c>
      <c r="B7776" t="s">
        <v>8211</v>
      </c>
      <c r="C7776" t="s">
        <v>23439</v>
      </c>
      <c r="D7776" t="s">
        <v>23440</v>
      </c>
      <c r="E7776" t="s">
        <v>113</v>
      </c>
      <c r="F7776" t="s">
        <v>23441</v>
      </c>
      <c r="G7776" t="s">
        <v>247</v>
      </c>
      <c r="H7776" t="s">
        <v>371</v>
      </c>
      <c r="I7776" t="s">
        <v>540</v>
      </c>
      <c r="J7776" t="s">
        <v>23442</v>
      </c>
      <c r="K7776" t="s">
        <v>23443</v>
      </c>
      <c r="L7776" t="s">
        <v>9030</v>
      </c>
      <c r="M7776">
        <v>58</v>
      </c>
      <c r="N7776" t="s">
        <v>10031</v>
      </c>
      <c r="O7776" t="s">
        <v>13961</v>
      </c>
      <c r="P7776">
        <v>1</v>
      </c>
      <c r="Q7776">
        <v>0.9</v>
      </c>
      <c r="T7776">
        <v>97.02</v>
      </c>
      <c r="W7776">
        <v>0.63617251235193317</v>
      </c>
      <c r="X7776">
        <v>1.0178760197630932</v>
      </c>
    </row>
    <row r="7777" spans="1:24" hidden="1" x14ac:dyDescent="0.3">
      <c r="A7777" t="s">
        <v>23447</v>
      </c>
      <c r="B7777" t="s">
        <v>1304</v>
      </c>
      <c r="C7777" t="s">
        <v>23439</v>
      </c>
      <c r="D7777" t="s">
        <v>23440</v>
      </c>
      <c r="E7777" t="s">
        <v>113</v>
      </c>
      <c r="F7777" t="s">
        <v>23441</v>
      </c>
      <c r="G7777" t="s">
        <v>247</v>
      </c>
      <c r="H7777" t="s">
        <v>371</v>
      </c>
      <c r="I7777" t="s">
        <v>540</v>
      </c>
      <c r="J7777" t="s">
        <v>23442</v>
      </c>
      <c r="K7777" t="s">
        <v>23443</v>
      </c>
      <c r="L7777" t="s">
        <v>9030</v>
      </c>
      <c r="M7777">
        <v>0</v>
      </c>
      <c r="N7777" t="s">
        <v>113</v>
      </c>
      <c r="O7777" t="s">
        <v>13812</v>
      </c>
      <c r="P7777">
        <v>1</v>
      </c>
    </row>
    <row r="7778" spans="1:24" hidden="1" x14ac:dyDescent="0.3">
      <c r="A7778" t="s">
        <v>23448</v>
      </c>
      <c r="B7778" t="s">
        <v>8174</v>
      </c>
      <c r="C7778" t="s">
        <v>23449</v>
      </c>
      <c r="D7778" t="s">
        <v>23450</v>
      </c>
      <c r="E7778" t="s">
        <v>113</v>
      </c>
      <c r="F7778" t="s">
        <v>23451</v>
      </c>
      <c r="G7778" t="s">
        <v>247</v>
      </c>
      <c r="H7778" t="s">
        <v>308</v>
      </c>
      <c r="I7778" t="s">
        <v>540</v>
      </c>
      <c r="J7778" t="s">
        <v>23452</v>
      </c>
      <c r="K7778" t="s">
        <v>23453</v>
      </c>
      <c r="L7778" t="s">
        <v>9030</v>
      </c>
      <c r="M7778">
        <v>60</v>
      </c>
      <c r="N7778" t="s">
        <v>9085</v>
      </c>
      <c r="O7778" t="s">
        <v>10329</v>
      </c>
      <c r="P7778">
        <v>2</v>
      </c>
      <c r="Q7778">
        <v>2580</v>
      </c>
      <c r="R7778">
        <v>590</v>
      </c>
      <c r="T7778">
        <v>330</v>
      </c>
      <c r="U7778">
        <v>150</v>
      </c>
      <c r="W7778">
        <v>3.0444</v>
      </c>
      <c r="X7778">
        <v>3.6532799999999996</v>
      </c>
    </row>
    <row r="7779" spans="1:24" hidden="1" x14ac:dyDescent="0.3">
      <c r="A7779" t="s">
        <v>23454</v>
      </c>
      <c r="B7779" t="s">
        <v>8179</v>
      </c>
      <c r="C7779" t="s">
        <v>23449</v>
      </c>
      <c r="D7779" t="s">
        <v>23450</v>
      </c>
      <c r="E7779" t="s">
        <v>113</v>
      </c>
      <c r="F7779" t="s">
        <v>23451</v>
      </c>
      <c r="G7779" t="s">
        <v>247</v>
      </c>
      <c r="H7779" t="s">
        <v>308</v>
      </c>
      <c r="I7779" t="s">
        <v>540</v>
      </c>
      <c r="J7779" t="s">
        <v>23452</v>
      </c>
      <c r="K7779" t="s">
        <v>23453</v>
      </c>
      <c r="L7779" t="s">
        <v>9030</v>
      </c>
      <c r="M7779">
        <v>60</v>
      </c>
      <c r="N7779" t="s">
        <v>9085</v>
      </c>
      <c r="O7779" t="s">
        <v>23412</v>
      </c>
      <c r="P7779">
        <v>1</v>
      </c>
      <c r="Q7779">
        <v>400</v>
      </c>
      <c r="R7779">
        <v>300</v>
      </c>
      <c r="W7779">
        <v>0.12</v>
      </c>
      <c r="X7779">
        <v>0.14399999999999999</v>
      </c>
    </row>
    <row r="7780" spans="1:24" hidden="1" x14ac:dyDescent="0.3">
      <c r="A7780" t="s">
        <v>23455</v>
      </c>
      <c r="B7780" t="s">
        <v>8536</v>
      </c>
      <c r="C7780" t="s">
        <v>23449</v>
      </c>
      <c r="D7780" t="s">
        <v>23450</v>
      </c>
      <c r="E7780" t="s">
        <v>113</v>
      </c>
      <c r="F7780" t="s">
        <v>23451</v>
      </c>
      <c r="G7780" t="s">
        <v>247</v>
      </c>
      <c r="H7780" t="s">
        <v>308</v>
      </c>
      <c r="I7780" t="s">
        <v>540</v>
      </c>
      <c r="J7780" t="s">
        <v>23452</v>
      </c>
      <c r="K7780" t="s">
        <v>23453</v>
      </c>
      <c r="L7780" t="s">
        <v>9030</v>
      </c>
      <c r="M7780">
        <v>58</v>
      </c>
      <c r="N7780" t="s">
        <v>9085</v>
      </c>
      <c r="O7780" t="s">
        <v>9131</v>
      </c>
      <c r="P7780">
        <v>2</v>
      </c>
      <c r="Q7780">
        <v>210</v>
      </c>
      <c r="R7780">
        <v>210</v>
      </c>
      <c r="W7780">
        <v>8.8200000000000001E-2</v>
      </c>
      <c r="X7780">
        <v>0.10584</v>
      </c>
    </row>
    <row r="7781" spans="1:24" hidden="1" x14ac:dyDescent="0.3">
      <c r="A7781" t="s">
        <v>23456</v>
      </c>
      <c r="B7781" t="s">
        <v>8211</v>
      </c>
      <c r="C7781" t="s">
        <v>23449</v>
      </c>
      <c r="D7781" t="s">
        <v>23450</v>
      </c>
      <c r="E7781" t="s">
        <v>113</v>
      </c>
      <c r="F7781" t="s">
        <v>23451</v>
      </c>
      <c r="G7781" t="s">
        <v>247</v>
      </c>
      <c r="H7781" t="s">
        <v>308</v>
      </c>
      <c r="I7781" t="s">
        <v>540</v>
      </c>
      <c r="J7781" t="s">
        <v>23452</v>
      </c>
      <c r="K7781" t="s">
        <v>23453</v>
      </c>
      <c r="L7781" t="s">
        <v>9030</v>
      </c>
      <c r="M7781">
        <v>58</v>
      </c>
      <c r="N7781" t="s">
        <v>10031</v>
      </c>
      <c r="O7781" t="s">
        <v>17679</v>
      </c>
      <c r="P7781">
        <v>1</v>
      </c>
      <c r="Q7781">
        <v>0.6</v>
      </c>
      <c r="T7781">
        <v>109.71</v>
      </c>
      <c r="W7781">
        <v>0.28274333882308139</v>
      </c>
      <c r="X7781">
        <v>0.45238934211693027</v>
      </c>
    </row>
    <row r="7782" spans="1:24" hidden="1" x14ac:dyDescent="0.3">
      <c r="A7782" t="s">
        <v>23457</v>
      </c>
      <c r="B7782" t="s">
        <v>1304</v>
      </c>
      <c r="C7782" t="s">
        <v>23449</v>
      </c>
      <c r="D7782" t="s">
        <v>23450</v>
      </c>
      <c r="E7782" t="s">
        <v>113</v>
      </c>
      <c r="F7782" t="s">
        <v>23451</v>
      </c>
      <c r="G7782" t="s">
        <v>247</v>
      </c>
      <c r="H7782" t="s">
        <v>308</v>
      </c>
      <c r="I7782" t="s">
        <v>540</v>
      </c>
      <c r="J7782" t="s">
        <v>23452</v>
      </c>
      <c r="K7782" t="s">
        <v>23453</v>
      </c>
      <c r="L7782" t="s">
        <v>9030</v>
      </c>
      <c r="M7782">
        <v>0</v>
      </c>
      <c r="N7782" t="s">
        <v>113</v>
      </c>
      <c r="O7782" t="s">
        <v>13812</v>
      </c>
      <c r="P7782">
        <v>1</v>
      </c>
    </row>
    <row r="7783" spans="1:24" hidden="1" x14ac:dyDescent="0.3">
      <c r="A7783" t="s">
        <v>23458</v>
      </c>
      <c r="B7783" t="s">
        <v>8174</v>
      </c>
      <c r="C7783" t="s">
        <v>23459</v>
      </c>
      <c r="D7783" t="s">
        <v>23460</v>
      </c>
      <c r="E7783" t="s">
        <v>113</v>
      </c>
      <c r="F7783" t="s">
        <v>23461</v>
      </c>
      <c r="G7783" t="s">
        <v>247</v>
      </c>
      <c r="H7783" t="s">
        <v>308</v>
      </c>
      <c r="I7783" t="s">
        <v>935</v>
      </c>
      <c r="J7783" t="s">
        <v>113</v>
      </c>
      <c r="K7783" t="s">
        <v>113</v>
      </c>
      <c r="L7783" t="s">
        <v>113</v>
      </c>
      <c r="M7783">
        <v>40</v>
      </c>
      <c r="N7783" t="s">
        <v>9085</v>
      </c>
      <c r="O7783" t="s">
        <v>10794</v>
      </c>
      <c r="P7783">
        <v>3</v>
      </c>
      <c r="Q7783">
        <v>1499</v>
      </c>
      <c r="R7783">
        <v>369</v>
      </c>
      <c r="T7783">
        <v>50</v>
      </c>
      <c r="U7783">
        <v>180</v>
      </c>
      <c r="V7783">
        <v>290</v>
      </c>
      <c r="W7783">
        <v>1.6593929999999999</v>
      </c>
      <c r="X7783">
        <v>1.9912715999999997</v>
      </c>
    </row>
    <row r="7784" spans="1:24" hidden="1" x14ac:dyDescent="0.3">
      <c r="A7784" t="s">
        <v>23462</v>
      </c>
      <c r="B7784" t="s">
        <v>8179</v>
      </c>
      <c r="C7784" t="s">
        <v>23459</v>
      </c>
      <c r="D7784" t="s">
        <v>23460</v>
      </c>
      <c r="E7784" t="s">
        <v>113</v>
      </c>
      <c r="F7784" t="s">
        <v>23461</v>
      </c>
      <c r="G7784" t="s">
        <v>247</v>
      </c>
      <c r="H7784" t="s">
        <v>308</v>
      </c>
      <c r="I7784" t="s">
        <v>935</v>
      </c>
      <c r="J7784" t="s">
        <v>113</v>
      </c>
      <c r="K7784" t="s">
        <v>113</v>
      </c>
      <c r="L7784" t="s">
        <v>113</v>
      </c>
      <c r="M7784">
        <v>40</v>
      </c>
      <c r="N7784" t="s">
        <v>9085</v>
      </c>
      <c r="O7784" t="s">
        <v>11880</v>
      </c>
      <c r="P7784">
        <v>1</v>
      </c>
      <c r="Q7784">
        <v>400</v>
      </c>
      <c r="R7784">
        <v>300</v>
      </c>
      <c r="W7784">
        <v>0.12</v>
      </c>
      <c r="X7784">
        <v>0.14399999999999999</v>
      </c>
    </row>
    <row r="7785" spans="1:24" hidden="1" x14ac:dyDescent="0.3">
      <c r="A7785" t="s">
        <v>23463</v>
      </c>
      <c r="B7785" t="s">
        <v>8536</v>
      </c>
      <c r="C7785" t="s">
        <v>23459</v>
      </c>
      <c r="D7785" t="s">
        <v>23460</v>
      </c>
      <c r="E7785" t="s">
        <v>113</v>
      </c>
      <c r="F7785" t="s">
        <v>23461</v>
      </c>
      <c r="G7785" t="s">
        <v>247</v>
      </c>
      <c r="H7785" t="s">
        <v>308</v>
      </c>
      <c r="I7785" t="s">
        <v>935</v>
      </c>
      <c r="J7785" t="s">
        <v>113</v>
      </c>
      <c r="K7785" t="s">
        <v>113</v>
      </c>
      <c r="L7785" t="s">
        <v>113</v>
      </c>
      <c r="M7785">
        <v>38</v>
      </c>
      <c r="N7785" t="s">
        <v>9085</v>
      </c>
      <c r="O7785" t="s">
        <v>9131</v>
      </c>
      <c r="P7785">
        <v>2</v>
      </c>
      <c r="Q7785">
        <v>210</v>
      </c>
      <c r="R7785">
        <v>210</v>
      </c>
      <c r="W7785">
        <v>8.8200000000000001E-2</v>
      </c>
      <c r="X7785">
        <v>0.10584</v>
      </c>
    </row>
    <row r="7786" spans="1:24" hidden="1" x14ac:dyDescent="0.3">
      <c r="A7786" t="s">
        <v>23464</v>
      </c>
      <c r="B7786" t="s">
        <v>8211</v>
      </c>
      <c r="C7786" t="s">
        <v>23459</v>
      </c>
      <c r="D7786" t="s">
        <v>23460</v>
      </c>
      <c r="E7786" t="s">
        <v>113</v>
      </c>
      <c r="F7786" t="s">
        <v>23461</v>
      </c>
      <c r="G7786" t="s">
        <v>247</v>
      </c>
      <c r="H7786" t="s">
        <v>308</v>
      </c>
      <c r="I7786" t="s">
        <v>935</v>
      </c>
      <c r="J7786" t="s">
        <v>113</v>
      </c>
      <c r="K7786" t="s">
        <v>113</v>
      </c>
      <c r="L7786" t="s">
        <v>113</v>
      </c>
      <c r="M7786">
        <v>38</v>
      </c>
      <c r="N7786" t="s">
        <v>113</v>
      </c>
      <c r="O7786" t="s">
        <v>9493</v>
      </c>
      <c r="P7786">
        <v>1</v>
      </c>
      <c r="Q7786">
        <v>0.6</v>
      </c>
      <c r="T7786">
        <v>37</v>
      </c>
      <c r="W7786">
        <v>0.28274333882308139</v>
      </c>
      <c r="X7786">
        <v>0.45238934211693027</v>
      </c>
    </row>
    <row r="7787" spans="1:24" hidden="1" x14ac:dyDescent="0.3">
      <c r="A7787" t="s">
        <v>23465</v>
      </c>
      <c r="B7787" t="s">
        <v>1304</v>
      </c>
      <c r="C7787" t="s">
        <v>23459</v>
      </c>
      <c r="D7787" t="s">
        <v>23460</v>
      </c>
      <c r="E7787" t="s">
        <v>113</v>
      </c>
      <c r="F7787" t="s">
        <v>23461</v>
      </c>
      <c r="G7787" t="s">
        <v>247</v>
      </c>
      <c r="H7787" t="s">
        <v>308</v>
      </c>
      <c r="I7787" t="s">
        <v>935</v>
      </c>
      <c r="J7787" t="s">
        <v>113</v>
      </c>
      <c r="K7787" t="s">
        <v>113</v>
      </c>
      <c r="L7787" t="s">
        <v>113</v>
      </c>
      <c r="M7787">
        <v>0</v>
      </c>
      <c r="N7787" t="s">
        <v>113</v>
      </c>
      <c r="O7787" t="s">
        <v>13812</v>
      </c>
      <c r="P7787">
        <v>1</v>
      </c>
    </row>
    <row r="7788" spans="1:24" hidden="1" x14ac:dyDescent="0.3">
      <c r="A7788" t="s">
        <v>23466</v>
      </c>
      <c r="B7788" t="s">
        <v>8174</v>
      </c>
      <c r="C7788" t="s">
        <v>1744</v>
      </c>
      <c r="D7788" t="s">
        <v>23467</v>
      </c>
      <c r="E7788" t="s">
        <v>113</v>
      </c>
      <c r="F7788" t="s">
        <v>1745</v>
      </c>
      <c r="G7788" t="s">
        <v>247</v>
      </c>
      <c r="H7788" t="s">
        <v>1187</v>
      </c>
      <c r="I7788" t="s">
        <v>1189</v>
      </c>
      <c r="J7788" t="s">
        <v>23468</v>
      </c>
      <c r="K7788" t="s">
        <v>23469</v>
      </c>
      <c r="L7788" t="s">
        <v>9030</v>
      </c>
      <c r="M7788">
        <v>60</v>
      </c>
      <c r="N7788" t="s">
        <v>9085</v>
      </c>
      <c r="O7788" t="s">
        <v>10329</v>
      </c>
      <c r="P7788">
        <v>2</v>
      </c>
      <c r="Q7788">
        <v>2580</v>
      </c>
      <c r="R7788">
        <v>590</v>
      </c>
      <c r="T7788">
        <v>135</v>
      </c>
      <c r="U7788">
        <v>318</v>
      </c>
      <c r="W7788">
        <v>3.0444</v>
      </c>
      <c r="X7788">
        <v>3.6532799999999996</v>
      </c>
    </row>
    <row r="7789" spans="1:24" hidden="1" x14ac:dyDescent="0.3">
      <c r="A7789" t="s">
        <v>23470</v>
      </c>
      <c r="B7789" t="s">
        <v>8179</v>
      </c>
      <c r="C7789" t="s">
        <v>1744</v>
      </c>
      <c r="D7789" t="s">
        <v>23467</v>
      </c>
      <c r="E7789" t="s">
        <v>113</v>
      </c>
      <c r="F7789" t="s">
        <v>1745</v>
      </c>
      <c r="G7789" t="s">
        <v>247</v>
      </c>
      <c r="H7789" t="s">
        <v>1187</v>
      </c>
      <c r="I7789" t="s">
        <v>1189</v>
      </c>
      <c r="J7789" t="s">
        <v>23468</v>
      </c>
      <c r="K7789" t="s">
        <v>23469</v>
      </c>
      <c r="L7789" t="s">
        <v>9030</v>
      </c>
      <c r="M7789">
        <v>60</v>
      </c>
      <c r="N7789" t="s">
        <v>9085</v>
      </c>
      <c r="O7789" t="s">
        <v>10858</v>
      </c>
      <c r="P7789">
        <v>1</v>
      </c>
      <c r="Q7789">
        <v>400</v>
      </c>
      <c r="R7789">
        <v>300</v>
      </c>
      <c r="W7789">
        <v>0.12</v>
      </c>
      <c r="X7789">
        <v>0.14399999999999999</v>
      </c>
    </row>
    <row r="7790" spans="1:24" hidden="1" x14ac:dyDescent="0.3">
      <c r="A7790" t="s">
        <v>23471</v>
      </c>
      <c r="B7790" t="s">
        <v>8536</v>
      </c>
      <c r="C7790" t="s">
        <v>1744</v>
      </c>
      <c r="D7790" t="s">
        <v>23467</v>
      </c>
      <c r="E7790" t="s">
        <v>113</v>
      </c>
      <c r="F7790" t="s">
        <v>1745</v>
      </c>
      <c r="G7790" t="s">
        <v>247</v>
      </c>
      <c r="H7790" t="s">
        <v>1187</v>
      </c>
      <c r="I7790" t="s">
        <v>1189</v>
      </c>
      <c r="J7790" t="s">
        <v>23468</v>
      </c>
      <c r="K7790" t="s">
        <v>23469</v>
      </c>
      <c r="L7790" t="s">
        <v>9030</v>
      </c>
      <c r="M7790">
        <v>57</v>
      </c>
      <c r="N7790" t="s">
        <v>9085</v>
      </c>
      <c r="O7790" t="s">
        <v>9131</v>
      </c>
      <c r="P7790">
        <v>2</v>
      </c>
      <c r="Q7790">
        <v>210</v>
      </c>
      <c r="R7790">
        <v>210</v>
      </c>
      <c r="W7790">
        <v>8.8200000000000001E-2</v>
      </c>
      <c r="X7790">
        <v>0.10584</v>
      </c>
    </row>
    <row r="7791" spans="1:24" hidden="1" x14ac:dyDescent="0.3">
      <c r="A7791" t="s">
        <v>23472</v>
      </c>
      <c r="B7791" t="s">
        <v>8211</v>
      </c>
      <c r="C7791" t="s">
        <v>1744</v>
      </c>
      <c r="D7791" t="s">
        <v>23467</v>
      </c>
      <c r="E7791" t="s">
        <v>113</v>
      </c>
      <c r="F7791" t="s">
        <v>1745</v>
      </c>
      <c r="G7791" t="s">
        <v>247</v>
      </c>
      <c r="H7791" t="s">
        <v>1187</v>
      </c>
      <c r="I7791" t="s">
        <v>1189</v>
      </c>
      <c r="J7791" t="s">
        <v>23468</v>
      </c>
      <c r="K7791" t="s">
        <v>23469</v>
      </c>
      <c r="L7791" t="s">
        <v>9030</v>
      </c>
      <c r="M7791">
        <v>57</v>
      </c>
      <c r="N7791" t="s">
        <v>10031</v>
      </c>
      <c r="O7791" t="s">
        <v>19586</v>
      </c>
      <c r="P7791">
        <v>2</v>
      </c>
      <c r="Q7791">
        <v>0.9</v>
      </c>
      <c r="T7791">
        <v>321</v>
      </c>
      <c r="W7791">
        <v>1.2723450247038663</v>
      </c>
      <c r="X7791">
        <v>2.0357520395261863</v>
      </c>
    </row>
    <row r="7792" spans="1:24" hidden="1" x14ac:dyDescent="0.3">
      <c r="A7792" t="s">
        <v>23473</v>
      </c>
      <c r="B7792" t="s">
        <v>8174</v>
      </c>
      <c r="C7792" t="s">
        <v>23474</v>
      </c>
      <c r="D7792" t="s">
        <v>23475</v>
      </c>
      <c r="E7792" t="s">
        <v>113</v>
      </c>
      <c r="F7792" t="s">
        <v>23476</v>
      </c>
      <c r="G7792" t="s">
        <v>133</v>
      </c>
      <c r="H7792" t="s">
        <v>2044</v>
      </c>
      <c r="I7792" t="s">
        <v>438</v>
      </c>
      <c r="J7792" t="s">
        <v>23477</v>
      </c>
      <c r="K7792" t="s">
        <v>23478</v>
      </c>
      <c r="L7792" t="s">
        <v>8842</v>
      </c>
      <c r="M7792">
        <v>70</v>
      </c>
      <c r="N7792" t="s">
        <v>113</v>
      </c>
      <c r="O7792" t="s">
        <v>20006</v>
      </c>
      <c r="P7792">
        <v>2</v>
      </c>
      <c r="Q7792">
        <v>2500</v>
      </c>
      <c r="R7792">
        <v>355</v>
      </c>
      <c r="S7792">
        <v>192</v>
      </c>
      <c r="T7792">
        <v>100</v>
      </c>
      <c r="U7792">
        <v>275</v>
      </c>
      <c r="W7792">
        <v>1.7749999999999999</v>
      </c>
      <c r="X7792">
        <v>2.13</v>
      </c>
    </row>
    <row r="7793" spans="1:24" hidden="1" x14ac:dyDescent="0.3">
      <c r="A7793" t="s">
        <v>23479</v>
      </c>
      <c r="B7793" t="s">
        <v>8179</v>
      </c>
      <c r="C7793" t="s">
        <v>23474</v>
      </c>
      <c r="D7793" t="s">
        <v>23475</v>
      </c>
      <c r="E7793" t="s">
        <v>113</v>
      </c>
      <c r="F7793" t="s">
        <v>23476</v>
      </c>
      <c r="G7793" t="s">
        <v>133</v>
      </c>
      <c r="H7793" t="s">
        <v>2044</v>
      </c>
      <c r="I7793" t="s">
        <v>438</v>
      </c>
      <c r="J7793" t="s">
        <v>23477</v>
      </c>
      <c r="K7793" t="s">
        <v>23478</v>
      </c>
      <c r="L7793" t="s">
        <v>8842</v>
      </c>
      <c r="M7793">
        <v>70</v>
      </c>
      <c r="N7793" t="s">
        <v>113</v>
      </c>
      <c r="O7793" t="s">
        <v>17706</v>
      </c>
      <c r="P7793">
        <v>1</v>
      </c>
      <c r="Q7793">
        <v>441</v>
      </c>
      <c r="R7793">
        <v>402</v>
      </c>
      <c r="S7793">
        <v>118</v>
      </c>
      <c r="W7793">
        <v>0.177282</v>
      </c>
      <c r="X7793">
        <v>0.21273839999999999</v>
      </c>
    </row>
    <row r="7794" spans="1:24" hidden="1" x14ac:dyDescent="0.3">
      <c r="A7794" t="s">
        <v>23480</v>
      </c>
      <c r="B7794" t="s">
        <v>8536</v>
      </c>
      <c r="C7794" t="s">
        <v>23474</v>
      </c>
      <c r="D7794" t="s">
        <v>23475</v>
      </c>
      <c r="E7794" t="s">
        <v>113</v>
      </c>
      <c r="F7794" t="s">
        <v>23476</v>
      </c>
      <c r="G7794" t="s">
        <v>133</v>
      </c>
      <c r="H7794" t="s">
        <v>2044</v>
      </c>
      <c r="I7794" t="s">
        <v>438</v>
      </c>
      <c r="J7794" t="s">
        <v>23477</v>
      </c>
      <c r="K7794" t="s">
        <v>23478</v>
      </c>
      <c r="L7794" t="s">
        <v>8842</v>
      </c>
      <c r="M7794">
        <v>68</v>
      </c>
      <c r="N7794" t="s">
        <v>113</v>
      </c>
      <c r="O7794" t="s">
        <v>23156</v>
      </c>
      <c r="P7794">
        <v>1</v>
      </c>
      <c r="Q7794">
        <v>441</v>
      </c>
      <c r="R7794">
        <v>402</v>
      </c>
      <c r="S7794">
        <v>118</v>
      </c>
      <c r="W7794">
        <v>0.177282</v>
      </c>
      <c r="X7794">
        <v>0.21273839999999999</v>
      </c>
    </row>
    <row r="7795" spans="1:24" hidden="1" x14ac:dyDescent="0.3">
      <c r="A7795" t="s">
        <v>23481</v>
      </c>
      <c r="B7795" t="s">
        <v>8211</v>
      </c>
      <c r="C7795" t="s">
        <v>23474</v>
      </c>
      <c r="D7795" t="s">
        <v>23475</v>
      </c>
      <c r="E7795" t="s">
        <v>113</v>
      </c>
      <c r="F7795" t="s">
        <v>23476</v>
      </c>
      <c r="G7795" t="s">
        <v>133</v>
      </c>
      <c r="H7795" t="s">
        <v>2044</v>
      </c>
      <c r="I7795" t="s">
        <v>438</v>
      </c>
      <c r="J7795" t="s">
        <v>23477</v>
      </c>
      <c r="K7795" t="s">
        <v>23478</v>
      </c>
      <c r="L7795" t="s">
        <v>8842</v>
      </c>
      <c r="M7795">
        <v>68</v>
      </c>
      <c r="N7795" t="s">
        <v>113</v>
      </c>
      <c r="O7795" t="s">
        <v>9493</v>
      </c>
      <c r="P7795">
        <v>1</v>
      </c>
      <c r="Q7795">
        <v>0.6</v>
      </c>
      <c r="T7795">
        <v>102</v>
      </c>
      <c r="W7795">
        <v>0.28274333882308139</v>
      </c>
      <c r="X7795">
        <v>0.45238934211693027</v>
      </c>
    </row>
    <row r="7796" spans="1:24" hidden="1" x14ac:dyDescent="0.3">
      <c r="A7796" t="s">
        <v>23482</v>
      </c>
      <c r="B7796" t="s">
        <v>8174</v>
      </c>
      <c r="C7796" t="s">
        <v>23483</v>
      </c>
      <c r="D7796" t="s">
        <v>23484</v>
      </c>
      <c r="E7796" t="s">
        <v>113</v>
      </c>
      <c r="F7796" t="s">
        <v>23485</v>
      </c>
      <c r="G7796" t="s">
        <v>133</v>
      </c>
      <c r="H7796" t="s">
        <v>21402</v>
      </c>
      <c r="I7796" t="s">
        <v>540</v>
      </c>
      <c r="J7796" t="s">
        <v>23486</v>
      </c>
      <c r="K7796" t="s">
        <v>23487</v>
      </c>
      <c r="L7796" t="s">
        <v>1173</v>
      </c>
      <c r="M7796">
        <v>50</v>
      </c>
      <c r="N7796" t="s">
        <v>9971</v>
      </c>
      <c r="O7796" t="s">
        <v>8207</v>
      </c>
      <c r="P7796">
        <v>3</v>
      </c>
      <c r="Q7796">
        <v>1400</v>
      </c>
      <c r="R7796">
        <v>320</v>
      </c>
      <c r="S7796">
        <v>145</v>
      </c>
      <c r="T7796">
        <v>145</v>
      </c>
      <c r="U7796">
        <v>190</v>
      </c>
      <c r="V7796">
        <v>320</v>
      </c>
      <c r="W7796">
        <v>1.3440000000000001</v>
      </c>
      <c r="X7796">
        <v>1.6128</v>
      </c>
    </row>
    <row r="7797" spans="1:24" hidden="1" x14ac:dyDescent="0.3">
      <c r="A7797" t="s">
        <v>23488</v>
      </c>
      <c r="B7797" t="s">
        <v>8179</v>
      </c>
      <c r="C7797" t="s">
        <v>23483</v>
      </c>
      <c r="D7797" t="s">
        <v>23484</v>
      </c>
      <c r="E7797" t="s">
        <v>113</v>
      </c>
      <c r="F7797" t="s">
        <v>23485</v>
      </c>
      <c r="G7797" t="s">
        <v>133</v>
      </c>
      <c r="H7797" t="s">
        <v>21402</v>
      </c>
      <c r="I7797" t="s">
        <v>540</v>
      </c>
      <c r="J7797" t="s">
        <v>23486</v>
      </c>
      <c r="K7797" t="s">
        <v>23487</v>
      </c>
      <c r="L7797" t="s">
        <v>1173</v>
      </c>
      <c r="M7797">
        <v>50</v>
      </c>
      <c r="N7797" t="s">
        <v>9971</v>
      </c>
      <c r="O7797" t="s">
        <v>13147</v>
      </c>
      <c r="P7797">
        <v>1</v>
      </c>
      <c r="Q7797">
        <v>560</v>
      </c>
      <c r="R7797">
        <v>422</v>
      </c>
      <c r="S7797">
        <v>133</v>
      </c>
      <c r="W7797">
        <v>0.23632</v>
      </c>
      <c r="X7797">
        <v>0.283584</v>
      </c>
    </row>
    <row r="7798" spans="1:24" hidden="1" x14ac:dyDescent="0.3">
      <c r="A7798" t="s">
        <v>23489</v>
      </c>
      <c r="B7798" t="s">
        <v>8362</v>
      </c>
      <c r="C7798" t="s">
        <v>23483</v>
      </c>
      <c r="D7798" t="s">
        <v>23484</v>
      </c>
      <c r="E7798" t="s">
        <v>113</v>
      </c>
      <c r="F7798" t="s">
        <v>23485</v>
      </c>
      <c r="G7798" t="s">
        <v>133</v>
      </c>
      <c r="H7798" t="s">
        <v>21402</v>
      </c>
      <c r="I7798" t="s">
        <v>540</v>
      </c>
      <c r="J7798" t="s">
        <v>23486</v>
      </c>
      <c r="K7798" t="s">
        <v>23487</v>
      </c>
      <c r="L7798" t="s">
        <v>1173</v>
      </c>
      <c r="M7798">
        <v>0</v>
      </c>
      <c r="N7798" t="s">
        <v>113</v>
      </c>
      <c r="O7798" t="s">
        <v>21732</v>
      </c>
      <c r="P7798">
        <v>1</v>
      </c>
      <c r="W7798">
        <v>0</v>
      </c>
      <c r="X7798">
        <v>0</v>
      </c>
    </row>
    <row r="7799" spans="1:24" hidden="1" x14ac:dyDescent="0.3">
      <c r="A7799" t="s">
        <v>23490</v>
      </c>
      <c r="B7799" t="s">
        <v>8174</v>
      </c>
      <c r="C7799" t="s">
        <v>14023</v>
      </c>
      <c r="D7799" t="s">
        <v>23491</v>
      </c>
      <c r="E7799" t="s">
        <v>113</v>
      </c>
      <c r="F7799" t="s">
        <v>113</v>
      </c>
      <c r="G7799" t="s">
        <v>113</v>
      </c>
      <c r="H7799" t="s">
        <v>113</v>
      </c>
      <c r="I7799" t="s">
        <v>115</v>
      </c>
      <c r="J7799" t="s">
        <v>113</v>
      </c>
      <c r="K7799" t="s">
        <v>113</v>
      </c>
      <c r="L7799" t="s">
        <v>113</v>
      </c>
      <c r="M7799">
        <v>29</v>
      </c>
      <c r="N7799" t="s">
        <v>9971</v>
      </c>
      <c r="O7799" t="s">
        <v>12134</v>
      </c>
      <c r="P7799">
        <v>3</v>
      </c>
      <c r="Q7799">
        <v>707</v>
      </c>
      <c r="R7799">
        <v>395</v>
      </c>
      <c r="S7799">
        <v>146</v>
      </c>
      <c r="T7799">
        <v>130</v>
      </c>
      <c r="U7799">
        <v>230</v>
      </c>
      <c r="V7799">
        <v>340</v>
      </c>
      <c r="W7799">
        <v>0.83779499999999996</v>
      </c>
      <c r="X7799">
        <v>1.0053539999999999</v>
      </c>
    </row>
    <row r="7800" spans="1:24" hidden="1" x14ac:dyDescent="0.3">
      <c r="A7800" t="s">
        <v>23492</v>
      </c>
      <c r="B7800" t="s">
        <v>8617</v>
      </c>
      <c r="C7800" t="s">
        <v>14023</v>
      </c>
      <c r="D7800" t="s">
        <v>23491</v>
      </c>
      <c r="E7800" t="s">
        <v>113</v>
      </c>
      <c r="F7800" t="s">
        <v>113</v>
      </c>
      <c r="G7800" t="s">
        <v>113</v>
      </c>
      <c r="H7800" t="s">
        <v>113</v>
      </c>
      <c r="I7800" t="s">
        <v>115</v>
      </c>
      <c r="J7800" t="s">
        <v>113</v>
      </c>
      <c r="K7800" t="s">
        <v>113</v>
      </c>
      <c r="L7800" t="s">
        <v>113</v>
      </c>
      <c r="M7800">
        <v>29</v>
      </c>
      <c r="N7800" t="s">
        <v>9971</v>
      </c>
      <c r="O7800" t="s">
        <v>13466</v>
      </c>
      <c r="P7800">
        <v>3</v>
      </c>
      <c r="Q7800">
        <v>1500</v>
      </c>
      <c r="R7800">
        <v>380</v>
      </c>
      <c r="S7800">
        <v>138</v>
      </c>
      <c r="T7800">
        <v>130</v>
      </c>
      <c r="U7800">
        <v>230</v>
      </c>
      <c r="V7800">
        <v>340</v>
      </c>
      <c r="W7800">
        <v>1.71</v>
      </c>
      <c r="X7800">
        <v>2.052</v>
      </c>
    </row>
    <row r="7801" spans="1:24" hidden="1" x14ac:dyDescent="0.3">
      <c r="A7801" t="s">
        <v>23493</v>
      </c>
      <c r="B7801" t="s">
        <v>8179</v>
      </c>
      <c r="C7801" t="s">
        <v>14023</v>
      </c>
      <c r="D7801" t="s">
        <v>23491</v>
      </c>
      <c r="E7801" t="s">
        <v>113</v>
      </c>
      <c r="F7801" t="s">
        <v>113</v>
      </c>
      <c r="G7801" t="s">
        <v>113</v>
      </c>
      <c r="H7801" t="s">
        <v>113</v>
      </c>
      <c r="I7801" t="s">
        <v>115</v>
      </c>
      <c r="J7801" t="s">
        <v>113</v>
      </c>
      <c r="K7801" t="s">
        <v>113</v>
      </c>
      <c r="L7801" t="s">
        <v>113</v>
      </c>
      <c r="M7801">
        <v>29</v>
      </c>
      <c r="N7801" t="s">
        <v>9971</v>
      </c>
      <c r="O7801" t="s">
        <v>13824</v>
      </c>
      <c r="P7801">
        <v>1</v>
      </c>
      <c r="Q7801">
        <v>441</v>
      </c>
      <c r="R7801">
        <v>402</v>
      </c>
      <c r="S7801">
        <v>118</v>
      </c>
      <c r="W7801">
        <v>0.177282</v>
      </c>
      <c r="X7801">
        <v>0.21273839999999999</v>
      </c>
    </row>
    <row r="7802" spans="1:24" hidden="1" x14ac:dyDescent="0.3">
      <c r="A7802" t="s">
        <v>23494</v>
      </c>
      <c r="B7802" t="s">
        <v>8536</v>
      </c>
      <c r="C7802" t="s">
        <v>14023</v>
      </c>
      <c r="D7802" t="s">
        <v>23491</v>
      </c>
      <c r="E7802" t="s">
        <v>113</v>
      </c>
      <c r="F7802" t="s">
        <v>113</v>
      </c>
      <c r="G7802" t="s">
        <v>113</v>
      </c>
      <c r="H7802" t="s">
        <v>113</v>
      </c>
      <c r="I7802" t="s">
        <v>115</v>
      </c>
      <c r="J7802" t="s">
        <v>113</v>
      </c>
      <c r="K7802" t="s">
        <v>113</v>
      </c>
      <c r="L7802" t="s">
        <v>113</v>
      </c>
      <c r="M7802">
        <v>29</v>
      </c>
      <c r="N7802" t="s">
        <v>9971</v>
      </c>
      <c r="O7802" t="s">
        <v>13472</v>
      </c>
      <c r="P7802">
        <v>1</v>
      </c>
      <c r="Q7802">
        <v>441</v>
      </c>
      <c r="R7802">
        <v>402</v>
      </c>
      <c r="S7802">
        <v>118</v>
      </c>
      <c r="W7802">
        <v>0.177282</v>
      </c>
      <c r="X7802">
        <v>0.21273839999999999</v>
      </c>
    </row>
    <row r="7803" spans="1:24" hidden="1" x14ac:dyDescent="0.3">
      <c r="A7803" t="s">
        <v>23495</v>
      </c>
      <c r="B7803" t="s">
        <v>8539</v>
      </c>
      <c r="C7803" t="s">
        <v>14023</v>
      </c>
      <c r="D7803" t="s">
        <v>23491</v>
      </c>
      <c r="E7803" t="s">
        <v>113</v>
      </c>
      <c r="F7803" t="s">
        <v>113</v>
      </c>
      <c r="G7803" t="s">
        <v>113</v>
      </c>
      <c r="H7803" t="s">
        <v>113</v>
      </c>
      <c r="I7803" t="s">
        <v>115</v>
      </c>
      <c r="J7803" t="s">
        <v>113</v>
      </c>
      <c r="K7803" t="s">
        <v>113</v>
      </c>
      <c r="L7803" t="s">
        <v>113</v>
      </c>
      <c r="M7803">
        <v>29</v>
      </c>
      <c r="N7803" t="s">
        <v>9971</v>
      </c>
      <c r="O7803" t="s">
        <v>17706</v>
      </c>
      <c r="P7803">
        <v>1</v>
      </c>
      <c r="Q7803">
        <v>441</v>
      </c>
      <c r="R7803">
        <v>402</v>
      </c>
      <c r="S7803">
        <v>118</v>
      </c>
      <c r="W7803">
        <v>0.177282</v>
      </c>
      <c r="X7803">
        <v>0.21273839999999999</v>
      </c>
    </row>
    <row r="7804" spans="1:24" hidden="1" x14ac:dyDescent="0.3">
      <c r="A7804" t="s">
        <v>23496</v>
      </c>
      <c r="B7804" t="s">
        <v>8211</v>
      </c>
      <c r="C7804" t="s">
        <v>14023</v>
      </c>
      <c r="D7804" t="s">
        <v>23491</v>
      </c>
      <c r="E7804" t="s">
        <v>113</v>
      </c>
      <c r="F7804" t="s">
        <v>113</v>
      </c>
      <c r="G7804" t="s">
        <v>113</v>
      </c>
      <c r="H7804" t="s">
        <v>113</v>
      </c>
      <c r="I7804" t="s">
        <v>115</v>
      </c>
      <c r="J7804" t="s">
        <v>113</v>
      </c>
      <c r="K7804" t="s">
        <v>113</v>
      </c>
      <c r="L7804" t="s">
        <v>113</v>
      </c>
      <c r="M7804">
        <v>29</v>
      </c>
      <c r="N7804" t="s">
        <v>8614</v>
      </c>
      <c r="O7804" t="s">
        <v>13137</v>
      </c>
      <c r="P7804">
        <v>1</v>
      </c>
      <c r="Q7804">
        <v>0.6</v>
      </c>
      <c r="W7804">
        <v>0.28274333882308139</v>
      </c>
      <c r="X7804">
        <v>0.45238934211693027</v>
      </c>
    </row>
    <row r="7805" spans="1:24" hidden="1" x14ac:dyDescent="0.3">
      <c r="A7805" t="s">
        <v>23497</v>
      </c>
      <c r="B7805" t="s">
        <v>8174</v>
      </c>
      <c r="C7805" t="s">
        <v>23498</v>
      </c>
      <c r="D7805" t="s">
        <v>23499</v>
      </c>
      <c r="E7805" t="s">
        <v>113</v>
      </c>
      <c r="F7805" t="s">
        <v>23500</v>
      </c>
      <c r="G7805" t="s">
        <v>247</v>
      </c>
      <c r="H7805" t="s">
        <v>308</v>
      </c>
      <c r="I7805" t="s">
        <v>115</v>
      </c>
      <c r="J7805" t="s">
        <v>113</v>
      </c>
      <c r="K7805" t="s">
        <v>113</v>
      </c>
      <c r="L7805" t="s">
        <v>113</v>
      </c>
      <c r="M7805">
        <v>64</v>
      </c>
      <c r="N7805" t="s">
        <v>8614</v>
      </c>
      <c r="O7805" t="s">
        <v>12392</v>
      </c>
      <c r="P7805">
        <v>6</v>
      </c>
      <c r="Q7805">
        <v>717</v>
      </c>
      <c r="R7805">
        <v>408</v>
      </c>
      <c r="T7805">
        <v>0</v>
      </c>
      <c r="U7805">
        <v>100</v>
      </c>
      <c r="V7805">
        <v>240</v>
      </c>
      <c r="W7805">
        <v>1.7552160000000001</v>
      </c>
      <c r="X7805">
        <v>2.1062592000000002</v>
      </c>
    </row>
    <row r="7806" spans="1:24" hidden="1" x14ac:dyDescent="0.3">
      <c r="A7806" t="s">
        <v>23501</v>
      </c>
      <c r="B7806" t="s">
        <v>8617</v>
      </c>
      <c r="C7806" t="s">
        <v>23498</v>
      </c>
      <c r="D7806" t="s">
        <v>23499</v>
      </c>
      <c r="E7806" t="s">
        <v>113</v>
      </c>
      <c r="F7806" t="s">
        <v>23500</v>
      </c>
      <c r="G7806" t="s">
        <v>247</v>
      </c>
      <c r="H7806" t="s">
        <v>308</v>
      </c>
      <c r="I7806" t="s">
        <v>115</v>
      </c>
      <c r="J7806" t="s">
        <v>113</v>
      </c>
      <c r="K7806" t="s">
        <v>113</v>
      </c>
      <c r="L7806" t="s">
        <v>113</v>
      </c>
      <c r="M7806">
        <v>62</v>
      </c>
      <c r="N7806" t="s">
        <v>8442</v>
      </c>
      <c r="O7806" t="s">
        <v>8654</v>
      </c>
      <c r="P7806">
        <v>3</v>
      </c>
      <c r="Q7806">
        <v>2000</v>
      </c>
      <c r="R7806">
        <v>445</v>
      </c>
      <c r="T7806">
        <v>0</v>
      </c>
      <c r="U7806">
        <v>100</v>
      </c>
      <c r="V7806">
        <v>240</v>
      </c>
      <c r="W7806">
        <v>2.67</v>
      </c>
      <c r="X7806">
        <v>3.2039999999999997</v>
      </c>
    </row>
    <row r="7807" spans="1:24" hidden="1" x14ac:dyDescent="0.3">
      <c r="A7807" t="s">
        <v>23502</v>
      </c>
      <c r="B7807" t="s">
        <v>8179</v>
      </c>
      <c r="C7807" t="s">
        <v>23498</v>
      </c>
      <c r="D7807" t="s">
        <v>23499</v>
      </c>
      <c r="E7807" t="s">
        <v>113</v>
      </c>
      <c r="F7807" t="s">
        <v>23500</v>
      </c>
      <c r="G7807" t="s">
        <v>247</v>
      </c>
      <c r="H7807" t="s">
        <v>308</v>
      </c>
      <c r="I7807" t="s">
        <v>115</v>
      </c>
      <c r="J7807" t="s">
        <v>113</v>
      </c>
      <c r="K7807" t="s">
        <v>113</v>
      </c>
      <c r="L7807" t="s">
        <v>113</v>
      </c>
      <c r="M7807">
        <v>60</v>
      </c>
      <c r="N7807" t="s">
        <v>8614</v>
      </c>
      <c r="O7807" t="s">
        <v>16290</v>
      </c>
      <c r="P7807">
        <v>3</v>
      </c>
      <c r="Q7807">
        <v>533</v>
      </c>
      <c r="R7807">
        <v>398</v>
      </c>
      <c r="W7807">
        <v>0.63640200000000002</v>
      </c>
      <c r="X7807">
        <v>0.76368239999999998</v>
      </c>
    </row>
    <row r="7808" spans="1:24" hidden="1" x14ac:dyDescent="0.3">
      <c r="A7808" t="s">
        <v>23503</v>
      </c>
      <c r="B7808" t="s">
        <v>8536</v>
      </c>
      <c r="C7808" t="s">
        <v>23498</v>
      </c>
      <c r="D7808" t="s">
        <v>23499</v>
      </c>
      <c r="E7808" t="s">
        <v>113</v>
      </c>
      <c r="F7808" t="s">
        <v>23500</v>
      </c>
      <c r="G7808" t="s">
        <v>247</v>
      </c>
      <c r="H7808" t="s">
        <v>308</v>
      </c>
      <c r="I7808" t="s">
        <v>115</v>
      </c>
      <c r="J7808" t="s">
        <v>113</v>
      </c>
      <c r="K7808" t="s">
        <v>113</v>
      </c>
      <c r="L7808" t="s">
        <v>113</v>
      </c>
      <c r="M7808">
        <v>60</v>
      </c>
      <c r="N7808" t="s">
        <v>8614</v>
      </c>
      <c r="O7808" t="s">
        <v>8695</v>
      </c>
      <c r="P7808">
        <v>3</v>
      </c>
      <c r="Q7808">
        <v>466</v>
      </c>
      <c r="R7808">
        <v>343</v>
      </c>
      <c r="W7808">
        <v>0.479514</v>
      </c>
      <c r="X7808">
        <v>0.57541679999999995</v>
      </c>
    </row>
    <row r="7809" spans="1:24" hidden="1" x14ac:dyDescent="0.3">
      <c r="A7809" t="s">
        <v>23504</v>
      </c>
      <c r="B7809" t="s">
        <v>8539</v>
      </c>
      <c r="C7809" t="s">
        <v>23498</v>
      </c>
      <c r="D7809" t="s">
        <v>23499</v>
      </c>
      <c r="E7809" t="s">
        <v>113</v>
      </c>
      <c r="F7809" t="s">
        <v>23500</v>
      </c>
      <c r="G7809" t="s">
        <v>247</v>
      </c>
      <c r="H7809" t="s">
        <v>308</v>
      </c>
      <c r="I7809" t="s">
        <v>115</v>
      </c>
      <c r="J7809" t="s">
        <v>113</v>
      </c>
      <c r="K7809" t="s">
        <v>113</v>
      </c>
      <c r="L7809" t="s">
        <v>113</v>
      </c>
      <c r="M7809">
        <v>60</v>
      </c>
      <c r="N7809" t="s">
        <v>8614</v>
      </c>
      <c r="O7809" t="s">
        <v>11475</v>
      </c>
      <c r="P7809">
        <v>2</v>
      </c>
      <c r="Q7809">
        <v>420</v>
      </c>
      <c r="R7809">
        <v>342</v>
      </c>
      <c r="W7809">
        <v>0.28727999999999998</v>
      </c>
      <c r="X7809">
        <v>0.34473599999999999</v>
      </c>
    </row>
    <row r="7810" spans="1:24" hidden="1" x14ac:dyDescent="0.3">
      <c r="A7810" t="s">
        <v>23505</v>
      </c>
      <c r="B7810" t="s">
        <v>1304</v>
      </c>
      <c r="C7810" t="s">
        <v>23498</v>
      </c>
      <c r="D7810" t="s">
        <v>23499</v>
      </c>
      <c r="E7810" t="s">
        <v>113</v>
      </c>
      <c r="F7810" t="s">
        <v>23500</v>
      </c>
      <c r="G7810" t="s">
        <v>247</v>
      </c>
      <c r="H7810" t="s">
        <v>308</v>
      </c>
      <c r="I7810" t="s">
        <v>115</v>
      </c>
      <c r="J7810" t="s">
        <v>113</v>
      </c>
      <c r="K7810" t="s">
        <v>113</v>
      </c>
      <c r="L7810" t="s">
        <v>113</v>
      </c>
      <c r="M7810">
        <v>0</v>
      </c>
      <c r="N7810" t="s">
        <v>113</v>
      </c>
      <c r="O7810" t="s">
        <v>22398</v>
      </c>
      <c r="P7810">
        <v>1</v>
      </c>
    </row>
    <row r="7811" spans="1:24" hidden="1" x14ac:dyDescent="0.3">
      <c r="A7811" t="s">
        <v>23506</v>
      </c>
      <c r="B7811" t="s">
        <v>8174</v>
      </c>
      <c r="C7811" t="s">
        <v>23507</v>
      </c>
      <c r="D7811" t="s">
        <v>23508</v>
      </c>
      <c r="E7811" t="s">
        <v>113</v>
      </c>
      <c r="F7811" t="s">
        <v>23509</v>
      </c>
      <c r="G7811" t="s">
        <v>247</v>
      </c>
      <c r="H7811" t="s">
        <v>419</v>
      </c>
      <c r="I7811" t="s">
        <v>115</v>
      </c>
      <c r="J7811" t="s">
        <v>23510</v>
      </c>
      <c r="K7811" t="s">
        <v>23511</v>
      </c>
      <c r="L7811" t="s">
        <v>8842</v>
      </c>
      <c r="M7811">
        <v>69</v>
      </c>
      <c r="N7811" t="s">
        <v>9085</v>
      </c>
      <c r="O7811" t="s">
        <v>11214</v>
      </c>
      <c r="P7811">
        <v>3</v>
      </c>
      <c r="Q7811">
        <v>1499</v>
      </c>
      <c r="R7811">
        <v>429</v>
      </c>
      <c r="T7811">
        <v>0</v>
      </c>
      <c r="U7811">
        <v>240</v>
      </c>
      <c r="V7811">
        <v>120</v>
      </c>
      <c r="W7811">
        <v>1.9292130000000001</v>
      </c>
      <c r="X7811">
        <v>2.3150556</v>
      </c>
    </row>
    <row r="7812" spans="1:24" hidden="1" x14ac:dyDescent="0.3">
      <c r="A7812" t="s">
        <v>23512</v>
      </c>
      <c r="B7812" t="s">
        <v>8179</v>
      </c>
      <c r="C7812" t="s">
        <v>23507</v>
      </c>
      <c r="D7812" t="s">
        <v>23508</v>
      </c>
      <c r="E7812" t="s">
        <v>113</v>
      </c>
      <c r="F7812" t="s">
        <v>23509</v>
      </c>
      <c r="G7812" t="s">
        <v>247</v>
      </c>
      <c r="H7812" t="s">
        <v>419</v>
      </c>
      <c r="I7812" t="s">
        <v>115</v>
      </c>
      <c r="J7812" t="s">
        <v>23510</v>
      </c>
      <c r="K7812" t="s">
        <v>23511</v>
      </c>
      <c r="L7812" t="s">
        <v>8842</v>
      </c>
      <c r="M7812">
        <v>69</v>
      </c>
      <c r="N7812" t="s">
        <v>9085</v>
      </c>
      <c r="O7812" t="s">
        <v>11880</v>
      </c>
      <c r="P7812">
        <v>3</v>
      </c>
      <c r="Q7812">
        <v>400</v>
      </c>
      <c r="R7812">
        <v>300</v>
      </c>
      <c r="W7812">
        <v>0.36</v>
      </c>
      <c r="X7812">
        <v>0.432</v>
      </c>
    </row>
    <row r="7813" spans="1:24" hidden="1" x14ac:dyDescent="0.3">
      <c r="A7813" t="s">
        <v>23513</v>
      </c>
      <c r="B7813" t="s">
        <v>8536</v>
      </c>
      <c r="C7813" t="s">
        <v>23507</v>
      </c>
      <c r="D7813" t="s">
        <v>23508</v>
      </c>
      <c r="E7813" t="s">
        <v>113</v>
      </c>
      <c r="F7813" t="s">
        <v>23509</v>
      </c>
      <c r="G7813" t="s">
        <v>247</v>
      </c>
      <c r="H7813" t="s">
        <v>419</v>
      </c>
      <c r="I7813" t="s">
        <v>115</v>
      </c>
      <c r="J7813" t="s">
        <v>23510</v>
      </c>
      <c r="K7813" t="s">
        <v>23511</v>
      </c>
      <c r="L7813" t="s">
        <v>8842</v>
      </c>
      <c r="M7813">
        <v>69</v>
      </c>
      <c r="N7813" t="s">
        <v>9085</v>
      </c>
      <c r="O7813" t="s">
        <v>16695</v>
      </c>
      <c r="P7813">
        <v>2</v>
      </c>
      <c r="Q7813">
        <v>400</v>
      </c>
      <c r="R7813">
        <v>300</v>
      </c>
      <c r="W7813">
        <v>0.24</v>
      </c>
      <c r="X7813">
        <v>0.28799999999999998</v>
      </c>
    </row>
    <row r="7814" spans="1:24" hidden="1" x14ac:dyDescent="0.3">
      <c r="A7814" t="s">
        <v>23514</v>
      </c>
      <c r="B7814" t="s">
        <v>8539</v>
      </c>
      <c r="C7814" t="s">
        <v>23507</v>
      </c>
      <c r="D7814" t="s">
        <v>23508</v>
      </c>
      <c r="E7814" t="s">
        <v>113</v>
      </c>
      <c r="F7814" t="s">
        <v>23509</v>
      </c>
      <c r="G7814" t="s">
        <v>247</v>
      </c>
      <c r="H7814" t="s">
        <v>419</v>
      </c>
      <c r="I7814" t="s">
        <v>115</v>
      </c>
      <c r="J7814" t="s">
        <v>23510</v>
      </c>
      <c r="K7814" t="s">
        <v>23511</v>
      </c>
      <c r="L7814" t="s">
        <v>8842</v>
      </c>
      <c r="M7814">
        <v>68</v>
      </c>
      <c r="N7814" t="s">
        <v>9085</v>
      </c>
      <c r="O7814" t="s">
        <v>9131</v>
      </c>
      <c r="P7814">
        <v>2</v>
      </c>
      <c r="Q7814">
        <v>210</v>
      </c>
      <c r="R7814">
        <v>210</v>
      </c>
      <c r="W7814">
        <v>8.8200000000000001E-2</v>
      </c>
      <c r="X7814">
        <v>0.10584</v>
      </c>
    </row>
    <row r="7815" spans="1:24" hidden="1" x14ac:dyDescent="0.3">
      <c r="A7815" t="s">
        <v>23515</v>
      </c>
      <c r="B7815" t="s">
        <v>8211</v>
      </c>
      <c r="C7815" t="s">
        <v>23507</v>
      </c>
      <c r="D7815" t="s">
        <v>23508</v>
      </c>
      <c r="E7815" t="s">
        <v>113</v>
      </c>
      <c r="F7815" t="s">
        <v>23509</v>
      </c>
      <c r="G7815" t="s">
        <v>247</v>
      </c>
      <c r="H7815" t="s">
        <v>419</v>
      </c>
      <c r="I7815" t="s">
        <v>115</v>
      </c>
      <c r="J7815" t="s">
        <v>23510</v>
      </c>
      <c r="K7815" t="s">
        <v>23511</v>
      </c>
      <c r="L7815" t="s">
        <v>8842</v>
      </c>
      <c r="M7815">
        <v>68</v>
      </c>
      <c r="N7815" t="s">
        <v>113</v>
      </c>
      <c r="O7815" t="s">
        <v>9493</v>
      </c>
      <c r="P7815">
        <v>1</v>
      </c>
      <c r="Q7815">
        <v>0.9</v>
      </c>
      <c r="T7815">
        <v>112.68</v>
      </c>
      <c r="W7815">
        <v>0.63617251235193317</v>
      </c>
      <c r="X7815">
        <v>1.0178760197630932</v>
      </c>
    </row>
    <row r="7816" spans="1:24" hidden="1" x14ac:dyDescent="0.3">
      <c r="A7816" t="s">
        <v>23516</v>
      </c>
      <c r="B7816" t="s">
        <v>8174</v>
      </c>
      <c r="C7816" t="s">
        <v>23517</v>
      </c>
      <c r="D7816" t="s">
        <v>23518</v>
      </c>
      <c r="E7816" t="s">
        <v>113</v>
      </c>
      <c r="F7816" t="s">
        <v>23519</v>
      </c>
      <c r="G7816" t="s">
        <v>247</v>
      </c>
      <c r="H7816" t="s">
        <v>23520</v>
      </c>
      <c r="I7816" t="s">
        <v>115</v>
      </c>
      <c r="J7816" t="s">
        <v>23521</v>
      </c>
      <c r="K7816" t="s">
        <v>23522</v>
      </c>
      <c r="L7816" t="s">
        <v>8842</v>
      </c>
      <c r="M7816">
        <v>69</v>
      </c>
      <c r="N7816" t="s">
        <v>9085</v>
      </c>
      <c r="O7816" t="s">
        <v>11214</v>
      </c>
      <c r="P7816">
        <v>3</v>
      </c>
      <c r="Q7816">
        <v>1499</v>
      </c>
      <c r="R7816">
        <v>429</v>
      </c>
      <c r="T7816">
        <v>120</v>
      </c>
      <c r="U7816">
        <v>0</v>
      </c>
      <c r="V7816">
        <v>240</v>
      </c>
      <c r="W7816">
        <v>1.9292130000000001</v>
      </c>
      <c r="X7816">
        <v>2.3150556</v>
      </c>
    </row>
    <row r="7817" spans="1:24" hidden="1" x14ac:dyDescent="0.3">
      <c r="A7817" t="s">
        <v>23523</v>
      </c>
      <c r="B7817" t="s">
        <v>8179</v>
      </c>
      <c r="C7817" t="s">
        <v>23517</v>
      </c>
      <c r="D7817" t="s">
        <v>23518</v>
      </c>
      <c r="E7817" t="s">
        <v>113</v>
      </c>
      <c r="F7817" t="s">
        <v>23519</v>
      </c>
      <c r="G7817" t="s">
        <v>247</v>
      </c>
      <c r="H7817" t="s">
        <v>23520</v>
      </c>
      <c r="I7817" t="s">
        <v>115</v>
      </c>
      <c r="J7817" t="s">
        <v>23521</v>
      </c>
      <c r="K7817" t="s">
        <v>23522</v>
      </c>
      <c r="L7817" t="s">
        <v>8842</v>
      </c>
      <c r="M7817">
        <v>69</v>
      </c>
      <c r="N7817" t="s">
        <v>9085</v>
      </c>
      <c r="O7817" t="s">
        <v>11880</v>
      </c>
      <c r="P7817">
        <v>3</v>
      </c>
      <c r="Q7817">
        <v>400</v>
      </c>
      <c r="R7817">
        <v>300</v>
      </c>
      <c r="W7817">
        <v>0.36</v>
      </c>
      <c r="X7817">
        <v>0.432</v>
      </c>
    </row>
    <row r="7818" spans="1:24" hidden="1" x14ac:dyDescent="0.3">
      <c r="A7818" t="s">
        <v>23524</v>
      </c>
      <c r="B7818" t="s">
        <v>8536</v>
      </c>
      <c r="C7818" t="s">
        <v>23517</v>
      </c>
      <c r="D7818" t="s">
        <v>23518</v>
      </c>
      <c r="E7818" t="s">
        <v>113</v>
      </c>
      <c r="F7818" t="s">
        <v>23519</v>
      </c>
      <c r="G7818" t="s">
        <v>247</v>
      </c>
      <c r="H7818" t="s">
        <v>23520</v>
      </c>
      <c r="I7818" t="s">
        <v>115</v>
      </c>
      <c r="J7818" t="s">
        <v>23521</v>
      </c>
      <c r="K7818" t="s">
        <v>23522</v>
      </c>
      <c r="L7818" t="s">
        <v>8842</v>
      </c>
      <c r="M7818">
        <v>69</v>
      </c>
      <c r="N7818" t="s">
        <v>9085</v>
      </c>
      <c r="O7818" t="s">
        <v>16695</v>
      </c>
      <c r="P7818">
        <v>2</v>
      </c>
      <c r="Q7818">
        <v>400</v>
      </c>
      <c r="R7818">
        <v>300</v>
      </c>
      <c r="W7818">
        <v>0.24</v>
      </c>
      <c r="X7818">
        <v>0.28799999999999998</v>
      </c>
    </row>
    <row r="7819" spans="1:24" hidden="1" x14ac:dyDescent="0.3">
      <c r="A7819" t="s">
        <v>23525</v>
      </c>
      <c r="B7819" t="s">
        <v>8539</v>
      </c>
      <c r="C7819" t="s">
        <v>23517</v>
      </c>
      <c r="D7819" t="s">
        <v>23518</v>
      </c>
      <c r="E7819" t="s">
        <v>113</v>
      </c>
      <c r="F7819" t="s">
        <v>23519</v>
      </c>
      <c r="G7819" t="s">
        <v>247</v>
      </c>
      <c r="H7819" t="s">
        <v>23520</v>
      </c>
      <c r="I7819" t="s">
        <v>115</v>
      </c>
      <c r="J7819" t="s">
        <v>23521</v>
      </c>
      <c r="K7819" t="s">
        <v>23522</v>
      </c>
      <c r="L7819" t="s">
        <v>8842</v>
      </c>
      <c r="M7819">
        <v>67</v>
      </c>
      <c r="N7819" t="s">
        <v>9085</v>
      </c>
      <c r="O7819" t="s">
        <v>9131</v>
      </c>
      <c r="P7819">
        <v>2</v>
      </c>
      <c r="Q7819">
        <v>210</v>
      </c>
      <c r="R7819">
        <v>210</v>
      </c>
      <c r="W7819">
        <v>8.8200000000000001E-2</v>
      </c>
      <c r="X7819">
        <v>0.10584</v>
      </c>
    </row>
    <row r="7820" spans="1:24" hidden="1" x14ac:dyDescent="0.3">
      <c r="A7820" t="s">
        <v>23526</v>
      </c>
      <c r="B7820" t="s">
        <v>8211</v>
      </c>
      <c r="C7820" t="s">
        <v>23517</v>
      </c>
      <c r="D7820" t="s">
        <v>23518</v>
      </c>
      <c r="E7820" t="s">
        <v>113</v>
      </c>
      <c r="F7820" t="s">
        <v>23519</v>
      </c>
      <c r="G7820" t="s">
        <v>247</v>
      </c>
      <c r="H7820" t="s">
        <v>23520</v>
      </c>
      <c r="I7820" t="s">
        <v>115</v>
      </c>
      <c r="J7820" t="s">
        <v>23521</v>
      </c>
      <c r="K7820" t="s">
        <v>23522</v>
      </c>
      <c r="L7820" t="s">
        <v>8842</v>
      </c>
      <c r="M7820">
        <v>67</v>
      </c>
      <c r="N7820" t="s">
        <v>113</v>
      </c>
      <c r="O7820" t="s">
        <v>9493</v>
      </c>
      <c r="P7820">
        <v>1</v>
      </c>
      <c r="Q7820">
        <v>0.9</v>
      </c>
      <c r="T7820">
        <v>286.89999999999998</v>
      </c>
      <c r="W7820">
        <v>0.63617251235193317</v>
      </c>
      <c r="X7820">
        <v>1.0178760197630932</v>
      </c>
    </row>
    <row r="7821" spans="1:24" hidden="1" x14ac:dyDescent="0.3">
      <c r="A7821" t="s">
        <v>23527</v>
      </c>
      <c r="B7821" t="s">
        <v>8174</v>
      </c>
      <c r="C7821" t="s">
        <v>23528</v>
      </c>
      <c r="D7821" t="s">
        <v>23529</v>
      </c>
      <c r="E7821" t="s">
        <v>113</v>
      </c>
      <c r="F7821" t="s">
        <v>23530</v>
      </c>
      <c r="G7821" t="s">
        <v>247</v>
      </c>
      <c r="H7821" t="s">
        <v>23520</v>
      </c>
      <c r="I7821" t="s">
        <v>115</v>
      </c>
      <c r="J7821" t="s">
        <v>23531</v>
      </c>
      <c r="K7821" t="s">
        <v>23532</v>
      </c>
      <c r="L7821" t="s">
        <v>8842</v>
      </c>
      <c r="M7821">
        <v>69</v>
      </c>
      <c r="N7821" t="s">
        <v>9085</v>
      </c>
      <c r="O7821" t="s">
        <v>11214</v>
      </c>
      <c r="P7821">
        <v>3</v>
      </c>
      <c r="Q7821">
        <v>1499</v>
      </c>
      <c r="R7821">
        <v>429</v>
      </c>
      <c r="T7821">
        <v>0</v>
      </c>
      <c r="U7821">
        <v>140</v>
      </c>
      <c r="V7821">
        <v>240</v>
      </c>
      <c r="W7821">
        <v>1.9292130000000001</v>
      </c>
      <c r="X7821">
        <v>2.3150556</v>
      </c>
    </row>
    <row r="7822" spans="1:24" hidden="1" x14ac:dyDescent="0.3">
      <c r="A7822" t="s">
        <v>23533</v>
      </c>
      <c r="B7822" t="s">
        <v>8179</v>
      </c>
      <c r="C7822" t="s">
        <v>23528</v>
      </c>
      <c r="D7822" t="s">
        <v>23529</v>
      </c>
      <c r="E7822" t="s">
        <v>113</v>
      </c>
      <c r="F7822" t="s">
        <v>23530</v>
      </c>
      <c r="G7822" t="s">
        <v>247</v>
      </c>
      <c r="H7822" t="s">
        <v>23520</v>
      </c>
      <c r="I7822" t="s">
        <v>115</v>
      </c>
      <c r="J7822" t="s">
        <v>23531</v>
      </c>
      <c r="K7822" t="s">
        <v>23532</v>
      </c>
      <c r="L7822" t="s">
        <v>8842</v>
      </c>
      <c r="M7822">
        <v>69</v>
      </c>
      <c r="N7822" t="s">
        <v>9085</v>
      </c>
      <c r="O7822" t="s">
        <v>17667</v>
      </c>
      <c r="P7822">
        <v>2</v>
      </c>
      <c r="Q7822">
        <v>520</v>
      </c>
      <c r="R7822">
        <v>480</v>
      </c>
      <c r="W7822">
        <v>0.49919999999999998</v>
      </c>
      <c r="X7822">
        <v>0.59903999999999991</v>
      </c>
    </row>
    <row r="7823" spans="1:24" hidden="1" x14ac:dyDescent="0.3">
      <c r="A7823" t="s">
        <v>23534</v>
      </c>
      <c r="B7823" t="s">
        <v>8536</v>
      </c>
      <c r="C7823" t="s">
        <v>23528</v>
      </c>
      <c r="D7823" t="s">
        <v>23529</v>
      </c>
      <c r="E7823" t="s">
        <v>113</v>
      </c>
      <c r="F7823" t="s">
        <v>23530</v>
      </c>
      <c r="G7823" t="s">
        <v>247</v>
      </c>
      <c r="H7823" t="s">
        <v>23520</v>
      </c>
      <c r="I7823" t="s">
        <v>115</v>
      </c>
      <c r="J7823" t="s">
        <v>23531</v>
      </c>
      <c r="K7823" t="s">
        <v>23532</v>
      </c>
      <c r="L7823" t="s">
        <v>8842</v>
      </c>
      <c r="M7823">
        <v>69</v>
      </c>
      <c r="N7823" t="s">
        <v>9085</v>
      </c>
      <c r="O7823" t="s">
        <v>11880</v>
      </c>
      <c r="P7823">
        <v>3</v>
      </c>
      <c r="Q7823">
        <v>400</v>
      </c>
      <c r="R7823">
        <v>300</v>
      </c>
      <c r="W7823">
        <v>0.36</v>
      </c>
      <c r="X7823">
        <v>0.432</v>
      </c>
    </row>
    <row r="7824" spans="1:24" hidden="1" x14ac:dyDescent="0.3">
      <c r="A7824" t="s">
        <v>23535</v>
      </c>
      <c r="B7824" t="s">
        <v>8539</v>
      </c>
      <c r="C7824" t="s">
        <v>23528</v>
      </c>
      <c r="D7824" t="s">
        <v>23529</v>
      </c>
      <c r="E7824" t="s">
        <v>113</v>
      </c>
      <c r="F7824" t="s">
        <v>23530</v>
      </c>
      <c r="G7824" t="s">
        <v>247</v>
      </c>
      <c r="H7824" t="s">
        <v>23520</v>
      </c>
      <c r="I7824" t="s">
        <v>115</v>
      </c>
      <c r="J7824" t="s">
        <v>23531</v>
      </c>
      <c r="K7824" t="s">
        <v>23532</v>
      </c>
      <c r="L7824" t="s">
        <v>8842</v>
      </c>
      <c r="M7824">
        <v>68</v>
      </c>
      <c r="N7824" t="s">
        <v>9085</v>
      </c>
      <c r="O7824" t="s">
        <v>9131</v>
      </c>
      <c r="P7824">
        <v>2</v>
      </c>
      <c r="Q7824">
        <v>210</v>
      </c>
      <c r="R7824">
        <v>210</v>
      </c>
      <c r="W7824">
        <v>8.8200000000000001E-2</v>
      </c>
      <c r="X7824">
        <v>0.10584</v>
      </c>
    </row>
    <row r="7825" spans="1:24" hidden="1" x14ac:dyDescent="0.3">
      <c r="A7825" t="s">
        <v>23536</v>
      </c>
      <c r="B7825" t="s">
        <v>8211</v>
      </c>
      <c r="C7825" t="s">
        <v>23528</v>
      </c>
      <c r="D7825" t="s">
        <v>23529</v>
      </c>
      <c r="E7825" t="s">
        <v>113</v>
      </c>
      <c r="F7825" t="s">
        <v>23530</v>
      </c>
      <c r="G7825" t="s">
        <v>247</v>
      </c>
      <c r="H7825" t="s">
        <v>23520</v>
      </c>
      <c r="I7825" t="s">
        <v>115</v>
      </c>
      <c r="J7825" t="s">
        <v>23531</v>
      </c>
      <c r="K7825" t="s">
        <v>23532</v>
      </c>
      <c r="L7825" t="s">
        <v>8842</v>
      </c>
      <c r="M7825">
        <v>68</v>
      </c>
      <c r="N7825" t="s">
        <v>113</v>
      </c>
      <c r="O7825" t="s">
        <v>9493</v>
      </c>
      <c r="P7825">
        <v>1</v>
      </c>
      <c r="Q7825">
        <v>0.6</v>
      </c>
      <c r="T7825">
        <v>306.81</v>
      </c>
      <c r="W7825">
        <v>0.28274333882308139</v>
      </c>
      <c r="X7825">
        <v>0.45238934211693027</v>
      </c>
    </row>
    <row r="7826" spans="1:24" hidden="1" x14ac:dyDescent="0.3">
      <c r="A7826" t="s">
        <v>23537</v>
      </c>
      <c r="B7826" t="s">
        <v>8174</v>
      </c>
      <c r="C7826" t="s">
        <v>11144</v>
      </c>
      <c r="D7826" t="s">
        <v>23538</v>
      </c>
      <c r="E7826" t="s">
        <v>113</v>
      </c>
      <c r="F7826" t="s">
        <v>113</v>
      </c>
      <c r="G7826" t="s">
        <v>113</v>
      </c>
      <c r="H7826" t="s">
        <v>113</v>
      </c>
      <c r="I7826" t="s">
        <v>115</v>
      </c>
      <c r="J7826" t="s">
        <v>113</v>
      </c>
      <c r="K7826" t="s">
        <v>113</v>
      </c>
      <c r="L7826" t="s">
        <v>113</v>
      </c>
      <c r="M7826">
        <v>24</v>
      </c>
      <c r="N7826" t="s">
        <v>9971</v>
      </c>
      <c r="O7826" t="s">
        <v>13466</v>
      </c>
      <c r="P7826">
        <v>3</v>
      </c>
      <c r="Q7826">
        <v>1500</v>
      </c>
      <c r="R7826">
        <v>380</v>
      </c>
      <c r="W7826">
        <v>1.71</v>
      </c>
      <c r="X7826">
        <v>2.052</v>
      </c>
    </row>
    <row r="7827" spans="1:24" hidden="1" x14ac:dyDescent="0.3">
      <c r="A7827" t="s">
        <v>23539</v>
      </c>
      <c r="B7827" t="s">
        <v>8179</v>
      </c>
      <c r="C7827" t="s">
        <v>11144</v>
      </c>
      <c r="D7827" t="s">
        <v>23538</v>
      </c>
      <c r="E7827" t="s">
        <v>113</v>
      </c>
      <c r="F7827" t="s">
        <v>113</v>
      </c>
      <c r="G7827" t="s">
        <v>113</v>
      </c>
      <c r="H7827" t="s">
        <v>113</v>
      </c>
      <c r="I7827" t="s">
        <v>115</v>
      </c>
      <c r="J7827" t="s">
        <v>113</v>
      </c>
      <c r="K7827" t="s">
        <v>113</v>
      </c>
      <c r="L7827" t="s">
        <v>113</v>
      </c>
      <c r="M7827">
        <v>24</v>
      </c>
      <c r="N7827" t="s">
        <v>9971</v>
      </c>
      <c r="O7827" t="s">
        <v>13472</v>
      </c>
      <c r="P7827">
        <v>1</v>
      </c>
      <c r="Q7827">
        <v>441</v>
      </c>
      <c r="R7827">
        <v>402</v>
      </c>
      <c r="W7827">
        <v>0.177282</v>
      </c>
      <c r="X7827">
        <v>0.21273839999999999</v>
      </c>
    </row>
    <row r="7828" spans="1:24" hidden="1" x14ac:dyDescent="0.3">
      <c r="A7828" t="s">
        <v>23540</v>
      </c>
      <c r="B7828" t="s">
        <v>8536</v>
      </c>
      <c r="C7828" t="s">
        <v>11144</v>
      </c>
      <c r="D7828" t="s">
        <v>23538</v>
      </c>
      <c r="E7828" t="s">
        <v>113</v>
      </c>
      <c r="F7828" t="s">
        <v>113</v>
      </c>
      <c r="G7828" t="s">
        <v>113</v>
      </c>
      <c r="H7828" t="s">
        <v>113</v>
      </c>
      <c r="I7828" t="s">
        <v>115</v>
      </c>
      <c r="J7828" t="s">
        <v>113</v>
      </c>
      <c r="K7828" t="s">
        <v>113</v>
      </c>
      <c r="L7828" t="s">
        <v>113</v>
      </c>
      <c r="M7828">
        <v>24</v>
      </c>
      <c r="N7828" t="s">
        <v>9971</v>
      </c>
      <c r="O7828" t="s">
        <v>20919</v>
      </c>
      <c r="P7828">
        <v>1</v>
      </c>
      <c r="Q7828">
        <v>560</v>
      </c>
      <c r="R7828">
        <v>492</v>
      </c>
      <c r="W7828">
        <v>0.27551999999999999</v>
      </c>
      <c r="X7828">
        <v>0.33062399999999997</v>
      </c>
    </row>
    <row r="7829" spans="1:24" hidden="1" x14ac:dyDescent="0.3">
      <c r="A7829" t="s">
        <v>23541</v>
      </c>
      <c r="B7829" t="s">
        <v>8539</v>
      </c>
      <c r="C7829" t="s">
        <v>11144</v>
      </c>
      <c r="D7829" t="s">
        <v>23538</v>
      </c>
      <c r="E7829" t="s">
        <v>113</v>
      </c>
      <c r="F7829" t="s">
        <v>113</v>
      </c>
      <c r="G7829" t="s">
        <v>113</v>
      </c>
      <c r="H7829" t="s">
        <v>113</v>
      </c>
      <c r="I7829" t="s">
        <v>115</v>
      </c>
      <c r="J7829" t="s">
        <v>113</v>
      </c>
      <c r="K7829" t="s">
        <v>113</v>
      </c>
      <c r="L7829" t="s">
        <v>113</v>
      </c>
      <c r="M7829">
        <v>24</v>
      </c>
      <c r="N7829" t="s">
        <v>9971</v>
      </c>
      <c r="O7829" t="s">
        <v>23542</v>
      </c>
      <c r="P7829">
        <v>1</v>
      </c>
      <c r="Q7829">
        <v>230</v>
      </c>
      <c r="R7829">
        <v>310</v>
      </c>
      <c r="W7829">
        <v>7.1300000000000002E-2</v>
      </c>
      <c r="X7829">
        <v>8.5559999999999997E-2</v>
      </c>
    </row>
    <row r="7830" spans="1:24" hidden="1" x14ac:dyDescent="0.3">
      <c r="A7830" t="s">
        <v>23543</v>
      </c>
      <c r="B7830" t="s">
        <v>8211</v>
      </c>
      <c r="C7830" t="s">
        <v>11144</v>
      </c>
      <c r="D7830" t="s">
        <v>23538</v>
      </c>
      <c r="E7830" t="s">
        <v>113</v>
      </c>
      <c r="F7830" t="s">
        <v>113</v>
      </c>
      <c r="G7830" t="s">
        <v>113</v>
      </c>
      <c r="H7830" t="s">
        <v>113</v>
      </c>
      <c r="I7830" t="s">
        <v>115</v>
      </c>
      <c r="J7830" t="s">
        <v>113</v>
      </c>
      <c r="K7830" t="s">
        <v>113</v>
      </c>
      <c r="L7830" t="s">
        <v>113</v>
      </c>
      <c r="M7830">
        <v>24</v>
      </c>
      <c r="N7830" t="s">
        <v>8614</v>
      </c>
      <c r="O7830" t="s">
        <v>13137</v>
      </c>
      <c r="P7830">
        <v>1</v>
      </c>
      <c r="Q7830">
        <v>0.6</v>
      </c>
      <c r="W7830">
        <v>0.28274333882308139</v>
      </c>
      <c r="X7830">
        <v>0.45238934211693027</v>
      </c>
    </row>
    <row r="7831" spans="1:24" hidden="1" x14ac:dyDescent="0.3">
      <c r="A7831" t="s">
        <v>23544</v>
      </c>
      <c r="B7831" t="s">
        <v>8174</v>
      </c>
      <c r="C7831" t="s">
        <v>23545</v>
      </c>
      <c r="D7831" t="s">
        <v>23546</v>
      </c>
      <c r="E7831" t="s">
        <v>113</v>
      </c>
      <c r="F7831" t="s">
        <v>23547</v>
      </c>
      <c r="G7831" t="s">
        <v>133</v>
      </c>
      <c r="H7831" t="s">
        <v>9863</v>
      </c>
      <c r="I7831" t="s">
        <v>406</v>
      </c>
      <c r="J7831" t="s">
        <v>23548</v>
      </c>
      <c r="K7831" t="s">
        <v>23549</v>
      </c>
      <c r="L7831" t="s">
        <v>120</v>
      </c>
      <c r="M7831">
        <v>40</v>
      </c>
      <c r="N7831" t="s">
        <v>8442</v>
      </c>
      <c r="O7831" t="s">
        <v>8207</v>
      </c>
      <c r="P7831">
        <v>2</v>
      </c>
      <c r="Q7831">
        <v>1400</v>
      </c>
      <c r="R7831">
        <v>320</v>
      </c>
      <c r="S7831">
        <v>145</v>
      </c>
      <c r="T7831">
        <v>20</v>
      </c>
      <c r="U7831">
        <v>185</v>
      </c>
      <c r="W7831">
        <v>0.89600000000000002</v>
      </c>
      <c r="X7831">
        <v>1.0751999999999999</v>
      </c>
    </row>
    <row r="7832" spans="1:24" hidden="1" x14ac:dyDescent="0.3">
      <c r="A7832" t="s">
        <v>23550</v>
      </c>
      <c r="B7832" t="s">
        <v>8179</v>
      </c>
      <c r="C7832" t="s">
        <v>23545</v>
      </c>
      <c r="D7832" t="s">
        <v>23546</v>
      </c>
      <c r="E7832" t="s">
        <v>113</v>
      </c>
      <c r="F7832" t="s">
        <v>23547</v>
      </c>
      <c r="G7832" t="s">
        <v>133</v>
      </c>
      <c r="H7832" t="s">
        <v>9863</v>
      </c>
      <c r="I7832" t="s">
        <v>406</v>
      </c>
      <c r="J7832" t="s">
        <v>23548</v>
      </c>
      <c r="K7832" t="s">
        <v>23549</v>
      </c>
      <c r="L7832" t="s">
        <v>120</v>
      </c>
      <c r="M7832">
        <v>40</v>
      </c>
      <c r="N7832" t="s">
        <v>9971</v>
      </c>
      <c r="O7832" t="s">
        <v>14622</v>
      </c>
      <c r="P7832">
        <v>1</v>
      </c>
      <c r="Q7832">
        <v>560</v>
      </c>
      <c r="R7832">
        <v>492</v>
      </c>
      <c r="S7832">
        <v>133</v>
      </c>
      <c r="W7832">
        <v>0.27551999999999999</v>
      </c>
      <c r="X7832">
        <v>0.33062399999999997</v>
      </c>
    </row>
    <row r="7833" spans="1:24" hidden="1" x14ac:dyDescent="0.3">
      <c r="A7833" t="s">
        <v>23551</v>
      </c>
      <c r="B7833" t="s">
        <v>8174</v>
      </c>
      <c r="C7833" t="s">
        <v>23552</v>
      </c>
      <c r="D7833" t="s">
        <v>23553</v>
      </c>
      <c r="E7833" t="s">
        <v>113</v>
      </c>
      <c r="F7833" t="s">
        <v>23554</v>
      </c>
      <c r="G7833" t="s">
        <v>247</v>
      </c>
      <c r="H7833" t="s">
        <v>308</v>
      </c>
      <c r="I7833" t="s">
        <v>344</v>
      </c>
      <c r="J7833" t="s">
        <v>23555</v>
      </c>
      <c r="K7833" t="s">
        <v>23556</v>
      </c>
      <c r="L7833" t="s">
        <v>8903</v>
      </c>
      <c r="M7833">
        <v>30</v>
      </c>
      <c r="N7833" t="s">
        <v>8614</v>
      </c>
      <c r="O7833" t="s">
        <v>9835</v>
      </c>
      <c r="P7833">
        <v>3</v>
      </c>
      <c r="Q7833">
        <v>694</v>
      </c>
      <c r="R7833">
        <v>408</v>
      </c>
      <c r="T7833">
        <v>70</v>
      </c>
      <c r="U7833">
        <v>190</v>
      </c>
      <c r="V7833">
        <v>310</v>
      </c>
      <c r="W7833">
        <v>0.84945599999999999</v>
      </c>
      <c r="X7833">
        <v>1.0193471999999999</v>
      </c>
    </row>
    <row r="7834" spans="1:24" hidden="1" x14ac:dyDescent="0.3">
      <c r="A7834" t="s">
        <v>23557</v>
      </c>
      <c r="B7834" t="s">
        <v>8617</v>
      </c>
      <c r="C7834" t="s">
        <v>23552</v>
      </c>
      <c r="D7834" t="s">
        <v>23553</v>
      </c>
      <c r="E7834" t="s">
        <v>113</v>
      </c>
      <c r="F7834" t="s">
        <v>23554</v>
      </c>
      <c r="G7834" t="s">
        <v>247</v>
      </c>
      <c r="H7834" t="s">
        <v>308</v>
      </c>
      <c r="I7834" t="s">
        <v>344</v>
      </c>
      <c r="J7834" t="s">
        <v>23555</v>
      </c>
      <c r="K7834" t="s">
        <v>23556</v>
      </c>
      <c r="L7834" t="s">
        <v>8903</v>
      </c>
      <c r="M7834">
        <v>30</v>
      </c>
      <c r="N7834" t="s">
        <v>8614</v>
      </c>
      <c r="O7834" t="s">
        <v>17673</v>
      </c>
      <c r="P7834">
        <v>3</v>
      </c>
      <c r="Q7834">
        <v>1500</v>
      </c>
      <c r="R7834">
        <v>488</v>
      </c>
      <c r="T7834">
        <v>70</v>
      </c>
      <c r="U7834">
        <v>190</v>
      </c>
      <c r="V7834">
        <v>310</v>
      </c>
      <c r="W7834">
        <v>2.1960000000000002</v>
      </c>
      <c r="X7834">
        <v>2.6352000000000002</v>
      </c>
    </row>
    <row r="7835" spans="1:24" hidden="1" x14ac:dyDescent="0.3">
      <c r="A7835" t="s">
        <v>23558</v>
      </c>
      <c r="B7835" t="s">
        <v>8179</v>
      </c>
      <c r="C7835" t="s">
        <v>23552</v>
      </c>
      <c r="D7835" t="s">
        <v>23553</v>
      </c>
      <c r="E7835" t="s">
        <v>113</v>
      </c>
      <c r="F7835" t="s">
        <v>23554</v>
      </c>
      <c r="G7835" t="s">
        <v>247</v>
      </c>
      <c r="H7835" t="s">
        <v>308</v>
      </c>
      <c r="I7835" t="s">
        <v>344</v>
      </c>
      <c r="J7835" t="s">
        <v>23555</v>
      </c>
      <c r="K7835" t="s">
        <v>23556</v>
      </c>
      <c r="L7835" t="s">
        <v>8903</v>
      </c>
      <c r="M7835">
        <v>30</v>
      </c>
      <c r="N7835" t="s">
        <v>8614</v>
      </c>
      <c r="O7835" t="s">
        <v>9568</v>
      </c>
      <c r="P7835">
        <v>3</v>
      </c>
      <c r="Q7835">
        <v>409</v>
      </c>
      <c r="R7835">
        <v>269</v>
      </c>
      <c r="W7835">
        <v>0.330063</v>
      </c>
      <c r="X7835">
        <v>0.39607559999999997</v>
      </c>
    </row>
    <row r="7836" spans="1:24" hidden="1" x14ac:dyDescent="0.3">
      <c r="A7836" t="s">
        <v>23559</v>
      </c>
      <c r="B7836" t="s">
        <v>8536</v>
      </c>
      <c r="C7836" t="s">
        <v>23552</v>
      </c>
      <c r="D7836" t="s">
        <v>23553</v>
      </c>
      <c r="E7836" t="s">
        <v>113</v>
      </c>
      <c r="F7836" t="s">
        <v>23554</v>
      </c>
      <c r="G7836" t="s">
        <v>247</v>
      </c>
      <c r="H7836" t="s">
        <v>308</v>
      </c>
      <c r="I7836" t="s">
        <v>344</v>
      </c>
      <c r="J7836" t="s">
        <v>23555</v>
      </c>
      <c r="K7836" t="s">
        <v>23556</v>
      </c>
      <c r="L7836" t="s">
        <v>8903</v>
      </c>
      <c r="M7836">
        <v>30</v>
      </c>
      <c r="N7836" t="s">
        <v>8614</v>
      </c>
      <c r="O7836" t="s">
        <v>23290</v>
      </c>
      <c r="P7836">
        <v>3</v>
      </c>
      <c r="Q7836">
        <v>522</v>
      </c>
      <c r="R7836">
        <v>397</v>
      </c>
      <c r="W7836">
        <v>0.62170199999999998</v>
      </c>
      <c r="X7836">
        <v>0.74604239999999999</v>
      </c>
    </row>
    <row r="7837" spans="1:24" hidden="1" x14ac:dyDescent="0.3">
      <c r="A7837" t="s">
        <v>23560</v>
      </c>
      <c r="B7837" t="s">
        <v>1304</v>
      </c>
      <c r="C7837" t="s">
        <v>23552</v>
      </c>
      <c r="D7837" t="s">
        <v>23553</v>
      </c>
      <c r="E7837" t="s">
        <v>113</v>
      </c>
      <c r="F7837" t="s">
        <v>23554</v>
      </c>
      <c r="G7837" t="s">
        <v>247</v>
      </c>
      <c r="H7837" t="s">
        <v>308</v>
      </c>
      <c r="I7837" t="s">
        <v>344</v>
      </c>
      <c r="J7837" t="s">
        <v>23555</v>
      </c>
      <c r="K7837" t="s">
        <v>23556</v>
      </c>
      <c r="L7837" t="s">
        <v>8903</v>
      </c>
      <c r="M7837">
        <v>0</v>
      </c>
      <c r="N7837" t="s">
        <v>113</v>
      </c>
      <c r="O7837" t="s">
        <v>13812</v>
      </c>
      <c r="P7837">
        <v>1</v>
      </c>
    </row>
    <row r="7838" spans="1:24" hidden="1" x14ac:dyDescent="0.3">
      <c r="A7838" t="s">
        <v>23561</v>
      </c>
      <c r="B7838" t="s">
        <v>8174</v>
      </c>
      <c r="C7838" t="s">
        <v>23562</v>
      </c>
      <c r="D7838" t="s">
        <v>23563</v>
      </c>
      <c r="E7838" t="s">
        <v>113</v>
      </c>
      <c r="F7838" t="s">
        <v>23564</v>
      </c>
      <c r="G7838" t="s">
        <v>247</v>
      </c>
      <c r="H7838" t="s">
        <v>371</v>
      </c>
      <c r="I7838" t="s">
        <v>163</v>
      </c>
      <c r="J7838" t="s">
        <v>23565</v>
      </c>
      <c r="K7838" t="s">
        <v>23566</v>
      </c>
      <c r="L7838" t="s">
        <v>9690</v>
      </c>
      <c r="M7838">
        <v>80</v>
      </c>
      <c r="N7838" t="s">
        <v>9659</v>
      </c>
      <c r="O7838" t="s">
        <v>10476</v>
      </c>
      <c r="P7838">
        <v>3</v>
      </c>
      <c r="Q7838">
        <v>1500</v>
      </c>
      <c r="R7838">
        <v>469</v>
      </c>
      <c r="T7838">
        <v>0</v>
      </c>
      <c r="U7838">
        <v>120</v>
      </c>
      <c r="V7838">
        <v>250</v>
      </c>
      <c r="W7838">
        <v>2.1105</v>
      </c>
      <c r="X7838">
        <v>2.5326</v>
      </c>
    </row>
    <row r="7839" spans="1:24" hidden="1" x14ac:dyDescent="0.3">
      <c r="A7839" t="s">
        <v>23567</v>
      </c>
      <c r="B7839" t="s">
        <v>8179</v>
      </c>
      <c r="C7839" t="s">
        <v>23562</v>
      </c>
      <c r="D7839" t="s">
        <v>23563</v>
      </c>
      <c r="E7839" t="s">
        <v>113</v>
      </c>
      <c r="F7839" t="s">
        <v>23564</v>
      </c>
      <c r="G7839" t="s">
        <v>247</v>
      </c>
      <c r="H7839" t="s">
        <v>371</v>
      </c>
      <c r="I7839" t="s">
        <v>163</v>
      </c>
      <c r="J7839" t="s">
        <v>23565</v>
      </c>
      <c r="K7839" t="s">
        <v>23566</v>
      </c>
      <c r="L7839" t="s">
        <v>9690</v>
      </c>
      <c r="M7839">
        <v>80</v>
      </c>
      <c r="N7839" t="s">
        <v>8614</v>
      </c>
      <c r="O7839" t="s">
        <v>9568</v>
      </c>
      <c r="P7839">
        <v>3</v>
      </c>
      <c r="Q7839">
        <v>409</v>
      </c>
      <c r="R7839">
        <v>269</v>
      </c>
      <c r="W7839">
        <v>0.330063</v>
      </c>
      <c r="X7839">
        <v>0.39607559999999997</v>
      </c>
    </row>
    <row r="7840" spans="1:24" hidden="1" x14ac:dyDescent="0.3">
      <c r="A7840" t="s">
        <v>23568</v>
      </c>
      <c r="B7840" t="s">
        <v>8536</v>
      </c>
      <c r="C7840" t="s">
        <v>23562</v>
      </c>
      <c r="D7840" t="s">
        <v>23563</v>
      </c>
      <c r="E7840" t="s">
        <v>113</v>
      </c>
      <c r="F7840" t="s">
        <v>23564</v>
      </c>
      <c r="G7840" t="s">
        <v>247</v>
      </c>
      <c r="H7840" t="s">
        <v>371</v>
      </c>
      <c r="I7840" t="s">
        <v>163</v>
      </c>
      <c r="J7840" t="s">
        <v>23565</v>
      </c>
      <c r="K7840" t="s">
        <v>23566</v>
      </c>
      <c r="L7840" t="s">
        <v>9690</v>
      </c>
      <c r="M7840">
        <v>77</v>
      </c>
      <c r="N7840" t="s">
        <v>9085</v>
      </c>
      <c r="O7840" t="s">
        <v>9131</v>
      </c>
      <c r="P7840">
        <v>1</v>
      </c>
      <c r="Q7840">
        <v>210</v>
      </c>
      <c r="R7840">
        <v>210</v>
      </c>
      <c r="W7840">
        <v>4.41E-2</v>
      </c>
      <c r="X7840">
        <v>5.2920000000000002E-2</v>
      </c>
    </row>
    <row r="7841" spans="1:24" hidden="1" x14ac:dyDescent="0.3">
      <c r="A7841" t="s">
        <v>23569</v>
      </c>
      <c r="B7841" t="s">
        <v>8211</v>
      </c>
      <c r="C7841" t="s">
        <v>23562</v>
      </c>
      <c r="D7841" t="s">
        <v>23563</v>
      </c>
      <c r="E7841" t="s">
        <v>113</v>
      </c>
      <c r="F7841" t="s">
        <v>23564</v>
      </c>
      <c r="G7841" t="s">
        <v>247</v>
      </c>
      <c r="H7841" t="s">
        <v>371</v>
      </c>
      <c r="I7841" t="s">
        <v>163</v>
      </c>
      <c r="J7841" t="s">
        <v>23565</v>
      </c>
      <c r="K7841" t="s">
        <v>23566</v>
      </c>
      <c r="L7841" t="s">
        <v>9690</v>
      </c>
      <c r="M7841">
        <v>77</v>
      </c>
      <c r="N7841" t="s">
        <v>17423</v>
      </c>
      <c r="O7841" t="s">
        <v>15748</v>
      </c>
      <c r="P7841">
        <v>1</v>
      </c>
      <c r="Q7841">
        <v>0.9</v>
      </c>
      <c r="T7841">
        <v>253</v>
      </c>
      <c r="W7841">
        <v>0.63617251235193317</v>
      </c>
      <c r="X7841">
        <v>1.0178760197630932</v>
      </c>
    </row>
    <row r="7842" spans="1:24" hidden="1" x14ac:dyDescent="0.3">
      <c r="A7842" t="s">
        <v>23570</v>
      </c>
      <c r="B7842" t="s">
        <v>1304</v>
      </c>
      <c r="C7842" t="s">
        <v>23562</v>
      </c>
      <c r="D7842" t="s">
        <v>23563</v>
      </c>
      <c r="E7842" t="s">
        <v>113</v>
      </c>
      <c r="F7842" t="s">
        <v>23564</v>
      </c>
      <c r="G7842" t="s">
        <v>247</v>
      </c>
      <c r="H7842" t="s">
        <v>371</v>
      </c>
      <c r="I7842" t="s">
        <v>163</v>
      </c>
      <c r="J7842" t="s">
        <v>23565</v>
      </c>
      <c r="K7842" t="s">
        <v>23566</v>
      </c>
      <c r="L7842" t="s">
        <v>9690</v>
      </c>
      <c r="M7842">
        <v>0</v>
      </c>
      <c r="N7842" t="s">
        <v>113</v>
      </c>
      <c r="O7842" t="s">
        <v>13812</v>
      </c>
      <c r="P7842">
        <v>1</v>
      </c>
    </row>
    <row r="7843" spans="1:24" hidden="1" x14ac:dyDescent="0.3">
      <c r="A7843" t="s">
        <v>23571</v>
      </c>
      <c r="B7843" t="s">
        <v>8174</v>
      </c>
      <c r="C7843" t="s">
        <v>23572</v>
      </c>
      <c r="D7843" t="s">
        <v>23573</v>
      </c>
      <c r="E7843" t="s">
        <v>113</v>
      </c>
      <c r="F7843" t="s">
        <v>23574</v>
      </c>
      <c r="G7843" t="s">
        <v>247</v>
      </c>
      <c r="H7843" t="s">
        <v>308</v>
      </c>
      <c r="I7843" t="s">
        <v>115</v>
      </c>
      <c r="J7843" t="s">
        <v>113</v>
      </c>
      <c r="K7843" t="s">
        <v>113</v>
      </c>
      <c r="L7843" t="s">
        <v>113</v>
      </c>
      <c r="M7843">
        <v>21</v>
      </c>
      <c r="N7843" t="s">
        <v>9085</v>
      </c>
      <c r="O7843" t="s">
        <v>17159</v>
      </c>
      <c r="P7843">
        <v>3</v>
      </c>
      <c r="Q7843">
        <v>1450</v>
      </c>
      <c r="R7843">
        <v>400</v>
      </c>
      <c r="T7843">
        <v>330</v>
      </c>
      <c r="U7843">
        <v>140</v>
      </c>
      <c r="V7843">
        <v>210</v>
      </c>
      <c r="W7843">
        <v>1.74</v>
      </c>
      <c r="X7843">
        <v>2.0880000000000001</v>
      </c>
    </row>
    <row r="7844" spans="1:24" hidden="1" x14ac:dyDescent="0.3">
      <c r="A7844" t="s">
        <v>23575</v>
      </c>
      <c r="B7844" t="s">
        <v>8617</v>
      </c>
      <c r="C7844" t="s">
        <v>23572</v>
      </c>
      <c r="D7844" t="s">
        <v>23573</v>
      </c>
      <c r="E7844" t="s">
        <v>113</v>
      </c>
      <c r="F7844" t="s">
        <v>23574</v>
      </c>
      <c r="G7844" t="s">
        <v>247</v>
      </c>
      <c r="H7844" t="s">
        <v>308</v>
      </c>
      <c r="I7844" t="s">
        <v>115</v>
      </c>
      <c r="J7844" t="s">
        <v>113</v>
      </c>
      <c r="K7844" t="s">
        <v>113</v>
      </c>
      <c r="L7844" t="s">
        <v>113</v>
      </c>
      <c r="M7844">
        <v>21</v>
      </c>
      <c r="N7844" t="s">
        <v>9085</v>
      </c>
      <c r="O7844" t="s">
        <v>18672</v>
      </c>
      <c r="P7844">
        <v>3</v>
      </c>
      <c r="Q7844">
        <v>1499</v>
      </c>
      <c r="R7844">
        <v>369</v>
      </c>
      <c r="T7844">
        <v>330</v>
      </c>
      <c r="U7844">
        <v>140</v>
      </c>
      <c r="V7844">
        <v>210</v>
      </c>
      <c r="W7844">
        <v>1.6593929999999999</v>
      </c>
      <c r="X7844">
        <v>1.9912715999999997</v>
      </c>
    </row>
    <row r="7845" spans="1:24" hidden="1" x14ac:dyDescent="0.3">
      <c r="A7845" t="s">
        <v>23576</v>
      </c>
      <c r="B7845" t="s">
        <v>8640</v>
      </c>
      <c r="C7845" t="s">
        <v>23572</v>
      </c>
      <c r="D7845" t="s">
        <v>23573</v>
      </c>
      <c r="E7845" t="s">
        <v>113</v>
      </c>
      <c r="F7845" t="s">
        <v>23574</v>
      </c>
      <c r="G7845" t="s">
        <v>247</v>
      </c>
      <c r="H7845" t="s">
        <v>308</v>
      </c>
      <c r="I7845" t="s">
        <v>115</v>
      </c>
      <c r="J7845" t="s">
        <v>113</v>
      </c>
      <c r="K7845" t="s">
        <v>113</v>
      </c>
      <c r="L7845" t="s">
        <v>113</v>
      </c>
      <c r="M7845">
        <v>20</v>
      </c>
      <c r="N7845" t="s">
        <v>9085</v>
      </c>
      <c r="O7845" t="s">
        <v>21207</v>
      </c>
      <c r="P7845">
        <v>3</v>
      </c>
      <c r="Q7845">
        <v>965</v>
      </c>
      <c r="R7845">
        <v>470</v>
      </c>
      <c r="T7845">
        <v>330</v>
      </c>
      <c r="U7845">
        <v>140</v>
      </c>
      <c r="V7845">
        <v>210</v>
      </c>
      <c r="W7845">
        <v>1.3606499999999999</v>
      </c>
      <c r="X7845">
        <v>1.6327799999999999</v>
      </c>
    </row>
    <row r="7846" spans="1:24" hidden="1" x14ac:dyDescent="0.3">
      <c r="A7846" t="s">
        <v>23577</v>
      </c>
      <c r="B7846" t="s">
        <v>8179</v>
      </c>
      <c r="C7846" t="s">
        <v>23572</v>
      </c>
      <c r="D7846" t="s">
        <v>23573</v>
      </c>
      <c r="E7846" t="s">
        <v>113</v>
      </c>
      <c r="F7846" t="s">
        <v>23574</v>
      </c>
      <c r="G7846" t="s">
        <v>247</v>
      </c>
      <c r="H7846" t="s">
        <v>308</v>
      </c>
      <c r="I7846" t="s">
        <v>115</v>
      </c>
      <c r="J7846" t="s">
        <v>113</v>
      </c>
      <c r="K7846" t="s">
        <v>113</v>
      </c>
      <c r="L7846" t="s">
        <v>113</v>
      </c>
      <c r="M7846">
        <v>20</v>
      </c>
      <c r="N7846" t="s">
        <v>9085</v>
      </c>
      <c r="O7846" t="s">
        <v>11880</v>
      </c>
      <c r="P7846">
        <v>3</v>
      </c>
      <c r="Q7846">
        <v>400</v>
      </c>
      <c r="R7846">
        <v>300</v>
      </c>
      <c r="W7846">
        <v>0.36</v>
      </c>
      <c r="X7846">
        <v>0.432</v>
      </c>
    </row>
    <row r="7847" spans="1:24" hidden="1" x14ac:dyDescent="0.3">
      <c r="A7847" t="s">
        <v>23578</v>
      </c>
      <c r="B7847" t="s">
        <v>8536</v>
      </c>
      <c r="C7847" t="s">
        <v>23572</v>
      </c>
      <c r="D7847" t="s">
        <v>23573</v>
      </c>
      <c r="E7847" t="s">
        <v>113</v>
      </c>
      <c r="F7847" t="s">
        <v>23574</v>
      </c>
      <c r="G7847" t="s">
        <v>247</v>
      </c>
      <c r="H7847" t="s">
        <v>308</v>
      </c>
      <c r="I7847" t="s">
        <v>115</v>
      </c>
      <c r="J7847" t="s">
        <v>113</v>
      </c>
      <c r="K7847" t="s">
        <v>113</v>
      </c>
      <c r="L7847" t="s">
        <v>113</v>
      </c>
      <c r="M7847">
        <v>18</v>
      </c>
      <c r="N7847" t="s">
        <v>9085</v>
      </c>
      <c r="O7847" t="s">
        <v>16695</v>
      </c>
      <c r="P7847">
        <v>3</v>
      </c>
      <c r="Q7847">
        <v>400</v>
      </c>
      <c r="R7847">
        <v>300</v>
      </c>
      <c r="W7847">
        <v>0.36</v>
      </c>
      <c r="X7847">
        <v>0.432</v>
      </c>
    </row>
    <row r="7848" spans="1:24" hidden="1" x14ac:dyDescent="0.3">
      <c r="A7848" t="s">
        <v>23579</v>
      </c>
      <c r="B7848" t="s">
        <v>1304</v>
      </c>
      <c r="C7848" t="s">
        <v>23572</v>
      </c>
      <c r="D7848" t="s">
        <v>23573</v>
      </c>
      <c r="E7848" t="s">
        <v>113</v>
      </c>
      <c r="F7848" t="s">
        <v>23574</v>
      </c>
      <c r="G7848" t="s">
        <v>247</v>
      </c>
      <c r="H7848" t="s">
        <v>308</v>
      </c>
      <c r="I7848" t="s">
        <v>115</v>
      </c>
      <c r="J7848" t="s">
        <v>113</v>
      </c>
      <c r="K7848" t="s">
        <v>113</v>
      </c>
      <c r="L7848" t="s">
        <v>113</v>
      </c>
      <c r="M7848">
        <v>0</v>
      </c>
      <c r="N7848" t="s">
        <v>113</v>
      </c>
      <c r="O7848" t="s">
        <v>22398</v>
      </c>
      <c r="P7848">
        <v>1</v>
      </c>
    </row>
    <row r="7849" spans="1:24" hidden="1" x14ac:dyDescent="0.3">
      <c r="A7849" t="s">
        <v>23580</v>
      </c>
      <c r="B7849" t="s">
        <v>8174</v>
      </c>
      <c r="C7849" t="s">
        <v>23581</v>
      </c>
      <c r="D7849" t="s">
        <v>23582</v>
      </c>
      <c r="E7849" t="s">
        <v>113</v>
      </c>
      <c r="F7849" t="s">
        <v>23583</v>
      </c>
      <c r="G7849" t="s">
        <v>1356</v>
      </c>
      <c r="H7849" t="s">
        <v>127</v>
      </c>
      <c r="I7849" t="s">
        <v>406</v>
      </c>
      <c r="J7849" t="s">
        <v>113</v>
      </c>
      <c r="K7849" t="s">
        <v>113</v>
      </c>
      <c r="L7849" t="s">
        <v>113</v>
      </c>
      <c r="M7849">
        <v>35</v>
      </c>
      <c r="N7849" t="s">
        <v>9659</v>
      </c>
      <c r="O7849" t="s">
        <v>9042</v>
      </c>
      <c r="P7849">
        <v>2</v>
      </c>
      <c r="Q7849">
        <v>1412</v>
      </c>
      <c r="R7849">
        <v>353</v>
      </c>
      <c r="S7849">
        <v>164</v>
      </c>
      <c r="T7849">
        <v>70</v>
      </c>
      <c r="U7849">
        <v>250</v>
      </c>
      <c r="W7849">
        <v>0.99687199999999998</v>
      </c>
      <c r="X7849">
        <v>1.1962463999999999</v>
      </c>
    </row>
    <row r="7850" spans="1:24" hidden="1" x14ac:dyDescent="0.3">
      <c r="A7850" t="s">
        <v>23584</v>
      </c>
      <c r="B7850" t="s">
        <v>8617</v>
      </c>
      <c r="C7850" t="s">
        <v>23581</v>
      </c>
      <c r="D7850" t="s">
        <v>23582</v>
      </c>
      <c r="E7850" t="s">
        <v>113</v>
      </c>
      <c r="F7850" t="s">
        <v>23583</v>
      </c>
      <c r="G7850" t="s">
        <v>1356</v>
      </c>
      <c r="H7850" t="s">
        <v>127</v>
      </c>
      <c r="I7850" t="s">
        <v>406</v>
      </c>
      <c r="J7850" t="s">
        <v>113</v>
      </c>
      <c r="K7850" t="s">
        <v>113</v>
      </c>
      <c r="L7850" t="s">
        <v>113</v>
      </c>
      <c r="M7850">
        <v>35</v>
      </c>
      <c r="N7850" t="s">
        <v>9659</v>
      </c>
      <c r="O7850" t="s">
        <v>20693</v>
      </c>
      <c r="P7850">
        <v>2</v>
      </c>
      <c r="Q7850">
        <v>750</v>
      </c>
      <c r="R7850">
        <v>506</v>
      </c>
      <c r="S7850">
        <v>166</v>
      </c>
      <c r="T7850">
        <v>70</v>
      </c>
      <c r="U7850">
        <v>250</v>
      </c>
      <c r="W7850">
        <v>0.75900000000000001</v>
      </c>
      <c r="X7850">
        <v>0.91079999999999994</v>
      </c>
    </row>
    <row r="7851" spans="1:24" hidden="1" x14ac:dyDescent="0.3">
      <c r="A7851" t="s">
        <v>23585</v>
      </c>
      <c r="B7851" t="s">
        <v>8179</v>
      </c>
      <c r="C7851" t="s">
        <v>23581</v>
      </c>
      <c r="D7851" t="s">
        <v>23582</v>
      </c>
      <c r="E7851" t="s">
        <v>113</v>
      </c>
      <c r="F7851" t="s">
        <v>23583</v>
      </c>
      <c r="G7851" t="s">
        <v>1356</v>
      </c>
      <c r="H7851" t="s">
        <v>127</v>
      </c>
      <c r="I7851" t="s">
        <v>406</v>
      </c>
      <c r="J7851" t="s">
        <v>113</v>
      </c>
      <c r="K7851" t="s">
        <v>113</v>
      </c>
      <c r="L7851" t="s">
        <v>113</v>
      </c>
      <c r="M7851">
        <v>29</v>
      </c>
      <c r="N7851" t="s">
        <v>8614</v>
      </c>
      <c r="O7851" t="s">
        <v>23586</v>
      </c>
      <c r="P7851">
        <v>2</v>
      </c>
      <c r="Q7851">
        <v>409</v>
      </c>
      <c r="R7851">
        <v>269</v>
      </c>
      <c r="S7851">
        <v>136</v>
      </c>
      <c r="W7851">
        <v>0.22004199999999999</v>
      </c>
      <c r="X7851">
        <v>0.26405039999999996</v>
      </c>
    </row>
    <row r="7852" spans="1:24" hidden="1" x14ac:dyDescent="0.3">
      <c r="A7852" t="s">
        <v>23587</v>
      </c>
      <c r="B7852" t="s">
        <v>8174</v>
      </c>
      <c r="C7852" t="s">
        <v>23588</v>
      </c>
      <c r="D7852" t="s">
        <v>23589</v>
      </c>
      <c r="E7852" t="s">
        <v>113</v>
      </c>
      <c r="F7852" t="s">
        <v>23590</v>
      </c>
      <c r="G7852" t="s">
        <v>247</v>
      </c>
      <c r="H7852" t="s">
        <v>371</v>
      </c>
      <c r="I7852" t="s">
        <v>115</v>
      </c>
      <c r="J7852" t="s">
        <v>23591</v>
      </c>
      <c r="K7852" t="s">
        <v>23592</v>
      </c>
      <c r="L7852" t="s">
        <v>8903</v>
      </c>
      <c r="M7852">
        <v>29</v>
      </c>
      <c r="N7852" t="s">
        <v>9085</v>
      </c>
      <c r="O7852" t="s">
        <v>17159</v>
      </c>
      <c r="P7852">
        <v>3</v>
      </c>
      <c r="Q7852">
        <v>1450</v>
      </c>
      <c r="R7852">
        <v>400</v>
      </c>
      <c r="T7852">
        <v>50</v>
      </c>
      <c r="U7852">
        <v>180</v>
      </c>
      <c r="V7852">
        <v>260</v>
      </c>
      <c r="W7852">
        <v>1.74</v>
      </c>
      <c r="X7852">
        <v>2.0880000000000001</v>
      </c>
    </row>
    <row r="7853" spans="1:24" hidden="1" x14ac:dyDescent="0.3">
      <c r="A7853" t="s">
        <v>23593</v>
      </c>
      <c r="B7853" t="s">
        <v>8617</v>
      </c>
      <c r="C7853" t="s">
        <v>23588</v>
      </c>
      <c r="D7853" t="s">
        <v>23589</v>
      </c>
      <c r="E7853" t="s">
        <v>113</v>
      </c>
      <c r="F7853" t="s">
        <v>23590</v>
      </c>
      <c r="G7853" t="s">
        <v>247</v>
      </c>
      <c r="H7853" t="s">
        <v>371</v>
      </c>
      <c r="I7853" t="s">
        <v>115</v>
      </c>
      <c r="J7853" t="s">
        <v>23591</v>
      </c>
      <c r="K7853" t="s">
        <v>23592</v>
      </c>
      <c r="L7853" t="s">
        <v>8903</v>
      </c>
      <c r="M7853">
        <v>27</v>
      </c>
      <c r="N7853" t="s">
        <v>9085</v>
      </c>
      <c r="O7853" t="s">
        <v>11169</v>
      </c>
      <c r="P7853">
        <v>3</v>
      </c>
      <c r="Q7853">
        <v>2009</v>
      </c>
      <c r="R7853">
        <v>469</v>
      </c>
      <c r="T7853">
        <v>50</v>
      </c>
      <c r="U7853">
        <v>180</v>
      </c>
      <c r="V7853">
        <v>260</v>
      </c>
      <c r="W7853">
        <v>2.8266629999999999</v>
      </c>
      <c r="X7853">
        <v>3.3919956</v>
      </c>
    </row>
    <row r="7854" spans="1:24" hidden="1" x14ac:dyDescent="0.3">
      <c r="A7854" t="s">
        <v>23594</v>
      </c>
      <c r="B7854" t="s">
        <v>8179</v>
      </c>
      <c r="C7854" t="s">
        <v>23588</v>
      </c>
      <c r="D7854" t="s">
        <v>23589</v>
      </c>
      <c r="E7854" t="s">
        <v>113</v>
      </c>
      <c r="F7854" t="s">
        <v>23590</v>
      </c>
      <c r="G7854" t="s">
        <v>247</v>
      </c>
      <c r="H7854" t="s">
        <v>371</v>
      </c>
      <c r="I7854" t="s">
        <v>115</v>
      </c>
      <c r="J7854" t="s">
        <v>23591</v>
      </c>
      <c r="K7854" t="s">
        <v>23592</v>
      </c>
      <c r="L7854" t="s">
        <v>8903</v>
      </c>
      <c r="M7854">
        <v>27</v>
      </c>
      <c r="N7854" t="s">
        <v>9085</v>
      </c>
      <c r="O7854" t="s">
        <v>11880</v>
      </c>
      <c r="P7854">
        <v>3</v>
      </c>
      <c r="Q7854">
        <v>400</v>
      </c>
      <c r="R7854">
        <v>300</v>
      </c>
      <c r="W7854">
        <v>0.36</v>
      </c>
      <c r="X7854">
        <v>0.432</v>
      </c>
    </row>
    <row r="7855" spans="1:24" hidden="1" x14ac:dyDescent="0.3">
      <c r="A7855" t="s">
        <v>23595</v>
      </c>
      <c r="B7855" t="s">
        <v>8536</v>
      </c>
      <c r="C7855" t="s">
        <v>23588</v>
      </c>
      <c r="D7855" t="s">
        <v>23589</v>
      </c>
      <c r="E7855" t="s">
        <v>113</v>
      </c>
      <c r="F7855" t="s">
        <v>23590</v>
      </c>
      <c r="G7855" t="s">
        <v>247</v>
      </c>
      <c r="H7855" t="s">
        <v>371</v>
      </c>
      <c r="I7855" t="s">
        <v>115</v>
      </c>
      <c r="J7855" t="s">
        <v>23591</v>
      </c>
      <c r="K7855" t="s">
        <v>23592</v>
      </c>
      <c r="L7855" t="s">
        <v>8903</v>
      </c>
      <c r="M7855">
        <v>27</v>
      </c>
      <c r="N7855" t="s">
        <v>9085</v>
      </c>
      <c r="O7855" t="s">
        <v>16695</v>
      </c>
      <c r="P7855">
        <v>3</v>
      </c>
      <c r="Q7855">
        <v>400</v>
      </c>
      <c r="R7855">
        <v>300</v>
      </c>
      <c r="W7855">
        <v>0.36</v>
      </c>
      <c r="X7855">
        <v>0.432</v>
      </c>
    </row>
    <row r="7856" spans="1:24" hidden="1" x14ac:dyDescent="0.3">
      <c r="A7856" t="s">
        <v>23596</v>
      </c>
      <c r="B7856" t="s">
        <v>8539</v>
      </c>
      <c r="C7856" t="s">
        <v>23588</v>
      </c>
      <c r="D7856" t="s">
        <v>23589</v>
      </c>
      <c r="E7856" t="s">
        <v>113</v>
      </c>
      <c r="F7856" t="s">
        <v>23590</v>
      </c>
      <c r="G7856" t="s">
        <v>247</v>
      </c>
      <c r="H7856" t="s">
        <v>371</v>
      </c>
      <c r="I7856" t="s">
        <v>115</v>
      </c>
      <c r="J7856" t="s">
        <v>23591</v>
      </c>
      <c r="K7856" t="s">
        <v>23592</v>
      </c>
      <c r="L7856" t="s">
        <v>8903</v>
      </c>
      <c r="M7856">
        <v>28</v>
      </c>
      <c r="N7856" t="s">
        <v>9085</v>
      </c>
      <c r="O7856" t="s">
        <v>9131</v>
      </c>
      <c r="P7856">
        <v>2</v>
      </c>
      <c r="Q7856">
        <v>210</v>
      </c>
      <c r="R7856">
        <v>210</v>
      </c>
      <c r="W7856">
        <v>8.8200000000000001E-2</v>
      </c>
      <c r="X7856">
        <v>0.10584</v>
      </c>
    </row>
    <row r="7857" spans="1:24" hidden="1" x14ac:dyDescent="0.3">
      <c r="A7857" t="s">
        <v>23597</v>
      </c>
      <c r="B7857" t="s">
        <v>8211</v>
      </c>
      <c r="C7857" t="s">
        <v>23588</v>
      </c>
      <c r="D7857" t="s">
        <v>23589</v>
      </c>
      <c r="E7857" t="s">
        <v>113</v>
      </c>
      <c r="F7857" t="s">
        <v>23590</v>
      </c>
      <c r="G7857" t="s">
        <v>247</v>
      </c>
      <c r="H7857" t="s">
        <v>371</v>
      </c>
      <c r="I7857" t="s">
        <v>115</v>
      </c>
      <c r="J7857" t="s">
        <v>23591</v>
      </c>
      <c r="K7857" t="s">
        <v>23592</v>
      </c>
      <c r="L7857" t="s">
        <v>8903</v>
      </c>
      <c r="M7857">
        <v>28</v>
      </c>
      <c r="N7857" t="s">
        <v>10031</v>
      </c>
      <c r="O7857" t="s">
        <v>9344</v>
      </c>
      <c r="P7857">
        <v>1</v>
      </c>
      <c r="Q7857">
        <v>0.3</v>
      </c>
      <c r="T7857">
        <v>104.49</v>
      </c>
      <c r="W7857">
        <v>7.0685834705770348E-2</v>
      </c>
      <c r="X7857">
        <v>0.11309733552923257</v>
      </c>
    </row>
    <row r="7858" spans="1:24" hidden="1" x14ac:dyDescent="0.3">
      <c r="A7858" t="s">
        <v>23598</v>
      </c>
      <c r="B7858" t="s">
        <v>1304</v>
      </c>
      <c r="C7858" t="s">
        <v>23588</v>
      </c>
      <c r="D7858" t="s">
        <v>23589</v>
      </c>
      <c r="E7858" t="s">
        <v>113</v>
      </c>
      <c r="F7858" t="s">
        <v>23590</v>
      </c>
      <c r="G7858" t="s">
        <v>247</v>
      </c>
      <c r="H7858" t="s">
        <v>371</v>
      </c>
      <c r="I7858" t="s">
        <v>115</v>
      </c>
      <c r="J7858" t="s">
        <v>23591</v>
      </c>
      <c r="K7858" t="s">
        <v>23592</v>
      </c>
      <c r="L7858" t="s">
        <v>8903</v>
      </c>
      <c r="M7858">
        <v>0</v>
      </c>
      <c r="N7858" t="s">
        <v>113</v>
      </c>
      <c r="O7858" t="s">
        <v>13812</v>
      </c>
      <c r="P7858">
        <v>1</v>
      </c>
    </row>
    <row r="7859" spans="1:24" hidden="1" x14ac:dyDescent="0.3">
      <c r="A7859" t="s">
        <v>23599</v>
      </c>
      <c r="B7859" t="s">
        <v>8174</v>
      </c>
      <c r="C7859" t="s">
        <v>23600</v>
      </c>
      <c r="D7859" t="s">
        <v>23601</v>
      </c>
      <c r="E7859" t="s">
        <v>113</v>
      </c>
      <c r="F7859" t="s">
        <v>23602</v>
      </c>
      <c r="G7859" t="s">
        <v>1356</v>
      </c>
      <c r="H7859" t="s">
        <v>1148</v>
      </c>
      <c r="I7859" t="s">
        <v>2289</v>
      </c>
      <c r="J7859" t="s">
        <v>23603</v>
      </c>
      <c r="K7859" t="s">
        <v>23604</v>
      </c>
      <c r="L7859" t="s">
        <v>120</v>
      </c>
      <c r="M7859">
        <v>40</v>
      </c>
      <c r="N7859" t="s">
        <v>9085</v>
      </c>
      <c r="O7859" t="s">
        <v>9285</v>
      </c>
      <c r="P7859">
        <v>3</v>
      </c>
      <c r="Q7859">
        <v>1499</v>
      </c>
      <c r="R7859">
        <v>340</v>
      </c>
      <c r="S7859">
        <v>166</v>
      </c>
      <c r="T7859">
        <v>30</v>
      </c>
      <c r="U7859">
        <v>230</v>
      </c>
      <c r="V7859">
        <v>300</v>
      </c>
      <c r="W7859">
        <v>1.52898</v>
      </c>
      <c r="X7859">
        <v>1.834776</v>
      </c>
    </row>
    <row r="7860" spans="1:24" hidden="1" x14ac:dyDescent="0.3">
      <c r="A7860" t="s">
        <v>23605</v>
      </c>
      <c r="B7860" t="s">
        <v>8617</v>
      </c>
      <c r="C7860" t="s">
        <v>23600</v>
      </c>
      <c r="D7860" t="s">
        <v>23601</v>
      </c>
      <c r="E7860" t="s">
        <v>113</v>
      </c>
      <c r="F7860" t="s">
        <v>23602</v>
      </c>
      <c r="G7860" t="s">
        <v>1356</v>
      </c>
      <c r="H7860" t="s">
        <v>1148</v>
      </c>
      <c r="I7860" t="s">
        <v>2289</v>
      </c>
      <c r="J7860" t="s">
        <v>23603</v>
      </c>
      <c r="K7860" t="s">
        <v>23604</v>
      </c>
      <c r="L7860" t="s">
        <v>120</v>
      </c>
      <c r="M7860">
        <v>40</v>
      </c>
      <c r="N7860" t="s">
        <v>9085</v>
      </c>
      <c r="O7860" t="s">
        <v>23606</v>
      </c>
      <c r="P7860">
        <v>3</v>
      </c>
      <c r="Q7860">
        <v>1450</v>
      </c>
      <c r="R7860">
        <v>400</v>
      </c>
      <c r="S7860">
        <v>180</v>
      </c>
      <c r="T7860">
        <v>30</v>
      </c>
      <c r="U7860">
        <v>230</v>
      </c>
      <c r="V7860">
        <v>300</v>
      </c>
      <c r="W7860">
        <v>1.74</v>
      </c>
      <c r="X7860">
        <v>2.0880000000000001</v>
      </c>
    </row>
    <row r="7861" spans="1:24" hidden="1" x14ac:dyDescent="0.3">
      <c r="A7861" t="s">
        <v>23607</v>
      </c>
      <c r="B7861" t="s">
        <v>8179</v>
      </c>
      <c r="C7861" t="s">
        <v>23600</v>
      </c>
      <c r="D7861" t="s">
        <v>23601</v>
      </c>
      <c r="E7861" t="s">
        <v>113</v>
      </c>
      <c r="F7861" t="s">
        <v>23602</v>
      </c>
      <c r="G7861" t="s">
        <v>1356</v>
      </c>
      <c r="H7861" t="s">
        <v>1148</v>
      </c>
      <c r="I7861" t="s">
        <v>2289</v>
      </c>
      <c r="J7861" t="s">
        <v>23603</v>
      </c>
      <c r="K7861" t="s">
        <v>23604</v>
      </c>
      <c r="L7861" t="s">
        <v>120</v>
      </c>
      <c r="M7861">
        <v>40</v>
      </c>
      <c r="N7861" t="s">
        <v>9085</v>
      </c>
      <c r="O7861" t="s">
        <v>11880</v>
      </c>
      <c r="P7861">
        <v>3</v>
      </c>
      <c r="Q7861">
        <v>400</v>
      </c>
      <c r="R7861">
        <v>300</v>
      </c>
      <c r="S7861">
        <v>100</v>
      </c>
      <c r="W7861">
        <v>0.36</v>
      </c>
      <c r="X7861">
        <v>0.432</v>
      </c>
    </row>
    <row r="7862" spans="1:24" hidden="1" x14ac:dyDescent="0.3">
      <c r="A7862" t="s">
        <v>23608</v>
      </c>
      <c r="B7862" t="s">
        <v>8174</v>
      </c>
      <c r="C7862" t="s">
        <v>23609</v>
      </c>
      <c r="D7862" t="s">
        <v>23610</v>
      </c>
      <c r="E7862" t="s">
        <v>113</v>
      </c>
      <c r="F7862" t="s">
        <v>23611</v>
      </c>
      <c r="G7862" t="s">
        <v>247</v>
      </c>
      <c r="H7862" t="s">
        <v>371</v>
      </c>
      <c r="I7862" t="s">
        <v>344</v>
      </c>
      <c r="J7862" t="s">
        <v>23612</v>
      </c>
      <c r="K7862" t="s">
        <v>23613</v>
      </c>
      <c r="L7862" t="s">
        <v>8903</v>
      </c>
      <c r="M7862">
        <v>30</v>
      </c>
      <c r="N7862" t="s">
        <v>8442</v>
      </c>
      <c r="O7862" t="s">
        <v>8654</v>
      </c>
      <c r="P7862">
        <v>3</v>
      </c>
      <c r="Q7862">
        <v>2000</v>
      </c>
      <c r="R7862">
        <v>445</v>
      </c>
      <c r="T7862">
        <v>20</v>
      </c>
      <c r="U7862">
        <v>175</v>
      </c>
      <c r="V7862">
        <v>250</v>
      </c>
      <c r="W7862">
        <v>2.67</v>
      </c>
      <c r="X7862">
        <v>3.2039999999999997</v>
      </c>
    </row>
    <row r="7863" spans="1:24" hidden="1" x14ac:dyDescent="0.3">
      <c r="A7863" t="s">
        <v>23614</v>
      </c>
      <c r="B7863" t="s">
        <v>8179</v>
      </c>
      <c r="C7863" t="s">
        <v>23609</v>
      </c>
      <c r="D7863" t="s">
        <v>23610</v>
      </c>
      <c r="E7863" t="s">
        <v>113</v>
      </c>
      <c r="F7863" t="s">
        <v>23611</v>
      </c>
      <c r="G7863" t="s">
        <v>247</v>
      </c>
      <c r="H7863" t="s">
        <v>371</v>
      </c>
      <c r="I7863" t="s">
        <v>344</v>
      </c>
      <c r="J7863" t="s">
        <v>23612</v>
      </c>
      <c r="K7863" t="s">
        <v>23613</v>
      </c>
      <c r="L7863" t="s">
        <v>8903</v>
      </c>
      <c r="M7863">
        <v>30</v>
      </c>
      <c r="N7863" t="s">
        <v>8614</v>
      </c>
      <c r="O7863" t="s">
        <v>11475</v>
      </c>
      <c r="P7863">
        <v>3</v>
      </c>
      <c r="Q7863">
        <v>420</v>
      </c>
      <c r="R7863">
        <v>342</v>
      </c>
      <c r="W7863">
        <v>0.43092000000000003</v>
      </c>
      <c r="X7863">
        <v>0.51710400000000001</v>
      </c>
    </row>
    <row r="7864" spans="1:24" hidden="1" x14ac:dyDescent="0.3">
      <c r="A7864" t="s">
        <v>23615</v>
      </c>
      <c r="B7864" t="s">
        <v>8536</v>
      </c>
      <c r="C7864" t="s">
        <v>23609</v>
      </c>
      <c r="D7864" t="s">
        <v>23610</v>
      </c>
      <c r="E7864" t="s">
        <v>113</v>
      </c>
      <c r="F7864" t="s">
        <v>23611</v>
      </c>
      <c r="G7864" t="s">
        <v>247</v>
      </c>
      <c r="H7864" t="s">
        <v>371</v>
      </c>
      <c r="I7864" t="s">
        <v>344</v>
      </c>
      <c r="J7864" t="s">
        <v>23612</v>
      </c>
      <c r="K7864" t="s">
        <v>23613</v>
      </c>
      <c r="L7864" t="s">
        <v>8903</v>
      </c>
      <c r="M7864">
        <v>30</v>
      </c>
      <c r="N7864" t="s">
        <v>8614</v>
      </c>
      <c r="O7864" t="s">
        <v>11268</v>
      </c>
      <c r="P7864">
        <v>3</v>
      </c>
      <c r="Q7864">
        <v>409</v>
      </c>
      <c r="R7864">
        <v>269</v>
      </c>
      <c r="W7864">
        <v>0.330063</v>
      </c>
      <c r="X7864">
        <v>0.39607559999999997</v>
      </c>
    </row>
    <row r="7865" spans="1:24" hidden="1" x14ac:dyDescent="0.3">
      <c r="A7865" t="s">
        <v>23616</v>
      </c>
      <c r="B7865" t="s">
        <v>8539</v>
      </c>
      <c r="C7865" t="s">
        <v>23609</v>
      </c>
      <c r="D7865" t="s">
        <v>23610</v>
      </c>
      <c r="E7865" t="s">
        <v>113</v>
      </c>
      <c r="F7865" t="s">
        <v>23611</v>
      </c>
      <c r="G7865" t="s">
        <v>247</v>
      </c>
      <c r="H7865" t="s">
        <v>371</v>
      </c>
      <c r="I7865" t="s">
        <v>344</v>
      </c>
      <c r="J7865" t="s">
        <v>23612</v>
      </c>
      <c r="K7865" t="s">
        <v>23613</v>
      </c>
      <c r="L7865" t="s">
        <v>8903</v>
      </c>
      <c r="M7865">
        <v>30</v>
      </c>
      <c r="N7865" t="s">
        <v>8614</v>
      </c>
      <c r="O7865" t="s">
        <v>23617</v>
      </c>
      <c r="P7865">
        <v>3</v>
      </c>
      <c r="Q7865">
        <v>419</v>
      </c>
      <c r="R7865">
        <v>269</v>
      </c>
      <c r="W7865">
        <v>0.33813300000000002</v>
      </c>
      <c r="X7865">
        <v>0.4057596</v>
      </c>
    </row>
    <row r="7866" spans="1:24" hidden="1" x14ac:dyDescent="0.3">
      <c r="A7866" t="s">
        <v>23618</v>
      </c>
      <c r="B7866" t="s">
        <v>8211</v>
      </c>
      <c r="C7866" t="s">
        <v>23609</v>
      </c>
      <c r="D7866" t="s">
        <v>23610</v>
      </c>
      <c r="E7866" t="s">
        <v>113</v>
      </c>
      <c r="F7866" t="s">
        <v>23611</v>
      </c>
      <c r="G7866" t="s">
        <v>247</v>
      </c>
      <c r="H7866" t="s">
        <v>371</v>
      </c>
      <c r="I7866" t="s">
        <v>344</v>
      </c>
      <c r="J7866" t="s">
        <v>23612</v>
      </c>
      <c r="K7866" t="s">
        <v>23613</v>
      </c>
      <c r="L7866" t="s">
        <v>8903</v>
      </c>
      <c r="M7866">
        <v>27</v>
      </c>
      <c r="N7866" t="s">
        <v>10031</v>
      </c>
      <c r="O7866" t="s">
        <v>17679</v>
      </c>
      <c r="P7866">
        <v>1</v>
      </c>
      <c r="Q7866">
        <v>0.6</v>
      </c>
      <c r="T7866">
        <v>40</v>
      </c>
      <c r="W7866">
        <v>0.28274333882308139</v>
      </c>
      <c r="X7866">
        <v>0.45238934211693027</v>
      </c>
    </row>
    <row r="7867" spans="1:24" hidden="1" x14ac:dyDescent="0.3">
      <c r="A7867" t="s">
        <v>23619</v>
      </c>
      <c r="B7867" t="s">
        <v>1304</v>
      </c>
      <c r="C7867" t="s">
        <v>23609</v>
      </c>
      <c r="D7867" t="s">
        <v>23610</v>
      </c>
      <c r="E7867" t="s">
        <v>113</v>
      </c>
      <c r="F7867" t="s">
        <v>23611</v>
      </c>
      <c r="G7867" t="s">
        <v>247</v>
      </c>
      <c r="H7867" t="s">
        <v>371</v>
      </c>
      <c r="I7867" t="s">
        <v>344</v>
      </c>
      <c r="J7867" t="s">
        <v>23612</v>
      </c>
      <c r="K7867" t="s">
        <v>23613</v>
      </c>
      <c r="L7867" t="s">
        <v>8903</v>
      </c>
      <c r="M7867">
        <v>0</v>
      </c>
      <c r="N7867" t="s">
        <v>113</v>
      </c>
      <c r="O7867" t="s">
        <v>13812</v>
      </c>
      <c r="P7867">
        <v>1</v>
      </c>
    </row>
    <row r="7868" spans="1:24" hidden="1" x14ac:dyDescent="0.3">
      <c r="A7868" t="s">
        <v>23620</v>
      </c>
      <c r="B7868" t="s">
        <v>8174</v>
      </c>
      <c r="C7868" t="s">
        <v>23621</v>
      </c>
      <c r="D7868" t="s">
        <v>23622</v>
      </c>
      <c r="E7868" t="s">
        <v>113</v>
      </c>
      <c r="F7868" t="s">
        <v>23623</v>
      </c>
      <c r="G7868" t="s">
        <v>1356</v>
      </c>
      <c r="H7868" t="s">
        <v>127</v>
      </c>
      <c r="I7868" t="s">
        <v>447</v>
      </c>
      <c r="J7868" t="s">
        <v>23624</v>
      </c>
      <c r="K7868" t="s">
        <v>23625</v>
      </c>
      <c r="L7868" t="s">
        <v>120</v>
      </c>
      <c r="M7868">
        <v>40</v>
      </c>
      <c r="N7868" t="s">
        <v>9971</v>
      </c>
      <c r="O7868" t="s">
        <v>9481</v>
      </c>
      <c r="P7868">
        <v>3</v>
      </c>
      <c r="Q7868">
        <v>1498</v>
      </c>
      <c r="R7868">
        <v>398</v>
      </c>
      <c r="S7868">
        <v>158</v>
      </c>
      <c r="T7868">
        <v>30</v>
      </c>
      <c r="U7868">
        <v>150</v>
      </c>
      <c r="V7868">
        <v>270</v>
      </c>
      <c r="W7868">
        <v>1.7886120000000001</v>
      </c>
      <c r="X7868">
        <v>2.1463344000000002</v>
      </c>
    </row>
    <row r="7869" spans="1:24" hidden="1" x14ac:dyDescent="0.3">
      <c r="A7869" t="s">
        <v>23626</v>
      </c>
      <c r="B7869" t="s">
        <v>8617</v>
      </c>
      <c r="C7869" t="s">
        <v>23621</v>
      </c>
      <c r="D7869" t="s">
        <v>23622</v>
      </c>
      <c r="E7869" t="s">
        <v>113</v>
      </c>
      <c r="F7869" t="s">
        <v>23623</v>
      </c>
      <c r="G7869" t="s">
        <v>1356</v>
      </c>
      <c r="H7869" t="s">
        <v>127</v>
      </c>
      <c r="I7869" t="s">
        <v>447</v>
      </c>
      <c r="J7869" t="s">
        <v>23624</v>
      </c>
      <c r="K7869" t="s">
        <v>23625</v>
      </c>
      <c r="L7869" t="s">
        <v>120</v>
      </c>
      <c r="M7869">
        <v>40</v>
      </c>
      <c r="N7869" t="s">
        <v>9971</v>
      </c>
      <c r="O7869" t="s">
        <v>8787</v>
      </c>
      <c r="P7869">
        <v>3</v>
      </c>
      <c r="Q7869">
        <v>900</v>
      </c>
      <c r="R7869">
        <v>265</v>
      </c>
      <c r="S7869">
        <v>120</v>
      </c>
      <c r="T7869">
        <v>30</v>
      </c>
      <c r="U7869">
        <v>150</v>
      </c>
      <c r="V7869">
        <v>270</v>
      </c>
      <c r="W7869">
        <v>0.71550000000000002</v>
      </c>
      <c r="X7869">
        <v>0.85860000000000003</v>
      </c>
    </row>
    <row r="7870" spans="1:24" hidden="1" x14ac:dyDescent="0.3">
      <c r="A7870" t="s">
        <v>23627</v>
      </c>
      <c r="B7870" t="s">
        <v>8179</v>
      </c>
      <c r="C7870" t="s">
        <v>23621</v>
      </c>
      <c r="D7870" t="s">
        <v>23622</v>
      </c>
      <c r="E7870" t="s">
        <v>113</v>
      </c>
      <c r="F7870" t="s">
        <v>23623</v>
      </c>
      <c r="G7870" t="s">
        <v>1356</v>
      </c>
      <c r="H7870" t="s">
        <v>127</v>
      </c>
      <c r="I7870" t="s">
        <v>447</v>
      </c>
      <c r="J7870" t="s">
        <v>23624</v>
      </c>
      <c r="K7870" t="s">
        <v>23625</v>
      </c>
      <c r="L7870" t="s">
        <v>120</v>
      </c>
      <c r="M7870">
        <v>40</v>
      </c>
      <c r="N7870" t="s">
        <v>9971</v>
      </c>
      <c r="O7870" t="s">
        <v>12831</v>
      </c>
      <c r="P7870">
        <v>4</v>
      </c>
      <c r="Q7870">
        <v>560</v>
      </c>
      <c r="R7870">
        <v>492</v>
      </c>
      <c r="S7870">
        <v>133</v>
      </c>
      <c r="W7870">
        <v>1.1020799999999999</v>
      </c>
      <c r="X7870">
        <v>1.3224959999999999</v>
      </c>
    </row>
    <row r="7871" spans="1:24" hidden="1" x14ac:dyDescent="0.3">
      <c r="A7871" t="s">
        <v>23628</v>
      </c>
      <c r="B7871" t="s">
        <v>8536</v>
      </c>
      <c r="C7871" t="s">
        <v>23621</v>
      </c>
      <c r="D7871" t="s">
        <v>23622</v>
      </c>
      <c r="E7871" t="s">
        <v>113</v>
      </c>
      <c r="F7871" t="s">
        <v>23623</v>
      </c>
      <c r="G7871" t="s">
        <v>1356</v>
      </c>
      <c r="H7871" t="s">
        <v>127</v>
      </c>
      <c r="I7871" t="s">
        <v>447</v>
      </c>
      <c r="J7871" t="s">
        <v>23624</v>
      </c>
      <c r="K7871" t="s">
        <v>23625</v>
      </c>
      <c r="L7871" t="s">
        <v>120</v>
      </c>
      <c r="M7871">
        <v>40</v>
      </c>
      <c r="N7871" t="s">
        <v>9971</v>
      </c>
      <c r="O7871" t="s">
        <v>12063</v>
      </c>
      <c r="P7871">
        <v>3</v>
      </c>
      <c r="Q7871">
        <v>445</v>
      </c>
      <c r="R7871">
        <v>360</v>
      </c>
      <c r="S7871">
        <v>110</v>
      </c>
      <c r="W7871">
        <v>0.48060000000000003</v>
      </c>
      <c r="X7871">
        <v>0.57672000000000001</v>
      </c>
    </row>
    <row r="7872" spans="1:24" hidden="1" x14ac:dyDescent="0.3">
      <c r="A7872" t="s">
        <v>23629</v>
      </c>
      <c r="B7872" t="s">
        <v>8539</v>
      </c>
      <c r="C7872" t="s">
        <v>23621</v>
      </c>
      <c r="D7872" t="s">
        <v>23622</v>
      </c>
      <c r="E7872" t="s">
        <v>113</v>
      </c>
      <c r="F7872" t="s">
        <v>23623</v>
      </c>
      <c r="G7872" t="s">
        <v>1356</v>
      </c>
      <c r="H7872" t="s">
        <v>127</v>
      </c>
      <c r="I7872" t="s">
        <v>447</v>
      </c>
      <c r="J7872" t="s">
        <v>23624</v>
      </c>
      <c r="K7872" t="s">
        <v>23625</v>
      </c>
      <c r="L7872" t="s">
        <v>120</v>
      </c>
      <c r="M7872">
        <v>40</v>
      </c>
      <c r="N7872" t="s">
        <v>9971</v>
      </c>
      <c r="O7872" t="s">
        <v>13462</v>
      </c>
      <c r="P7872">
        <v>2</v>
      </c>
      <c r="Q7872">
        <v>560</v>
      </c>
      <c r="R7872">
        <v>492</v>
      </c>
      <c r="S7872">
        <v>133</v>
      </c>
      <c r="W7872">
        <v>0.55103999999999997</v>
      </c>
      <c r="X7872">
        <v>0.66124799999999995</v>
      </c>
    </row>
    <row r="7873" spans="1:24" hidden="1" x14ac:dyDescent="0.3">
      <c r="A7873" t="s">
        <v>23630</v>
      </c>
      <c r="B7873" t="s">
        <v>8174</v>
      </c>
      <c r="C7873" t="s">
        <v>23631</v>
      </c>
      <c r="D7873" t="s">
        <v>23632</v>
      </c>
      <c r="E7873" t="s">
        <v>113</v>
      </c>
      <c r="F7873" t="s">
        <v>23633</v>
      </c>
      <c r="G7873" t="s">
        <v>247</v>
      </c>
      <c r="H7873" t="s">
        <v>371</v>
      </c>
      <c r="I7873" t="s">
        <v>310</v>
      </c>
      <c r="J7873" t="s">
        <v>23634</v>
      </c>
      <c r="K7873" t="s">
        <v>23635</v>
      </c>
      <c r="L7873" t="s">
        <v>8903</v>
      </c>
      <c r="M7873">
        <v>30</v>
      </c>
      <c r="N7873" t="s">
        <v>8614</v>
      </c>
      <c r="O7873" t="s">
        <v>9835</v>
      </c>
      <c r="P7873">
        <v>3</v>
      </c>
      <c r="Q7873">
        <v>694</v>
      </c>
      <c r="R7873">
        <v>408</v>
      </c>
      <c r="T7873">
        <v>80</v>
      </c>
      <c r="U7873">
        <v>180</v>
      </c>
      <c r="V7873">
        <v>270</v>
      </c>
      <c r="W7873">
        <v>0.84945599999999999</v>
      </c>
      <c r="X7873">
        <v>1.0193471999999999</v>
      </c>
    </row>
    <row r="7874" spans="1:24" hidden="1" x14ac:dyDescent="0.3">
      <c r="A7874" t="s">
        <v>23636</v>
      </c>
      <c r="B7874" t="s">
        <v>8617</v>
      </c>
      <c r="C7874" t="s">
        <v>23631</v>
      </c>
      <c r="D7874" t="s">
        <v>23632</v>
      </c>
      <c r="E7874" t="s">
        <v>113</v>
      </c>
      <c r="F7874" t="s">
        <v>23633</v>
      </c>
      <c r="G7874" t="s">
        <v>247</v>
      </c>
      <c r="H7874" t="s">
        <v>371</v>
      </c>
      <c r="I7874" t="s">
        <v>310</v>
      </c>
      <c r="J7874" t="s">
        <v>23634</v>
      </c>
      <c r="K7874" t="s">
        <v>23635</v>
      </c>
      <c r="L7874" t="s">
        <v>8903</v>
      </c>
      <c r="M7874">
        <v>30</v>
      </c>
      <c r="N7874" t="s">
        <v>9659</v>
      </c>
      <c r="O7874" t="s">
        <v>10476</v>
      </c>
      <c r="P7874">
        <v>3</v>
      </c>
      <c r="Q7874">
        <v>1500</v>
      </c>
      <c r="R7874">
        <v>469</v>
      </c>
      <c r="T7874">
        <v>80</v>
      </c>
      <c r="U7874">
        <v>180</v>
      </c>
      <c r="V7874">
        <v>270</v>
      </c>
      <c r="W7874">
        <v>2.1105</v>
      </c>
      <c r="X7874">
        <v>2.5326</v>
      </c>
    </row>
    <row r="7875" spans="1:24" hidden="1" x14ac:dyDescent="0.3">
      <c r="A7875" t="s">
        <v>23637</v>
      </c>
      <c r="B7875" t="s">
        <v>8179</v>
      </c>
      <c r="C7875" t="s">
        <v>23631</v>
      </c>
      <c r="D7875" t="s">
        <v>23632</v>
      </c>
      <c r="E7875" t="s">
        <v>113</v>
      </c>
      <c r="F7875" t="s">
        <v>23633</v>
      </c>
      <c r="G7875" t="s">
        <v>247</v>
      </c>
      <c r="H7875" t="s">
        <v>371</v>
      </c>
      <c r="I7875" t="s">
        <v>310</v>
      </c>
      <c r="J7875" t="s">
        <v>23634</v>
      </c>
      <c r="K7875" t="s">
        <v>23635</v>
      </c>
      <c r="L7875" t="s">
        <v>8903</v>
      </c>
      <c r="M7875">
        <v>30</v>
      </c>
      <c r="N7875" t="s">
        <v>8614</v>
      </c>
      <c r="O7875" t="s">
        <v>16290</v>
      </c>
      <c r="P7875">
        <v>3</v>
      </c>
      <c r="Q7875">
        <v>533</v>
      </c>
      <c r="R7875">
        <v>398</v>
      </c>
      <c r="W7875">
        <v>0.63640200000000002</v>
      </c>
      <c r="X7875">
        <v>0.76368239999999998</v>
      </c>
    </row>
    <row r="7876" spans="1:24" hidden="1" x14ac:dyDescent="0.3">
      <c r="A7876" t="s">
        <v>23638</v>
      </c>
      <c r="B7876" t="s">
        <v>1304</v>
      </c>
      <c r="C7876" t="s">
        <v>23631</v>
      </c>
      <c r="D7876" t="s">
        <v>23632</v>
      </c>
      <c r="E7876" t="s">
        <v>113</v>
      </c>
      <c r="F7876" t="s">
        <v>23633</v>
      </c>
      <c r="G7876" t="s">
        <v>247</v>
      </c>
      <c r="H7876" t="s">
        <v>371</v>
      </c>
      <c r="I7876" t="s">
        <v>310</v>
      </c>
      <c r="J7876" t="s">
        <v>23634</v>
      </c>
      <c r="K7876" t="s">
        <v>23635</v>
      </c>
      <c r="L7876" t="s">
        <v>8903</v>
      </c>
      <c r="M7876">
        <v>0</v>
      </c>
      <c r="N7876" t="s">
        <v>113</v>
      </c>
      <c r="O7876" t="s">
        <v>13812</v>
      </c>
      <c r="P7876">
        <v>1</v>
      </c>
    </row>
    <row r="7877" spans="1:24" hidden="1" x14ac:dyDescent="0.3">
      <c r="A7877" t="s">
        <v>23639</v>
      </c>
      <c r="B7877" t="s">
        <v>8174</v>
      </c>
      <c r="C7877" t="s">
        <v>23640</v>
      </c>
      <c r="D7877" t="s">
        <v>23641</v>
      </c>
      <c r="E7877" t="s">
        <v>113</v>
      </c>
      <c r="F7877" t="s">
        <v>23642</v>
      </c>
      <c r="G7877" t="s">
        <v>247</v>
      </c>
      <c r="H7877" t="s">
        <v>371</v>
      </c>
      <c r="I7877" t="s">
        <v>310</v>
      </c>
      <c r="J7877" t="s">
        <v>23643</v>
      </c>
      <c r="K7877" t="s">
        <v>23644</v>
      </c>
      <c r="L7877" t="s">
        <v>8903</v>
      </c>
      <c r="M7877">
        <v>30</v>
      </c>
      <c r="N7877" t="s">
        <v>8614</v>
      </c>
      <c r="O7877" t="s">
        <v>9835</v>
      </c>
      <c r="P7877">
        <v>3</v>
      </c>
      <c r="Q7877">
        <v>694</v>
      </c>
      <c r="R7877">
        <v>408</v>
      </c>
      <c r="T7877">
        <v>90</v>
      </c>
      <c r="U7877">
        <v>160</v>
      </c>
      <c r="V7877">
        <v>250</v>
      </c>
      <c r="W7877">
        <v>0.84945599999999999</v>
      </c>
      <c r="X7877">
        <v>1.0193471999999999</v>
      </c>
    </row>
    <row r="7878" spans="1:24" hidden="1" x14ac:dyDescent="0.3">
      <c r="A7878" t="s">
        <v>23645</v>
      </c>
      <c r="B7878" t="s">
        <v>8617</v>
      </c>
      <c r="C7878" t="s">
        <v>23640</v>
      </c>
      <c r="D7878" t="s">
        <v>23641</v>
      </c>
      <c r="E7878" t="s">
        <v>113</v>
      </c>
      <c r="F7878" t="s">
        <v>23642</v>
      </c>
      <c r="G7878" t="s">
        <v>247</v>
      </c>
      <c r="H7878" t="s">
        <v>371</v>
      </c>
      <c r="I7878" t="s">
        <v>310</v>
      </c>
      <c r="J7878" t="s">
        <v>23643</v>
      </c>
      <c r="K7878" t="s">
        <v>23644</v>
      </c>
      <c r="L7878" t="s">
        <v>8903</v>
      </c>
      <c r="M7878">
        <v>30</v>
      </c>
      <c r="N7878" t="s">
        <v>9659</v>
      </c>
      <c r="O7878" t="s">
        <v>10476</v>
      </c>
      <c r="P7878">
        <v>3</v>
      </c>
      <c r="Q7878">
        <v>1500</v>
      </c>
      <c r="R7878">
        <v>469</v>
      </c>
      <c r="T7878">
        <v>90</v>
      </c>
      <c r="U7878">
        <v>160</v>
      </c>
      <c r="V7878">
        <v>250</v>
      </c>
      <c r="W7878">
        <v>2.1105</v>
      </c>
      <c r="X7878">
        <v>2.5326</v>
      </c>
    </row>
    <row r="7879" spans="1:24" hidden="1" x14ac:dyDescent="0.3">
      <c r="A7879" t="s">
        <v>23646</v>
      </c>
      <c r="B7879" t="s">
        <v>8179</v>
      </c>
      <c r="C7879" t="s">
        <v>23640</v>
      </c>
      <c r="D7879" t="s">
        <v>23641</v>
      </c>
      <c r="E7879" t="s">
        <v>113</v>
      </c>
      <c r="F7879" t="s">
        <v>23642</v>
      </c>
      <c r="G7879" t="s">
        <v>247</v>
      </c>
      <c r="H7879" t="s">
        <v>371</v>
      </c>
      <c r="I7879" t="s">
        <v>310</v>
      </c>
      <c r="J7879" t="s">
        <v>23643</v>
      </c>
      <c r="K7879" t="s">
        <v>23644</v>
      </c>
      <c r="L7879" t="s">
        <v>8903</v>
      </c>
      <c r="M7879">
        <v>30</v>
      </c>
      <c r="N7879" t="s">
        <v>8614</v>
      </c>
      <c r="O7879" t="s">
        <v>16290</v>
      </c>
      <c r="P7879">
        <v>3</v>
      </c>
      <c r="Q7879">
        <v>533</v>
      </c>
      <c r="R7879">
        <v>398</v>
      </c>
      <c r="W7879">
        <v>0.63640200000000002</v>
      </c>
      <c r="X7879">
        <v>0.76368239999999998</v>
      </c>
    </row>
    <row r="7880" spans="1:24" hidden="1" x14ac:dyDescent="0.3">
      <c r="A7880" t="s">
        <v>23647</v>
      </c>
      <c r="B7880" t="s">
        <v>1304</v>
      </c>
      <c r="C7880" t="s">
        <v>23640</v>
      </c>
      <c r="D7880" t="s">
        <v>23641</v>
      </c>
      <c r="E7880" t="s">
        <v>113</v>
      </c>
      <c r="F7880" t="s">
        <v>23642</v>
      </c>
      <c r="G7880" t="s">
        <v>247</v>
      </c>
      <c r="H7880" t="s">
        <v>371</v>
      </c>
      <c r="I7880" t="s">
        <v>310</v>
      </c>
      <c r="J7880" t="s">
        <v>23643</v>
      </c>
      <c r="K7880" t="s">
        <v>23644</v>
      </c>
      <c r="L7880" t="s">
        <v>8903</v>
      </c>
      <c r="M7880">
        <v>0</v>
      </c>
      <c r="N7880" t="s">
        <v>113</v>
      </c>
      <c r="O7880" t="s">
        <v>13812</v>
      </c>
      <c r="P7880">
        <v>1</v>
      </c>
    </row>
    <row r="7881" spans="1:24" hidden="1" x14ac:dyDescent="0.3">
      <c r="A7881" t="s">
        <v>23648</v>
      </c>
      <c r="B7881" t="s">
        <v>8179</v>
      </c>
      <c r="C7881" t="s">
        <v>4925</v>
      </c>
      <c r="D7881" t="s">
        <v>23649</v>
      </c>
      <c r="E7881" t="s">
        <v>113</v>
      </c>
      <c r="F7881" t="s">
        <v>113</v>
      </c>
      <c r="G7881" t="s">
        <v>113</v>
      </c>
      <c r="H7881" t="s">
        <v>113</v>
      </c>
      <c r="I7881" t="s">
        <v>540</v>
      </c>
      <c r="J7881" t="s">
        <v>113</v>
      </c>
      <c r="K7881" t="s">
        <v>113</v>
      </c>
      <c r="L7881" t="s">
        <v>113</v>
      </c>
      <c r="M7881">
        <v>62</v>
      </c>
      <c r="N7881" t="s">
        <v>9085</v>
      </c>
      <c r="O7881" t="s">
        <v>9131</v>
      </c>
      <c r="P7881">
        <v>2</v>
      </c>
      <c r="Q7881">
        <v>210</v>
      </c>
      <c r="R7881">
        <v>210</v>
      </c>
      <c r="W7881">
        <v>8.8200000000000001E-2</v>
      </c>
      <c r="X7881">
        <v>0.10584</v>
      </c>
    </row>
    <row r="7882" spans="1:24" hidden="1" x14ac:dyDescent="0.3">
      <c r="A7882" t="s">
        <v>23650</v>
      </c>
      <c r="B7882" t="s">
        <v>8536</v>
      </c>
      <c r="C7882" t="s">
        <v>4925</v>
      </c>
      <c r="D7882" t="s">
        <v>23649</v>
      </c>
      <c r="E7882" t="s">
        <v>113</v>
      </c>
      <c r="F7882" t="s">
        <v>113</v>
      </c>
      <c r="G7882" t="s">
        <v>113</v>
      </c>
      <c r="H7882" t="s">
        <v>113</v>
      </c>
      <c r="I7882" t="s">
        <v>540</v>
      </c>
      <c r="J7882" t="s">
        <v>113</v>
      </c>
      <c r="K7882" t="s">
        <v>113</v>
      </c>
      <c r="L7882" t="s">
        <v>113</v>
      </c>
      <c r="M7882">
        <v>64</v>
      </c>
      <c r="N7882" t="s">
        <v>9085</v>
      </c>
      <c r="O7882" t="s">
        <v>23651</v>
      </c>
      <c r="P7882">
        <v>1</v>
      </c>
      <c r="Q7882">
        <v>400</v>
      </c>
      <c r="R7882">
        <v>300</v>
      </c>
      <c r="W7882">
        <v>0.12</v>
      </c>
      <c r="X7882">
        <v>0.14399999999999999</v>
      </c>
    </row>
    <row r="7883" spans="1:24" hidden="1" x14ac:dyDescent="0.3">
      <c r="A7883" t="s">
        <v>23652</v>
      </c>
      <c r="B7883" t="s">
        <v>8211</v>
      </c>
      <c r="C7883" t="s">
        <v>4925</v>
      </c>
      <c r="D7883" t="s">
        <v>23649</v>
      </c>
      <c r="E7883" t="s">
        <v>113</v>
      </c>
      <c r="F7883" t="s">
        <v>113</v>
      </c>
      <c r="G7883" t="s">
        <v>113</v>
      </c>
      <c r="H7883" t="s">
        <v>113</v>
      </c>
      <c r="I7883" t="s">
        <v>540</v>
      </c>
      <c r="J7883" t="s">
        <v>113</v>
      </c>
      <c r="K7883" t="s">
        <v>113</v>
      </c>
      <c r="L7883" t="s">
        <v>113</v>
      </c>
      <c r="M7883">
        <v>62</v>
      </c>
      <c r="N7883" t="s">
        <v>10031</v>
      </c>
      <c r="O7883" t="s">
        <v>23653</v>
      </c>
      <c r="P7883">
        <v>1</v>
      </c>
      <c r="Q7883">
        <v>0.9</v>
      </c>
      <c r="W7883">
        <v>0.63617251235193317</v>
      </c>
      <c r="X7883">
        <v>1.0178760197630932</v>
      </c>
    </row>
    <row r="7884" spans="1:24" hidden="1" x14ac:dyDescent="0.3">
      <c r="A7884" t="s">
        <v>23654</v>
      </c>
      <c r="B7884" t="s">
        <v>8174</v>
      </c>
      <c r="C7884" t="s">
        <v>4925</v>
      </c>
      <c r="D7884" t="s">
        <v>23649</v>
      </c>
      <c r="E7884" t="s">
        <v>113</v>
      </c>
      <c r="F7884" t="s">
        <v>113</v>
      </c>
      <c r="G7884" t="s">
        <v>113</v>
      </c>
      <c r="H7884" t="s">
        <v>113</v>
      </c>
      <c r="I7884" t="s">
        <v>540</v>
      </c>
      <c r="J7884" t="s">
        <v>113</v>
      </c>
      <c r="K7884" t="s">
        <v>113</v>
      </c>
      <c r="L7884" t="s">
        <v>113</v>
      </c>
      <c r="M7884">
        <v>64</v>
      </c>
      <c r="N7884" t="s">
        <v>9085</v>
      </c>
      <c r="O7884" t="s">
        <v>23414</v>
      </c>
      <c r="P7884">
        <v>2</v>
      </c>
      <c r="Q7884">
        <v>2580</v>
      </c>
      <c r="R7884">
        <v>590</v>
      </c>
      <c r="T7884">
        <v>100</v>
      </c>
      <c r="U7884">
        <v>285</v>
      </c>
      <c r="W7884">
        <v>3.0444</v>
      </c>
      <c r="X7884">
        <v>3.6532799999999996</v>
      </c>
    </row>
    <row r="7885" spans="1:24" hidden="1" x14ac:dyDescent="0.3">
      <c r="A7885" t="s">
        <v>23655</v>
      </c>
      <c r="B7885" t="s">
        <v>1304</v>
      </c>
      <c r="C7885" t="s">
        <v>4925</v>
      </c>
      <c r="D7885" t="s">
        <v>23649</v>
      </c>
      <c r="E7885" t="s">
        <v>113</v>
      </c>
      <c r="F7885" t="s">
        <v>113</v>
      </c>
      <c r="G7885" t="s">
        <v>113</v>
      </c>
      <c r="H7885" t="s">
        <v>113</v>
      </c>
      <c r="I7885" t="s">
        <v>540</v>
      </c>
      <c r="J7885" t="s">
        <v>113</v>
      </c>
      <c r="K7885" t="s">
        <v>113</v>
      </c>
      <c r="L7885" t="s">
        <v>113</v>
      </c>
      <c r="M7885">
        <v>0</v>
      </c>
      <c r="N7885" t="s">
        <v>113</v>
      </c>
      <c r="O7885" t="s">
        <v>13812</v>
      </c>
      <c r="P7885">
        <v>1</v>
      </c>
    </row>
    <row r="7886" spans="1:24" hidden="1" x14ac:dyDescent="0.3">
      <c r="A7886" t="s">
        <v>23656</v>
      </c>
      <c r="B7886" t="s">
        <v>8174</v>
      </c>
      <c r="C7886" t="s">
        <v>23657</v>
      </c>
      <c r="D7886" t="s">
        <v>23658</v>
      </c>
      <c r="E7886" t="s">
        <v>113</v>
      </c>
      <c r="F7886" t="s">
        <v>23659</v>
      </c>
      <c r="G7886" t="s">
        <v>247</v>
      </c>
      <c r="H7886" t="s">
        <v>371</v>
      </c>
      <c r="I7886" t="s">
        <v>310</v>
      </c>
      <c r="J7886" t="s">
        <v>23660</v>
      </c>
      <c r="K7886" t="s">
        <v>23661</v>
      </c>
      <c r="L7886" t="s">
        <v>8903</v>
      </c>
      <c r="M7886">
        <v>30</v>
      </c>
      <c r="N7886" t="s">
        <v>8614</v>
      </c>
      <c r="O7886" t="s">
        <v>9835</v>
      </c>
      <c r="P7886">
        <v>3</v>
      </c>
      <c r="Q7886">
        <v>694</v>
      </c>
      <c r="R7886">
        <v>408</v>
      </c>
      <c r="T7886">
        <v>40</v>
      </c>
      <c r="U7886">
        <v>140</v>
      </c>
      <c r="V7886">
        <v>230</v>
      </c>
      <c r="W7886">
        <v>0.84945599999999999</v>
      </c>
      <c r="X7886">
        <v>1.0193471999999999</v>
      </c>
    </row>
    <row r="7887" spans="1:24" hidden="1" x14ac:dyDescent="0.3">
      <c r="A7887" t="s">
        <v>23662</v>
      </c>
      <c r="B7887" t="s">
        <v>8617</v>
      </c>
      <c r="C7887" t="s">
        <v>23657</v>
      </c>
      <c r="D7887" t="s">
        <v>23658</v>
      </c>
      <c r="E7887" t="s">
        <v>113</v>
      </c>
      <c r="F7887" t="s">
        <v>23659</v>
      </c>
      <c r="G7887" t="s">
        <v>247</v>
      </c>
      <c r="H7887" t="s">
        <v>371</v>
      </c>
      <c r="I7887" t="s">
        <v>310</v>
      </c>
      <c r="J7887" t="s">
        <v>23660</v>
      </c>
      <c r="K7887" t="s">
        <v>23661</v>
      </c>
      <c r="L7887" t="s">
        <v>8903</v>
      </c>
      <c r="M7887">
        <v>30</v>
      </c>
      <c r="N7887" t="s">
        <v>9659</v>
      </c>
      <c r="O7887" t="s">
        <v>10476</v>
      </c>
      <c r="P7887">
        <v>3</v>
      </c>
      <c r="Q7887">
        <v>1500</v>
      </c>
      <c r="R7887">
        <v>469</v>
      </c>
      <c r="T7887">
        <v>40</v>
      </c>
      <c r="U7887">
        <v>140</v>
      </c>
      <c r="V7887">
        <v>230</v>
      </c>
      <c r="W7887">
        <v>2.1105</v>
      </c>
      <c r="X7887">
        <v>2.5326</v>
      </c>
    </row>
    <row r="7888" spans="1:24" hidden="1" x14ac:dyDescent="0.3">
      <c r="A7888" t="s">
        <v>23663</v>
      </c>
      <c r="B7888" t="s">
        <v>8179</v>
      </c>
      <c r="C7888" t="s">
        <v>23657</v>
      </c>
      <c r="D7888" t="s">
        <v>23658</v>
      </c>
      <c r="E7888" t="s">
        <v>113</v>
      </c>
      <c r="F7888" t="s">
        <v>23659</v>
      </c>
      <c r="G7888" t="s">
        <v>247</v>
      </c>
      <c r="H7888" t="s">
        <v>371</v>
      </c>
      <c r="I7888" t="s">
        <v>310</v>
      </c>
      <c r="J7888" t="s">
        <v>23660</v>
      </c>
      <c r="K7888" t="s">
        <v>23661</v>
      </c>
      <c r="L7888" t="s">
        <v>8903</v>
      </c>
      <c r="M7888">
        <v>30</v>
      </c>
      <c r="N7888" t="s">
        <v>8614</v>
      </c>
      <c r="O7888" t="s">
        <v>16290</v>
      </c>
      <c r="P7888">
        <v>3</v>
      </c>
      <c r="Q7888">
        <v>533</v>
      </c>
      <c r="R7888">
        <v>398</v>
      </c>
      <c r="W7888">
        <v>0.63640200000000002</v>
      </c>
      <c r="X7888">
        <v>0.76368239999999998</v>
      </c>
    </row>
    <row r="7889" spans="1:24" hidden="1" x14ac:dyDescent="0.3">
      <c r="A7889" t="s">
        <v>23664</v>
      </c>
      <c r="B7889" t="s">
        <v>8536</v>
      </c>
      <c r="C7889" t="s">
        <v>23657</v>
      </c>
      <c r="D7889" t="s">
        <v>23658</v>
      </c>
      <c r="E7889" t="s">
        <v>113</v>
      </c>
      <c r="F7889" t="s">
        <v>23659</v>
      </c>
      <c r="G7889" t="s">
        <v>247</v>
      </c>
      <c r="H7889" t="s">
        <v>371</v>
      </c>
      <c r="I7889" t="s">
        <v>310</v>
      </c>
      <c r="J7889" t="s">
        <v>23660</v>
      </c>
      <c r="K7889" t="s">
        <v>23661</v>
      </c>
      <c r="L7889" t="s">
        <v>8903</v>
      </c>
      <c r="M7889">
        <v>27</v>
      </c>
      <c r="N7889" t="s">
        <v>9085</v>
      </c>
      <c r="O7889" t="s">
        <v>9131</v>
      </c>
      <c r="P7889">
        <v>1</v>
      </c>
      <c r="Q7889">
        <v>210</v>
      </c>
      <c r="R7889">
        <v>210</v>
      </c>
      <c r="W7889">
        <v>4.41E-2</v>
      </c>
      <c r="X7889">
        <v>5.2920000000000002E-2</v>
      </c>
    </row>
    <row r="7890" spans="1:24" hidden="1" x14ac:dyDescent="0.3">
      <c r="A7890" t="s">
        <v>23665</v>
      </c>
      <c r="B7890" t="s">
        <v>8211</v>
      </c>
      <c r="C7890" t="s">
        <v>23657</v>
      </c>
      <c r="D7890" t="s">
        <v>23658</v>
      </c>
      <c r="E7890" t="s">
        <v>113</v>
      </c>
      <c r="F7890" t="s">
        <v>23659</v>
      </c>
      <c r="G7890" t="s">
        <v>247</v>
      </c>
      <c r="H7890" t="s">
        <v>371</v>
      </c>
      <c r="I7890" t="s">
        <v>310</v>
      </c>
      <c r="J7890" t="s">
        <v>23660</v>
      </c>
      <c r="K7890" t="s">
        <v>23661</v>
      </c>
      <c r="L7890" t="s">
        <v>8903</v>
      </c>
      <c r="M7890">
        <v>27</v>
      </c>
      <c r="N7890" t="s">
        <v>17423</v>
      </c>
      <c r="O7890" t="s">
        <v>15748</v>
      </c>
      <c r="P7890">
        <v>1</v>
      </c>
      <c r="Q7890">
        <v>0.6</v>
      </c>
      <c r="T7890">
        <v>233</v>
      </c>
      <c r="W7890">
        <v>0.28274333882308139</v>
      </c>
      <c r="X7890">
        <v>0.45238934211693027</v>
      </c>
    </row>
    <row r="7891" spans="1:24" hidden="1" x14ac:dyDescent="0.3">
      <c r="A7891" t="s">
        <v>23666</v>
      </c>
      <c r="B7891" t="s">
        <v>1304</v>
      </c>
      <c r="C7891" t="s">
        <v>23657</v>
      </c>
      <c r="D7891" t="s">
        <v>23658</v>
      </c>
      <c r="E7891" t="s">
        <v>113</v>
      </c>
      <c r="F7891" t="s">
        <v>23659</v>
      </c>
      <c r="G7891" t="s">
        <v>247</v>
      </c>
      <c r="H7891" t="s">
        <v>371</v>
      </c>
      <c r="I7891" t="s">
        <v>310</v>
      </c>
      <c r="J7891" t="s">
        <v>23660</v>
      </c>
      <c r="K7891" t="s">
        <v>23661</v>
      </c>
      <c r="L7891" t="s">
        <v>8903</v>
      </c>
      <c r="M7891">
        <v>0</v>
      </c>
      <c r="N7891" t="s">
        <v>113</v>
      </c>
      <c r="O7891" t="s">
        <v>13812</v>
      </c>
      <c r="P7891">
        <v>1</v>
      </c>
    </row>
    <row r="7892" spans="1:24" hidden="1" x14ac:dyDescent="0.3">
      <c r="A7892" t="s">
        <v>23667</v>
      </c>
      <c r="B7892" t="s">
        <v>8174</v>
      </c>
      <c r="C7892" t="s">
        <v>3551</v>
      </c>
      <c r="D7892" t="s">
        <v>23668</v>
      </c>
      <c r="E7892" t="s">
        <v>113</v>
      </c>
      <c r="F7892" t="s">
        <v>113</v>
      </c>
      <c r="G7892" t="s">
        <v>113</v>
      </c>
      <c r="H7892" t="s">
        <v>113</v>
      </c>
      <c r="I7892" t="s">
        <v>115</v>
      </c>
      <c r="J7892" t="s">
        <v>113</v>
      </c>
      <c r="K7892" t="s">
        <v>113</v>
      </c>
      <c r="L7892" t="s">
        <v>113</v>
      </c>
      <c r="M7892">
        <v>25</v>
      </c>
      <c r="N7892" t="s">
        <v>113</v>
      </c>
      <c r="O7892" t="s">
        <v>8787</v>
      </c>
      <c r="P7892">
        <v>2</v>
      </c>
      <c r="Q7892">
        <v>778</v>
      </c>
      <c r="R7892">
        <v>408</v>
      </c>
      <c r="S7892">
        <v>219</v>
      </c>
      <c r="T7892">
        <v>85</v>
      </c>
      <c r="U7892">
        <v>325</v>
      </c>
      <c r="W7892">
        <v>0.63484799999999997</v>
      </c>
      <c r="X7892">
        <v>0.76181759999999998</v>
      </c>
    </row>
    <row r="7893" spans="1:24" hidden="1" x14ac:dyDescent="0.3">
      <c r="A7893" t="s">
        <v>23669</v>
      </c>
      <c r="B7893" t="s">
        <v>8617</v>
      </c>
      <c r="C7893" t="s">
        <v>3551</v>
      </c>
      <c r="D7893" t="s">
        <v>23668</v>
      </c>
      <c r="E7893" t="s">
        <v>113</v>
      </c>
      <c r="F7893" t="s">
        <v>113</v>
      </c>
      <c r="G7893" t="s">
        <v>113</v>
      </c>
      <c r="H7893" t="s">
        <v>113</v>
      </c>
      <c r="I7893" t="s">
        <v>115</v>
      </c>
      <c r="J7893" t="s">
        <v>113</v>
      </c>
      <c r="K7893" t="s">
        <v>113</v>
      </c>
      <c r="L7893" t="s">
        <v>113</v>
      </c>
      <c r="M7893">
        <v>23</v>
      </c>
      <c r="N7893" t="s">
        <v>113</v>
      </c>
      <c r="O7893" t="s">
        <v>10765</v>
      </c>
      <c r="P7893">
        <v>2</v>
      </c>
      <c r="Q7893">
        <v>1412</v>
      </c>
      <c r="R7893">
        <v>353</v>
      </c>
      <c r="S7893">
        <v>164</v>
      </c>
      <c r="T7893">
        <v>85</v>
      </c>
      <c r="U7893">
        <v>325</v>
      </c>
      <c r="W7893">
        <v>0.99687199999999998</v>
      </c>
      <c r="X7893">
        <v>1.1962463999999999</v>
      </c>
    </row>
    <row r="7894" spans="1:24" hidden="1" x14ac:dyDescent="0.3">
      <c r="A7894" t="s">
        <v>23670</v>
      </c>
      <c r="B7894" t="s">
        <v>8640</v>
      </c>
      <c r="C7894" t="s">
        <v>3551</v>
      </c>
      <c r="D7894" t="s">
        <v>23668</v>
      </c>
      <c r="E7894" t="s">
        <v>113</v>
      </c>
      <c r="F7894" t="s">
        <v>113</v>
      </c>
      <c r="G7894" t="s">
        <v>113</v>
      </c>
      <c r="H7894" t="s">
        <v>113</v>
      </c>
      <c r="I7894" t="s">
        <v>115</v>
      </c>
      <c r="J7894" t="s">
        <v>113</v>
      </c>
      <c r="K7894" t="s">
        <v>113</v>
      </c>
      <c r="L7894" t="s">
        <v>113</v>
      </c>
      <c r="M7894">
        <v>22</v>
      </c>
      <c r="N7894" t="s">
        <v>113</v>
      </c>
      <c r="O7894" t="s">
        <v>9835</v>
      </c>
      <c r="P7894">
        <v>3</v>
      </c>
      <c r="Q7894">
        <v>694</v>
      </c>
      <c r="R7894">
        <v>408</v>
      </c>
      <c r="T7894">
        <v>0</v>
      </c>
      <c r="U7894">
        <v>120</v>
      </c>
      <c r="V7894">
        <v>240</v>
      </c>
      <c r="W7894">
        <v>0.84945599999999999</v>
      </c>
      <c r="X7894">
        <v>1.0193471999999999</v>
      </c>
    </row>
    <row r="7895" spans="1:24" hidden="1" x14ac:dyDescent="0.3">
      <c r="A7895" t="s">
        <v>23671</v>
      </c>
      <c r="B7895" t="s">
        <v>23672</v>
      </c>
      <c r="C7895" t="s">
        <v>3551</v>
      </c>
      <c r="D7895" t="s">
        <v>23668</v>
      </c>
      <c r="E7895" t="s">
        <v>113</v>
      </c>
      <c r="F7895" t="s">
        <v>113</v>
      </c>
      <c r="G7895" t="s">
        <v>113</v>
      </c>
      <c r="H7895" t="s">
        <v>113</v>
      </c>
      <c r="I7895" t="s">
        <v>115</v>
      </c>
      <c r="J7895" t="s">
        <v>113</v>
      </c>
      <c r="K7895" t="s">
        <v>113</v>
      </c>
      <c r="L7895" t="s">
        <v>113</v>
      </c>
      <c r="M7895">
        <v>20</v>
      </c>
      <c r="N7895" t="s">
        <v>113</v>
      </c>
      <c r="O7895" t="s">
        <v>9491</v>
      </c>
      <c r="P7895">
        <v>3</v>
      </c>
      <c r="Q7895">
        <v>1499</v>
      </c>
      <c r="R7895">
        <v>395</v>
      </c>
      <c r="T7895">
        <v>0</v>
      </c>
      <c r="U7895">
        <v>120</v>
      </c>
      <c r="V7895">
        <v>240</v>
      </c>
      <c r="W7895">
        <v>1.7763150000000001</v>
      </c>
      <c r="X7895">
        <v>2.1315780000000002</v>
      </c>
    </row>
    <row r="7896" spans="1:24" hidden="1" x14ac:dyDescent="0.3">
      <c r="A7896" t="s">
        <v>23673</v>
      </c>
      <c r="B7896" t="s">
        <v>8179</v>
      </c>
      <c r="C7896" t="s">
        <v>3551</v>
      </c>
      <c r="D7896" t="s">
        <v>23668</v>
      </c>
      <c r="E7896" t="s">
        <v>113</v>
      </c>
      <c r="F7896" t="s">
        <v>113</v>
      </c>
      <c r="G7896" t="s">
        <v>113</v>
      </c>
      <c r="H7896" t="s">
        <v>113</v>
      </c>
      <c r="I7896" t="s">
        <v>115</v>
      </c>
      <c r="J7896" t="s">
        <v>113</v>
      </c>
      <c r="K7896" t="s">
        <v>113</v>
      </c>
      <c r="L7896" t="s">
        <v>113</v>
      </c>
      <c r="M7896">
        <v>0</v>
      </c>
      <c r="N7896" t="s">
        <v>113</v>
      </c>
      <c r="O7896" t="s">
        <v>8790</v>
      </c>
      <c r="P7896">
        <v>1</v>
      </c>
      <c r="Q7896">
        <v>354</v>
      </c>
      <c r="R7896">
        <v>261</v>
      </c>
      <c r="S7896">
        <v>105</v>
      </c>
      <c r="W7896">
        <v>9.2394000000000004E-2</v>
      </c>
      <c r="X7896">
        <v>0.11087280000000001</v>
      </c>
    </row>
    <row r="7897" spans="1:24" hidden="1" x14ac:dyDescent="0.3">
      <c r="A7897" t="s">
        <v>23674</v>
      </c>
      <c r="B7897" t="s">
        <v>8536</v>
      </c>
      <c r="C7897" t="s">
        <v>3551</v>
      </c>
      <c r="D7897" t="s">
        <v>23668</v>
      </c>
      <c r="E7897" t="s">
        <v>113</v>
      </c>
      <c r="F7897" t="s">
        <v>113</v>
      </c>
      <c r="G7897" t="s">
        <v>113</v>
      </c>
      <c r="H7897" t="s">
        <v>113</v>
      </c>
      <c r="I7897" t="s">
        <v>115</v>
      </c>
      <c r="J7897" t="s">
        <v>113</v>
      </c>
      <c r="K7897" t="s">
        <v>113</v>
      </c>
      <c r="L7897" t="s">
        <v>113</v>
      </c>
      <c r="M7897">
        <v>0</v>
      </c>
      <c r="N7897" t="s">
        <v>113</v>
      </c>
      <c r="O7897" t="s">
        <v>12523</v>
      </c>
      <c r="P7897">
        <v>1</v>
      </c>
      <c r="Q7897">
        <v>409</v>
      </c>
      <c r="R7897">
        <v>269</v>
      </c>
      <c r="S7897">
        <v>119</v>
      </c>
      <c r="W7897">
        <v>0.11002099999999999</v>
      </c>
      <c r="X7897">
        <v>0.13202519999999998</v>
      </c>
    </row>
    <row r="7898" spans="1:24" hidden="1" x14ac:dyDescent="0.3">
      <c r="A7898" t="s">
        <v>23675</v>
      </c>
      <c r="B7898" t="s">
        <v>8539</v>
      </c>
      <c r="C7898" t="s">
        <v>3551</v>
      </c>
      <c r="D7898" t="s">
        <v>23668</v>
      </c>
      <c r="E7898" t="s">
        <v>113</v>
      </c>
      <c r="F7898" t="s">
        <v>113</v>
      </c>
      <c r="G7898" t="s">
        <v>113</v>
      </c>
      <c r="H7898" t="s">
        <v>113</v>
      </c>
      <c r="I7898" t="s">
        <v>115</v>
      </c>
      <c r="J7898" t="s">
        <v>113</v>
      </c>
      <c r="K7898" t="s">
        <v>113</v>
      </c>
      <c r="L7898" t="s">
        <v>113</v>
      </c>
      <c r="M7898">
        <v>0</v>
      </c>
      <c r="N7898" t="s">
        <v>113</v>
      </c>
      <c r="O7898" t="s">
        <v>9568</v>
      </c>
      <c r="P7898">
        <v>3</v>
      </c>
      <c r="Q7898">
        <v>409</v>
      </c>
      <c r="R7898">
        <v>269</v>
      </c>
      <c r="W7898">
        <v>0.330063</v>
      </c>
      <c r="X7898">
        <v>0.39607559999999997</v>
      </c>
    </row>
    <row r="7899" spans="1:24" hidden="1" x14ac:dyDescent="0.3">
      <c r="A7899" t="s">
        <v>23676</v>
      </c>
      <c r="B7899" t="s">
        <v>13650</v>
      </c>
      <c r="C7899" t="s">
        <v>3551</v>
      </c>
      <c r="D7899" t="s">
        <v>23668</v>
      </c>
      <c r="E7899" t="s">
        <v>113</v>
      </c>
      <c r="F7899" t="s">
        <v>113</v>
      </c>
      <c r="G7899" t="s">
        <v>113</v>
      </c>
      <c r="H7899" t="s">
        <v>113</v>
      </c>
      <c r="I7899" t="s">
        <v>115</v>
      </c>
      <c r="J7899" t="s">
        <v>113</v>
      </c>
      <c r="K7899" t="s">
        <v>113</v>
      </c>
      <c r="L7899" t="s">
        <v>113</v>
      </c>
      <c r="M7899">
        <v>0</v>
      </c>
      <c r="N7899" t="s">
        <v>113</v>
      </c>
      <c r="O7899" t="s">
        <v>23290</v>
      </c>
      <c r="P7899">
        <v>2</v>
      </c>
      <c r="Q7899">
        <v>522</v>
      </c>
      <c r="R7899">
        <v>397</v>
      </c>
      <c r="W7899">
        <v>0.414468</v>
      </c>
      <c r="X7899">
        <v>0.49736159999999996</v>
      </c>
    </row>
    <row r="7900" spans="1:24" hidden="1" x14ac:dyDescent="0.3">
      <c r="A7900" t="s">
        <v>23677</v>
      </c>
      <c r="B7900" t="s">
        <v>8174</v>
      </c>
      <c r="C7900" t="s">
        <v>23678</v>
      </c>
      <c r="D7900" t="s">
        <v>23679</v>
      </c>
      <c r="E7900" t="s">
        <v>113</v>
      </c>
      <c r="F7900" t="s">
        <v>23680</v>
      </c>
      <c r="G7900" t="s">
        <v>247</v>
      </c>
      <c r="H7900" t="s">
        <v>23681</v>
      </c>
      <c r="I7900" t="s">
        <v>935</v>
      </c>
      <c r="J7900" t="s">
        <v>23682</v>
      </c>
      <c r="K7900" t="s">
        <v>23683</v>
      </c>
      <c r="L7900" t="s">
        <v>8903</v>
      </c>
      <c r="M7900">
        <v>30</v>
      </c>
      <c r="N7900" t="s">
        <v>9085</v>
      </c>
      <c r="O7900" t="s">
        <v>10794</v>
      </c>
      <c r="P7900">
        <v>2</v>
      </c>
      <c r="Q7900">
        <v>1499</v>
      </c>
      <c r="R7900">
        <v>369</v>
      </c>
      <c r="T7900">
        <v>150</v>
      </c>
      <c r="U7900">
        <v>330</v>
      </c>
      <c r="W7900">
        <v>1.1062620000000001</v>
      </c>
      <c r="X7900">
        <v>1.3275144000000001</v>
      </c>
    </row>
    <row r="7901" spans="1:24" hidden="1" x14ac:dyDescent="0.3">
      <c r="A7901" t="s">
        <v>23684</v>
      </c>
      <c r="B7901" t="s">
        <v>8179</v>
      </c>
      <c r="C7901" t="s">
        <v>23678</v>
      </c>
      <c r="D7901" t="s">
        <v>23679</v>
      </c>
      <c r="E7901" t="s">
        <v>113</v>
      </c>
      <c r="F7901" t="s">
        <v>23680</v>
      </c>
      <c r="G7901" t="s">
        <v>247</v>
      </c>
      <c r="H7901" t="s">
        <v>23681</v>
      </c>
      <c r="I7901" t="s">
        <v>935</v>
      </c>
      <c r="J7901" t="s">
        <v>23682</v>
      </c>
      <c r="K7901" t="s">
        <v>23683</v>
      </c>
      <c r="L7901" t="s">
        <v>8903</v>
      </c>
      <c r="M7901">
        <v>30</v>
      </c>
      <c r="N7901" t="s">
        <v>9085</v>
      </c>
      <c r="O7901" t="s">
        <v>11880</v>
      </c>
      <c r="P7901">
        <v>2</v>
      </c>
      <c r="Q7901">
        <v>400</v>
      </c>
      <c r="R7901">
        <v>300</v>
      </c>
      <c r="W7901">
        <v>0.24</v>
      </c>
      <c r="X7901">
        <v>0.28799999999999998</v>
      </c>
    </row>
    <row r="7902" spans="1:24" hidden="1" x14ac:dyDescent="0.3">
      <c r="A7902" t="s">
        <v>23685</v>
      </c>
      <c r="B7902" t="s">
        <v>8536</v>
      </c>
      <c r="C7902" t="s">
        <v>23678</v>
      </c>
      <c r="D7902" t="s">
        <v>23679</v>
      </c>
      <c r="E7902" t="s">
        <v>113</v>
      </c>
      <c r="F7902" t="s">
        <v>23680</v>
      </c>
      <c r="G7902" t="s">
        <v>247</v>
      </c>
      <c r="H7902" t="s">
        <v>23681</v>
      </c>
      <c r="I7902" t="s">
        <v>935</v>
      </c>
      <c r="J7902" t="s">
        <v>23682</v>
      </c>
      <c r="K7902" t="s">
        <v>23683</v>
      </c>
      <c r="L7902" t="s">
        <v>8903</v>
      </c>
      <c r="M7902">
        <v>30</v>
      </c>
      <c r="N7902" t="s">
        <v>9085</v>
      </c>
      <c r="O7902" t="s">
        <v>12377</v>
      </c>
      <c r="P7902">
        <v>2</v>
      </c>
      <c r="Q7902">
        <v>480</v>
      </c>
      <c r="R7902">
        <v>356</v>
      </c>
      <c r="W7902">
        <v>0.34176000000000001</v>
      </c>
      <c r="X7902">
        <v>0.41011199999999998</v>
      </c>
    </row>
    <row r="7903" spans="1:24" hidden="1" x14ac:dyDescent="0.3">
      <c r="A7903" t="s">
        <v>23686</v>
      </c>
      <c r="B7903" t="s">
        <v>8174</v>
      </c>
      <c r="C7903" t="s">
        <v>7556</v>
      </c>
      <c r="D7903" t="s">
        <v>23687</v>
      </c>
      <c r="E7903" t="s">
        <v>113</v>
      </c>
      <c r="F7903" t="s">
        <v>113</v>
      </c>
      <c r="G7903" t="s">
        <v>113</v>
      </c>
      <c r="H7903" t="s">
        <v>113</v>
      </c>
      <c r="I7903" t="s">
        <v>115</v>
      </c>
      <c r="J7903" t="s">
        <v>113</v>
      </c>
      <c r="K7903" t="s">
        <v>113</v>
      </c>
      <c r="L7903" t="s">
        <v>113</v>
      </c>
      <c r="M7903">
        <v>29</v>
      </c>
      <c r="N7903" t="s">
        <v>9085</v>
      </c>
      <c r="O7903" t="s">
        <v>13466</v>
      </c>
      <c r="P7903">
        <v>3</v>
      </c>
      <c r="Q7903">
        <v>1500</v>
      </c>
      <c r="R7903">
        <v>380</v>
      </c>
      <c r="S7903">
        <v>138</v>
      </c>
      <c r="T7903">
        <v>30</v>
      </c>
      <c r="U7903">
        <v>110</v>
      </c>
      <c r="V7903">
        <v>220</v>
      </c>
      <c r="W7903">
        <v>1.71</v>
      </c>
      <c r="X7903">
        <v>2.052</v>
      </c>
    </row>
    <row r="7904" spans="1:24" hidden="1" x14ac:dyDescent="0.3">
      <c r="A7904" t="s">
        <v>23688</v>
      </c>
      <c r="B7904" t="s">
        <v>8179</v>
      </c>
      <c r="C7904" t="s">
        <v>7556</v>
      </c>
      <c r="D7904" t="s">
        <v>23687</v>
      </c>
      <c r="E7904" t="s">
        <v>113</v>
      </c>
      <c r="F7904" t="s">
        <v>113</v>
      </c>
      <c r="G7904" t="s">
        <v>113</v>
      </c>
      <c r="H7904" t="s">
        <v>113</v>
      </c>
      <c r="I7904" t="s">
        <v>115</v>
      </c>
      <c r="J7904" t="s">
        <v>113</v>
      </c>
      <c r="K7904" t="s">
        <v>113</v>
      </c>
      <c r="L7904" t="s">
        <v>113</v>
      </c>
      <c r="M7904">
        <v>29</v>
      </c>
      <c r="N7904" t="s">
        <v>9085</v>
      </c>
      <c r="O7904" t="s">
        <v>8649</v>
      </c>
      <c r="P7904">
        <v>3</v>
      </c>
      <c r="Q7904">
        <v>480</v>
      </c>
      <c r="R7904">
        <v>356</v>
      </c>
      <c r="S7904">
        <v>140</v>
      </c>
      <c r="W7904">
        <v>0.51263999999999998</v>
      </c>
      <c r="X7904">
        <v>0.61516799999999994</v>
      </c>
    </row>
    <row r="7905" spans="1:24" hidden="1" x14ac:dyDescent="0.3">
      <c r="A7905" t="s">
        <v>23689</v>
      </c>
      <c r="B7905" t="s">
        <v>8211</v>
      </c>
      <c r="C7905" t="s">
        <v>7556</v>
      </c>
      <c r="D7905" t="s">
        <v>23687</v>
      </c>
      <c r="E7905" t="s">
        <v>113</v>
      </c>
      <c r="F7905" t="s">
        <v>113</v>
      </c>
      <c r="G7905" t="s">
        <v>113</v>
      </c>
      <c r="H7905" t="s">
        <v>113</v>
      </c>
      <c r="I7905" t="s">
        <v>115</v>
      </c>
      <c r="J7905" t="s">
        <v>113</v>
      </c>
      <c r="K7905" t="s">
        <v>113</v>
      </c>
      <c r="L7905" t="s">
        <v>113</v>
      </c>
      <c r="M7905">
        <v>29</v>
      </c>
      <c r="N7905" t="s">
        <v>8442</v>
      </c>
      <c r="O7905" t="s">
        <v>13137</v>
      </c>
      <c r="P7905">
        <v>1</v>
      </c>
      <c r="Q7905">
        <v>0.6</v>
      </c>
      <c r="W7905">
        <v>0.28274333882308139</v>
      </c>
      <c r="X7905">
        <v>0.45238934211693027</v>
      </c>
    </row>
    <row r="7906" spans="1:24" hidden="1" x14ac:dyDescent="0.3">
      <c r="A7906" t="s">
        <v>23690</v>
      </c>
      <c r="B7906" t="s">
        <v>8536</v>
      </c>
      <c r="C7906" t="s">
        <v>7556</v>
      </c>
      <c r="D7906" t="s">
        <v>23687</v>
      </c>
      <c r="E7906" t="s">
        <v>113</v>
      </c>
      <c r="F7906" t="s">
        <v>113</v>
      </c>
      <c r="G7906" t="s">
        <v>113</v>
      </c>
      <c r="H7906" t="s">
        <v>113</v>
      </c>
      <c r="I7906" t="s">
        <v>115</v>
      </c>
      <c r="J7906" t="s">
        <v>113</v>
      </c>
      <c r="K7906" t="s">
        <v>113</v>
      </c>
      <c r="L7906" t="s">
        <v>113</v>
      </c>
      <c r="M7906">
        <v>29</v>
      </c>
      <c r="N7906" t="s">
        <v>8442</v>
      </c>
      <c r="O7906" t="s">
        <v>13135</v>
      </c>
      <c r="P7906">
        <v>2</v>
      </c>
      <c r="Q7906">
        <v>179</v>
      </c>
      <c r="R7906">
        <v>197</v>
      </c>
      <c r="S7906">
        <v>79</v>
      </c>
      <c r="W7906">
        <v>7.0526000000000005E-2</v>
      </c>
      <c r="X7906">
        <v>8.4631200000000004E-2</v>
      </c>
    </row>
    <row r="7907" spans="1:24" hidden="1" x14ac:dyDescent="0.3">
      <c r="A7907" t="s">
        <v>23691</v>
      </c>
      <c r="B7907" t="s">
        <v>8174</v>
      </c>
      <c r="C7907" t="s">
        <v>23692</v>
      </c>
      <c r="D7907" t="s">
        <v>23693</v>
      </c>
      <c r="E7907" t="s">
        <v>113</v>
      </c>
      <c r="F7907" t="s">
        <v>23694</v>
      </c>
      <c r="G7907" t="s">
        <v>247</v>
      </c>
      <c r="H7907" t="s">
        <v>371</v>
      </c>
      <c r="I7907" t="s">
        <v>310</v>
      </c>
      <c r="J7907" t="s">
        <v>23695</v>
      </c>
      <c r="K7907" t="s">
        <v>23696</v>
      </c>
      <c r="L7907" t="s">
        <v>8903</v>
      </c>
      <c r="M7907">
        <v>30</v>
      </c>
      <c r="N7907" t="s">
        <v>9659</v>
      </c>
      <c r="O7907" t="s">
        <v>10476</v>
      </c>
      <c r="P7907">
        <v>3</v>
      </c>
      <c r="Q7907">
        <v>1500</v>
      </c>
      <c r="R7907">
        <v>469</v>
      </c>
      <c r="T7907">
        <v>20</v>
      </c>
      <c r="U7907">
        <v>115</v>
      </c>
      <c r="V7907">
        <v>290</v>
      </c>
      <c r="W7907">
        <v>2.1105</v>
      </c>
      <c r="X7907">
        <v>2.5326</v>
      </c>
    </row>
    <row r="7908" spans="1:24" hidden="1" x14ac:dyDescent="0.3">
      <c r="A7908" t="s">
        <v>23697</v>
      </c>
      <c r="B7908" t="s">
        <v>8617</v>
      </c>
      <c r="C7908" t="s">
        <v>23692</v>
      </c>
      <c r="D7908" t="s">
        <v>23693</v>
      </c>
      <c r="E7908" t="s">
        <v>113</v>
      </c>
      <c r="F7908" t="s">
        <v>23694</v>
      </c>
      <c r="G7908" t="s">
        <v>247</v>
      </c>
      <c r="H7908" t="s">
        <v>371</v>
      </c>
      <c r="I7908" t="s">
        <v>310</v>
      </c>
      <c r="J7908" t="s">
        <v>23695</v>
      </c>
      <c r="K7908" t="s">
        <v>23696</v>
      </c>
      <c r="L7908" t="s">
        <v>8903</v>
      </c>
      <c r="M7908">
        <v>30</v>
      </c>
      <c r="N7908" t="s">
        <v>8614</v>
      </c>
      <c r="O7908" t="s">
        <v>9835</v>
      </c>
      <c r="P7908">
        <v>3</v>
      </c>
      <c r="Q7908">
        <v>694</v>
      </c>
      <c r="R7908">
        <v>408</v>
      </c>
      <c r="T7908">
        <v>20</v>
      </c>
      <c r="U7908">
        <v>115</v>
      </c>
      <c r="V7908">
        <v>290</v>
      </c>
      <c r="W7908">
        <v>0.84945599999999999</v>
      </c>
      <c r="X7908">
        <v>1.0193471999999999</v>
      </c>
    </row>
    <row r="7909" spans="1:24" hidden="1" x14ac:dyDescent="0.3">
      <c r="A7909" t="s">
        <v>23698</v>
      </c>
      <c r="B7909" t="s">
        <v>8179</v>
      </c>
      <c r="C7909" t="s">
        <v>23692</v>
      </c>
      <c r="D7909" t="s">
        <v>23693</v>
      </c>
      <c r="E7909" t="s">
        <v>113</v>
      </c>
      <c r="F7909" t="s">
        <v>23694</v>
      </c>
      <c r="G7909" t="s">
        <v>247</v>
      </c>
      <c r="H7909" t="s">
        <v>371</v>
      </c>
      <c r="I7909" t="s">
        <v>310</v>
      </c>
      <c r="J7909" t="s">
        <v>23695</v>
      </c>
      <c r="K7909" t="s">
        <v>23696</v>
      </c>
      <c r="L7909" t="s">
        <v>8903</v>
      </c>
      <c r="M7909">
        <v>30</v>
      </c>
      <c r="N7909" t="s">
        <v>8614</v>
      </c>
      <c r="O7909" t="s">
        <v>16290</v>
      </c>
      <c r="P7909">
        <v>3</v>
      </c>
      <c r="Q7909">
        <v>533</v>
      </c>
      <c r="R7909">
        <v>398</v>
      </c>
      <c r="W7909">
        <v>0.63640200000000002</v>
      </c>
      <c r="X7909">
        <v>0.76368239999999998</v>
      </c>
    </row>
    <row r="7910" spans="1:24" hidden="1" x14ac:dyDescent="0.3">
      <c r="A7910" t="s">
        <v>23699</v>
      </c>
      <c r="B7910" t="s">
        <v>8536</v>
      </c>
      <c r="C7910" t="s">
        <v>23692</v>
      </c>
      <c r="D7910" t="s">
        <v>23693</v>
      </c>
      <c r="E7910" t="s">
        <v>113</v>
      </c>
      <c r="F7910" t="s">
        <v>23694</v>
      </c>
      <c r="G7910" t="s">
        <v>247</v>
      </c>
      <c r="H7910" t="s">
        <v>371</v>
      </c>
      <c r="I7910" t="s">
        <v>310</v>
      </c>
      <c r="J7910" t="s">
        <v>23695</v>
      </c>
      <c r="K7910" t="s">
        <v>23696</v>
      </c>
      <c r="L7910" t="s">
        <v>8903</v>
      </c>
      <c r="M7910">
        <v>27</v>
      </c>
      <c r="N7910" t="s">
        <v>9085</v>
      </c>
      <c r="O7910" t="s">
        <v>9131</v>
      </c>
      <c r="P7910">
        <v>1</v>
      </c>
      <c r="Q7910">
        <v>210</v>
      </c>
      <c r="R7910">
        <v>210</v>
      </c>
      <c r="W7910">
        <v>4.41E-2</v>
      </c>
      <c r="X7910">
        <v>5.2920000000000002E-2</v>
      </c>
    </row>
    <row r="7911" spans="1:24" hidden="1" x14ac:dyDescent="0.3">
      <c r="A7911" t="s">
        <v>23700</v>
      </c>
      <c r="B7911" t="s">
        <v>8211</v>
      </c>
      <c r="C7911" t="s">
        <v>23692</v>
      </c>
      <c r="D7911" t="s">
        <v>23693</v>
      </c>
      <c r="E7911" t="s">
        <v>113</v>
      </c>
      <c r="F7911" t="s">
        <v>23694</v>
      </c>
      <c r="G7911" t="s">
        <v>247</v>
      </c>
      <c r="H7911" t="s">
        <v>371</v>
      </c>
      <c r="I7911" t="s">
        <v>310</v>
      </c>
      <c r="J7911" t="s">
        <v>23695</v>
      </c>
      <c r="K7911" t="s">
        <v>23696</v>
      </c>
      <c r="L7911" t="s">
        <v>8903</v>
      </c>
      <c r="M7911">
        <v>27</v>
      </c>
      <c r="N7911" t="s">
        <v>17423</v>
      </c>
      <c r="O7911" t="s">
        <v>15748</v>
      </c>
      <c r="P7911">
        <v>1</v>
      </c>
      <c r="Q7911">
        <v>0.6</v>
      </c>
      <c r="T7911">
        <v>158</v>
      </c>
      <c r="W7911">
        <v>0.28274333882308139</v>
      </c>
      <c r="X7911">
        <v>0.45238934211693027</v>
      </c>
    </row>
    <row r="7912" spans="1:24" hidden="1" x14ac:dyDescent="0.3">
      <c r="A7912" t="s">
        <v>23701</v>
      </c>
      <c r="B7912" t="s">
        <v>1304</v>
      </c>
      <c r="C7912" t="s">
        <v>23692</v>
      </c>
      <c r="D7912" t="s">
        <v>23693</v>
      </c>
      <c r="E7912" t="s">
        <v>113</v>
      </c>
      <c r="F7912" t="s">
        <v>23694</v>
      </c>
      <c r="G7912" t="s">
        <v>247</v>
      </c>
      <c r="H7912" t="s">
        <v>371</v>
      </c>
      <c r="I7912" t="s">
        <v>310</v>
      </c>
      <c r="J7912" t="s">
        <v>23695</v>
      </c>
      <c r="K7912" t="s">
        <v>23696</v>
      </c>
      <c r="L7912" t="s">
        <v>8903</v>
      </c>
      <c r="M7912">
        <v>0</v>
      </c>
      <c r="N7912" t="s">
        <v>113</v>
      </c>
      <c r="O7912" t="s">
        <v>13812</v>
      </c>
      <c r="P7912">
        <v>1</v>
      </c>
    </row>
    <row r="7913" spans="1:24" hidden="1" x14ac:dyDescent="0.3">
      <c r="A7913" t="s">
        <v>23702</v>
      </c>
      <c r="B7913" t="s">
        <v>8179</v>
      </c>
      <c r="C7913" t="s">
        <v>4937</v>
      </c>
      <c r="D7913" t="s">
        <v>23703</v>
      </c>
      <c r="E7913" t="s">
        <v>113</v>
      </c>
      <c r="F7913" t="s">
        <v>113</v>
      </c>
      <c r="G7913" t="s">
        <v>113</v>
      </c>
      <c r="H7913" t="s">
        <v>113</v>
      </c>
      <c r="I7913" t="s">
        <v>540</v>
      </c>
      <c r="J7913" t="s">
        <v>113</v>
      </c>
      <c r="K7913" t="s">
        <v>113</v>
      </c>
      <c r="L7913" t="s">
        <v>113</v>
      </c>
      <c r="M7913">
        <v>62</v>
      </c>
      <c r="N7913" t="s">
        <v>9085</v>
      </c>
      <c r="O7913" t="s">
        <v>9131</v>
      </c>
      <c r="P7913">
        <v>2</v>
      </c>
      <c r="Q7913">
        <v>210</v>
      </c>
      <c r="R7913">
        <v>210</v>
      </c>
      <c r="W7913">
        <v>8.8200000000000001E-2</v>
      </c>
      <c r="X7913">
        <v>0.10584</v>
      </c>
    </row>
    <row r="7914" spans="1:24" hidden="1" x14ac:dyDescent="0.3">
      <c r="A7914" t="s">
        <v>23704</v>
      </c>
      <c r="B7914" t="s">
        <v>8174</v>
      </c>
      <c r="C7914" t="s">
        <v>4937</v>
      </c>
      <c r="D7914" t="s">
        <v>23703</v>
      </c>
      <c r="E7914" t="s">
        <v>113</v>
      </c>
      <c r="F7914" t="s">
        <v>113</v>
      </c>
      <c r="G7914" t="s">
        <v>113</v>
      </c>
      <c r="H7914" t="s">
        <v>113</v>
      </c>
      <c r="I7914" t="s">
        <v>540</v>
      </c>
      <c r="J7914" t="s">
        <v>113</v>
      </c>
      <c r="K7914" t="s">
        <v>113</v>
      </c>
      <c r="L7914" t="s">
        <v>113</v>
      </c>
      <c r="M7914">
        <v>64</v>
      </c>
      <c r="N7914" t="s">
        <v>9085</v>
      </c>
      <c r="O7914" t="s">
        <v>23414</v>
      </c>
      <c r="P7914">
        <v>2</v>
      </c>
      <c r="Q7914">
        <v>2580</v>
      </c>
      <c r="R7914">
        <v>590</v>
      </c>
      <c r="S7914">
        <v>100</v>
      </c>
      <c r="T7914">
        <v>290</v>
      </c>
      <c r="W7914">
        <v>3.0444</v>
      </c>
      <c r="X7914">
        <v>3.6532799999999996</v>
      </c>
    </row>
    <row r="7915" spans="1:24" hidden="1" x14ac:dyDescent="0.3">
      <c r="A7915" t="s">
        <v>23705</v>
      </c>
      <c r="B7915" t="s">
        <v>8211</v>
      </c>
      <c r="C7915" t="s">
        <v>4937</v>
      </c>
      <c r="D7915" t="s">
        <v>23703</v>
      </c>
      <c r="E7915" t="s">
        <v>113</v>
      </c>
      <c r="F7915" t="s">
        <v>113</v>
      </c>
      <c r="G7915" t="s">
        <v>113</v>
      </c>
      <c r="H7915" t="s">
        <v>113</v>
      </c>
      <c r="I7915" t="s">
        <v>540</v>
      </c>
      <c r="J7915" t="s">
        <v>113</v>
      </c>
      <c r="K7915" t="s">
        <v>113</v>
      </c>
      <c r="L7915" t="s">
        <v>113</v>
      </c>
      <c r="M7915">
        <v>62</v>
      </c>
      <c r="N7915" t="s">
        <v>10031</v>
      </c>
      <c r="O7915" t="s">
        <v>17679</v>
      </c>
      <c r="P7915">
        <v>1</v>
      </c>
      <c r="Q7915">
        <v>0.6</v>
      </c>
      <c r="W7915">
        <v>0.28274333882308139</v>
      </c>
      <c r="X7915">
        <v>0.45238934211693027</v>
      </c>
    </row>
    <row r="7916" spans="1:24" hidden="1" x14ac:dyDescent="0.3">
      <c r="A7916" t="s">
        <v>23706</v>
      </c>
      <c r="B7916" t="s">
        <v>8536</v>
      </c>
      <c r="C7916" t="s">
        <v>4937</v>
      </c>
      <c r="D7916" t="s">
        <v>23703</v>
      </c>
      <c r="E7916" t="s">
        <v>113</v>
      </c>
      <c r="F7916" t="s">
        <v>113</v>
      </c>
      <c r="G7916" t="s">
        <v>113</v>
      </c>
      <c r="H7916" t="s">
        <v>113</v>
      </c>
      <c r="I7916" t="s">
        <v>540</v>
      </c>
      <c r="J7916" t="s">
        <v>113</v>
      </c>
      <c r="K7916" t="s">
        <v>113</v>
      </c>
      <c r="L7916" t="s">
        <v>113</v>
      </c>
      <c r="M7916">
        <v>64</v>
      </c>
      <c r="N7916" t="s">
        <v>9085</v>
      </c>
      <c r="O7916" t="s">
        <v>23651</v>
      </c>
      <c r="P7916">
        <v>1</v>
      </c>
      <c r="Q7916">
        <v>400</v>
      </c>
      <c r="R7916">
        <v>300</v>
      </c>
      <c r="W7916">
        <v>0.12</v>
      </c>
      <c r="X7916">
        <v>0.14399999999999999</v>
      </c>
    </row>
    <row r="7917" spans="1:24" hidden="1" x14ac:dyDescent="0.3">
      <c r="A7917" t="s">
        <v>23707</v>
      </c>
      <c r="B7917" t="s">
        <v>1304</v>
      </c>
      <c r="C7917" t="s">
        <v>4937</v>
      </c>
      <c r="D7917" t="s">
        <v>23703</v>
      </c>
      <c r="E7917" t="s">
        <v>113</v>
      </c>
      <c r="F7917" t="s">
        <v>113</v>
      </c>
      <c r="G7917" t="s">
        <v>113</v>
      </c>
      <c r="H7917" t="s">
        <v>113</v>
      </c>
      <c r="I7917" t="s">
        <v>540</v>
      </c>
      <c r="J7917" t="s">
        <v>113</v>
      </c>
      <c r="K7917" t="s">
        <v>113</v>
      </c>
      <c r="L7917" t="s">
        <v>113</v>
      </c>
      <c r="M7917">
        <v>0</v>
      </c>
      <c r="N7917" t="s">
        <v>113</v>
      </c>
      <c r="O7917" t="s">
        <v>13812</v>
      </c>
      <c r="P7917">
        <v>1</v>
      </c>
    </row>
    <row r="7918" spans="1:24" hidden="1" x14ac:dyDescent="0.3">
      <c r="A7918" t="s">
        <v>23708</v>
      </c>
      <c r="B7918" t="s">
        <v>8179</v>
      </c>
      <c r="C7918" t="s">
        <v>15038</v>
      </c>
      <c r="D7918" t="s">
        <v>23709</v>
      </c>
      <c r="E7918" t="s">
        <v>113</v>
      </c>
      <c r="F7918" t="s">
        <v>113</v>
      </c>
      <c r="G7918" t="s">
        <v>113</v>
      </c>
      <c r="H7918" t="s">
        <v>113</v>
      </c>
      <c r="I7918" t="s">
        <v>540</v>
      </c>
      <c r="J7918" t="s">
        <v>113</v>
      </c>
      <c r="K7918" t="s">
        <v>113</v>
      </c>
      <c r="L7918" t="s">
        <v>113</v>
      </c>
      <c r="M7918">
        <v>64</v>
      </c>
      <c r="N7918" t="s">
        <v>9085</v>
      </c>
      <c r="O7918" t="s">
        <v>23651</v>
      </c>
      <c r="P7918">
        <v>1</v>
      </c>
      <c r="Q7918">
        <v>400</v>
      </c>
      <c r="R7918">
        <v>300</v>
      </c>
      <c r="W7918">
        <v>0.12</v>
      </c>
      <c r="X7918">
        <v>0.14399999999999999</v>
      </c>
    </row>
    <row r="7919" spans="1:24" hidden="1" x14ac:dyDescent="0.3">
      <c r="A7919" t="s">
        <v>23710</v>
      </c>
      <c r="B7919" t="s">
        <v>8211</v>
      </c>
      <c r="C7919" t="s">
        <v>15038</v>
      </c>
      <c r="D7919" t="s">
        <v>23709</v>
      </c>
      <c r="E7919" t="s">
        <v>113</v>
      </c>
      <c r="F7919" t="s">
        <v>113</v>
      </c>
      <c r="G7919" t="s">
        <v>113</v>
      </c>
      <c r="H7919" t="s">
        <v>113</v>
      </c>
      <c r="I7919" t="s">
        <v>540</v>
      </c>
      <c r="J7919" t="s">
        <v>113</v>
      </c>
      <c r="K7919" t="s">
        <v>113</v>
      </c>
      <c r="L7919" t="s">
        <v>113</v>
      </c>
      <c r="M7919">
        <v>62</v>
      </c>
      <c r="N7919" t="s">
        <v>10031</v>
      </c>
      <c r="O7919" t="s">
        <v>17679</v>
      </c>
      <c r="P7919">
        <v>1</v>
      </c>
      <c r="Q7919">
        <v>0.6</v>
      </c>
      <c r="W7919">
        <v>0.28274333882308139</v>
      </c>
      <c r="X7919">
        <v>0.45238934211693027</v>
      </c>
    </row>
    <row r="7920" spans="1:24" hidden="1" x14ac:dyDescent="0.3">
      <c r="A7920" t="s">
        <v>23711</v>
      </c>
      <c r="B7920" t="s">
        <v>8536</v>
      </c>
      <c r="C7920" t="s">
        <v>15038</v>
      </c>
      <c r="D7920" t="s">
        <v>23709</v>
      </c>
      <c r="E7920" t="s">
        <v>113</v>
      </c>
      <c r="F7920" t="s">
        <v>113</v>
      </c>
      <c r="G7920" t="s">
        <v>113</v>
      </c>
      <c r="H7920" t="s">
        <v>113</v>
      </c>
      <c r="I7920" t="s">
        <v>540</v>
      </c>
      <c r="J7920" t="s">
        <v>113</v>
      </c>
      <c r="K7920" t="s">
        <v>113</v>
      </c>
      <c r="L7920" t="s">
        <v>113</v>
      </c>
      <c r="M7920">
        <v>62</v>
      </c>
      <c r="N7920" t="s">
        <v>9085</v>
      </c>
      <c r="O7920" t="s">
        <v>9131</v>
      </c>
      <c r="P7920">
        <v>2</v>
      </c>
      <c r="Q7920">
        <v>210</v>
      </c>
      <c r="R7920">
        <v>210</v>
      </c>
      <c r="W7920">
        <v>8.8200000000000001E-2</v>
      </c>
      <c r="X7920">
        <v>0.10584</v>
      </c>
    </row>
    <row r="7921" spans="1:24" hidden="1" x14ac:dyDescent="0.3">
      <c r="A7921" t="s">
        <v>23712</v>
      </c>
      <c r="B7921" t="s">
        <v>8174</v>
      </c>
      <c r="C7921" t="s">
        <v>15038</v>
      </c>
      <c r="D7921" t="s">
        <v>23709</v>
      </c>
      <c r="E7921" t="s">
        <v>113</v>
      </c>
      <c r="F7921" t="s">
        <v>113</v>
      </c>
      <c r="G7921" t="s">
        <v>113</v>
      </c>
      <c r="H7921" t="s">
        <v>113</v>
      </c>
      <c r="I7921" t="s">
        <v>540</v>
      </c>
      <c r="J7921" t="s">
        <v>113</v>
      </c>
      <c r="K7921" t="s">
        <v>113</v>
      </c>
      <c r="L7921" t="s">
        <v>113</v>
      </c>
      <c r="M7921">
        <v>64</v>
      </c>
      <c r="N7921" t="s">
        <v>9085</v>
      </c>
      <c r="O7921" t="s">
        <v>23414</v>
      </c>
      <c r="P7921">
        <v>2</v>
      </c>
      <c r="Q7921">
        <v>2580</v>
      </c>
      <c r="R7921">
        <v>590</v>
      </c>
      <c r="S7921">
        <v>50</v>
      </c>
      <c r="T7921">
        <v>220</v>
      </c>
      <c r="W7921">
        <v>3.0444</v>
      </c>
      <c r="X7921">
        <v>3.6532799999999996</v>
      </c>
    </row>
    <row r="7922" spans="1:24" hidden="1" x14ac:dyDescent="0.3">
      <c r="A7922" t="s">
        <v>23713</v>
      </c>
      <c r="B7922" t="s">
        <v>1304</v>
      </c>
      <c r="C7922" t="s">
        <v>15038</v>
      </c>
      <c r="D7922" t="s">
        <v>23709</v>
      </c>
      <c r="E7922" t="s">
        <v>113</v>
      </c>
      <c r="F7922" t="s">
        <v>113</v>
      </c>
      <c r="G7922" t="s">
        <v>113</v>
      </c>
      <c r="H7922" t="s">
        <v>113</v>
      </c>
      <c r="I7922" t="s">
        <v>540</v>
      </c>
      <c r="J7922" t="s">
        <v>113</v>
      </c>
      <c r="K7922" t="s">
        <v>113</v>
      </c>
      <c r="L7922" t="s">
        <v>113</v>
      </c>
      <c r="M7922">
        <v>0</v>
      </c>
      <c r="N7922" t="s">
        <v>113</v>
      </c>
      <c r="O7922" t="s">
        <v>13812</v>
      </c>
      <c r="P7922">
        <v>1</v>
      </c>
    </row>
    <row r="7923" spans="1:24" hidden="1" x14ac:dyDescent="0.3">
      <c r="A7923" t="s">
        <v>23714</v>
      </c>
      <c r="B7923" t="s">
        <v>8174</v>
      </c>
      <c r="C7923" t="s">
        <v>4955</v>
      </c>
      <c r="D7923" t="s">
        <v>23715</v>
      </c>
      <c r="E7923" t="s">
        <v>113</v>
      </c>
      <c r="F7923" t="s">
        <v>113</v>
      </c>
      <c r="G7923" t="s">
        <v>113</v>
      </c>
      <c r="H7923" t="s">
        <v>113</v>
      </c>
      <c r="I7923" t="s">
        <v>540</v>
      </c>
      <c r="J7923" t="s">
        <v>113</v>
      </c>
      <c r="K7923" t="s">
        <v>113</v>
      </c>
      <c r="L7923" t="s">
        <v>113</v>
      </c>
      <c r="M7923">
        <v>54</v>
      </c>
      <c r="N7923" t="s">
        <v>9085</v>
      </c>
      <c r="O7923" t="s">
        <v>23414</v>
      </c>
      <c r="P7923">
        <v>2</v>
      </c>
      <c r="Q7923">
        <v>2580</v>
      </c>
      <c r="R7923">
        <v>590</v>
      </c>
      <c r="S7923">
        <v>90</v>
      </c>
      <c r="T7923">
        <v>290</v>
      </c>
      <c r="W7923">
        <v>3.0444</v>
      </c>
      <c r="X7923">
        <v>3.6532799999999996</v>
      </c>
    </row>
    <row r="7924" spans="1:24" hidden="1" x14ac:dyDescent="0.3">
      <c r="A7924" t="s">
        <v>23716</v>
      </c>
      <c r="B7924" t="s">
        <v>8211</v>
      </c>
      <c r="C7924" t="s">
        <v>4955</v>
      </c>
      <c r="D7924" t="s">
        <v>23715</v>
      </c>
      <c r="E7924" t="s">
        <v>113</v>
      </c>
      <c r="F7924" t="s">
        <v>113</v>
      </c>
      <c r="G7924" t="s">
        <v>113</v>
      </c>
      <c r="H7924" t="s">
        <v>113</v>
      </c>
      <c r="I7924" t="s">
        <v>540</v>
      </c>
      <c r="J7924" t="s">
        <v>113</v>
      </c>
      <c r="K7924" t="s">
        <v>113</v>
      </c>
      <c r="L7924" t="s">
        <v>113</v>
      </c>
      <c r="M7924">
        <v>52</v>
      </c>
      <c r="N7924" t="s">
        <v>10031</v>
      </c>
      <c r="O7924" t="s">
        <v>23653</v>
      </c>
      <c r="P7924">
        <v>1</v>
      </c>
      <c r="Q7924">
        <v>0.9</v>
      </c>
      <c r="W7924">
        <v>0.63617251235193317</v>
      </c>
      <c r="X7924">
        <v>1.0178760197630932</v>
      </c>
    </row>
    <row r="7925" spans="1:24" hidden="1" x14ac:dyDescent="0.3">
      <c r="A7925" t="s">
        <v>23717</v>
      </c>
      <c r="B7925" t="s">
        <v>8179</v>
      </c>
      <c r="C7925" t="s">
        <v>4955</v>
      </c>
      <c r="D7925" t="s">
        <v>23715</v>
      </c>
      <c r="E7925" t="s">
        <v>113</v>
      </c>
      <c r="F7925" t="s">
        <v>113</v>
      </c>
      <c r="G7925" t="s">
        <v>113</v>
      </c>
      <c r="H7925" t="s">
        <v>113</v>
      </c>
      <c r="I7925" t="s">
        <v>540</v>
      </c>
      <c r="J7925" t="s">
        <v>113</v>
      </c>
      <c r="K7925" t="s">
        <v>113</v>
      </c>
      <c r="L7925" t="s">
        <v>113</v>
      </c>
      <c r="M7925">
        <v>54</v>
      </c>
      <c r="N7925" t="s">
        <v>9085</v>
      </c>
      <c r="O7925" t="s">
        <v>23651</v>
      </c>
      <c r="P7925">
        <v>1</v>
      </c>
      <c r="Q7925">
        <v>400</v>
      </c>
      <c r="R7925">
        <v>300</v>
      </c>
      <c r="W7925">
        <v>0.12</v>
      </c>
      <c r="X7925">
        <v>0.14399999999999999</v>
      </c>
    </row>
    <row r="7926" spans="1:24" hidden="1" x14ac:dyDescent="0.3">
      <c r="A7926" t="s">
        <v>23718</v>
      </c>
      <c r="B7926" t="s">
        <v>8536</v>
      </c>
      <c r="C7926" t="s">
        <v>4955</v>
      </c>
      <c r="D7926" t="s">
        <v>23715</v>
      </c>
      <c r="E7926" t="s">
        <v>113</v>
      </c>
      <c r="F7926" t="s">
        <v>113</v>
      </c>
      <c r="G7926" t="s">
        <v>113</v>
      </c>
      <c r="H7926" t="s">
        <v>113</v>
      </c>
      <c r="I7926" t="s">
        <v>540</v>
      </c>
      <c r="J7926" t="s">
        <v>113</v>
      </c>
      <c r="K7926" t="s">
        <v>113</v>
      </c>
      <c r="L7926" t="s">
        <v>113</v>
      </c>
      <c r="M7926">
        <v>52</v>
      </c>
      <c r="N7926" t="s">
        <v>9085</v>
      </c>
      <c r="O7926" t="s">
        <v>9131</v>
      </c>
      <c r="P7926">
        <v>2</v>
      </c>
      <c r="Q7926">
        <v>210</v>
      </c>
      <c r="R7926">
        <v>210</v>
      </c>
      <c r="W7926">
        <v>8.8200000000000001E-2</v>
      </c>
      <c r="X7926">
        <v>0.10584</v>
      </c>
    </row>
    <row r="7927" spans="1:24" hidden="1" x14ac:dyDescent="0.3">
      <c r="A7927" t="s">
        <v>23719</v>
      </c>
      <c r="B7927" t="s">
        <v>1304</v>
      </c>
      <c r="C7927" t="s">
        <v>4955</v>
      </c>
      <c r="D7927" t="s">
        <v>23715</v>
      </c>
      <c r="E7927" t="s">
        <v>113</v>
      </c>
      <c r="F7927" t="s">
        <v>113</v>
      </c>
      <c r="G7927" t="s">
        <v>113</v>
      </c>
      <c r="H7927" t="s">
        <v>113</v>
      </c>
      <c r="I7927" t="s">
        <v>540</v>
      </c>
      <c r="J7927" t="s">
        <v>113</v>
      </c>
      <c r="K7927" t="s">
        <v>113</v>
      </c>
      <c r="L7927" t="s">
        <v>113</v>
      </c>
      <c r="M7927">
        <v>0</v>
      </c>
      <c r="N7927" t="s">
        <v>113</v>
      </c>
      <c r="O7927" t="s">
        <v>13812</v>
      </c>
      <c r="P7927">
        <v>1</v>
      </c>
    </row>
    <row r="7928" spans="1:24" hidden="1" x14ac:dyDescent="0.3">
      <c r="A7928" t="s">
        <v>23720</v>
      </c>
      <c r="B7928" t="s">
        <v>8174</v>
      </c>
      <c r="C7928" t="s">
        <v>3554</v>
      </c>
      <c r="D7928" t="s">
        <v>23721</v>
      </c>
      <c r="E7928" t="s">
        <v>113</v>
      </c>
      <c r="F7928" t="s">
        <v>113</v>
      </c>
      <c r="G7928" t="s">
        <v>113</v>
      </c>
      <c r="H7928" t="s">
        <v>113</v>
      </c>
      <c r="I7928" t="s">
        <v>115</v>
      </c>
      <c r="J7928" t="s">
        <v>113</v>
      </c>
      <c r="K7928" t="s">
        <v>113</v>
      </c>
      <c r="L7928" t="s">
        <v>113</v>
      </c>
      <c r="M7928">
        <v>24</v>
      </c>
      <c r="N7928" t="s">
        <v>9971</v>
      </c>
      <c r="O7928" t="s">
        <v>13132</v>
      </c>
      <c r="P7928">
        <v>3</v>
      </c>
      <c r="Q7928">
        <v>1500</v>
      </c>
      <c r="R7928">
        <v>380</v>
      </c>
      <c r="S7928">
        <v>138</v>
      </c>
      <c r="T7928">
        <v>60</v>
      </c>
      <c r="U7928">
        <v>250</v>
      </c>
      <c r="V7928">
        <v>320</v>
      </c>
      <c r="W7928">
        <v>1.71</v>
      </c>
      <c r="X7928">
        <v>2.052</v>
      </c>
    </row>
    <row r="7929" spans="1:24" hidden="1" x14ac:dyDescent="0.3">
      <c r="A7929" t="s">
        <v>23722</v>
      </c>
      <c r="B7929" t="s">
        <v>8179</v>
      </c>
      <c r="C7929" t="s">
        <v>3554</v>
      </c>
      <c r="D7929" t="s">
        <v>23721</v>
      </c>
      <c r="E7929" t="s">
        <v>113</v>
      </c>
      <c r="F7929" t="s">
        <v>113</v>
      </c>
      <c r="G7929" t="s">
        <v>113</v>
      </c>
      <c r="H7929" t="s">
        <v>113</v>
      </c>
      <c r="I7929" t="s">
        <v>115</v>
      </c>
      <c r="J7929" t="s">
        <v>113</v>
      </c>
      <c r="K7929" t="s">
        <v>113</v>
      </c>
      <c r="L7929" t="s">
        <v>113</v>
      </c>
      <c r="M7929">
        <v>24</v>
      </c>
      <c r="N7929" t="s">
        <v>9971</v>
      </c>
      <c r="O7929" t="s">
        <v>13472</v>
      </c>
      <c r="P7929">
        <v>1</v>
      </c>
      <c r="Q7929">
        <v>441</v>
      </c>
      <c r="R7929">
        <v>402</v>
      </c>
      <c r="S7929">
        <v>118</v>
      </c>
      <c r="W7929">
        <v>0.177282</v>
      </c>
      <c r="X7929">
        <v>0.21273839999999999</v>
      </c>
    </row>
    <row r="7930" spans="1:24" hidden="1" x14ac:dyDescent="0.3">
      <c r="A7930" t="s">
        <v>23723</v>
      </c>
      <c r="B7930" t="s">
        <v>8211</v>
      </c>
      <c r="C7930" t="s">
        <v>3554</v>
      </c>
      <c r="D7930" t="s">
        <v>23721</v>
      </c>
      <c r="E7930" t="s">
        <v>113</v>
      </c>
      <c r="F7930" t="s">
        <v>113</v>
      </c>
      <c r="G7930" t="s">
        <v>113</v>
      </c>
      <c r="H7930" t="s">
        <v>113</v>
      </c>
      <c r="I7930" t="s">
        <v>115</v>
      </c>
      <c r="J7930" t="s">
        <v>113</v>
      </c>
      <c r="K7930" t="s">
        <v>113</v>
      </c>
      <c r="L7930" t="s">
        <v>113</v>
      </c>
      <c r="M7930">
        <v>24</v>
      </c>
      <c r="N7930" t="s">
        <v>8442</v>
      </c>
      <c r="O7930" t="s">
        <v>13137</v>
      </c>
      <c r="P7930">
        <v>1</v>
      </c>
      <c r="Q7930">
        <v>0.6</v>
      </c>
      <c r="W7930">
        <v>0.28274333882308139</v>
      </c>
      <c r="X7930">
        <v>0.45238934211693027</v>
      </c>
    </row>
    <row r="7931" spans="1:24" hidden="1" x14ac:dyDescent="0.3">
      <c r="A7931" t="s">
        <v>23724</v>
      </c>
      <c r="B7931" t="s">
        <v>8536</v>
      </c>
      <c r="C7931" t="s">
        <v>3554</v>
      </c>
      <c r="D7931" t="s">
        <v>23721</v>
      </c>
      <c r="E7931" t="s">
        <v>113</v>
      </c>
      <c r="F7931" t="s">
        <v>113</v>
      </c>
      <c r="G7931" t="s">
        <v>113</v>
      </c>
      <c r="H7931" t="s">
        <v>113</v>
      </c>
      <c r="I7931" t="s">
        <v>115</v>
      </c>
      <c r="J7931" t="s">
        <v>113</v>
      </c>
      <c r="K7931" t="s">
        <v>113</v>
      </c>
      <c r="L7931" t="s">
        <v>113</v>
      </c>
      <c r="M7931">
        <v>24</v>
      </c>
      <c r="N7931" t="s">
        <v>8442</v>
      </c>
      <c r="O7931" t="s">
        <v>13135</v>
      </c>
      <c r="P7931">
        <v>2</v>
      </c>
      <c r="Q7931">
        <v>179</v>
      </c>
      <c r="R7931">
        <v>197</v>
      </c>
      <c r="S7931">
        <v>79</v>
      </c>
      <c r="W7931">
        <v>7.0526000000000005E-2</v>
      </c>
      <c r="X7931">
        <v>8.4631200000000004E-2</v>
      </c>
    </row>
    <row r="7932" spans="1:24" hidden="1" x14ac:dyDescent="0.3">
      <c r="A7932" t="s">
        <v>23725</v>
      </c>
      <c r="B7932" t="s">
        <v>8539</v>
      </c>
      <c r="C7932" t="s">
        <v>3554</v>
      </c>
      <c r="D7932" t="s">
        <v>23721</v>
      </c>
      <c r="E7932" t="s">
        <v>113</v>
      </c>
      <c r="F7932" t="s">
        <v>113</v>
      </c>
      <c r="G7932" t="s">
        <v>113</v>
      </c>
      <c r="H7932" t="s">
        <v>113</v>
      </c>
      <c r="I7932" t="s">
        <v>115</v>
      </c>
      <c r="J7932" t="s">
        <v>113</v>
      </c>
      <c r="K7932" t="s">
        <v>113</v>
      </c>
      <c r="L7932" t="s">
        <v>113</v>
      </c>
      <c r="M7932">
        <v>24</v>
      </c>
      <c r="N7932" t="s">
        <v>9971</v>
      </c>
      <c r="O7932" t="s">
        <v>22257</v>
      </c>
      <c r="P7932">
        <v>1</v>
      </c>
      <c r="Q7932">
        <v>230</v>
      </c>
      <c r="R7932">
        <v>310</v>
      </c>
      <c r="S7932">
        <v>125</v>
      </c>
      <c r="W7932">
        <v>7.1300000000000002E-2</v>
      </c>
      <c r="X7932">
        <v>8.5559999999999997E-2</v>
      </c>
    </row>
    <row r="7933" spans="1:24" hidden="1" x14ac:dyDescent="0.3">
      <c r="A7933" t="s">
        <v>23726</v>
      </c>
      <c r="B7933" t="s">
        <v>8174</v>
      </c>
      <c r="C7933" t="s">
        <v>7731</v>
      </c>
      <c r="D7933" t="s">
        <v>23727</v>
      </c>
      <c r="E7933" t="s">
        <v>113</v>
      </c>
      <c r="F7933" t="s">
        <v>113</v>
      </c>
      <c r="G7933" t="s">
        <v>113</v>
      </c>
      <c r="H7933" t="s">
        <v>113</v>
      </c>
      <c r="I7933" t="s">
        <v>115</v>
      </c>
      <c r="J7933" t="s">
        <v>113</v>
      </c>
      <c r="K7933" t="s">
        <v>113</v>
      </c>
      <c r="L7933" t="s">
        <v>113</v>
      </c>
      <c r="M7933">
        <v>33</v>
      </c>
      <c r="N7933" t="s">
        <v>9659</v>
      </c>
      <c r="O7933" t="s">
        <v>9491</v>
      </c>
      <c r="P7933">
        <v>3</v>
      </c>
      <c r="Q7933">
        <v>1499</v>
      </c>
      <c r="R7933">
        <v>395</v>
      </c>
      <c r="T7933">
        <v>90</v>
      </c>
      <c r="U7933">
        <v>180</v>
      </c>
      <c r="V7933">
        <v>310</v>
      </c>
      <c r="W7933">
        <v>1.7763150000000001</v>
      </c>
      <c r="X7933">
        <v>2.1315780000000002</v>
      </c>
    </row>
    <row r="7934" spans="1:24" hidden="1" x14ac:dyDescent="0.3">
      <c r="A7934" t="s">
        <v>23728</v>
      </c>
      <c r="B7934" t="s">
        <v>8179</v>
      </c>
      <c r="C7934" t="s">
        <v>7731</v>
      </c>
      <c r="D7934" t="s">
        <v>23727</v>
      </c>
      <c r="E7934" t="s">
        <v>113</v>
      </c>
      <c r="F7934" t="s">
        <v>113</v>
      </c>
      <c r="G7934" t="s">
        <v>113</v>
      </c>
      <c r="H7934" t="s">
        <v>113</v>
      </c>
      <c r="I7934" t="s">
        <v>115</v>
      </c>
      <c r="J7934" t="s">
        <v>113</v>
      </c>
      <c r="K7934" t="s">
        <v>113</v>
      </c>
      <c r="L7934" t="s">
        <v>113</v>
      </c>
      <c r="M7934">
        <v>33</v>
      </c>
      <c r="N7934" t="s">
        <v>8614</v>
      </c>
      <c r="O7934" t="s">
        <v>23729</v>
      </c>
      <c r="P7934">
        <v>3</v>
      </c>
      <c r="Q7934">
        <v>409</v>
      </c>
      <c r="R7934">
        <v>269</v>
      </c>
      <c r="W7934">
        <v>0.330063</v>
      </c>
      <c r="X7934">
        <v>0.39607559999999997</v>
      </c>
    </row>
    <row r="7935" spans="1:24" hidden="1" x14ac:dyDescent="0.3">
      <c r="A7935" t="s">
        <v>23730</v>
      </c>
      <c r="B7935" t="s">
        <v>8617</v>
      </c>
      <c r="C7935" t="s">
        <v>7731</v>
      </c>
      <c r="D7935" t="s">
        <v>23727</v>
      </c>
      <c r="E7935" t="s">
        <v>113</v>
      </c>
      <c r="F7935" t="s">
        <v>113</v>
      </c>
      <c r="G7935" t="s">
        <v>113</v>
      </c>
      <c r="H7935" t="s">
        <v>113</v>
      </c>
      <c r="I7935" t="s">
        <v>115</v>
      </c>
      <c r="J7935" t="s">
        <v>113</v>
      </c>
      <c r="K7935" t="s">
        <v>113</v>
      </c>
      <c r="L7935" t="s">
        <v>113</v>
      </c>
      <c r="M7935">
        <v>35</v>
      </c>
      <c r="N7935" t="s">
        <v>8614</v>
      </c>
      <c r="O7935" t="s">
        <v>9835</v>
      </c>
      <c r="P7935">
        <v>3</v>
      </c>
      <c r="Q7935">
        <v>694</v>
      </c>
      <c r="R7935">
        <v>408</v>
      </c>
      <c r="T7935">
        <v>90</v>
      </c>
      <c r="U7935">
        <v>180</v>
      </c>
      <c r="V7935">
        <v>310</v>
      </c>
      <c r="W7935">
        <v>0.84945599999999999</v>
      </c>
      <c r="X7935">
        <v>1.0193471999999999</v>
      </c>
    </row>
    <row r="7936" spans="1:24" hidden="1" x14ac:dyDescent="0.3">
      <c r="A7936" t="s">
        <v>23731</v>
      </c>
      <c r="B7936" t="s">
        <v>8536</v>
      </c>
      <c r="C7936" t="s">
        <v>7731</v>
      </c>
      <c r="D7936" t="s">
        <v>23727</v>
      </c>
      <c r="E7936" t="s">
        <v>113</v>
      </c>
      <c r="F7936" t="s">
        <v>113</v>
      </c>
      <c r="G7936" t="s">
        <v>113</v>
      </c>
      <c r="H7936" t="s">
        <v>113</v>
      </c>
      <c r="I7936" t="s">
        <v>115</v>
      </c>
      <c r="J7936" t="s">
        <v>113</v>
      </c>
      <c r="K7936" t="s">
        <v>113</v>
      </c>
      <c r="L7936" t="s">
        <v>113</v>
      </c>
      <c r="M7936">
        <v>33</v>
      </c>
      <c r="N7936" t="s">
        <v>8614</v>
      </c>
      <c r="O7936" t="s">
        <v>23732</v>
      </c>
      <c r="P7936">
        <v>3</v>
      </c>
      <c r="Q7936">
        <v>523</v>
      </c>
      <c r="R7936">
        <v>397</v>
      </c>
      <c r="W7936">
        <v>0.62289300000000003</v>
      </c>
      <c r="X7936">
        <v>0.74747160000000001</v>
      </c>
    </row>
    <row r="7937" spans="1:24" hidden="1" x14ac:dyDescent="0.3">
      <c r="A7937" t="s">
        <v>23733</v>
      </c>
      <c r="B7937" t="s">
        <v>1304</v>
      </c>
      <c r="C7937" t="s">
        <v>7731</v>
      </c>
      <c r="D7937" t="s">
        <v>23727</v>
      </c>
      <c r="E7937" t="s">
        <v>113</v>
      </c>
      <c r="F7937" t="s">
        <v>113</v>
      </c>
      <c r="G7937" t="s">
        <v>113</v>
      </c>
      <c r="H7937" t="s">
        <v>113</v>
      </c>
      <c r="I7937" t="s">
        <v>115</v>
      </c>
      <c r="J7937" t="s">
        <v>113</v>
      </c>
      <c r="K7937" t="s">
        <v>113</v>
      </c>
      <c r="L7937" t="s">
        <v>113</v>
      </c>
      <c r="M7937">
        <v>0</v>
      </c>
      <c r="N7937" t="s">
        <v>113</v>
      </c>
      <c r="O7937" t="s">
        <v>13812</v>
      </c>
      <c r="P7937">
        <v>1</v>
      </c>
    </row>
    <row r="7938" spans="1:24" hidden="1" x14ac:dyDescent="0.3">
      <c r="A7938" t="s">
        <v>23734</v>
      </c>
      <c r="B7938" t="s">
        <v>8174</v>
      </c>
      <c r="C7938" t="s">
        <v>23735</v>
      </c>
      <c r="D7938" t="s">
        <v>23736</v>
      </c>
      <c r="E7938" t="s">
        <v>113</v>
      </c>
      <c r="F7938" t="s">
        <v>23737</v>
      </c>
      <c r="G7938" t="s">
        <v>133</v>
      </c>
      <c r="H7938" t="s">
        <v>23738</v>
      </c>
      <c r="I7938" t="s">
        <v>218</v>
      </c>
      <c r="J7938" t="s">
        <v>23739</v>
      </c>
      <c r="K7938" t="s">
        <v>23740</v>
      </c>
      <c r="L7938" t="s">
        <v>9030</v>
      </c>
      <c r="M7938">
        <v>60</v>
      </c>
      <c r="N7938" t="s">
        <v>113</v>
      </c>
      <c r="O7938" t="s">
        <v>8207</v>
      </c>
      <c r="P7938">
        <v>3</v>
      </c>
      <c r="Q7938">
        <v>1400</v>
      </c>
      <c r="R7938">
        <v>320</v>
      </c>
      <c r="S7938">
        <v>145</v>
      </c>
      <c r="T7938">
        <v>5</v>
      </c>
      <c r="U7938">
        <v>180</v>
      </c>
      <c r="V7938">
        <v>270</v>
      </c>
      <c r="W7938">
        <v>1.3440000000000001</v>
      </c>
      <c r="X7938">
        <v>1.6128</v>
      </c>
    </row>
    <row r="7939" spans="1:24" hidden="1" x14ac:dyDescent="0.3">
      <c r="A7939" t="s">
        <v>23741</v>
      </c>
      <c r="B7939" t="s">
        <v>8179</v>
      </c>
      <c r="C7939" t="s">
        <v>23735</v>
      </c>
      <c r="D7939" t="s">
        <v>23736</v>
      </c>
      <c r="E7939" t="s">
        <v>113</v>
      </c>
      <c r="F7939" t="s">
        <v>23737</v>
      </c>
      <c r="G7939" t="s">
        <v>133</v>
      </c>
      <c r="H7939" t="s">
        <v>23738</v>
      </c>
      <c r="I7939" t="s">
        <v>218</v>
      </c>
      <c r="J7939" t="s">
        <v>23739</v>
      </c>
      <c r="K7939" t="s">
        <v>23740</v>
      </c>
      <c r="L7939" t="s">
        <v>9030</v>
      </c>
      <c r="M7939">
        <v>60</v>
      </c>
      <c r="N7939" t="s">
        <v>113</v>
      </c>
      <c r="O7939" t="s">
        <v>14622</v>
      </c>
      <c r="P7939">
        <v>1</v>
      </c>
      <c r="Q7939">
        <v>560</v>
      </c>
      <c r="R7939">
        <v>492</v>
      </c>
      <c r="S7939">
        <v>133</v>
      </c>
      <c r="W7939">
        <v>0.27551999999999999</v>
      </c>
      <c r="X7939">
        <v>0.33062399999999997</v>
      </c>
    </row>
    <row r="7940" spans="1:24" hidden="1" x14ac:dyDescent="0.3">
      <c r="A7940" t="s">
        <v>23742</v>
      </c>
      <c r="B7940" t="s">
        <v>8211</v>
      </c>
      <c r="C7940" t="s">
        <v>23735</v>
      </c>
      <c r="D7940" t="s">
        <v>23736</v>
      </c>
      <c r="E7940" t="s">
        <v>113</v>
      </c>
      <c r="F7940" t="s">
        <v>23737</v>
      </c>
      <c r="G7940" t="s">
        <v>133</v>
      </c>
      <c r="H7940" t="s">
        <v>23738</v>
      </c>
      <c r="I7940" t="s">
        <v>218</v>
      </c>
      <c r="J7940" t="s">
        <v>23739</v>
      </c>
      <c r="K7940" t="s">
        <v>23740</v>
      </c>
      <c r="L7940" t="s">
        <v>9030</v>
      </c>
      <c r="M7940">
        <v>58</v>
      </c>
      <c r="N7940" t="s">
        <v>113</v>
      </c>
      <c r="O7940" t="s">
        <v>9493</v>
      </c>
      <c r="P7940">
        <v>1</v>
      </c>
      <c r="Q7940">
        <v>0.6</v>
      </c>
      <c r="T7940">
        <v>339.74</v>
      </c>
      <c r="W7940">
        <v>0.28274333882308139</v>
      </c>
      <c r="X7940">
        <v>0.45238934211693027</v>
      </c>
    </row>
    <row r="7941" spans="1:24" hidden="1" x14ac:dyDescent="0.3">
      <c r="A7941" t="s">
        <v>23743</v>
      </c>
      <c r="B7941" t="s">
        <v>8174</v>
      </c>
      <c r="C7941" t="s">
        <v>23744</v>
      </c>
      <c r="D7941" t="s">
        <v>23745</v>
      </c>
      <c r="E7941" t="s">
        <v>113</v>
      </c>
      <c r="F7941" t="s">
        <v>23746</v>
      </c>
      <c r="G7941" t="s">
        <v>133</v>
      </c>
      <c r="H7941" t="s">
        <v>23738</v>
      </c>
      <c r="I7941" t="s">
        <v>218</v>
      </c>
      <c r="J7941" t="s">
        <v>23747</v>
      </c>
      <c r="K7941" t="s">
        <v>23748</v>
      </c>
      <c r="L7941" t="s">
        <v>9030</v>
      </c>
      <c r="M7941">
        <v>60</v>
      </c>
      <c r="N7941" t="s">
        <v>113</v>
      </c>
      <c r="O7941" t="s">
        <v>8207</v>
      </c>
      <c r="P7941">
        <v>2</v>
      </c>
      <c r="Q7941">
        <v>1400</v>
      </c>
      <c r="R7941">
        <v>320</v>
      </c>
      <c r="S7941">
        <v>145</v>
      </c>
      <c r="T7941">
        <v>120</v>
      </c>
      <c r="U7941">
        <v>300</v>
      </c>
      <c r="W7941">
        <v>0.89600000000000002</v>
      </c>
      <c r="X7941">
        <v>1.0751999999999999</v>
      </c>
    </row>
    <row r="7942" spans="1:24" hidden="1" x14ac:dyDescent="0.3">
      <c r="A7942" t="s">
        <v>23749</v>
      </c>
      <c r="B7942" t="s">
        <v>8179</v>
      </c>
      <c r="C7942" t="s">
        <v>23744</v>
      </c>
      <c r="D7942" t="s">
        <v>23745</v>
      </c>
      <c r="E7942" t="s">
        <v>113</v>
      </c>
      <c r="F7942" t="s">
        <v>23746</v>
      </c>
      <c r="G7942" t="s">
        <v>133</v>
      </c>
      <c r="H7942" t="s">
        <v>23738</v>
      </c>
      <c r="I7942" t="s">
        <v>218</v>
      </c>
      <c r="J7942" t="s">
        <v>23747</v>
      </c>
      <c r="K7942" t="s">
        <v>23748</v>
      </c>
      <c r="L7942" t="s">
        <v>9030</v>
      </c>
      <c r="M7942">
        <v>60</v>
      </c>
      <c r="N7942" t="s">
        <v>113</v>
      </c>
      <c r="O7942" t="s">
        <v>14622</v>
      </c>
      <c r="P7942">
        <v>1</v>
      </c>
      <c r="Q7942">
        <v>560</v>
      </c>
      <c r="R7942">
        <v>492</v>
      </c>
      <c r="S7942">
        <v>133</v>
      </c>
      <c r="W7942">
        <v>0.27551999999999999</v>
      </c>
      <c r="X7942">
        <v>0.33062399999999997</v>
      </c>
    </row>
    <row r="7943" spans="1:24" hidden="1" x14ac:dyDescent="0.3">
      <c r="A7943" t="s">
        <v>23750</v>
      </c>
      <c r="B7943" t="s">
        <v>8362</v>
      </c>
      <c r="C7943" t="s">
        <v>23744</v>
      </c>
      <c r="D7943" t="s">
        <v>23745</v>
      </c>
      <c r="E7943" t="s">
        <v>113</v>
      </c>
      <c r="F7943" t="s">
        <v>23746</v>
      </c>
      <c r="G7943" t="s">
        <v>133</v>
      </c>
      <c r="H7943" t="s">
        <v>23738</v>
      </c>
      <c r="I7943" t="s">
        <v>218</v>
      </c>
      <c r="J7943" t="s">
        <v>23747</v>
      </c>
      <c r="K7943" t="s">
        <v>23748</v>
      </c>
      <c r="L7943" t="s">
        <v>9030</v>
      </c>
      <c r="M7943">
        <v>58</v>
      </c>
      <c r="N7943" t="s">
        <v>113</v>
      </c>
      <c r="O7943" t="s">
        <v>15026</v>
      </c>
      <c r="P7943">
        <v>1</v>
      </c>
      <c r="W7943">
        <v>0</v>
      </c>
      <c r="X7943">
        <v>0</v>
      </c>
    </row>
    <row r="7944" spans="1:24" hidden="1" x14ac:dyDescent="0.3">
      <c r="A7944" t="s">
        <v>23751</v>
      </c>
      <c r="B7944" t="s">
        <v>8174</v>
      </c>
      <c r="C7944" t="s">
        <v>23752</v>
      </c>
      <c r="D7944" t="s">
        <v>23753</v>
      </c>
      <c r="E7944" t="s">
        <v>113</v>
      </c>
      <c r="F7944" t="s">
        <v>23754</v>
      </c>
      <c r="G7944" t="s">
        <v>133</v>
      </c>
      <c r="H7944" t="s">
        <v>23738</v>
      </c>
      <c r="I7944" t="s">
        <v>218</v>
      </c>
      <c r="J7944" t="s">
        <v>113</v>
      </c>
      <c r="K7944" t="s">
        <v>113</v>
      </c>
      <c r="L7944" t="s">
        <v>113</v>
      </c>
      <c r="W7944">
        <v>0</v>
      </c>
      <c r="X7944">
        <v>0</v>
      </c>
    </row>
    <row r="7945" spans="1:24" hidden="1" x14ac:dyDescent="0.3">
      <c r="A7945" t="s">
        <v>23755</v>
      </c>
      <c r="B7945" t="s">
        <v>8179</v>
      </c>
      <c r="C7945" t="s">
        <v>23752</v>
      </c>
      <c r="D7945" t="s">
        <v>23753</v>
      </c>
      <c r="E7945" t="s">
        <v>113</v>
      </c>
      <c r="F7945" t="s">
        <v>23754</v>
      </c>
      <c r="G7945" t="s">
        <v>133</v>
      </c>
      <c r="H7945" t="s">
        <v>23738</v>
      </c>
      <c r="I7945" t="s">
        <v>218</v>
      </c>
      <c r="J7945" t="s">
        <v>113</v>
      </c>
      <c r="K7945" t="s">
        <v>113</v>
      </c>
      <c r="L7945" t="s">
        <v>113</v>
      </c>
      <c r="W7945">
        <v>0</v>
      </c>
      <c r="X7945">
        <v>0</v>
      </c>
    </row>
    <row r="7946" spans="1:24" hidden="1" x14ac:dyDescent="0.3">
      <c r="A7946" t="s">
        <v>23756</v>
      </c>
      <c r="B7946" t="s">
        <v>8211</v>
      </c>
      <c r="C7946" t="s">
        <v>23752</v>
      </c>
      <c r="D7946" t="s">
        <v>23753</v>
      </c>
      <c r="E7946" t="s">
        <v>113</v>
      </c>
      <c r="F7946" t="s">
        <v>23754</v>
      </c>
      <c r="G7946" t="s">
        <v>133</v>
      </c>
      <c r="H7946" t="s">
        <v>23738</v>
      </c>
      <c r="I7946" t="s">
        <v>218</v>
      </c>
      <c r="J7946" t="s">
        <v>113</v>
      </c>
      <c r="K7946" t="s">
        <v>113</v>
      </c>
      <c r="L7946" t="s">
        <v>113</v>
      </c>
      <c r="W7946">
        <v>0</v>
      </c>
      <c r="X7946">
        <v>0</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537B-D19F-47B1-B713-AFD02E6070B1}">
  <dimension ref="A1:AY1463"/>
  <sheetViews>
    <sheetView zoomScale="115" zoomScaleNormal="115" workbookViewId="0">
      <selection activeCell="K7" sqref="K7"/>
    </sheetView>
  </sheetViews>
  <sheetFormatPr defaultRowHeight="14.4" outlineLevelCol="1" x14ac:dyDescent="0.3"/>
  <cols>
    <col min="1" max="1" width="14" bestFit="1" customWidth="1"/>
    <col min="2" max="2" width="18.44140625" hidden="1" customWidth="1" outlineLevel="1"/>
    <col min="3" max="3" width="30.6640625" bestFit="1" customWidth="1" collapsed="1"/>
    <col min="4" max="4" width="18.109375" bestFit="1" customWidth="1"/>
    <col min="5" max="5" width="32" bestFit="1" customWidth="1"/>
    <col min="6" max="6" width="30.33203125" bestFit="1" customWidth="1"/>
    <col min="7" max="7" width="22" hidden="1" customWidth="1" outlineLevel="1"/>
    <col min="8" max="8" width="16.109375" hidden="1" customWidth="1" outlineLevel="1"/>
    <col min="9" max="9" width="27" hidden="1" customWidth="1" outlineLevel="1"/>
    <col min="10" max="10" width="20.33203125" hidden="1" customWidth="1" outlineLevel="1"/>
    <col min="11" max="11" width="45.5546875" bestFit="1" customWidth="1" collapsed="1"/>
    <col min="12" max="12" width="48.109375" hidden="1" customWidth="1" outlineLevel="1"/>
    <col min="13" max="13" width="18.109375" hidden="1" customWidth="1" outlineLevel="1"/>
    <col min="14" max="14" width="78.44140625" hidden="1" customWidth="1" outlineLevel="1"/>
    <col min="15" max="15" width="81.109375" hidden="1" customWidth="1" outlineLevel="1"/>
    <col min="16" max="16" width="49.109375" hidden="1" customWidth="1" outlineLevel="1"/>
    <col min="17" max="17" width="81.109375" hidden="1" customWidth="1" outlineLevel="1"/>
    <col min="18" max="18" width="52.6640625" hidden="1" customWidth="1" outlineLevel="1"/>
    <col min="19" max="19" width="81.109375" hidden="1" customWidth="1" outlineLevel="1"/>
    <col min="20" max="20" width="45.6640625" hidden="1" customWidth="1" outlineLevel="1"/>
    <col min="21" max="21" width="13.44140625" bestFit="1" customWidth="1" collapsed="1"/>
    <col min="22" max="22" width="13" bestFit="1" customWidth="1"/>
    <col min="23" max="23" width="14.88671875" bestFit="1" customWidth="1"/>
    <col min="24" max="24" width="13" bestFit="1" customWidth="1"/>
    <col min="25" max="25" width="25.88671875" hidden="1" customWidth="1" outlineLevel="1"/>
    <col min="26" max="26" width="14.5546875" hidden="1" customWidth="1" outlineLevel="1"/>
    <col min="27" max="27" width="30.5546875" hidden="1" customWidth="1" outlineLevel="1"/>
    <col min="28" max="28" width="22" hidden="1" customWidth="1" outlineLevel="1"/>
    <col min="29" max="29" width="40" hidden="1" customWidth="1" outlineLevel="1"/>
    <col min="30" max="30" width="41.5546875" hidden="1" customWidth="1" outlineLevel="1"/>
    <col min="31" max="31" width="23.33203125" hidden="1" customWidth="1" outlineLevel="1"/>
    <col min="32" max="32" width="45.109375" hidden="1" customWidth="1" outlineLevel="1"/>
    <col min="33" max="33" width="21.44140625" hidden="1" customWidth="1" outlineLevel="1"/>
    <col min="34" max="34" width="81.109375" bestFit="1" customWidth="1" collapsed="1"/>
    <col min="35" max="35" width="20.44140625" customWidth="1"/>
    <col min="36" max="36" width="34.33203125" bestFit="1" customWidth="1"/>
    <col min="37" max="37" width="11.109375" bestFit="1" customWidth="1"/>
    <col min="38" max="38" width="15.5546875" hidden="1" customWidth="1" outlineLevel="1"/>
    <col min="39" max="39" width="16.44140625" hidden="1" customWidth="1" outlineLevel="1"/>
    <col min="40" max="43" width="16.44140625" style="1" hidden="1" customWidth="1" outlineLevel="1"/>
    <col min="44" max="44" width="15.5546875" bestFit="1" customWidth="1" collapsed="1"/>
    <col min="45" max="50" width="22.88671875" hidden="1" customWidth="1" outlineLevel="1"/>
    <col min="51" max="51" width="17.5546875" bestFit="1" customWidth="1" collapsed="1"/>
    <col min="52" max="52" width="22.88671875" customWidth="1"/>
  </cols>
  <sheetData>
    <row r="1" spans="1:51" x14ac:dyDescent="0.3">
      <c r="A1" t="s">
        <v>23757</v>
      </c>
      <c r="B1" t="s">
        <v>23758</v>
      </c>
      <c r="C1" t="s">
        <v>23759</v>
      </c>
      <c r="D1" t="s">
        <v>23760</v>
      </c>
      <c r="E1" t="s">
        <v>23761</v>
      </c>
      <c r="F1" t="s">
        <v>23762</v>
      </c>
      <c r="G1" t="s">
        <v>23763</v>
      </c>
      <c r="H1" t="s">
        <v>23764</v>
      </c>
      <c r="I1" t="s">
        <v>23765</v>
      </c>
      <c r="J1" t="s">
        <v>23766</v>
      </c>
      <c r="K1" t="s">
        <v>23767</v>
      </c>
      <c r="L1" t="s">
        <v>23768</v>
      </c>
      <c r="M1" t="s">
        <v>23769</v>
      </c>
      <c r="N1" t="s">
        <v>23770</v>
      </c>
      <c r="O1" t="s">
        <v>23771</v>
      </c>
      <c r="P1" t="s">
        <v>23772</v>
      </c>
      <c r="Q1" t="s">
        <v>23773</v>
      </c>
      <c r="R1" t="s">
        <v>23774</v>
      </c>
      <c r="S1" t="s">
        <v>23775</v>
      </c>
      <c r="T1" t="s">
        <v>23776</v>
      </c>
      <c r="U1" t="s">
        <v>23777</v>
      </c>
      <c r="V1" t="s">
        <v>23778</v>
      </c>
      <c r="W1" t="s">
        <v>23779</v>
      </c>
      <c r="X1" t="s">
        <v>23780</v>
      </c>
      <c r="Y1" t="s">
        <v>23781</v>
      </c>
      <c r="Z1" t="s">
        <v>23782</v>
      </c>
      <c r="AA1" t="s">
        <v>23783</v>
      </c>
      <c r="AB1" t="s">
        <v>23784</v>
      </c>
      <c r="AC1" t="s">
        <v>23785</v>
      </c>
      <c r="AD1" t="s">
        <v>23786</v>
      </c>
      <c r="AE1" t="s">
        <v>23787</v>
      </c>
      <c r="AF1" t="s">
        <v>23788</v>
      </c>
      <c r="AG1" t="s">
        <v>23789</v>
      </c>
      <c r="AH1" t="s">
        <v>23790</v>
      </c>
      <c r="AI1" t="s">
        <v>23791</v>
      </c>
      <c r="AJ1" t="s">
        <v>23792</v>
      </c>
      <c r="AK1" t="s">
        <v>23793</v>
      </c>
      <c r="AL1" t="s">
        <v>23794</v>
      </c>
      <c r="AM1" t="s">
        <v>23795</v>
      </c>
      <c r="AN1" s="1" t="s">
        <v>23796</v>
      </c>
      <c r="AO1" s="1" t="s">
        <v>23797</v>
      </c>
      <c r="AP1" s="1" t="s">
        <v>23798</v>
      </c>
      <c r="AQ1" s="1" t="s">
        <v>23799</v>
      </c>
      <c r="AR1" t="s">
        <v>23800</v>
      </c>
      <c r="AS1" t="s">
        <v>23801</v>
      </c>
      <c r="AT1" t="s">
        <v>23802</v>
      </c>
      <c r="AU1" s="1" t="s">
        <v>23803</v>
      </c>
      <c r="AV1" s="1" t="s">
        <v>23804</v>
      </c>
      <c r="AW1" s="1" t="s">
        <v>23805</v>
      </c>
      <c r="AX1" s="1" t="s">
        <v>23806</v>
      </c>
      <c r="AY1" t="s">
        <v>23807</v>
      </c>
    </row>
    <row r="2" spans="1:51" x14ac:dyDescent="0.3">
      <c r="A2" t="s">
        <v>23808</v>
      </c>
      <c r="B2" t="s">
        <v>23809</v>
      </c>
      <c r="C2" t="s">
        <v>308</v>
      </c>
      <c r="D2" t="s">
        <v>23810</v>
      </c>
      <c r="E2" t="s">
        <v>23810</v>
      </c>
      <c r="F2" t="s">
        <v>23811</v>
      </c>
      <c r="G2" t="s">
        <v>23812</v>
      </c>
      <c r="I2" t="s">
        <v>23813</v>
      </c>
      <c r="J2" t="s">
        <v>23814</v>
      </c>
      <c r="K2" t="s">
        <v>23815</v>
      </c>
      <c r="L2" t="s">
        <v>3632</v>
      </c>
      <c r="M2" t="s">
        <v>23816</v>
      </c>
      <c r="N2" t="s">
        <v>23817</v>
      </c>
      <c r="O2" t="s">
        <v>23818</v>
      </c>
      <c r="P2" t="s">
        <v>23819</v>
      </c>
      <c r="Q2" t="s">
        <v>23820</v>
      </c>
      <c r="S2" t="s">
        <v>23821</v>
      </c>
      <c r="T2" t="s">
        <v>23822</v>
      </c>
      <c r="U2" t="s">
        <v>23823</v>
      </c>
      <c r="V2">
        <v>60</v>
      </c>
      <c r="W2">
        <v>-25314283</v>
      </c>
      <c r="X2">
        <v>-51191567</v>
      </c>
      <c r="Y2">
        <v>844</v>
      </c>
      <c r="Z2" t="s">
        <v>23824</v>
      </c>
      <c r="AA2" t="s">
        <v>213</v>
      </c>
      <c r="AB2" t="s">
        <v>23825</v>
      </c>
      <c r="AC2">
        <v>1500</v>
      </c>
      <c r="AD2" t="s">
        <v>23823</v>
      </c>
      <c r="AE2" t="s">
        <v>3632</v>
      </c>
      <c r="AF2" t="s">
        <v>3632</v>
      </c>
      <c r="AG2" t="s">
        <v>3632</v>
      </c>
      <c r="AH2" t="s">
        <v>23826</v>
      </c>
      <c r="AI2" t="s">
        <v>23827</v>
      </c>
      <c r="AJ2" t="s">
        <v>23828</v>
      </c>
      <c r="AK2">
        <v>84400000</v>
      </c>
      <c r="AL2">
        <f>VALUE(TRIM(FO_Candidato[[#This Row],[1.21 Latitude]]))</f>
        <v>-25314283</v>
      </c>
      <c r="AM2">
        <f>FO_Candidato[[#This Row],[LATITUDE_P1]]/1000000</f>
        <v>-25.314283</v>
      </c>
      <c r="AN2">
        <f>INT(ABS(FO_Candidato[[#This Row],[LATITUDE_P2]]))</f>
        <v>25</v>
      </c>
      <c r="AO2">
        <f>INT((ABS(FO_Candidato[[#This Row],[LATITUDE_P2]])-INT(ABS(FO_Candidato[[#This Row],[LATITUDE_P2]])))*60)</f>
        <v>18</v>
      </c>
      <c r="AP2" s="73">
        <f t="shared" ref="AP2:AP65" si="0">ROUND(MOD(ABS(AL2/1000000)*3600,60),2)</f>
        <v>51.42</v>
      </c>
      <c r="AQ2" t="str">
        <f>SUBSTITUTE(TEXT(FO_Candidato[[#This Row],[LATITUDE_P5]],"0,00"),",",".")</f>
        <v>51.42</v>
      </c>
      <c r="AR2" t="str">
        <f>FO_Candidato[[#This Row],[LATITUDE_P3]]&amp;"°"&amp;FO_Candidato[[#This Row],[LATITUDE_P4]]&amp;"'"&amp;FO_Candidato[[#This Row],[LATITUDE - P6]]&amp;"""S"</f>
        <v>25°18'51.42"S</v>
      </c>
      <c r="AS2">
        <f>VALUE(TRIM(FO_Candidato[[#This Row],[longitude]]))</f>
        <v>-51191567</v>
      </c>
      <c r="AT2">
        <f>FO_Candidato[[#This Row],[LONGITUDE_P1]]/1000000</f>
        <v>-51.191566999999999</v>
      </c>
      <c r="AU2" s="1">
        <f>INT(ABS(FO_Candidato[[#This Row],[LONGITUDE_P2]]))</f>
        <v>51</v>
      </c>
      <c r="AV2" s="1">
        <f>INT((ABS(FO_Candidato[[#This Row],[LONGITUDE_P2]])-INT(ABS(FO_Candidato[[#This Row],[LONGITUDE_P2]])))*60)</f>
        <v>11</v>
      </c>
      <c r="AW2" s="74">
        <f t="shared" ref="AW2:AW65" si="1">ROUND(MOD(ABS(AS2/1000000)*3600,60),2)</f>
        <v>29.64</v>
      </c>
      <c r="AX2" s="1" t="str">
        <f>SUBSTITUTE(TEXT(FO_Candidato[[#This Row],[LONGITUDE_P5]],"0,00"),",",".")</f>
        <v>29.64</v>
      </c>
      <c r="AY2" t="str">
        <f>FO_Candidato[[#This Row],[LONGITUDE_P3]]&amp;"°"&amp;FO_Candidato[[#This Row],[LONGITUDE_P4]]&amp;"'"&amp;FO_Candidato[[#This Row],[LONGITUDE - P6]]&amp;"""S"</f>
        <v>51°11'29.64"S</v>
      </c>
    </row>
    <row r="3" spans="1:51" x14ac:dyDescent="0.3">
      <c r="A3" t="s">
        <v>23829</v>
      </c>
      <c r="B3" t="s">
        <v>23809</v>
      </c>
      <c r="C3" t="s">
        <v>308</v>
      </c>
      <c r="D3" t="s">
        <v>23830</v>
      </c>
      <c r="E3" t="s">
        <v>23830</v>
      </c>
      <c r="F3" t="s">
        <v>23831</v>
      </c>
      <c r="G3" t="s">
        <v>23812</v>
      </c>
      <c r="I3" t="s">
        <v>23832</v>
      </c>
      <c r="J3" t="s">
        <v>23833</v>
      </c>
      <c r="K3" t="s">
        <v>23834</v>
      </c>
      <c r="L3" t="s">
        <v>148</v>
      </c>
      <c r="M3" t="s">
        <v>23835</v>
      </c>
      <c r="N3" t="s">
        <v>23836</v>
      </c>
      <c r="O3" t="s">
        <v>23837</v>
      </c>
      <c r="P3" t="s">
        <v>23838</v>
      </c>
      <c r="Q3" t="s">
        <v>23820</v>
      </c>
      <c r="R3" t="s">
        <v>23839</v>
      </c>
      <c r="S3" t="s">
        <v>23837</v>
      </c>
      <c r="T3" t="s">
        <v>23838</v>
      </c>
      <c r="U3" t="s">
        <v>23823</v>
      </c>
      <c r="V3">
        <v>30</v>
      </c>
      <c r="W3">
        <v>-9923163</v>
      </c>
      <c r="X3">
        <v>-56067854</v>
      </c>
      <c r="Y3">
        <v>302</v>
      </c>
      <c r="Z3" t="s">
        <v>148</v>
      </c>
      <c r="AB3" t="s">
        <v>23825</v>
      </c>
      <c r="AD3" t="s">
        <v>23823</v>
      </c>
      <c r="AE3" t="s">
        <v>148</v>
      </c>
      <c r="AF3" t="s">
        <v>148</v>
      </c>
      <c r="AG3" t="s">
        <v>148</v>
      </c>
      <c r="AH3" t="s">
        <v>23840</v>
      </c>
      <c r="AI3" t="s">
        <v>23841</v>
      </c>
      <c r="AJ3" t="s">
        <v>23842</v>
      </c>
      <c r="AK3">
        <v>78580000</v>
      </c>
      <c r="AL3">
        <f>VALUE(TRIM(FO_Candidato[[#This Row],[1.21 Latitude]]))</f>
        <v>-9923163</v>
      </c>
      <c r="AM3">
        <f>FO_Candidato[[#This Row],[LATITUDE_P1]]/1000000</f>
        <v>-9.9231630000000006</v>
      </c>
      <c r="AN3">
        <f>INT(ABS(FO_Candidato[[#This Row],[LATITUDE_P2]]))</f>
        <v>9</v>
      </c>
      <c r="AO3">
        <f>INT((ABS(FO_Candidato[[#This Row],[LATITUDE_P2]])-INT(ABS(FO_Candidato[[#This Row],[LATITUDE_P2]])))*60)</f>
        <v>55</v>
      </c>
      <c r="AP3" s="73">
        <f t="shared" si="0"/>
        <v>23.39</v>
      </c>
      <c r="AQ3" t="str">
        <f>SUBSTITUTE(TEXT(FO_Candidato[[#This Row],[LATITUDE_P5]],"0,00"),",",".")</f>
        <v>23.39</v>
      </c>
      <c r="AR3" t="str">
        <f>FO_Candidato[[#This Row],[LATITUDE_P3]]&amp;"°"&amp;FO_Candidato[[#This Row],[LATITUDE_P4]]&amp;"'"&amp;FO_Candidato[[#This Row],[LATITUDE - P6]]&amp;"""S"</f>
        <v>9°55'23.39"S</v>
      </c>
      <c r="AS3">
        <f>VALUE(TRIM(FO_Candidato[[#This Row],[longitude]]))</f>
        <v>-56067854</v>
      </c>
      <c r="AT3">
        <f>FO_Candidato[[#This Row],[LONGITUDE_P1]]/1000000</f>
        <v>-56.067853999999997</v>
      </c>
      <c r="AU3">
        <f>INT(ABS(FO_Candidato[[#This Row],[LONGITUDE_P2]]))</f>
        <v>56</v>
      </c>
      <c r="AV3">
        <f>INT((ABS(FO_Candidato[[#This Row],[LONGITUDE_P2]])-INT(ABS(FO_Candidato[[#This Row],[LONGITUDE_P2]])))*60)</f>
        <v>4</v>
      </c>
      <c r="AW3" s="73">
        <f t="shared" si="1"/>
        <v>4.2699999999999996</v>
      </c>
      <c r="AX3" t="str">
        <f>SUBSTITUTE(TEXT(FO_Candidato[[#This Row],[LONGITUDE_P5]],"0,00"),",",".")</f>
        <v>4.27</v>
      </c>
      <c r="AY3" t="str">
        <f>FO_Candidato[[#This Row],[LONGITUDE_P3]]&amp;"°"&amp;FO_Candidato[[#This Row],[LONGITUDE_P4]]&amp;"'"&amp;FO_Candidato[[#This Row],[LONGITUDE - P6]]&amp;"""S"</f>
        <v>56°4'4.27"S</v>
      </c>
    </row>
    <row r="4" spans="1:51" x14ac:dyDescent="0.3">
      <c r="A4" t="s">
        <v>23843</v>
      </c>
      <c r="B4" t="s">
        <v>23809</v>
      </c>
      <c r="C4" t="s">
        <v>23520</v>
      </c>
      <c r="D4" t="s">
        <v>23844</v>
      </c>
      <c r="E4" t="s">
        <v>23844</v>
      </c>
      <c r="F4" t="s">
        <v>23845</v>
      </c>
      <c r="G4" t="s">
        <v>23846</v>
      </c>
      <c r="I4" t="s">
        <v>23832</v>
      </c>
      <c r="J4" t="s">
        <v>23814</v>
      </c>
      <c r="K4" t="s">
        <v>23847</v>
      </c>
      <c r="L4" t="s">
        <v>148</v>
      </c>
      <c r="M4" t="s">
        <v>23835</v>
      </c>
      <c r="N4" t="s">
        <v>23848</v>
      </c>
      <c r="O4" t="s">
        <v>23820</v>
      </c>
      <c r="P4" t="s">
        <v>23820</v>
      </c>
      <c r="Q4" t="s">
        <v>23820</v>
      </c>
      <c r="R4" t="s">
        <v>23849</v>
      </c>
      <c r="S4" t="s">
        <v>23820</v>
      </c>
      <c r="T4" t="s">
        <v>23850</v>
      </c>
      <c r="U4" t="s">
        <v>23823</v>
      </c>
      <c r="V4">
        <v>70</v>
      </c>
      <c r="W4">
        <v>-22129827</v>
      </c>
      <c r="X4">
        <v>-50624134</v>
      </c>
      <c r="Y4">
        <v>507</v>
      </c>
      <c r="Z4" t="s">
        <v>12336</v>
      </c>
      <c r="AA4" t="s">
        <v>213</v>
      </c>
      <c r="AB4" t="s">
        <v>23825</v>
      </c>
      <c r="AC4">
        <v>0</v>
      </c>
      <c r="AD4" t="s">
        <v>23823</v>
      </c>
      <c r="AE4" t="s">
        <v>148</v>
      </c>
      <c r="AF4" t="s">
        <v>23844</v>
      </c>
      <c r="AG4" t="s">
        <v>23845</v>
      </c>
      <c r="AH4" t="s">
        <v>23851</v>
      </c>
      <c r="AI4" t="s">
        <v>23852</v>
      </c>
      <c r="AJ4" t="s">
        <v>23848</v>
      </c>
      <c r="AK4">
        <v>19780000</v>
      </c>
      <c r="AL4">
        <f>VALUE(TRIM(FO_Candidato[[#This Row],[1.21 Latitude]]))</f>
        <v>-22129827</v>
      </c>
      <c r="AM4">
        <f>FO_Candidato[[#This Row],[LATITUDE_P1]]/1000000</f>
        <v>-22.129826999999999</v>
      </c>
      <c r="AN4">
        <f>INT(ABS(FO_Candidato[[#This Row],[LATITUDE_P2]]))</f>
        <v>22</v>
      </c>
      <c r="AO4">
        <f>INT((ABS(FO_Candidato[[#This Row],[LATITUDE_P2]])-INT(ABS(FO_Candidato[[#This Row],[LATITUDE_P2]])))*60)</f>
        <v>7</v>
      </c>
      <c r="AP4" s="73">
        <f t="shared" si="0"/>
        <v>47.38</v>
      </c>
      <c r="AQ4" t="str">
        <f>SUBSTITUTE(TEXT(FO_Candidato[[#This Row],[LATITUDE_P5]],"0,00"),",",".")</f>
        <v>47.38</v>
      </c>
      <c r="AR4" t="str">
        <f>FO_Candidato[[#This Row],[LATITUDE_P3]]&amp;"°"&amp;FO_Candidato[[#This Row],[LATITUDE_P4]]&amp;"'"&amp;FO_Candidato[[#This Row],[LATITUDE - P6]]&amp;"""S"</f>
        <v>22°7'47.38"S</v>
      </c>
      <c r="AS4">
        <f>VALUE(TRIM(FO_Candidato[[#This Row],[longitude]]))</f>
        <v>-50624134</v>
      </c>
      <c r="AT4">
        <f>FO_Candidato[[#This Row],[LONGITUDE_P1]]/1000000</f>
        <v>-50.624133999999998</v>
      </c>
      <c r="AU4">
        <f>INT(ABS(FO_Candidato[[#This Row],[LONGITUDE_P2]]))</f>
        <v>50</v>
      </c>
      <c r="AV4">
        <f>INT((ABS(FO_Candidato[[#This Row],[LONGITUDE_P2]])-INT(ABS(FO_Candidato[[#This Row],[LONGITUDE_P2]])))*60)</f>
        <v>37</v>
      </c>
      <c r="AW4" s="73">
        <f t="shared" si="1"/>
        <v>26.88</v>
      </c>
      <c r="AX4" t="str">
        <f>SUBSTITUTE(TEXT(FO_Candidato[[#This Row],[LONGITUDE_P5]],"0,00"),",",".")</f>
        <v>26.88</v>
      </c>
      <c r="AY4" t="str">
        <f>FO_Candidato[[#This Row],[LONGITUDE_P3]]&amp;"°"&amp;FO_Candidato[[#This Row],[LONGITUDE_P4]]&amp;"'"&amp;FO_Candidato[[#This Row],[LONGITUDE - P6]]&amp;"""S"</f>
        <v>50°37'26.88"S</v>
      </c>
    </row>
    <row r="5" spans="1:51" x14ac:dyDescent="0.3">
      <c r="A5" t="s">
        <v>23853</v>
      </c>
      <c r="B5" t="s">
        <v>23809</v>
      </c>
      <c r="C5" t="s">
        <v>127</v>
      </c>
      <c r="D5" t="s">
        <v>23854</v>
      </c>
      <c r="E5" t="s">
        <v>23854</v>
      </c>
      <c r="F5" t="s">
        <v>23855</v>
      </c>
      <c r="G5" t="s">
        <v>23856</v>
      </c>
      <c r="H5" t="s">
        <v>23857</v>
      </c>
      <c r="I5" t="s">
        <v>23832</v>
      </c>
      <c r="J5" t="s">
        <v>23814</v>
      </c>
      <c r="K5" t="s">
        <v>23858</v>
      </c>
      <c r="L5" t="s">
        <v>148</v>
      </c>
      <c r="M5" t="s">
        <v>23816</v>
      </c>
      <c r="N5" t="s">
        <v>23859</v>
      </c>
      <c r="O5" t="s">
        <v>23860</v>
      </c>
      <c r="P5" t="s">
        <v>23861</v>
      </c>
      <c r="Q5" t="s">
        <v>23862</v>
      </c>
      <c r="R5" t="s">
        <v>148</v>
      </c>
      <c r="S5" t="s">
        <v>148</v>
      </c>
      <c r="T5" t="s">
        <v>148</v>
      </c>
      <c r="U5" t="s">
        <v>23823</v>
      </c>
      <c r="V5">
        <v>30</v>
      </c>
      <c r="W5">
        <v>-830072</v>
      </c>
      <c r="X5">
        <v>-35065159</v>
      </c>
      <c r="Y5">
        <v>108</v>
      </c>
      <c r="Z5" t="s">
        <v>23824</v>
      </c>
      <c r="AA5" t="s">
        <v>213</v>
      </c>
      <c r="AB5" t="s">
        <v>23825</v>
      </c>
      <c r="AC5">
        <v>3500</v>
      </c>
      <c r="AD5" t="s">
        <v>23823</v>
      </c>
      <c r="AE5" t="s">
        <v>148</v>
      </c>
      <c r="AF5" t="s">
        <v>23855</v>
      </c>
      <c r="AG5" t="s">
        <v>23855</v>
      </c>
      <c r="AH5" t="s">
        <v>23863</v>
      </c>
      <c r="AI5" t="s">
        <v>23864</v>
      </c>
      <c r="AJ5" t="s">
        <v>23865</v>
      </c>
      <c r="AK5">
        <v>54590000</v>
      </c>
      <c r="AL5">
        <f>VALUE(TRIM(FO_Candidato[[#This Row],[1.21 Latitude]]))</f>
        <v>-830072</v>
      </c>
      <c r="AM5">
        <f>FO_Candidato[[#This Row],[LATITUDE_P1]]/1000000</f>
        <v>-0.83007200000000003</v>
      </c>
      <c r="AN5">
        <f>INT(ABS(FO_Candidato[[#This Row],[LATITUDE_P2]]))</f>
        <v>0</v>
      </c>
      <c r="AO5">
        <f>INT((ABS(FO_Candidato[[#This Row],[LATITUDE_P2]])-INT(ABS(FO_Candidato[[#This Row],[LATITUDE_P2]])))*60)</f>
        <v>49</v>
      </c>
      <c r="AP5" s="73">
        <f t="shared" si="0"/>
        <v>48.26</v>
      </c>
      <c r="AQ5" t="str">
        <f>SUBSTITUTE(TEXT(FO_Candidato[[#This Row],[LATITUDE_P5]],"0,00"),",",".")</f>
        <v>48.26</v>
      </c>
      <c r="AR5" t="str">
        <f>FO_Candidato[[#This Row],[LATITUDE_P3]]&amp;"°"&amp;FO_Candidato[[#This Row],[LATITUDE_P4]]&amp;"'"&amp;FO_Candidato[[#This Row],[LATITUDE - P6]]&amp;"""S"</f>
        <v>0°49'48.26"S</v>
      </c>
      <c r="AS5">
        <f>VALUE(TRIM(FO_Candidato[[#This Row],[longitude]]))</f>
        <v>-35065159</v>
      </c>
      <c r="AT5">
        <f>FO_Candidato[[#This Row],[LONGITUDE_P1]]/1000000</f>
        <v>-35.065159000000001</v>
      </c>
      <c r="AU5">
        <f>INT(ABS(FO_Candidato[[#This Row],[LONGITUDE_P2]]))</f>
        <v>35</v>
      </c>
      <c r="AV5">
        <f>INT((ABS(FO_Candidato[[#This Row],[LONGITUDE_P2]])-INT(ABS(FO_Candidato[[#This Row],[LONGITUDE_P2]])))*60)</f>
        <v>3</v>
      </c>
      <c r="AW5" s="73">
        <f t="shared" si="1"/>
        <v>54.57</v>
      </c>
      <c r="AX5" t="str">
        <f>SUBSTITUTE(TEXT(FO_Candidato[[#This Row],[LONGITUDE_P5]],"0,00"),",",".")</f>
        <v>54.57</v>
      </c>
      <c r="AY5" t="str">
        <f>FO_Candidato[[#This Row],[LONGITUDE_P3]]&amp;"°"&amp;FO_Candidato[[#This Row],[LONGITUDE_P4]]&amp;"'"&amp;FO_Candidato[[#This Row],[LONGITUDE - P6]]&amp;"""S"</f>
        <v>35°3'54.57"S</v>
      </c>
    </row>
    <row r="6" spans="1:51" x14ac:dyDescent="0.3">
      <c r="A6" t="s">
        <v>23866</v>
      </c>
      <c r="B6" t="s">
        <v>23809</v>
      </c>
      <c r="C6" t="s">
        <v>308</v>
      </c>
      <c r="D6" t="s">
        <v>23867</v>
      </c>
      <c r="E6" t="s">
        <v>23867</v>
      </c>
      <c r="F6" t="s">
        <v>23868</v>
      </c>
      <c r="G6" t="s">
        <v>23846</v>
      </c>
      <c r="I6" t="s">
        <v>23832</v>
      </c>
      <c r="J6" t="s">
        <v>23814</v>
      </c>
      <c r="K6" t="s">
        <v>23869</v>
      </c>
      <c r="L6" t="s">
        <v>148</v>
      </c>
      <c r="M6" t="s">
        <v>23816</v>
      </c>
      <c r="N6" t="s">
        <v>23870</v>
      </c>
      <c r="O6" t="s">
        <v>23871</v>
      </c>
      <c r="P6" t="s">
        <v>23872</v>
      </c>
      <c r="Q6" t="s">
        <v>23873</v>
      </c>
      <c r="R6" t="s">
        <v>148</v>
      </c>
      <c r="S6" t="s">
        <v>148</v>
      </c>
      <c r="T6" t="s">
        <v>148</v>
      </c>
      <c r="U6" t="s">
        <v>23823</v>
      </c>
      <c r="V6">
        <v>60</v>
      </c>
      <c r="W6">
        <v>-434101</v>
      </c>
      <c r="X6">
        <v>-5030277</v>
      </c>
      <c r="Y6">
        <v>126</v>
      </c>
      <c r="Z6" t="s">
        <v>23824</v>
      </c>
      <c r="AB6" t="s">
        <v>23825</v>
      </c>
      <c r="AC6">
        <v>500</v>
      </c>
      <c r="AD6" t="s">
        <v>23823</v>
      </c>
      <c r="AE6" t="s">
        <v>1532</v>
      </c>
      <c r="AF6" t="s">
        <v>23867</v>
      </c>
      <c r="AG6" t="s">
        <v>23868</v>
      </c>
      <c r="AH6" t="s">
        <v>23874</v>
      </c>
      <c r="AI6" t="s">
        <v>23875</v>
      </c>
      <c r="AJ6" t="s">
        <v>23876</v>
      </c>
      <c r="AL6">
        <f>VALUE(TRIM(FO_Candidato[[#This Row],[1.21 Latitude]]))</f>
        <v>-434101</v>
      </c>
      <c r="AM6">
        <f>FO_Candidato[[#This Row],[LATITUDE_P1]]/1000000</f>
        <v>-0.43410100000000001</v>
      </c>
      <c r="AN6">
        <f>INT(ABS(FO_Candidato[[#This Row],[LATITUDE_P2]]))</f>
        <v>0</v>
      </c>
      <c r="AO6">
        <f>INT((ABS(FO_Candidato[[#This Row],[LATITUDE_P2]])-INT(ABS(FO_Candidato[[#This Row],[LATITUDE_P2]])))*60)</f>
        <v>26</v>
      </c>
      <c r="AP6" s="73">
        <f t="shared" si="0"/>
        <v>2.76</v>
      </c>
      <c r="AQ6" t="str">
        <f>SUBSTITUTE(TEXT(FO_Candidato[[#This Row],[LATITUDE_P5]],"0,00"),",",".")</f>
        <v>2.76</v>
      </c>
      <c r="AR6" t="str">
        <f>FO_Candidato[[#This Row],[LATITUDE_P3]]&amp;"°"&amp;FO_Candidato[[#This Row],[LATITUDE_P4]]&amp;"'"&amp;FO_Candidato[[#This Row],[LATITUDE - P6]]&amp;"""S"</f>
        <v>0°26'2.76"S</v>
      </c>
      <c r="AS6">
        <f>VALUE(TRIM(FO_Candidato[[#This Row],[longitude]]))</f>
        <v>-5030277</v>
      </c>
      <c r="AT6">
        <f>FO_Candidato[[#This Row],[LONGITUDE_P1]]/1000000</f>
        <v>-5.0302769999999999</v>
      </c>
      <c r="AU6">
        <f>INT(ABS(FO_Candidato[[#This Row],[LONGITUDE_P2]]))</f>
        <v>5</v>
      </c>
      <c r="AV6">
        <f>INT((ABS(FO_Candidato[[#This Row],[LONGITUDE_P2]])-INT(ABS(FO_Candidato[[#This Row],[LONGITUDE_P2]])))*60)</f>
        <v>1</v>
      </c>
      <c r="AW6" s="73">
        <f t="shared" si="1"/>
        <v>49</v>
      </c>
      <c r="AX6" t="str">
        <f>SUBSTITUTE(TEXT(FO_Candidato[[#This Row],[LONGITUDE_P5]],"0,00"),",",".")</f>
        <v>49.00</v>
      </c>
      <c r="AY6" t="str">
        <f>FO_Candidato[[#This Row],[LONGITUDE_P3]]&amp;"°"&amp;FO_Candidato[[#This Row],[LONGITUDE_P4]]&amp;"'"&amp;FO_Candidato[[#This Row],[LONGITUDE - P6]]&amp;"""S"</f>
        <v>5°1'49.00"S</v>
      </c>
    </row>
    <row r="7" spans="1:51" x14ac:dyDescent="0.3">
      <c r="A7" t="s">
        <v>23877</v>
      </c>
      <c r="B7" t="s">
        <v>23809</v>
      </c>
      <c r="C7" t="s">
        <v>308</v>
      </c>
      <c r="D7" t="s">
        <v>23878</v>
      </c>
      <c r="E7" t="s">
        <v>23878</v>
      </c>
      <c r="F7" t="s">
        <v>23879</v>
      </c>
      <c r="G7" t="s">
        <v>23880</v>
      </c>
      <c r="H7" t="s">
        <v>23881</v>
      </c>
      <c r="I7" t="s">
        <v>23813</v>
      </c>
      <c r="J7" t="s">
        <v>23814</v>
      </c>
      <c r="K7" t="s">
        <v>23882</v>
      </c>
      <c r="M7" t="s">
        <v>23816</v>
      </c>
      <c r="R7" t="s">
        <v>23883</v>
      </c>
      <c r="T7" t="s">
        <v>23884</v>
      </c>
      <c r="U7" t="s">
        <v>23823</v>
      </c>
      <c r="V7">
        <v>40</v>
      </c>
      <c r="W7">
        <v>-22915336</v>
      </c>
      <c r="X7">
        <v>-45966335</v>
      </c>
      <c r="Y7">
        <v>749</v>
      </c>
      <c r="AB7" t="s">
        <v>23825</v>
      </c>
      <c r="AC7">
        <v>4000</v>
      </c>
      <c r="AD7" t="s">
        <v>23823</v>
      </c>
      <c r="AE7" t="s">
        <v>23823</v>
      </c>
      <c r="AF7" t="s">
        <v>23879</v>
      </c>
      <c r="AG7" t="s">
        <v>23878</v>
      </c>
      <c r="AH7" t="s">
        <v>23885</v>
      </c>
      <c r="AI7" t="s">
        <v>23852</v>
      </c>
      <c r="AJ7" t="s">
        <v>23886</v>
      </c>
      <c r="AL7">
        <f>VALUE(TRIM(FO_Candidato[[#This Row],[1.21 Latitude]]))</f>
        <v>-22915336</v>
      </c>
      <c r="AM7">
        <f>FO_Candidato[[#This Row],[LATITUDE_P1]]/1000000</f>
        <v>-22.915336</v>
      </c>
      <c r="AN7">
        <f>INT(ABS(FO_Candidato[[#This Row],[LATITUDE_P2]]))</f>
        <v>22</v>
      </c>
      <c r="AO7">
        <f>INT((ABS(FO_Candidato[[#This Row],[LATITUDE_P2]])-INT(ABS(FO_Candidato[[#This Row],[LATITUDE_P2]])))*60)</f>
        <v>54</v>
      </c>
      <c r="AP7" s="73">
        <f t="shared" si="0"/>
        <v>55.21</v>
      </c>
      <c r="AQ7" t="str">
        <f>SUBSTITUTE(TEXT(FO_Candidato[[#This Row],[LATITUDE_P5]],"0,00"),",",".")</f>
        <v>55.21</v>
      </c>
      <c r="AR7" t="str">
        <f>FO_Candidato[[#This Row],[LATITUDE_P3]]&amp;"°"&amp;FO_Candidato[[#This Row],[LATITUDE_P4]]&amp;"'"&amp;FO_Candidato[[#This Row],[LATITUDE - P6]]&amp;"""S"</f>
        <v>22°54'55.21"S</v>
      </c>
      <c r="AS7">
        <f>VALUE(TRIM(FO_Candidato[[#This Row],[longitude]]))</f>
        <v>-45966335</v>
      </c>
      <c r="AT7">
        <f>FO_Candidato[[#This Row],[LONGITUDE_P1]]/1000000</f>
        <v>-45.966335000000001</v>
      </c>
      <c r="AU7">
        <f>INT(ABS(FO_Candidato[[#This Row],[LONGITUDE_P2]]))</f>
        <v>45</v>
      </c>
      <c r="AV7">
        <f>INT((ABS(FO_Candidato[[#This Row],[LONGITUDE_P2]])-INT(ABS(FO_Candidato[[#This Row],[LONGITUDE_P2]])))*60)</f>
        <v>57</v>
      </c>
      <c r="AW7" s="73">
        <f t="shared" si="1"/>
        <v>58.81</v>
      </c>
      <c r="AX7" t="str">
        <f>SUBSTITUTE(TEXT(FO_Candidato[[#This Row],[LONGITUDE_P5]],"0,00"),",",".")</f>
        <v>58.81</v>
      </c>
      <c r="AY7" t="str">
        <f>FO_Candidato[[#This Row],[LONGITUDE_P3]]&amp;"°"&amp;FO_Candidato[[#This Row],[LONGITUDE_P4]]&amp;"'"&amp;FO_Candidato[[#This Row],[LONGITUDE - P6]]&amp;"""S"</f>
        <v>45°57'58.81"S</v>
      </c>
    </row>
    <row r="8" spans="1:51" x14ac:dyDescent="0.3">
      <c r="A8" t="s">
        <v>23887</v>
      </c>
      <c r="B8" t="s">
        <v>23809</v>
      </c>
      <c r="C8" t="s">
        <v>354</v>
      </c>
      <c r="D8" t="s">
        <v>5692</v>
      </c>
      <c r="E8" t="s">
        <v>5692</v>
      </c>
      <c r="F8" t="s">
        <v>23888</v>
      </c>
      <c r="G8" t="s">
        <v>23889</v>
      </c>
      <c r="H8" t="s">
        <v>23890</v>
      </c>
      <c r="I8" t="s">
        <v>23813</v>
      </c>
      <c r="K8" t="s">
        <v>23891</v>
      </c>
      <c r="M8" t="s">
        <v>23835</v>
      </c>
      <c r="N8" t="s">
        <v>354</v>
      </c>
      <c r="U8" t="s">
        <v>23823</v>
      </c>
      <c r="V8">
        <v>40</v>
      </c>
      <c r="W8">
        <v>-24009765</v>
      </c>
      <c r="X8">
        <v>-47527436</v>
      </c>
      <c r="Y8">
        <v>821</v>
      </c>
      <c r="Z8" t="s">
        <v>23892</v>
      </c>
      <c r="AB8" t="s">
        <v>23825</v>
      </c>
      <c r="AD8" t="s">
        <v>1491</v>
      </c>
      <c r="AH8" t="s">
        <v>23893</v>
      </c>
      <c r="AI8" t="s">
        <v>23852</v>
      </c>
      <c r="AJ8" t="s">
        <v>23894</v>
      </c>
      <c r="AK8">
        <v>18180000</v>
      </c>
      <c r="AL8">
        <f>VALUE(TRIM(FO_Candidato[[#This Row],[1.21 Latitude]]))</f>
        <v>-24009765</v>
      </c>
      <c r="AM8">
        <f>FO_Candidato[[#This Row],[LATITUDE_P1]]/1000000</f>
        <v>-24.009765000000002</v>
      </c>
      <c r="AN8">
        <f>INT(ABS(FO_Candidato[[#This Row],[LATITUDE_P2]]))</f>
        <v>24</v>
      </c>
      <c r="AO8">
        <f>INT((ABS(FO_Candidato[[#This Row],[LATITUDE_P2]])-INT(ABS(FO_Candidato[[#This Row],[LATITUDE_P2]])))*60)</f>
        <v>0</v>
      </c>
      <c r="AP8" s="73">
        <f t="shared" si="0"/>
        <v>35.15</v>
      </c>
      <c r="AQ8" t="str">
        <f>SUBSTITUTE(TEXT(FO_Candidato[[#This Row],[LATITUDE_P5]],"0,00"),",",".")</f>
        <v>35.15</v>
      </c>
      <c r="AR8" t="str">
        <f>FO_Candidato[[#This Row],[LATITUDE_P3]]&amp;"°"&amp;FO_Candidato[[#This Row],[LATITUDE_P4]]&amp;"'"&amp;FO_Candidato[[#This Row],[LATITUDE - P6]]&amp;"""S"</f>
        <v>24°0'35.15"S</v>
      </c>
      <c r="AS8">
        <f>VALUE(TRIM(FO_Candidato[[#This Row],[longitude]]))</f>
        <v>-47527436</v>
      </c>
      <c r="AT8">
        <f>FO_Candidato[[#This Row],[LONGITUDE_P1]]/1000000</f>
        <v>-47.527436000000002</v>
      </c>
      <c r="AU8">
        <f>INT(ABS(FO_Candidato[[#This Row],[LONGITUDE_P2]]))</f>
        <v>47</v>
      </c>
      <c r="AV8">
        <f>INT((ABS(FO_Candidato[[#This Row],[LONGITUDE_P2]])-INT(ABS(FO_Candidato[[#This Row],[LONGITUDE_P2]])))*60)</f>
        <v>31</v>
      </c>
      <c r="AW8" s="73">
        <f t="shared" si="1"/>
        <v>38.770000000000003</v>
      </c>
      <c r="AX8" t="str">
        <f>SUBSTITUTE(TEXT(FO_Candidato[[#This Row],[LONGITUDE_P5]],"0,00"),",",".")</f>
        <v>38.77</v>
      </c>
      <c r="AY8" t="str">
        <f>FO_Candidato[[#This Row],[LONGITUDE_P3]]&amp;"°"&amp;FO_Candidato[[#This Row],[LONGITUDE_P4]]&amp;"'"&amp;FO_Candidato[[#This Row],[LONGITUDE - P6]]&amp;"""S"</f>
        <v>47°31'38.77"S</v>
      </c>
    </row>
    <row r="9" spans="1:51" x14ac:dyDescent="0.3">
      <c r="A9" t="s">
        <v>23895</v>
      </c>
      <c r="B9" t="s">
        <v>23809</v>
      </c>
      <c r="C9" t="s">
        <v>308</v>
      </c>
      <c r="D9" t="s">
        <v>23896</v>
      </c>
      <c r="E9" t="s">
        <v>23896</v>
      </c>
      <c r="F9" t="s">
        <v>23897</v>
      </c>
      <c r="G9" t="s">
        <v>23880</v>
      </c>
      <c r="I9" t="s">
        <v>23832</v>
      </c>
      <c r="J9" t="s">
        <v>23814</v>
      </c>
      <c r="K9" t="s">
        <v>23898</v>
      </c>
      <c r="M9" t="s">
        <v>23816</v>
      </c>
      <c r="R9" t="s">
        <v>23899</v>
      </c>
      <c r="T9" t="s">
        <v>23900</v>
      </c>
      <c r="U9" t="s">
        <v>23823</v>
      </c>
      <c r="V9">
        <v>40</v>
      </c>
      <c r="W9">
        <v>-23099129</v>
      </c>
      <c r="X9">
        <v>-45899843</v>
      </c>
      <c r="Y9">
        <v>672</v>
      </c>
      <c r="AB9" t="s">
        <v>23825</v>
      </c>
      <c r="AC9">
        <v>3500</v>
      </c>
      <c r="AE9" t="s">
        <v>1532</v>
      </c>
      <c r="AF9" t="s">
        <v>23897</v>
      </c>
      <c r="AG9" t="s">
        <v>23896</v>
      </c>
      <c r="AH9" t="s">
        <v>23901</v>
      </c>
      <c r="AI9" t="s">
        <v>23852</v>
      </c>
      <c r="AJ9" t="s">
        <v>23886</v>
      </c>
      <c r="AL9">
        <f>VALUE(TRIM(FO_Candidato[[#This Row],[1.21 Latitude]]))</f>
        <v>-23099129</v>
      </c>
      <c r="AM9">
        <f>FO_Candidato[[#This Row],[LATITUDE_P1]]/1000000</f>
        <v>-23.099129000000001</v>
      </c>
      <c r="AN9">
        <f>INT(ABS(FO_Candidato[[#This Row],[LATITUDE_P2]]))</f>
        <v>23</v>
      </c>
      <c r="AO9">
        <f>INT((ABS(FO_Candidato[[#This Row],[LATITUDE_P2]])-INT(ABS(FO_Candidato[[#This Row],[LATITUDE_P2]])))*60)</f>
        <v>5</v>
      </c>
      <c r="AP9" s="73">
        <f t="shared" si="0"/>
        <v>56.86</v>
      </c>
      <c r="AQ9" t="str">
        <f>SUBSTITUTE(TEXT(FO_Candidato[[#This Row],[LATITUDE_P5]],"0,00"),",",".")</f>
        <v>56.86</v>
      </c>
      <c r="AR9" t="str">
        <f>FO_Candidato[[#This Row],[LATITUDE_P3]]&amp;"°"&amp;FO_Candidato[[#This Row],[LATITUDE_P4]]&amp;"'"&amp;FO_Candidato[[#This Row],[LATITUDE - P6]]&amp;"""S"</f>
        <v>23°5'56.86"S</v>
      </c>
      <c r="AS9">
        <f>VALUE(TRIM(FO_Candidato[[#This Row],[longitude]]))</f>
        <v>-45899843</v>
      </c>
      <c r="AT9">
        <f>FO_Candidato[[#This Row],[LONGITUDE_P1]]/1000000</f>
        <v>-45.899842999999997</v>
      </c>
      <c r="AU9">
        <f>INT(ABS(FO_Candidato[[#This Row],[LONGITUDE_P2]]))</f>
        <v>45</v>
      </c>
      <c r="AV9">
        <f>INT((ABS(FO_Candidato[[#This Row],[LONGITUDE_P2]])-INT(ABS(FO_Candidato[[#This Row],[LONGITUDE_P2]])))*60)</f>
        <v>53</v>
      </c>
      <c r="AW9" s="73">
        <f t="shared" si="1"/>
        <v>59.43</v>
      </c>
      <c r="AX9" t="str">
        <f>SUBSTITUTE(TEXT(FO_Candidato[[#This Row],[LONGITUDE_P5]],"0,00"),",",".")</f>
        <v>59.43</v>
      </c>
      <c r="AY9" t="str">
        <f>FO_Candidato[[#This Row],[LONGITUDE_P3]]&amp;"°"&amp;FO_Candidato[[#This Row],[LONGITUDE_P4]]&amp;"'"&amp;FO_Candidato[[#This Row],[LONGITUDE - P6]]&amp;"""S"</f>
        <v>45°53'59.43"S</v>
      </c>
    </row>
    <row r="10" spans="1:51" x14ac:dyDescent="0.3">
      <c r="A10" t="s">
        <v>23902</v>
      </c>
      <c r="B10" t="s">
        <v>23809</v>
      </c>
      <c r="C10" t="s">
        <v>308</v>
      </c>
      <c r="D10" t="s">
        <v>23903</v>
      </c>
      <c r="E10" t="s">
        <v>23903</v>
      </c>
      <c r="F10" t="s">
        <v>23904</v>
      </c>
      <c r="G10" t="s">
        <v>23812</v>
      </c>
      <c r="I10" t="s">
        <v>23813</v>
      </c>
      <c r="J10" t="s">
        <v>23814</v>
      </c>
      <c r="K10" t="s">
        <v>23905</v>
      </c>
      <c r="L10" t="s">
        <v>148</v>
      </c>
      <c r="M10" t="s">
        <v>23816</v>
      </c>
      <c r="N10" t="s">
        <v>23906</v>
      </c>
      <c r="O10" t="s">
        <v>23907</v>
      </c>
      <c r="P10" t="s">
        <v>23908</v>
      </c>
      <c r="Q10" t="s">
        <v>23820</v>
      </c>
      <c r="R10" t="s">
        <v>148</v>
      </c>
      <c r="S10" t="s">
        <v>148</v>
      </c>
      <c r="T10" t="s">
        <v>148</v>
      </c>
      <c r="U10" t="s">
        <v>23823</v>
      </c>
      <c r="V10">
        <v>40</v>
      </c>
      <c r="W10">
        <v>-29599623</v>
      </c>
      <c r="X10">
        <v>-51158533</v>
      </c>
      <c r="Y10">
        <v>124</v>
      </c>
      <c r="Z10" t="s">
        <v>148</v>
      </c>
      <c r="AB10" t="s">
        <v>23825</v>
      </c>
      <c r="AC10">
        <v>4500</v>
      </c>
      <c r="AD10" t="s">
        <v>23823</v>
      </c>
      <c r="AE10" t="s">
        <v>23909</v>
      </c>
      <c r="AF10" t="s">
        <v>23909</v>
      </c>
      <c r="AG10" t="s">
        <v>23909</v>
      </c>
      <c r="AH10" t="s">
        <v>23910</v>
      </c>
      <c r="AI10" t="s">
        <v>23911</v>
      </c>
      <c r="AJ10" t="s">
        <v>23912</v>
      </c>
      <c r="AK10">
        <v>93900000</v>
      </c>
      <c r="AL10">
        <f>VALUE(TRIM(FO_Candidato[[#This Row],[1.21 Latitude]]))</f>
        <v>-29599623</v>
      </c>
      <c r="AM10">
        <f>FO_Candidato[[#This Row],[LATITUDE_P1]]/1000000</f>
        <v>-29.599623000000001</v>
      </c>
      <c r="AN10">
        <f>INT(ABS(FO_Candidato[[#This Row],[LATITUDE_P2]]))</f>
        <v>29</v>
      </c>
      <c r="AO10">
        <f>INT((ABS(FO_Candidato[[#This Row],[LATITUDE_P2]])-INT(ABS(FO_Candidato[[#This Row],[LATITUDE_P2]])))*60)</f>
        <v>35</v>
      </c>
      <c r="AP10" s="73">
        <f t="shared" si="0"/>
        <v>58.64</v>
      </c>
      <c r="AQ10" t="str">
        <f>SUBSTITUTE(TEXT(FO_Candidato[[#This Row],[LATITUDE_P5]],"0,00"),",",".")</f>
        <v>58.64</v>
      </c>
      <c r="AR10" t="str">
        <f>FO_Candidato[[#This Row],[LATITUDE_P3]]&amp;"°"&amp;FO_Candidato[[#This Row],[LATITUDE_P4]]&amp;"'"&amp;FO_Candidato[[#This Row],[LATITUDE - P6]]&amp;"""S"</f>
        <v>29°35'58.64"S</v>
      </c>
      <c r="AS10">
        <f>VALUE(TRIM(FO_Candidato[[#This Row],[longitude]]))</f>
        <v>-51158533</v>
      </c>
      <c r="AT10">
        <f>FO_Candidato[[#This Row],[LONGITUDE_P1]]/1000000</f>
        <v>-51.158532999999998</v>
      </c>
      <c r="AU10">
        <f>INT(ABS(FO_Candidato[[#This Row],[LONGITUDE_P2]]))</f>
        <v>51</v>
      </c>
      <c r="AV10">
        <f>INT((ABS(FO_Candidato[[#This Row],[LONGITUDE_P2]])-INT(ABS(FO_Candidato[[#This Row],[LONGITUDE_P2]])))*60)</f>
        <v>9</v>
      </c>
      <c r="AW10" s="73">
        <f t="shared" si="1"/>
        <v>30.72</v>
      </c>
      <c r="AX10" t="str">
        <f>SUBSTITUTE(TEXT(FO_Candidato[[#This Row],[LONGITUDE_P5]],"0,00"),",",".")</f>
        <v>30.72</v>
      </c>
      <c r="AY10" t="str">
        <f>FO_Candidato[[#This Row],[LONGITUDE_P3]]&amp;"°"&amp;FO_Candidato[[#This Row],[LONGITUDE_P4]]&amp;"'"&amp;FO_Candidato[[#This Row],[LONGITUDE - P6]]&amp;"""S"</f>
        <v>51°9'30.72"S</v>
      </c>
    </row>
    <row r="11" spans="1:51" x14ac:dyDescent="0.3">
      <c r="A11" t="s">
        <v>23913</v>
      </c>
      <c r="B11" t="s">
        <v>23809</v>
      </c>
      <c r="C11" t="s">
        <v>308</v>
      </c>
      <c r="D11" t="s">
        <v>23914</v>
      </c>
      <c r="E11" t="s">
        <v>23914</v>
      </c>
      <c r="F11" t="s">
        <v>23915</v>
      </c>
      <c r="G11" t="s">
        <v>23812</v>
      </c>
      <c r="I11" t="s">
        <v>23813</v>
      </c>
      <c r="J11" t="s">
        <v>23814</v>
      </c>
      <c r="K11" t="s">
        <v>23916</v>
      </c>
      <c r="L11" t="s">
        <v>23909</v>
      </c>
      <c r="M11" t="s">
        <v>23816</v>
      </c>
      <c r="N11" t="s">
        <v>23917</v>
      </c>
      <c r="O11" t="s">
        <v>23918</v>
      </c>
      <c r="P11" t="s">
        <v>23919</v>
      </c>
      <c r="Q11" t="s">
        <v>23920</v>
      </c>
      <c r="R11" t="s">
        <v>23909</v>
      </c>
      <c r="S11" t="s">
        <v>23909</v>
      </c>
      <c r="T11" t="s">
        <v>23909</v>
      </c>
      <c r="U11" t="s">
        <v>23823</v>
      </c>
      <c r="V11">
        <v>40</v>
      </c>
      <c r="W11">
        <v>-3130056</v>
      </c>
      <c r="X11">
        <v>-43566</v>
      </c>
      <c r="Y11">
        <v>91</v>
      </c>
      <c r="Z11" t="s">
        <v>23909</v>
      </c>
      <c r="AB11" t="s">
        <v>23825</v>
      </c>
      <c r="AC11">
        <v>3000</v>
      </c>
      <c r="AD11" t="s">
        <v>23823</v>
      </c>
      <c r="AE11" t="s">
        <v>23909</v>
      </c>
      <c r="AF11" t="s">
        <v>23909</v>
      </c>
      <c r="AG11" t="s">
        <v>23909</v>
      </c>
      <c r="AH11" t="s">
        <v>23921</v>
      </c>
      <c r="AI11" t="s">
        <v>23922</v>
      </c>
      <c r="AJ11" t="s">
        <v>23923</v>
      </c>
      <c r="AK11">
        <v>65535000</v>
      </c>
      <c r="AL11">
        <f>VALUE(TRIM(FO_Candidato[[#This Row],[1.21 Latitude]]))</f>
        <v>-3130056</v>
      </c>
      <c r="AM11">
        <f>FO_Candidato[[#This Row],[LATITUDE_P1]]/1000000</f>
        <v>-3.1300560000000002</v>
      </c>
      <c r="AN11">
        <f>INT(ABS(FO_Candidato[[#This Row],[LATITUDE_P2]]))</f>
        <v>3</v>
      </c>
      <c r="AO11">
        <f>INT((ABS(FO_Candidato[[#This Row],[LATITUDE_P2]])-INT(ABS(FO_Candidato[[#This Row],[LATITUDE_P2]])))*60)</f>
        <v>7</v>
      </c>
      <c r="AP11" s="73">
        <f t="shared" si="0"/>
        <v>48.2</v>
      </c>
      <c r="AQ11" t="str">
        <f>SUBSTITUTE(TEXT(FO_Candidato[[#This Row],[LATITUDE_P5]],"0,00"),",",".")</f>
        <v>48.20</v>
      </c>
      <c r="AR11" t="str">
        <f>FO_Candidato[[#This Row],[LATITUDE_P3]]&amp;"°"&amp;FO_Candidato[[#This Row],[LATITUDE_P4]]&amp;"'"&amp;FO_Candidato[[#This Row],[LATITUDE - P6]]&amp;"""S"</f>
        <v>3°7'48.20"S</v>
      </c>
      <c r="AS11">
        <f>VALUE(TRIM(FO_Candidato[[#This Row],[longitude]]))</f>
        <v>-43566</v>
      </c>
      <c r="AT11">
        <f>FO_Candidato[[#This Row],[LONGITUDE_P1]]/1000000</f>
        <v>-4.3566000000000001E-2</v>
      </c>
      <c r="AU11">
        <f>INT(ABS(FO_Candidato[[#This Row],[LONGITUDE_P2]]))</f>
        <v>0</v>
      </c>
      <c r="AV11">
        <f>INT((ABS(FO_Candidato[[#This Row],[LONGITUDE_P2]])-INT(ABS(FO_Candidato[[#This Row],[LONGITUDE_P2]])))*60)</f>
        <v>2</v>
      </c>
      <c r="AW11" s="73">
        <f t="shared" si="1"/>
        <v>36.840000000000003</v>
      </c>
      <c r="AX11" t="str">
        <f>SUBSTITUTE(TEXT(FO_Candidato[[#This Row],[LONGITUDE_P5]],"0,00"),",",".")</f>
        <v>36.84</v>
      </c>
      <c r="AY11" t="str">
        <f>FO_Candidato[[#This Row],[LONGITUDE_P3]]&amp;"°"&amp;FO_Candidato[[#This Row],[LONGITUDE_P4]]&amp;"'"&amp;FO_Candidato[[#This Row],[LONGITUDE - P6]]&amp;"""S"</f>
        <v>0°2'36.84"S</v>
      </c>
    </row>
    <row r="12" spans="1:51" x14ac:dyDescent="0.3">
      <c r="A12" t="s">
        <v>23924</v>
      </c>
      <c r="B12" t="s">
        <v>23809</v>
      </c>
      <c r="C12" t="s">
        <v>308</v>
      </c>
      <c r="D12" t="s">
        <v>23925</v>
      </c>
      <c r="E12" t="s">
        <v>23925</v>
      </c>
      <c r="F12" t="s">
        <v>23926</v>
      </c>
      <c r="G12" t="s">
        <v>23880</v>
      </c>
      <c r="I12" t="s">
        <v>23832</v>
      </c>
      <c r="J12" t="s">
        <v>23814</v>
      </c>
      <c r="K12" t="s">
        <v>23927</v>
      </c>
      <c r="M12" t="s">
        <v>23816</v>
      </c>
      <c r="N12" t="s">
        <v>23928</v>
      </c>
      <c r="O12" t="s">
        <v>23929</v>
      </c>
      <c r="P12" t="s">
        <v>23930</v>
      </c>
      <c r="U12" t="s">
        <v>23823</v>
      </c>
      <c r="V12">
        <v>40</v>
      </c>
      <c r="W12">
        <v>-23093184</v>
      </c>
      <c r="X12">
        <v>-45908852</v>
      </c>
      <c r="Y12">
        <v>606</v>
      </c>
      <c r="AB12" t="s">
        <v>23825</v>
      </c>
      <c r="AC12">
        <v>5000</v>
      </c>
      <c r="AD12" t="s">
        <v>23823</v>
      </c>
      <c r="AE12" t="s">
        <v>1532</v>
      </c>
      <c r="AF12" t="s">
        <v>23926</v>
      </c>
      <c r="AG12" t="s">
        <v>23925</v>
      </c>
      <c r="AH12" t="s">
        <v>23931</v>
      </c>
      <c r="AI12" t="s">
        <v>23852</v>
      </c>
      <c r="AJ12" t="s">
        <v>23886</v>
      </c>
      <c r="AL12">
        <f>VALUE(TRIM(FO_Candidato[[#This Row],[1.21 Latitude]]))</f>
        <v>-23093184</v>
      </c>
      <c r="AM12">
        <f>FO_Candidato[[#This Row],[LATITUDE_P1]]/1000000</f>
        <v>-23.093184000000001</v>
      </c>
      <c r="AN12">
        <f>INT(ABS(FO_Candidato[[#This Row],[LATITUDE_P2]]))</f>
        <v>23</v>
      </c>
      <c r="AO12">
        <f>INT((ABS(FO_Candidato[[#This Row],[LATITUDE_P2]])-INT(ABS(FO_Candidato[[#This Row],[LATITUDE_P2]])))*60)</f>
        <v>5</v>
      </c>
      <c r="AP12" s="73">
        <f t="shared" si="0"/>
        <v>35.46</v>
      </c>
      <c r="AQ12" t="str">
        <f>SUBSTITUTE(TEXT(FO_Candidato[[#This Row],[LATITUDE_P5]],"0,00"),",",".")</f>
        <v>35.46</v>
      </c>
      <c r="AR12" t="str">
        <f>FO_Candidato[[#This Row],[LATITUDE_P3]]&amp;"°"&amp;FO_Candidato[[#This Row],[LATITUDE_P4]]&amp;"'"&amp;FO_Candidato[[#This Row],[LATITUDE - P6]]&amp;"""S"</f>
        <v>23°5'35.46"S</v>
      </c>
      <c r="AS12">
        <f>VALUE(TRIM(FO_Candidato[[#This Row],[longitude]]))</f>
        <v>-45908852</v>
      </c>
      <c r="AT12">
        <f>FO_Candidato[[#This Row],[LONGITUDE_P1]]/1000000</f>
        <v>-45.908852000000003</v>
      </c>
      <c r="AU12">
        <f>INT(ABS(FO_Candidato[[#This Row],[LONGITUDE_P2]]))</f>
        <v>45</v>
      </c>
      <c r="AV12">
        <f>INT((ABS(FO_Candidato[[#This Row],[LONGITUDE_P2]])-INT(ABS(FO_Candidato[[#This Row],[LONGITUDE_P2]])))*60)</f>
        <v>54</v>
      </c>
      <c r="AW12" s="73">
        <f t="shared" si="1"/>
        <v>31.87</v>
      </c>
      <c r="AX12" t="str">
        <f>SUBSTITUTE(TEXT(FO_Candidato[[#This Row],[LONGITUDE_P5]],"0,00"),",",".")</f>
        <v>31.87</v>
      </c>
      <c r="AY12" t="str">
        <f>FO_Candidato[[#This Row],[LONGITUDE_P3]]&amp;"°"&amp;FO_Candidato[[#This Row],[LONGITUDE_P4]]&amp;"'"&amp;FO_Candidato[[#This Row],[LONGITUDE - P6]]&amp;"""S"</f>
        <v>45°54'31.87"S</v>
      </c>
    </row>
    <row r="13" spans="1:51" x14ac:dyDescent="0.3">
      <c r="A13" t="s">
        <v>23932</v>
      </c>
      <c r="B13" t="s">
        <v>23809</v>
      </c>
      <c r="C13" t="s">
        <v>308</v>
      </c>
      <c r="D13" t="s">
        <v>23933</v>
      </c>
      <c r="E13" t="s">
        <v>23933</v>
      </c>
      <c r="F13" t="s">
        <v>23934</v>
      </c>
      <c r="G13" t="s">
        <v>23880</v>
      </c>
      <c r="I13" t="s">
        <v>23832</v>
      </c>
      <c r="J13" t="s">
        <v>23814</v>
      </c>
      <c r="K13" t="s">
        <v>23935</v>
      </c>
      <c r="M13" t="s">
        <v>23816</v>
      </c>
      <c r="N13" t="s">
        <v>23936</v>
      </c>
      <c r="O13" t="s">
        <v>23937</v>
      </c>
      <c r="P13" t="s">
        <v>23938</v>
      </c>
      <c r="Q13" t="s">
        <v>23939</v>
      </c>
      <c r="U13" t="s">
        <v>23823</v>
      </c>
      <c r="V13">
        <v>40</v>
      </c>
      <c r="W13">
        <v>-23102389</v>
      </c>
      <c r="X13">
        <v>-45892524</v>
      </c>
      <c r="Y13">
        <v>599</v>
      </c>
      <c r="AB13" t="s">
        <v>23825</v>
      </c>
      <c r="AC13">
        <v>2500</v>
      </c>
      <c r="AD13" t="s">
        <v>23823</v>
      </c>
      <c r="AE13" t="s">
        <v>1532</v>
      </c>
      <c r="AF13" t="s">
        <v>23934</v>
      </c>
      <c r="AG13" t="s">
        <v>23933</v>
      </c>
      <c r="AH13" t="s">
        <v>23937</v>
      </c>
      <c r="AI13" t="s">
        <v>23852</v>
      </c>
      <c r="AJ13" t="s">
        <v>23886</v>
      </c>
      <c r="AL13">
        <f>VALUE(TRIM(FO_Candidato[[#This Row],[1.21 Latitude]]))</f>
        <v>-23102389</v>
      </c>
      <c r="AM13">
        <f>FO_Candidato[[#This Row],[LATITUDE_P1]]/1000000</f>
        <v>-23.102388999999999</v>
      </c>
      <c r="AN13">
        <f>INT(ABS(FO_Candidato[[#This Row],[LATITUDE_P2]]))</f>
        <v>23</v>
      </c>
      <c r="AO13">
        <f>INT((ABS(FO_Candidato[[#This Row],[LATITUDE_P2]])-INT(ABS(FO_Candidato[[#This Row],[LATITUDE_P2]])))*60)</f>
        <v>6</v>
      </c>
      <c r="AP13" s="73">
        <f t="shared" si="0"/>
        <v>8.6</v>
      </c>
      <c r="AQ13" t="str">
        <f>SUBSTITUTE(TEXT(FO_Candidato[[#This Row],[LATITUDE_P5]],"0,00"),",",".")</f>
        <v>8.60</v>
      </c>
      <c r="AR13" t="str">
        <f>FO_Candidato[[#This Row],[LATITUDE_P3]]&amp;"°"&amp;FO_Candidato[[#This Row],[LATITUDE_P4]]&amp;"'"&amp;FO_Candidato[[#This Row],[LATITUDE - P6]]&amp;"""S"</f>
        <v>23°6'8.60"S</v>
      </c>
      <c r="AS13">
        <f>VALUE(TRIM(FO_Candidato[[#This Row],[longitude]]))</f>
        <v>-45892524</v>
      </c>
      <c r="AT13">
        <f>FO_Candidato[[#This Row],[LONGITUDE_P1]]/1000000</f>
        <v>-45.892524000000002</v>
      </c>
      <c r="AU13">
        <f>INT(ABS(FO_Candidato[[#This Row],[LONGITUDE_P2]]))</f>
        <v>45</v>
      </c>
      <c r="AV13">
        <f>INT((ABS(FO_Candidato[[#This Row],[LONGITUDE_P2]])-INT(ABS(FO_Candidato[[#This Row],[LONGITUDE_P2]])))*60)</f>
        <v>53</v>
      </c>
      <c r="AW13" s="73">
        <f t="shared" si="1"/>
        <v>33.090000000000003</v>
      </c>
      <c r="AX13" t="str">
        <f>SUBSTITUTE(TEXT(FO_Candidato[[#This Row],[LONGITUDE_P5]],"0,00"),",",".")</f>
        <v>33.09</v>
      </c>
      <c r="AY13" t="str">
        <f>FO_Candidato[[#This Row],[LONGITUDE_P3]]&amp;"°"&amp;FO_Candidato[[#This Row],[LONGITUDE_P4]]&amp;"'"&amp;FO_Candidato[[#This Row],[LONGITUDE - P6]]&amp;"""S"</f>
        <v>45°53'33.09"S</v>
      </c>
    </row>
    <row r="14" spans="1:51" x14ac:dyDescent="0.3">
      <c r="A14" t="s">
        <v>23940</v>
      </c>
      <c r="B14" t="s">
        <v>23809</v>
      </c>
      <c r="C14" t="s">
        <v>308</v>
      </c>
      <c r="D14" t="s">
        <v>23941</v>
      </c>
      <c r="E14" t="s">
        <v>23941</v>
      </c>
      <c r="F14" t="s">
        <v>23942</v>
      </c>
      <c r="G14" t="s">
        <v>23812</v>
      </c>
      <c r="I14" t="s">
        <v>23813</v>
      </c>
      <c r="J14" t="s">
        <v>23814</v>
      </c>
      <c r="K14" t="s">
        <v>23943</v>
      </c>
      <c r="L14" t="s">
        <v>148</v>
      </c>
      <c r="M14" t="s">
        <v>23816</v>
      </c>
      <c r="N14" t="s">
        <v>23944</v>
      </c>
      <c r="O14" t="s">
        <v>23945</v>
      </c>
      <c r="P14" t="s">
        <v>23820</v>
      </c>
      <c r="Q14" t="s">
        <v>23820</v>
      </c>
      <c r="R14" t="s">
        <v>23946</v>
      </c>
      <c r="S14" t="s">
        <v>23945</v>
      </c>
      <c r="T14" t="s">
        <v>23947</v>
      </c>
      <c r="U14" t="s">
        <v>23823</v>
      </c>
      <c r="V14">
        <v>20</v>
      </c>
      <c r="W14">
        <v>-25411589</v>
      </c>
      <c r="X14">
        <v>-49778469</v>
      </c>
      <c r="Y14">
        <v>1065</v>
      </c>
      <c r="Z14" t="s">
        <v>23948</v>
      </c>
      <c r="AA14" t="s">
        <v>124</v>
      </c>
      <c r="AB14" t="s">
        <v>23825</v>
      </c>
      <c r="AC14">
        <v>3500</v>
      </c>
      <c r="AD14" t="s">
        <v>1491</v>
      </c>
      <c r="AE14" t="s">
        <v>148</v>
      </c>
      <c r="AF14" t="s">
        <v>23941</v>
      </c>
      <c r="AG14" t="s">
        <v>23942</v>
      </c>
      <c r="AH14" t="s">
        <v>23945</v>
      </c>
      <c r="AI14" t="s">
        <v>23827</v>
      </c>
      <c r="AJ14" t="s">
        <v>23949</v>
      </c>
      <c r="AK14">
        <v>84130000</v>
      </c>
      <c r="AL14">
        <f>VALUE(TRIM(FO_Candidato[[#This Row],[1.21 Latitude]]))</f>
        <v>-25411589</v>
      </c>
      <c r="AM14">
        <f>FO_Candidato[[#This Row],[LATITUDE_P1]]/1000000</f>
        <v>-25.411588999999999</v>
      </c>
      <c r="AN14">
        <f>INT(ABS(FO_Candidato[[#This Row],[LATITUDE_P2]]))</f>
        <v>25</v>
      </c>
      <c r="AO14">
        <f>INT((ABS(FO_Candidato[[#This Row],[LATITUDE_P2]])-INT(ABS(FO_Candidato[[#This Row],[LATITUDE_P2]])))*60)</f>
        <v>24</v>
      </c>
      <c r="AP14" s="73">
        <f t="shared" si="0"/>
        <v>41.72</v>
      </c>
      <c r="AQ14" t="str">
        <f>SUBSTITUTE(TEXT(FO_Candidato[[#This Row],[LATITUDE_P5]],"0,00"),",",".")</f>
        <v>41.72</v>
      </c>
      <c r="AR14" t="str">
        <f>FO_Candidato[[#This Row],[LATITUDE_P3]]&amp;"°"&amp;FO_Candidato[[#This Row],[LATITUDE_P4]]&amp;"'"&amp;FO_Candidato[[#This Row],[LATITUDE - P6]]&amp;"""S"</f>
        <v>25°24'41.72"S</v>
      </c>
      <c r="AS14">
        <f>VALUE(TRIM(FO_Candidato[[#This Row],[longitude]]))</f>
        <v>-49778469</v>
      </c>
      <c r="AT14">
        <f>FO_Candidato[[#This Row],[LONGITUDE_P1]]/1000000</f>
        <v>-49.778469000000001</v>
      </c>
      <c r="AU14">
        <f>INT(ABS(FO_Candidato[[#This Row],[LONGITUDE_P2]]))</f>
        <v>49</v>
      </c>
      <c r="AV14">
        <f>INT((ABS(FO_Candidato[[#This Row],[LONGITUDE_P2]])-INT(ABS(FO_Candidato[[#This Row],[LONGITUDE_P2]])))*60)</f>
        <v>46</v>
      </c>
      <c r="AW14" s="73">
        <f t="shared" si="1"/>
        <v>42.49</v>
      </c>
      <c r="AX14" t="str">
        <f>SUBSTITUTE(TEXT(FO_Candidato[[#This Row],[LONGITUDE_P5]],"0,00"),",",".")</f>
        <v>42.49</v>
      </c>
      <c r="AY14" t="str">
        <f>FO_Candidato[[#This Row],[LONGITUDE_P3]]&amp;"°"&amp;FO_Candidato[[#This Row],[LONGITUDE_P4]]&amp;"'"&amp;FO_Candidato[[#This Row],[LONGITUDE - P6]]&amp;"""S"</f>
        <v>49°46'42.49"S</v>
      </c>
    </row>
    <row r="15" spans="1:51" x14ac:dyDescent="0.3">
      <c r="A15" t="s">
        <v>23950</v>
      </c>
      <c r="B15" t="s">
        <v>23809</v>
      </c>
      <c r="C15" t="s">
        <v>308</v>
      </c>
      <c r="D15" t="s">
        <v>23951</v>
      </c>
      <c r="E15" t="s">
        <v>23951</v>
      </c>
      <c r="F15" t="s">
        <v>23952</v>
      </c>
      <c r="G15" t="s">
        <v>23953</v>
      </c>
      <c r="I15" t="s">
        <v>23832</v>
      </c>
      <c r="J15" t="s">
        <v>23814</v>
      </c>
      <c r="K15" t="s">
        <v>23954</v>
      </c>
      <c r="L15" t="s">
        <v>148</v>
      </c>
      <c r="M15" t="s">
        <v>23835</v>
      </c>
      <c r="N15" t="s">
        <v>23955</v>
      </c>
      <c r="O15" t="s">
        <v>148</v>
      </c>
      <c r="P15" t="s">
        <v>23956</v>
      </c>
      <c r="Q15" t="s">
        <v>148</v>
      </c>
      <c r="R15" t="s">
        <v>148</v>
      </c>
      <c r="S15" t="s">
        <v>148</v>
      </c>
      <c r="T15" t="s">
        <v>148</v>
      </c>
      <c r="U15" t="s">
        <v>23823</v>
      </c>
      <c r="V15">
        <v>40</v>
      </c>
      <c r="W15">
        <v>-23196095</v>
      </c>
      <c r="X15">
        <v>-4703153</v>
      </c>
      <c r="Y15">
        <v>748</v>
      </c>
      <c r="Z15" t="s">
        <v>23957</v>
      </c>
      <c r="AB15" t="s">
        <v>23825</v>
      </c>
      <c r="AC15">
        <v>0</v>
      </c>
      <c r="AD15" t="s">
        <v>23823</v>
      </c>
      <c r="AE15" t="s">
        <v>23823</v>
      </c>
      <c r="AF15" t="s">
        <v>23958</v>
      </c>
      <c r="AG15" t="s">
        <v>23958</v>
      </c>
      <c r="AH15" t="s">
        <v>23959</v>
      </c>
      <c r="AI15" t="s">
        <v>23852</v>
      </c>
      <c r="AJ15" t="s">
        <v>7704</v>
      </c>
      <c r="AL15">
        <f>VALUE(TRIM(FO_Candidato[[#This Row],[1.21 Latitude]]))</f>
        <v>-23196095</v>
      </c>
      <c r="AM15">
        <f>FO_Candidato[[#This Row],[LATITUDE_P1]]/1000000</f>
        <v>-23.196095</v>
      </c>
      <c r="AN15">
        <f>INT(ABS(FO_Candidato[[#This Row],[LATITUDE_P2]]))</f>
        <v>23</v>
      </c>
      <c r="AO15">
        <f>INT((ABS(FO_Candidato[[#This Row],[LATITUDE_P2]])-INT(ABS(FO_Candidato[[#This Row],[LATITUDE_P2]])))*60)</f>
        <v>11</v>
      </c>
      <c r="AP15" s="73">
        <f t="shared" si="0"/>
        <v>45.94</v>
      </c>
      <c r="AQ15" t="str">
        <f>SUBSTITUTE(TEXT(FO_Candidato[[#This Row],[LATITUDE_P5]],"0,00"),",",".")</f>
        <v>45.94</v>
      </c>
      <c r="AR15" t="str">
        <f>FO_Candidato[[#This Row],[LATITUDE_P3]]&amp;"°"&amp;FO_Candidato[[#This Row],[LATITUDE_P4]]&amp;"'"&amp;FO_Candidato[[#This Row],[LATITUDE - P6]]&amp;"""S"</f>
        <v>23°11'45.94"S</v>
      </c>
      <c r="AS15">
        <f>VALUE(TRIM(FO_Candidato[[#This Row],[longitude]]))</f>
        <v>-4703153</v>
      </c>
      <c r="AT15">
        <f>FO_Candidato[[#This Row],[LONGITUDE_P1]]/1000000</f>
        <v>-4.7031530000000004</v>
      </c>
      <c r="AU15">
        <f>INT(ABS(FO_Candidato[[#This Row],[LONGITUDE_P2]]))</f>
        <v>4</v>
      </c>
      <c r="AV15">
        <f>INT((ABS(FO_Candidato[[#This Row],[LONGITUDE_P2]])-INT(ABS(FO_Candidato[[#This Row],[LONGITUDE_P2]])))*60)</f>
        <v>42</v>
      </c>
      <c r="AW15" s="73">
        <f t="shared" si="1"/>
        <v>11.35</v>
      </c>
      <c r="AX15" t="str">
        <f>SUBSTITUTE(TEXT(FO_Candidato[[#This Row],[LONGITUDE_P5]],"0,00"),",",".")</f>
        <v>11.35</v>
      </c>
      <c r="AY15" t="str">
        <f>FO_Candidato[[#This Row],[LONGITUDE_P3]]&amp;"°"&amp;FO_Candidato[[#This Row],[LONGITUDE_P4]]&amp;"'"&amp;FO_Candidato[[#This Row],[LONGITUDE - P6]]&amp;"""S"</f>
        <v>4°42'11.35"S</v>
      </c>
    </row>
    <row r="16" spans="1:51" x14ac:dyDescent="0.3">
      <c r="A16" t="s">
        <v>23960</v>
      </c>
      <c r="B16" t="s">
        <v>23809</v>
      </c>
      <c r="C16" t="s">
        <v>308</v>
      </c>
      <c r="D16" t="s">
        <v>23961</v>
      </c>
      <c r="E16" t="s">
        <v>23961</v>
      </c>
      <c r="F16" t="s">
        <v>23962</v>
      </c>
      <c r="G16" t="s">
        <v>23846</v>
      </c>
      <c r="I16" t="s">
        <v>23832</v>
      </c>
      <c r="J16" t="s">
        <v>23833</v>
      </c>
      <c r="K16" t="s">
        <v>23963</v>
      </c>
      <c r="L16" t="s">
        <v>148</v>
      </c>
      <c r="M16" t="s">
        <v>23816</v>
      </c>
      <c r="N16" t="s">
        <v>23964</v>
      </c>
      <c r="O16" t="s">
        <v>23965</v>
      </c>
      <c r="P16" t="s">
        <v>23820</v>
      </c>
      <c r="Q16" t="s">
        <v>23820</v>
      </c>
      <c r="R16" t="s">
        <v>23966</v>
      </c>
      <c r="S16" t="s">
        <v>23965</v>
      </c>
      <c r="T16" t="s">
        <v>23967</v>
      </c>
      <c r="U16" t="s">
        <v>23823</v>
      </c>
      <c r="V16">
        <v>30</v>
      </c>
      <c r="W16">
        <v>-22380217</v>
      </c>
      <c r="X16">
        <v>-43380675</v>
      </c>
      <c r="Y16">
        <v>654</v>
      </c>
      <c r="Z16" t="s">
        <v>23824</v>
      </c>
      <c r="AB16" t="s">
        <v>23825</v>
      </c>
      <c r="AD16" t="s">
        <v>23823</v>
      </c>
      <c r="AE16" t="s">
        <v>1532</v>
      </c>
      <c r="AF16" t="s">
        <v>23961</v>
      </c>
      <c r="AG16" t="s">
        <v>23962</v>
      </c>
      <c r="AH16" t="s">
        <v>23965</v>
      </c>
      <c r="AI16" t="s">
        <v>23968</v>
      </c>
      <c r="AJ16" t="s">
        <v>23969</v>
      </c>
      <c r="AL16">
        <f>VALUE(TRIM(FO_Candidato[[#This Row],[1.21 Latitude]]))</f>
        <v>-22380217</v>
      </c>
      <c r="AM16">
        <f>FO_Candidato[[#This Row],[LATITUDE_P1]]/1000000</f>
        <v>-22.380216999999998</v>
      </c>
      <c r="AN16">
        <f>INT(ABS(FO_Candidato[[#This Row],[LATITUDE_P2]]))</f>
        <v>22</v>
      </c>
      <c r="AO16">
        <f>INT((ABS(FO_Candidato[[#This Row],[LATITUDE_P2]])-INT(ABS(FO_Candidato[[#This Row],[LATITUDE_P2]])))*60)</f>
        <v>22</v>
      </c>
      <c r="AP16" s="73">
        <f t="shared" si="0"/>
        <v>48.78</v>
      </c>
      <c r="AQ16" t="str">
        <f>SUBSTITUTE(TEXT(FO_Candidato[[#This Row],[LATITUDE_P5]],"0,00"),",",".")</f>
        <v>48.78</v>
      </c>
      <c r="AR16" t="str">
        <f>FO_Candidato[[#This Row],[LATITUDE_P3]]&amp;"°"&amp;FO_Candidato[[#This Row],[LATITUDE_P4]]&amp;"'"&amp;FO_Candidato[[#This Row],[LATITUDE - P6]]&amp;"""S"</f>
        <v>22°22'48.78"S</v>
      </c>
      <c r="AS16">
        <f>VALUE(TRIM(FO_Candidato[[#This Row],[longitude]]))</f>
        <v>-43380675</v>
      </c>
      <c r="AT16">
        <f>FO_Candidato[[#This Row],[LONGITUDE_P1]]/1000000</f>
        <v>-43.380674999999997</v>
      </c>
      <c r="AU16">
        <f>INT(ABS(FO_Candidato[[#This Row],[LONGITUDE_P2]]))</f>
        <v>43</v>
      </c>
      <c r="AV16">
        <f>INT((ABS(FO_Candidato[[#This Row],[LONGITUDE_P2]])-INT(ABS(FO_Candidato[[#This Row],[LONGITUDE_P2]])))*60)</f>
        <v>22</v>
      </c>
      <c r="AW16" s="73">
        <f t="shared" si="1"/>
        <v>50.43</v>
      </c>
      <c r="AX16" t="str">
        <f>SUBSTITUTE(TEXT(FO_Candidato[[#This Row],[LONGITUDE_P5]],"0,00"),",",".")</f>
        <v>50.43</v>
      </c>
      <c r="AY16" t="str">
        <f>FO_Candidato[[#This Row],[LONGITUDE_P3]]&amp;"°"&amp;FO_Candidato[[#This Row],[LONGITUDE_P4]]&amp;"'"&amp;FO_Candidato[[#This Row],[LONGITUDE - P6]]&amp;"""S"</f>
        <v>43°22'50.43"S</v>
      </c>
    </row>
    <row r="17" spans="1:51" x14ac:dyDescent="0.3">
      <c r="A17" t="s">
        <v>23970</v>
      </c>
      <c r="B17" t="s">
        <v>23809</v>
      </c>
      <c r="C17" t="s">
        <v>308</v>
      </c>
      <c r="D17" t="s">
        <v>23971</v>
      </c>
      <c r="E17" t="s">
        <v>23971</v>
      </c>
      <c r="F17" t="s">
        <v>23972</v>
      </c>
      <c r="G17" t="s">
        <v>23812</v>
      </c>
      <c r="I17" t="s">
        <v>23813</v>
      </c>
      <c r="J17" t="s">
        <v>23814</v>
      </c>
      <c r="K17" t="s">
        <v>23973</v>
      </c>
      <c r="L17" t="s">
        <v>3632</v>
      </c>
      <c r="M17" t="s">
        <v>23816</v>
      </c>
      <c r="N17" t="s">
        <v>23974</v>
      </c>
      <c r="O17" t="s">
        <v>23975</v>
      </c>
      <c r="P17" t="s">
        <v>23976</v>
      </c>
      <c r="Q17" t="s">
        <v>23820</v>
      </c>
      <c r="R17" t="s">
        <v>148</v>
      </c>
      <c r="S17" t="s">
        <v>148</v>
      </c>
      <c r="T17" t="s">
        <v>148</v>
      </c>
      <c r="U17" t="s">
        <v>23823</v>
      </c>
      <c r="V17">
        <v>60</v>
      </c>
      <c r="W17">
        <v>-25464203</v>
      </c>
      <c r="X17">
        <v>-50363175</v>
      </c>
      <c r="Y17">
        <v>962</v>
      </c>
      <c r="Z17" t="s">
        <v>23824</v>
      </c>
      <c r="AA17" t="s">
        <v>213</v>
      </c>
      <c r="AB17" t="s">
        <v>23825</v>
      </c>
      <c r="AC17">
        <v>1500</v>
      </c>
      <c r="AD17" t="s">
        <v>23823</v>
      </c>
      <c r="AE17" t="s">
        <v>23977</v>
      </c>
      <c r="AF17" t="s">
        <v>23977</v>
      </c>
      <c r="AG17" t="s">
        <v>23978</v>
      </c>
      <c r="AH17" t="s">
        <v>23979</v>
      </c>
      <c r="AI17" t="s">
        <v>23827</v>
      </c>
      <c r="AJ17" t="s">
        <v>4959</v>
      </c>
      <c r="AL17">
        <f>VALUE(TRIM(FO_Candidato[[#This Row],[1.21 Latitude]]))</f>
        <v>-25464203</v>
      </c>
      <c r="AM17">
        <f>FO_Candidato[[#This Row],[LATITUDE_P1]]/1000000</f>
        <v>-25.464203000000001</v>
      </c>
      <c r="AN17">
        <f>INT(ABS(FO_Candidato[[#This Row],[LATITUDE_P2]]))</f>
        <v>25</v>
      </c>
      <c r="AO17">
        <f>INT((ABS(FO_Candidato[[#This Row],[LATITUDE_P2]])-INT(ABS(FO_Candidato[[#This Row],[LATITUDE_P2]])))*60)</f>
        <v>27</v>
      </c>
      <c r="AP17" s="73">
        <f t="shared" si="0"/>
        <v>51.13</v>
      </c>
      <c r="AQ17" t="str">
        <f>SUBSTITUTE(TEXT(FO_Candidato[[#This Row],[LATITUDE_P5]],"0,00"),",",".")</f>
        <v>51.13</v>
      </c>
      <c r="AR17" t="str">
        <f>FO_Candidato[[#This Row],[LATITUDE_P3]]&amp;"°"&amp;FO_Candidato[[#This Row],[LATITUDE_P4]]&amp;"'"&amp;FO_Candidato[[#This Row],[LATITUDE - P6]]&amp;"""S"</f>
        <v>25°27'51.13"S</v>
      </c>
      <c r="AS17">
        <f>VALUE(TRIM(FO_Candidato[[#This Row],[longitude]]))</f>
        <v>-50363175</v>
      </c>
      <c r="AT17">
        <f>FO_Candidato[[#This Row],[LONGITUDE_P1]]/1000000</f>
        <v>-50.363174999999998</v>
      </c>
      <c r="AU17">
        <f>INT(ABS(FO_Candidato[[#This Row],[LONGITUDE_P2]]))</f>
        <v>50</v>
      </c>
      <c r="AV17">
        <f>INT((ABS(FO_Candidato[[#This Row],[LONGITUDE_P2]])-INT(ABS(FO_Candidato[[#This Row],[LONGITUDE_P2]])))*60)</f>
        <v>21</v>
      </c>
      <c r="AW17" s="73">
        <f t="shared" si="1"/>
        <v>47.43</v>
      </c>
      <c r="AX17" t="str">
        <f>SUBSTITUTE(TEXT(FO_Candidato[[#This Row],[LONGITUDE_P5]],"0,00"),",",".")</f>
        <v>47.43</v>
      </c>
      <c r="AY17" t="str">
        <f>FO_Candidato[[#This Row],[LONGITUDE_P3]]&amp;"°"&amp;FO_Candidato[[#This Row],[LONGITUDE_P4]]&amp;"'"&amp;FO_Candidato[[#This Row],[LONGITUDE - P6]]&amp;"""S"</f>
        <v>50°21'47.43"S</v>
      </c>
    </row>
    <row r="18" spans="1:51" x14ac:dyDescent="0.3">
      <c r="A18" t="s">
        <v>23980</v>
      </c>
      <c r="B18" t="s">
        <v>23809</v>
      </c>
      <c r="C18" t="s">
        <v>127</v>
      </c>
      <c r="D18" t="s">
        <v>2994</v>
      </c>
      <c r="E18" t="s">
        <v>2994</v>
      </c>
      <c r="F18" t="s">
        <v>2995</v>
      </c>
      <c r="G18" t="s">
        <v>23846</v>
      </c>
      <c r="I18" t="s">
        <v>23832</v>
      </c>
      <c r="J18" t="s">
        <v>23833</v>
      </c>
      <c r="K18" t="s">
        <v>23943</v>
      </c>
      <c r="L18" t="s">
        <v>23981</v>
      </c>
      <c r="M18" t="s">
        <v>23816</v>
      </c>
      <c r="N18" t="s">
        <v>23982</v>
      </c>
      <c r="O18" t="s">
        <v>23983</v>
      </c>
      <c r="P18" t="s">
        <v>23984</v>
      </c>
      <c r="Q18" t="s">
        <v>148</v>
      </c>
      <c r="R18" t="s">
        <v>148</v>
      </c>
      <c r="S18" t="s">
        <v>148</v>
      </c>
      <c r="T18" t="s">
        <v>148</v>
      </c>
      <c r="U18" t="s">
        <v>23823</v>
      </c>
      <c r="V18">
        <v>30</v>
      </c>
      <c r="W18">
        <v>-23295041</v>
      </c>
      <c r="X18">
        <v>-51313034</v>
      </c>
      <c r="Y18">
        <v>703</v>
      </c>
      <c r="Z18" t="s">
        <v>12336</v>
      </c>
      <c r="AB18" t="s">
        <v>23825</v>
      </c>
      <c r="AC18">
        <v>5000</v>
      </c>
      <c r="AD18" t="s">
        <v>23823</v>
      </c>
      <c r="AE18" t="s">
        <v>148</v>
      </c>
      <c r="AF18" t="s">
        <v>2994</v>
      </c>
      <c r="AG18" t="s">
        <v>2995</v>
      </c>
      <c r="AH18" t="s">
        <v>23985</v>
      </c>
      <c r="AI18" t="s">
        <v>23827</v>
      </c>
      <c r="AJ18" t="s">
        <v>2972</v>
      </c>
      <c r="AK18">
        <v>86181970</v>
      </c>
      <c r="AL18">
        <f>VALUE(TRIM(FO_Candidato[[#This Row],[1.21 Latitude]]))</f>
        <v>-23295041</v>
      </c>
      <c r="AM18">
        <f>FO_Candidato[[#This Row],[LATITUDE_P1]]/1000000</f>
        <v>-23.295041000000001</v>
      </c>
      <c r="AN18">
        <f>INT(ABS(FO_Candidato[[#This Row],[LATITUDE_P2]]))</f>
        <v>23</v>
      </c>
      <c r="AO18">
        <f>INT((ABS(FO_Candidato[[#This Row],[LATITUDE_P2]])-INT(ABS(FO_Candidato[[#This Row],[LATITUDE_P2]])))*60)</f>
        <v>17</v>
      </c>
      <c r="AP18" s="73">
        <f t="shared" si="0"/>
        <v>42.15</v>
      </c>
      <c r="AQ18" t="str">
        <f>SUBSTITUTE(TEXT(FO_Candidato[[#This Row],[LATITUDE_P5]],"0,00"),",",".")</f>
        <v>42.15</v>
      </c>
      <c r="AR18" t="str">
        <f>FO_Candidato[[#This Row],[LATITUDE_P3]]&amp;"°"&amp;FO_Candidato[[#This Row],[LATITUDE_P4]]&amp;"'"&amp;FO_Candidato[[#This Row],[LATITUDE - P6]]&amp;"""S"</f>
        <v>23°17'42.15"S</v>
      </c>
      <c r="AS18">
        <f>VALUE(TRIM(FO_Candidato[[#This Row],[longitude]]))</f>
        <v>-51313034</v>
      </c>
      <c r="AT18">
        <f>FO_Candidato[[#This Row],[LONGITUDE_P1]]/1000000</f>
        <v>-51.313034000000002</v>
      </c>
      <c r="AU18">
        <f>INT(ABS(FO_Candidato[[#This Row],[LONGITUDE_P2]]))</f>
        <v>51</v>
      </c>
      <c r="AV18">
        <f>INT((ABS(FO_Candidato[[#This Row],[LONGITUDE_P2]])-INT(ABS(FO_Candidato[[#This Row],[LONGITUDE_P2]])))*60)</f>
        <v>18</v>
      </c>
      <c r="AW18" s="73">
        <f t="shared" si="1"/>
        <v>46.92</v>
      </c>
      <c r="AX18" t="str">
        <f>SUBSTITUTE(TEXT(FO_Candidato[[#This Row],[LONGITUDE_P5]],"0,00"),",",".")</f>
        <v>46.92</v>
      </c>
      <c r="AY18" t="str">
        <f>FO_Candidato[[#This Row],[LONGITUDE_P3]]&amp;"°"&amp;FO_Candidato[[#This Row],[LONGITUDE_P4]]&amp;"'"&amp;FO_Candidato[[#This Row],[LONGITUDE - P6]]&amp;"""S"</f>
        <v>51°18'46.92"S</v>
      </c>
    </row>
    <row r="19" spans="1:51" x14ac:dyDescent="0.3">
      <c r="A19" t="s">
        <v>23986</v>
      </c>
      <c r="B19" t="s">
        <v>23809</v>
      </c>
      <c r="C19" t="s">
        <v>308</v>
      </c>
      <c r="D19" t="s">
        <v>23987</v>
      </c>
      <c r="E19" t="s">
        <v>23987</v>
      </c>
      <c r="F19" t="s">
        <v>23988</v>
      </c>
      <c r="G19" t="s">
        <v>23812</v>
      </c>
      <c r="I19" t="s">
        <v>23832</v>
      </c>
      <c r="J19" t="s">
        <v>23833</v>
      </c>
      <c r="K19" t="s">
        <v>23989</v>
      </c>
      <c r="L19" t="s">
        <v>148</v>
      </c>
      <c r="M19" t="s">
        <v>23835</v>
      </c>
      <c r="N19" t="s">
        <v>23990</v>
      </c>
      <c r="O19" t="s">
        <v>23991</v>
      </c>
      <c r="P19" t="s">
        <v>23992</v>
      </c>
      <c r="Q19" t="s">
        <v>23820</v>
      </c>
      <c r="R19" t="s">
        <v>23993</v>
      </c>
      <c r="S19" t="s">
        <v>23820</v>
      </c>
      <c r="T19" t="s">
        <v>23992</v>
      </c>
      <c r="U19" t="s">
        <v>23823</v>
      </c>
      <c r="V19">
        <v>40</v>
      </c>
      <c r="W19">
        <v>-23422808</v>
      </c>
      <c r="X19">
        <v>-46572222</v>
      </c>
      <c r="Y19">
        <v>778</v>
      </c>
      <c r="Z19" t="s">
        <v>23824</v>
      </c>
      <c r="AA19" t="s">
        <v>107</v>
      </c>
      <c r="AB19" t="s">
        <v>23825</v>
      </c>
      <c r="AC19">
        <v>10000</v>
      </c>
      <c r="AD19" t="s">
        <v>23823</v>
      </c>
      <c r="AE19" t="s">
        <v>23977</v>
      </c>
      <c r="AF19" t="s">
        <v>23977</v>
      </c>
      <c r="AG19" t="s">
        <v>23977</v>
      </c>
      <c r="AH19" t="s">
        <v>23994</v>
      </c>
      <c r="AI19" t="s">
        <v>23852</v>
      </c>
      <c r="AJ19" t="s">
        <v>2634</v>
      </c>
      <c r="AL19">
        <f>VALUE(TRIM(FO_Candidato[[#This Row],[1.21 Latitude]]))</f>
        <v>-23422808</v>
      </c>
      <c r="AM19">
        <f>FO_Candidato[[#This Row],[LATITUDE_P1]]/1000000</f>
        <v>-23.422808</v>
      </c>
      <c r="AN19">
        <f>INT(ABS(FO_Candidato[[#This Row],[LATITUDE_P2]]))</f>
        <v>23</v>
      </c>
      <c r="AO19">
        <f>INT((ABS(FO_Candidato[[#This Row],[LATITUDE_P2]])-INT(ABS(FO_Candidato[[#This Row],[LATITUDE_P2]])))*60)</f>
        <v>25</v>
      </c>
      <c r="AP19" s="73">
        <f t="shared" si="0"/>
        <v>22.11</v>
      </c>
      <c r="AQ19" t="str">
        <f>SUBSTITUTE(TEXT(FO_Candidato[[#This Row],[LATITUDE_P5]],"0,00"),",",".")</f>
        <v>22.11</v>
      </c>
      <c r="AR19" t="str">
        <f>FO_Candidato[[#This Row],[LATITUDE_P3]]&amp;"°"&amp;FO_Candidato[[#This Row],[LATITUDE_P4]]&amp;"'"&amp;FO_Candidato[[#This Row],[LATITUDE - P6]]&amp;"""S"</f>
        <v>23°25'22.11"S</v>
      </c>
      <c r="AS19">
        <f>VALUE(TRIM(FO_Candidato[[#This Row],[longitude]]))</f>
        <v>-46572222</v>
      </c>
      <c r="AT19">
        <f>FO_Candidato[[#This Row],[LONGITUDE_P1]]/1000000</f>
        <v>-46.572221999999996</v>
      </c>
      <c r="AU19">
        <f>INT(ABS(FO_Candidato[[#This Row],[LONGITUDE_P2]]))</f>
        <v>46</v>
      </c>
      <c r="AV19">
        <f>INT((ABS(FO_Candidato[[#This Row],[LONGITUDE_P2]])-INT(ABS(FO_Candidato[[#This Row],[LONGITUDE_P2]])))*60)</f>
        <v>34</v>
      </c>
      <c r="AW19" s="73">
        <f t="shared" si="1"/>
        <v>20</v>
      </c>
      <c r="AX19" t="str">
        <f>SUBSTITUTE(TEXT(FO_Candidato[[#This Row],[LONGITUDE_P5]],"0,00"),",",".")</f>
        <v>20.00</v>
      </c>
      <c r="AY19" t="str">
        <f>FO_Candidato[[#This Row],[LONGITUDE_P3]]&amp;"°"&amp;FO_Candidato[[#This Row],[LONGITUDE_P4]]&amp;"'"&amp;FO_Candidato[[#This Row],[LONGITUDE - P6]]&amp;"""S"</f>
        <v>46°34'20.00"S</v>
      </c>
    </row>
    <row r="20" spans="1:51" x14ac:dyDescent="0.3">
      <c r="A20" t="s">
        <v>23995</v>
      </c>
      <c r="B20" t="s">
        <v>23809</v>
      </c>
      <c r="C20" t="s">
        <v>308</v>
      </c>
      <c r="D20" t="s">
        <v>23996</v>
      </c>
      <c r="E20" t="s">
        <v>23996</v>
      </c>
      <c r="F20" t="s">
        <v>23997</v>
      </c>
      <c r="G20" t="s">
        <v>23880</v>
      </c>
      <c r="H20" t="s">
        <v>23881</v>
      </c>
      <c r="I20" t="s">
        <v>23832</v>
      </c>
      <c r="J20" t="s">
        <v>23814</v>
      </c>
      <c r="K20" t="s">
        <v>23998</v>
      </c>
      <c r="M20" t="s">
        <v>23816</v>
      </c>
      <c r="N20" t="s">
        <v>23999</v>
      </c>
      <c r="O20" t="s">
        <v>24000</v>
      </c>
      <c r="P20" t="s">
        <v>24001</v>
      </c>
      <c r="Q20" t="s">
        <v>24002</v>
      </c>
      <c r="U20" t="s">
        <v>23823</v>
      </c>
      <c r="V20">
        <v>40</v>
      </c>
      <c r="W20">
        <v>-23086994</v>
      </c>
      <c r="X20">
        <v>-45925215</v>
      </c>
      <c r="Y20">
        <v>585</v>
      </c>
      <c r="Z20" t="s">
        <v>24003</v>
      </c>
      <c r="AB20" t="s">
        <v>23825</v>
      </c>
      <c r="AC20">
        <v>2500</v>
      </c>
      <c r="AD20" t="s">
        <v>23823</v>
      </c>
      <c r="AE20" t="s">
        <v>24004</v>
      </c>
      <c r="AF20" t="s">
        <v>24005</v>
      </c>
      <c r="AG20" t="s">
        <v>23997</v>
      </c>
      <c r="AH20" t="s">
        <v>24000</v>
      </c>
      <c r="AI20" t="s">
        <v>23852</v>
      </c>
      <c r="AJ20" t="s">
        <v>24006</v>
      </c>
      <c r="AK20">
        <v>12200000</v>
      </c>
      <c r="AL20">
        <f>VALUE(TRIM(FO_Candidato[[#This Row],[1.21 Latitude]]))</f>
        <v>-23086994</v>
      </c>
      <c r="AM20">
        <f>FO_Candidato[[#This Row],[LATITUDE_P1]]/1000000</f>
        <v>-23.086994000000001</v>
      </c>
      <c r="AN20">
        <f>INT(ABS(FO_Candidato[[#This Row],[LATITUDE_P2]]))</f>
        <v>23</v>
      </c>
      <c r="AO20">
        <f>INT((ABS(FO_Candidato[[#This Row],[LATITUDE_P2]])-INT(ABS(FO_Candidato[[#This Row],[LATITUDE_P2]])))*60)</f>
        <v>5</v>
      </c>
      <c r="AP20" s="73">
        <f t="shared" si="0"/>
        <v>13.18</v>
      </c>
      <c r="AQ20" t="str">
        <f>SUBSTITUTE(TEXT(FO_Candidato[[#This Row],[LATITUDE_P5]],"0,00"),",",".")</f>
        <v>13.18</v>
      </c>
      <c r="AR20" t="str">
        <f>FO_Candidato[[#This Row],[LATITUDE_P3]]&amp;"°"&amp;FO_Candidato[[#This Row],[LATITUDE_P4]]&amp;"'"&amp;FO_Candidato[[#This Row],[LATITUDE - P6]]&amp;"""S"</f>
        <v>23°5'13.18"S</v>
      </c>
      <c r="AS20">
        <f>VALUE(TRIM(FO_Candidato[[#This Row],[longitude]]))</f>
        <v>-45925215</v>
      </c>
      <c r="AT20">
        <f>FO_Candidato[[#This Row],[LONGITUDE_P1]]/1000000</f>
        <v>-45.925215000000001</v>
      </c>
      <c r="AU20">
        <f>INT(ABS(FO_Candidato[[#This Row],[LONGITUDE_P2]]))</f>
        <v>45</v>
      </c>
      <c r="AV20">
        <f>INT((ABS(FO_Candidato[[#This Row],[LONGITUDE_P2]])-INT(ABS(FO_Candidato[[#This Row],[LONGITUDE_P2]])))*60)</f>
        <v>55</v>
      </c>
      <c r="AW20" s="73">
        <f t="shared" si="1"/>
        <v>30.77</v>
      </c>
      <c r="AX20" t="str">
        <f>SUBSTITUTE(TEXT(FO_Candidato[[#This Row],[LONGITUDE_P5]],"0,00"),",",".")</f>
        <v>30.77</v>
      </c>
      <c r="AY20" t="str">
        <f>FO_Candidato[[#This Row],[LONGITUDE_P3]]&amp;"°"&amp;FO_Candidato[[#This Row],[LONGITUDE_P4]]&amp;"'"&amp;FO_Candidato[[#This Row],[LONGITUDE - P6]]&amp;"""S"</f>
        <v>45°55'30.77"S</v>
      </c>
    </row>
    <row r="21" spans="1:51" x14ac:dyDescent="0.3">
      <c r="A21" t="s">
        <v>24007</v>
      </c>
      <c r="B21" t="s">
        <v>23809</v>
      </c>
      <c r="C21" t="s">
        <v>308</v>
      </c>
      <c r="D21" t="s">
        <v>24008</v>
      </c>
      <c r="E21" t="s">
        <v>24008</v>
      </c>
      <c r="F21" t="s">
        <v>24009</v>
      </c>
      <c r="G21" t="s">
        <v>23880</v>
      </c>
      <c r="I21" t="s">
        <v>23832</v>
      </c>
      <c r="J21" t="s">
        <v>23814</v>
      </c>
      <c r="K21" t="s">
        <v>24010</v>
      </c>
      <c r="M21" t="s">
        <v>23816</v>
      </c>
      <c r="N21" t="s">
        <v>24011</v>
      </c>
      <c r="O21" t="s">
        <v>24012</v>
      </c>
      <c r="R21" t="s">
        <v>24013</v>
      </c>
      <c r="T21" t="s">
        <v>24014</v>
      </c>
      <c r="U21" t="s">
        <v>23823</v>
      </c>
      <c r="V21">
        <v>40</v>
      </c>
      <c r="W21">
        <v>-23574148</v>
      </c>
      <c r="X21">
        <v>-46734262</v>
      </c>
      <c r="Y21">
        <v>765</v>
      </c>
      <c r="Z21" t="s">
        <v>24015</v>
      </c>
      <c r="AB21" t="s">
        <v>23825</v>
      </c>
      <c r="AC21">
        <v>4000</v>
      </c>
      <c r="AD21" t="s">
        <v>23823</v>
      </c>
      <c r="AE21" t="s">
        <v>1532</v>
      </c>
      <c r="AF21" t="s">
        <v>24009</v>
      </c>
      <c r="AG21" t="s">
        <v>24008</v>
      </c>
      <c r="AH21" t="s">
        <v>24016</v>
      </c>
      <c r="AI21" t="s">
        <v>23852</v>
      </c>
      <c r="AJ21" t="s">
        <v>906</v>
      </c>
      <c r="AK21">
        <v>55820001</v>
      </c>
      <c r="AL21">
        <f>VALUE(TRIM(FO_Candidato[[#This Row],[1.21 Latitude]]))</f>
        <v>-23574148</v>
      </c>
      <c r="AM21">
        <f>FO_Candidato[[#This Row],[LATITUDE_P1]]/1000000</f>
        <v>-23.574148000000001</v>
      </c>
      <c r="AN21">
        <f>INT(ABS(FO_Candidato[[#This Row],[LATITUDE_P2]]))</f>
        <v>23</v>
      </c>
      <c r="AO21">
        <f>INT((ABS(FO_Candidato[[#This Row],[LATITUDE_P2]])-INT(ABS(FO_Candidato[[#This Row],[LATITUDE_P2]])))*60)</f>
        <v>34</v>
      </c>
      <c r="AP21" s="73">
        <f t="shared" si="0"/>
        <v>26.93</v>
      </c>
      <c r="AQ21" t="str">
        <f>SUBSTITUTE(TEXT(FO_Candidato[[#This Row],[LATITUDE_P5]],"0,00"),",",".")</f>
        <v>26.93</v>
      </c>
      <c r="AR21" t="str">
        <f>FO_Candidato[[#This Row],[LATITUDE_P3]]&amp;"°"&amp;FO_Candidato[[#This Row],[LATITUDE_P4]]&amp;"'"&amp;FO_Candidato[[#This Row],[LATITUDE - P6]]&amp;"""S"</f>
        <v>23°34'26.93"S</v>
      </c>
      <c r="AS21">
        <f>VALUE(TRIM(FO_Candidato[[#This Row],[longitude]]))</f>
        <v>-46734262</v>
      </c>
      <c r="AT21">
        <f>FO_Candidato[[#This Row],[LONGITUDE_P1]]/1000000</f>
        <v>-46.734262000000001</v>
      </c>
      <c r="AU21">
        <f>INT(ABS(FO_Candidato[[#This Row],[LONGITUDE_P2]]))</f>
        <v>46</v>
      </c>
      <c r="AV21">
        <f>INT((ABS(FO_Candidato[[#This Row],[LONGITUDE_P2]])-INT(ABS(FO_Candidato[[#This Row],[LONGITUDE_P2]])))*60)</f>
        <v>44</v>
      </c>
      <c r="AW21" s="73">
        <f t="shared" si="1"/>
        <v>3.34</v>
      </c>
      <c r="AX21" t="str">
        <f>SUBSTITUTE(TEXT(FO_Candidato[[#This Row],[LONGITUDE_P5]],"0,00"),",",".")</f>
        <v>3.34</v>
      </c>
      <c r="AY21" t="str">
        <f>FO_Candidato[[#This Row],[LONGITUDE_P3]]&amp;"°"&amp;FO_Candidato[[#This Row],[LONGITUDE_P4]]&amp;"'"&amp;FO_Candidato[[#This Row],[LONGITUDE - P6]]&amp;"""S"</f>
        <v>46°44'3.34"S</v>
      </c>
    </row>
    <row r="22" spans="1:51" x14ac:dyDescent="0.3">
      <c r="A22" t="s">
        <v>24017</v>
      </c>
      <c r="B22" t="s">
        <v>23809</v>
      </c>
      <c r="C22" t="s">
        <v>23520</v>
      </c>
      <c r="D22" t="s">
        <v>24018</v>
      </c>
      <c r="E22" t="s">
        <v>24018</v>
      </c>
      <c r="F22" t="s">
        <v>24019</v>
      </c>
      <c r="G22" t="s">
        <v>23846</v>
      </c>
      <c r="I22" t="s">
        <v>23832</v>
      </c>
      <c r="J22" t="s">
        <v>23833</v>
      </c>
      <c r="K22" t="s">
        <v>24020</v>
      </c>
      <c r="L22" t="s">
        <v>148</v>
      </c>
      <c r="M22" t="s">
        <v>23835</v>
      </c>
      <c r="N22" t="s">
        <v>23520</v>
      </c>
      <c r="O22" t="s">
        <v>24021</v>
      </c>
      <c r="P22" t="s">
        <v>24022</v>
      </c>
      <c r="Q22" t="s">
        <v>24022</v>
      </c>
      <c r="R22" t="s">
        <v>24023</v>
      </c>
      <c r="S22" t="s">
        <v>24021</v>
      </c>
      <c r="T22" t="s">
        <v>24024</v>
      </c>
      <c r="U22" t="s">
        <v>23823</v>
      </c>
      <c r="V22">
        <v>70</v>
      </c>
      <c r="W22">
        <v>-22300276</v>
      </c>
      <c r="X22">
        <v>-5059455</v>
      </c>
      <c r="Y22">
        <v>600</v>
      </c>
      <c r="Z22" t="s">
        <v>23824</v>
      </c>
      <c r="AB22" t="s">
        <v>23825</v>
      </c>
      <c r="AD22" t="s">
        <v>23823</v>
      </c>
      <c r="AE22" t="s">
        <v>24004</v>
      </c>
      <c r="AF22" t="s">
        <v>24018</v>
      </c>
      <c r="AG22" t="s">
        <v>24019</v>
      </c>
      <c r="AH22" t="s">
        <v>24021</v>
      </c>
      <c r="AI22" t="s">
        <v>23852</v>
      </c>
      <c r="AJ22" t="s">
        <v>24025</v>
      </c>
      <c r="AL22">
        <f>VALUE(TRIM(FO_Candidato[[#This Row],[1.21 Latitude]]))</f>
        <v>-22300276</v>
      </c>
      <c r="AM22">
        <f>FO_Candidato[[#This Row],[LATITUDE_P1]]/1000000</f>
        <v>-22.300276</v>
      </c>
      <c r="AN22">
        <f>INT(ABS(FO_Candidato[[#This Row],[LATITUDE_P2]]))</f>
        <v>22</v>
      </c>
      <c r="AO22">
        <f>INT((ABS(FO_Candidato[[#This Row],[LATITUDE_P2]])-INT(ABS(FO_Candidato[[#This Row],[LATITUDE_P2]])))*60)</f>
        <v>18</v>
      </c>
      <c r="AP22" s="73">
        <f t="shared" si="0"/>
        <v>0.99</v>
      </c>
      <c r="AQ22" t="str">
        <f>SUBSTITUTE(TEXT(FO_Candidato[[#This Row],[LATITUDE_P5]],"0,00"),",",".")</f>
        <v>0.99</v>
      </c>
      <c r="AR22" t="str">
        <f>FO_Candidato[[#This Row],[LATITUDE_P3]]&amp;"°"&amp;FO_Candidato[[#This Row],[LATITUDE_P4]]&amp;"'"&amp;FO_Candidato[[#This Row],[LATITUDE - P6]]&amp;"""S"</f>
        <v>22°18'0.99"S</v>
      </c>
      <c r="AS22">
        <f>VALUE(TRIM(FO_Candidato[[#This Row],[longitude]]))</f>
        <v>-5059455</v>
      </c>
      <c r="AT22">
        <f>FO_Candidato[[#This Row],[LONGITUDE_P1]]/1000000</f>
        <v>-5.0594549999999998</v>
      </c>
      <c r="AU22">
        <f>INT(ABS(FO_Candidato[[#This Row],[LONGITUDE_P2]]))</f>
        <v>5</v>
      </c>
      <c r="AV22">
        <f>INT((ABS(FO_Candidato[[#This Row],[LONGITUDE_P2]])-INT(ABS(FO_Candidato[[#This Row],[LONGITUDE_P2]])))*60)</f>
        <v>3</v>
      </c>
      <c r="AW22" s="73">
        <f t="shared" si="1"/>
        <v>34.04</v>
      </c>
      <c r="AX22" t="str">
        <f>SUBSTITUTE(TEXT(FO_Candidato[[#This Row],[LONGITUDE_P5]],"0,00"),",",".")</f>
        <v>34.04</v>
      </c>
      <c r="AY22" t="str">
        <f>FO_Candidato[[#This Row],[LONGITUDE_P3]]&amp;"°"&amp;FO_Candidato[[#This Row],[LONGITUDE_P4]]&amp;"'"&amp;FO_Candidato[[#This Row],[LONGITUDE - P6]]&amp;"""S"</f>
        <v>5°3'34.04"S</v>
      </c>
    </row>
    <row r="23" spans="1:51" x14ac:dyDescent="0.3">
      <c r="A23" t="s">
        <v>24026</v>
      </c>
      <c r="B23" t="s">
        <v>23809</v>
      </c>
      <c r="C23" t="s">
        <v>308</v>
      </c>
      <c r="D23" t="s">
        <v>24027</v>
      </c>
      <c r="E23" t="s">
        <v>24027</v>
      </c>
      <c r="F23" t="s">
        <v>24028</v>
      </c>
      <c r="G23" t="s">
        <v>23880</v>
      </c>
      <c r="I23" t="s">
        <v>23832</v>
      </c>
      <c r="J23" t="s">
        <v>23814</v>
      </c>
      <c r="K23" t="s">
        <v>24029</v>
      </c>
      <c r="M23" t="s">
        <v>23816</v>
      </c>
      <c r="N23" t="s">
        <v>24030</v>
      </c>
      <c r="P23" t="s">
        <v>24031</v>
      </c>
      <c r="U23" t="s">
        <v>23823</v>
      </c>
      <c r="V23">
        <v>50</v>
      </c>
      <c r="W23">
        <v>-1278492</v>
      </c>
      <c r="X23">
        <v>-3903563</v>
      </c>
      <c r="Y23">
        <v>230</v>
      </c>
      <c r="Z23" t="s">
        <v>24032</v>
      </c>
      <c r="AB23" t="s">
        <v>23825</v>
      </c>
      <c r="AC23">
        <v>4000</v>
      </c>
      <c r="AD23" t="s">
        <v>23823</v>
      </c>
      <c r="AE23" t="s">
        <v>1532</v>
      </c>
      <c r="AF23" t="s">
        <v>24028</v>
      </c>
      <c r="AG23" t="s">
        <v>24027</v>
      </c>
      <c r="AH23" t="s">
        <v>24033</v>
      </c>
      <c r="AI23" t="s">
        <v>24034</v>
      </c>
      <c r="AJ23" t="s">
        <v>24035</v>
      </c>
      <c r="AK23">
        <v>44420000</v>
      </c>
      <c r="AL23">
        <f>VALUE(TRIM(FO_Candidato[[#This Row],[1.21 Latitude]]))</f>
        <v>-1278492</v>
      </c>
      <c r="AM23">
        <f>FO_Candidato[[#This Row],[LATITUDE_P1]]/1000000</f>
        <v>-1.278492</v>
      </c>
      <c r="AN23">
        <f>INT(ABS(FO_Candidato[[#This Row],[LATITUDE_P2]]))</f>
        <v>1</v>
      </c>
      <c r="AO23">
        <f>INT((ABS(FO_Candidato[[#This Row],[LATITUDE_P2]])-INT(ABS(FO_Candidato[[#This Row],[LATITUDE_P2]])))*60)</f>
        <v>16</v>
      </c>
      <c r="AP23" s="73">
        <f t="shared" si="0"/>
        <v>42.57</v>
      </c>
      <c r="AQ23" t="str">
        <f>SUBSTITUTE(TEXT(FO_Candidato[[#This Row],[LATITUDE_P5]],"0,00"),",",".")</f>
        <v>42.57</v>
      </c>
      <c r="AR23" t="str">
        <f>FO_Candidato[[#This Row],[LATITUDE_P3]]&amp;"°"&amp;FO_Candidato[[#This Row],[LATITUDE_P4]]&amp;"'"&amp;FO_Candidato[[#This Row],[LATITUDE - P6]]&amp;"""S"</f>
        <v>1°16'42.57"S</v>
      </c>
      <c r="AS23">
        <f>VALUE(TRIM(FO_Candidato[[#This Row],[longitude]]))</f>
        <v>-3903563</v>
      </c>
      <c r="AT23">
        <f>FO_Candidato[[#This Row],[LONGITUDE_P1]]/1000000</f>
        <v>-3.9035630000000001</v>
      </c>
      <c r="AU23">
        <f>INT(ABS(FO_Candidato[[#This Row],[LONGITUDE_P2]]))</f>
        <v>3</v>
      </c>
      <c r="AV23">
        <f>INT((ABS(FO_Candidato[[#This Row],[LONGITUDE_P2]])-INT(ABS(FO_Candidato[[#This Row],[LONGITUDE_P2]])))*60)</f>
        <v>54</v>
      </c>
      <c r="AW23" s="73">
        <f t="shared" si="1"/>
        <v>12.83</v>
      </c>
      <c r="AX23" t="str">
        <f>SUBSTITUTE(TEXT(FO_Candidato[[#This Row],[LONGITUDE_P5]],"0,00"),",",".")</f>
        <v>12.83</v>
      </c>
      <c r="AY23" t="str">
        <f>FO_Candidato[[#This Row],[LONGITUDE_P3]]&amp;"°"&amp;FO_Candidato[[#This Row],[LONGITUDE_P4]]&amp;"'"&amp;FO_Candidato[[#This Row],[LONGITUDE - P6]]&amp;"""S"</f>
        <v>3°54'12.83"S</v>
      </c>
    </row>
    <row r="24" spans="1:51" x14ac:dyDescent="0.3">
      <c r="A24" t="s">
        <v>24036</v>
      </c>
      <c r="B24" t="s">
        <v>23809</v>
      </c>
      <c r="C24" t="s">
        <v>22159</v>
      </c>
      <c r="D24" t="s">
        <v>24037</v>
      </c>
      <c r="E24" t="s">
        <v>24037</v>
      </c>
      <c r="F24" t="s">
        <v>24038</v>
      </c>
      <c r="G24" t="s">
        <v>23889</v>
      </c>
      <c r="I24" t="s">
        <v>23813</v>
      </c>
      <c r="K24" t="s">
        <v>24020</v>
      </c>
      <c r="M24" t="s">
        <v>23835</v>
      </c>
      <c r="N24" t="s">
        <v>24039</v>
      </c>
      <c r="U24" t="s">
        <v>23823</v>
      </c>
      <c r="V24">
        <v>40</v>
      </c>
      <c r="W24">
        <v>-17057819</v>
      </c>
      <c r="X24">
        <v>-47747938</v>
      </c>
      <c r="Y24">
        <v>1088</v>
      </c>
      <c r="AB24" t="s">
        <v>23825</v>
      </c>
      <c r="AD24" t="s">
        <v>1491</v>
      </c>
      <c r="AH24" t="s">
        <v>24040</v>
      </c>
      <c r="AI24" t="s">
        <v>24041</v>
      </c>
      <c r="AJ24" t="s">
        <v>24042</v>
      </c>
      <c r="AK24">
        <v>7578000</v>
      </c>
      <c r="AL24">
        <f>VALUE(TRIM(FO_Candidato[[#This Row],[1.21 Latitude]]))</f>
        <v>-17057819</v>
      </c>
      <c r="AM24">
        <f>FO_Candidato[[#This Row],[LATITUDE_P1]]/1000000</f>
        <v>-17.057818999999999</v>
      </c>
      <c r="AN24">
        <f>INT(ABS(FO_Candidato[[#This Row],[LATITUDE_P2]]))</f>
        <v>17</v>
      </c>
      <c r="AO24">
        <f>INT((ABS(FO_Candidato[[#This Row],[LATITUDE_P2]])-INT(ABS(FO_Candidato[[#This Row],[LATITUDE_P2]])))*60)</f>
        <v>3</v>
      </c>
      <c r="AP24" s="73">
        <f t="shared" si="0"/>
        <v>28.15</v>
      </c>
      <c r="AQ24" t="str">
        <f>SUBSTITUTE(TEXT(FO_Candidato[[#This Row],[LATITUDE_P5]],"0,00"),",",".")</f>
        <v>28.15</v>
      </c>
      <c r="AR24" t="str">
        <f>FO_Candidato[[#This Row],[LATITUDE_P3]]&amp;"°"&amp;FO_Candidato[[#This Row],[LATITUDE_P4]]&amp;"'"&amp;FO_Candidato[[#This Row],[LATITUDE - P6]]&amp;"""S"</f>
        <v>17°3'28.15"S</v>
      </c>
      <c r="AS24">
        <f>VALUE(TRIM(FO_Candidato[[#This Row],[longitude]]))</f>
        <v>-47747938</v>
      </c>
      <c r="AT24">
        <f>FO_Candidato[[#This Row],[LONGITUDE_P1]]/1000000</f>
        <v>-47.747937999999998</v>
      </c>
      <c r="AU24">
        <f>INT(ABS(FO_Candidato[[#This Row],[LONGITUDE_P2]]))</f>
        <v>47</v>
      </c>
      <c r="AV24">
        <f>INT((ABS(FO_Candidato[[#This Row],[LONGITUDE_P2]])-INT(ABS(FO_Candidato[[#This Row],[LONGITUDE_P2]])))*60)</f>
        <v>44</v>
      </c>
      <c r="AW24" s="73">
        <f t="shared" si="1"/>
        <v>52.58</v>
      </c>
      <c r="AX24" t="str">
        <f>SUBSTITUTE(TEXT(FO_Candidato[[#This Row],[LONGITUDE_P5]],"0,00"),",",".")</f>
        <v>52.58</v>
      </c>
      <c r="AY24" t="str">
        <f>FO_Candidato[[#This Row],[LONGITUDE_P3]]&amp;"°"&amp;FO_Candidato[[#This Row],[LONGITUDE_P4]]&amp;"'"&amp;FO_Candidato[[#This Row],[LONGITUDE - P6]]&amp;"""S"</f>
        <v>47°44'52.58"S</v>
      </c>
    </row>
    <row r="25" spans="1:51" x14ac:dyDescent="0.3">
      <c r="A25" t="s">
        <v>24043</v>
      </c>
      <c r="B25" t="s">
        <v>23809</v>
      </c>
      <c r="C25" t="s">
        <v>308</v>
      </c>
      <c r="D25" t="s">
        <v>24044</v>
      </c>
      <c r="E25" t="s">
        <v>24044</v>
      </c>
      <c r="F25" t="s">
        <v>24045</v>
      </c>
      <c r="G25" t="s">
        <v>23812</v>
      </c>
      <c r="I25" t="s">
        <v>23832</v>
      </c>
      <c r="J25" t="s">
        <v>23814</v>
      </c>
      <c r="K25" t="s">
        <v>24046</v>
      </c>
      <c r="L25" t="s">
        <v>24047</v>
      </c>
      <c r="M25" t="s">
        <v>23835</v>
      </c>
      <c r="N25" t="s">
        <v>24048</v>
      </c>
      <c r="O25" t="s">
        <v>24049</v>
      </c>
      <c r="P25" t="s">
        <v>23820</v>
      </c>
      <c r="Q25" t="s">
        <v>24050</v>
      </c>
      <c r="R25" t="s">
        <v>24051</v>
      </c>
      <c r="S25" t="s">
        <v>24049</v>
      </c>
      <c r="T25" t="s">
        <v>24052</v>
      </c>
      <c r="U25" t="s">
        <v>1491</v>
      </c>
      <c r="V25">
        <v>395</v>
      </c>
      <c r="W25">
        <v>-22984718</v>
      </c>
      <c r="X25">
        <v>-43192325</v>
      </c>
      <c r="Y25">
        <v>12</v>
      </c>
      <c r="Z25" t="s">
        <v>148</v>
      </c>
      <c r="AB25" t="s">
        <v>23825</v>
      </c>
      <c r="AD25" t="s">
        <v>23823</v>
      </c>
      <c r="AE25" t="s">
        <v>148</v>
      </c>
      <c r="AF25" t="s">
        <v>148</v>
      </c>
      <c r="AG25" t="s">
        <v>148</v>
      </c>
      <c r="AH25" t="s">
        <v>24053</v>
      </c>
      <c r="AI25" t="s">
        <v>23968</v>
      </c>
      <c r="AJ25" t="s">
        <v>5033</v>
      </c>
      <c r="AK25">
        <v>22081020</v>
      </c>
      <c r="AL25">
        <f>VALUE(TRIM(FO_Candidato[[#This Row],[1.21 Latitude]]))</f>
        <v>-22984718</v>
      </c>
      <c r="AM25">
        <f>FO_Candidato[[#This Row],[LATITUDE_P1]]/1000000</f>
        <v>-22.984718000000001</v>
      </c>
      <c r="AN25">
        <f>INT(ABS(FO_Candidato[[#This Row],[LATITUDE_P2]]))</f>
        <v>22</v>
      </c>
      <c r="AO25">
        <f>INT((ABS(FO_Candidato[[#This Row],[LATITUDE_P2]])-INT(ABS(FO_Candidato[[#This Row],[LATITUDE_P2]])))*60)</f>
        <v>59</v>
      </c>
      <c r="AP25" s="73">
        <f t="shared" si="0"/>
        <v>4.9800000000000004</v>
      </c>
      <c r="AQ25" t="str">
        <f>SUBSTITUTE(TEXT(FO_Candidato[[#This Row],[LATITUDE_P5]],"0,00"),",",".")</f>
        <v>4.98</v>
      </c>
      <c r="AR25" t="str">
        <f>FO_Candidato[[#This Row],[LATITUDE_P3]]&amp;"°"&amp;FO_Candidato[[#This Row],[LATITUDE_P4]]&amp;"'"&amp;FO_Candidato[[#This Row],[LATITUDE - P6]]&amp;"""S"</f>
        <v>22°59'4.98"S</v>
      </c>
      <c r="AS25">
        <f>VALUE(TRIM(FO_Candidato[[#This Row],[longitude]]))</f>
        <v>-43192325</v>
      </c>
      <c r="AT25">
        <f>FO_Candidato[[#This Row],[LONGITUDE_P1]]/1000000</f>
        <v>-43.192324999999997</v>
      </c>
      <c r="AU25">
        <f>INT(ABS(FO_Candidato[[#This Row],[LONGITUDE_P2]]))</f>
        <v>43</v>
      </c>
      <c r="AV25">
        <f>INT((ABS(FO_Candidato[[#This Row],[LONGITUDE_P2]])-INT(ABS(FO_Candidato[[#This Row],[LONGITUDE_P2]])))*60)</f>
        <v>11</v>
      </c>
      <c r="AW25" s="73">
        <f t="shared" si="1"/>
        <v>32.369999999999997</v>
      </c>
      <c r="AX25" t="str">
        <f>SUBSTITUTE(TEXT(FO_Candidato[[#This Row],[LONGITUDE_P5]],"0,00"),",",".")</f>
        <v>32.37</v>
      </c>
      <c r="AY25" t="str">
        <f>FO_Candidato[[#This Row],[LONGITUDE_P3]]&amp;"°"&amp;FO_Candidato[[#This Row],[LONGITUDE_P4]]&amp;"'"&amp;FO_Candidato[[#This Row],[LONGITUDE - P6]]&amp;"""S"</f>
        <v>43°11'32.37"S</v>
      </c>
    </row>
    <row r="26" spans="1:51" x14ac:dyDescent="0.3">
      <c r="A26" t="s">
        <v>24054</v>
      </c>
      <c r="B26" t="s">
        <v>23809</v>
      </c>
      <c r="C26" t="s">
        <v>23738</v>
      </c>
      <c r="D26" t="s">
        <v>24055</v>
      </c>
      <c r="E26" t="s">
        <v>24055</v>
      </c>
      <c r="F26" t="s">
        <v>24056</v>
      </c>
      <c r="G26" t="s">
        <v>23889</v>
      </c>
      <c r="I26" t="s">
        <v>23813</v>
      </c>
      <c r="K26" t="s">
        <v>24057</v>
      </c>
      <c r="M26" t="s">
        <v>23835</v>
      </c>
      <c r="N26" t="s">
        <v>24058</v>
      </c>
      <c r="U26" t="s">
        <v>23823</v>
      </c>
      <c r="V26">
        <v>50</v>
      </c>
      <c r="W26">
        <v>-18134536</v>
      </c>
      <c r="X26">
        <v>-45390593</v>
      </c>
      <c r="Y26">
        <v>765</v>
      </c>
      <c r="Z26" t="s">
        <v>24059</v>
      </c>
      <c r="AB26" t="s">
        <v>23825</v>
      </c>
      <c r="AD26" t="s">
        <v>1491</v>
      </c>
      <c r="AH26" t="s">
        <v>24060</v>
      </c>
      <c r="AI26" t="s">
        <v>24061</v>
      </c>
      <c r="AJ26" t="s">
        <v>24062</v>
      </c>
      <c r="AL26">
        <f>VALUE(TRIM(FO_Candidato[[#This Row],[1.21 Latitude]]))</f>
        <v>-18134536</v>
      </c>
      <c r="AM26">
        <f>FO_Candidato[[#This Row],[LATITUDE_P1]]/1000000</f>
        <v>-18.134536000000001</v>
      </c>
      <c r="AN26">
        <f>INT(ABS(FO_Candidato[[#This Row],[LATITUDE_P2]]))</f>
        <v>18</v>
      </c>
      <c r="AO26">
        <f>INT((ABS(FO_Candidato[[#This Row],[LATITUDE_P2]])-INT(ABS(FO_Candidato[[#This Row],[LATITUDE_P2]])))*60)</f>
        <v>8</v>
      </c>
      <c r="AP26" s="73">
        <f t="shared" si="0"/>
        <v>4.33</v>
      </c>
      <c r="AQ26" t="str">
        <f>SUBSTITUTE(TEXT(FO_Candidato[[#This Row],[LATITUDE_P5]],"0,00"),",",".")</f>
        <v>4.33</v>
      </c>
      <c r="AR26" t="str">
        <f>FO_Candidato[[#This Row],[LATITUDE_P3]]&amp;"°"&amp;FO_Candidato[[#This Row],[LATITUDE_P4]]&amp;"'"&amp;FO_Candidato[[#This Row],[LATITUDE - P6]]&amp;"""S"</f>
        <v>18°8'4.33"S</v>
      </c>
      <c r="AS26">
        <f>VALUE(TRIM(FO_Candidato[[#This Row],[longitude]]))</f>
        <v>-45390593</v>
      </c>
      <c r="AT26">
        <f>FO_Candidato[[#This Row],[LONGITUDE_P1]]/1000000</f>
        <v>-45.390593000000003</v>
      </c>
      <c r="AU26">
        <f>INT(ABS(FO_Candidato[[#This Row],[LONGITUDE_P2]]))</f>
        <v>45</v>
      </c>
      <c r="AV26">
        <f>INT((ABS(FO_Candidato[[#This Row],[LONGITUDE_P2]])-INT(ABS(FO_Candidato[[#This Row],[LONGITUDE_P2]])))*60)</f>
        <v>23</v>
      </c>
      <c r="AW26" s="73">
        <f t="shared" si="1"/>
        <v>26.13</v>
      </c>
      <c r="AX26" t="str">
        <f>SUBSTITUTE(TEXT(FO_Candidato[[#This Row],[LONGITUDE_P5]],"0,00"),",",".")</f>
        <v>26.13</v>
      </c>
      <c r="AY26" t="str">
        <f>FO_Candidato[[#This Row],[LONGITUDE_P3]]&amp;"°"&amp;FO_Candidato[[#This Row],[LONGITUDE_P4]]&amp;"'"&amp;FO_Candidato[[#This Row],[LONGITUDE - P6]]&amp;"""S"</f>
        <v>45°23'26.13"S</v>
      </c>
    </row>
    <row r="27" spans="1:51" x14ac:dyDescent="0.3">
      <c r="A27" t="s">
        <v>24063</v>
      </c>
      <c r="B27" t="s">
        <v>23809</v>
      </c>
      <c r="C27" t="s">
        <v>308</v>
      </c>
      <c r="D27" t="s">
        <v>24064</v>
      </c>
      <c r="E27" t="s">
        <v>24064</v>
      </c>
      <c r="F27" t="s">
        <v>24065</v>
      </c>
      <c r="G27" t="s">
        <v>23880</v>
      </c>
      <c r="H27" t="s">
        <v>23881</v>
      </c>
      <c r="I27" t="s">
        <v>23813</v>
      </c>
      <c r="J27" t="s">
        <v>23814</v>
      </c>
      <c r="K27" t="s">
        <v>24066</v>
      </c>
      <c r="M27" t="s">
        <v>23816</v>
      </c>
      <c r="N27" t="s">
        <v>24067</v>
      </c>
      <c r="O27" t="s">
        <v>24068</v>
      </c>
      <c r="P27" t="s">
        <v>24069</v>
      </c>
      <c r="U27" t="s">
        <v>23823</v>
      </c>
      <c r="V27">
        <v>40</v>
      </c>
      <c r="W27">
        <v>-23095731</v>
      </c>
      <c r="X27">
        <v>-45920081</v>
      </c>
      <c r="Y27">
        <v>568</v>
      </c>
      <c r="AB27" t="s">
        <v>23825</v>
      </c>
      <c r="AC27">
        <v>25000</v>
      </c>
      <c r="AD27" t="s">
        <v>23823</v>
      </c>
      <c r="AF27" t="s">
        <v>24064</v>
      </c>
      <c r="AG27" t="s">
        <v>24065</v>
      </c>
      <c r="AH27" t="s">
        <v>24070</v>
      </c>
      <c r="AI27" t="s">
        <v>23852</v>
      </c>
      <c r="AJ27" t="s">
        <v>24006</v>
      </c>
      <c r="AK27">
        <v>12213840</v>
      </c>
      <c r="AL27">
        <f>VALUE(TRIM(FO_Candidato[[#This Row],[1.21 Latitude]]))</f>
        <v>-23095731</v>
      </c>
      <c r="AM27">
        <f>FO_Candidato[[#This Row],[LATITUDE_P1]]/1000000</f>
        <v>-23.095731000000001</v>
      </c>
      <c r="AN27">
        <f>INT(ABS(FO_Candidato[[#This Row],[LATITUDE_P2]]))</f>
        <v>23</v>
      </c>
      <c r="AO27">
        <f>INT((ABS(FO_Candidato[[#This Row],[LATITUDE_P2]])-INT(ABS(FO_Candidato[[#This Row],[LATITUDE_P2]])))*60)</f>
        <v>5</v>
      </c>
      <c r="AP27" s="73">
        <f t="shared" si="0"/>
        <v>44.63</v>
      </c>
      <c r="AQ27" t="str">
        <f>SUBSTITUTE(TEXT(FO_Candidato[[#This Row],[LATITUDE_P5]],"0,00"),",",".")</f>
        <v>44.63</v>
      </c>
      <c r="AR27" t="str">
        <f>FO_Candidato[[#This Row],[LATITUDE_P3]]&amp;"°"&amp;FO_Candidato[[#This Row],[LATITUDE_P4]]&amp;"'"&amp;FO_Candidato[[#This Row],[LATITUDE - P6]]&amp;"""S"</f>
        <v>23°5'44.63"S</v>
      </c>
      <c r="AS27">
        <f>VALUE(TRIM(FO_Candidato[[#This Row],[longitude]]))</f>
        <v>-45920081</v>
      </c>
      <c r="AT27">
        <f>FO_Candidato[[#This Row],[LONGITUDE_P1]]/1000000</f>
        <v>-45.920081000000003</v>
      </c>
      <c r="AU27">
        <f>INT(ABS(FO_Candidato[[#This Row],[LONGITUDE_P2]]))</f>
        <v>45</v>
      </c>
      <c r="AV27">
        <f>INT((ABS(FO_Candidato[[#This Row],[LONGITUDE_P2]])-INT(ABS(FO_Candidato[[#This Row],[LONGITUDE_P2]])))*60)</f>
        <v>55</v>
      </c>
      <c r="AW27" s="73">
        <f t="shared" si="1"/>
        <v>12.29</v>
      </c>
      <c r="AX27" t="str">
        <f>SUBSTITUTE(TEXT(FO_Candidato[[#This Row],[LONGITUDE_P5]],"0,00"),",",".")</f>
        <v>12.29</v>
      </c>
      <c r="AY27" t="str">
        <f>FO_Candidato[[#This Row],[LONGITUDE_P3]]&amp;"°"&amp;FO_Candidato[[#This Row],[LONGITUDE_P4]]&amp;"'"&amp;FO_Candidato[[#This Row],[LONGITUDE - P6]]&amp;"""S"</f>
        <v>45°55'12.29"S</v>
      </c>
    </row>
    <row r="28" spans="1:51" x14ac:dyDescent="0.3">
      <c r="A28" t="s">
        <v>24071</v>
      </c>
      <c r="B28" t="s">
        <v>23809</v>
      </c>
      <c r="C28" t="s">
        <v>23738</v>
      </c>
      <c r="D28" t="s">
        <v>24072</v>
      </c>
      <c r="E28" t="s">
        <v>24072</v>
      </c>
      <c r="F28" t="s">
        <v>24073</v>
      </c>
      <c r="G28" t="s">
        <v>23889</v>
      </c>
      <c r="I28" t="s">
        <v>23813</v>
      </c>
      <c r="K28" t="s">
        <v>24074</v>
      </c>
      <c r="M28" t="s">
        <v>23835</v>
      </c>
      <c r="N28" t="s">
        <v>24058</v>
      </c>
      <c r="U28" t="s">
        <v>23823</v>
      </c>
      <c r="V28">
        <v>50</v>
      </c>
      <c r="W28">
        <v>-16817541</v>
      </c>
      <c r="X28">
        <v>-47554926</v>
      </c>
      <c r="Y28">
        <v>1100</v>
      </c>
      <c r="Z28" t="s">
        <v>24075</v>
      </c>
      <c r="AB28" t="s">
        <v>23825</v>
      </c>
      <c r="AD28" t="s">
        <v>1491</v>
      </c>
      <c r="AH28" t="s">
        <v>24076</v>
      </c>
      <c r="AI28" t="s">
        <v>24041</v>
      </c>
      <c r="AJ28" t="s">
        <v>24077</v>
      </c>
      <c r="AL28">
        <f>VALUE(TRIM(FO_Candidato[[#This Row],[1.21 Latitude]]))</f>
        <v>-16817541</v>
      </c>
      <c r="AM28">
        <f>FO_Candidato[[#This Row],[LATITUDE_P1]]/1000000</f>
        <v>-16.817540999999999</v>
      </c>
      <c r="AN28">
        <f>INT(ABS(FO_Candidato[[#This Row],[LATITUDE_P2]]))</f>
        <v>16</v>
      </c>
      <c r="AO28">
        <f>INT((ABS(FO_Candidato[[#This Row],[LATITUDE_P2]])-INT(ABS(FO_Candidato[[#This Row],[LATITUDE_P2]])))*60)</f>
        <v>49</v>
      </c>
      <c r="AP28" s="73">
        <f t="shared" si="0"/>
        <v>3.15</v>
      </c>
      <c r="AQ28" t="str">
        <f>SUBSTITUTE(TEXT(FO_Candidato[[#This Row],[LATITUDE_P5]],"0,00"),",",".")</f>
        <v>3.15</v>
      </c>
      <c r="AR28" t="str">
        <f>FO_Candidato[[#This Row],[LATITUDE_P3]]&amp;"°"&amp;FO_Candidato[[#This Row],[LATITUDE_P4]]&amp;"'"&amp;FO_Candidato[[#This Row],[LATITUDE - P6]]&amp;"""S"</f>
        <v>16°49'3.15"S</v>
      </c>
      <c r="AS28">
        <f>VALUE(TRIM(FO_Candidato[[#This Row],[longitude]]))</f>
        <v>-47554926</v>
      </c>
      <c r="AT28">
        <f>FO_Candidato[[#This Row],[LONGITUDE_P1]]/1000000</f>
        <v>-47.554926000000002</v>
      </c>
      <c r="AU28">
        <f>INT(ABS(FO_Candidato[[#This Row],[LONGITUDE_P2]]))</f>
        <v>47</v>
      </c>
      <c r="AV28">
        <f>INT((ABS(FO_Candidato[[#This Row],[LONGITUDE_P2]])-INT(ABS(FO_Candidato[[#This Row],[LONGITUDE_P2]])))*60)</f>
        <v>33</v>
      </c>
      <c r="AW28" s="73">
        <f t="shared" si="1"/>
        <v>17.73</v>
      </c>
      <c r="AX28" t="str">
        <f>SUBSTITUTE(TEXT(FO_Candidato[[#This Row],[LONGITUDE_P5]],"0,00"),",",".")</f>
        <v>17.73</v>
      </c>
      <c r="AY28" t="str">
        <f>FO_Candidato[[#This Row],[LONGITUDE_P3]]&amp;"°"&amp;FO_Candidato[[#This Row],[LONGITUDE_P4]]&amp;"'"&amp;FO_Candidato[[#This Row],[LONGITUDE - P6]]&amp;"""S"</f>
        <v>47°33'17.73"S</v>
      </c>
    </row>
    <row r="29" spans="1:51" x14ac:dyDescent="0.3">
      <c r="A29" t="s">
        <v>24078</v>
      </c>
      <c r="B29" t="s">
        <v>23809</v>
      </c>
      <c r="C29" t="s">
        <v>23738</v>
      </c>
      <c r="D29" t="s">
        <v>24079</v>
      </c>
      <c r="E29" t="s">
        <v>24079</v>
      </c>
      <c r="F29" t="s">
        <v>24080</v>
      </c>
      <c r="G29" t="s">
        <v>23889</v>
      </c>
      <c r="I29" t="s">
        <v>23813</v>
      </c>
      <c r="K29" t="s">
        <v>24074</v>
      </c>
      <c r="M29" t="s">
        <v>23835</v>
      </c>
      <c r="N29" t="s">
        <v>24058</v>
      </c>
      <c r="U29" t="s">
        <v>23823</v>
      </c>
      <c r="V29">
        <v>60</v>
      </c>
      <c r="W29">
        <v>-16989713</v>
      </c>
      <c r="X29">
        <v>-47244257</v>
      </c>
      <c r="Y29">
        <v>933</v>
      </c>
      <c r="Z29" t="s">
        <v>24081</v>
      </c>
      <c r="AB29" t="s">
        <v>23825</v>
      </c>
      <c r="AD29" t="s">
        <v>1491</v>
      </c>
      <c r="AH29" t="s">
        <v>24082</v>
      </c>
      <c r="AI29" t="s">
        <v>24041</v>
      </c>
      <c r="AJ29" t="s">
        <v>24077</v>
      </c>
      <c r="AL29">
        <f>VALUE(TRIM(FO_Candidato[[#This Row],[1.21 Latitude]]))</f>
        <v>-16989713</v>
      </c>
      <c r="AM29">
        <f>FO_Candidato[[#This Row],[LATITUDE_P1]]/1000000</f>
        <v>-16.989712999999998</v>
      </c>
      <c r="AN29">
        <f>INT(ABS(FO_Candidato[[#This Row],[LATITUDE_P2]]))</f>
        <v>16</v>
      </c>
      <c r="AO29">
        <f>INT((ABS(FO_Candidato[[#This Row],[LATITUDE_P2]])-INT(ABS(FO_Candidato[[#This Row],[LATITUDE_P2]])))*60)</f>
        <v>59</v>
      </c>
      <c r="AP29" s="73">
        <f t="shared" si="0"/>
        <v>22.97</v>
      </c>
      <c r="AQ29" t="str">
        <f>SUBSTITUTE(TEXT(FO_Candidato[[#This Row],[LATITUDE_P5]],"0,00"),",",".")</f>
        <v>22.97</v>
      </c>
      <c r="AR29" t="str">
        <f>FO_Candidato[[#This Row],[LATITUDE_P3]]&amp;"°"&amp;FO_Candidato[[#This Row],[LATITUDE_P4]]&amp;"'"&amp;FO_Candidato[[#This Row],[LATITUDE - P6]]&amp;"""S"</f>
        <v>16°59'22.97"S</v>
      </c>
      <c r="AS29">
        <f>VALUE(TRIM(FO_Candidato[[#This Row],[longitude]]))</f>
        <v>-47244257</v>
      </c>
      <c r="AT29">
        <f>FO_Candidato[[#This Row],[LONGITUDE_P1]]/1000000</f>
        <v>-47.244256999999998</v>
      </c>
      <c r="AU29">
        <f>INT(ABS(FO_Candidato[[#This Row],[LONGITUDE_P2]]))</f>
        <v>47</v>
      </c>
      <c r="AV29">
        <f>INT((ABS(FO_Candidato[[#This Row],[LONGITUDE_P2]])-INT(ABS(FO_Candidato[[#This Row],[LONGITUDE_P2]])))*60)</f>
        <v>14</v>
      </c>
      <c r="AW29" s="73">
        <f t="shared" si="1"/>
        <v>39.33</v>
      </c>
      <c r="AX29" t="str">
        <f>SUBSTITUTE(TEXT(FO_Candidato[[#This Row],[LONGITUDE_P5]],"0,00"),",",".")</f>
        <v>39.33</v>
      </c>
      <c r="AY29" t="str">
        <f>FO_Candidato[[#This Row],[LONGITUDE_P3]]&amp;"°"&amp;FO_Candidato[[#This Row],[LONGITUDE_P4]]&amp;"'"&amp;FO_Candidato[[#This Row],[LONGITUDE - P6]]&amp;"""S"</f>
        <v>47°14'39.33"S</v>
      </c>
    </row>
    <row r="30" spans="1:51" x14ac:dyDescent="0.3">
      <c r="A30" t="s">
        <v>24083</v>
      </c>
      <c r="B30" t="s">
        <v>23809</v>
      </c>
      <c r="C30" t="s">
        <v>23738</v>
      </c>
      <c r="D30" t="s">
        <v>24084</v>
      </c>
      <c r="E30" t="s">
        <v>24084</v>
      </c>
      <c r="F30" t="s">
        <v>24085</v>
      </c>
      <c r="G30" t="s">
        <v>23889</v>
      </c>
      <c r="I30" t="s">
        <v>23813</v>
      </c>
      <c r="K30" t="s">
        <v>24020</v>
      </c>
      <c r="M30" t="s">
        <v>23835</v>
      </c>
      <c r="N30" t="s">
        <v>24086</v>
      </c>
      <c r="U30" t="s">
        <v>23823</v>
      </c>
      <c r="V30">
        <v>70</v>
      </c>
      <c r="W30">
        <v>-18021764</v>
      </c>
      <c r="X30">
        <v>-45540779</v>
      </c>
      <c r="Y30">
        <v>818</v>
      </c>
      <c r="AB30" t="s">
        <v>23825</v>
      </c>
      <c r="AD30" t="s">
        <v>1491</v>
      </c>
      <c r="AH30" t="s">
        <v>24087</v>
      </c>
      <c r="AI30" t="s">
        <v>24061</v>
      </c>
      <c r="AJ30" t="s">
        <v>24088</v>
      </c>
      <c r="AK30">
        <v>38790000</v>
      </c>
      <c r="AL30">
        <f>VALUE(TRIM(FO_Candidato[[#This Row],[1.21 Latitude]]))</f>
        <v>-18021764</v>
      </c>
      <c r="AM30">
        <f>FO_Candidato[[#This Row],[LATITUDE_P1]]/1000000</f>
        <v>-18.021764000000001</v>
      </c>
      <c r="AN30">
        <f>INT(ABS(FO_Candidato[[#This Row],[LATITUDE_P2]]))</f>
        <v>18</v>
      </c>
      <c r="AO30">
        <f>INT((ABS(FO_Candidato[[#This Row],[LATITUDE_P2]])-INT(ABS(FO_Candidato[[#This Row],[LATITUDE_P2]])))*60)</f>
        <v>1</v>
      </c>
      <c r="AP30" s="73">
        <f t="shared" si="0"/>
        <v>18.350000000000001</v>
      </c>
      <c r="AQ30" t="str">
        <f>SUBSTITUTE(TEXT(FO_Candidato[[#This Row],[LATITUDE_P5]],"0,00"),",",".")</f>
        <v>18.35</v>
      </c>
      <c r="AR30" t="str">
        <f>FO_Candidato[[#This Row],[LATITUDE_P3]]&amp;"°"&amp;FO_Candidato[[#This Row],[LATITUDE_P4]]&amp;"'"&amp;FO_Candidato[[#This Row],[LATITUDE - P6]]&amp;"""S"</f>
        <v>18°1'18.35"S</v>
      </c>
      <c r="AS30">
        <f>VALUE(TRIM(FO_Candidato[[#This Row],[longitude]]))</f>
        <v>-45540779</v>
      </c>
      <c r="AT30">
        <f>FO_Candidato[[#This Row],[LONGITUDE_P1]]/1000000</f>
        <v>-45.540779000000001</v>
      </c>
      <c r="AU30">
        <f>INT(ABS(FO_Candidato[[#This Row],[LONGITUDE_P2]]))</f>
        <v>45</v>
      </c>
      <c r="AV30">
        <f>INT((ABS(FO_Candidato[[#This Row],[LONGITUDE_P2]])-INT(ABS(FO_Candidato[[#This Row],[LONGITUDE_P2]])))*60)</f>
        <v>32</v>
      </c>
      <c r="AW30" s="73">
        <f t="shared" si="1"/>
        <v>26.8</v>
      </c>
      <c r="AX30" t="str">
        <f>SUBSTITUTE(TEXT(FO_Candidato[[#This Row],[LONGITUDE_P5]],"0,00"),",",".")</f>
        <v>26.80</v>
      </c>
      <c r="AY30" t="str">
        <f>FO_Candidato[[#This Row],[LONGITUDE_P3]]&amp;"°"&amp;FO_Candidato[[#This Row],[LONGITUDE_P4]]&amp;"'"&amp;FO_Candidato[[#This Row],[LONGITUDE - P6]]&amp;"""S"</f>
        <v>45°32'26.80"S</v>
      </c>
    </row>
    <row r="31" spans="1:51" x14ac:dyDescent="0.3">
      <c r="A31" t="s">
        <v>24089</v>
      </c>
      <c r="B31" t="s">
        <v>23809</v>
      </c>
      <c r="C31" t="s">
        <v>308</v>
      </c>
      <c r="D31" t="s">
        <v>24090</v>
      </c>
      <c r="E31" t="s">
        <v>24090</v>
      </c>
      <c r="F31" t="s">
        <v>24091</v>
      </c>
      <c r="G31" t="s">
        <v>23953</v>
      </c>
      <c r="I31" t="s">
        <v>23832</v>
      </c>
      <c r="J31" t="s">
        <v>23814</v>
      </c>
      <c r="K31" t="s">
        <v>24092</v>
      </c>
      <c r="L31" t="s">
        <v>148</v>
      </c>
      <c r="M31" t="s">
        <v>23816</v>
      </c>
      <c r="N31" t="s">
        <v>24093</v>
      </c>
      <c r="O31" t="s">
        <v>24094</v>
      </c>
      <c r="P31" t="s">
        <v>24095</v>
      </c>
      <c r="Q31" t="s">
        <v>148</v>
      </c>
      <c r="R31" t="s">
        <v>148</v>
      </c>
      <c r="S31" t="s">
        <v>148</v>
      </c>
      <c r="T31" t="s">
        <v>148</v>
      </c>
      <c r="U31" t="s">
        <v>23823</v>
      </c>
      <c r="V31">
        <v>40</v>
      </c>
      <c r="W31">
        <v>-2308791</v>
      </c>
      <c r="X31">
        <v>-45931962</v>
      </c>
      <c r="Y31">
        <v>624</v>
      </c>
      <c r="Z31" t="s">
        <v>24096</v>
      </c>
      <c r="AB31" t="s">
        <v>23825</v>
      </c>
      <c r="AC31">
        <v>5000</v>
      </c>
      <c r="AD31" t="s">
        <v>23823</v>
      </c>
      <c r="AE31" t="s">
        <v>1532</v>
      </c>
      <c r="AF31" t="s">
        <v>24097</v>
      </c>
      <c r="AG31" t="s">
        <v>24097</v>
      </c>
      <c r="AH31" t="s">
        <v>24094</v>
      </c>
      <c r="AI31" t="s">
        <v>23852</v>
      </c>
      <c r="AJ31" t="s">
        <v>24006</v>
      </c>
      <c r="AL31">
        <f>VALUE(TRIM(FO_Candidato[[#This Row],[1.21 Latitude]]))</f>
        <v>-2308791</v>
      </c>
      <c r="AM31">
        <f>FO_Candidato[[#This Row],[LATITUDE_P1]]/1000000</f>
        <v>-2.3087909999999998</v>
      </c>
      <c r="AN31">
        <f>INT(ABS(FO_Candidato[[#This Row],[LATITUDE_P2]]))</f>
        <v>2</v>
      </c>
      <c r="AO31">
        <f>INT((ABS(FO_Candidato[[#This Row],[LATITUDE_P2]])-INT(ABS(FO_Candidato[[#This Row],[LATITUDE_P2]])))*60)</f>
        <v>18</v>
      </c>
      <c r="AP31" s="73">
        <f t="shared" si="0"/>
        <v>31.65</v>
      </c>
      <c r="AQ31" t="str">
        <f>SUBSTITUTE(TEXT(FO_Candidato[[#This Row],[LATITUDE_P5]],"0,00"),",",".")</f>
        <v>31.65</v>
      </c>
      <c r="AR31" t="str">
        <f>FO_Candidato[[#This Row],[LATITUDE_P3]]&amp;"°"&amp;FO_Candidato[[#This Row],[LATITUDE_P4]]&amp;"'"&amp;FO_Candidato[[#This Row],[LATITUDE - P6]]&amp;"""S"</f>
        <v>2°18'31.65"S</v>
      </c>
      <c r="AS31">
        <f>VALUE(TRIM(FO_Candidato[[#This Row],[longitude]]))</f>
        <v>-45931962</v>
      </c>
      <c r="AT31">
        <f>FO_Candidato[[#This Row],[LONGITUDE_P1]]/1000000</f>
        <v>-45.931961999999999</v>
      </c>
      <c r="AU31">
        <f>INT(ABS(FO_Candidato[[#This Row],[LONGITUDE_P2]]))</f>
        <v>45</v>
      </c>
      <c r="AV31">
        <f>INT((ABS(FO_Candidato[[#This Row],[LONGITUDE_P2]])-INT(ABS(FO_Candidato[[#This Row],[LONGITUDE_P2]])))*60)</f>
        <v>55</v>
      </c>
      <c r="AW31" s="73">
        <f t="shared" si="1"/>
        <v>55.06</v>
      </c>
      <c r="AX31" t="str">
        <f>SUBSTITUTE(TEXT(FO_Candidato[[#This Row],[LONGITUDE_P5]],"0,00"),",",".")</f>
        <v>55.06</v>
      </c>
      <c r="AY31" t="str">
        <f>FO_Candidato[[#This Row],[LONGITUDE_P3]]&amp;"°"&amp;FO_Candidato[[#This Row],[LONGITUDE_P4]]&amp;"'"&amp;FO_Candidato[[#This Row],[LONGITUDE - P6]]&amp;"""S"</f>
        <v>45°55'55.06"S</v>
      </c>
    </row>
    <row r="32" spans="1:51" x14ac:dyDescent="0.3">
      <c r="A32" t="s">
        <v>24098</v>
      </c>
      <c r="B32" t="s">
        <v>23809</v>
      </c>
      <c r="C32" t="s">
        <v>23738</v>
      </c>
      <c r="D32" t="s">
        <v>24099</v>
      </c>
      <c r="E32" t="s">
        <v>24099</v>
      </c>
      <c r="F32" t="s">
        <v>24100</v>
      </c>
      <c r="G32" t="s">
        <v>23889</v>
      </c>
      <c r="I32" t="s">
        <v>23813</v>
      </c>
      <c r="K32" t="s">
        <v>24101</v>
      </c>
      <c r="M32" t="s">
        <v>23835</v>
      </c>
      <c r="N32" t="s">
        <v>24086</v>
      </c>
      <c r="U32" t="s">
        <v>23823</v>
      </c>
      <c r="V32">
        <v>70</v>
      </c>
      <c r="W32">
        <v>-19154572</v>
      </c>
      <c r="X32">
        <v>-44599365</v>
      </c>
      <c r="Y32">
        <v>751</v>
      </c>
      <c r="Z32" t="s">
        <v>24102</v>
      </c>
      <c r="AB32" t="s">
        <v>23825</v>
      </c>
      <c r="AD32" t="s">
        <v>1491</v>
      </c>
      <c r="AH32" t="s">
        <v>24103</v>
      </c>
      <c r="AI32" t="s">
        <v>24061</v>
      </c>
      <c r="AJ32" t="s">
        <v>24104</v>
      </c>
      <c r="AK32">
        <v>35790000</v>
      </c>
      <c r="AL32">
        <f>VALUE(TRIM(FO_Candidato[[#This Row],[1.21 Latitude]]))</f>
        <v>-19154572</v>
      </c>
      <c r="AM32">
        <f>FO_Candidato[[#This Row],[LATITUDE_P1]]/1000000</f>
        <v>-19.154572000000002</v>
      </c>
      <c r="AN32">
        <f>INT(ABS(FO_Candidato[[#This Row],[LATITUDE_P2]]))</f>
        <v>19</v>
      </c>
      <c r="AO32">
        <f>INT((ABS(FO_Candidato[[#This Row],[LATITUDE_P2]])-INT(ABS(FO_Candidato[[#This Row],[LATITUDE_P2]])))*60)</f>
        <v>9</v>
      </c>
      <c r="AP32" s="73">
        <f t="shared" si="0"/>
        <v>16.46</v>
      </c>
      <c r="AQ32" t="str">
        <f>SUBSTITUTE(TEXT(FO_Candidato[[#This Row],[LATITUDE_P5]],"0,00"),",",".")</f>
        <v>16.46</v>
      </c>
      <c r="AR32" t="str">
        <f>FO_Candidato[[#This Row],[LATITUDE_P3]]&amp;"°"&amp;FO_Candidato[[#This Row],[LATITUDE_P4]]&amp;"'"&amp;FO_Candidato[[#This Row],[LATITUDE - P6]]&amp;"""S"</f>
        <v>19°9'16.46"S</v>
      </c>
      <c r="AS32">
        <f>VALUE(TRIM(FO_Candidato[[#This Row],[longitude]]))</f>
        <v>-44599365</v>
      </c>
      <c r="AT32">
        <f>FO_Candidato[[#This Row],[LONGITUDE_P1]]/1000000</f>
        <v>-44.599364999999999</v>
      </c>
      <c r="AU32">
        <f>INT(ABS(FO_Candidato[[#This Row],[LONGITUDE_P2]]))</f>
        <v>44</v>
      </c>
      <c r="AV32">
        <f>INT((ABS(FO_Candidato[[#This Row],[LONGITUDE_P2]])-INT(ABS(FO_Candidato[[#This Row],[LONGITUDE_P2]])))*60)</f>
        <v>35</v>
      </c>
      <c r="AW32" s="73">
        <f t="shared" si="1"/>
        <v>57.71</v>
      </c>
      <c r="AX32" t="str">
        <f>SUBSTITUTE(TEXT(FO_Candidato[[#This Row],[LONGITUDE_P5]],"0,00"),",",".")</f>
        <v>57.71</v>
      </c>
      <c r="AY32" t="str">
        <f>FO_Candidato[[#This Row],[LONGITUDE_P3]]&amp;"°"&amp;FO_Candidato[[#This Row],[LONGITUDE_P4]]&amp;"'"&amp;FO_Candidato[[#This Row],[LONGITUDE - P6]]&amp;"""S"</f>
        <v>44°35'57.71"S</v>
      </c>
    </row>
    <row r="33" spans="1:51" x14ac:dyDescent="0.3">
      <c r="A33" t="s">
        <v>24105</v>
      </c>
      <c r="B33" t="s">
        <v>23809</v>
      </c>
      <c r="C33" t="s">
        <v>308</v>
      </c>
      <c r="D33" t="s">
        <v>24106</v>
      </c>
      <c r="E33" t="s">
        <v>24106</v>
      </c>
      <c r="F33" t="s">
        <v>24107</v>
      </c>
      <c r="G33" t="s">
        <v>23880</v>
      </c>
      <c r="I33" t="s">
        <v>23832</v>
      </c>
      <c r="J33" t="s">
        <v>23814</v>
      </c>
      <c r="K33" t="s">
        <v>24108</v>
      </c>
      <c r="M33" t="s">
        <v>23816</v>
      </c>
      <c r="N33" t="s">
        <v>24109</v>
      </c>
      <c r="P33" t="s">
        <v>24110</v>
      </c>
      <c r="Q33" t="s">
        <v>24111</v>
      </c>
      <c r="U33" t="s">
        <v>23823</v>
      </c>
      <c r="V33">
        <v>40</v>
      </c>
      <c r="W33">
        <v>-23139654</v>
      </c>
      <c r="X33">
        <v>-45942129</v>
      </c>
      <c r="Y33">
        <v>587</v>
      </c>
      <c r="Z33" t="s">
        <v>24112</v>
      </c>
      <c r="AB33" t="s">
        <v>23825</v>
      </c>
      <c r="AC33">
        <v>3500</v>
      </c>
      <c r="AD33" t="s">
        <v>23823</v>
      </c>
      <c r="AE33" t="s">
        <v>1532</v>
      </c>
      <c r="AF33" t="s">
        <v>24107</v>
      </c>
      <c r="AG33" t="s">
        <v>24106</v>
      </c>
      <c r="AH33" t="s">
        <v>24113</v>
      </c>
      <c r="AI33" t="s">
        <v>23852</v>
      </c>
      <c r="AJ33" t="s">
        <v>23886</v>
      </c>
      <c r="AK33">
        <v>12213210</v>
      </c>
      <c r="AL33">
        <f>VALUE(TRIM(FO_Candidato[[#This Row],[1.21 Latitude]]))</f>
        <v>-23139654</v>
      </c>
      <c r="AM33">
        <f>FO_Candidato[[#This Row],[LATITUDE_P1]]/1000000</f>
        <v>-23.139654</v>
      </c>
      <c r="AN33">
        <f>INT(ABS(FO_Candidato[[#This Row],[LATITUDE_P2]]))</f>
        <v>23</v>
      </c>
      <c r="AO33">
        <f>INT((ABS(FO_Candidato[[#This Row],[LATITUDE_P2]])-INT(ABS(FO_Candidato[[#This Row],[LATITUDE_P2]])))*60)</f>
        <v>8</v>
      </c>
      <c r="AP33" s="73">
        <f t="shared" si="0"/>
        <v>22.75</v>
      </c>
      <c r="AQ33" t="str">
        <f>SUBSTITUTE(TEXT(FO_Candidato[[#This Row],[LATITUDE_P5]],"0,00"),",",".")</f>
        <v>22.75</v>
      </c>
      <c r="AR33" t="str">
        <f>FO_Candidato[[#This Row],[LATITUDE_P3]]&amp;"°"&amp;FO_Candidato[[#This Row],[LATITUDE_P4]]&amp;"'"&amp;FO_Candidato[[#This Row],[LATITUDE - P6]]&amp;"""S"</f>
        <v>23°8'22.75"S</v>
      </c>
      <c r="AS33">
        <f>VALUE(TRIM(FO_Candidato[[#This Row],[longitude]]))</f>
        <v>-45942129</v>
      </c>
      <c r="AT33">
        <f>FO_Candidato[[#This Row],[LONGITUDE_P1]]/1000000</f>
        <v>-45.942129000000001</v>
      </c>
      <c r="AU33">
        <f>INT(ABS(FO_Candidato[[#This Row],[LONGITUDE_P2]]))</f>
        <v>45</v>
      </c>
      <c r="AV33">
        <f>INT((ABS(FO_Candidato[[#This Row],[LONGITUDE_P2]])-INT(ABS(FO_Candidato[[#This Row],[LONGITUDE_P2]])))*60)</f>
        <v>56</v>
      </c>
      <c r="AW33" s="73">
        <f t="shared" si="1"/>
        <v>31.66</v>
      </c>
      <c r="AX33" t="str">
        <f>SUBSTITUTE(TEXT(FO_Candidato[[#This Row],[LONGITUDE_P5]],"0,00"),",",".")</f>
        <v>31.66</v>
      </c>
      <c r="AY33" t="str">
        <f>FO_Candidato[[#This Row],[LONGITUDE_P3]]&amp;"°"&amp;FO_Candidato[[#This Row],[LONGITUDE_P4]]&amp;"'"&amp;FO_Candidato[[#This Row],[LONGITUDE - P6]]&amp;"""S"</f>
        <v>45°56'31.66"S</v>
      </c>
    </row>
    <row r="34" spans="1:51" x14ac:dyDescent="0.3">
      <c r="A34" t="s">
        <v>24114</v>
      </c>
      <c r="B34" t="s">
        <v>23809</v>
      </c>
      <c r="C34" t="s">
        <v>23738</v>
      </c>
      <c r="D34" t="s">
        <v>24115</v>
      </c>
      <c r="E34" t="s">
        <v>24115</v>
      </c>
      <c r="F34" t="s">
        <v>24116</v>
      </c>
      <c r="G34" t="s">
        <v>23889</v>
      </c>
      <c r="I34" t="s">
        <v>23813</v>
      </c>
      <c r="K34" t="s">
        <v>24117</v>
      </c>
      <c r="M34" t="s">
        <v>23835</v>
      </c>
      <c r="N34" t="s">
        <v>24086</v>
      </c>
      <c r="U34" t="s">
        <v>23823</v>
      </c>
      <c r="V34">
        <v>60</v>
      </c>
      <c r="W34">
        <v>-17468216</v>
      </c>
      <c r="X34">
        <v>-46646607</v>
      </c>
      <c r="Y34">
        <v>555</v>
      </c>
      <c r="Z34" t="s">
        <v>24118</v>
      </c>
      <c r="AB34" t="s">
        <v>23825</v>
      </c>
      <c r="AD34" t="s">
        <v>1491</v>
      </c>
      <c r="AH34" t="s">
        <v>24119</v>
      </c>
      <c r="AI34" t="s">
        <v>24061</v>
      </c>
      <c r="AJ34" t="s">
        <v>24120</v>
      </c>
      <c r="AK34">
        <v>38600000</v>
      </c>
      <c r="AL34">
        <f>VALUE(TRIM(FO_Candidato[[#This Row],[1.21 Latitude]]))</f>
        <v>-17468216</v>
      </c>
      <c r="AM34">
        <f>FO_Candidato[[#This Row],[LATITUDE_P1]]/1000000</f>
        <v>-17.468216000000002</v>
      </c>
      <c r="AN34">
        <f>INT(ABS(FO_Candidato[[#This Row],[LATITUDE_P2]]))</f>
        <v>17</v>
      </c>
      <c r="AO34">
        <f>INT((ABS(FO_Candidato[[#This Row],[LATITUDE_P2]])-INT(ABS(FO_Candidato[[#This Row],[LATITUDE_P2]])))*60)</f>
        <v>28</v>
      </c>
      <c r="AP34" s="73">
        <f t="shared" si="0"/>
        <v>5.58</v>
      </c>
      <c r="AQ34" t="str">
        <f>SUBSTITUTE(TEXT(FO_Candidato[[#This Row],[LATITUDE_P5]],"0,00"),",",".")</f>
        <v>5.58</v>
      </c>
      <c r="AR34" t="str">
        <f>FO_Candidato[[#This Row],[LATITUDE_P3]]&amp;"°"&amp;FO_Candidato[[#This Row],[LATITUDE_P4]]&amp;"'"&amp;FO_Candidato[[#This Row],[LATITUDE - P6]]&amp;"""S"</f>
        <v>17°28'5.58"S</v>
      </c>
      <c r="AS34">
        <f>VALUE(TRIM(FO_Candidato[[#This Row],[longitude]]))</f>
        <v>-46646607</v>
      </c>
      <c r="AT34">
        <f>FO_Candidato[[#This Row],[LONGITUDE_P1]]/1000000</f>
        <v>-46.646607000000003</v>
      </c>
      <c r="AU34">
        <f>INT(ABS(FO_Candidato[[#This Row],[LONGITUDE_P2]]))</f>
        <v>46</v>
      </c>
      <c r="AV34">
        <f>INT((ABS(FO_Candidato[[#This Row],[LONGITUDE_P2]])-INT(ABS(FO_Candidato[[#This Row],[LONGITUDE_P2]])))*60)</f>
        <v>38</v>
      </c>
      <c r="AW34" s="73">
        <f t="shared" si="1"/>
        <v>47.79</v>
      </c>
      <c r="AX34" t="str">
        <f>SUBSTITUTE(TEXT(FO_Candidato[[#This Row],[LONGITUDE_P5]],"0,00"),",",".")</f>
        <v>47.79</v>
      </c>
      <c r="AY34" t="str">
        <f>FO_Candidato[[#This Row],[LONGITUDE_P3]]&amp;"°"&amp;FO_Candidato[[#This Row],[LONGITUDE_P4]]&amp;"'"&amp;FO_Candidato[[#This Row],[LONGITUDE - P6]]&amp;"""S"</f>
        <v>46°38'47.79"S</v>
      </c>
    </row>
    <row r="35" spans="1:51" x14ac:dyDescent="0.3">
      <c r="A35" t="s">
        <v>24121</v>
      </c>
      <c r="B35" t="s">
        <v>23809</v>
      </c>
      <c r="C35" t="s">
        <v>23738</v>
      </c>
      <c r="D35" t="s">
        <v>24122</v>
      </c>
      <c r="E35" t="s">
        <v>24122</v>
      </c>
      <c r="F35" t="s">
        <v>24123</v>
      </c>
      <c r="G35" t="s">
        <v>23889</v>
      </c>
      <c r="I35" t="s">
        <v>23813</v>
      </c>
      <c r="K35" t="s">
        <v>24117</v>
      </c>
      <c r="M35" t="s">
        <v>23835</v>
      </c>
      <c r="N35" t="s">
        <v>24086</v>
      </c>
      <c r="U35" t="s">
        <v>23823</v>
      </c>
      <c r="V35">
        <v>60</v>
      </c>
      <c r="W35">
        <v>-18160509</v>
      </c>
      <c r="X35">
        <v>-45301957</v>
      </c>
      <c r="Y35">
        <v>713</v>
      </c>
      <c r="Z35" t="s">
        <v>24124</v>
      </c>
      <c r="AB35" t="s">
        <v>23825</v>
      </c>
      <c r="AD35" t="s">
        <v>1491</v>
      </c>
      <c r="AH35" t="s">
        <v>24125</v>
      </c>
      <c r="AI35" t="s">
        <v>24061</v>
      </c>
      <c r="AJ35" t="s">
        <v>24088</v>
      </c>
      <c r="AK35">
        <v>38790000</v>
      </c>
      <c r="AL35">
        <f>VALUE(TRIM(FO_Candidato[[#This Row],[1.21 Latitude]]))</f>
        <v>-18160509</v>
      </c>
      <c r="AM35">
        <f>FO_Candidato[[#This Row],[LATITUDE_P1]]/1000000</f>
        <v>-18.160509000000001</v>
      </c>
      <c r="AN35">
        <f>INT(ABS(FO_Candidato[[#This Row],[LATITUDE_P2]]))</f>
        <v>18</v>
      </c>
      <c r="AO35">
        <f>INT((ABS(FO_Candidato[[#This Row],[LATITUDE_P2]])-INT(ABS(FO_Candidato[[#This Row],[LATITUDE_P2]])))*60)</f>
        <v>9</v>
      </c>
      <c r="AP35" s="73">
        <f t="shared" si="0"/>
        <v>37.83</v>
      </c>
      <c r="AQ35" t="str">
        <f>SUBSTITUTE(TEXT(FO_Candidato[[#This Row],[LATITUDE_P5]],"0,00"),",",".")</f>
        <v>37.83</v>
      </c>
      <c r="AR35" t="str">
        <f>FO_Candidato[[#This Row],[LATITUDE_P3]]&amp;"°"&amp;FO_Candidato[[#This Row],[LATITUDE_P4]]&amp;"'"&amp;FO_Candidato[[#This Row],[LATITUDE - P6]]&amp;"""S"</f>
        <v>18°9'37.83"S</v>
      </c>
      <c r="AS35">
        <f>VALUE(TRIM(FO_Candidato[[#This Row],[longitude]]))</f>
        <v>-45301957</v>
      </c>
      <c r="AT35">
        <f>FO_Candidato[[#This Row],[LONGITUDE_P1]]/1000000</f>
        <v>-45.301957000000002</v>
      </c>
      <c r="AU35">
        <f>INT(ABS(FO_Candidato[[#This Row],[LONGITUDE_P2]]))</f>
        <v>45</v>
      </c>
      <c r="AV35">
        <f>INT((ABS(FO_Candidato[[#This Row],[LONGITUDE_P2]])-INT(ABS(FO_Candidato[[#This Row],[LONGITUDE_P2]])))*60)</f>
        <v>18</v>
      </c>
      <c r="AW35" s="73">
        <f t="shared" si="1"/>
        <v>7.05</v>
      </c>
      <c r="AX35" t="str">
        <f>SUBSTITUTE(TEXT(FO_Candidato[[#This Row],[LONGITUDE_P5]],"0,00"),",",".")</f>
        <v>7.05</v>
      </c>
      <c r="AY35" t="str">
        <f>FO_Candidato[[#This Row],[LONGITUDE_P3]]&amp;"°"&amp;FO_Candidato[[#This Row],[LONGITUDE_P4]]&amp;"'"&amp;FO_Candidato[[#This Row],[LONGITUDE - P6]]&amp;"""S"</f>
        <v>45°18'7.05"S</v>
      </c>
    </row>
    <row r="36" spans="1:51" x14ac:dyDescent="0.3">
      <c r="A36" t="s">
        <v>24126</v>
      </c>
      <c r="B36" t="s">
        <v>23809</v>
      </c>
      <c r="C36" t="s">
        <v>308</v>
      </c>
      <c r="D36" t="s">
        <v>24127</v>
      </c>
      <c r="E36" t="s">
        <v>24127</v>
      </c>
      <c r="F36" t="s">
        <v>24128</v>
      </c>
      <c r="G36" t="s">
        <v>23812</v>
      </c>
      <c r="I36" t="s">
        <v>23813</v>
      </c>
      <c r="J36" t="s">
        <v>23814</v>
      </c>
      <c r="K36" t="s">
        <v>24129</v>
      </c>
      <c r="L36" t="s">
        <v>24130</v>
      </c>
      <c r="M36" t="s">
        <v>23835</v>
      </c>
      <c r="N36" t="s">
        <v>24130</v>
      </c>
      <c r="O36" t="s">
        <v>24131</v>
      </c>
      <c r="P36" t="s">
        <v>24132</v>
      </c>
      <c r="Q36" t="s">
        <v>24133</v>
      </c>
      <c r="R36" t="s">
        <v>24134</v>
      </c>
      <c r="S36" t="s">
        <v>24130</v>
      </c>
      <c r="T36" t="s">
        <v>24135</v>
      </c>
      <c r="U36" t="s">
        <v>1491</v>
      </c>
      <c r="V36">
        <v>63</v>
      </c>
      <c r="W36">
        <v>-23540486</v>
      </c>
      <c r="X36">
        <v>-46771347</v>
      </c>
      <c r="Y36">
        <v>742</v>
      </c>
      <c r="Z36" t="s">
        <v>23824</v>
      </c>
      <c r="AA36" t="s">
        <v>107</v>
      </c>
      <c r="AB36" t="s">
        <v>23825</v>
      </c>
      <c r="AC36">
        <v>1000</v>
      </c>
      <c r="AD36" t="s">
        <v>23823</v>
      </c>
      <c r="AE36" t="s">
        <v>148</v>
      </c>
      <c r="AF36" t="s">
        <v>148</v>
      </c>
      <c r="AG36" t="s">
        <v>148</v>
      </c>
      <c r="AH36" t="s">
        <v>24131</v>
      </c>
      <c r="AI36" t="s">
        <v>23852</v>
      </c>
      <c r="AJ36" t="s">
        <v>7648</v>
      </c>
      <c r="AL36">
        <f>VALUE(TRIM(FO_Candidato[[#This Row],[1.21 Latitude]]))</f>
        <v>-23540486</v>
      </c>
      <c r="AM36">
        <f>FO_Candidato[[#This Row],[LATITUDE_P1]]/1000000</f>
        <v>-23.540486000000001</v>
      </c>
      <c r="AN36">
        <f>INT(ABS(FO_Candidato[[#This Row],[LATITUDE_P2]]))</f>
        <v>23</v>
      </c>
      <c r="AO36">
        <f>INT((ABS(FO_Candidato[[#This Row],[LATITUDE_P2]])-INT(ABS(FO_Candidato[[#This Row],[LATITUDE_P2]])))*60)</f>
        <v>32</v>
      </c>
      <c r="AP36" s="73">
        <f t="shared" si="0"/>
        <v>25.75</v>
      </c>
      <c r="AQ36" t="str">
        <f>SUBSTITUTE(TEXT(FO_Candidato[[#This Row],[LATITUDE_P5]],"0,00"),",",".")</f>
        <v>25.75</v>
      </c>
      <c r="AR36" t="str">
        <f>FO_Candidato[[#This Row],[LATITUDE_P3]]&amp;"°"&amp;FO_Candidato[[#This Row],[LATITUDE_P4]]&amp;"'"&amp;FO_Candidato[[#This Row],[LATITUDE - P6]]&amp;"""S"</f>
        <v>23°32'25.75"S</v>
      </c>
      <c r="AS36">
        <f>VALUE(TRIM(FO_Candidato[[#This Row],[longitude]]))</f>
        <v>-46771347</v>
      </c>
      <c r="AT36">
        <f>FO_Candidato[[#This Row],[LONGITUDE_P1]]/1000000</f>
        <v>-46.771346999999999</v>
      </c>
      <c r="AU36">
        <f>INT(ABS(FO_Candidato[[#This Row],[LONGITUDE_P2]]))</f>
        <v>46</v>
      </c>
      <c r="AV36">
        <f>INT((ABS(FO_Candidato[[#This Row],[LONGITUDE_P2]])-INT(ABS(FO_Candidato[[#This Row],[LONGITUDE_P2]])))*60)</f>
        <v>46</v>
      </c>
      <c r="AW36" s="73">
        <f t="shared" si="1"/>
        <v>16.850000000000001</v>
      </c>
      <c r="AX36" t="str">
        <f>SUBSTITUTE(TEXT(FO_Candidato[[#This Row],[LONGITUDE_P5]],"0,00"),",",".")</f>
        <v>16.85</v>
      </c>
      <c r="AY36" t="str">
        <f>FO_Candidato[[#This Row],[LONGITUDE_P3]]&amp;"°"&amp;FO_Candidato[[#This Row],[LONGITUDE_P4]]&amp;"'"&amp;FO_Candidato[[#This Row],[LONGITUDE - P6]]&amp;"""S"</f>
        <v>46°46'16.85"S</v>
      </c>
    </row>
    <row r="37" spans="1:51" x14ac:dyDescent="0.3">
      <c r="A37" t="s">
        <v>24136</v>
      </c>
      <c r="B37" t="s">
        <v>23809</v>
      </c>
      <c r="C37" t="s">
        <v>308</v>
      </c>
      <c r="D37" t="s">
        <v>24137</v>
      </c>
      <c r="E37" t="s">
        <v>24137</v>
      </c>
      <c r="F37" t="s">
        <v>24138</v>
      </c>
      <c r="G37" t="s">
        <v>23812</v>
      </c>
      <c r="I37" t="s">
        <v>23832</v>
      </c>
      <c r="J37" t="s">
        <v>23814</v>
      </c>
      <c r="K37" t="s">
        <v>24139</v>
      </c>
      <c r="L37" t="s">
        <v>148</v>
      </c>
      <c r="M37" t="s">
        <v>23816</v>
      </c>
      <c r="N37" t="s">
        <v>24140</v>
      </c>
      <c r="O37" t="s">
        <v>24141</v>
      </c>
      <c r="P37" t="s">
        <v>24142</v>
      </c>
      <c r="Q37" t="s">
        <v>24133</v>
      </c>
      <c r="R37" t="s">
        <v>148</v>
      </c>
      <c r="S37" t="s">
        <v>148</v>
      </c>
      <c r="T37" t="s">
        <v>148</v>
      </c>
      <c r="U37" t="s">
        <v>23823</v>
      </c>
      <c r="V37">
        <v>40</v>
      </c>
      <c r="W37">
        <v>-2335525</v>
      </c>
      <c r="X37">
        <v>-51171722</v>
      </c>
      <c r="Y37">
        <v>558</v>
      </c>
      <c r="Z37" t="s">
        <v>23824</v>
      </c>
      <c r="AA37" t="s">
        <v>124</v>
      </c>
      <c r="AB37" t="s">
        <v>23825</v>
      </c>
      <c r="AC37">
        <v>1500</v>
      </c>
      <c r="AD37" t="s">
        <v>23823</v>
      </c>
      <c r="AE37" t="s">
        <v>148</v>
      </c>
      <c r="AF37" t="s">
        <v>148</v>
      </c>
      <c r="AG37" t="s">
        <v>148</v>
      </c>
      <c r="AH37" t="s">
        <v>24141</v>
      </c>
      <c r="AI37" t="s">
        <v>23827</v>
      </c>
      <c r="AJ37" t="s">
        <v>576</v>
      </c>
      <c r="AL37">
        <f>VALUE(TRIM(FO_Candidato[[#This Row],[1.21 Latitude]]))</f>
        <v>-2335525</v>
      </c>
      <c r="AM37">
        <f>FO_Candidato[[#This Row],[LATITUDE_P1]]/1000000</f>
        <v>-2.3355250000000001</v>
      </c>
      <c r="AN37">
        <f>INT(ABS(FO_Candidato[[#This Row],[LATITUDE_P2]]))</f>
        <v>2</v>
      </c>
      <c r="AO37">
        <f>INT((ABS(FO_Candidato[[#This Row],[LATITUDE_P2]])-INT(ABS(FO_Candidato[[#This Row],[LATITUDE_P2]])))*60)</f>
        <v>20</v>
      </c>
      <c r="AP37" s="73">
        <f t="shared" si="0"/>
        <v>7.89</v>
      </c>
      <c r="AQ37" t="str">
        <f>SUBSTITUTE(TEXT(FO_Candidato[[#This Row],[LATITUDE_P5]],"0,00"),",",".")</f>
        <v>7.89</v>
      </c>
      <c r="AR37" t="str">
        <f>FO_Candidato[[#This Row],[LATITUDE_P3]]&amp;"°"&amp;FO_Candidato[[#This Row],[LATITUDE_P4]]&amp;"'"&amp;FO_Candidato[[#This Row],[LATITUDE - P6]]&amp;"""S"</f>
        <v>2°20'7.89"S</v>
      </c>
      <c r="AS37">
        <f>VALUE(TRIM(FO_Candidato[[#This Row],[longitude]]))</f>
        <v>-51171722</v>
      </c>
      <c r="AT37">
        <f>FO_Candidato[[#This Row],[LONGITUDE_P1]]/1000000</f>
        <v>-51.171722000000003</v>
      </c>
      <c r="AU37">
        <f>INT(ABS(FO_Candidato[[#This Row],[LONGITUDE_P2]]))</f>
        <v>51</v>
      </c>
      <c r="AV37">
        <f>INT((ABS(FO_Candidato[[#This Row],[LONGITUDE_P2]])-INT(ABS(FO_Candidato[[#This Row],[LONGITUDE_P2]])))*60)</f>
        <v>10</v>
      </c>
      <c r="AW37" s="73">
        <f t="shared" si="1"/>
        <v>18.2</v>
      </c>
      <c r="AX37" t="str">
        <f>SUBSTITUTE(TEXT(FO_Candidato[[#This Row],[LONGITUDE_P5]],"0,00"),",",".")</f>
        <v>18.20</v>
      </c>
      <c r="AY37" t="str">
        <f>FO_Candidato[[#This Row],[LONGITUDE_P3]]&amp;"°"&amp;FO_Candidato[[#This Row],[LONGITUDE_P4]]&amp;"'"&amp;FO_Candidato[[#This Row],[LONGITUDE - P6]]&amp;"""S"</f>
        <v>51°10'18.20"S</v>
      </c>
    </row>
    <row r="38" spans="1:51" x14ac:dyDescent="0.3">
      <c r="A38" t="s">
        <v>24143</v>
      </c>
      <c r="B38" t="s">
        <v>23809</v>
      </c>
      <c r="C38" t="s">
        <v>308</v>
      </c>
      <c r="D38" t="s">
        <v>24144</v>
      </c>
      <c r="E38" t="s">
        <v>24144</v>
      </c>
      <c r="F38" t="s">
        <v>24145</v>
      </c>
      <c r="G38" t="s">
        <v>23812</v>
      </c>
      <c r="I38" t="s">
        <v>23832</v>
      </c>
      <c r="J38" t="s">
        <v>23814</v>
      </c>
      <c r="K38" t="s">
        <v>24146</v>
      </c>
      <c r="L38" t="s">
        <v>148</v>
      </c>
      <c r="M38" t="s">
        <v>23816</v>
      </c>
      <c r="N38" t="s">
        <v>24147</v>
      </c>
      <c r="O38" t="s">
        <v>23820</v>
      </c>
      <c r="P38" t="s">
        <v>24148</v>
      </c>
      <c r="Q38" t="s">
        <v>23820</v>
      </c>
      <c r="R38" t="s">
        <v>148</v>
      </c>
      <c r="S38" t="s">
        <v>148</v>
      </c>
      <c r="T38" t="s">
        <v>148</v>
      </c>
      <c r="U38" t="s">
        <v>23823</v>
      </c>
      <c r="V38">
        <v>30</v>
      </c>
      <c r="W38">
        <v>-234555</v>
      </c>
      <c r="X38">
        <v>-51927417</v>
      </c>
      <c r="Y38">
        <v>483</v>
      </c>
      <c r="Z38" t="s">
        <v>148</v>
      </c>
      <c r="AB38" t="s">
        <v>23825</v>
      </c>
      <c r="AC38">
        <v>2500</v>
      </c>
      <c r="AD38" t="s">
        <v>23823</v>
      </c>
      <c r="AE38" t="s">
        <v>23909</v>
      </c>
      <c r="AF38" t="s">
        <v>148</v>
      </c>
      <c r="AG38" t="s">
        <v>148</v>
      </c>
      <c r="AH38" t="s">
        <v>24149</v>
      </c>
      <c r="AI38" t="s">
        <v>23827</v>
      </c>
      <c r="AJ38" t="s">
        <v>24150</v>
      </c>
      <c r="AL38">
        <f>VALUE(TRIM(FO_Candidato[[#This Row],[1.21 Latitude]]))</f>
        <v>-234555</v>
      </c>
      <c r="AM38">
        <f>FO_Candidato[[#This Row],[LATITUDE_P1]]/1000000</f>
        <v>-0.23455500000000001</v>
      </c>
      <c r="AN38">
        <f>INT(ABS(FO_Candidato[[#This Row],[LATITUDE_P2]]))</f>
        <v>0</v>
      </c>
      <c r="AO38">
        <f>INT((ABS(FO_Candidato[[#This Row],[LATITUDE_P2]])-INT(ABS(FO_Candidato[[#This Row],[LATITUDE_P2]])))*60)</f>
        <v>14</v>
      </c>
      <c r="AP38" s="73">
        <f t="shared" si="0"/>
        <v>4.4000000000000004</v>
      </c>
      <c r="AQ38" t="str">
        <f>SUBSTITUTE(TEXT(FO_Candidato[[#This Row],[LATITUDE_P5]],"0,00"),",",".")</f>
        <v>4.40</v>
      </c>
      <c r="AR38" t="str">
        <f>FO_Candidato[[#This Row],[LATITUDE_P3]]&amp;"°"&amp;FO_Candidato[[#This Row],[LATITUDE_P4]]&amp;"'"&amp;FO_Candidato[[#This Row],[LATITUDE - P6]]&amp;"""S"</f>
        <v>0°14'4.40"S</v>
      </c>
      <c r="AS38">
        <f>VALUE(TRIM(FO_Candidato[[#This Row],[longitude]]))</f>
        <v>-51927417</v>
      </c>
      <c r="AT38">
        <f>FO_Candidato[[#This Row],[LONGITUDE_P1]]/1000000</f>
        <v>-51.927416999999998</v>
      </c>
      <c r="AU38">
        <f>INT(ABS(FO_Candidato[[#This Row],[LONGITUDE_P2]]))</f>
        <v>51</v>
      </c>
      <c r="AV38">
        <f>INT((ABS(FO_Candidato[[#This Row],[LONGITUDE_P2]])-INT(ABS(FO_Candidato[[#This Row],[LONGITUDE_P2]])))*60)</f>
        <v>55</v>
      </c>
      <c r="AW38" s="73">
        <f t="shared" si="1"/>
        <v>38.700000000000003</v>
      </c>
      <c r="AX38" t="str">
        <f>SUBSTITUTE(TEXT(FO_Candidato[[#This Row],[LONGITUDE_P5]],"0,00"),",",".")</f>
        <v>38.70</v>
      </c>
      <c r="AY38" t="str">
        <f>FO_Candidato[[#This Row],[LONGITUDE_P3]]&amp;"°"&amp;FO_Candidato[[#This Row],[LONGITUDE_P4]]&amp;"'"&amp;FO_Candidato[[#This Row],[LONGITUDE - P6]]&amp;"""S"</f>
        <v>51°55'38.70"S</v>
      </c>
    </row>
    <row r="39" spans="1:51" x14ac:dyDescent="0.3">
      <c r="A39" t="s">
        <v>24151</v>
      </c>
      <c r="B39" t="s">
        <v>23809</v>
      </c>
      <c r="C39" t="s">
        <v>23738</v>
      </c>
      <c r="D39" t="s">
        <v>24152</v>
      </c>
      <c r="E39" t="s">
        <v>24152</v>
      </c>
      <c r="F39" t="s">
        <v>24153</v>
      </c>
      <c r="G39" t="s">
        <v>23889</v>
      </c>
      <c r="I39" t="s">
        <v>23813</v>
      </c>
      <c r="K39" t="s">
        <v>24117</v>
      </c>
      <c r="M39" t="s">
        <v>23835</v>
      </c>
      <c r="N39" t="s">
        <v>24086</v>
      </c>
      <c r="U39" t="s">
        <v>23823</v>
      </c>
      <c r="V39">
        <v>60</v>
      </c>
      <c r="W39">
        <v>-17180914</v>
      </c>
      <c r="X39">
        <v>-46926818</v>
      </c>
      <c r="Y39">
        <v>925</v>
      </c>
      <c r="Z39" t="s">
        <v>24154</v>
      </c>
      <c r="AB39" t="s">
        <v>23825</v>
      </c>
      <c r="AD39" t="s">
        <v>1491</v>
      </c>
      <c r="AH39" t="s">
        <v>24155</v>
      </c>
      <c r="AI39" t="s">
        <v>24061</v>
      </c>
      <c r="AJ39" t="s">
        <v>24120</v>
      </c>
      <c r="AK39">
        <v>38600000</v>
      </c>
      <c r="AL39">
        <f>VALUE(TRIM(FO_Candidato[[#This Row],[1.21 Latitude]]))</f>
        <v>-17180914</v>
      </c>
      <c r="AM39">
        <f>FO_Candidato[[#This Row],[LATITUDE_P1]]/1000000</f>
        <v>-17.180914000000001</v>
      </c>
      <c r="AN39">
        <f>INT(ABS(FO_Candidato[[#This Row],[LATITUDE_P2]]))</f>
        <v>17</v>
      </c>
      <c r="AO39">
        <f>INT((ABS(FO_Candidato[[#This Row],[LATITUDE_P2]])-INT(ABS(FO_Candidato[[#This Row],[LATITUDE_P2]])))*60)</f>
        <v>10</v>
      </c>
      <c r="AP39" s="73">
        <f t="shared" si="0"/>
        <v>51.29</v>
      </c>
      <c r="AQ39" t="str">
        <f>SUBSTITUTE(TEXT(FO_Candidato[[#This Row],[LATITUDE_P5]],"0,00"),",",".")</f>
        <v>51.29</v>
      </c>
      <c r="AR39" t="str">
        <f>FO_Candidato[[#This Row],[LATITUDE_P3]]&amp;"°"&amp;FO_Candidato[[#This Row],[LATITUDE_P4]]&amp;"'"&amp;FO_Candidato[[#This Row],[LATITUDE - P6]]&amp;"""S"</f>
        <v>17°10'51.29"S</v>
      </c>
      <c r="AS39">
        <f>VALUE(TRIM(FO_Candidato[[#This Row],[longitude]]))</f>
        <v>-46926818</v>
      </c>
      <c r="AT39">
        <f>FO_Candidato[[#This Row],[LONGITUDE_P1]]/1000000</f>
        <v>-46.926817999999997</v>
      </c>
      <c r="AU39">
        <f>INT(ABS(FO_Candidato[[#This Row],[LONGITUDE_P2]]))</f>
        <v>46</v>
      </c>
      <c r="AV39">
        <f>INT((ABS(FO_Candidato[[#This Row],[LONGITUDE_P2]])-INT(ABS(FO_Candidato[[#This Row],[LONGITUDE_P2]])))*60)</f>
        <v>55</v>
      </c>
      <c r="AW39" s="73">
        <f t="shared" si="1"/>
        <v>36.54</v>
      </c>
      <c r="AX39" t="str">
        <f>SUBSTITUTE(TEXT(FO_Candidato[[#This Row],[LONGITUDE_P5]],"0,00"),",",".")</f>
        <v>36.54</v>
      </c>
      <c r="AY39" t="str">
        <f>FO_Candidato[[#This Row],[LONGITUDE_P3]]&amp;"°"&amp;FO_Candidato[[#This Row],[LONGITUDE_P4]]&amp;"'"&amp;FO_Candidato[[#This Row],[LONGITUDE - P6]]&amp;"""S"</f>
        <v>46°55'36.54"S</v>
      </c>
    </row>
    <row r="40" spans="1:51" x14ac:dyDescent="0.3">
      <c r="A40" t="s">
        <v>24156</v>
      </c>
      <c r="B40" t="s">
        <v>23809</v>
      </c>
      <c r="C40" t="s">
        <v>23738</v>
      </c>
      <c r="D40" t="s">
        <v>24157</v>
      </c>
      <c r="E40" t="s">
        <v>24157</v>
      </c>
      <c r="F40" t="s">
        <v>24158</v>
      </c>
      <c r="G40" t="s">
        <v>23889</v>
      </c>
      <c r="I40" t="s">
        <v>23813</v>
      </c>
      <c r="K40" t="s">
        <v>24159</v>
      </c>
      <c r="M40" t="s">
        <v>23835</v>
      </c>
      <c r="N40" t="s">
        <v>24086</v>
      </c>
      <c r="U40" t="s">
        <v>23823</v>
      </c>
      <c r="V40">
        <v>60</v>
      </c>
      <c r="W40">
        <v>-17979545</v>
      </c>
      <c r="X40">
        <v>-45719107</v>
      </c>
      <c r="Y40">
        <v>806</v>
      </c>
      <c r="AB40" t="s">
        <v>23825</v>
      </c>
      <c r="AD40" t="s">
        <v>1491</v>
      </c>
      <c r="AH40" t="s">
        <v>24160</v>
      </c>
      <c r="AI40" t="s">
        <v>24061</v>
      </c>
      <c r="AJ40" t="s">
        <v>24161</v>
      </c>
      <c r="AK40">
        <v>38770000</v>
      </c>
      <c r="AL40">
        <f>VALUE(TRIM(FO_Candidato[[#This Row],[1.21 Latitude]]))</f>
        <v>-17979545</v>
      </c>
      <c r="AM40">
        <f>FO_Candidato[[#This Row],[LATITUDE_P1]]/1000000</f>
        <v>-17.979545000000002</v>
      </c>
      <c r="AN40">
        <f>INT(ABS(FO_Candidato[[#This Row],[LATITUDE_P2]]))</f>
        <v>17</v>
      </c>
      <c r="AO40">
        <f>INT((ABS(FO_Candidato[[#This Row],[LATITUDE_P2]])-INT(ABS(FO_Candidato[[#This Row],[LATITUDE_P2]])))*60)</f>
        <v>58</v>
      </c>
      <c r="AP40" s="73">
        <f t="shared" si="0"/>
        <v>46.36</v>
      </c>
      <c r="AQ40" t="str">
        <f>SUBSTITUTE(TEXT(FO_Candidato[[#This Row],[LATITUDE_P5]],"0,00"),",",".")</f>
        <v>46.36</v>
      </c>
      <c r="AR40" t="str">
        <f>FO_Candidato[[#This Row],[LATITUDE_P3]]&amp;"°"&amp;FO_Candidato[[#This Row],[LATITUDE_P4]]&amp;"'"&amp;FO_Candidato[[#This Row],[LATITUDE - P6]]&amp;"""S"</f>
        <v>17°58'46.36"S</v>
      </c>
      <c r="AS40">
        <f>VALUE(TRIM(FO_Candidato[[#This Row],[longitude]]))</f>
        <v>-45719107</v>
      </c>
      <c r="AT40">
        <f>FO_Candidato[[#This Row],[LONGITUDE_P1]]/1000000</f>
        <v>-45.719107000000001</v>
      </c>
      <c r="AU40">
        <f>INT(ABS(FO_Candidato[[#This Row],[LONGITUDE_P2]]))</f>
        <v>45</v>
      </c>
      <c r="AV40">
        <f>INT((ABS(FO_Candidato[[#This Row],[LONGITUDE_P2]])-INT(ABS(FO_Candidato[[#This Row],[LONGITUDE_P2]])))*60)</f>
        <v>43</v>
      </c>
      <c r="AW40" s="73">
        <f t="shared" si="1"/>
        <v>8.7899999999999991</v>
      </c>
      <c r="AX40" t="str">
        <f>SUBSTITUTE(TEXT(FO_Candidato[[#This Row],[LONGITUDE_P5]],"0,00"),",",".")</f>
        <v>8.79</v>
      </c>
      <c r="AY40" t="str">
        <f>FO_Candidato[[#This Row],[LONGITUDE_P3]]&amp;"°"&amp;FO_Candidato[[#This Row],[LONGITUDE_P4]]&amp;"'"&amp;FO_Candidato[[#This Row],[LONGITUDE - P6]]&amp;"""S"</f>
        <v>45°43'8.79"S</v>
      </c>
    </row>
    <row r="41" spans="1:51" x14ac:dyDescent="0.3">
      <c r="A41" t="s">
        <v>24162</v>
      </c>
      <c r="B41" t="s">
        <v>23809</v>
      </c>
      <c r="C41" t="s">
        <v>23738</v>
      </c>
      <c r="D41" t="s">
        <v>24163</v>
      </c>
      <c r="E41" t="s">
        <v>24163</v>
      </c>
      <c r="F41" t="s">
        <v>24164</v>
      </c>
      <c r="G41" t="s">
        <v>23889</v>
      </c>
      <c r="I41" t="s">
        <v>23813</v>
      </c>
      <c r="K41" t="s">
        <v>24159</v>
      </c>
      <c r="M41" t="s">
        <v>23835</v>
      </c>
      <c r="N41" t="s">
        <v>24086</v>
      </c>
      <c r="U41" t="s">
        <v>23823</v>
      </c>
      <c r="V41">
        <v>60</v>
      </c>
      <c r="W41">
        <v>-18009783</v>
      </c>
      <c r="X41">
        <v>-45811593</v>
      </c>
      <c r="Y41">
        <v>829</v>
      </c>
      <c r="Z41" t="s">
        <v>24165</v>
      </c>
      <c r="AB41" t="s">
        <v>23825</v>
      </c>
      <c r="AD41" t="s">
        <v>1491</v>
      </c>
      <c r="AH41" t="s">
        <v>24166</v>
      </c>
      <c r="AI41" t="s">
        <v>24061</v>
      </c>
      <c r="AJ41" t="s">
        <v>24161</v>
      </c>
      <c r="AK41">
        <v>38770000</v>
      </c>
      <c r="AL41">
        <f>VALUE(TRIM(FO_Candidato[[#This Row],[1.21 Latitude]]))</f>
        <v>-18009783</v>
      </c>
      <c r="AM41">
        <f>FO_Candidato[[#This Row],[LATITUDE_P1]]/1000000</f>
        <v>-18.009782999999999</v>
      </c>
      <c r="AN41">
        <f>INT(ABS(FO_Candidato[[#This Row],[LATITUDE_P2]]))</f>
        <v>18</v>
      </c>
      <c r="AO41">
        <f>INT((ABS(FO_Candidato[[#This Row],[LATITUDE_P2]])-INT(ABS(FO_Candidato[[#This Row],[LATITUDE_P2]])))*60)</f>
        <v>0</v>
      </c>
      <c r="AP41" s="73">
        <f t="shared" si="0"/>
        <v>35.22</v>
      </c>
      <c r="AQ41" t="str">
        <f>SUBSTITUTE(TEXT(FO_Candidato[[#This Row],[LATITUDE_P5]],"0,00"),",",".")</f>
        <v>35.22</v>
      </c>
      <c r="AR41" t="str">
        <f>FO_Candidato[[#This Row],[LATITUDE_P3]]&amp;"°"&amp;FO_Candidato[[#This Row],[LATITUDE_P4]]&amp;"'"&amp;FO_Candidato[[#This Row],[LATITUDE - P6]]&amp;"""S"</f>
        <v>18°0'35.22"S</v>
      </c>
      <c r="AS41">
        <f>VALUE(TRIM(FO_Candidato[[#This Row],[longitude]]))</f>
        <v>-45811593</v>
      </c>
      <c r="AT41">
        <f>FO_Candidato[[#This Row],[LONGITUDE_P1]]/1000000</f>
        <v>-45.811593000000002</v>
      </c>
      <c r="AU41">
        <f>INT(ABS(FO_Candidato[[#This Row],[LONGITUDE_P2]]))</f>
        <v>45</v>
      </c>
      <c r="AV41">
        <f>INT((ABS(FO_Candidato[[#This Row],[LONGITUDE_P2]])-INT(ABS(FO_Candidato[[#This Row],[LONGITUDE_P2]])))*60)</f>
        <v>48</v>
      </c>
      <c r="AW41" s="73">
        <f t="shared" si="1"/>
        <v>41.73</v>
      </c>
      <c r="AX41" t="str">
        <f>SUBSTITUTE(TEXT(FO_Candidato[[#This Row],[LONGITUDE_P5]],"0,00"),",",".")</f>
        <v>41.73</v>
      </c>
      <c r="AY41" t="str">
        <f>FO_Candidato[[#This Row],[LONGITUDE_P3]]&amp;"°"&amp;FO_Candidato[[#This Row],[LONGITUDE_P4]]&amp;"'"&amp;FO_Candidato[[#This Row],[LONGITUDE - P6]]&amp;"""S"</f>
        <v>45°48'41.73"S</v>
      </c>
    </row>
    <row r="42" spans="1:51" x14ac:dyDescent="0.3">
      <c r="A42" t="s">
        <v>24167</v>
      </c>
      <c r="B42" t="s">
        <v>23809</v>
      </c>
      <c r="C42" t="s">
        <v>308</v>
      </c>
      <c r="D42" t="s">
        <v>24168</v>
      </c>
      <c r="E42" t="s">
        <v>24168</v>
      </c>
      <c r="F42" t="s">
        <v>24169</v>
      </c>
      <c r="G42" t="s">
        <v>23880</v>
      </c>
      <c r="I42" t="s">
        <v>23832</v>
      </c>
      <c r="J42" t="s">
        <v>23814</v>
      </c>
      <c r="K42" t="s">
        <v>24170</v>
      </c>
      <c r="M42" t="s">
        <v>23816</v>
      </c>
      <c r="N42" t="s">
        <v>24171</v>
      </c>
      <c r="O42" t="s">
        <v>24172</v>
      </c>
      <c r="P42" t="s">
        <v>24173</v>
      </c>
      <c r="U42" t="s">
        <v>23823</v>
      </c>
      <c r="V42">
        <v>40</v>
      </c>
      <c r="W42">
        <v>-2311803</v>
      </c>
      <c r="X42">
        <v>-4594329</v>
      </c>
      <c r="Y42">
        <v>595</v>
      </c>
      <c r="Z42" t="s">
        <v>24174</v>
      </c>
      <c r="AB42" t="s">
        <v>23825</v>
      </c>
      <c r="AC42">
        <v>3500</v>
      </c>
      <c r="AD42" t="s">
        <v>23823</v>
      </c>
      <c r="AE42" t="s">
        <v>1532</v>
      </c>
      <c r="AF42" t="s">
        <v>24169</v>
      </c>
      <c r="AG42" t="s">
        <v>24168</v>
      </c>
      <c r="AH42" t="s">
        <v>24172</v>
      </c>
      <c r="AI42" t="s">
        <v>23852</v>
      </c>
      <c r="AJ42" t="s">
        <v>24175</v>
      </c>
      <c r="AL42">
        <f>VALUE(TRIM(FO_Candidato[[#This Row],[1.21 Latitude]]))</f>
        <v>-2311803</v>
      </c>
      <c r="AM42">
        <f>FO_Candidato[[#This Row],[LATITUDE_P1]]/1000000</f>
        <v>-2.3118029999999998</v>
      </c>
      <c r="AN42">
        <f>INT(ABS(FO_Candidato[[#This Row],[LATITUDE_P2]]))</f>
        <v>2</v>
      </c>
      <c r="AO42">
        <f>INT((ABS(FO_Candidato[[#This Row],[LATITUDE_P2]])-INT(ABS(FO_Candidato[[#This Row],[LATITUDE_P2]])))*60)</f>
        <v>18</v>
      </c>
      <c r="AP42" s="73">
        <f t="shared" si="0"/>
        <v>42.49</v>
      </c>
      <c r="AQ42" t="str">
        <f>SUBSTITUTE(TEXT(FO_Candidato[[#This Row],[LATITUDE_P5]],"0,00"),",",".")</f>
        <v>42.49</v>
      </c>
      <c r="AR42" t="str">
        <f>FO_Candidato[[#This Row],[LATITUDE_P3]]&amp;"°"&amp;FO_Candidato[[#This Row],[LATITUDE_P4]]&amp;"'"&amp;FO_Candidato[[#This Row],[LATITUDE - P6]]&amp;"""S"</f>
        <v>2°18'42.49"S</v>
      </c>
      <c r="AS42">
        <f>VALUE(TRIM(FO_Candidato[[#This Row],[longitude]]))</f>
        <v>-4594329</v>
      </c>
      <c r="AT42">
        <f>FO_Candidato[[#This Row],[LONGITUDE_P1]]/1000000</f>
        <v>-4.5943290000000001</v>
      </c>
      <c r="AU42">
        <f>INT(ABS(FO_Candidato[[#This Row],[LONGITUDE_P2]]))</f>
        <v>4</v>
      </c>
      <c r="AV42">
        <f>INT((ABS(FO_Candidato[[#This Row],[LONGITUDE_P2]])-INT(ABS(FO_Candidato[[#This Row],[LONGITUDE_P2]])))*60)</f>
        <v>35</v>
      </c>
      <c r="AW42" s="73">
        <f t="shared" si="1"/>
        <v>39.58</v>
      </c>
      <c r="AX42" t="str">
        <f>SUBSTITUTE(TEXT(FO_Candidato[[#This Row],[LONGITUDE_P5]],"0,00"),",",".")</f>
        <v>39.58</v>
      </c>
      <c r="AY42" t="str">
        <f>FO_Candidato[[#This Row],[LONGITUDE_P3]]&amp;"°"&amp;FO_Candidato[[#This Row],[LONGITUDE_P4]]&amp;"'"&amp;FO_Candidato[[#This Row],[LONGITUDE - P6]]&amp;"""S"</f>
        <v>4°35'39.58"S</v>
      </c>
    </row>
    <row r="43" spans="1:51" x14ac:dyDescent="0.3">
      <c r="A43" t="s">
        <v>24176</v>
      </c>
      <c r="B43" t="s">
        <v>23809</v>
      </c>
      <c r="C43" t="s">
        <v>23738</v>
      </c>
      <c r="D43" t="s">
        <v>24177</v>
      </c>
      <c r="E43" t="s">
        <v>24177</v>
      </c>
      <c r="F43" t="s">
        <v>24178</v>
      </c>
      <c r="G43" t="s">
        <v>23889</v>
      </c>
      <c r="I43" t="s">
        <v>23813</v>
      </c>
      <c r="K43" t="s">
        <v>24179</v>
      </c>
      <c r="M43" t="s">
        <v>23835</v>
      </c>
      <c r="N43" t="s">
        <v>24086</v>
      </c>
      <c r="U43" t="s">
        <v>23823</v>
      </c>
      <c r="V43">
        <v>60</v>
      </c>
      <c r="W43">
        <v>-1808437</v>
      </c>
      <c r="X43">
        <v>-45487293</v>
      </c>
      <c r="Y43">
        <v>778</v>
      </c>
      <c r="Z43" t="s">
        <v>24180</v>
      </c>
      <c r="AB43" t="s">
        <v>23825</v>
      </c>
      <c r="AD43" t="s">
        <v>1491</v>
      </c>
      <c r="AH43" t="s">
        <v>24181</v>
      </c>
      <c r="AI43" t="s">
        <v>24061</v>
      </c>
      <c r="AJ43" t="s">
        <v>24088</v>
      </c>
      <c r="AK43">
        <v>38790000</v>
      </c>
      <c r="AL43">
        <f>VALUE(TRIM(FO_Candidato[[#This Row],[1.21 Latitude]]))</f>
        <v>-1808437</v>
      </c>
      <c r="AM43">
        <f>FO_Candidato[[#This Row],[LATITUDE_P1]]/1000000</f>
        <v>-1.8084370000000001</v>
      </c>
      <c r="AN43">
        <f>INT(ABS(FO_Candidato[[#This Row],[LATITUDE_P2]]))</f>
        <v>1</v>
      </c>
      <c r="AO43">
        <f>INT((ABS(FO_Candidato[[#This Row],[LATITUDE_P2]])-INT(ABS(FO_Candidato[[#This Row],[LATITUDE_P2]])))*60)</f>
        <v>48</v>
      </c>
      <c r="AP43" s="73">
        <f t="shared" si="0"/>
        <v>30.37</v>
      </c>
      <c r="AQ43" t="str">
        <f>SUBSTITUTE(TEXT(FO_Candidato[[#This Row],[LATITUDE_P5]],"0,00"),",",".")</f>
        <v>30.37</v>
      </c>
      <c r="AR43" t="str">
        <f>FO_Candidato[[#This Row],[LATITUDE_P3]]&amp;"°"&amp;FO_Candidato[[#This Row],[LATITUDE_P4]]&amp;"'"&amp;FO_Candidato[[#This Row],[LATITUDE - P6]]&amp;"""S"</f>
        <v>1°48'30.37"S</v>
      </c>
      <c r="AS43">
        <f>VALUE(TRIM(FO_Candidato[[#This Row],[longitude]]))</f>
        <v>-45487293</v>
      </c>
      <c r="AT43">
        <f>FO_Candidato[[#This Row],[LONGITUDE_P1]]/1000000</f>
        <v>-45.487293000000001</v>
      </c>
      <c r="AU43">
        <f>INT(ABS(FO_Candidato[[#This Row],[LONGITUDE_P2]]))</f>
        <v>45</v>
      </c>
      <c r="AV43">
        <f>INT((ABS(FO_Candidato[[#This Row],[LONGITUDE_P2]])-INT(ABS(FO_Candidato[[#This Row],[LONGITUDE_P2]])))*60)</f>
        <v>29</v>
      </c>
      <c r="AW43" s="73">
        <f t="shared" si="1"/>
        <v>14.25</v>
      </c>
      <c r="AX43" t="str">
        <f>SUBSTITUTE(TEXT(FO_Candidato[[#This Row],[LONGITUDE_P5]],"0,00"),",",".")</f>
        <v>14.25</v>
      </c>
      <c r="AY43" t="str">
        <f>FO_Candidato[[#This Row],[LONGITUDE_P3]]&amp;"°"&amp;FO_Candidato[[#This Row],[LONGITUDE_P4]]&amp;"'"&amp;FO_Candidato[[#This Row],[LONGITUDE - P6]]&amp;"""S"</f>
        <v>45°29'14.25"S</v>
      </c>
    </row>
    <row r="44" spans="1:51" x14ac:dyDescent="0.3">
      <c r="A44" t="s">
        <v>24182</v>
      </c>
      <c r="B44" t="s">
        <v>23809</v>
      </c>
      <c r="C44" t="s">
        <v>308</v>
      </c>
      <c r="D44" t="s">
        <v>24183</v>
      </c>
      <c r="E44" t="s">
        <v>24183</v>
      </c>
      <c r="F44" t="s">
        <v>24184</v>
      </c>
      <c r="G44" t="s">
        <v>23812</v>
      </c>
      <c r="I44" t="s">
        <v>23832</v>
      </c>
      <c r="J44" t="s">
        <v>23814</v>
      </c>
      <c r="K44" t="s">
        <v>24185</v>
      </c>
      <c r="L44" t="s">
        <v>148</v>
      </c>
      <c r="M44" t="s">
        <v>23816</v>
      </c>
      <c r="N44" t="s">
        <v>24186</v>
      </c>
      <c r="O44" t="s">
        <v>24187</v>
      </c>
      <c r="P44" t="s">
        <v>23820</v>
      </c>
      <c r="Q44" t="s">
        <v>24188</v>
      </c>
      <c r="R44" t="s">
        <v>23909</v>
      </c>
      <c r="S44" t="s">
        <v>23909</v>
      </c>
      <c r="T44" t="s">
        <v>23909</v>
      </c>
      <c r="U44" t="s">
        <v>23823</v>
      </c>
      <c r="V44">
        <v>40</v>
      </c>
      <c r="W44">
        <v>-22783331</v>
      </c>
      <c r="X44">
        <v>-42922897</v>
      </c>
      <c r="Y44">
        <v>35</v>
      </c>
      <c r="Z44" t="s">
        <v>24189</v>
      </c>
      <c r="AA44" t="s">
        <v>107</v>
      </c>
      <c r="AB44" t="s">
        <v>23825</v>
      </c>
      <c r="AC44">
        <v>0</v>
      </c>
      <c r="AD44" t="s">
        <v>23823</v>
      </c>
      <c r="AE44" t="s">
        <v>23909</v>
      </c>
      <c r="AF44" t="s">
        <v>23909</v>
      </c>
      <c r="AG44" t="s">
        <v>23909</v>
      </c>
      <c r="AH44" t="s">
        <v>24190</v>
      </c>
      <c r="AI44" t="s">
        <v>23968</v>
      </c>
      <c r="AJ44" t="s">
        <v>2218</v>
      </c>
      <c r="AK44">
        <v>24860056</v>
      </c>
      <c r="AL44">
        <f>VALUE(TRIM(FO_Candidato[[#This Row],[1.21 Latitude]]))</f>
        <v>-22783331</v>
      </c>
      <c r="AM44">
        <f>FO_Candidato[[#This Row],[LATITUDE_P1]]/1000000</f>
        <v>-22.783331</v>
      </c>
      <c r="AN44">
        <f>INT(ABS(FO_Candidato[[#This Row],[LATITUDE_P2]]))</f>
        <v>22</v>
      </c>
      <c r="AO44">
        <f>INT((ABS(FO_Candidato[[#This Row],[LATITUDE_P2]])-INT(ABS(FO_Candidato[[#This Row],[LATITUDE_P2]])))*60)</f>
        <v>46</v>
      </c>
      <c r="AP44" s="73">
        <f t="shared" si="0"/>
        <v>59.99</v>
      </c>
      <c r="AQ44" t="str">
        <f>SUBSTITUTE(TEXT(FO_Candidato[[#This Row],[LATITUDE_P5]],"0,00"),",",".")</f>
        <v>59.99</v>
      </c>
      <c r="AR44" t="str">
        <f>FO_Candidato[[#This Row],[LATITUDE_P3]]&amp;"°"&amp;FO_Candidato[[#This Row],[LATITUDE_P4]]&amp;"'"&amp;FO_Candidato[[#This Row],[LATITUDE - P6]]&amp;"""S"</f>
        <v>22°46'59.99"S</v>
      </c>
      <c r="AS44">
        <f>VALUE(TRIM(FO_Candidato[[#This Row],[longitude]]))</f>
        <v>-42922897</v>
      </c>
      <c r="AT44">
        <f>FO_Candidato[[#This Row],[LONGITUDE_P1]]/1000000</f>
        <v>-42.922896999999999</v>
      </c>
      <c r="AU44">
        <f>INT(ABS(FO_Candidato[[#This Row],[LONGITUDE_P2]]))</f>
        <v>42</v>
      </c>
      <c r="AV44">
        <f>INT((ABS(FO_Candidato[[#This Row],[LONGITUDE_P2]])-INT(ABS(FO_Candidato[[#This Row],[LONGITUDE_P2]])))*60)</f>
        <v>55</v>
      </c>
      <c r="AW44" s="73">
        <f t="shared" si="1"/>
        <v>22.43</v>
      </c>
      <c r="AX44" t="str">
        <f>SUBSTITUTE(TEXT(FO_Candidato[[#This Row],[LONGITUDE_P5]],"0,00"),",",".")</f>
        <v>22.43</v>
      </c>
      <c r="AY44" t="str">
        <f>FO_Candidato[[#This Row],[LONGITUDE_P3]]&amp;"°"&amp;FO_Candidato[[#This Row],[LONGITUDE_P4]]&amp;"'"&amp;FO_Candidato[[#This Row],[LONGITUDE - P6]]&amp;"""S"</f>
        <v>42°55'22.43"S</v>
      </c>
    </row>
    <row r="45" spans="1:51" x14ac:dyDescent="0.3">
      <c r="A45" t="s">
        <v>24191</v>
      </c>
      <c r="B45" t="s">
        <v>23809</v>
      </c>
      <c r="C45" t="s">
        <v>23738</v>
      </c>
      <c r="D45" t="s">
        <v>24192</v>
      </c>
      <c r="E45" t="s">
        <v>24192</v>
      </c>
      <c r="F45" t="s">
        <v>24193</v>
      </c>
      <c r="G45" t="s">
        <v>23889</v>
      </c>
      <c r="I45" t="s">
        <v>23832</v>
      </c>
      <c r="K45" t="s">
        <v>24194</v>
      </c>
      <c r="M45" t="s">
        <v>23835</v>
      </c>
      <c r="N45" t="s">
        <v>24058</v>
      </c>
      <c r="U45" t="s">
        <v>23823</v>
      </c>
      <c r="V45">
        <v>50</v>
      </c>
      <c r="W45">
        <v>-17505484</v>
      </c>
      <c r="X45">
        <v>-46564749</v>
      </c>
      <c r="Y45">
        <v>527</v>
      </c>
      <c r="Z45" t="s">
        <v>24195</v>
      </c>
      <c r="AB45" t="s">
        <v>23825</v>
      </c>
      <c r="AD45" t="s">
        <v>1491</v>
      </c>
      <c r="AH45" t="s">
        <v>24196</v>
      </c>
      <c r="AI45" t="s">
        <v>24061</v>
      </c>
      <c r="AJ45" t="s">
        <v>24197</v>
      </c>
      <c r="AL45">
        <f>VALUE(TRIM(FO_Candidato[[#This Row],[1.21 Latitude]]))</f>
        <v>-17505484</v>
      </c>
      <c r="AM45">
        <f>FO_Candidato[[#This Row],[LATITUDE_P1]]/1000000</f>
        <v>-17.505483999999999</v>
      </c>
      <c r="AN45">
        <f>INT(ABS(FO_Candidato[[#This Row],[LATITUDE_P2]]))</f>
        <v>17</v>
      </c>
      <c r="AO45">
        <f>INT((ABS(FO_Candidato[[#This Row],[LATITUDE_P2]])-INT(ABS(FO_Candidato[[#This Row],[LATITUDE_P2]])))*60)</f>
        <v>30</v>
      </c>
      <c r="AP45" s="73">
        <f t="shared" si="0"/>
        <v>19.739999999999998</v>
      </c>
      <c r="AQ45" t="str">
        <f>SUBSTITUTE(TEXT(FO_Candidato[[#This Row],[LATITUDE_P5]],"0,00"),",",".")</f>
        <v>19.74</v>
      </c>
      <c r="AR45" t="str">
        <f>FO_Candidato[[#This Row],[LATITUDE_P3]]&amp;"°"&amp;FO_Candidato[[#This Row],[LATITUDE_P4]]&amp;"'"&amp;FO_Candidato[[#This Row],[LATITUDE - P6]]&amp;"""S"</f>
        <v>17°30'19.74"S</v>
      </c>
      <c r="AS45">
        <f>VALUE(TRIM(FO_Candidato[[#This Row],[longitude]]))</f>
        <v>-46564749</v>
      </c>
      <c r="AT45">
        <f>FO_Candidato[[#This Row],[LONGITUDE_P1]]/1000000</f>
        <v>-46.564748999999999</v>
      </c>
      <c r="AU45">
        <f>INT(ABS(FO_Candidato[[#This Row],[LONGITUDE_P2]]))</f>
        <v>46</v>
      </c>
      <c r="AV45">
        <f>INT((ABS(FO_Candidato[[#This Row],[LONGITUDE_P2]])-INT(ABS(FO_Candidato[[#This Row],[LONGITUDE_P2]])))*60)</f>
        <v>33</v>
      </c>
      <c r="AW45" s="73">
        <f t="shared" si="1"/>
        <v>53.1</v>
      </c>
      <c r="AX45" t="str">
        <f>SUBSTITUTE(TEXT(FO_Candidato[[#This Row],[LONGITUDE_P5]],"0,00"),",",".")</f>
        <v>53.10</v>
      </c>
      <c r="AY45" t="str">
        <f>FO_Candidato[[#This Row],[LONGITUDE_P3]]&amp;"°"&amp;FO_Candidato[[#This Row],[LONGITUDE_P4]]&amp;"'"&amp;FO_Candidato[[#This Row],[LONGITUDE - P6]]&amp;"""S"</f>
        <v>46°33'53.10"S</v>
      </c>
    </row>
    <row r="46" spans="1:51" x14ac:dyDescent="0.3">
      <c r="A46" t="s">
        <v>24198</v>
      </c>
      <c r="B46" t="s">
        <v>23809</v>
      </c>
      <c r="C46" t="s">
        <v>308</v>
      </c>
      <c r="D46" t="s">
        <v>24199</v>
      </c>
      <c r="E46" t="s">
        <v>24199</v>
      </c>
      <c r="F46" t="s">
        <v>24200</v>
      </c>
      <c r="G46" t="s">
        <v>23812</v>
      </c>
      <c r="I46" t="s">
        <v>23832</v>
      </c>
      <c r="J46" t="s">
        <v>23814</v>
      </c>
      <c r="K46" t="s">
        <v>23943</v>
      </c>
      <c r="L46" t="s">
        <v>148</v>
      </c>
      <c r="M46" t="s">
        <v>23816</v>
      </c>
      <c r="N46" t="s">
        <v>24201</v>
      </c>
      <c r="O46" t="s">
        <v>24202</v>
      </c>
      <c r="P46" t="s">
        <v>23820</v>
      </c>
      <c r="Q46" t="s">
        <v>23820</v>
      </c>
      <c r="R46" t="s">
        <v>24203</v>
      </c>
      <c r="S46" t="s">
        <v>24202</v>
      </c>
      <c r="T46" t="s">
        <v>24204</v>
      </c>
      <c r="U46" t="s">
        <v>23823</v>
      </c>
      <c r="V46">
        <v>50</v>
      </c>
      <c r="W46">
        <v>-22260713</v>
      </c>
      <c r="X46">
        <v>-48581548</v>
      </c>
      <c r="Y46">
        <v>557</v>
      </c>
      <c r="Z46" t="s">
        <v>23824</v>
      </c>
      <c r="AA46" t="s">
        <v>107</v>
      </c>
      <c r="AB46" t="s">
        <v>23825</v>
      </c>
      <c r="AC46">
        <v>10000</v>
      </c>
      <c r="AD46" t="s">
        <v>23823</v>
      </c>
      <c r="AE46" t="s">
        <v>148</v>
      </c>
      <c r="AF46" t="s">
        <v>148</v>
      </c>
      <c r="AG46" t="s">
        <v>148</v>
      </c>
      <c r="AH46" t="s">
        <v>24202</v>
      </c>
      <c r="AI46" t="s">
        <v>23852</v>
      </c>
      <c r="AJ46" t="s">
        <v>24205</v>
      </c>
      <c r="AL46">
        <f>VALUE(TRIM(FO_Candidato[[#This Row],[1.21 Latitude]]))</f>
        <v>-22260713</v>
      </c>
      <c r="AM46">
        <f>FO_Candidato[[#This Row],[LATITUDE_P1]]/1000000</f>
        <v>-22.260712999999999</v>
      </c>
      <c r="AN46">
        <f>INT(ABS(FO_Candidato[[#This Row],[LATITUDE_P2]]))</f>
        <v>22</v>
      </c>
      <c r="AO46">
        <f>INT((ABS(FO_Candidato[[#This Row],[LATITUDE_P2]])-INT(ABS(FO_Candidato[[#This Row],[LATITUDE_P2]])))*60)</f>
        <v>15</v>
      </c>
      <c r="AP46" s="73">
        <f t="shared" si="0"/>
        <v>38.57</v>
      </c>
      <c r="AQ46" t="str">
        <f>SUBSTITUTE(TEXT(FO_Candidato[[#This Row],[LATITUDE_P5]],"0,00"),",",".")</f>
        <v>38.57</v>
      </c>
      <c r="AR46" t="str">
        <f>FO_Candidato[[#This Row],[LATITUDE_P3]]&amp;"°"&amp;FO_Candidato[[#This Row],[LATITUDE_P4]]&amp;"'"&amp;FO_Candidato[[#This Row],[LATITUDE - P6]]&amp;"""S"</f>
        <v>22°15'38.57"S</v>
      </c>
      <c r="AS46">
        <f>VALUE(TRIM(FO_Candidato[[#This Row],[longitude]]))</f>
        <v>-48581548</v>
      </c>
      <c r="AT46">
        <f>FO_Candidato[[#This Row],[LONGITUDE_P1]]/1000000</f>
        <v>-48.581547999999998</v>
      </c>
      <c r="AU46">
        <f>INT(ABS(FO_Candidato[[#This Row],[LONGITUDE_P2]]))</f>
        <v>48</v>
      </c>
      <c r="AV46">
        <f>INT((ABS(FO_Candidato[[#This Row],[LONGITUDE_P2]])-INT(ABS(FO_Candidato[[#This Row],[LONGITUDE_P2]])))*60)</f>
        <v>34</v>
      </c>
      <c r="AW46" s="73">
        <f t="shared" si="1"/>
        <v>53.57</v>
      </c>
      <c r="AX46" t="str">
        <f>SUBSTITUTE(TEXT(FO_Candidato[[#This Row],[LONGITUDE_P5]],"0,00"),",",".")</f>
        <v>53.57</v>
      </c>
      <c r="AY46" t="str">
        <f>FO_Candidato[[#This Row],[LONGITUDE_P3]]&amp;"°"&amp;FO_Candidato[[#This Row],[LONGITUDE_P4]]&amp;"'"&amp;FO_Candidato[[#This Row],[LONGITUDE - P6]]&amp;"""S"</f>
        <v>48°34'53.57"S</v>
      </c>
    </row>
    <row r="47" spans="1:51" x14ac:dyDescent="0.3">
      <c r="A47" t="s">
        <v>24206</v>
      </c>
      <c r="B47" t="s">
        <v>23809</v>
      </c>
      <c r="C47" t="s">
        <v>2044</v>
      </c>
      <c r="D47" t="s">
        <v>23337</v>
      </c>
      <c r="E47" t="s">
        <v>23337</v>
      </c>
      <c r="F47" t="s">
        <v>23339</v>
      </c>
      <c r="G47" t="s">
        <v>23889</v>
      </c>
      <c r="I47" t="s">
        <v>23813</v>
      </c>
      <c r="K47" t="s">
        <v>24020</v>
      </c>
      <c r="M47" t="s">
        <v>23835</v>
      </c>
      <c r="N47" t="s">
        <v>2044</v>
      </c>
      <c r="U47" t="s">
        <v>23823</v>
      </c>
      <c r="V47">
        <v>50</v>
      </c>
      <c r="W47">
        <v>-20599534</v>
      </c>
      <c r="X47">
        <v>-54535227</v>
      </c>
      <c r="Y47">
        <v>582</v>
      </c>
      <c r="Z47" t="s">
        <v>24207</v>
      </c>
      <c r="AB47" t="s">
        <v>23825</v>
      </c>
      <c r="AD47" t="s">
        <v>1491</v>
      </c>
      <c r="AH47" t="s">
        <v>24208</v>
      </c>
      <c r="AI47" t="s">
        <v>23841</v>
      </c>
      <c r="AJ47" t="s">
        <v>2471</v>
      </c>
      <c r="AK47">
        <v>79000000</v>
      </c>
      <c r="AL47">
        <f>VALUE(TRIM(FO_Candidato[[#This Row],[1.21 Latitude]]))</f>
        <v>-20599534</v>
      </c>
      <c r="AM47">
        <f>FO_Candidato[[#This Row],[LATITUDE_P1]]/1000000</f>
        <v>-20.599533999999998</v>
      </c>
      <c r="AN47">
        <f>INT(ABS(FO_Candidato[[#This Row],[LATITUDE_P2]]))</f>
        <v>20</v>
      </c>
      <c r="AO47">
        <f>INT((ABS(FO_Candidato[[#This Row],[LATITUDE_P2]])-INT(ABS(FO_Candidato[[#This Row],[LATITUDE_P2]])))*60)</f>
        <v>35</v>
      </c>
      <c r="AP47" s="73">
        <f t="shared" si="0"/>
        <v>58.32</v>
      </c>
      <c r="AQ47" t="str">
        <f>SUBSTITUTE(TEXT(FO_Candidato[[#This Row],[LATITUDE_P5]],"0,00"),",",".")</f>
        <v>58.32</v>
      </c>
      <c r="AR47" t="str">
        <f>FO_Candidato[[#This Row],[LATITUDE_P3]]&amp;"°"&amp;FO_Candidato[[#This Row],[LATITUDE_P4]]&amp;"'"&amp;FO_Candidato[[#This Row],[LATITUDE - P6]]&amp;"""S"</f>
        <v>20°35'58.32"S</v>
      </c>
      <c r="AS47">
        <f>VALUE(TRIM(FO_Candidato[[#This Row],[longitude]]))</f>
        <v>-54535227</v>
      </c>
      <c r="AT47">
        <f>FO_Candidato[[#This Row],[LONGITUDE_P1]]/1000000</f>
        <v>-54.535226999999999</v>
      </c>
      <c r="AU47">
        <f>INT(ABS(FO_Candidato[[#This Row],[LONGITUDE_P2]]))</f>
        <v>54</v>
      </c>
      <c r="AV47">
        <f>INT((ABS(FO_Candidato[[#This Row],[LONGITUDE_P2]])-INT(ABS(FO_Candidato[[#This Row],[LONGITUDE_P2]])))*60)</f>
        <v>32</v>
      </c>
      <c r="AW47" s="73">
        <f t="shared" si="1"/>
        <v>6.82</v>
      </c>
      <c r="AX47" t="str">
        <f>SUBSTITUTE(TEXT(FO_Candidato[[#This Row],[LONGITUDE_P5]],"0,00"),",",".")</f>
        <v>6.82</v>
      </c>
      <c r="AY47" t="str">
        <f>FO_Candidato[[#This Row],[LONGITUDE_P3]]&amp;"°"&amp;FO_Candidato[[#This Row],[LONGITUDE_P4]]&amp;"'"&amp;FO_Candidato[[#This Row],[LONGITUDE - P6]]&amp;"""S"</f>
        <v>54°32'6.82"S</v>
      </c>
    </row>
    <row r="48" spans="1:51" x14ac:dyDescent="0.3">
      <c r="A48" t="s">
        <v>24209</v>
      </c>
      <c r="B48" t="s">
        <v>23809</v>
      </c>
      <c r="C48" t="s">
        <v>23681</v>
      </c>
      <c r="D48" t="s">
        <v>24210</v>
      </c>
      <c r="E48" t="s">
        <v>24210</v>
      </c>
      <c r="F48" t="s">
        <v>24211</v>
      </c>
      <c r="G48" t="s">
        <v>24212</v>
      </c>
      <c r="I48" t="s">
        <v>23813</v>
      </c>
      <c r="J48" t="s">
        <v>23833</v>
      </c>
      <c r="K48" t="s">
        <v>24213</v>
      </c>
      <c r="L48" t="s">
        <v>3632</v>
      </c>
      <c r="M48" t="s">
        <v>23835</v>
      </c>
      <c r="N48" t="s">
        <v>24214</v>
      </c>
      <c r="O48" t="s">
        <v>24215</v>
      </c>
      <c r="P48" t="s">
        <v>24216</v>
      </c>
      <c r="Q48" t="s">
        <v>3632</v>
      </c>
      <c r="R48" t="s">
        <v>24217</v>
      </c>
      <c r="S48" t="s">
        <v>24218</v>
      </c>
      <c r="T48" t="s">
        <v>24216</v>
      </c>
      <c r="U48" t="s">
        <v>23823</v>
      </c>
      <c r="V48">
        <v>40</v>
      </c>
      <c r="W48">
        <v>-20282473</v>
      </c>
      <c r="X48">
        <v>-40247322</v>
      </c>
      <c r="Y48">
        <v>5</v>
      </c>
      <c r="Z48" t="s">
        <v>23824</v>
      </c>
      <c r="AA48" t="s">
        <v>124</v>
      </c>
      <c r="AB48" t="s">
        <v>23825</v>
      </c>
      <c r="AC48">
        <v>0</v>
      </c>
      <c r="AD48" t="s">
        <v>23823</v>
      </c>
      <c r="AE48" t="s">
        <v>3632</v>
      </c>
      <c r="AF48" t="s">
        <v>24210</v>
      </c>
      <c r="AG48" t="s">
        <v>24211</v>
      </c>
      <c r="AH48" t="s">
        <v>24219</v>
      </c>
      <c r="AI48" t="s">
        <v>24220</v>
      </c>
      <c r="AJ48" t="s">
        <v>6075</v>
      </c>
      <c r="AK48">
        <v>29092310</v>
      </c>
      <c r="AL48">
        <f>VALUE(TRIM(FO_Candidato[[#This Row],[1.21 Latitude]]))</f>
        <v>-20282473</v>
      </c>
      <c r="AM48">
        <f>FO_Candidato[[#This Row],[LATITUDE_P1]]/1000000</f>
        <v>-20.282473</v>
      </c>
      <c r="AN48">
        <f>INT(ABS(FO_Candidato[[#This Row],[LATITUDE_P2]]))</f>
        <v>20</v>
      </c>
      <c r="AO48">
        <f>INT((ABS(FO_Candidato[[#This Row],[LATITUDE_P2]])-INT(ABS(FO_Candidato[[#This Row],[LATITUDE_P2]])))*60)</f>
        <v>16</v>
      </c>
      <c r="AP48" s="73">
        <f t="shared" si="0"/>
        <v>56.9</v>
      </c>
      <c r="AQ48" t="str">
        <f>SUBSTITUTE(TEXT(FO_Candidato[[#This Row],[LATITUDE_P5]],"0,00"),",",".")</f>
        <v>56.90</v>
      </c>
      <c r="AR48" t="str">
        <f>FO_Candidato[[#This Row],[LATITUDE_P3]]&amp;"°"&amp;FO_Candidato[[#This Row],[LATITUDE_P4]]&amp;"'"&amp;FO_Candidato[[#This Row],[LATITUDE - P6]]&amp;"""S"</f>
        <v>20°16'56.90"S</v>
      </c>
      <c r="AS48">
        <f>VALUE(TRIM(FO_Candidato[[#This Row],[longitude]]))</f>
        <v>-40247322</v>
      </c>
      <c r="AT48">
        <f>FO_Candidato[[#This Row],[LONGITUDE_P1]]/1000000</f>
        <v>-40.247321999999997</v>
      </c>
      <c r="AU48">
        <f>INT(ABS(FO_Candidato[[#This Row],[LONGITUDE_P2]]))</f>
        <v>40</v>
      </c>
      <c r="AV48">
        <f>INT((ABS(FO_Candidato[[#This Row],[LONGITUDE_P2]])-INT(ABS(FO_Candidato[[#This Row],[LONGITUDE_P2]])))*60)</f>
        <v>14</v>
      </c>
      <c r="AW48" s="73">
        <f t="shared" si="1"/>
        <v>50.36</v>
      </c>
      <c r="AX48" t="str">
        <f>SUBSTITUTE(TEXT(FO_Candidato[[#This Row],[LONGITUDE_P5]],"0,00"),",",".")</f>
        <v>50.36</v>
      </c>
      <c r="AY48" t="str">
        <f>FO_Candidato[[#This Row],[LONGITUDE_P3]]&amp;"°"&amp;FO_Candidato[[#This Row],[LONGITUDE_P4]]&amp;"'"&amp;FO_Candidato[[#This Row],[LONGITUDE - P6]]&amp;"""S"</f>
        <v>40°14'50.36"S</v>
      </c>
    </row>
    <row r="49" spans="1:51" x14ac:dyDescent="0.3">
      <c r="A49" t="s">
        <v>24221</v>
      </c>
      <c r="B49" t="s">
        <v>23809</v>
      </c>
      <c r="C49" t="s">
        <v>308</v>
      </c>
      <c r="D49" t="s">
        <v>24222</v>
      </c>
      <c r="E49" t="s">
        <v>24222</v>
      </c>
      <c r="F49" t="s">
        <v>24223</v>
      </c>
      <c r="G49" t="s">
        <v>23812</v>
      </c>
      <c r="I49" t="s">
        <v>23832</v>
      </c>
      <c r="J49" t="s">
        <v>23833</v>
      </c>
      <c r="K49" t="s">
        <v>24224</v>
      </c>
      <c r="L49" t="s">
        <v>148</v>
      </c>
      <c r="M49" t="s">
        <v>23816</v>
      </c>
      <c r="N49" t="s">
        <v>24147</v>
      </c>
      <c r="O49" t="s">
        <v>24225</v>
      </c>
      <c r="P49" t="s">
        <v>24226</v>
      </c>
      <c r="Q49" t="s">
        <v>23820</v>
      </c>
      <c r="R49" t="s">
        <v>148</v>
      </c>
      <c r="S49" t="s">
        <v>148</v>
      </c>
      <c r="T49" t="s">
        <v>148</v>
      </c>
      <c r="U49" t="s">
        <v>23823</v>
      </c>
      <c r="V49">
        <v>60</v>
      </c>
      <c r="W49">
        <v>-25503688</v>
      </c>
      <c r="X49">
        <v>-51960825</v>
      </c>
      <c r="Y49">
        <v>923</v>
      </c>
      <c r="Z49" t="s">
        <v>148</v>
      </c>
      <c r="AB49" t="s">
        <v>23825</v>
      </c>
      <c r="AD49" t="s">
        <v>23823</v>
      </c>
      <c r="AE49" t="s">
        <v>148</v>
      </c>
      <c r="AF49" t="s">
        <v>148</v>
      </c>
      <c r="AG49" t="s">
        <v>148</v>
      </c>
      <c r="AH49" t="s">
        <v>24227</v>
      </c>
      <c r="AI49" t="s">
        <v>23827</v>
      </c>
      <c r="AJ49" t="s">
        <v>24228</v>
      </c>
      <c r="AK49">
        <v>85140000</v>
      </c>
      <c r="AL49">
        <f>VALUE(TRIM(FO_Candidato[[#This Row],[1.21 Latitude]]))</f>
        <v>-25503688</v>
      </c>
      <c r="AM49">
        <f>FO_Candidato[[#This Row],[LATITUDE_P1]]/1000000</f>
        <v>-25.503688</v>
      </c>
      <c r="AN49">
        <f>INT(ABS(FO_Candidato[[#This Row],[LATITUDE_P2]]))</f>
        <v>25</v>
      </c>
      <c r="AO49">
        <f>INT((ABS(FO_Candidato[[#This Row],[LATITUDE_P2]])-INT(ABS(FO_Candidato[[#This Row],[LATITUDE_P2]])))*60)</f>
        <v>30</v>
      </c>
      <c r="AP49" s="73">
        <f t="shared" si="0"/>
        <v>13.28</v>
      </c>
      <c r="AQ49" t="str">
        <f>SUBSTITUTE(TEXT(FO_Candidato[[#This Row],[LATITUDE_P5]],"0,00"),",",".")</f>
        <v>13.28</v>
      </c>
      <c r="AR49" t="str">
        <f>FO_Candidato[[#This Row],[LATITUDE_P3]]&amp;"°"&amp;FO_Candidato[[#This Row],[LATITUDE_P4]]&amp;"'"&amp;FO_Candidato[[#This Row],[LATITUDE - P6]]&amp;"""S"</f>
        <v>25°30'13.28"S</v>
      </c>
      <c r="AS49">
        <f>VALUE(TRIM(FO_Candidato[[#This Row],[longitude]]))</f>
        <v>-51960825</v>
      </c>
      <c r="AT49">
        <f>FO_Candidato[[#This Row],[LONGITUDE_P1]]/1000000</f>
        <v>-51.960825</v>
      </c>
      <c r="AU49">
        <f>INT(ABS(FO_Candidato[[#This Row],[LONGITUDE_P2]]))</f>
        <v>51</v>
      </c>
      <c r="AV49">
        <f>INT((ABS(FO_Candidato[[#This Row],[LONGITUDE_P2]])-INT(ABS(FO_Candidato[[#This Row],[LONGITUDE_P2]])))*60)</f>
        <v>57</v>
      </c>
      <c r="AW49" s="73">
        <f t="shared" si="1"/>
        <v>38.97</v>
      </c>
      <c r="AX49" t="str">
        <f>SUBSTITUTE(TEXT(FO_Candidato[[#This Row],[LONGITUDE_P5]],"0,00"),",",".")</f>
        <v>38.97</v>
      </c>
      <c r="AY49" t="str">
        <f>FO_Candidato[[#This Row],[LONGITUDE_P3]]&amp;"°"&amp;FO_Candidato[[#This Row],[LONGITUDE_P4]]&amp;"'"&amp;FO_Candidato[[#This Row],[LONGITUDE - P6]]&amp;"""S"</f>
        <v>51°57'38.97"S</v>
      </c>
    </row>
    <row r="50" spans="1:51" x14ac:dyDescent="0.3">
      <c r="A50" t="s">
        <v>24229</v>
      </c>
      <c r="B50" t="s">
        <v>23809</v>
      </c>
      <c r="C50" t="s">
        <v>308</v>
      </c>
      <c r="D50" t="s">
        <v>24230</v>
      </c>
      <c r="E50" t="s">
        <v>24230</v>
      </c>
      <c r="F50" t="s">
        <v>24231</v>
      </c>
      <c r="G50" t="s">
        <v>23812</v>
      </c>
      <c r="I50" t="s">
        <v>23813</v>
      </c>
      <c r="J50" t="s">
        <v>23814</v>
      </c>
      <c r="K50" t="s">
        <v>23943</v>
      </c>
      <c r="L50" t="s">
        <v>148</v>
      </c>
      <c r="M50" t="s">
        <v>23835</v>
      </c>
      <c r="N50" t="s">
        <v>24232</v>
      </c>
      <c r="O50" t="s">
        <v>24233</v>
      </c>
      <c r="P50" t="s">
        <v>24234</v>
      </c>
      <c r="Q50" t="s">
        <v>23820</v>
      </c>
      <c r="R50" t="s">
        <v>24235</v>
      </c>
      <c r="S50" t="s">
        <v>24233</v>
      </c>
      <c r="T50" t="s">
        <v>24236</v>
      </c>
      <c r="U50" t="s">
        <v>23823</v>
      </c>
      <c r="V50">
        <v>20</v>
      </c>
      <c r="W50">
        <v>-25765206</v>
      </c>
      <c r="X50">
        <v>-485872</v>
      </c>
      <c r="Y50">
        <v>17</v>
      </c>
      <c r="Z50" t="s">
        <v>23948</v>
      </c>
      <c r="AA50" t="s">
        <v>107</v>
      </c>
      <c r="AB50" t="s">
        <v>23825</v>
      </c>
      <c r="AC50">
        <v>0</v>
      </c>
      <c r="AD50" t="s">
        <v>1491</v>
      </c>
      <c r="AE50" t="s">
        <v>148</v>
      </c>
      <c r="AF50" t="s">
        <v>24231</v>
      </c>
      <c r="AG50" t="s">
        <v>24230</v>
      </c>
      <c r="AH50" t="s">
        <v>24237</v>
      </c>
      <c r="AI50" t="s">
        <v>23827</v>
      </c>
      <c r="AJ50" t="s">
        <v>24238</v>
      </c>
      <c r="AK50">
        <v>83260000</v>
      </c>
      <c r="AL50">
        <f>VALUE(TRIM(FO_Candidato[[#This Row],[1.21 Latitude]]))</f>
        <v>-25765206</v>
      </c>
      <c r="AM50">
        <f>FO_Candidato[[#This Row],[LATITUDE_P1]]/1000000</f>
        <v>-25.765205999999999</v>
      </c>
      <c r="AN50">
        <f>INT(ABS(FO_Candidato[[#This Row],[LATITUDE_P2]]))</f>
        <v>25</v>
      </c>
      <c r="AO50">
        <f>INT((ABS(FO_Candidato[[#This Row],[LATITUDE_P2]])-INT(ABS(FO_Candidato[[#This Row],[LATITUDE_P2]])))*60)</f>
        <v>45</v>
      </c>
      <c r="AP50" s="73">
        <f t="shared" si="0"/>
        <v>54.74</v>
      </c>
      <c r="AQ50" t="str">
        <f>SUBSTITUTE(TEXT(FO_Candidato[[#This Row],[LATITUDE_P5]],"0,00"),",",".")</f>
        <v>54.74</v>
      </c>
      <c r="AR50" t="str">
        <f>FO_Candidato[[#This Row],[LATITUDE_P3]]&amp;"°"&amp;FO_Candidato[[#This Row],[LATITUDE_P4]]&amp;"'"&amp;FO_Candidato[[#This Row],[LATITUDE - P6]]&amp;"""S"</f>
        <v>25°45'54.74"S</v>
      </c>
      <c r="AS50">
        <f>VALUE(TRIM(FO_Candidato[[#This Row],[longitude]]))</f>
        <v>-485872</v>
      </c>
      <c r="AT50">
        <f>FO_Candidato[[#This Row],[LONGITUDE_P1]]/1000000</f>
        <v>-0.48587200000000003</v>
      </c>
      <c r="AU50">
        <f>INT(ABS(FO_Candidato[[#This Row],[LONGITUDE_P2]]))</f>
        <v>0</v>
      </c>
      <c r="AV50">
        <f>INT((ABS(FO_Candidato[[#This Row],[LONGITUDE_P2]])-INT(ABS(FO_Candidato[[#This Row],[LONGITUDE_P2]])))*60)</f>
        <v>29</v>
      </c>
      <c r="AW50" s="73">
        <f t="shared" si="1"/>
        <v>9.14</v>
      </c>
      <c r="AX50" t="str">
        <f>SUBSTITUTE(TEXT(FO_Candidato[[#This Row],[LONGITUDE_P5]],"0,00"),",",".")</f>
        <v>9.14</v>
      </c>
      <c r="AY50" t="str">
        <f>FO_Candidato[[#This Row],[LONGITUDE_P3]]&amp;"°"&amp;FO_Candidato[[#This Row],[LONGITUDE_P4]]&amp;"'"&amp;FO_Candidato[[#This Row],[LONGITUDE - P6]]&amp;"""S"</f>
        <v>0°29'9.14"S</v>
      </c>
    </row>
    <row r="51" spans="1:51" x14ac:dyDescent="0.3">
      <c r="A51" t="s">
        <v>24239</v>
      </c>
      <c r="B51" t="s">
        <v>23809</v>
      </c>
      <c r="C51" t="s">
        <v>308</v>
      </c>
      <c r="D51" t="s">
        <v>24240</v>
      </c>
      <c r="E51" t="s">
        <v>24240</v>
      </c>
      <c r="F51" t="s">
        <v>24241</v>
      </c>
      <c r="G51" t="s">
        <v>23812</v>
      </c>
      <c r="I51" t="s">
        <v>23832</v>
      </c>
      <c r="J51" t="s">
        <v>23814</v>
      </c>
      <c r="K51" t="s">
        <v>23943</v>
      </c>
      <c r="L51" t="s">
        <v>148</v>
      </c>
      <c r="M51" t="s">
        <v>23816</v>
      </c>
      <c r="N51" t="s">
        <v>24242</v>
      </c>
      <c r="O51" t="s">
        <v>24243</v>
      </c>
      <c r="P51" t="s">
        <v>24244</v>
      </c>
      <c r="Q51" t="s">
        <v>23820</v>
      </c>
      <c r="R51" t="s">
        <v>148</v>
      </c>
      <c r="S51" t="s">
        <v>148</v>
      </c>
      <c r="T51" t="s">
        <v>148</v>
      </c>
      <c r="U51" t="s">
        <v>23823</v>
      </c>
      <c r="V51">
        <v>60</v>
      </c>
      <c r="W51">
        <v>-25419829</v>
      </c>
      <c r="X51">
        <v>-52035243</v>
      </c>
      <c r="Y51">
        <v>726</v>
      </c>
      <c r="Z51" t="s">
        <v>23948</v>
      </c>
      <c r="AA51" t="s">
        <v>107</v>
      </c>
      <c r="AB51" t="s">
        <v>23825</v>
      </c>
      <c r="AC51">
        <v>0</v>
      </c>
      <c r="AD51" t="s">
        <v>1491</v>
      </c>
      <c r="AE51" t="s">
        <v>148</v>
      </c>
      <c r="AF51" t="s">
        <v>24240</v>
      </c>
      <c r="AG51" t="s">
        <v>24241</v>
      </c>
      <c r="AH51" t="s">
        <v>24243</v>
      </c>
      <c r="AI51" t="s">
        <v>23827</v>
      </c>
      <c r="AJ51" t="s">
        <v>24245</v>
      </c>
      <c r="AK51">
        <v>85140000</v>
      </c>
      <c r="AL51">
        <f>VALUE(TRIM(FO_Candidato[[#This Row],[1.21 Latitude]]))</f>
        <v>-25419829</v>
      </c>
      <c r="AM51">
        <f>FO_Candidato[[#This Row],[LATITUDE_P1]]/1000000</f>
        <v>-25.419829</v>
      </c>
      <c r="AN51">
        <f>INT(ABS(FO_Candidato[[#This Row],[LATITUDE_P2]]))</f>
        <v>25</v>
      </c>
      <c r="AO51">
        <f>INT((ABS(FO_Candidato[[#This Row],[LATITUDE_P2]])-INT(ABS(FO_Candidato[[#This Row],[LATITUDE_P2]])))*60)</f>
        <v>25</v>
      </c>
      <c r="AP51" s="73">
        <f t="shared" si="0"/>
        <v>11.38</v>
      </c>
      <c r="AQ51" t="str">
        <f>SUBSTITUTE(TEXT(FO_Candidato[[#This Row],[LATITUDE_P5]],"0,00"),",",".")</f>
        <v>11.38</v>
      </c>
      <c r="AR51" t="str">
        <f>FO_Candidato[[#This Row],[LATITUDE_P3]]&amp;"°"&amp;FO_Candidato[[#This Row],[LATITUDE_P4]]&amp;"'"&amp;FO_Candidato[[#This Row],[LATITUDE - P6]]&amp;"""S"</f>
        <v>25°25'11.38"S</v>
      </c>
      <c r="AS51">
        <f>VALUE(TRIM(FO_Candidato[[#This Row],[longitude]]))</f>
        <v>-52035243</v>
      </c>
      <c r="AT51">
        <f>FO_Candidato[[#This Row],[LONGITUDE_P1]]/1000000</f>
        <v>-52.035243000000001</v>
      </c>
      <c r="AU51">
        <f>INT(ABS(FO_Candidato[[#This Row],[LONGITUDE_P2]]))</f>
        <v>52</v>
      </c>
      <c r="AV51">
        <f>INT((ABS(FO_Candidato[[#This Row],[LONGITUDE_P2]])-INT(ABS(FO_Candidato[[#This Row],[LONGITUDE_P2]])))*60)</f>
        <v>2</v>
      </c>
      <c r="AW51" s="73">
        <f t="shared" si="1"/>
        <v>6.87</v>
      </c>
      <c r="AX51" t="str">
        <f>SUBSTITUTE(TEXT(FO_Candidato[[#This Row],[LONGITUDE_P5]],"0,00"),",",".")</f>
        <v>6.87</v>
      </c>
      <c r="AY51" t="str">
        <f>FO_Candidato[[#This Row],[LONGITUDE_P3]]&amp;"°"&amp;FO_Candidato[[#This Row],[LONGITUDE_P4]]&amp;"'"&amp;FO_Candidato[[#This Row],[LONGITUDE - P6]]&amp;"""S"</f>
        <v>52°2'6.87"S</v>
      </c>
    </row>
    <row r="52" spans="1:51" x14ac:dyDescent="0.3">
      <c r="A52" t="s">
        <v>24246</v>
      </c>
      <c r="B52" t="s">
        <v>23809</v>
      </c>
      <c r="C52" t="s">
        <v>308</v>
      </c>
      <c r="D52" t="s">
        <v>24247</v>
      </c>
      <c r="E52" t="s">
        <v>24247</v>
      </c>
      <c r="F52" t="s">
        <v>24248</v>
      </c>
      <c r="G52" t="s">
        <v>23846</v>
      </c>
      <c r="I52" t="s">
        <v>23832</v>
      </c>
      <c r="J52" t="s">
        <v>23814</v>
      </c>
      <c r="K52" t="s">
        <v>24249</v>
      </c>
      <c r="L52" t="s">
        <v>148</v>
      </c>
      <c r="M52" t="s">
        <v>23816</v>
      </c>
      <c r="N52" t="s">
        <v>24250</v>
      </c>
      <c r="O52" t="s">
        <v>24251</v>
      </c>
      <c r="P52" t="s">
        <v>24252</v>
      </c>
      <c r="Q52" t="s">
        <v>23820</v>
      </c>
      <c r="R52" t="s">
        <v>148</v>
      </c>
      <c r="S52" t="s">
        <v>148</v>
      </c>
      <c r="T52" t="s">
        <v>148</v>
      </c>
      <c r="U52" t="s">
        <v>23823</v>
      </c>
      <c r="V52">
        <v>30</v>
      </c>
      <c r="W52">
        <v>-20801516</v>
      </c>
      <c r="X52">
        <v>-49327539</v>
      </c>
      <c r="Y52">
        <v>533</v>
      </c>
      <c r="Z52" t="s">
        <v>148</v>
      </c>
      <c r="AA52" t="s">
        <v>213</v>
      </c>
      <c r="AB52" t="s">
        <v>23825</v>
      </c>
      <c r="AC52">
        <v>2</v>
      </c>
      <c r="AD52" t="s">
        <v>23823</v>
      </c>
      <c r="AE52" t="s">
        <v>24253</v>
      </c>
      <c r="AF52" t="s">
        <v>24247</v>
      </c>
      <c r="AG52" t="s">
        <v>24248</v>
      </c>
      <c r="AH52" t="s">
        <v>24251</v>
      </c>
      <c r="AI52" t="s">
        <v>23852</v>
      </c>
      <c r="AJ52" t="s">
        <v>24254</v>
      </c>
      <c r="AL52">
        <f>VALUE(TRIM(FO_Candidato[[#This Row],[1.21 Latitude]]))</f>
        <v>-20801516</v>
      </c>
      <c r="AM52">
        <f>FO_Candidato[[#This Row],[LATITUDE_P1]]/1000000</f>
        <v>-20.801515999999999</v>
      </c>
      <c r="AN52">
        <f>INT(ABS(FO_Candidato[[#This Row],[LATITUDE_P2]]))</f>
        <v>20</v>
      </c>
      <c r="AO52">
        <f>INT((ABS(FO_Candidato[[#This Row],[LATITUDE_P2]])-INT(ABS(FO_Candidato[[#This Row],[LATITUDE_P2]])))*60)</f>
        <v>48</v>
      </c>
      <c r="AP52" s="73">
        <f t="shared" si="0"/>
        <v>5.46</v>
      </c>
      <c r="AQ52" t="str">
        <f>SUBSTITUTE(TEXT(FO_Candidato[[#This Row],[LATITUDE_P5]],"0,00"),",",".")</f>
        <v>5.46</v>
      </c>
      <c r="AR52" t="str">
        <f>FO_Candidato[[#This Row],[LATITUDE_P3]]&amp;"°"&amp;FO_Candidato[[#This Row],[LATITUDE_P4]]&amp;"'"&amp;FO_Candidato[[#This Row],[LATITUDE - P6]]&amp;"""S"</f>
        <v>20°48'5.46"S</v>
      </c>
      <c r="AS52">
        <f>VALUE(TRIM(FO_Candidato[[#This Row],[longitude]]))</f>
        <v>-49327539</v>
      </c>
      <c r="AT52">
        <f>FO_Candidato[[#This Row],[LONGITUDE_P1]]/1000000</f>
        <v>-49.327539000000002</v>
      </c>
      <c r="AU52">
        <f>INT(ABS(FO_Candidato[[#This Row],[LONGITUDE_P2]]))</f>
        <v>49</v>
      </c>
      <c r="AV52">
        <f>INT((ABS(FO_Candidato[[#This Row],[LONGITUDE_P2]])-INT(ABS(FO_Candidato[[#This Row],[LONGITUDE_P2]])))*60)</f>
        <v>19</v>
      </c>
      <c r="AW52" s="73">
        <f t="shared" si="1"/>
        <v>39.14</v>
      </c>
      <c r="AX52" t="str">
        <f>SUBSTITUTE(TEXT(FO_Candidato[[#This Row],[LONGITUDE_P5]],"0,00"),",",".")</f>
        <v>39.14</v>
      </c>
      <c r="AY52" t="str">
        <f>FO_Candidato[[#This Row],[LONGITUDE_P3]]&amp;"°"&amp;FO_Candidato[[#This Row],[LONGITUDE_P4]]&amp;"'"&amp;FO_Candidato[[#This Row],[LONGITUDE - P6]]&amp;"""S"</f>
        <v>49°19'39.14"S</v>
      </c>
    </row>
    <row r="53" spans="1:51" x14ac:dyDescent="0.3">
      <c r="A53" t="s">
        <v>24255</v>
      </c>
      <c r="B53" t="s">
        <v>23809</v>
      </c>
      <c r="C53" t="s">
        <v>127</v>
      </c>
      <c r="D53" t="s">
        <v>2969</v>
      </c>
      <c r="E53" t="s">
        <v>2969</v>
      </c>
      <c r="F53" t="s">
        <v>2970</v>
      </c>
      <c r="G53" t="s">
        <v>23846</v>
      </c>
      <c r="I53" t="s">
        <v>23832</v>
      </c>
      <c r="J53" t="s">
        <v>24256</v>
      </c>
      <c r="K53" t="s">
        <v>24257</v>
      </c>
      <c r="L53" t="s">
        <v>148</v>
      </c>
      <c r="M53" t="s">
        <v>23835</v>
      </c>
      <c r="N53" t="s">
        <v>24258</v>
      </c>
      <c r="O53" t="s">
        <v>24259</v>
      </c>
      <c r="P53" t="s">
        <v>23820</v>
      </c>
      <c r="Q53" t="s">
        <v>23820</v>
      </c>
      <c r="R53" t="s">
        <v>24260</v>
      </c>
      <c r="S53" t="s">
        <v>24259</v>
      </c>
      <c r="T53" t="s">
        <v>24261</v>
      </c>
      <c r="U53" t="s">
        <v>23823</v>
      </c>
      <c r="V53">
        <v>40</v>
      </c>
      <c r="W53">
        <v>-2329665</v>
      </c>
      <c r="X53">
        <v>-51245318</v>
      </c>
      <c r="Y53">
        <v>603</v>
      </c>
      <c r="Z53" t="s">
        <v>12336</v>
      </c>
      <c r="AB53" t="s">
        <v>23825</v>
      </c>
      <c r="AD53" t="s">
        <v>23823</v>
      </c>
      <c r="AE53" t="s">
        <v>1532</v>
      </c>
      <c r="AF53" t="s">
        <v>2969</v>
      </c>
      <c r="AG53" t="s">
        <v>2970</v>
      </c>
      <c r="AH53" t="s">
        <v>24262</v>
      </c>
      <c r="AI53" t="s">
        <v>23852</v>
      </c>
      <c r="AJ53" t="s">
        <v>24263</v>
      </c>
      <c r="AL53">
        <f>VALUE(TRIM(FO_Candidato[[#This Row],[1.21 Latitude]]))</f>
        <v>-2329665</v>
      </c>
      <c r="AM53">
        <f>FO_Candidato[[#This Row],[LATITUDE_P1]]/1000000</f>
        <v>-2.3296649999999999</v>
      </c>
      <c r="AN53">
        <f>INT(ABS(FO_Candidato[[#This Row],[LATITUDE_P2]]))</f>
        <v>2</v>
      </c>
      <c r="AO53">
        <f>INT((ABS(FO_Candidato[[#This Row],[LATITUDE_P2]])-INT(ABS(FO_Candidato[[#This Row],[LATITUDE_P2]])))*60)</f>
        <v>19</v>
      </c>
      <c r="AP53" s="73">
        <f t="shared" si="0"/>
        <v>46.79</v>
      </c>
      <c r="AQ53" t="str">
        <f>SUBSTITUTE(TEXT(FO_Candidato[[#This Row],[LATITUDE_P5]],"0,00"),",",".")</f>
        <v>46.79</v>
      </c>
      <c r="AR53" t="str">
        <f>FO_Candidato[[#This Row],[LATITUDE_P3]]&amp;"°"&amp;FO_Candidato[[#This Row],[LATITUDE_P4]]&amp;"'"&amp;FO_Candidato[[#This Row],[LATITUDE - P6]]&amp;"""S"</f>
        <v>2°19'46.79"S</v>
      </c>
      <c r="AS53">
        <f>VALUE(TRIM(FO_Candidato[[#This Row],[longitude]]))</f>
        <v>-51245318</v>
      </c>
      <c r="AT53">
        <f>FO_Candidato[[#This Row],[LONGITUDE_P1]]/1000000</f>
        <v>-51.245317999999997</v>
      </c>
      <c r="AU53">
        <f>INT(ABS(FO_Candidato[[#This Row],[LONGITUDE_P2]]))</f>
        <v>51</v>
      </c>
      <c r="AV53">
        <f>INT((ABS(FO_Candidato[[#This Row],[LONGITUDE_P2]])-INT(ABS(FO_Candidato[[#This Row],[LONGITUDE_P2]])))*60)</f>
        <v>14</v>
      </c>
      <c r="AW53" s="73">
        <f t="shared" si="1"/>
        <v>43.14</v>
      </c>
      <c r="AX53" t="str">
        <f>SUBSTITUTE(TEXT(FO_Candidato[[#This Row],[LONGITUDE_P5]],"0,00"),",",".")</f>
        <v>43.14</v>
      </c>
      <c r="AY53" t="str">
        <f>FO_Candidato[[#This Row],[LONGITUDE_P3]]&amp;"°"&amp;FO_Candidato[[#This Row],[LONGITUDE_P4]]&amp;"'"&amp;FO_Candidato[[#This Row],[LONGITUDE - P6]]&amp;"""S"</f>
        <v>51°14'43.14"S</v>
      </c>
    </row>
    <row r="54" spans="1:51" x14ac:dyDescent="0.3">
      <c r="A54" t="s">
        <v>24264</v>
      </c>
      <c r="B54" t="s">
        <v>23809</v>
      </c>
      <c r="C54" t="s">
        <v>2044</v>
      </c>
      <c r="D54" t="s">
        <v>24265</v>
      </c>
      <c r="E54" t="s">
        <v>24265</v>
      </c>
      <c r="F54" t="s">
        <v>24266</v>
      </c>
      <c r="G54" t="s">
        <v>23889</v>
      </c>
      <c r="I54" t="s">
        <v>23832</v>
      </c>
      <c r="K54" t="s">
        <v>24074</v>
      </c>
      <c r="M54" t="s">
        <v>23835</v>
      </c>
      <c r="N54" t="s">
        <v>24267</v>
      </c>
      <c r="U54" t="s">
        <v>23823</v>
      </c>
      <c r="V54">
        <v>60</v>
      </c>
      <c r="W54">
        <v>-2071246</v>
      </c>
      <c r="X54">
        <v>-5423128</v>
      </c>
      <c r="Y54">
        <v>623</v>
      </c>
      <c r="Z54" t="s">
        <v>24268</v>
      </c>
      <c r="AB54" t="s">
        <v>23825</v>
      </c>
      <c r="AD54" t="s">
        <v>1491</v>
      </c>
      <c r="AH54" t="s">
        <v>24269</v>
      </c>
      <c r="AI54" t="s">
        <v>24270</v>
      </c>
      <c r="AJ54" t="s">
        <v>24271</v>
      </c>
      <c r="AL54">
        <f>VALUE(TRIM(FO_Candidato[[#This Row],[1.21 Latitude]]))</f>
        <v>-2071246</v>
      </c>
      <c r="AM54">
        <f>FO_Candidato[[#This Row],[LATITUDE_P1]]/1000000</f>
        <v>-2.0712459999999999</v>
      </c>
      <c r="AN54">
        <f>INT(ABS(FO_Candidato[[#This Row],[LATITUDE_P2]]))</f>
        <v>2</v>
      </c>
      <c r="AO54">
        <f>INT((ABS(FO_Candidato[[#This Row],[LATITUDE_P2]])-INT(ABS(FO_Candidato[[#This Row],[LATITUDE_P2]])))*60)</f>
        <v>4</v>
      </c>
      <c r="AP54" s="73">
        <f t="shared" si="0"/>
        <v>16.489999999999998</v>
      </c>
      <c r="AQ54" t="str">
        <f>SUBSTITUTE(TEXT(FO_Candidato[[#This Row],[LATITUDE_P5]],"0,00"),",",".")</f>
        <v>16.49</v>
      </c>
      <c r="AR54" t="str">
        <f>FO_Candidato[[#This Row],[LATITUDE_P3]]&amp;"°"&amp;FO_Candidato[[#This Row],[LATITUDE_P4]]&amp;"'"&amp;FO_Candidato[[#This Row],[LATITUDE - P6]]&amp;"""S"</f>
        <v>2°4'16.49"S</v>
      </c>
      <c r="AS54">
        <f>VALUE(TRIM(FO_Candidato[[#This Row],[longitude]]))</f>
        <v>-5423128</v>
      </c>
      <c r="AT54">
        <f>FO_Candidato[[#This Row],[LONGITUDE_P1]]/1000000</f>
        <v>-5.4231280000000002</v>
      </c>
      <c r="AU54">
        <f>INT(ABS(FO_Candidato[[#This Row],[LONGITUDE_P2]]))</f>
        <v>5</v>
      </c>
      <c r="AV54">
        <f>INT((ABS(FO_Candidato[[#This Row],[LONGITUDE_P2]])-INT(ABS(FO_Candidato[[#This Row],[LONGITUDE_P2]])))*60)</f>
        <v>25</v>
      </c>
      <c r="AW54" s="73">
        <f t="shared" si="1"/>
        <v>23.26</v>
      </c>
      <c r="AX54" t="str">
        <f>SUBSTITUTE(TEXT(FO_Candidato[[#This Row],[LONGITUDE_P5]],"0,00"),",",".")</f>
        <v>23.26</v>
      </c>
      <c r="AY54" t="str">
        <f>FO_Candidato[[#This Row],[LONGITUDE_P3]]&amp;"°"&amp;FO_Candidato[[#This Row],[LONGITUDE_P4]]&amp;"'"&amp;FO_Candidato[[#This Row],[LONGITUDE - P6]]&amp;"""S"</f>
        <v>5°25'23.26"S</v>
      </c>
    </row>
    <row r="55" spans="1:51" x14ac:dyDescent="0.3">
      <c r="A55" t="s">
        <v>24272</v>
      </c>
      <c r="B55" t="s">
        <v>23809</v>
      </c>
      <c r="C55" t="s">
        <v>308</v>
      </c>
      <c r="D55" t="s">
        <v>24273</v>
      </c>
      <c r="E55" t="s">
        <v>24273</v>
      </c>
      <c r="F55" t="s">
        <v>24274</v>
      </c>
      <c r="G55" t="s">
        <v>23889</v>
      </c>
      <c r="I55" t="s">
        <v>23813</v>
      </c>
      <c r="K55" t="s">
        <v>24020</v>
      </c>
      <c r="M55" t="s">
        <v>23835</v>
      </c>
      <c r="N55" t="s">
        <v>24275</v>
      </c>
      <c r="U55" t="s">
        <v>23823</v>
      </c>
      <c r="V55">
        <v>50</v>
      </c>
      <c r="W55">
        <v>-2919864</v>
      </c>
      <c r="X55">
        <v>-5126197</v>
      </c>
      <c r="Y55">
        <v>751</v>
      </c>
      <c r="Z55" t="s">
        <v>24276</v>
      </c>
      <c r="AB55" t="s">
        <v>23825</v>
      </c>
      <c r="AD55" t="s">
        <v>1491</v>
      </c>
      <c r="AH55" t="s">
        <v>24277</v>
      </c>
      <c r="AI55" t="s">
        <v>23911</v>
      </c>
      <c r="AJ55" t="s">
        <v>24278</v>
      </c>
      <c r="AK55">
        <v>95115550</v>
      </c>
      <c r="AL55">
        <f>VALUE(TRIM(FO_Candidato[[#This Row],[1.21 Latitude]]))</f>
        <v>-2919864</v>
      </c>
      <c r="AM55">
        <f>FO_Candidato[[#This Row],[LATITUDE_P1]]/1000000</f>
        <v>-2.919864</v>
      </c>
      <c r="AN55">
        <f>INT(ABS(FO_Candidato[[#This Row],[LATITUDE_P2]]))</f>
        <v>2</v>
      </c>
      <c r="AO55">
        <f>INT((ABS(FO_Candidato[[#This Row],[LATITUDE_P2]])-INT(ABS(FO_Candidato[[#This Row],[LATITUDE_P2]])))*60)</f>
        <v>55</v>
      </c>
      <c r="AP55" s="73">
        <f t="shared" si="0"/>
        <v>11.51</v>
      </c>
      <c r="AQ55" t="str">
        <f>SUBSTITUTE(TEXT(FO_Candidato[[#This Row],[LATITUDE_P5]],"0,00"),",",".")</f>
        <v>11.51</v>
      </c>
      <c r="AR55" t="str">
        <f>FO_Candidato[[#This Row],[LATITUDE_P3]]&amp;"°"&amp;FO_Candidato[[#This Row],[LATITUDE_P4]]&amp;"'"&amp;FO_Candidato[[#This Row],[LATITUDE - P6]]&amp;"""S"</f>
        <v>2°55'11.51"S</v>
      </c>
      <c r="AS55">
        <f>VALUE(TRIM(FO_Candidato[[#This Row],[longitude]]))</f>
        <v>-5126197</v>
      </c>
      <c r="AT55">
        <f>FO_Candidato[[#This Row],[LONGITUDE_P1]]/1000000</f>
        <v>-5.1261970000000003</v>
      </c>
      <c r="AU55">
        <f>INT(ABS(FO_Candidato[[#This Row],[LONGITUDE_P2]]))</f>
        <v>5</v>
      </c>
      <c r="AV55">
        <f>INT((ABS(FO_Candidato[[#This Row],[LONGITUDE_P2]])-INT(ABS(FO_Candidato[[#This Row],[LONGITUDE_P2]])))*60)</f>
        <v>7</v>
      </c>
      <c r="AW55" s="73">
        <f t="shared" si="1"/>
        <v>34.31</v>
      </c>
      <c r="AX55" t="str">
        <f>SUBSTITUTE(TEXT(FO_Candidato[[#This Row],[LONGITUDE_P5]],"0,00"),",",".")</f>
        <v>34.31</v>
      </c>
      <c r="AY55" t="str">
        <f>FO_Candidato[[#This Row],[LONGITUDE_P3]]&amp;"°"&amp;FO_Candidato[[#This Row],[LONGITUDE_P4]]&amp;"'"&amp;FO_Candidato[[#This Row],[LONGITUDE - P6]]&amp;"""S"</f>
        <v>5°7'34.31"S</v>
      </c>
    </row>
    <row r="56" spans="1:51" x14ac:dyDescent="0.3">
      <c r="A56" t="s">
        <v>24279</v>
      </c>
      <c r="B56" t="s">
        <v>23809</v>
      </c>
      <c r="C56" t="s">
        <v>371</v>
      </c>
      <c r="D56" t="s">
        <v>24280</v>
      </c>
      <c r="E56" t="s">
        <v>24280</v>
      </c>
      <c r="F56" t="s">
        <v>24281</v>
      </c>
      <c r="G56" t="s">
        <v>23889</v>
      </c>
      <c r="I56" t="s">
        <v>23813</v>
      </c>
      <c r="K56" t="s">
        <v>24020</v>
      </c>
      <c r="M56" t="s">
        <v>23835</v>
      </c>
      <c r="N56" t="s">
        <v>24282</v>
      </c>
      <c r="U56" t="s">
        <v>23823</v>
      </c>
      <c r="V56">
        <v>60</v>
      </c>
      <c r="W56">
        <v>-25029269</v>
      </c>
      <c r="X56">
        <v>-53574431</v>
      </c>
      <c r="Y56">
        <v>732</v>
      </c>
      <c r="Z56" t="s">
        <v>24283</v>
      </c>
      <c r="AB56" t="s">
        <v>23825</v>
      </c>
      <c r="AD56" t="s">
        <v>1491</v>
      </c>
      <c r="AH56" t="s">
        <v>24284</v>
      </c>
      <c r="AI56" t="s">
        <v>23827</v>
      </c>
      <c r="AJ56" t="s">
        <v>24285</v>
      </c>
      <c r="AK56">
        <v>85825000</v>
      </c>
      <c r="AL56">
        <f>VALUE(TRIM(FO_Candidato[[#This Row],[1.21 Latitude]]))</f>
        <v>-25029269</v>
      </c>
      <c r="AM56">
        <f>FO_Candidato[[#This Row],[LATITUDE_P1]]/1000000</f>
        <v>-25.029268999999999</v>
      </c>
      <c r="AN56">
        <f>INT(ABS(FO_Candidato[[#This Row],[LATITUDE_P2]]))</f>
        <v>25</v>
      </c>
      <c r="AO56">
        <f>INT((ABS(FO_Candidato[[#This Row],[LATITUDE_P2]])-INT(ABS(FO_Candidato[[#This Row],[LATITUDE_P2]])))*60)</f>
        <v>1</v>
      </c>
      <c r="AP56" s="73">
        <f t="shared" si="0"/>
        <v>45.37</v>
      </c>
      <c r="AQ56" t="str">
        <f>SUBSTITUTE(TEXT(FO_Candidato[[#This Row],[LATITUDE_P5]],"0,00"),",",".")</f>
        <v>45.37</v>
      </c>
      <c r="AR56" t="str">
        <f>FO_Candidato[[#This Row],[LATITUDE_P3]]&amp;"°"&amp;FO_Candidato[[#This Row],[LATITUDE_P4]]&amp;"'"&amp;FO_Candidato[[#This Row],[LATITUDE - P6]]&amp;"""S"</f>
        <v>25°1'45.37"S</v>
      </c>
      <c r="AS56">
        <f>VALUE(TRIM(FO_Candidato[[#This Row],[longitude]]))</f>
        <v>-53574431</v>
      </c>
      <c r="AT56">
        <f>FO_Candidato[[#This Row],[LONGITUDE_P1]]/1000000</f>
        <v>-53.574430999999997</v>
      </c>
      <c r="AU56">
        <f>INT(ABS(FO_Candidato[[#This Row],[LONGITUDE_P2]]))</f>
        <v>53</v>
      </c>
      <c r="AV56">
        <f>INT((ABS(FO_Candidato[[#This Row],[LONGITUDE_P2]])-INT(ABS(FO_Candidato[[#This Row],[LONGITUDE_P2]])))*60)</f>
        <v>34</v>
      </c>
      <c r="AW56" s="73">
        <f t="shared" si="1"/>
        <v>27.95</v>
      </c>
      <c r="AX56" t="str">
        <f>SUBSTITUTE(TEXT(FO_Candidato[[#This Row],[LONGITUDE_P5]],"0,00"),",",".")</f>
        <v>27.95</v>
      </c>
      <c r="AY56" t="str">
        <f>FO_Candidato[[#This Row],[LONGITUDE_P3]]&amp;"°"&amp;FO_Candidato[[#This Row],[LONGITUDE_P4]]&amp;"'"&amp;FO_Candidato[[#This Row],[LONGITUDE - P6]]&amp;"""S"</f>
        <v>53°34'27.95"S</v>
      </c>
    </row>
    <row r="57" spans="1:51" x14ac:dyDescent="0.3">
      <c r="A57" t="s">
        <v>24286</v>
      </c>
      <c r="B57" t="s">
        <v>23809</v>
      </c>
      <c r="C57" t="s">
        <v>308</v>
      </c>
      <c r="D57" t="s">
        <v>24287</v>
      </c>
      <c r="E57" t="s">
        <v>24287</v>
      </c>
      <c r="F57" t="s">
        <v>24288</v>
      </c>
      <c r="G57" t="s">
        <v>23889</v>
      </c>
      <c r="I57" t="s">
        <v>23813</v>
      </c>
      <c r="K57" t="s">
        <v>24020</v>
      </c>
      <c r="M57" t="s">
        <v>23835</v>
      </c>
      <c r="N57" t="s">
        <v>24282</v>
      </c>
      <c r="U57" t="s">
        <v>23823</v>
      </c>
      <c r="V57">
        <v>60</v>
      </c>
      <c r="W57">
        <v>-2541921</v>
      </c>
      <c r="X57">
        <v>-52068885</v>
      </c>
      <c r="Y57">
        <v>624</v>
      </c>
      <c r="Z57" t="s">
        <v>24289</v>
      </c>
      <c r="AB57" t="s">
        <v>23825</v>
      </c>
      <c r="AD57" t="s">
        <v>1491</v>
      </c>
      <c r="AH57" t="s">
        <v>24290</v>
      </c>
      <c r="AI57" t="s">
        <v>23827</v>
      </c>
      <c r="AJ57" t="s">
        <v>6923</v>
      </c>
      <c r="AK57">
        <v>85140000</v>
      </c>
      <c r="AL57">
        <f>VALUE(TRIM(FO_Candidato[[#This Row],[1.21 Latitude]]))</f>
        <v>-2541921</v>
      </c>
      <c r="AM57">
        <f>FO_Candidato[[#This Row],[LATITUDE_P1]]/1000000</f>
        <v>-2.5419209999999999</v>
      </c>
      <c r="AN57">
        <f>INT(ABS(FO_Candidato[[#This Row],[LATITUDE_P2]]))</f>
        <v>2</v>
      </c>
      <c r="AO57">
        <f>INT((ABS(FO_Candidato[[#This Row],[LATITUDE_P2]])-INT(ABS(FO_Candidato[[#This Row],[LATITUDE_P2]])))*60)</f>
        <v>32</v>
      </c>
      <c r="AP57" s="73">
        <f t="shared" si="0"/>
        <v>30.92</v>
      </c>
      <c r="AQ57" t="str">
        <f>SUBSTITUTE(TEXT(FO_Candidato[[#This Row],[LATITUDE_P5]],"0,00"),",",".")</f>
        <v>30.92</v>
      </c>
      <c r="AR57" t="str">
        <f>FO_Candidato[[#This Row],[LATITUDE_P3]]&amp;"°"&amp;FO_Candidato[[#This Row],[LATITUDE_P4]]&amp;"'"&amp;FO_Candidato[[#This Row],[LATITUDE - P6]]&amp;"""S"</f>
        <v>2°32'30.92"S</v>
      </c>
      <c r="AS57">
        <f>VALUE(TRIM(FO_Candidato[[#This Row],[longitude]]))</f>
        <v>-52068885</v>
      </c>
      <c r="AT57">
        <f>FO_Candidato[[#This Row],[LONGITUDE_P1]]/1000000</f>
        <v>-52.068885000000002</v>
      </c>
      <c r="AU57">
        <f>INT(ABS(FO_Candidato[[#This Row],[LONGITUDE_P2]]))</f>
        <v>52</v>
      </c>
      <c r="AV57">
        <f>INT((ABS(FO_Candidato[[#This Row],[LONGITUDE_P2]])-INT(ABS(FO_Candidato[[#This Row],[LONGITUDE_P2]])))*60)</f>
        <v>4</v>
      </c>
      <c r="AW57" s="73">
        <f t="shared" si="1"/>
        <v>7.99</v>
      </c>
      <c r="AX57" t="str">
        <f>SUBSTITUTE(TEXT(FO_Candidato[[#This Row],[LONGITUDE_P5]],"0,00"),",",".")</f>
        <v>7.99</v>
      </c>
      <c r="AY57" t="str">
        <f>FO_Candidato[[#This Row],[LONGITUDE_P3]]&amp;"°"&amp;FO_Candidato[[#This Row],[LONGITUDE_P4]]&amp;"'"&amp;FO_Candidato[[#This Row],[LONGITUDE - P6]]&amp;"""S"</f>
        <v>52°4'7.99"S</v>
      </c>
    </row>
    <row r="58" spans="1:51" x14ac:dyDescent="0.3">
      <c r="A58" t="s">
        <v>24291</v>
      </c>
      <c r="B58" t="s">
        <v>23809</v>
      </c>
      <c r="C58" t="s">
        <v>308</v>
      </c>
      <c r="D58" t="s">
        <v>24292</v>
      </c>
      <c r="E58" t="s">
        <v>24292</v>
      </c>
      <c r="F58" t="s">
        <v>24293</v>
      </c>
      <c r="G58" t="s">
        <v>23889</v>
      </c>
      <c r="I58" t="s">
        <v>23813</v>
      </c>
      <c r="K58" t="s">
        <v>24294</v>
      </c>
      <c r="M58" t="s">
        <v>23835</v>
      </c>
      <c r="N58" t="s">
        <v>24295</v>
      </c>
      <c r="U58" t="s">
        <v>23823</v>
      </c>
      <c r="V58">
        <v>60</v>
      </c>
      <c r="W58">
        <v>-20324819</v>
      </c>
      <c r="X58">
        <v>-43928105</v>
      </c>
      <c r="Y58">
        <v>1246</v>
      </c>
      <c r="Z58" t="s">
        <v>24296</v>
      </c>
      <c r="AB58" t="s">
        <v>23825</v>
      </c>
      <c r="AD58" t="s">
        <v>1491</v>
      </c>
      <c r="AH58" t="s">
        <v>24297</v>
      </c>
      <c r="AI58" t="s">
        <v>24061</v>
      </c>
      <c r="AJ58" t="s">
        <v>24298</v>
      </c>
      <c r="AL58">
        <f>VALUE(TRIM(FO_Candidato[[#This Row],[1.21 Latitude]]))</f>
        <v>-20324819</v>
      </c>
      <c r="AM58">
        <f>FO_Candidato[[#This Row],[LATITUDE_P1]]/1000000</f>
        <v>-20.324819000000002</v>
      </c>
      <c r="AN58">
        <f>INT(ABS(FO_Candidato[[#This Row],[LATITUDE_P2]]))</f>
        <v>20</v>
      </c>
      <c r="AO58">
        <f>INT((ABS(FO_Candidato[[#This Row],[LATITUDE_P2]])-INT(ABS(FO_Candidato[[#This Row],[LATITUDE_P2]])))*60)</f>
        <v>19</v>
      </c>
      <c r="AP58" s="73">
        <f t="shared" si="0"/>
        <v>29.35</v>
      </c>
      <c r="AQ58" t="str">
        <f>SUBSTITUTE(TEXT(FO_Candidato[[#This Row],[LATITUDE_P5]],"0,00"),",",".")</f>
        <v>29.35</v>
      </c>
      <c r="AR58" t="str">
        <f>FO_Candidato[[#This Row],[LATITUDE_P3]]&amp;"°"&amp;FO_Candidato[[#This Row],[LATITUDE_P4]]&amp;"'"&amp;FO_Candidato[[#This Row],[LATITUDE - P6]]&amp;"""S"</f>
        <v>20°19'29.35"S</v>
      </c>
      <c r="AS58">
        <f>VALUE(TRIM(FO_Candidato[[#This Row],[longitude]]))</f>
        <v>-43928105</v>
      </c>
      <c r="AT58">
        <f>FO_Candidato[[#This Row],[LONGITUDE_P1]]/1000000</f>
        <v>-43.928105000000002</v>
      </c>
      <c r="AU58">
        <f>INT(ABS(FO_Candidato[[#This Row],[LONGITUDE_P2]]))</f>
        <v>43</v>
      </c>
      <c r="AV58">
        <f>INT((ABS(FO_Candidato[[#This Row],[LONGITUDE_P2]])-INT(ABS(FO_Candidato[[#This Row],[LONGITUDE_P2]])))*60)</f>
        <v>55</v>
      </c>
      <c r="AW58" s="73">
        <f t="shared" si="1"/>
        <v>41.18</v>
      </c>
      <c r="AX58" t="str">
        <f>SUBSTITUTE(TEXT(FO_Candidato[[#This Row],[LONGITUDE_P5]],"0,00"),",",".")</f>
        <v>41.18</v>
      </c>
      <c r="AY58" t="str">
        <f>FO_Candidato[[#This Row],[LONGITUDE_P3]]&amp;"°"&amp;FO_Candidato[[#This Row],[LONGITUDE_P4]]&amp;"'"&amp;FO_Candidato[[#This Row],[LONGITUDE - P6]]&amp;"""S"</f>
        <v>43°55'41.18"S</v>
      </c>
    </row>
    <row r="59" spans="1:51" x14ac:dyDescent="0.3">
      <c r="A59" t="s">
        <v>24299</v>
      </c>
      <c r="B59" t="s">
        <v>23809</v>
      </c>
      <c r="C59" t="s">
        <v>308</v>
      </c>
      <c r="D59" t="s">
        <v>24300</v>
      </c>
      <c r="E59" t="s">
        <v>24300</v>
      </c>
      <c r="F59" t="s">
        <v>24301</v>
      </c>
      <c r="G59" t="s">
        <v>23889</v>
      </c>
      <c r="I59" t="s">
        <v>23813</v>
      </c>
      <c r="J59" t="s">
        <v>24256</v>
      </c>
      <c r="K59" t="s">
        <v>24302</v>
      </c>
      <c r="M59" t="s">
        <v>23835</v>
      </c>
      <c r="N59" t="s">
        <v>24282</v>
      </c>
      <c r="U59" t="s">
        <v>23823</v>
      </c>
      <c r="V59">
        <v>60</v>
      </c>
      <c r="W59">
        <v>-25302712</v>
      </c>
      <c r="X59">
        <v>-51151757</v>
      </c>
      <c r="Y59">
        <v>771</v>
      </c>
      <c r="Z59" t="s">
        <v>24303</v>
      </c>
      <c r="AB59" t="s">
        <v>23825</v>
      </c>
      <c r="AD59" t="s">
        <v>1491</v>
      </c>
      <c r="AH59" t="s">
        <v>24304</v>
      </c>
      <c r="AI59" t="s">
        <v>23827</v>
      </c>
      <c r="AJ59" t="s">
        <v>24305</v>
      </c>
      <c r="AK59">
        <v>84400000</v>
      </c>
      <c r="AL59">
        <f>VALUE(TRIM(FO_Candidato[[#This Row],[1.21 Latitude]]))</f>
        <v>-25302712</v>
      </c>
      <c r="AM59">
        <f>FO_Candidato[[#This Row],[LATITUDE_P1]]/1000000</f>
        <v>-25.302712</v>
      </c>
      <c r="AN59">
        <f>INT(ABS(FO_Candidato[[#This Row],[LATITUDE_P2]]))</f>
        <v>25</v>
      </c>
      <c r="AO59">
        <f>INT((ABS(FO_Candidato[[#This Row],[LATITUDE_P2]])-INT(ABS(FO_Candidato[[#This Row],[LATITUDE_P2]])))*60)</f>
        <v>18</v>
      </c>
      <c r="AP59" s="73">
        <f t="shared" si="0"/>
        <v>9.76</v>
      </c>
      <c r="AQ59" t="str">
        <f>SUBSTITUTE(TEXT(FO_Candidato[[#This Row],[LATITUDE_P5]],"0,00"),",",".")</f>
        <v>9.76</v>
      </c>
      <c r="AR59" t="str">
        <f>FO_Candidato[[#This Row],[LATITUDE_P3]]&amp;"°"&amp;FO_Candidato[[#This Row],[LATITUDE_P4]]&amp;"'"&amp;FO_Candidato[[#This Row],[LATITUDE - P6]]&amp;"""S"</f>
        <v>25°18'9.76"S</v>
      </c>
      <c r="AS59">
        <f>VALUE(TRIM(FO_Candidato[[#This Row],[longitude]]))</f>
        <v>-51151757</v>
      </c>
      <c r="AT59">
        <f>FO_Candidato[[#This Row],[LONGITUDE_P1]]/1000000</f>
        <v>-51.151757000000003</v>
      </c>
      <c r="AU59">
        <f>INT(ABS(FO_Candidato[[#This Row],[LONGITUDE_P2]]))</f>
        <v>51</v>
      </c>
      <c r="AV59">
        <f>INT((ABS(FO_Candidato[[#This Row],[LONGITUDE_P2]])-INT(ABS(FO_Candidato[[#This Row],[LONGITUDE_P2]])))*60)</f>
        <v>9</v>
      </c>
      <c r="AW59" s="73">
        <f t="shared" si="1"/>
        <v>6.33</v>
      </c>
      <c r="AX59" t="str">
        <f>SUBSTITUTE(TEXT(FO_Candidato[[#This Row],[LONGITUDE_P5]],"0,00"),",",".")</f>
        <v>6.33</v>
      </c>
      <c r="AY59" t="str">
        <f>FO_Candidato[[#This Row],[LONGITUDE_P3]]&amp;"°"&amp;FO_Candidato[[#This Row],[LONGITUDE_P4]]&amp;"'"&amp;FO_Candidato[[#This Row],[LONGITUDE - P6]]&amp;"""S"</f>
        <v>51°9'6.33"S</v>
      </c>
    </row>
    <row r="60" spans="1:51" x14ac:dyDescent="0.3">
      <c r="A60" t="s">
        <v>24306</v>
      </c>
      <c r="B60" t="s">
        <v>23809</v>
      </c>
      <c r="C60" t="s">
        <v>308</v>
      </c>
      <c r="D60" t="s">
        <v>24307</v>
      </c>
      <c r="E60" t="s">
        <v>24307</v>
      </c>
      <c r="F60" t="s">
        <v>24308</v>
      </c>
      <c r="G60" t="s">
        <v>23889</v>
      </c>
      <c r="I60" t="s">
        <v>23813</v>
      </c>
      <c r="K60" t="s">
        <v>24020</v>
      </c>
      <c r="M60" t="s">
        <v>23835</v>
      </c>
      <c r="N60" t="s">
        <v>24282</v>
      </c>
      <c r="U60" t="s">
        <v>23823</v>
      </c>
      <c r="V60">
        <v>60</v>
      </c>
      <c r="W60">
        <v>-2542934</v>
      </c>
      <c r="X60">
        <v>-52010287</v>
      </c>
      <c r="Y60">
        <v>816</v>
      </c>
      <c r="Z60" t="s">
        <v>24309</v>
      </c>
      <c r="AB60" t="s">
        <v>23825</v>
      </c>
      <c r="AD60" t="s">
        <v>1491</v>
      </c>
      <c r="AH60" t="s">
        <v>24310</v>
      </c>
      <c r="AI60" t="s">
        <v>23827</v>
      </c>
      <c r="AJ60" t="s">
        <v>24311</v>
      </c>
      <c r="AK60">
        <v>85140000</v>
      </c>
      <c r="AL60">
        <f>VALUE(TRIM(FO_Candidato[[#This Row],[1.21 Latitude]]))</f>
        <v>-2542934</v>
      </c>
      <c r="AM60">
        <f>FO_Candidato[[#This Row],[LATITUDE_P1]]/1000000</f>
        <v>-2.5429339999999998</v>
      </c>
      <c r="AN60">
        <f>INT(ABS(FO_Candidato[[#This Row],[LATITUDE_P2]]))</f>
        <v>2</v>
      </c>
      <c r="AO60">
        <f>INT((ABS(FO_Candidato[[#This Row],[LATITUDE_P2]])-INT(ABS(FO_Candidato[[#This Row],[LATITUDE_P2]])))*60)</f>
        <v>32</v>
      </c>
      <c r="AP60" s="73">
        <f t="shared" si="0"/>
        <v>34.56</v>
      </c>
      <c r="AQ60" t="str">
        <f>SUBSTITUTE(TEXT(FO_Candidato[[#This Row],[LATITUDE_P5]],"0,00"),",",".")</f>
        <v>34.56</v>
      </c>
      <c r="AR60" t="str">
        <f>FO_Candidato[[#This Row],[LATITUDE_P3]]&amp;"°"&amp;FO_Candidato[[#This Row],[LATITUDE_P4]]&amp;"'"&amp;FO_Candidato[[#This Row],[LATITUDE - P6]]&amp;"""S"</f>
        <v>2°32'34.56"S</v>
      </c>
      <c r="AS60">
        <f>VALUE(TRIM(FO_Candidato[[#This Row],[longitude]]))</f>
        <v>-52010287</v>
      </c>
      <c r="AT60">
        <f>FO_Candidato[[#This Row],[LONGITUDE_P1]]/1000000</f>
        <v>-52.010286999999998</v>
      </c>
      <c r="AU60">
        <f>INT(ABS(FO_Candidato[[#This Row],[LONGITUDE_P2]]))</f>
        <v>52</v>
      </c>
      <c r="AV60">
        <f>INT((ABS(FO_Candidato[[#This Row],[LONGITUDE_P2]])-INT(ABS(FO_Candidato[[#This Row],[LONGITUDE_P2]])))*60)</f>
        <v>0</v>
      </c>
      <c r="AW60" s="73">
        <f t="shared" si="1"/>
        <v>37.03</v>
      </c>
      <c r="AX60" t="str">
        <f>SUBSTITUTE(TEXT(FO_Candidato[[#This Row],[LONGITUDE_P5]],"0,00"),",",".")</f>
        <v>37.03</v>
      </c>
      <c r="AY60" t="str">
        <f>FO_Candidato[[#This Row],[LONGITUDE_P3]]&amp;"°"&amp;FO_Candidato[[#This Row],[LONGITUDE_P4]]&amp;"'"&amp;FO_Candidato[[#This Row],[LONGITUDE - P6]]&amp;"""S"</f>
        <v>52°0'37.03"S</v>
      </c>
    </row>
    <row r="61" spans="1:51" x14ac:dyDescent="0.3">
      <c r="A61" t="s">
        <v>24312</v>
      </c>
      <c r="B61" t="s">
        <v>23809</v>
      </c>
      <c r="C61" t="s">
        <v>23738</v>
      </c>
      <c r="D61" t="s">
        <v>24313</v>
      </c>
      <c r="E61" t="s">
        <v>24313</v>
      </c>
      <c r="F61" t="s">
        <v>24314</v>
      </c>
      <c r="G61" t="s">
        <v>23889</v>
      </c>
      <c r="I61" t="s">
        <v>23813</v>
      </c>
      <c r="K61" t="s">
        <v>24315</v>
      </c>
      <c r="M61" t="s">
        <v>23835</v>
      </c>
      <c r="N61" t="s">
        <v>24086</v>
      </c>
      <c r="U61" t="s">
        <v>23823</v>
      </c>
      <c r="V61">
        <v>30</v>
      </c>
      <c r="W61">
        <v>-19815115</v>
      </c>
      <c r="X61">
        <v>-44091313</v>
      </c>
      <c r="Y61">
        <v>902</v>
      </c>
      <c r="Z61" t="s">
        <v>24316</v>
      </c>
      <c r="AB61" t="s">
        <v>23825</v>
      </c>
      <c r="AD61" t="s">
        <v>1491</v>
      </c>
      <c r="AH61" t="s">
        <v>24317</v>
      </c>
      <c r="AI61" t="s">
        <v>24061</v>
      </c>
      <c r="AJ61" t="s">
        <v>24318</v>
      </c>
      <c r="AK61">
        <v>33836073</v>
      </c>
      <c r="AL61">
        <f>VALUE(TRIM(FO_Candidato[[#This Row],[1.21 Latitude]]))</f>
        <v>-19815115</v>
      </c>
      <c r="AM61">
        <f>FO_Candidato[[#This Row],[LATITUDE_P1]]/1000000</f>
        <v>-19.815114999999999</v>
      </c>
      <c r="AN61">
        <f>INT(ABS(FO_Candidato[[#This Row],[LATITUDE_P2]]))</f>
        <v>19</v>
      </c>
      <c r="AO61">
        <f>INT((ABS(FO_Candidato[[#This Row],[LATITUDE_P2]])-INT(ABS(FO_Candidato[[#This Row],[LATITUDE_P2]])))*60)</f>
        <v>48</v>
      </c>
      <c r="AP61" s="73">
        <f t="shared" si="0"/>
        <v>54.41</v>
      </c>
      <c r="AQ61" t="str">
        <f>SUBSTITUTE(TEXT(FO_Candidato[[#This Row],[LATITUDE_P5]],"0,00"),",",".")</f>
        <v>54.41</v>
      </c>
      <c r="AR61" t="str">
        <f>FO_Candidato[[#This Row],[LATITUDE_P3]]&amp;"°"&amp;FO_Candidato[[#This Row],[LATITUDE_P4]]&amp;"'"&amp;FO_Candidato[[#This Row],[LATITUDE - P6]]&amp;"""S"</f>
        <v>19°48'54.41"S</v>
      </c>
      <c r="AS61">
        <f>VALUE(TRIM(FO_Candidato[[#This Row],[longitude]]))</f>
        <v>-44091313</v>
      </c>
      <c r="AT61">
        <f>FO_Candidato[[#This Row],[LONGITUDE_P1]]/1000000</f>
        <v>-44.091313</v>
      </c>
      <c r="AU61">
        <f>INT(ABS(FO_Candidato[[#This Row],[LONGITUDE_P2]]))</f>
        <v>44</v>
      </c>
      <c r="AV61">
        <f>INT((ABS(FO_Candidato[[#This Row],[LONGITUDE_P2]])-INT(ABS(FO_Candidato[[#This Row],[LONGITUDE_P2]])))*60)</f>
        <v>5</v>
      </c>
      <c r="AW61" s="73">
        <f t="shared" si="1"/>
        <v>28.73</v>
      </c>
      <c r="AX61" t="str">
        <f>SUBSTITUTE(TEXT(FO_Candidato[[#This Row],[LONGITUDE_P5]],"0,00"),",",".")</f>
        <v>28.73</v>
      </c>
      <c r="AY61" t="str">
        <f>FO_Candidato[[#This Row],[LONGITUDE_P3]]&amp;"°"&amp;FO_Candidato[[#This Row],[LONGITUDE_P4]]&amp;"'"&amp;FO_Candidato[[#This Row],[LONGITUDE - P6]]&amp;"""S"</f>
        <v>44°5'28.73"S</v>
      </c>
    </row>
    <row r="62" spans="1:51" x14ac:dyDescent="0.3">
      <c r="A62" t="s">
        <v>24319</v>
      </c>
      <c r="B62" t="s">
        <v>23809</v>
      </c>
      <c r="C62" t="s">
        <v>23738</v>
      </c>
      <c r="D62" t="s">
        <v>24320</v>
      </c>
      <c r="E62" t="s">
        <v>24320</v>
      </c>
      <c r="F62" t="s">
        <v>24321</v>
      </c>
      <c r="G62" t="s">
        <v>23889</v>
      </c>
      <c r="I62" t="s">
        <v>23832</v>
      </c>
      <c r="K62" t="s">
        <v>24322</v>
      </c>
      <c r="M62" t="s">
        <v>23835</v>
      </c>
      <c r="N62" t="s">
        <v>24086</v>
      </c>
      <c r="U62" t="s">
        <v>23823</v>
      </c>
      <c r="V62">
        <v>60</v>
      </c>
      <c r="W62">
        <v>-19698</v>
      </c>
      <c r="X62">
        <v>-44175983</v>
      </c>
      <c r="Y62">
        <v>871</v>
      </c>
      <c r="Z62" t="s">
        <v>24323</v>
      </c>
      <c r="AB62" t="s">
        <v>23825</v>
      </c>
      <c r="AD62" t="s">
        <v>1491</v>
      </c>
      <c r="AH62" t="s">
        <v>24324</v>
      </c>
      <c r="AI62" t="s">
        <v>24061</v>
      </c>
      <c r="AJ62" t="s">
        <v>24325</v>
      </c>
      <c r="AK62">
        <v>35740000</v>
      </c>
      <c r="AL62">
        <f>VALUE(TRIM(FO_Candidato[[#This Row],[1.21 Latitude]]))</f>
        <v>-19698</v>
      </c>
      <c r="AM62">
        <f>FO_Candidato[[#This Row],[LATITUDE_P1]]/1000000</f>
        <v>-1.9698E-2</v>
      </c>
      <c r="AN62">
        <f>INT(ABS(FO_Candidato[[#This Row],[LATITUDE_P2]]))</f>
        <v>0</v>
      </c>
      <c r="AO62">
        <f>INT((ABS(FO_Candidato[[#This Row],[LATITUDE_P2]])-INT(ABS(FO_Candidato[[#This Row],[LATITUDE_P2]])))*60)</f>
        <v>1</v>
      </c>
      <c r="AP62" s="73">
        <f t="shared" si="0"/>
        <v>10.91</v>
      </c>
      <c r="AQ62" t="str">
        <f>SUBSTITUTE(TEXT(FO_Candidato[[#This Row],[LATITUDE_P5]],"0,00"),",",".")</f>
        <v>10.91</v>
      </c>
      <c r="AR62" t="str">
        <f>FO_Candidato[[#This Row],[LATITUDE_P3]]&amp;"°"&amp;FO_Candidato[[#This Row],[LATITUDE_P4]]&amp;"'"&amp;FO_Candidato[[#This Row],[LATITUDE - P6]]&amp;"""S"</f>
        <v>0°1'10.91"S</v>
      </c>
      <c r="AS62">
        <f>VALUE(TRIM(FO_Candidato[[#This Row],[longitude]]))</f>
        <v>-44175983</v>
      </c>
      <c r="AT62">
        <f>FO_Candidato[[#This Row],[LONGITUDE_P1]]/1000000</f>
        <v>-44.175983000000002</v>
      </c>
      <c r="AU62">
        <f>INT(ABS(FO_Candidato[[#This Row],[LONGITUDE_P2]]))</f>
        <v>44</v>
      </c>
      <c r="AV62">
        <f>INT((ABS(FO_Candidato[[#This Row],[LONGITUDE_P2]])-INT(ABS(FO_Candidato[[#This Row],[LONGITUDE_P2]])))*60)</f>
        <v>10</v>
      </c>
      <c r="AW62" s="73">
        <f t="shared" si="1"/>
        <v>33.54</v>
      </c>
      <c r="AX62" t="str">
        <f>SUBSTITUTE(TEXT(FO_Candidato[[#This Row],[LONGITUDE_P5]],"0,00"),",",".")</f>
        <v>33.54</v>
      </c>
      <c r="AY62" t="str">
        <f>FO_Candidato[[#This Row],[LONGITUDE_P3]]&amp;"°"&amp;FO_Candidato[[#This Row],[LONGITUDE_P4]]&amp;"'"&amp;FO_Candidato[[#This Row],[LONGITUDE - P6]]&amp;"""S"</f>
        <v>44°10'33.54"S</v>
      </c>
    </row>
    <row r="63" spans="1:51" x14ac:dyDescent="0.3">
      <c r="A63" t="s">
        <v>24326</v>
      </c>
      <c r="B63" t="s">
        <v>23809</v>
      </c>
      <c r="C63" t="s">
        <v>23738</v>
      </c>
      <c r="D63" t="s">
        <v>24327</v>
      </c>
      <c r="E63" t="s">
        <v>24327</v>
      </c>
      <c r="F63" t="s">
        <v>24328</v>
      </c>
      <c r="G63" t="s">
        <v>23889</v>
      </c>
      <c r="I63" t="s">
        <v>23832</v>
      </c>
      <c r="K63" t="s">
        <v>24020</v>
      </c>
      <c r="M63" t="s">
        <v>23835</v>
      </c>
      <c r="N63" t="s">
        <v>24086</v>
      </c>
      <c r="U63" t="s">
        <v>23823</v>
      </c>
      <c r="V63">
        <v>60</v>
      </c>
      <c r="W63">
        <v>-18249586</v>
      </c>
      <c r="X63">
        <v>-45164606</v>
      </c>
      <c r="Y63">
        <v>784</v>
      </c>
      <c r="Z63" t="s">
        <v>24329</v>
      </c>
      <c r="AB63" t="s">
        <v>23825</v>
      </c>
      <c r="AD63" t="s">
        <v>1491</v>
      </c>
      <c r="AH63" t="s">
        <v>24330</v>
      </c>
      <c r="AI63" t="s">
        <v>24061</v>
      </c>
      <c r="AJ63" t="s">
        <v>24331</v>
      </c>
      <c r="AK63">
        <v>39205000</v>
      </c>
      <c r="AL63">
        <f>VALUE(TRIM(FO_Candidato[[#This Row],[1.21 Latitude]]))</f>
        <v>-18249586</v>
      </c>
      <c r="AM63">
        <f>FO_Candidato[[#This Row],[LATITUDE_P1]]/1000000</f>
        <v>-18.249586000000001</v>
      </c>
      <c r="AN63">
        <f>INT(ABS(FO_Candidato[[#This Row],[LATITUDE_P2]]))</f>
        <v>18</v>
      </c>
      <c r="AO63">
        <f>INT((ABS(FO_Candidato[[#This Row],[LATITUDE_P2]])-INT(ABS(FO_Candidato[[#This Row],[LATITUDE_P2]])))*60)</f>
        <v>14</v>
      </c>
      <c r="AP63" s="73">
        <f t="shared" si="0"/>
        <v>58.51</v>
      </c>
      <c r="AQ63" t="str">
        <f>SUBSTITUTE(TEXT(FO_Candidato[[#This Row],[LATITUDE_P5]],"0,00"),",",".")</f>
        <v>58.51</v>
      </c>
      <c r="AR63" t="str">
        <f>FO_Candidato[[#This Row],[LATITUDE_P3]]&amp;"°"&amp;FO_Candidato[[#This Row],[LATITUDE_P4]]&amp;"'"&amp;FO_Candidato[[#This Row],[LATITUDE - P6]]&amp;"""S"</f>
        <v>18°14'58.51"S</v>
      </c>
      <c r="AS63">
        <f>VALUE(TRIM(FO_Candidato[[#This Row],[longitude]]))</f>
        <v>-45164606</v>
      </c>
      <c r="AT63">
        <f>FO_Candidato[[#This Row],[LONGITUDE_P1]]/1000000</f>
        <v>-45.164605999999999</v>
      </c>
      <c r="AU63">
        <f>INT(ABS(FO_Candidato[[#This Row],[LONGITUDE_P2]]))</f>
        <v>45</v>
      </c>
      <c r="AV63">
        <f>INT((ABS(FO_Candidato[[#This Row],[LONGITUDE_P2]])-INT(ABS(FO_Candidato[[#This Row],[LONGITUDE_P2]])))*60)</f>
        <v>9</v>
      </c>
      <c r="AW63" s="73">
        <f t="shared" si="1"/>
        <v>52.58</v>
      </c>
      <c r="AX63" t="str">
        <f>SUBSTITUTE(TEXT(FO_Candidato[[#This Row],[LONGITUDE_P5]],"0,00"),",",".")</f>
        <v>52.58</v>
      </c>
      <c r="AY63" t="str">
        <f>FO_Candidato[[#This Row],[LONGITUDE_P3]]&amp;"°"&amp;FO_Candidato[[#This Row],[LONGITUDE_P4]]&amp;"'"&amp;FO_Candidato[[#This Row],[LONGITUDE - P6]]&amp;"""S"</f>
        <v>45°9'52.58"S</v>
      </c>
    </row>
    <row r="64" spans="1:51" x14ac:dyDescent="0.3">
      <c r="A64" t="s">
        <v>24332</v>
      </c>
      <c r="B64" t="s">
        <v>23809</v>
      </c>
      <c r="C64" t="s">
        <v>23738</v>
      </c>
      <c r="D64" t="s">
        <v>23735</v>
      </c>
      <c r="E64" t="s">
        <v>23735</v>
      </c>
      <c r="F64" t="s">
        <v>23737</v>
      </c>
      <c r="G64" t="s">
        <v>23889</v>
      </c>
      <c r="I64" t="s">
        <v>23832</v>
      </c>
      <c r="K64" t="s">
        <v>24333</v>
      </c>
      <c r="M64" t="s">
        <v>23835</v>
      </c>
      <c r="N64" t="s">
        <v>24086</v>
      </c>
      <c r="U64" t="s">
        <v>23823</v>
      </c>
      <c r="V64">
        <v>60</v>
      </c>
      <c r="W64">
        <v>-18481749</v>
      </c>
      <c r="X64">
        <v>-4506658</v>
      </c>
      <c r="Y64">
        <v>840</v>
      </c>
      <c r="Z64" t="s">
        <v>24334</v>
      </c>
      <c r="AB64" t="s">
        <v>23825</v>
      </c>
      <c r="AD64" t="s">
        <v>1491</v>
      </c>
      <c r="AH64" t="s">
        <v>24335</v>
      </c>
      <c r="AI64" t="s">
        <v>24061</v>
      </c>
      <c r="AJ64" t="s">
        <v>24331</v>
      </c>
      <c r="AK64">
        <v>39205000</v>
      </c>
      <c r="AL64">
        <f>VALUE(TRIM(FO_Candidato[[#This Row],[1.21 Latitude]]))</f>
        <v>-18481749</v>
      </c>
      <c r="AM64">
        <f>FO_Candidato[[#This Row],[LATITUDE_P1]]/1000000</f>
        <v>-18.481749000000001</v>
      </c>
      <c r="AN64">
        <f>INT(ABS(FO_Candidato[[#This Row],[LATITUDE_P2]]))</f>
        <v>18</v>
      </c>
      <c r="AO64">
        <f>INT((ABS(FO_Candidato[[#This Row],[LATITUDE_P2]])-INT(ABS(FO_Candidato[[#This Row],[LATITUDE_P2]])))*60)</f>
        <v>28</v>
      </c>
      <c r="AP64" s="73">
        <f t="shared" si="0"/>
        <v>54.3</v>
      </c>
      <c r="AQ64" t="str">
        <f>SUBSTITUTE(TEXT(FO_Candidato[[#This Row],[LATITUDE_P5]],"0,00"),",",".")</f>
        <v>54.30</v>
      </c>
      <c r="AR64" t="str">
        <f>FO_Candidato[[#This Row],[LATITUDE_P3]]&amp;"°"&amp;FO_Candidato[[#This Row],[LATITUDE_P4]]&amp;"'"&amp;FO_Candidato[[#This Row],[LATITUDE - P6]]&amp;"""S"</f>
        <v>18°28'54.30"S</v>
      </c>
      <c r="AS64">
        <f>VALUE(TRIM(FO_Candidato[[#This Row],[longitude]]))</f>
        <v>-4506658</v>
      </c>
      <c r="AT64">
        <f>FO_Candidato[[#This Row],[LONGITUDE_P1]]/1000000</f>
        <v>-4.5066579999999998</v>
      </c>
      <c r="AU64">
        <f>INT(ABS(FO_Candidato[[#This Row],[LONGITUDE_P2]]))</f>
        <v>4</v>
      </c>
      <c r="AV64">
        <f>INT((ABS(FO_Candidato[[#This Row],[LONGITUDE_P2]])-INT(ABS(FO_Candidato[[#This Row],[LONGITUDE_P2]])))*60)</f>
        <v>30</v>
      </c>
      <c r="AW64" s="73">
        <f t="shared" si="1"/>
        <v>23.97</v>
      </c>
      <c r="AX64" t="str">
        <f>SUBSTITUTE(TEXT(FO_Candidato[[#This Row],[LONGITUDE_P5]],"0,00"),",",".")</f>
        <v>23.97</v>
      </c>
      <c r="AY64" t="str">
        <f>FO_Candidato[[#This Row],[LONGITUDE_P3]]&amp;"°"&amp;FO_Candidato[[#This Row],[LONGITUDE_P4]]&amp;"'"&amp;FO_Candidato[[#This Row],[LONGITUDE - P6]]&amp;"""S"</f>
        <v>4°30'23.97"S</v>
      </c>
    </row>
    <row r="65" spans="1:51" x14ac:dyDescent="0.3">
      <c r="A65" t="s">
        <v>24336</v>
      </c>
      <c r="B65" t="s">
        <v>23809</v>
      </c>
      <c r="C65" t="s">
        <v>23738</v>
      </c>
      <c r="D65" t="s">
        <v>24337</v>
      </c>
      <c r="E65" t="s">
        <v>24337</v>
      </c>
      <c r="F65" t="s">
        <v>24338</v>
      </c>
      <c r="G65" t="s">
        <v>23889</v>
      </c>
      <c r="I65" t="s">
        <v>23832</v>
      </c>
      <c r="K65" t="s">
        <v>24339</v>
      </c>
      <c r="M65" t="s">
        <v>23835</v>
      </c>
      <c r="N65" t="s">
        <v>24058</v>
      </c>
      <c r="U65" t="s">
        <v>23823</v>
      </c>
      <c r="V65">
        <v>60</v>
      </c>
      <c r="W65">
        <v>-18391993</v>
      </c>
      <c r="X65">
        <v>-45101291</v>
      </c>
      <c r="Y65">
        <v>811</v>
      </c>
      <c r="Z65" t="s">
        <v>24340</v>
      </c>
      <c r="AB65" t="s">
        <v>23825</v>
      </c>
      <c r="AD65" t="s">
        <v>1491</v>
      </c>
      <c r="AH65" t="s">
        <v>24341</v>
      </c>
      <c r="AI65" t="s">
        <v>24061</v>
      </c>
      <c r="AJ65" t="s">
        <v>24339</v>
      </c>
      <c r="AL65">
        <f>VALUE(TRIM(FO_Candidato[[#This Row],[1.21 Latitude]]))</f>
        <v>-18391993</v>
      </c>
      <c r="AM65">
        <f>FO_Candidato[[#This Row],[LATITUDE_P1]]/1000000</f>
        <v>-18.391992999999999</v>
      </c>
      <c r="AN65">
        <f>INT(ABS(FO_Candidato[[#This Row],[LATITUDE_P2]]))</f>
        <v>18</v>
      </c>
      <c r="AO65">
        <f>INT((ABS(FO_Candidato[[#This Row],[LATITUDE_P2]])-INT(ABS(FO_Candidato[[#This Row],[LATITUDE_P2]])))*60)</f>
        <v>23</v>
      </c>
      <c r="AP65" s="73">
        <f t="shared" si="0"/>
        <v>31.17</v>
      </c>
      <c r="AQ65" t="str">
        <f>SUBSTITUTE(TEXT(FO_Candidato[[#This Row],[LATITUDE_P5]],"0,00"),",",".")</f>
        <v>31.17</v>
      </c>
      <c r="AR65" t="str">
        <f>FO_Candidato[[#This Row],[LATITUDE_P3]]&amp;"°"&amp;FO_Candidato[[#This Row],[LATITUDE_P4]]&amp;"'"&amp;FO_Candidato[[#This Row],[LATITUDE - P6]]&amp;"""S"</f>
        <v>18°23'31.17"S</v>
      </c>
      <c r="AS65">
        <f>VALUE(TRIM(FO_Candidato[[#This Row],[longitude]]))</f>
        <v>-45101291</v>
      </c>
      <c r="AT65">
        <f>FO_Candidato[[#This Row],[LONGITUDE_P1]]/1000000</f>
        <v>-45.101291000000003</v>
      </c>
      <c r="AU65">
        <f>INT(ABS(FO_Candidato[[#This Row],[LONGITUDE_P2]]))</f>
        <v>45</v>
      </c>
      <c r="AV65">
        <f>INT((ABS(FO_Candidato[[#This Row],[LONGITUDE_P2]])-INT(ABS(FO_Candidato[[#This Row],[LONGITUDE_P2]])))*60)</f>
        <v>6</v>
      </c>
      <c r="AW65" s="73">
        <f t="shared" si="1"/>
        <v>4.6500000000000004</v>
      </c>
      <c r="AX65" t="str">
        <f>SUBSTITUTE(TEXT(FO_Candidato[[#This Row],[LONGITUDE_P5]],"0,00"),",",".")</f>
        <v>4.65</v>
      </c>
      <c r="AY65" t="str">
        <f>FO_Candidato[[#This Row],[LONGITUDE_P3]]&amp;"°"&amp;FO_Candidato[[#This Row],[LONGITUDE_P4]]&amp;"'"&amp;FO_Candidato[[#This Row],[LONGITUDE - P6]]&amp;"""S"</f>
        <v>45°6'4.65"S</v>
      </c>
    </row>
    <row r="66" spans="1:51" x14ac:dyDescent="0.3">
      <c r="A66" t="s">
        <v>24342</v>
      </c>
      <c r="B66" t="s">
        <v>23809</v>
      </c>
      <c r="C66" t="s">
        <v>23738</v>
      </c>
      <c r="D66" t="s">
        <v>24343</v>
      </c>
      <c r="E66" t="s">
        <v>24343</v>
      </c>
      <c r="F66" t="s">
        <v>24344</v>
      </c>
      <c r="G66" t="s">
        <v>23889</v>
      </c>
      <c r="I66" t="s">
        <v>23813</v>
      </c>
      <c r="K66" t="s">
        <v>24117</v>
      </c>
      <c r="M66" t="s">
        <v>23835</v>
      </c>
      <c r="N66" t="s">
        <v>24086</v>
      </c>
      <c r="U66" t="s">
        <v>23823</v>
      </c>
      <c r="V66">
        <v>70</v>
      </c>
      <c r="W66">
        <v>-17063383</v>
      </c>
      <c r="X66">
        <v>-47119112</v>
      </c>
      <c r="Y66">
        <v>916</v>
      </c>
      <c r="Z66" t="s">
        <v>24345</v>
      </c>
      <c r="AB66" t="s">
        <v>23825</v>
      </c>
      <c r="AD66" t="s">
        <v>1491</v>
      </c>
      <c r="AH66" t="s">
        <v>24346</v>
      </c>
      <c r="AI66" t="s">
        <v>24061</v>
      </c>
      <c r="AJ66" t="s">
        <v>24120</v>
      </c>
      <c r="AK66">
        <v>38600000</v>
      </c>
      <c r="AL66">
        <f>VALUE(TRIM(FO_Candidato[[#This Row],[1.21 Latitude]]))</f>
        <v>-17063383</v>
      </c>
      <c r="AM66">
        <f>FO_Candidato[[#This Row],[LATITUDE_P1]]/1000000</f>
        <v>-17.063383000000002</v>
      </c>
      <c r="AN66">
        <f>INT(ABS(FO_Candidato[[#This Row],[LATITUDE_P2]]))</f>
        <v>17</v>
      </c>
      <c r="AO66">
        <f>INT((ABS(FO_Candidato[[#This Row],[LATITUDE_P2]])-INT(ABS(FO_Candidato[[#This Row],[LATITUDE_P2]])))*60)</f>
        <v>3</v>
      </c>
      <c r="AP66" s="73">
        <f t="shared" ref="AP66:AP129" si="2">ROUND(MOD(ABS(AL66/1000000)*3600,60),2)</f>
        <v>48.18</v>
      </c>
      <c r="AQ66" t="str">
        <f>SUBSTITUTE(TEXT(FO_Candidato[[#This Row],[LATITUDE_P5]],"0,00"),",",".")</f>
        <v>48.18</v>
      </c>
      <c r="AR66" t="str">
        <f>FO_Candidato[[#This Row],[LATITUDE_P3]]&amp;"°"&amp;FO_Candidato[[#This Row],[LATITUDE_P4]]&amp;"'"&amp;FO_Candidato[[#This Row],[LATITUDE - P6]]&amp;"""S"</f>
        <v>17°3'48.18"S</v>
      </c>
      <c r="AS66">
        <f>VALUE(TRIM(FO_Candidato[[#This Row],[longitude]]))</f>
        <v>-47119112</v>
      </c>
      <c r="AT66">
        <f>FO_Candidato[[#This Row],[LONGITUDE_P1]]/1000000</f>
        <v>-47.119112000000001</v>
      </c>
      <c r="AU66">
        <f>INT(ABS(FO_Candidato[[#This Row],[LONGITUDE_P2]]))</f>
        <v>47</v>
      </c>
      <c r="AV66">
        <f>INT((ABS(FO_Candidato[[#This Row],[LONGITUDE_P2]])-INT(ABS(FO_Candidato[[#This Row],[LONGITUDE_P2]])))*60)</f>
        <v>7</v>
      </c>
      <c r="AW66" s="73">
        <f t="shared" ref="AW66:AW129" si="3">ROUND(MOD(ABS(AS66/1000000)*3600,60),2)</f>
        <v>8.8000000000000007</v>
      </c>
      <c r="AX66" t="str">
        <f>SUBSTITUTE(TEXT(FO_Candidato[[#This Row],[LONGITUDE_P5]],"0,00"),",",".")</f>
        <v>8.80</v>
      </c>
      <c r="AY66" t="str">
        <f>FO_Candidato[[#This Row],[LONGITUDE_P3]]&amp;"°"&amp;FO_Candidato[[#This Row],[LONGITUDE_P4]]&amp;"'"&amp;FO_Candidato[[#This Row],[LONGITUDE - P6]]&amp;"""S"</f>
        <v>47°7'8.80"S</v>
      </c>
    </row>
    <row r="67" spans="1:51" x14ac:dyDescent="0.3">
      <c r="A67" t="s">
        <v>24347</v>
      </c>
      <c r="B67" t="s">
        <v>23809</v>
      </c>
      <c r="C67" t="s">
        <v>23738</v>
      </c>
      <c r="D67" t="s">
        <v>24348</v>
      </c>
      <c r="E67" t="s">
        <v>24348</v>
      </c>
      <c r="F67" t="s">
        <v>24349</v>
      </c>
      <c r="G67" t="s">
        <v>23889</v>
      </c>
      <c r="I67" t="s">
        <v>23832</v>
      </c>
      <c r="K67" t="s">
        <v>24117</v>
      </c>
      <c r="M67" t="s">
        <v>23835</v>
      </c>
      <c r="N67" t="s">
        <v>24086</v>
      </c>
      <c r="U67" t="s">
        <v>23823</v>
      </c>
      <c r="V67">
        <v>60</v>
      </c>
      <c r="W67">
        <v>-17097554</v>
      </c>
      <c r="X67">
        <v>-47026963</v>
      </c>
      <c r="Y67">
        <v>946</v>
      </c>
      <c r="Z67" t="s">
        <v>24350</v>
      </c>
      <c r="AB67" t="s">
        <v>23825</v>
      </c>
      <c r="AD67" t="s">
        <v>1491</v>
      </c>
      <c r="AH67" t="s">
        <v>24351</v>
      </c>
      <c r="AI67" t="s">
        <v>24061</v>
      </c>
      <c r="AJ67" t="s">
        <v>24120</v>
      </c>
      <c r="AK67">
        <v>38600000</v>
      </c>
      <c r="AL67">
        <f>VALUE(TRIM(FO_Candidato[[#This Row],[1.21 Latitude]]))</f>
        <v>-17097554</v>
      </c>
      <c r="AM67">
        <f>FO_Candidato[[#This Row],[LATITUDE_P1]]/1000000</f>
        <v>-17.097553999999999</v>
      </c>
      <c r="AN67">
        <f>INT(ABS(FO_Candidato[[#This Row],[LATITUDE_P2]]))</f>
        <v>17</v>
      </c>
      <c r="AO67">
        <f>INT((ABS(FO_Candidato[[#This Row],[LATITUDE_P2]])-INT(ABS(FO_Candidato[[#This Row],[LATITUDE_P2]])))*60)</f>
        <v>5</v>
      </c>
      <c r="AP67" s="73">
        <f t="shared" si="2"/>
        <v>51.19</v>
      </c>
      <c r="AQ67" t="str">
        <f>SUBSTITUTE(TEXT(FO_Candidato[[#This Row],[LATITUDE_P5]],"0,00"),",",".")</f>
        <v>51.19</v>
      </c>
      <c r="AR67" t="str">
        <f>FO_Candidato[[#This Row],[LATITUDE_P3]]&amp;"°"&amp;FO_Candidato[[#This Row],[LATITUDE_P4]]&amp;"'"&amp;FO_Candidato[[#This Row],[LATITUDE - P6]]&amp;"""S"</f>
        <v>17°5'51.19"S</v>
      </c>
      <c r="AS67">
        <f>VALUE(TRIM(FO_Candidato[[#This Row],[longitude]]))</f>
        <v>-47026963</v>
      </c>
      <c r="AT67">
        <f>FO_Candidato[[#This Row],[LONGITUDE_P1]]/1000000</f>
        <v>-47.026963000000002</v>
      </c>
      <c r="AU67">
        <f>INT(ABS(FO_Candidato[[#This Row],[LONGITUDE_P2]]))</f>
        <v>47</v>
      </c>
      <c r="AV67">
        <f>INT((ABS(FO_Candidato[[#This Row],[LONGITUDE_P2]])-INT(ABS(FO_Candidato[[#This Row],[LONGITUDE_P2]])))*60)</f>
        <v>1</v>
      </c>
      <c r="AW67" s="73">
        <f t="shared" si="3"/>
        <v>37.07</v>
      </c>
      <c r="AX67" t="str">
        <f>SUBSTITUTE(TEXT(FO_Candidato[[#This Row],[LONGITUDE_P5]],"0,00"),",",".")</f>
        <v>37.07</v>
      </c>
      <c r="AY67" t="str">
        <f>FO_Candidato[[#This Row],[LONGITUDE_P3]]&amp;"°"&amp;FO_Candidato[[#This Row],[LONGITUDE_P4]]&amp;"'"&amp;FO_Candidato[[#This Row],[LONGITUDE - P6]]&amp;"""S"</f>
        <v>47°1'37.07"S</v>
      </c>
    </row>
    <row r="68" spans="1:51" x14ac:dyDescent="0.3">
      <c r="A68" t="s">
        <v>24352</v>
      </c>
      <c r="B68" t="s">
        <v>23809</v>
      </c>
      <c r="C68" t="s">
        <v>23738</v>
      </c>
      <c r="D68" t="s">
        <v>24353</v>
      </c>
      <c r="E68" t="s">
        <v>24353</v>
      </c>
      <c r="F68" t="s">
        <v>24354</v>
      </c>
      <c r="G68" t="s">
        <v>23889</v>
      </c>
      <c r="I68" t="s">
        <v>23813</v>
      </c>
      <c r="K68" t="s">
        <v>24194</v>
      </c>
      <c r="M68" t="s">
        <v>23835</v>
      </c>
      <c r="N68" t="s">
        <v>24058</v>
      </c>
      <c r="U68" t="s">
        <v>23823</v>
      </c>
      <c r="V68">
        <v>60</v>
      </c>
      <c r="W68">
        <v>-17573352</v>
      </c>
      <c r="X68">
        <v>-46495069</v>
      </c>
      <c r="Y68">
        <v>545</v>
      </c>
      <c r="Z68" t="s">
        <v>24355</v>
      </c>
      <c r="AB68" t="s">
        <v>23825</v>
      </c>
      <c r="AD68" t="s">
        <v>1491</v>
      </c>
      <c r="AH68" t="s">
        <v>24356</v>
      </c>
      <c r="AI68" t="s">
        <v>24061</v>
      </c>
      <c r="AJ68" t="s">
        <v>24197</v>
      </c>
      <c r="AL68">
        <f>VALUE(TRIM(FO_Candidato[[#This Row],[1.21 Latitude]]))</f>
        <v>-17573352</v>
      </c>
      <c r="AM68">
        <f>FO_Candidato[[#This Row],[LATITUDE_P1]]/1000000</f>
        <v>-17.573352</v>
      </c>
      <c r="AN68">
        <f>INT(ABS(FO_Candidato[[#This Row],[LATITUDE_P2]]))</f>
        <v>17</v>
      </c>
      <c r="AO68">
        <f>INT((ABS(FO_Candidato[[#This Row],[LATITUDE_P2]])-INT(ABS(FO_Candidato[[#This Row],[LATITUDE_P2]])))*60)</f>
        <v>34</v>
      </c>
      <c r="AP68" s="73">
        <f t="shared" si="2"/>
        <v>24.07</v>
      </c>
      <c r="AQ68" t="str">
        <f>SUBSTITUTE(TEXT(FO_Candidato[[#This Row],[LATITUDE_P5]],"0,00"),",",".")</f>
        <v>24.07</v>
      </c>
      <c r="AR68" t="str">
        <f>FO_Candidato[[#This Row],[LATITUDE_P3]]&amp;"°"&amp;FO_Candidato[[#This Row],[LATITUDE_P4]]&amp;"'"&amp;FO_Candidato[[#This Row],[LATITUDE - P6]]&amp;"""S"</f>
        <v>17°34'24.07"S</v>
      </c>
      <c r="AS68">
        <f>VALUE(TRIM(FO_Candidato[[#This Row],[longitude]]))</f>
        <v>-46495069</v>
      </c>
      <c r="AT68">
        <f>FO_Candidato[[#This Row],[LONGITUDE_P1]]/1000000</f>
        <v>-46.495069000000001</v>
      </c>
      <c r="AU68">
        <f>INT(ABS(FO_Candidato[[#This Row],[LONGITUDE_P2]]))</f>
        <v>46</v>
      </c>
      <c r="AV68">
        <f>INT((ABS(FO_Candidato[[#This Row],[LONGITUDE_P2]])-INT(ABS(FO_Candidato[[#This Row],[LONGITUDE_P2]])))*60)</f>
        <v>29</v>
      </c>
      <c r="AW68" s="73">
        <f t="shared" si="3"/>
        <v>42.25</v>
      </c>
      <c r="AX68" t="str">
        <f>SUBSTITUTE(TEXT(FO_Candidato[[#This Row],[LONGITUDE_P5]],"0,00"),",",".")</f>
        <v>42.25</v>
      </c>
      <c r="AY68" t="str">
        <f>FO_Candidato[[#This Row],[LONGITUDE_P3]]&amp;"°"&amp;FO_Candidato[[#This Row],[LONGITUDE_P4]]&amp;"'"&amp;FO_Candidato[[#This Row],[LONGITUDE - P6]]&amp;"""S"</f>
        <v>46°29'42.25"S</v>
      </c>
    </row>
    <row r="69" spans="1:51" x14ac:dyDescent="0.3">
      <c r="A69" t="s">
        <v>24357</v>
      </c>
      <c r="B69" t="s">
        <v>23809</v>
      </c>
      <c r="C69" t="s">
        <v>23738</v>
      </c>
      <c r="D69" t="s">
        <v>24358</v>
      </c>
      <c r="E69" t="s">
        <v>24358</v>
      </c>
      <c r="F69" t="s">
        <v>24359</v>
      </c>
      <c r="G69" t="s">
        <v>23889</v>
      </c>
      <c r="I69" t="s">
        <v>23813</v>
      </c>
      <c r="K69" t="s">
        <v>24117</v>
      </c>
      <c r="M69" t="s">
        <v>23835</v>
      </c>
      <c r="N69" t="s">
        <v>24086</v>
      </c>
      <c r="U69" t="s">
        <v>23823</v>
      </c>
      <c r="V69">
        <v>60</v>
      </c>
      <c r="W69">
        <v>-17664633</v>
      </c>
      <c r="X69">
        <v>-46350715</v>
      </c>
      <c r="Y69">
        <v>548</v>
      </c>
      <c r="Z69" t="s">
        <v>24360</v>
      </c>
      <c r="AB69" t="s">
        <v>23825</v>
      </c>
      <c r="AD69" t="s">
        <v>1491</v>
      </c>
      <c r="AH69" t="s">
        <v>24361</v>
      </c>
      <c r="AI69" t="s">
        <v>24061</v>
      </c>
      <c r="AJ69" t="s">
        <v>24161</v>
      </c>
      <c r="AK69">
        <v>38755000</v>
      </c>
      <c r="AL69">
        <f>VALUE(TRIM(FO_Candidato[[#This Row],[1.21 Latitude]]))</f>
        <v>-17664633</v>
      </c>
      <c r="AM69">
        <f>FO_Candidato[[#This Row],[LATITUDE_P1]]/1000000</f>
        <v>-17.664632999999998</v>
      </c>
      <c r="AN69">
        <f>INT(ABS(FO_Candidato[[#This Row],[LATITUDE_P2]]))</f>
        <v>17</v>
      </c>
      <c r="AO69">
        <f>INT((ABS(FO_Candidato[[#This Row],[LATITUDE_P2]])-INT(ABS(FO_Candidato[[#This Row],[LATITUDE_P2]])))*60)</f>
        <v>39</v>
      </c>
      <c r="AP69" s="73">
        <f t="shared" si="2"/>
        <v>52.68</v>
      </c>
      <c r="AQ69" t="str">
        <f>SUBSTITUTE(TEXT(FO_Candidato[[#This Row],[LATITUDE_P5]],"0,00"),",",".")</f>
        <v>52.68</v>
      </c>
      <c r="AR69" t="str">
        <f>FO_Candidato[[#This Row],[LATITUDE_P3]]&amp;"°"&amp;FO_Candidato[[#This Row],[LATITUDE_P4]]&amp;"'"&amp;FO_Candidato[[#This Row],[LATITUDE - P6]]&amp;"""S"</f>
        <v>17°39'52.68"S</v>
      </c>
      <c r="AS69">
        <f>VALUE(TRIM(FO_Candidato[[#This Row],[longitude]]))</f>
        <v>-46350715</v>
      </c>
      <c r="AT69">
        <f>FO_Candidato[[#This Row],[LONGITUDE_P1]]/1000000</f>
        <v>-46.350715000000001</v>
      </c>
      <c r="AU69">
        <f>INT(ABS(FO_Candidato[[#This Row],[LONGITUDE_P2]]))</f>
        <v>46</v>
      </c>
      <c r="AV69">
        <f>INT((ABS(FO_Candidato[[#This Row],[LONGITUDE_P2]])-INT(ABS(FO_Candidato[[#This Row],[LONGITUDE_P2]])))*60)</f>
        <v>21</v>
      </c>
      <c r="AW69" s="73">
        <f t="shared" si="3"/>
        <v>2.57</v>
      </c>
      <c r="AX69" t="str">
        <f>SUBSTITUTE(TEXT(FO_Candidato[[#This Row],[LONGITUDE_P5]],"0,00"),",",".")</f>
        <v>2.57</v>
      </c>
      <c r="AY69" t="str">
        <f>FO_Candidato[[#This Row],[LONGITUDE_P3]]&amp;"°"&amp;FO_Candidato[[#This Row],[LONGITUDE_P4]]&amp;"'"&amp;FO_Candidato[[#This Row],[LONGITUDE - P6]]&amp;"""S"</f>
        <v>46°21'2.57"S</v>
      </c>
    </row>
    <row r="70" spans="1:51" x14ac:dyDescent="0.3">
      <c r="A70" t="s">
        <v>24362</v>
      </c>
      <c r="B70" t="s">
        <v>23809</v>
      </c>
      <c r="C70" t="s">
        <v>23738</v>
      </c>
      <c r="D70" t="s">
        <v>23744</v>
      </c>
      <c r="E70" t="s">
        <v>23744</v>
      </c>
      <c r="F70" t="s">
        <v>23746</v>
      </c>
      <c r="G70" t="s">
        <v>23889</v>
      </c>
      <c r="I70" t="s">
        <v>23832</v>
      </c>
      <c r="K70" t="s">
        <v>24363</v>
      </c>
      <c r="M70" t="s">
        <v>23835</v>
      </c>
      <c r="N70" t="s">
        <v>24058</v>
      </c>
      <c r="U70" t="s">
        <v>23823</v>
      </c>
      <c r="V70">
        <v>60</v>
      </c>
      <c r="W70">
        <v>-17945381</v>
      </c>
      <c r="X70">
        <v>-46035346</v>
      </c>
      <c r="Y70">
        <v>816</v>
      </c>
      <c r="Z70" t="s">
        <v>24364</v>
      </c>
      <c r="AB70" t="s">
        <v>23825</v>
      </c>
      <c r="AD70" t="s">
        <v>1491</v>
      </c>
      <c r="AH70" t="s">
        <v>24365</v>
      </c>
      <c r="AI70" t="s">
        <v>24061</v>
      </c>
      <c r="AJ70" t="s">
        <v>24363</v>
      </c>
      <c r="AL70">
        <f>VALUE(TRIM(FO_Candidato[[#This Row],[1.21 Latitude]]))</f>
        <v>-17945381</v>
      </c>
      <c r="AM70">
        <f>FO_Candidato[[#This Row],[LATITUDE_P1]]/1000000</f>
        <v>-17.945381000000001</v>
      </c>
      <c r="AN70">
        <f>INT(ABS(FO_Candidato[[#This Row],[LATITUDE_P2]]))</f>
        <v>17</v>
      </c>
      <c r="AO70">
        <f>INT((ABS(FO_Candidato[[#This Row],[LATITUDE_P2]])-INT(ABS(FO_Candidato[[#This Row],[LATITUDE_P2]])))*60)</f>
        <v>56</v>
      </c>
      <c r="AP70" s="73">
        <f t="shared" si="2"/>
        <v>43.37</v>
      </c>
      <c r="AQ70" t="str">
        <f>SUBSTITUTE(TEXT(FO_Candidato[[#This Row],[LATITUDE_P5]],"0,00"),",",".")</f>
        <v>43.37</v>
      </c>
      <c r="AR70" t="str">
        <f>FO_Candidato[[#This Row],[LATITUDE_P3]]&amp;"°"&amp;FO_Candidato[[#This Row],[LATITUDE_P4]]&amp;"'"&amp;FO_Candidato[[#This Row],[LATITUDE - P6]]&amp;"""S"</f>
        <v>17°56'43.37"S</v>
      </c>
      <c r="AS70">
        <f>VALUE(TRIM(FO_Candidato[[#This Row],[longitude]]))</f>
        <v>-46035346</v>
      </c>
      <c r="AT70">
        <f>FO_Candidato[[#This Row],[LONGITUDE_P1]]/1000000</f>
        <v>-46.035345999999997</v>
      </c>
      <c r="AU70">
        <f>INT(ABS(FO_Candidato[[#This Row],[LONGITUDE_P2]]))</f>
        <v>46</v>
      </c>
      <c r="AV70">
        <f>INT((ABS(FO_Candidato[[#This Row],[LONGITUDE_P2]])-INT(ABS(FO_Candidato[[#This Row],[LONGITUDE_P2]])))*60)</f>
        <v>2</v>
      </c>
      <c r="AW70" s="73">
        <f t="shared" si="3"/>
        <v>7.25</v>
      </c>
      <c r="AX70" t="str">
        <f>SUBSTITUTE(TEXT(FO_Candidato[[#This Row],[LONGITUDE_P5]],"0,00"),",",".")</f>
        <v>7.25</v>
      </c>
      <c r="AY70" t="str">
        <f>FO_Candidato[[#This Row],[LONGITUDE_P3]]&amp;"°"&amp;FO_Candidato[[#This Row],[LONGITUDE_P4]]&amp;"'"&amp;FO_Candidato[[#This Row],[LONGITUDE - P6]]&amp;"""S"</f>
        <v>46°2'7.25"S</v>
      </c>
    </row>
    <row r="71" spans="1:51" x14ac:dyDescent="0.3">
      <c r="A71" t="s">
        <v>24366</v>
      </c>
      <c r="B71" t="s">
        <v>23809</v>
      </c>
      <c r="C71" t="s">
        <v>23738</v>
      </c>
      <c r="D71" t="s">
        <v>24367</v>
      </c>
      <c r="E71" t="s">
        <v>24367</v>
      </c>
      <c r="F71" t="s">
        <v>24368</v>
      </c>
      <c r="G71" t="s">
        <v>23889</v>
      </c>
      <c r="I71" t="s">
        <v>23832</v>
      </c>
      <c r="K71" t="s">
        <v>24194</v>
      </c>
      <c r="M71" t="s">
        <v>23835</v>
      </c>
      <c r="N71" t="s">
        <v>24058</v>
      </c>
      <c r="U71" t="s">
        <v>23823</v>
      </c>
      <c r="V71">
        <v>60</v>
      </c>
      <c r="W71">
        <v>-17707746</v>
      </c>
      <c r="X71">
        <v>-46278012</v>
      </c>
      <c r="Y71">
        <v>598</v>
      </c>
      <c r="Z71" t="s">
        <v>24369</v>
      </c>
      <c r="AB71" t="s">
        <v>23825</v>
      </c>
      <c r="AD71" t="s">
        <v>1491</v>
      </c>
      <c r="AH71" t="s">
        <v>24370</v>
      </c>
      <c r="AI71" t="s">
        <v>24061</v>
      </c>
      <c r="AJ71" t="s">
        <v>24363</v>
      </c>
      <c r="AL71">
        <f>VALUE(TRIM(FO_Candidato[[#This Row],[1.21 Latitude]]))</f>
        <v>-17707746</v>
      </c>
      <c r="AM71">
        <f>FO_Candidato[[#This Row],[LATITUDE_P1]]/1000000</f>
        <v>-17.707746</v>
      </c>
      <c r="AN71">
        <f>INT(ABS(FO_Candidato[[#This Row],[LATITUDE_P2]]))</f>
        <v>17</v>
      </c>
      <c r="AO71">
        <f>INT((ABS(FO_Candidato[[#This Row],[LATITUDE_P2]])-INT(ABS(FO_Candidato[[#This Row],[LATITUDE_P2]])))*60)</f>
        <v>42</v>
      </c>
      <c r="AP71" s="73">
        <f t="shared" si="2"/>
        <v>27.89</v>
      </c>
      <c r="AQ71" t="str">
        <f>SUBSTITUTE(TEXT(FO_Candidato[[#This Row],[LATITUDE_P5]],"0,00"),",",".")</f>
        <v>27.89</v>
      </c>
      <c r="AR71" t="str">
        <f>FO_Candidato[[#This Row],[LATITUDE_P3]]&amp;"°"&amp;FO_Candidato[[#This Row],[LATITUDE_P4]]&amp;"'"&amp;FO_Candidato[[#This Row],[LATITUDE - P6]]&amp;"""S"</f>
        <v>17°42'27.89"S</v>
      </c>
      <c r="AS71">
        <f>VALUE(TRIM(FO_Candidato[[#This Row],[longitude]]))</f>
        <v>-46278012</v>
      </c>
      <c r="AT71">
        <f>FO_Candidato[[#This Row],[LONGITUDE_P1]]/1000000</f>
        <v>-46.278011999999997</v>
      </c>
      <c r="AU71">
        <f>INT(ABS(FO_Candidato[[#This Row],[LONGITUDE_P2]]))</f>
        <v>46</v>
      </c>
      <c r="AV71">
        <f>INT((ABS(FO_Candidato[[#This Row],[LONGITUDE_P2]])-INT(ABS(FO_Candidato[[#This Row],[LONGITUDE_P2]])))*60)</f>
        <v>16</v>
      </c>
      <c r="AW71" s="73">
        <f t="shared" si="3"/>
        <v>40.840000000000003</v>
      </c>
      <c r="AX71" t="str">
        <f>SUBSTITUTE(TEXT(FO_Candidato[[#This Row],[LONGITUDE_P5]],"0,00"),",",".")</f>
        <v>40.84</v>
      </c>
      <c r="AY71" t="str">
        <f>FO_Candidato[[#This Row],[LONGITUDE_P3]]&amp;"°"&amp;FO_Candidato[[#This Row],[LONGITUDE_P4]]&amp;"'"&amp;FO_Candidato[[#This Row],[LONGITUDE - P6]]&amp;"""S"</f>
        <v>46°16'40.84"S</v>
      </c>
    </row>
    <row r="72" spans="1:51" x14ac:dyDescent="0.3">
      <c r="A72" t="s">
        <v>24371</v>
      </c>
      <c r="B72" t="s">
        <v>23809</v>
      </c>
      <c r="C72" t="s">
        <v>23738</v>
      </c>
      <c r="D72" t="s">
        <v>24372</v>
      </c>
      <c r="E72" t="s">
        <v>24372</v>
      </c>
      <c r="F72" t="s">
        <v>24373</v>
      </c>
      <c r="G72" t="s">
        <v>23889</v>
      </c>
      <c r="I72" t="s">
        <v>23813</v>
      </c>
      <c r="K72" t="s">
        <v>24117</v>
      </c>
      <c r="M72" t="s">
        <v>23835</v>
      </c>
      <c r="N72" t="s">
        <v>24086</v>
      </c>
      <c r="U72" t="s">
        <v>23823</v>
      </c>
      <c r="V72">
        <v>60</v>
      </c>
      <c r="W72">
        <v>-17926974</v>
      </c>
      <c r="X72">
        <v>-4607002</v>
      </c>
      <c r="Y72">
        <v>828</v>
      </c>
      <c r="Z72" t="s">
        <v>24374</v>
      </c>
      <c r="AB72" t="s">
        <v>23825</v>
      </c>
      <c r="AD72" t="s">
        <v>1491</v>
      </c>
      <c r="AH72" t="s">
        <v>24375</v>
      </c>
      <c r="AI72" t="s">
        <v>24061</v>
      </c>
      <c r="AJ72" t="s">
        <v>24161</v>
      </c>
      <c r="AK72">
        <v>38770000</v>
      </c>
      <c r="AL72">
        <f>VALUE(TRIM(FO_Candidato[[#This Row],[1.21 Latitude]]))</f>
        <v>-17926974</v>
      </c>
      <c r="AM72">
        <f>FO_Candidato[[#This Row],[LATITUDE_P1]]/1000000</f>
        <v>-17.926974000000001</v>
      </c>
      <c r="AN72">
        <f>INT(ABS(FO_Candidato[[#This Row],[LATITUDE_P2]]))</f>
        <v>17</v>
      </c>
      <c r="AO72">
        <f>INT((ABS(FO_Candidato[[#This Row],[LATITUDE_P2]])-INT(ABS(FO_Candidato[[#This Row],[LATITUDE_P2]])))*60)</f>
        <v>55</v>
      </c>
      <c r="AP72" s="73">
        <f t="shared" si="2"/>
        <v>37.11</v>
      </c>
      <c r="AQ72" t="str">
        <f>SUBSTITUTE(TEXT(FO_Candidato[[#This Row],[LATITUDE_P5]],"0,00"),",",".")</f>
        <v>37.11</v>
      </c>
      <c r="AR72" t="str">
        <f>FO_Candidato[[#This Row],[LATITUDE_P3]]&amp;"°"&amp;FO_Candidato[[#This Row],[LATITUDE_P4]]&amp;"'"&amp;FO_Candidato[[#This Row],[LATITUDE - P6]]&amp;"""S"</f>
        <v>17°55'37.11"S</v>
      </c>
      <c r="AS72">
        <f>VALUE(TRIM(FO_Candidato[[#This Row],[longitude]]))</f>
        <v>-4607002</v>
      </c>
      <c r="AT72">
        <f>FO_Candidato[[#This Row],[LONGITUDE_P1]]/1000000</f>
        <v>-4.6070019999999996</v>
      </c>
      <c r="AU72">
        <f>INT(ABS(FO_Candidato[[#This Row],[LONGITUDE_P2]]))</f>
        <v>4</v>
      </c>
      <c r="AV72">
        <f>INT((ABS(FO_Candidato[[#This Row],[LONGITUDE_P2]])-INT(ABS(FO_Candidato[[#This Row],[LONGITUDE_P2]])))*60)</f>
        <v>36</v>
      </c>
      <c r="AW72" s="73">
        <f t="shared" si="3"/>
        <v>25.21</v>
      </c>
      <c r="AX72" t="str">
        <f>SUBSTITUTE(TEXT(FO_Candidato[[#This Row],[LONGITUDE_P5]],"0,00"),",",".")</f>
        <v>25.21</v>
      </c>
      <c r="AY72" t="str">
        <f>FO_Candidato[[#This Row],[LONGITUDE_P3]]&amp;"°"&amp;FO_Candidato[[#This Row],[LONGITUDE_P4]]&amp;"'"&amp;FO_Candidato[[#This Row],[LONGITUDE - P6]]&amp;"""S"</f>
        <v>4°36'25.21"S</v>
      </c>
    </row>
    <row r="73" spans="1:51" x14ac:dyDescent="0.3">
      <c r="A73" t="s">
        <v>24376</v>
      </c>
      <c r="B73" t="s">
        <v>23809</v>
      </c>
      <c r="C73" t="s">
        <v>23738</v>
      </c>
      <c r="D73" t="s">
        <v>24377</v>
      </c>
      <c r="E73" t="s">
        <v>24377</v>
      </c>
      <c r="F73" t="s">
        <v>24378</v>
      </c>
      <c r="G73" t="s">
        <v>23889</v>
      </c>
      <c r="I73" t="s">
        <v>23832</v>
      </c>
      <c r="K73" t="s">
        <v>24379</v>
      </c>
      <c r="M73" t="s">
        <v>23835</v>
      </c>
      <c r="N73" t="s">
        <v>24058</v>
      </c>
      <c r="U73" t="s">
        <v>23823</v>
      </c>
      <c r="V73">
        <v>60</v>
      </c>
      <c r="W73">
        <v>-19460581</v>
      </c>
      <c r="X73">
        <v>-44301327</v>
      </c>
      <c r="Y73">
        <v>812</v>
      </c>
      <c r="Z73" t="s">
        <v>24380</v>
      </c>
      <c r="AB73" t="s">
        <v>23825</v>
      </c>
      <c r="AD73" t="s">
        <v>1491</v>
      </c>
      <c r="AH73" t="s">
        <v>24381</v>
      </c>
      <c r="AI73" t="s">
        <v>24061</v>
      </c>
      <c r="AJ73" t="s">
        <v>24382</v>
      </c>
      <c r="AL73">
        <f>VALUE(TRIM(FO_Candidato[[#This Row],[1.21 Latitude]]))</f>
        <v>-19460581</v>
      </c>
      <c r="AM73">
        <f>FO_Candidato[[#This Row],[LATITUDE_P1]]/1000000</f>
        <v>-19.460581000000001</v>
      </c>
      <c r="AN73">
        <f>INT(ABS(FO_Candidato[[#This Row],[LATITUDE_P2]]))</f>
        <v>19</v>
      </c>
      <c r="AO73">
        <f>INT((ABS(FO_Candidato[[#This Row],[LATITUDE_P2]])-INT(ABS(FO_Candidato[[#This Row],[LATITUDE_P2]])))*60)</f>
        <v>27</v>
      </c>
      <c r="AP73" s="73">
        <f t="shared" si="2"/>
        <v>38.090000000000003</v>
      </c>
      <c r="AQ73" t="str">
        <f>SUBSTITUTE(TEXT(FO_Candidato[[#This Row],[LATITUDE_P5]],"0,00"),",",".")</f>
        <v>38.09</v>
      </c>
      <c r="AR73" t="str">
        <f>FO_Candidato[[#This Row],[LATITUDE_P3]]&amp;"°"&amp;FO_Candidato[[#This Row],[LATITUDE_P4]]&amp;"'"&amp;FO_Candidato[[#This Row],[LATITUDE - P6]]&amp;"""S"</f>
        <v>19°27'38.09"S</v>
      </c>
      <c r="AS73">
        <f>VALUE(TRIM(FO_Candidato[[#This Row],[longitude]]))</f>
        <v>-44301327</v>
      </c>
      <c r="AT73">
        <f>FO_Candidato[[#This Row],[LONGITUDE_P1]]/1000000</f>
        <v>-44.301327000000001</v>
      </c>
      <c r="AU73">
        <f>INT(ABS(FO_Candidato[[#This Row],[LONGITUDE_P2]]))</f>
        <v>44</v>
      </c>
      <c r="AV73">
        <f>INT((ABS(FO_Candidato[[#This Row],[LONGITUDE_P2]])-INT(ABS(FO_Candidato[[#This Row],[LONGITUDE_P2]])))*60)</f>
        <v>18</v>
      </c>
      <c r="AW73" s="73">
        <f t="shared" si="3"/>
        <v>4.78</v>
      </c>
      <c r="AX73" t="str">
        <f>SUBSTITUTE(TEXT(FO_Candidato[[#This Row],[LONGITUDE_P5]],"0,00"),",",".")</f>
        <v>4.78</v>
      </c>
      <c r="AY73" t="str">
        <f>FO_Candidato[[#This Row],[LONGITUDE_P3]]&amp;"°"&amp;FO_Candidato[[#This Row],[LONGITUDE_P4]]&amp;"'"&amp;FO_Candidato[[#This Row],[LONGITUDE - P6]]&amp;"""S"</f>
        <v>44°18'4.78"S</v>
      </c>
    </row>
    <row r="74" spans="1:51" x14ac:dyDescent="0.3">
      <c r="A74" t="s">
        <v>24383</v>
      </c>
      <c r="B74" t="s">
        <v>23809</v>
      </c>
      <c r="C74" t="s">
        <v>23738</v>
      </c>
      <c r="D74" t="s">
        <v>23752</v>
      </c>
      <c r="E74" t="s">
        <v>23752</v>
      </c>
      <c r="F74" t="s">
        <v>23754</v>
      </c>
      <c r="G74" t="s">
        <v>23889</v>
      </c>
      <c r="I74" t="s">
        <v>23832</v>
      </c>
      <c r="K74" t="s">
        <v>24117</v>
      </c>
      <c r="M74" t="s">
        <v>23835</v>
      </c>
      <c r="N74" t="s">
        <v>24086</v>
      </c>
      <c r="U74" t="s">
        <v>23823</v>
      </c>
      <c r="V74">
        <v>60</v>
      </c>
      <c r="W74">
        <v>-19552631</v>
      </c>
      <c r="X74">
        <v>-44243527</v>
      </c>
      <c r="Y74">
        <v>886</v>
      </c>
      <c r="Z74" t="s">
        <v>24384</v>
      </c>
      <c r="AB74" t="s">
        <v>23825</v>
      </c>
      <c r="AD74" t="s">
        <v>1491</v>
      </c>
      <c r="AH74" t="s">
        <v>24385</v>
      </c>
      <c r="AI74" t="s">
        <v>24061</v>
      </c>
      <c r="AJ74" t="s">
        <v>24386</v>
      </c>
      <c r="AK74">
        <v>35702087</v>
      </c>
      <c r="AL74">
        <f>VALUE(TRIM(FO_Candidato[[#This Row],[1.21 Latitude]]))</f>
        <v>-19552631</v>
      </c>
      <c r="AM74">
        <f>FO_Candidato[[#This Row],[LATITUDE_P1]]/1000000</f>
        <v>-19.552631000000002</v>
      </c>
      <c r="AN74">
        <f>INT(ABS(FO_Candidato[[#This Row],[LATITUDE_P2]]))</f>
        <v>19</v>
      </c>
      <c r="AO74">
        <f>INT((ABS(FO_Candidato[[#This Row],[LATITUDE_P2]])-INT(ABS(FO_Candidato[[#This Row],[LATITUDE_P2]])))*60)</f>
        <v>33</v>
      </c>
      <c r="AP74" s="73">
        <f t="shared" si="2"/>
        <v>9.4700000000000006</v>
      </c>
      <c r="AQ74" t="str">
        <f>SUBSTITUTE(TEXT(FO_Candidato[[#This Row],[LATITUDE_P5]],"0,00"),",",".")</f>
        <v>9.47</v>
      </c>
      <c r="AR74" t="str">
        <f>FO_Candidato[[#This Row],[LATITUDE_P3]]&amp;"°"&amp;FO_Candidato[[#This Row],[LATITUDE_P4]]&amp;"'"&amp;FO_Candidato[[#This Row],[LATITUDE - P6]]&amp;"""S"</f>
        <v>19°33'9.47"S</v>
      </c>
      <c r="AS74">
        <f>VALUE(TRIM(FO_Candidato[[#This Row],[longitude]]))</f>
        <v>-44243527</v>
      </c>
      <c r="AT74">
        <f>FO_Candidato[[#This Row],[LONGITUDE_P1]]/1000000</f>
        <v>-44.243527</v>
      </c>
      <c r="AU74">
        <f>INT(ABS(FO_Candidato[[#This Row],[LONGITUDE_P2]]))</f>
        <v>44</v>
      </c>
      <c r="AV74">
        <f>INT((ABS(FO_Candidato[[#This Row],[LONGITUDE_P2]])-INT(ABS(FO_Candidato[[#This Row],[LONGITUDE_P2]])))*60)</f>
        <v>14</v>
      </c>
      <c r="AW74" s="73">
        <f t="shared" si="3"/>
        <v>36.700000000000003</v>
      </c>
      <c r="AX74" t="str">
        <f>SUBSTITUTE(TEXT(FO_Candidato[[#This Row],[LONGITUDE_P5]],"0,00"),",",".")</f>
        <v>36.70</v>
      </c>
      <c r="AY74" t="str">
        <f>FO_Candidato[[#This Row],[LONGITUDE_P3]]&amp;"°"&amp;FO_Candidato[[#This Row],[LONGITUDE_P4]]&amp;"'"&amp;FO_Candidato[[#This Row],[LONGITUDE - P6]]&amp;"""S"</f>
        <v>44°14'36.70"S</v>
      </c>
    </row>
    <row r="75" spans="1:51" x14ac:dyDescent="0.3">
      <c r="A75" t="s">
        <v>24387</v>
      </c>
      <c r="B75" t="s">
        <v>23809</v>
      </c>
      <c r="C75" t="s">
        <v>23738</v>
      </c>
      <c r="D75" t="s">
        <v>24388</v>
      </c>
      <c r="E75" t="s">
        <v>24388</v>
      </c>
      <c r="F75" t="s">
        <v>24389</v>
      </c>
      <c r="G75" t="s">
        <v>23889</v>
      </c>
      <c r="I75" t="s">
        <v>23813</v>
      </c>
      <c r="K75" t="s">
        <v>24117</v>
      </c>
      <c r="M75" t="s">
        <v>23835</v>
      </c>
      <c r="N75" t="s">
        <v>24086</v>
      </c>
      <c r="U75" t="s">
        <v>23823</v>
      </c>
      <c r="V75">
        <v>60</v>
      </c>
      <c r="W75">
        <v>-19345504</v>
      </c>
      <c r="X75">
        <v>-44354447</v>
      </c>
      <c r="Y75">
        <v>775</v>
      </c>
      <c r="Z75" t="s">
        <v>24390</v>
      </c>
      <c r="AB75" t="s">
        <v>23825</v>
      </c>
      <c r="AD75" t="s">
        <v>1491</v>
      </c>
      <c r="AH75" t="s">
        <v>24391</v>
      </c>
      <c r="AI75" t="s">
        <v>24061</v>
      </c>
      <c r="AJ75" t="s">
        <v>24392</v>
      </c>
      <c r="AK75">
        <v>35770000</v>
      </c>
      <c r="AL75">
        <f>VALUE(TRIM(FO_Candidato[[#This Row],[1.21 Latitude]]))</f>
        <v>-19345504</v>
      </c>
      <c r="AM75">
        <f>FO_Candidato[[#This Row],[LATITUDE_P1]]/1000000</f>
        <v>-19.345503999999998</v>
      </c>
      <c r="AN75">
        <f>INT(ABS(FO_Candidato[[#This Row],[LATITUDE_P2]]))</f>
        <v>19</v>
      </c>
      <c r="AO75">
        <f>INT((ABS(FO_Candidato[[#This Row],[LATITUDE_P2]])-INT(ABS(FO_Candidato[[#This Row],[LATITUDE_P2]])))*60)</f>
        <v>20</v>
      </c>
      <c r="AP75" s="73">
        <f t="shared" si="2"/>
        <v>43.81</v>
      </c>
      <c r="AQ75" t="str">
        <f>SUBSTITUTE(TEXT(FO_Candidato[[#This Row],[LATITUDE_P5]],"0,00"),",",".")</f>
        <v>43.81</v>
      </c>
      <c r="AR75" t="str">
        <f>FO_Candidato[[#This Row],[LATITUDE_P3]]&amp;"°"&amp;FO_Candidato[[#This Row],[LATITUDE_P4]]&amp;"'"&amp;FO_Candidato[[#This Row],[LATITUDE - P6]]&amp;"""S"</f>
        <v>19°20'43.81"S</v>
      </c>
      <c r="AS75">
        <f>VALUE(TRIM(FO_Candidato[[#This Row],[longitude]]))</f>
        <v>-44354447</v>
      </c>
      <c r="AT75">
        <f>FO_Candidato[[#This Row],[LONGITUDE_P1]]/1000000</f>
        <v>-44.354447</v>
      </c>
      <c r="AU75">
        <f>INT(ABS(FO_Candidato[[#This Row],[LONGITUDE_P2]]))</f>
        <v>44</v>
      </c>
      <c r="AV75">
        <f>INT((ABS(FO_Candidato[[#This Row],[LONGITUDE_P2]])-INT(ABS(FO_Candidato[[#This Row],[LONGITUDE_P2]])))*60)</f>
        <v>21</v>
      </c>
      <c r="AW75" s="73">
        <f t="shared" si="3"/>
        <v>16.010000000000002</v>
      </c>
      <c r="AX75" t="str">
        <f>SUBSTITUTE(TEXT(FO_Candidato[[#This Row],[LONGITUDE_P5]],"0,00"),",",".")</f>
        <v>16.01</v>
      </c>
      <c r="AY75" t="str">
        <f>FO_Candidato[[#This Row],[LONGITUDE_P3]]&amp;"°"&amp;FO_Candidato[[#This Row],[LONGITUDE_P4]]&amp;"'"&amp;FO_Candidato[[#This Row],[LONGITUDE - P6]]&amp;"""S"</f>
        <v>44°21'16.01"S</v>
      </c>
    </row>
    <row r="76" spans="1:51" x14ac:dyDescent="0.3">
      <c r="A76" t="s">
        <v>24393</v>
      </c>
      <c r="B76" t="s">
        <v>23809</v>
      </c>
      <c r="C76" t="s">
        <v>23738</v>
      </c>
      <c r="D76" t="s">
        <v>24394</v>
      </c>
      <c r="E76" t="s">
        <v>24394</v>
      </c>
      <c r="F76" t="s">
        <v>24395</v>
      </c>
      <c r="G76" t="s">
        <v>23889</v>
      </c>
      <c r="I76" t="s">
        <v>23813</v>
      </c>
      <c r="J76" t="s">
        <v>24256</v>
      </c>
      <c r="K76" t="s">
        <v>24117</v>
      </c>
      <c r="M76" t="s">
        <v>23835</v>
      </c>
      <c r="N76" t="s">
        <v>24396</v>
      </c>
      <c r="U76" t="s">
        <v>23823</v>
      </c>
      <c r="V76">
        <v>60</v>
      </c>
      <c r="W76">
        <v>-17850327</v>
      </c>
      <c r="X76">
        <v>-46129428</v>
      </c>
      <c r="Y76">
        <v>936</v>
      </c>
      <c r="Z76" t="s">
        <v>24397</v>
      </c>
      <c r="AB76" t="s">
        <v>23825</v>
      </c>
      <c r="AD76" t="s">
        <v>1491</v>
      </c>
      <c r="AH76" t="s">
        <v>24398</v>
      </c>
      <c r="AI76" t="s">
        <v>24061</v>
      </c>
      <c r="AJ76" t="s">
        <v>24161</v>
      </c>
      <c r="AK76">
        <v>38770000</v>
      </c>
      <c r="AL76">
        <f>VALUE(TRIM(FO_Candidato[[#This Row],[1.21 Latitude]]))</f>
        <v>-17850327</v>
      </c>
      <c r="AM76">
        <f>FO_Candidato[[#This Row],[LATITUDE_P1]]/1000000</f>
        <v>-17.850327</v>
      </c>
      <c r="AN76">
        <f>INT(ABS(FO_Candidato[[#This Row],[LATITUDE_P2]]))</f>
        <v>17</v>
      </c>
      <c r="AO76">
        <f>INT((ABS(FO_Candidato[[#This Row],[LATITUDE_P2]])-INT(ABS(FO_Candidato[[#This Row],[LATITUDE_P2]])))*60)</f>
        <v>51</v>
      </c>
      <c r="AP76" s="73">
        <f t="shared" si="2"/>
        <v>1.18</v>
      </c>
      <c r="AQ76" t="str">
        <f>SUBSTITUTE(TEXT(FO_Candidato[[#This Row],[LATITUDE_P5]],"0,00"),",",".")</f>
        <v>1.18</v>
      </c>
      <c r="AR76" t="str">
        <f>FO_Candidato[[#This Row],[LATITUDE_P3]]&amp;"°"&amp;FO_Candidato[[#This Row],[LATITUDE_P4]]&amp;"'"&amp;FO_Candidato[[#This Row],[LATITUDE - P6]]&amp;"""S"</f>
        <v>17°51'1.18"S</v>
      </c>
      <c r="AS76">
        <f>VALUE(TRIM(FO_Candidato[[#This Row],[longitude]]))</f>
        <v>-46129428</v>
      </c>
      <c r="AT76">
        <f>FO_Candidato[[#This Row],[LONGITUDE_P1]]/1000000</f>
        <v>-46.129427999999997</v>
      </c>
      <c r="AU76">
        <f>INT(ABS(FO_Candidato[[#This Row],[LONGITUDE_P2]]))</f>
        <v>46</v>
      </c>
      <c r="AV76">
        <f>INT((ABS(FO_Candidato[[#This Row],[LONGITUDE_P2]])-INT(ABS(FO_Candidato[[#This Row],[LONGITUDE_P2]])))*60)</f>
        <v>7</v>
      </c>
      <c r="AW76" s="73">
        <f t="shared" si="3"/>
        <v>45.94</v>
      </c>
      <c r="AX76" t="str">
        <f>SUBSTITUTE(TEXT(FO_Candidato[[#This Row],[LONGITUDE_P5]],"0,00"),",",".")</f>
        <v>45.94</v>
      </c>
      <c r="AY76" t="str">
        <f>FO_Candidato[[#This Row],[LONGITUDE_P3]]&amp;"°"&amp;FO_Candidato[[#This Row],[LONGITUDE_P4]]&amp;"'"&amp;FO_Candidato[[#This Row],[LONGITUDE - P6]]&amp;"""S"</f>
        <v>46°7'45.94"S</v>
      </c>
    </row>
    <row r="77" spans="1:51" x14ac:dyDescent="0.3">
      <c r="A77" t="s">
        <v>24399</v>
      </c>
      <c r="B77" t="s">
        <v>23809</v>
      </c>
      <c r="C77" t="s">
        <v>23738</v>
      </c>
      <c r="D77" t="s">
        <v>24400</v>
      </c>
      <c r="E77" t="s">
        <v>24400</v>
      </c>
      <c r="F77" t="s">
        <v>24401</v>
      </c>
      <c r="G77" t="s">
        <v>23889</v>
      </c>
      <c r="I77" t="s">
        <v>23813</v>
      </c>
      <c r="J77" t="s">
        <v>24256</v>
      </c>
      <c r="K77" t="s">
        <v>24402</v>
      </c>
      <c r="M77" t="s">
        <v>23835</v>
      </c>
      <c r="U77" t="s">
        <v>23823</v>
      </c>
      <c r="V77">
        <v>60</v>
      </c>
      <c r="W77">
        <v>-18914926</v>
      </c>
      <c r="X77">
        <v>-44683905</v>
      </c>
      <c r="Y77">
        <v>633</v>
      </c>
      <c r="Z77" t="s">
        <v>24403</v>
      </c>
      <c r="AB77" t="s">
        <v>23825</v>
      </c>
      <c r="AD77" t="s">
        <v>1491</v>
      </c>
      <c r="AF77" t="s">
        <v>24404</v>
      </c>
      <c r="AH77" t="s">
        <v>24405</v>
      </c>
      <c r="AI77" t="s">
        <v>24061</v>
      </c>
      <c r="AJ77" t="s">
        <v>24104</v>
      </c>
      <c r="AK77">
        <v>35790000</v>
      </c>
      <c r="AL77">
        <f>VALUE(TRIM(FO_Candidato[[#This Row],[1.21 Latitude]]))</f>
        <v>-18914926</v>
      </c>
      <c r="AM77">
        <f>FO_Candidato[[#This Row],[LATITUDE_P1]]/1000000</f>
        <v>-18.914926000000001</v>
      </c>
      <c r="AN77">
        <f>INT(ABS(FO_Candidato[[#This Row],[LATITUDE_P2]]))</f>
        <v>18</v>
      </c>
      <c r="AO77">
        <f>INT((ABS(FO_Candidato[[#This Row],[LATITUDE_P2]])-INT(ABS(FO_Candidato[[#This Row],[LATITUDE_P2]])))*60)</f>
        <v>54</v>
      </c>
      <c r="AP77" s="73">
        <f t="shared" si="2"/>
        <v>53.73</v>
      </c>
      <c r="AQ77" t="str">
        <f>SUBSTITUTE(TEXT(FO_Candidato[[#This Row],[LATITUDE_P5]],"0,00"),",",".")</f>
        <v>53.73</v>
      </c>
      <c r="AR77" t="str">
        <f>FO_Candidato[[#This Row],[LATITUDE_P3]]&amp;"°"&amp;FO_Candidato[[#This Row],[LATITUDE_P4]]&amp;"'"&amp;FO_Candidato[[#This Row],[LATITUDE - P6]]&amp;"""S"</f>
        <v>18°54'53.73"S</v>
      </c>
      <c r="AS77">
        <f>VALUE(TRIM(FO_Candidato[[#This Row],[longitude]]))</f>
        <v>-44683905</v>
      </c>
      <c r="AT77">
        <f>FO_Candidato[[#This Row],[LONGITUDE_P1]]/1000000</f>
        <v>-44.683905000000003</v>
      </c>
      <c r="AU77">
        <f>INT(ABS(FO_Candidato[[#This Row],[LONGITUDE_P2]]))</f>
        <v>44</v>
      </c>
      <c r="AV77">
        <f>INT((ABS(FO_Candidato[[#This Row],[LONGITUDE_P2]])-INT(ABS(FO_Candidato[[#This Row],[LONGITUDE_P2]])))*60)</f>
        <v>41</v>
      </c>
      <c r="AW77" s="73">
        <f t="shared" si="3"/>
        <v>2.06</v>
      </c>
      <c r="AX77" t="str">
        <f>SUBSTITUTE(TEXT(FO_Candidato[[#This Row],[LONGITUDE_P5]],"0,00"),",",".")</f>
        <v>2.06</v>
      </c>
      <c r="AY77" t="str">
        <f>FO_Candidato[[#This Row],[LONGITUDE_P3]]&amp;"°"&amp;FO_Candidato[[#This Row],[LONGITUDE_P4]]&amp;"'"&amp;FO_Candidato[[#This Row],[LONGITUDE - P6]]&amp;"""S"</f>
        <v>44°41'2.06"S</v>
      </c>
    </row>
    <row r="78" spans="1:51" x14ac:dyDescent="0.3">
      <c r="A78" t="s">
        <v>24406</v>
      </c>
      <c r="B78" t="s">
        <v>23809</v>
      </c>
      <c r="C78" t="s">
        <v>23738</v>
      </c>
      <c r="D78" t="s">
        <v>24407</v>
      </c>
      <c r="E78" t="s">
        <v>24407</v>
      </c>
      <c r="F78" t="s">
        <v>24408</v>
      </c>
      <c r="G78" t="s">
        <v>23889</v>
      </c>
      <c r="I78" t="s">
        <v>23813</v>
      </c>
      <c r="J78" t="s">
        <v>24256</v>
      </c>
      <c r="K78" t="s">
        <v>24117</v>
      </c>
      <c r="M78" t="s">
        <v>23835</v>
      </c>
      <c r="N78" t="s">
        <v>24396</v>
      </c>
      <c r="U78" t="s">
        <v>23823</v>
      </c>
      <c r="V78">
        <v>60</v>
      </c>
      <c r="W78">
        <v>-18807877</v>
      </c>
      <c r="X78">
        <v>-44795986</v>
      </c>
      <c r="Y78">
        <v>689</v>
      </c>
      <c r="Z78" t="s">
        <v>24409</v>
      </c>
      <c r="AB78" t="s">
        <v>23825</v>
      </c>
      <c r="AD78" t="s">
        <v>1491</v>
      </c>
      <c r="AH78" t="s">
        <v>24410</v>
      </c>
      <c r="AI78" t="s">
        <v>24061</v>
      </c>
      <c r="AJ78" t="s">
        <v>24411</v>
      </c>
      <c r="AK78">
        <v>39237000</v>
      </c>
      <c r="AL78">
        <f>VALUE(TRIM(FO_Candidato[[#This Row],[1.21 Latitude]]))</f>
        <v>-18807877</v>
      </c>
      <c r="AM78">
        <f>FO_Candidato[[#This Row],[LATITUDE_P1]]/1000000</f>
        <v>-18.807877000000001</v>
      </c>
      <c r="AN78">
        <f>INT(ABS(FO_Candidato[[#This Row],[LATITUDE_P2]]))</f>
        <v>18</v>
      </c>
      <c r="AO78">
        <f>INT((ABS(FO_Candidato[[#This Row],[LATITUDE_P2]])-INT(ABS(FO_Candidato[[#This Row],[LATITUDE_P2]])))*60)</f>
        <v>48</v>
      </c>
      <c r="AP78" s="73">
        <f t="shared" si="2"/>
        <v>28.36</v>
      </c>
      <c r="AQ78" t="str">
        <f>SUBSTITUTE(TEXT(FO_Candidato[[#This Row],[LATITUDE_P5]],"0,00"),",",".")</f>
        <v>28.36</v>
      </c>
      <c r="AR78" t="str">
        <f>FO_Candidato[[#This Row],[LATITUDE_P3]]&amp;"°"&amp;FO_Candidato[[#This Row],[LATITUDE_P4]]&amp;"'"&amp;FO_Candidato[[#This Row],[LATITUDE - P6]]&amp;"""S"</f>
        <v>18°48'28.36"S</v>
      </c>
      <c r="AS78">
        <f>VALUE(TRIM(FO_Candidato[[#This Row],[longitude]]))</f>
        <v>-44795986</v>
      </c>
      <c r="AT78">
        <f>FO_Candidato[[#This Row],[LONGITUDE_P1]]/1000000</f>
        <v>-44.795985999999999</v>
      </c>
      <c r="AU78">
        <f>INT(ABS(FO_Candidato[[#This Row],[LONGITUDE_P2]]))</f>
        <v>44</v>
      </c>
      <c r="AV78">
        <f>INT((ABS(FO_Candidato[[#This Row],[LONGITUDE_P2]])-INT(ABS(FO_Candidato[[#This Row],[LONGITUDE_P2]])))*60)</f>
        <v>47</v>
      </c>
      <c r="AW78" s="73">
        <f t="shared" si="3"/>
        <v>45.55</v>
      </c>
      <c r="AX78" t="str">
        <f>SUBSTITUTE(TEXT(FO_Candidato[[#This Row],[LONGITUDE_P5]],"0,00"),",",".")</f>
        <v>45.55</v>
      </c>
      <c r="AY78" t="str">
        <f>FO_Candidato[[#This Row],[LONGITUDE_P3]]&amp;"°"&amp;FO_Candidato[[#This Row],[LONGITUDE_P4]]&amp;"'"&amp;FO_Candidato[[#This Row],[LONGITUDE - P6]]&amp;"""S"</f>
        <v>44°47'45.55"S</v>
      </c>
    </row>
    <row r="79" spans="1:51" x14ac:dyDescent="0.3">
      <c r="A79" t="s">
        <v>24412</v>
      </c>
      <c r="B79" t="s">
        <v>23809</v>
      </c>
      <c r="C79" t="s">
        <v>23738</v>
      </c>
      <c r="D79" t="s">
        <v>24413</v>
      </c>
      <c r="E79" t="s">
        <v>24413</v>
      </c>
      <c r="F79" t="s">
        <v>24414</v>
      </c>
      <c r="G79" t="s">
        <v>23889</v>
      </c>
      <c r="I79" t="s">
        <v>23813</v>
      </c>
      <c r="J79" t="s">
        <v>24256</v>
      </c>
      <c r="K79" t="s">
        <v>24402</v>
      </c>
      <c r="M79" t="s">
        <v>23835</v>
      </c>
      <c r="N79" t="s">
        <v>24058</v>
      </c>
      <c r="U79" t="s">
        <v>23823</v>
      </c>
      <c r="V79">
        <v>70</v>
      </c>
      <c r="W79">
        <v>-18864227</v>
      </c>
      <c r="X79">
        <v>-44737809</v>
      </c>
      <c r="Y79">
        <v>649</v>
      </c>
      <c r="Z79" t="s">
        <v>24415</v>
      </c>
      <c r="AB79" t="s">
        <v>23825</v>
      </c>
      <c r="AD79" t="s">
        <v>1491</v>
      </c>
      <c r="AH79" t="s">
        <v>24416</v>
      </c>
      <c r="AI79" t="s">
        <v>24061</v>
      </c>
      <c r="AJ79" t="s">
        <v>24104</v>
      </c>
      <c r="AK79">
        <v>35790000</v>
      </c>
      <c r="AL79">
        <f>VALUE(TRIM(FO_Candidato[[#This Row],[1.21 Latitude]]))</f>
        <v>-18864227</v>
      </c>
      <c r="AM79">
        <f>FO_Candidato[[#This Row],[LATITUDE_P1]]/1000000</f>
        <v>-18.864227</v>
      </c>
      <c r="AN79">
        <f>INT(ABS(FO_Candidato[[#This Row],[LATITUDE_P2]]))</f>
        <v>18</v>
      </c>
      <c r="AO79">
        <f>INT((ABS(FO_Candidato[[#This Row],[LATITUDE_P2]])-INT(ABS(FO_Candidato[[#This Row],[LATITUDE_P2]])))*60)</f>
        <v>51</v>
      </c>
      <c r="AP79" s="73">
        <f t="shared" si="2"/>
        <v>51.22</v>
      </c>
      <c r="AQ79" t="str">
        <f>SUBSTITUTE(TEXT(FO_Candidato[[#This Row],[LATITUDE_P5]],"0,00"),",",".")</f>
        <v>51.22</v>
      </c>
      <c r="AR79" t="str">
        <f>FO_Candidato[[#This Row],[LATITUDE_P3]]&amp;"°"&amp;FO_Candidato[[#This Row],[LATITUDE_P4]]&amp;"'"&amp;FO_Candidato[[#This Row],[LATITUDE - P6]]&amp;"""S"</f>
        <v>18°51'51.22"S</v>
      </c>
      <c r="AS79">
        <f>VALUE(TRIM(FO_Candidato[[#This Row],[longitude]]))</f>
        <v>-44737809</v>
      </c>
      <c r="AT79">
        <f>FO_Candidato[[#This Row],[LONGITUDE_P1]]/1000000</f>
        <v>-44.737808999999999</v>
      </c>
      <c r="AU79">
        <f>INT(ABS(FO_Candidato[[#This Row],[LONGITUDE_P2]]))</f>
        <v>44</v>
      </c>
      <c r="AV79">
        <f>INT((ABS(FO_Candidato[[#This Row],[LONGITUDE_P2]])-INT(ABS(FO_Candidato[[#This Row],[LONGITUDE_P2]])))*60)</f>
        <v>44</v>
      </c>
      <c r="AW79" s="73">
        <f t="shared" si="3"/>
        <v>16.11</v>
      </c>
      <c r="AX79" t="str">
        <f>SUBSTITUTE(TEXT(FO_Candidato[[#This Row],[LONGITUDE_P5]],"0,00"),",",".")</f>
        <v>16.11</v>
      </c>
      <c r="AY79" t="str">
        <f>FO_Candidato[[#This Row],[LONGITUDE_P3]]&amp;"°"&amp;FO_Candidato[[#This Row],[LONGITUDE_P4]]&amp;"'"&amp;FO_Candidato[[#This Row],[LONGITUDE - P6]]&amp;"""S"</f>
        <v>44°44'16.11"S</v>
      </c>
    </row>
    <row r="80" spans="1:51" x14ac:dyDescent="0.3">
      <c r="A80" t="s">
        <v>24417</v>
      </c>
      <c r="B80" t="s">
        <v>23809</v>
      </c>
      <c r="C80" t="s">
        <v>308</v>
      </c>
      <c r="D80" t="s">
        <v>24418</v>
      </c>
      <c r="E80" t="s">
        <v>24418</v>
      </c>
      <c r="F80" t="s">
        <v>24419</v>
      </c>
      <c r="G80" t="s">
        <v>23812</v>
      </c>
      <c r="I80" t="s">
        <v>23832</v>
      </c>
      <c r="J80" t="s">
        <v>23814</v>
      </c>
      <c r="K80" t="s">
        <v>23943</v>
      </c>
      <c r="L80" t="s">
        <v>148</v>
      </c>
      <c r="M80" t="s">
        <v>23816</v>
      </c>
      <c r="N80" t="s">
        <v>24420</v>
      </c>
      <c r="O80" t="s">
        <v>24421</v>
      </c>
      <c r="P80" t="s">
        <v>24422</v>
      </c>
      <c r="Q80" t="s">
        <v>23820</v>
      </c>
      <c r="R80" t="s">
        <v>148</v>
      </c>
      <c r="S80" t="s">
        <v>148</v>
      </c>
      <c r="T80" t="s">
        <v>148</v>
      </c>
      <c r="U80" t="s">
        <v>23823</v>
      </c>
      <c r="V80">
        <v>60</v>
      </c>
      <c r="W80">
        <v>-2544417</v>
      </c>
      <c r="X80">
        <v>-4996389</v>
      </c>
      <c r="Y80">
        <v>929</v>
      </c>
      <c r="Z80" t="s">
        <v>23824</v>
      </c>
      <c r="AA80" t="s">
        <v>107</v>
      </c>
      <c r="AB80" t="s">
        <v>23825</v>
      </c>
      <c r="AC80">
        <v>5000</v>
      </c>
      <c r="AD80" t="s">
        <v>1491</v>
      </c>
      <c r="AE80" t="s">
        <v>148</v>
      </c>
      <c r="AF80" t="s">
        <v>24418</v>
      </c>
      <c r="AG80" t="s">
        <v>24419</v>
      </c>
      <c r="AH80" t="s">
        <v>24421</v>
      </c>
      <c r="AI80" t="s">
        <v>23827</v>
      </c>
      <c r="AJ80" t="s">
        <v>23949</v>
      </c>
      <c r="AK80">
        <v>84130000</v>
      </c>
      <c r="AL80">
        <f>VALUE(TRIM(FO_Candidato[[#This Row],[1.21 Latitude]]))</f>
        <v>-2544417</v>
      </c>
      <c r="AM80">
        <f>FO_Candidato[[#This Row],[LATITUDE_P1]]/1000000</f>
        <v>-2.5444170000000002</v>
      </c>
      <c r="AN80">
        <f>INT(ABS(FO_Candidato[[#This Row],[LATITUDE_P2]]))</f>
        <v>2</v>
      </c>
      <c r="AO80">
        <f>INT((ABS(FO_Candidato[[#This Row],[LATITUDE_P2]])-INT(ABS(FO_Candidato[[#This Row],[LATITUDE_P2]])))*60)</f>
        <v>32</v>
      </c>
      <c r="AP80" s="73">
        <f t="shared" si="2"/>
        <v>39.9</v>
      </c>
      <c r="AQ80" t="str">
        <f>SUBSTITUTE(TEXT(FO_Candidato[[#This Row],[LATITUDE_P5]],"0,00"),",",".")</f>
        <v>39.90</v>
      </c>
      <c r="AR80" t="str">
        <f>FO_Candidato[[#This Row],[LATITUDE_P3]]&amp;"°"&amp;FO_Candidato[[#This Row],[LATITUDE_P4]]&amp;"'"&amp;FO_Candidato[[#This Row],[LATITUDE - P6]]&amp;"""S"</f>
        <v>2°32'39.90"S</v>
      </c>
      <c r="AS80">
        <f>VALUE(TRIM(FO_Candidato[[#This Row],[longitude]]))</f>
        <v>-4996389</v>
      </c>
      <c r="AT80">
        <f>FO_Candidato[[#This Row],[LONGITUDE_P1]]/1000000</f>
        <v>-4.9963889999999997</v>
      </c>
      <c r="AU80">
        <f>INT(ABS(FO_Candidato[[#This Row],[LONGITUDE_P2]]))</f>
        <v>4</v>
      </c>
      <c r="AV80">
        <f>INT((ABS(FO_Candidato[[#This Row],[LONGITUDE_P2]])-INT(ABS(FO_Candidato[[#This Row],[LONGITUDE_P2]])))*60)</f>
        <v>59</v>
      </c>
      <c r="AW80" s="73">
        <f t="shared" si="3"/>
        <v>47</v>
      </c>
      <c r="AX80" t="str">
        <f>SUBSTITUTE(TEXT(FO_Candidato[[#This Row],[LONGITUDE_P5]],"0,00"),",",".")</f>
        <v>47.00</v>
      </c>
      <c r="AY80" t="str">
        <f>FO_Candidato[[#This Row],[LONGITUDE_P3]]&amp;"°"&amp;FO_Candidato[[#This Row],[LONGITUDE_P4]]&amp;"'"&amp;FO_Candidato[[#This Row],[LONGITUDE - P6]]&amp;"""S"</f>
        <v>4°59'47.00"S</v>
      </c>
    </row>
    <row r="81" spans="1:51" x14ac:dyDescent="0.3">
      <c r="A81" t="s">
        <v>24423</v>
      </c>
      <c r="B81" t="s">
        <v>23809</v>
      </c>
      <c r="C81" t="s">
        <v>308</v>
      </c>
      <c r="D81" t="s">
        <v>24424</v>
      </c>
      <c r="E81" t="s">
        <v>24424</v>
      </c>
      <c r="F81" t="s">
        <v>24425</v>
      </c>
      <c r="G81" t="s">
        <v>23812</v>
      </c>
      <c r="I81" t="s">
        <v>23832</v>
      </c>
      <c r="J81" t="s">
        <v>23814</v>
      </c>
      <c r="K81" t="s">
        <v>24426</v>
      </c>
      <c r="L81" t="s">
        <v>148</v>
      </c>
      <c r="M81" t="s">
        <v>23816</v>
      </c>
      <c r="N81" t="s">
        <v>24427</v>
      </c>
      <c r="O81" t="s">
        <v>24428</v>
      </c>
      <c r="P81" t="s">
        <v>24429</v>
      </c>
      <c r="Q81" t="s">
        <v>24430</v>
      </c>
      <c r="R81" t="s">
        <v>148</v>
      </c>
      <c r="S81" t="s">
        <v>148</v>
      </c>
      <c r="T81" t="s">
        <v>148</v>
      </c>
      <c r="U81" t="s">
        <v>23823</v>
      </c>
      <c r="V81">
        <v>40</v>
      </c>
      <c r="W81">
        <v>-30957</v>
      </c>
      <c r="X81">
        <v>-60813531</v>
      </c>
      <c r="Y81">
        <v>75</v>
      </c>
      <c r="Z81" t="s">
        <v>148</v>
      </c>
      <c r="AB81" t="s">
        <v>23825</v>
      </c>
      <c r="AC81">
        <v>1800</v>
      </c>
      <c r="AD81" t="s">
        <v>23823</v>
      </c>
      <c r="AE81" t="s">
        <v>148</v>
      </c>
      <c r="AF81" t="s">
        <v>148</v>
      </c>
      <c r="AG81" t="s">
        <v>148</v>
      </c>
      <c r="AH81" t="s">
        <v>24431</v>
      </c>
      <c r="AI81" t="s">
        <v>24432</v>
      </c>
      <c r="AJ81" t="s">
        <v>24433</v>
      </c>
      <c r="AK81">
        <v>69400000</v>
      </c>
      <c r="AL81">
        <f>VALUE(TRIM(FO_Candidato[[#This Row],[1.21 Latitude]]))</f>
        <v>-30957</v>
      </c>
      <c r="AM81">
        <f>FO_Candidato[[#This Row],[LATITUDE_P1]]/1000000</f>
        <v>-3.0956999999999998E-2</v>
      </c>
      <c r="AN81">
        <f>INT(ABS(FO_Candidato[[#This Row],[LATITUDE_P2]]))</f>
        <v>0</v>
      </c>
      <c r="AO81">
        <f>INT((ABS(FO_Candidato[[#This Row],[LATITUDE_P2]])-INT(ABS(FO_Candidato[[#This Row],[LATITUDE_P2]])))*60)</f>
        <v>1</v>
      </c>
      <c r="AP81" s="73">
        <f t="shared" si="2"/>
        <v>51.45</v>
      </c>
      <c r="AQ81" t="str">
        <f>SUBSTITUTE(TEXT(FO_Candidato[[#This Row],[LATITUDE_P5]],"0,00"),",",".")</f>
        <v>51.45</v>
      </c>
      <c r="AR81" t="str">
        <f>FO_Candidato[[#This Row],[LATITUDE_P3]]&amp;"°"&amp;FO_Candidato[[#This Row],[LATITUDE_P4]]&amp;"'"&amp;FO_Candidato[[#This Row],[LATITUDE - P6]]&amp;"""S"</f>
        <v>0°1'51.45"S</v>
      </c>
      <c r="AS81">
        <f>VALUE(TRIM(FO_Candidato[[#This Row],[longitude]]))</f>
        <v>-60813531</v>
      </c>
      <c r="AT81">
        <f>FO_Candidato[[#This Row],[LONGITUDE_P1]]/1000000</f>
        <v>-60.813530999999998</v>
      </c>
      <c r="AU81">
        <f>INT(ABS(FO_Candidato[[#This Row],[LONGITUDE_P2]]))</f>
        <v>60</v>
      </c>
      <c r="AV81">
        <f>INT((ABS(FO_Candidato[[#This Row],[LONGITUDE_P2]])-INT(ABS(FO_Candidato[[#This Row],[LONGITUDE_P2]])))*60)</f>
        <v>48</v>
      </c>
      <c r="AW81" s="73">
        <f t="shared" si="3"/>
        <v>48.71</v>
      </c>
      <c r="AX81" t="str">
        <f>SUBSTITUTE(TEXT(FO_Candidato[[#This Row],[LONGITUDE_P5]],"0,00"),",",".")</f>
        <v>48.71</v>
      </c>
      <c r="AY81" t="str">
        <f>FO_Candidato[[#This Row],[LONGITUDE_P3]]&amp;"°"&amp;FO_Candidato[[#This Row],[LONGITUDE_P4]]&amp;"'"&amp;FO_Candidato[[#This Row],[LONGITUDE - P6]]&amp;"""S"</f>
        <v>60°48'48.71"S</v>
      </c>
    </row>
    <row r="82" spans="1:51" x14ac:dyDescent="0.3">
      <c r="A82" t="s">
        <v>24434</v>
      </c>
      <c r="B82" t="s">
        <v>23809</v>
      </c>
      <c r="C82" t="s">
        <v>23738</v>
      </c>
      <c r="D82" t="s">
        <v>24435</v>
      </c>
      <c r="E82" t="s">
        <v>24435</v>
      </c>
      <c r="F82" t="s">
        <v>24436</v>
      </c>
      <c r="G82" t="s">
        <v>23889</v>
      </c>
      <c r="I82" t="s">
        <v>23832</v>
      </c>
      <c r="K82" t="s">
        <v>24117</v>
      </c>
      <c r="M82" t="s">
        <v>23835</v>
      </c>
      <c r="N82" t="s">
        <v>24086</v>
      </c>
      <c r="U82" t="s">
        <v>23823</v>
      </c>
      <c r="V82">
        <v>60</v>
      </c>
      <c r="W82">
        <v>-19080108</v>
      </c>
      <c r="X82">
        <v>-44654648</v>
      </c>
      <c r="Y82">
        <v>666</v>
      </c>
      <c r="Z82" t="s">
        <v>24437</v>
      </c>
      <c r="AB82" t="s">
        <v>23825</v>
      </c>
      <c r="AD82" t="s">
        <v>1491</v>
      </c>
      <c r="AH82" t="s">
        <v>24438</v>
      </c>
      <c r="AI82" t="s">
        <v>24061</v>
      </c>
      <c r="AJ82" t="s">
        <v>24104</v>
      </c>
      <c r="AL82">
        <f>VALUE(TRIM(FO_Candidato[[#This Row],[1.21 Latitude]]))</f>
        <v>-19080108</v>
      </c>
      <c r="AM82">
        <f>FO_Candidato[[#This Row],[LATITUDE_P1]]/1000000</f>
        <v>-19.080107999999999</v>
      </c>
      <c r="AN82">
        <f>INT(ABS(FO_Candidato[[#This Row],[LATITUDE_P2]]))</f>
        <v>19</v>
      </c>
      <c r="AO82">
        <f>INT((ABS(FO_Candidato[[#This Row],[LATITUDE_P2]])-INT(ABS(FO_Candidato[[#This Row],[LATITUDE_P2]])))*60)</f>
        <v>4</v>
      </c>
      <c r="AP82" s="73">
        <f t="shared" si="2"/>
        <v>48.39</v>
      </c>
      <c r="AQ82" t="str">
        <f>SUBSTITUTE(TEXT(FO_Candidato[[#This Row],[LATITUDE_P5]],"0,00"),",",".")</f>
        <v>48.39</v>
      </c>
      <c r="AR82" t="str">
        <f>FO_Candidato[[#This Row],[LATITUDE_P3]]&amp;"°"&amp;FO_Candidato[[#This Row],[LATITUDE_P4]]&amp;"'"&amp;FO_Candidato[[#This Row],[LATITUDE - P6]]&amp;"""S"</f>
        <v>19°4'48.39"S</v>
      </c>
      <c r="AS82">
        <f>VALUE(TRIM(FO_Candidato[[#This Row],[longitude]]))</f>
        <v>-44654648</v>
      </c>
      <c r="AT82">
        <f>FO_Candidato[[#This Row],[LONGITUDE_P1]]/1000000</f>
        <v>-44.654648000000002</v>
      </c>
      <c r="AU82">
        <f>INT(ABS(FO_Candidato[[#This Row],[LONGITUDE_P2]]))</f>
        <v>44</v>
      </c>
      <c r="AV82">
        <f>INT((ABS(FO_Candidato[[#This Row],[LONGITUDE_P2]])-INT(ABS(FO_Candidato[[#This Row],[LONGITUDE_P2]])))*60)</f>
        <v>39</v>
      </c>
      <c r="AW82" s="73">
        <f t="shared" si="3"/>
        <v>16.73</v>
      </c>
      <c r="AX82" t="str">
        <f>SUBSTITUTE(TEXT(FO_Candidato[[#This Row],[LONGITUDE_P5]],"0,00"),",",".")</f>
        <v>16.73</v>
      </c>
      <c r="AY82" t="str">
        <f>FO_Candidato[[#This Row],[LONGITUDE_P3]]&amp;"°"&amp;FO_Candidato[[#This Row],[LONGITUDE_P4]]&amp;"'"&amp;FO_Candidato[[#This Row],[LONGITUDE - P6]]&amp;"""S"</f>
        <v>44°39'16.73"S</v>
      </c>
    </row>
    <row r="83" spans="1:51" x14ac:dyDescent="0.3">
      <c r="A83" t="s">
        <v>24439</v>
      </c>
      <c r="B83" t="s">
        <v>23809</v>
      </c>
      <c r="C83" t="s">
        <v>23738</v>
      </c>
      <c r="D83" t="s">
        <v>24440</v>
      </c>
      <c r="E83" t="s">
        <v>24440</v>
      </c>
      <c r="F83" t="s">
        <v>24441</v>
      </c>
      <c r="G83" t="s">
        <v>23889</v>
      </c>
      <c r="I83" t="s">
        <v>23832</v>
      </c>
      <c r="K83" t="s">
        <v>24117</v>
      </c>
      <c r="M83" t="s">
        <v>23835</v>
      </c>
      <c r="N83" t="s">
        <v>24086</v>
      </c>
      <c r="U83" t="s">
        <v>23823</v>
      </c>
      <c r="V83">
        <v>60</v>
      </c>
      <c r="W83">
        <v>-19232607</v>
      </c>
      <c r="X83">
        <v>-44434123</v>
      </c>
      <c r="Y83">
        <v>771</v>
      </c>
      <c r="Z83" t="s">
        <v>24442</v>
      </c>
      <c r="AB83" t="s">
        <v>23825</v>
      </c>
      <c r="AD83" t="s">
        <v>1491</v>
      </c>
      <c r="AH83" t="s">
        <v>24443</v>
      </c>
      <c r="AI83" t="s">
        <v>24061</v>
      </c>
      <c r="AJ83" t="s">
        <v>24444</v>
      </c>
      <c r="AK83">
        <v>35774000</v>
      </c>
      <c r="AL83">
        <f>VALUE(TRIM(FO_Candidato[[#This Row],[1.21 Latitude]]))</f>
        <v>-19232607</v>
      </c>
      <c r="AM83">
        <f>FO_Candidato[[#This Row],[LATITUDE_P1]]/1000000</f>
        <v>-19.232607000000002</v>
      </c>
      <c r="AN83">
        <f>INT(ABS(FO_Candidato[[#This Row],[LATITUDE_P2]]))</f>
        <v>19</v>
      </c>
      <c r="AO83">
        <f>INT((ABS(FO_Candidato[[#This Row],[LATITUDE_P2]])-INT(ABS(FO_Candidato[[#This Row],[LATITUDE_P2]])))*60)</f>
        <v>13</v>
      </c>
      <c r="AP83" s="73">
        <f t="shared" si="2"/>
        <v>57.39</v>
      </c>
      <c r="AQ83" t="str">
        <f>SUBSTITUTE(TEXT(FO_Candidato[[#This Row],[LATITUDE_P5]],"0,00"),",",".")</f>
        <v>57.39</v>
      </c>
      <c r="AR83" t="str">
        <f>FO_Candidato[[#This Row],[LATITUDE_P3]]&amp;"°"&amp;FO_Candidato[[#This Row],[LATITUDE_P4]]&amp;"'"&amp;FO_Candidato[[#This Row],[LATITUDE - P6]]&amp;"""S"</f>
        <v>19°13'57.39"S</v>
      </c>
      <c r="AS83">
        <f>VALUE(TRIM(FO_Candidato[[#This Row],[longitude]]))</f>
        <v>-44434123</v>
      </c>
      <c r="AT83">
        <f>FO_Candidato[[#This Row],[LONGITUDE_P1]]/1000000</f>
        <v>-44.434123</v>
      </c>
      <c r="AU83">
        <f>INT(ABS(FO_Candidato[[#This Row],[LONGITUDE_P2]]))</f>
        <v>44</v>
      </c>
      <c r="AV83">
        <f>INT((ABS(FO_Candidato[[#This Row],[LONGITUDE_P2]])-INT(ABS(FO_Candidato[[#This Row],[LONGITUDE_P2]])))*60)</f>
        <v>26</v>
      </c>
      <c r="AW83" s="73">
        <f t="shared" si="3"/>
        <v>2.84</v>
      </c>
      <c r="AX83" t="str">
        <f>SUBSTITUTE(TEXT(FO_Candidato[[#This Row],[LONGITUDE_P5]],"0,00"),",",".")</f>
        <v>2.84</v>
      </c>
      <c r="AY83" t="str">
        <f>FO_Candidato[[#This Row],[LONGITUDE_P3]]&amp;"°"&amp;FO_Candidato[[#This Row],[LONGITUDE_P4]]&amp;"'"&amp;FO_Candidato[[#This Row],[LONGITUDE - P6]]&amp;"""S"</f>
        <v>44°26'2.84"S</v>
      </c>
    </row>
    <row r="84" spans="1:51" x14ac:dyDescent="0.3">
      <c r="A84" t="s">
        <v>24445</v>
      </c>
      <c r="B84" t="s">
        <v>23809</v>
      </c>
      <c r="C84" t="s">
        <v>24446</v>
      </c>
      <c r="D84" t="s">
        <v>24447</v>
      </c>
      <c r="E84" t="s">
        <v>24447</v>
      </c>
      <c r="F84" t="s">
        <v>24448</v>
      </c>
      <c r="G84" t="s">
        <v>23812</v>
      </c>
      <c r="I84" t="s">
        <v>23832</v>
      </c>
      <c r="J84" t="s">
        <v>23814</v>
      </c>
      <c r="K84" t="s">
        <v>24449</v>
      </c>
      <c r="L84" t="s">
        <v>148</v>
      </c>
      <c r="M84" t="s">
        <v>23835</v>
      </c>
      <c r="N84" t="s">
        <v>24446</v>
      </c>
      <c r="O84" t="s">
        <v>24450</v>
      </c>
      <c r="P84" t="s">
        <v>148</v>
      </c>
      <c r="Q84" t="s">
        <v>148</v>
      </c>
      <c r="R84" t="s">
        <v>24451</v>
      </c>
      <c r="S84" t="s">
        <v>24450</v>
      </c>
      <c r="T84" t="s">
        <v>24452</v>
      </c>
      <c r="U84" t="s">
        <v>1491</v>
      </c>
      <c r="V84">
        <v>40</v>
      </c>
      <c r="W84">
        <v>-3144642</v>
      </c>
      <c r="X84">
        <v>-5377814</v>
      </c>
      <c r="Y84">
        <v>181</v>
      </c>
      <c r="Z84" t="s">
        <v>23948</v>
      </c>
      <c r="AA84" t="s">
        <v>107</v>
      </c>
      <c r="AB84" t="s">
        <v>23825</v>
      </c>
      <c r="AC84">
        <v>0</v>
      </c>
      <c r="AD84" t="s">
        <v>1491</v>
      </c>
      <c r="AE84" t="s">
        <v>148</v>
      </c>
      <c r="AF84" t="s">
        <v>24447</v>
      </c>
      <c r="AG84" t="s">
        <v>24448</v>
      </c>
      <c r="AH84" t="s">
        <v>24450</v>
      </c>
      <c r="AI84" t="s">
        <v>23911</v>
      </c>
      <c r="AJ84" t="s">
        <v>24453</v>
      </c>
      <c r="AK84">
        <v>96495000</v>
      </c>
      <c r="AL84">
        <f>VALUE(TRIM(FO_Candidato[[#This Row],[1.21 Latitude]]))</f>
        <v>-3144642</v>
      </c>
      <c r="AM84">
        <f>FO_Candidato[[#This Row],[LATITUDE_P1]]/1000000</f>
        <v>-3.1446420000000002</v>
      </c>
      <c r="AN84">
        <f>INT(ABS(FO_Candidato[[#This Row],[LATITUDE_P2]]))</f>
        <v>3</v>
      </c>
      <c r="AO84">
        <f>INT((ABS(FO_Candidato[[#This Row],[LATITUDE_P2]])-INT(ABS(FO_Candidato[[#This Row],[LATITUDE_P2]])))*60)</f>
        <v>8</v>
      </c>
      <c r="AP84" s="73">
        <f t="shared" si="2"/>
        <v>40.71</v>
      </c>
      <c r="AQ84" t="str">
        <f>SUBSTITUTE(TEXT(FO_Candidato[[#This Row],[LATITUDE_P5]],"0,00"),",",".")</f>
        <v>40.71</v>
      </c>
      <c r="AR84" t="str">
        <f>FO_Candidato[[#This Row],[LATITUDE_P3]]&amp;"°"&amp;FO_Candidato[[#This Row],[LATITUDE_P4]]&amp;"'"&amp;FO_Candidato[[#This Row],[LATITUDE - P6]]&amp;"""S"</f>
        <v>3°8'40.71"S</v>
      </c>
      <c r="AS84">
        <f>VALUE(TRIM(FO_Candidato[[#This Row],[longitude]]))</f>
        <v>-5377814</v>
      </c>
      <c r="AT84">
        <f>FO_Candidato[[#This Row],[LONGITUDE_P1]]/1000000</f>
        <v>-5.3778139999999999</v>
      </c>
      <c r="AU84">
        <f>INT(ABS(FO_Candidato[[#This Row],[LONGITUDE_P2]]))</f>
        <v>5</v>
      </c>
      <c r="AV84">
        <f>INT((ABS(FO_Candidato[[#This Row],[LONGITUDE_P2]])-INT(ABS(FO_Candidato[[#This Row],[LONGITUDE_P2]])))*60)</f>
        <v>22</v>
      </c>
      <c r="AW84" s="73">
        <f t="shared" si="3"/>
        <v>40.130000000000003</v>
      </c>
      <c r="AX84" t="str">
        <f>SUBSTITUTE(TEXT(FO_Candidato[[#This Row],[LONGITUDE_P5]],"0,00"),",",".")</f>
        <v>40.13</v>
      </c>
      <c r="AY84" t="str">
        <f>FO_Candidato[[#This Row],[LONGITUDE_P3]]&amp;"°"&amp;FO_Candidato[[#This Row],[LONGITUDE_P4]]&amp;"'"&amp;FO_Candidato[[#This Row],[LONGITUDE - P6]]&amp;"""S"</f>
        <v>5°22'40.13"S</v>
      </c>
    </row>
    <row r="85" spans="1:51" x14ac:dyDescent="0.3">
      <c r="A85" t="s">
        <v>24454</v>
      </c>
      <c r="B85" t="s">
        <v>23809</v>
      </c>
      <c r="C85" t="s">
        <v>308</v>
      </c>
      <c r="D85" t="s">
        <v>24455</v>
      </c>
      <c r="E85" t="s">
        <v>24455</v>
      </c>
      <c r="F85" t="s">
        <v>24456</v>
      </c>
      <c r="G85" t="s">
        <v>23889</v>
      </c>
      <c r="I85" t="s">
        <v>23813</v>
      </c>
      <c r="K85" t="s">
        <v>24457</v>
      </c>
      <c r="M85" t="s">
        <v>23835</v>
      </c>
      <c r="N85" t="s">
        <v>14150</v>
      </c>
      <c r="U85" t="s">
        <v>23823</v>
      </c>
      <c r="V85">
        <v>60</v>
      </c>
      <c r="W85">
        <v>-25464658</v>
      </c>
      <c r="X85">
        <v>-50267005</v>
      </c>
      <c r="Y85">
        <v>897</v>
      </c>
      <c r="Z85" t="s">
        <v>24458</v>
      </c>
      <c r="AB85" t="s">
        <v>23825</v>
      </c>
      <c r="AD85" t="s">
        <v>1491</v>
      </c>
      <c r="AH85" t="s">
        <v>24459</v>
      </c>
      <c r="AI85" t="s">
        <v>23827</v>
      </c>
      <c r="AJ85" t="s">
        <v>24460</v>
      </c>
      <c r="AK85">
        <v>84130000</v>
      </c>
      <c r="AL85">
        <f>VALUE(TRIM(FO_Candidato[[#This Row],[1.21 Latitude]]))</f>
        <v>-25464658</v>
      </c>
      <c r="AM85">
        <f>FO_Candidato[[#This Row],[LATITUDE_P1]]/1000000</f>
        <v>-25.464658</v>
      </c>
      <c r="AN85">
        <f>INT(ABS(FO_Candidato[[#This Row],[LATITUDE_P2]]))</f>
        <v>25</v>
      </c>
      <c r="AO85">
        <f>INT((ABS(FO_Candidato[[#This Row],[LATITUDE_P2]])-INT(ABS(FO_Candidato[[#This Row],[LATITUDE_P2]])))*60)</f>
        <v>27</v>
      </c>
      <c r="AP85" s="73">
        <f t="shared" si="2"/>
        <v>52.77</v>
      </c>
      <c r="AQ85" t="str">
        <f>SUBSTITUTE(TEXT(FO_Candidato[[#This Row],[LATITUDE_P5]],"0,00"),",",".")</f>
        <v>52.77</v>
      </c>
      <c r="AR85" t="str">
        <f>FO_Candidato[[#This Row],[LATITUDE_P3]]&amp;"°"&amp;FO_Candidato[[#This Row],[LATITUDE_P4]]&amp;"'"&amp;FO_Candidato[[#This Row],[LATITUDE - P6]]&amp;"""S"</f>
        <v>25°27'52.77"S</v>
      </c>
      <c r="AS85">
        <f>VALUE(TRIM(FO_Candidato[[#This Row],[longitude]]))</f>
        <v>-50267005</v>
      </c>
      <c r="AT85">
        <f>FO_Candidato[[#This Row],[LONGITUDE_P1]]/1000000</f>
        <v>-50.267004999999997</v>
      </c>
      <c r="AU85">
        <f>INT(ABS(FO_Candidato[[#This Row],[LONGITUDE_P2]]))</f>
        <v>50</v>
      </c>
      <c r="AV85">
        <f>INT((ABS(FO_Candidato[[#This Row],[LONGITUDE_P2]])-INT(ABS(FO_Candidato[[#This Row],[LONGITUDE_P2]])))*60)</f>
        <v>16</v>
      </c>
      <c r="AW85" s="73">
        <f t="shared" si="3"/>
        <v>1.22</v>
      </c>
      <c r="AX85" t="str">
        <f>SUBSTITUTE(TEXT(FO_Candidato[[#This Row],[LONGITUDE_P5]],"0,00"),",",".")</f>
        <v>1.22</v>
      </c>
      <c r="AY85" t="str">
        <f>FO_Candidato[[#This Row],[LONGITUDE_P3]]&amp;"°"&amp;FO_Candidato[[#This Row],[LONGITUDE_P4]]&amp;"'"&amp;FO_Candidato[[#This Row],[LONGITUDE - P6]]&amp;"""S"</f>
        <v>50°16'1.22"S</v>
      </c>
    </row>
    <row r="86" spans="1:51" x14ac:dyDescent="0.3">
      <c r="A86" t="s">
        <v>24461</v>
      </c>
      <c r="B86" t="s">
        <v>23809</v>
      </c>
      <c r="C86" t="s">
        <v>308</v>
      </c>
      <c r="D86" t="s">
        <v>24462</v>
      </c>
      <c r="E86" t="s">
        <v>24462</v>
      </c>
      <c r="F86" t="s">
        <v>24463</v>
      </c>
      <c r="G86" t="s">
        <v>23889</v>
      </c>
      <c r="I86" t="s">
        <v>23813</v>
      </c>
      <c r="K86" t="s">
        <v>24020</v>
      </c>
      <c r="M86" t="s">
        <v>23835</v>
      </c>
      <c r="N86" t="s">
        <v>14150</v>
      </c>
      <c r="U86" t="s">
        <v>23823</v>
      </c>
      <c r="V86">
        <v>60</v>
      </c>
      <c r="W86">
        <v>-25454117</v>
      </c>
      <c r="X86">
        <v>-50203861</v>
      </c>
      <c r="Y86">
        <v>852</v>
      </c>
      <c r="Z86" t="s">
        <v>24464</v>
      </c>
      <c r="AB86" t="s">
        <v>23825</v>
      </c>
      <c r="AD86" t="s">
        <v>1491</v>
      </c>
      <c r="AH86" t="s">
        <v>24465</v>
      </c>
      <c r="AI86" t="s">
        <v>23827</v>
      </c>
      <c r="AJ86" t="s">
        <v>24460</v>
      </c>
      <c r="AK86">
        <v>84130000</v>
      </c>
      <c r="AL86">
        <f>VALUE(TRIM(FO_Candidato[[#This Row],[1.21 Latitude]]))</f>
        <v>-25454117</v>
      </c>
      <c r="AM86">
        <f>FO_Candidato[[#This Row],[LATITUDE_P1]]/1000000</f>
        <v>-25.454117</v>
      </c>
      <c r="AN86">
        <f>INT(ABS(FO_Candidato[[#This Row],[LATITUDE_P2]]))</f>
        <v>25</v>
      </c>
      <c r="AO86">
        <f>INT((ABS(FO_Candidato[[#This Row],[LATITUDE_P2]])-INT(ABS(FO_Candidato[[#This Row],[LATITUDE_P2]])))*60)</f>
        <v>27</v>
      </c>
      <c r="AP86" s="73">
        <f t="shared" si="2"/>
        <v>14.82</v>
      </c>
      <c r="AQ86" t="str">
        <f>SUBSTITUTE(TEXT(FO_Candidato[[#This Row],[LATITUDE_P5]],"0,00"),",",".")</f>
        <v>14.82</v>
      </c>
      <c r="AR86" t="str">
        <f>FO_Candidato[[#This Row],[LATITUDE_P3]]&amp;"°"&amp;FO_Candidato[[#This Row],[LATITUDE_P4]]&amp;"'"&amp;FO_Candidato[[#This Row],[LATITUDE - P6]]&amp;"""S"</f>
        <v>25°27'14.82"S</v>
      </c>
      <c r="AS86">
        <f>VALUE(TRIM(FO_Candidato[[#This Row],[longitude]]))</f>
        <v>-50203861</v>
      </c>
      <c r="AT86">
        <f>FO_Candidato[[#This Row],[LONGITUDE_P1]]/1000000</f>
        <v>-50.203861000000003</v>
      </c>
      <c r="AU86">
        <f>INT(ABS(FO_Candidato[[#This Row],[LONGITUDE_P2]]))</f>
        <v>50</v>
      </c>
      <c r="AV86">
        <f>INT((ABS(FO_Candidato[[#This Row],[LONGITUDE_P2]])-INT(ABS(FO_Candidato[[#This Row],[LONGITUDE_P2]])))*60)</f>
        <v>12</v>
      </c>
      <c r="AW86" s="73">
        <f t="shared" si="3"/>
        <v>13.9</v>
      </c>
      <c r="AX86" t="str">
        <f>SUBSTITUTE(TEXT(FO_Candidato[[#This Row],[LONGITUDE_P5]],"0,00"),",",".")</f>
        <v>13.90</v>
      </c>
      <c r="AY86" t="str">
        <f>FO_Candidato[[#This Row],[LONGITUDE_P3]]&amp;"°"&amp;FO_Candidato[[#This Row],[LONGITUDE_P4]]&amp;"'"&amp;FO_Candidato[[#This Row],[LONGITUDE - P6]]&amp;"""S"</f>
        <v>50°12'13.90"S</v>
      </c>
    </row>
    <row r="87" spans="1:51" x14ac:dyDescent="0.3">
      <c r="A87" t="s">
        <v>24466</v>
      </c>
      <c r="B87" t="s">
        <v>23809</v>
      </c>
      <c r="C87" t="s">
        <v>308</v>
      </c>
      <c r="D87" t="s">
        <v>24467</v>
      </c>
      <c r="E87" t="s">
        <v>24467</v>
      </c>
      <c r="F87" t="s">
        <v>24468</v>
      </c>
      <c r="G87" t="s">
        <v>23812</v>
      </c>
      <c r="I87" t="s">
        <v>23832</v>
      </c>
      <c r="J87" t="s">
        <v>23814</v>
      </c>
      <c r="K87" t="s">
        <v>24469</v>
      </c>
      <c r="L87" t="s">
        <v>148</v>
      </c>
      <c r="M87" t="s">
        <v>23816</v>
      </c>
      <c r="N87" t="s">
        <v>24470</v>
      </c>
      <c r="O87" t="s">
        <v>23820</v>
      </c>
      <c r="P87" t="s">
        <v>24471</v>
      </c>
      <c r="Q87" t="s">
        <v>23820</v>
      </c>
      <c r="R87" t="s">
        <v>148</v>
      </c>
      <c r="S87" t="s">
        <v>148</v>
      </c>
      <c r="T87" t="s">
        <v>148</v>
      </c>
      <c r="U87" t="s">
        <v>23823</v>
      </c>
      <c r="V87">
        <v>40</v>
      </c>
      <c r="W87">
        <v>-28857283</v>
      </c>
      <c r="X87">
        <v>-51267164</v>
      </c>
      <c r="Y87">
        <v>733</v>
      </c>
      <c r="Z87" t="s">
        <v>23948</v>
      </c>
      <c r="AA87" t="s">
        <v>107</v>
      </c>
      <c r="AB87" t="s">
        <v>23825</v>
      </c>
      <c r="AC87">
        <v>3000</v>
      </c>
      <c r="AD87" t="s">
        <v>1491</v>
      </c>
      <c r="AE87" t="s">
        <v>148</v>
      </c>
      <c r="AF87" t="s">
        <v>24467</v>
      </c>
      <c r="AG87" t="s">
        <v>24468</v>
      </c>
      <c r="AH87" t="s">
        <v>24472</v>
      </c>
      <c r="AI87" t="s">
        <v>23911</v>
      </c>
      <c r="AJ87" t="s">
        <v>24473</v>
      </c>
      <c r="AK87">
        <v>95250000</v>
      </c>
      <c r="AL87">
        <f>VALUE(TRIM(FO_Candidato[[#This Row],[1.21 Latitude]]))</f>
        <v>-28857283</v>
      </c>
      <c r="AM87">
        <f>FO_Candidato[[#This Row],[LATITUDE_P1]]/1000000</f>
        <v>-28.857282999999999</v>
      </c>
      <c r="AN87">
        <f>INT(ABS(FO_Candidato[[#This Row],[LATITUDE_P2]]))</f>
        <v>28</v>
      </c>
      <c r="AO87">
        <f>INT((ABS(FO_Candidato[[#This Row],[LATITUDE_P2]])-INT(ABS(FO_Candidato[[#This Row],[LATITUDE_P2]])))*60)</f>
        <v>51</v>
      </c>
      <c r="AP87" s="73">
        <f t="shared" si="2"/>
        <v>26.22</v>
      </c>
      <c r="AQ87" t="str">
        <f>SUBSTITUTE(TEXT(FO_Candidato[[#This Row],[LATITUDE_P5]],"0,00"),",",".")</f>
        <v>26.22</v>
      </c>
      <c r="AR87" t="str">
        <f>FO_Candidato[[#This Row],[LATITUDE_P3]]&amp;"°"&amp;FO_Candidato[[#This Row],[LATITUDE_P4]]&amp;"'"&amp;FO_Candidato[[#This Row],[LATITUDE - P6]]&amp;"""S"</f>
        <v>28°51'26.22"S</v>
      </c>
      <c r="AS87">
        <f>VALUE(TRIM(FO_Candidato[[#This Row],[longitude]]))</f>
        <v>-51267164</v>
      </c>
      <c r="AT87">
        <f>FO_Candidato[[#This Row],[LONGITUDE_P1]]/1000000</f>
        <v>-51.267164000000001</v>
      </c>
      <c r="AU87">
        <f>INT(ABS(FO_Candidato[[#This Row],[LONGITUDE_P2]]))</f>
        <v>51</v>
      </c>
      <c r="AV87">
        <f>INT((ABS(FO_Candidato[[#This Row],[LONGITUDE_P2]])-INT(ABS(FO_Candidato[[#This Row],[LONGITUDE_P2]])))*60)</f>
        <v>16</v>
      </c>
      <c r="AW87" s="73">
        <f t="shared" si="3"/>
        <v>1.79</v>
      </c>
      <c r="AX87" t="str">
        <f>SUBSTITUTE(TEXT(FO_Candidato[[#This Row],[LONGITUDE_P5]],"0,00"),",",".")</f>
        <v>1.79</v>
      </c>
      <c r="AY87" t="str">
        <f>FO_Candidato[[#This Row],[LONGITUDE_P3]]&amp;"°"&amp;FO_Candidato[[#This Row],[LONGITUDE_P4]]&amp;"'"&amp;FO_Candidato[[#This Row],[LONGITUDE - P6]]&amp;"""S"</f>
        <v>51°16'1.79"S</v>
      </c>
    </row>
    <row r="88" spans="1:51" x14ac:dyDescent="0.3">
      <c r="A88" t="s">
        <v>24474</v>
      </c>
      <c r="B88" t="s">
        <v>23809</v>
      </c>
      <c r="C88" t="s">
        <v>308</v>
      </c>
      <c r="D88" t="s">
        <v>24475</v>
      </c>
      <c r="E88" t="s">
        <v>24475</v>
      </c>
      <c r="F88" t="s">
        <v>24476</v>
      </c>
      <c r="G88" t="s">
        <v>23812</v>
      </c>
      <c r="I88" t="s">
        <v>23832</v>
      </c>
      <c r="J88" t="s">
        <v>23814</v>
      </c>
      <c r="K88" t="s">
        <v>24477</v>
      </c>
      <c r="L88" t="s">
        <v>148</v>
      </c>
      <c r="M88" t="s">
        <v>23816</v>
      </c>
      <c r="N88" t="s">
        <v>24478</v>
      </c>
      <c r="O88" t="s">
        <v>24479</v>
      </c>
      <c r="P88" t="s">
        <v>24480</v>
      </c>
      <c r="Q88" t="s">
        <v>23820</v>
      </c>
      <c r="R88" t="s">
        <v>148</v>
      </c>
      <c r="S88" t="s">
        <v>148</v>
      </c>
      <c r="T88" t="s">
        <v>148</v>
      </c>
      <c r="U88" t="s">
        <v>23823</v>
      </c>
      <c r="V88">
        <v>30</v>
      </c>
      <c r="W88">
        <v>-23464469</v>
      </c>
      <c r="X88">
        <v>-51998958</v>
      </c>
      <c r="Y88">
        <v>537</v>
      </c>
      <c r="Z88" t="s">
        <v>24189</v>
      </c>
      <c r="AA88" t="s">
        <v>107</v>
      </c>
      <c r="AB88" t="s">
        <v>23825</v>
      </c>
      <c r="AC88">
        <v>1500</v>
      </c>
      <c r="AD88" t="s">
        <v>23823</v>
      </c>
      <c r="AE88" t="s">
        <v>148</v>
      </c>
      <c r="AF88" t="s">
        <v>148</v>
      </c>
      <c r="AG88" t="s">
        <v>148</v>
      </c>
      <c r="AH88" t="s">
        <v>24481</v>
      </c>
      <c r="AI88" t="s">
        <v>23827</v>
      </c>
      <c r="AJ88" t="s">
        <v>24482</v>
      </c>
      <c r="AK88">
        <v>85065006</v>
      </c>
      <c r="AL88">
        <f>VALUE(TRIM(FO_Candidato[[#This Row],[1.21 Latitude]]))</f>
        <v>-23464469</v>
      </c>
      <c r="AM88">
        <f>FO_Candidato[[#This Row],[LATITUDE_P1]]/1000000</f>
        <v>-23.464469000000001</v>
      </c>
      <c r="AN88">
        <f>INT(ABS(FO_Candidato[[#This Row],[LATITUDE_P2]]))</f>
        <v>23</v>
      </c>
      <c r="AO88">
        <f>INT((ABS(FO_Candidato[[#This Row],[LATITUDE_P2]])-INT(ABS(FO_Candidato[[#This Row],[LATITUDE_P2]])))*60)</f>
        <v>27</v>
      </c>
      <c r="AP88" s="73">
        <f t="shared" si="2"/>
        <v>52.09</v>
      </c>
      <c r="AQ88" t="str">
        <f>SUBSTITUTE(TEXT(FO_Candidato[[#This Row],[LATITUDE_P5]],"0,00"),",",".")</f>
        <v>52.09</v>
      </c>
      <c r="AR88" t="str">
        <f>FO_Candidato[[#This Row],[LATITUDE_P3]]&amp;"°"&amp;FO_Candidato[[#This Row],[LATITUDE_P4]]&amp;"'"&amp;FO_Candidato[[#This Row],[LATITUDE - P6]]&amp;"""S"</f>
        <v>23°27'52.09"S</v>
      </c>
      <c r="AS88">
        <f>VALUE(TRIM(FO_Candidato[[#This Row],[longitude]]))</f>
        <v>-51998958</v>
      </c>
      <c r="AT88">
        <f>FO_Candidato[[#This Row],[LONGITUDE_P1]]/1000000</f>
        <v>-51.998958000000002</v>
      </c>
      <c r="AU88">
        <f>INT(ABS(FO_Candidato[[#This Row],[LONGITUDE_P2]]))</f>
        <v>51</v>
      </c>
      <c r="AV88">
        <f>INT((ABS(FO_Candidato[[#This Row],[LONGITUDE_P2]])-INT(ABS(FO_Candidato[[#This Row],[LONGITUDE_P2]])))*60)</f>
        <v>59</v>
      </c>
      <c r="AW88" s="73">
        <f t="shared" si="3"/>
        <v>56.25</v>
      </c>
      <c r="AX88" t="str">
        <f>SUBSTITUTE(TEXT(FO_Candidato[[#This Row],[LONGITUDE_P5]],"0,00"),",",".")</f>
        <v>56.25</v>
      </c>
      <c r="AY88" t="str">
        <f>FO_Candidato[[#This Row],[LONGITUDE_P3]]&amp;"°"&amp;FO_Candidato[[#This Row],[LONGITUDE_P4]]&amp;"'"&amp;FO_Candidato[[#This Row],[LONGITUDE - P6]]&amp;"""S"</f>
        <v>51°59'56.25"S</v>
      </c>
    </row>
    <row r="89" spans="1:51" x14ac:dyDescent="0.3">
      <c r="A89" t="s">
        <v>24483</v>
      </c>
      <c r="B89" t="s">
        <v>23809</v>
      </c>
      <c r="C89" t="s">
        <v>308</v>
      </c>
      <c r="D89" t="s">
        <v>24484</v>
      </c>
      <c r="E89" t="s">
        <v>24484</v>
      </c>
      <c r="F89" t="s">
        <v>24485</v>
      </c>
      <c r="G89" t="s">
        <v>23953</v>
      </c>
      <c r="I89" t="s">
        <v>23832</v>
      </c>
      <c r="J89" t="s">
        <v>23833</v>
      </c>
      <c r="K89" t="s">
        <v>24486</v>
      </c>
      <c r="L89" t="s">
        <v>148</v>
      </c>
      <c r="M89" t="s">
        <v>23835</v>
      </c>
      <c r="N89" t="s">
        <v>24487</v>
      </c>
      <c r="O89" t="s">
        <v>24488</v>
      </c>
      <c r="P89" t="s">
        <v>24489</v>
      </c>
      <c r="Q89" t="s">
        <v>148</v>
      </c>
      <c r="R89" t="s">
        <v>24490</v>
      </c>
      <c r="S89" t="s">
        <v>148</v>
      </c>
      <c r="T89" t="s">
        <v>24489</v>
      </c>
      <c r="U89" t="s">
        <v>23823</v>
      </c>
      <c r="V89">
        <v>40</v>
      </c>
      <c r="W89">
        <v>-23332481</v>
      </c>
      <c r="X89">
        <v>-46820531</v>
      </c>
      <c r="Y89">
        <v>738</v>
      </c>
      <c r="Z89" t="s">
        <v>24096</v>
      </c>
      <c r="AB89" t="s">
        <v>23825</v>
      </c>
      <c r="AC89">
        <v>0</v>
      </c>
      <c r="AD89" t="s">
        <v>23823</v>
      </c>
      <c r="AE89" t="s">
        <v>1532</v>
      </c>
      <c r="AF89" t="s">
        <v>24491</v>
      </c>
      <c r="AG89" t="s">
        <v>24491</v>
      </c>
      <c r="AH89" t="s">
        <v>24488</v>
      </c>
      <c r="AI89" t="s">
        <v>23852</v>
      </c>
      <c r="AJ89" t="s">
        <v>24492</v>
      </c>
      <c r="AL89">
        <f>VALUE(TRIM(FO_Candidato[[#This Row],[1.21 Latitude]]))</f>
        <v>-23332481</v>
      </c>
      <c r="AM89">
        <f>FO_Candidato[[#This Row],[LATITUDE_P1]]/1000000</f>
        <v>-23.332481000000001</v>
      </c>
      <c r="AN89">
        <f>INT(ABS(FO_Candidato[[#This Row],[LATITUDE_P2]]))</f>
        <v>23</v>
      </c>
      <c r="AO89">
        <f>INT((ABS(FO_Candidato[[#This Row],[LATITUDE_P2]])-INT(ABS(FO_Candidato[[#This Row],[LATITUDE_P2]])))*60)</f>
        <v>19</v>
      </c>
      <c r="AP89" s="73">
        <f t="shared" si="2"/>
        <v>56.93</v>
      </c>
      <c r="AQ89" t="str">
        <f>SUBSTITUTE(TEXT(FO_Candidato[[#This Row],[LATITUDE_P5]],"0,00"),",",".")</f>
        <v>56.93</v>
      </c>
      <c r="AR89" t="str">
        <f>FO_Candidato[[#This Row],[LATITUDE_P3]]&amp;"°"&amp;FO_Candidato[[#This Row],[LATITUDE_P4]]&amp;"'"&amp;FO_Candidato[[#This Row],[LATITUDE - P6]]&amp;"""S"</f>
        <v>23°19'56.93"S</v>
      </c>
      <c r="AS89">
        <f>VALUE(TRIM(FO_Candidato[[#This Row],[longitude]]))</f>
        <v>-46820531</v>
      </c>
      <c r="AT89">
        <f>FO_Candidato[[#This Row],[LONGITUDE_P1]]/1000000</f>
        <v>-46.820531000000003</v>
      </c>
      <c r="AU89">
        <f>INT(ABS(FO_Candidato[[#This Row],[LONGITUDE_P2]]))</f>
        <v>46</v>
      </c>
      <c r="AV89">
        <f>INT((ABS(FO_Candidato[[#This Row],[LONGITUDE_P2]])-INT(ABS(FO_Candidato[[#This Row],[LONGITUDE_P2]])))*60)</f>
        <v>49</v>
      </c>
      <c r="AW89" s="73">
        <f t="shared" si="3"/>
        <v>13.91</v>
      </c>
      <c r="AX89" t="str">
        <f>SUBSTITUTE(TEXT(FO_Candidato[[#This Row],[LONGITUDE_P5]],"0,00"),",",".")</f>
        <v>13.91</v>
      </c>
      <c r="AY89" t="str">
        <f>FO_Candidato[[#This Row],[LONGITUDE_P3]]&amp;"°"&amp;FO_Candidato[[#This Row],[LONGITUDE_P4]]&amp;"'"&amp;FO_Candidato[[#This Row],[LONGITUDE - P6]]&amp;"""S"</f>
        <v>46°49'13.91"S</v>
      </c>
    </row>
    <row r="90" spans="1:51" x14ac:dyDescent="0.3">
      <c r="A90" t="s">
        <v>24493</v>
      </c>
      <c r="B90" t="s">
        <v>23809</v>
      </c>
      <c r="C90" t="s">
        <v>308</v>
      </c>
      <c r="D90" t="s">
        <v>24494</v>
      </c>
      <c r="E90" t="s">
        <v>24494</v>
      </c>
      <c r="F90" t="s">
        <v>24495</v>
      </c>
      <c r="G90" t="s">
        <v>23953</v>
      </c>
      <c r="I90" t="s">
        <v>23832</v>
      </c>
      <c r="J90" t="s">
        <v>23814</v>
      </c>
      <c r="K90" t="s">
        <v>24496</v>
      </c>
      <c r="L90" t="s">
        <v>148</v>
      </c>
      <c r="M90" t="s">
        <v>23816</v>
      </c>
      <c r="N90" t="s">
        <v>24497</v>
      </c>
      <c r="O90" t="s">
        <v>24498</v>
      </c>
      <c r="P90" t="s">
        <v>24499</v>
      </c>
      <c r="Q90" t="s">
        <v>148</v>
      </c>
      <c r="R90" t="s">
        <v>148</v>
      </c>
      <c r="S90" t="s">
        <v>148</v>
      </c>
      <c r="T90" t="s">
        <v>148</v>
      </c>
      <c r="U90" t="s">
        <v>23823</v>
      </c>
      <c r="V90">
        <v>50</v>
      </c>
      <c r="W90">
        <v>-23416392</v>
      </c>
      <c r="X90">
        <v>-47300364</v>
      </c>
      <c r="Y90">
        <v>759</v>
      </c>
      <c r="Z90" t="s">
        <v>24096</v>
      </c>
      <c r="AB90" t="s">
        <v>23825</v>
      </c>
      <c r="AC90">
        <v>10000</v>
      </c>
      <c r="AD90" t="s">
        <v>23823</v>
      </c>
      <c r="AE90" t="s">
        <v>1532</v>
      </c>
      <c r="AF90" t="s">
        <v>24500</v>
      </c>
      <c r="AG90" t="s">
        <v>24500</v>
      </c>
      <c r="AH90" t="s">
        <v>24501</v>
      </c>
      <c r="AI90" t="s">
        <v>23852</v>
      </c>
      <c r="AJ90" t="s">
        <v>24502</v>
      </c>
      <c r="AL90">
        <f>VALUE(TRIM(FO_Candidato[[#This Row],[1.21 Latitude]]))</f>
        <v>-23416392</v>
      </c>
      <c r="AM90">
        <f>FO_Candidato[[#This Row],[LATITUDE_P1]]/1000000</f>
        <v>-23.416391999999998</v>
      </c>
      <c r="AN90">
        <f>INT(ABS(FO_Candidato[[#This Row],[LATITUDE_P2]]))</f>
        <v>23</v>
      </c>
      <c r="AO90">
        <f>INT((ABS(FO_Candidato[[#This Row],[LATITUDE_P2]])-INT(ABS(FO_Candidato[[#This Row],[LATITUDE_P2]])))*60)</f>
        <v>24</v>
      </c>
      <c r="AP90" s="73">
        <f t="shared" si="2"/>
        <v>59.01</v>
      </c>
      <c r="AQ90" t="str">
        <f>SUBSTITUTE(TEXT(FO_Candidato[[#This Row],[LATITUDE_P5]],"0,00"),",",".")</f>
        <v>59.01</v>
      </c>
      <c r="AR90" t="str">
        <f>FO_Candidato[[#This Row],[LATITUDE_P3]]&amp;"°"&amp;FO_Candidato[[#This Row],[LATITUDE_P4]]&amp;"'"&amp;FO_Candidato[[#This Row],[LATITUDE - P6]]&amp;"""S"</f>
        <v>23°24'59.01"S</v>
      </c>
      <c r="AS90">
        <f>VALUE(TRIM(FO_Candidato[[#This Row],[longitude]]))</f>
        <v>-47300364</v>
      </c>
      <c r="AT90">
        <f>FO_Candidato[[#This Row],[LONGITUDE_P1]]/1000000</f>
        <v>-47.300364000000002</v>
      </c>
      <c r="AU90">
        <f>INT(ABS(FO_Candidato[[#This Row],[LONGITUDE_P2]]))</f>
        <v>47</v>
      </c>
      <c r="AV90">
        <f>INT((ABS(FO_Candidato[[#This Row],[LONGITUDE_P2]])-INT(ABS(FO_Candidato[[#This Row],[LONGITUDE_P2]])))*60)</f>
        <v>18</v>
      </c>
      <c r="AW90" s="73">
        <f t="shared" si="3"/>
        <v>1.31</v>
      </c>
      <c r="AX90" t="str">
        <f>SUBSTITUTE(TEXT(FO_Candidato[[#This Row],[LONGITUDE_P5]],"0,00"),",",".")</f>
        <v>1.31</v>
      </c>
      <c r="AY90" t="str">
        <f>FO_Candidato[[#This Row],[LONGITUDE_P3]]&amp;"°"&amp;FO_Candidato[[#This Row],[LONGITUDE_P4]]&amp;"'"&amp;FO_Candidato[[#This Row],[LONGITUDE - P6]]&amp;"""S"</f>
        <v>47°18'1.31"S</v>
      </c>
    </row>
    <row r="91" spans="1:51" x14ac:dyDescent="0.3">
      <c r="A91" t="s">
        <v>24503</v>
      </c>
      <c r="B91" t="s">
        <v>23809</v>
      </c>
      <c r="C91" t="s">
        <v>308</v>
      </c>
      <c r="D91" t="s">
        <v>24504</v>
      </c>
      <c r="E91" t="s">
        <v>24504</v>
      </c>
      <c r="F91" t="s">
        <v>24505</v>
      </c>
      <c r="G91" t="s">
        <v>23812</v>
      </c>
      <c r="I91" t="s">
        <v>23832</v>
      </c>
      <c r="J91" t="s">
        <v>23814</v>
      </c>
      <c r="K91" t="s">
        <v>24506</v>
      </c>
      <c r="L91" t="s">
        <v>148</v>
      </c>
      <c r="M91" t="s">
        <v>23816</v>
      </c>
      <c r="N91" t="s">
        <v>24507</v>
      </c>
      <c r="O91" t="s">
        <v>23820</v>
      </c>
      <c r="P91" t="s">
        <v>24508</v>
      </c>
      <c r="Q91" t="s">
        <v>23820</v>
      </c>
      <c r="R91" t="s">
        <v>148</v>
      </c>
      <c r="S91" t="s">
        <v>148</v>
      </c>
      <c r="T91" t="s">
        <v>148</v>
      </c>
      <c r="U91" t="s">
        <v>23823</v>
      </c>
      <c r="V91">
        <v>50</v>
      </c>
      <c r="W91">
        <v>-2949795</v>
      </c>
      <c r="X91">
        <v>-50785289</v>
      </c>
      <c r="Y91">
        <v>60</v>
      </c>
      <c r="Z91" t="s">
        <v>23948</v>
      </c>
      <c r="AA91" t="s">
        <v>107</v>
      </c>
      <c r="AB91" t="s">
        <v>23825</v>
      </c>
      <c r="AC91">
        <v>3000</v>
      </c>
      <c r="AD91" t="s">
        <v>1491</v>
      </c>
      <c r="AE91" t="s">
        <v>148</v>
      </c>
      <c r="AF91" t="s">
        <v>24504</v>
      </c>
      <c r="AG91" t="s">
        <v>24505</v>
      </c>
      <c r="AH91" t="s">
        <v>24509</v>
      </c>
      <c r="AI91" t="s">
        <v>23911</v>
      </c>
      <c r="AJ91" t="s">
        <v>24510</v>
      </c>
      <c r="AK91">
        <v>95660000</v>
      </c>
      <c r="AL91">
        <f>VALUE(TRIM(FO_Candidato[[#This Row],[1.21 Latitude]]))</f>
        <v>-2949795</v>
      </c>
      <c r="AM91">
        <f>FO_Candidato[[#This Row],[LATITUDE_P1]]/1000000</f>
        <v>-2.9497949999999999</v>
      </c>
      <c r="AN91">
        <f>INT(ABS(FO_Candidato[[#This Row],[LATITUDE_P2]]))</f>
        <v>2</v>
      </c>
      <c r="AO91">
        <f>INT((ABS(FO_Candidato[[#This Row],[LATITUDE_P2]])-INT(ABS(FO_Candidato[[#This Row],[LATITUDE_P2]])))*60)</f>
        <v>56</v>
      </c>
      <c r="AP91" s="73">
        <f t="shared" si="2"/>
        <v>59.26</v>
      </c>
      <c r="AQ91" t="str">
        <f>SUBSTITUTE(TEXT(FO_Candidato[[#This Row],[LATITUDE_P5]],"0,00"),",",".")</f>
        <v>59.26</v>
      </c>
      <c r="AR91" t="str">
        <f>FO_Candidato[[#This Row],[LATITUDE_P3]]&amp;"°"&amp;FO_Candidato[[#This Row],[LATITUDE_P4]]&amp;"'"&amp;FO_Candidato[[#This Row],[LATITUDE - P6]]&amp;"""S"</f>
        <v>2°56'59.26"S</v>
      </c>
      <c r="AS91">
        <f>VALUE(TRIM(FO_Candidato[[#This Row],[longitude]]))</f>
        <v>-50785289</v>
      </c>
      <c r="AT91">
        <f>FO_Candidato[[#This Row],[LONGITUDE_P1]]/1000000</f>
        <v>-50.785288999999999</v>
      </c>
      <c r="AU91">
        <f>INT(ABS(FO_Candidato[[#This Row],[LONGITUDE_P2]]))</f>
        <v>50</v>
      </c>
      <c r="AV91">
        <f>INT((ABS(FO_Candidato[[#This Row],[LONGITUDE_P2]])-INT(ABS(FO_Candidato[[#This Row],[LONGITUDE_P2]])))*60)</f>
        <v>47</v>
      </c>
      <c r="AW91" s="73">
        <f t="shared" si="3"/>
        <v>7.04</v>
      </c>
      <c r="AX91" t="str">
        <f>SUBSTITUTE(TEXT(FO_Candidato[[#This Row],[LONGITUDE_P5]],"0,00"),",",".")</f>
        <v>7.04</v>
      </c>
      <c r="AY91" t="str">
        <f>FO_Candidato[[#This Row],[LONGITUDE_P3]]&amp;"°"&amp;FO_Candidato[[#This Row],[LONGITUDE_P4]]&amp;"'"&amp;FO_Candidato[[#This Row],[LONGITUDE - P6]]&amp;"""S"</f>
        <v>50°47'7.04"S</v>
      </c>
    </row>
    <row r="92" spans="1:51" x14ac:dyDescent="0.3">
      <c r="A92" t="s">
        <v>24511</v>
      </c>
      <c r="B92" t="s">
        <v>23809</v>
      </c>
      <c r="C92" t="s">
        <v>127</v>
      </c>
      <c r="D92" t="s">
        <v>20433</v>
      </c>
      <c r="E92" t="s">
        <v>20433</v>
      </c>
      <c r="F92" t="s">
        <v>20435</v>
      </c>
      <c r="G92" t="s">
        <v>23889</v>
      </c>
      <c r="I92" t="s">
        <v>23832</v>
      </c>
      <c r="K92" t="s">
        <v>24074</v>
      </c>
      <c r="M92" t="s">
        <v>23835</v>
      </c>
      <c r="N92" t="s">
        <v>24512</v>
      </c>
      <c r="U92" t="s">
        <v>23823</v>
      </c>
      <c r="V92">
        <v>50</v>
      </c>
      <c r="W92">
        <v>-8670528</v>
      </c>
      <c r="X92">
        <v>-38985429</v>
      </c>
      <c r="Y92">
        <v>323</v>
      </c>
      <c r="Z92" t="s">
        <v>24513</v>
      </c>
      <c r="AB92" t="s">
        <v>23825</v>
      </c>
      <c r="AD92" t="s">
        <v>1491</v>
      </c>
      <c r="AH92" t="s">
        <v>24514</v>
      </c>
      <c r="AI92" t="s">
        <v>23864</v>
      </c>
      <c r="AJ92" t="s">
        <v>24515</v>
      </c>
      <c r="AL92">
        <f>VALUE(TRIM(FO_Candidato[[#This Row],[1.21 Latitude]]))</f>
        <v>-8670528</v>
      </c>
      <c r="AM92">
        <f>FO_Candidato[[#This Row],[LATITUDE_P1]]/1000000</f>
        <v>-8.6705279999999991</v>
      </c>
      <c r="AN92">
        <f>INT(ABS(FO_Candidato[[#This Row],[LATITUDE_P2]]))</f>
        <v>8</v>
      </c>
      <c r="AO92">
        <f>INT((ABS(FO_Candidato[[#This Row],[LATITUDE_P2]])-INT(ABS(FO_Candidato[[#This Row],[LATITUDE_P2]])))*60)</f>
        <v>40</v>
      </c>
      <c r="AP92" s="73">
        <f t="shared" si="2"/>
        <v>13.9</v>
      </c>
      <c r="AQ92" t="str">
        <f>SUBSTITUTE(TEXT(FO_Candidato[[#This Row],[LATITUDE_P5]],"0,00"),",",".")</f>
        <v>13.90</v>
      </c>
      <c r="AR92" t="str">
        <f>FO_Candidato[[#This Row],[LATITUDE_P3]]&amp;"°"&amp;FO_Candidato[[#This Row],[LATITUDE_P4]]&amp;"'"&amp;FO_Candidato[[#This Row],[LATITUDE - P6]]&amp;"""S"</f>
        <v>8°40'13.90"S</v>
      </c>
      <c r="AS92">
        <f>VALUE(TRIM(FO_Candidato[[#This Row],[longitude]]))</f>
        <v>-38985429</v>
      </c>
      <c r="AT92">
        <f>FO_Candidato[[#This Row],[LONGITUDE_P1]]/1000000</f>
        <v>-38.985429000000003</v>
      </c>
      <c r="AU92">
        <f>INT(ABS(FO_Candidato[[#This Row],[LONGITUDE_P2]]))</f>
        <v>38</v>
      </c>
      <c r="AV92">
        <f>INT((ABS(FO_Candidato[[#This Row],[LONGITUDE_P2]])-INT(ABS(FO_Candidato[[#This Row],[LONGITUDE_P2]])))*60)</f>
        <v>59</v>
      </c>
      <c r="AW92" s="73">
        <f t="shared" si="3"/>
        <v>7.54</v>
      </c>
      <c r="AX92" t="str">
        <f>SUBSTITUTE(TEXT(FO_Candidato[[#This Row],[LONGITUDE_P5]],"0,00"),",",".")</f>
        <v>7.54</v>
      </c>
      <c r="AY92" t="str">
        <f>FO_Candidato[[#This Row],[LONGITUDE_P3]]&amp;"°"&amp;FO_Candidato[[#This Row],[LONGITUDE_P4]]&amp;"'"&amp;FO_Candidato[[#This Row],[LONGITUDE - P6]]&amp;"""S"</f>
        <v>38°59'7.54"S</v>
      </c>
    </row>
    <row r="93" spans="1:51" x14ac:dyDescent="0.3">
      <c r="A93" t="s">
        <v>24516</v>
      </c>
      <c r="B93" t="s">
        <v>23809</v>
      </c>
      <c r="C93" t="s">
        <v>308</v>
      </c>
      <c r="D93" t="s">
        <v>24517</v>
      </c>
      <c r="E93" t="s">
        <v>24517</v>
      </c>
      <c r="F93" t="s">
        <v>24518</v>
      </c>
      <c r="G93" t="s">
        <v>23812</v>
      </c>
      <c r="I93" t="s">
        <v>23832</v>
      </c>
      <c r="J93" t="s">
        <v>23814</v>
      </c>
      <c r="K93" t="s">
        <v>24519</v>
      </c>
      <c r="L93" t="s">
        <v>148</v>
      </c>
      <c r="M93" t="s">
        <v>23816</v>
      </c>
      <c r="N93" t="s">
        <v>24520</v>
      </c>
      <c r="O93" t="s">
        <v>23820</v>
      </c>
      <c r="P93" t="s">
        <v>24521</v>
      </c>
      <c r="Q93" t="s">
        <v>23820</v>
      </c>
      <c r="R93" t="s">
        <v>148</v>
      </c>
      <c r="S93" t="s">
        <v>148</v>
      </c>
      <c r="T93" t="s">
        <v>148</v>
      </c>
      <c r="U93" t="s">
        <v>23823</v>
      </c>
      <c r="V93">
        <v>40</v>
      </c>
      <c r="W93">
        <v>-29559333</v>
      </c>
      <c r="X93">
        <v>-50798483</v>
      </c>
      <c r="Y93">
        <v>100</v>
      </c>
      <c r="Z93" t="s">
        <v>23824</v>
      </c>
      <c r="AA93" t="s">
        <v>107</v>
      </c>
      <c r="AB93" t="s">
        <v>23825</v>
      </c>
      <c r="AC93">
        <v>5000</v>
      </c>
      <c r="AD93" t="s">
        <v>23823</v>
      </c>
      <c r="AE93" t="s">
        <v>148</v>
      </c>
      <c r="AF93" t="s">
        <v>24517</v>
      </c>
      <c r="AG93" t="s">
        <v>24518</v>
      </c>
      <c r="AH93" t="s">
        <v>24522</v>
      </c>
      <c r="AI93" t="s">
        <v>23911</v>
      </c>
      <c r="AJ93" t="s">
        <v>24523</v>
      </c>
      <c r="AK93">
        <v>95650000</v>
      </c>
      <c r="AL93">
        <f>VALUE(TRIM(FO_Candidato[[#This Row],[1.21 Latitude]]))</f>
        <v>-29559333</v>
      </c>
      <c r="AM93">
        <f>FO_Candidato[[#This Row],[LATITUDE_P1]]/1000000</f>
        <v>-29.559332999999999</v>
      </c>
      <c r="AN93">
        <f>INT(ABS(FO_Candidato[[#This Row],[LATITUDE_P2]]))</f>
        <v>29</v>
      </c>
      <c r="AO93">
        <f>INT((ABS(FO_Candidato[[#This Row],[LATITUDE_P2]])-INT(ABS(FO_Candidato[[#This Row],[LATITUDE_P2]])))*60)</f>
        <v>33</v>
      </c>
      <c r="AP93" s="73">
        <f t="shared" si="2"/>
        <v>33.6</v>
      </c>
      <c r="AQ93" t="str">
        <f>SUBSTITUTE(TEXT(FO_Candidato[[#This Row],[LATITUDE_P5]],"0,00"),",",".")</f>
        <v>33.60</v>
      </c>
      <c r="AR93" t="str">
        <f>FO_Candidato[[#This Row],[LATITUDE_P3]]&amp;"°"&amp;FO_Candidato[[#This Row],[LATITUDE_P4]]&amp;"'"&amp;FO_Candidato[[#This Row],[LATITUDE - P6]]&amp;"""S"</f>
        <v>29°33'33.60"S</v>
      </c>
      <c r="AS93">
        <f>VALUE(TRIM(FO_Candidato[[#This Row],[longitude]]))</f>
        <v>-50798483</v>
      </c>
      <c r="AT93">
        <f>FO_Candidato[[#This Row],[LONGITUDE_P1]]/1000000</f>
        <v>-50.798482999999997</v>
      </c>
      <c r="AU93">
        <f>INT(ABS(FO_Candidato[[#This Row],[LONGITUDE_P2]]))</f>
        <v>50</v>
      </c>
      <c r="AV93">
        <f>INT((ABS(FO_Candidato[[#This Row],[LONGITUDE_P2]])-INT(ABS(FO_Candidato[[#This Row],[LONGITUDE_P2]])))*60)</f>
        <v>47</v>
      </c>
      <c r="AW93" s="73">
        <f t="shared" si="3"/>
        <v>54.54</v>
      </c>
      <c r="AX93" t="str">
        <f>SUBSTITUTE(TEXT(FO_Candidato[[#This Row],[LONGITUDE_P5]],"0,00"),",",".")</f>
        <v>54.54</v>
      </c>
      <c r="AY93" t="str">
        <f>FO_Candidato[[#This Row],[LONGITUDE_P3]]&amp;"°"&amp;FO_Candidato[[#This Row],[LONGITUDE_P4]]&amp;"'"&amp;FO_Candidato[[#This Row],[LONGITUDE - P6]]&amp;"""S"</f>
        <v>50°47'54.54"S</v>
      </c>
    </row>
    <row r="94" spans="1:51" x14ac:dyDescent="0.3">
      <c r="A94" t="s">
        <v>24524</v>
      </c>
      <c r="B94" t="s">
        <v>23809</v>
      </c>
      <c r="C94" t="s">
        <v>308</v>
      </c>
      <c r="D94" t="s">
        <v>24525</v>
      </c>
      <c r="E94" t="s">
        <v>24525</v>
      </c>
      <c r="F94" t="s">
        <v>24526</v>
      </c>
      <c r="G94" t="s">
        <v>23889</v>
      </c>
      <c r="I94" t="s">
        <v>23813</v>
      </c>
      <c r="K94" t="s">
        <v>24020</v>
      </c>
      <c r="M94" t="s">
        <v>23835</v>
      </c>
      <c r="N94" t="s">
        <v>14150</v>
      </c>
      <c r="U94" t="s">
        <v>23823</v>
      </c>
      <c r="V94">
        <v>60</v>
      </c>
      <c r="W94">
        <v>-25473319</v>
      </c>
      <c r="X94">
        <v>-49699072</v>
      </c>
      <c r="Y94">
        <v>1093</v>
      </c>
      <c r="Z94" t="s">
        <v>24527</v>
      </c>
      <c r="AB94" t="s">
        <v>23825</v>
      </c>
      <c r="AD94" t="s">
        <v>1491</v>
      </c>
      <c r="AH94" t="s">
        <v>24528</v>
      </c>
      <c r="AI94" t="s">
        <v>23827</v>
      </c>
      <c r="AJ94" t="s">
        <v>24529</v>
      </c>
      <c r="AK94">
        <v>83650000</v>
      </c>
      <c r="AL94">
        <f>VALUE(TRIM(FO_Candidato[[#This Row],[1.21 Latitude]]))</f>
        <v>-25473319</v>
      </c>
      <c r="AM94">
        <f>FO_Candidato[[#This Row],[LATITUDE_P1]]/1000000</f>
        <v>-25.473319</v>
      </c>
      <c r="AN94">
        <f>INT(ABS(FO_Candidato[[#This Row],[LATITUDE_P2]]))</f>
        <v>25</v>
      </c>
      <c r="AO94">
        <f>INT((ABS(FO_Candidato[[#This Row],[LATITUDE_P2]])-INT(ABS(FO_Candidato[[#This Row],[LATITUDE_P2]])))*60)</f>
        <v>28</v>
      </c>
      <c r="AP94" s="73">
        <f t="shared" si="2"/>
        <v>23.95</v>
      </c>
      <c r="AQ94" t="str">
        <f>SUBSTITUTE(TEXT(FO_Candidato[[#This Row],[LATITUDE_P5]],"0,00"),",",".")</f>
        <v>23.95</v>
      </c>
      <c r="AR94" t="str">
        <f>FO_Candidato[[#This Row],[LATITUDE_P3]]&amp;"°"&amp;FO_Candidato[[#This Row],[LATITUDE_P4]]&amp;"'"&amp;FO_Candidato[[#This Row],[LATITUDE - P6]]&amp;"""S"</f>
        <v>25°28'23.95"S</v>
      </c>
      <c r="AS94">
        <f>VALUE(TRIM(FO_Candidato[[#This Row],[longitude]]))</f>
        <v>-49699072</v>
      </c>
      <c r="AT94">
        <f>FO_Candidato[[#This Row],[LONGITUDE_P1]]/1000000</f>
        <v>-49.699072000000001</v>
      </c>
      <c r="AU94">
        <f>INT(ABS(FO_Candidato[[#This Row],[LONGITUDE_P2]]))</f>
        <v>49</v>
      </c>
      <c r="AV94">
        <f>INT((ABS(FO_Candidato[[#This Row],[LONGITUDE_P2]])-INT(ABS(FO_Candidato[[#This Row],[LONGITUDE_P2]])))*60)</f>
        <v>41</v>
      </c>
      <c r="AW94" s="73">
        <f t="shared" si="3"/>
        <v>56.66</v>
      </c>
      <c r="AX94" t="str">
        <f>SUBSTITUTE(TEXT(FO_Candidato[[#This Row],[LONGITUDE_P5]],"0,00"),",",".")</f>
        <v>56.66</v>
      </c>
      <c r="AY94" t="str">
        <f>FO_Candidato[[#This Row],[LONGITUDE_P3]]&amp;"°"&amp;FO_Candidato[[#This Row],[LONGITUDE_P4]]&amp;"'"&amp;FO_Candidato[[#This Row],[LONGITUDE - P6]]&amp;"""S"</f>
        <v>49°41'56.66"S</v>
      </c>
    </row>
    <row r="95" spans="1:51" x14ac:dyDescent="0.3">
      <c r="A95" t="s">
        <v>24530</v>
      </c>
      <c r="B95" t="s">
        <v>23809</v>
      </c>
      <c r="C95" t="s">
        <v>308</v>
      </c>
      <c r="D95" t="s">
        <v>24531</v>
      </c>
      <c r="E95" t="s">
        <v>24531</v>
      </c>
      <c r="F95" t="s">
        <v>24532</v>
      </c>
      <c r="G95" t="s">
        <v>23889</v>
      </c>
      <c r="I95" t="s">
        <v>23813</v>
      </c>
      <c r="K95" t="s">
        <v>24020</v>
      </c>
      <c r="M95" t="s">
        <v>23835</v>
      </c>
      <c r="N95" t="s">
        <v>21402</v>
      </c>
      <c r="U95" t="s">
        <v>23823</v>
      </c>
      <c r="V95">
        <v>70</v>
      </c>
      <c r="W95">
        <v>-25588779</v>
      </c>
      <c r="X95">
        <v>-48939946</v>
      </c>
      <c r="Y95">
        <v>870</v>
      </c>
      <c r="Z95" t="s">
        <v>24533</v>
      </c>
      <c r="AB95" t="s">
        <v>23825</v>
      </c>
      <c r="AD95" t="s">
        <v>1491</v>
      </c>
      <c r="AH95" t="s">
        <v>24534</v>
      </c>
      <c r="AI95" t="s">
        <v>23827</v>
      </c>
      <c r="AJ95" t="s">
        <v>24535</v>
      </c>
      <c r="AK95">
        <v>83307700</v>
      </c>
      <c r="AL95">
        <f>VALUE(TRIM(FO_Candidato[[#This Row],[1.21 Latitude]]))</f>
        <v>-25588779</v>
      </c>
      <c r="AM95">
        <f>FO_Candidato[[#This Row],[LATITUDE_P1]]/1000000</f>
        <v>-25.588778999999999</v>
      </c>
      <c r="AN95">
        <f>INT(ABS(FO_Candidato[[#This Row],[LATITUDE_P2]]))</f>
        <v>25</v>
      </c>
      <c r="AO95">
        <f>INT((ABS(FO_Candidato[[#This Row],[LATITUDE_P2]])-INT(ABS(FO_Candidato[[#This Row],[LATITUDE_P2]])))*60)</f>
        <v>35</v>
      </c>
      <c r="AP95" s="73">
        <f t="shared" si="2"/>
        <v>19.600000000000001</v>
      </c>
      <c r="AQ95" t="str">
        <f>SUBSTITUTE(TEXT(FO_Candidato[[#This Row],[LATITUDE_P5]],"0,00"),",",".")</f>
        <v>19.60</v>
      </c>
      <c r="AR95" t="str">
        <f>FO_Candidato[[#This Row],[LATITUDE_P3]]&amp;"°"&amp;FO_Candidato[[#This Row],[LATITUDE_P4]]&amp;"'"&amp;FO_Candidato[[#This Row],[LATITUDE - P6]]&amp;"""S"</f>
        <v>25°35'19.60"S</v>
      </c>
      <c r="AS95">
        <f>VALUE(TRIM(FO_Candidato[[#This Row],[longitude]]))</f>
        <v>-48939946</v>
      </c>
      <c r="AT95">
        <f>FO_Candidato[[#This Row],[LONGITUDE_P1]]/1000000</f>
        <v>-48.939945999999999</v>
      </c>
      <c r="AU95">
        <f>INT(ABS(FO_Candidato[[#This Row],[LONGITUDE_P2]]))</f>
        <v>48</v>
      </c>
      <c r="AV95">
        <f>INT((ABS(FO_Candidato[[#This Row],[LONGITUDE_P2]])-INT(ABS(FO_Candidato[[#This Row],[LONGITUDE_P2]])))*60)</f>
        <v>56</v>
      </c>
      <c r="AW95" s="73">
        <f t="shared" si="3"/>
        <v>23.81</v>
      </c>
      <c r="AX95" t="str">
        <f>SUBSTITUTE(TEXT(FO_Candidato[[#This Row],[LONGITUDE_P5]],"0,00"),",",".")</f>
        <v>23.81</v>
      </c>
      <c r="AY95" t="str">
        <f>FO_Candidato[[#This Row],[LONGITUDE_P3]]&amp;"°"&amp;FO_Candidato[[#This Row],[LONGITUDE_P4]]&amp;"'"&amp;FO_Candidato[[#This Row],[LONGITUDE - P6]]&amp;"""S"</f>
        <v>48°56'23.81"S</v>
      </c>
    </row>
    <row r="96" spans="1:51" x14ac:dyDescent="0.3">
      <c r="A96" t="s">
        <v>24536</v>
      </c>
      <c r="B96" t="s">
        <v>23809</v>
      </c>
      <c r="C96" t="s">
        <v>308</v>
      </c>
      <c r="D96" t="s">
        <v>24537</v>
      </c>
      <c r="E96" t="s">
        <v>24537</v>
      </c>
      <c r="F96" t="s">
        <v>24538</v>
      </c>
      <c r="G96" t="s">
        <v>23812</v>
      </c>
      <c r="I96" t="s">
        <v>23832</v>
      </c>
      <c r="J96" t="s">
        <v>23814</v>
      </c>
      <c r="K96" t="s">
        <v>24539</v>
      </c>
      <c r="L96" t="s">
        <v>148</v>
      </c>
      <c r="M96" t="s">
        <v>23816</v>
      </c>
      <c r="N96" t="s">
        <v>24540</v>
      </c>
      <c r="O96" t="s">
        <v>24541</v>
      </c>
      <c r="P96" t="s">
        <v>24542</v>
      </c>
      <c r="Q96" t="s">
        <v>23820</v>
      </c>
      <c r="R96" t="s">
        <v>148</v>
      </c>
      <c r="S96" t="s">
        <v>148</v>
      </c>
      <c r="T96" t="s">
        <v>148</v>
      </c>
      <c r="U96" t="s">
        <v>23823</v>
      </c>
      <c r="V96">
        <v>40</v>
      </c>
      <c r="W96">
        <v>-22184507</v>
      </c>
      <c r="X96">
        <v>-55584975</v>
      </c>
      <c r="Y96">
        <v>537</v>
      </c>
      <c r="Z96" t="s">
        <v>23948</v>
      </c>
      <c r="AA96" t="s">
        <v>107</v>
      </c>
      <c r="AB96" t="s">
        <v>23825</v>
      </c>
      <c r="AC96">
        <v>3900</v>
      </c>
      <c r="AD96" t="s">
        <v>1491</v>
      </c>
      <c r="AE96" t="s">
        <v>23823</v>
      </c>
      <c r="AF96" t="s">
        <v>24537</v>
      </c>
      <c r="AG96" t="s">
        <v>24538</v>
      </c>
      <c r="AH96" t="s">
        <v>24541</v>
      </c>
      <c r="AI96" t="s">
        <v>24270</v>
      </c>
      <c r="AJ96" t="s">
        <v>24543</v>
      </c>
      <c r="AK96">
        <v>79901970</v>
      </c>
      <c r="AL96">
        <f>VALUE(TRIM(FO_Candidato[[#This Row],[1.21 Latitude]]))</f>
        <v>-22184507</v>
      </c>
      <c r="AM96">
        <f>FO_Candidato[[#This Row],[LATITUDE_P1]]/1000000</f>
        <v>-22.184507</v>
      </c>
      <c r="AN96">
        <f>INT(ABS(FO_Candidato[[#This Row],[LATITUDE_P2]]))</f>
        <v>22</v>
      </c>
      <c r="AO96">
        <f>INT((ABS(FO_Candidato[[#This Row],[LATITUDE_P2]])-INT(ABS(FO_Candidato[[#This Row],[LATITUDE_P2]])))*60)</f>
        <v>11</v>
      </c>
      <c r="AP96" s="73">
        <f t="shared" si="2"/>
        <v>4.2300000000000004</v>
      </c>
      <c r="AQ96" t="str">
        <f>SUBSTITUTE(TEXT(FO_Candidato[[#This Row],[LATITUDE_P5]],"0,00"),",",".")</f>
        <v>4.23</v>
      </c>
      <c r="AR96" t="str">
        <f>FO_Candidato[[#This Row],[LATITUDE_P3]]&amp;"°"&amp;FO_Candidato[[#This Row],[LATITUDE_P4]]&amp;"'"&amp;FO_Candidato[[#This Row],[LATITUDE - P6]]&amp;"""S"</f>
        <v>22°11'4.23"S</v>
      </c>
      <c r="AS96">
        <f>VALUE(TRIM(FO_Candidato[[#This Row],[longitude]]))</f>
        <v>-55584975</v>
      </c>
      <c r="AT96">
        <f>FO_Candidato[[#This Row],[LONGITUDE_P1]]/1000000</f>
        <v>-55.584975</v>
      </c>
      <c r="AU96">
        <f>INT(ABS(FO_Candidato[[#This Row],[LONGITUDE_P2]]))</f>
        <v>55</v>
      </c>
      <c r="AV96">
        <f>INT((ABS(FO_Candidato[[#This Row],[LONGITUDE_P2]])-INT(ABS(FO_Candidato[[#This Row],[LONGITUDE_P2]])))*60)</f>
        <v>35</v>
      </c>
      <c r="AW96" s="73">
        <f t="shared" si="3"/>
        <v>5.91</v>
      </c>
      <c r="AX96" t="str">
        <f>SUBSTITUTE(TEXT(FO_Candidato[[#This Row],[LONGITUDE_P5]],"0,00"),",",".")</f>
        <v>5.91</v>
      </c>
      <c r="AY96" t="str">
        <f>FO_Candidato[[#This Row],[LONGITUDE_P3]]&amp;"°"&amp;FO_Candidato[[#This Row],[LONGITUDE_P4]]&amp;"'"&amp;FO_Candidato[[#This Row],[LONGITUDE - P6]]&amp;"""S"</f>
        <v>55°35'5.91"S</v>
      </c>
    </row>
    <row r="97" spans="1:51" x14ac:dyDescent="0.3">
      <c r="A97" t="s">
        <v>24544</v>
      </c>
      <c r="B97" t="s">
        <v>23809</v>
      </c>
      <c r="C97" t="s">
        <v>308</v>
      </c>
      <c r="D97" t="s">
        <v>24545</v>
      </c>
      <c r="E97" t="s">
        <v>24545</v>
      </c>
      <c r="F97" t="s">
        <v>24546</v>
      </c>
      <c r="G97" t="s">
        <v>23889</v>
      </c>
      <c r="I97" t="s">
        <v>23813</v>
      </c>
      <c r="K97" t="s">
        <v>24547</v>
      </c>
      <c r="M97" t="s">
        <v>23835</v>
      </c>
      <c r="N97" t="s">
        <v>24548</v>
      </c>
      <c r="U97" t="s">
        <v>23823</v>
      </c>
      <c r="V97">
        <v>60</v>
      </c>
      <c r="W97">
        <v>-25566312</v>
      </c>
      <c r="X97">
        <v>-48810691</v>
      </c>
      <c r="Y97">
        <v>108</v>
      </c>
      <c r="Z97" t="s">
        <v>24549</v>
      </c>
      <c r="AB97" t="s">
        <v>23825</v>
      </c>
      <c r="AD97" t="s">
        <v>1491</v>
      </c>
      <c r="AH97" t="s">
        <v>24550</v>
      </c>
      <c r="AI97" t="s">
        <v>23827</v>
      </c>
      <c r="AJ97" t="s">
        <v>24551</v>
      </c>
      <c r="AL97">
        <f>VALUE(TRIM(FO_Candidato[[#This Row],[1.21 Latitude]]))</f>
        <v>-25566312</v>
      </c>
      <c r="AM97">
        <f>FO_Candidato[[#This Row],[LATITUDE_P1]]/1000000</f>
        <v>-25.566312</v>
      </c>
      <c r="AN97">
        <f>INT(ABS(FO_Candidato[[#This Row],[LATITUDE_P2]]))</f>
        <v>25</v>
      </c>
      <c r="AO97">
        <f>INT((ABS(FO_Candidato[[#This Row],[LATITUDE_P2]])-INT(ABS(FO_Candidato[[#This Row],[LATITUDE_P2]])))*60)</f>
        <v>33</v>
      </c>
      <c r="AP97" s="73">
        <f t="shared" si="2"/>
        <v>58.72</v>
      </c>
      <c r="AQ97" t="str">
        <f>SUBSTITUTE(TEXT(FO_Candidato[[#This Row],[LATITUDE_P5]],"0,00"),",",".")</f>
        <v>58.72</v>
      </c>
      <c r="AR97" t="str">
        <f>FO_Candidato[[#This Row],[LATITUDE_P3]]&amp;"°"&amp;FO_Candidato[[#This Row],[LATITUDE_P4]]&amp;"'"&amp;FO_Candidato[[#This Row],[LATITUDE - P6]]&amp;"""S"</f>
        <v>25°33'58.72"S</v>
      </c>
      <c r="AS97">
        <f>VALUE(TRIM(FO_Candidato[[#This Row],[longitude]]))</f>
        <v>-48810691</v>
      </c>
      <c r="AT97">
        <f>FO_Candidato[[#This Row],[LONGITUDE_P1]]/1000000</f>
        <v>-48.810690999999998</v>
      </c>
      <c r="AU97">
        <f>INT(ABS(FO_Candidato[[#This Row],[LONGITUDE_P2]]))</f>
        <v>48</v>
      </c>
      <c r="AV97">
        <f>INT((ABS(FO_Candidato[[#This Row],[LONGITUDE_P2]])-INT(ABS(FO_Candidato[[#This Row],[LONGITUDE_P2]])))*60)</f>
        <v>48</v>
      </c>
      <c r="AW97" s="73">
        <f t="shared" si="3"/>
        <v>38.49</v>
      </c>
      <c r="AX97" t="str">
        <f>SUBSTITUTE(TEXT(FO_Candidato[[#This Row],[LONGITUDE_P5]],"0,00"),",",".")</f>
        <v>38.49</v>
      </c>
      <c r="AY97" t="str">
        <f>FO_Candidato[[#This Row],[LONGITUDE_P3]]&amp;"°"&amp;FO_Candidato[[#This Row],[LONGITUDE_P4]]&amp;"'"&amp;FO_Candidato[[#This Row],[LONGITUDE - P6]]&amp;"""S"</f>
        <v>48°48'38.49"S</v>
      </c>
    </row>
    <row r="98" spans="1:51" x14ac:dyDescent="0.3">
      <c r="A98" t="s">
        <v>24552</v>
      </c>
      <c r="B98" t="s">
        <v>23809</v>
      </c>
      <c r="C98" t="s">
        <v>308</v>
      </c>
      <c r="D98" t="s">
        <v>24553</v>
      </c>
      <c r="E98" t="s">
        <v>24553</v>
      </c>
      <c r="F98" t="s">
        <v>24554</v>
      </c>
      <c r="G98" t="s">
        <v>24555</v>
      </c>
      <c r="I98" t="s">
        <v>23832</v>
      </c>
      <c r="J98" t="s">
        <v>23814</v>
      </c>
      <c r="K98" t="s">
        <v>24029</v>
      </c>
      <c r="L98" t="s">
        <v>148</v>
      </c>
      <c r="M98" t="s">
        <v>23816</v>
      </c>
      <c r="N98" t="s">
        <v>24556</v>
      </c>
      <c r="O98" t="s">
        <v>24557</v>
      </c>
      <c r="P98" t="s">
        <v>24558</v>
      </c>
      <c r="Q98" t="s">
        <v>148</v>
      </c>
      <c r="R98" t="s">
        <v>24559</v>
      </c>
      <c r="S98" t="s">
        <v>148</v>
      </c>
      <c r="T98" t="s">
        <v>148</v>
      </c>
      <c r="U98" t="s">
        <v>23823</v>
      </c>
      <c r="V98">
        <v>15</v>
      </c>
      <c r="W98">
        <v>-1524713</v>
      </c>
      <c r="X98">
        <v>-4025419</v>
      </c>
      <c r="Y98">
        <v>292</v>
      </c>
      <c r="Z98" t="s">
        <v>12336</v>
      </c>
      <c r="AA98" t="s">
        <v>213</v>
      </c>
      <c r="AB98" t="s">
        <v>23825</v>
      </c>
      <c r="AC98">
        <v>0</v>
      </c>
      <c r="AD98" t="s">
        <v>23823</v>
      </c>
      <c r="AE98" t="s">
        <v>148</v>
      </c>
      <c r="AF98" t="s">
        <v>24553</v>
      </c>
      <c r="AG98" t="s">
        <v>24554</v>
      </c>
      <c r="AH98" t="s">
        <v>24557</v>
      </c>
      <c r="AI98" t="s">
        <v>24034</v>
      </c>
      <c r="AJ98" t="s">
        <v>4061</v>
      </c>
      <c r="AK98">
        <v>45700000</v>
      </c>
      <c r="AL98">
        <f>VALUE(TRIM(FO_Candidato[[#This Row],[1.21 Latitude]]))</f>
        <v>-1524713</v>
      </c>
      <c r="AM98">
        <f>FO_Candidato[[#This Row],[LATITUDE_P1]]/1000000</f>
        <v>-1.524713</v>
      </c>
      <c r="AN98">
        <f>INT(ABS(FO_Candidato[[#This Row],[LATITUDE_P2]]))</f>
        <v>1</v>
      </c>
      <c r="AO98">
        <f>INT((ABS(FO_Candidato[[#This Row],[LATITUDE_P2]])-INT(ABS(FO_Candidato[[#This Row],[LATITUDE_P2]])))*60)</f>
        <v>31</v>
      </c>
      <c r="AP98" s="73">
        <f t="shared" si="2"/>
        <v>28.97</v>
      </c>
      <c r="AQ98" t="str">
        <f>SUBSTITUTE(TEXT(FO_Candidato[[#This Row],[LATITUDE_P5]],"0,00"),",",".")</f>
        <v>28.97</v>
      </c>
      <c r="AR98" t="str">
        <f>FO_Candidato[[#This Row],[LATITUDE_P3]]&amp;"°"&amp;FO_Candidato[[#This Row],[LATITUDE_P4]]&amp;"'"&amp;FO_Candidato[[#This Row],[LATITUDE - P6]]&amp;"""S"</f>
        <v>1°31'28.97"S</v>
      </c>
      <c r="AS98">
        <f>VALUE(TRIM(FO_Candidato[[#This Row],[longitude]]))</f>
        <v>-4025419</v>
      </c>
      <c r="AT98">
        <f>FO_Candidato[[#This Row],[LONGITUDE_P1]]/1000000</f>
        <v>-4.0254190000000003</v>
      </c>
      <c r="AU98">
        <f>INT(ABS(FO_Candidato[[#This Row],[LONGITUDE_P2]]))</f>
        <v>4</v>
      </c>
      <c r="AV98">
        <f>INT((ABS(FO_Candidato[[#This Row],[LONGITUDE_P2]])-INT(ABS(FO_Candidato[[#This Row],[LONGITUDE_P2]])))*60)</f>
        <v>1</v>
      </c>
      <c r="AW98" s="73">
        <f t="shared" si="3"/>
        <v>31.51</v>
      </c>
      <c r="AX98" t="str">
        <f>SUBSTITUTE(TEXT(FO_Candidato[[#This Row],[LONGITUDE_P5]],"0,00"),",",".")</f>
        <v>31.51</v>
      </c>
      <c r="AY98" t="str">
        <f>FO_Candidato[[#This Row],[LONGITUDE_P3]]&amp;"°"&amp;FO_Candidato[[#This Row],[LONGITUDE_P4]]&amp;"'"&amp;FO_Candidato[[#This Row],[LONGITUDE - P6]]&amp;"""S"</f>
        <v>4°1'31.51"S</v>
      </c>
    </row>
    <row r="99" spans="1:51" x14ac:dyDescent="0.3">
      <c r="A99" t="s">
        <v>24560</v>
      </c>
      <c r="B99" t="s">
        <v>23809</v>
      </c>
      <c r="C99" t="s">
        <v>308</v>
      </c>
      <c r="D99" t="s">
        <v>24561</v>
      </c>
      <c r="E99" t="s">
        <v>24561</v>
      </c>
      <c r="F99" t="s">
        <v>24562</v>
      </c>
      <c r="G99" t="s">
        <v>23812</v>
      </c>
      <c r="I99" t="s">
        <v>23832</v>
      </c>
      <c r="J99" t="s">
        <v>23833</v>
      </c>
      <c r="K99" t="s">
        <v>24563</v>
      </c>
      <c r="L99" t="s">
        <v>148</v>
      </c>
      <c r="M99" t="s">
        <v>23835</v>
      </c>
      <c r="N99" t="s">
        <v>24564</v>
      </c>
      <c r="O99" t="s">
        <v>24565</v>
      </c>
      <c r="P99" t="s">
        <v>24566</v>
      </c>
      <c r="Q99" t="s">
        <v>23820</v>
      </c>
      <c r="R99" t="s">
        <v>24567</v>
      </c>
      <c r="S99" t="s">
        <v>24565</v>
      </c>
      <c r="T99" t="s">
        <v>24568</v>
      </c>
      <c r="U99" t="s">
        <v>23823</v>
      </c>
      <c r="V99">
        <v>40</v>
      </c>
      <c r="W99">
        <v>-12799219</v>
      </c>
      <c r="X99">
        <v>-38495697</v>
      </c>
      <c r="Y99">
        <v>8</v>
      </c>
      <c r="Z99" t="s">
        <v>148</v>
      </c>
      <c r="AB99" t="s">
        <v>23825</v>
      </c>
      <c r="AD99" t="s">
        <v>23823</v>
      </c>
      <c r="AE99" t="s">
        <v>148</v>
      </c>
      <c r="AF99" t="s">
        <v>148</v>
      </c>
      <c r="AG99" t="s">
        <v>148</v>
      </c>
      <c r="AH99" t="s">
        <v>24569</v>
      </c>
      <c r="AI99" t="s">
        <v>24034</v>
      </c>
      <c r="AJ99" t="s">
        <v>1407</v>
      </c>
      <c r="AK99">
        <v>40800310</v>
      </c>
      <c r="AL99">
        <f>VALUE(TRIM(FO_Candidato[[#This Row],[1.21 Latitude]]))</f>
        <v>-12799219</v>
      </c>
      <c r="AM99">
        <f>FO_Candidato[[#This Row],[LATITUDE_P1]]/1000000</f>
        <v>-12.799219000000001</v>
      </c>
      <c r="AN99">
        <f>INT(ABS(FO_Candidato[[#This Row],[LATITUDE_P2]]))</f>
        <v>12</v>
      </c>
      <c r="AO99">
        <f>INT((ABS(FO_Candidato[[#This Row],[LATITUDE_P2]])-INT(ABS(FO_Candidato[[#This Row],[LATITUDE_P2]])))*60)</f>
        <v>47</v>
      </c>
      <c r="AP99" s="73">
        <f t="shared" si="2"/>
        <v>57.19</v>
      </c>
      <c r="AQ99" t="str">
        <f>SUBSTITUTE(TEXT(FO_Candidato[[#This Row],[LATITUDE_P5]],"0,00"),",",".")</f>
        <v>57.19</v>
      </c>
      <c r="AR99" t="str">
        <f>FO_Candidato[[#This Row],[LATITUDE_P3]]&amp;"°"&amp;FO_Candidato[[#This Row],[LATITUDE_P4]]&amp;"'"&amp;FO_Candidato[[#This Row],[LATITUDE - P6]]&amp;"""S"</f>
        <v>12°47'57.19"S</v>
      </c>
      <c r="AS99">
        <f>VALUE(TRIM(FO_Candidato[[#This Row],[longitude]]))</f>
        <v>-38495697</v>
      </c>
      <c r="AT99">
        <f>FO_Candidato[[#This Row],[LONGITUDE_P1]]/1000000</f>
        <v>-38.495697</v>
      </c>
      <c r="AU99">
        <f>INT(ABS(FO_Candidato[[#This Row],[LONGITUDE_P2]]))</f>
        <v>38</v>
      </c>
      <c r="AV99">
        <f>INT((ABS(FO_Candidato[[#This Row],[LONGITUDE_P2]])-INT(ABS(FO_Candidato[[#This Row],[LONGITUDE_P2]])))*60)</f>
        <v>29</v>
      </c>
      <c r="AW99" s="73">
        <f t="shared" si="3"/>
        <v>44.51</v>
      </c>
      <c r="AX99" t="str">
        <f>SUBSTITUTE(TEXT(FO_Candidato[[#This Row],[LONGITUDE_P5]],"0,00"),",",".")</f>
        <v>44.51</v>
      </c>
      <c r="AY99" t="str">
        <f>FO_Candidato[[#This Row],[LONGITUDE_P3]]&amp;"°"&amp;FO_Candidato[[#This Row],[LONGITUDE_P4]]&amp;"'"&amp;FO_Candidato[[#This Row],[LONGITUDE - P6]]&amp;"""S"</f>
        <v>38°29'44.51"S</v>
      </c>
    </row>
    <row r="100" spans="1:51" x14ac:dyDescent="0.3">
      <c r="A100" t="s">
        <v>24570</v>
      </c>
      <c r="B100" t="s">
        <v>23809</v>
      </c>
      <c r="C100" t="s">
        <v>308</v>
      </c>
      <c r="D100" t="s">
        <v>24571</v>
      </c>
      <c r="E100" t="s">
        <v>24571</v>
      </c>
      <c r="F100" t="s">
        <v>24572</v>
      </c>
      <c r="G100" t="s">
        <v>23812</v>
      </c>
      <c r="I100" t="s">
        <v>23832</v>
      </c>
      <c r="J100" t="s">
        <v>23814</v>
      </c>
      <c r="K100" t="s">
        <v>23943</v>
      </c>
      <c r="L100" t="s">
        <v>148</v>
      </c>
      <c r="M100" t="s">
        <v>23816</v>
      </c>
      <c r="N100" t="s">
        <v>24573</v>
      </c>
      <c r="O100" t="s">
        <v>24574</v>
      </c>
      <c r="P100" t="s">
        <v>24575</v>
      </c>
      <c r="Q100" t="s">
        <v>23820</v>
      </c>
      <c r="R100" t="s">
        <v>148</v>
      </c>
      <c r="S100" t="s">
        <v>148</v>
      </c>
      <c r="T100" t="s">
        <v>148</v>
      </c>
      <c r="U100" t="s">
        <v>23823</v>
      </c>
      <c r="V100">
        <v>60</v>
      </c>
      <c r="W100">
        <v>-25476211</v>
      </c>
      <c r="X100">
        <v>-50315211</v>
      </c>
      <c r="Y100">
        <v>916</v>
      </c>
      <c r="Z100" t="s">
        <v>23948</v>
      </c>
      <c r="AA100" t="s">
        <v>107</v>
      </c>
      <c r="AB100" t="s">
        <v>23825</v>
      </c>
      <c r="AC100">
        <v>0</v>
      </c>
      <c r="AD100" t="s">
        <v>1491</v>
      </c>
      <c r="AE100" t="s">
        <v>148</v>
      </c>
      <c r="AF100" t="s">
        <v>24571</v>
      </c>
      <c r="AG100" t="s">
        <v>24572</v>
      </c>
      <c r="AH100" t="s">
        <v>24574</v>
      </c>
      <c r="AI100" t="s">
        <v>23827</v>
      </c>
      <c r="AJ100" t="s">
        <v>23949</v>
      </c>
      <c r="AK100">
        <v>84130000</v>
      </c>
      <c r="AL100">
        <f>VALUE(TRIM(FO_Candidato[[#This Row],[1.21 Latitude]]))</f>
        <v>-25476211</v>
      </c>
      <c r="AM100">
        <f>FO_Candidato[[#This Row],[LATITUDE_P1]]/1000000</f>
        <v>-25.476210999999999</v>
      </c>
      <c r="AN100">
        <f>INT(ABS(FO_Candidato[[#This Row],[LATITUDE_P2]]))</f>
        <v>25</v>
      </c>
      <c r="AO100">
        <f>INT((ABS(FO_Candidato[[#This Row],[LATITUDE_P2]])-INT(ABS(FO_Candidato[[#This Row],[LATITUDE_P2]])))*60)</f>
        <v>28</v>
      </c>
      <c r="AP100" s="73">
        <f t="shared" si="2"/>
        <v>34.36</v>
      </c>
      <c r="AQ100" t="str">
        <f>SUBSTITUTE(TEXT(FO_Candidato[[#This Row],[LATITUDE_P5]],"0,00"),",",".")</f>
        <v>34.36</v>
      </c>
      <c r="AR100" t="str">
        <f>FO_Candidato[[#This Row],[LATITUDE_P3]]&amp;"°"&amp;FO_Candidato[[#This Row],[LATITUDE_P4]]&amp;"'"&amp;FO_Candidato[[#This Row],[LATITUDE - P6]]&amp;"""S"</f>
        <v>25°28'34.36"S</v>
      </c>
      <c r="AS100">
        <f>VALUE(TRIM(FO_Candidato[[#This Row],[longitude]]))</f>
        <v>-50315211</v>
      </c>
      <c r="AT100">
        <f>FO_Candidato[[#This Row],[LONGITUDE_P1]]/1000000</f>
        <v>-50.315210999999998</v>
      </c>
      <c r="AU100">
        <f>INT(ABS(FO_Candidato[[#This Row],[LONGITUDE_P2]]))</f>
        <v>50</v>
      </c>
      <c r="AV100">
        <f>INT((ABS(FO_Candidato[[#This Row],[LONGITUDE_P2]])-INT(ABS(FO_Candidato[[#This Row],[LONGITUDE_P2]])))*60)</f>
        <v>18</v>
      </c>
      <c r="AW100" s="73">
        <f t="shared" si="3"/>
        <v>54.76</v>
      </c>
      <c r="AX100" t="str">
        <f>SUBSTITUTE(TEXT(FO_Candidato[[#This Row],[LONGITUDE_P5]],"0,00"),",",".")</f>
        <v>54.76</v>
      </c>
      <c r="AY100" t="str">
        <f>FO_Candidato[[#This Row],[LONGITUDE_P3]]&amp;"°"&amp;FO_Candidato[[#This Row],[LONGITUDE_P4]]&amp;"'"&amp;FO_Candidato[[#This Row],[LONGITUDE - P6]]&amp;"""S"</f>
        <v>50°18'54.76"S</v>
      </c>
    </row>
    <row r="101" spans="1:51" x14ac:dyDescent="0.3">
      <c r="A101" t="s">
        <v>24576</v>
      </c>
      <c r="B101" t="s">
        <v>23809</v>
      </c>
      <c r="C101" t="s">
        <v>308</v>
      </c>
      <c r="D101" t="s">
        <v>24577</v>
      </c>
      <c r="E101" t="s">
        <v>24577</v>
      </c>
      <c r="F101" t="s">
        <v>24578</v>
      </c>
      <c r="G101" t="s">
        <v>23953</v>
      </c>
      <c r="I101" t="s">
        <v>23832</v>
      </c>
      <c r="J101" t="s">
        <v>23814</v>
      </c>
      <c r="K101" t="s">
        <v>24579</v>
      </c>
      <c r="L101" t="s">
        <v>148</v>
      </c>
      <c r="M101" t="s">
        <v>23835</v>
      </c>
      <c r="N101" t="s">
        <v>24580</v>
      </c>
      <c r="O101" t="s">
        <v>23820</v>
      </c>
      <c r="P101" t="s">
        <v>23820</v>
      </c>
      <c r="Q101" t="s">
        <v>24581</v>
      </c>
      <c r="R101" t="s">
        <v>24582</v>
      </c>
      <c r="S101" t="s">
        <v>24583</v>
      </c>
      <c r="T101" t="s">
        <v>24584</v>
      </c>
      <c r="U101" t="s">
        <v>23823</v>
      </c>
      <c r="V101">
        <v>50</v>
      </c>
      <c r="W101">
        <v>-23172558</v>
      </c>
      <c r="X101">
        <v>-47097378</v>
      </c>
      <c r="Y101">
        <v>776</v>
      </c>
      <c r="Z101" t="s">
        <v>24096</v>
      </c>
      <c r="AB101" t="s">
        <v>23825</v>
      </c>
      <c r="AC101">
        <v>0</v>
      </c>
      <c r="AD101" t="s">
        <v>23823</v>
      </c>
      <c r="AE101" t="s">
        <v>1532</v>
      </c>
      <c r="AF101" t="s">
        <v>24585</v>
      </c>
      <c r="AG101" t="s">
        <v>24585</v>
      </c>
      <c r="AH101" t="s">
        <v>24586</v>
      </c>
      <c r="AI101" t="s">
        <v>23852</v>
      </c>
      <c r="AJ101" t="s">
        <v>24587</v>
      </c>
      <c r="AK101">
        <v>13295000</v>
      </c>
      <c r="AL101">
        <f>VALUE(TRIM(FO_Candidato[[#This Row],[1.21 Latitude]]))</f>
        <v>-23172558</v>
      </c>
      <c r="AM101">
        <f>FO_Candidato[[#This Row],[LATITUDE_P1]]/1000000</f>
        <v>-23.172557999999999</v>
      </c>
      <c r="AN101">
        <f>INT(ABS(FO_Candidato[[#This Row],[LATITUDE_P2]]))</f>
        <v>23</v>
      </c>
      <c r="AO101">
        <f>INT((ABS(FO_Candidato[[#This Row],[LATITUDE_P2]])-INT(ABS(FO_Candidato[[#This Row],[LATITUDE_P2]])))*60)</f>
        <v>10</v>
      </c>
      <c r="AP101" s="73">
        <f t="shared" si="2"/>
        <v>21.21</v>
      </c>
      <c r="AQ101" t="str">
        <f>SUBSTITUTE(TEXT(FO_Candidato[[#This Row],[LATITUDE_P5]],"0,00"),",",".")</f>
        <v>21.21</v>
      </c>
      <c r="AR101" t="str">
        <f>FO_Candidato[[#This Row],[LATITUDE_P3]]&amp;"°"&amp;FO_Candidato[[#This Row],[LATITUDE_P4]]&amp;"'"&amp;FO_Candidato[[#This Row],[LATITUDE - P6]]&amp;"""S"</f>
        <v>23°10'21.21"S</v>
      </c>
      <c r="AS101">
        <f>VALUE(TRIM(FO_Candidato[[#This Row],[longitude]]))</f>
        <v>-47097378</v>
      </c>
      <c r="AT101">
        <f>FO_Candidato[[#This Row],[LONGITUDE_P1]]/1000000</f>
        <v>-47.097377999999999</v>
      </c>
      <c r="AU101">
        <f>INT(ABS(FO_Candidato[[#This Row],[LONGITUDE_P2]]))</f>
        <v>47</v>
      </c>
      <c r="AV101">
        <f>INT((ABS(FO_Candidato[[#This Row],[LONGITUDE_P2]])-INT(ABS(FO_Candidato[[#This Row],[LONGITUDE_P2]])))*60)</f>
        <v>5</v>
      </c>
      <c r="AW101" s="73">
        <f t="shared" si="3"/>
        <v>50.56</v>
      </c>
      <c r="AX101" t="str">
        <f>SUBSTITUTE(TEXT(FO_Candidato[[#This Row],[LONGITUDE_P5]],"0,00"),",",".")</f>
        <v>50.56</v>
      </c>
      <c r="AY101" t="str">
        <f>FO_Candidato[[#This Row],[LONGITUDE_P3]]&amp;"°"&amp;FO_Candidato[[#This Row],[LONGITUDE_P4]]&amp;"'"&amp;FO_Candidato[[#This Row],[LONGITUDE - P6]]&amp;"""S"</f>
        <v>47°5'50.56"S</v>
      </c>
    </row>
    <row r="102" spans="1:51" x14ac:dyDescent="0.3">
      <c r="A102" t="s">
        <v>24588</v>
      </c>
      <c r="B102" t="s">
        <v>23809</v>
      </c>
      <c r="C102" t="s">
        <v>308</v>
      </c>
      <c r="D102" t="s">
        <v>24589</v>
      </c>
      <c r="E102" t="s">
        <v>24589</v>
      </c>
      <c r="F102" t="s">
        <v>24590</v>
      </c>
      <c r="G102" t="s">
        <v>23953</v>
      </c>
      <c r="I102" t="s">
        <v>23832</v>
      </c>
      <c r="J102" t="s">
        <v>23814</v>
      </c>
      <c r="K102" t="s">
        <v>24591</v>
      </c>
      <c r="L102" t="s">
        <v>148</v>
      </c>
      <c r="M102" t="s">
        <v>23835</v>
      </c>
      <c r="N102" t="s">
        <v>24592</v>
      </c>
      <c r="O102" t="s">
        <v>23820</v>
      </c>
      <c r="P102" t="s">
        <v>23820</v>
      </c>
      <c r="Q102" t="s">
        <v>24593</v>
      </c>
      <c r="R102" t="s">
        <v>24594</v>
      </c>
      <c r="S102" t="s">
        <v>23820</v>
      </c>
      <c r="T102" t="s">
        <v>24595</v>
      </c>
      <c r="U102" t="s">
        <v>23823</v>
      </c>
      <c r="V102">
        <v>40</v>
      </c>
      <c r="W102">
        <v>-23154203</v>
      </c>
      <c r="X102">
        <v>-47118212</v>
      </c>
      <c r="Y102">
        <v>714</v>
      </c>
      <c r="Z102" t="s">
        <v>24096</v>
      </c>
      <c r="AB102" t="s">
        <v>23825</v>
      </c>
      <c r="AC102">
        <v>10000</v>
      </c>
      <c r="AD102" t="s">
        <v>23823</v>
      </c>
      <c r="AE102" t="s">
        <v>1532</v>
      </c>
      <c r="AF102" t="s">
        <v>24596</v>
      </c>
      <c r="AG102" t="s">
        <v>24596</v>
      </c>
      <c r="AH102" t="s">
        <v>24597</v>
      </c>
      <c r="AI102" t="s">
        <v>23852</v>
      </c>
      <c r="AJ102" t="s">
        <v>7704</v>
      </c>
      <c r="AL102">
        <f>VALUE(TRIM(FO_Candidato[[#This Row],[1.21 Latitude]]))</f>
        <v>-23154203</v>
      </c>
      <c r="AM102">
        <f>FO_Candidato[[#This Row],[LATITUDE_P1]]/1000000</f>
        <v>-23.154202999999999</v>
      </c>
      <c r="AN102">
        <f>INT(ABS(FO_Candidato[[#This Row],[LATITUDE_P2]]))</f>
        <v>23</v>
      </c>
      <c r="AO102">
        <f>INT((ABS(FO_Candidato[[#This Row],[LATITUDE_P2]])-INT(ABS(FO_Candidato[[#This Row],[LATITUDE_P2]])))*60)</f>
        <v>9</v>
      </c>
      <c r="AP102" s="73">
        <f t="shared" si="2"/>
        <v>15.13</v>
      </c>
      <c r="AQ102" t="str">
        <f>SUBSTITUTE(TEXT(FO_Candidato[[#This Row],[LATITUDE_P5]],"0,00"),",",".")</f>
        <v>15.13</v>
      </c>
      <c r="AR102" t="str">
        <f>FO_Candidato[[#This Row],[LATITUDE_P3]]&amp;"°"&amp;FO_Candidato[[#This Row],[LATITUDE_P4]]&amp;"'"&amp;FO_Candidato[[#This Row],[LATITUDE - P6]]&amp;"""S"</f>
        <v>23°9'15.13"S</v>
      </c>
      <c r="AS102">
        <f>VALUE(TRIM(FO_Candidato[[#This Row],[longitude]]))</f>
        <v>-47118212</v>
      </c>
      <c r="AT102">
        <f>FO_Candidato[[#This Row],[LONGITUDE_P1]]/1000000</f>
        <v>-47.118212</v>
      </c>
      <c r="AU102">
        <f>INT(ABS(FO_Candidato[[#This Row],[LONGITUDE_P2]]))</f>
        <v>47</v>
      </c>
      <c r="AV102">
        <f>INT((ABS(FO_Candidato[[#This Row],[LONGITUDE_P2]])-INT(ABS(FO_Candidato[[#This Row],[LONGITUDE_P2]])))*60)</f>
        <v>7</v>
      </c>
      <c r="AW102" s="73">
        <f t="shared" si="3"/>
        <v>5.56</v>
      </c>
      <c r="AX102" t="str">
        <f>SUBSTITUTE(TEXT(FO_Candidato[[#This Row],[LONGITUDE_P5]],"0,00"),",",".")</f>
        <v>5.56</v>
      </c>
      <c r="AY102" t="str">
        <f>FO_Candidato[[#This Row],[LONGITUDE_P3]]&amp;"°"&amp;FO_Candidato[[#This Row],[LONGITUDE_P4]]&amp;"'"&amp;FO_Candidato[[#This Row],[LONGITUDE - P6]]&amp;"""S"</f>
        <v>47°7'5.56"S</v>
      </c>
    </row>
    <row r="103" spans="1:51" x14ac:dyDescent="0.3">
      <c r="A103" t="s">
        <v>24598</v>
      </c>
      <c r="B103" t="s">
        <v>23809</v>
      </c>
      <c r="C103" t="s">
        <v>127</v>
      </c>
      <c r="D103" t="s">
        <v>24599</v>
      </c>
      <c r="E103" t="s">
        <v>24599</v>
      </c>
      <c r="F103" t="s">
        <v>24600</v>
      </c>
      <c r="G103" t="s">
        <v>23846</v>
      </c>
      <c r="I103" t="s">
        <v>23832</v>
      </c>
      <c r="J103" t="s">
        <v>23833</v>
      </c>
      <c r="K103" t="s">
        <v>24601</v>
      </c>
      <c r="L103" t="s">
        <v>148</v>
      </c>
      <c r="M103" t="s">
        <v>23816</v>
      </c>
      <c r="N103" t="s">
        <v>24602</v>
      </c>
      <c r="O103" t="s">
        <v>24603</v>
      </c>
      <c r="P103" t="s">
        <v>24604</v>
      </c>
      <c r="Q103" t="s">
        <v>148</v>
      </c>
      <c r="R103" t="s">
        <v>148</v>
      </c>
      <c r="S103" t="s">
        <v>148</v>
      </c>
      <c r="T103" t="s">
        <v>148</v>
      </c>
      <c r="U103" t="s">
        <v>23823</v>
      </c>
      <c r="V103">
        <v>30</v>
      </c>
      <c r="W103">
        <v>-20810244</v>
      </c>
      <c r="X103">
        <v>-49340219</v>
      </c>
      <c r="Y103">
        <v>506</v>
      </c>
      <c r="Z103" t="s">
        <v>12336</v>
      </c>
      <c r="AB103" t="s">
        <v>23825</v>
      </c>
      <c r="AC103">
        <v>16000</v>
      </c>
      <c r="AD103" t="s">
        <v>23823</v>
      </c>
      <c r="AE103" t="s">
        <v>148</v>
      </c>
      <c r="AF103" t="s">
        <v>24599</v>
      </c>
      <c r="AG103" t="s">
        <v>24600</v>
      </c>
      <c r="AH103" t="s">
        <v>24605</v>
      </c>
      <c r="AI103" t="s">
        <v>23852</v>
      </c>
      <c r="AJ103" t="s">
        <v>24606</v>
      </c>
      <c r="AK103">
        <v>15061764</v>
      </c>
      <c r="AL103">
        <f>VALUE(TRIM(FO_Candidato[[#This Row],[1.21 Latitude]]))</f>
        <v>-20810244</v>
      </c>
      <c r="AM103">
        <f>FO_Candidato[[#This Row],[LATITUDE_P1]]/1000000</f>
        <v>-20.810244000000001</v>
      </c>
      <c r="AN103">
        <f>INT(ABS(FO_Candidato[[#This Row],[LATITUDE_P2]]))</f>
        <v>20</v>
      </c>
      <c r="AO103">
        <f>INT((ABS(FO_Candidato[[#This Row],[LATITUDE_P2]])-INT(ABS(FO_Candidato[[#This Row],[LATITUDE_P2]])))*60)</f>
        <v>48</v>
      </c>
      <c r="AP103" s="73">
        <f t="shared" si="2"/>
        <v>36.880000000000003</v>
      </c>
      <c r="AQ103" t="str">
        <f>SUBSTITUTE(TEXT(FO_Candidato[[#This Row],[LATITUDE_P5]],"0,00"),",",".")</f>
        <v>36.88</v>
      </c>
      <c r="AR103" t="str">
        <f>FO_Candidato[[#This Row],[LATITUDE_P3]]&amp;"°"&amp;FO_Candidato[[#This Row],[LATITUDE_P4]]&amp;"'"&amp;FO_Candidato[[#This Row],[LATITUDE - P6]]&amp;"""S"</f>
        <v>20°48'36.88"S</v>
      </c>
      <c r="AS103">
        <f>VALUE(TRIM(FO_Candidato[[#This Row],[longitude]]))</f>
        <v>-49340219</v>
      </c>
      <c r="AT103">
        <f>FO_Candidato[[#This Row],[LONGITUDE_P1]]/1000000</f>
        <v>-49.340218999999998</v>
      </c>
      <c r="AU103">
        <f>INT(ABS(FO_Candidato[[#This Row],[LONGITUDE_P2]]))</f>
        <v>49</v>
      </c>
      <c r="AV103">
        <f>INT((ABS(FO_Candidato[[#This Row],[LONGITUDE_P2]])-INT(ABS(FO_Candidato[[#This Row],[LONGITUDE_P2]])))*60)</f>
        <v>20</v>
      </c>
      <c r="AW103" s="73">
        <f t="shared" si="3"/>
        <v>24.79</v>
      </c>
      <c r="AX103" t="str">
        <f>SUBSTITUTE(TEXT(FO_Candidato[[#This Row],[LONGITUDE_P5]],"0,00"),",",".")</f>
        <v>24.79</v>
      </c>
      <c r="AY103" t="str">
        <f>FO_Candidato[[#This Row],[LONGITUDE_P3]]&amp;"°"&amp;FO_Candidato[[#This Row],[LONGITUDE_P4]]&amp;"'"&amp;FO_Candidato[[#This Row],[LONGITUDE - P6]]&amp;"""S"</f>
        <v>49°20'24.79"S</v>
      </c>
    </row>
    <row r="104" spans="1:51" x14ac:dyDescent="0.3">
      <c r="A104" t="s">
        <v>24607</v>
      </c>
      <c r="B104" t="s">
        <v>23809</v>
      </c>
      <c r="C104" t="s">
        <v>308</v>
      </c>
      <c r="D104" t="s">
        <v>24608</v>
      </c>
      <c r="E104" t="s">
        <v>24608</v>
      </c>
      <c r="F104" t="s">
        <v>24609</v>
      </c>
      <c r="G104" t="s">
        <v>23846</v>
      </c>
      <c r="I104" t="s">
        <v>23832</v>
      </c>
      <c r="J104" t="s">
        <v>23833</v>
      </c>
      <c r="K104" t="s">
        <v>24601</v>
      </c>
      <c r="L104" t="s">
        <v>148</v>
      </c>
      <c r="M104" t="s">
        <v>23816</v>
      </c>
      <c r="N104" t="s">
        <v>24602</v>
      </c>
      <c r="O104" t="s">
        <v>24610</v>
      </c>
      <c r="P104" t="s">
        <v>24604</v>
      </c>
      <c r="Q104" t="s">
        <v>148</v>
      </c>
      <c r="R104" t="s">
        <v>148</v>
      </c>
      <c r="S104" t="s">
        <v>148</v>
      </c>
      <c r="T104" t="s">
        <v>148</v>
      </c>
      <c r="U104" t="s">
        <v>23823</v>
      </c>
      <c r="V104">
        <v>40</v>
      </c>
      <c r="W104">
        <v>-20810244</v>
      </c>
      <c r="X104">
        <v>-49340219</v>
      </c>
      <c r="Y104">
        <v>506</v>
      </c>
      <c r="Z104" t="s">
        <v>12336</v>
      </c>
      <c r="AA104" t="s">
        <v>213</v>
      </c>
      <c r="AB104" t="s">
        <v>23825</v>
      </c>
      <c r="AC104">
        <v>16000</v>
      </c>
      <c r="AD104" t="s">
        <v>23823</v>
      </c>
      <c r="AE104" t="s">
        <v>148</v>
      </c>
      <c r="AF104" t="s">
        <v>24608</v>
      </c>
      <c r="AG104" t="s">
        <v>24609</v>
      </c>
      <c r="AH104" t="s">
        <v>24605</v>
      </c>
      <c r="AI104" t="s">
        <v>23852</v>
      </c>
      <c r="AJ104" t="s">
        <v>24606</v>
      </c>
      <c r="AK104">
        <v>15061764</v>
      </c>
      <c r="AL104">
        <f>VALUE(TRIM(FO_Candidato[[#This Row],[1.21 Latitude]]))</f>
        <v>-20810244</v>
      </c>
      <c r="AM104">
        <f>FO_Candidato[[#This Row],[LATITUDE_P1]]/1000000</f>
        <v>-20.810244000000001</v>
      </c>
      <c r="AN104">
        <f>INT(ABS(FO_Candidato[[#This Row],[LATITUDE_P2]]))</f>
        <v>20</v>
      </c>
      <c r="AO104">
        <f>INT((ABS(FO_Candidato[[#This Row],[LATITUDE_P2]])-INT(ABS(FO_Candidato[[#This Row],[LATITUDE_P2]])))*60)</f>
        <v>48</v>
      </c>
      <c r="AP104" s="73">
        <f t="shared" si="2"/>
        <v>36.880000000000003</v>
      </c>
      <c r="AQ104" t="str">
        <f>SUBSTITUTE(TEXT(FO_Candidato[[#This Row],[LATITUDE_P5]],"0,00"),",",".")</f>
        <v>36.88</v>
      </c>
      <c r="AR104" t="str">
        <f>FO_Candidato[[#This Row],[LATITUDE_P3]]&amp;"°"&amp;FO_Candidato[[#This Row],[LATITUDE_P4]]&amp;"'"&amp;FO_Candidato[[#This Row],[LATITUDE - P6]]&amp;"""S"</f>
        <v>20°48'36.88"S</v>
      </c>
      <c r="AS104">
        <f>VALUE(TRIM(FO_Candidato[[#This Row],[longitude]]))</f>
        <v>-49340219</v>
      </c>
      <c r="AT104">
        <f>FO_Candidato[[#This Row],[LONGITUDE_P1]]/1000000</f>
        <v>-49.340218999999998</v>
      </c>
      <c r="AU104">
        <f>INT(ABS(FO_Candidato[[#This Row],[LONGITUDE_P2]]))</f>
        <v>49</v>
      </c>
      <c r="AV104">
        <f>INT((ABS(FO_Candidato[[#This Row],[LONGITUDE_P2]])-INT(ABS(FO_Candidato[[#This Row],[LONGITUDE_P2]])))*60)</f>
        <v>20</v>
      </c>
      <c r="AW104" s="73">
        <f t="shared" si="3"/>
        <v>24.79</v>
      </c>
      <c r="AX104" t="str">
        <f>SUBSTITUTE(TEXT(FO_Candidato[[#This Row],[LONGITUDE_P5]],"0,00"),",",".")</f>
        <v>24.79</v>
      </c>
      <c r="AY104" t="str">
        <f>FO_Candidato[[#This Row],[LONGITUDE_P3]]&amp;"°"&amp;FO_Candidato[[#This Row],[LONGITUDE_P4]]&amp;"'"&amp;FO_Candidato[[#This Row],[LONGITUDE - P6]]&amp;"""S"</f>
        <v>49°20'24.79"S</v>
      </c>
    </row>
    <row r="105" spans="1:51" x14ac:dyDescent="0.3">
      <c r="A105" t="s">
        <v>24611</v>
      </c>
      <c r="B105" t="s">
        <v>23809</v>
      </c>
      <c r="C105" t="s">
        <v>308</v>
      </c>
      <c r="D105" t="s">
        <v>24612</v>
      </c>
      <c r="E105" t="s">
        <v>24612</v>
      </c>
      <c r="F105" t="s">
        <v>24613</v>
      </c>
      <c r="G105" t="s">
        <v>23953</v>
      </c>
      <c r="I105" t="s">
        <v>23832</v>
      </c>
      <c r="J105" t="s">
        <v>23814</v>
      </c>
      <c r="K105" t="s">
        <v>24614</v>
      </c>
      <c r="L105" t="s">
        <v>148</v>
      </c>
      <c r="M105" t="s">
        <v>23835</v>
      </c>
      <c r="N105" t="s">
        <v>24615</v>
      </c>
      <c r="O105" t="s">
        <v>24616</v>
      </c>
      <c r="P105" t="s">
        <v>24617</v>
      </c>
      <c r="Q105" t="s">
        <v>24618</v>
      </c>
      <c r="R105" t="s">
        <v>24619</v>
      </c>
      <c r="S105" t="s">
        <v>24616</v>
      </c>
      <c r="T105" t="s">
        <v>24617</v>
      </c>
      <c r="U105" t="s">
        <v>23823</v>
      </c>
      <c r="V105">
        <v>40</v>
      </c>
      <c r="W105">
        <v>-23159644</v>
      </c>
      <c r="X105">
        <v>-47086413</v>
      </c>
      <c r="Y105">
        <v>755</v>
      </c>
      <c r="Z105" t="s">
        <v>24096</v>
      </c>
      <c r="AB105" t="s">
        <v>23825</v>
      </c>
      <c r="AC105">
        <v>7000</v>
      </c>
      <c r="AD105" t="s">
        <v>23823</v>
      </c>
      <c r="AE105" t="s">
        <v>1532</v>
      </c>
      <c r="AF105" t="s">
        <v>24620</v>
      </c>
      <c r="AG105" t="s">
        <v>24620</v>
      </c>
      <c r="AH105" t="s">
        <v>24621</v>
      </c>
      <c r="AI105" t="s">
        <v>23852</v>
      </c>
      <c r="AJ105" t="s">
        <v>24587</v>
      </c>
      <c r="AK105">
        <v>13295000</v>
      </c>
      <c r="AL105">
        <f>VALUE(TRIM(FO_Candidato[[#This Row],[1.21 Latitude]]))</f>
        <v>-23159644</v>
      </c>
      <c r="AM105">
        <f>FO_Candidato[[#This Row],[LATITUDE_P1]]/1000000</f>
        <v>-23.159644</v>
      </c>
      <c r="AN105">
        <f>INT(ABS(FO_Candidato[[#This Row],[LATITUDE_P2]]))</f>
        <v>23</v>
      </c>
      <c r="AO105">
        <f>INT((ABS(FO_Candidato[[#This Row],[LATITUDE_P2]])-INT(ABS(FO_Candidato[[#This Row],[LATITUDE_P2]])))*60)</f>
        <v>9</v>
      </c>
      <c r="AP105" s="73">
        <f t="shared" si="2"/>
        <v>34.72</v>
      </c>
      <c r="AQ105" t="str">
        <f>SUBSTITUTE(TEXT(FO_Candidato[[#This Row],[LATITUDE_P5]],"0,00"),",",".")</f>
        <v>34.72</v>
      </c>
      <c r="AR105" t="str">
        <f>FO_Candidato[[#This Row],[LATITUDE_P3]]&amp;"°"&amp;FO_Candidato[[#This Row],[LATITUDE_P4]]&amp;"'"&amp;FO_Candidato[[#This Row],[LATITUDE - P6]]&amp;"""S"</f>
        <v>23°9'34.72"S</v>
      </c>
      <c r="AS105">
        <f>VALUE(TRIM(FO_Candidato[[#This Row],[longitude]]))</f>
        <v>-47086413</v>
      </c>
      <c r="AT105">
        <f>FO_Candidato[[#This Row],[LONGITUDE_P1]]/1000000</f>
        <v>-47.086413</v>
      </c>
      <c r="AU105">
        <f>INT(ABS(FO_Candidato[[#This Row],[LONGITUDE_P2]]))</f>
        <v>47</v>
      </c>
      <c r="AV105">
        <f>INT((ABS(FO_Candidato[[#This Row],[LONGITUDE_P2]])-INT(ABS(FO_Candidato[[#This Row],[LONGITUDE_P2]])))*60)</f>
        <v>5</v>
      </c>
      <c r="AW105" s="73">
        <f t="shared" si="3"/>
        <v>11.09</v>
      </c>
      <c r="AX105" t="str">
        <f>SUBSTITUTE(TEXT(FO_Candidato[[#This Row],[LONGITUDE_P5]],"0,00"),",",".")</f>
        <v>11.09</v>
      </c>
      <c r="AY105" t="str">
        <f>FO_Candidato[[#This Row],[LONGITUDE_P3]]&amp;"°"&amp;FO_Candidato[[#This Row],[LONGITUDE_P4]]&amp;"'"&amp;FO_Candidato[[#This Row],[LONGITUDE - P6]]&amp;"""S"</f>
        <v>47°5'11.09"S</v>
      </c>
    </row>
    <row r="106" spans="1:51" x14ac:dyDescent="0.3">
      <c r="A106" t="s">
        <v>24622</v>
      </c>
      <c r="B106" t="s">
        <v>23809</v>
      </c>
      <c r="C106" t="s">
        <v>308</v>
      </c>
      <c r="D106" t="s">
        <v>24623</v>
      </c>
      <c r="E106" t="s">
        <v>24623</v>
      </c>
      <c r="F106" t="s">
        <v>24624</v>
      </c>
      <c r="G106" t="s">
        <v>23812</v>
      </c>
      <c r="I106" t="s">
        <v>23813</v>
      </c>
      <c r="J106" t="s">
        <v>23814</v>
      </c>
      <c r="K106" t="s">
        <v>23943</v>
      </c>
      <c r="L106" t="s">
        <v>148</v>
      </c>
      <c r="M106" t="s">
        <v>23835</v>
      </c>
      <c r="N106" t="s">
        <v>24625</v>
      </c>
      <c r="O106" t="s">
        <v>24626</v>
      </c>
      <c r="P106" t="s">
        <v>148</v>
      </c>
      <c r="Q106" t="s">
        <v>23820</v>
      </c>
      <c r="R106" t="s">
        <v>24627</v>
      </c>
      <c r="S106" t="s">
        <v>24626</v>
      </c>
      <c r="T106" t="s">
        <v>24628</v>
      </c>
      <c r="U106" t="s">
        <v>23823</v>
      </c>
      <c r="V106">
        <v>30</v>
      </c>
      <c r="W106">
        <v>-20071425</v>
      </c>
      <c r="X106">
        <v>-43784114</v>
      </c>
      <c r="Y106">
        <v>888</v>
      </c>
      <c r="Z106" t="s">
        <v>23948</v>
      </c>
      <c r="AA106" t="s">
        <v>107</v>
      </c>
      <c r="AB106" t="s">
        <v>23825</v>
      </c>
      <c r="AC106">
        <v>10000</v>
      </c>
      <c r="AD106" t="s">
        <v>1491</v>
      </c>
      <c r="AE106" t="s">
        <v>148</v>
      </c>
      <c r="AF106" t="s">
        <v>24623</v>
      </c>
      <c r="AG106" t="s">
        <v>24624</v>
      </c>
      <c r="AH106" t="s">
        <v>24629</v>
      </c>
      <c r="AI106" t="s">
        <v>24061</v>
      </c>
      <c r="AJ106" t="s">
        <v>24630</v>
      </c>
      <c r="AK106">
        <v>34300000</v>
      </c>
      <c r="AL106">
        <f>VALUE(TRIM(FO_Candidato[[#This Row],[1.21 Latitude]]))</f>
        <v>-20071425</v>
      </c>
      <c r="AM106">
        <f>FO_Candidato[[#This Row],[LATITUDE_P1]]/1000000</f>
        <v>-20.071425000000001</v>
      </c>
      <c r="AN106">
        <f>INT(ABS(FO_Candidato[[#This Row],[LATITUDE_P2]]))</f>
        <v>20</v>
      </c>
      <c r="AO106">
        <f>INT((ABS(FO_Candidato[[#This Row],[LATITUDE_P2]])-INT(ABS(FO_Candidato[[#This Row],[LATITUDE_P2]])))*60)</f>
        <v>4</v>
      </c>
      <c r="AP106" s="73">
        <f t="shared" si="2"/>
        <v>17.13</v>
      </c>
      <c r="AQ106" t="str">
        <f>SUBSTITUTE(TEXT(FO_Candidato[[#This Row],[LATITUDE_P5]],"0,00"),",",".")</f>
        <v>17.13</v>
      </c>
      <c r="AR106" t="str">
        <f>FO_Candidato[[#This Row],[LATITUDE_P3]]&amp;"°"&amp;FO_Candidato[[#This Row],[LATITUDE_P4]]&amp;"'"&amp;FO_Candidato[[#This Row],[LATITUDE - P6]]&amp;"""S"</f>
        <v>20°4'17.13"S</v>
      </c>
      <c r="AS106">
        <f>VALUE(TRIM(FO_Candidato[[#This Row],[longitude]]))</f>
        <v>-43784114</v>
      </c>
      <c r="AT106">
        <f>FO_Candidato[[#This Row],[LONGITUDE_P1]]/1000000</f>
        <v>-43.784114000000002</v>
      </c>
      <c r="AU106">
        <f>INT(ABS(FO_Candidato[[#This Row],[LONGITUDE_P2]]))</f>
        <v>43</v>
      </c>
      <c r="AV106">
        <f>INT((ABS(FO_Candidato[[#This Row],[LONGITUDE_P2]])-INT(ABS(FO_Candidato[[#This Row],[LONGITUDE_P2]])))*60)</f>
        <v>47</v>
      </c>
      <c r="AW106" s="73">
        <f t="shared" si="3"/>
        <v>2.81</v>
      </c>
      <c r="AX106" t="str">
        <f>SUBSTITUTE(TEXT(FO_Candidato[[#This Row],[LONGITUDE_P5]],"0,00"),",",".")</f>
        <v>2.81</v>
      </c>
      <c r="AY106" t="str">
        <f>FO_Candidato[[#This Row],[LONGITUDE_P3]]&amp;"°"&amp;FO_Candidato[[#This Row],[LONGITUDE_P4]]&amp;"'"&amp;FO_Candidato[[#This Row],[LONGITUDE - P6]]&amp;"""S"</f>
        <v>43°47'2.81"S</v>
      </c>
    </row>
    <row r="107" spans="1:51" x14ac:dyDescent="0.3">
      <c r="A107" t="s">
        <v>24631</v>
      </c>
      <c r="B107" t="s">
        <v>23809</v>
      </c>
      <c r="C107" t="s">
        <v>308</v>
      </c>
      <c r="D107" t="s">
        <v>24632</v>
      </c>
      <c r="E107" t="s">
        <v>24632</v>
      </c>
      <c r="F107" t="s">
        <v>24633</v>
      </c>
      <c r="G107" t="s">
        <v>23812</v>
      </c>
      <c r="I107" t="s">
        <v>23813</v>
      </c>
      <c r="J107" t="s">
        <v>23814</v>
      </c>
      <c r="K107" t="s">
        <v>24634</v>
      </c>
      <c r="L107" t="s">
        <v>148</v>
      </c>
      <c r="M107" t="s">
        <v>23816</v>
      </c>
      <c r="N107" t="s">
        <v>24635</v>
      </c>
      <c r="O107" t="s">
        <v>24636</v>
      </c>
      <c r="P107" t="s">
        <v>24637</v>
      </c>
      <c r="Q107" t="s">
        <v>23820</v>
      </c>
      <c r="R107" t="s">
        <v>148</v>
      </c>
      <c r="S107" t="s">
        <v>148</v>
      </c>
      <c r="T107" t="s">
        <v>148</v>
      </c>
      <c r="U107" t="s">
        <v>23823</v>
      </c>
      <c r="V107">
        <v>20</v>
      </c>
      <c r="W107">
        <v>-17723465</v>
      </c>
      <c r="X107">
        <v>-48615415</v>
      </c>
      <c r="Y107">
        <v>701</v>
      </c>
      <c r="Z107" t="s">
        <v>148</v>
      </c>
      <c r="AB107" t="s">
        <v>23825</v>
      </c>
      <c r="AC107">
        <v>1700</v>
      </c>
      <c r="AD107" t="s">
        <v>23823</v>
      </c>
      <c r="AE107" t="s">
        <v>148</v>
      </c>
      <c r="AF107" t="s">
        <v>148</v>
      </c>
      <c r="AG107" t="s">
        <v>148</v>
      </c>
      <c r="AH107" t="s">
        <v>24638</v>
      </c>
      <c r="AI107" t="s">
        <v>24041</v>
      </c>
      <c r="AJ107" t="s">
        <v>2792</v>
      </c>
      <c r="AK107">
        <v>75691842</v>
      </c>
      <c r="AL107">
        <f>VALUE(TRIM(FO_Candidato[[#This Row],[1.21 Latitude]]))</f>
        <v>-17723465</v>
      </c>
      <c r="AM107">
        <f>FO_Candidato[[#This Row],[LATITUDE_P1]]/1000000</f>
        <v>-17.723465000000001</v>
      </c>
      <c r="AN107">
        <f>INT(ABS(FO_Candidato[[#This Row],[LATITUDE_P2]]))</f>
        <v>17</v>
      </c>
      <c r="AO107">
        <f>INT((ABS(FO_Candidato[[#This Row],[LATITUDE_P2]])-INT(ABS(FO_Candidato[[#This Row],[LATITUDE_P2]])))*60)</f>
        <v>43</v>
      </c>
      <c r="AP107" s="73">
        <f t="shared" si="2"/>
        <v>24.47</v>
      </c>
      <c r="AQ107" t="str">
        <f>SUBSTITUTE(TEXT(FO_Candidato[[#This Row],[LATITUDE_P5]],"0,00"),",",".")</f>
        <v>24.47</v>
      </c>
      <c r="AR107" t="str">
        <f>FO_Candidato[[#This Row],[LATITUDE_P3]]&amp;"°"&amp;FO_Candidato[[#This Row],[LATITUDE_P4]]&amp;"'"&amp;FO_Candidato[[#This Row],[LATITUDE - P6]]&amp;"""S"</f>
        <v>17°43'24.47"S</v>
      </c>
      <c r="AS107">
        <f>VALUE(TRIM(FO_Candidato[[#This Row],[longitude]]))</f>
        <v>-48615415</v>
      </c>
      <c r="AT107">
        <f>FO_Candidato[[#This Row],[LONGITUDE_P1]]/1000000</f>
        <v>-48.615414999999999</v>
      </c>
      <c r="AU107">
        <f>INT(ABS(FO_Candidato[[#This Row],[LONGITUDE_P2]]))</f>
        <v>48</v>
      </c>
      <c r="AV107">
        <f>INT((ABS(FO_Candidato[[#This Row],[LONGITUDE_P2]])-INT(ABS(FO_Candidato[[#This Row],[LONGITUDE_P2]])))*60)</f>
        <v>36</v>
      </c>
      <c r="AW107" s="73">
        <f t="shared" si="3"/>
        <v>55.49</v>
      </c>
      <c r="AX107" t="str">
        <f>SUBSTITUTE(TEXT(FO_Candidato[[#This Row],[LONGITUDE_P5]],"0,00"),",",".")</f>
        <v>55.49</v>
      </c>
      <c r="AY107" t="str">
        <f>FO_Candidato[[#This Row],[LONGITUDE_P3]]&amp;"°"&amp;FO_Candidato[[#This Row],[LONGITUDE_P4]]&amp;"'"&amp;FO_Candidato[[#This Row],[LONGITUDE - P6]]&amp;"""S"</f>
        <v>48°36'55.49"S</v>
      </c>
    </row>
    <row r="108" spans="1:51" x14ac:dyDescent="0.3">
      <c r="A108" t="s">
        <v>24639</v>
      </c>
      <c r="B108" t="s">
        <v>23809</v>
      </c>
      <c r="C108" t="s">
        <v>308</v>
      </c>
      <c r="D108" t="s">
        <v>24640</v>
      </c>
      <c r="E108" t="s">
        <v>24640</v>
      </c>
      <c r="F108" t="s">
        <v>24641</v>
      </c>
      <c r="G108" t="s">
        <v>23812</v>
      </c>
      <c r="I108" t="s">
        <v>23832</v>
      </c>
      <c r="J108" t="s">
        <v>23814</v>
      </c>
      <c r="K108" t="s">
        <v>24642</v>
      </c>
      <c r="L108" t="s">
        <v>24643</v>
      </c>
      <c r="M108" t="s">
        <v>23835</v>
      </c>
      <c r="N108" t="s">
        <v>24643</v>
      </c>
      <c r="O108" t="s">
        <v>24644</v>
      </c>
      <c r="P108" t="s">
        <v>23820</v>
      </c>
      <c r="Q108" t="s">
        <v>23820</v>
      </c>
      <c r="R108" t="s">
        <v>24645</v>
      </c>
      <c r="S108" t="s">
        <v>23820</v>
      </c>
      <c r="T108" t="s">
        <v>24646</v>
      </c>
      <c r="U108" t="s">
        <v>1491</v>
      </c>
      <c r="V108">
        <v>43</v>
      </c>
      <c r="W108">
        <v>-23996369</v>
      </c>
      <c r="X108">
        <v>-46256297</v>
      </c>
      <c r="Y108">
        <v>6</v>
      </c>
      <c r="Z108" t="s">
        <v>23824</v>
      </c>
      <c r="AA108" t="s">
        <v>107</v>
      </c>
      <c r="AB108" t="s">
        <v>23825</v>
      </c>
      <c r="AC108">
        <v>0</v>
      </c>
      <c r="AD108" t="s">
        <v>1491</v>
      </c>
      <c r="AE108" t="s">
        <v>148</v>
      </c>
      <c r="AF108" t="s">
        <v>24640</v>
      </c>
      <c r="AG108" t="s">
        <v>24641</v>
      </c>
      <c r="AH108" t="s">
        <v>24647</v>
      </c>
      <c r="AI108" t="s">
        <v>23852</v>
      </c>
      <c r="AJ108" t="s">
        <v>24648</v>
      </c>
      <c r="AK108">
        <v>11410222</v>
      </c>
      <c r="AL108">
        <f>VALUE(TRIM(FO_Candidato[[#This Row],[1.21 Latitude]]))</f>
        <v>-23996369</v>
      </c>
      <c r="AM108">
        <f>FO_Candidato[[#This Row],[LATITUDE_P1]]/1000000</f>
        <v>-23.996369000000001</v>
      </c>
      <c r="AN108">
        <f>INT(ABS(FO_Candidato[[#This Row],[LATITUDE_P2]]))</f>
        <v>23</v>
      </c>
      <c r="AO108">
        <f>INT((ABS(FO_Candidato[[#This Row],[LATITUDE_P2]])-INT(ABS(FO_Candidato[[#This Row],[LATITUDE_P2]])))*60)</f>
        <v>59</v>
      </c>
      <c r="AP108" s="73">
        <f t="shared" si="2"/>
        <v>46.93</v>
      </c>
      <c r="AQ108" t="str">
        <f>SUBSTITUTE(TEXT(FO_Candidato[[#This Row],[LATITUDE_P5]],"0,00"),",",".")</f>
        <v>46.93</v>
      </c>
      <c r="AR108" t="str">
        <f>FO_Candidato[[#This Row],[LATITUDE_P3]]&amp;"°"&amp;FO_Candidato[[#This Row],[LATITUDE_P4]]&amp;"'"&amp;FO_Candidato[[#This Row],[LATITUDE - P6]]&amp;"""S"</f>
        <v>23°59'46.93"S</v>
      </c>
      <c r="AS108">
        <f>VALUE(TRIM(FO_Candidato[[#This Row],[longitude]]))</f>
        <v>-46256297</v>
      </c>
      <c r="AT108">
        <f>FO_Candidato[[#This Row],[LONGITUDE_P1]]/1000000</f>
        <v>-46.256297000000004</v>
      </c>
      <c r="AU108">
        <f>INT(ABS(FO_Candidato[[#This Row],[LONGITUDE_P2]]))</f>
        <v>46</v>
      </c>
      <c r="AV108">
        <f>INT((ABS(FO_Candidato[[#This Row],[LONGITUDE_P2]])-INT(ABS(FO_Candidato[[#This Row],[LONGITUDE_P2]])))*60)</f>
        <v>15</v>
      </c>
      <c r="AW108" s="73">
        <f t="shared" si="3"/>
        <v>22.67</v>
      </c>
      <c r="AX108" t="str">
        <f>SUBSTITUTE(TEXT(FO_Candidato[[#This Row],[LONGITUDE_P5]],"0,00"),",",".")</f>
        <v>22.67</v>
      </c>
      <c r="AY108" t="str">
        <f>FO_Candidato[[#This Row],[LONGITUDE_P3]]&amp;"°"&amp;FO_Candidato[[#This Row],[LONGITUDE_P4]]&amp;"'"&amp;FO_Candidato[[#This Row],[LONGITUDE - P6]]&amp;"""S"</f>
        <v>46°15'22.67"S</v>
      </c>
    </row>
    <row r="109" spans="1:51" x14ac:dyDescent="0.3">
      <c r="A109" t="s">
        <v>24649</v>
      </c>
      <c r="B109" t="s">
        <v>23809</v>
      </c>
      <c r="C109" t="s">
        <v>1187</v>
      </c>
      <c r="D109" t="s">
        <v>1346</v>
      </c>
      <c r="E109" t="s">
        <v>1346</v>
      </c>
      <c r="F109" t="s">
        <v>1347</v>
      </c>
      <c r="G109" t="s">
        <v>23889</v>
      </c>
      <c r="I109" t="s">
        <v>23813</v>
      </c>
      <c r="K109" t="s">
        <v>24547</v>
      </c>
      <c r="M109" t="s">
        <v>23835</v>
      </c>
      <c r="N109" t="s">
        <v>24650</v>
      </c>
      <c r="U109" t="s">
        <v>23823</v>
      </c>
      <c r="V109">
        <v>60</v>
      </c>
      <c r="W109">
        <v>-12699597</v>
      </c>
      <c r="X109">
        <v>-60275622</v>
      </c>
      <c r="Y109">
        <v>600</v>
      </c>
      <c r="Z109" t="s">
        <v>24651</v>
      </c>
      <c r="AB109" t="s">
        <v>23825</v>
      </c>
      <c r="AD109" t="s">
        <v>1491</v>
      </c>
      <c r="AH109" t="s">
        <v>24652</v>
      </c>
      <c r="AI109" t="s">
        <v>24653</v>
      </c>
      <c r="AJ109" t="s">
        <v>24654</v>
      </c>
      <c r="AL109">
        <f>VALUE(TRIM(FO_Candidato[[#This Row],[1.21 Latitude]]))</f>
        <v>-12699597</v>
      </c>
      <c r="AM109">
        <f>FO_Candidato[[#This Row],[LATITUDE_P1]]/1000000</f>
        <v>-12.699597000000001</v>
      </c>
      <c r="AN109">
        <f>INT(ABS(FO_Candidato[[#This Row],[LATITUDE_P2]]))</f>
        <v>12</v>
      </c>
      <c r="AO109">
        <f>INT((ABS(FO_Candidato[[#This Row],[LATITUDE_P2]])-INT(ABS(FO_Candidato[[#This Row],[LATITUDE_P2]])))*60)</f>
        <v>41</v>
      </c>
      <c r="AP109" s="73">
        <f t="shared" si="2"/>
        <v>58.55</v>
      </c>
      <c r="AQ109" t="str">
        <f>SUBSTITUTE(TEXT(FO_Candidato[[#This Row],[LATITUDE_P5]],"0,00"),",",".")</f>
        <v>58.55</v>
      </c>
      <c r="AR109" t="str">
        <f>FO_Candidato[[#This Row],[LATITUDE_P3]]&amp;"°"&amp;FO_Candidato[[#This Row],[LATITUDE_P4]]&amp;"'"&amp;FO_Candidato[[#This Row],[LATITUDE - P6]]&amp;"""S"</f>
        <v>12°41'58.55"S</v>
      </c>
      <c r="AS109">
        <f>VALUE(TRIM(FO_Candidato[[#This Row],[longitude]]))</f>
        <v>-60275622</v>
      </c>
      <c r="AT109">
        <f>FO_Candidato[[#This Row],[LONGITUDE_P1]]/1000000</f>
        <v>-60.275621999999998</v>
      </c>
      <c r="AU109">
        <f>INT(ABS(FO_Candidato[[#This Row],[LONGITUDE_P2]]))</f>
        <v>60</v>
      </c>
      <c r="AV109">
        <f>INT((ABS(FO_Candidato[[#This Row],[LONGITUDE_P2]])-INT(ABS(FO_Candidato[[#This Row],[LONGITUDE_P2]])))*60)</f>
        <v>16</v>
      </c>
      <c r="AW109" s="73">
        <f t="shared" si="3"/>
        <v>32.24</v>
      </c>
      <c r="AX109" t="str">
        <f>SUBSTITUTE(TEXT(FO_Candidato[[#This Row],[LONGITUDE_P5]],"0,00"),",",".")</f>
        <v>32.24</v>
      </c>
      <c r="AY109" t="str">
        <f>FO_Candidato[[#This Row],[LONGITUDE_P3]]&amp;"°"&amp;FO_Candidato[[#This Row],[LONGITUDE_P4]]&amp;"'"&amp;FO_Candidato[[#This Row],[LONGITUDE - P6]]&amp;"""S"</f>
        <v>60°16'32.24"S</v>
      </c>
    </row>
    <row r="110" spans="1:51" x14ac:dyDescent="0.3">
      <c r="A110" t="s">
        <v>24655</v>
      </c>
      <c r="B110" t="s">
        <v>23809</v>
      </c>
      <c r="C110" t="s">
        <v>371</v>
      </c>
      <c r="D110" t="s">
        <v>7162</v>
      </c>
      <c r="E110" t="s">
        <v>7162</v>
      </c>
      <c r="F110" t="s">
        <v>7163</v>
      </c>
      <c r="G110" t="s">
        <v>23812</v>
      </c>
      <c r="I110" t="s">
        <v>23813</v>
      </c>
      <c r="J110" t="s">
        <v>23814</v>
      </c>
      <c r="K110" t="s">
        <v>24029</v>
      </c>
      <c r="L110" t="s">
        <v>148</v>
      </c>
      <c r="M110" t="s">
        <v>23816</v>
      </c>
      <c r="N110" t="s">
        <v>24656</v>
      </c>
      <c r="O110" t="s">
        <v>24657</v>
      </c>
      <c r="P110" t="s">
        <v>24658</v>
      </c>
      <c r="Q110" t="s">
        <v>23820</v>
      </c>
      <c r="R110" t="s">
        <v>148</v>
      </c>
      <c r="S110" t="s">
        <v>148</v>
      </c>
      <c r="T110" t="s">
        <v>148</v>
      </c>
      <c r="U110" t="s">
        <v>23823</v>
      </c>
      <c r="V110">
        <v>50</v>
      </c>
      <c r="W110">
        <v>-5622331</v>
      </c>
      <c r="X110">
        <v>-35598892</v>
      </c>
      <c r="Y110">
        <v>48</v>
      </c>
      <c r="Z110" t="s">
        <v>148</v>
      </c>
      <c r="AB110" t="s">
        <v>23825</v>
      </c>
      <c r="AC110">
        <v>2000</v>
      </c>
      <c r="AD110" t="s">
        <v>23823</v>
      </c>
      <c r="AE110" t="s">
        <v>148</v>
      </c>
      <c r="AF110" t="s">
        <v>148</v>
      </c>
      <c r="AG110" t="s">
        <v>148</v>
      </c>
      <c r="AH110" t="s">
        <v>24659</v>
      </c>
      <c r="AI110" t="s">
        <v>24660</v>
      </c>
      <c r="AJ110" t="s">
        <v>7165</v>
      </c>
      <c r="AK110">
        <v>59565000</v>
      </c>
      <c r="AL110">
        <f>VALUE(TRIM(FO_Candidato[[#This Row],[1.21 Latitude]]))</f>
        <v>-5622331</v>
      </c>
      <c r="AM110">
        <f>FO_Candidato[[#This Row],[LATITUDE_P1]]/1000000</f>
        <v>-5.622331</v>
      </c>
      <c r="AN110">
        <f>INT(ABS(FO_Candidato[[#This Row],[LATITUDE_P2]]))</f>
        <v>5</v>
      </c>
      <c r="AO110">
        <f>INT((ABS(FO_Candidato[[#This Row],[LATITUDE_P2]])-INT(ABS(FO_Candidato[[#This Row],[LATITUDE_P2]])))*60)</f>
        <v>37</v>
      </c>
      <c r="AP110" s="73">
        <f t="shared" si="2"/>
        <v>20.39</v>
      </c>
      <c r="AQ110" t="str">
        <f>SUBSTITUTE(TEXT(FO_Candidato[[#This Row],[LATITUDE_P5]],"0,00"),",",".")</f>
        <v>20.39</v>
      </c>
      <c r="AR110" t="str">
        <f>FO_Candidato[[#This Row],[LATITUDE_P3]]&amp;"°"&amp;FO_Candidato[[#This Row],[LATITUDE_P4]]&amp;"'"&amp;FO_Candidato[[#This Row],[LATITUDE - P6]]&amp;"""S"</f>
        <v>5°37'20.39"S</v>
      </c>
      <c r="AS110">
        <f>VALUE(TRIM(FO_Candidato[[#This Row],[longitude]]))</f>
        <v>-35598892</v>
      </c>
      <c r="AT110">
        <f>FO_Candidato[[#This Row],[LONGITUDE_P1]]/1000000</f>
        <v>-35.598891999999999</v>
      </c>
      <c r="AU110">
        <f>INT(ABS(FO_Candidato[[#This Row],[LONGITUDE_P2]]))</f>
        <v>35</v>
      </c>
      <c r="AV110">
        <f>INT((ABS(FO_Candidato[[#This Row],[LONGITUDE_P2]])-INT(ABS(FO_Candidato[[#This Row],[LONGITUDE_P2]])))*60)</f>
        <v>35</v>
      </c>
      <c r="AW110" s="73">
        <f t="shared" si="3"/>
        <v>56.01</v>
      </c>
      <c r="AX110" t="str">
        <f>SUBSTITUTE(TEXT(FO_Candidato[[#This Row],[LONGITUDE_P5]],"0,00"),",",".")</f>
        <v>56.01</v>
      </c>
      <c r="AY110" t="str">
        <f>FO_Candidato[[#This Row],[LONGITUDE_P3]]&amp;"°"&amp;FO_Candidato[[#This Row],[LONGITUDE_P4]]&amp;"'"&amp;FO_Candidato[[#This Row],[LONGITUDE - P6]]&amp;"""S"</f>
        <v>35°35'56.01"S</v>
      </c>
    </row>
    <row r="111" spans="1:51" x14ac:dyDescent="0.3">
      <c r="A111" t="s">
        <v>24661</v>
      </c>
      <c r="B111" t="s">
        <v>23809</v>
      </c>
      <c r="C111" t="s">
        <v>308</v>
      </c>
      <c r="D111" t="s">
        <v>24662</v>
      </c>
      <c r="E111" t="s">
        <v>24662</v>
      </c>
      <c r="F111" t="s">
        <v>24663</v>
      </c>
      <c r="G111" t="s">
        <v>23889</v>
      </c>
      <c r="I111" t="s">
        <v>23813</v>
      </c>
      <c r="K111" t="s">
        <v>24547</v>
      </c>
      <c r="M111" t="s">
        <v>23835</v>
      </c>
      <c r="N111" t="s">
        <v>24664</v>
      </c>
      <c r="U111" t="s">
        <v>23823</v>
      </c>
      <c r="V111">
        <v>60</v>
      </c>
      <c r="W111">
        <v>-25320758</v>
      </c>
      <c r="X111">
        <v>-49870376</v>
      </c>
      <c r="Y111">
        <v>999</v>
      </c>
      <c r="Z111" t="s">
        <v>24665</v>
      </c>
      <c r="AB111" t="s">
        <v>23825</v>
      </c>
      <c r="AD111" t="s">
        <v>1491</v>
      </c>
      <c r="AH111" t="s">
        <v>24666</v>
      </c>
      <c r="AI111" t="s">
        <v>23827</v>
      </c>
      <c r="AJ111" t="s">
        <v>24667</v>
      </c>
      <c r="AL111">
        <f>VALUE(TRIM(FO_Candidato[[#This Row],[1.21 Latitude]]))</f>
        <v>-25320758</v>
      </c>
      <c r="AM111">
        <f>FO_Candidato[[#This Row],[LATITUDE_P1]]/1000000</f>
        <v>-25.320758000000001</v>
      </c>
      <c r="AN111">
        <f>INT(ABS(FO_Candidato[[#This Row],[LATITUDE_P2]]))</f>
        <v>25</v>
      </c>
      <c r="AO111">
        <f>INT((ABS(FO_Candidato[[#This Row],[LATITUDE_P2]])-INT(ABS(FO_Candidato[[#This Row],[LATITUDE_P2]])))*60)</f>
        <v>19</v>
      </c>
      <c r="AP111" s="73">
        <f t="shared" si="2"/>
        <v>14.73</v>
      </c>
      <c r="AQ111" t="str">
        <f>SUBSTITUTE(TEXT(FO_Candidato[[#This Row],[LATITUDE_P5]],"0,00"),",",".")</f>
        <v>14.73</v>
      </c>
      <c r="AR111" t="str">
        <f>FO_Candidato[[#This Row],[LATITUDE_P3]]&amp;"°"&amp;FO_Candidato[[#This Row],[LATITUDE_P4]]&amp;"'"&amp;FO_Candidato[[#This Row],[LATITUDE - P6]]&amp;"""S"</f>
        <v>25°19'14.73"S</v>
      </c>
      <c r="AS111">
        <f>VALUE(TRIM(FO_Candidato[[#This Row],[longitude]]))</f>
        <v>-49870376</v>
      </c>
      <c r="AT111">
        <f>FO_Candidato[[#This Row],[LONGITUDE_P1]]/1000000</f>
        <v>-49.870376</v>
      </c>
      <c r="AU111">
        <f>INT(ABS(FO_Candidato[[#This Row],[LONGITUDE_P2]]))</f>
        <v>49</v>
      </c>
      <c r="AV111">
        <f>INT((ABS(FO_Candidato[[#This Row],[LONGITUDE_P2]])-INT(ABS(FO_Candidato[[#This Row],[LONGITUDE_P2]])))*60)</f>
        <v>52</v>
      </c>
      <c r="AW111" s="73">
        <f t="shared" si="3"/>
        <v>13.35</v>
      </c>
      <c r="AX111" t="str">
        <f>SUBSTITUTE(TEXT(FO_Candidato[[#This Row],[LONGITUDE_P5]],"0,00"),",",".")</f>
        <v>13.35</v>
      </c>
      <c r="AY111" t="str">
        <f>FO_Candidato[[#This Row],[LONGITUDE_P3]]&amp;"°"&amp;FO_Candidato[[#This Row],[LONGITUDE_P4]]&amp;"'"&amp;FO_Candidato[[#This Row],[LONGITUDE - P6]]&amp;"""S"</f>
        <v>49°52'13.35"S</v>
      </c>
    </row>
    <row r="112" spans="1:51" x14ac:dyDescent="0.3">
      <c r="A112" t="s">
        <v>24668</v>
      </c>
      <c r="B112" t="s">
        <v>23809</v>
      </c>
      <c r="C112" t="s">
        <v>308</v>
      </c>
      <c r="D112" t="s">
        <v>24669</v>
      </c>
      <c r="E112" t="s">
        <v>24669</v>
      </c>
      <c r="F112" t="s">
        <v>24670</v>
      </c>
      <c r="G112" t="s">
        <v>23953</v>
      </c>
      <c r="I112" t="s">
        <v>23832</v>
      </c>
      <c r="J112" t="s">
        <v>23814</v>
      </c>
      <c r="K112" t="s">
        <v>24671</v>
      </c>
      <c r="L112" t="s">
        <v>24672</v>
      </c>
      <c r="M112" t="s">
        <v>23835</v>
      </c>
      <c r="N112" t="s">
        <v>24672</v>
      </c>
      <c r="O112" t="s">
        <v>24673</v>
      </c>
      <c r="P112" t="s">
        <v>24674</v>
      </c>
      <c r="Q112" t="s">
        <v>24675</v>
      </c>
      <c r="R112" t="s">
        <v>24676</v>
      </c>
      <c r="S112" t="s">
        <v>24677</v>
      </c>
      <c r="T112" t="s">
        <v>24674</v>
      </c>
      <c r="U112" t="s">
        <v>23823</v>
      </c>
      <c r="V112">
        <v>60</v>
      </c>
      <c r="W112">
        <v>-23405837</v>
      </c>
      <c r="X112">
        <v>-46298154</v>
      </c>
      <c r="Y112">
        <v>810</v>
      </c>
      <c r="Z112" t="s">
        <v>24096</v>
      </c>
      <c r="AB112" t="s">
        <v>23825</v>
      </c>
      <c r="AC112">
        <v>7000</v>
      </c>
      <c r="AD112" t="s">
        <v>23823</v>
      </c>
      <c r="AE112" t="s">
        <v>1532</v>
      </c>
      <c r="AF112" t="s">
        <v>24678</v>
      </c>
      <c r="AG112" t="s">
        <v>24678</v>
      </c>
      <c r="AH112" t="s">
        <v>24679</v>
      </c>
      <c r="AI112" t="s">
        <v>23852</v>
      </c>
      <c r="AJ112" t="s">
        <v>24680</v>
      </c>
      <c r="AL112">
        <f>VALUE(TRIM(FO_Candidato[[#This Row],[1.21 Latitude]]))</f>
        <v>-23405837</v>
      </c>
      <c r="AM112">
        <f>FO_Candidato[[#This Row],[LATITUDE_P1]]/1000000</f>
        <v>-23.405836999999998</v>
      </c>
      <c r="AN112">
        <f>INT(ABS(FO_Candidato[[#This Row],[LATITUDE_P2]]))</f>
        <v>23</v>
      </c>
      <c r="AO112">
        <f>INT((ABS(FO_Candidato[[#This Row],[LATITUDE_P2]])-INT(ABS(FO_Candidato[[#This Row],[LATITUDE_P2]])))*60)</f>
        <v>24</v>
      </c>
      <c r="AP112" s="73">
        <f t="shared" si="2"/>
        <v>21.01</v>
      </c>
      <c r="AQ112" t="str">
        <f>SUBSTITUTE(TEXT(FO_Candidato[[#This Row],[LATITUDE_P5]],"0,00"),",",".")</f>
        <v>21.01</v>
      </c>
      <c r="AR112" t="str">
        <f>FO_Candidato[[#This Row],[LATITUDE_P3]]&amp;"°"&amp;FO_Candidato[[#This Row],[LATITUDE_P4]]&amp;"'"&amp;FO_Candidato[[#This Row],[LATITUDE - P6]]&amp;"""S"</f>
        <v>23°24'21.01"S</v>
      </c>
      <c r="AS112">
        <f>VALUE(TRIM(FO_Candidato[[#This Row],[longitude]]))</f>
        <v>-46298154</v>
      </c>
      <c r="AT112">
        <f>FO_Candidato[[#This Row],[LONGITUDE_P1]]/1000000</f>
        <v>-46.298153999999997</v>
      </c>
      <c r="AU112">
        <f>INT(ABS(FO_Candidato[[#This Row],[LONGITUDE_P2]]))</f>
        <v>46</v>
      </c>
      <c r="AV112">
        <f>INT((ABS(FO_Candidato[[#This Row],[LONGITUDE_P2]])-INT(ABS(FO_Candidato[[#This Row],[LONGITUDE_P2]])))*60)</f>
        <v>17</v>
      </c>
      <c r="AW112" s="73">
        <f t="shared" si="3"/>
        <v>53.35</v>
      </c>
      <c r="AX112" t="str">
        <f>SUBSTITUTE(TEXT(FO_Candidato[[#This Row],[LONGITUDE_P5]],"0,00"),",",".")</f>
        <v>53.35</v>
      </c>
      <c r="AY112" t="str">
        <f>FO_Candidato[[#This Row],[LONGITUDE_P3]]&amp;"°"&amp;FO_Candidato[[#This Row],[LONGITUDE_P4]]&amp;"'"&amp;FO_Candidato[[#This Row],[LONGITUDE - P6]]&amp;"""S"</f>
        <v>46°17'53.35"S</v>
      </c>
    </row>
    <row r="113" spans="1:51" x14ac:dyDescent="0.3">
      <c r="A113" t="s">
        <v>24681</v>
      </c>
      <c r="B113" t="s">
        <v>23809</v>
      </c>
      <c r="C113" t="s">
        <v>308</v>
      </c>
      <c r="D113" t="s">
        <v>24682</v>
      </c>
      <c r="E113" t="s">
        <v>24682</v>
      </c>
      <c r="F113" t="s">
        <v>24683</v>
      </c>
      <c r="G113" t="s">
        <v>23953</v>
      </c>
      <c r="I113" t="s">
        <v>23832</v>
      </c>
      <c r="J113" t="s">
        <v>23814</v>
      </c>
      <c r="K113" t="s">
        <v>24684</v>
      </c>
      <c r="L113" t="s">
        <v>148</v>
      </c>
      <c r="M113" t="s">
        <v>23816</v>
      </c>
      <c r="N113" t="s">
        <v>2299</v>
      </c>
      <c r="O113" t="s">
        <v>23820</v>
      </c>
      <c r="P113" t="s">
        <v>24685</v>
      </c>
      <c r="Q113" t="s">
        <v>24686</v>
      </c>
      <c r="R113" t="s">
        <v>148</v>
      </c>
      <c r="S113" t="s">
        <v>148</v>
      </c>
      <c r="T113" t="s">
        <v>148</v>
      </c>
      <c r="U113" t="s">
        <v>23823</v>
      </c>
      <c r="V113">
        <v>30</v>
      </c>
      <c r="W113">
        <v>-23193002</v>
      </c>
      <c r="X113">
        <v>-45922867</v>
      </c>
      <c r="Y113">
        <v>557</v>
      </c>
      <c r="Z113" t="s">
        <v>24096</v>
      </c>
      <c r="AB113" t="s">
        <v>23825</v>
      </c>
      <c r="AC113">
        <v>5000</v>
      </c>
      <c r="AD113" t="s">
        <v>23823</v>
      </c>
      <c r="AE113" t="s">
        <v>1532</v>
      </c>
      <c r="AF113" t="s">
        <v>24687</v>
      </c>
      <c r="AG113" t="s">
        <v>24687</v>
      </c>
      <c r="AH113" t="s">
        <v>24688</v>
      </c>
      <c r="AI113" t="s">
        <v>23852</v>
      </c>
      <c r="AJ113" t="s">
        <v>24006</v>
      </c>
      <c r="AL113">
        <f>VALUE(TRIM(FO_Candidato[[#This Row],[1.21 Latitude]]))</f>
        <v>-23193002</v>
      </c>
      <c r="AM113">
        <f>FO_Candidato[[#This Row],[LATITUDE_P1]]/1000000</f>
        <v>-23.193002</v>
      </c>
      <c r="AN113">
        <f>INT(ABS(FO_Candidato[[#This Row],[LATITUDE_P2]]))</f>
        <v>23</v>
      </c>
      <c r="AO113">
        <f>INT((ABS(FO_Candidato[[#This Row],[LATITUDE_P2]])-INT(ABS(FO_Candidato[[#This Row],[LATITUDE_P2]])))*60)</f>
        <v>11</v>
      </c>
      <c r="AP113" s="73">
        <f t="shared" si="2"/>
        <v>34.81</v>
      </c>
      <c r="AQ113" t="str">
        <f>SUBSTITUTE(TEXT(FO_Candidato[[#This Row],[LATITUDE_P5]],"0,00"),",",".")</f>
        <v>34.81</v>
      </c>
      <c r="AR113" t="str">
        <f>FO_Candidato[[#This Row],[LATITUDE_P3]]&amp;"°"&amp;FO_Candidato[[#This Row],[LATITUDE_P4]]&amp;"'"&amp;FO_Candidato[[#This Row],[LATITUDE - P6]]&amp;"""S"</f>
        <v>23°11'34.81"S</v>
      </c>
      <c r="AS113">
        <f>VALUE(TRIM(FO_Candidato[[#This Row],[longitude]]))</f>
        <v>-45922867</v>
      </c>
      <c r="AT113">
        <f>FO_Candidato[[#This Row],[LONGITUDE_P1]]/1000000</f>
        <v>-45.922866999999997</v>
      </c>
      <c r="AU113">
        <f>INT(ABS(FO_Candidato[[#This Row],[LONGITUDE_P2]]))</f>
        <v>45</v>
      </c>
      <c r="AV113">
        <f>INT((ABS(FO_Candidato[[#This Row],[LONGITUDE_P2]])-INT(ABS(FO_Candidato[[#This Row],[LONGITUDE_P2]])))*60)</f>
        <v>55</v>
      </c>
      <c r="AW113" s="73">
        <f t="shared" si="3"/>
        <v>22.32</v>
      </c>
      <c r="AX113" t="str">
        <f>SUBSTITUTE(TEXT(FO_Candidato[[#This Row],[LONGITUDE_P5]],"0,00"),",",".")</f>
        <v>22.32</v>
      </c>
      <c r="AY113" t="str">
        <f>FO_Candidato[[#This Row],[LONGITUDE_P3]]&amp;"°"&amp;FO_Candidato[[#This Row],[LONGITUDE_P4]]&amp;"'"&amp;FO_Candidato[[#This Row],[LONGITUDE - P6]]&amp;"""S"</f>
        <v>45°55'22.32"S</v>
      </c>
    </row>
    <row r="114" spans="1:51" x14ac:dyDescent="0.3">
      <c r="A114" t="s">
        <v>24689</v>
      </c>
      <c r="B114" t="s">
        <v>23809</v>
      </c>
      <c r="C114" t="s">
        <v>354</v>
      </c>
      <c r="D114" t="s">
        <v>5190</v>
      </c>
      <c r="E114" t="s">
        <v>5190</v>
      </c>
      <c r="F114" t="s">
        <v>16767</v>
      </c>
      <c r="G114" t="s">
        <v>23889</v>
      </c>
      <c r="I114" t="s">
        <v>23832</v>
      </c>
      <c r="K114" t="s">
        <v>24690</v>
      </c>
      <c r="M114" t="s">
        <v>23835</v>
      </c>
      <c r="N114" t="s">
        <v>24691</v>
      </c>
      <c r="U114" t="s">
        <v>23823</v>
      </c>
      <c r="V114">
        <v>50</v>
      </c>
      <c r="W114">
        <v>-23677687</v>
      </c>
      <c r="X114">
        <v>-47330167</v>
      </c>
      <c r="Y114">
        <v>891</v>
      </c>
      <c r="Z114" t="s">
        <v>24692</v>
      </c>
      <c r="AB114" t="s">
        <v>23825</v>
      </c>
      <c r="AD114" t="s">
        <v>1491</v>
      </c>
      <c r="AH114" t="s">
        <v>24693</v>
      </c>
      <c r="AI114" t="s">
        <v>23852</v>
      </c>
      <c r="AJ114" t="s">
        <v>24694</v>
      </c>
      <c r="AL114">
        <f>VALUE(TRIM(FO_Candidato[[#This Row],[1.21 Latitude]]))</f>
        <v>-23677687</v>
      </c>
      <c r="AM114">
        <f>FO_Candidato[[#This Row],[LATITUDE_P1]]/1000000</f>
        <v>-23.677686999999999</v>
      </c>
      <c r="AN114">
        <f>INT(ABS(FO_Candidato[[#This Row],[LATITUDE_P2]]))</f>
        <v>23</v>
      </c>
      <c r="AO114">
        <f>INT((ABS(FO_Candidato[[#This Row],[LATITUDE_P2]])-INT(ABS(FO_Candidato[[#This Row],[LATITUDE_P2]])))*60)</f>
        <v>40</v>
      </c>
      <c r="AP114" s="73">
        <f t="shared" si="2"/>
        <v>39.67</v>
      </c>
      <c r="AQ114" t="str">
        <f>SUBSTITUTE(TEXT(FO_Candidato[[#This Row],[LATITUDE_P5]],"0,00"),",",".")</f>
        <v>39.67</v>
      </c>
      <c r="AR114" t="str">
        <f>FO_Candidato[[#This Row],[LATITUDE_P3]]&amp;"°"&amp;FO_Candidato[[#This Row],[LATITUDE_P4]]&amp;"'"&amp;FO_Candidato[[#This Row],[LATITUDE - P6]]&amp;"""S"</f>
        <v>23°40'39.67"S</v>
      </c>
      <c r="AS114">
        <f>VALUE(TRIM(FO_Candidato[[#This Row],[longitude]]))</f>
        <v>-47330167</v>
      </c>
      <c r="AT114">
        <f>FO_Candidato[[#This Row],[LONGITUDE_P1]]/1000000</f>
        <v>-47.330167000000003</v>
      </c>
      <c r="AU114">
        <f>INT(ABS(FO_Candidato[[#This Row],[LONGITUDE_P2]]))</f>
        <v>47</v>
      </c>
      <c r="AV114">
        <f>INT((ABS(FO_Candidato[[#This Row],[LONGITUDE_P2]])-INT(ABS(FO_Candidato[[#This Row],[LONGITUDE_P2]])))*60)</f>
        <v>19</v>
      </c>
      <c r="AW114" s="73">
        <f t="shared" si="3"/>
        <v>48.6</v>
      </c>
      <c r="AX114" t="str">
        <f>SUBSTITUTE(TEXT(FO_Candidato[[#This Row],[LONGITUDE_P5]],"0,00"),",",".")</f>
        <v>48.60</v>
      </c>
      <c r="AY114" t="str">
        <f>FO_Candidato[[#This Row],[LONGITUDE_P3]]&amp;"°"&amp;FO_Candidato[[#This Row],[LONGITUDE_P4]]&amp;"'"&amp;FO_Candidato[[#This Row],[LONGITUDE - P6]]&amp;"""S"</f>
        <v>47°19'48.60"S</v>
      </c>
    </row>
    <row r="115" spans="1:51" x14ac:dyDescent="0.3">
      <c r="A115" t="s">
        <v>24695</v>
      </c>
      <c r="B115" t="s">
        <v>23809</v>
      </c>
      <c r="C115" t="s">
        <v>308</v>
      </c>
      <c r="D115" t="s">
        <v>24696</v>
      </c>
      <c r="E115" t="s">
        <v>24696</v>
      </c>
      <c r="F115" t="s">
        <v>24697</v>
      </c>
      <c r="G115" t="s">
        <v>23889</v>
      </c>
      <c r="I115" t="s">
        <v>23813</v>
      </c>
      <c r="K115" t="s">
        <v>24020</v>
      </c>
      <c r="M115" t="s">
        <v>23835</v>
      </c>
      <c r="N115" t="s">
        <v>24698</v>
      </c>
      <c r="U115" t="s">
        <v>23823</v>
      </c>
      <c r="V115">
        <v>50</v>
      </c>
      <c r="W115">
        <v>-23770204</v>
      </c>
      <c r="X115">
        <v>-45711985</v>
      </c>
      <c r="Y115">
        <v>30</v>
      </c>
      <c r="Z115" t="s">
        <v>24699</v>
      </c>
      <c r="AB115" t="s">
        <v>23825</v>
      </c>
      <c r="AD115" t="s">
        <v>1491</v>
      </c>
      <c r="AH115" t="s">
        <v>24700</v>
      </c>
      <c r="AI115" t="s">
        <v>23852</v>
      </c>
      <c r="AJ115" t="s">
        <v>24701</v>
      </c>
      <c r="AL115">
        <f>VALUE(TRIM(FO_Candidato[[#This Row],[1.21 Latitude]]))</f>
        <v>-23770204</v>
      </c>
      <c r="AM115">
        <f>FO_Candidato[[#This Row],[LATITUDE_P1]]/1000000</f>
        <v>-23.770204</v>
      </c>
      <c r="AN115">
        <f>INT(ABS(FO_Candidato[[#This Row],[LATITUDE_P2]]))</f>
        <v>23</v>
      </c>
      <c r="AO115">
        <f>INT((ABS(FO_Candidato[[#This Row],[LATITUDE_P2]])-INT(ABS(FO_Candidato[[#This Row],[LATITUDE_P2]])))*60)</f>
        <v>46</v>
      </c>
      <c r="AP115" s="73">
        <f t="shared" si="2"/>
        <v>12.73</v>
      </c>
      <c r="AQ115" t="str">
        <f>SUBSTITUTE(TEXT(FO_Candidato[[#This Row],[LATITUDE_P5]],"0,00"),",",".")</f>
        <v>12.73</v>
      </c>
      <c r="AR115" t="str">
        <f>FO_Candidato[[#This Row],[LATITUDE_P3]]&amp;"°"&amp;FO_Candidato[[#This Row],[LATITUDE_P4]]&amp;"'"&amp;FO_Candidato[[#This Row],[LATITUDE - P6]]&amp;"""S"</f>
        <v>23°46'12.73"S</v>
      </c>
      <c r="AS115">
        <f>VALUE(TRIM(FO_Candidato[[#This Row],[longitude]]))</f>
        <v>-45711985</v>
      </c>
      <c r="AT115">
        <f>FO_Candidato[[#This Row],[LONGITUDE_P1]]/1000000</f>
        <v>-45.711984999999999</v>
      </c>
      <c r="AU115">
        <f>INT(ABS(FO_Candidato[[#This Row],[LONGITUDE_P2]]))</f>
        <v>45</v>
      </c>
      <c r="AV115">
        <f>INT((ABS(FO_Candidato[[#This Row],[LONGITUDE_P2]])-INT(ABS(FO_Candidato[[#This Row],[LONGITUDE_P2]])))*60)</f>
        <v>42</v>
      </c>
      <c r="AW115" s="73">
        <f t="shared" si="3"/>
        <v>43.15</v>
      </c>
      <c r="AX115" t="str">
        <f>SUBSTITUTE(TEXT(FO_Candidato[[#This Row],[LONGITUDE_P5]],"0,00"),",",".")</f>
        <v>43.15</v>
      </c>
      <c r="AY115" t="str">
        <f>FO_Candidato[[#This Row],[LONGITUDE_P3]]&amp;"°"&amp;FO_Candidato[[#This Row],[LONGITUDE_P4]]&amp;"'"&amp;FO_Candidato[[#This Row],[LONGITUDE - P6]]&amp;"""S"</f>
        <v>45°42'43.15"S</v>
      </c>
    </row>
    <row r="116" spans="1:51" x14ac:dyDescent="0.3">
      <c r="A116" t="s">
        <v>24702</v>
      </c>
      <c r="B116" t="s">
        <v>23809</v>
      </c>
      <c r="C116" t="s">
        <v>371</v>
      </c>
      <c r="D116" t="s">
        <v>24703</v>
      </c>
      <c r="E116" t="s">
        <v>24703</v>
      </c>
      <c r="F116" t="s">
        <v>24704</v>
      </c>
      <c r="G116" t="s">
        <v>23812</v>
      </c>
      <c r="I116" t="s">
        <v>23813</v>
      </c>
      <c r="J116" t="s">
        <v>23814</v>
      </c>
      <c r="K116" t="s">
        <v>24705</v>
      </c>
      <c r="L116" t="s">
        <v>148</v>
      </c>
      <c r="M116" t="s">
        <v>23816</v>
      </c>
      <c r="N116" t="s">
        <v>24706</v>
      </c>
      <c r="O116" t="s">
        <v>24707</v>
      </c>
      <c r="P116" t="s">
        <v>24708</v>
      </c>
      <c r="Q116" t="s">
        <v>24709</v>
      </c>
      <c r="R116" t="s">
        <v>148</v>
      </c>
      <c r="S116" t="s">
        <v>148</v>
      </c>
      <c r="T116" t="s">
        <v>148</v>
      </c>
      <c r="U116" t="s">
        <v>23823</v>
      </c>
      <c r="V116">
        <v>40</v>
      </c>
      <c r="W116">
        <v>-703267</v>
      </c>
      <c r="X116">
        <v>-3730423</v>
      </c>
      <c r="Y116">
        <v>267</v>
      </c>
      <c r="Z116" t="s">
        <v>148</v>
      </c>
      <c r="AB116" t="s">
        <v>23825</v>
      </c>
      <c r="AC116">
        <v>2500</v>
      </c>
      <c r="AD116" t="s">
        <v>23823</v>
      </c>
      <c r="AE116" t="s">
        <v>148</v>
      </c>
      <c r="AF116" t="s">
        <v>148</v>
      </c>
      <c r="AG116" t="s">
        <v>148</v>
      </c>
      <c r="AH116" t="s">
        <v>24710</v>
      </c>
      <c r="AI116" t="s">
        <v>24711</v>
      </c>
      <c r="AJ116" t="s">
        <v>24712</v>
      </c>
      <c r="AK116">
        <v>58701642</v>
      </c>
      <c r="AL116">
        <f>VALUE(TRIM(FO_Candidato[[#This Row],[1.21 Latitude]]))</f>
        <v>-703267</v>
      </c>
      <c r="AM116">
        <f>FO_Candidato[[#This Row],[LATITUDE_P1]]/1000000</f>
        <v>-0.70326699999999998</v>
      </c>
      <c r="AN116">
        <f>INT(ABS(FO_Candidato[[#This Row],[LATITUDE_P2]]))</f>
        <v>0</v>
      </c>
      <c r="AO116">
        <f>INT((ABS(FO_Candidato[[#This Row],[LATITUDE_P2]])-INT(ABS(FO_Candidato[[#This Row],[LATITUDE_P2]])))*60)</f>
        <v>42</v>
      </c>
      <c r="AP116" s="73">
        <f t="shared" si="2"/>
        <v>11.76</v>
      </c>
      <c r="AQ116" t="str">
        <f>SUBSTITUTE(TEXT(FO_Candidato[[#This Row],[LATITUDE_P5]],"0,00"),",",".")</f>
        <v>11.76</v>
      </c>
      <c r="AR116" t="str">
        <f>FO_Candidato[[#This Row],[LATITUDE_P3]]&amp;"°"&amp;FO_Candidato[[#This Row],[LATITUDE_P4]]&amp;"'"&amp;FO_Candidato[[#This Row],[LATITUDE - P6]]&amp;"""S"</f>
        <v>0°42'11.76"S</v>
      </c>
      <c r="AS116">
        <f>VALUE(TRIM(FO_Candidato[[#This Row],[longitude]]))</f>
        <v>-3730423</v>
      </c>
      <c r="AT116">
        <f>FO_Candidato[[#This Row],[LONGITUDE_P1]]/1000000</f>
        <v>-3.730423</v>
      </c>
      <c r="AU116">
        <f>INT(ABS(FO_Candidato[[#This Row],[LONGITUDE_P2]]))</f>
        <v>3</v>
      </c>
      <c r="AV116">
        <f>INT((ABS(FO_Candidato[[#This Row],[LONGITUDE_P2]])-INT(ABS(FO_Candidato[[#This Row],[LONGITUDE_P2]])))*60)</f>
        <v>43</v>
      </c>
      <c r="AW116" s="73">
        <f t="shared" si="3"/>
        <v>49.52</v>
      </c>
      <c r="AX116" t="str">
        <f>SUBSTITUTE(TEXT(FO_Candidato[[#This Row],[LONGITUDE_P5]],"0,00"),",",".")</f>
        <v>49.52</v>
      </c>
      <c r="AY116" t="str">
        <f>FO_Candidato[[#This Row],[LONGITUDE_P3]]&amp;"°"&amp;FO_Candidato[[#This Row],[LONGITUDE_P4]]&amp;"'"&amp;FO_Candidato[[#This Row],[LONGITUDE - P6]]&amp;"""S"</f>
        <v>3°43'49.52"S</v>
      </c>
    </row>
    <row r="117" spans="1:51" x14ac:dyDescent="0.3">
      <c r="A117" t="s">
        <v>24713</v>
      </c>
      <c r="B117" t="s">
        <v>23809</v>
      </c>
      <c r="C117" t="s">
        <v>24714</v>
      </c>
      <c r="D117" t="s">
        <v>24715</v>
      </c>
      <c r="E117" t="s">
        <v>24715</v>
      </c>
      <c r="F117" t="s">
        <v>24716</v>
      </c>
      <c r="G117" t="s">
        <v>23880</v>
      </c>
      <c r="I117" t="s">
        <v>23832</v>
      </c>
      <c r="K117" t="s">
        <v>24020</v>
      </c>
      <c r="M117" t="s">
        <v>23835</v>
      </c>
      <c r="N117" t="s">
        <v>24717</v>
      </c>
      <c r="O117" t="s">
        <v>24718</v>
      </c>
      <c r="P117" t="s">
        <v>24719</v>
      </c>
      <c r="Q117" t="s">
        <v>24720</v>
      </c>
      <c r="U117" t="s">
        <v>23823</v>
      </c>
      <c r="V117">
        <v>60</v>
      </c>
      <c r="W117">
        <v>-20935427</v>
      </c>
      <c r="X117">
        <v>-43816443</v>
      </c>
      <c r="Y117">
        <v>1115</v>
      </c>
      <c r="Z117" t="s">
        <v>24721</v>
      </c>
      <c r="AD117" t="s">
        <v>1491</v>
      </c>
      <c r="AE117" t="s">
        <v>23823</v>
      </c>
      <c r="AF117" t="s">
        <v>24715</v>
      </c>
      <c r="AG117" t="s">
        <v>24716</v>
      </c>
      <c r="AH117" t="s">
        <v>24722</v>
      </c>
      <c r="AI117" t="s">
        <v>24061</v>
      </c>
      <c r="AJ117" t="s">
        <v>24723</v>
      </c>
      <c r="AK117">
        <v>36280000</v>
      </c>
      <c r="AL117">
        <f>VALUE(TRIM(FO_Candidato[[#This Row],[1.21 Latitude]]))</f>
        <v>-20935427</v>
      </c>
      <c r="AM117">
        <f>FO_Candidato[[#This Row],[LATITUDE_P1]]/1000000</f>
        <v>-20.935427000000001</v>
      </c>
      <c r="AN117">
        <f>INT(ABS(FO_Candidato[[#This Row],[LATITUDE_P2]]))</f>
        <v>20</v>
      </c>
      <c r="AO117">
        <f>INT((ABS(FO_Candidato[[#This Row],[LATITUDE_P2]])-INT(ABS(FO_Candidato[[#This Row],[LATITUDE_P2]])))*60)</f>
        <v>56</v>
      </c>
      <c r="AP117" s="73">
        <f t="shared" si="2"/>
        <v>7.54</v>
      </c>
      <c r="AQ117" t="str">
        <f>SUBSTITUTE(TEXT(FO_Candidato[[#This Row],[LATITUDE_P5]],"0,00"),",",".")</f>
        <v>7.54</v>
      </c>
      <c r="AR117" t="str">
        <f>FO_Candidato[[#This Row],[LATITUDE_P3]]&amp;"°"&amp;FO_Candidato[[#This Row],[LATITUDE_P4]]&amp;"'"&amp;FO_Candidato[[#This Row],[LATITUDE - P6]]&amp;"""S"</f>
        <v>20°56'7.54"S</v>
      </c>
      <c r="AS117">
        <f>VALUE(TRIM(FO_Candidato[[#This Row],[longitude]]))</f>
        <v>-43816443</v>
      </c>
      <c r="AT117">
        <f>FO_Candidato[[#This Row],[LONGITUDE_P1]]/1000000</f>
        <v>-43.816443</v>
      </c>
      <c r="AU117">
        <f>INT(ABS(FO_Candidato[[#This Row],[LONGITUDE_P2]]))</f>
        <v>43</v>
      </c>
      <c r="AV117">
        <f>INT((ABS(FO_Candidato[[#This Row],[LONGITUDE_P2]])-INT(ABS(FO_Candidato[[#This Row],[LONGITUDE_P2]])))*60)</f>
        <v>48</v>
      </c>
      <c r="AW117" s="73">
        <f t="shared" si="3"/>
        <v>59.19</v>
      </c>
      <c r="AX117" t="str">
        <f>SUBSTITUTE(TEXT(FO_Candidato[[#This Row],[LONGITUDE_P5]],"0,00"),",",".")</f>
        <v>59.19</v>
      </c>
      <c r="AY117" t="str">
        <f>FO_Candidato[[#This Row],[LONGITUDE_P3]]&amp;"°"&amp;FO_Candidato[[#This Row],[LONGITUDE_P4]]&amp;"'"&amp;FO_Candidato[[#This Row],[LONGITUDE - P6]]&amp;"""S"</f>
        <v>43°48'59.19"S</v>
      </c>
    </row>
    <row r="118" spans="1:51" x14ac:dyDescent="0.3">
      <c r="A118" t="s">
        <v>24724</v>
      </c>
      <c r="B118" t="s">
        <v>23809</v>
      </c>
      <c r="C118" t="s">
        <v>308</v>
      </c>
      <c r="D118" t="s">
        <v>24725</v>
      </c>
      <c r="E118" t="s">
        <v>24725</v>
      </c>
      <c r="F118" t="s">
        <v>24726</v>
      </c>
      <c r="G118" t="s">
        <v>23889</v>
      </c>
      <c r="I118" t="s">
        <v>23813</v>
      </c>
      <c r="K118" t="s">
        <v>24020</v>
      </c>
      <c r="M118" t="s">
        <v>23835</v>
      </c>
      <c r="N118" t="s">
        <v>24727</v>
      </c>
      <c r="U118" t="s">
        <v>23823</v>
      </c>
      <c r="V118">
        <v>60</v>
      </c>
      <c r="W118">
        <v>-1637378</v>
      </c>
      <c r="X118">
        <v>-47624684</v>
      </c>
      <c r="Y118">
        <v>960</v>
      </c>
      <c r="Z118" t="s">
        <v>24728</v>
      </c>
      <c r="AB118" t="s">
        <v>23825</v>
      </c>
      <c r="AD118" t="s">
        <v>1491</v>
      </c>
      <c r="AH118" t="s">
        <v>24729</v>
      </c>
      <c r="AI118" t="s">
        <v>24041</v>
      </c>
      <c r="AJ118" t="s">
        <v>24730</v>
      </c>
      <c r="AK118">
        <v>73850000</v>
      </c>
      <c r="AL118">
        <f>VALUE(TRIM(FO_Candidato[[#This Row],[1.21 Latitude]]))</f>
        <v>-1637378</v>
      </c>
      <c r="AM118">
        <f>FO_Candidato[[#This Row],[LATITUDE_P1]]/1000000</f>
        <v>-1.637378</v>
      </c>
      <c r="AN118">
        <f>INT(ABS(FO_Candidato[[#This Row],[LATITUDE_P2]]))</f>
        <v>1</v>
      </c>
      <c r="AO118">
        <f>INT((ABS(FO_Candidato[[#This Row],[LATITUDE_P2]])-INT(ABS(FO_Candidato[[#This Row],[LATITUDE_P2]])))*60)</f>
        <v>38</v>
      </c>
      <c r="AP118" s="73">
        <f t="shared" si="2"/>
        <v>14.56</v>
      </c>
      <c r="AQ118" t="str">
        <f>SUBSTITUTE(TEXT(FO_Candidato[[#This Row],[LATITUDE_P5]],"0,00"),",",".")</f>
        <v>14.56</v>
      </c>
      <c r="AR118" t="str">
        <f>FO_Candidato[[#This Row],[LATITUDE_P3]]&amp;"°"&amp;FO_Candidato[[#This Row],[LATITUDE_P4]]&amp;"'"&amp;FO_Candidato[[#This Row],[LATITUDE - P6]]&amp;"""S"</f>
        <v>1°38'14.56"S</v>
      </c>
      <c r="AS118">
        <f>VALUE(TRIM(FO_Candidato[[#This Row],[longitude]]))</f>
        <v>-47624684</v>
      </c>
      <c r="AT118">
        <f>FO_Candidato[[#This Row],[LONGITUDE_P1]]/1000000</f>
        <v>-47.624684000000002</v>
      </c>
      <c r="AU118">
        <f>INT(ABS(FO_Candidato[[#This Row],[LONGITUDE_P2]]))</f>
        <v>47</v>
      </c>
      <c r="AV118">
        <f>INT((ABS(FO_Candidato[[#This Row],[LONGITUDE_P2]])-INT(ABS(FO_Candidato[[#This Row],[LONGITUDE_P2]])))*60)</f>
        <v>37</v>
      </c>
      <c r="AW118" s="73">
        <f t="shared" si="3"/>
        <v>28.86</v>
      </c>
      <c r="AX118" t="str">
        <f>SUBSTITUTE(TEXT(FO_Candidato[[#This Row],[LONGITUDE_P5]],"0,00"),",",".")</f>
        <v>28.86</v>
      </c>
      <c r="AY118" t="str">
        <f>FO_Candidato[[#This Row],[LONGITUDE_P3]]&amp;"°"&amp;FO_Candidato[[#This Row],[LONGITUDE_P4]]&amp;"'"&amp;FO_Candidato[[#This Row],[LONGITUDE - P6]]&amp;"""S"</f>
        <v>47°37'28.86"S</v>
      </c>
    </row>
    <row r="119" spans="1:51" x14ac:dyDescent="0.3">
      <c r="A119" t="s">
        <v>24731</v>
      </c>
      <c r="B119" t="s">
        <v>23809</v>
      </c>
      <c r="C119" t="s">
        <v>308</v>
      </c>
      <c r="D119" t="s">
        <v>24732</v>
      </c>
      <c r="E119" t="s">
        <v>24732</v>
      </c>
      <c r="F119" t="s">
        <v>24733</v>
      </c>
      <c r="G119" t="s">
        <v>23889</v>
      </c>
      <c r="I119" t="s">
        <v>23832</v>
      </c>
      <c r="K119" t="s">
        <v>24734</v>
      </c>
      <c r="M119" t="s">
        <v>23835</v>
      </c>
      <c r="N119" t="s">
        <v>24735</v>
      </c>
      <c r="U119" t="s">
        <v>23823</v>
      </c>
      <c r="V119">
        <v>40</v>
      </c>
      <c r="W119">
        <v>-233518149</v>
      </c>
      <c r="X119">
        <v>-467965659</v>
      </c>
      <c r="Y119">
        <v>794</v>
      </c>
      <c r="Z119" t="s">
        <v>24736</v>
      </c>
      <c r="AB119" t="s">
        <v>23825</v>
      </c>
      <c r="AD119" t="s">
        <v>1491</v>
      </c>
      <c r="AH119" t="s">
        <v>24737</v>
      </c>
      <c r="AI119" t="s">
        <v>23852</v>
      </c>
      <c r="AJ119" t="s">
        <v>24738</v>
      </c>
      <c r="AL119">
        <f>VALUE(TRIM(FO_Candidato[[#This Row],[1.21 Latitude]]))</f>
        <v>-233518149</v>
      </c>
      <c r="AM119">
        <f>FO_Candidato[[#This Row],[LATITUDE_P1]]/1000000</f>
        <v>-233.51814899999999</v>
      </c>
      <c r="AN119">
        <f>INT(ABS(FO_Candidato[[#This Row],[LATITUDE_P2]]))</f>
        <v>233</v>
      </c>
      <c r="AO119">
        <f>INT((ABS(FO_Candidato[[#This Row],[LATITUDE_P2]])-INT(ABS(FO_Candidato[[#This Row],[LATITUDE_P2]])))*60)</f>
        <v>31</v>
      </c>
      <c r="AP119" s="73">
        <f t="shared" si="2"/>
        <v>5.34</v>
      </c>
      <c r="AQ119" t="str">
        <f>SUBSTITUTE(TEXT(FO_Candidato[[#This Row],[LATITUDE_P5]],"0,00"),",",".")</f>
        <v>5.34</v>
      </c>
      <c r="AR119" t="str">
        <f>FO_Candidato[[#This Row],[LATITUDE_P3]]&amp;"°"&amp;FO_Candidato[[#This Row],[LATITUDE_P4]]&amp;"'"&amp;FO_Candidato[[#This Row],[LATITUDE - P6]]&amp;"""S"</f>
        <v>233°31'5.34"S</v>
      </c>
      <c r="AS119">
        <f>VALUE(TRIM(FO_Candidato[[#This Row],[longitude]]))</f>
        <v>-467965659</v>
      </c>
      <c r="AT119">
        <f>FO_Candidato[[#This Row],[LONGITUDE_P1]]/1000000</f>
        <v>-467.96565900000002</v>
      </c>
      <c r="AU119">
        <f>INT(ABS(FO_Candidato[[#This Row],[LONGITUDE_P2]]))</f>
        <v>467</v>
      </c>
      <c r="AV119">
        <f>INT((ABS(FO_Candidato[[#This Row],[LONGITUDE_P2]])-INT(ABS(FO_Candidato[[#This Row],[LONGITUDE_P2]])))*60)</f>
        <v>57</v>
      </c>
      <c r="AW119" s="73">
        <f t="shared" si="3"/>
        <v>56.37</v>
      </c>
      <c r="AX119" t="str">
        <f>SUBSTITUTE(TEXT(FO_Candidato[[#This Row],[LONGITUDE_P5]],"0,00"),",",".")</f>
        <v>56.37</v>
      </c>
      <c r="AY119" t="str">
        <f>FO_Candidato[[#This Row],[LONGITUDE_P3]]&amp;"°"&amp;FO_Candidato[[#This Row],[LONGITUDE_P4]]&amp;"'"&amp;FO_Candidato[[#This Row],[LONGITUDE - P6]]&amp;"""S"</f>
        <v>467°57'56.37"S</v>
      </c>
    </row>
    <row r="120" spans="1:51" x14ac:dyDescent="0.3">
      <c r="A120" t="s">
        <v>24739</v>
      </c>
      <c r="B120" t="s">
        <v>23809</v>
      </c>
      <c r="C120" t="s">
        <v>308</v>
      </c>
      <c r="D120" t="s">
        <v>24740</v>
      </c>
      <c r="E120" t="s">
        <v>24740</v>
      </c>
      <c r="F120" t="s">
        <v>24741</v>
      </c>
      <c r="G120" t="s">
        <v>23812</v>
      </c>
      <c r="I120" t="s">
        <v>23832</v>
      </c>
      <c r="J120" t="s">
        <v>23814</v>
      </c>
      <c r="K120" t="s">
        <v>23943</v>
      </c>
      <c r="M120" t="s">
        <v>23816</v>
      </c>
      <c r="N120" t="s">
        <v>24742</v>
      </c>
      <c r="O120" t="s">
        <v>24743</v>
      </c>
      <c r="P120" t="s">
        <v>24744</v>
      </c>
      <c r="R120" t="s">
        <v>24745</v>
      </c>
      <c r="S120" t="s">
        <v>24743</v>
      </c>
      <c r="T120" t="s">
        <v>24744</v>
      </c>
      <c r="U120" t="s">
        <v>23823</v>
      </c>
      <c r="V120">
        <v>60</v>
      </c>
      <c r="W120">
        <v>-25353892</v>
      </c>
      <c r="X120">
        <v>-51241522</v>
      </c>
      <c r="Y120">
        <v>1260</v>
      </c>
      <c r="Z120" t="s">
        <v>24746</v>
      </c>
      <c r="AB120" t="s">
        <v>23825</v>
      </c>
      <c r="AC120">
        <v>5000</v>
      </c>
      <c r="AD120" t="s">
        <v>23823</v>
      </c>
      <c r="AE120" t="s">
        <v>23823</v>
      </c>
      <c r="AF120" t="s">
        <v>24741</v>
      </c>
      <c r="AG120" t="s">
        <v>24740</v>
      </c>
      <c r="AH120" t="s">
        <v>24747</v>
      </c>
      <c r="AI120" t="s">
        <v>23827</v>
      </c>
      <c r="AJ120" t="s">
        <v>24748</v>
      </c>
      <c r="AK120">
        <v>85100000</v>
      </c>
      <c r="AL120">
        <f>VALUE(TRIM(FO_Candidato[[#This Row],[1.21 Latitude]]))</f>
        <v>-25353892</v>
      </c>
      <c r="AM120">
        <f>FO_Candidato[[#This Row],[LATITUDE_P1]]/1000000</f>
        <v>-25.353891999999998</v>
      </c>
      <c r="AN120">
        <f>INT(ABS(FO_Candidato[[#This Row],[LATITUDE_P2]]))</f>
        <v>25</v>
      </c>
      <c r="AO120">
        <f>INT((ABS(FO_Candidato[[#This Row],[LATITUDE_P2]])-INT(ABS(FO_Candidato[[#This Row],[LATITUDE_P2]])))*60)</f>
        <v>21</v>
      </c>
      <c r="AP120" s="73">
        <f t="shared" si="2"/>
        <v>14.01</v>
      </c>
      <c r="AQ120" t="str">
        <f>SUBSTITUTE(TEXT(FO_Candidato[[#This Row],[LATITUDE_P5]],"0,00"),",",".")</f>
        <v>14.01</v>
      </c>
      <c r="AR120" t="str">
        <f>FO_Candidato[[#This Row],[LATITUDE_P3]]&amp;"°"&amp;FO_Candidato[[#This Row],[LATITUDE_P4]]&amp;"'"&amp;FO_Candidato[[#This Row],[LATITUDE - P6]]&amp;"""S"</f>
        <v>25°21'14.01"S</v>
      </c>
      <c r="AS120">
        <f>VALUE(TRIM(FO_Candidato[[#This Row],[longitude]]))</f>
        <v>-51241522</v>
      </c>
      <c r="AT120">
        <f>FO_Candidato[[#This Row],[LONGITUDE_P1]]/1000000</f>
        <v>-51.241522000000003</v>
      </c>
      <c r="AU120">
        <f>INT(ABS(FO_Candidato[[#This Row],[LONGITUDE_P2]]))</f>
        <v>51</v>
      </c>
      <c r="AV120">
        <f>INT((ABS(FO_Candidato[[#This Row],[LONGITUDE_P2]])-INT(ABS(FO_Candidato[[#This Row],[LONGITUDE_P2]])))*60)</f>
        <v>14</v>
      </c>
      <c r="AW120" s="73">
        <f t="shared" si="3"/>
        <v>29.48</v>
      </c>
      <c r="AX120" t="str">
        <f>SUBSTITUTE(TEXT(FO_Candidato[[#This Row],[LONGITUDE_P5]],"0,00"),",",".")</f>
        <v>29.48</v>
      </c>
      <c r="AY120" t="str">
        <f>FO_Candidato[[#This Row],[LONGITUDE_P3]]&amp;"°"&amp;FO_Candidato[[#This Row],[LONGITUDE_P4]]&amp;"'"&amp;FO_Candidato[[#This Row],[LONGITUDE - P6]]&amp;"""S"</f>
        <v>51°14'29.48"S</v>
      </c>
    </row>
    <row r="121" spans="1:51" x14ac:dyDescent="0.3">
      <c r="A121" t="s">
        <v>24749</v>
      </c>
      <c r="B121" t="s">
        <v>23809</v>
      </c>
      <c r="C121" t="s">
        <v>308</v>
      </c>
      <c r="D121" t="s">
        <v>24725</v>
      </c>
      <c r="E121" t="s">
        <v>24725</v>
      </c>
      <c r="F121" t="s">
        <v>24726</v>
      </c>
      <c r="G121" t="s">
        <v>23889</v>
      </c>
      <c r="I121" t="s">
        <v>23813</v>
      </c>
      <c r="K121" t="s">
        <v>24020</v>
      </c>
      <c r="M121" t="s">
        <v>23835</v>
      </c>
      <c r="N121" t="s">
        <v>24727</v>
      </c>
      <c r="U121" t="s">
        <v>23823</v>
      </c>
      <c r="V121">
        <v>60</v>
      </c>
      <c r="W121">
        <v>-16370889</v>
      </c>
      <c r="X121">
        <v>-47624869</v>
      </c>
      <c r="Y121">
        <v>964</v>
      </c>
      <c r="Z121" t="s">
        <v>24750</v>
      </c>
      <c r="AB121" t="s">
        <v>23825</v>
      </c>
      <c r="AD121" t="s">
        <v>1491</v>
      </c>
      <c r="AH121" t="s">
        <v>24751</v>
      </c>
      <c r="AI121" t="s">
        <v>24041</v>
      </c>
      <c r="AJ121" t="s">
        <v>24730</v>
      </c>
      <c r="AK121">
        <v>73850000</v>
      </c>
      <c r="AL121">
        <f>VALUE(TRIM(FO_Candidato[[#This Row],[1.21 Latitude]]))</f>
        <v>-16370889</v>
      </c>
      <c r="AM121">
        <f>FO_Candidato[[#This Row],[LATITUDE_P1]]/1000000</f>
        <v>-16.370888999999998</v>
      </c>
      <c r="AN121">
        <f>INT(ABS(FO_Candidato[[#This Row],[LATITUDE_P2]]))</f>
        <v>16</v>
      </c>
      <c r="AO121">
        <f>INT((ABS(FO_Candidato[[#This Row],[LATITUDE_P2]])-INT(ABS(FO_Candidato[[#This Row],[LATITUDE_P2]])))*60)</f>
        <v>22</v>
      </c>
      <c r="AP121" s="73">
        <f t="shared" si="2"/>
        <v>15.2</v>
      </c>
      <c r="AQ121" t="str">
        <f>SUBSTITUTE(TEXT(FO_Candidato[[#This Row],[LATITUDE_P5]],"0,00"),",",".")</f>
        <v>15.20</v>
      </c>
      <c r="AR121" t="str">
        <f>FO_Candidato[[#This Row],[LATITUDE_P3]]&amp;"°"&amp;FO_Candidato[[#This Row],[LATITUDE_P4]]&amp;"'"&amp;FO_Candidato[[#This Row],[LATITUDE - P6]]&amp;"""S"</f>
        <v>16°22'15.20"S</v>
      </c>
      <c r="AS121">
        <f>VALUE(TRIM(FO_Candidato[[#This Row],[longitude]]))</f>
        <v>-47624869</v>
      </c>
      <c r="AT121">
        <f>FO_Candidato[[#This Row],[LONGITUDE_P1]]/1000000</f>
        <v>-47.624868999999997</v>
      </c>
      <c r="AU121">
        <f>INT(ABS(FO_Candidato[[#This Row],[LONGITUDE_P2]]))</f>
        <v>47</v>
      </c>
      <c r="AV121">
        <f>INT((ABS(FO_Candidato[[#This Row],[LONGITUDE_P2]])-INT(ABS(FO_Candidato[[#This Row],[LONGITUDE_P2]])))*60)</f>
        <v>37</v>
      </c>
      <c r="AW121" s="73">
        <f t="shared" si="3"/>
        <v>29.53</v>
      </c>
      <c r="AX121" t="str">
        <f>SUBSTITUTE(TEXT(FO_Candidato[[#This Row],[LONGITUDE_P5]],"0,00"),",",".")</f>
        <v>29.53</v>
      </c>
      <c r="AY121" t="str">
        <f>FO_Candidato[[#This Row],[LONGITUDE_P3]]&amp;"°"&amp;FO_Candidato[[#This Row],[LONGITUDE_P4]]&amp;"'"&amp;FO_Candidato[[#This Row],[LONGITUDE - P6]]&amp;"""S"</f>
        <v>47°37'29.53"S</v>
      </c>
    </row>
    <row r="122" spans="1:51" x14ac:dyDescent="0.3">
      <c r="A122" t="s">
        <v>24752</v>
      </c>
      <c r="B122" t="s">
        <v>23809</v>
      </c>
      <c r="C122" t="s">
        <v>2044</v>
      </c>
      <c r="D122" t="s">
        <v>22271</v>
      </c>
      <c r="E122" t="s">
        <v>22271</v>
      </c>
      <c r="F122" t="s">
        <v>22273</v>
      </c>
      <c r="G122" t="s">
        <v>23889</v>
      </c>
      <c r="I122" t="s">
        <v>23813</v>
      </c>
      <c r="K122" t="s">
        <v>24020</v>
      </c>
      <c r="M122" t="s">
        <v>23835</v>
      </c>
      <c r="N122" t="s">
        <v>2044</v>
      </c>
      <c r="U122" t="s">
        <v>23823</v>
      </c>
      <c r="V122">
        <v>70</v>
      </c>
      <c r="W122">
        <v>-20815087</v>
      </c>
      <c r="X122">
        <v>-517611</v>
      </c>
      <c r="Y122">
        <v>371</v>
      </c>
      <c r="Z122" t="s">
        <v>24753</v>
      </c>
      <c r="AB122" t="s">
        <v>23825</v>
      </c>
      <c r="AD122" t="s">
        <v>1491</v>
      </c>
      <c r="AH122" t="s">
        <v>24754</v>
      </c>
      <c r="AI122" t="s">
        <v>24270</v>
      </c>
      <c r="AJ122" t="s">
        <v>4697</v>
      </c>
      <c r="AK122">
        <v>79631160</v>
      </c>
      <c r="AL122">
        <f>VALUE(TRIM(FO_Candidato[[#This Row],[1.21 Latitude]]))</f>
        <v>-20815087</v>
      </c>
      <c r="AM122">
        <f>FO_Candidato[[#This Row],[LATITUDE_P1]]/1000000</f>
        <v>-20.815086999999998</v>
      </c>
      <c r="AN122">
        <f>INT(ABS(FO_Candidato[[#This Row],[LATITUDE_P2]]))</f>
        <v>20</v>
      </c>
      <c r="AO122">
        <f>INT((ABS(FO_Candidato[[#This Row],[LATITUDE_P2]])-INT(ABS(FO_Candidato[[#This Row],[LATITUDE_P2]])))*60)</f>
        <v>48</v>
      </c>
      <c r="AP122" s="73">
        <f t="shared" si="2"/>
        <v>54.31</v>
      </c>
      <c r="AQ122" t="str">
        <f>SUBSTITUTE(TEXT(FO_Candidato[[#This Row],[LATITUDE_P5]],"0,00"),",",".")</f>
        <v>54.31</v>
      </c>
      <c r="AR122" t="str">
        <f>FO_Candidato[[#This Row],[LATITUDE_P3]]&amp;"°"&amp;FO_Candidato[[#This Row],[LATITUDE_P4]]&amp;"'"&amp;FO_Candidato[[#This Row],[LATITUDE - P6]]&amp;"""S"</f>
        <v>20°48'54.31"S</v>
      </c>
      <c r="AS122">
        <f>VALUE(TRIM(FO_Candidato[[#This Row],[longitude]]))</f>
        <v>-517611</v>
      </c>
      <c r="AT122">
        <f>FO_Candidato[[#This Row],[LONGITUDE_P1]]/1000000</f>
        <v>-0.51761100000000004</v>
      </c>
      <c r="AU122">
        <f>INT(ABS(FO_Candidato[[#This Row],[LONGITUDE_P2]]))</f>
        <v>0</v>
      </c>
      <c r="AV122">
        <f>INT((ABS(FO_Candidato[[#This Row],[LONGITUDE_P2]])-INT(ABS(FO_Candidato[[#This Row],[LONGITUDE_P2]])))*60)</f>
        <v>31</v>
      </c>
      <c r="AW122" s="73">
        <f t="shared" si="3"/>
        <v>3.4</v>
      </c>
      <c r="AX122" t="str">
        <f>SUBSTITUTE(TEXT(FO_Candidato[[#This Row],[LONGITUDE_P5]],"0,00"),",",".")</f>
        <v>3.40</v>
      </c>
      <c r="AY122" t="str">
        <f>FO_Candidato[[#This Row],[LONGITUDE_P3]]&amp;"°"&amp;FO_Candidato[[#This Row],[LONGITUDE_P4]]&amp;"'"&amp;FO_Candidato[[#This Row],[LONGITUDE - P6]]&amp;"""S"</f>
        <v>0°31'3.40"S</v>
      </c>
    </row>
    <row r="123" spans="1:51" x14ac:dyDescent="0.3">
      <c r="A123" t="s">
        <v>24755</v>
      </c>
      <c r="B123" t="s">
        <v>23809</v>
      </c>
      <c r="C123" t="s">
        <v>21402</v>
      </c>
      <c r="D123" t="s">
        <v>23069</v>
      </c>
      <c r="E123" t="s">
        <v>23069</v>
      </c>
      <c r="F123" t="s">
        <v>23071</v>
      </c>
      <c r="G123" t="s">
        <v>23889</v>
      </c>
      <c r="I123" t="s">
        <v>23813</v>
      </c>
      <c r="K123" t="s">
        <v>24756</v>
      </c>
      <c r="M123" t="s">
        <v>23835</v>
      </c>
      <c r="N123" t="s">
        <v>24757</v>
      </c>
      <c r="U123" t="s">
        <v>23823</v>
      </c>
      <c r="V123">
        <v>60</v>
      </c>
      <c r="W123">
        <v>-25597003</v>
      </c>
      <c r="X123">
        <v>-48901949</v>
      </c>
      <c r="Y123">
        <v>734</v>
      </c>
      <c r="Z123" t="s">
        <v>24758</v>
      </c>
      <c r="AB123" t="s">
        <v>23825</v>
      </c>
      <c r="AD123" t="s">
        <v>1491</v>
      </c>
      <c r="AH123" t="s">
        <v>24759</v>
      </c>
      <c r="AI123" t="s">
        <v>23827</v>
      </c>
      <c r="AJ123" t="s">
        <v>24535</v>
      </c>
      <c r="AK123">
        <v>83370000</v>
      </c>
      <c r="AL123">
        <f>VALUE(TRIM(FO_Candidato[[#This Row],[1.21 Latitude]]))</f>
        <v>-25597003</v>
      </c>
      <c r="AM123">
        <f>FO_Candidato[[#This Row],[LATITUDE_P1]]/1000000</f>
        <v>-25.597003000000001</v>
      </c>
      <c r="AN123">
        <f>INT(ABS(FO_Candidato[[#This Row],[LATITUDE_P2]]))</f>
        <v>25</v>
      </c>
      <c r="AO123">
        <f>INT((ABS(FO_Candidato[[#This Row],[LATITUDE_P2]])-INT(ABS(FO_Candidato[[#This Row],[LATITUDE_P2]])))*60)</f>
        <v>35</v>
      </c>
      <c r="AP123" s="73">
        <f t="shared" si="2"/>
        <v>49.21</v>
      </c>
      <c r="AQ123" t="str">
        <f>SUBSTITUTE(TEXT(FO_Candidato[[#This Row],[LATITUDE_P5]],"0,00"),",",".")</f>
        <v>49.21</v>
      </c>
      <c r="AR123" t="str">
        <f>FO_Candidato[[#This Row],[LATITUDE_P3]]&amp;"°"&amp;FO_Candidato[[#This Row],[LATITUDE_P4]]&amp;"'"&amp;FO_Candidato[[#This Row],[LATITUDE - P6]]&amp;"""S"</f>
        <v>25°35'49.21"S</v>
      </c>
      <c r="AS123">
        <f>VALUE(TRIM(FO_Candidato[[#This Row],[longitude]]))</f>
        <v>-48901949</v>
      </c>
      <c r="AT123">
        <f>FO_Candidato[[#This Row],[LONGITUDE_P1]]/1000000</f>
        <v>-48.901949000000002</v>
      </c>
      <c r="AU123">
        <f>INT(ABS(FO_Candidato[[#This Row],[LONGITUDE_P2]]))</f>
        <v>48</v>
      </c>
      <c r="AV123">
        <f>INT((ABS(FO_Candidato[[#This Row],[LONGITUDE_P2]])-INT(ABS(FO_Candidato[[#This Row],[LONGITUDE_P2]])))*60)</f>
        <v>54</v>
      </c>
      <c r="AW123" s="73">
        <f t="shared" si="3"/>
        <v>7.02</v>
      </c>
      <c r="AX123" t="str">
        <f>SUBSTITUTE(TEXT(FO_Candidato[[#This Row],[LONGITUDE_P5]],"0,00"),",",".")</f>
        <v>7.02</v>
      </c>
      <c r="AY123" t="str">
        <f>FO_Candidato[[#This Row],[LONGITUDE_P3]]&amp;"°"&amp;FO_Candidato[[#This Row],[LONGITUDE_P4]]&amp;"'"&amp;FO_Candidato[[#This Row],[LONGITUDE - P6]]&amp;"""S"</f>
        <v>48°54'7.02"S</v>
      </c>
    </row>
    <row r="124" spans="1:51" x14ac:dyDescent="0.3">
      <c r="A124" t="s">
        <v>24760</v>
      </c>
      <c r="B124" t="s">
        <v>23809</v>
      </c>
      <c r="C124" t="s">
        <v>24714</v>
      </c>
      <c r="D124" t="s">
        <v>24761</v>
      </c>
      <c r="E124" t="s">
        <v>24761</v>
      </c>
      <c r="F124" t="s">
        <v>24762</v>
      </c>
      <c r="G124" t="s">
        <v>23880</v>
      </c>
      <c r="I124" t="s">
        <v>23832</v>
      </c>
      <c r="K124" t="s">
        <v>24117</v>
      </c>
      <c r="N124" t="s">
        <v>24763</v>
      </c>
      <c r="O124" t="s">
        <v>24718</v>
      </c>
      <c r="P124" t="s">
        <v>24764</v>
      </c>
      <c r="Q124" t="s">
        <v>24765</v>
      </c>
      <c r="U124" t="s">
        <v>23823</v>
      </c>
      <c r="V124">
        <v>50</v>
      </c>
      <c r="W124">
        <v>-21520584</v>
      </c>
      <c r="X124">
        <v>-43522947</v>
      </c>
      <c r="Y124">
        <v>861</v>
      </c>
      <c r="Z124" t="s">
        <v>24721</v>
      </c>
      <c r="AD124" t="s">
        <v>1491</v>
      </c>
      <c r="AE124" t="s">
        <v>23823</v>
      </c>
      <c r="AF124" t="s">
        <v>24761</v>
      </c>
      <c r="AG124" t="s">
        <v>24762</v>
      </c>
      <c r="AH124" t="s">
        <v>24766</v>
      </c>
      <c r="AI124" t="s">
        <v>24061</v>
      </c>
      <c r="AJ124" t="s">
        <v>24767</v>
      </c>
      <c r="AK124">
        <v>36108000</v>
      </c>
      <c r="AL124">
        <f>VALUE(TRIM(FO_Candidato[[#This Row],[1.21 Latitude]]))</f>
        <v>-21520584</v>
      </c>
      <c r="AM124">
        <f>FO_Candidato[[#This Row],[LATITUDE_P1]]/1000000</f>
        <v>-21.520583999999999</v>
      </c>
      <c r="AN124">
        <f>INT(ABS(FO_Candidato[[#This Row],[LATITUDE_P2]]))</f>
        <v>21</v>
      </c>
      <c r="AO124">
        <f>INT((ABS(FO_Candidato[[#This Row],[LATITUDE_P2]])-INT(ABS(FO_Candidato[[#This Row],[LATITUDE_P2]])))*60)</f>
        <v>31</v>
      </c>
      <c r="AP124" s="73">
        <f t="shared" si="2"/>
        <v>14.1</v>
      </c>
      <c r="AQ124" t="str">
        <f>SUBSTITUTE(TEXT(FO_Candidato[[#This Row],[LATITUDE_P5]],"0,00"),",",".")</f>
        <v>14.10</v>
      </c>
      <c r="AR124" t="str">
        <f>FO_Candidato[[#This Row],[LATITUDE_P3]]&amp;"°"&amp;FO_Candidato[[#This Row],[LATITUDE_P4]]&amp;"'"&amp;FO_Candidato[[#This Row],[LATITUDE - P6]]&amp;"""S"</f>
        <v>21°31'14.10"S</v>
      </c>
      <c r="AS124">
        <f>VALUE(TRIM(FO_Candidato[[#This Row],[longitude]]))</f>
        <v>-43522947</v>
      </c>
      <c r="AT124">
        <f>FO_Candidato[[#This Row],[LONGITUDE_P1]]/1000000</f>
        <v>-43.522947000000002</v>
      </c>
      <c r="AU124">
        <f>INT(ABS(FO_Candidato[[#This Row],[LONGITUDE_P2]]))</f>
        <v>43</v>
      </c>
      <c r="AV124">
        <f>INT((ABS(FO_Candidato[[#This Row],[LONGITUDE_P2]])-INT(ABS(FO_Candidato[[#This Row],[LONGITUDE_P2]])))*60)</f>
        <v>31</v>
      </c>
      <c r="AW124" s="73">
        <f t="shared" si="3"/>
        <v>22.61</v>
      </c>
      <c r="AX124" t="str">
        <f>SUBSTITUTE(TEXT(FO_Candidato[[#This Row],[LONGITUDE_P5]],"0,00"),",",".")</f>
        <v>22.61</v>
      </c>
      <c r="AY124" t="str">
        <f>FO_Candidato[[#This Row],[LONGITUDE_P3]]&amp;"°"&amp;FO_Candidato[[#This Row],[LONGITUDE_P4]]&amp;"'"&amp;FO_Candidato[[#This Row],[LONGITUDE - P6]]&amp;"""S"</f>
        <v>43°31'22.61"S</v>
      </c>
    </row>
    <row r="125" spans="1:51" x14ac:dyDescent="0.3">
      <c r="A125" t="s">
        <v>24768</v>
      </c>
      <c r="B125" t="s">
        <v>23809</v>
      </c>
      <c r="C125" t="s">
        <v>24714</v>
      </c>
      <c r="D125" t="s">
        <v>24769</v>
      </c>
      <c r="E125" t="s">
        <v>24769</v>
      </c>
      <c r="F125" t="s">
        <v>24770</v>
      </c>
      <c r="G125" t="s">
        <v>23880</v>
      </c>
      <c r="H125" t="s">
        <v>23881</v>
      </c>
      <c r="I125" t="s">
        <v>23832</v>
      </c>
      <c r="K125" t="s">
        <v>24020</v>
      </c>
      <c r="N125" t="s">
        <v>24771</v>
      </c>
      <c r="O125" t="s">
        <v>24718</v>
      </c>
      <c r="P125" t="s">
        <v>24719</v>
      </c>
      <c r="Q125" t="s">
        <v>24772</v>
      </c>
      <c r="U125" t="s">
        <v>23823</v>
      </c>
      <c r="V125">
        <v>50</v>
      </c>
      <c r="W125">
        <v>-20727575</v>
      </c>
      <c r="X125">
        <v>-4380077</v>
      </c>
      <c r="Y125">
        <v>995</v>
      </c>
      <c r="Z125" t="s">
        <v>24721</v>
      </c>
      <c r="AD125" t="s">
        <v>1491</v>
      </c>
      <c r="AE125" t="s">
        <v>23823</v>
      </c>
      <c r="AF125" t="s">
        <v>24769</v>
      </c>
      <c r="AG125" t="s">
        <v>24770</v>
      </c>
      <c r="AH125" t="s">
        <v>24773</v>
      </c>
      <c r="AI125" t="s">
        <v>24061</v>
      </c>
      <c r="AJ125" t="s">
        <v>24774</v>
      </c>
      <c r="AK125">
        <v>36400000</v>
      </c>
      <c r="AL125">
        <f>VALUE(TRIM(FO_Candidato[[#This Row],[1.21 Latitude]]))</f>
        <v>-20727575</v>
      </c>
      <c r="AM125">
        <f>FO_Candidato[[#This Row],[LATITUDE_P1]]/1000000</f>
        <v>-20.727575000000002</v>
      </c>
      <c r="AN125">
        <f>INT(ABS(FO_Candidato[[#This Row],[LATITUDE_P2]]))</f>
        <v>20</v>
      </c>
      <c r="AO125">
        <f>INT((ABS(FO_Candidato[[#This Row],[LATITUDE_P2]])-INT(ABS(FO_Candidato[[#This Row],[LATITUDE_P2]])))*60)</f>
        <v>43</v>
      </c>
      <c r="AP125" s="73">
        <f t="shared" si="2"/>
        <v>39.270000000000003</v>
      </c>
      <c r="AQ125" t="str">
        <f>SUBSTITUTE(TEXT(FO_Candidato[[#This Row],[LATITUDE_P5]],"0,00"),",",".")</f>
        <v>39.27</v>
      </c>
      <c r="AR125" t="str">
        <f>FO_Candidato[[#This Row],[LATITUDE_P3]]&amp;"°"&amp;FO_Candidato[[#This Row],[LATITUDE_P4]]&amp;"'"&amp;FO_Candidato[[#This Row],[LATITUDE - P6]]&amp;"""S"</f>
        <v>20°43'39.27"S</v>
      </c>
      <c r="AS125">
        <f>VALUE(TRIM(FO_Candidato[[#This Row],[longitude]]))</f>
        <v>-4380077</v>
      </c>
      <c r="AT125">
        <f>FO_Candidato[[#This Row],[LONGITUDE_P1]]/1000000</f>
        <v>-4.380077</v>
      </c>
      <c r="AU125">
        <f>INT(ABS(FO_Candidato[[#This Row],[LONGITUDE_P2]]))</f>
        <v>4</v>
      </c>
      <c r="AV125">
        <f>INT((ABS(FO_Candidato[[#This Row],[LONGITUDE_P2]])-INT(ABS(FO_Candidato[[#This Row],[LONGITUDE_P2]])))*60)</f>
        <v>22</v>
      </c>
      <c r="AW125" s="73">
        <f t="shared" si="3"/>
        <v>48.28</v>
      </c>
      <c r="AX125" t="str">
        <f>SUBSTITUTE(TEXT(FO_Candidato[[#This Row],[LONGITUDE_P5]],"0,00"),",",".")</f>
        <v>48.28</v>
      </c>
      <c r="AY125" t="str">
        <f>FO_Candidato[[#This Row],[LONGITUDE_P3]]&amp;"°"&amp;FO_Candidato[[#This Row],[LONGITUDE_P4]]&amp;"'"&amp;FO_Candidato[[#This Row],[LONGITUDE - P6]]&amp;"""S"</f>
        <v>4°22'48.28"S</v>
      </c>
    </row>
    <row r="126" spans="1:51" x14ac:dyDescent="0.3">
      <c r="A126" t="s">
        <v>24775</v>
      </c>
      <c r="B126" t="s">
        <v>23809</v>
      </c>
      <c r="C126" t="s">
        <v>308</v>
      </c>
      <c r="D126" t="s">
        <v>24776</v>
      </c>
      <c r="E126" t="s">
        <v>24776</v>
      </c>
      <c r="F126" t="s">
        <v>24777</v>
      </c>
      <c r="G126" t="s">
        <v>23953</v>
      </c>
      <c r="I126" t="s">
        <v>23832</v>
      </c>
      <c r="J126" t="s">
        <v>23833</v>
      </c>
      <c r="K126" t="s">
        <v>24778</v>
      </c>
      <c r="L126" t="s">
        <v>148</v>
      </c>
      <c r="M126" t="s">
        <v>23835</v>
      </c>
      <c r="N126" t="s">
        <v>24779</v>
      </c>
      <c r="O126" t="s">
        <v>24780</v>
      </c>
      <c r="P126" t="s">
        <v>24781</v>
      </c>
      <c r="Q126" t="s">
        <v>23820</v>
      </c>
      <c r="R126" t="s">
        <v>148</v>
      </c>
      <c r="S126" t="s">
        <v>23820</v>
      </c>
      <c r="T126" t="s">
        <v>23820</v>
      </c>
      <c r="U126" t="s">
        <v>23823</v>
      </c>
      <c r="V126">
        <v>60</v>
      </c>
      <c r="W126">
        <v>-25101185</v>
      </c>
      <c r="X126">
        <v>-53041486</v>
      </c>
      <c r="Y126">
        <v>859</v>
      </c>
      <c r="Z126" t="s">
        <v>24096</v>
      </c>
      <c r="AB126" t="s">
        <v>23825</v>
      </c>
      <c r="AC126">
        <v>0</v>
      </c>
      <c r="AD126" t="s">
        <v>23823</v>
      </c>
      <c r="AE126" t="s">
        <v>1532</v>
      </c>
      <c r="AF126" t="s">
        <v>24782</v>
      </c>
      <c r="AG126" t="s">
        <v>24782</v>
      </c>
      <c r="AH126" t="s">
        <v>24783</v>
      </c>
      <c r="AI126" t="s">
        <v>23827</v>
      </c>
      <c r="AJ126" t="s">
        <v>24784</v>
      </c>
      <c r="AL126">
        <f>VALUE(TRIM(FO_Candidato[[#This Row],[1.21 Latitude]]))</f>
        <v>-25101185</v>
      </c>
      <c r="AM126">
        <f>FO_Candidato[[#This Row],[LATITUDE_P1]]/1000000</f>
        <v>-25.101185000000001</v>
      </c>
      <c r="AN126">
        <f>INT(ABS(FO_Candidato[[#This Row],[LATITUDE_P2]]))</f>
        <v>25</v>
      </c>
      <c r="AO126">
        <f>INT((ABS(FO_Candidato[[#This Row],[LATITUDE_P2]])-INT(ABS(FO_Candidato[[#This Row],[LATITUDE_P2]])))*60)</f>
        <v>6</v>
      </c>
      <c r="AP126" s="73">
        <f t="shared" si="2"/>
        <v>4.2699999999999996</v>
      </c>
      <c r="AQ126" t="str">
        <f>SUBSTITUTE(TEXT(FO_Candidato[[#This Row],[LATITUDE_P5]],"0,00"),",",".")</f>
        <v>4.27</v>
      </c>
      <c r="AR126" t="str">
        <f>FO_Candidato[[#This Row],[LATITUDE_P3]]&amp;"°"&amp;FO_Candidato[[#This Row],[LATITUDE_P4]]&amp;"'"&amp;FO_Candidato[[#This Row],[LATITUDE - P6]]&amp;"""S"</f>
        <v>25°6'4.27"S</v>
      </c>
      <c r="AS126">
        <f>VALUE(TRIM(FO_Candidato[[#This Row],[longitude]]))</f>
        <v>-53041486</v>
      </c>
      <c r="AT126">
        <f>FO_Candidato[[#This Row],[LONGITUDE_P1]]/1000000</f>
        <v>-53.041485999999999</v>
      </c>
      <c r="AU126">
        <f>INT(ABS(FO_Candidato[[#This Row],[LONGITUDE_P2]]))</f>
        <v>53</v>
      </c>
      <c r="AV126">
        <f>INT((ABS(FO_Candidato[[#This Row],[LONGITUDE_P2]])-INT(ABS(FO_Candidato[[#This Row],[LONGITUDE_P2]])))*60)</f>
        <v>2</v>
      </c>
      <c r="AW126" s="73">
        <f t="shared" si="3"/>
        <v>29.35</v>
      </c>
      <c r="AX126" t="str">
        <f>SUBSTITUTE(TEXT(FO_Candidato[[#This Row],[LONGITUDE_P5]],"0,00"),",",".")</f>
        <v>29.35</v>
      </c>
      <c r="AY126" t="str">
        <f>FO_Candidato[[#This Row],[LONGITUDE_P3]]&amp;"°"&amp;FO_Candidato[[#This Row],[LONGITUDE_P4]]&amp;"'"&amp;FO_Candidato[[#This Row],[LONGITUDE - P6]]&amp;"""S"</f>
        <v>53°2'29.35"S</v>
      </c>
    </row>
    <row r="127" spans="1:51" x14ac:dyDescent="0.3">
      <c r="A127" t="s">
        <v>24785</v>
      </c>
      <c r="B127" t="s">
        <v>23809</v>
      </c>
      <c r="C127" t="s">
        <v>1148</v>
      </c>
      <c r="D127" t="s">
        <v>24786</v>
      </c>
      <c r="E127" t="s">
        <v>24786</v>
      </c>
      <c r="F127" t="s">
        <v>24787</v>
      </c>
      <c r="G127" t="s">
        <v>23846</v>
      </c>
      <c r="I127" t="s">
        <v>23832</v>
      </c>
      <c r="J127" t="s">
        <v>23814</v>
      </c>
      <c r="K127" t="s">
        <v>24788</v>
      </c>
      <c r="L127" t="s">
        <v>24789</v>
      </c>
      <c r="M127" t="s">
        <v>23835</v>
      </c>
      <c r="N127" t="s">
        <v>24790</v>
      </c>
      <c r="O127" t="s">
        <v>24791</v>
      </c>
      <c r="P127" t="s">
        <v>148</v>
      </c>
      <c r="Q127" t="s">
        <v>148</v>
      </c>
      <c r="R127" t="s">
        <v>24792</v>
      </c>
      <c r="S127" t="s">
        <v>24789</v>
      </c>
      <c r="T127" t="s">
        <v>24793</v>
      </c>
      <c r="U127" t="s">
        <v>1491</v>
      </c>
      <c r="V127">
        <v>56</v>
      </c>
      <c r="W127">
        <v>-23603111</v>
      </c>
      <c r="X127">
        <v>-46452747</v>
      </c>
      <c r="Y127">
        <v>820</v>
      </c>
      <c r="Z127" t="s">
        <v>12336</v>
      </c>
      <c r="AA127" t="s">
        <v>213</v>
      </c>
      <c r="AB127" t="s">
        <v>23825</v>
      </c>
      <c r="AC127">
        <v>0</v>
      </c>
      <c r="AD127" t="s">
        <v>23823</v>
      </c>
      <c r="AE127" t="s">
        <v>148</v>
      </c>
      <c r="AF127" t="s">
        <v>24786</v>
      </c>
      <c r="AG127" t="s">
        <v>24787</v>
      </c>
      <c r="AH127" t="s">
        <v>24794</v>
      </c>
      <c r="AI127" t="s">
        <v>23852</v>
      </c>
      <c r="AJ127" t="s">
        <v>2634</v>
      </c>
      <c r="AK127">
        <v>8341090</v>
      </c>
      <c r="AL127">
        <f>VALUE(TRIM(FO_Candidato[[#This Row],[1.21 Latitude]]))</f>
        <v>-23603111</v>
      </c>
      <c r="AM127">
        <f>FO_Candidato[[#This Row],[LATITUDE_P1]]/1000000</f>
        <v>-23.603110999999998</v>
      </c>
      <c r="AN127">
        <f>INT(ABS(FO_Candidato[[#This Row],[LATITUDE_P2]]))</f>
        <v>23</v>
      </c>
      <c r="AO127">
        <f>INT((ABS(FO_Candidato[[#This Row],[LATITUDE_P2]])-INT(ABS(FO_Candidato[[#This Row],[LATITUDE_P2]])))*60)</f>
        <v>36</v>
      </c>
      <c r="AP127" s="73">
        <f t="shared" si="2"/>
        <v>11.2</v>
      </c>
      <c r="AQ127" t="str">
        <f>SUBSTITUTE(TEXT(FO_Candidato[[#This Row],[LATITUDE_P5]],"0,00"),",",".")</f>
        <v>11.20</v>
      </c>
      <c r="AR127" t="str">
        <f>FO_Candidato[[#This Row],[LATITUDE_P3]]&amp;"°"&amp;FO_Candidato[[#This Row],[LATITUDE_P4]]&amp;"'"&amp;FO_Candidato[[#This Row],[LATITUDE - P6]]&amp;"""S"</f>
        <v>23°36'11.20"S</v>
      </c>
      <c r="AS127">
        <f>VALUE(TRIM(FO_Candidato[[#This Row],[longitude]]))</f>
        <v>-46452747</v>
      </c>
      <c r="AT127">
        <f>FO_Candidato[[#This Row],[LONGITUDE_P1]]/1000000</f>
        <v>-46.452747000000002</v>
      </c>
      <c r="AU127">
        <f>INT(ABS(FO_Candidato[[#This Row],[LONGITUDE_P2]]))</f>
        <v>46</v>
      </c>
      <c r="AV127">
        <f>INT((ABS(FO_Candidato[[#This Row],[LONGITUDE_P2]])-INT(ABS(FO_Candidato[[#This Row],[LONGITUDE_P2]])))*60)</f>
        <v>27</v>
      </c>
      <c r="AW127" s="73">
        <f t="shared" si="3"/>
        <v>9.89</v>
      </c>
      <c r="AX127" t="str">
        <f>SUBSTITUTE(TEXT(FO_Candidato[[#This Row],[LONGITUDE_P5]],"0,00"),",",".")</f>
        <v>9.89</v>
      </c>
      <c r="AY127" t="str">
        <f>FO_Candidato[[#This Row],[LONGITUDE_P3]]&amp;"°"&amp;FO_Candidato[[#This Row],[LONGITUDE_P4]]&amp;"'"&amp;FO_Candidato[[#This Row],[LONGITUDE - P6]]&amp;"""S"</f>
        <v>46°27'9.89"S</v>
      </c>
    </row>
    <row r="128" spans="1:51" x14ac:dyDescent="0.3">
      <c r="A128" t="s">
        <v>24795</v>
      </c>
      <c r="B128" t="s">
        <v>23809</v>
      </c>
      <c r="C128" t="s">
        <v>308</v>
      </c>
      <c r="D128" t="s">
        <v>24796</v>
      </c>
      <c r="E128" t="s">
        <v>24796</v>
      </c>
      <c r="F128" t="s">
        <v>24797</v>
      </c>
      <c r="G128" t="s">
        <v>23953</v>
      </c>
      <c r="H128" t="s">
        <v>24798</v>
      </c>
      <c r="I128" t="s">
        <v>23832</v>
      </c>
      <c r="J128" t="s">
        <v>23814</v>
      </c>
      <c r="K128" t="s">
        <v>24799</v>
      </c>
      <c r="L128" t="s">
        <v>24800</v>
      </c>
      <c r="M128" t="s">
        <v>23835</v>
      </c>
      <c r="N128" t="s">
        <v>24801</v>
      </c>
      <c r="O128" t="s">
        <v>24802</v>
      </c>
      <c r="P128" t="s">
        <v>24803</v>
      </c>
      <c r="Q128" t="s">
        <v>24804</v>
      </c>
      <c r="R128" t="s">
        <v>24805</v>
      </c>
      <c r="S128" t="s">
        <v>24806</v>
      </c>
      <c r="T128" t="s">
        <v>24807</v>
      </c>
      <c r="U128" t="s">
        <v>23823</v>
      </c>
      <c r="V128">
        <v>12</v>
      </c>
      <c r="W128">
        <v>-23435007</v>
      </c>
      <c r="X128">
        <v>-46871955</v>
      </c>
      <c r="Y128">
        <v>785</v>
      </c>
      <c r="Z128" t="s">
        <v>24096</v>
      </c>
      <c r="AB128" t="s">
        <v>23825</v>
      </c>
      <c r="AC128">
        <v>0</v>
      </c>
      <c r="AD128" t="s">
        <v>23823</v>
      </c>
      <c r="AE128" t="s">
        <v>1532</v>
      </c>
      <c r="AF128" t="s">
        <v>24808</v>
      </c>
      <c r="AG128" t="s">
        <v>24808</v>
      </c>
      <c r="AH128" t="s">
        <v>24802</v>
      </c>
      <c r="AI128" t="s">
        <v>23852</v>
      </c>
      <c r="AJ128" t="s">
        <v>3390</v>
      </c>
      <c r="AL128">
        <f>VALUE(TRIM(FO_Candidato[[#This Row],[1.21 Latitude]]))</f>
        <v>-23435007</v>
      </c>
      <c r="AM128">
        <f>FO_Candidato[[#This Row],[LATITUDE_P1]]/1000000</f>
        <v>-23.435006999999999</v>
      </c>
      <c r="AN128">
        <f>INT(ABS(FO_Candidato[[#This Row],[LATITUDE_P2]]))</f>
        <v>23</v>
      </c>
      <c r="AO128">
        <f>INT((ABS(FO_Candidato[[#This Row],[LATITUDE_P2]])-INT(ABS(FO_Candidato[[#This Row],[LATITUDE_P2]])))*60)</f>
        <v>26</v>
      </c>
      <c r="AP128" s="73">
        <f t="shared" si="2"/>
        <v>6.03</v>
      </c>
      <c r="AQ128" t="str">
        <f>SUBSTITUTE(TEXT(FO_Candidato[[#This Row],[LATITUDE_P5]],"0,00"),",",".")</f>
        <v>6.03</v>
      </c>
      <c r="AR128" t="str">
        <f>FO_Candidato[[#This Row],[LATITUDE_P3]]&amp;"°"&amp;FO_Candidato[[#This Row],[LATITUDE_P4]]&amp;"'"&amp;FO_Candidato[[#This Row],[LATITUDE - P6]]&amp;"""S"</f>
        <v>23°26'6.03"S</v>
      </c>
      <c r="AS128">
        <f>VALUE(TRIM(FO_Candidato[[#This Row],[longitude]]))</f>
        <v>-46871955</v>
      </c>
      <c r="AT128">
        <f>FO_Candidato[[#This Row],[LONGITUDE_P1]]/1000000</f>
        <v>-46.871955</v>
      </c>
      <c r="AU128">
        <f>INT(ABS(FO_Candidato[[#This Row],[LONGITUDE_P2]]))</f>
        <v>46</v>
      </c>
      <c r="AV128">
        <f>INT((ABS(FO_Candidato[[#This Row],[LONGITUDE_P2]])-INT(ABS(FO_Candidato[[#This Row],[LONGITUDE_P2]])))*60)</f>
        <v>52</v>
      </c>
      <c r="AW128" s="73">
        <f t="shared" si="3"/>
        <v>19.04</v>
      </c>
      <c r="AX128" t="str">
        <f>SUBSTITUTE(TEXT(FO_Candidato[[#This Row],[LONGITUDE_P5]],"0,00"),",",".")</f>
        <v>19.04</v>
      </c>
      <c r="AY128" t="str">
        <f>FO_Candidato[[#This Row],[LONGITUDE_P3]]&amp;"°"&amp;FO_Candidato[[#This Row],[LONGITUDE_P4]]&amp;"'"&amp;FO_Candidato[[#This Row],[LONGITUDE - P6]]&amp;"""S"</f>
        <v>46°52'19.04"S</v>
      </c>
    </row>
    <row r="129" spans="1:51" x14ac:dyDescent="0.3">
      <c r="A129" t="s">
        <v>24809</v>
      </c>
      <c r="B129" t="s">
        <v>23809</v>
      </c>
      <c r="C129" t="s">
        <v>2044</v>
      </c>
      <c r="D129" t="s">
        <v>23474</v>
      </c>
      <c r="E129" t="s">
        <v>23474</v>
      </c>
      <c r="F129" t="s">
        <v>23476</v>
      </c>
      <c r="G129" t="s">
        <v>23889</v>
      </c>
      <c r="I129" t="s">
        <v>23813</v>
      </c>
      <c r="K129" t="s">
        <v>24020</v>
      </c>
      <c r="M129" t="s">
        <v>23835</v>
      </c>
      <c r="N129" t="s">
        <v>2044</v>
      </c>
      <c r="U129" t="s">
        <v>23823</v>
      </c>
      <c r="V129">
        <v>70</v>
      </c>
      <c r="W129">
        <v>-21099774</v>
      </c>
      <c r="X129">
        <v>-53703162</v>
      </c>
      <c r="Y129">
        <v>446</v>
      </c>
      <c r="Z129" t="s">
        <v>24810</v>
      </c>
      <c r="AB129" t="s">
        <v>23825</v>
      </c>
      <c r="AD129" t="s">
        <v>1491</v>
      </c>
      <c r="AH129" t="s">
        <v>24811</v>
      </c>
      <c r="AI129" t="s">
        <v>24270</v>
      </c>
      <c r="AJ129" t="s">
        <v>2685</v>
      </c>
      <c r="AK129">
        <v>79180000</v>
      </c>
      <c r="AL129">
        <f>VALUE(TRIM(FO_Candidato[[#This Row],[1.21 Latitude]]))</f>
        <v>-21099774</v>
      </c>
      <c r="AM129">
        <f>FO_Candidato[[#This Row],[LATITUDE_P1]]/1000000</f>
        <v>-21.099774</v>
      </c>
      <c r="AN129">
        <f>INT(ABS(FO_Candidato[[#This Row],[LATITUDE_P2]]))</f>
        <v>21</v>
      </c>
      <c r="AO129">
        <f>INT((ABS(FO_Candidato[[#This Row],[LATITUDE_P2]])-INT(ABS(FO_Candidato[[#This Row],[LATITUDE_P2]])))*60)</f>
        <v>5</v>
      </c>
      <c r="AP129" s="73">
        <f t="shared" si="2"/>
        <v>59.19</v>
      </c>
      <c r="AQ129" t="str">
        <f>SUBSTITUTE(TEXT(FO_Candidato[[#This Row],[LATITUDE_P5]],"0,00"),",",".")</f>
        <v>59.19</v>
      </c>
      <c r="AR129" t="str">
        <f>FO_Candidato[[#This Row],[LATITUDE_P3]]&amp;"°"&amp;FO_Candidato[[#This Row],[LATITUDE_P4]]&amp;"'"&amp;FO_Candidato[[#This Row],[LATITUDE - P6]]&amp;"""S"</f>
        <v>21°5'59.19"S</v>
      </c>
      <c r="AS129">
        <f>VALUE(TRIM(FO_Candidato[[#This Row],[longitude]]))</f>
        <v>-53703162</v>
      </c>
      <c r="AT129">
        <f>FO_Candidato[[#This Row],[LONGITUDE_P1]]/1000000</f>
        <v>-53.703161999999999</v>
      </c>
      <c r="AU129">
        <f>INT(ABS(FO_Candidato[[#This Row],[LONGITUDE_P2]]))</f>
        <v>53</v>
      </c>
      <c r="AV129">
        <f>INT((ABS(FO_Candidato[[#This Row],[LONGITUDE_P2]])-INT(ABS(FO_Candidato[[#This Row],[LONGITUDE_P2]])))*60)</f>
        <v>42</v>
      </c>
      <c r="AW129" s="73">
        <f t="shared" si="3"/>
        <v>11.38</v>
      </c>
      <c r="AX129" t="str">
        <f>SUBSTITUTE(TEXT(FO_Candidato[[#This Row],[LONGITUDE_P5]],"0,00"),",",".")</f>
        <v>11.38</v>
      </c>
      <c r="AY129" t="str">
        <f>FO_Candidato[[#This Row],[LONGITUDE_P3]]&amp;"°"&amp;FO_Candidato[[#This Row],[LONGITUDE_P4]]&amp;"'"&amp;FO_Candidato[[#This Row],[LONGITUDE - P6]]&amp;"""S"</f>
        <v>53°42'11.38"S</v>
      </c>
    </row>
    <row r="130" spans="1:51" x14ac:dyDescent="0.3">
      <c r="A130" t="s">
        <v>24812</v>
      </c>
      <c r="B130" t="s">
        <v>23809</v>
      </c>
      <c r="C130" t="s">
        <v>16868</v>
      </c>
      <c r="D130" t="s">
        <v>24813</v>
      </c>
      <c r="E130" t="s">
        <v>24813</v>
      </c>
      <c r="F130" t="s">
        <v>24814</v>
      </c>
      <c r="G130" t="s">
        <v>23889</v>
      </c>
      <c r="I130" t="s">
        <v>23813</v>
      </c>
      <c r="K130" t="s">
        <v>24074</v>
      </c>
      <c r="M130" t="s">
        <v>23835</v>
      </c>
      <c r="N130" t="s">
        <v>24815</v>
      </c>
      <c r="U130" t="s">
        <v>23823</v>
      </c>
      <c r="V130">
        <v>60</v>
      </c>
      <c r="W130">
        <v>-24839249</v>
      </c>
      <c r="X130">
        <v>-50475651</v>
      </c>
      <c r="Y130">
        <v>955</v>
      </c>
      <c r="Z130" t="s">
        <v>24816</v>
      </c>
      <c r="AB130" t="s">
        <v>23825</v>
      </c>
      <c r="AD130" t="s">
        <v>1491</v>
      </c>
      <c r="AH130" t="s">
        <v>24817</v>
      </c>
      <c r="AI130" t="s">
        <v>23827</v>
      </c>
      <c r="AJ130" t="s">
        <v>24818</v>
      </c>
      <c r="AL130">
        <f>VALUE(TRIM(FO_Candidato[[#This Row],[1.21 Latitude]]))</f>
        <v>-24839249</v>
      </c>
      <c r="AM130">
        <f>FO_Candidato[[#This Row],[LATITUDE_P1]]/1000000</f>
        <v>-24.839248999999999</v>
      </c>
      <c r="AN130">
        <f>INT(ABS(FO_Candidato[[#This Row],[LATITUDE_P2]]))</f>
        <v>24</v>
      </c>
      <c r="AO130">
        <f>INT((ABS(FO_Candidato[[#This Row],[LATITUDE_P2]])-INT(ABS(FO_Candidato[[#This Row],[LATITUDE_P2]])))*60)</f>
        <v>50</v>
      </c>
      <c r="AP130" s="73">
        <f t="shared" ref="AP130:AP193" si="4">ROUND(MOD(ABS(AL130/1000000)*3600,60),2)</f>
        <v>21.3</v>
      </c>
      <c r="AQ130" t="str">
        <f>SUBSTITUTE(TEXT(FO_Candidato[[#This Row],[LATITUDE_P5]],"0,00"),",",".")</f>
        <v>21.30</v>
      </c>
      <c r="AR130" t="str">
        <f>FO_Candidato[[#This Row],[LATITUDE_P3]]&amp;"°"&amp;FO_Candidato[[#This Row],[LATITUDE_P4]]&amp;"'"&amp;FO_Candidato[[#This Row],[LATITUDE - P6]]&amp;"""S"</f>
        <v>24°50'21.30"S</v>
      </c>
      <c r="AS130">
        <f>VALUE(TRIM(FO_Candidato[[#This Row],[longitude]]))</f>
        <v>-50475651</v>
      </c>
      <c r="AT130">
        <f>FO_Candidato[[#This Row],[LONGITUDE_P1]]/1000000</f>
        <v>-50.475650999999999</v>
      </c>
      <c r="AU130">
        <f>INT(ABS(FO_Candidato[[#This Row],[LONGITUDE_P2]]))</f>
        <v>50</v>
      </c>
      <c r="AV130">
        <f>INT((ABS(FO_Candidato[[#This Row],[LONGITUDE_P2]])-INT(ABS(FO_Candidato[[#This Row],[LONGITUDE_P2]])))*60)</f>
        <v>28</v>
      </c>
      <c r="AW130" s="73">
        <f t="shared" ref="AW130:AW193" si="5">ROUND(MOD(ABS(AS130/1000000)*3600,60),2)</f>
        <v>32.340000000000003</v>
      </c>
      <c r="AX130" t="str">
        <f>SUBSTITUTE(TEXT(FO_Candidato[[#This Row],[LONGITUDE_P5]],"0,00"),",",".")</f>
        <v>32.34</v>
      </c>
      <c r="AY130" t="str">
        <f>FO_Candidato[[#This Row],[LONGITUDE_P3]]&amp;"°"&amp;FO_Candidato[[#This Row],[LONGITUDE_P4]]&amp;"'"&amp;FO_Candidato[[#This Row],[LONGITUDE - P6]]&amp;"""S"</f>
        <v>50°28'32.34"S</v>
      </c>
    </row>
    <row r="131" spans="1:51" x14ac:dyDescent="0.3">
      <c r="A131" t="s">
        <v>24819</v>
      </c>
      <c r="B131" t="s">
        <v>23809</v>
      </c>
      <c r="C131" t="s">
        <v>308</v>
      </c>
      <c r="D131" t="s">
        <v>24820</v>
      </c>
      <c r="E131" t="s">
        <v>24820</v>
      </c>
      <c r="F131" t="s">
        <v>24821</v>
      </c>
      <c r="G131" t="s">
        <v>23846</v>
      </c>
      <c r="I131" t="s">
        <v>23832</v>
      </c>
      <c r="J131" t="s">
        <v>23814</v>
      </c>
      <c r="K131" t="s">
        <v>24822</v>
      </c>
      <c r="L131" t="s">
        <v>148</v>
      </c>
      <c r="M131" t="s">
        <v>23835</v>
      </c>
      <c r="N131" t="s">
        <v>24823</v>
      </c>
      <c r="O131" t="s">
        <v>24824</v>
      </c>
      <c r="P131" t="s">
        <v>24825</v>
      </c>
      <c r="Q131" t="s">
        <v>24826</v>
      </c>
      <c r="R131" t="s">
        <v>24827</v>
      </c>
      <c r="S131" t="s">
        <v>24824</v>
      </c>
      <c r="T131" t="s">
        <v>24825</v>
      </c>
      <c r="U131" t="s">
        <v>23823</v>
      </c>
      <c r="V131">
        <v>30</v>
      </c>
      <c r="W131">
        <v>-20809583</v>
      </c>
      <c r="X131">
        <v>-49441806</v>
      </c>
      <c r="Y131">
        <v>488</v>
      </c>
      <c r="Z131" t="s">
        <v>12336</v>
      </c>
      <c r="AB131" t="s">
        <v>23825</v>
      </c>
      <c r="AD131" t="s">
        <v>23823</v>
      </c>
      <c r="AE131" t="s">
        <v>1532</v>
      </c>
      <c r="AF131" t="s">
        <v>24820</v>
      </c>
      <c r="AG131" t="s">
        <v>24821</v>
      </c>
      <c r="AH131" t="s">
        <v>24828</v>
      </c>
      <c r="AI131" t="s">
        <v>23852</v>
      </c>
      <c r="AJ131" t="s">
        <v>24829</v>
      </c>
      <c r="AL131">
        <f>VALUE(TRIM(FO_Candidato[[#This Row],[1.21 Latitude]]))</f>
        <v>-20809583</v>
      </c>
      <c r="AM131">
        <f>FO_Candidato[[#This Row],[LATITUDE_P1]]/1000000</f>
        <v>-20.809583</v>
      </c>
      <c r="AN131">
        <f>INT(ABS(FO_Candidato[[#This Row],[LATITUDE_P2]]))</f>
        <v>20</v>
      </c>
      <c r="AO131">
        <f>INT((ABS(FO_Candidato[[#This Row],[LATITUDE_P2]])-INT(ABS(FO_Candidato[[#This Row],[LATITUDE_P2]])))*60)</f>
        <v>48</v>
      </c>
      <c r="AP131" s="73">
        <f t="shared" si="4"/>
        <v>34.5</v>
      </c>
      <c r="AQ131" t="str">
        <f>SUBSTITUTE(TEXT(FO_Candidato[[#This Row],[LATITUDE_P5]],"0,00"),",",".")</f>
        <v>34.50</v>
      </c>
      <c r="AR131" t="str">
        <f>FO_Candidato[[#This Row],[LATITUDE_P3]]&amp;"°"&amp;FO_Candidato[[#This Row],[LATITUDE_P4]]&amp;"'"&amp;FO_Candidato[[#This Row],[LATITUDE - P6]]&amp;"""S"</f>
        <v>20°48'34.50"S</v>
      </c>
      <c r="AS131">
        <f>VALUE(TRIM(FO_Candidato[[#This Row],[longitude]]))</f>
        <v>-49441806</v>
      </c>
      <c r="AT131">
        <f>FO_Candidato[[#This Row],[LONGITUDE_P1]]/1000000</f>
        <v>-49.441806</v>
      </c>
      <c r="AU131">
        <f>INT(ABS(FO_Candidato[[#This Row],[LONGITUDE_P2]]))</f>
        <v>49</v>
      </c>
      <c r="AV131">
        <f>INT((ABS(FO_Candidato[[#This Row],[LONGITUDE_P2]])-INT(ABS(FO_Candidato[[#This Row],[LONGITUDE_P2]])))*60)</f>
        <v>26</v>
      </c>
      <c r="AW131" s="73">
        <f t="shared" si="5"/>
        <v>30.5</v>
      </c>
      <c r="AX131" t="str">
        <f>SUBSTITUTE(TEXT(FO_Candidato[[#This Row],[LONGITUDE_P5]],"0,00"),",",".")</f>
        <v>30.50</v>
      </c>
      <c r="AY131" t="str">
        <f>FO_Candidato[[#This Row],[LONGITUDE_P3]]&amp;"°"&amp;FO_Candidato[[#This Row],[LONGITUDE_P4]]&amp;"'"&amp;FO_Candidato[[#This Row],[LONGITUDE - P6]]&amp;"""S"</f>
        <v>49°26'30.50"S</v>
      </c>
    </row>
    <row r="132" spans="1:51" x14ac:dyDescent="0.3">
      <c r="A132" t="s">
        <v>24830</v>
      </c>
      <c r="B132" t="s">
        <v>23809</v>
      </c>
      <c r="C132" t="s">
        <v>24714</v>
      </c>
      <c r="D132" t="s">
        <v>24831</v>
      </c>
      <c r="E132" t="s">
        <v>24831</v>
      </c>
      <c r="F132" t="s">
        <v>24832</v>
      </c>
      <c r="G132" t="s">
        <v>23880</v>
      </c>
      <c r="H132" t="s">
        <v>23881</v>
      </c>
      <c r="I132" t="s">
        <v>23832</v>
      </c>
      <c r="K132" t="s">
        <v>23943</v>
      </c>
      <c r="M132" t="s">
        <v>23835</v>
      </c>
      <c r="N132" t="s">
        <v>24833</v>
      </c>
      <c r="P132" t="s">
        <v>24718</v>
      </c>
      <c r="Q132" t="s">
        <v>24720</v>
      </c>
      <c r="U132" t="s">
        <v>23823</v>
      </c>
      <c r="V132">
        <v>50</v>
      </c>
      <c r="W132">
        <v>-20466417</v>
      </c>
      <c r="X132">
        <v>-43839917</v>
      </c>
      <c r="Y132">
        <v>955</v>
      </c>
      <c r="Z132" t="s">
        <v>24834</v>
      </c>
      <c r="AB132" t="s">
        <v>23825</v>
      </c>
      <c r="AD132" t="s">
        <v>1491</v>
      </c>
      <c r="AE132" t="s">
        <v>1532</v>
      </c>
      <c r="AF132" t="s">
        <v>24832</v>
      </c>
      <c r="AG132" t="s">
        <v>24831</v>
      </c>
      <c r="AH132" t="s">
        <v>24835</v>
      </c>
      <c r="AI132" t="s">
        <v>24061</v>
      </c>
      <c r="AJ132" t="s">
        <v>24836</v>
      </c>
      <c r="AL132">
        <f>VALUE(TRIM(FO_Candidato[[#This Row],[1.21 Latitude]]))</f>
        <v>-20466417</v>
      </c>
      <c r="AM132">
        <f>FO_Candidato[[#This Row],[LATITUDE_P1]]/1000000</f>
        <v>-20.466417</v>
      </c>
      <c r="AN132">
        <f>INT(ABS(FO_Candidato[[#This Row],[LATITUDE_P2]]))</f>
        <v>20</v>
      </c>
      <c r="AO132">
        <f>INT((ABS(FO_Candidato[[#This Row],[LATITUDE_P2]])-INT(ABS(FO_Candidato[[#This Row],[LATITUDE_P2]])))*60)</f>
        <v>27</v>
      </c>
      <c r="AP132" s="73">
        <f t="shared" si="4"/>
        <v>59.1</v>
      </c>
      <c r="AQ132" t="str">
        <f>SUBSTITUTE(TEXT(FO_Candidato[[#This Row],[LATITUDE_P5]],"0,00"),",",".")</f>
        <v>59.10</v>
      </c>
      <c r="AR132" t="str">
        <f>FO_Candidato[[#This Row],[LATITUDE_P3]]&amp;"°"&amp;FO_Candidato[[#This Row],[LATITUDE_P4]]&amp;"'"&amp;FO_Candidato[[#This Row],[LATITUDE - P6]]&amp;"""S"</f>
        <v>20°27'59.10"S</v>
      </c>
      <c r="AS132">
        <f>VALUE(TRIM(FO_Candidato[[#This Row],[longitude]]))</f>
        <v>-43839917</v>
      </c>
      <c r="AT132">
        <f>FO_Candidato[[#This Row],[LONGITUDE_P1]]/1000000</f>
        <v>-43.839917</v>
      </c>
      <c r="AU132">
        <f>INT(ABS(FO_Candidato[[#This Row],[LONGITUDE_P2]]))</f>
        <v>43</v>
      </c>
      <c r="AV132">
        <f>INT((ABS(FO_Candidato[[#This Row],[LONGITUDE_P2]])-INT(ABS(FO_Candidato[[#This Row],[LONGITUDE_P2]])))*60)</f>
        <v>50</v>
      </c>
      <c r="AW132" s="73">
        <f t="shared" si="5"/>
        <v>23.7</v>
      </c>
      <c r="AX132" t="str">
        <f>SUBSTITUTE(TEXT(FO_Candidato[[#This Row],[LONGITUDE_P5]],"0,00"),",",".")</f>
        <v>23.70</v>
      </c>
      <c r="AY132" t="str">
        <f>FO_Candidato[[#This Row],[LONGITUDE_P3]]&amp;"°"&amp;FO_Candidato[[#This Row],[LONGITUDE_P4]]&amp;"'"&amp;FO_Candidato[[#This Row],[LONGITUDE - P6]]&amp;"""S"</f>
        <v>43°50'23.70"S</v>
      </c>
    </row>
    <row r="133" spans="1:51" x14ac:dyDescent="0.3">
      <c r="A133" t="s">
        <v>24837</v>
      </c>
      <c r="B133" t="s">
        <v>23809</v>
      </c>
      <c r="C133" t="s">
        <v>308</v>
      </c>
      <c r="D133" t="s">
        <v>24838</v>
      </c>
      <c r="E133" t="s">
        <v>24838</v>
      </c>
      <c r="F133" t="s">
        <v>24839</v>
      </c>
      <c r="G133" t="s">
        <v>23846</v>
      </c>
      <c r="I133" t="s">
        <v>23832</v>
      </c>
      <c r="J133" t="s">
        <v>23833</v>
      </c>
      <c r="K133" t="s">
        <v>24840</v>
      </c>
      <c r="L133" t="s">
        <v>148</v>
      </c>
      <c r="M133" t="s">
        <v>23835</v>
      </c>
      <c r="N133" t="s">
        <v>24823</v>
      </c>
      <c r="O133" t="s">
        <v>24824</v>
      </c>
      <c r="P133" t="s">
        <v>24841</v>
      </c>
      <c r="Q133" t="s">
        <v>24842</v>
      </c>
      <c r="R133" t="s">
        <v>24827</v>
      </c>
      <c r="S133" t="s">
        <v>24824</v>
      </c>
      <c r="T133" t="s">
        <v>24841</v>
      </c>
      <c r="U133" t="s">
        <v>23823</v>
      </c>
      <c r="V133">
        <v>50</v>
      </c>
      <c r="W133">
        <v>-20812278</v>
      </c>
      <c r="X133">
        <v>-49433806</v>
      </c>
      <c r="Y133">
        <v>482</v>
      </c>
      <c r="Z133" t="s">
        <v>23824</v>
      </c>
      <c r="AB133" t="s">
        <v>23825</v>
      </c>
      <c r="AD133" t="s">
        <v>23823</v>
      </c>
      <c r="AE133" t="s">
        <v>1532</v>
      </c>
      <c r="AF133" t="s">
        <v>24838</v>
      </c>
      <c r="AG133" t="s">
        <v>24839</v>
      </c>
      <c r="AH133" t="s">
        <v>24828</v>
      </c>
      <c r="AI133" t="s">
        <v>23852</v>
      </c>
      <c r="AJ133" t="s">
        <v>24829</v>
      </c>
      <c r="AL133">
        <f>VALUE(TRIM(FO_Candidato[[#This Row],[1.21 Latitude]]))</f>
        <v>-20812278</v>
      </c>
      <c r="AM133">
        <f>FO_Candidato[[#This Row],[LATITUDE_P1]]/1000000</f>
        <v>-20.812277999999999</v>
      </c>
      <c r="AN133">
        <f>INT(ABS(FO_Candidato[[#This Row],[LATITUDE_P2]]))</f>
        <v>20</v>
      </c>
      <c r="AO133">
        <f>INT((ABS(FO_Candidato[[#This Row],[LATITUDE_P2]])-INT(ABS(FO_Candidato[[#This Row],[LATITUDE_P2]])))*60)</f>
        <v>48</v>
      </c>
      <c r="AP133" s="73">
        <f t="shared" si="4"/>
        <v>44.2</v>
      </c>
      <c r="AQ133" t="str">
        <f>SUBSTITUTE(TEXT(FO_Candidato[[#This Row],[LATITUDE_P5]],"0,00"),",",".")</f>
        <v>44.20</v>
      </c>
      <c r="AR133" t="str">
        <f>FO_Candidato[[#This Row],[LATITUDE_P3]]&amp;"°"&amp;FO_Candidato[[#This Row],[LATITUDE_P4]]&amp;"'"&amp;FO_Candidato[[#This Row],[LATITUDE - P6]]&amp;"""S"</f>
        <v>20°48'44.20"S</v>
      </c>
      <c r="AS133">
        <f>VALUE(TRIM(FO_Candidato[[#This Row],[longitude]]))</f>
        <v>-49433806</v>
      </c>
      <c r="AT133">
        <f>FO_Candidato[[#This Row],[LONGITUDE_P1]]/1000000</f>
        <v>-49.433805999999997</v>
      </c>
      <c r="AU133">
        <f>INT(ABS(FO_Candidato[[#This Row],[LONGITUDE_P2]]))</f>
        <v>49</v>
      </c>
      <c r="AV133">
        <f>INT((ABS(FO_Candidato[[#This Row],[LONGITUDE_P2]])-INT(ABS(FO_Candidato[[#This Row],[LONGITUDE_P2]])))*60)</f>
        <v>26</v>
      </c>
      <c r="AW133" s="73">
        <f t="shared" si="5"/>
        <v>1.7</v>
      </c>
      <c r="AX133" t="str">
        <f>SUBSTITUTE(TEXT(FO_Candidato[[#This Row],[LONGITUDE_P5]],"0,00"),",",".")</f>
        <v>1.70</v>
      </c>
      <c r="AY133" t="str">
        <f>FO_Candidato[[#This Row],[LONGITUDE_P3]]&amp;"°"&amp;FO_Candidato[[#This Row],[LONGITUDE_P4]]&amp;"'"&amp;FO_Candidato[[#This Row],[LONGITUDE - P6]]&amp;"""S"</f>
        <v>49°26'1.70"S</v>
      </c>
    </row>
    <row r="134" spans="1:51" x14ac:dyDescent="0.3">
      <c r="A134" t="s">
        <v>24843</v>
      </c>
      <c r="B134" t="s">
        <v>23809</v>
      </c>
      <c r="C134" t="s">
        <v>308</v>
      </c>
      <c r="D134" t="s">
        <v>24844</v>
      </c>
      <c r="E134" t="s">
        <v>24844</v>
      </c>
      <c r="F134" t="s">
        <v>24845</v>
      </c>
      <c r="G134" t="s">
        <v>23889</v>
      </c>
      <c r="I134" t="s">
        <v>23813</v>
      </c>
      <c r="K134" t="s">
        <v>24846</v>
      </c>
      <c r="M134" t="s">
        <v>23835</v>
      </c>
      <c r="N134" t="s">
        <v>24847</v>
      </c>
      <c r="U134" t="s">
        <v>23823</v>
      </c>
      <c r="V134">
        <v>70</v>
      </c>
      <c r="W134">
        <v>-2309813</v>
      </c>
      <c r="X134">
        <v>-47015045</v>
      </c>
      <c r="Y134">
        <v>675</v>
      </c>
      <c r="Z134" t="s">
        <v>24848</v>
      </c>
      <c r="AB134" t="s">
        <v>23825</v>
      </c>
      <c r="AD134" t="s">
        <v>1491</v>
      </c>
      <c r="AH134" t="s">
        <v>24849</v>
      </c>
      <c r="AI134" t="s">
        <v>23852</v>
      </c>
      <c r="AJ134" t="s">
        <v>24850</v>
      </c>
      <c r="AL134">
        <f>VALUE(TRIM(FO_Candidato[[#This Row],[1.21 Latitude]]))</f>
        <v>-2309813</v>
      </c>
      <c r="AM134">
        <f>FO_Candidato[[#This Row],[LATITUDE_P1]]/1000000</f>
        <v>-2.3098130000000001</v>
      </c>
      <c r="AN134">
        <f>INT(ABS(FO_Candidato[[#This Row],[LATITUDE_P2]]))</f>
        <v>2</v>
      </c>
      <c r="AO134">
        <f>INT((ABS(FO_Candidato[[#This Row],[LATITUDE_P2]])-INT(ABS(FO_Candidato[[#This Row],[LATITUDE_P2]])))*60)</f>
        <v>18</v>
      </c>
      <c r="AP134" s="73">
        <f t="shared" si="4"/>
        <v>35.33</v>
      </c>
      <c r="AQ134" t="str">
        <f>SUBSTITUTE(TEXT(FO_Candidato[[#This Row],[LATITUDE_P5]],"0,00"),",",".")</f>
        <v>35.33</v>
      </c>
      <c r="AR134" t="str">
        <f>FO_Candidato[[#This Row],[LATITUDE_P3]]&amp;"°"&amp;FO_Candidato[[#This Row],[LATITUDE_P4]]&amp;"'"&amp;FO_Candidato[[#This Row],[LATITUDE - P6]]&amp;"""S"</f>
        <v>2°18'35.33"S</v>
      </c>
      <c r="AS134">
        <f>VALUE(TRIM(FO_Candidato[[#This Row],[longitude]]))</f>
        <v>-47015045</v>
      </c>
      <c r="AT134">
        <f>FO_Candidato[[#This Row],[LONGITUDE_P1]]/1000000</f>
        <v>-47.015045000000001</v>
      </c>
      <c r="AU134">
        <f>INT(ABS(FO_Candidato[[#This Row],[LONGITUDE_P2]]))</f>
        <v>47</v>
      </c>
      <c r="AV134">
        <f>INT((ABS(FO_Candidato[[#This Row],[LONGITUDE_P2]])-INT(ABS(FO_Candidato[[#This Row],[LONGITUDE_P2]])))*60)</f>
        <v>0</v>
      </c>
      <c r="AW134" s="73">
        <f t="shared" si="5"/>
        <v>54.16</v>
      </c>
      <c r="AX134" t="str">
        <f>SUBSTITUTE(TEXT(FO_Candidato[[#This Row],[LONGITUDE_P5]],"0,00"),",",".")</f>
        <v>54.16</v>
      </c>
      <c r="AY134" t="str">
        <f>FO_Candidato[[#This Row],[LONGITUDE_P3]]&amp;"°"&amp;FO_Candidato[[#This Row],[LONGITUDE_P4]]&amp;"'"&amp;FO_Candidato[[#This Row],[LONGITUDE - P6]]&amp;"""S"</f>
        <v>47°0'54.16"S</v>
      </c>
    </row>
    <row r="135" spans="1:51" x14ac:dyDescent="0.3">
      <c r="A135" t="s">
        <v>24851</v>
      </c>
      <c r="B135" t="s">
        <v>23809</v>
      </c>
      <c r="C135" t="s">
        <v>19134</v>
      </c>
      <c r="D135" t="s">
        <v>19131</v>
      </c>
      <c r="E135" t="s">
        <v>19131</v>
      </c>
      <c r="F135" t="s">
        <v>19133</v>
      </c>
      <c r="G135" t="s">
        <v>23889</v>
      </c>
      <c r="I135" t="s">
        <v>23813</v>
      </c>
      <c r="K135" t="s">
        <v>24020</v>
      </c>
      <c r="M135" t="s">
        <v>23835</v>
      </c>
      <c r="N135" t="s">
        <v>24852</v>
      </c>
      <c r="U135" t="s">
        <v>23823</v>
      </c>
      <c r="V135">
        <v>50</v>
      </c>
      <c r="W135">
        <v>-23343719</v>
      </c>
      <c r="X135">
        <v>-4598621</v>
      </c>
      <c r="Y135">
        <v>574</v>
      </c>
      <c r="Z135" t="s">
        <v>24853</v>
      </c>
      <c r="AB135" t="s">
        <v>23825</v>
      </c>
      <c r="AD135" t="s">
        <v>1491</v>
      </c>
      <c r="AH135" t="s">
        <v>24854</v>
      </c>
      <c r="AI135" t="s">
        <v>23852</v>
      </c>
      <c r="AJ135" t="s">
        <v>24855</v>
      </c>
      <c r="AK135">
        <v>1232170</v>
      </c>
      <c r="AL135">
        <f>VALUE(TRIM(FO_Candidato[[#This Row],[1.21 Latitude]]))</f>
        <v>-23343719</v>
      </c>
      <c r="AM135">
        <f>FO_Candidato[[#This Row],[LATITUDE_P1]]/1000000</f>
        <v>-23.343719</v>
      </c>
      <c r="AN135">
        <f>INT(ABS(FO_Candidato[[#This Row],[LATITUDE_P2]]))</f>
        <v>23</v>
      </c>
      <c r="AO135">
        <f>INT((ABS(FO_Candidato[[#This Row],[LATITUDE_P2]])-INT(ABS(FO_Candidato[[#This Row],[LATITUDE_P2]])))*60)</f>
        <v>20</v>
      </c>
      <c r="AP135" s="73">
        <f t="shared" si="4"/>
        <v>37.39</v>
      </c>
      <c r="AQ135" t="str">
        <f>SUBSTITUTE(TEXT(FO_Candidato[[#This Row],[LATITUDE_P5]],"0,00"),",",".")</f>
        <v>37.39</v>
      </c>
      <c r="AR135" t="str">
        <f>FO_Candidato[[#This Row],[LATITUDE_P3]]&amp;"°"&amp;FO_Candidato[[#This Row],[LATITUDE_P4]]&amp;"'"&amp;FO_Candidato[[#This Row],[LATITUDE - P6]]&amp;"""S"</f>
        <v>23°20'37.39"S</v>
      </c>
      <c r="AS135">
        <f>VALUE(TRIM(FO_Candidato[[#This Row],[longitude]]))</f>
        <v>-4598621</v>
      </c>
      <c r="AT135">
        <f>FO_Candidato[[#This Row],[LONGITUDE_P1]]/1000000</f>
        <v>-4.5986209999999996</v>
      </c>
      <c r="AU135">
        <f>INT(ABS(FO_Candidato[[#This Row],[LONGITUDE_P2]]))</f>
        <v>4</v>
      </c>
      <c r="AV135">
        <f>INT((ABS(FO_Candidato[[#This Row],[LONGITUDE_P2]])-INT(ABS(FO_Candidato[[#This Row],[LONGITUDE_P2]])))*60)</f>
        <v>35</v>
      </c>
      <c r="AW135" s="73">
        <f t="shared" si="5"/>
        <v>55.04</v>
      </c>
      <c r="AX135" t="str">
        <f>SUBSTITUTE(TEXT(FO_Candidato[[#This Row],[LONGITUDE_P5]],"0,00"),",",".")</f>
        <v>55.04</v>
      </c>
      <c r="AY135" t="str">
        <f>FO_Candidato[[#This Row],[LONGITUDE_P3]]&amp;"°"&amp;FO_Candidato[[#This Row],[LONGITUDE_P4]]&amp;"'"&amp;FO_Candidato[[#This Row],[LONGITUDE - P6]]&amp;"""S"</f>
        <v>4°35'55.04"S</v>
      </c>
    </row>
    <row r="136" spans="1:51" x14ac:dyDescent="0.3">
      <c r="A136" t="s">
        <v>24856</v>
      </c>
      <c r="B136" t="s">
        <v>23809</v>
      </c>
      <c r="C136" t="s">
        <v>371</v>
      </c>
      <c r="D136" t="s">
        <v>24857</v>
      </c>
      <c r="E136" t="s">
        <v>24857</v>
      </c>
      <c r="F136" t="s">
        <v>24858</v>
      </c>
      <c r="G136" t="s">
        <v>23953</v>
      </c>
      <c r="I136" t="s">
        <v>23813</v>
      </c>
      <c r="J136" t="s">
        <v>23814</v>
      </c>
      <c r="K136" t="s">
        <v>24859</v>
      </c>
      <c r="L136" t="s">
        <v>148</v>
      </c>
      <c r="M136" t="s">
        <v>23816</v>
      </c>
      <c r="N136" t="s">
        <v>148</v>
      </c>
      <c r="O136" t="s">
        <v>148</v>
      </c>
      <c r="P136" t="s">
        <v>148</v>
      </c>
      <c r="Q136" t="s">
        <v>24860</v>
      </c>
      <c r="R136" t="s">
        <v>24861</v>
      </c>
      <c r="S136" t="s">
        <v>24862</v>
      </c>
      <c r="T136" t="s">
        <v>24863</v>
      </c>
      <c r="U136" t="s">
        <v>23823</v>
      </c>
      <c r="V136">
        <v>50</v>
      </c>
      <c r="W136">
        <v>-23662942</v>
      </c>
      <c r="X136">
        <v>-47311758</v>
      </c>
      <c r="Y136">
        <v>876</v>
      </c>
      <c r="Z136" t="s">
        <v>24096</v>
      </c>
      <c r="AB136" t="s">
        <v>23825</v>
      </c>
      <c r="AC136">
        <v>8000</v>
      </c>
      <c r="AD136" t="s">
        <v>23823</v>
      </c>
      <c r="AE136" t="s">
        <v>24004</v>
      </c>
      <c r="AF136" t="s">
        <v>24864</v>
      </c>
      <c r="AG136" t="s">
        <v>24864</v>
      </c>
      <c r="AH136" t="s">
        <v>24865</v>
      </c>
      <c r="AI136" t="s">
        <v>23852</v>
      </c>
      <c r="AJ136" t="s">
        <v>24866</v>
      </c>
      <c r="AL136">
        <f>VALUE(TRIM(FO_Candidato[[#This Row],[1.21 Latitude]]))</f>
        <v>-23662942</v>
      </c>
      <c r="AM136">
        <f>FO_Candidato[[#This Row],[LATITUDE_P1]]/1000000</f>
        <v>-23.662942000000001</v>
      </c>
      <c r="AN136">
        <f>INT(ABS(FO_Candidato[[#This Row],[LATITUDE_P2]]))</f>
        <v>23</v>
      </c>
      <c r="AO136">
        <f>INT((ABS(FO_Candidato[[#This Row],[LATITUDE_P2]])-INT(ABS(FO_Candidato[[#This Row],[LATITUDE_P2]])))*60)</f>
        <v>39</v>
      </c>
      <c r="AP136" s="73">
        <f t="shared" si="4"/>
        <v>46.59</v>
      </c>
      <c r="AQ136" t="str">
        <f>SUBSTITUTE(TEXT(FO_Candidato[[#This Row],[LATITUDE_P5]],"0,00"),",",".")</f>
        <v>46.59</v>
      </c>
      <c r="AR136" t="str">
        <f>FO_Candidato[[#This Row],[LATITUDE_P3]]&amp;"°"&amp;FO_Candidato[[#This Row],[LATITUDE_P4]]&amp;"'"&amp;FO_Candidato[[#This Row],[LATITUDE - P6]]&amp;"""S"</f>
        <v>23°39'46.59"S</v>
      </c>
      <c r="AS136">
        <f>VALUE(TRIM(FO_Candidato[[#This Row],[longitude]]))</f>
        <v>-47311758</v>
      </c>
      <c r="AT136">
        <f>FO_Candidato[[#This Row],[LONGITUDE_P1]]/1000000</f>
        <v>-47.311757999999998</v>
      </c>
      <c r="AU136">
        <f>INT(ABS(FO_Candidato[[#This Row],[LONGITUDE_P2]]))</f>
        <v>47</v>
      </c>
      <c r="AV136">
        <f>INT((ABS(FO_Candidato[[#This Row],[LONGITUDE_P2]])-INT(ABS(FO_Candidato[[#This Row],[LONGITUDE_P2]])))*60)</f>
        <v>18</v>
      </c>
      <c r="AW136" s="73">
        <f t="shared" si="5"/>
        <v>42.33</v>
      </c>
      <c r="AX136" t="str">
        <f>SUBSTITUTE(TEXT(FO_Candidato[[#This Row],[LONGITUDE_P5]],"0,00"),",",".")</f>
        <v>42.33</v>
      </c>
      <c r="AY136" t="str">
        <f>FO_Candidato[[#This Row],[LONGITUDE_P3]]&amp;"°"&amp;FO_Candidato[[#This Row],[LONGITUDE_P4]]&amp;"'"&amp;FO_Candidato[[#This Row],[LONGITUDE - P6]]&amp;"""S"</f>
        <v>47°18'42.33"S</v>
      </c>
    </row>
    <row r="137" spans="1:51" x14ac:dyDescent="0.3">
      <c r="A137" t="s">
        <v>24867</v>
      </c>
      <c r="B137" t="s">
        <v>23809</v>
      </c>
      <c r="C137" t="s">
        <v>21402</v>
      </c>
      <c r="D137" t="s">
        <v>23077</v>
      </c>
      <c r="E137" t="s">
        <v>23077</v>
      </c>
      <c r="F137" t="s">
        <v>23079</v>
      </c>
      <c r="G137" t="s">
        <v>23889</v>
      </c>
      <c r="I137" t="s">
        <v>23832</v>
      </c>
      <c r="K137" t="s">
        <v>24020</v>
      </c>
      <c r="M137" t="s">
        <v>23835</v>
      </c>
      <c r="N137" t="s">
        <v>24757</v>
      </c>
      <c r="U137" t="s">
        <v>23823</v>
      </c>
      <c r="V137">
        <v>60</v>
      </c>
      <c r="W137">
        <v>-23385146</v>
      </c>
      <c r="X137">
        <v>-50058631</v>
      </c>
      <c r="Y137">
        <v>503</v>
      </c>
      <c r="Z137" t="s">
        <v>24868</v>
      </c>
      <c r="AB137" t="s">
        <v>23825</v>
      </c>
      <c r="AD137" t="s">
        <v>1491</v>
      </c>
      <c r="AH137" t="s">
        <v>24869</v>
      </c>
      <c r="AI137" t="s">
        <v>23827</v>
      </c>
      <c r="AJ137" t="s">
        <v>24870</v>
      </c>
      <c r="AK137">
        <v>86430000</v>
      </c>
      <c r="AL137">
        <f>VALUE(TRIM(FO_Candidato[[#This Row],[1.21 Latitude]]))</f>
        <v>-23385146</v>
      </c>
      <c r="AM137">
        <f>FO_Candidato[[#This Row],[LATITUDE_P1]]/1000000</f>
        <v>-23.385145999999999</v>
      </c>
      <c r="AN137">
        <f>INT(ABS(FO_Candidato[[#This Row],[LATITUDE_P2]]))</f>
        <v>23</v>
      </c>
      <c r="AO137">
        <f>INT((ABS(FO_Candidato[[#This Row],[LATITUDE_P2]])-INT(ABS(FO_Candidato[[#This Row],[LATITUDE_P2]])))*60)</f>
        <v>23</v>
      </c>
      <c r="AP137" s="73">
        <f t="shared" si="4"/>
        <v>6.53</v>
      </c>
      <c r="AQ137" t="str">
        <f>SUBSTITUTE(TEXT(FO_Candidato[[#This Row],[LATITUDE_P5]],"0,00"),",",".")</f>
        <v>6.53</v>
      </c>
      <c r="AR137" t="str">
        <f>FO_Candidato[[#This Row],[LATITUDE_P3]]&amp;"°"&amp;FO_Candidato[[#This Row],[LATITUDE_P4]]&amp;"'"&amp;FO_Candidato[[#This Row],[LATITUDE - P6]]&amp;"""S"</f>
        <v>23°23'6.53"S</v>
      </c>
      <c r="AS137">
        <f>VALUE(TRIM(FO_Candidato[[#This Row],[longitude]]))</f>
        <v>-50058631</v>
      </c>
      <c r="AT137">
        <f>FO_Candidato[[#This Row],[LONGITUDE_P1]]/1000000</f>
        <v>-50.058630999999998</v>
      </c>
      <c r="AU137">
        <f>INT(ABS(FO_Candidato[[#This Row],[LONGITUDE_P2]]))</f>
        <v>50</v>
      </c>
      <c r="AV137">
        <f>INT((ABS(FO_Candidato[[#This Row],[LONGITUDE_P2]])-INT(ABS(FO_Candidato[[#This Row],[LONGITUDE_P2]])))*60)</f>
        <v>3</v>
      </c>
      <c r="AW137" s="73">
        <f t="shared" si="5"/>
        <v>31.07</v>
      </c>
      <c r="AX137" t="str">
        <f>SUBSTITUTE(TEXT(FO_Candidato[[#This Row],[LONGITUDE_P5]],"0,00"),",",".")</f>
        <v>31.07</v>
      </c>
      <c r="AY137" t="str">
        <f>FO_Candidato[[#This Row],[LONGITUDE_P3]]&amp;"°"&amp;FO_Candidato[[#This Row],[LONGITUDE_P4]]&amp;"'"&amp;FO_Candidato[[#This Row],[LONGITUDE - P6]]&amp;"""S"</f>
        <v>50°3'31.07"S</v>
      </c>
    </row>
    <row r="138" spans="1:51" x14ac:dyDescent="0.3">
      <c r="A138" t="s">
        <v>24871</v>
      </c>
      <c r="B138" t="s">
        <v>23809</v>
      </c>
      <c r="C138" t="s">
        <v>354</v>
      </c>
      <c r="D138" t="s">
        <v>5193</v>
      </c>
      <c r="E138" t="s">
        <v>5193</v>
      </c>
      <c r="F138" t="s">
        <v>17683</v>
      </c>
      <c r="G138" t="s">
        <v>23889</v>
      </c>
      <c r="I138" t="s">
        <v>23813</v>
      </c>
      <c r="K138" t="s">
        <v>6461</v>
      </c>
      <c r="M138" t="s">
        <v>23835</v>
      </c>
      <c r="N138" t="s">
        <v>24872</v>
      </c>
      <c r="U138" t="s">
        <v>23823</v>
      </c>
      <c r="V138">
        <v>50</v>
      </c>
      <c r="W138">
        <v>-2365783</v>
      </c>
      <c r="X138">
        <v>-47102716</v>
      </c>
      <c r="Y138">
        <v>867</v>
      </c>
      <c r="Z138" t="s">
        <v>24873</v>
      </c>
      <c r="AB138" t="s">
        <v>23825</v>
      </c>
      <c r="AD138" t="s">
        <v>1491</v>
      </c>
      <c r="AH138" t="s">
        <v>24874</v>
      </c>
      <c r="AI138" t="s">
        <v>23852</v>
      </c>
      <c r="AJ138" t="s">
        <v>24875</v>
      </c>
      <c r="AK138">
        <v>18150000</v>
      </c>
      <c r="AL138">
        <f>VALUE(TRIM(FO_Candidato[[#This Row],[1.21 Latitude]]))</f>
        <v>-2365783</v>
      </c>
      <c r="AM138">
        <f>FO_Candidato[[#This Row],[LATITUDE_P1]]/1000000</f>
        <v>-2.365783</v>
      </c>
      <c r="AN138">
        <f>INT(ABS(FO_Candidato[[#This Row],[LATITUDE_P2]]))</f>
        <v>2</v>
      </c>
      <c r="AO138">
        <f>INT((ABS(FO_Candidato[[#This Row],[LATITUDE_P2]])-INT(ABS(FO_Candidato[[#This Row],[LATITUDE_P2]])))*60)</f>
        <v>21</v>
      </c>
      <c r="AP138" s="73">
        <f t="shared" si="4"/>
        <v>56.82</v>
      </c>
      <c r="AQ138" t="str">
        <f>SUBSTITUTE(TEXT(FO_Candidato[[#This Row],[LATITUDE_P5]],"0,00"),",",".")</f>
        <v>56.82</v>
      </c>
      <c r="AR138" t="str">
        <f>FO_Candidato[[#This Row],[LATITUDE_P3]]&amp;"°"&amp;FO_Candidato[[#This Row],[LATITUDE_P4]]&amp;"'"&amp;FO_Candidato[[#This Row],[LATITUDE - P6]]&amp;"""S"</f>
        <v>2°21'56.82"S</v>
      </c>
      <c r="AS138">
        <f>VALUE(TRIM(FO_Candidato[[#This Row],[longitude]]))</f>
        <v>-47102716</v>
      </c>
      <c r="AT138">
        <f>FO_Candidato[[#This Row],[LONGITUDE_P1]]/1000000</f>
        <v>-47.102716000000001</v>
      </c>
      <c r="AU138">
        <f>INT(ABS(FO_Candidato[[#This Row],[LONGITUDE_P2]]))</f>
        <v>47</v>
      </c>
      <c r="AV138">
        <f>INT((ABS(FO_Candidato[[#This Row],[LONGITUDE_P2]])-INT(ABS(FO_Candidato[[#This Row],[LONGITUDE_P2]])))*60)</f>
        <v>6</v>
      </c>
      <c r="AW138" s="73">
        <f t="shared" si="5"/>
        <v>9.7799999999999994</v>
      </c>
      <c r="AX138" t="str">
        <f>SUBSTITUTE(TEXT(FO_Candidato[[#This Row],[LONGITUDE_P5]],"0,00"),",",".")</f>
        <v>9.78</v>
      </c>
      <c r="AY138" t="str">
        <f>FO_Candidato[[#This Row],[LONGITUDE_P3]]&amp;"°"&amp;FO_Candidato[[#This Row],[LONGITUDE_P4]]&amp;"'"&amp;FO_Candidato[[#This Row],[LONGITUDE - P6]]&amp;"""S"</f>
        <v>47°6'9.78"S</v>
      </c>
    </row>
    <row r="139" spans="1:51" x14ac:dyDescent="0.3">
      <c r="A139" t="s">
        <v>24876</v>
      </c>
      <c r="B139" t="s">
        <v>23809</v>
      </c>
      <c r="C139" t="s">
        <v>308</v>
      </c>
      <c r="D139" t="s">
        <v>24877</v>
      </c>
      <c r="E139" t="s">
        <v>24877</v>
      </c>
      <c r="F139" t="s">
        <v>24878</v>
      </c>
      <c r="G139" t="s">
        <v>23953</v>
      </c>
      <c r="I139" t="s">
        <v>23832</v>
      </c>
      <c r="J139" t="s">
        <v>23814</v>
      </c>
      <c r="K139" t="s">
        <v>24426</v>
      </c>
      <c r="L139" t="s">
        <v>23820</v>
      </c>
      <c r="M139" t="s">
        <v>23816</v>
      </c>
      <c r="N139" t="s">
        <v>24879</v>
      </c>
      <c r="O139" t="s">
        <v>24880</v>
      </c>
      <c r="P139" t="s">
        <v>24881</v>
      </c>
      <c r="Q139" t="s">
        <v>148</v>
      </c>
      <c r="R139" t="s">
        <v>148</v>
      </c>
      <c r="S139" t="s">
        <v>148</v>
      </c>
      <c r="T139" t="s">
        <v>148</v>
      </c>
      <c r="U139" t="s">
        <v>23823</v>
      </c>
      <c r="V139">
        <v>50</v>
      </c>
      <c r="W139">
        <v>-2239632</v>
      </c>
      <c r="X139">
        <v>-49024769</v>
      </c>
      <c r="Y139">
        <v>535</v>
      </c>
      <c r="Z139" t="s">
        <v>24096</v>
      </c>
      <c r="AB139" t="s">
        <v>23825</v>
      </c>
      <c r="AC139">
        <v>5500</v>
      </c>
      <c r="AD139" t="s">
        <v>23823</v>
      </c>
      <c r="AE139" t="s">
        <v>1532</v>
      </c>
      <c r="AF139" t="s">
        <v>24882</v>
      </c>
      <c r="AG139" t="s">
        <v>24882</v>
      </c>
      <c r="AH139" t="s">
        <v>24883</v>
      </c>
      <c r="AI139" t="s">
        <v>23852</v>
      </c>
      <c r="AJ139" t="s">
        <v>24884</v>
      </c>
      <c r="AL139">
        <f>VALUE(TRIM(FO_Candidato[[#This Row],[1.21 Latitude]]))</f>
        <v>-2239632</v>
      </c>
      <c r="AM139">
        <f>FO_Candidato[[#This Row],[LATITUDE_P1]]/1000000</f>
        <v>-2.2396319999999998</v>
      </c>
      <c r="AN139">
        <f>INT(ABS(FO_Candidato[[#This Row],[LATITUDE_P2]]))</f>
        <v>2</v>
      </c>
      <c r="AO139">
        <f>INT((ABS(FO_Candidato[[#This Row],[LATITUDE_P2]])-INT(ABS(FO_Candidato[[#This Row],[LATITUDE_P2]])))*60)</f>
        <v>14</v>
      </c>
      <c r="AP139" s="73">
        <f t="shared" si="4"/>
        <v>22.68</v>
      </c>
      <c r="AQ139" t="str">
        <f>SUBSTITUTE(TEXT(FO_Candidato[[#This Row],[LATITUDE_P5]],"0,00"),",",".")</f>
        <v>22.68</v>
      </c>
      <c r="AR139" t="str">
        <f>FO_Candidato[[#This Row],[LATITUDE_P3]]&amp;"°"&amp;FO_Candidato[[#This Row],[LATITUDE_P4]]&amp;"'"&amp;FO_Candidato[[#This Row],[LATITUDE - P6]]&amp;"""S"</f>
        <v>2°14'22.68"S</v>
      </c>
      <c r="AS139">
        <f>VALUE(TRIM(FO_Candidato[[#This Row],[longitude]]))</f>
        <v>-49024769</v>
      </c>
      <c r="AT139">
        <f>FO_Candidato[[#This Row],[LONGITUDE_P1]]/1000000</f>
        <v>-49.024768999999999</v>
      </c>
      <c r="AU139">
        <f>INT(ABS(FO_Candidato[[#This Row],[LONGITUDE_P2]]))</f>
        <v>49</v>
      </c>
      <c r="AV139">
        <f>INT((ABS(FO_Candidato[[#This Row],[LONGITUDE_P2]])-INT(ABS(FO_Candidato[[#This Row],[LONGITUDE_P2]])))*60)</f>
        <v>1</v>
      </c>
      <c r="AW139" s="73">
        <f t="shared" si="5"/>
        <v>29.17</v>
      </c>
      <c r="AX139" t="str">
        <f>SUBSTITUTE(TEXT(FO_Candidato[[#This Row],[LONGITUDE_P5]],"0,00"),",",".")</f>
        <v>29.17</v>
      </c>
      <c r="AY139" t="str">
        <f>FO_Candidato[[#This Row],[LONGITUDE_P3]]&amp;"°"&amp;FO_Candidato[[#This Row],[LONGITUDE_P4]]&amp;"'"&amp;FO_Candidato[[#This Row],[LONGITUDE - P6]]&amp;"""S"</f>
        <v>49°1'29.17"S</v>
      </c>
    </row>
    <row r="140" spans="1:51" x14ac:dyDescent="0.3">
      <c r="A140" t="s">
        <v>24885</v>
      </c>
      <c r="B140" t="s">
        <v>23809</v>
      </c>
      <c r="C140" t="s">
        <v>371</v>
      </c>
      <c r="D140" t="s">
        <v>24886</v>
      </c>
      <c r="E140" t="s">
        <v>24886</v>
      </c>
      <c r="F140" t="s">
        <v>24887</v>
      </c>
      <c r="G140" t="s">
        <v>23889</v>
      </c>
      <c r="I140" t="s">
        <v>23813</v>
      </c>
      <c r="K140" t="s">
        <v>24020</v>
      </c>
      <c r="M140" t="s">
        <v>23835</v>
      </c>
      <c r="N140" t="s">
        <v>24888</v>
      </c>
      <c r="U140" t="s">
        <v>23823</v>
      </c>
      <c r="V140">
        <v>60</v>
      </c>
      <c r="W140">
        <v>-19417023</v>
      </c>
      <c r="X140">
        <v>-47293335</v>
      </c>
      <c r="Y140">
        <v>1131</v>
      </c>
      <c r="Z140" t="s">
        <v>24889</v>
      </c>
      <c r="AB140" t="s">
        <v>23825</v>
      </c>
      <c r="AD140" t="s">
        <v>1491</v>
      </c>
      <c r="AH140" t="s">
        <v>24890</v>
      </c>
      <c r="AI140" t="s">
        <v>24061</v>
      </c>
      <c r="AJ140" t="s">
        <v>6547</v>
      </c>
      <c r="AK140">
        <v>38170000</v>
      </c>
      <c r="AL140">
        <f>VALUE(TRIM(FO_Candidato[[#This Row],[1.21 Latitude]]))</f>
        <v>-19417023</v>
      </c>
      <c r="AM140">
        <f>FO_Candidato[[#This Row],[LATITUDE_P1]]/1000000</f>
        <v>-19.417023</v>
      </c>
      <c r="AN140">
        <f>INT(ABS(FO_Candidato[[#This Row],[LATITUDE_P2]]))</f>
        <v>19</v>
      </c>
      <c r="AO140">
        <f>INT((ABS(FO_Candidato[[#This Row],[LATITUDE_P2]])-INT(ABS(FO_Candidato[[#This Row],[LATITUDE_P2]])))*60)</f>
        <v>25</v>
      </c>
      <c r="AP140" s="73">
        <f t="shared" si="4"/>
        <v>1.28</v>
      </c>
      <c r="AQ140" t="str">
        <f>SUBSTITUTE(TEXT(FO_Candidato[[#This Row],[LATITUDE_P5]],"0,00"),",",".")</f>
        <v>1.28</v>
      </c>
      <c r="AR140" t="str">
        <f>FO_Candidato[[#This Row],[LATITUDE_P3]]&amp;"°"&amp;FO_Candidato[[#This Row],[LATITUDE_P4]]&amp;"'"&amp;FO_Candidato[[#This Row],[LATITUDE - P6]]&amp;"""S"</f>
        <v>19°25'1.28"S</v>
      </c>
      <c r="AS140">
        <f>VALUE(TRIM(FO_Candidato[[#This Row],[longitude]]))</f>
        <v>-47293335</v>
      </c>
      <c r="AT140">
        <f>FO_Candidato[[#This Row],[LONGITUDE_P1]]/1000000</f>
        <v>-47.293334999999999</v>
      </c>
      <c r="AU140">
        <f>INT(ABS(FO_Candidato[[#This Row],[LONGITUDE_P2]]))</f>
        <v>47</v>
      </c>
      <c r="AV140">
        <f>INT((ABS(FO_Candidato[[#This Row],[LONGITUDE_P2]])-INT(ABS(FO_Candidato[[#This Row],[LONGITUDE_P2]])))*60)</f>
        <v>17</v>
      </c>
      <c r="AW140" s="73">
        <f t="shared" si="5"/>
        <v>36.01</v>
      </c>
      <c r="AX140" t="str">
        <f>SUBSTITUTE(TEXT(FO_Candidato[[#This Row],[LONGITUDE_P5]],"0,00"),",",".")</f>
        <v>36.01</v>
      </c>
      <c r="AY140" t="str">
        <f>FO_Candidato[[#This Row],[LONGITUDE_P3]]&amp;"°"&amp;FO_Candidato[[#This Row],[LONGITUDE_P4]]&amp;"'"&amp;FO_Candidato[[#This Row],[LONGITUDE - P6]]&amp;"""S"</f>
        <v>47°17'36.01"S</v>
      </c>
    </row>
    <row r="141" spans="1:51" x14ac:dyDescent="0.3">
      <c r="A141" t="s">
        <v>24891</v>
      </c>
      <c r="B141" t="s">
        <v>23809</v>
      </c>
      <c r="C141" t="s">
        <v>22159</v>
      </c>
      <c r="D141" t="s">
        <v>24892</v>
      </c>
      <c r="E141" t="s">
        <v>24892</v>
      </c>
      <c r="F141" t="s">
        <v>24893</v>
      </c>
      <c r="G141" t="s">
        <v>23889</v>
      </c>
      <c r="I141" t="s">
        <v>23813</v>
      </c>
      <c r="K141" t="s">
        <v>24020</v>
      </c>
      <c r="M141" t="s">
        <v>23835</v>
      </c>
      <c r="N141" t="s">
        <v>24039</v>
      </c>
      <c r="U141" t="s">
        <v>23823</v>
      </c>
      <c r="V141">
        <v>80</v>
      </c>
      <c r="W141">
        <v>-18422793</v>
      </c>
      <c r="X141">
        <v>-480715</v>
      </c>
      <c r="Y141">
        <v>546</v>
      </c>
      <c r="Z141" t="s">
        <v>24894</v>
      </c>
      <c r="AB141" t="s">
        <v>23825</v>
      </c>
      <c r="AD141" t="s">
        <v>1491</v>
      </c>
      <c r="AH141" t="s">
        <v>24895</v>
      </c>
      <c r="AI141" t="s">
        <v>24041</v>
      </c>
      <c r="AJ141" t="s">
        <v>24896</v>
      </c>
      <c r="AL141">
        <f>VALUE(TRIM(FO_Candidato[[#This Row],[1.21 Latitude]]))</f>
        <v>-18422793</v>
      </c>
      <c r="AM141">
        <f>FO_Candidato[[#This Row],[LATITUDE_P1]]/1000000</f>
        <v>-18.422792999999999</v>
      </c>
      <c r="AN141">
        <f>INT(ABS(FO_Candidato[[#This Row],[LATITUDE_P2]]))</f>
        <v>18</v>
      </c>
      <c r="AO141">
        <f>INT((ABS(FO_Candidato[[#This Row],[LATITUDE_P2]])-INT(ABS(FO_Candidato[[#This Row],[LATITUDE_P2]])))*60)</f>
        <v>25</v>
      </c>
      <c r="AP141" s="73">
        <f t="shared" si="4"/>
        <v>22.05</v>
      </c>
      <c r="AQ141" t="str">
        <f>SUBSTITUTE(TEXT(FO_Candidato[[#This Row],[LATITUDE_P5]],"0,00"),",",".")</f>
        <v>22.05</v>
      </c>
      <c r="AR141" t="str">
        <f>FO_Candidato[[#This Row],[LATITUDE_P3]]&amp;"°"&amp;FO_Candidato[[#This Row],[LATITUDE_P4]]&amp;"'"&amp;FO_Candidato[[#This Row],[LATITUDE - P6]]&amp;"""S"</f>
        <v>18°25'22.05"S</v>
      </c>
      <c r="AS141">
        <f>VALUE(TRIM(FO_Candidato[[#This Row],[longitude]]))</f>
        <v>-480715</v>
      </c>
      <c r="AT141">
        <f>FO_Candidato[[#This Row],[LONGITUDE_P1]]/1000000</f>
        <v>-0.480715</v>
      </c>
      <c r="AU141">
        <f>INT(ABS(FO_Candidato[[#This Row],[LONGITUDE_P2]]))</f>
        <v>0</v>
      </c>
      <c r="AV141">
        <f>INT((ABS(FO_Candidato[[#This Row],[LONGITUDE_P2]])-INT(ABS(FO_Candidato[[#This Row],[LONGITUDE_P2]])))*60)</f>
        <v>28</v>
      </c>
      <c r="AW141" s="73">
        <f t="shared" si="5"/>
        <v>50.57</v>
      </c>
      <c r="AX141" t="str">
        <f>SUBSTITUTE(TEXT(FO_Candidato[[#This Row],[LONGITUDE_P5]],"0,00"),",",".")</f>
        <v>50.57</v>
      </c>
      <c r="AY141" t="str">
        <f>FO_Candidato[[#This Row],[LONGITUDE_P3]]&amp;"°"&amp;FO_Candidato[[#This Row],[LONGITUDE_P4]]&amp;"'"&amp;FO_Candidato[[#This Row],[LONGITUDE - P6]]&amp;"""S"</f>
        <v>0°28'50.57"S</v>
      </c>
    </row>
    <row r="142" spans="1:51" x14ac:dyDescent="0.3">
      <c r="A142" t="s">
        <v>24897</v>
      </c>
      <c r="B142" t="s">
        <v>23809</v>
      </c>
      <c r="C142" t="s">
        <v>21402</v>
      </c>
      <c r="D142" t="s">
        <v>23051</v>
      </c>
      <c r="E142" t="s">
        <v>23051</v>
      </c>
      <c r="F142" t="s">
        <v>23053</v>
      </c>
      <c r="G142" t="s">
        <v>23889</v>
      </c>
      <c r="I142" t="s">
        <v>23832</v>
      </c>
      <c r="K142" t="s">
        <v>24898</v>
      </c>
      <c r="M142" t="s">
        <v>23835</v>
      </c>
      <c r="N142" t="s">
        <v>24899</v>
      </c>
      <c r="U142" t="s">
        <v>23823</v>
      </c>
      <c r="V142">
        <v>70</v>
      </c>
      <c r="W142">
        <v>-23037917</v>
      </c>
      <c r="X142">
        <v>-50168711</v>
      </c>
      <c r="Y142">
        <v>450</v>
      </c>
      <c r="Z142" t="s">
        <v>24900</v>
      </c>
      <c r="AB142" t="s">
        <v>23825</v>
      </c>
      <c r="AD142" t="s">
        <v>1491</v>
      </c>
      <c r="AH142" t="s">
        <v>24901</v>
      </c>
      <c r="AI142" t="s">
        <v>23827</v>
      </c>
      <c r="AJ142" t="s">
        <v>24898</v>
      </c>
      <c r="AL142">
        <f>VALUE(TRIM(FO_Candidato[[#This Row],[1.21 Latitude]]))</f>
        <v>-23037917</v>
      </c>
      <c r="AM142">
        <f>FO_Candidato[[#This Row],[LATITUDE_P1]]/1000000</f>
        <v>-23.037917</v>
      </c>
      <c r="AN142">
        <f>INT(ABS(FO_Candidato[[#This Row],[LATITUDE_P2]]))</f>
        <v>23</v>
      </c>
      <c r="AO142">
        <f>INT((ABS(FO_Candidato[[#This Row],[LATITUDE_P2]])-INT(ABS(FO_Candidato[[#This Row],[LATITUDE_P2]])))*60)</f>
        <v>2</v>
      </c>
      <c r="AP142" s="73">
        <f t="shared" si="4"/>
        <v>16.5</v>
      </c>
      <c r="AQ142" t="str">
        <f>SUBSTITUTE(TEXT(FO_Candidato[[#This Row],[LATITUDE_P5]],"0,00"),",",".")</f>
        <v>16.50</v>
      </c>
      <c r="AR142" t="str">
        <f>FO_Candidato[[#This Row],[LATITUDE_P3]]&amp;"°"&amp;FO_Candidato[[#This Row],[LATITUDE_P4]]&amp;"'"&amp;FO_Candidato[[#This Row],[LATITUDE - P6]]&amp;"""S"</f>
        <v>23°2'16.50"S</v>
      </c>
      <c r="AS142">
        <f>VALUE(TRIM(FO_Candidato[[#This Row],[longitude]]))</f>
        <v>-50168711</v>
      </c>
      <c r="AT142">
        <f>FO_Candidato[[#This Row],[LONGITUDE_P1]]/1000000</f>
        <v>-50.168711000000002</v>
      </c>
      <c r="AU142">
        <f>INT(ABS(FO_Candidato[[#This Row],[LONGITUDE_P2]]))</f>
        <v>50</v>
      </c>
      <c r="AV142">
        <f>INT((ABS(FO_Candidato[[#This Row],[LONGITUDE_P2]])-INT(ABS(FO_Candidato[[#This Row],[LONGITUDE_P2]])))*60)</f>
        <v>10</v>
      </c>
      <c r="AW142" s="73">
        <f t="shared" si="5"/>
        <v>7.36</v>
      </c>
      <c r="AX142" t="str">
        <f>SUBSTITUTE(TEXT(FO_Candidato[[#This Row],[LONGITUDE_P5]],"0,00"),",",".")</f>
        <v>7.36</v>
      </c>
      <c r="AY142" t="str">
        <f>FO_Candidato[[#This Row],[LONGITUDE_P3]]&amp;"°"&amp;FO_Candidato[[#This Row],[LONGITUDE_P4]]&amp;"'"&amp;FO_Candidato[[#This Row],[LONGITUDE - P6]]&amp;"""S"</f>
        <v>50°10'7.36"S</v>
      </c>
    </row>
    <row r="143" spans="1:51" x14ac:dyDescent="0.3">
      <c r="A143" t="s">
        <v>24902</v>
      </c>
      <c r="B143" t="s">
        <v>23809</v>
      </c>
      <c r="C143" t="s">
        <v>22159</v>
      </c>
      <c r="D143" t="s">
        <v>24903</v>
      </c>
      <c r="E143" t="s">
        <v>24903</v>
      </c>
      <c r="F143" t="s">
        <v>24904</v>
      </c>
      <c r="G143" t="s">
        <v>23889</v>
      </c>
      <c r="I143" t="s">
        <v>23813</v>
      </c>
      <c r="K143" t="s">
        <v>24020</v>
      </c>
      <c r="M143" t="s">
        <v>23835</v>
      </c>
      <c r="N143" t="s">
        <v>24039</v>
      </c>
      <c r="U143" t="s">
        <v>23823</v>
      </c>
      <c r="V143">
        <v>80</v>
      </c>
      <c r="W143">
        <v>-1728206</v>
      </c>
      <c r="X143">
        <v>-47759253</v>
      </c>
      <c r="Y143">
        <v>901</v>
      </c>
      <c r="Z143" t="s">
        <v>24905</v>
      </c>
      <c r="AB143" t="s">
        <v>23825</v>
      </c>
      <c r="AD143" t="s">
        <v>1491</v>
      </c>
      <c r="AH143" t="s">
        <v>24906</v>
      </c>
      <c r="AI143" t="s">
        <v>24041</v>
      </c>
      <c r="AJ143" t="s">
        <v>24907</v>
      </c>
      <c r="AL143">
        <f>VALUE(TRIM(FO_Candidato[[#This Row],[1.21 Latitude]]))</f>
        <v>-1728206</v>
      </c>
      <c r="AM143">
        <f>FO_Candidato[[#This Row],[LATITUDE_P1]]/1000000</f>
        <v>-1.7282059999999999</v>
      </c>
      <c r="AN143">
        <f>INT(ABS(FO_Candidato[[#This Row],[LATITUDE_P2]]))</f>
        <v>1</v>
      </c>
      <c r="AO143">
        <f>INT((ABS(FO_Candidato[[#This Row],[LATITUDE_P2]])-INT(ABS(FO_Candidato[[#This Row],[LATITUDE_P2]])))*60)</f>
        <v>43</v>
      </c>
      <c r="AP143" s="73">
        <f t="shared" si="4"/>
        <v>41.54</v>
      </c>
      <c r="AQ143" t="str">
        <f>SUBSTITUTE(TEXT(FO_Candidato[[#This Row],[LATITUDE_P5]],"0,00"),",",".")</f>
        <v>41.54</v>
      </c>
      <c r="AR143" t="str">
        <f>FO_Candidato[[#This Row],[LATITUDE_P3]]&amp;"°"&amp;FO_Candidato[[#This Row],[LATITUDE_P4]]&amp;"'"&amp;FO_Candidato[[#This Row],[LATITUDE - P6]]&amp;"""S"</f>
        <v>1°43'41.54"S</v>
      </c>
      <c r="AS143">
        <f>VALUE(TRIM(FO_Candidato[[#This Row],[longitude]]))</f>
        <v>-47759253</v>
      </c>
      <c r="AT143">
        <f>FO_Candidato[[#This Row],[LONGITUDE_P1]]/1000000</f>
        <v>-47.759253000000001</v>
      </c>
      <c r="AU143">
        <f>INT(ABS(FO_Candidato[[#This Row],[LONGITUDE_P2]]))</f>
        <v>47</v>
      </c>
      <c r="AV143">
        <f>INT((ABS(FO_Candidato[[#This Row],[LONGITUDE_P2]])-INT(ABS(FO_Candidato[[#This Row],[LONGITUDE_P2]])))*60)</f>
        <v>45</v>
      </c>
      <c r="AW143" s="73">
        <f t="shared" si="5"/>
        <v>33.31</v>
      </c>
      <c r="AX143" t="str">
        <f>SUBSTITUTE(TEXT(FO_Candidato[[#This Row],[LONGITUDE_P5]],"0,00"),",",".")</f>
        <v>33.31</v>
      </c>
      <c r="AY143" t="str">
        <f>FO_Candidato[[#This Row],[LONGITUDE_P3]]&amp;"°"&amp;FO_Candidato[[#This Row],[LONGITUDE_P4]]&amp;"'"&amp;FO_Candidato[[#This Row],[LONGITUDE - P6]]&amp;"""S"</f>
        <v>47°45'33.31"S</v>
      </c>
    </row>
    <row r="144" spans="1:51" x14ac:dyDescent="0.3">
      <c r="A144" t="s">
        <v>24908</v>
      </c>
      <c r="B144" t="s">
        <v>23809</v>
      </c>
      <c r="C144" t="s">
        <v>308</v>
      </c>
      <c r="D144" t="s">
        <v>24909</v>
      </c>
      <c r="E144" t="s">
        <v>24909</v>
      </c>
      <c r="F144" t="s">
        <v>24910</v>
      </c>
      <c r="G144" t="s">
        <v>23812</v>
      </c>
      <c r="I144" t="s">
        <v>23813</v>
      </c>
      <c r="J144" t="s">
        <v>23814</v>
      </c>
      <c r="K144" t="s">
        <v>24911</v>
      </c>
      <c r="L144" t="s">
        <v>3632</v>
      </c>
      <c r="M144" t="s">
        <v>23816</v>
      </c>
      <c r="N144" t="s">
        <v>24912</v>
      </c>
      <c r="O144" t="s">
        <v>24913</v>
      </c>
      <c r="P144" t="s">
        <v>24914</v>
      </c>
      <c r="Q144" t="s">
        <v>23820</v>
      </c>
      <c r="R144" t="s">
        <v>24915</v>
      </c>
      <c r="S144" t="s">
        <v>24916</v>
      </c>
      <c r="T144" t="s">
        <v>24917</v>
      </c>
      <c r="U144" t="s">
        <v>23823</v>
      </c>
      <c r="V144">
        <v>60</v>
      </c>
      <c r="W144">
        <v>-25602817</v>
      </c>
      <c r="X144">
        <v>-48605308</v>
      </c>
      <c r="Y144">
        <v>13</v>
      </c>
      <c r="Z144" t="s">
        <v>24189</v>
      </c>
      <c r="AA144" t="s">
        <v>107</v>
      </c>
      <c r="AB144" t="s">
        <v>23825</v>
      </c>
      <c r="AC144">
        <v>3000</v>
      </c>
      <c r="AD144" t="s">
        <v>23823</v>
      </c>
      <c r="AE144" t="s">
        <v>3632</v>
      </c>
      <c r="AF144" t="s">
        <v>3632</v>
      </c>
      <c r="AG144" t="s">
        <v>3632</v>
      </c>
      <c r="AH144" t="s">
        <v>24918</v>
      </c>
      <c r="AI144" t="s">
        <v>23827</v>
      </c>
      <c r="AJ144" t="s">
        <v>24919</v>
      </c>
      <c r="AL144">
        <f>VALUE(TRIM(FO_Candidato[[#This Row],[1.21 Latitude]]))</f>
        <v>-25602817</v>
      </c>
      <c r="AM144">
        <f>FO_Candidato[[#This Row],[LATITUDE_P1]]/1000000</f>
        <v>-25.602817000000002</v>
      </c>
      <c r="AN144">
        <f>INT(ABS(FO_Candidato[[#This Row],[LATITUDE_P2]]))</f>
        <v>25</v>
      </c>
      <c r="AO144">
        <f>INT((ABS(FO_Candidato[[#This Row],[LATITUDE_P2]])-INT(ABS(FO_Candidato[[#This Row],[LATITUDE_P2]])))*60)</f>
        <v>36</v>
      </c>
      <c r="AP144" s="73">
        <f t="shared" si="4"/>
        <v>10.14</v>
      </c>
      <c r="AQ144" t="str">
        <f>SUBSTITUTE(TEXT(FO_Candidato[[#This Row],[LATITUDE_P5]],"0,00"),",",".")</f>
        <v>10.14</v>
      </c>
      <c r="AR144" t="str">
        <f>FO_Candidato[[#This Row],[LATITUDE_P3]]&amp;"°"&amp;FO_Candidato[[#This Row],[LATITUDE_P4]]&amp;"'"&amp;FO_Candidato[[#This Row],[LATITUDE - P6]]&amp;"""S"</f>
        <v>25°36'10.14"S</v>
      </c>
      <c r="AS144">
        <f>VALUE(TRIM(FO_Candidato[[#This Row],[longitude]]))</f>
        <v>-48605308</v>
      </c>
      <c r="AT144">
        <f>FO_Candidato[[#This Row],[LONGITUDE_P1]]/1000000</f>
        <v>-48.605308000000001</v>
      </c>
      <c r="AU144">
        <f>INT(ABS(FO_Candidato[[#This Row],[LONGITUDE_P2]]))</f>
        <v>48</v>
      </c>
      <c r="AV144">
        <f>INT((ABS(FO_Candidato[[#This Row],[LONGITUDE_P2]])-INT(ABS(FO_Candidato[[#This Row],[LONGITUDE_P2]])))*60)</f>
        <v>36</v>
      </c>
      <c r="AW144" s="73">
        <f t="shared" si="5"/>
        <v>19.11</v>
      </c>
      <c r="AX144" t="str">
        <f>SUBSTITUTE(TEXT(FO_Candidato[[#This Row],[LONGITUDE_P5]],"0,00"),",",".")</f>
        <v>19.11</v>
      </c>
      <c r="AY144" t="str">
        <f>FO_Candidato[[#This Row],[LONGITUDE_P3]]&amp;"°"&amp;FO_Candidato[[#This Row],[LONGITUDE_P4]]&amp;"'"&amp;FO_Candidato[[#This Row],[LONGITUDE - P6]]&amp;"""S"</f>
        <v>48°36'19.11"S</v>
      </c>
    </row>
    <row r="145" spans="1:51" x14ac:dyDescent="0.3">
      <c r="A145" t="s">
        <v>24920</v>
      </c>
      <c r="B145" t="s">
        <v>23809</v>
      </c>
      <c r="C145" t="s">
        <v>308</v>
      </c>
      <c r="D145" t="s">
        <v>24921</v>
      </c>
      <c r="E145" t="s">
        <v>24921</v>
      </c>
      <c r="F145" t="s">
        <v>24922</v>
      </c>
      <c r="G145" t="s">
        <v>23889</v>
      </c>
      <c r="I145" t="s">
        <v>23813</v>
      </c>
      <c r="K145" t="s">
        <v>24020</v>
      </c>
      <c r="M145" t="s">
        <v>23835</v>
      </c>
      <c r="N145" t="s">
        <v>24757</v>
      </c>
      <c r="U145" t="s">
        <v>23823</v>
      </c>
      <c r="V145">
        <v>60</v>
      </c>
      <c r="W145">
        <v>-25447225</v>
      </c>
      <c r="X145">
        <v>-48771513</v>
      </c>
      <c r="Y145">
        <v>19</v>
      </c>
      <c r="Z145" t="s">
        <v>24923</v>
      </c>
      <c r="AB145" t="s">
        <v>23825</v>
      </c>
      <c r="AD145" t="s">
        <v>1491</v>
      </c>
      <c r="AH145" t="s">
        <v>24924</v>
      </c>
      <c r="AI145" t="s">
        <v>23827</v>
      </c>
      <c r="AJ145" t="s">
        <v>24925</v>
      </c>
      <c r="AL145">
        <f>VALUE(TRIM(FO_Candidato[[#This Row],[1.21 Latitude]]))</f>
        <v>-25447225</v>
      </c>
      <c r="AM145">
        <f>FO_Candidato[[#This Row],[LATITUDE_P1]]/1000000</f>
        <v>-25.447225</v>
      </c>
      <c r="AN145">
        <f>INT(ABS(FO_Candidato[[#This Row],[LATITUDE_P2]]))</f>
        <v>25</v>
      </c>
      <c r="AO145">
        <f>INT((ABS(FO_Candidato[[#This Row],[LATITUDE_P2]])-INT(ABS(FO_Candidato[[#This Row],[LATITUDE_P2]])))*60)</f>
        <v>26</v>
      </c>
      <c r="AP145" s="73">
        <f t="shared" si="4"/>
        <v>50.01</v>
      </c>
      <c r="AQ145" t="str">
        <f>SUBSTITUTE(TEXT(FO_Candidato[[#This Row],[LATITUDE_P5]],"0,00"),",",".")</f>
        <v>50.01</v>
      </c>
      <c r="AR145" t="str">
        <f>FO_Candidato[[#This Row],[LATITUDE_P3]]&amp;"°"&amp;FO_Candidato[[#This Row],[LATITUDE_P4]]&amp;"'"&amp;FO_Candidato[[#This Row],[LATITUDE - P6]]&amp;"""S"</f>
        <v>25°26'50.01"S</v>
      </c>
      <c r="AS145">
        <f>VALUE(TRIM(FO_Candidato[[#This Row],[longitude]]))</f>
        <v>-48771513</v>
      </c>
      <c r="AT145">
        <f>FO_Candidato[[#This Row],[LONGITUDE_P1]]/1000000</f>
        <v>-48.771512999999999</v>
      </c>
      <c r="AU145">
        <f>INT(ABS(FO_Candidato[[#This Row],[LONGITUDE_P2]]))</f>
        <v>48</v>
      </c>
      <c r="AV145">
        <f>INT((ABS(FO_Candidato[[#This Row],[LONGITUDE_P2]])-INT(ABS(FO_Candidato[[#This Row],[LONGITUDE_P2]])))*60)</f>
        <v>46</v>
      </c>
      <c r="AW145" s="73">
        <f t="shared" si="5"/>
        <v>17.45</v>
      </c>
      <c r="AX145" t="str">
        <f>SUBSTITUTE(TEXT(FO_Candidato[[#This Row],[LONGITUDE_P5]],"0,00"),",",".")</f>
        <v>17.45</v>
      </c>
      <c r="AY145" t="str">
        <f>FO_Candidato[[#This Row],[LONGITUDE_P3]]&amp;"°"&amp;FO_Candidato[[#This Row],[LONGITUDE_P4]]&amp;"'"&amp;FO_Candidato[[#This Row],[LONGITUDE - P6]]&amp;"""S"</f>
        <v>48°46'17.45"S</v>
      </c>
    </row>
    <row r="146" spans="1:51" x14ac:dyDescent="0.3">
      <c r="A146" t="s">
        <v>24926</v>
      </c>
      <c r="B146" t="s">
        <v>23809</v>
      </c>
      <c r="C146" t="s">
        <v>308</v>
      </c>
      <c r="D146" t="s">
        <v>24927</v>
      </c>
      <c r="E146" t="s">
        <v>24927</v>
      </c>
      <c r="F146" t="s">
        <v>24928</v>
      </c>
      <c r="G146" t="s">
        <v>23889</v>
      </c>
      <c r="I146" t="s">
        <v>23813</v>
      </c>
      <c r="K146" t="s">
        <v>24020</v>
      </c>
      <c r="M146" t="s">
        <v>23835</v>
      </c>
      <c r="N146" t="s">
        <v>24757</v>
      </c>
      <c r="U146" t="s">
        <v>23823</v>
      </c>
      <c r="V146">
        <v>60</v>
      </c>
      <c r="W146">
        <v>-25670877</v>
      </c>
      <c r="X146">
        <v>-48514772</v>
      </c>
      <c r="Y146">
        <v>4</v>
      </c>
      <c r="Z146" t="s">
        <v>24929</v>
      </c>
      <c r="AB146" t="s">
        <v>23825</v>
      </c>
      <c r="AD146" t="s">
        <v>1491</v>
      </c>
      <c r="AH146" t="s">
        <v>24930</v>
      </c>
      <c r="AI146" t="s">
        <v>23827</v>
      </c>
      <c r="AJ146" t="s">
        <v>24931</v>
      </c>
      <c r="AL146">
        <f>VALUE(TRIM(FO_Candidato[[#This Row],[1.21 Latitude]]))</f>
        <v>-25670877</v>
      </c>
      <c r="AM146">
        <f>FO_Candidato[[#This Row],[LATITUDE_P1]]/1000000</f>
        <v>-25.670877000000001</v>
      </c>
      <c r="AN146">
        <f>INT(ABS(FO_Candidato[[#This Row],[LATITUDE_P2]]))</f>
        <v>25</v>
      </c>
      <c r="AO146">
        <f>INT((ABS(FO_Candidato[[#This Row],[LATITUDE_P2]])-INT(ABS(FO_Candidato[[#This Row],[LATITUDE_P2]])))*60)</f>
        <v>40</v>
      </c>
      <c r="AP146" s="73">
        <f t="shared" si="4"/>
        <v>15.16</v>
      </c>
      <c r="AQ146" t="str">
        <f>SUBSTITUTE(TEXT(FO_Candidato[[#This Row],[LATITUDE_P5]],"0,00"),",",".")</f>
        <v>15.16</v>
      </c>
      <c r="AR146" t="str">
        <f>FO_Candidato[[#This Row],[LATITUDE_P3]]&amp;"°"&amp;FO_Candidato[[#This Row],[LATITUDE_P4]]&amp;"'"&amp;FO_Candidato[[#This Row],[LATITUDE - P6]]&amp;"""S"</f>
        <v>25°40'15.16"S</v>
      </c>
      <c r="AS146">
        <f>VALUE(TRIM(FO_Candidato[[#This Row],[longitude]]))</f>
        <v>-48514772</v>
      </c>
      <c r="AT146">
        <f>FO_Candidato[[#This Row],[LONGITUDE_P1]]/1000000</f>
        <v>-48.514772000000001</v>
      </c>
      <c r="AU146">
        <f>INT(ABS(FO_Candidato[[#This Row],[LONGITUDE_P2]]))</f>
        <v>48</v>
      </c>
      <c r="AV146">
        <f>INT((ABS(FO_Candidato[[#This Row],[LONGITUDE_P2]])-INT(ABS(FO_Candidato[[#This Row],[LONGITUDE_P2]])))*60)</f>
        <v>30</v>
      </c>
      <c r="AW146" s="73">
        <f t="shared" si="5"/>
        <v>53.18</v>
      </c>
      <c r="AX146" t="str">
        <f>SUBSTITUTE(TEXT(FO_Candidato[[#This Row],[LONGITUDE_P5]],"0,00"),",",".")</f>
        <v>53.18</v>
      </c>
      <c r="AY146" t="str">
        <f>FO_Candidato[[#This Row],[LONGITUDE_P3]]&amp;"°"&amp;FO_Candidato[[#This Row],[LONGITUDE_P4]]&amp;"'"&amp;FO_Candidato[[#This Row],[LONGITUDE - P6]]&amp;"""S"</f>
        <v>48°30'53.18"S</v>
      </c>
    </row>
    <row r="147" spans="1:51" x14ac:dyDescent="0.3">
      <c r="A147" t="s">
        <v>24932</v>
      </c>
      <c r="B147" t="s">
        <v>23809</v>
      </c>
      <c r="C147" t="s">
        <v>371</v>
      </c>
      <c r="D147" t="s">
        <v>24933</v>
      </c>
      <c r="E147" t="s">
        <v>24933</v>
      </c>
      <c r="F147" t="s">
        <v>24934</v>
      </c>
      <c r="G147" t="s">
        <v>23846</v>
      </c>
      <c r="I147" t="s">
        <v>23813</v>
      </c>
      <c r="J147" t="s">
        <v>23814</v>
      </c>
      <c r="K147" t="s">
        <v>24935</v>
      </c>
      <c r="L147" t="s">
        <v>148</v>
      </c>
      <c r="M147" t="s">
        <v>23816</v>
      </c>
      <c r="N147" t="s">
        <v>24936</v>
      </c>
      <c r="O147" t="s">
        <v>24937</v>
      </c>
      <c r="P147" t="s">
        <v>24938</v>
      </c>
      <c r="Q147" t="s">
        <v>148</v>
      </c>
      <c r="R147" t="s">
        <v>148</v>
      </c>
      <c r="S147" t="s">
        <v>148</v>
      </c>
      <c r="T147" t="s">
        <v>148</v>
      </c>
      <c r="U147" t="s">
        <v>23823</v>
      </c>
      <c r="V147">
        <v>40</v>
      </c>
      <c r="W147">
        <v>-4371561</v>
      </c>
      <c r="X147">
        <v>-45270383</v>
      </c>
      <c r="Y147">
        <v>46</v>
      </c>
      <c r="Z147" t="s">
        <v>12336</v>
      </c>
      <c r="AB147" t="s">
        <v>23825</v>
      </c>
      <c r="AC147">
        <v>2000</v>
      </c>
      <c r="AD147" t="s">
        <v>23823</v>
      </c>
      <c r="AE147" t="s">
        <v>148</v>
      </c>
      <c r="AF147" t="s">
        <v>24933</v>
      </c>
      <c r="AG147" t="s">
        <v>24934</v>
      </c>
      <c r="AH147" t="s">
        <v>24939</v>
      </c>
      <c r="AI147" t="s">
        <v>23922</v>
      </c>
      <c r="AJ147" t="s">
        <v>24940</v>
      </c>
      <c r="AK147">
        <v>65320000</v>
      </c>
      <c r="AL147">
        <f>VALUE(TRIM(FO_Candidato[[#This Row],[1.21 Latitude]]))</f>
        <v>-4371561</v>
      </c>
      <c r="AM147">
        <f>FO_Candidato[[#This Row],[LATITUDE_P1]]/1000000</f>
        <v>-4.3715609999999998</v>
      </c>
      <c r="AN147">
        <f>INT(ABS(FO_Candidato[[#This Row],[LATITUDE_P2]]))</f>
        <v>4</v>
      </c>
      <c r="AO147">
        <f>INT((ABS(FO_Candidato[[#This Row],[LATITUDE_P2]])-INT(ABS(FO_Candidato[[#This Row],[LATITUDE_P2]])))*60)</f>
        <v>22</v>
      </c>
      <c r="AP147" s="73">
        <f t="shared" si="4"/>
        <v>17.62</v>
      </c>
      <c r="AQ147" t="str">
        <f>SUBSTITUTE(TEXT(FO_Candidato[[#This Row],[LATITUDE_P5]],"0,00"),",",".")</f>
        <v>17.62</v>
      </c>
      <c r="AR147" t="str">
        <f>FO_Candidato[[#This Row],[LATITUDE_P3]]&amp;"°"&amp;FO_Candidato[[#This Row],[LATITUDE_P4]]&amp;"'"&amp;FO_Candidato[[#This Row],[LATITUDE - P6]]&amp;"""S"</f>
        <v>4°22'17.62"S</v>
      </c>
      <c r="AS147">
        <f>VALUE(TRIM(FO_Candidato[[#This Row],[longitude]]))</f>
        <v>-45270383</v>
      </c>
      <c r="AT147">
        <f>FO_Candidato[[#This Row],[LONGITUDE_P1]]/1000000</f>
        <v>-45.270383000000002</v>
      </c>
      <c r="AU147">
        <f>INT(ABS(FO_Candidato[[#This Row],[LONGITUDE_P2]]))</f>
        <v>45</v>
      </c>
      <c r="AV147">
        <f>INT((ABS(FO_Candidato[[#This Row],[LONGITUDE_P2]])-INT(ABS(FO_Candidato[[#This Row],[LONGITUDE_P2]])))*60)</f>
        <v>16</v>
      </c>
      <c r="AW147" s="73">
        <f t="shared" si="5"/>
        <v>13.38</v>
      </c>
      <c r="AX147" t="str">
        <f>SUBSTITUTE(TEXT(FO_Candidato[[#This Row],[LONGITUDE_P5]],"0,00"),",",".")</f>
        <v>13.38</v>
      </c>
      <c r="AY147" t="str">
        <f>FO_Candidato[[#This Row],[LONGITUDE_P3]]&amp;"°"&amp;FO_Candidato[[#This Row],[LONGITUDE_P4]]&amp;"'"&amp;FO_Candidato[[#This Row],[LONGITUDE - P6]]&amp;"""S"</f>
        <v>45°16'13.38"S</v>
      </c>
    </row>
    <row r="148" spans="1:51" x14ac:dyDescent="0.3">
      <c r="A148" t="s">
        <v>24941</v>
      </c>
      <c r="B148" t="s">
        <v>23809</v>
      </c>
      <c r="C148" t="s">
        <v>308</v>
      </c>
      <c r="D148" t="s">
        <v>24942</v>
      </c>
      <c r="E148" t="s">
        <v>24942</v>
      </c>
      <c r="F148" t="s">
        <v>24943</v>
      </c>
      <c r="G148" t="s">
        <v>23953</v>
      </c>
      <c r="I148" t="s">
        <v>23813</v>
      </c>
      <c r="J148" t="s">
        <v>23814</v>
      </c>
      <c r="K148" t="s">
        <v>24944</v>
      </c>
      <c r="L148" t="s">
        <v>148</v>
      </c>
      <c r="M148" t="s">
        <v>23816</v>
      </c>
      <c r="N148" t="s">
        <v>24945</v>
      </c>
      <c r="O148" t="s">
        <v>24946</v>
      </c>
      <c r="P148" t="s">
        <v>24947</v>
      </c>
      <c r="Q148" t="s">
        <v>24948</v>
      </c>
      <c r="R148" t="s">
        <v>148</v>
      </c>
      <c r="S148" t="s">
        <v>148</v>
      </c>
      <c r="T148" t="s">
        <v>24947</v>
      </c>
      <c r="U148" t="s">
        <v>23823</v>
      </c>
      <c r="V148">
        <v>50</v>
      </c>
      <c r="W148">
        <v>-22695282</v>
      </c>
      <c r="X148">
        <v>-45560248</v>
      </c>
      <c r="Y148">
        <v>1719</v>
      </c>
      <c r="Z148" t="s">
        <v>24096</v>
      </c>
      <c r="AB148" t="s">
        <v>23825</v>
      </c>
      <c r="AC148">
        <v>9000</v>
      </c>
      <c r="AD148" t="s">
        <v>23823</v>
      </c>
      <c r="AE148" t="s">
        <v>1532</v>
      </c>
      <c r="AF148" t="s">
        <v>24949</v>
      </c>
      <c r="AG148" t="s">
        <v>24949</v>
      </c>
      <c r="AH148" t="s">
        <v>24946</v>
      </c>
      <c r="AI148" t="s">
        <v>23852</v>
      </c>
      <c r="AJ148" t="s">
        <v>3326</v>
      </c>
      <c r="AL148">
        <f>VALUE(TRIM(FO_Candidato[[#This Row],[1.21 Latitude]]))</f>
        <v>-22695282</v>
      </c>
      <c r="AM148">
        <f>FO_Candidato[[#This Row],[LATITUDE_P1]]/1000000</f>
        <v>-22.695281999999999</v>
      </c>
      <c r="AN148">
        <f>INT(ABS(FO_Candidato[[#This Row],[LATITUDE_P2]]))</f>
        <v>22</v>
      </c>
      <c r="AO148">
        <f>INT((ABS(FO_Candidato[[#This Row],[LATITUDE_P2]])-INT(ABS(FO_Candidato[[#This Row],[LATITUDE_P2]])))*60)</f>
        <v>41</v>
      </c>
      <c r="AP148" s="73">
        <f t="shared" si="4"/>
        <v>43.02</v>
      </c>
      <c r="AQ148" t="str">
        <f>SUBSTITUTE(TEXT(FO_Candidato[[#This Row],[LATITUDE_P5]],"0,00"),",",".")</f>
        <v>43.02</v>
      </c>
      <c r="AR148" t="str">
        <f>FO_Candidato[[#This Row],[LATITUDE_P3]]&amp;"°"&amp;FO_Candidato[[#This Row],[LATITUDE_P4]]&amp;"'"&amp;FO_Candidato[[#This Row],[LATITUDE - P6]]&amp;"""S"</f>
        <v>22°41'43.02"S</v>
      </c>
      <c r="AS148">
        <f>VALUE(TRIM(FO_Candidato[[#This Row],[longitude]]))</f>
        <v>-45560248</v>
      </c>
      <c r="AT148">
        <f>FO_Candidato[[#This Row],[LONGITUDE_P1]]/1000000</f>
        <v>-45.560248000000001</v>
      </c>
      <c r="AU148">
        <f>INT(ABS(FO_Candidato[[#This Row],[LONGITUDE_P2]]))</f>
        <v>45</v>
      </c>
      <c r="AV148">
        <f>INT((ABS(FO_Candidato[[#This Row],[LONGITUDE_P2]])-INT(ABS(FO_Candidato[[#This Row],[LONGITUDE_P2]])))*60)</f>
        <v>33</v>
      </c>
      <c r="AW148" s="73">
        <f t="shared" si="5"/>
        <v>36.89</v>
      </c>
      <c r="AX148" t="str">
        <f>SUBSTITUTE(TEXT(FO_Candidato[[#This Row],[LONGITUDE_P5]],"0,00"),",",".")</f>
        <v>36.89</v>
      </c>
      <c r="AY148" t="str">
        <f>FO_Candidato[[#This Row],[LONGITUDE_P3]]&amp;"°"&amp;FO_Candidato[[#This Row],[LONGITUDE_P4]]&amp;"'"&amp;FO_Candidato[[#This Row],[LONGITUDE - P6]]&amp;"""S"</f>
        <v>45°33'36.89"S</v>
      </c>
    </row>
    <row r="149" spans="1:51" x14ac:dyDescent="0.3">
      <c r="A149" t="s">
        <v>24950</v>
      </c>
      <c r="B149" t="s">
        <v>23809</v>
      </c>
      <c r="C149" t="s">
        <v>308</v>
      </c>
      <c r="D149" t="s">
        <v>24951</v>
      </c>
      <c r="E149" t="s">
        <v>24951</v>
      </c>
      <c r="F149" t="s">
        <v>24952</v>
      </c>
      <c r="G149" t="s">
        <v>23812</v>
      </c>
      <c r="I149" t="s">
        <v>23832</v>
      </c>
      <c r="J149" t="s">
        <v>23814</v>
      </c>
      <c r="K149" t="s">
        <v>24953</v>
      </c>
      <c r="L149" t="s">
        <v>148</v>
      </c>
      <c r="M149" t="s">
        <v>23816</v>
      </c>
      <c r="N149" t="s">
        <v>24954</v>
      </c>
      <c r="O149" t="s">
        <v>24955</v>
      </c>
      <c r="P149" t="s">
        <v>24956</v>
      </c>
      <c r="Q149" t="s">
        <v>24957</v>
      </c>
      <c r="R149" t="s">
        <v>24958</v>
      </c>
      <c r="S149" t="s">
        <v>148</v>
      </c>
      <c r="T149" t="s">
        <v>148</v>
      </c>
      <c r="U149" t="s">
        <v>23823</v>
      </c>
      <c r="V149">
        <v>60</v>
      </c>
      <c r="W149">
        <v>-254283</v>
      </c>
      <c r="X149">
        <v>-5073684</v>
      </c>
      <c r="Y149">
        <v>933</v>
      </c>
      <c r="Z149" t="s">
        <v>23948</v>
      </c>
      <c r="AA149" t="s">
        <v>107</v>
      </c>
      <c r="AB149" t="s">
        <v>23825</v>
      </c>
      <c r="AC149">
        <v>2000</v>
      </c>
      <c r="AD149" t="s">
        <v>1491</v>
      </c>
      <c r="AE149" t="s">
        <v>1532</v>
      </c>
      <c r="AF149" t="s">
        <v>24951</v>
      </c>
      <c r="AG149" t="s">
        <v>24952</v>
      </c>
      <c r="AH149" t="s">
        <v>24955</v>
      </c>
      <c r="AI149" t="s">
        <v>23827</v>
      </c>
      <c r="AJ149" t="s">
        <v>4941</v>
      </c>
      <c r="AK149">
        <v>84502170</v>
      </c>
      <c r="AL149">
        <f>VALUE(TRIM(FO_Candidato[[#This Row],[1.21 Latitude]]))</f>
        <v>-254283</v>
      </c>
      <c r="AM149">
        <f>FO_Candidato[[#This Row],[LATITUDE_P1]]/1000000</f>
        <v>-0.25428299999999998</v>
      </c>
      <c r="AN149">
        <f>INT(ABS(FO_Candidato[[#This Row],[LATITUDE_P2]]))</f>
        <v>0</v>
      </c>
      <c r="AO149">
        <f>INT((ABS(FO_Candidato[[#This Row],[LATITUDE_P2]])-INT(ABS(FO_Candidato[[#This Row],[LATITUDE_P2]])))*60)</f>
        <v>15</v>
      </c>
      <c r="AP149" s="73">
        <f t="shared" si="4"/>
        <v>15.42</v>
      </c>
      <c r="AQ149" t="str">
        <f>SUBSTITUTE(TEXT(FO_Candidato[[#This Row],[LATITUDE_P5]],"0,00"),",",".")</f>
        <v>15.42</v>
      </c>
      <c r="AR149" t="str">
        <f>FO_Candidato[[#This Row],[LATITUDE_P3]]&amp;"°"&amp;FO_Candidato[[#This Row],[LATITUDE_P4]]&amp;"'"&amp;FO_Candidato[[#This Row],[LATITUDE - P6]]&amp;"""S"</f>
        <v>0°15'15.42"S</v>
      </c>
      <c r="AS149">
        <f>VALUE(TRIM(FO_Candidato[[#This Row],[longitude]]))</f>
        <v>-5073684</v>
      </c>
      <c r="AT149">
        <f>FO_Candidato[[#This Row],[LONGITUDE_P1]]/1000000</f>
        <v>-5.0736840000000001</v>
      </c>
      <c r="AU149">
        <f>INT(ABS(FO_Candidato[[#This Row],[LONGITUDE_P2]]))</f>
        <v>5</v>
      </c>
      <c r="AV149">
        <f>INT((ABS(FO_Candidato[[#This Row],[LONGITUDE_P2]])-INT(ABS(FO_Candidato[[#This Row],[LONGITUDE_P2]])))*60)</f>
        <v>4</v>
      </c>
      <c r="AW149" s="73">
        <f t="shared" si="5"/>
        <v>25.26</v>
      </c>
      <c r="AX149" t="str">
        <f>SUBSTITUTE(TEXT(FO_Candidato[[#This Row],[LONGITUDE_P5]],"0,00"),",",".")</f>
        <v>25.26</v>
      </c>
      <c r="AY149" t="str">
        <f>FO_Candidato[[#This Row],[LONGITUDE_P3]]&amp;"°"&amp;FO_Candidato[[#This Row],[LONGITUDE_P4]]&amp;"'"&amp;FO_Candidato[[#This Row],[LONGITUDE - P6]]&amp;"""S"</f>
        <v>5°4'25.26"S</v>
      </c>
    </row>
    <row r="150" spans="1:51" x14ac:dyDescent="0.3">
      <c r="A150" t="s">
        <v>24959</v>
      </c>
      <c r="B150" t="s">
        <v>23809</v>
      </c>
      <c r="C150" t="s">
        <v>127</v>
      </c>
      <c r="D150" t="s">
        <v>24960</v>
      </c>
      <c r="E150" t="s">
        <v>24960</v>
      </c>
      <c r="F150" t="s">
        <v>24961</v>
      </c>
      <c r="G150" t="s">
        <v>23846</v>
      </c>
      <c r="I150" t="s">
        <v>23813</v>
      </c>
      <c r="J150" t="s">
        <v>23814</v>
      </c>
      <c r="K150" t="s">
        <v>24962</v>
      </c>
      <c r="L150" t="s">
        <v>24963</v>
      </c>
      <c r="M150" t="s">
        <v>23816</v>
      </c>
      <c r="N150" t="s">
        <v>24964</v>
      </c>
      <c r="O150" t="s">
        <v>24965</v>
      </c>
      <c r="P150" t="s">
        <v>24966</v>
      </c>
      <c r="Q150" t="s">
        <v>24967</v>
      </c>
      <c r="R150" t="s">
        <v>148</v>
      </c>
      <c r="S150" t="s">
        <v>148</v>
      </c>
      <c r="T150" t="s">
        <v>148</v>
      </c>
      <c r="U150" t="s">
        <v>23823</v>
      </c>
      <c r="V150">
        <v>40</v>
      </c>
      <c r="W150">
        <v>-23548362</v>
      </c>
      <c r="X150">
        <v>-46357955</v>
      </c>
      <c r="Y150">
        <v>849</v>
      </c>
      <c r="Z150" t="s">
        <v>23824</v>
      </c>
      <c r="AA150" t="s">
        <v>107</v>
      </c>
      <c r="AB150" t="s">
        <v>23825</v>
      </c>
      <c r="AD150" t="s">
        <v>23823</v>
      </c>
      <c r="AE150" t="s">
        <v>148</v>
      </c>
      <c r="AF150" t="s">
        <v>24960</v>
      </c>
      <c r="AG150" t="s">
        <v>24961</v>
      </c>
      <c r="AH150" t="s">
        <v>24965</v>
      </c>
      <c r="AI150" t="s">
        <v>23852</v>
      </c>
      <c r="AJ150" t="s">
        <v>24968</v>
      </c>
      <c r="AK150">
        <v>8503000</v>
      </c>
      <c r="AL150">
        <f>VALUE(TRIM(FO_Candidato[[#This Row],[1.21 Latitude]]))</f>
        <v>-23548362</v>
      </c>
      <c r="AM150">
        <f>FO_Candidato[[#This Row],[LATITUDE_P1]]/1000000</f>
        <v>-23.548362000000001</v>
      </c>
      <c r="AN150">
        <f>INT(ABS(FO_Candidato[[#This Row],[LATITUDE_P2]]))</f>
        <v>23</v>
      </c>
      <c r="AO150">
        <f>INT((ABS(FO_Candidato[[#This Row],[LATITUDE_P2]])-INT(ABS(FO_Candidato[[#This Row],[LATITUDE_P2]])))*60)</f>
        <v>32</v>
      </c>
      <c r="AP150" s="73">
        <f t="shared" si="4"/>
        <v>54.1</v>
      </c>
      <c r="AQ150" t="str">
        <f>SUBSTITUTE(TEXT(FO_Candidato[[#This Row],[LATITUDE_P5]],"0,00"),",",".")</f>
        <v>54.10</v>
      </c>
      <c r="AR150" t="str">
        <f>FO_Candidato[[#This Row],[LATITUDE_P3]]&amp;"°"&amp;FO_Candidato[[#This Row],[LATITUDE_P4]]&amp;"'"&amp;FO_Candidato[[#This Row],[LATITUDE - P6]]&amp;"""S"</f>
        <v>23°32'54.10"S</v>
      </c>
      <c r="AS150">
        <f>VALUE(TRIM(FO_Candidato[[#This Row],[longitude]]))</f>
        <v>-46357955</v>
      </c>
      <c r="AT150">
        <f>FO_Candidato[[#This Row],[LONGITUDE_P1]]/1000000</f>
        <v>-46.357954999999997</v>
      </c>
      <c r="AU150">
        <f>INT(ABS(FO_Candidato[[#This Row],[LONGITUDE_P2]]))</f>
        <v>46</v>
      </c>
      <c r="AV150">
        <f>INT((ABS(FO_Candidato[[#This Row],[LONGITUDE_P2]])-INT(ABS(FO_Candidato[[#This Row],[LONGITUDE_P2]])))*60)</f>
        <v>21</v>
      </c>
      <c r="AW150" s="73">
        <f t="shared" si="5"/>
        <v>28.64</v>
      </c>
      <c r="AX150" t="str">
        <f>SUBSTITUTE(TEXT(FO_Candidato[[#This Row],[LONGITUDE_P5]],"0,00"),",",".")</f>
        <v>28.64</v>
      </c>
      <c r="AY150" t="str">
        <f>FO_Candidato[[#This Row],[LONGITUDE_P3]]&amp;"°"&amp;FO_Candidato[[#This Row],[LONGITUDE_P4]]&amp;"'"&amp;FO_Candidato[[#This Row],[LONGITUDE - P6]]&amp;"""S"</f>
        <v>46°21'28.64"S</v>
      </c>
    </row>
    <row r="151" spans="1:51" x14ac:dyDescent="0.3">
      <c r="A151" t="s">
        <v>24969</v>
      </c>
      <c r="B151" t="s">
        <v>23809</v>
      </c>
      <c r="C151" t="s">
        <v>371</v>
      </c>
      <c r="D151" t="s">
        <v>24970</v>
      </c>
      <c r="E151" t="s">
        <v>24970</v>
      </c>
      <c r="F151" t="s">
        <v>24971</v>
      </c>
      <c r="G151" t="s">
        <v>23812</v>
      </c>
      <c r="I151" t="s">
        <v>23832</v>
      </c>
      <c r="J151" t="s">
        <v>23814</v>
      </c>
      <c r="K151" t="s">
        <v>24972</v>
      </c>
      <c r="L151" t="s">
        <v>23977</v>
      </c>
      <c r="M151" t="s">
        <v>23816</v>
      </c>
      <c r="N151" t="s">
        <v>24973</v>
      </c>
      <c r="O151" t="s">
        <v>24974</v>
      </c>
      <c r="P151" t="s">
        <v>24975</v>
      </c>
      <c r="Q151" t="s">
        <v>24022</v>
      </c>
      <c r="R151" t="s">
        <v>3632</v>
      </c>
      <c r="S151" t="s">
        <v>3632</v>
      </c>
      <c r="T151" t="s">
        <v>3632</v>
      </c>
      <c r="U151" t="s">
        <v>23823</v>
      </c>
      <c r="V151">
        <v>60</v>
      </c>
      <c r="W151">
        <v>-25320694</v>
      </c>
      <c r="X151">
        <v>-54163053</v>
      </c>
      <c r="Y151">
        <v>394</v>
      </c>
      <c r="Z151" t="s">
        <v>23824</v>
      </c>
      <c r="AA151" t="s">
        <v>107</v>
      </c>
      <c r="AB151" t="s">
        <v>23825</v>
      </c>
      <c r="AC151">
        <v>2000</v>
      </c>
      <c r="AD151" t="s">
        <v>23823</v>
      </c>
      <c r="AE151" t="s">
        <v>23977</v>
      </c>
      <c r="AF151" t="s">
        <v>23977</v>
      </c>
      <c r="AG151" t="s">
        <v>23977</v>
      </c>
      <c r="AH151" t="s">
        <v>24976</v>
      </c>
      <c r="AI151" t="s">
        <v>23827</v>
      </c>
      <c r="AJ151" t="s">
        <v>24977</v>
      </c>
      <c r="AL151">
        <f>VALUE(TRIM(FO_Candidato[[#This Row],[1.21 Latitude]]))</f>
        <v>-25320694</v>
      </c>
      <c r="AM151">
        <f>FO_Candidato[[#This Row],[LATITUDE_P1]]/1000000</f>
        <v>-25.320694</v>
      </c>
      <c r="AN151">
        <f>INT(ABS(FO_Candidato[[#This Row],[LATITUDE_P2]]))</f>
        <v>25</v>
      </c>
      <c r="AO151">
        <f>INT((ABS(FO_Candidato[[#This Row],[LATITUDE_P2]])-INT(ABS(FO_Candidato[[#This Row],[LATITUDE_P2]])))*60)</f>
        <v>19</v>
      </c>
      <c r="AP151" s="73">
        <f t="shared" si="4"/>
        <v>14.5</v>
      </c>
      <c r="AQ151" t="str">
        <f>SUBSTITUTE(TEXT(FO_Candidato[[#This Row],[LATITUDE_P5]],"0,00"),",",".")</f>
        <v>14.50</v>
      </c>
      <c r="AR151" t="str">
        <f>FO_Candidato[[#This Row],[LATITUDE_P3]]&amp;"°"&amp;FO_Candidato[[#This Row],[LATITUDE_P4]]&amp;"'"&amp;FO_Candidato[[#This Row],[LATITUDE - P6]]&amp;"""S"</f>
        <v>25°19'14.50"S</v>
      </c>
      <c r="AS151">
        <f>VALUE(TRIM(FO_Candidato[[#This Row],[longitude]]))</f>
        <v>-54163053</v>
      </c>
      <c r="AT151">
        <f>FO_Candidato[[#This Row],[LONGITUDE_P1]]/1000000</f>
        <v>-54.163052999999998</v>
      </c>
      <c r="AU151">
        <f>INT(ABS(FO_Candidato[[#This Row],[LONGITUDE_P2]]))</f>
        <v>54</v>
      </c>
      <c r="AV151">
        <f>INT((ABS(FO_Candidato[[#This Row],[LONGITUDE_P2]])-INT(ABS(FO_Candidato[[#This Row],[LONGITUDE_P2]])))*60)</f>
        <v>9</v>
      </c>
      <c r="AW151" s="73">
        <f t="shared" si="5"/>
        <v>46.99</v>
      </c>
      <c r="AX151" t="str">
        <f>SUBSTITUTE(TEXT(FO_Candidato[[#This Row],[LONGITUDE_P5]],"0,00"),",",".")</f>
        <v>46.99</v>
      </c>
      <c r="AY151" t="str">
        <f>FO_Candidato[[#This Row],[LONGITUDE_P3]]&amp;"°"&amp;FO_Candidato[[#This Row],[LONGITUDE_P4]]&amp;"'"&amp;FO_Candidato[[#This Row],[LONGITUDE - P6]]&amp;"""S"</f>
        <v>54°9'46.99"S</v>
      </c>
    </row>
    <row r="152" spans="1:51" x14ac:dyDescent="0.3">
      <c r="A152" t="s">
        <v>24978</v>
      </c>
      <c r="B152" t="s">
        <v>23809</v>
      </c>
      <c r="C152" t="s">
        <v>1148</v>
      </c>
      <c r="D152" t="s">
        <v>24979</v>
      </c>
      <c r="E152" t="s">
        <v>24979</v>
      </c>
      <c r="F152" t="s">
        <v>24980</v>
      </c>
      <c r="G152" t="s">
        <v>24981</v>
      </c>
      <c r="I152" t="s">
        <v>23813</v>
      </c>
      <c r="J152" t="s">
        <v>23814</v>
      </c>
      <c r="K152" t="s">
        <v>24982</v>
      </c>
      <c r="L152" t="s">
        <v>148</v>
      </c>
      <c r="M152" t="s">
        <v>23816</v>
      </c>
      <c r="N152" t="s">
        <v>24983</v>
      </c>
      <c r="P152" t="s">
        <v>24984</v>
      </c>
      <c r="R152" t="s">
        <v>148</v>
      </c>
      <c r="S152" t="s">
        <v>148</v>
      </c>
      <c r="T152" t="s">
        <v>148</v>
      </c>
      <c r="U152" t="s">
        <v>23823</v>
      </c>
      <c r="V152">
        <v>40</v>
      </c>
      <c r="W152">
        <v>-16715307</v>
      </c>
      <c r="X152">
        <v>-49138802</v>
      </c>
      <c r="Y152">
        <v>756</v>
      </c>
      <c r="Z152" t="s">
        <v>23957</v>
      </c>
      <c r="AA152" t="s">
        <v>213</v>
      </c>
      <c r="AB152" t="s">
        <v>23825</v>
      </c>
      <c r="AC152">
        <v>6000</v>
      </c>
      <c r="AD152" t="s">
        <v>23823</v>
      </c>
      <c r="AE152" t="s">
        <v>148</v>
      </c>
      <c r="AF152" t="s">
        <v>148</v>
      </c>
      <c r="AG152" t="s">
        <v>148</v>
      </c>
      <c r="AH152" t="s">
        <v>24985</v>
      </c>
      <c r="AI152" t="s">
        <v>24041</v>
      </c>
      <c r="AJ152" t="s">
        <v>24986</v>
      </c>
      <c r="AL152">
        <f>VALUE(TRIM(FO_Candidato[[#This Row],[1.21 Latitude]]))</f>
        <v>-16715307</v>
      </c>
      <c r="AM152">
        <f>FO_Candidato[[#This Row],[LATITUDE_P1]]/1000000</f>
        <v>-16.715306999999999</v>
      </c>
      <c r="AN152">
        <f>INT(ABS(FO_Candidato[[#This Row],[LATITUDE_P2]]))</f>
        <v>16</v>
      </c>
      <c r="AO152">
        <f>INT((ABS(FO_Candidato[[#This Row],[LATITUDE_P2]])-INT(ABS(FO_Candidato[[#This Row],[LATITUDE_P2]])))*60)</f>
        <v>42</v>
      </c>
      <c r="AP152" s="73">
        <f t="shared" si="4"/>
        <v>55.11</v>
      </c>
      <c r="AQ152" t="str">
        <f>SUBSTITUTE(TEXT(FO_Candidato[[#This Row],[LATITUDE_P5]],"0,00"),",",".")</f>
        <v>55.11</v>
      </c>
      <c r="AR152" t="str">
        <f>FO_Candidato[[#This Row],[LATITUDE_P3]]&amp;"°"&amp;FO_Candidato[[#This Row],[LATITUDE_P4]]&amp;"'"&amp;FO_Candidato[[#This Row],[LATITUDE - P6]]&amp;"""S"</f>
        <v>16°42'55.11"S</v>
      </c>
      <c r="AS152">
        <f>VALUE(TRIM(FO_Candidato[[#This Row],[longitude]]))</f>
        <v>-49138802</v>
      </c>
      <c r="AT152">
        <f>FO_Candidato[[#This Row],[LONGITUDE_P1]]/1000000</f>
        <v>-49.138801999999998</v>
      </c>
      <c r="AU152">
        <f>INT(ABS(FO_Candidato[[#This Row],[LONGITUDE_P2]]))</f>
        <v>49</v>
      </c>
      <c r="AV152">
        <f>INT((ABS(FO_Candidato[[#This Row],[LONGITUDE_P2]])-INT(ABS(FO_Candidato[[#This Row],[LONGITUDE_P2]])))*60)</f>
        <v>8</v>
      </c>
      <c r="AW152" s="73">
        <f t="shared" si="5"/>
        <v>19.690000000000001</v>
      </c>
      <c r="AX152" t="str">
        <f>SUBSTITUTE(TEXT(FO_Candidato[[#This Row],[LONGITUDE_P5]],"0,00"),",",".")</f>
        <v>19.69</v>
      </c>
      <c r="AY152" t="str">
        <f>FO_Candidato[[#This Row],[LONGITUDE_P3]]&amp;"°"&amp;FO_Candidato[[#This Row],[LONGITUDE_P4]]&amp;"'"&amp;FO_Candidato[[#This Row],[LONGITUDE - P6]]&amp;"""S"</f>
        <v>49°8'19.69"S</v>
      </c>
    </row>
    <row r="153" spans="1:51" x14ac:dyDescent="0.3">
      <c r="A153" t="s">
        <v>24987</v>
      </c>
      <c r="B153" t="s">
        <v>23809</v>
      </c>
      <c r="C153" t="s">
        <v>127</v>
      </c>
      <c r="D153" t="s">
        <v>3401</v>
      </c>
      <c r="E153" t="s">
        <v>3401</v>
      </c>
      <c r="F153" t="s">
        <v>3402</v>
      </c>
      <c r="G153" t="s">
        <v>23846</v>
      </c>
      <c r="I153" t="s">
        <v>23813</v>
      </c>
      <c r="J153" t="s">
        <v>23833</v>
      </c>
      <c r="K153" t="s">
        <v>24988</v>
      </c>
      <c r="L153" t="s">
        <v>148</v>
      </c>
      <c r="M153" t="s">
        <v>23835</v>
      </c>
      <c r="N153" t="s">
        <v>24989</v>
      </c>
      <c r="O153" t="s">
        <v>24990</v>
      </c>
      <c r="P153" t="s">
        <v>24991</v>
      </c>
      <c r="Q153" t="s">
        <v>24992</v>
      </c>
      <c r="R153" t="s">
        <v>24993</v>
      </c>
      <c r="S153" t="s">
        <v>24990</v>
      </c>
      <c r="T153" t="s">
        <v>24991</v>
      </c>
      <c r="U153" t="s">
        <v>23823</v>
      </c>
      <c r="V153">
        <v>40</v>
      </c>
      <c r="W153">
        <v>-22707643</v>
      </c>
      <c r="X153">
        <v>-47607143</v>
      </c>
      <c r="Y153">
        <v>575</v>
      </c>
      <c r="Z153" t="s">
        <v>23824</v>
      </c>
      <c r="AB153" t="s">
        <v>23825</v>
      </c>
      <c r="AC153">
        <v>15000</v>
      </c>
      <c r="AD153" t="s">
        <v>23823</v>
      </c>
      <c r="AE153" t="s">
        <v>1532</v>
      </c>
      <c r="AF153" t="s">
        <v>3401</v>
      </c>
      <c r="AG153" t="s">
        <v>3402</v>
      </c>
      <c r="AH153" t="s">
        <v>24990</v>
      </c>
      <c r="AI153" t="s">
        <v>23852</v>
      </c>
      <c r="AJ153" t="s">
        <v>250</v>
      </c>
      <c r="AL153">
        <f>VALUE(TRIM(FO_Candidato[[#This Row],[1.21 Latitude]]))</f>
        <v>-22707643</v>
      </c>
      <c r="AM153">
        <f>FO_Candidato[[#This Row],[LATITUDE_P1]]/1000000</f>
        <v>-22.707643000000001</v>
      </c>
      <c r="AN153">
        <f>INT(ABS(FO_Candidato[[#This Row],[LATITUDE_P2]]))</f>
        <v>22</v>
      </c>
      <c r="AO153">
        <f>INT((ABS(FO_Candidato[[#This Row],[LATITUDE_P2]])-INT(ABS(FO_Candidato[[#This Row],[LATITUDE_P2]])))*60)</f>
        <v>42</v>
      </c>
      <c r="AP153" s="73">
        <f t="shared" si="4"/>
        <v>27.51</v>
      </c>
      <c r="AQ153" t="str">
        <f>SUBSTITUTE(TEXT(FO_Candidato[[#This Row],[LATITUDE_P5]],"0,00"),",",".")</f>
        <v>27.51</v>
      </c>
      <c r="AR153" t="str">
        <f>FO_Candidato[[#This Row],[LATITUDE_P3]]&amp;"°"&amp;FO_Candidato[[#This Row],[LATITUDE_P4]]&amp;"'"&amp;FO_Candidato[[#This Row],[LATITUDE - P6]]&amp;"""S"</f>
        <v>22°42'27.51"S</v>
      </c>
      <c r="AS153">
        <f>VALUE(TRIM(FO_Candidato[[#This Row],[longitude]]))</f>
        <v>-47607143</v>
      </c>
      <c r="AT153">
        <f>FO_Candidato[[#This Row],[LONGITUDE_P1]]/1000000</f>
        <v>-47.607143000000001</v>
      </c>
      <c r="AU153">
        <f>INT(ABS(FO_Candidato[[#This Row],[LONGITUDE_P2]]))</f>
        <v>47</v>
      </c>
      <c r="AV153">
        <f>INT((ABS(FO_Candidato[[#This Row],[LONGITUDE_P2]])-INT(ABS(FO_Candidato[[#This Row],[LONGITUDE_P2]])))*60)</f>
        <v>36</v>
      </c>
      <c r="AW153" s="73">
        <f t="shared" si="5"/>
        <v>25.71</v>
      </c>
      <c r="AX153" t="str">
        <f>SUBSTITUTE(TEXT(FO_Candidato[[#This Row],[LONGITUDE_P5]],"0,00"),",",".")</f>
        <v>25.71</v>
      </c>
      <c r="AY153" t="str">
        <f>FO_Candidato[[#This Row],[LONGITUDE_P3]]&amp;"°"&amp;FO_Candidato[[#This Row],[LONGITUDE_P4]]&amp;"'"&amp;FO_Candidato[[#This Row],[LONGITUDE - P6]]&amp;"""S"</f>
        <v>47°36'25.71"S</v>
      </c>
    </row>
    <row r="154" spans="1:51" x14ac:dyDescent="0.3">
      <c r="A154" t="s">
        <v>24994</v>
      </c>
      <c r="B154" t="s">
        <v>23809</v>
      </c>
      <c r="C154" t="s">
        <v>308</v>
      </c>
      <c r="D154" t="s">
        <v>24995</v>
      </c>
      <c r="E154" t="s">
        <v>24995</v>
      </c>
      <c r="F154" t="s">
        <v>24996</v>
      </c>
      <c r="G154" t="s">
        <v>23812</v>
      </c>
      <c r="I154" t="s">
        <v>23832</v>
      </c>
      <c r="J154" t="s">
        <v>23814</v>
      </c>
      <c r="K154" t="s">
        <v>24997</v>
      </c>
      <c r="L154" t="s">
        <v>3632</v>
      </c>
      <c r="M154" t="s">
        <v>23816</v>
      </c>
      <c r="N154" t="s">
        <v>24998</v>
      </c>
      <c r="O154" t="s">
        <v>24999</v>
      </c>
      <c r="P154" t="s">
        <v>25000</v>
      </c>
      <c r="Q154" t="s">
        <v>24022</v>
      </c>
      <c r="R154" t="s">
        <v>3632</v>
      </c>
      <c r="S154" t="s">
        <v>3632</v>
      </c>
      <c r="T154" t="s">
        <v>3632</v>
      </c>
      <c r="U154" t="s">
        <v>23823</v>
      </c>
      <c r="V154">
        <v>30</v>
      </c>
      <c r="W154">
        <v>-19968689</v>
      </c>
      <c r="X154">
        <v>-41058186</v>
      </c>
      <c r="Y154">
        <v>219</v>
      </c>
      <c r="Z154" t="s">
        <v>23824</v>
      </c>
      <c r="AB154" t="s">
        <v>23825</v>
      </c>
      <c r="AC154">
        <v>1500</v>
      </c>
      <c r="AD154" t="s">
        <v>23823</v>
      </c>
      <c r="AE154" t="s">
        <v>3632</v>
      </c>
      <c r="AF154" t="s">
        <v>3632</v>
      </c>
      <c r="AG154" t="s">
        <v>3632</v>
      </c>
      <c r="AH154" t="s">
        <v>25001</v>
      </c>
      <c r="AI154" t="s">
        <v>24220</v>
      </c>
      <c r="AJ154" t="s">
        <v>25002</v>
      </c>
      <c r="AL154">
        <f>VALUE(TRIM(FO_Candidato[[#This Row],[1.21 Latitude]]))</f>
        <v>-19968689</v>
      </c>
      <c r="AM154">
        <f>FO_Candidato[[#This Row],[LATITUDE_P1]]/1000000</f>
        <v>-19.968689000000001</v>
      </c>
      <c r="AN154">
        <f>INT(ABS(FO_Candidato[[#This Row],[LATITUDE_P2]]))</f>
        <v>19</v>
      </c>
      <c r="AO154">
        <f>INT((ABS(FO_Candidato[[#This Row],[LATITUDE_P2]])-INT(ABS(FO_Candidato[[#This Row],[LATITUDE_P2]])))*60)</f>
        <v>58</v>
      </c>
      <c r="AP154" s="73">
        <f t="shared" si="4"/>
        <v>7.28</v>
      </c>
      <c r="AQ154" t="str">
        <f>SUBSTITUTE(TEXT(FO_Candidato[[#This Row],[LATITUDE_P5]],"0,00"),",",".")</f>
        <v>7.28</v>
      </c>
      <c r="AR154" t="str">
        <f>FO_Candidato[[#This Row],[LATITUDE_P3]]&amp;"°"&amp;FO_Candidato[[#This Row],[LATITUDE_P4]]&amp;"'"&amp;FO_Candidato[[#This Row],[LATITUDE - P6]]&amp;"""S"</f>
        <v>19°58'7.28"S</v>
      </c>
      <c r="AS154">
        <f>VALUE(TRIM(FO_Candidato[[#This Row],[longitude]]))</f>
        <v>-41058186</v>
      </c>
      <c r="AT154">
        <f>FO_Candidato[[#This Row],[LONGITUDE_P1]]/1000000</f>
        <v>-41.058185999999999</v>
      </c>
      <c r="AU154">
        <f>INT(ABS(FO_Candidato[[#This Row],[LONGITUDE_P2]]))</f>
        <v>41</v>
      </c>
      <c r="AV154">
        <f>INT((ABS(FO_Candidato[[#This Row],[LONGITUDE_P2]])-INT(ABS(FO_Candidato[[#This Row],[LONGITUDE_P2]])))*60)</f>
        <v>3</v>
      </c>
      <c r="AW154" s="73">
        <f t="shared" si="5"/>
        <v>29.47</v>
      </c>
      <c r="AX154" t="str">
        <f>SUBSTITUTE(TEXT(FO_Candidato[[#This Row],[LONGITUDE_P5]],"0,00"),",",".")</f>
        <v>29.47</v>
      </c>
      <c r="AY154" t="str">
        <f>FO_Candidato[[#This Row],[LONGITUDE_P3]]&amp;"°"&amp;FO_Candidato[[#This Row],[LONGITUDE_P4]]&amp;"'"&amp;FO_Candidato[[#This Row],[LONGITUDE - P6]]&amp;"""S"</f>
        <v>41°3'29.47"S</v>
      </c>
    </row>
    <row r="155" spans="1:51" x14ac:dyDescent="0.3">
      <c r="A155" t="s">
        <v>25003</v>
      </c>
      <c r="B155" t="s">
        <v>23809</v>
      </c>
      <c r="C155" t="s">
        <v>2044</v>
      </c>
      <c r="D155" t="s">
        <v>7981</v>
      </c>
      <c r="E155" t="s">
        <v>7981</v>
      </c>
      <c r="F155" t="s">
        <v>7982</v>
      </c>
      <c r="G155" t="s">
        <v>23889</v>
      </c>
      <c r="I155" t="s">
        <v>23813</v>
      </c>
      <c r="K155" t="s">
        <v>25004</v>
      </c>
      <c r="M155" t="s">
        <v>23835</v>
      </c>
      <c r="N155" t="s">
        <v>24267</v>
      </c>
      <c r="U155" t="s">
        <v>23823</v>
      </c>
      <c r="V155">
        <v>60</v>
      </c>
      <c r="W155">
        <v>-21820018</v>
      </c>
      <c r="X155">
        <v>-52575444</v>
      </c>
      <c r="Y155">
        <v>397</v>
      </c>
      <c r="Z155" t="s">
        <v>25005</v>
      </c>
      <c r="AB155" t="s">
        <v>23825</v>
      </c>
      <c r="AD155" t="s">
        <v>1491</v>
      </c>
      <c r="AH155" t="s">
        <v>25006</v>
      </c>
      <c r="AI155" t="s">
        <v>24270</v>
      </c>
      <c r="AJ155" t="s">
        <v>25007</v>
      </c>
      <c r="AL155">
        <f>VALUE(TRIM(FO_Candidato[[#This Row],[1.21 Latitude]]))</f>
        <v>-21820018</v>
      </c>
      <c r="AM155">
        <f>FO_Candidato[[#This Row],[LATITUDE_P1]]/1000000</f>
        <v>-21.820018000000001</v>
      </c>
      <c r="AN155">
        <f>INT(ABS(FO_Candidato[[#This Row],[LATITUDE_P2]]))</f>
        <v>21</v>
      </c>
      <c r="AO155">
        <f>INT((ABS(FO_Candidato[[#This Row],[LATITUDE_P2]])-INT(ABS(FO_Candidato[[#This Row],[LATITUDE_P2]])))*60)</f>
        <v>49</v>
      </c>
      <c r="AP155" s="73">
        <f t="shared" si="4"/>
        <v>12.06</v>
      </c>
      <c r="AQ155" t="str">
        <f>SUBSTITUTE(TEXT(FO_Candidato[[#This Row],[LATITUDE_P5]],"0,00"),",",".")</f>
        <v>12.06</v>
      </c>
      <c r="AR155" t="str">
        <f>FO_Candidato[[#This Row],[LATITUDE_P3]]&amp;"°"&amp;FO_Candidato[[#This Row],[LATITUDE_P4]]&amp;"'"&amp;FO_Candidato[[#This Row],[LATITUDE - P6]]&amp;"""S"</f>
        <v>21°49'12.06"S</v>
      </c>
      <c r="AS155">
        <f>VALUE(TRIM(FO_Candidato[[#This Row],[longitude]]))</f>
        <v>-52575444</v>
      </c>
      <c r="AT155">
        <f>FO_Candidato[[#This Row],[LONGITUDE_P1]]/1000000</f>
        <v>-52.575443999999997</v>
      </c>
      <c r="AU155">
        <f>INT(ABS(FO_Candidato[[#This Row],[LONGITUDE_P2]]))</f>
        <v>52</v>
      </c>
      <c r="AV155">
        <f>INT((ABS(FO_Candidato[[#This Row],[LONGITUDE_P2]])-INT(ABS(FO_Candidato[[#This Row],[LONGITUDE_P2]])))*60)</f>
        <v>34</v>
      </c>
      <c r="AW155" s="73">
        <f t="shared" si="5"/>
        <v>31.6</v>
      </c>
      <c r="AX155" t="str">
        <f>SUBSTITUTE(TEXT(FO_Candidato[[#This Row],[LONGITUDE_P5]],"0,00"),",",".")</f>
        <v>31.60</v>
      </c>
      <c r="AY155" t="str">
        <f>FO_Candidato[[#This Row],[LONGITUDE_P3]]&amp;"°"&amp;FO_Candidato[[#This Row],[LONGITUDE_P4]]&amp;"'"&amp;FO_Candidato[[#This Row],[LONGITUDE - P6]]&amp;"""S"</f>
        <v>52°34'31.60"S</v>
      </c>
    </row>
    <row r="156" spans="1:51" x14ac:dyDescent="0.3">
      <c r="A156" t="s">
        <v>25008</v>
      </c>
      <c r="B156" t="s">
        <v>23809</v>
      </c>
      <c r="C156" t="s">
        <v>308</v>
      </c>
      <c r="D156" t="s">
        <v>25009</v>
      </c>
      <c r="E156" t="s">
        <v>25009</v>
      </c>
      <c r="F156" t="s">
        <v>25010</v>
      </c>
      <c r="G156" t="s">
        <v>23812</v>
      </c>
      <c r="I156" t="s">
        <v>23832</v>
      </c>
      <c r="J156" t="s">
        <v>23814</v>
      </c>
      <c r="K156" t="s">
        <v>23943</v>
      </c>
      <c r="L156" t="s">
        <v>148</v>
      </c>
      <c r="M156" t="s">
        <v>23835</v>
      </c>
      <c r="N156" t="s">
        <v>25011</v>
      </c>
      <c r="O156" t="s">
        <v>25012</v>
      </c>
      <c r="P156" t="s">
        <v>25013</v>
      </c>
      <c r="Q156" t="s">
        <v>23820</v>
      </c>
      <c r="R156" t="s">
        <v>25014</v>
      </c>
      <c r="S156" t="s">
        <v>25015</v>
      </c>
      <c r="T156" t="s">
        <v>25013</v>
      </c>
      <c r="U156" t="s">
        <v>23823</v>
      </c>
      <c r="V156">
        <v>40</v>
      </c>
      <c r="W156">
        <v>-3767278</v>
      </c>
      <c r="X156">
        <v>-4450875</v>
      </c>
      <c r="Y156">
        <v>38</v>
      </c>
      <c r="Z156" t="s">
        <v>148</v>
      </c>
      <c r="AB156" t="s">
        <v>23825</v>
      </c>
      <c r="AC156">
        <v>1800</v>
      </c>
      <c r="AD156" t="s">
        <v>23823</v>
      </c>
      <c r="AE156" t="s">
        <v>148</v>
      </c>
      <c r="AF156" t="s">
        <v>148</v>
      </c>
      <c r="AG156" t="s">
        <v>148</v>
      </c>
      <c r="AH156" t="s">
        <v>25016</v>
      </c>
      <c r="AI156" t="s">
        <v>23922</v>
      </c>
      <c r="AJ156" t="s">
        <v>25017</v>
      </c>
      <c r="AL156">
        <f>VALUE(TRIM(FO_Candidato[[#This Row],[1.21 Latitude]]))</f>
        <v>-3767278</v>
      </c>
      <c r="AM156">
        <f>FO_Candidato[[#This Row],[LATITUDE_P1]]/1000000</f>
        <v>-3.7672780000000001</v>
      </c>
      <c r="AN156">
        <f>INT(ABS(FO_Candidato[[#This Row],[LATITUDE_P2]]))</f>
        <v>3</v>
      </c>
      <c r="AO156">
        <f>INT((ABS(FO_Candidato[[#This Row],[LATITUDE_P2]])-INT(ABS(FO_Candidato[[#This Row],[LATITUDE_P2]])))*60)</f>
        <v>46</v>
      </c>
      <c r="AP156" s="73">
        <f t="shared" si="4"/>
        <v>2.2000000000000002</v>
      </c>
      <c r="AQ156" t="str">
        <f>SUBSTITUTE(TEXT(FO_Candidato[[#This Row],[LATITUDE_P5]],"0,00"),",",".")</f>
        <v>2.20</v>
      </c>
      <c r="AR156" t="str">
        <f>FO_Candidato[[#This Row],[LATITUDE_P3]]&amp;"°"&amp;FO_Candidato[[#This Row],[LATITUDE_P4]]&amp;"'"&amp;FO_Candidato[[#This Row],[LATITUDE - P6]]&amp;"""S"</f>
        <v>3°46'2.20"S</v>
      </c>
      <c r="AS156">
        <f>VALUE(TRIM(FO_Candidato[[#This Row],[longitude]]))</f>
        <v>-4450875</v>
      </c>
      <c r="AT156">
        <f>FO_Candidato[[#This Row],[LONGITUDE_P1]]/1000000</f>
        <v>-4.4508749999999999</v>
      </c>
      <c r="AU156">
        <f>INT(ABS(FO_Candidato[[#This Row],[LONGITUDE_P2]]))</f>
        <v>4</v>
      </c>
      <c r="AV156">
        <f>INT((ABS(FO_Candidato[[#This Row],[LONGITUDE_P2]])-INT(ABS(FO_Candidato[[#This Row],[LONGITUDE_P2]])))*60)</f>
        <v>27</v>
      </c>
      <c r="AW156" s="73">
        <f t="shared" si="5"/>
        <v>3.15</v>
      </c>
      <c r="AX156" t="str">
        <f>SUBSTITUTE(TEXT(FO_Candidato[[#This Row],[LONGITUDE_P5]],"0,00"),",",".")</f>
        <v>3.15</v>
      </c>
      <c r="AY156" t="str">
        <f>FO_Candidato[[#This Row],[LONGITUDE_P3]]&amp;"°"&amp;FO_Candidato[[#This Row],[LONGITUDE_P4]]&amp;"'"&amp;FO_Candidato[[#This Row],[LONGITUDE - P6]]&amp;"""S"</f>
        <v>4°27'3.15"S</v>
      </c>
    </row>
    <row r="157" spans="1:51" x14ac:dyDescent="0.3">
      <c r="A157" t="s">
        <v>25018</v>
      </c>
      <c r="B157" t="s">
        <v>23809</v>
      </c>
      <c r="C157" t="s">
        <v>308</v>
      </c>
      <c r="D157" t="s">
        <v>23914</v>
      </c>
      <c r="E157" t="s">
        <v>23914</v>
      </c>
      <c r="F157" t="s">
        <v>23915</v>
      </c>
      <c r="G157" t="s">
        <v>23812</v>
      </c>
      <c r="I157" t="s">
        <v>23832</v>
      </c>
      <c r="J157" t="s">
        <v>23814</v>
      </c>
      <c r="K157" t="s">
        <v>23916</v>
      </c>
      <c r="L157" t="s">
        <v>148</v>
      </c>
      <c r="M157" t="s">
        <v>23835</v>
      </c>
      <c r="N157" t="s">
        <v>25019</v>
      </c>
      <c r="O157" t="s">
        <v>25020</v>
      </c>
      <c r="P157" t="s">
        <v>23919</v>
      </c>
      <c r="R157" t="s">
        <v>23917</v>
      </c>
      <c r="S157" t="s">
        <v>23918</v>
      </c>
      <c r="T157" t="s">
        <v>25021</v>
      </c>
      <c r="U157" t="s">
        <v>23823</v>
      </c>
      <c r="V157">
        <v>40</v>
      </c>
      <c r="W157">
        <v>-3128972</v>
      </c>
      <c r="X157">
        <v>-43564694</v>
      </c>
      <c r="Y157">
        <v>92</v>
      </c>
      <c r="Z157" t="s">
        <v>148</v>
      </c>
      <c r="AB157" t="s">
        <v>23825</v>
      </c>
      <c r="AC157">
        <v>2000</v>
      </c>
      <c r="AD157" t="s">
        <v>23823</v>
      </c>
      <c r="AE157" t="s">
        <v>148</v>
      </c>
      <c r="AF157" t="s">
        <v>148</v>
      </c>
      <c r="AG157" t="s">
        <v>148</v>
      </c>
      <c r="AH157" t="s">
        <v>23921</v>
      </c>
      <c r="AI157" t="s">
        <v>23922</v>
      </c>
      <c r="AJ157" t="s">
        <v>25022</v>
      </c>
      <c r="AL157">
        <f>VALUE(TRIM(FO_Candidato[[#This Row],[1.21 Latitude]]))</f>
        <v>-3128972</v>
      </c>
      <c r="AM157">
        <f>FO_Candidato[[#This Row],[LATITUDE_P1]]/1000000</f>
        <v>-3.1289720000000001</v>
      </c>
      <c r="AN157">
        <f>INT(ABS(FO_Candidato[[#This Row],[LATITUDE_P2]]))</f>
        <v>3</v>
      </c>
      <c r="AO157">
        <f>INT((ABS(FO_Candidato[[#This Row],[LATITUDE_P2]])-INT(ABS(FO_Candidato[[#This Row],[LATITUDE_P2]])))*60)</f>
        <v>7</v>
      </c>
      <c r="AP157" s="73">
        <f t="shared" si="4"/>
        <v>44.3</v>
      </c>
      <c r="AQ157" t="str">
        <f>SUBSTITUTE(TEXT(FO_Candidato[[#This Row],[LATITUDE_P5]],"0,00"),",",".")</f>
        <v>44.30</v>
      </c>
      <c r="AR157" t="str">
        <f>FO_Candidato[[#This Row],[LATITUDE_P3]]&amp;"°"&amp;FO_Candidato[[#This Row],[LATITUDE_P4]]&amp;"'"&amp;FO_Candidato[[#This Row],[LATITUDE - P6]]&amp;"""S"</f>
        <v>3°7'44.30"S</v>
      </c>
      <c r="AS157">
        <f>VALUE(TRIM(FO_Candidato[[#This Row],[longitude]]))</f>
        <v>-43564694</v>
      </c>
      <c r="AT157">
        <f>FO_Candidato[[#This Row],[LONGITUDE_P1]]/1000000</f>
        <v>-43.564694000000003</v>
      </c>
      <c r="AU157">
        <f>INT(ABS(FO_Candidato[[#This Row],[LONGITUDE_P2]]))</f>
        <v>43</v>
      </c>
      <c r="AV157">
        <f>INT((ABS(FO_Candidato[[#This Row],[LONGITUDE_P2]])-INT(ABS(FO_Candidato[[#This Row],[LONGITUDE_P2]])))*60)</f>
        <v>33</v>
      </c>
      <c r="AW157" s="73">
        <f t="shared" si="5"/>
        <v>52.9</v>
      </c>
      <c r="AX157" t="str">
        <f>SUBSTITUTE(TEXT(FO_Candidato[[#This Row],[LONGITUDE_P5]],"0,00"),",",".")</f>
        <v>52.90</v>
      </c>
      <c r="AY157" t="str">
        <f>FO_Candidato[[#This Row],[LONGITUDE_P3]]&amp;"°"&amp;FO_Candidato[[#This Row],[LONGITUDE_P4]]&amp;"'"&amp;FO_Candidato[[#This Row],[LONGITUDE - P6]]&amp;"""S"</f>
        <v>43°33'52.90"S</v>
      </c>
    </row>
    <row r="158" spans="1:51" x14ac:dyDescent="0.3">
      <c r="A158" t="s">
        <v>25023</v>
      </c>
      <c r="B158" t="s">
        <v>23809</v>
      </c>
      <c r="C158" t="s">
        <v>16868</v>
      </c>
      <c r="D158" t="s">
        <v>16884</v>
      </c>
      <c r="E158" t="s">
        <v>16884</v>
      </c>
      <c r="F158" t="s">
        <v>16886</v>
      </c>
      <c r="G158" t="s">
        <v>23889</v>
      </c>
      <c r="I158" t="s">
        <v>23813</v>
      </c>
      <c r="K158" t="s">
        <v>24074</v>
      </c>
      <c r="M158" t="s">
        <v>23816</v>
      </c>
      <c r="N158" t="s">
        <v>25024</v>
      </c>
      <c r="U158" t="s">
        <v>23823</v>
      </c>
      <c r="V158">
        <v>60</v>
      </c>
      <c r="W158">
        <v>-23829452</v>
      </c>
      <c r="X158">
        <v>-51265325</v>
      </c>
      <c r="Y158">
        <v>874</v>
      </c>
      <c r="Z158" t="s">
        <v>25025</v>
      </c>
      <c r="AB158" t="s">
        <v>23825</v>
      </c>
      <c r="AD158" t="s">
        <v>1491</v>
      </c>
      <c r="AH158" t="s">
        <v>25026</v>
      </c>
      <c r="AI158" t="s">
        <v>23827</v>
      </c>
      <c r="AJ158" t="s">
        <v>25027</v>
      </c>
      <c r="AL158">
        <f>VALUE(TRIM(FO_Candidato[[#This Row],[1.21 Latitude]]))</f>
        <v>-23829452</v>
      </c>
      <c r="AM158">
        <f>FO_Candidato[[#This Row],[LATITUDE_P1]]/1000000</f>
        <v>-23.829452</v>
      </c>
      <c r="AN158">
        <f>INT(ABS(FO_Candidato[[#This Row],[LATITUDE_P2]]))</f>
        <v>23</v>
      </c>
      <c r="AO158">
        <f>INT((ABS(FO_Candidato[[#This Row],[LATITUDE_P2]])-INT(ABS(FO_Candidato[[#This Row],[LATITUDE_P2]])))*60)</f>
        <v>49</v>
      </c>
      <c r="AP158" s="73">
        <f t="shared" si="4"/>
        <v>46.03</v>
      </c>
      <c r="AQ158" t="str">
        <f>SUBSTITUTE(TEXT(FO_Candidato[[#This Row],[LATITUDE_P5]],"0,00"),",",".")</f>
        <v>46.03</v>
      </c>
      <c r="AR158" t="str">
        <f>FO_Candidato[[#This Row],[LATITUDE_P3]]&amp;"°"&amp;FO_Candidato[[#This Row],[LATITUDE_P4]]&amp;"'"&amp;FO_Candidato[[#This Row],[LATITUDE - P6]]&amp;"""S"</f>
        <v>23°49'46.03"S</v>
      </c>
      <c r="AS158">
        <f>VALUE(TRIM(FO_Candidato[[#This Row],[longitude]]))</f>
        <v>-51265325</v>
      </c>
      <c r="AT158">
        <f>FO_Candidato[[#This Row],[LONGITUDE_P1]]/1000000</f>
        <v>-51.265324999999997</v>
      </c>
      <c r="AU158">
        <f>INT(ABS(FO_Candidato[[#This Row],[LONGITUDE_P2]]))</f>
        <v>51</v>
      </c>
      <c r="AV158">
        <f>INT((ABS(FO_Candidato[[#This Row],[LONGITUDE_P2]])-INT(ABS(FO_Candidato[[#This Row],[LONGITUDE_P2]])))*60)</f>
        <v>15</v>
      </c>
      <c r="AW158" s="73">
        <f t="shared" si="5"/>
        <v>55.17</v>
      </c>
      <c r="AX158" t="str">
        <f>SUBSTITUTE(TEXT(FO_Candidato[[#This Row],[LONGITUDE_P5]],"0,00"),",",".")</f>
        <v>55.17</v>
      </c>
      <c r="AY158" t="str">
        <f>FO_Candidato[[#This Row],[LONGITUDE_P3]]&amp;"°"&amp;FO_Candidato[[#This Row],[LONGITUDE_P4]]&amp;"'"&amp;FO_Candidato[[#This Row],[LONGITUDE - P6]]&amp;"""S"</f>
        <v>51°15'55.17"S</v>
      </c>
    </row>
    <row r="159" spans="1:51" x14ac:dyDescent="0.3">
      <c r="A159" t="s">
        <v>25028</v>
      </c>
      <c r="B159" t="s">
        <v>23809</v>
      </c>
      <c r="C159" t="s">
        <v>16868</v>
      </c>
      <c r="D159" t="s">
        <v>18264</v>
      </c>
      <c r="E159" t="s">
        <v>18264</v>
      </c>
      <c r="F159" t="s">
        <v>18266</v>
      </c>
      <c r="G159" t="s">
        <v>23889</v>
      </c>
      <c r="I159" t="s">
        <v>23813</v>
      </c>
      <c r="K159" t="s">
        <v>25029</v>
      </c>
      <c r="M159" t="s">
        <v>23835</v>
      </c>
      <c r="N159" t="s">
        <v>24815</v>
      </c>
      <c r="U159" t="s">
        <v>23823</v>
      </c>
      <c r="V159">
        <v>60</v>
      </c>
      <c r="W159">
        <v>-24143092</v>
      </c>
      <c r="X159">
        <v>-51002904</v>
      </c>
      <c r="Y159">
        <v>877</v>
      </c>
      <c r="Z159" t="s">
        <v>25030</v>
      </c>
      <c r="AB159" t="s">
        <v>23825</v>
      </c>
      <c r="AD159" t="s">
        <v>1491</v>
      </c>
      <c r="AH159" t="s">
        <v>25031</v>
      </c>
      <c r="AI159" t="s">
        <v>23827</v>
      </c>
      <c r="AJ159" t="s">
        <v>25032</v>
      </c>
      <c r="AK159">
        <v>84350000</v>
      </c>
      <c r="AL159">
        <f>VALUE(TRIM(FO_Candidato[[#This Row],[1.21 Latitude]]))</f>
        <v>-24143092</v>
      </c>
      <c r="AM159">
        <f>FO_Candidato[[#This Row],[LATITUDE_P1]]/1000000</f>
        <v>-24.143091999999999</v>
      </c>
      <c r="AN159">
        <f>INT(ABS(FO_Candidato[[#This Row],[LATITUDE_P2]]))</f>
        <v>24</v>
      </c>
      <c r="AO159">
        <f>INT((ABS(FO_Candidato[[#This Row],[LATITUDE_P2]])-INT(ABS(FO_Candidato[[#This Row],[LATITUDE_P2]])))*60)</f>
        <v>8</v>
      </c>
      <c r="AP159" s="73">
        <f t="shared" si="4"/>
        <v>35.130000000000003</v>
      </c>
      <c r="AQ159" t="str">
        <f>SUBSTITUTE(TEXT(FO_Candidato[[#This Row],[LATITUDE_P5]],"0,00"),",",".")</f>
        <v>35.13</v>
      </c>
      <c r="AR159" t="str">
        <f>FO_Candidato[[#This Row],[LATITUDE_P3]]&amp;"°"&amp;FO_Candidato[[#This Row],[LATITUDE_P4]]&amp;"'"&amp;FO_Candidato[[#This Row],[LATITUDE - P6]]&amp;"""S"</f>
        <v>24°8'35.13"S</v>
      </c>
      <c r="AS159">
        <f>VALUE(TRIM(FO_Candidato[[#This Row],[longitude]]))</f>
        <v>-51002904</v>
      </c>
      <c r="AT159">
        <f>FO_Candidato[[#This Row],[LONGITUDE_P1]]/1000000</f>
        <v>-51.002904000000001</v>
      </c>
      <c r="AU159">
        <f>INT(ABS(FO_Candidato[[#This Row],[LONGITUDE_P2]]))</f>
        <v>51</v>
      </c>
      <c r="AV159">
        <f>INT((ABS(FO_Candidato[[#This Row],[LONGITUDE_P2]])-INT(ABS(FO_Candidato[[#This Row],[LONGITUDE_P2]])))*60)</f>
        <v>0</v>
      </c>
      <c r="AW159" s="73">
        <f t="shared" si="5"/>
        <v>10.45</v>
      </c>
      <c r="AX159" t="str">
        <f>SUBSTITUTE(TEXT(FO_Candidato[[#This Row],[LONGITUDE_P5]],"0,00"),",",".")</f>
        <v>10.45</v>
      </c>
      <c r="AY159" t="str">
        <f>FO_Candidato[[#This Row],[LONGITUDE_P3]]&amp;"°"&amp;FO_Candidato[[#This Row],[LONGITUDE_P4]]&amp;"'"&amp;FO_Candidato[[#This Row],[LONGITUDE - P6]]&amp;"""S"</f>
        <v>51°0'10.45"S</v>
      </c>
    </row>
    <row r="160" spans="1:51" x14ac:dyDescent="0.3">
      <c r="A160" t="s">
        <v>25033</v>
      </c>
      <c r="B160" t="s">
        <v>23809</v>
      </c>
      <c r="C160" t="s">
        <v>21402</v>
      </c>
      <c r="D160" t="s">
        <v>23483</v>
      </c>
      <c r="E160" t="s">
        <v>23483</v>
      </c>
      <c r="F160" t="s">
        <v>23485</v>
      </c>
      <c r="G160" t="s">
        <v>23889</v>
      </c>
      <c r="I160" t="s">
        <v>23832</v>
      </c>
      <c r="K160" t="s">
        <v>25034</v>
      </c>
      <c r="M160" t="s">
        <v>23835</v>
      </c>
      <c r="N160" t="s">
        <v>24899</v>
      </c>
      <c r="U160" t="s">
        <v>23823</v>
      </c>
      <c r="V160">
        <v>50</v>
      </c>
      <c r="W160">
        <v>-25393559</v>
      </c>
      <c r="X160">
        <v>-48862968</v>
      </c>
      <c r="Y160">
        <v>79</v>
      </c>
      <c r="Z160" t="s">
        <v>25035</v>
      </c>
      <c r="AB160" t="s">
        <v>23825</v>
      </c>
      <c r="AD160" t="s">
        <v>1491</v>
      </c>
      <c r="AH160" t="s">
        <v>25036</v>
      </c>
      <c r="AI160" t="s">
        <v>23827</v>
      </c>
      <c r="AJ160" t="s">
        <v>25037</v>
      </c>
      <c r="AL160">
        <f>VALUE(TRIM(FO_Candidato[[#This Row],[1.21 Latitude]]))</f>
        <v>-25393559</v>
      </c>
      <c r="AM160">
        <f>FO_Candidato[[#This Row],[LATITUDE_P1]]/1000000</f>
        <v>-25.393559</v>
      </c>
      <c r="AN160">
        <f>INT(ABS(FO_Candidato[[#This Row],[LATITUDE_P2]]))</f>
        <v>25</v>
      </c>
      <c r="AO160">
        <f>INT((ABS(FO_Candidato[[#This Row],[LATITUDE_P2]])-INT(ABS(FO_Candidato[[#This Row],[LATITUDE_P2]])))*60)</f>
        <v>23</v>
      </c>
      <c r="AP160" s="73">
        <f t="shared" si="4"/>
        <v>36.81</v>
      </c>
      <c r="AQ160" t="str">
        <f>SUBSTITUTE(TEXT(FO_Candidato[[#This Row],[LATITUDE_P5]],"0,00"),",",".")</f>
        <v>36.81</v>
      </c>
      <c r="AR160" t="str">
        <f>FO_Candidato[[#This Row],[LATITUDE_P3]]&amp;"°"&amp;FO_Candidato[[#This Row],[LATITUDE_P4]]&amp;"'"&amp;FO_Candidato[[#This Row],[LATITUDE - P6]]&amp;"""S"</f>
        <v>25°23'36.81"S</v>
      </c>
      <c r="AS160">
        <f>VALUE(TRIM(FO_Candidato[[#This Row],[longitude]]))</f>
        <v>-48862968</v>
      </c>
      <c r="AT160">
        <f>FO_Candidato[[#This Row],[LONGITUDE_P1]]/1000000</f>
        <v>-48.862968000000002</v>
      </c>
      <c r="AU160">
        <f>INT(ABS(FO_Candidato[[#This Row],[LONGITUDE_P2]]))</f>
        <v>48</v>
      </c>
      <c r="AV160">
        <f>INT((ABS(FO_Candidato[[#This Row],[LONGITUDE_P2]])-INT(ABS(FO_Candidato[[#This Row],[LONGITUDE_P2]])))*60)</f>
        <v>51</v>
      </c>
      <c r="AW160" s="73">
        <f t="shared" si="5"/>
        <v>46.68</v>
      </c>
      <c r="AX160" t="str">
        <f>SUBSTITUTE(TEXT(FO_Candidato[[#This Row],[LONGITUDE_P5]],"0,00"),",",".")</f>
        <v>46.68</v>
      </c>
      <c r="AY160" t="str">
        <f>FO_Candidato[[#This Row],[LONGITUDE_P3]]&amp;"°"&amp;FO_Candidato[[#This Row],[LONGITUDE_P4]]&amp;"'"&amp;FO_Candidato[[#This Row],[LONGITUDE - P6]]&amp;"""S"</f>
        <v>48°51'46.68"S</v>
      </c>
    </row>
    <row r="161" spans="1:51" x14ac:dyDescent="0.3">
      <c r="A161" t="s">
        <v>25038</v>
      </c>
      <c r="B161" t="s">
        <v>23809</v>
      </c>
      <c r="C161" t="s">
        <v>16868</v>
      </c>
      <c r="D161" t="s">
        <v>17613</v>
      </c>
      <c r="E161" t="s">
        <v>17613</v>
      </c>
      <c r="F161" t="s">
        <v>17615</v>
      </c>
      <c r="G161" t="s">
        <v>23889</v>
      </c>
      <c r="I161" t="s">
        <v>23832</v>
      </c>
      <c r="K161" t="s">
        <v>24020</v>
      </c>
      <c r="M161" t="s">
        <v>23835</v>
      </c>
      <c r="N161" t="s">
        <v>24815</v>
      </c>
      <c r="U161" t="s">
        <v>23823</v>
      </c>
      <c r="V161">
        <v>70</v>
      </c>
      <c r="W161">
        <v>-24679508</v>
      </c>
      <c r="X161">
        <v>-50596137</v>
      </c>
      <c r="Y161">
        <v>790</v>
      </c>
      <c r="Z161" t="s">
        <v>25039</v>
      </c>
      <c r="AB161" t="s">
        <v>23825</v>
      </c>
      <c r="AD161" t="s">
        <v>1491</v>
      </c>
      <c r="AH161" t="s">
        <v>25040</v>
      </c>
      <c r="AI161" t="s">
        <v>23827</v>
      </c>
      <c r="AJ161" t="s">
        <v>25041</v>
      </c>
      <c r="AK161">
        <v>84300000</v>
      </c>
      <c r="AL161">
        <f>VALUE(TRIM(FO_Candidato[[#This Row],[1.21 Latitude]]))</f>
        <v>-24679508</v>
      </c>
      <c r="AM161">
        <f>FO_Candidato[[#This Row],[LATITUDE_P1]]/1000000</f>
        <v>-24.679507999999998</v>
      </c>
      <c r="AN161">
        <f>INT(ABS(FO_Candidato[[#This Row],[LATITUDE_P2]]))</f>
        <v>24</v>
      </c>
      <c r="AO161">
        <f>INT((ABS(FO_Candidato[[#This Row],[LATITUDE_P2]])-INT(ABS(FO_Candidato[[#This Row],[LATITUDE_P2]])))*60)</f>
        <v>40</v>
      </c>
      <c r="AP161" s="73">
        <f t="shared" si="4"/>
        <v>46.23</v>
      </c>
      <c r="AQ161" t="str">
        <f>SUBSTITUTE(TEXT(FO_Candidato[[#This Row],[LATITUDE_P5]],"0,00"),",",".")</f>
        <v>46.23</v>
      </c>
      <c r="AR161" t="str">
        <f>FO_Candidato[[#This Row],[LATITUDE_P3]]&amp;"°"&amp;FO_Candidato[[#This Row],[LATITUDE_P4]]&amp;"'"&amp;FO_Candidato[[#This Row],[LATITUDE - P6]]&amp;"""S"</f>
        <v>24°40'46.23"S</v>
      </c>
      <c r="AS161">
        <f>VALUE(TRIM(FO_Candidato[[#This Row],[longitude]]))</f>
        <v>-50596137</v>
      </c>
      <c r="AT161">
        <f>FO_Candidato[[#This Row],[LONGITUDE_P1]]/1000000</f>
        <v>-50.596136999999999</v>
      </c>
      <c r="AU161">
        <f>INT(ABS(FO_Candidato[[#This Row],[LONGITUDE_P2]]))</f>
        <v>50</v>
      </c>
      <c r="AV161">
        <f>INT((ABS(FO_Candidato[[#This Row],[LONGITUDE_P2]])-INT(ABS(FO_Candidato[[#This Row],[LONGITUDE_P2]])))*60)</f>
        <v>35</v>
      </c>
      <c r="AW161" s="73">
        <f t="shared" si="5"/>
        <v>46.09</v>
      </c>
      <c r="AX161" t="str">
        <f>SUBSTITUTE(TEXT(FO_Candidato[[#This Row],[LONGITUDE_P5]],"0,00"),",",".")</f>
        <v>46.09</v>
      </c>
      <c r="AY161" t="str">
        <f>FO_Candidato[[#This Row],[LONGITUDE_P3]]&amp;"°"&amp;FO_Candidato[[#This Row],[LONGITUDE_P4]]&amp;"'"&amp;FO_Candidato[[#This Row],[LONGITUDE - P6]]&amp;"""S"</f>
        <v>50°35'46.09"S</v>
      </c>
    </row>
    <row r="162" spans="1:51" x14ac:dyDescent="0.3">
      <c r="A162" t="s">
        <v>25042</v>
      </c>
      <c r="B162" t="s">
        <v>23809</v>
      </c>
      <c r="C162" t="s">
        <v>371</v>
      </c>
      <c r="D162" t="s">
        <v>25043</v>
      </c>
      <c r="E162" t="s">
        <v>25043</v>
      </c>
      <c r="F162" t="s">
        <v>25044</v>
      </c>
      <c r="G162" t="s">
        <v>23812</v>
      </c>
      <c r="I162" t="s">
        <v>23832</v>
      </c>
      <c r="J162" t="s">
        <v>23814</v>
      </c>
      <c r="K162" t="s">
        <v>24029</v>
      </c>
      <c r="M162" t="s">
        <v>23816</v>
      </c>
      <c r="N162" t="s">
        <v>25045</v>
      </c>
      <c r="O162" t="s">
        <v>25046</v>
      </c>
      <c r="P162" t="s">
        <v>25047</v>
      </c>
      <c r="Q162" t="s">
        <v>24022</v>
      </c>
      <c r="R162" t="s">
        <v>148</v>
      </c>
      <c r="U162" t="s">
        <v>23823</v>
      </c>
      <c r="V162">
        <v>40</v>
      </c>
      <c r="W162">
        <v>-2240823</v>
      </c>
      <c r="X162">
        <v>-49495938</v>
      </c>
      <c r="Y162">
        <v>8</v>
      </c>
      <c r="Z162" t="s">
        <v>148</v>
      </c>
      <c r="AB162" t="s">
        <v>23825</v>
      </c>
      <c r="AC162">
        <v>8500</v>
      </c>
      <c r="AD162" t="s">
        <v>23823</v>
      </c>
      <c r="AE162" t="s">
        <v>23909</v>
      </c>
      <c r="AF162" t="s">
        <v>23909</v>
      </c>
      <c r="AG162" t="s">
        <v>23909</v>
      </c>
      <c r="AH162" t="s">
        <v>25048</v>
      </c>
      <c r="AI162" t="s">
        <v>23875</v>
      </c>
      <c r="AJ162" t="s">
        <v>25049</v>
      </c>
      <c r="AL162">
        <f>VALUE(TRIM(FO_Candidato[[#This Row],[1.21 Latitude]]))</f>
        <v>-2240823</v>
      </c>
      <c r="AM162">
        <f>FO_Candidato[[#This Row],[LATITUDE_P1]]/1000000</f>
        <v>-2.2408229999999998</v>
      </c>
      <c r="AN162">
        <f>INT(ABS(FO_Candidato[[#This Row],[LATITUDE_P2]]))</f>
        <v>2</v>
      </c>
      <c r="AO162">
        <f>INT((ABS(FO_Candidato[[#This Row],[LATITUDE_P2]])-INT(ABS(FO_Candidato[[#This Row],[LATITUDE_P2]])))*60)</f>
        <v>14</v>
      </c>
      <c r="AP162" s="73">
        <f t="shared" si="4"/>
        <v>26.96</v>
      </c>
      <c r="AQ162" t="str">
        <f>SUBSTITUTE(TEXT(FO_Candidato[[#This Row],[LATITUDE_P5]],"0,00"),",",".")</f>
        <v>26.96</v>
      </c>
      <c r="AR162" t="str">
        <f>FO_Candidato[[#This Row],[LATITUDE_P3]]&amp;"°"&amp;FO_Candidato[[#This Row],[LATITUDE_P4]]&amp;"'"&amp;FO_Candidato[[#This Row],[LATITUDE - P6]]&amp;"""S"</f>
        <v>2°14'26.96"S</v>
      </c>
      <c r="AS162">
        <f>VALUE(TRIM(FO_Candidato[[#This Row],[longitude]]))</f>
        <v>-49495938</v>
      </c>
      <c r="AT162">
        <f>FO_Candidato[[#This Row],[LONGITUDE_P1]]/1000000</f>
        <v>-49.495938000000002</v>
      </c>
      <c r="AU162">
        <f>INT(ABS(FO_Candidato[[#This Row],[LONGITUDE_P2]]))</f>
        <v>49</v>
      </c>
      <c r="AV162">
        <f>INT((ABS(FO_Candidato[[#This Row],[LONGITUDE_P2]])-INT(ABS(FO_Candidato[[#This Row],[LONGITUDE_P2]])))*60)</f>
        <v>29</v>
      </c>
      <c r="AW162" s="73">
        <f t="shared" si="5"/>
        <v>45.38</v>
      </c>
      <c r="AX162" t="str">
        <f>SUBSTITUTE(TEXT(FO_Candidato[[#This Row],[LONGITUDE_P5]],"0,00"),",",".")</f>
        <v>45.38</v>
      </c>
      <c r="AY162" t="str">
        <f>FO_Candidato[[#This Row],[LONGITUDE_P3]]&amp;"°"&amp;FO_Candidato[[#This Row],[LONGITUDE_P4]]&amp;"'"&amp;FO_Candidato[[#This Row],[LONGITUDE - P6]]&amp;"""S"</f>
        <v>49°29'45.38"S</v>
      </c>
    </row>
    <row r="163" spans="1:51" x14ac:dyDescent="0.3">
      <c r="A163" t="s">
        <v>25050</v>
      </c>
      <c r="B163" t="s">
        <v>23809</v>
      </c>
      <c r="C163" t="s">
        <v>21402</v>
      </c>
      <c r="D163" t="s">
        <v>23060</v>
      </c>
      <c r="E163" t="s">
        <v>23060</v>
      </c>
      <c r="F163" t="s">
        <v>23062</v>
      </c>
      <c r="G163" t="s">
        <v>23889</v>
      </c>
      <c r="I163" t="s">
        <v>23832</v>
      </c>
      <c r="K163" t="s">
        <v>24020</v>
      </c>
      <c r="M163" t="s">
        <v>23835</v>
      </c>
      <c r="N163" t="s">
        <v>24757</v>
      </c>
      <c r="U163" t="s">
        <v>23823</v>
      </c>
      <c r="V163">
        <v>70</v>
      </c>
      <c r="W163">
        <v>-24493003</v>
      </c>
      <c r="X163">
        <v>-49880543</v>
      </c>
      <c r="Y163">
        <v>1063</v>
      </c>
      <c r="Z163" t="s">
        <v>25051</v>
      </c>
      <c r="AB163" t="s">
        <v>23825</v>
      </c>
      <c r="AD163" t="s">
        <v>1491</v>
      </c>
      <c r="AH163" t="s">
        <v>25052</v>
      </c>
      <c r="AI163" t="s">
        <v>23827</v>
      </c>
      <c r="AJ163" t="s">
        <v>25053</v>
      </c>
      <c r="AL163">
        <f>VALUE(TRIM(FO_Candidato[[#This Row],[1.21 Latitude]]))</f>
        <v>-24493003</v>
      </c>
      <c r="AM163">
        <f>FO_Candidato[[#This Row],[LATITUDE_P1]]/1000000</f>
        <v>-24.493003000000002</v>
      </c>
      <c r="AN163">
        <f>INT(ABS(FO_Candidato[[#This Row],[LATITUDE_P2]]))</f>
        <v>24</v>
      </c>
      <c r="AO163">
        <f>INT((ABS(FO_Candidato[[#This Row],[LATITUDE_P2]])-INT(ABS(FO_Candidato[[#This Row],[LATITUDE_P2]])))*60)</f>
        <v>29</v>
      </c>
      <c r="AP163" s="73">
        <f t="shared" si="4"/>
        <v>34.81</v>
      </c>
      <c r="AQ163" t="str">
        <f>SUBSTITUTE(TEXT(FO_Candidato[[#This Row],[LATITUDE_P5]],"0,00"),",",".")</f>
        <v>34.81</v>
      </c>
      <c r="AR163" t="str">
        <f>FO_Candidato[[#This Row],[LATITUDE_P3]]&amp;"°"&amp;FO_Candidato[[#This Row],[LATITUDE_P4]]&amp;"'"&amp;FO_Candidato[[#This Row],[LATITUDE - P6]]&amp;"""S"</f>
        <v>24°29'34.81"S</v>
      </c>
      <c r="AS163">
        <f>VALUE(TRIM(FO_Candidato[[#This Row],[longitude]]))</f>
        <v>-49880543</v>
      </c>
      <c r="AT163">
        <f>FO_Candidato[[#This Row],[LONGITUDE_P1]]/1000000</f>
        <v>-49.880543000000003</v>
      </c>
      <c r="AU163">
        <f>INT(ABS(FO_Candidato[[#This Row],[LONGITUDE_P2]]))</f>
        <v>49</v>
      </c>
      <c r="AV163">
        <f>INT((ABS(FO_Candidato[[#This Row],[LONGITUDE_P2]])-INT(ABS(FO_Candidato[[#This Row],[LONGITUDE_P2]])))*60)</f>
        <v>52</v>
      </c>
      <c r="AW163" s="73">
        <f t="shared" si="5"/>
        <v>49.95</v>
      </c>
      <c r="AX163" t="str">
        <f>SUBSTITUTE(TEXT(FO_Candidato[[#This Row],[LONGITUDE_P5]],"0,00"),",",".")</f>
        <v>49.95</v>
      </c>
      <c r="AY163" t="str">
        <f>FO_Candidato[[#This Row],[LONGITUDE_P3]]&amp;"°"&amp;FO_Candidato[[#This Row],[LONGITUDE_P4]]&amp;"'"&amp;FO_Candidato[[#This Row],[LONGITUDE - P6]]&amp;"""S"</f>
        <v>49°52'49.95"S</v>
      </c>
    </row>
    <row r="164" spans="1:51" x14ac:dyDescent="0.3">
      <c r="A164" t="s">
        <v>25054</v>
      </c>
      <c r="B164" t="s">
        <v>23809</v>
      </c>
      <c r="C164" t="s">
        <v>21402</v>
      </c>
      <c r="D164" t="s">
        <v>23216</v>
      </c>
      <c r="E164" t="s">
        <v>23216</v>
      </c>
      <c r="F164" t="s">
        <v>23218</v>
      </c>
      <c r="G164" t="s">
        <v>23889</v>
      </c>
      <c r="I164" t="s">
        <v>23832</v>
      </c>
      <c r="M164" t="s">
        <v>23835</v>
      </c>
      <c r="N164" t="s">
        <v>24757</v>
      </c>
      <c r="U164" t="s">
        <v>23823</v>
      </c>
      <c r="V164">
        <v>60</v>
      </c>
      <c r="W164">
        <v>-24222632</v>
      </c>
      <c r="X164">
        <v>-49757168</v>
      </c>
      <c r="Y164">
        <v>984</v>
      </c>
      <c r="Z164" t="s">
        <v>25055</v>
      </c>
      <c r="AB164" t="s">
        <v>23825</v>
      </c>
      <c r="AD164" t="s">
        <v>1491</v>
      </c>
      <c r="AF164" t="s">
        <v>25056</v>
      </c>
      <c r="AI164" t="s">
        <v>23827</v>
      </c>
      <c r="AJ164" t="s">
        <v>25057</v>
      </c>
      <c r="AK164">
        <v>84200000</v>
      </c>
      <c r="AL164">
        <f>VALUE(TRIM(FO_Candidato[[#This Row],[1.21 Latitude]]))</f>
        <v>-24222632</v>
      </c>
      <c r="AM164">
        <f>FO_Candidato[[#This Row],[LATITUDE_P1]]/1000000</f>
        <v>-24.222632000000001</v>
      </c>
      <c r="AN164">
        <f>INT(ABS(FO_Candidato[[#This Row],[LATITUDE_P2]]))</f>
        <v>24</v>
      </c>
      <c r="AO164">
        <f>INT((ABS(FO_Candidato[[#This Row],[LATITUDE_P2]])-INT(ABS(FO_Candidato[[#This Row],[LATITUDE_P2]])))*60)</f>
        <v>13</v>
      </c>
      <c r="AP164" s="73">
        <f t="shared" si="4"/>
        <v>21.48</v>
      </c>
      <c r="AQ164" t="str">
        <f>SUBSTITUTE(TEXT(FO_Candidato[[#This Row],[LATITUDE_P5]],"0,00"),",",".")</f>
        <v>21.48</v>
      </c>
      <c r="AR164" t="str">
        <f>FO_Candidato[[#This Row],[LATITUDE_P3]]&amp;"°"&amp;FO_Candidato[[#This Row],[LATITUDE_P4]]&amp;"'"&amp;FO_Candidato[[#This Row],[LATITUDE - P6]]&amp;"""S"</f>
        <v>24°13'21.48"S</v>
      </c>
      <c r="AS164">
        <f>VALUE(TRIM(FO_Candidato[[#This Row],[longitude]]))</f>
        <v>-49757168</v>
      </c>
      <c r="AT164">
        <f>FO_Candidato[[#This Row],[LONGITUDE_P1]]/1000000</f>
        <v>-49.757168</v>
      </c>
      <c r="AU164">
        <f>INT(ABS(FO_Candidato[[#This Row],[LONGITUDE_P2]]))</f>
        <v>49</v>
      </c>
      <c r="AV164">
        <f>INT((ABS(FO_Candidato[[#This Row],[LONGITUDE_P2]])-INT(ABS(FO_Candidato[[#This Row],[LONGITUDE_P2]])))*60)</f>
        <v>45</v>
      </c>
      <c r="AW164" s="73">
        <f t="shared" si="5"/>
        <v>25.8</v>
      </c>
      <c r="AX164" t="str">
        <f>SUBSTITUTE(TEXT(FO_Candidato[[#This Row],[LONGITUDE_P5]],"0,00"),",",".")</f>
        <v>25.80</v>
      </c>
      <c r="AY164" t="str">
        <f>FO_Candidato[[#This Row],[LONGITUDE_P3]]&amp;"°"&amp;FO_Candidato[[#This Row],[LONGITUDE_P4]]&amp;"'"&amp;FO_Candidato[[#This Row],[LONGITUDE - P6]]&amp;"""S"</f>
        <v>49°45'25.80"S</v>
      </c>
    </row>
    <row r="165" spans="1:51" x14ac:dyDescent="0.3">
      <c r="A165" t="s">
        <v>25058</v>
      </c>
      <c r="B165" t="s">
        <v>23809</v>
      </c>
      <c r="C165" t="s">
        <v>4890</v>
      </c>
      <c r="D165" t="s">
        <v>3765</v>
      </c>
      <c r="E165" t="s">
        <v>3765</v>
      </c>
      <c r="F165" t="s">
        <v>13556</v>
      </c>
      <c r="G165" t="s">
        <v>23846</v>
      </c>
      <c r="I165" t="s">
        <v>23813</v>
      </c>
      <c r="J165" t="s">
        <v>24256</v>
      </c>
      <c r="K165" t="s">
        <v>25059</v>
      </c>
      <c r="L165" t="s">
        <v>148</v>
      </c>
      <c r="M165" t="s">
        <v>23835</v>
      </c>
      <c r="N165" t="s">
        <v>25060</v>
      </c>
      <c r="O165" t="s">
        <v>25061</v>
      </c>
      <c r="P165" t="s">
        <v>25062</v>
      </c>
      <c r="Q165" t="s">
        <v>25063</v>
      </c>
      <c r="R165" t="s">
        <v>25060</v>
      </c>
      <c r="S165" t="s">
        <v>25061</v>
      </c>
      <c r="T165" t="s">
        <v>25062</v>
      </c>
      <c r="U165" t="s">
        <v>23823</v>
      </c>
      <c r="V165">
        <v>25</v>
      </c>
      <c r="W165">
        <v>-15801389</v>
      </c>
      <c r="X165">
        <v>-47949961</v>
      </c>
      <c r="Y165">
        <v>1114</v>
      </c>
      <c r="Z165" t="s">
        <v>23824</v>
      </c>
      <c r="AA165" t="s">
        <v>107</v>
      </c>
      <c r="AB165" t="s">
        <v>23825</v>
      </c>
      <c r="AD165" t="s">
        <v>23823</v>
      </c>
      <c r="AE165" t="s">
        <v>1532</v>
      </c>
      <c r="AF165" t="s">
        <v>3765</v>
      </c>
      <c r="AG165" t="s">
        <v>3766</v>
      </c>
      <c r="AH165" t="s">
        <v>25064</v>
      </c>
      <c r="AI165" t="s">
        <v>25065</v>
      </c>
      <c r="AJ165" t="s">
        <v>6005</v>
      </c>
      <c r="AL165">
        <f>VALUE(TRIM(FO_Candidato[[#This Row],[1.21 Latitude]]))</f>
        <v>-15801389</v>
      </c>
      <c r="AM165">
        <f>FO_Candidato[[#This Row],[LATITUDE_P1]]/1000000</f>
        <v>-15.801389</v>
      </c>
      <c r="AN165">
        <f>INT(ABS(FO_Candidato[[#This Row],[LATITUDE_P2]]))</f>
        <v>15</v>
      </c>
      <c r="AO165">
        <f>INT((ABS(FO_Candidato[[#This Row],[LATITUDE_P2]])-INT(ABS(FO_Candidato[[#This Row],[LATITUDE_P2]])))*60)</f>
        <v>48</v>
      </c>
      <c r="AP165" s="73">
        <f t="shared" si="4"/>
        <v>5</v>
      </c>
      <c r="AQ165" t="str">
        <f>SUBSTITUTE(TEXT(FO_Candidato[[#This Row],[LATITUDE_P5]],"0,00"),",",".")</f>
        <v>5.00</v>
      </c>
      <c r="AR165" t="str">
        <f>FO_Candidato[[#This Row],[LATITUDE_P3]]&amp;"°"&amp;FO_Candidato[[#This Row],[LATITUDE_P4]]&amp;"'"&amp;FO_Candidato[[#This Row],[LATITUDE - P6]]&amp;"""S"</f>
        <v>15°48'5.00"S</v>
      </c>
      <c r="AS165">
        <f>VALUE(TRIM(FO_Candidato[[#This Row],[longitude]]))</f>
        <v>-47949961</v>
      </c>
      <c r="AT165">
        <f>FO_Candidato[[#This Row],[LONGITUDE_P1]]/1000000</f>
        <v>-47.949961000000002</v>
      </c>
      <c r="AU165">
        <f>INT(ABS(FO_Candidato[[#This Row],[LONGITUDE_P2]]))</f>
        <v>47</v>
      </c>
      <c r="AV165">
        <f>INT((ABS(FO_Candidato[[#This Row],[LONGITUDE_P2]])-INT(ABS(FO_Candidato[[#This Row],[LONGITUDE_P2]])))*60)</f>
        <v>56</v>
      </c>
      <c r="AW165" s="73">
        <f t="shared" si="5"/>
        <v>59.86</v>
      </c>
      <c r="AX165" t="str">
        <f>SUBSTITUTE(TEXT(FO_Candidato[[#This Row],[LONGITUDE_P5]],"0,00"),",",".")</f>
        <v>59.86</v>
      </c>
      <c r="AY165" t="str">
        <f>FO_Candidato[[#This Row],[LONGITUDE_P3]]&amp;"°"&amp;FO_Candidato[[#This Row],[LONGITUDE_P4]]&amp;"'"&amp;FO_Candidato[[#This Row],[LONGITUDE - P6]]&amp;"""S"</f>
        <v>47°56'59.86"S</v>
      </c>
    </row>
    <row r="166" spans="1:51" x14ac:dyDescent="0.3">
      <c r="A166" t="s">
        <v>25066</v>
      </c>
      <c r="B166" t="s">
        <v>23809</v>
      </c>
      <c r="C166" t="s">
        <v>308</v>
      </c>
      <c r="D166" t="s">
        <v>25067</v>
      </c>
      <c r="E166" t="s">
        <v>25067</v>
      </c>
      <c r="F166" t="s">
        <v>25068</v>
      </c>
      <c r="G166" t="s">
        <v>23880</v>
      </c>
      <c r="I166" t="s">
        <v>23832</v>
      </c>
      <c r="J166" t="s">
        <v>23814</v>
      </c>
      <c r="K166" t="s">
        <v>25069</v>
      </c>
      <c r="M166" t="s">
        <v>23816</v>
      </c>
      <c r="N166" t="s">
        <v>25070</v>
      </c>
      <c r="O166" t="s">
        <v>25071</v>
      </c>
      <c r="P166" t="s">
        <v>25072</v>
      </c>
      <c r="U166" t="s">
        <v>23823</v>
      </c>
      <c r="V166">
        <v>30</v>
      </c>
      <c r="W166">
        <v>-12601989</v>
      </c>
      <c r="X166">
        <v>-381363</v>
      </c>
      <c r="Y166">
        <v>13</v>
      </c>
      <c r="AB166" t="s">
        <v>23825</v>
      </c>
      <c r="AC166">
        <v>3000</v>
      </c>
      <c r="AD166" t="s">
        <v>23823</v>
      </c>
      <c r="AE166" t="s">
        <v>23823</v>
      </c>
      <c r="AF166" t="s">
        <v>25067</v>
      </c>
      <c r="AG166" t="s">
        <v>25068</v>
      </c>
      <c r="AH166" t="s">
        <v>25071</v>
      </c>
      <c r="AI166" t="s">
        <v>24034</v>
      </c>
      <c r="AJ166" t="s">
        <v>25073</v>
      </c>
      <c r="AL166">
        <f>VALUE(TRIM(FO_Candidato[[#This Row],[1.21 Latitude]]))</f>
        <v>-12601989</v>
      </c>
      <c r="AM166">
        <f>FO_Candidato[[#This Row],[LATITUDE_P1]]/1000000</f>
        <v>-12.601989</v>
      </c>
      <c r="AN166">
        <f>INT(ABS(FO_Candidato[[#This Row],[LATITUDE_P2]]))</f>
        <v>12</v>
      </c>
      <c r="AO166">
        <f>INT((ABS(FO_Candidato[[#This Row],[LATITUDE_P2]])-INT(ABS(FO_Candidato[[#This Row],[LATITUDE_P2]])))*60)</f>
        <v>36</v>
      </c>
      <c r="AP166" s="73">
        <f t="shared" si="4"/>
        <v>7.16</v>
      </c>
      <c r="AQ166" t="str">
        <f>SUBSTITUTE(TEXT(FO_Candidato[[#This Row],[LATITUDE_P5]],"0,00"),",",".")</f>
        <v>7.16</v>
      </c>
      <c r="AR166" t="str">
        <f>FO_Candidato[[#This Row],[LATITUDE_P3]]&amp;"°"&amp;FO_Candidato[[#This Row],[LATITUDE_P4]]&amp;"'"&amp;FO_Candidato[[#This Row],[LATITUDE - P6]]&amp;"""S"</f>
        <v>12°36'7.16"S</v>
      </c>
      <c r="AS166">
        <f>VALUE(TRIM(FO_Candidato[[#This Row],[longitude]]))</f>
        <v>-381363</v>
      </c>
      <c r="AT166">
        <f>FO_Candidato[[#This Row],[LONGITUDE_P1]]/1000000</f>
        <v>-0.38136300000000001</v>
      </c>
      <c r="AU166">
        <f>INT(ABS(FO_Candidato[[#This Row],[LONGITUDE_P2]]))</f>
        <v>0</v>
      </c>
      <c r="AV166">
        <f>INT((ABS(FO_Candidato[[#This Row],[LONGITUDE_P2]])-INT(ABS(FO_Candidato[[#This Row],[LONGITUDE_P2]])))*60)</f>
        <v>22</v>
      </c>
      <c r="AW166" s="73">
        <f t="shared" si="5"/>
        <v>52.91</v>
      </c>
      <c r="AX166" t="str">
        <f>SUBSTITUTE(TEXT(FO_Candidato[[#This Row],[LONGITUDE_P5]],"0,00"),",",".")</f>
        <v>52.91</v>
      </c>
      <c r="AY166" t="str">
        <f>FO_Candidato[[#This Row],[LONGITUDE_P3]]&amp;"°"&amp;FO_Candidato[[#This Row],[LONGITUDE_P4]]&amp;"'"&amp;FO_Candidato[[#This Row],[LONGITUDE - P6]]&amp;"""S"</f>
        <v>0°22'52.91"S</v>
      </c>
    </row>
    <row r="167" spans="1:51" x14ac:dyDescent="0.3">
      <c r="A167" t="s">
        <v>25074</v>
      </c>
      <c r="B167" t="s">
        <v>23809</v>
      </c>
      <c r="C167" t="s">
        <v>2044</v>
      </c>
      <c r="D167" t="s">
        <v>8026</v>
      </c>
      <c r="E167" t="s">
        <v>8026</v>
      </c>
      <c r="F167" t="s">
        <v>8027</v>
      </c>
      <c r="G167" t="s">
        <v>23889</v>
      </c>
      <c r="I167" t="s">
        <v>23813</v>
      </c>
      <c r="K167" t="s">
        <v>25075</v>
      </c>
      <c r="M167" t="s">
        <v>23835</v>
      </c>
      <c r="N167" t="s">
        <v>24267</v>
      </c>
      <c r="U167" t="s">
        <v>23823</v>
      </c>
      <c r="V167">
        <v>60</v>
      </c>
      <c r="W167">
        <v>-20479718</v>
      </c>
      <c r="X167">
        <v>-54133518</v>
      </c>
      <c r="Y167">
        <v>513</v>
      </c>
      <c r="Z167" t="s">
        <v>25076</v>
      </c>
      <c r="AB167" t="s">
        <v>23825</v>
      </c>
      <c r="AD167" t="s">
        <v>1491</v>
      </c>
      <c r="AH167" t="s">
        <v>25077</v>
      </c>
      <c r="AI167" t="s">
        <v>24270</v>
      </c>
      <c r="AJ167" t="s">
        <v>25078</v>
      </c>
      <c r="AL167">
        <f>VALUE(TRIM(FO_Candidato[[#This Row],[1.21 Latitude]]))</f>
        <v>-20479718</v>
      </c>
      <c r="AM167">
        <f>FO_Candidato[[#This Row],[LATITUDE_P1]]/1000000</f>
        <v>-20.479717999999998</v>
      </c>
      <c r="AN167">
        <f>INT(ABS(FO_Candidato[[#This Row],[LATITUDE_P2]]))</f>
        <v>20</v>
      </c>
      <c r="AO167">
        <f>INT((ABS(FO_Candidato[[#This Row],[LATITUDE_P2]])-INT(ABS(FO_Candidato[[#This Row],[LATITUDE_P2]])))*60)</f>
        <v>28</v>
      </c>
      <c r="AP167" s="73">
        <f t="shared" si="4"/>
        <v>46.98</v>
      </c>
      <c r="AQ167" t="str">
        <f>SUBSTITUTE(TEXT(FO_Candidato[[#This Row],[LATITUDE_P5]],"0,00"),",",".")</f>
        <v>46.98</v>
      </c>
      <c r="AR167" t="str">
        <f>FO_Candidato[[#This Row],[LATITUDE_P3]]&amp;"°"&amp;FO_Candidato[[#This Row],[LATITUDE_P4]]&amp;"'"&amp;FO_Candidato[[#This Row],[LATITUDE - P6]]&amp;"""S"</f>
        <v>20°28'46.98"S</v>
      </c>
      <c r="AS167">
        <f>VALUE(TRIM(FO_Candidato[[#This Row],[longitude]]))</f>
        <v>-54133518</v>
      </c>
      <c r="AT167">
        <f>FO_Candidato[[#This Row],[LONGITUDE_P1]]/1000000</f>
        <v>-54.133518000000002</v>
      </c>
      <c r="AU167">
        <f>INT(ABS(FO_Candidato[[#This Row],[LONGITUDE_P2]]))</f>
        <v>54</v>
      </c>
      <c r="AV167">
        <f>INT((ABS(FO_Candidato[[#This Row],[LONGITUDE_P2]])-INT(ABS(FO_Candidato[[#This Row],[LONGITUDE_P2]])))*60)</f>
        <v>8</v>
      </c>
      <c r="AW167" s="73">
        <f t="shared" si="5"/>
        <v>0.66</v>
      </c>
      <c r="AX167" t="str">
        <f>SUBSTITUTE(TEXT(FO_Candidato[[#This Row],[LONGITUDE_P5]],"0,00"),",",".")</f>
        <v>0.66</v>
      </c>
      <c r="AY167" t="str">
        <f>FO_Candidato[[#This Row],[LONGITUDE_P3]]&amp;"°"&amp;FO_Candidato[[#This Row],[LONGITUDE_P4]]&amp;"'"&amp;FO_Candidato[[#This Row],[LONGITUDE - P6]]&amp;"""S"</f>
        <v>54°8'0.66"S</v>
      </c>
    </row>
    <row r="168" spans="1:51" x14ac:dyDescent="0.3">
      <c r="A168" t="s">
        <v>25079</v>
      </c>
      <c r="B168" t="s">
        <v>23809</v>
      </c>
      <c r="C168" t="s">
        <v>1148</v>
      </c>
      <c r="D168" t="s">
        <v>17646</v>
      </c>
      <c r="E168" t="s">
        <v>17646</v>
      </c>
      <c r="F168" t="s">
        <v>17648</v>
      </c>
      <c r="G168" t="s">
        <v>23846</v>
      </c>
      <c r="I168" t="s">
        <v>23832</v>
      </c>
      <c r="J168" t="s">
        <v>23814</v>
      </c>
      <c r="K168" t="s">
        <v>25080</v>
      </c>
      <c r="L168" t="s">
        <v>148</v>
      </c>
      <c r="M168" t="s">
        <v>23816</v>
      </c>
      <c r="N168" t="s">
        <v>25081</v>
      </c>
      <c r="O168" t="s">
        <v>25082</v>
      </c>
      <c r="P168" t="s">
        <v>25083</v>
      </c>
      <c r="Q168" t="s">
        <v>25084</v>
      </c>
      <c r="R168" t="s">
        <v>148</v>
      </c>
      <c r="S168" t="s">
        <v>148</v>
      </c>
      <c r="T168" t="s">
        <v>148</v>
      </c>
      <c r="U168" t="s">
        <v>23823</v>
      </c>
      <c r="V168">
        <v>40</v>
      </c>
      <c r="W168">
        <v>-23935231</v>
      </c>
      <c r="X168">
        <v>-47082731</v>
      </c>
      <c r="Y168">
        <v>729</v>
      </c>
      <c r="Z168" t="s">
        <v>12336</v>
      </c>
      <c r="AB168" t="s">
        <v>23825</v>
      </c>
      <c r="AD168" t="s">
        <v>23823</v>
      </c>
      <c r="AE168" t="s">
        <v>1532</v>
      </c>
      <c r="AF168" t="s">
        <v>17646</v>
      </c>
      <c r="AG168" t="s">
        <v>17648</v>
      </c>
      <c r="AH168" t="s">
        <v>25082</v>
      </c>
      <c r="AI168" t="s">
        <v>23852</v>
      </c>
      <c r="AJ168" t="s">
        <v>25085</v>
      </c>
      <c r="AL168">
        <f>VALUE(TRIM(FO_Candidato[[#This Row],[1.21 Latitude]]))</f>
        <v>-23935231</v>
      </c>
      <c r="AM168">
        <f>FO_Candidato[[#This Row],[LATITUDE_P1]]/1000000</f>
        <v>-23.935231000000002</v>
      </c>
      <c r="AN168">
        <f>INT(ABS(FO_Candidato[[#This Row],[LATITUDE_P2]]))</f>
        <v>23</v>
      </c>
      <c r="AO168">
        <f>INT((ABS(FO_Candidato[[#This Row],[LATITUDE_P2]])-INT(ABS(FO_Candidato[[#This Row],[LATITUDE_P2]])))*60)</f>
        <v>56</v>
      </c>
      <c r="AP168" s="73">
        <f t="shared" si="4"/>
        <v>6.83</v>
      </c>
      <c r="AQ168" t="str">
        <f>SUBSTITUTE(TEXT(FO_Candidato[[#This Row],[LATITUDE_P5]],"0,00"),",",".")</f>
        <v>6.83</v>
      </c>
      <c r="AR168" t="str">
        <f>FO_Candidato[[#This Row],[LATITUDE_P3]]&amp;"°"&amp;FO_Candidato[[#This Row],[LATITUDE_P4]]&amp;"'"&amp;FO_Candidato[[#This Row],[LATITUDE - P6]]&amp;"""S"</f>
        <v>23°56'6.83"S</v>
      </c>
      <c r="AS168">
        <f>VALUE(TRIM(FO_Candidato[[#This Row],[longitude]]))</f>
        <v>-47082731</v>
      </c>
      <c r="AT168">
        <f>FO_Candidato[[#This Row],[LONGITUDE_P1]]/1000000</f>
        <v>-47.082731000000003</v>
      </c>
      <c r="AU168">
        <f>INT(ABS(FO_Candidato[[#This Row],[LONGITUDE_P2]]))</f>
        <v>47</v>
      </c>
      <c r="AV168">
        <f>INT((ABS(FO_Candidato[[#This Row],[LONGITUDE_P2]])-INT(ABS(FO_Candidato[[#This Row],[LONGITUDE_P2]])))*60)</f>
        <v>4</v>
      </c>
      <c r="AW168" s="73">
        <f t="shared" si="5"/>
        <v>57.83</v>
      </c>
      <c r="AX168" t="str">
        <f>SUBSTITUTE(TEXT(FO_Candidato[[#This Row],[LONGITUDE_P5]],"0,00"),",",".")</f>
        <v>57.83</v>
      </c>
      <c r="AY168" t="str">
        <f>FO_Candidato[[#This Row],[LONGITUDE_P3]]&amp;"°"&amp;FO_Candidato[[#This Row],[LONGITUDE_P4]]&amp;"'"&amp;FO_Candidato[[#This Row],[LONGITUDE - P6]]&amp;"""S"</f>
        <v>47°4'57.83"S</v>
      </c>
    </row>
    <row r="169" spans="1:51" x14ac:dyDescent="0.3">
      <c r="A169" t="s">
        <v>25086</v>
      </c>
      <c r="B169" t="s">
        <v>23809</v>
      </c>
      <c r="C169" t="s">
        <v>2044</v>
      </c>
      <c r="D169" t="s">
        <v>8010</v>
      </c>
      <c r="E169" t="s">
        <v>8010</v>
      </c>
      <c r="F169" t="s">
        <v>8011</v>
      </c>
      <c r="G169" t="s">
        <v>23889</v>
      </c>
      <c r="I169" t="s">
        <v>23813</v>
      </c>
      <c r="K169" t="s">
        <v>25087</v>
      </c>
      <c r="M169" t="s">
        <v>23835</v>
      </c>
      <c r="N169" t="s">
        <v>2044</v>
      </c>
      <c r="U169" t="s">
        <v>23823</v>
      </c>
      <c r="V169">
        <v>60</v>
      </c>
      <c r="W169">
        <v>-2102524</v>
      </c>
      <c r="X169">
        <v>-53987728</v>
      </c>
      <c r="Y169">
        <v>493</v>
      </c>
      <c r="Z169" t="s">
        <v>25088</v>
      </c>
      <c r="AB169" t="s">
        <v>23825</v>
      </c>
      <c r="AD169" t="s">
        <v>1491</v>
      </c>
      <c r="AH169" t="s">
        <v>25089</v>
      </c>
      <c r="AI169" t="s">
        <v>24270</v>
      </c>
      <c r="AJ169" t="s">
        <v>2471</v>
      </c>
      <c r="AK169">
        <v>79125000</v>
      </c>
      <c r="AL169">
        <f>VALUE(TRIM(FO_Candidato[[#This Row],[1.21 Latitude]]))</f>
        <v>-2102524</v>
      </c>
      <c r="AM169">
        <f>FO_Candidato[[#This Row],[LATITUDE_P1]]/1000000</f>
        <v>-2.1025239999999998</v>
      </c>
      <c r="AN169">
        <f>INT(ABS(FO_Candidato[[#This Row],[LATITUDE_P2]]))</f>
        <v>2</v>
      </c>
      <c r="AO169">
        <f>INT((ABS(FO_Candidato[[#This Row],[LATITUDE_P2]])-INT(ABS(FO_Candidato[[#This Row],[LATITUDE_P2]])))*60)</f>
        <v>6</v>
      </c>
      <c r="AP169" s="73">
        <f t="shared" si="4"/>
        <v>9.09</v>
      </c>
      <c r="AQ169" t="str">
        <f>SUBSTITUTE(TEXT(FO_Candidato[[#This Row],[LATITUDE_P5]],"0,00"),",",".")</f>
        <v>9.09</v>
      </c>
      <c r="AR169" t="str">
        <f>FO_Candidato[[#This Row],[LATITUDE_P3]]&amp;"°"&amp;FO_Candidato[[#This Row],[LATITUDE_P4]]&amp;"'"&amp;FO_Candidato[[#This Row],[LATITUDE - P6]]&amp;"""S"</f>
        <v>2°6'9.09"S</v>
      </c>
      <c r="AS169">
        <f>VALUE(TRIM(FO_Candidato[[#This Row],[longitude]]))</f>
        <v>-53987728</v>
      </c>
      <c r="AT169">
        <f>FO_Candidato[[#This Row],[LONGITUDE_P1]]/1000000</f>
        <v>-53.987727999999997</v>
      </c>
      <c r="AU169">
        <f>INT(ABS(FO_Candidato[[#This Row],[LONGITUDE_P2]]))</f>
        <v>53</v>
      </c>
      <c r="AV169">
        <f>INT((ABS(FO_Candidato[[#This Row],[LONGITUDE_P2]])-INT(ABS(FO_Candidato[[#This Row],[LONGITUDE_P2]])))*60)</f>
        <v>59</v>
      </c>
      <c r="AW169" s="73">
        <f t="shared" si="5"/>
        <v>15.82</v>
      </c>
      <c r="AX169" t="str">
        <f>SUBSTITUTE(TEXT(FO_Candidato[[#This Row],[LONGITUDE_P5]],"0,00"),",",".")</f>
        <v>15.82</v>
      </c>
      <c r="AY169" t="str">
        <f>FO_Candidato[[#This Row],[LONGITUDE_P3]]&amp;"°"&amp;FO_Candidato[[#This Row],[LONGITUDE_P4]]&amp;"'"&amp;FO_Candidato[[#This Row],[LONGITUDE - P6]]&amp;"""S"</f>
        <v>53°59'15.82"S</v>
      </c>
    </row>
    <row r="170" spans="1:51" x14ac:dyDescent="0.3">
      <c r="A170" t="s">
        <v>25090</v>
      </c>
      <c r="B170" t="s">
        <v>23809</v>
      </c>
      <c r="C170" t="s">
        <v>2044</v>
      </c>
      <c r="D170" t="s">
        <v>8044</v>
      </c>
      <c r="E170" t="s">
        <v>8044</v>
      </c>
      <c r="F170" t="s">
        <v>8045</v>
      </c>
      <c r="G170" t="s">
        <v>23889</v>
      </c>
      <c r="I170" t="s">
        <v>23813</v>
      </c>
      <c r="K170" t="s">
        <v>24020</v>
      </c>
      <c r="M170" t="s">
        <v>23835</v>
      </c>
      <c r="N170" t="s">
        <v>2044</v>
      </c>
      <c r="U170" t="s">
        <v>23823</v>
      </c>
      <c r="V170">
        <v>70</v>
      </c>
      <c r="W170">
        <v>-21135598</v>
      </c>
      <c r="X170">
        <v>-53474689</v>
      </c>
      <c r="Y170">
        <v>408</v>
      </c>
      <c r="Z170" t="s">
        <v>25091</v>
      </c>
      <c r="AB170" t="s">
        <v>23825</v>
      </c>
      <c r="AD170" t="s">
        <v>1491</v>
      </c>
      <c r="AH170" t="s">
        <v>25092</v>
      </c>
      <c r="AI170" t="s">
        <v>24270</v>
      </c>
      <c r="AJ170" t="s">
        <v>2685</v>
      </c>
      <c r="AK170">
        <v>79180000</v>
      </c>
      <c r="AL170">
        <f>VALUE(TRIM(FO_Candidato[[#This Row],[1.21 Latitude]]))</f>
        <v>-21135598</v>
      </c>
      <c r="AM170">
        <f>FO_Candidato[[#This Row],[LATITUDE_P1]]/1000000</f>
        <v>-21.135598000000002</v>
      </c>
      <c r="AN170">
        <f>INT(ABS(FO_Candidato[[#This Row],[LATITUDE_P2]]))</f>
        <v>21</v>
      </c>
      <c r="AO170">
        <f>INT((ABS(FO_Candidato[[#This Row],[LATITUDE_P2]])-INT(ABS(FO_Candidato[[#This Row],[LATITUDE_P2]])))*60)</f>
        <v>8</v>
      </c>
      <c r="AP170" s="73">
        <f t="shared" si="4"/>
        <v>8.15</v>
      </c>
      <c r="AQ170" t="str">
        <f>SUBSTITUTE(TEXT(FO_Candidato[[#This Row],[LATITUDE_P5]],"0,00"),",",".")</f>
        <v>8.15</v>
      </c>
      <c r="AR170" t="str">
        <f>FO_Candidato[[#This Row],[LATITUDE_P3]]&amp;"°"&amp;FO_Candidato[[#This Row],[LATITUDE_P4]]&amp;"'"&amp;FO_Candidato[[#This Row],[LATITUDE - P6]]&amp;"""S"</f>
        <v>21°8'8.15"S</v>
      </c>
      <c r="AS170">
        <f>VALUE(TRIM(FO_Candidato[[#This Row],[longitude]]))</f>
        <v>-53474689</v>
      </c>
      <c r="AT170">
        <f>FO_Candidato[[#This Row],[LONGITUDE_P1]]/1000000</f>
        <v>-53.474688999999998</v>
      </c>
      <c r="AU170">
        <f>INT(ABS(FO_Candidato[[#This Row],[LONGITUDE_P2]]))</f>
        <v>53</v>
      </c>
      <c r="AV170">
        <f>INT((ABS(FO_Candidato[[#This Row],[LONGITUDE_P2]])-INT(ABS(FO_Candidato[[#This Row],[LONGITUDE_P2]])))*60)</f>
        <v>28</v>
      </c>
      <c r="AW170" s="73">
        <f t="shared" si="5"/>
        <v>28.88</v>
      </c>
      <c r="AX170" t="str">
        <f>SUBSTITUTE(TEXT(FO_Candidato[[#This Row],[LONGITUDE_P5]],"0,00"),",",".")</f>
        <v>28.88</v>
      </c>
      <c r="AY170" t="str">
        <f>FO_Candidato[[#This Row],[LONGITUDE_P3]]&amp;"°"&amp;FO_Candidato[[#This Row],[LONGITUDE_P4]]&amp;"'"&amp;FO_Candidato[[#This Row],[LONGITUDE - P6]]&amp;"""S"</f>
        <v>53°28'28.88"S</v>
      </c>
    </row>
    <row r="171" spans="1:51" x14ac:dyDescent="0.3">
      <c r="A171" t="s">
        <v>25093</v>
      </c>
      <c r="B171" t="s">
        <v>23809</v>
      </c>
      <c r="C171" t="s">
        <v>2044</v>
      </c>
      <c r="D171" t="s">
        <v>23149</v>
      </c>
      <c r="E171" t="s">
        <v>23149</v>
      </c>
      <c r="F171" t="s">
        <v>23151</v>
      </c>
      <c r="G171" t="s">
        <v>23889</v>
      </c>
      <c r="I171" t="s">
        <v>23813</v>
      </c>
      <c r="M171" t="s">
        <v>23835</v>
      </c>
      <c r="N171" t="s">
        <v>2044</v>
      </c>
      <c r="U171" t="s">
        <v>23823</v>
      </c>
      <c r="V171">
        <v>60</v>
      </c>
      <c r="W171">
        <v>-20790936</v>
      </c>
      <c r="X171">
        <v>-54168554</v>
      </c>
      <c r="Y171">
        <v>537</v>
      </c>
      <c r="Z171" t="s">
        <v>25094</v>
      </c>
      <c r="AB171" t="s">
        <v>23825</v>
      </c>
      <c r="AD171" t="s">
        <v>1491</v>
      </c>
      <c r="AH171" t="s">
        <v>25095</v>
      </c>
      <c r="AI171" t="s">
        <v>24270</v>
      </c>
      <c r="AJ171" t="s">
        <v>2471</v>
      </c>
      <c r="AL171">
        <f>VALUE(TRIM(FO_Candidato[[#This Row],[1.21 Latitude]]))</f>
        <v>-20790936</v>
      </c>
      <c r="AM171">
        <f>FO_Candidato[[#This Row],[LATITUDE_P1]]/1000000</f>
        <v>-20.790935999999999</v>
      </c>
      <c r="AN171">
        <f>INT(ABS(FO_Candidato[[#This Row],[LATITUDE_P2]]))</f>
        <v>20</v>
      </c>
      <c r="AO171">
        <f>INT((ABS(FO_Candidato[[#This Row],[LATITUDE_P2]])-INT(ABS(FO_Candidato[[#This Row],[LATITUDE_P2]])))*60)</f>
        <v>47</v>
      </c>
      <c r="AP171" s="73">
        <f t="shared" si="4"/>
        <v>27.37</v>
      </c>
      <c r="AQ171" t="str">
        <f>SUBSTITUTE(TEXT(FO_Candidato[[#This Row],[LATITUDE_P5]],"0,00"),",",".")</f>
        <v>27.37</v>
      </c>
      <c r="AR171" t="str">
        <f>FO_Candidato[[#This Row],[LATITUDE_P3]]&amp;"°"&amp;FO_Candidato[[#This Row],[LATITUDE_P4]]&amp;"'"&amp;FO_Candidato[[#This Row],[LATITUDE - P6]]&amp;"""S"</f>
        <v>20°47'27.37"S</v>
      </c>
      <c r="AS171">
        <f>VALUE(TRIM(FO_Candidato[[#This Row],[longitude]]))</f>
        <v>-54168554</v>
      </c>
      <c r="AT171">
        <f>FO_Candidato[[#This Row],[LONGITUDE_P1]]/1000000</f>
        <v>-54.168554</v>
      </c>
      <c r="AU171">
        <f>INT(ABS(FO_Candidato[[#This Row],[LONGITUDE_P2]]))</f>
        <v>54</v>
      </c>
      <c r="AV171">
        <f>INT((ABS(FO_Candidato[[#This Row],[LONGITUDE_P2]])-INT(ABS(FO_Candidato[[#This Row],[LONGITUDE_P2]])))*60)</f>
        <v>10</v>
      </c>
      <c r="AW171" s="73">
        <f t="shared" si="5"/>
        <v>6.79</v>
      </c>
      <c r="AX171" t="str">
        <f>SUBSTITUTE(TEXT(FO_Candidato[[#This Row],[LONGITUDE_P5]],"0,00"),",",".")</f>
        <v>6.79</v>
      </c>
      <c r="AY171" t="str">
        <f>FO_Candidato[[#This Row],[LONGITUDE_P3]]&amp;"°"&amp;FO_Candidato[[#This Row],[LONGITUDE_P4]]&amp;"'"&amp;FO_Candidato[[#This Row],[LONGITUDE - P6]]&amp;"""S"</f>
        <v>54°10'6.79"S</v>
      </c>
    </row>
    <row r="172" spans="1:51" x14ac:dyDescent="0.3">
      <c r="A172" t="s">
        <v>25096</v>
      </c>
      <c r="B172" t="s">
        <v>23809</v>
      </c>
      <c r="C172" t="s">
        <v>2044</v>
      </c>
      <c r="D172" t="s">
        <v>7999</v>
      </c>
      <c r="E172" t="s">
        <v>7999</v>
      </c>
      <c r="F172" t="s">
        <v>8000</v>
      </c>
      <c r="G172" t="s">
        <v>23889</v>
      </c>
      <c r="I172" t="s">
        <v>23813</v>
      </c>
      <c r="K172" t="s">
        <v>24020</v>
      </c>
      <c r="M172" t="s">
        <v>23835</v>
      </c>
      <c r="N172" t="s">
        <v>2044</v>
      </c>
      <c r="U172" t="s">
        <v>23823</v>
      </c>
      <c r="V172">
        <v>50</v>
      </c>
      <c r="W172">
        <v>-2065445</v>
      </c>
      <c r="X172">
        <v>-54491777</v>
      </c>
      <c r="Y172">
        <v>574</v>
      </c>
      <c r="Z172" t="s">
        <v>25097</v>
      </c>
      <c r="AB172" t="s">
        <v>23825</v>
      </c>
      <c r="AD172" t="s">
        <v>1491</v>
      </c>
      <c r="AH172" t="s">
        <v>25098</v>
      </c>
      <c r="AI172" t="s">
        <v>24270</v>
      </c>
      <c r="AJ172" t="s">
        <v>2471</v>
      </c>
      <c r="AK172">
        <v>79600000</v>
      </c>
      <c r="AL172">
        <f>VALUE(TRIM(FO_Candidato[[#This Row],[1.21 Latitude]]))</f>
        <v>-2065445</v>
      </c>
      <c r="AM172">
        <f>FO_Candidato[[#This Row],[LATITUDE_P1]]/1000000</f>
        <v>-2.065445</v>
      </c>
      <c r="AN172">
        <f>INT(ABS(FO_Candidato[[#This Row],[LATITUDE_P2]]))</f>
        <v>2</v>
      </c>
      <c r="AO172">
        <f>INT((ABS(FO_Candidato[[#This Row],[LATITUDE_P2]])-INT(ABS(FO_Candidato[[#This Row],[LATITUDE_P2]])))*60)</f>
        <v>3</v>
      </c>
      <c r="AP172" s="73">
        <f t="shared" si="4"/>
        <v>55.6</v>
      </c>
      <c r="AQ172" t="str">
        <f>SUBSTITUTE(TEXT(FO_Candidato[[#This Row],[LATITUDE_P5]],"0,00"),",",".")</f>
        <v>55.60</v>
      </c>
      <c r="AR172" t="str">
        <f>FO_Candidato[[#This Row],[LATITUDE_P3]]&amp;"°"&amp;FO_Candidato[[#This Row],[LATITUDE_P4]]&amp;"'"&amp;FO_Candidato[[#This Row],[LATITUDE - P6]]&amp;"""S"</f>
        <v>2°3'55.60"S</v>
      </c>
      <c r="AS172">
        <f>VALUE(TRIM(FO_Candidato[[#This Row],[longitude]]))</f>
        <v>-54491777</v>
      </c>
      <c r="AT172">
        <f>FO_Candidato[[#This Row],[LONGITUDE_P1]]/1000000</f>
        <v>-54.491776999999999</v>
      </c>
      <c r="AU172">
        <f>INT(ABS(FO_Candidato[[#This Row],[LONGITUDE_P2]]))</f>
        <v>54</v>
      </c>
      <c r="AV172">
        <f>INT((ABS(FO_Candidato[[#This Row],[LONGITUDE_P2]])-INT(ABS(FO_Candidato[[#This Row],[LONGITUDE_P2]])))*60)</f>
        <v>29</v>
      </c>
      <c r="AW172" s="73">
        <f t="shared" si="5"/>
        <v>30.4</v>
      </c>
      <c r="AX172" t="str">
        <f>SUBSTITUTE(TEXT(FO_Candidato[[#This Row],[LONGITUDE_P5]],"0,00"),",",".")</f>
        <v>30.40</v>
      </c>
      <c r="AY172" t="str">
        <f>FO_Candidato[[#This Row],[LONGITUDE_P3]]&amp;"°"&amp;FO_Candidato[[#This Row],[LONGITUDE_P4]]&amp;"'"&amp;FO_Candidato[[#This Row],[LONGITUDE - P6]]&amp;"""S"</f>
        <v>54°29'30.40"S</v>
      </c>
    </row>
    <row r="173" spans="1:51" x14ac:dyDescent="0.3">
      <c r="A173" t="s">
        <v>25099</v>
      </c>
      <c r="B173" t="s">
        <v>23809</v>
      </c>
      <c r="C173" t="s">
        <v>2044</v>
      </c>
      <c r="D173" t="s">
        <v>8086</v>
      </c>
      <c r="E173" t="s">
        <v>8086</v>
      </c>
      <c r="F173" t="s">
        <v>8087</v>
      </c>
      <c r="G173" t="s">
        <v>23889</v>
      </c>
      <c r="I173" t="s">
        <v>23813</v>
      </c>
      <c r="K173" t="s">
        <v>24074</v>
      </c>
      <c r="M173" t="s">
        <v>23835</v>
      </c>
      <c r="N173" t="s">
        <v>24267</v>
      </c>
      <c r="U173" t="s">
        <v>23823</v>
      </c>
      <c r="V173">
        <v>50</v>
      </c>
      <c r="W173">
        <v>-2136664</v>
      </c>
      <c r="X173">
        <v>-52787408</v>
      </c>
      <c r="Y173">
        <v>426</v>
      </c>
      <c r="Z173" t="s">
        <v>25100</v>
      </c>
      <c r="AB173" t="s">
        <v>23825</v>
      </c>
      <c r="AD173" t="s">
        <v>1491</v>
      </c>
      <c r="AH173" t="s">
        <v>25101</v>
      </c>
      <c r="AI173" t="s">
        <v>24270</v>
      </c>
      <c r="AJ173" t="s">
        <v>25102</v>
      </c>
      <c r="AL173">
        <f>VALUE(TRIM(FO_Candidato[[#This Row],[1.21 Latitude]]))</f>
        <v>-2136664</v>
      </c>
      <c r="AM173">
        <f>FO_Candidato[[#This Row],[LATITUDE_P1]]/1000000</f>
        <v>-2.1366640000000001</v>
      </c>
      <c r="AN173">
        <f>INT(ABS(FO_Candidato[[#This Row],[LATITUDE_P2]]))</f>
        <v>2</v>
      </c>
      <c r="AO173">
        <f>INT((ABS(FO_Candidato[[#This Row],[LATITUDE_P2]])-INT(ABS(FO_Candidato[[#This Row],[LATITUDE_P2]])))*60)</f>
        <v>8</v>
      </c>
      <c r="AP173" s="73">
        <f t="shared" si="4"/>
        <v>11.99</v>
      </c>
      <c r="AQ173" t="str">
        <f>SUBSTITUTE(TEXT(FO_Candidato[[#This Row],[LATITUDE_P5]],"0,00"),",",".")</f>
        <v>11.99</v>
      </c>
      <c r="AR173" t="str">
        <f>FO_Candidato[[#This Row],[LATITUDE_P3]]&amp;"°"&amp;FO_Candidato[[#This Row],[LATITUDE_P4]]&amp;"'"&amp;FO_Candidato[[#This Row],[LATITUDE - P6]]&amp;"""S"</f>
        <v>2°8'11.99"S</v>
      </c>
      <c r="AS173">
        <f>VALUE(TRIM(FO_Candidato[[#This Row],[longitude]]))</f>
        <v>-52787408</v>
      </c>
      <c r="AT173">
        <f>FO_Candidato[[#This Row],[LONGITUDE_P1]]/1000000</f>
        <v>-52.787407999999999</v>
      </c>
      <c r="AU173">
        <f>INT(ABS(FO_Candidato[[#This Row],[LONGITUDE_P2]]))</f>
        <v>52</v>
      </c>
      <c r="AV173">
        <f>INT((ABS(FO_Candidato[[#This Row],[LONGITUDE_P2]])-INT(ABS(FO_Candidato[[#This Row],[LONGITUDE_P2]])))*60)</f>
        <v>47</v>
      </c>
      <c r="AW173" s="73">
        <f t="shared" si="5"/>
        <v>14.67</v>
      </c>
      <c r="AX173" t="str">
        <f>SUBSTITUTE(TEXT(FO_Candidato[[#This Row],[LONGITUDE_P5]],"0,00"),",",".")</f>
        <v>14.67</v>
      </c>
      <c r="AY173" t="str">
        <f>FO_Candidato[[#This Row],[LONGITUDE_P3]]&amp;"°"&amp;FO_Candidato[[#This Row],[LONGITUDE_P4]]&amp;"'"&amp;FO_Candidato[[#This Row],[LONGITUDE - P6]]&amp;"""S"</f>
        <v>52°47'14.67"S</v>
      </c>
    </row>
    <row r="174" spans="1:51" x14ac:dyDescent="0.3">
      <c r="A174" t="s">
        <v>25103</v>
      </c>
      <c r="B174" t="s">
        <v>23809</v>
      </c>
      <c r="C174" t="s">
        <v>2044</v>
      </c>
      <c r="D174" t="s">
        <v>8074</v>
      </c>
      <c r="E174" t="s">
        <v>8074</v>
      </c>
      <c r="F174" t="s">
        <v>8075</v>
      </c>
      <c r="G174" t="s">
        <v>23889</v>
      </c>
      <c r="I174" t="s">
        <v>23813</v>
      </c>
      <c r="K174" t="s">
        <v>25104</v>
      </c>
      <c r="M174" t="s">
        <v>23835</v>
      </c>
      <c r="N174" t="s">
        <v>24267</v>
      </c>
      <c r="U174" t="s">
        <v>23823</v>
      </c>
      <c r="V174">
        <v>60</v>
      </c>
      <c r="W174">
        <v>-21613888</v>
      </c>
      <c r="X174">
        <v>-52462946</v>
      </c>
      <c r="Y174">
        <v>396</v>
      </c>
      <c r="Z174" t="s">
        <v>25105</v>
      </c>
      <c r="AB174" t="s">
        <v>23825</v>
      </c>
      <c r="AD174" t="s">
        <v>1491</v>
      </c>
      <c r="AH174" t="s">
        <v>25106</v>
      </c>
      <c r="AI174" t="s">
        <v>24270</v>
      </c>
      <c r="AJ174" t="s">
        <v>25102</v>
      </c>
      <c r="AL174">
        <f>VALUE(TRIM(FO_Candidato[[#This Row],[1.21 Latitude]]))</f>
        <v>-21613888</v>
      </c>
      <c r="AM174">
        <f>FO_Candidato[[#This Row],[LATITUDE_P1]]/1000000</f>
        <v>-21.613887999999999</v>
      </c>
      <c r="AN174">
        <f>INT(ABS(FO_Candidato[[#This Row],[LATITUDE_P2]]))</f>
        <v>21</v>
      </c>
      <c r="AO174">
        <f>INT((ABS(FO_Candidato[[#This Row],[LATITUDE_P2]])-INT(ABS(FO_Candidato[[#This Row],[LATITUDE_P2]])))*60)</f>
        <v>36</v>
      </c>
      <c r="AP174" s="73">
        <f t="shared" si="4"/>
        <v>50</v>
      </c>
      <c r="AQ174" t="str">
        <f>SUBSTITUTE(TEXT(FO_Candidato[[#This Row],[LATITUDE_P5]],"0,00"),",",".")</f>
        <v>50.00</v>
      </c>
      <c r="AR174" t="str">
        <f>FO_Candidato[[#This Row],[LATITUDE_P3]]&amp;"°"&amp;FO_Candidato[[#This Row],[LATITUDE_P4]]&amp;"'"&amp;FO_Candidato[[#This Row],[LATITUDE - P6]]&amp;"""S"</f>
        <v>21°36'50.00"S</v>
      </c>
      <c r="AS174">
        <f>VALUE(TRIM(FO_Candidato[[#This Row],[longitude]]))</f>
        <v>-52462946</v>
      </c>
      <c r="AT174">
        <f>FO_Candidato[[#This Row],[LONGITUDE_P1]]/1000000</f>
        <v>-52.462946000000002</v>
      </c>
      <c r="AU174">
        <f>INT(ABS(FO_Candidato[[#This Row],[LONGITUDE_P2]]))</f>
        <v>52</v>
      </c>
      <c r="AV174">
        <f>INT((ABS(FO_Candidato[[#This Row],[LONGITUDE_P2]])-INT(ABS(FO_Candidato[[#This Row],[LONGITUDE_P2]])))*60)</f>
        <v>27</v>
      </c>
      <c r="AW174" s="73">
        <f t="shared" si="5"/>
        <v>46.61</v>
      </c>
      <c r="AX174" t="str">
        <f>SUBSTITUTE(TEXT(FO_Candidato[[#This Row],[LONGITUDE_P5]],"0,00"),",",".")</f>
        <v>46.61</v>
      </c>
      <c r="AY174" t="str">
        <f>FO_Candidato[[#This Row],[LONGITUDE_P3]]&amp;"°"&amp;FO_Candidato[[#This Row],[LONGITUDE_P4]]&amp;"'"&amp;FO_Candidato[[#This Row],[LONGITUDE - P6]]&amp;"""S"</f>
        <v>52°27'46.61"S</v>
      </c>
    </row>
    <row r="175" spans="1:51" x14ac:dyDescent="0.3">
      <c r="A175" t="s">
        <v>25107</v>
      </c>
      <c r="B175" t="s">
        <v>23809</v>
      </c>
      <c r="C175" t="s">
        <v>24714</v>
      </c>
      <c r="D175" t="s">
        <v>25108</v>
      </c>
      <c r="E175" t="s">
        <v>25108</v>
      </c>
      <c r="F175" t="s">
        <v>25109</v>
      </c>
      <c r="G175" t="s">
        <v>23880</v>
      </c>
      <c r="H175" t="s">
        <v>23881</v>
      </c>
      <c r="I175" t="s">
        <v>23813</v>
      </c>
      <c r="K175" t="s">
        <v>25110</v>
      </c>
      <c r="M175" t="s">
        <v>23835</v>
      </c>
      <c r="N175" t="s">
        <v>25111</v>
      </c>
      <c r="O175" t="s">
        <v>25112</v>
      </c>
      <c r="P175" t="s">
        <v>25113</v>
      </c>
      <c r="Q175" t="s">
        <v>24765</v>
      </c>
      <c r="U175" t="s">
        <v>23823</v>
      </c>
      <c r="V175">
        <v>50</v>
      </c>
      <c r="W175">
        <v>-20341738</v>
      </c>
      <c r="X175">
        <v>-4392019</v>
      </c>
      <c r="Y175">
        <v>1196</v>
      </c>
      <c r="Z175" t="s">
        <v>25114</v>
      </c>
      <c r="AD175" t="s">
        <v>1491</v>
      </c>
      <c r="AE175" t="s">
        <v>24004</v>
      </c>
      <c r="AF175" t="s">
        <v>25108</v>
      </c>
      <c r="AG175" t="s">
        <v>25109</v>
      </c>
      <c r="AH175" t="s">
        <v>25115</v>
      </c>
      <c r="AI175" t="s">
        <v>24061</v>
      </c>
      <c r="AJ175" t="s">
        <v>25116</v>
      </c>
      <c r="AL175">
        <f>VALUE(TRIM(FO_Candidato[[#This Row],[1.21 Latitude]]))</f>
        <v>-20341738</v>
      </c>
      <c r="AM175">
        <f>FO_Candidato[[#This Row],[LATITUDE_P1]]/1000000</f>
        <v>-20.341737999999999</v>
      </c>
      <c r="AN175">
        <f>INT(ABS(FO_Candidato[[#This Row],[LATITUDE_P2]]))</f>
        <v>20</v>
      </c>
      <c r="AO175">
        <f>INT((ABS(FO_Candidato[[#This Row],[LATITUDE_P2]])-INT(ABS(FO_Candidato[[#This Row],[LATITUDE_P2]])))*60)</f>
        <v>20</v>
      </c>
      <c r="AP175" s="73">
        <f t="shared" si="4"/>
        <v>30.26</v>
      </c>
      <c r="AQ175" t="str">
        <f>SUBSTITUTE(TEXT(FO_Candidato[[#This Row],[LATITUDE_P5]],"0,00"),",",".")</f>
        <v>30.26</v>
      </c>
      <c r="AR175" t="str">
        <f>FO_Candidato[[#This Row],[LATITUDE_P3]]&amp;"°"&amp;FO_Candidato[[#This Row],[LATITUDE_P4]]&amp;"'"&amp;FO_Candidato[[#This Row],[LATITUDE - P6]]&amp;"""S"</f>
        <v>20°20'30.26"S</v>
      </c>
      <c r="AS175">
        <f>VALUE(TRIM(FO_Candidato[[#This Row],[longitude]]))</f>
        <v>-4392019</v>
      </c>
      <c r="AT175">
        <f>FO_Candidato[[#This Row],[LONGITUDE_P1]]/1000000</f>
        <v>-4.3920190000000003</v>
      </c>
      <c r="AU175">
        <f>INT(ABS(FO_Candidato[[#This Row],[LONGITUDE_P2]]))</f>
        <v>4</v>
      </c>
      <c r="AV175">
        <f>INT((ABS(FO_Candidato[[#This Row],[LONGITUDE_P2]])-INT(ABS(FO_Candidato[[#This Row],[LONGITUDE_P2]])))*60)</f>
        <v>23</v>
      </c>
      <c r="AW175" s="73">
        <f t="shared" si="5"/>
        <v>31.27</v>
      </c>
      <c r="AX175" t="str">
        <f>SUBSTITUTE(TEXT(FO_Candidato[[#This Row],[LONGITUDE_P5]],"0,00"),",",".")</f>
        <v>31.27</v>
      </c>
      <c r="AY175" t="str">
        <f>FO_Candidato[[#This Row],[LONGITUDE_P3]]&amp;"°"&amp;FO_Candidato[[#This Row],[LONGITUDE_P4]]&amp;"'"&amp;FO_Candidato[[#This Row],[LONGITUDE - P6]]&amp;"""S"</f>
        <v>4°23'31.27"S</v>
      </c>
    </row>
    <row r="176" spans="1:51" x14ac:dyDescent="0.3">
      <c r="A176" t="s">
        <v>25117</v>
      </c>
      <c r="B176" t="s">
        <v>23809</v>
      </c>
      <c r="C176" t="s">
        <v>371</v>
      </c>
      <c r="D176" t="s">
        <v>23609</v>
      </c>
      <c r="E176" t="s">
        <v>23609</v>
      </c>
      <c r="F176" t="s">
        <v>23611</v>
      </c>
      <c r="G176" t="s">
        <v>23812</v>
      </c>
      <c r="I176" t="s">
        <v>23832</v>
      </c>
      <c r="J176" t="s">
        <v>23833</v>
      </c>
      <c r="K176" t="s">
        <v>25118</v>
      </c>
      <c r="L176" t="s">
        <v>25119</v>
      </c>
      <c r="M176" t="s">
        <v>23816</v>
      </c>
      <c r="N176" t="s">
        <v>25120</v>
      </c>
      <c r="O176" t="s">
        <v>25121</v>
      </c>
      <c r="P176" t="s">
        <v>25122</v>
      </c>
      <c r="Q176" t="s">
        <v>25123</v>
      </c>
      <c r="R176" t="s">
        <v>148</v>
      </c>
      <c r="S176" t="s">
        <v>148</v>
      </c>
      <c r="T176" t="s">
        <v>148</v>
      </c>
      <c r="U176" t="s">
        <v>23823</v>
      </c>
      <c r="V176">
        <v>30</v>
      </c>
      <c r="W176">
        <v>-14869188</v>
      </c>
      <c r="X176">
        <v>-40578545</v>
      </c>
      <c r="Y176">
        <v>881</v>
      </c>
      <c r="Z176" t="s">
        <v>148</v>
      </c>
      <c r="AB176" t="s">
        <v>23825</v>
      </c>
      <c r="AC176">
        <v>2500</v>
      </c>
      <c r="AD176" t="s">
        <v>23823</v>
      </c>
      <c r="AE176" t="s">
        <v>23909</v>
      </c>
      <c r="AF176" t="s">
        <v>23909</v>
      </c>
      <c r="AG176" t="s">
        <v>23909</v>
      </c>
      <c r="AH176" t="s">
        <v>25124</v>
      </c>
      <c r="AI176" t="s">
        <v>24034</v>
      </c>
      <c r="AJ176" t="s">
        <v>25125</v>
      </c>
      <c r="AL176">
        <f>VALUE(TRIM(FO_Candidato[[#This Row],[1.21 Latitude]]))</f>
        <v>-14869188</v>
      </c>
      <c r="AM176">
        <f>FO_Candidato[[#This Row],[LATITUDE_P1]]/1000000</f>
        <v>-14.869187999999999</v>
      </c>
      <c r="AN176">
        <f>INT(ABS(FO_Candidato[[#This Row],[LATITUDE_P2]]))</f>
        <v>14</v>
      </c>
      <c r="AO176">
        <f>INT((ABS(FO_Candidato[[#This Row],[LATITUDE_P2]])-INT(ABS(FO_Candidato[[#This Row],[LATITUDE_P2]])))*60)</f>
        <v>52</v>
      </c>
      <c r="AP176" s="73">
        <f t="shared" si="4"/>
        <v>9.08</v>
      </c>
      <c r="AQ176" t="str">
        <f>SUBSTITUTE(TEXT(FO_Candidato[[#This Row],[LATITUDE_P5]],"0,00"),",",".")</f>
        <v>9.08</v>
      </c>
      <c r="AR176" t="str">
        <f>FO_Candidato[[#This Row],[LATITUDE_P3]]&amp;"°"&amp;FO_Candidato[[#This Row],[LATITUDE_P4]]&amp;"'"&amp;FO_Candidato[[#This Row],[LATITUDE - P6]]&amp;"""S"</f>
        <v>14°52'9.08"S</v>
      </c>
      <c r="AS176">
        <f>VALUE(TRIM(FO_Candidato[[#This Row],[longitude]]))</f>
        <v>-40578545</v>
      </c>
      <c r="AT176">
        <f>FO_Candidato[[#This Row],[LONGITUDE_P1]]/1000000</f>
        <v>-40.578544999999998</v>
      </c>
      <c r="AU176">
        <f>INT(ABS(FO_Candidato[[#This Row],[LONGITUDE_P2]]))</f>
        <v>40</v>
      </c>
      <c r="AV176">
        <f>INT((ABS(FO_Candidato[[#This Row],[LONGITUDE_P2]])-INT(ABS(FO_Candidato[[#This Row],[LONGITUDE_P2]])))*60)</f>
        <v>34</v>
      </c>
      <c r="AW176" s="73">
        <f t="shared" si="5"/>
        <v>42.76</v>
      </c>
      <c r="AX176" t="str">
        <f>SUBSTITUTE(TEXT(FO_Candidato[[#This Row],[LONGITUDE_P5]],"0,00"),",",".")</f>
        <v>42.76</v>
      </c>
      <c r="AY176" t="str">
        <f>FO_Candidato[[#This Row],[LONGITUDE_P3]]&amp;"°"&amp;FO_Candidato[[#This Row],[LONGITUDE_P4]]&amp;"'"&amp;FO_Candidato[[#This Row],[LONGITUDE - P6]]&amp;"""S"</f>
        <v>40°34'42.76"S</v>
      </c>
    </row>
    <row r="177" spans="1:51" x14ac:dyDescent="0.3">
      <c r="A177" t="s">
        <v>25126</v>
      </c>
      <c r="B177" t="s">
        <v>23809</v>
      </c>
      <c r="C177" t="s">
        <v>1187</v>
      </c>
      <c r="D177" t="s">
        <v>1744</v>
      </c>
      <c r="E177" t="s">
        <v>1744</v>
      </c>
      <c r="F177" t="s">
        <v>1745</v>
      </c>
      <c r="G177" t="s">
        <v>23889</v>
      </c>
      <c r="I177" t="s">
        <v>23813</v>
      </c>
      <c r="K177" t="s">
        <v>24547</v>
      </c>
      <c r="M177" t="s">
        <v>23835</v>
      </c>
      <c r="N177" t="s">
        <v>24650</v>
      </c>
      <c r="U177" t="s">
        <v>23823</v>
      </c>
      <c r="V177">
        <v>60</v>
      </c>
      <c r="W177">
        <v>-10010279</v>
      </c>
      <c r="X177">
        <v>-63001588</v>
      </c>
      <c r="Y177">
        <v>159</v>
      </c>
      <c r="Z177" t="s">
        <v>25127</v>
      </c>
      <c r="AB177" t="s">
        <v>23825</v>
      </c>
      <c r="AD177" t="s">
        <v>1491</v>
      </c>
      <c r="AH177" t="s">
        <v>25128</v>
      </c>
      <c r="AI177" t="s">
        <v>24653</v>
      </c>
      <c r="AJ177" t="s">
        <v>25129</v>
      </c>
      <c r="AL177">
        <f>VALUE(TRIM(FO_Candidato[[#This Row],[1.21 Latitude]]))</f>
        <v>-10010279</v>
      </c>
      <c r="AM177">
        <f>FO_Candidato[[#This Row],[LATITUDE_P1]]/1000000</f>
        <v>-10.010279000000001</v>
      </c>
      <c r="AN177">
        <f>INT(ABS(FO_Candidato[[#This Row],[LATITUDE_P2]]))</f>
        <v>10</v>
      </c>
      <c r="AO177">
        <f>INT((ABS(FO_Candidato[[#This Row],[LATITUDE_P2]])-INT(ABS(FO_Candidato[[#This Row],[LATITUDE_P2]])))*60)</f>
        <v>0</v>
      </c>
      <c r="AP177" s="73">
        <f t="shared" si="4"/>
        <v>37</v>
      </c>
      <c r="AQ177" t="str">
        <f>SUBSTITUTE(TEXT(FO_Candidato[[#This Row],[LATITUDE_P5]],"0,00"),",",".")</f>
        <v>37.00</v>
      </c>
      <c r="AR177" t="str">
        <f>FO_Candidato[[#This Row],[LATITUDE_P3]]&amp;"°"&amp;FO_Candidato[[#This Row],[LATITUDE_P4]]&amp;"'"&amp;FO_Candidato[[#This Row],[LATITUDE - P6]]&amp;"""S"</f>
        <v>10°0'37.00"S</v>
      </c>
      <c r="AS177">
        <f>VALUE(TRIM(FO_Candidato[[#This Row],[longitude]]))</f>
        <v>-63001588</v>
      </c>
      <c r="AT177">
        <f>FO_Candidato[[#This Row],[LONGITUDE_P1]]/1000000</f>
        <v>-63.001587999999998</v>
      </c>
      <c r="AU177">
        <f>INT(ABS(FO_Candidato[[#This Row],[LONGITUDE_P2]]))</f>
        <v>63</v>
      </c>
      <c r="AV177">
        <f>INT((ABS(FO_Candidato[[#This Row],[LONGITUDE_P2]])-INT(ABS(FO_Candidato[[#This Row],[LONGITUDE_P2]])))*60)</f>
        <v>0</v>
      </c>
      <c r="AW177" s="73">
        <f t="shared" si="5"/>
        <v>5.72</v>
      </c>
      <c r="AX177" t="str">
        <f>SUBSTITUTE(TEXT(FO_Candidato[[#This Row],[LONGITUDE_P5]],"0,00"),",",".")</f>
        <v>5.72</v>
      </c>
      <c r="AY177" t="str">
        <f>FO_Candidato[[#This Row],[LONGITUDE_P3]]&amp;"°"&amp;FO_Candidato[[#This Row],[LONGITUDE_P4]]&amp;"'"&amp;FO_Candidato[[#This Row],[LONGITUDE - P6]]&amp;"""S"</f>
        <v>63°0'5.72"S</v>
      </c>
    </row>
    <row r="178" spans="1:51" x14ac:dyDescent="0.3">
      <c r="A178" t="s">
        <v>25130</v>
      </c>
      <c r="B178" t="s">
        <v>23809</v>
      </c>
      <c r="C178" t="s">
        <v>371</v>
      </c>
      <c r="D178" t="s">
        <v>23389</v>
      </c>
      <c r="E178" t="s">
        <v>23389</v>
      </c>
      <c r="F178" t="s">
        <v>23391</v>
      </c>
      <c r="G178" t="s">
        <v>23812</v>
      </c>
      <c r="I178" t="s">
        <v>23832</v>
      </c>
      <c r="J178" t="s">
        <v>23814</v>
      </c>
      <c r="K178" t="s">
        <v>24547</v>
      </c>
      <c r="L178" t="s">
        <v>3632</v>
      </c>
      <c r="M178" t="s">
        <v>23816</v>
      </c>
      <c r="N178" t="s">
        <v>25131</v>
      </c>
      <c r="O178" t="s">
        <v>25132</v>
      </c>
      <c r="P178" t="s">
        <v>25133</v>
      </c>
      <c r="Q178" t="s">
        <v>25134</v>
      </c>
      <c r="R178" t="s">
        <v>3632</v>
      </c>
      <c r="S178" t="s">
        <v>3632</v>
      </c>
      <c r="T178" t="s">
        <v>3632</v>
      </c>
      <c r="U178" t="s">
        <v>23823</v>
      </c>
      <c r="V178">
        <v>60</v>
      </c>
      <c r="W178">
        <v>-25373756</v>
      </c>
      <c r="X178">
        <v>-52255442</v>
      </c>
      <c r="Z178" t="s">
        <v>24189</v>
      </c>
      <c r="AA178" t="s">
        <v>107</v>
      </c>
      <c r="AB178" t="s">
        <v>23825</v>
      </c>
      <c r="AC178">
        <v>2500</v>
      </c>
      <c r="AD178" t="s">
        <v>23823</v>
      </c>
      <c r="AE178" t="s">
        <v>23977</v>
      </c>
      <c r="AF178" t="s">
        <v>23977</v>
      </c>
      <c r="AG178" t="s">
        <v>23977</v>
      </c>
      <c r="AH178" t="s">
        <v>25135</v>
      </c>
      <c r="AI178" t="s">
        <v>23827</v>
      </c>
      <c r="AJ178" t="s">
        <v>25136</v>
      </c>
      <c r="AL178">
        <f>VALUE(TRIM(FO_Candidato[[#This Row],[1.21 Latitude]]))</f>
        <v>-25373756</v>
      </c>
      <c r="AM178">
        <f>FO_Candidato[[#This Row],[LATITUDE_P1]]/1000000</f>
        <v>-25.373756</v>
      </c>
      <c r="AN178">
        <f>INT(ABS(FO_Candidato[[#This Row],[LATITUDE_P2]]))</f>
        <v>25</v>
      </c>
      <c r="AO178">
        <f>INT((ABS(FO_Candidato[[#This Row],[LATITUDE_P2]])-INT(ABS(FO_Candidato[[#This Row],[LATITUDE_P2]])))*60)</f>
        <v>22</v>
      </c>
      <c r="AP178" s="73">
        <f t="shared" si="4"/>
        <v>25.52</v>
      </c>
      <c r="AQ178" t="str">
        <f>SUBSTITUTE(TEXT(FO_Candidato[[#This Row],[LATITUDE_P5]],"0,00"),",",".")</f>
        <v>25.52</v>
      </c>
      <c r="AR178" t="str">
        <f>FO_Candidato[[#This Row],[LATITUDE_P3]]&amp;"°"&amp;FO_Candidato[[#This Row],[LATITUDE_P4]]&amp;"'"&amp;FO_Candidato[[#This Row],[LATITUDE - P6]]&amp;"""S"</f>
        <v>25°22'25.52"S</v>
      </c>
      <c r="AS178">
        <f>VALUE(TRIM(FO_Candidato[[#This Row],[longitude]]))</f>
        <v>-52255442</v>
      </c>
      <c r="AT178">
        <f>FO_Candidato[[#This Row],[LONGITUDE_P1]]/1000000</f>
        <v>-52.255442000000002</v>
      </c>
      <c r="AU178">
        <f>INT(ABS(FO_Candidato[[#This Row],[LONGITUDE_P2]]))</f>
        <v>52</v>
      </c>
      <c r="AV178">
        <f>INT((ABS(FO_Candidato[[#This Row],[LONGITUDE_P2]])-INT(ABS(FO_Candidato[[#This Row],[LONGITUDE_P2]])))*60)</f>
        <v>15</v>
      </c>
      <c r="AW178" s="73">
        <f t="shared" si="5"/>
        <v>19.59</v>
      </c>
      <c r="AX178" t="str">
        <f>SUBSTITUTE(TEXT(FO_Candidato[[#This Row],[LONGITUDE_P5]],"0,00"),",",".")</f>
        <v>19.59</v>
      </c>
      <c r="AY178" t="str">
        <f>FO_Candidato[[#This Row],[LONGITUDE_P3]]&amp;"°"&amp;FO_Candidato[[#This Row],[LONGITUDE_P4]]&amp;"'"&amp;FO_Candidato[[#This Row],[LONGITUDE - P6]]&amp;"""S"</f>
        <v>52°15'19.59"S</v>
      </c>
    </row>
    <row r="179" spans="1:51" x14ac:dyDescent="0.3">
      <c r="A179" t="s">
        <v>25137</v>
      </c>
      <c r="B179" t="s">
        <v>23809</v>
      </c>
      <c r="C179" t="s">
        <v>371</v>
      </c>
      <c r="D179" t="s">
        <v>25138</v>
      </c>
      <c r="E179" t="s">
        <v>25138</v>
      </c>
      <c r="F179" t="s">
        <v>25139</v>
      </c>
      <c r="G179" t="s">
        <v>23812</v>
      </c>
      <c r="I179" t="s">
        <v>23832</v>
      </c>
      <c r="J179" t="s">
        <v>23814</v>
      </c>
      <c r="K179" t="s">
        <v>25140</v>
      </c>
      <c r="L179" t="s">
        <v>3632</v>
      </c>
      <c r="M179" t="s">
        <v>23816</v>
      </c>
      <c r="N179" t="s">
        <v>25141</v>
      </c>
      <c r="O179" t="s">
        <v>25142</v>
      </c>
      <c r="P179" t="s">
        <v>25143</v>
      </c>
      <c r="S179" t="s">
        <v>3632</v>
      </c>
      <c r="T179" t="s">
        <v>3632</v>
      </c>
      <c r="U179" t="s">
        <v>23823</v>
      </c>
      <c r="V179">
        <v>60</v>
      </c>
      <c r="W179">
        <v>-254726</v>
      </c>
      <c r="X179">
        <v>-50494289</v>
      </c>
      <c r="Z179" t="s">
        <v>24189</v>
      </c>
      <c r="AA179" t="s">
        <v>107</v>
      </c>
      <c r="AB179" t="s">
        <v>23825</v>
      </c>
      <c r="AC179">
        <v>4500</v>
      </c>
      <c r="AD179" t="s">
        <v>23823</v>
      </c>
      <c r="AE179" t="s">
        <v>3632</v>
      </c>
      <c r="AF179" t="s">
        <v>3632</v>
      </c>
      <c r="AG179" t="s">
        <v>3632</v>
      </c>
      <c r="AH179" t="s">
        <v>25144</v>
      </c>
      <c r="AI179" t="s">
        <v>23827</v>
      </c>
      <c r="AJ179" t="s">
        <v>25145</v>
      </c>
      <c r="AL179">
        <f>VALUE(TRIM(FO_Candidato[[#This Row],[1.21 Latitude]]))</f>
        <v>-254726</v>
      </c>
      <c r="AM179">
        <f>FO_Candidato[[#This Row],[LATITUDE_P1]]/1000000</f>
        <v>-0.25472600000000001</v>
      </c>
      <c r="AN179">
        <f>INT(ABS(FO_Candidato[[#This Row],[LATITUDE_P2]]))</f>
        <v>0</v>
      </c>
      <c r="AO179">
        <f>INT((ABS(FO_Candidato[[#This Row],[LATITUDE_P2]])-INT(ABS(FO_Candidato[[#This Row],[LATITUDE_P2]])))*60)</f>
        <v>15</v>
      </c>
      <c r="AP179" s="73">
        <f t="shared" si="4"/>
        <v>17.010000000000002</v>
      </c>
      <c r="AQ179" t="str">
        <f>SUBSTITUTE(TEXT(FO_Candidato[[#This Row],[LATITUDE_P5]],"0,00"),",",".")</f>
        <v>17.01</v>
      </c>
      <c r="AR179" t="str">
        <f>FO_Candidato[[#This Row],[LATITUDE_P3]]&amp;"°"&amp;FO_Candidato[[#This Row],[LATITUDE_P4]]&amp;"'"&amp;FO_Candidato[[#This Row],[LATITUDE - P6]]&amp;"""S"</f>
        <v>0°15'17.01"S</v>
      </c>
      <c r="AS179">
        <f>VALUE(TRIM(FO_Candidato[[#This Row],[longitude]]))</f>
        <v>-50494289</v>
      </c>
      <c r="AT179">
        <f>FO_Candidato[[#This Row],[LONGITUDE_P1]]/1000000</f>
        <v>-50.494289000000002</v>
      </c>
      <c r="AU179">
        <f>INT(ABS(FO_Candidato[[#This Row],[LONGITUDE_P2]]))</f>
        <v>50</v>
      </c>
      <c r="AV179">
        <f>INT((ABS(FO_Candidato[[#This Row],[LONGITUDE_P2]])-INT(ABS(FO_Candidato[[#This Row],[LONGITUDE_P2]])))*60)</f>
        <v>29</v>
      </c>
      <c r="AW179" s="73">
        <f t="shared" si="5"/>
        <v>39.44</v>
      </c>
      <c r="AX179" t="str">
        <f>SUBSTITUTE(TEXT(FO_Candidato[[#This Row],[LONGITUDE_P5]],"0,00"),",",".")</f>
        <v>39.44</v>
      </c>
      <c r="AY179" t="str">
        <f>FO_Candidato[[#This Row],[LONGITUDE_P3]]&amp;"°"&amp;FO_Candidato[[#This Row],[LONGITUDE_P4]]&amp;"'"&amp;FO_Candidato[[#This Row],[LONGITUDE - P6]]&amp;"""S"</f>
        <v>50°29'39.44"S</v>
      </c>
    </row>
    <row r="180" spans="1:51" x14ac:dyDescent="0.3">
      <c r="A180" t="s">
        <v>25146</v>
      </c>
      <c r="B180" t="s">
        <v>23809</v>
      </c>
      <c r="C180" t="s">
        <v>371</v>
      </c>
      <c r="D180" t="s">
        <v>25147</v>
      </c>
      <c r="E180" t="s">
        <v>25147</v>
      </c>
      <c r="F180" t="s">
        <v>25148</v>
      </c>
      <c r="G180" t="s">
        <v>23953</v>
      </c>
      <c r="I180" t="s">
        <v>23832</v>
      </c>
      <c r="J180" t="s">
        <v>23814</v>
      </c>
      <c r="K180" t="s">
        <v>25149</v>
      </c>
      <c r="L180" t="s">
        <v>148</v>
      </c>
      <c r="M180" t="s">
        <v>23816</v>
      </c>
      <c r="N180" t="s">
        <v>25150</v>
      </c>
      <c r="O180" t="s">
        <v>23820</v>
      </c>
      <c r="P180" t="s">
        <v>25151</v>
      </c>
      <c r="Q180" t="s">
        <v>25152</v>
      </c>
      <c r="R180" t="s">
        <v>148</v>
      </c>
      <c r="S180" t="s">
        <v>148</v>
      </c>
      <c r="T180" t="s">
        <v>148</v>
      </c>
      <c r="U180" t="s">
        <v>23823</v>
      </c>
      <c r="V180">
        <v>30</v>
      </c>
      <c r="W180">
        <v>-22972523</v>
      </c>
      <c r="X180">
        <v>-4703333</v>
      </c>
      <c r="Y180">
        <v>771</v>
      </c>
      <c r="Z180" t="s">
        <v>24096</v>
      </c>
      <c r="AB180" t="s">
        <v>23825</v>
      </c>
      <c r="AC180">
        <v>10000</v>
      </c>
      <c r="AD180" t="s">
        <v>23823</v>
      </c>
      <c r="AE180" t="s">
        <v>1532</v>
      </c>
      <c r="AF180" t="s">
        <v>25153</v>
      </c>
      <c r="AG180" t="s">
        <v>25153</v>
      </c>
      <c r="AH180" t="s">
        <v>25154</v>
      </c>
      <c r="AI180" t="s">
        <v>23852</v>
      </c>
      <c r="AJ180" t="s">
        <v>25155</v>
      </c>
      <c r="AL180">
        <f>VALUE(TRIM(FO_Candidato[[#This Row],[1.21 Latitude]]))</f>
        <v>-22972523</v>
      </c>
      <c r="AM180">
        <f>FO_Candidato[[#This Row],[LATITUDE_P1]]/1000000</f>
        <v>-22.972522999999999</v>
      </c>
      <c r="AN180">
        <f>INT(ABS(FO_Candidato[[#This Row],[LATITUDE_P2]]))</f>
        <v>22</v>
      </c>
      <c r="AO180">
        <f>INT((ABS(FO_Candidato[[#This Row],[LATITUDE_P2]])-INT(ABS(FO_Candidato[[#This Row],[LATITUDE_P2]])))*60)</f>
        <v>58</v>
      </c>
      <c r="AP180" s="73">
        <f t="shared" si="4"/>
        <v>21.08</v>
      </c>
      <c r="AQ180" t="str">
        <f>SUBSTITUTE(TEXT(FO_Candidato[[#This Row],[LATITUDE_P5]],"0,00"),",",".")</f>
        <v>21.08</v>
      </c>
      <c r="AR180" t="str">
        <f>FO_Candidato[[#This Row],[LATITUDE_P3]]&amp;"°"&amp;FO_Candidato[[#This Row],[LATITUDE_P4]]&amp;"'"&amp;FO_Candidato[[#This Row],[LATITUDE - P6]]&amp;"""S"</f>
        <v>22°58'21.08"S</v>
      </c>
      <c r="AS180">
        <f>VALUE(TRIM(FO_Candidato[[#This Row],[longitude]]))</f>
        <v>-4703333</v>
      </c>
      <c r="AT180">
        <f>FO_Candidato[[#This Row],[LONGITUDE_P1]]/1000000</f>
        <v>-4.7033329999999998</v>
      </c>
      <c r="AU180">
        <f>INT(ABS(FO_Candidato[[#This Row],[LONGITUDE_P2]]))</f>
        <v>4</v>
      </c>
      <c r="AV180">
        <f>INT((ABS(FO_Candidato[[#This Row],[LONGITUDE_P2]])-INT(ABS(FO_Candidato[[#This Row],[LONGITUDE_P2]])))*60)</f>
        <v>42</v>
      </c>
      <c r="AW180" s="73">
        <f t="shared" si="5"/>
        <v>12</v>
      </c>
      <c r="AX180" t="str">
        <f>SUBSTITUTE(TEXT(FO_Candidato[[#This Row],[LONGITUDE_P5]],"0,00"),",",".")</f>
        <v>12.00</v>
      </c>
      <c r="AY180" t="str">
        <f>FO_Candidato[[#This Row],[LONGITUDE_P3]]&amp;"°"&amp;FO_Candidato[[#This Row],[LONGITUDE_P4]]&amp;"'"&amp;FO_Candidato[[#This Row],[LONGITUDE - P6]]&amp;"""S"</f>
        <v>4°42'12.00"S</v>
      </c>
    </row>
    <row r="181" spans="1:51" x14ac:dyDescent="0.3">
      <c r="A181" t="s">
        <v>25156</v>
      </c>
      <c r="B181" t="s">
        <v>23809</v>
      </c>
      <c r="C181" t="s">
        <v>371</v>
      </c>
      <c r="D181" t="s">
        <v>25157</v>
      </c>
      <c r="E181" t="s">
        <v>25157</v>
      </c>
      <c r="F181" t="s">
        <v>25158</v>
      </c>
      <c r="G181" t="s">
        <v>23812</v>
      </c>
      <c r="I181" t="s">
        <v>23832</v>
      </c>
      <c r="J181" t="s">
        <v>23814</v>
      </c>
      <c r="K181" t="s">
        <v>25159</v>
      </c>
      <c r="L181" t="s">
        <v>148</v>
      </c>
      <c r="M181" t="s">
        <v>23816</v>
      </c>
      <c r="N181" t="s">
        <v>25160</v>
      </c>
      <c r="O181" t="s">
        <v>25161</v>
      </c>
      <c r="P181" t="s">
        <v>25162</v>
      </c>
      <c r="Q181" t="s">
        <v>23820</v>
      </c>
      <c r="R181" t="s">
        <v>148</v>
      </c>
      <c r="S181" t="s">
        <v>148</v>
      </c>
      <c r="T181" t="s">
        <v>148</v>
      </c>
      <c r="U181" t="s">
        <v>23823</v>
      </c>
      <c r="V181">
        <v>60</v>
      </c>
      <c r="W181">
        <v>-2519125</v>
      </c>
      <c r="X181">
        <v>-5393664</v>
      </c>
      <c r="Y181">
        <v>610</v>
      </c>
      <c r="Z181" t="s">
        <v>148</v>
      </c>
      <c r="AB181" t="s">
        <v>23825</v>
      </c>
      <c r="AC181">
        <v>2000</v>
      </c>
      <c r="AD181" t="s">
        <v>23823</v>
      </c>
      <c r="AE181" t="s">
        <v>148</v>
      </c>
      <c r="AF181" t="s">
        <v>148</v>
      </c>
      <c r="AG181" t="s">
        <v>148</v>
      </c>
      <c r="AH181" t="s">
        <v>25161</v>
      </c>
      <c r="AI181" t="s">
        <v>23827</v>
      </c>
      <c r="AJ181" t="s">
        <v>25163</v>
      </c>
      <c r="AL181">
        <f>VALUE(TRIM(FO_Candidato[[#This Row],[1.21 Latitude]]))</f>
        <v>-2519125</v>
      </c>
      <c r="AM181">
        <f>FO_Candidato[[#This Row],[LATITUDE_P1]]/1000000</f>
        <v>-2.5191249999999998</v>
      </c>
      <c r="AN181">
        <f>INT(ABS(FO_Candidato[[#This Row],[LATITUDE_P2]]))</f>
        <v>2</v>
      </c>
      <c r="AO181">
        <f>INT((ABS(FO_Candidato[[#This Row],[LATITUDE_P2]])-INT(ABS(FO_Candidato[[#This Row],[LATITUDE_P2]])))*60)</f>
        <v>31</v>
      </c>
      <c r="AP181" s="73">
        <f t="shared" si="4"/>
        <v>8.85</v>
      </c>
      <c r="AQ181" t="str">
        <f>SUBSTITUTE(TEXT(FO_Candidato[[#This Row],[LATITUDE_P5]],"0,00"),",",".")</f>
        <v>8.85</v>
      </c>
      <c r="AR181" t="str">
        <f>FO_Candidato[[#This Row],[LATITUDE_P3]]&amp;"°"&amp;FO_Candidato[[#This Row],[LATITUDE_P4]]&amp;"'"&amp;FO_Candidato[[#This Row],[LATITUDE - P6]]&amp;"""S"</f>
        <v>2°31'8.85"S</v>
      </c>
      <c r="AS181">
        <f>VALUE(TRIM(FO_Candidato[[#This Row],[longitude]]))</f>
        <v>-5393664</v>
      </c>
      <c r="AT181">
        <f>FO_Candidato[[#This Row],[LONGITUDE_P1]]/1000000</f>
        <v>-5.3936640000000002</v>
      </c>
      <c r="AU181">
        <f>INT(ABS(FO_Candidato[[#This Row],[LONGITUDE_P2]]))</f>
        <v>5</v>
      </c>
      <c r="AV181">
        <f>INT((ABS(FO_Candidato[[#This Row],[LONGITUDE_P2]])-INT(ABS(FO_Candidato[[#This Row],[LONGITUDE_P2]])))*60)</f>
        <v>23</v>
      </c>
      <c r="AW181" s="73">
        <f t="shared" si="5"/>
        <v>37.19</v>
      </c>
      <c r="AX181" t="str">
        <f>SUBSTITUTE(TEXT(FO_Candidato[[#This Row],[LONGITUDE_P5]],"0,00"),",",".")</f>
        <v>37.19</v>
      </c>
      <c r="AY181" t="str">
        <f>FO_Candidato[[#This Row],[LONGITUDE_P3]]&amp;"°"&amp;FO_Candidato[[#This Row],[LONGITUDE_P4]]&amp;"'"&amp;FO_Candidato[[#This Row],[LONGITUDE - P6]]&amp;"""S"</f>
        <v>5°23'37.19"S</v>
      </c>
    </row>
    <row r="182" spans="1:51" x14ac:dyDescent="0.3">
      <c r="A182" t="s">
        <v>25164</v>
      </c>
      <c r="B182" t="s">
        <v>23809</v>
      </c>
      <c r="C182" t="s">
        <v>308</v>
      </c>
      <c r="D182" t="s">
        <v>25165</v>
      </c>
      <c r="E182" t="s">
        <v>25165</v>
      </c>
      <c r="F182" t="s">
        <v>25166</v>
      </c>
      <c r="G182" t="s">
        <v>23846</v>
      </c>
      <c r="I182" t="s">
        <v>23832</v>
      </c>
      <c r="J182" t="s">
        <v>23814</v>
      </c>
      <c r="K182" t="s">
        <v>25167</v>
      </c>
      <c r="L182" t="s">
        <v>148</v>
      </c>
      <c r="M182" t="s">
        <v>23835</v>
      </c>
      <c r="N182" t="s">
        <v>25168</v>
      </c>
      <c r="O182" t="s">
        <v>25169</v>
      </c>
      <c r="P182" t="s">
        <v>25170</v>
      </c>
      <c r="Q182" t="s">
        <v>148</v>
      </c>
      <c r="R182" t="s">
        <v>25171</v>
      </c>
      <c r="S182" t="s">
        <v>25169</v>
      </c>
      <c r="T182" t="s">
        <v>25172</v>
      </c>
      <c r="U182" t="s">
        <v>23823</v>
      </c>
      <c r="V182">
        <v>30</v>
      </c>
      <c r="W182">
        <v>-22863083</v>
      </c>
      <c r="X182">
        <v>-47066069</v>
      </c>
      <c r="Y182">
        <v>676</v>
      </c>
      <c r="Z182" t="s">
        <v>12336</v>
      </c>
      <c r="AB182" t="s">
        <v>23825</v>
      </c>
      <c r="AC182">
        <v>10000</v>
      </c>
      <c r="AD182" t="s">
        <v>23823</v>
      </c>
      <c r="AE182" t="s">
        <v>148</v>
      </c>
      <c r="AF182" t="s">
        <v>25165</v>
      </c>
      <c r="AG182" t="s">
        <v>25166</v>
      </c>
      <c r="AH182" t="s">
        <v>25173</v>
      </c>
      <c r="AI182" t="s">
        <v>23852</v>
      </c>
      <c r="AJ182" t="s">
        <v>1180</v>
      </c>
      <c r="AK182">
        <v>13087210</v>
      </c>
      <c r="AL182">
        <f>VALUE(TRIM(FO_Candidato[[#This Row],[1.21 Latitude]]))</f>
        <v>-22863083</v>
      </c>
      <c r="AM182">
        <f>FO_Candidato[[#This Row],[LATITUDE_P1]]/1000000</f>
        <v>-22.863083</v>
      </c>
      <c r="AN182">
        <f>INT(ABS(FO_Candidato[[#This Row],[LATITUDE_P2]]))</f>
        <v>22</v>
      </c>
      <c r="AO182">
        <f>INT((ABS(FO_Candidato[[#This Row],[LATITUDE_P2]])-INT(ABS(FO_Candidato[[#This Row],[LATITUDE_P2]])))*60)</f>
        <v>51</v>
      </c>
      <c r="AP182" s="73">
        <f t="shared" si="4"/>
        <v>47.1</v>
      </c>
      <c r="AQ182" t="str">
        <f>SUBSTITUTE(TEXT(FO_Candidato[[#This Row],[LATITUDE_P5]],"0,00"),",",".")</f>
        <v>47.10</v>
      </c>
      <c r="AR182" t="str">
        <f>FO_Candidato[[#This Row],[LATITUDE_P3]]&amp;"°"&amp;FO_Candidato[[#This Row],[LATITUDE_P4]]&amp;"'"&amp;FO_Candidato[[#This Row],[LATITUDE - P6]]&amp;"""S"</f>
        <v>22°51'47.10"S</v>
      </c>
      <c r="AS182">
        <f>VALUE(TRIM(FO_Candidato[[#This Row],[longitude]]))</f>
        <v>-47066069</v>
      </c>
      <c r="AT182">
        <f>FO_Candidato[[#This Row],[LONGITUDE_P1]]/1000000</f>
        <v>-47.066068999999999</v>
      </c>
      <c r="AU182">
        <f>INT(ABS(FO_Candidato[[#This Row],[LONGITUDE_P2]]))</f>
        <v>47</v>
      </c>
      <c r="AV182">
        <f>INT((ABS(FO_Candidato[[#This Row],[LONGITUDE_P2]])-INT(ABS(FO_Candidato[[#This Row],[LONGITUDE_P2]])))*60)</f>
        <v>3</v>
      </c>
      <c r="AW182" s="73">
        <f t="shared" si="5"/>
        <v>57.85</v>
      </c>
      <c r="AX182" t="str">
        <f>SUBSTITUTE(TEXT(FO_Candidato[[#This Row],[LONGITUDE_P5]],"0,00"),",",".")</f>
        <v>57.85</v>
      </c>
      <c r="AY182" t="str">
        <f>FO_Candidato[[#This Row],[LONGITUDE_P3]]&amp;"°"&amp;FO_Candidato[[#This Row],[LONGITUDE_P4]]&amp;"'"&amp;FO_Candidato[[#This Row],[LONGITUDE - P6]]&amp;"""S"</f>
        <v>47°3'57.85"S</v>
      </c>
    </row>
    <row r="183" spans="1:51" x14ac:dyDescent="0.3">
      <c r="A183" t="s">
        <v>25174</v>
      </c>
      <c r="B183" t="s">
        <v>23809</v>
      </c>
      <c r="C183" t="s">
        <v>24714</v>
      </c>
      <c r="D183" t="s">
        <v>25175</v>
      </c>
      <c r="E183" t="s">
        <v>25175</v>
      </c>
      <c r="F183" t="s">
        <v>25176</v>
      </c>
      <c r="G183" t="s">
        <v>23880</v>
      </c>
      <c r="H183" t="s">
        <v>23881</v>
      </c>
      <c r="I183" t="s">
        <v>23832</v>
      </c>
      <c r="K183" t="s">
        <v>23943</v>
      </c>
      <c r="M183" t="s">
        <v>23835</v>
      </c>
      <c r="N183" t="s">
        <v>25177</v>
      </c>
      <c r="O183" t="s">
        <v>24718</v>
      </c>
      <c r="P183" t="s">
        <v>24764</v>
      </c>
      <c r="Q183" t="s">
        <v>24720</v>
      </c>
      <c r="U183" t="s">
        <v>23823</v>
      </c>
      <c r="V183">
        <v>50</v>
      </c>
      <c r="W183">
        <v>-21251275</v>
      </c>
      <c r="X183">
        <v>-43678395</v>
      </c>
      <c r="Y183">
        <v>1076</v>
      </c>
      <c r="Z183" t="s">
        <v>25178</v>
      </c>
      <c r="AB183" t="s">
        <v>23825</v>
      </c>
      <c r="AD183" t="s">
        <v>1491</v>
      </c>
      <c r="AE183" t="s">
        <v>1532</v>
      </c>
      <c r="AF183" t="s">
        <v>25175</v>
      </c>
      <c r="AG183" t="s">
        <v>25176</v>
      </c>
      <c r="AH183" t="s">
        <v>25179</v>
      </c>
      <c r="AI183" t="s">
        <v>24061</v>
      </c>
      <c r="AJ183" t="s">
        <v>25180</v>
      </c>
      <c r="AL183">
        <f>VALUE(TRIM(FO_Candidato[[#This Row],[1.21 Latitude]]))</f>
        <v>-21251275</v>
      </c>
      <c r="AM183">
        <f>FO_Candidato[[#This Row],[LATITUDE_P1]]/1000000</f>
        <v>-21.251275</v>
      </c>
      <c r="AN183">
        <f>INT(ABS(FO_Candidato[[#This Row],[LATITUDE_P2]]))</f>
        <v>21</v>
      </c>
      <c r="AO183">
        <f>INT((ABS(FO_Candidato[[#This Row],[LATITUDE_P2]])-INT(ABS(FO_Candidato[[#This Row],[LATITUDE_P2]])))*60)</f>
        <v>15</v>
      </c>
      <c r="AP183" s="73">
        <f t="shared" si="4"/>
        <v>4.59</v>
      </c>
      <c r="AQ183" t="str">
        <f>SUBSTITUTE(TEXT(FO_Candidato[[#This Row],[LATITUDE_P5]],"0,00"),",",".")</f>
        <v>4.59</v>
      </c>
      <c r="AR183" t="str">
        <f>FO_Candidato[[#This Row],[LATITUDE_P3]]&amp;"°"&amp;FO_Candidato[[#This Row],[LATITUDE_P4]]&amp;"'"&amp;FO_Candidato[[#This Row],[LATITUDE - P6]]&amp;"""S"</f>
        <v>21°15'4.59"S</v>
      </c>
      <c r="AS183">
        <f>VALUE(TRIM(FO_Candidato[[#This Row],[longitude]]))</f>
        <v>-43678395</v>
      </c>
      <c r="AT183">
        <f>FO_Candidato[[#This Row],[LONGITUDE_P1]]/1000000</f>
        <v>-43.678395000000002</v>
      </c>
      <c r="AU183">
        <f>INT(ABS(FO_Candidato[[#This Row],[LONGITUDE_P2]]))</f>
        <v>43</v>
      </c>
      <c r="AV183">
        <f>INT((ABS(FO_Candidato[[#This Row],[LONGITUDE_P2]])-INT(ABS(FO_Candidato[[#This Row],[LONGITUDE_P2]])))*60)</f>
        <v>40</v>
      </c>
      <c r="AW183" s="73">
        <f t="shared" si="5"/>
        <v>42.22</v>
      </c>
      <c r="AX183" t="str">
        <f>SUBSTITUTE(TEXT(FO_Candidato[[#This Row],[LONGITUDE_P5]],"0,00"),",",".")</f>
        <v>42.22</v>
      </c>
      <c r="AY183" t="str">
        <f>FO_Candidato[[#This Row],[LONGITUDE_P3]]&amp;"°"&amp;FO_Candidato[[#This Row],[LONGITUDE_P4]]&amp;"'"&amp;FO_Candidato[[#This Row],[LONGITUDE - P6]]&amp;"""S"</f>
        <v>43°40'42.22"S</v>
      </c>
    </row>
    <row r="184" spans="1:51" x14ac:dyDescent="0.3">
      <c r="A184" t="s">
        <v>25181</v>
      </c>
      <c r="B184" t="s">
        <v>23809</v>
      </c>
      <c r="C184" t="s">
        <v>371</v>
      </c>
      <c r="D184" t="s">
        <v>23588</v>
      </c>
      <c r="E184" t="s">
        <v>23588</v>
      </c>
      <c r="F184" t="s">
        <v>23590</v>
      </c>
      <c r="G184" t="s">
        <v>23953</v>
      </c>
      <c r="I184" t="s">
        <v>23813</v>
      </c>
      <c r="J184" t="s">
        <v>23814</v>
      </c>
      <c r="K184" t="s">
        <v>25182</v>
      </c>
      <c r="L184" t="s">
        <v>148</v>
      </c>
      <c r="M184" t="s">
        <v>23816</v>
      </c>
      <c r="N184" t="s">
        <v>23820</v>
      </c>
      <c r="O184" t="s">
        <v>23820</v>
      </c>
      <c r="P184" t="s">
        <v>23820</v>
      </c>
      <c r="Q184" t="s">
        <v>23820</v>
      </c>
      <c r="R184" t="s">
        <v>24242</v>
      </c>
      <c r="S184" t="s">
        <v>25183</v>
      </c>
      <c r="T184" t="s">
        <v>25184</v>
      </c>
      <c r="U184" t="s">
        <v>23823</v>
      </c>
      <c r="V184">
        <v>30</v>
      </c>
      <c r="W184">
        <v>-22692675</v>
      </c>
      <c r="X184">
        <v>-47682906</v>
      </c>
      <c r="Y184">
        <v>470</v>
      </c>
      <c r="Z184" t="s">
        <v>24096</v>
      </c>
      <c r="AB184" t="s">
        <v>23825</v>
      </c>
      <c r="AC184">
        <v>5000</v>
      </c>
      <c r="AD184" t="s">
        <v>23823</v>
      </c>
      <c r="AE184" t="s">
        <v>1532</v>
      </c>
      <c r="AF184" t="s">
        <v>25185</v>
      </c>
      <c r="AG184" t="s">
        <v>25185</v>
      </c>
      <c r="AH184" t="s">
        <v>25186</v>
      </c>
      <c r="AI184" t="s">
        <v>23852</v>
      </c>
      <c r="AJ184" t="s">
        <v>250</v>
      </c>
      <c r="AL184">
        <f>VALUE(TRIM(FO_Candidato[[#This Row],[1.21 Latitude]]))</f>
        <v>-22692675</v>
      </c>
      <c r="AM184">
        <f>FO_Candidato[[#This Row],[LATITUDE_P1]]/1000000</f>
        <v>-22.692675000000001</v>
      </c>
      <c r="AN184">
        <f>INT(ABS(FO_Candidato[[#This Row],[LATITUDE_P2]]))</f>
        <v>22</v>
      </c>
      <c r="AO184">
        <f>INT((ABS(FO_Candidato[[#This Row],[LATITUDE_P2]])-INT(ABS(FO_Candidato[[#This Row],[LATITUDE_P2]])))*60)</f>
        <v>41</v>
      </c>
      <c r="AP184" s="73">
        <f t="shared" si="4"/>
        <v>33.630000000000003</v>
      </c>
      <c r="AQ184" t="str">
        <f>SUBSTITUTE(TEXT(FO_Candidato[[#This Row],[LATITUDE_P5]],"0,00"),",",".")</f>
        <v>33.63</v>
      </c>
      <c r="AR184" t="str">
        <f>FO_Candidato[[#This Row],[LATITUDE_P3]]&amp;"°"&amp;FO_Candidato[[#This Row],[LATITUDE_P4]]&amp;"'"&amp;FO_Candidato[[#This Row],[LATITUDE - P6]]&amp;"""S"</f>
        <v>22°41'33.63"S</v>
      </c>
      <c r="AS184">
        <f>VALUE(TRIM(FO_Candidato[[#This Row],[longitude]]))</f>
        <v>-47682906</v>
      </c>
      <c r="AT184">
        <f>FO_Candidato[[#This Row],[LONGITUDE_P1]]/1000000</f>
        <v>-47.682906000000003</v>
      </c>
      <c r="AU184">
        <f>INT(ABS(FO_Candidato[[#This Row],[LONGITUDE_P2]]))</f>
        <v>47</v>
      </c>
      <c r="AV184">
        <f>INT((ABS(FO_Candidato[[#This Row],[LONGITUDE_P2]])-INT(ABS(FO_Candidato[[#This Row],[LONGITUDE_P2]])))*60)</f>
        <v>40</v>
      </c>
      <c r="AW184" s="73">
        <f t="shared" si="5"/>
        <v>58.46</v>
      </c>
      <c r="AX184" t="str">
        <f>SUBSTITUTE(TEXT(FO_Candidato[[#This Row],[LONGITUDE_P5]],"0,00"),",",".")</f>
        <v>58.46</v>
      </c>
      <c r="AY184" t="str">
        <f>FO_Candidato[[#This Row],[LONGITUDE_P3]]&amp;"°"&amp;FO_Candidato[[#This Row],[LONGITUDE_P4]]&amp;"'"&amp;FO_Candidato[[#This Row],[LONGITUDE - P6]]&amp;"""S"</f>
        <v>47°40'58.46"S</v>
      </c>
    </row>
    <row r="185" spans="1:51" x14ac:dyDescent="0.3">
      <c r="A185" t="s">
        <v>25187</v>
      </c>
      <c r="B185" t="s">
        <v>23809</v>
      </c>
      <c r="C185" t="s">
        <v>354</v>
      </c>
      <c r="D185" t="s">
        <v>5407</v>
      </c>
      <c r="E185" t="s">
        <v>5407</v>
      </c>
      <c r="F185" t="s">
        <v>16746</v>
      </c>
      <c r="G185" t="s">
        <v>23889</v>
      </c>
      <c r="I185" t="s">
        <v>23813</v>
      </c>
      <c r="K185" t="s">
        <v>25188</v>
      </c>
      <c r="M185" t="s">
        <v>23835</v>
      </c>
      <c r="N185" t="s">
        <v>354</v>
      </c>
      <c r="U185" t="s">
        <v>23823</v>
      </c>
      <c r="V185">
        <v>50</v>
      </c>
      <c r="W185">
        <v>-23873596</v>
      </c>
      <c r="X185">
        <v>-47888657</v>
      </c>
      <c r="Y185">
        <v>742</v>
      </c>
      <c r="Z185" t="s">
        <v>25189</v>
      </c>
      <c r="AB185" t="s">
        <v>23825</v>
      </c>
      <c r="AD185" t="s">
        <v>1491</v>
      </c>
      <c r="AH185" t="s">
        <v>25190</v>
      </c>
      <c r="AI185" t="s">
        <v>23852</v>
      </c>
      <c r="AJ185" t="s">
        <v>25191</v>
      </c>
      <c r="AK185">
        <v>18230000</v>
      </c>
      <c r="AL185">
        <f>VALUE(TRIM(FO_Candidato[[#This Row],[1.21 Latitude]]))</f>
        <v>-23873596</v>
      </c>
      <c r="AM185">
        <f>FO_Candidato[[#This Row],[LATITUDE_P1]]/1000000</f>
        <v>-23.873595999999999</v>
      </c>
      <c r="AN185">
        <f>INT(ABS(FO_Candidato[[#This Row],[LATITUDE_P2]]))</f>
        <v>23</v>
      </c>
      <c r="AO185">
        <f>INT((ABS(FO_Candidato[[#This Row],[LATITUDE_P2]])-INT(ABS(FO_Candidato[[#This Row],[LATITUDE_P2]])))*60)</f>
        <v>52</v>
      </c>
      <c r="AP185" s="73">
        <f t="shared" si="4"/>
        <v>24.95</v>
      </c>
      <c r="AQ185" t="str">
        <f>SUBSTITUTE(TEXT(FO_Candidato[[#This Row],[LATITUDE_P5]],"0,00"),",",".")</f>
        <v>24.95</v>
      </c>
      <c r="AR185" t="str">
        <f>FO_Candidato[[#This Row],[LATITUDE_P3]]&amp;"°"&amp;FO_Candidato[[#This Row],[LATITUDE_P4]]&amp;"'"&amp;FO_Candidato[[#This Row],[LATITUDE - P6]]&amp;"""S"</f>
        <v>23°52'24.95"S</v>
      </c>
      <c r="AS185">
        <f>VALUE(TRIM(FO_Candidato[[#This Row],[longitude]]))</f>
        <v>-47888657</v>
      </c>
      <c r="AT185">
        <f>FO_Candidato[[#This Row],[LONGITUDE_P1]]/1000000</f>
        <v>-47.888657000000002</v>
      </c>
      <c r="AU185">
        <f>INT(ABS(FO_Candidato[[#This Row],[LONGITUDE_P2]]))</f>
        <v>47</v>
      </c>
      <c r="AV185">
        <f>INT((ABS(FO_Candidato[[#This Row],[LONGITUDE_P2]])-INT(ABS(FO_Candidato[[#This Row],[LONGITUDE_P2]])))*60)</f>
        <v>53</v>
      </c>
      <c r="AW185" s="73">
        <f t="shared" si="5"/>
        <v>19.170000000000002</v>
      </c>
      <c r="AX185" t="str">
        <f>SUBSTITUTE(TEXT(FO_Candidato[[#This Row],[LONGITUDE_P5]],"0,00"),",",".")</f>
        <v>19.17</v>
      </c>
      <c r="AY185" t="str">
        <f>FO_Candidato[[#This Row],[LONGITUDE_P3]]&amp;"°"&amp;FO_Candidato[[#This Row],[LONGITUDE_P4]]&amp;"'"&amp;FO_Candidato[[#This Row],[LONGITUDE - P6]]&amp;"""S"</f>
        <v>47°53'19.17"S</v>
      </c>
    </row>
    <row r="186" spans="1:51" x14ac:dyDescent="0.3">
      <c r="A186" t="s">
        <v>25192</v>
      </c>
      <c r="B186" t="s">
        <v>23809</v>
      </c>
      <c r="C186" t="s">
        <v>371</v>
      </c>
      <c r="D186" t="s">
        <v>23379</v>
      </c>
      <c r="E186" t="s">
        <v>23379</v>
      </c>
      <c r="F186" t="s">
        <v>23381</v>
      </c>
      <c r="G186" t="s">
        <v>23812</v>
      </c>
      <c r="I186" t="s">
        <v>23832</v>
      </c>
      <c r="J186" t="s">
        <v>23814</v>
      </c>
      <c r="K186" t="s">
        <v>24020</v>
      </c>
      <c r="L186" t="s">
        <v>3632</v>
      </c>
      <c r="M186" t="s">
        <v>23816</v>
      </c>
      <c r="N186" t="s">
        <v>25193</v>
      </c>
      <c r="O186" t="s">
        <v>25194</v>
      </c>
      <c r="P186" t="s">
        <v>25195</v>
      </c>
      <c r="Q186" t="s">
        <v>24022</v>
      </c>
      <c r="R186" t="s">
        <v>3632</v>
      </c>
      <c r="S186" t="s">
        <v>3632</v>
      </c>
      <c r="T186" t="s">
        <v>3632</v>
      </c>
      <c r="U186" t="s">
        <v>23823</v>
      </c>
      <c r="V186">
        <v>60</v>
      </c>
      <c r="W186">
        <v>-25381389</v>
      </c>
      <c r="X186">
        <v>-52182611</v>
      </c>
      <c r="Y186">
        <v>754</v>
      </c>
      <c r="Z186" t="s">
        <v>24189</v>
      </c>
      <c r="AA186" t="s">
        <v>107</v>
      </c>
      <c r="AB186" t="s">
        <v>23825</v>
      </c>
      <c r="AC186">
        <v>2000</v>
      </c>
      <c r="AD186" t="s">
        <v>23823</v>
      </c>
      <c r="AE186" t="s">
        <v>23977</v>
      </c>
      <c r="AF186" t="s">
        <v>23977</v>
      </c>
      <c r="AG186" t="s">
        <v>23977</v>
      </c>
      <c r="AH186" t="s">
        <v>25196</v>
      </c>
      <c r="AI186" t="s">
        <v>23827</v>
      </c>
      <c r="AJ186" t="s">
        <v>25197</v>
      </c>
      <c r="AK186">
        <v>85390000</v>
      </c>
      <c r="AL186">
        <f>VALUE(TRIM(FO_Candidato[[#This Row],[1.21 Latitude]]))</f>
        <v>-25381389</v>
      </c>
      <c r="AM186">
        <f>FO_Candidato[[#This Row],[LATITUDE_P1]]/1000000</f>
        <v>-25.381388999999999</v>
      </c>
      <c r="AN186">
        <f>INT(ABS(FO_Candidato[[#This Row],[LATITUDE_P2]]))</f>
        <v>25</v>
      </c>
      <c r="AO186">
        <f>INT((ABS(FO_Candidato[[#This Row],[LATITUDE_P2]])-INT(ABS(FO_Candidato[[#This Row],[LATITUDE_P2]])))*60)</f>
        <v>22</v>
      </c>
      <c r="AP186" s="73">
        <f t="shared" si="4"/>
        <v>53</v>
      </c>
      <c r="AQ186" t="str">
        <f>SUBSTITUTE(TEXT(FO_Candidato[[#This Row],[LATITUDE_P5]],"0,00"),",",".")</f>
        <v>53.00</v>
      </c>
      <c r="AR186" t="str">
        <f>FO_Candidato[[#This Row],[LATITUDE_P3]]&amp;"°"&amp;FO_Candidato[[#This Row],[LATITUDE_P4]]&amp;"'"&amp;FO_Candidato[[#This Row],[LATITUDE - P6]]&amp;"""S"</f>
        <v>25°22'53.00"S</v>
      </c>
      <c r="AS186">
        <f>VALUE(TRIM(FO_Candidato[[#This Row],[longitude]]))</f>
        <v>-52182611</v>
      </c>
      <c r="AT186">
        <f>FO_Candidato[[#This Row],[LONGITUDE_P1]]/1000000</f>
        <v>-52.182611000000001</v>
      </c>
      <c r="AU186">
        <f>INT(ABS(FO_Candidato[[#This Row],[LONGITUDE_P2]]))</f>
        <v>52</v>
      </c>
      <c r="AV186">
        <f>INT((ABS(FO_Candidato[[#This Row],[LONGITUDE_P2]])-INT(ABS(FO_Candidato[[#This Row],[LONGITUDE_P2]])))*60)</f>
        <v>10</v>
      </c>
      <c r="AW186" s="73">
        <f t="shared" si="5"/>
        <v>57.4</v>
      </c>
      <c r="AX186" t="str">
        <f>SUBSTITUTE(TEXT(FO_Candidato[[#This Row],[LONGITUDE_P5]],"0,00"),",",".")</f>
        <v>57.40</v>
      </c>
      <c r="AY186" t="str">
        <f>FO_Candidato[[#This Row],[LONGITUDE_P3]]&amp;"°"&amp;FO_Candidato[[#This Row],[LONGITUDE_P4]]&amp;"'"&amp;FO_Candidato[[#This Row],[LONGITUDE - P6]]&amp;"""S"</f>
        <v>52°10'57.40"S</v>
      </c>
    </row>
    <row r="187" spans="1:51" x14ac:dyDescent="0.3">
      <c r="A187" t="s">
        <v>25198</v>
      </c>
      <c r="B187" t="s">
        <v>23809</v>
      </c>
      <c r="C187" t="s">
        <v>371</v>
      </c>
      <c r="D187" t="s">
        <v>23439</v>
      </c>
      <c r="E187" t="s">
        <v>23439</v>
      </c>
      <c r="F187" t="s">
        <v>23441</v>
      </c>
      <c r="G187" t="s">
        <v>23812</v>
      </c>
      <c r="I187" t="s">
        <v>23832</v>
      </c>
      <c r="J187" t="s">
        <v>23814</v>
      </c>
      <c r="K187" t="s">
        <v>25199</v>
      </c>
      <c r="L187" t="s">
        <v>148</v>
      </c>
      <c r="M187" t="s">
        <v>23816</v>
      </c>
      <c r="N187" t="s">
        <v>25200</v>
      </c>
      <c r="O187" t="s">
        <v>25201</v>
      </c>
      <c r="P187" t="s">
        <v>25202</v>
      </c>
      <c r="Q187" t="s">
        <v>24133</v>
      </c>
      <c r="R187" t="s">
        <v>3632</v>
      </c>
      <c r="S187" t="s">
        <v>3632</v>
      </c>
      <c r="T187" t="s">
        <v>3632</v>
      </c>
      <c r="U187" t="s">
        <v>23823</v>
      </c>
      <c r="V187">
        <v>60</v>
      </c>
      <c r="W187">
        <v>-25371283</v>
      </c>
      <c r="X187">
        <v>-52369647</v>
      </c>
      <c r="Y187">
        <v>856</v>
      </c>
      <c r="Z187" t="s">
        <v>23824</v>
      </c>
      <c r="AA187" t="s">
        <v>124</v>
      </c>
      <c r="AB187" t="s">
        <v>23825</v>
      </c>
      <c r="AC187">
        <v>3500</v>
      </c>
      <c r="AD187" t="s">
        <v>23823</v>
      </c>
      <c r="AE187" t="s">
        <v>23909</v>
      </c>
      <c r="AF187" t="s">
        <v>23909</v>
      </c>
      <c r="AG187" t="s">
        <v>23909</v>
      </c>
      <c r="AH187" t="s">
        <v>25203</v>
      </c>
      <c r="AI187" t="s">
        <v>23827</v>
      </c>
      <c r="AJ187" t="s">
        <v>25204</v>
      </c>
      <c r="AK187">
        <v>85301070</v>
      </c>
      <c r="AL187">
        <f>VALUE(TRIM(FO_Candidato[[#This Row],[1.21 Latitude]]))</f>
        <v>-25371283</v>
      </c>
      <c r="AM187">
        <f>FO_Candidato[[#This Row],[LATITUDE_P1]]/1000000</f>
        <v>-25.371282999999998</v>
      </c>
      <c r="AN187">
        <f>INT(ABS(FO_Candidato[[#This Row],[LATITUDE_P2]]))</f>
        <v>25</v>
      </c>
      <c r="AO187">
        <f>INT((ABS(FO_Candidato[[#This Row],[LATITUDE_P2]])-INT(ABS(FO_Candidato[[#This Row],[LATITUDE_P2]])))*60)</f>
        <v>22</v>
      </c>
      <c r="AP187" s="73">
        <f t="shared" si="4"/>
        <v>16.62</v>
      </c>
      <c r="AQ187" t="str">
        <f>SUBSTITUTE(TEXT(FO_Candidato[[#This Row],[LATITUDE_P5]],"0,00"),",",".")</f>
        <v>16.62</v>
      </c>
      <c r="AR187" t="str">
        <f>FO_Candidato[[#This Row],[LATITUDE_P3]]&amp;"°"&amp;FO_Candidato[[#This Row],[LATITUDE_P4]]&amp;"'"&amp;FO_Candidato[[#This Row],[LATITUDE - P6]]&amp;"""S"</f>
        <v>25°22'16.62"S</v>
      </c>
      <c r="AS187">
        <f>VALUE(TRIM(FO_Candidato[[#This Row],[longitude]]))</f>
        <v>-52369647</v>
      </c>
      <c r="AT187">
        <f>FO_Candidato[[#This Row],[LONGITUDE_P1]]/1000000</f>
        <v>-52.369647000000001</v>
      </c>
      <c r="AU187">
        <f>INT(ABS(FO_Candidato[[#This Row],[LONGITUDE_P2]]))</f>
        <v>52</v>
      </c>
      <c r="AV187">
        <f>INT((ABS(FO_Candidato[[#This Row],[LONGITUDE_P2]])-INT(ABS(FO_Candidato[[#This Row],[LONGITUDE_P2]])))*60)</f>
        <v>22</v>
      </c>
      <c r="AW187" s="73">
        <f t="shared" si="5"/>
        <v>10.73</v>
      </c>
      <c r="AX187" t="str">
        <f>SUBSTITUTE(TEXT(FO_Candidato[[#This Row],[LONGITUDE_P5]],"0,00"),",",".")</f>
        <v>10.73</v>
      </c>
      <c r="AY187" t="str">
        <f>FO_Candidato[[#This Row],[LONGITUDE_P3]]&amp;"°"&amp;FO_Candidato[[#This Row],[LONGITUDE_P4]]&amp;"'"&amp;FO_Candidato[[#This Row],[LONGITUDE - P6]]&amp;"""S"</f>
        <v>52°22'10.73"S</v>
      </c>
    </row>
    <row r="188" spans="1:51" x14ac:dyDescent="0.3">
      <c r="A188" t="s">
        <v>25205</v>
      </c>
      <c r="B188" t="s">
        <v>23809</v>
      </c>
      <c r="C188" t="s">
        <v>25206</v>
      </c>
      <c r="D188" t="s">
        <v>25207</v>
      </c>
      <c r="E188" t="s">
        <v>25207</v>
      </c>
      <c r="F188" t="s">
        <v>25208</v>
      </c>
      <c r="G188" t="s">
        <v>25209</v>
      </c>
      <c r="I188" t="s">
        <v>23832</v>
      </c>
      <c r="J188" t="s">
        <v>23833</v>
      </c>
      <c r="K188" t="s">
        <v>24020</v>
      </c>
      <c r="L188" t="s">
        <v>23977</v>
      </c>
      <c r="M188" t="s">
        <v>23835</v>
      </c>
      <c r="N188" t="s">
        <v>25210</v>
      </c>
      <c r="U188" t="s">
        <v>23823</v>
      </c>
      <c r="V188">
        <v>50</v>
      </c>
      <c r="W188">
        <v>-16849411</v>
      </c>
      <c r="X188">
        <v>-4983404</v>
      </c>
      <c r="Y188">
        <v>625</v>
      </c>
      <c r="Z188" t="s">
        <v>25211</v>
      </c>
      <c r="AA188" t="s">
        <v>107</v>
      </c>
      <c r="AB188" t="s">
        <v>23825</v>
      </c>
      <c r="AD188" t="s">
        <v>1491</v>
      </c>
      <c r="AE188" t="s">
        <v>24004</v>
      </c>
      <c r="AF188" t="s">
        <v>25208</v>
      </c>
      <c r="AG188" t="s">
        <v>25208</v>
      </c>
      <c r="AH188" t="s">
        <v>25212</v>
      </c>
      <c r="AI188" t="s">
        <v>24041</v>
      </c>
      <c r="AJ188" t="s">
        <v>25213</v>
      </c>
      <c r="AK188">
        <v>76190000</v>
      </c>
      <c r="AL188">
        <f>VALUE(TRIM(FO_Candidato[[#This Row],[1.21 Latitude]]))</f>
        <v>-16849411</v>
      </c>
      <c r="AM188">
        <f>FO_Candidato[[#This Row],[LATITUDE_P1]]/1000000</f>
        <v>-16.849411</v>
      </c>
      <c r="AN188">
        <f>INT(ABS(FO_Candidato[[#This Row],[LATITUDE_P2]]))</f>
        <v>16</v>
      </c>
      <c r="AO188">
        <f>INT((ABS(FO_Candidato[[#This Row],[LATITUDE_P2]])-INT(ABS(FO_Candidato[[#This Row],[LATITUDE_P2]])))*60)</f>
        <v>50</v>
      </c>
      <c r="AP188" s="73">
        <f t="shared" si="4"/>
        <v>57.88</v>
      </c>
      <c r="AQ188" t="str">
        <f>SUBSTITUTE(TEXT(FO_Candidato[[#This Row],[LATITUDE_P5]],"0,00"),",",".")</f>
        <v>57.88</v>
      </c>
      <c r="AR188" t="str">
        <f>FO_Candidato[[#This Row],[LATITUDE_P3]]&amp;"°"&amp;FO_Candidato[[#This Row],[LATITUDE_P4]]&amp;"'"&amp;FO_Candidato[[#This Row],[LATITUDE - P6]]&amp;"""S"</f>
        <v>16°50'57.88"S</v>
      </c>
      <c r="AS188">
        <f>VALUE(TRIM(FO_Candidato[[#This Row],[longitude]]))</f>
        <v>-4983404</v>
      </c>
      <c r="AT188">
        <f>FO_Candidato[[#This Row],[LONGITUDE_P1]]/1000000</f>
        <v>-4.9834040000000002</v>
      </c>
      <c r="AU188">
        <f>INT(ABS(FO_Candidato[[#This Row],[LONGITUDE_P2]]))</f>
        <v>4</v>
      </c>
      <c r="AV188">
        <f>INT((ABS(FO_Candidato[[#This Row],[LONGITUDE_P2]])-INT(ABS(FO_Candidato[[#This Row],[LONGITUDE_P2]])))*60)</f>
        <v>59</v>
      </c>
      <c r="AW188" s="73">
        <f t="shared" si="5"/>
        <v>0.25</v>
      </c>
      <c r="AX188" t="str">
        <f>SUBSTITUTE(TEXT(FO_Candidato[[#This Row],[LONGITUDE_P5]],"0,00"),",",".")</f>
        <v>0.25</v>
      </c>
      <c r="AY188" t="str">
        <f>FO_Candidato[[#This Row],[LONGITUDE_P3]]&amp;"°"&amp;FO_Candidato[[#This Row],[LONGITUDE_P4]]&amp;"'"&amp;FO_Candidato[[#This Row],[LONGITUDE - P6]]&amp;"""S"</f>
        <v>4°59'0.25"S</v>
      </c>
    </row>
    <row r="189" spans="1:51" x14ac:dyDescent="0.3">
      <c r="A189" t="s">
        <v>25214</v>
      </c>
      <c r="B189" t="s">
        <v>23809</v>
      </c>
      <c r="C189" t="s">
        <v>354</v>
      </c>
      <c r="D189" t="s">
        <v>5470</v>
      </c>
      <c r="E189" t="s">
        <v>5470</v>
      </c>
      <c r="F189" t="s">
        <v>16056</v>
      </c>
      <c r="G189" t="s">
        <v>23889</v>
      </c>
      <c r="I189" t="s">
        <v>23832</v>
      </c>
      <c r="K189" t="s">
        <v>25215</v>
      </c>
      <c r="M189" t="s">
        <v>23835</v>
      </c>
      <c r="N189" t="s">
        <v>354</v>
      </c>
      <c r="U189" t="s">
        <v>23823</v>
      </c>
      <c r="V189">
        <v>50</v>
      </c>
      <c r="W189">
        <v>-23814954</v>
      </c>
      <c r="X189">
        <v>-47606659</v>
      </c>
      <c r="Y189">
        <v>881</v>
      </c>
      <c r="Z189" t="s">
        <v>25216</v>
      </c>
      <c r="AB189" t="s">
        <v>23825</v>
      </c>
      <c r="AD189" t="s">
        <v>1491</v>
      </c>
      <c r="AH189" t="s">
        <v>25217</v>
      </c>
      <c r="AI189" t="s">
        <v>23852</v>
      </c>
      <c r="AJ189" t="s">
        <v>25218</v>
      </c>
      <c r="AK189">
        <v>18185000</v>
      </c>
      <c r="AL189">
        <f>VALUE(TRIM(FO_Candidato[[#This Row],[1.21 Latitude]]))</f>
        <v>-23814954</v>
      </c>
      <c r="AM189">
        <f>FO_Candidato[[#This Row],[LATITUDE_P1]]/1000000</f>
        <v>-23.814954</v>
      </c>
      <c r="AN189">
        <f>INT(ABS(FO_Candidato[[#This Row],[LATITUDE_P2]]))</f>
        <v>23</v>
      </c>
      <c r="AO189">
        <f>INT((ABS(FO_Candidato[[#This Row],[LATITUDE_P2]])-INT(ABS(FO_Candidato[[#This Row],[LATITUDE_P2]])))*60)</f>
        <v>48</v>
      </c>
      <c r="AP189" s="73">
        <f t="shared" si="4"/>
        <v>53.83</v>
      </c>
      <c r="AQ189" t="str">
        <f>SUBSTITUTE(TEXT(FO_Candidato[[#This Row],[LATITUDE_P5]],"0,00"),",",".")</f>
        <v>53.83</v>
      </c>
      <c r="AR189" t="str">
        <f>FO_Candidato[[#This Row],[LATITUDE_P3]]&amp;"°"&amp;FO_Candidato[[#This Row],[LATITUDE_P4]]&amp;"'"&amp;FO_Candidato[[#This Row],[LATITUDE - P6]]&amp;"""S"</f>
        <v>23°48'53.83"S</v>
      </c>
      <c r="AS189">
        <f>VALUE(TRIM(FO_Candidato[[#This Row],[longitude]]))</f>
        <v>-47606659</v>
      </c>
      <c r="AT189">
        <f>FO_Candidato[[#This Row],[LONGITUDE_P1]]/1000000</f>
        <v>-47.606659000000001</v>
      </c>
      <c r="AU189">
        <f>INT(ABS(FO_Candidato[[#This Row],[LONGITUDE_P2]]))</f>
        <v>47</v>
      </c>
      <c r="AV189">
        <f>INT((ABS(FO_Candidato[[#This Row],[LONGITUDE_P2]])-INT(ABS(FO_Candidato[[#This Row],[LONGITUDE_P2]])))*60)</f>
        <v>36</v>
      </c>
      <c r="AW189" s="73">
        <f t="shared" si="5"/>
        <v>23.97</v>
      </c>
      <c r="AX189" t="str">
        <f>SUBSTITUTE(TEXT(FO_Candidato[[#This Row],[LONGITUDE_P5]],"0,00"),",",".")</f>
        <v>23.97</v>
      </c>
      <c r="AY189" t="str">
        <f>FO_Candidato[[#This Row],[LONGITUDE_P3]]&amp;"°"&amp;FO_Candidato[[#This Row],[LONGITUDE_P4]]&amp;"'"&amp;FO_Candidato[[#This Row],[LONGITUDE - P6]]&amp;"""S"</f>
        <v>47°36'23.97"S</v>
      </c>
    </row>
    <row r="190" spans="1:51" x14ac:dyDescent="0.3">
      <c r="A190" t="s">
        <v>25219</v>
      </c>
      <c r="B190" t="s">
        <v>23809</v>
      </c>
      <c r="C190" t="s">
        <v>354</v>
      </c>
      <c r="D190" t="s">
        <v>5473</v>
      </c>
      <c r="E190" t="s">
        <v>5473</v>
      </c>
      <c r="F190" t="s">
        <v>16753</v>
      </c>
      <c r="G190" t="s">
        <v>23889</v>
      </c>
      <c r="I190" t="s">
        <v>23813</v>
      </c>
      <c r="K190" t="s">
        <v>25215</v>
      </c>
      <c r="M190" t="s">
        <v>23835</v>
      </c>
      <c r="N190" t="s">
        <v>354</v>
      </c>
      <c r="U190" t="s">
        <v>23823</v>
      </c>
      <c r="V190">
        <v>50</v>
      </c>
      <c r="W190">
        <v>-23816513</v>
      </c>
      <c r="X190">
        <v>-47648622</v>
      </c>
      <c r="Y190">
        <v>750</v>
      </c>
      <c r="Z190" t="s">
        <v>25220</v>
      </c>
      <c r="AB190" t="s">
        <v>23825</v>
      </c>
      <c r="AD190" t="s">
        <v>1491</v>
      </c>
      <c r="AH190" t="s">
        <v>25221</v>
      </c>
      <c r="AI190" t="s">
        <v>23852</v>
      </c>
      <c r="AJ190" t="s">
        <v>25218</v>
      </c>
      <c r="AK190">
        <v>18185000</v>
      </c>
      <c r="AL190">
        <f>VALUE(TRIM(FO_Candidato[[#This Row],[1.21 Latitude]]))</f>
        <v>-23816513</v>
      </c>
      <c r="AM190">
        <f>FO_Candidato[[#This Row],[LATITUDE_P1]]/1000000</f>
        <v>-23.816513</v>
      </c>
      <c r="AN190">
        <f>INT(ABS(FO_Candidato[[#This Row],[LATITUDE_P2]]))</f>
        <v>23</v>
      </c>
      <c r="AO190">
        <f>INT((ABS(FO_Candidato[[#This Row],[LATITUDE_P2]])-INT(ABS(FO_Candidato[[#This Row],[LATITUDE_P2]])))*60)</f>
        <v>48</v>
      </c>
      <c r="AP190" s="73">
        <f t="shared" si="4"/>
        <v>59.45</v>
      </c>
      <c r="AQ190" t="str">
        <f>SUBSTITUTE(TEXT(FO_Candidato[[#This Row],[LATITUDE_P5]],"0,00"),",",".")</f>
        <v>59.45</v>
      </c>
      <c r="AR190" t="str">
        <f>FO_Candidato[[#This Row],[LATITUDE_P3]]&amp;"°"&amp;FO_Candidato[[#This Row],[LATITUDE_P4]]&amp;"'"&amp;FO_Candidato[[#This Row],[LATITUDE - P6]]&amp;"""S"</f>
        <v>23°48'59.45"S</v>
      </c>
      <c r="AS190">
        <f>VALUE(TRIM(FO_Candidato[[#This Row],[longitude]]))</f>
        <v>-47648622</v>
      </c>
      <c r="AT190">
        <f>FO_Candidato[[#This Row],[LONGITUDE_P1]]/1000000</f>
        <v>-47.648622000000003</v>
      </c>
      <c r="AU190">
        <f>INT(ABS(FO_Candidato[[#This Row],[LONGITUDE_P2]]))</f>
        <v>47</v>
      </c>
      <c r="AV190">
        <f>INT((ABS(FO_Candidato[[#This Row],[LONGITUDE_P2]])-INT(ABS(FO_Candidato[[#This Row],[LONGITUDE_P2]])))*60)</f>
        <v>38</v>
      </c>
      <c r="AW190" s="73">
        <f t="shared" si="5"/>
        <v>55.04</v>
      </c>
      <c r="AX190" t="str">
        <f>SUBSTITUTE(TEXT(FO_Candidato[[#This Row],[LONGITUDE_P5]],"0,00"),",",".")</f>
        <v>55.04</v>
      </c>
      <c r="AY190" t="str">
        <f>FO_Candidato[[#This Row],[LONGITUDE_P3]]&amp;"°"&amp;FO_Candidato[[#This Row],[LONGITUDE_P4]]&amp;"'"&amp;FO_Candidato[[#This Row],[LONGITUDE - P6]]&amp;"""S"</f>
        <v>47°38'55.04"S</v>
      </c>
    </row>
    <row r="191" spans="1:51" x14ac:dyDescent="0.3">
      <c r="A191" t="s">
        <v>25222</v>
      </c>
      <c r="B191" t="s">
        <v>23809</v>
      </c>
      <c r="C191" t="s">
        <v>354</v>
      </c>
      <c r="D191" t="s">
        <v>5698</v>
      </c>
      <c r="E191" t="s">
        <v>5698</v>
      </c>
      <c r="F191" t="s">
        <v>15592</v>
      </c>
      <c r="G191" t="s">
        <v>23889</v>
      </c>
      <c r="I191" t="s">
        <v>23832</v>
      </c>
      <c r="K191" t="s">
        <v>24020</v>
      </c>
      <c r="M191" t="s">
        <v>23835</v>
      </c>
      <c r="N191" t="s">
        <v>25223</v>
      </c>
      <c r="U191" t="s">
        <v>23823</v>
      </c>
      <c r="V191">
        <v>50</v>
      </c>
      <c r="W191">
        <v>-23919726</v>
      </c>
      <c r="X191">
        <v>-4751536</v>
      </c>
      <c r="Y191">
        <v>919</v>
      </c>
      <c r="Z191" t="s">
        <v>25224</v>
      </c>
      <c r="AB191" t="s">
        <v>23825</v>
      </c>
      <c r="AD191" t="s">
        <v>1491</v>
      </c>
      <c r="AH191" t="s">
        <v>25225</v>
      </c>
      <c r="AI191" t="s">
        <v>23852</v>
      </c>
      <c r="AJ191" t="s">
        <v>23894</v>
      </c>
      <c r="AK191">
        <v>18180000</v>
      </c>
      <c r="AL191">
        <f>VALUE(TRIM(FO_Candidato[[#This Row],[1.21 Latitude]]))</f>
        <v>-23919726</v>
      </c>
      <c r="AM191">
        <f>FO_Candidato[[#This Row],[LATITUDE_P1]]/1000000</f>
        <v>-23.919726000000001</v>
      </c>
      <c r="AN191">
        <f>INT(ABS(FO_Candidato[[#This Row],[LATITUDE_P2]]))</f>
        <v>23</v>
      </c>
      <c r="AO191">
        <f>INT((ABS(FO_Candidato[[#This Row],[LATITUDE_P2]])-INT(ABS(FO_Candidato[[#This Row],[LATITUDE_P2]])))*60)</f>
        <v>55</v>
      </c>
      <c r="AP191" s="73">
        <f t="shared" si="4"/>
        <v>11.01</v>
      </c>
      <c r="AQ191" t="str">
        <f>SUBSTITUTE(TEXT(FO_Candidato[[#This Row],[LATITUDE_P5]],"0,00"),",",".")</f>
        <v>11.01</v>
      </c>
      <c r="AR191" t="str">
        <f>FO_Candidato[[#This Row],[LATITUDE_P3]]&amp;"°"&amp;FO_Candidato[[#This Row],[LATITUDE_P4]]&amp;"'"&amp;FO_Candidato[[#This Row],[LATITUDE - P6]]&amp;"""S"</f>
        <v>23°55'11.01"S</v>
      </c>
      <c r="AS191">
        <f>VALUE(TRIM(FO_Candidato[[#This Row],[longitude]]))</f>
        <v>-4751536</v>
      </c>
      <c r="AT191">
        <f>FO_Candidato[[#This Row],[LONGITUDE_P1]]/1000000</f>
        <v>-4.7515359999999998</v>
      </c>
      <c r="AU191">
        <f>INT(ABS(FO_Candidato[[#This Row],[LONGITUDE_P2]]))</f>
        <v>4</v>
      </c>
      <c r="AV191">
        <f>INT((ABS(FO_Candidato[[#This Row],[LONGITUDE_P2]])-INT(ABS(FO_Candidato[[#This Row],[LONGITUDE_P2]])))*60)</f>
        <v>45</v>
      </c>
      <c r="AW191" s="73">
        <f t="shared" si="5"/>
        <v>5.53</v>
      </c>
      <c r="AX191" t="str">
        <f>SUBSTITUTE(TEXT(FO_Candidato[[#This Row],[LONGITUDE_P5]],"0,00"),",",".")</f>
        <v>5.53</v>
      </c>
      <c r="AY191" t="str">
        <f>FO_Candidato[[#This Row],[LONGITUDE_P3]]&amp;"°"&amp;FO_Candidato[[#This Row],[LONGITUDE_P4]]&amp;"'"&amp;FO_Candidato[[#This Row],[LONGITUDE - P6]]&amp;"""S"</f>
        <v>4°45'5.53"S</v>
      </c>
    </row>
    <row r="192" spans="1:51" x14ac:dyDescent="0.3">
      <c r="A192" t="s">
        <v>25226</v>
      </c>
      <c r="B192" t="s">
        <v>23809</v>
      </c>
      <c r="C192" t="s">
        <v>354</v>
      </c>
      <c r="D192" t="s">
        <v>22955</v>
      </c>
      <c r="E192" t="s">
        <v>22955</v>
      </c>
      <c r="F192" t="s">
        <v>22957</v>
      </c>
      <c r="G192" t="s">
        <v>23889</v>
      </c>
      <c r="I192" t="s">
        <v>23832</v>
      </c>
      <c r="K192" t="s">
        <v>24117</v>
      </c>
      <c r="M192" t="s">
        <v>23835</v>
      </c>
      <c r="N192" t="s">
        <v>354</v>
      </c>
      <c r="U192" t="s">
        <v>23823</v>
      </c>
      <c r="V192">
        <v>60</v>
      </c>
      <c r="W192">
        <v>-24028082</v>
      </c>
      <c r="X192">
        <v>-47555557</v>
      </c>
      <c r="Y192">
        <v>691</v>
      </c>
      <c r="Z192" t="s">
        <v>25227</v>
      </c>
      <c r="AB192" t="s">
        <v>23825</v>
      </c>
      <c r="AD192" t="s">
        <v>1491</v>
      </c>
      <c r="AH192" t="s">
        <v>25228</v>
      </c>
      <c r="AI192" t="s">
        <v>23852</v>
      </c>
      <c r="AJ192" t="s">
        <v>23894</v>
      </c>
      <c r="AK192">
        <v>18180000</v>
      </c>
      <c r="AL192">
        <f>VALUE(TRIM(FO_Candidato[[#This Row],[1.21 Latitude]]))</f>
        <v>-24028082</v>
      </c>
      <c r="AM192">
        <f>FO_Candidato[[#This Row],[LATITUDE_P1]]/1000000</f>
        <v>-24.028082000000001</v>
      </c>
      <c r="AN192">
        <f>INT(ABS(FO_Candidato[[#This Row],[LATITUDE_P2]]))</f>
        <v>24</v>
      </c>
      <c r="AO192">
        <f>INT((ABS(FO_Candidato[[#This Row],[LATITUDE_P2]])-INT(ABS(FO_Candidato[[#This Row],[LATITUDE_P2]])))*60)</f>
        <v>1</v>
      </c>
      <c r="AP192" s="73">
        <f t="shared" si="4"/>
        <v>41.1</v>
      </c>
      <c r="AQ192" t="str">
        <f>SUBSTITUTE(TEXT(FO_Candidato[[#This Row],[LATITUDE_P5]],"0,00"),",",".")</f>
        <v>41.10</v>
      </c>
      <c r="AR192" t="str">
        <f>FO_Candidato[[#This Row],[LATITUDE_P3]]&amp;"°"&amp;FO_Candidato[[#This Row],[LATITUDE_P4]]&amp;"'"&amp;FO_Candidato[[#This Row],[LATITUDE - P6]]&amp;"""S"</f>
        <v>24°1'41.10"S</v>
      </c>
      <c r="AS192">
        <f>VALUE(TRIM(FO_Candidato[[#This Row],[longitude]]))</f>
        <v>-47555557</v>
      </c>
      <c r="AT192">
        <f>FO_Candidato[[#This Row],[LONGITUDE_P1]]/1000000</f>
        <v>-47.555557</v>
      </c>
      <c r="AU192">
        <f>INT(ABS(FO_Candidato[[#This Row],[LONGITUDE_P2]]))</f>
        <v>47</v>
      </c>
      <c r="AV192">
        <f>INT((ABS(FO_Candidato[[#This Row],[LONGITUDE_P2]])-INT(ABS(FO_Candidato[[#This Row],[LONGITUDE_P2]])))*60)</f>
        <v>33</v>
      </c>
      <c r="AW192" s="73">
        <f t="shared" si="5"/>
        <v>20.010000000000002</v>
      </c>
      <c r="AX192" t="str">
        <f>SUBSTITUTE(TEXT(FO_Candidato[[#This Row],[LONGITUDE_P5]],"0,00"),",",".")</f>
        <v>20.01</v>
      </c>
      <c r="AY192" t="str">
        <f>FO_Candidato[[#This Row],[LONGITUDE_P3]]&amp;"°"&amp;FO_Candidato[[#This Row],[LONGITUDE_P4]]&amp;"'"&amp;FO_Candidato[[#This Row],[LONGITUDE - P6]]&amp;"""S"</f>
        <v>47°33'20.01"S</v>
      </c>
    </row>
    <row r="193" spans="1:51" x14ac:dyDescent="0.3">
      <c r="A193" t="s">
        <v>25229</v>
      </c>
      <c r="B193" t="s">
        <v>23809</v>
      </c>
      <c r="C193" t="s">
        <v>354</v>
      </c>
      <c r="D193" t="s">
        <v>5679</v>
      </c>
      <c r="E193" t="s">
        <v>5679</v>
      </c>
      <c r="F193" t="s">
        <v>16522</v>
      </c>
      <c r="G193" t="s">
        <v>23889</v>
      </c>
      <c r="I193" t="s">
        <v>23832</v>
      </c>
      <c r="K193" t="s">
        <v>23891</v>
      </c>
      <c r="M193" t="s">
        <v>23835</v>
      </c>
      <c r="N193" t="s">
        <v>354</v>
      </c>
      <c r="U193" t="s">
        <v>23823</v>
      </c>
      <c r="V193">
        <v>60</v>
      </c>
      <c r="W193">
        <v>-24075531</v>
      </c>
      <c r="X193">
        <v>-47604275</v>
      </c>
      <c r="Y193">
        <v>449</v>
      </c>
      <c r="Z193" t="s">
        <v>25230</v>
      </c>
      <c r="AB193" t="s">
        <v>23825</v>
      </c>
      <c r="AD193" t="s">
        <v>1491</v>
      </c>
      <c r="AH193" t="s">
        <v>25231</v>
      </c>
      <c r="AI193" t="s">
        <v>23852</v>
      </c>
      <c r="AJ193" t="s">
        <v>23894</v>
      </c>
      <c r="AL193">
        <f>VALUE(TRIM(FO_Candidato[[#This Row],[1.21 Latitude]]))</f>
        <v>-24075531</v>
      </c>
      <c r="AM193">
        <f>FO_Candidato[[#This Row],[LATITUDE_P1]]/1000000</f>
        <v>-24.075531000000002</v>
      </c>
      <c r="AN193">
        <f>INT(ABS(FO_Candidato[[#This Row],[LATITUDE_P2]]))</f>
        <v>24</v>
      </c>
      <c r="AO193">
        <f>INT((ABS(FO_Candidato[[#This Row],[LATITUDE_P2]])-INT(ABS(FO_Candidato[[#This Row],[LATITUDE_P2]])))*60)</f>
        <v>4</v>
      </c>
      <c r="AP193" s="73">
        <f t="shared" si="4"/>
        <v>31.91</v>
      </c>
      <c r="AQ193" t="str">
        <f>SUBSTITUTE(TEXT(FO_Candidato[[#This Row],[LATITUDE_P5]],"0,00"),",",".")</f>
        <v>31.91</v>
      </c>
      <c r="AR193" t="str">
        <f>FO_Candidato[[#This Row],[LATITUDE_P3]]&amp;"°"&amp;FO_Candidato[[#This Row],[LATITUDE_P4]]&amp;"'"&amp;FO_Candidato[[#This Row],[LATITUDE - P6]]&amp;"""S"</f>
        <v>24°4'31.91"S</v>
      </c>
      <c r="AS193">
        <f>VALUE(TRIM(FO_Candidato[[#This Row],[longitude]]))</f>
        <v>-47604275</v>
      </c>
      <c r="AT193">
        <f>FO_Candidato[[#This Row],[LONGITUDE_P1]]/1000000</f>
        <v>-47.604275000000001</v>
      </c>
      <c r="AU193">
        <f>INT(ABS(FO_Candidato[[#This Row],[LONGITUDE_P2]]))</f>
        <v>47</v>
      </c>
      <c r="AV193">
        <f>INT((ABS(FO_Candidato[[#This Row],[LONGITUDE_P2]])-INT(ABS(FO_Candidato[[#This Row],[LONGITUDE_P2]])))*60)</f>
        <v>36</v>
      </c>
      <c r="AW193" s="73">
        <f t="shared" si="5"/>
        <v>15.39</v>
      </c>
      <c r="AX193" t="str">
        <f>SUBSTITUTE(TEXT(FO_Candidato[[#This Row],[LONGITUDE_P5]],"0,00"),",",".")</f>
        <v>15.39</v>
      </c>
      <c r="AY193" t="str">
        <f>FO_Candidato[[#This Row],[LONGITUDE_P3]]&amp;"°"&amp;FO_Candidato[[#This Row],[LONGITUDE_P4]]&amp;"'"&amp;FO_Candidato[[#This Row],[LONGITUDE - P6]]&amp;"""S"</f>
        <v>47°36'15.39"S</v>
      </c>
    </row>
    <row r="194" spans="1:51" x14ac:dyDescent="0.3">
      <c r="A194" t="s">
        <v>25232</v>
      </c>
      <c r="B194" t="s">
        <v>23809</v>
      </c>
      <c r="C194" t="s">
        <v>354</v>
      </c>
      <c r="D194" t="s">
        <v>5357</v>
      </c>
      <c r="E194" t="s">
        <v>5357</v>
      </c>
      <c r="F194" t="s">
        <v>16796</v>
      </c>
      <c r="G194" t="s">
        <v>23889</v>
      </c>
      <c r="I194" t="s">
        <v>23832</v>
      </c>
      <c r="K194" t="s">
        <v>25233</v>
      </c>
      <c r="M194" t="s">
        <v>23835</v>
      </c>
      <c r="N194" t="s">
        <v>24691</v>
      </c>
      <c r="U194" t="s">
        <v>23823</v>
      </c>
      <c r="V194">
        <v>60</v>
      </c>
      <c r="W194">
        <v>-24300424</v>
      </c>
      <c r="X194">
        <v>-47623354</v>
      </c>
      <c r="Y194">
        <v>35</v>
      </c>
      <c r="Z194" t="s">
        <v>25234</v>
      </c>
      <c r="AB194" t="s">
        <v>23825</v>
      </c>
      <c r="AD194" t="s">
        <v>1491</v>
      </c>
      <c r="AH194" t="s">
        <v>25235</v>
      </c>
      <c r="AI194" t="s">
        <v>23852</v>
      </c>
      <c r="AJ194" t="s">
        <v>25236</v>
      </c>
      <c r="AL194">
        <f>VALUE(TRIM(FO_Candidato[[#This Row],[1.21 Latitude]]))</f>
        <v>-24300424</v>
      </c>
      <c r="AM194">
        <f>FO_Candidato[[#This Row],[LATITUDE_P1]]/1000000</f>
        <v>-24.300424</v>
      </c>
      <c r="AN194">
        <f>INT(ABS(FO_Candidato[[#This Row],[LATITUDE_P2]]))</f>
        <v>24</v>
      </c>
      <c r="AO194">
        <f>INT((ABS(FO_Candidato[[#This Row],[LATITUDE_P2]])-INT(ABS(FO_Candidato[[#This Row],[LATITUDE_P2]])))*60)</f>
        <v>18</v>
      </c>
      <c r="AP194" s="73">
        <f t="shared" ref="AP194:AP257" si="6">ROUND(MOD(ABS(AL194/1000000)*3600,60),2)</f>
        <v>1.53</v>
      </c>
      <c r="AQ194" t="str">
        <f>SUBSTITUTE(TEXT(FO_Candidato[[#This Row],[LATITUDE_P5]],"0,00"),",",".")</f>
        <v>1.53</v>
      </c>
      <c r="AR194" t="str">
        <f>FO_Candidato[[#This Row],[LATITUDE_P3]]&amp;"°"&amp;FO_Candidato[[#This Row],[LATITUDE_P4]]&amp;"'"&amp;FO_Candidato[[#This Row],[LATITUDE - P6]]&amp;"""S"</f>
        <v>24°18'1.53"S</v>
      </c>
      <c r="AS194">
        <f>VALUE(TRIM(FO_Candidato[[#This Row],[longitude]]))</f>
        <v>-47623354</v>
      </c>
      <c r="AT194">
        <f>FO_Candidato[[#This Row],[LONGITUDE_P1]]/1000000</f>
        <v>-47.623353999999999</v>
      </c>
      <c r="AU194">
        <f>INT(ABS(FO_Candidato[[#This Row],[LONGITUDE_P2]]))</f>
        <v>47</v>
      </c>
      <c r="AV194">
        <f>INT((ABS(FO_Candidato[[#This Row],[LONGITUDE_P2]])-INT(ABS(FO_Candidato[[#This Row],[LONGITUDE_P2]])))*60)</f>
        <v>37</v>
      </c>
      <c r="AW194" s="73">
        <f t="shared" ref="AW194:AW257" si="7">ROUND(MOD(ABS(AS194/1000000)*3600,60),2)</f>
        <v>24.07</v>
      </c>
      <c r="AX194" t="str">
        <f>SUBSTITUTE(TEXT(FO_Candidato[[#This Row],[LONGITUDE_P5]],"0,00"),",",".")</f>
        <v>24.07</v>
      </c>
      <c r="AY194" t="str">
        <f>FO_Candidato[[#This Row],[LONGITUDE_P3]]&amp;"°"&amp;FO_Candidato[[#This Row],[LONGITUDE_P4]]&amp;"'"&amp;FO_Candidato[[#This Row],[LONGITUDE - P6]]&amp;"""S"</f>
        <v>47°37'24.07"S</v>
      </c>
    </row>
    <row r="195" spans="1:51" x14ac:dyDescent="0.3">
      <c r="A195" t="s">
        <v>25237</v>
      </c>
      <c r="B195" t="s">
        <v>23809</v>
      </c>
      <c r="C195" t="s">
        <v>2044</v>
      </c>
      <c r="D195" t="s">
        <v>8060</v>
      </c>
      <c r="E195" t="s">
        <v>8060</v>
      </c>
      <c r="F195" t="s">
        <v>8061</v>
      </c>
      <c r="G195" t="s">
        <v>23889</v>
      </c>
      <c r="I195" t="s">
        <v>23832</v>
      </c>
      <c r="K195" t="s">
        <v>24074</v>
      </c>
      <c r="M195" t="s">
        <v>23835</v>
      </c>
      <c r="N195" t="s">
        <v>24267</v>
      </c>
      <c r="U195" t="s">
        <v>23823</v>
      </c>
      <c r="V195">
        <v>70</v>
      </c>
      <c r="W195">
        <v>-21232512</v>
      </c>
      <c r="X195">
        <v>-52950581</v>
      </c>
      <c r="Y195">
        <v>370</v>
      </c>
      <c r="Z195" t="s">
        <v>25238</v>
      </c>
      <c r="AB195" t="s">
        <v>23825</v>
      </c>
      <c r="AD195" t="s">
        <v>1491</v>
      </c>
      <c r="AH195" t="s">
        <v>25239</v>
      </c>
      <c r="AI195" t="s">
        <v>24270</v>
      </c>
      <c r="AJ195" t="s">
        <v>25102</v>
      </c>
      <c r="AL195">
        <f>VALUE(TRIM(FO_Candidato[[#This Row],[1.21 Latitude]]))</f>
        <v>-21232512</v>
      </c>
      <c r="AM195">
        <f>FO_Candidato[[#This Row],[LATITUDE_P1]]/1000000</f>
        <v>-21.232512</v>
      </c>
      <c r="AN195">
        <f>INT(ABS(FO_Candidato[[#This Row],[LATITUDE_P2]]))</f>
        <v>21</v>
      </c>
      <c r="AO195">
        <f>INT((ABS(FO_Candidato[[#This Row],[LATITUDE_P2]])-INT(ABS(FO_Candidato[[#This Row],[LATITUDE_P2]])))*60)</f>
        <v>13</v>
      </c>
      <c r="AP195" s="73">
        <f t="shared" si="6"/>
        <v>57.04</v>
      </c>
      <c r="AQ195" t="str">
        <f>SUBSTITUTE(TEXT(FO_Candidato[[#This Row],[LATITUDE_P5]],"0,00"),",",".")</f>
        <v>57.04</v>
      </c>
      <c r="AR195" t="str">
        <f>FO_Candidato[[#This Row],[LATITUDE_P3]]&amp;"°"&amp;FO_Candidato[[#This Row],[LATITUDE_P4]]&amp;"'"&amp;FO_Candidato[[#This Row],[LATITUDE - P6]]&amp;"""S"</f>
        <v>21°13'57.04"S</v>
      </c>
      <c r="AS195">
        <f>VALUE(TRIM(FO_Candidato[[#This Row],[longitude]]))</f>
        <v>-52950581</v>
      </c>
      <c r="AT195">
        <f>FO_Candidato[[#This Row],[LONGITUDE_P1]]/1000000</f>
        <v>-52.950581</v>
      </c>
      <c r="AU195">
        <f>INT(ABS(FO_Candidato[[#This Row],[LONGITUDE_P2]]))</f>
        <v>52</v>
      </c>
      <c r="AV195">
        <f>INT((ABS(FO_Candidato[[#This Row],[LONGITUDE_P2]])-INT(ABS(FO_Candidato[[#This Row],[LONGITUDE_P2]])))*60)</f>
        <v>57</v>
      </c>
      <c r="AW195" s="73">
        <f t="shared" si="7"/>
        <v>2.09</v>
      </c>
      <c r="AX195" t="str">
        <f>SUBSTITUTE(TEXT(FO_Candidato[[#This Row],[LONGITUDE_P5]],"0,00"),",",".")</f>
        <v>2.09</v>
      </c>
      <c r="AY195" t="str">
        <f>FO_Candidato[[#This Row],[LONGITUDE_P3]]&amp;"°"&amp;FO_Candidato[[#This Row],[LONGITUDE_P4]]&amp;"'"&amp;FO_Candidato[[#This Row],[LONGITUDE - P6]]&amp;"""S"</f>
        <v>52°57'2.09"S</v>
      </c>
    </row>
    <row r="196" spans="1:51" x14ac:dyDescent="0.3">
      <c r="A196" t="s">
        <v>25240</v>
      </c>
      <c r="B196" t="s">
        <v>23809</v>
      </c>
      <c r="C196" t="s">
        <v>2044</v>
      </c>
      <c r="D196" t="s">
        <v>8033</v>
      </c>
      <c r="E196" t="s">
        <v>8033</v>
      </c>
      <c r="F196" t="s">
        <v>8034</v>
      </c>
      <c r="G196" t="s">
        <v>23889</v>
      </c>
      <c r="I196" t="s">
        <v>23813</v>
      </c>
      <c r="K196" t="s">
        <v>24074</v>
      </c>
      <c r="M196" t="s">
        <v>23835</v>
      </c>
      <c r="N196" t="s">
        <v>24267</v>
      </c>
      <c r="U196" t="s">
        <v>23823</v>
      </c>
      <c r="V196">
        <v>60</v>
      </c>
      <c r="W196">
        <v>-20419746</v>
      </c>
      <c r="X196">
        <v>-53129055</v>
      </c>
      <c r="Y196">
        <v>358</v>
      </c>
      <c r="Z196" t="s">
        <v>25241</v>
      </c>
      <c r="AB196" t="s">
        <v>23825</v>
      </c>
      <c r="AD196" t="s">
        <v>1491</v>
      </c>
      <c r="AH196" t="s">
        <v>25242</v>
      </c>
      <c r="AI196" t="s">
        <v>24270</v>
      </c>
      <c r="AJ196" t="s">
        <v>25078</v>
      </c>
      <c r="AL196">
        <f>VALUE(TRIM(FO_Candidato[[#This Row],[1.21 Latitude]]))</f>
        <v>-20419746</v>
      </c>
      <c r="AM196">
        <f>FO_Candidato[[#This Row],[LATITUDE_P1]]/1000000</f>
        <v>-20.419746</v>
      </c>
      <c r="AN196">
        <f>INT(ABS(FO_Candidato[[#This Row],[LATITUDE_P2]]))</f>
        <v>20</v>
      </c>
      <c r="AO196">
        <f>INT((ABS(FO_Candidato[[#This Row],[LATITUDE_P2]])-INT(ABS(FO_Candidato[[#This Row],[LATITUDE_P2]])))*60)</f>
        <v>25</v>
      </c>
      <c r="AP196" s="73">
        <f t="shared" si="6"/>
        <v>11.09</v>
      </c>
      <c r="AQ196" t="str">
        <f>SUBSTITUTE(TEXT(FO_Candidato[[#This Row],[LATITUDE_P5]],"0,00"),",",".")</f>
        <v>11.09</v>
      </c>
      <c r="AR196" t="str">
        <f>FO_Candidato[[#This Row],[LATITUDE_P3]]&amp;"°"&amp;FO_Candidato[[#This Row],[LATITUDE_P4]]&amp;"'"&amp;FO_Candidato[[#This Row],[LATITUDE - P6]]&amp;"""S"</f>
        <v>20°25'11.09"S</v>
      </c>
      <c r="AS196">
        <f>VALUE(TRIM(FO_Candidato[[#This Row],[longitude]]))</f>
        <v>-53129055</v>
      </c>
      <c r="AT196">
        <f>FO_Candidato[[#This Row],[LONGITUDE_P1]]/1000000</f>
        <v>-53.129055000000001</v>
      </c>
      <c r="AU196">
        <f>INT(ABS(FO_Candidato[[#This Row],[LONGITUDE_P2]]))</f>
        <v>53</v>
      </c>
      <c r="AV196">
        <f>INT((ABS(FO_Candidato[[#This Row],[LONGITUDE_P2]])-INT(ABS(FO_Candidato[[#This Row],[LONGITUDE_P2]])))*60)</f>
        <v>7</v>
      </c>
      <c r="AW196" s="73">
        <f t="shared" si="7"/>
        <v>44.6</v>
      </c>
      <c r="AX196" t="str">
        <f>SUBSTITUTE(TEXT(FO_Candidato[[#This Row],[LONGITUDE_P5]],"0,00"),",",".")</f>
        <v>44.60</v>
      </c>
      <c r="AY196" t="str">
        <f>FO_Candidato[[#This Row],[LONGITUDE_P3]]&amp;"°"&amp;FO_Candidato[[#This Row],[LONGITUDE_P4]]&amp;"'"&amp;FO_Candidato[[#This Row],[LONGITUDE - P6]]&amp;"""S"</f>
        <v>53°7'44.60"S</v>
      </c>
    </row>
    <row r="197" spans="1:51" x14ac:dyDescent="0.3">
      <c r="A197" t="s">
        <v>25243</v>
      </c>
      <c r="B197" t="s">
        <v>23809</v>
      </c>
      <c r="C197" t="s">
        <v>2044</v>
      </c>
      <c r="D197" t="s">
        <v>23295</v>
      </c>
      <c r="E197" t="s">
        <v>23295</v>
      </c>
      <c r="F197" t="s">
        <v>23297</v>
      </c>
      <c r="G197" t="s">
        <v>23889</v>
      </c>
      <c r="I197" t="s">
        <v>23813</v>
      </c>
      <c r="K197" t="s">
        <v>25244</v>
      </c>
      <c r="M197" t="s">
        <v>23835</v>
      </c>
      <c r="N197" t="s">
        <v>24267</v>
      </c>
      <c r="U197" t="s">
        <v>23823</v>
      </c>
      <c r="V197">
        <v>70</v>
      </c>
      <c r="W197">
        <v>-20696791</v>
      </c>
      <c r="X197">
        <v>-54307236</v>
      </c>
      <c r="Y197">
        <v>564</v>
      </c>
      <c r="Z197" t="s">
        <v>25245</v>
      </c>
      <c r="AB197" t="s">
        <v>23825</v>
      </c>
      <c r="AD197" t="s">
        <v>1491</v>
      </c>
      <c r="AH197" t="s">
        <v>25246</v>
      </c>
      <c r="AI197" t="s">
        <v>24270</v>
      </c>
      <c r="AJ197" t="s">
        <v>24271</v>
      </c>
      <c r="AL197">
        <f>VALUE(TRIM(FO_Candidato[[#This Row],[1.21 Latitude]]))</f>
        <v>-20696791</v>
      </c>
      <c r="AM197">
        <f>FO_Candidato[[#This Row],[LATITUDE_P1]]/1000000</f>
        <v>-20.696791000000001</v>
      </c>
      <c r="AN197">
        <f>INT(ABS(FO_Candidato[[#This Row],[LATITUDE_P2]]))</f>
        <v>20</v>
      </c>
      <c r="AO197">
        <f>INT((ABS(FO_Candidato[[#This Row],[LATITUDE_P2]])-INT(ABS(FO_Candidato[[#This Row],[LATITUDE_P2]])))*60)</f>
        <v>41</v>
      </c>
      <c r="AP197" s="73">
        <f t="shared" si="6"/>
        <v>48.45</v>
      </c>
      <c r="AQ197" t="str">
        <f>SUBSTITUTE(TEXT(FO_Candidato[[#This Row],[LATITUDE_P5]],"0,00"),",",".")</f>
        <v>48.45</v>
      </c>
      <c r="AR197" t="str">
        <f>FO_Candidato[[#This Row],[LATITUDE_P3]]&amp;"°"&amp;FO_Candidato[[#This Row],[LATITUDE_P4]]&amp;"'"&amp;FO_Candidato[[#This Row],[LATITUDE - P6]]&amp;"""S"</f>
        <v>20°41'48.45"S</v>
      </c>
      <c r="AS197">
        <f>VALUE(TRIM(FO_Candidato[[#This Row],[longitude]]))</f>
        <v>-54307236</v>
      </c>
      <c r="AT197">
        <f>FO_Candidato[[#This Row],[LONGITUDE_P1]]/1000000</f>
        <v>-54.307236000000003</v>
      </c>
      <c r="AU197">
        <f>INT(ABS(FO_Candidato[[#This Row],[LONGITUDE_P2]]))</f>
        <v>54</v>
      </c>
      <c r="AV197">
        <f>INT((ABS(FO_Candidato[[#This Row],[LONGITUDE_P2]])-INT(ABS(FO_Candidato[[#This Row],[LONGITUDE_P2]])))*60)</f>
        <v>18</v>
      </c>
      <c r="AW197" s="73">
        <f t="shared" si="7"/>
        <v>26.05</v>
      </c>
      <c r="AX197" t="str">
        <f>SUBSTITUTE(TEXT(FO_Candidato[[#This Row],[LONGITUDE_P5]],"0,00"),",",".")</f>
        <v>26.05</v>
      </c>
      <c r="AY197" t="str">
        <f>FO_Candidato[[#This Row],[LONGITUDE_P3]]&amp;"°"&amp;FO_Candidato[[#This Row],[LONGITUDE_P4]]&amp;"'"&amp;FO_Candidato[[#This Row],[LONGITUDE - P6]]&amp;"""S"</f>
        <v>54°18'26.05"S</v>
      </c>
    </row>
    <row r="198" spans="1:51" x14ac:dyDescent="0.3">
      <c r="A198" t="s">
        <v>25247</v>
      </c>
      <c r="B198" t="s">
        <v>23809</v>
      </c>
      <c r="C198" t="s">
        <v>2044</v>
      </c>
      <c r="D198" t="s">
        <v>7985</v>
      </c>
      <c r="E198" t="s">
        <v>7985</v>
      </c>
      <c r="F198" t="s">
        <v>7986</v>
      </c>
      <c r="G198" t="s">
        <v>23889</v>
      </c>
      <c r="I198" t="s">
        <v>23813</v>
      </c>
      <c r="K198" t="s">
        <v>24020</v>
      </c>
      <c r="M198" t="s">
        <v>23835</v>
      </c>
      <c r="N198" t="s">
        <v>2044</v>
      </c>
      <c r="U198" t="s">
        <v>23823</v>
      </c>
      <c r="V198">
        <v>40</v>
      </c>
      <c r="W198">
        <v>-21726711</v>
      </c>
      <c r="X198">
        <v>-52343136</v>
      </c>
      <c r="Y198">
        <v>329</v>
      </c>
      <c r="Z198" t="s">
        <v>25248</v>
      </c>
      <c r="AB198" t="s">
        <v>23825</v>
      </c>
      <c r="AD198" t="s">
        <v>1491</v>
      </c>
      <c r="AH198" t="s">
        <v>25249</v>
      </c>
      <c r="AI198" t="s">
        <v>24270</v>
      </c>
      <c r="AJ198" t="s">
        <v>25250</v>
      </c>
      <c r="AK198">
        <v>79780000</v>
      </c>
      <c r="AL198">
        <f>VALUE(TRIM(FO_Candidato[[#This Row],[1.21 Latitude]]))</f>
        <v>-21726711</v>
      </c>
      <c r="AM198">
        <f>FO_Candidato[[#This Row],[LATITUDE_P1]]/1000000</f>
        <v>-21.726711000000002</v>
      </c>
      <c r="AN198">
        <f>INT(ABS(FO_Candidato[[#This Row],[LATITUDE_P2]]))</f>
        <v>21</v>
      </c>
      <c r="AO198">
        <f>INT((ABS(FO_Candidato[[#This Row],[LATITUDE_P2]])-INT(ABS(FO_Candidato[[#This Row],[LATITUDE_P2]])))*60)</f>
        <v>43</v>
      </c>
      <c r="AP198" s="73">
        <f t="shared" si="6"/>
        <v>36.159999999999997</v>
      </c>
      <c r="AQ198" t="str">
        <f>SUBSTITUTE(TEXT(FO_Candidato[[#This Row],[LATITUDE_P5]],"0,00"),",",".")</f>
        <v>36.16</v>
      </c>
      <c r="AR198" t="str">
        <f>FO_Candidato[[#This Row],[LATITUDE_P3]]&amp;"°"&amp;FO_Candidato[[#This Row],[LATITUDE_P4]]&amp;"'"&amp;FO_Candidato[[#This Row],[LATITUDE - P6]]&amp;"""S"</f>
        <v>21°43'36.16"S</v>
      </c>
      <c r="AS198">
        <f>VALUE(TRIM(FO_Candidato[[#This Row],[longitude]]))</f>
        <v>-52343136</v>
      </c>
      <c r="AT198">
        <f>FO_Candidato[[#This Row],[LONGITUDE_P1]]/1000000</f>
        <v>-52.343136000000001</v>
      </c>
      <c r="AU198">
        <f>INT(ABS(FO_Candidato[[#This Row],[LONGITUDE_P2]]))</f>
        <v>52</v>
      </c>
      <c r="AV198">
        <f>INT((ABS(FO_Candidato[[#This Row],[LONGITUDE_P2]])-INT(ABS(FO_Candidato[[#This Row],[LONGITUDE_P2]])))*60)</f>
        <v>20</v>
      </c>
      <c r="AW198" s="73">
        <f t="shared" si="7"/>
        <v>35.29</v>
      </c>
      <c r="AX198" t="str">
        <f>SUBSTITUTE(TEXT(FO_Candidato[[#This Row],[LONGITUDE_P5]],"0,00"),",",".")</f>
        <v>35.29</v>
      </c>
      <c r="AY198" t="str">
        <f>FO_Candidato[[#This Row],[LONGITUDE_P3]]&amp;"°"&amp;FO_Candidato[[#This Row],[LONGITUDE_P4]]&amp;"'"&amp;FO_Candidato[[#This Row],[LONGITUDE - P6]]&amp;"""S"</f>
        <v>52°20'35.29"S</v>
      </c>
    </row>
    <row r="199" spans="1:51" x14ac:dyDescent="0.3">
      <c r="A199" t="s">
        <v>25251</v>
      </c>
      <c r="B199" t="s">
        <v>23809</v>
      </c>
      <c r="C199" t="s">
        <v>22159</v>
      </c>
      <c r="D199" t="s">
        <v>25252</v>
      </c>
      <c r="E199" t="s">
        <v>25252</v>
      </c>
      <c r="F199" t="s">
        <v>25253</v>
      </c>
      <c r="G199" t="s">
        <v>23889</v>
      </c>
      <c r="I199" t="s">
        <v>23813</v>
      </c>
      <c r="K199" t="s">
        <v>24547</v>
      </c>
      <c r="M199" t="s">
        <v>23835</v>
      </c>
      <c r="N199" t="s">
        <v>24039</v>
      </c>
      <c r="U199" t="s">
        <v>23823</v>
      </c>
      <c r="V199">
        <v>60</v>
      </c>
      <c r="W199">
        <v>-18382104</v>
      </c>
      <c r="X199">
        <v>-4806642</v>
      </c>
      <c r="Y199">
        <v>598</v>
      </c>
      <c r="Z199" t="s">
        <v>25254</v>
      </c>
      <c r="AB199" t="s">
        <v>23825</v>
      </c>
      <c r="AD199" t="s">
        <v>1491</v>
      </c>
      <c r="AH199" t="s">
        <v>25255</v>
      </c>
      <c r="AI199" t="s">
        <v>24041</v>
      </c>
      <c r="AJ199" t="s">
        <v>25256</v>
      </c>
      <c r="AL199">
        <f>VALUE(TRIM(FO_Candidato[[#This Row],[1.21 Latitude]]))</f>
        <v>-18382104</v>
      </c>
      <c r="AM199">
        <f>FO_Candidato[[#This Row],[LATITUDE_P1]]/1000000</f>
        <v>-18.382103999999998</v>
      </c>
      <c r="AN199">
        <f>INT(ABS(FO_Candidato[[#This Row],[LATITUDE_P2]]))</f>
        <v>18</v>
      </c>
      <c r="AO199">
        <f>INT((ABS(FO_Candidato[[#This Row],[LATITUDE_P2]])-INT(ABS(FO_Candidato[[#This Row],[LATITUDE_P2]])))*60)</f>
        <v>22</v>
      </c>
      <c r="AP199" s="73">
        <f t="shared" si="6"/>
        <v>55.57</v>
      </c>
      <c r="AQ199" t="str">
        <f>SUBSTITUTE(TEXT(FO_Candidato[[#This Row],[LATITUDE_P5]],"0,00"),",",".")</f>
        <v>55.57</v>
      </c>
      <c r="AR199" t="str">
        <f>FO_Candidato[[#This Row],[LATITUDE_P3]]&amp;"°"&amp;FO_Candidato[[#This Row],[LATITUDE_P4]]&amp;"'"&amp;FO_Candidato[[#This Row],[LATITUDE - P6]]&amp;"""S"</f>
        <v>18°22'55.57"S</v>
      </c>
      <c r="AS199">
        <f>VALUE(TRIM(FO_Candidato[[#This Row],[longitude]]))</f>
        <v>-4806642</v>
      </c>
      <c r="AT199">
        <f>FO_Candidato[[#This Row],[LONGITUDE_P1]]/1000000</f>
        <v>-4.8066420000000001</v>
      </c>
      <c r="AU199">
        <f>INT(ABS(FO_Candidato[[#This Row],[LONGITUDE_P2]]))</f>
        <v>4</v>
      </c>
      <c r="AV199">
        <f>INT((ABS(FO_Candidato[[#This Row],[LONGITUDE_P2]])-INT(ABS(FO_Candidato[[#This Row],[LONGITUDE_P2]])))*60)</f>
        <v>48</v>
      </c>
      <c r="AW199" s="73">
        <f t="shared" si="7"/>
        <v>23.91</v>
      </c>
      <c r="AX199" t="str">
        <f>SUBSTITUTE(TEXT(FO_Candidato[[#This Row],[LONGITUDE_P5]],"0,00"),",",".")</f>
        <v>23.91</v>
      </c>
      <c r="AY199" t="str">
        <f>FO_Candidato[[#This Row],[LONGITUDE_P3]]&amp;"°"&amp;FO_Candidato[[#This Row],[LONGITUDE_P4]]&amp;"'"&amp;FO_Candidato[[#This Row],[LONGITUDE - P6]]&amp;"""S"</f>
        <v>4°48'23.91"S</v>
      </c>
    </row>
    <row r="200" spans="1:51" x14ac:dyDescent="0.3">
      <c r="A200" t="s">
        <v>25257</v>
      </c>
      <c r="B200" t="s">
        <v>23809</v>
      </c>
      <c r="C200" t="s">
        <v>22159</v>
      </c>
      <c r="D200" t="s">
        <v>25258</v>
      </c>
      <c r="E200" t="s">
        <v>25258</v>
      </c>
      <c r="F200" t="s">
        <v>25259</v>
      </c>
      <c r="G200" t="s">
        <v>23889</v>
      </c>
      <c r="I200" t="s">
        <v>23813</v>
      </c>
      <c r="K200" t="s">
        <v>24117</v>
      </c>
      <c r="M200" t="s">
        <v>23835</v>
      </c>
      <c r="N200" t="s">
        <v>25260</v>
      </c>
      <c r="U200" t="s">
        <v>23823</v>
      </c>
      <c r="V200">
        <v>40</v>
      </c>
      <c r="W200">
        <v>-18036437</v>
      </c>
      <c r="X200">
        <v>-47847643</v>
      </c>
      <c r="Y200">
        <v>932</v>
      </c>
      <c r="Z200" t="s">
        <v>25261</v>
      </c>
      <c r="AB200" t="s">
        <v>23825</v>
      </c>
      <c r="AD200" t="s">
        <v>1491</v>
      </c>
      <c r="AH200" t="s">
        <v>25262</v>
      </c>
      <c r="AI200" t="s">
        <v>24041</v>
      </c>
      <c r="AJ200" t="s">
        <v>25263</v>
      </c>
      <c r="AK200">
        <v>75700000</v>
      </c>
      <c r="AL200">
        <f>VALUE(TRIM(FO_Candidato[[#This Row],[1.21 Latitude]]))</f>
        <v>-18036437</v>
      </c>
      <c r="AM200">
        <f>FO_Candidato[[#This Row],[LATITUDE_P1]]/1000000</f>
        <v>-18.036436999999999</v>
      </c>
      <c r="AN200">
        <f>INT(ABS(FO_Candidato[[#This Row],[LATITUDE_P2]]))</f>
        <v>18</v>
      </c>
      <c r="AO200">
        <f>INT((ABS(FO_Candidato[[#This Row],[LATITUDE_P2]])-INT(ABS(FO_Candidato[[#This Row],[LATITUDE_P2]])))*60)</f>
        <v>2</v>
      </c>
      <c r="AP200" s="73">
        <f t="shared" si="6"/>
        <v>11.17</v>
      </c>
      <c r="AQ200" t="str">
        <f>SUBSTITUTE(TEXT(FO_Candidato[[#This Row],[LATITUDE_P5]],"0,00"),",",".")</f>
        <v>11.17</v>
      </c>
      <c r="AR200" t="str">
        <f>FO_Candidato[[#This Row],[LATITUDE_P3]]&amp;"°"&amp;FO_Candidato[[#This Row],[LATITUDE_P4]]&amp;"'"&amp;FO_Candidato[[#This Row],[LATITUDE - P6]]&amp;"""S"</f>
        <v>18°2'11.17"S</v>
      </c>
      <c r="AS200">
        <f>VALUE(TRIM(FO_Candidato[[#This Row],[longitude]]))</f>
        <v>-47847643</v>
      </c>
      <c r="AT200">
        <f>FO_Candidato[[#This Row],[LONGITUDE_P1]]/1000000</f>
        <v>-47.847642999999998</v>
      </c>
      <c r="AU200">
        <f>INT(ABS(FO_Candidato[[#This Row],[LONGITUDE_P2]]))</f>
        <v>47</v>
      </c>
      <c r="AV200">
        <f>INT((ABS(FO_Candidato[[#This Row],[LONGITUDE_P2]])-INT(ABS(FO_Candidato[[#This Row],[LONGITUDE_P2]])))*60)</f>
        <v>50</v>
      </c>
      <c r="AW200" s="73">
        <f t="shared" si="7"/>
        <v>51.51</v>
      </c>
      <c r="AX200" t="str">
        <f>SUBSTITUTE(TEXT(FO_Candidato[[#This Row],[LONGITUDE_P5]],"0,00"),",",".")</f>
        <v>51.51</v>
      </c>
      <c r="AY200" t="str">
        <f>FO_Candidato[[#This Row],[LONGITUDE_P3]]&amp;"°"&amp;FO_Candidato[[#This Row],[LONGITUDE_P4]]&amp;"'"&amp;FO_Candidato[[#This Row],[LONGITUDE - P6]]&amp;"""S"</f>
        <v>47°50'51.51"S</v>
      </c>
    </row>
    <row r="201" spans="1:51" x14ac:dyDescent="0.3">
      <c r="A201" t="s">
        <v>25264</v>
      </c>
      <c r="B201" t="s">
        <v>23809</v>
      </c>
      <c r="C201" t="s">
        <v>22159</v>
      </c>
      <c r="D201" t="s">
        <v>25265</v>
      </c>
      <c r="E201" t="s">
        <v>25265</v>
      </c>
      <c r="F201" t="s">
        <v>25266</v>
      </c>
      <c r="G201" t="s">
        <v>23889</v>
      </c>
      <c r="I201" t="s">
        <v>23813</v>
      </c>
      <c r="K201" t="s">
        <v>24020</v>
      </c>
      <c r="M201" t="s">
        <v>23835</v>
      </c>
      <c r="N201" t="s">
        <v>24039</v>
      </c>
      <c r="U201" t="s">
        <v>23823</v>
      </c>
      <c r="V201">
        <v>40</v>
      </c>
      <c r="W201">
        <v>-17399881</v>
      </c>
      <c r="X201">
        <v>-4777757</v>
      </c>
      <c r="Y201">
        <v>936</v>
      </c>
      <c r="Z201" t="s">
        <v>25267</v>
      </c>
      <c r="AB201" t="s">
        <v>23825</v>
      </c>
      <c r="AD201" t="s">
        <v>1491</v>
      </c>
      <c r="AH201" t="s">
        <v>25268</v>
      </c>
      <c r="AI201" t="s">
        <v>24041</v>
      </c>
      <c r="AJ201" t="s">
        <v>24907</v>
      </c>
      <c r="AK201">
        <v>75795000</v>
      </c>
      <c r="AL201">
        <f>VALUE(TRIM(FO_Candidato[[#This Row],[1.21 Latitude]]))</f>
        <v>-17399881</v>
      </c>
      <c r="AM201">
        <f>FO_Candidato[[#This Row],[LATITUDE_P1]]/1000000</f>
        <v>-17.399881000000001</v>
      </c>
      <c r="AN201">
        <f>INT(ABS(FO_Candidato[[#This Row],[LATITUDE_P2]]))</f>
        <v>17</v>
      </c>
      <c r="AO201">
        <f>INT((ABS(FO_Candidato[[#This Row],[LATITUDE_P2]])-INT(ABS(FO_Candidato[[#This Row],[LATITUDE_P2]])))*60)</f>
        <v>23</v>
      </c>
      <c r="AP201" s="73">
        <f t="shared" si="6"/>
        <v>59.57</v>
      </c>
      <c r="AQ201" t="str">
        <f>SUBSTITUTE(TEXT(FO_Candidato[[#This Row],[LATITUDE_P5]],"0,00"),",",".")</f>
        <v>59.57</v>
      </c>
      <c r="AR201" t="str">
        <f>FO_Candidato[[#This Row],[LATITUDE_P3]]&amp;"°"&amp;FO_Candidato[[#This Row],[LATITUDE_P4]]&amp;"'"&amp;FO_Candidato[[#This Row],[LATITUDE - P6]]&amp;"""S"</f>
        <v>17°23'59.57"S</v>
      </c>
      <c r="AS201">
        <f>VALUE(TRIM(FO_Candidato[[#This Row],[longitude]]))</f>
        <v>-4777757</v>
      </c>
      <c r="AT201">
        <f>FO_Candidato[[#This Row],[LONGITUDE_P1]]/1000000</f>
        <v>-4.7777570000000003</v>
      </c>
      <c r="AU201">
        <f>INT(ABS(FO_Candidato[[#This Row],[LONGITUDE_P2]]))</f>
        <v>4</v>
      </c>
      <c r="AV201">
        <f>INT((ABS(FO_Candidato[[#This Row],[LONGITUDE_P2]])-INT(ABS(FO_Candidato[[#This Row],[LONGITUDE_P2]])))*60)</f>
        <v>46</v>
      </c>
      <c r="AW201" s="73">
        <f t="shared" si="7"/>
        <v>39.93</v>
      </c>
      <c r="AX201" t="str">
        <f>SUBSTITUTE(TEXT(FO_Candidato[[#This Row],[LONGITUDE_P5]],"0,00"),",",".")</f>
        <v>39.93</v>
      </c>
      <c r="AY201" t="str">
        <f>FO_Candidato[[#This Row],[LONGITUDE_P3]]&amp;"°"&amp;FO_Candidato[[#This Row],[LONGITUDE_P4]]&amp;"'"&amp;FO_Candidato[[#This Row],[LONGITUDE - P6]]&amp;"""S"</f>
        <v>4°46'39.93"S</v>
      </c>
    </row>
    <row r="202" spans="1:51" x14ac:dyDescent="0.3">
      <c r="A202" t="s">
        <v>25269</v>
      </c>
      <c r="B202" t="s">
        <v>23809</v>
      </c>
      <c r="C202" t="s">
        <v>24714</v>
      </c>
      <c r="D202" t="s">
        <v>25270</v>
      </c>
      <c r="E202" t="s">
        <v>25270</v>
      </c>
      <c r="F202" t="s">
        <v>25271</v>
      </c>
      <c r="G202" t="s">
        <v>23880</v>
      </c>
      <c r="H202" t="s">
        <v>23881</v>
      </c>
      <c r="I202" t="s">
        <v>23832</v>
      </c>
      <c r="K202" t="s">
        <v>25272</v>
      </c>
      <c r="M202" t="s">
        <v>23835</v>
      </c>
      <c r="N202" t="s">
        <v>24717</v>
      </c>
      <c r="O202" t="s">
        <v>24718</v>
      </c>
      <c r="P202" t="s">
        <v>24719</v>
      </c>
      <c r="Q202" t="s">
        <v>24772</v>
      </c>
      <c r="U202" t="s">
        <v>23823</v>
      </c>
      <c r="V202">
        <v>50</v>
      </c>
      <c r="W202">
        <v>-20411568</v>
      </c>
      <c r="X202">
        <v>-43894746</v>
      </c>
      <c r="Y202">
        <v>1319</v>
      </c>
      <c r="Z202" t="s">
        <v>25273</v>
      </c>
      <c r="AD202" t="s">
        <v>1491</v>
      </c>
      <c r="AE202" t="s">
        <v>1532</v>
      </c>
      <c r="AF202" t="s">
        <v>25271</v>
      </c>
      <c r="AG202" t="s">
        <v>25270</v>
      </c>
      <c r="AH202" t="s">
        <v>25274</v>
      </c>
      <c r="AI202" t="s">
        <v>24061</v>
      </c>
      <c r="AJ202" t="s">
        <v>25275</v>
      </c>
      <c r="AL202">
        <f>VALUE(TRIM(FO_Candidato[[#This Row],[1.21 Latitude]]))</f>
        <v>-20411568</v>
      </c>
      <c r="AM202">
        <f>FO_Candidato[[#This Row],[LATITUDE_P1]]/1000000</f>
        <v>-20.411567999999999</v>
      </c>
      <c r="AN202">
        <f>INT(ABS(FO_Candidato[[#This Row],[LATITUDE_P2]]))</f>
        <v>20</v>
      </c>
      <c r="AO202">
        <f>INT((ABS(FO_Candidato[[#This Row],[LATITUDE_P2]])-INT(ABS(FO_Candidato[[#This Row],[LATITUDE_P2]])))*60)</f>
        <v>24</v>
      </c>
      <c r="AP202" s="73">
        <f t="shared" si="6"/>
        <v>41.64</v>
      </c>
      <c r="AQ202" t="str">
        <f>SUBSTITUTE(TEXT(FO_Candidato[[#This Row],[LATITUDE_P5]],"0,00"),",",".")</f>
        <v>41.64</v>
      </c>
      <c r="AR202" t="str">
        <f>FO_Candidato[[#This Row],[LATITUDE_P3]]&amp;"°"&amp;FO_Candidato[[#This Row],[LATITUDE_P4]]&amp;"'"&amp;FO_Candidato[[#This Row],[LATITUDE - P6]]&amp;"""S"</f>
        <v>20°24'41.64"S</v>
      </c>
      <c r="AS202">
        <f>VALUE(TRIM(FO_Candidato[[#This Row],[longitude]]))</f>
        <v>-43894746</v>
      </c>
      <c r="AT202">
        <f>FO_Candidato[[#This Row],[LONGITUDE_P1]]/1000000</f>
        <v>-43.894745999999998</v>
      </c>
      <c r="AU202">
        <f>INT(ABS(FO_Candidato[[#This Row],[LONGITUDE_P2]]))</f>
        <v>43</v>
      </c>
      <c r="AV202">
        <f>INT((ABS(FO_Candidato[[#This Row],[LONGITUDE_P2]])-INT(ABS(FO_Candidato[[#This Row],[LONGITUDE_P2]])))*60)</f>
        <v>53</v>
      </c>
      <c r="AW202" s="73">
        <f t="shared" si="7"/>
        <v>41.09</v>
      </c>
      <c r="AX202" t="str">
        <f>SUBSTITUTE(TEXT(FO_Candidato[[#This Row],[LONGITUDE_P5]],"0,00"),",",".")</f>
        <v>41.09</v>
      </c>
      <c r="AY202" t="str">
        <f>FO_Candidato[[#This Row],[LONGITUDE_P3]]&amp;"°"&amp;FO_Candidato[[#This Row],[LONGITUDE_P4]]&amp;"'"&amp;FO_Candidato[[#This Row],[LONGITUDE - P6]]&amp;"""S"</f>
        <v>43°53'41.09"S</v>
      </c>
    </row>
    <row r="203" spans="1:51" x14ac:dyDescent="0.3">
      <c r="A203" t="s">
        <v>25276</v>
      </c>
      <c r="B203" t="s">
        <v>23809</v>
      </c>
      <c r="C203" t="s">
        <v>9863</v>
      </c>
      <c r="D203" t="s">
        <v>22837</v>
      </c>
      <c r="E203" t="s">
        <v>22837</v>
      </c>
      <c r="F203" t="s">
        <v>22839</v>
      </c>
      <c r="G203" t="s">
        <v>23889</v>
      </c>
      <c r="I203" t="s">
        <v>23832</v>
      </c>
      <c r="K203" t="s">
        <v>25277</v>
      </c>
      <c r="M203" t="s">
        <v>23835</v>
      </c>
      <c r="N203" t="s">
        <v>25278</v>
      </c>
      <c r="U203" t="s">
        <v>23823</v>
      </c>
      <c r="V203">
        <v>40</v>
      </c>
      <c r="W203">
        <v>-22051808</v>
      </c>
      <c r="X203">
        <v>-42790252</v>
      </c>
      <c r="Y203">
        <v>461</v>
      </c>
      <c r="Z203" t="s">
        <v>25279</v>
      </c>
      <c r="AB203" t="s">
        <v>23825</v>
      </c>
      <c r="AD203" t="s">
        <v>1491</v>
      </c>
      <c r="AH203" t="s">
        <v>25280</v>
      </c>
      <c r="AI203" t="s">
        <v>23968</v>
      </c>
      <c r="AJ203" t="s">
        <v>25281</v>
      </c>
      <c r="AK203">
        <v>25886000</v>
      </c>
      <c r="AL203">
        <f>VALUE(TRIM(FO_Candidato[[#This Row],[1.21 Latitude]]))</f>
        <v>-22051808</v>
      </c>
      <c r="AM203">
        <f>FO_Candidato[[#This Row],[LATITUDE_P1]]/1000000</f>
        <v>-22.051808000000001</v>
      </c>
      <c r="AN203">
        <f>INT(ABS(FO_Candidato[[#This Row],[LATITUDE_P2]]))</f>
        <v>22</v>
      </c>
      <c r="AO203">
        <f>INT((ABS(FO_Candidato[[#This Row],[LATITUDE_P2]])-INT(ABS(FO_Candidato[[#This Row],[LATITUDE_P2]])))*60)</f>
        <v>3</v>
      </c>
      <c r="AP203" s="73">
        <f t="shared" si="6"/>
        <v>6.51</v>
      </c>
      <c r="AQ203" t="str">
        <f>SUBSTITUTE(TEXT(FO_Candidato[[#This Row],[LATITUDE_P5]],"0,00"),",",".")</f>
        <v>6.51</v>
      </c>
      <c r="AR203" t="str">
        <f>FO_Candidato[[#This Row],[LATITUDE_P3]]&amp;"°"&amp;FO_Candidato[[#This Row],[LATITUDE_P4]]&amp;"'"&amp;FO_Candidato[[#This Row],[LATITUDE - P6]]&amp;"""S"</f>
        <v>22°3'6.51"S</v>
      </c>
      <c r="AS203">
        <f>VALUE(TRIM(FO_Candidato[[#This Row],[longitude]]))</f>
        <v>-42790252</v>
      </c>
      <c r="AT203">
        <f>FO_Candidato[[#This Row],[LONGITUDE_P1]]/1000000</f>
        <v>-42.790252000000002</v>
      </c>
      <c r="AU203">
        <f>INT(ABS(FO_Candidato[[#This Row],[LONGITUDE_P2]]))</f>
        <v>42</v>
      </c>
      <c r="AV203">
        <f>INT((ABS(FO_Candidato[[#This Row],[LONGITUDE_P2]])-INT(ABS(FO_Candidato[[#This Row],[LONGITUDE_P2]])))*60)</f>
        <v>47</v>
      </c>
      <c r="AW203" s="73">
        <f t="shared" si="7"/>
        <v>24.91</v>
      </c>
      <c r="AX203" t="str">
        <f>SUBSTITUTE(TEXT(FO_Candidato[[#This Row],[LONGITUDE_P5]],"0,00"),",",".")</f>
        <v>24.91</v>
      </c>
      <c r="AY203" t="str">
        <f>FO_Candidato[[#This Row],[LONGITUDE_P3]]&amp;"°"&amp;FO_Candidato[[#This Row],[LONGITUDE_P4]]&amp;"'"&amp;FO_Candidato[[#This Row],[LONGITUDE - P6]]&amp;"""S"</f>
        <v>42°47'24.91"S</v>
      </c>
    </row>
    <row r="204" spans="1:51" x14ac:dyDescent="0.3">
      <c r="A204" t="s">
        <v>25282</v>
      </c>
      <c r="B204" t="s">
        <v>23809</v>
      </c>
      <c r="C204" t="s">
        <v>25206</v>
      </c>
      <c r="D204" t="s">
        <v>25283</v>
      </c>
      <c r="E204" t="s">
        <v>25283</v>
      </c>
      <c r="F204" t="s">
        <v>25284</v>
      </c>
      <c r="G204" t="s">
        <v>25209</v>
      </c>
      <c r="I204" t="s">
        <v>23832</v>
      </c>
      <c r="J204" t="s">
        <v>23833</v>
      </c>
      <c r="K204" t="s">
        <v>24020</v>
      </c>
      <c r="L204" t="s">
        <v>23977</v>
      </c>
      <c r="M204" t="s">
        <v>23835</v>
      </c>
      <c r="N204" t="s">
        <v>25285</v>
      </c>
      <c r="O204" t="s">
        <v>25286</v>
      </c>
      <c r="P204" t="s">
        <v>25287</v>
      </c>
      <c r="Q204" t="s">
        <v>25288</v>
      </c>
      <c r="R204" t="s">
        <v>25289</v>
      </c>
      <c r="U204" t="s">
        <v>23823</v>
      </c>
      <c r="V204">
        <v>50</v>
      </c>
      <c r="W204">
        <v>-1173289</v>
      </c>
      <c r="X204">
        <v>-6164308</v>
      </c>
      <c r="Y204">
        <v>220</v>
      </c>
      <c r="Z204" t="s">
        <v>25211</v>
      </c>
      <c r="AA204" t="s">
        <v>107</v>
      </c>
      <c r="AB204" t="s">
        <v>23825</v>
      </c>
      <c r="AD204" t="s">
        <v>1491</v>
      </c>
      <c r="AE204" t="s">
        <v>25290</v>
      </c>
      <c r="AF204" t="s">
        <v>25284</v>
      </c>
      <c r="AG204" t="s">
        <v>25284</v>
      </c>
      <c r="AH204" t="s">
        <v>25286</v>
      </c>
      <c r="AI204" t="s">
        <v>24653</v>
      </c>
      <c r="AJ204" t="s">
        <v>25291</v>
      </c>
      <c r="AL204">
        <f>VALUE(TRIM(FO_Candidato[[#This Row],[1.21 Latitude]]))</f>
        <v>-1173289</v>
      </c>
      <c r="AM204">
        <f>FO_Candidato[[#This Row],[LATITUDE_P1]]/1000000</f>
        <v>-1.173289</v>
      </c>
      <c r="AN204">
        <f>INT(ABS(FO_Candidato[[#This Row],[LATITUDE_P2]]))</f>
        <v>1</v>
      </c>
      <c r="AO204">
        <f>INT((ABS(FO_Candidato[[#This Row],[LATITUDE_P2]])-INT(ABS(FO_Candidato[[#This Row],[LATITUDE_P2]])))*60)</f>
        <v>10</v>
      </c>
      <c r="AP204" s="73">
        <f t="shared" si="6"/>
        <v>23.84</v>
      </c>
      <c r="AQ204" t="str">
        <f>SUBSTITUTE(TEXT(FO_Candidato[[#This Row],[LATITUDE_P5]],"0,00"),",",".")</f>
        <v>23.84</v>
      </c>
      <c r="AR204" t="str">
        <f>FO_Candidato[[#This Row],[LATITUDE_P3]]&amp;"°"&amp;FO_Candidato[[#This Row],[LATITUDE_P4]]&amp;"'"&amp;FO_Candidato[[#This Row],[LATITUDE - P6]]&amp;"""S"</f>
        <v>1°10'23.84"S</v>
      </c>
      <c r="AS204">
        <f>VALUE(TRIM(FO_Candidato[[#This Row],[longitude]]))</f>
        <v>-6164308</v>
      </c>
      <c r="AT204">
        <f>FO_Candidato[[#This Row],[LONGITUDE_P1]]/1000000</f>
        <v>-6.1643080000000001</v>
      </c>
      <c r="AU204">
        <f>INT(ABS(FO_Candidato[[#This Row],[LONGITUDE_P2]]))</f>
        <v>6</v>
      </c>
      <c r="AV204">
        <f>INT((ABS(FO_Candidato[[#This Row],[LONGITUDE_P2]])-INT(ABS(FO_Candidato[[#This Row],[LONGITUDE_P2]])))*60)</f>
        <v>9</v>
      </c>
      <c r="AW204" s="73">
        <f t="shared" si="7"/>
        <v>51.51</v>
      </c>
      <c r="AX204" t="str">
        <f>SUBSTITUTE(TEXT(FO_Candidato[[#This Row],[LONGITUDE_P5]],"0,00"),",",".")</f>
        <v>51.51</v>
      </c>
      <c r="AY204" t="str">
        <f>FO_Candidato[[#This Row],[LONGITUDE_P3]]&amp;"°"&amp;FO_Candidato[[#This Row],[LONGITUDE_P4]]&amp;"'"&amp;FO_Candidato[[#This Row],[LONGITUDE - P6]]&amp;"""S"</f>
        <v>6°9'51.51"S</v>
      </c>
    </row>
    <row r="205" spans="1:51" x14ac:dyDescent="0.3">
      <c r="A205" t="s">
        <v>25292</v>
      </c>
      <c r="B205" t="s">
        <v>23809</v>
      </c>
      <c r="C205" t="s">
        <v>371</v>
      </c>
      <c r="D205" t="s">
        <v>23562</v>
      </c>
      <c r="E205" t="s">
        <v>23562</v>
      </c>
      <c r="F205" t="s">
        <v>23564</v>
      </c>
      <c r="G205" t="s">
        <v>23812</v>
      </c>
      <c r="I205" t="s">
        <v>23832</v>
      </c>
      <c r="J205" t="s">
        <v>23814</v>
      </c>
      <c r="K205" t="s">
        <v>25293</v>
      </c>
      <c r="L205" t="s">
        <v>148</v>
      </c>
      <c r="M205" t="s">
        <v>23816</v>
      </c>
      <c r="N205" t="s">
        <v>25294</v>
      </c>
      <c r="O205" t="s">
        <v>25295</v>
      </c>
      <c r="P205" t="s">
        <v>25296</v>
      </c>
      <c r="Q205" t="s">
        <v>25297</v>
      </c>
      <c r="R205" t="s">
        <v>148</v>
      </c>
      <c r="S205" t="s">
        <v>148</v>
      </c>
      <c r="T205" t="s">
        <v>148</v>
      </c>
      <c r="U205" t="s">
        <v>23823</v>
      </c>
      <c r="V205">
        <v>80</v>
      </c>
      <c r="W205">
        <v>-5268436</v>
      </c>
      <c r="X205">
        <v>-44392088</v>
      </c>
      <c r="Y205">
        <v>133</v>
      </c>
      <c r="Z205" t="s">
        <v>23948</v>
      </c>
      <c r="AA205" t="s">
        <v>107</v>
      </c>
      <c r="AB205" t="s">
        <v>23825</v>
      </c>
      <c r="AC205">
        <v>3000</v>
      </c>
      <c r="AD205" t="s">
        <v>1491</v>
      </c>
      <c r="AE205" t="s">
        <v>1532</v>
      </c>
      <c r="AF205" t="s">
        <v>148</v>
      </c>
      <c r="AG205" t="s">
        <v>148</v>
      </c>
      <c r="AH205" t="s">
        <v>25298</v>
      </c>
      <c r="AI205" t="s">
        <v>23922</v>
      </c>
      <c r="AJ205" t="s">
        <v>25299</v>
      </c>
      <c r="AK205">
        <v>65760000</v>
      </c>
      <c r="AL205">
        <f>VALUE(TRIM(FO_Candidato[[#This Row],[1.21 Latitude]]))</f>
        <v>-5268436</v>
      </c>
      <c r="AM205">
        <f>FO_Candidato[[#This Row],[LATITUDE_P1]]/1000000</f>
        <v>-5.2684360000000003</v>
      </c>
      <c r="AN205">
        <f>INT(ABS(FO_Candidato[[#This Row],[LATITUDE_P2]]))</f>
        <v>5</v>
      </c>
      <c r="AO205">
        <f>INT((ABS(FO_Candidato[[#This Row],[LATITUDE_P2]])-INT(ABS(FO_Candidato[[#This Row],[LATITUDE_P2]])))*60)</f>
        <v>16</v>
      </c>
      <c r="AP205" s="73">
        <f t="shared" si="6"/>
        <v>6.37</v>
      </c>
      <c r="AQ205" t="str">
        <f>SUBSTITUTE(TEXT(FO_Candidato[[#This Row],[LATITUDE_P5]],"0,00"),",",".")</f>
        <v>6.37</v>
      </c>
      <c r="AR205" t="str">
        <f>FO_Candidato[[#This Row],[LATITUDE_P3]]&amp;"°"&amp;FO_Candidato[[#This Row],[LATITUDE_P4]]&amp;"'"&amp;FO_Candidato[[#This Row],[LATITUDE - P6]]&amp;"""S"</f>
        <v>5°16'6.37"S</v>
      </c>
      <c r="AS205">
        <f>VALUE(TRIM(FO_Candidato[[#This Row],[longitude]]))</f>
        <v>-44392088</v>
      </c>
      <c r="AT205">
        <f>FO_Candidato[[#This Row],[LONGITUDE_P1]]/1000000</f>
        <v>-44.392088000000001</v>
      </c>
      <c r="AU205">
        <f>INT(ABS(FO_Candidato[[#This Row],[LONGITUDE_P2]]))</f>
        <v>44</v>
      </c>
      <c r="AV205">
        <f>INT((ABS(FO_Candidato[[#This Row],[LONGITUDE_P2]])-INT(ABS(FO_Candidato[[#This Row],[LONGITUDE_P2]])))*60)</f>
        <v>23</v>
      </c>
      <c r="AW205" s="73">
        <f t="shared" si="7"/>
        <v>31.52</v>
      </c>
      <c r="AX205" t="str">
        <f>SUBSTITUTE(TEXT(FO_Candidato[[#This Row],[LONGITUDE_P5]],"0,00"),",",".")</f>
        <v>31.52</v>
      </c>
      <c r="AY205" t="str">
        <f>FO_Candidato[[#This Row],[LONGITUDE_P3]]&amp;"°"&amp;FO_Candidato[[#This Row],[LONGITUDE_P4]]&amp;"'"&amp;FO_Candidato[[#This Row],[LONGITUDE - P6]]&amp;"""S"</f>
        <v>44°23'31.52"S</v>
      </c>
    </row>
    <row r="206" spans="1:51" x14ac:dyDescent="0.3">
      <c r="A206" t="s">
        <v>25300</v>
      </c>
      <c r="B206" t="s">
        <v>23809</v>
      </c>
      <c r="C206" t="s">
        <v>127</v>
      </c>
      <c r="D206" t="s">
        <v>23621</v>
      </c>
      <c r="E206" t="s">
        <v>23621</v>
      </c>
      <c r="F206" t="s">
        <v>23623</v>
      </c>
      <c r="G206" t="s">
        <v>23812</v>
      </c>
      <c r="I206" t="s">
        <v>23832</v>
      </c>
      <c r="J206" t="s">
        <v>23814</v>
      </c>
      <c r="K206" t="s">
        <v>25301</v>
      </c>
      <c r="L206" t="s">
        <v>148</v>
      </c>
      <c r="M206" t="s">
        <v>23816</v>
      </c>
      <c r="N206" t="s">
        <v>25302</v>
      </c>
      <c r="O206" t="s">
        <v>25303</v>
      </c>
      <c r="P206" t="s">
        <v>25304</v>
      </c>
      <c r="R206" t="s">
        <v>148</v>
      </c>
      <c r="S206" t="s">
        <v>148</v>
      </c>
      <c r="T206" t="s">
        <v>148</v>
      </c>
      <c r="U206" t="s">
        <v>23823</v>
      </c>
      <c r="V206">
        <v>40</v>
      </c>
      <c r="W206">
        <v>-9491</v>
      </c>
      <c r="X206">
        <v>-51178408</v>
      </c>
      <c r="Y206">
        <v>11</v>
      </c>
      <c r="Z206" t="s">
        <v>148</v>
      </c>
      <c r="AB206" t="s">
        <v>23825</v>
      </c>
      <c r="AC206">
        <v>4000</v>
      </c>
      <c r="AD206" t="s">
        <v>23823</v>
      </c>
      <c r="AE206" t="s">
        <v>148</v>
      </c>
      <c r="AF206" t="s">
        <v>148</v>
      </c>
      <c r="AG206" t="s">
        <v>148</v>
      </c>
      <c r="AH206" t="s">
        <v>25305</v>
      </c>
      <c r="AI206" t="s">
        <v>25306</v>
      </c>
      <c r="AJ206" t="s">
        <v>25307</v>
      </c>
      <c r="AL206">
        <f>VALUE(TRIM(FO_Candidato[[#This Row],[1.21 Latitude]]))</f>
        <v>-9491</v>
      </c>
      <c r="AM206">
        <f>FO_Candidato[[#This Row],[LATITUDE_P1]]/1000000</f>
        <v>-9.4909999999999994E-3</v>
      </c>
      <c r="AN206">
        <f>INT(ABS(FO_Candidato[[#This Row],[LATITUDE_P2]]))</f>
        <v>0</v>
      </c>
      <c r="AO206">
        <f>INT((ABS(FO_Candidato[[#This Row],[LATITUDE_P2]])-INT(ABS(FO_Candidato[[#This Row],[LATITUDE_P2]])))*60)</f>
        <v>0</v>
      </c>
      <c r="AP206" s="73">
        <f t="shared" si="6"/>
        <v>34.17</v>
      </c>
      <c r="AQ206" t="str">
        <f>SUBSTITUTE(TEXT(FO_Candidato[[#This Row],[LATITUDE_P5]],"0,00"),",",".")</f>
        <v>34.17</v>
      </c>
      <c r="AR206" t="str">
        <f>FO_Candidato[[#This Row],[LATITUDE_P3]]&amp;"°"&amp;FO_Candidato[[#This Row],[LATITUDE_P4]]&amp;"'"&amp;FO_Candidato[[#This Row],[LATITUDE - P6]]&amp;"""S"</f>
        <v>0°0'34.17"S</v>
      </c>
      <c r="AS206">
        <f>VALUE(TRIM(FO_Candidato[[#This Row],[longitude]]))</f>
        <v>-51178408</v>
      </c>
      <c r="AT206">
        <f>FO_Candidato[[#This Row],[LONGITUDE_P1]]/1000000</f>
        <v>-51.178407999999997</v>
      </c>
      <c r="AU206">
        <f>INT(ABS(FO_Candidato[[#This Row],[LONGITUDE_P2]]))</f>
        <v>51</v>
      </c>
      <c r="AV206">
        <f>INT((ABS(FO_Candidato[[#This Row],[LONGITUDE_P2]])-INT(ABS(FO_Candidato[[#This Row],[LONGITUDE_P2]])))*60)</f>
        <v>10</v>
      </c>
      <c r="AW206" s="73">
        <f t="shared" si="7"/>
        <v>42.27</v>
      </c>
      <c r="AX206" t="str">
        <f>SUBSTITUTE(TEXT(FO_Candidato[[#This Row],[LONGITUDE_P5]],"0,00"),",",".")</f>
        <v>42.27</v>
      </c>
      <c r="AY206" t="str">
        <f>FO_Candidato[[#This Row],[LONGITUDE_P3]]&amp;"°"&amp;FO_Candidato[[#This Row],[LONGITUDE_P4]]&amp;"'"&amp;FO_Candidato[[#This Row],[LONGITUDE - P6]]&amp;"""S"</f>
        <v>51°10'42.27"S</v>
      </c>
    </row>
    <row r="207" spans="1:51" x14ac:dyDescent="0.3">
      <c r="A207" t="s">
        <v>25308</v>
      </c>
      <c r="B207" t="s">
        <v>23809</v>
      </c>
      <c r="C207" t="s">
        <v>308</v>
      </c>
      <c r="D207" t="s">
        <v>25309</v>
      </c>
      <c r="E207" t="s">
        <v>25309</v>
      </c>
      <c r="F207" t="s">
        <v>25310</v>
      </c>
      <c r="G207" t="s">
        <v>23812</v>
      </c>
      <c r="I207" t="s">
        <v>23832</v>
      </c>
      <c r="J207" t="s">
        <v>23814</v>
      </c>
      <c r="K207" t="s">
        <v>25311</v>
      </c>
      <c r="L207" t="s">
        <v>148</v>
      </c>
      <c r="M207" t="s">
        <v>23816</v>
      </c>
      <c r="N207" t="s">
        <v>25312</v>
      </c>
      <c r="O207" t="s">
        <v>25313</v>
      </c>
      <c r="P207" t="s">
        <v>25314</v>
      </c>
      <c r="Q207" t="s">
        <v>25315</v>
      </c>
      <c r="R207" t="s">
        <v>148</v>
      </c>
      <c r="S207" t="s">
        <v>148</v>
      </c>
      <c r="T207" t="s">
        <v>148</v>
      </c>
      <c r="U207" t="s">
        <v>23823</v>
      </c>
      <c r="V207">
        <v>40</v>
      </c>
      <c r="W207">
        <v>-23488471</v>
      </c>
      <c r="X207">
        <v>-46967068</v>
      </c>
      <c r="Y207">
        <v>980</v>
      </c>
      <c r="Z207" t="s">
        <v>23824</v>
      </c>
      <c r="AB207" t="s">
        <v>23825</v>
      </c>
      <c r="AC207">
        <v>10000</v>
      </c>
      <c r="AD207" t="s">
        <v>23823</v>
      </c>
      <c r="AE207" t="s">
        <v>23909</v>
      </c>
      <c r="AF207" t="s">
        <v>148</v>
      </c>
      <c r="AG207" t="s">
        <v>148</v>
      </c>
      <c r="AH207" t="s">
        <v>25316</v>
      </c>
      <c r="AI207" t="s">
        <v>23852</v>
      </c>
      <c r="AJ207" t="s">
        <v>25317</v>
      </c>
      <c r="AK207">
        <v>6519001</v>
      </c>
      <c r="AL207">
        <f>VALUE(TRIM(FO_Candidato[[#This Row],[1.21 Latitude]]))</f>
        <v>-23488471</v>
      </c>
      <c r="AM207">
        <f>FO_Candidato[[#This Row],[LATITUDE_P1]]/1000000</f>
        <v>-23.488471000000001</v>
      </c>
      <c r="AN207">
        <f>INT(ABS(FO_Candidato[[#This Row],[LATITUDE_P2]]))</f>
        <v>23</v>
      </c>
      <c r="AO207">
        <f>INT((ABS(FO_Candidato[[#This Row],[LATITUDE_P2]])-INT(ABS(FO_Candidato[[#This Row],[LATITUDE_P2]])))*60)</f>
        <v>29</v>
      </c>
      <c r="AP207" s="73">
        <f t="shared" si="6"/>
        <v>18.5</v>
      </c>
      <c r="AQ207" t="str">
        <f>SUBSTITUTE(TEXT(FO_Candidato[[#This Row],[LATITUDE_P5]],"0,00"),",",".")</f>
        <v>18.50</v>
      </c>
      <c r="AR207" t="str">
        <f>FO_Candidato[[#This Row],[LATITUDE_P3]]&amp;"°"&amp;FO_Candidato[[#This Row],[LATITUDE_P4]]&amp;"'"&amp;FO_Candidato[[#This Row],[LATITUDE - P6]]&amp;"""S"</f>
        <v>23°29'18.50"S</v>
      </c>
      <c r="AS207">
        <f>VALUE(TRIM(FO_Candidato[[#This Row],[longitude]]))</f>
        <v>-46967068</v>
      </c>
      <c r="AT207">
        <f>FO_Candidato[[#This Row],[LONGITUDE_P1]]/1000000</f>
        <v>-46.967067999999998</v>
      </c>
      <c r="AU207">
        <f>INT(ABS(FO_Candidato[[#This Row],[LONGITUDE_P2]]))</f>
        <v>46</v>
      </c>
      <c r="AV207">
        <f>INT((ABS(FO_Candidato[[#This Row],[LONGITUDE_P2]])-INT(ABS(FO_Candidato[[#This Row],[LONGITUDE_P2]])))*60)</f>
        <v>58</v>
      </c>
      <c r="AW207" s="73">
        <f t="shared" si="7"/>
        <v>1.44</v>
      </c>
      <c r="AX207" t="str">
        <f>SUBSTITUTE(TEXT(FO_Candidato[[#This Row],[LONGITUDE_P5]],"0,00"),",",".")</f>
        <v>1.44</v>
      </c>
      <c r="AY207" t="str">
        <f>FO_Candidato[[#This Row],[LONGITUDE_P3]]&amp;"°"&amp;FO_Candidato[[#This Row],[LONGITUDE_P4]]&amp;"'"&amp;FO_Candidato[[#This Row],[LONGITUDE - P6]]&amp;"""S"</f>
        <v>46°58'1.44"S</v>
      </c>
    </row>
    <row r="208" spans="1:51" x14ac:dyDescent="0.3">
      <c r="A208" t="s">
        <v>25318</v>
      </c>
      <c r="B208" t="s">
        <v>23809</v>
      </c>
      <c r="C208" t="s">
        <v>1244</v>
      </c>
      <c r="D208" t="s">
        <v>5509</v>
      </c>
      <c r="E208" t="s">
        <v>5509</v>
      </c>
      <c r="F208" t="s">
        <v>5510</v>
      </c>
      <c r="G208" t="s">
        <v>23889</v>
      </c>
      <c r="I208" t="s">
        <v>23832</v>
      </c>
      <c r="K208" t="s">
        <v>25319</v>
      </c>
      <c r="M208" t="s">
        <v>23835</v>
      </c>
      <c r="N208" t="s">
        <v>25320</v>
      </c>
      <c r="U208" t="s">
        <v>23823</v>
      </c>
      <c r="V208">
        <v>60</v>
      </c>
      <c r="W208">
        <v>-23664623</v>
      </c>
      <c r="X208">
        <v>-48490136</v>
      </c>
      <c r="Y208">
        <v>603</v>
      </c>
      <c r="Z208" t="s">
        <v>25321</v>
      </c>
      <c r="AB208" t="s">
        <v>23825</v>
      </c>
      <c r="AD208" t="s">
        <v>1491</v>
      </c>
      <c r="AH208" t="s">
        <v>25322</v>
      </c>
      <c r="AI208" t="s">
        <v>23852</v>
      </c>
      <c r="AJ208" t="s">
        <v>25323</v>
      </c>
      <c r="AK208">
        <v>18229000</v>
      </c>
      <c r="AL208">
        <f>VALUE(TRIM(FO_Candidato[[#This Row],[1.21 Latitude]]))</f>
        <v>-23664623</v>
      </c>
      <c r="AM208">
        <f>FO_Candidato[[#This Row],[LATITUDE_P1]]/1000000</f>
        <v>-23.664622999999999</v>
      </c>
      <c r="AN208">
        <f>INT(ABS(FO_Candidato[[#This Row],[LATITUDE_P2]]))</f>
        <v>23</v>
      </c>
      <c r="AO208">
        <f>INT((ABS(FO_Candidato[[#This Row],[LATITUDE_P2]])-INT(ABS(FO_Candidato[[#This Row],[LATITUDE_P2]])))*60)</f>
        <v>39</v>
      </c>
      <c r="AP208" s="73">
        <f t="shared" si="6"/>
        <v>52.64</v>
      </c>
      <c r="AQ208" t="str">
        <f>SUBSTITUTE(TEXT(FO_Candidato[[#This Row],[LATITUDE_P5]],"0,00"),",",".")</f>
        <v>52.64</v>
      </c>
      <c r="AR208" t="str">
        <f>FO_Candidato[[#This Row],[LATITUDE_P3]]&amp;"°"&amp;FO_Candidato[[#This Row],[LATITUDE_P4]]&amp;"'"&amp;FO_Candidato[[#This Row],[LATITUDE - P6]]&amp;"""S"</f>
        <v>23°39'52.64"S</v>
      </c>
      <c r="AS208">
        <f>VALUE(TRIM(FO_Candidato[[#This Row],[longitude]]))</f>
        <v>-48490136</v>
      </c>
      <c r="AT208">
        <f>FO_Candidato[[#This Row],[LONGITUDE_P1]]/1000000</f>
        <v>-48.490136</v>
      </c>
      <c r="AU208">
        <f>INT(ABS(FO_Candidato[[#This Row],[LONGITUDE_P2]]))</f>
        <v>48</v>
      </c>
      <c r="AV208">
        <f>INT((ABS(FO_Candidato[[#This Row],[LONGITUDE_P2]])-INT(ABS(FO_Candidato[[#This Row],[LONGITUDE_P2]])))*60)</f>
        <v>29</v>
      </c>
      <c r="AW208" s="73">
        <f t="shared" si="7"/>
        <v>24.49</v>
      </c>
      <c r="AX208" t="str">
        <f>SUBSTITUTE(TEXT(FO_Candidato[[#This Row],[LONGITUDE_P5]],"0,00"),",",".")</f>
        <v>24.49</v>
      </c>
      <c r="AY208" t="str">
        <f>FO_Candidato[[#This Row],[LONGITUDE_P3]]&amp;"°"&amp;FO_Candidato[[#This Row],[LONGITUDE_P4]]&amp;"'"&amp;FO_Candidato[[#This Row],[LONGITUDE - P6]]&amp;"""S"</f>
        <v>48°29'24.49"S</v>
      </c>
    </row>
    <row r="209" spans="1:51" x14ac:dyDescent="0.3">
      <c r="A209" t="s">
        <v>25324</v>
      </c>
      <c r="B209" t="s">
        <v>23809</v>
      </c>
      <c r="C209" t="s">
        <v>22159</v>
      </c>
      <c r="D209" t="s">
        <v>22885</v>
      </c>
      <c r="E209" t="s">
        <v>22885</v>
      </c>
      <c r="F209" t="s">
        <v>22887</v>
      </c>
      <c r="G209" t="s">
        <v>23889</v>
      </c>
      <c r="I209" t="s">
        <v>23813</v>
      </c>
      <c r="K209" t="s">
        <v>24020</v>
      </c>
      <c r="M209" t="s">
        <v>23835</v>
      </c>
      <c r="N209" t="s">
        <v>24039</v>
      </c>
      <c r="U209" t="s">
        <v>23823</v>
      </c>
      <c r="V209">
        <v>80</v>
      </c>
      <c r="W209">
        <v>-17204312</v>
      </c>
      <c r="X209">
        <v>-47743647</v>
      </c>
      <c r="Y209">
        <v>969</v>
      </c>
      <c r="Z209" t="s">
        <v>25325</v>
      </c>
      <c r="AB209" t="s">
        <v>23825</v>
      </c>
      <c r="AD209" t="s">
        <v>1491</v>
      </c>
      <c r="AH209" t="s">
        <v>25326</v>
      </c>
      <c r="AI209" t="s">
        <v>24041</v>
      </c>
      <c r="AJ209" t="s">
        <v>24907</v>
      </c>
      <c r="AK209">
        <v>75795000</v>
      </c>
      <c r="AL209">
        <f>VALUE(TRIM(FO_Candidato[[#This Row],[1.21 Latitude]]))</f>
        <v>-17204312</v>
      </c>
      <c r="AM209">
        <f>FO_Candidato[[#This Row],[LATITUDE_P1]]/1000000</f>
        <v>-17.204312000000002</v>
      </c>
      <c r="AN209">
        <f>INT(ABS(FO_Candidato[[#This Row],[LATITUDE_P2]]))</f>
        <v>17</v>
      </c>
      <c r="AO209">
        <f>INT((ABS(FO_Candidato[[#This Row],[LATITUDE_P2]])-INT(ABS(FO_Candidato[[#This Row],[LATITUDE_P2]])))*60)</f>
        <v>12</v>
      </c>
      <c r="AP209" s="73">
        <f t="shared" si="6"/>
        <v>15.52</v>
      </c>
      <c r="AQ209" t="str">
        <f>SUBSTITUTE(TEXT(FO_Candidato[[#This Row],[LATITUDE_P5]],"0,00"),",",".")</f>
        <v>15.52</v>
      </c>
      <c r="AR209" t="str">
        <f>FO_Candidato[[#This Row],[LATITUDE_P3]]&amp;"°"&amp;FO_Candidato[[#This Row],[LATITUDE_P4]]&amp;"'"&amp;FO_Candidato[[#This Row],[LATITUDE - P6]]&amp;"""S"</f>
        <v>17°12'15.52"S</v>
      </c>
      <c r="AS209">
        <f>VALUE(TRIM(FO_Candidato[[#This Row],[longitude]]))</f>
        <v>-47743647</v>
      </c>
      <c r="AT209">
        <f>FO_Candidato[[#This Row],[LONGITUDE_P1]]/1000000</f>
        <v>-47.743647000000003</v>
      </c>
      <c r="AU209">
        <f>INT(ABS(FO_Candidato[[#This Row],[LONGITUDE_P2]]))</f>
        <v>47</v>
      </c>
      <c r="AV209">
        <f>INT((ABS(FO_Candidato[[#This Row],[LONGITUDE_P2]])-INT(ABS(FO_Candidato[[#This Row],[LONGITUDE_P2]])))*60)</f>
        <v>44</v>
      </c>
      <c r="AW209" s="73">
        <f t="shared" si="7"/>
        <v>37.130000000000003</v>
      </c>
      <c r="AX209" t="str">
        <f>SUBSTITUTE(TEXT(FO_Candidato[[#This Row],[LONGITUDE_P5]],"0,00"),",",".")</f>
        <v>37.13</v>
      </c>
      <c r="AY209" t="str">
        <f>FO_Candidato[[#This Row],[LONGITUDE_P3]]&amp;"°"&amp;FO_Candidato[[#This Row],[LONGITUDE_P4]]&amp;"'"&amp;FO_Candidato[[#This Row],[LONGITUDE - P6]]&amp;"""S"</f>
        <v>47°44'37.13"S</v>
      </c>
    </row>
    <row r="210" spans="1:51" x14ac:dyDescent="0.3">
      <c r="A210" t="s">
        <v>25327</v>
      </c>
      <c r="B210" t="s">
        <v>23809</v>
      </c>
      <c r="C210" t="s">
        <v>371</v>
      </c>
      <c r="D210" t="s">
        <v>25328</v>
      </c>
      <c r="E210" t="s">
        <v>25328</v>
      </c>
      <c r="F210" t="s">
        <v>25329</v>
      </c>
      <c r="G210" t="s">
        <v>25209</v>
      </c>
      <c r="I210" t="s">
        <v>23832</v>
      </c>
      <c r="J210" t="s">
        <v>23833</v>
      </c>
      <c r="K210" t="s">
        <v>24642</v>
      </c>
      <c r="L210" t="s">
        <v>23977</v>
      </c>
      <c r="M210" t="s">
        <v>23816</v>
      </c>
      <c r="N210" t="s">
        <v>25330</v>
      </c>
      <c r="O210" t="s">
        <v>25331</v>
      </c>
      <c r="P210" t="s">
        <v>25332</v>
      </c>
      <c r="Q210" t="s">
        <v>25333</v>
      </c>
      <c r="R210" t="s">
        <v>23977</v>
      </c>
      <c r="S210" t="s">
        <v>23977</v>
      </c>
      <c r="T210" t="s">
        <v>23977</v>
      </c>
      <c r="U210" t="s">
        <v>23823</v>
      </c>
      <c r="V210">
        <v>40</v>
      </c>
      <c r="W210">
        <v>-1580873</v>
      </c>
      <c r="X210">
        <v>-4689208</v>
      </c>
      <c r="Y210">
        <v>893</v>
      </c>
      <c r="Z210" t="s">
        <v>25334</v>
      </c>
      <c r="AB210" t="s">
        <v>23825</v>
      </c>
      <c r="AC210">
        <v>3000</v>
      </c>
      <c r="AD210" t="s">
        <v>1491</v>
      </c>
      <c r="AE210" t="s">
        <v>25290</v>
      </c>
      <c r="AF210" t="s">
        <v>25329</v>
      </c>
      <c r="AG210" t="s">
        <v>25329</v>
      </c>
      <c r="AH210" t="s">
        <v>25335</v>
      </c>
      <c r="AI210" t="s">
        <v>24041</v>
      </c>
      <c r="AJ210" t="s">
        <v>25336</v>
      </c>
      <c r="AL210">
        <f>VALUE(TRIM(FO_Candidato[[#This Row],[1.21 Latitude]]))</f>
        <v>-1580873</v>
      </c>
      <c r="AM210">
        <f>FO_Candidato[[#This Row],[LATITUDE_P1]]/1000000</f>
        <v>-1.580873</v>
      </c>
      <c r="AN210">
        <f>INT(ABS(FO_Candidato[[#This Row],[LATITUDE_P2]]))</f>
        <v>1</v>
      </c>
      <c r="AO210">
        <f>INT((ABS(FO_Candidato[[#This Row],[LATITUDE_P2]])-INT(ABS(FO_Candidato[[#This Row],[LATITUDE_P2]])))*60)</f>
        <v>34</v>
      </c>
      <c r="AP210" s="73">
        <f t="shared" si="6"/>
        <v>51.14</v>
      </c>
      <c r="AQ210" t="str">
        <f>SUBSTITUTE(TEXT(FO_Candidato[[#This Row],[LATITUDE_P5]],"0,00"),",",".")</f>
        <v>51.14</v>
      </c>
      <c r="AR210" t="str">
        <f>FO_Candidato[[#This Row],[LATITUDE_P3]]&amp;"°"&amp;FO_Candidato[[#This Row],[LATITUDE_P4]]&amp;"'"&amp;FO_Candidato[[#This Row],[LATITUDE - P6]]&amp;"""S"</f>
        <v>1°34'51.14"S</v>
      </c>
      <c r="AS210">
        <f>VALUE(TRIM(FO_Candidato[[#This Row],[longitude]]))</f>
        <v>-4689208</v>
      </c>
      <c r="AT210">
        <f>FO_Candidato[[#This Row],[LONGITUDE_P1]]/1000000</f>
        <v>-4.6892079999999998</v>
      </c>
      <c r="AU210">
        <f>INT(ABS(FO_Candidato[[#This Row],[LONGITUDE_P2]]))</f>
        <v>4</v>
      </c>
      <c r="AV210">
        <f>INT((ABS(FO_Candidato[[#This Row],[LONGITUDE_P2]])-INT(ABS(FO_Candidato[[#This Row],[LONGITUDE_P2]])))*60)</f>
        <v>41</v>
      </c>
      <c r="AW210" s="73">
        <f t="shared" si="7"/>
        <v>21.15</v>
      </c>
      <c r="AX210" t="str">
        <f>SUBSTITUTE(TEXT(FO_Candidato[[#This Row],[LONGITUDE_P5]],"0,00"),",",".")</f>
        <v>21.15</v>
      </c>
      <c r="AY210" t="str">
        <f>FO_Candidato[[#This Row],[LONGITUDE_P3]]&amp;"°"&amp;FO_Candidato[[#This Row],[LONGITUDE_P4]]&amp;"'"&amp;FO_Candidato[[#This Row],[LONGITUDE - P6]]&amp;"""S"</f>
        <v>4°41'21.15"S</v>
      </c>
    </row>
    <row r="211" spans="1:51" x14ac:dyDescent="0.3">
      <c r="A211" t="s">
        <v>25337</v>
      </c>
      <c r="B211" t="s">
        <v>23809</v>
      </c>
      <c r="C211" t="s">
        <v>308</v>
      </c>
      <c r="D211" t="s">
        <v>8135</v>
      </c>
      <c r="E211" t="s">
        <v>8135</v>
      </c>
      <c r="F211" t="s">
        <v>8136</v>
      </c>
      <c r="G211" t="s">
        <v>23880</v>
      </c>
      <c r="I211" t="s">
        <v>23813</v>
      </c>
      <c r="J211" t="s">
        <v>23814</v>
      </c>
      <c r="K211" t="s">
        <v>25338</v>
      </c>
      <c r="M211" t="s">
        <v>23816</v>
      </c>
      <c r="N211" t="s">
        <v>25339</v>
      </c>
      <c r="O211" t="s">
        <v>25340</v>
      </c>
      <c r="P211" t="s">
        <v>25341</v>
      </c>
      <c r="Q211" t="s">
        <v>25342</v>
      </c>
      <c r="U211" t="s">
        <v>23823</v>
      </c>
      <c r="V211">
        <v>30</v>
      </c>
      <c r="W211">
        <v>-233695</v>
      </c>
      <c r="X211">
        <v>-4642379</v>
      </c>
      <c r="Y211">
        <v>844</v>
      </c>
      <c r="AB211" t="s">
        <v>23825</v>
      </c>
      <c r="AC211">
        <v>6500</v>
      </c>
      <c r="AD211" t="s">
        <v>23823</v>
      </c>
      <c r="AE211" t="s">
        <v>1532</v>
      </c>
      <c r="AF211" t="s">
        <v>8136</v>
      </c>
      <c r="AG211" t="s">
        <v>8135</v>
      </c>
      <c r="AH211" t="s">
        <v>25343</v>
      </c>
      <c r="AI211" t="s">
        <v>23852</v>
      </c>
      <c r="AJ211" t="s">
        <v>3351</v>
      </c>
      <c r="AL211">
        <f>VALUE(TRIM(FO_Candidato[[#This Row],[1.21 Latitude]]))</f>
        <v>-233695</v>
      </c>
      <c r="AM211">
        <f>FO_Candidato[[#This Row],[LATITUDE_P1]]/1000000</f>
        <v>-0.23369500000000001</v>
      </c>
      <c r="AN211">
        <f>INT(ABS(FO_Candidato[[#This Row],[LATITUDE_P2]]))</f>
        <v>0</v>
      </c>
      <c r="AO211">
        <f>INT((ABS(FO_Candidato[[#This Row],[LATITUDE_P2]])-INT(ABS(FO_Candidato[[#This Row],[LATITUDE_P2]])))*60)</f>
        <v>14</v>
      </c>
      <c r="AP211" s="73">
        <f t="shared" si="6"/>
        <v>1.3</v>
      </c>
      <c r="AQ211" t="str">
        <f>SUBSTITUTE(TEXT(FO_Candidato[[#This Row],[LATITUDE_P5]],"0,00"),",",".")</f>
        <v>1.30</v>
      </c>
      <c r="AR211" t="str">
        <f>FO_Candidato[[#This Row],[LATITUDE_P3]]&amp;"°"&amp;FO_Candidato[[#This Row],[LATITUDE_P4]]&amp;"'"&amp;FO_Candidato[[#This Row],[LATITUDE - P6]]&amp;"""S"</f>
        <v>0°14'1.30"S</v>
      </c>
      <c r="AS211">
        <f>VALUE(TRIM(FO_Candidato[[#This Row],[longitude]]))</f>
        <v>-4642379</v>
      </c>
      <c r="AT211">
        <f>FO_Candidato[[#This Row],[LONGITUDE_P1]]/1000000</f>
        <v>-4.642379</v>
      </c>
      <c r="AU211">
        <f>INT(ABS(FO_Candidato[[#This Row],[LONGITUDE_P2]]))</f>
        <v>4</v>
      </c>
      <c r="AV211">
        <f>INT((ABS(FO_Candidato[[#This Row],[LONGITUDE_P2]])-INT(ABS(FO_Candidato[[#This Row],[LONGITUDE_P2]])))*60)</f>
        <v>38</v>
      </c>
      <c r="AW211" s="73">
        <f t="shared" si="7"/>
        <v>32.56</v>
      </c>
      <c r="AX211" t="str">
        <f>SUBSTITUTE(TEXT(FO_Candidato[[#This Row],[LONGITUDE_P5]],"0,00"),",",".")</f>
        <v>32.56</v>
      </c>
      <c r="AY211" t="str">
        <f>FO_Candidato[[#This Row],[LONGITUDE_P3]]&amp;"°"&amp;FO_Candidato[[#This Row],[LONGITUDE_P4]]&amp;"'"&amp;FO_Candidato[[#This Row],[LONGITUDE - P6]]&amp;"""S"</f>
        <v>4°38'32.56"S</v>
      </c>
    </row>
    <row r="212" spans="1:51" x14ac:dyDescent="0.3">
      <c r="A212" t="s">
        <v>25344</v>
      </c>
      <c r="B212" t="s">
        <v>23809</v>
      </c>
      <c r="C212" t="s">
        <v>127</v>
      </c>
      <c r="D212" t="s">
        <v>339</v>
      </c>
      <c r="E212" t="s">
        <v>339</v>
      </c>
      <c r="F212" t="s">
        <v>340</v>
      </c>
      <c r="G212" t="s">
        <v>23812</v>
      </c>
      <c r="I212" t="s">
        <v>23832</v>
      </c>
      <c r="J212" t="s">
        <v>23814</v>
      </c>
      <c r="K212" t="s">
        <v>25345</v>
      </c>
      <c r="L212" t="s">
        <v>148</v>
      </c>
      <c r="M212" t="s">
        <v>23816</v>
      </c>
      <c r="N212" t="s">
        <v>25346</v>
      </c>
      <c r="O212" t="s">
        <v>25347</v>
      </c>
      <c r="P212" t="s">
        <v>25348</v>
      </c>
      <c r="Q212" t="s">
        <v>25349</v>
      </c>
      <c r="R212" t="s">
        <v>148</v>
      </c>
      <c r="S212" t="s">
        <v>148</v>
      </c>
      <c r="T212" t="s">
        <v>148</v>
      </c>
      <c r="U212" t="s">
        <v>23823</v>
      </c>
      <c r="V212">
        <v>30</v>
      </c>
      <c r="W212">
        <v>-1115415</v>
      </c>
      <c r="X212">
        <v>-40560619</v>
      </c>
      <c r="Y212">
        <v>502</v>
      </c>
      <c r="Z212" t="s">
        <v>23909</v>
      </c>
      <c r="AB212" t="s">
        <v>23825</v>
      </c>
      <c r="AC212">
        <v>2000</v>
      </c>
      <c r="AD212" t="s">
        <v>23823</v>
      </c>
      <c r="AE212" t="s">
        <v>148</v>
      </c>
      <c r="AF212" t="s">
        <v>148</v>
      </c>
      <c r="AG212" t="s">
        <v>148</v>
      </c>
      <c r="AH212" t="s">
        <v>25350</v>
      </c>
      <c r="AI212" t="s">
        <v>24034</v>
      </c>
      <c r="AJ212" t="s">
        <v>343</v>
      </c>
      <c r="AL212">
        <f>VALUE(TRIM(FO_Candidato[[#This Row],[1.21 Latitude]]))</f>
        <v>-1115415</v>
      </c>
      <c r="AM212">
        <f>FO_Candidato[[#This Row],[LATITUDE_P1]]/1000000</f>
        <v>-1.115415</v>
      </c>
      <c r="AN212">
        <f>INT(ABS(FO_Candidato[[#This Row],[LATITUDE_P2]]))</f>
        <v>1</v>
      </c>
      <c r="AO212">
        <f>INT((ABS(FO_Candidato[[#This Row],[LATITUDE_P2]])-INT(ABS(FO_Candidato[[#This Row],[LATITUDE_P2]])))*60)</f>
        <v>6</v>
      </c>
      <c r="AP212" s="73">
        <f t="shared" si="6"/>
        <v>55.49</v>
      </c>
      <c r="AQ212" t="str">
        <f>SUBSTITUTE(TEXT(FO_Candidato[[#This Row],[LATITUDE_P5]],"0,00"),",",".")</f>
        <v>55.49</v>
      </c>
      <c r="AR212" t="str">
        <f>FO_Candidato[[#This Row],[LATITUDE_P3]]&amp;"°"&amp;FO_Candidato[[#This Row],[LATITUDE_P4]]&amp;"'"&amp;FO_Candidato[[#This Row],[LATITUDE - P6]]&amp;"""S"</f>
        <v>1°6'55.49"S</v>
      </c>
      <c r="AS212">
        <f>VALUE(TRIM(FO_Candidato[[#This Row],[longitude]]))</f>
        <v>-40560619</v>
      </c>
      <c r="AT212">
        <f>FO_Candidato[[#This Row],[LONGITUDE_P1]]/1000000</f>
        <v>-40.560619000000003</v>
      </c>
      <c r="AU212">
        <f>INT(ABS(FO_Candidato[[#This Row],[LONGITUDE_P2]]))</f>
        <v>40</v>
      </c>
      <c r="AV212">
        <f>INT((ABS(FO_Candidato[[#This Row],[LONGITUDE_P2]])-INT(ABS(FO_Candidato[[#This Row],[LONGITUDE_P2]])))*60)</f>
        <v>33</v>
      </c>
      <c r="AW212" s="73">
        <f t="shared" si="7"/>
        <v>38.229999999999997</v>
      </c>
      <c r="AX212" t="str">
        <f>SUBSTITUTE(TEXT(FO_Candidato[[#This Row],[LONGITUDE_P5]],"0,00"),",",".")</f>
        <v>38.23</v>
      </c>
      <c r="AY212" t="str">
        <f>FO_Candidato[[#This Row],[LONGITUDE_P3]]&amp;"°"&amp;FO_Candidato[[#This Row],[LONGITUDE_P4]]&amp;"'"&amp;FO_Candidato[[#This Row],[LONGITUDE - P6]]&amp;"""S"</f>
        <v>40°33'38.23"S</v>
      </c>
    </row>
    <row r="213" spans="1:51" x14ac:dyDescent="0.3">
      <c r="A213" t="s">
        <v>25351</v>
      </c>
      <c r="B213" t="s">
        <v>23809</v>
      </c>
      <c r="C213" t="s">
        <v>371</v>
      </c>
      <c r="D213" t="s">
        <v>25352</v>
      </c>
      <c r="E213" t="s">
        <v>25352</v>
      </c>
      <c r="F213" t="s">
        <v>25353</v>
      </c>
      <c r="G213" t="s">
        <v>23812</v>
      </c>
      <c r="I213" t="s">
        <v>23832</v>
      </c>
      <c r="J213" t="s">
        <v>23814</v>
      </c>
      <c r="K213" t="s">
        <v>25354</v>
      </c>
      <c r="L213" t="s">
        <v>148</v>
      </c>
      <c r="M213" t="s">
        <v>23816</v>
      </c>
      <c r="N213" t="s">
        <v>25355</v>
      </c>
      <c r="O213" t="s">
        <v>25356</v>
      </c>
      <c r="P213" t="s">
        <v>25357</v>
      </c>
      <c r="Q213" t="s">
        <v>25358</v>
      </c>
      <c r="R213" t="s">
        <v>148</v>
      </c>
      <c r="S213" t="s">
        <v>148</v>
      </c>
      <c r="T213" t="s">
        <v>148</v>
      </c>
      <c r="U213" t="s">
        <v>23823</v>
      </c>
      <c r="V213">
        <v>70</v>
      </c>
      <c r="W213">
        <v>-699381</v>
      </c>
      <c r="X213">
        <v>-3671451</v>
      </c>
      <c r="Y213">
        <v>588</v>
      </c>
      <c r="Z213" t="s">
        <v>148</v>
      </c>
      <c r="AB213" t="s">
        <v>23825</v>
      </c>
      <c r="AC213">
        <v>3000</v>
      </c>
      <c r="AD213" t="s">
        <v>23823</v>
      </c>
      <c r="AE213" t="s">
        <v>23909</v>
      </c>
      <c r="AF213" t="s">
        <v>23909</v>
      </c>
      <c r="AG213" t="s">
        <v>23909</v>
      </c>
      <c r="AH213" t="s">
        <v>25359</v>
      </c>
      <c r="AI213" t="s">
        <v>24711</v>
      </c>
      <c r="AJ213" t="s">
        <v>25360</v>
      </c>
      <c r="AL213">
        <f>VALUE(TRIM(FO_Candidato[[#This Row],[1.21 Latitude]]))</f>
        <v>-699381</v>
      </c>
      <c r="AM213">
        <f>FO_Candidato[[#This Row],[LATITUDE_P1]]/1000000</f>
        <v>-0.69938100000000003</v>
      </c>
      <c r="AN213">
        <f>INT(ABS(FO_Candidato[[#This Row],[LATITUDE_P2]]))</f>
        <v>0</v>
      </c>
      <c r="AO213">
        <f>INT((ABS(FO_Candidato[[#This Row],[LATITUDE_P2]])-INT(ABS(FO_Candidato[[#This Row],[LATITUDE_P2]])))*60)</f>
        <v>41</v>
      </c>
      <c r="AP213" s="73">
        <f t="shared" si="6"/>
        <v>57.77</v>
      </c>
      <c r="AQ213" t="str">
        <f>SUBSTITUTE(TEXT(FO_Candidato[[#This Row],[LATITUDE_P5]],"0,00"),",",".")</f>
        <v>57.77</v>
      </c>
      <c r="AR213" t="str">
        <f>FO_Candidato[[#This Row],[LATITUDE_P3]]&amp;"°"&amp;FO_Candidato[[#This Row],[LATITUDE_P4]]&amp;"'"&amp;FO_Candidato[[#This Row],[LATITUDE - P6]]&amp;"""S"</f>
        <v>0°41'57.77"S</v>
      </c>
      <c r="AS213">
        <f>VALUE(TRIM(FO_Candidato[[#This Row],[longitude]]))</f>
        <v>-3671451</v>
      </c>
      <c r="AT213">
        <f>FO_Candidato[[#This Row],[LONGITUDE_P1]]/1000000</f>
        <v>-3.6714509999999998</v>
      </c>
      <c r="AU213">
        <f>INT(ABS(FO_Candidato[[#This Row],[LONGITUDE_P2]]))</f>
        <v>3</v>
      </c>
      <c r="AV213">
        <f>INT((ABS(FO_Candidato[[#This Row],[LONGITUDE_P2]])-INT(ABS(FO_Candidato[[#This Row],[LONGITUDE_P2]])))*60)</f>
        <v>40</v>
      </c>
      <c r="AW213" s="73">
        <f t="shared" si="7"/>
        <v>17.22</v>
      </c>
      <c r="AX213" t="str">
        <f>SUBSTITUTE(TEXT(FO_Candidato[[#This Row],[LONGITUDE_P5]],"0,00"),",",".")</f>
        <v>17.22</v>
      </c>
      <c r="AY213" t="str">
        <f>FO_Candidato[[#This Row],[LONGITUDE_P3]]&amp;"°"&amp;FO_Candidato[[#This Row],[LONGITUDE_P4]]&amp;"'"&amp;FO_Candidato[[#This Row],[LONGITUDE - P6]]&amp;"""S"</f>
        <v>3°40'17.22"S</v>
      </c>
    </row>
    <row r="214" spans="1:51" x14ac:dyDescent="0.3">
      <c r="A214" t="s">
        <v>25361</v>
      </c>
      <c r="B214" t="s">
        <v>23809</v>
      </c>
      <c r="C214" t="s">
        <v>25362</v>
      </c>
      <c r="D214" t="s">
        <v>25363</v>
      </c>
      <c r="E214" t="s">
        <v>25363</v>
      </c>
      <c r="F214" t="s">
        <v>25364</v>
      </c>
      <c r="G214" t="s">
        <v>24981</v>
      </c>
      <c r="I214" t="s">
        <v>23832</v>
      </c>
      <c r="J214" t="s">
        <v>24256</v>
      </c>
      <c r="K214" t="s">
        <v>24020</v>
      </c>
      <c r="L214" t="s">
        <v>148</v>
      </c>
      <c r="M214" t="s">
        <v>23835</v>
      </c>
      <c r="N214" t="s">
        <v>25365</v>
      </c>
      <c r="O214" t="s">
        <v>25366</v>
      </c>
      <c r="P214" t="s">
        <v>148</v>
      </c>
      <c r="Q214" t="s">
        <v>148</v>
      </c>
      <c r="R214" t="s">
        <v>25367</v>
      </c>
      <c r="S214" t="s">
        <v>148</v>
      </c>
      <c r="T214" t="s">
        <v>25368</v>
      </c>
      <c r="U214" t="s">
        <v>23823</v>
      </c>
      <c r="V214">
        <v>50</v>
      </c>
      <c r="W214">
        <v>-175719</v>
      </c>
      <c r="X214">
        <v>-5484971</v>
      </c>
      <c r="Y214">
        <v>476</v>
      </c>
      <c r="Z214" t="s">
        <v>23957</v>
      </c>
      <c r="AA214" t="s">
        <v>107</v>
      </c>
      <c r="AB214" t="s">
        <v>23825</v>
      </c>
      <c r="AC214">
        <v>0</v>
      </c>
      <c r="AD214" t="s">
        <v>23823</v>
      </c>
      <c r="AE214" t="s">
        <v>148</v>
      </c>
      <c r="AF214" t="s">
        <v>148</v>
      </c>
      <c r="AG214" t="s">
        <v>148</v>
      </c>
      <c r="AH214" t="s">
        <v>25369</v>
      </c>
      <c r="AI214" t="s">
        <v>23841</v>
      </c>
      <c r="AJ214" t="s">
        <v>6837</v>
      </c>
      <c r="AL214">
        <f>VALUE(TRIM(FO_Candidato[[#This Row],[1.21 Latitude]]))</f>
        <v>-175719</v>
      </c>
      <c r="AM214">
        <f>FO_Candidato[[#This Row],[LATITUDE_P1]]/1000000</f>
        <v>-0.17571899999999999</v>
      </c>
      <c r="AN214">
        <f>INT(ABS(FO_Candidato[[#This Row],[LATITUDE_P2]]))</f>
        <v>0</v>
      </c>
      <c r="AO214">
        <f>INT((ABS(FO_Candidato[[#This Row],[LATITUDE_P2]])-INT(ABS(FO_Candidato[[#This Row],[LATITUDE_P2]])))*60)</f>
        <v>10</v>
      </c>
      <c r="AP214" s="73">
        <f t="shared" si="6"/>
        <v>32.590000000000003</v>
      </c>
      <c r="AQ214" t="str">
        <f>SUBSTITUTE(TEXT(FO_Candidato[[#This Row],[LATITUDE_P5]],"0,00"),",",".")</f>
        <v>32.59</v>
      </c>
      <c r="AR214" t="str">
        <f>FO_Candidato[[#This Row],[LATITUDE_P3]]&amp;"°"&amp;FO_Candidato[[#This Row],[LATITUDE_P4]]&amp;"'"&amp;FO_Candidato[[#This Row],[LATITUDE - P6]]&amp;"""S"</f>
        <v>0°10'32.59"S</v>
      </c>
      <c r="AS214">
        <f>VALUE(TRIM(FO_Candidato[[#This Row],[longitude]]))</f>
        <v>-5484971</v>
      </c>
      <c r="AT214">
        <f>FO_Candidato[[#This Row],[LONGITUDE_P1]]/1000000</f>
        <v>-5.4849709999999998</v>
      </c>
      <c r="AU214">
        <f>INT(ABS(FO_Candidato[[#This Row],[LONGITUDE_P2]]))</f>
        <v>5</v>
      </c>
      <c r="AV214">
        <f>INT((ABS(FO_Candidato[[#This Row],[LONGITUDE_P2]])-INT(ABS(FO_Candidato[[#This Row],[LONGITUDE_P2]])))*60)</f>
        <v>29</v>
      </c>
      <c r="AW214" s="73">
        <f t="shared" si="7"/>
        <v>5.9</v>
      </c>
      <c r="AX214" t="str">
        <f>SUBSTITUTE(TEXT(FO_Candidato[[#This Row],[LONGITUDE_P5]],"0,00"),",",".")</f>
        <v>5.90</v>
      </c>
      <c r="AY214" t="str">
        <f>FO_Candidato[[#This Row],[LONGITUDE_P3]]&amp;"°"&amp;FO_Candidato[[#This Row],[LONGITUDE_P4]]&amp;"'"&amp;FO_Candidato[[#This Row],[LONGITUDE - P6]]&amp;"""S"</f>
        <v>5°29'5.90"S</v>
      </c>
    </row>
    <row r="215" spans="1:51" x14ac:dyDescent="0.3">
      <c r="A215" t="s">
        <v>25370</v>
      </c>
      <c r="B215" t="s">
        <v>23809</v>
      </c>
      <c r="C215" t="s">
        <v>25362</v>
      </c>
      <c r="D215" t="s">
        <v>25371</v>
      </c>
      <c r="E215" t="s">
        <v>25371</v>
      </c>
      <c r="F215" t="s">
        <v>25372</v>
      </c>
      <c r="G215" t="s">
        <v>24981</v>
      </c>
      <c r="I215" t="s">
        <v>23832</v>
      </c>
      <c r="J215" t="s">
        <v>24256</v>
      </c>
      <c r="K215" t="s">
        <v>24020</v>
      </c>
      <c r="L215" t="s">
        <v>148</v>
      </c>
      <c r="M215" t="s">
        <v>23835</v>
      </c>
      <c r="N215" t="s">
        <v>25365</v>
      </c>
      <c r="O215" t="s">
        <v>148</v>
      </c>
      <c r="P215" t="s">
        <v>148</v>
      </c>
      <c r="Q215" t="s">
        <v>148</v>
      </c>
      <c r="R215" t="s">
        <v>25367</v>
      </c>
      <c r="S215" t="s">
        <v>148</v>
      </c>
      <c r="T215" t="s">
        <v>25368</v>
      </c>
      <c r="U215" t="s">
        <v>23823</v>
      </c>
      <c r="V215">
        <v>50</v>
      </c>
      <c r="W215">
        <v>-1769468</v>
      </c>
      <c r="X215">
        <v>-5474022</v>
      </c>
      <c r="Y215">
        <v>497</v>
      </c>
      <c r="Z215" t="s">
        <v>23957</v>
      </c>
      <c r="AA215" t="s">
        <v>107</v>
      </c>
      <c r="AB215" t="s">
        <v>23825</v>
      </c>
      <c r="AC215">
        <v>0</v>
      </c>
      <c r="AD215" t="s">
        <v>23823</v>
      </c>
      <c r="AE215" t="s">
        <v>148</v>
      </c>
      <c r="AF215" t="s">
        <v>148</v>
      </c>
      <c r="AG215" t="s">
        <v>148</v>
      </c>
      <c r="AH215" t="s">
        <v>25373</v>
      </c>
      <c r="AI215" t="s">
        <v>24270</v>
      </c>
      <c r="AJ215" t="s">
        <v>25374</v>
      </c>
      <c r="AK215">
        <v>79415000</v>
      </c>
      <c r="AL215">
        <f>VALUE(TRIM(FO_Candidato[[#This Row],[1.21 Latitude]]))</f>
        <v>-1769468</v>
      </c>
      <c r="AM215">
        <f>FO_Candidato[[#This Row],[LATITUDE_P1]]/1000000</f>
        <v>-1.769468</v>
      </c>
      <c r="AN215">
        <f>INT(ABS(FO_Candidato[[#This Row],[LATITUDE_P2]]))</f>
        <v>1</v>
      </c>
      <c r="AO215">
        <f>INT((ABS(FO_Candidato[[#This Row],[LATITUDE_P2]])-INT(ABS(FO_Candidato[[#This Row],[LATITUDE_P2]])))*60)</f>
        <v>46</v>
      </c>
      <c r="AP215" s="73">
        <f t="shared" si="6"/>
        <v>10.08</v>
      </c>
      <c r="AQ215" t="str">
        <f>SUBSTITUTE(TEXT(FO_Candidato[[#This Row],[LATITUDE_P5]],"0,00"),",",".")</f>
        <v>10.08</v>
      </c>
      <c r="AR215" t="str">
        <f>FO_Candidato[[#This Row],[LATITUDE_P3]]&amp;"°"&amp;FO_Candidato[[#This Row],[LATITUDE_P4]]&amp;"'"&amp;FO_Candidato[[#This Row],[LATITUDE - P6]]&amp;"""S"</f>
        <v>1°46'10.08"S</v>
      </c>
      <c r="AS215">
        <f>VALUE(TRIM(FO_Candidato[[#This Row],[longitude]]))</f>
        <v>-5474022</v>
      </c>
      <c r="AT215">
        <f>FO_Candidato[[#This Row],[LONGITUDE_P1]]/1000000</f>
        <v>-5.4740219999999997</v>
      </c>
      <c r="AU215">
        <f>INT(ABS(FO_Candidato[[#This Row],[LONGITUDE_P2]]))</f>
        <v>5</v>
      </c>
      <c r="AV215">
        <f>INT((ABS(FO_Candidato[[#This Row],[LONGITUDE_P2]])-INT(ABS(FO_Candidato[[#This Row],[LONGITUDE_P2]])))*60)</f>
        <v>28</v>
      </c>
      <c r="AW215" s="73">
        <f t="shared" si="7"/>
        <v>26.48</v>
      </c>
      <c r="AX215" t="str">
        <f>SUBSTITUTE(TEXT(FO_Candidato[[#This Row],[LONGITUDE_P5]],"0,00"),",",".")</f>
        <v>26.48</v>
      </c>
      <c r="AY215" t="str">
        <f>FO_Candidato[[#This Row],[LONGITUDE_P3]]&amp;"°"&amp;FO_Candidato[[#This Row],[LONGITUDE_P4]]&amp;"'"&amp;FO_Candidato[[#This Row],[LONGITUDE - P6]]&amp;"""S"</f>
        <v>5°28'26.48"S</v>
      </c>
    </row>
    <row r="216" spans="1:51" x14ac:dyDescent="0.3">
      <c r="A216" t="s">
        <v>25375</v>
      </c>
      <c r="B216" t="s">
        <v>23809</v>
      </c>
      <c r="C216" t="s">
        <v>25362</v>
      </c>
      <c r="D216" t="s">
        <v>25376</v>
      </c>
      <c r="E216" t="s">
        <v>25376</v>
      </c>
      <c r="F216" t="s">
        <v>25377</v>
      </c>
      <c r="G216" t="s">
        <v>24981</v>
      </c>
      <c r="I216" t="s">
        <v>23832</v>
      </c>
      <c r="J216" t="s">
        <v>24256</v>
      </c>
      <c r="K216" t="s">
        <v>24020</v>
      </c>
      <c r="L216" t="s">
        <v>148</v>
      </c>
      <c r="M216" t="s">
        <v>23835</v>
      </c>
      <c r="N216" t="s">
        <v>25365</v>
      </c>
      <c r="O216" t="s">
        <v>25378</v>
      </c>
      <c r="P216" t="s">
        <v>148</v>
      </c>
      <c r="Q216" t="s">
        <v>148</v>
      </c>
      <c r="R216" t="s">
        <v>25367</v>
      </c>
      <c r="S216" t="s">
        <v>148</v>
      </c>
      <c r="T216" t="s">
        <v>25368</v>
      </c>
      <c r="U216" t="s">
        <v>23823</v>
      </c>
      <c r="V216">
        <v>50</v>
      </c>
      <c r="W216">
        <v>-1764548</v>
      </c>
      <c r="X216">
        <v>-5481379</v>
      </c>
      <c r="Y216">
        <v>435</v>
      </c>
      <c r="Z216" t="s">
        <v>23957</v>
      </c>
      <c r="AA216" t="s">
        <v>107</v>
      </c>
      <c r="AB216" t="s">
        <v>23825</v>
      </c>
      <c r="AC216">
        <v>0</v>
      </c>
      <c r="AD216" t="s">
        <v>23823</v>
      </c>
      <c r="AE216" t="s">
        <v>148</v>
      </c>
      <c r="AF216" t="s">
        <v>148</v>
      </c>
      <c r="AG216" t="s">
        <v>148</v>
      </c>
      <c r="AH216" t="s">
        <v>25379</v>
      </c>
      <c r="AI216" t="s">
        <v>24270</v>
      </c>
      <c r="AJ216" t="s">
        <v>25374</v>
      </c>
      <c r="AL216">
        <f>VALUE(TRIM(FO_Candidato[[#This Row],[1.21 Latitude]]))</f>
        <v>-1764548</v>
      </c>
      <c r="AM216">
        <f>FO_Candidato[[#This Row],[LATITUDE_P1]]/1000000</f>
        <v>-1.764548</v>
      </c>
      <c r="AN216">
        <f>INT(ABS(FO_Candidato[[#This Row],[LATITUDE_P2]]))</f>
        <v>1</v>
      </c>
      <c r="AO216">
        <f>INT((ABS(FO_Candidato[[#This Row],[LATITUDE_P2]])-INT(ABS(FO_Candidato[[#This Row],[LATITUDE_P2]])))*60)</f>
        <v>45</v>
      </c>
      <c r="AP216" s="73">
        <f t="shared" si="6"/>
        <v>52.37</v>
      </c>
      <c r="AQ216" t="str">
        <f>SUBSTITUTE(TEXT(FO_Candidato[[#This Row],[LATITUDE_P5]],"0,00"),",",".")</f>
        <v>52.37</v>
      </c>
      <c r="AR216" t="str">
        <f>FO_Candidato[[#This Row],[LATITUDE_P3]]&amp;"°"&amp;FO_Candidato[[#This Row],[LATITUDE_P4]]&amp;"'"&amp;FO_Candidato[[#This Row],[LATITUDE - P6]]&amp;"""S"</f>
        <v>1°45'52.37"S</v>
      </c>
      <c r="AS216">
        <f>VALUE(TRIM(FO_Candidato[[#This Row],[longitude]]))</f>
        <v>-5481379</v>
      </c>
      <c r="AT216">
        <f>FO_Candidato[[#This Row],[LONGITUDE_P1]]/1000000</f>
        <v>-5.4813789999999996</v>
      </c>
      <c r="AU216">
        <f>INT(ABS(FO_Candidato[[#This Row],[LONGITUDE_P2]]))</f>
        <v>5</v>
      </c>
      <c r="AV216">
        <f>INT((ABS(FO_Candidato[[#This Row],[LONGITUDE_P2]])-INT(ABS(FO_Candidato[[#This Row],[LONGITUDE_P2]])))*60)</f>
        <v>28</v>
      </c>
      <c r="AW216" s="73">
        <f t="shared" si="7"/>
        <v>52.96</v>
      </c>
      <c r="AX216" t="str">
        <f>SUBSTITUTE(TEXT(FO_Candidato[[#This Row],[LONGITUDE_P5]],"0,00"),",",".")</f>
        <v>52.96</v>
      </c>
      <c r="AY216" t="str">
        <f>FO_Candidato[[#This Row],[LONGITUDE_P3]]&amp;"°"&amp;FO_Candidato[[#This Row],[LONGITUDE_P4]]&amp;"'"&amp;FO_Candidato[[#This Row],[LONGITUDE - P6]]&amp;"""S"</f>
        <v>5°28'52.96"S</v>
      </c>
    </row>
    <row r="217" spans="1:51" x14ac:dyDescent="0.3">
      <c r="A217" t="s">
        <v>25380</v>
      </c>
      <c r="B217" t="s">
        <v>23809</v>
      </c>
      <c r="C217" t="s">
        <v>21402</v>
      </c>
      <c r="D217" t="s">
        <v>21890</v>
      </c>
      <c r="E217" t="s">
        <v>21890</v>
      </c>
      <c r="F217" t="s">
        <v>21892</v>
      </c>
      <c r="G217" t="s">
        <v>23889</v>
      </c>
      <c r="I217" t="s">
        <v>23813</v>
      </c>
      <c r="K217" t="s">
        <v>25381</v>
      </c>
      <c r="M217" t="s">
        <v>23835</v>
      </c>
      <c r="N217" t="s">
        <v>24899</v>
      </c>
      <c r="U217" t="s">
        <v>23823</v>
      </c>
      <c r="V217">
        <v>50</v>
      </c>
      <c r="W217">
        <v>-23144387</v>
      </c>
      <c r="X217">
        <v>-5058827</v>
      </c>
      <c r="Y217">
        <v>572</v>
      </c>
      <c r="Z217" t="s">
        <v>25382</v>
      </c>
      <c r="AB217" t="s">
        <v>23825</v>
      </c>
      <c r="AD217" t="s">
        <v>1491</v>
      </c>
      <c r="AH217" t="s">
        <v>25383</v>
      </c>
      <c r="AI217" t="s">
        <v>23827</v>
      </c>
      <c r="AJ217" t="s">
        <v>25384</v>
      </c>
      <c r="AL217">
        <f>VALUE(TRIM(FO_Candidato[[#This Row],[1.21 Latitude]]))</f>
        <v>-23144387</v>
      </c>
      <c r="AM217">
        <f>FO_Candidato[[#This Row],[LATITUDE_P1]]/1000000</f>
        <v>-23.144386999999998</v>
      </c>
      <c r="AN217">
        <f>INT(ABS(FO_Candidato[[#This Row],[LATITUDE_P2]]))</f>
        <v>23</v>
      </c>
      <c r="AO217">
        <f>INT((ABS(FO_Candidato[[#This Row],[LATITUDE_P2]])-INT(ABS(FO_Candidato[[#This Row],[LATITUDE_P2]])))*60)</f>
        <v>8</v>
      </c>
      <c r="AP217" s="73">
        <f t="shared" si="6"/>
        <v>39.79</v>
      </c>
      <c r="AQ217" t="str">
        <f>SUBSTITUTE(TEXT(FO_Candidato[[#This Row],[LATITUDE_P5]],"0,00"),",",".")</f>
        <v>39.79</v>
      </c>
      <c r="AR217" t="str">
        <f>FO_Candidato[[#This Row],[LATITUDE_P3]]&amp;"°"&amp;FO_Candidato[[#This Row],[LATITUDE_P4]]&amp;"'"&amp;FO_Candidato[[#This Row],[LATITUDE - P6]]&amp;"""S"</f>
        <v>23°8'39.79"S</v>
      </c>
      <c r="AS217">
        <f>VALUE(TRIM(FO_Candidato[[#This Row],[longitude]]))</f>
        <v>-5058827</v>
      </c>
      <c r="AT217">
        <f>FO_Candidato[[#This Row],[LONGITUDE_P1]]/1000000</f>
        <v>-5.058827</v>
      </c>
      <c r="AU217">
        <f>INT(ABS(FO_Candidato[[#This Row],[LONGITUDE_P2]]))</f>
        <v>5</v>
      </c>
      <c r="AV217">
        <f>INT((ABS(FO_Candidato[[#This Row],[LONGITUDE_P2]])-INT(ABS(FO_Candidato[[#This Row],[LONGITUDE_P2]])))*60)</f>
        <v>3</v>
      </c>
      <c r="AW217" s="73">
        <f t="shared" si="7"/>
        <v>31.78</v>
      </c>
      <c r="AX217" t="str">
        <f>SUBSTITUTE(TEXT(FO_Candidato[[#This Row],[LONGITUDE_P5]],"0,00"),",",".")</f>
        <v>31.78</v>
      </c>
      <c r="AY217" t="str">
        <f>FO_Candidato[[#This Row],[LONGITUDE_P3]]&amp;"°"&amp;FO_Candidato[[#This Row],[LONGITUDE_P4]]&amp;"'"&amp;FO_Candidato[[#This Row],[LONGITUDE - P6]]&amp;"""S"</f>
        <v>5°3'31.78"S</v>
      </c>
    </row>
    <row r="218" spans="1:51" x14ac:dyDescent="0.3">
      <c r="A218" t="s">
        <v>25385</v>
      </c>
      <c r="B218" t="s">
        <v>23809</v>
      </c>
      <c r="C218" t="s">
        <v>2044</v>
      </c>
      <c r="D218" t="s">
        <v>23166</v>
      </c>
      <c r="E218" t="s">
        <v>23166</v>
      </c>
      <c r="F218" t="s">
        <v>23168</v>
      </c>
      <c r="G218" t="s">
        <v>23889</v>
      </c>
      <c r="I218" t="s">
        <v>23813</v>
      </c>
      <c r="K218" t="s">
        <v>24074</v>
      </c>
      <c r="M218" t="s">
        <v>23835</v>
      </c>
      <c r="N218" t="s">
        <v>25386</v>
      </c>
      <c r="U218" t="s">
        <v>23823</v>
      </c>
      <c r="V218">
        <v>70</v>
      </c>
      <c r="W218">
        <v>-20798603</v>
      </c>
      <c r="X218">
        <v>-51880844</v>
      </c>
      <c r="Y218">
        <v>364</v>
      </c>
      <c r="Z218" t="s">
        <v>25387</v>
      </c>
      <c r="AB218" t="s">
        <v>23825</v>
      </c>
      <c r="AD218" t="s">
        <v>1491</v>
      </c>
      <c r="AH218" t="s">
        <v>25388</v>
      </c>
      <c r="AI218" t="s">
        <v>24270</v>
      </c>
      <c r="AJ218" t="s">
        <v>25389</v>
      </c>
      <c r="AL218">
        <f>VALUE(TRIM(FO_Candidato[[#This Row],[1.21 Latitude]]))</f>
        <v>-20798603</v>
      </c>
      <c r="AM218">
        <f>FO_Candidato[[#This Row],[LATITUDE_P1]]/1000000</f>
        <v>-20.798603</v>
      </c>
      <c r="AN218">
        <f>INT(ABS(FO_Candidato[[#This Row],[LATITUDE_P2]]))</f>
        <v>20</v>
      </c>
      <c r="AO218">
        <f>INT((ABS(FO_Candidato[[#This Row],[LATITUDE_P2]])-INT(ABS(FO_Candidato[[#This Row],[LATITUDE_P2]])))*60)</f>
        <v>47</v>
      </c>
      <c r="AP218" s="73">
        <f t="shared" si="6"/>
        <v>54.97</v>
      </c>
      <c r="AQ218" t="str">
        <f>SUBSTITUTE(TEXT(FO_Candidato[[#This Row],[LATITUDE_P5]],"0,00"),",",".")</f>
        <v>54.97</v>
      </c>
      <c r="AR218" t="str">
        <f>FO_Candidato[[#This Row],[LATITUDE_P3]]&amp;"°"&amp;FO_Candidato[[#This Row],[LATITUDE_P4]]&amp;"'"&amp;FO_Candidato[[#This Row],[LATITUDE - P6]]&amp;"""S"</f>
        <v>20°47'54.97"S</v>
      </c>
      <c r="AS218">
        <f>VALUE(TRIM(FO_Candidato[[#This Row],[longitude]]))</f>
        <v>-51880844</v>
      </c>
      <c r="AT218">
        <f>FO_Candidato[[#This Row],[LONGITUDE_P1]]/1000000</f>
        <v>-51.880844000000003</v>
      </c>
      <c r="AU218">
        <f>INT(ABS(FO_Candidato[[#This Row],[LONGITUDE_P2]]))</f>
        <v>51</v>
      </c>
      <c r="AV218">
        <f>INT((ABS(FO_Candidato[[#This Row],[LONGITUDE_P2]])-INT(ABS(FO_Candidato[[#This Row],[LONGITUDE_P2]])))*60)</f>
        <v>52</v>
      </c>
      <c r="AW218" s="73">
        <f t="shared" si="7"/>
        <v>51.04</v>
      </c>
      <c r="AX218" t="str">
        <f>SUBSTITUTE(TEXT(FO_Candidato[[#This Row],[LONGITUDE_P5]],"0,00"),",",".")</f>
        <v>51.04</v>
      </c>
      <c r="AY218" t="str">
        <f>FO_Candidato[[#This Row],[LONGITUDE_P3]]&amp;"°"&amp;FO_Candidato[[#This Row],[LONGITUDE_P4]]&amp;"'"&amp;FO_Candidato[[#This Row],[LONGITUDE - P6]]&amp;"""S"</f>
        <v>51°52'51.04"S</v>
      </c>
    </row>
    <row r="219" spans="1:51" x14ac:dyDescent="0.3">
      <c r="A219" t="s">
        <v>25390</v>
      </c>
      <c r="B219" t="s">
        <v>23809</v>
      </c>
      <c r="C219" t="s">
        <v>2044</v>
      </c>
      <c r="D219" t="s">
        <v>8004</v>
      </c>
      <c r="E219" t="s">
        <v>8004</v>
      </c>
      <c r="F219" t="s">
        <v>8005</v>
      </c>
      <c r="G219" t="s">
        <v>23889</v>
      </c>
      <c r="I219" t="s">
        <v>23813</v>
      </c>
      <c r="K219" t="s">
        <v>24020</v>
      </c>
      <c r="M219" t="s">
        <v>23835</v>
      </c>
      <c r="N219" t="s">
        <v>2044</v>
      </c>
      <c r="U219" t="s">
        <v>23823</v>
      </c>
      <c r="V219">
        <v>50</v>
      </c>
      <c r="W219">
        <v>-20681243</v>
      </c>
      <c r="X219">
        <v>-54407826</v>
      </c>
      <c r="Y219">
        <v>589</v>
      </c>
      <c r="Z219" t="s">
        <v>25391</v>
      </c>
      <c r="AB219" t="s">
        <v>23825</v>
      </c>
      <c r="AD219" t="s">
        <v>1491</v>
      </c>
      <c r="AH219" t="s">
        <v>25392</v>
      </c>
      <c r="AI219" t="s">
        <v>24270</v>
      </c>
      <c r="AJ219" t="s">
        <v>2471</v>
      </c>
      <c r="AK219">
        <v>79124899</v>
      </c>
      <c r="AL219">
        <f>VALUE(TRIM(FO_Candidato[[#This Row],[1.21 Latitude]]))</f>
        <v>-20681243</v>
      </c>
      <c r="AM219">
        <f>FO_Candidato[[#This Row],[LATITUDE_P1]]/1000000</f>
        <v>-20.681242999999998</v>
      </c>
      <c r="AN219">
        <f>INT(ABS(FO_Candidato[[#This Row],[LATITUDE_P2]]))</f>
        <v>20</v>
      </c>
      <c r="AO219">
        <f>INT((ABS(FO_Candidato[[#This Row],[LATITUDE_P2]])-INT(ABS(FO_Candidato[[#This Row],[LATITUDE_P2]])))*60)</f>
        <v>40</v>
      </c>
      <c r="AP219" s="73">
        <f t="shared" si="6"/>
        <v>52.47</v>
      </c>
      <c r="AQ219" t="str">
        <f>SUBSTITUTE(TEXT(FO_Candidato[[#This Row],[LATITUDE_P5]],"0,00"),",",".")</f>
        <v>52.47</v>
      </c>
      <c r="AR219" t="str">
        <f>FO_Candidato[[#This Row],[LATITUDE_P3]]&amp;"°"&amp;FO_Candidato[[#This Row],[LATITUDE_P4]]&amp;"'"&amp;FO_Candidato[[#This Row],[LATITUDE - P6]]&amp;"""S"</f>
        <v>20°40'52.47"S</v>
      </c>
      <c r="AS219">
        <f>VALUE(TRIM(FO_Candidato[[#This Row],[longitude]]))</f>
        <v>-54407826</v>
      </c>
      <c r="AT219">
        <f>FO_Candidato[[#This Row],[LONGITUDE_P1]]/1000000</f>
        <v>-54.407826</v>
      </c>
      <c r="AU219">
        <f>INT(ABS(FO_Candidato[[#This Row],[LONGITUDE_P2]]))</f>
        <v>54</v>
      </c>
      <c r="AV219">
        <f>INT((ABS(FO_Candidato[[#This Row],[LONGITUDE_P2]])-INT(ABS(FO_Candidato[[#This Row],[LONGITUDE_P2]])))*60)</f>
        <v>24</v>
      </c>
      <c r="AW219" s="73">
        <f t="shared" si="7"/>
        <v>28.17</v>
      </c>
      <c r="AX219" t="str">
        <f>SUBSTITUTE(TEXT(FO_Candidato[[#This Row],[LONGITUDE_P5]],"0,00"),",",".")</f>
        <v>28.17</v>
      </c>
      <c r="AY219" t="str">
        <f>FO_Candidato[[#This Row],[LONGITUDE_P3]]&amp;"°"&amp;FO_Candidato[[#This Row],[LONGITUDE_P4]]&amp;"'"&amp;FO_Candidato[[#This Row],[LONGITUDE - P6]]&amp;"""S"</f>
        <v>54°24'28.17"S</v>
      </c>
    </row>
    <row r="220" spans="1:51" x14ac:dyDescent="0.3">
      <c r="A220" t="s">
        <v>25393</v>
      </c>
      <c r="B220" t="s">
        <v>23809</v>
      </c>
      <c r="C220" t="s">
        <v>2044</v>
      </c>
      <c r="D220" t="s">
        <v>2490</v>
      </c>
      <c r="E220" t="s">
        <v>2490</v>
      </c>
      <c r="F220" t="s">
        <v>2491</v>
      </c>
      <c r="G220" t="s">
        <v>23889</v>
      </c>
      <c r="I220" t="s">
        <v>23813</v>
      </c>
      <c r="K220" t="s">
        <v>24020</v>
      </c>
      <c r="M220" t="s">
        <v>23835</v>
      </c>
      <c r="N220" t="s">
        <v>2044</v>
      </c>
      <c r="U220" t="s">
        <v>23823</v>
      </c>
      <c r="V220">
        <v>60</v>
      </c>
      <c r="W220">
        <v>-21495039</v>
      </c>
      <c r="X220">
        <v>-54269474</v>
      </c>
      <c r="Y220">
        <v>402</v>
      </c>
      <c r="Z220" t="s">
        <v>25394</v>
      </c>
      <c r="AB220" t="s">
        <v>23825</v>
      </c>
      <c r="AD220" t="s">
        <v>1491</v>
      </c>
      <c r="AH220" t="s">
        <v>25395</v>
      </c>
      <c r="AI220" t="s">
        <v>24270</v>
      </c>
      <c r="AJ220" t="s">
        <v>2493</v>
      </c>
      <c r="AL220">
        <f>VALUE(TRIM(FO_Candidato[[#This Row],[1.21 Latitude]]))</f>
        <v>-21495039</v>
      </c>
      <c r="AM220">
        <f>FO_Candidato[[#This Row],[LATITUDE_P1]]/1000000</f>
        <v>-21.495038999999998</v>
      </c>
      <c r="AN220">
        <f>INT(ABS(FO_Candidato[[#This Row],[LATITUDE_P2]]))</f>
        <v>21</v>
      </c>
      <c r="AO220">
        <f>INT((ABS(FO_Candidato[[#This Row],[LATITUDE_P2]])-INT(ABS(FO_Candidato[[#This Row],[LATITUDE_P2]])))*60)</f>
        <v>29</v>
      </c>
      <c r="AP220" s="73">
        <f t="shared" si="6"/>
        <v>42.14</v>
      </c>
      <c r="AQ220" t="str">
        <f>SUBSTITUTE(TEXT(FO_Candidato[[#This Row],[LATITUDE_P5]],"0,00"),",",".")</f>
        <v>42.14</v>
      </c>
      <c r="AR220" t="str">
        <f>FO_Candidato[[#This Row],[LATITUDE_P3]]&amp;"°"&amp;FO_Candidato[[#This Row],[LATITUDE_P4]]&amp;"'"&amp;FO_Candidato[[#This Row],[LATITUDE - P6]]&amp;"""S"</f>
        <v>21°29'42.14"S</v>
      </c>
      <c r="AS220">
        <f>VALUE(TRIM(FO_Candidato[[#This Row],[longitude]]))</f>
        <v>-54269474</v>
      </c>
      <c r="AT220">
        <f>FO_Candidato[[#This Row],[LONGITUDE_P1]]/1000000</f>
        <v>-54.269474000000002</v>
      </c>
      <c r="AU220">
        <f>INT(ABS(FO_Candidato[[#This Row],[LONGITUDE_P2]]))</f>
        <v>54</v>
      </c>
      <c r="AV220">
        <f>INT((ABS(FO_Candidato[[#This Row],[LONGITUDE_P2]])-INT(ABS(FO_Candidato[[#This Row],[LONGITUDE_P2]])))*60)</f>
        <v>16</v>
      </c>
      <c r="AW220" s="73">
        <f t="shared" si="7"/>
        <v>10.11</v>
      </c>
      <c r="AX220" t="str">
        <f>SUBSTITUTE(TEXT(FO_Candidato[[#This Row],[LONGITUDE_P5]],"0,00"),",",".")</f>
        <v>10.11</v>
      </c>
      <c r="AY220" t="str">
        <f>FO_Candidato[[#This Row],[LONGITUDE_P3]]&amp;"°"&amp;FO_Candidato[[#This Row],[LONGITUDE_P4]]&amp;"'"&amp;FO_Candidato[[#This Row],[LONGITUDE - P6]]&amp;"""S"</f>
        <v>54°16'10.11"S</v>
      </c>
    </row>
    <row r="221" spans="1:51" x14ac:dyDescent="0.3">
      <c r="A221" t="s">
        <v>25396</v>
      </c>
      <c r="B221" t="s">
        <v>23809</v>
      </c>
      <c r="C221" t="s">
        <v>22169</v>
      </c>
      <c r="D221" t="s">
        <v>25397</v>
      </c>
      <c r="E221" t="s">
        <v>25397</v>
      </c>
      <c r="F221" t="s">
        <v>25398</v>
      </c>
      <c r="G221" t="s">
        <v>23889</v>
      </c>
      <c r="I221" t="s">
        <v>23813</v>
      </c>
      <c r="K221" t="s">
        <v>24547</v>
      </c>
      <c r="M221" t="s">
        <v>23835</v>
      </c>
      <c r="N221" t="s">
        <v>25399</v>
      </c>
      <c r="U221" t="s">
        <v>23823</v>
      </c>
      <c r="V221">
        <v>80</v>
      </c>
      <c r="W221">
        <v>-18195856</v>
      </c>
      <c r="X221">
        <v>-51355778</v>
      </c>
      <c r="Y221">
        <v>655</v>
      </c>
      <c r="Z221" t="s">
        <v>25400</v>
      </c>
      <c r="AB221" t="s">
        <v>23825</v>
      </c>
      <c r="AD221" t="s">
        <v>1491</v>
      </c>
      <c r="AH221" t="s">
        <v>25401</v>
      </c>
      <c r="AI221" t="s">
        <v>24041</v>
      </c>
      <c r="AJ221" t="s">
        <v>25402</v>
      </c>
      <c r="AL221">
        <f>VALUE(TRIM(FO_Candidato[[#This Row],[1.21 Latitude]]))</f>
        <v>-18195856</v>
      </c>
      <c r="AM221">
        <f>FO_Candidato[[#This Row],[LATITUDE_P1]]/1000000</f>
        <v>-18.195855999999999</v>
      </c>
      <c r="AN221">
        <f>INT(ABS(FO_Candidato[[#This Row],[LATITUDE_P2]]))</f>
        <v>18</v>
      </c>
      <c r="AO221">
        <f>INT((ABS(FO_Candidato[[#This Row],[LATITUDE_P2]])-INT(ABS(FO_Candidato[[#This Row],[LATITUDE_P2]])))*60)</f>
        <v>11</v>
      </c>
      <c r="AP221" s="73">
        <f t="shared" si="6"/>
        <v>45.08</v>
      </c>
      <c r="AQ221" t="str">
        <f>SUBSTITUTE(TEXT(FO_Candidato[[#This Row],[LATITUDE_P5]],"0,00"),",",".")</f>
        <v>45.08</v>
      </c>
      <c r="AR221" t="str">
        <f>FO_Candidato[[#This Row],[LATITUDE_P3]]&amp;"°"&amp;FO_Candidato[[#This Row],[LATITUDE_P4]]&amp;"'"&amp;FO_Candidato[[#This Row],[LATITUDE - P6]]&amp;"""S"</f>
        <v>18°11'45.08"S</v>
      </c>
      <c r="AS221">
        <f>VALUE(TRIM(FO_Candidato[[#This Row],[longitude]]))</f>
        <v>-51355778</v>
      </c>
      <c r="AT221">
        <f>FO_Candidato[[#This Row],[LONGITUDE_P1]]/1000000</f>
        <v>-51.355778000000001</v>
      </c>
      <c r="AU221">
        <f>INT(ABS(FO_Candidato[[#This Row],[LONGITUDE_P2]]))</f>
        <v>51</v>
      </c>
      <c r="AV221">
        <f>INT((ABS(FO_Candidato[[#This Row],[LONGITUDE_P2]])-INT(ABS(FO_Candidato[[#This Row],[LONGITUDE_P2]])))*60)</f>
        <v>21</v>
      </c>
      <c r="AW221" s="73">
        <f t="shared" si="7"/>
        <v>20.8</v>
      </c>
      <c r="AX221" t="str">
        <f>SUBSTITUTE(TEXT(FO_Candidato[[#This Row],[LONGITUDE_P5]],"0,00"),",",".")</f>
        <v>20.80</v>
      </c>
      <c r="AY221" t="str">
        <f>FO_Candidato[[#This Row],[LONGITUDE_P3]]&amp;"°"&amp;FO_Candidato[[#This Row],[LONGITUDE_P4]]&amp;"'"&amp;FO_Candidato[[#This Row],[LONGITUDE - P6]]&amp;"""S"</f>
        <v>51°21'20.80"S</v>
      </c>
    </row>
    <row r="222" spans="1:51" x14ac:dyDescent="0.3">
      <c r="A222" t="s">
        <v>25403</v>
      </c>
      <c r="B222" t="s">
        <v>23809</v>
      </c>
      <c r="C222" t="s">
        <v>1148</v>
      </c>
      <c r="D222" t="s">
        <v>23001</v>
      </c>
      <c r="E222" t="s">
        <v>23001</v>
      </c>
      <c r="F222" t="s">
        <v>23003</v>
      </c>
      <c r="G222" t="s">
        <v>23812</v>
      </c>
      <c r="I222" t="s">
        <v>23832</v>
      </c>
      <c r="J222" t="s">
        <v>23814</v>
      </c>
      <c r="K222" t="s">
        <v>25404</v>
      </c>
      <c r="L222" t="s">
        <v>23909</v>
      </c>
      <c r="M222" t="s">
        <v>23816</v>
      </c>
      <c r="N222" t="s">
        <v>25405</v>
      </c>
      <c r="O222" t="s">
        <v>25406</v>
      </c>
      <c r="P222" t="s">
        <v>25407</v>
      </c>
      <c r="Q222" t="s">
        <v>25408</v>
      </c>
      <c r="R222" t="s">
        <v>23909</v>
      </c>
      <c r="S222" t="s">
        <v>23909</v>
      </c>
      <c r="T222" t="s">
        <v>23909</v>
      </c>
      <c r="U222" t="s">
        <v>23823</v>
      </c>
      <c r="V222">
        <v>40</v>
      </c>
      <c r="W222">
        <v>-308107</v>
      </c>
      <c r="X222">
        <v>-6001237</v>
      </c>
      <c r="Y222">
        <v>64</v>
      </c>
      <c r="Z222" t="s">
        <v>23909</v>
      </c>
      <c r="AB222" t="s">
        <v>23825</v>
      </c>
      <c r="AC222">
        <v>5500</v>
      </c>
      <c r="AD222" t="s">
        <v>23823</v>
      </c>
      <c r="AE222" t="s">
        <v>23909</v>
      </c>
      <c r="AF222" t="s">
        <v>23909</v>
      </c>
      <c r="AG222" t="s">
        <v>23909</v>
      </c>
      <c r="AH222" t="s">
        <v>25409</v>
      </c>
      <c r="AI222" t="s">
        <v>24432</v>
      </c>
      <c r="AJ222" t="s">
        <v>25410</v>
      </c>
      <c r="AL222">
        <f>VALUE(TRIM(FO_Candidato[[#This Row],[1.21 Latitude]]))</f>
        <v>-308107</v>
      </c>
      <c r="AM222">
        <f>FO_Candidato[[#This Row],[LATITUDE_P1]]/1000000</f>
        <v>-0.30810700000000002</v>
      </c>
      <c r="AN222">
        <f>INT(ABS(FO_Candidato[[#This Row],[LATITUDE_P2]]))</f>
        <v>0</v>
      </c>
      <c r="AO222">
        <f>INT((ABS(FO_Candidato[[#This Row],[LATITUDE_P2]])-INT(ABS(FO_Candidato[[#This Row],[LATITUDE_P2]])))*60)</f>
        <v>18</v>
      </c>
      <c r="AP222" s="73">
        <f t="shared" si="6"/>
        <v>29.19</v>
      </c>
      <c r="AQ222" t="str">
        <f>SUBSTITUTE(TEXT(FO_Candidato[[#This Row],[LATITUDE_P5]],"0,00"),",",".")</f>
        <v>29.19</v>
      </c>
      <c r="AR222" t="str">
        <f>FO_Candidato[[#This Row],[LATITUDE_P3]]&amp;"°"&amp;FO_Candidato[[#This Row],[LATITUDE_P4]]&amp;"'"&amp;FO_Candidato[[#This Row],[LATITUDE - P6]]&amp;"""S"</f>
        <v>0°18'29.19"S</v>
      </c>
      <c r="AS222">
        <f>VALUE(TRIM(FO_Candidato[[#This Row],[longitude]]))</f>
        <v>-6001237</v>
      </c>
      <c r="AT222">
        <f>FO_Candidato[[#This Row],[LONGITUDE_P1]]/1000000</f>
        <v>-6.0012369999999997</v>
      </c>
      <c r="AU222">
        <f>INT(ABS(FO_Candidato[[#This Row],[LONGITUDE_P2]]))</f>
        <v>6</v>
      </c>
      <c r="AV222">
        <f>INT((ABS(FO_Candidato[[#This Row],[LONGITUDE_P2]])-INT(ABS(FO_Candidato[[#This Row],[LONGITUDE_P2]])))*60)</f>
        <v>0</v>
      </c>
      <c r="AW222" s="73">
        <f t="shared" si="7"/>
        <v>4.45</v>
      </c>
      <c r="AX222" t="str">
        <f>SUBSTITUTE(TEXT(FO_Candidato[[#This Row],[LONGITUDE_P5]],"0,00"),",",".")</f>
        <v>4.45</v>
      </c>
      <c r="AY222" t="str">
        <f>FO_Candidato[[#This Row],[LONGITUDE_P3]]&amp;"°"&amp;FO_Candidato[[#This Row],[LONGITUDE_P4]]&amp;"'"&amp;FO_Candidato[[#This Row],[LONGITUDE - P6]]&amp;"""S"</f>
        <v>6°0'4.45"S</v>
      </c>
    </row>
    <row r="223" spans="1:51" x14ac:dyDescent="0.3">
      <c r="A223" t="s">
        <v>25411</v>
      </c>
      <c r="B223" t="s">
        <v>23809</v>
      </c>
      <c r="C223" t="s">
        <v>22169</v>
      </c>
      <c r="D223" t="s">
        <v>25412</v>
      </c>
      <c r="E223" t="s">
        <v>25412</v>
      </c>
      <c r="F223" t="s">
        <v>25413</v>
      </c>
      <c r="G223" t="s">
        <v>23889</v>
      </c>
      <c r="I223" t="s">
        <v>23832</v>
      </c>
      <c r="K223" t="s">
        <v>24020</v>
      </c>
      <c r="M223" t="s">
        <v>23835</v>
      </c>
      <c r="N223" t="s">
        <v>25399</v>
      </c>
      <c r="U223" t="s">
        <v>23823</v>
      </c>
      <c r="V223">
        <v>80</v>
      </c>
      <c r="W223">
        <v>-18797344</v>
      </c>
      <c r="X223">
        <v>-50904391</v>
      </c>
      <c r="Y223">
        <v>478</v>
      </c>
      <c r="Z223" t="s">
        <v>25414</v>
      </c>
      <c r="AB223" t="s">
        <v>23825</v>
      </c>
      <c r="AD223" t="s">
        <v>1491</v>
      </c>
      <c r="AH223" t="s">
        <v>25415</v>
      </c>
      <c r="AI223" t="s">
        <v>24041</v>
      </c>
      <c r="AJ223" t="s">
        <v>25416</v>
      </c>
      <c r="AK223">
        <v>75870000</v>
      </c>
      <c r="AL223">
        <f>VALUE(TRIM(FO_Candidato[[#This Row],[1.21 Latitude]]))</f>
        <v>-18797344</v>
      </c>
      <c r="AM223">
        <f>FO_Candidato[[#This Row],[LATITUDE_P1]]/1000000</f>
        <v>-18.797343999999999</v>
      </c>
      <c r="AN223">
        <f>INT(ABS(FO_Candidato[[#This Row],[LATITUDE_P2]]))</f>
        <v>18</v>
      </c>
      <c r="AO223">
        <f>INT((ABS(FO_Candidato[[#This Row],[LATITUDE_P2]])-INT(ABS(FO_Candidato[[#This Row],[LATITUDE_P2]])))*60)</f>
        <v>47</v>
      </c>
      <c r="AP223" s="73">
        <f t="shared" si="6"/>
        <v>50.44</v>
      </c>
      <c r="AQ223" t="str">
        <f>SUBSTITUTE(TEXT(FO_Candidato[[#This Row],[LATITUDE_P5]],"0,00"),",",".")</f>
        <v>50.44</v>
      </c>
      <c r="AR223" t="str">
        <f>FO_Candidato[[#This Row],[LATITUDE_P3]]&amp;"°"&amp;FO_Candidato[[#This Row],[LATITUDE_P4]]&amp;"'"&amp;FO_Candidato[[#This Row],[LATITUDE - P6]]&amp;"""S"</f>
        <v>18°47'50.44"S</v>
      </c>
      <c r="AS223">
        <f>VALUE(TRIM(FO_Candidato[[#This Row],[longitude]]))</f>
        <v>-50904391</v>
      </c>
      <c r="AT223">
        <f>FO_Candidato[[#This Row],[LONGITUDE_P1]]/1000000</f>
        <v>-50.904390999999997</v>
      </c>
      <c r="AU223">
        <f>INT(ABS(FO_Candidato[[#This Row],[LONGITUDE_P2]]))</f>
        <v>50</v>
      </c>
      <c r="AV223">
        <f>INT((ABS(FO_Candidato[[#This Row],[LONGITUDE_P2]])-INT(ABS(FO_Candidato[[#This Row],[LONGITUDE_P2]])))*60)</f>
        <v>54</v>
      </c>
      <c r="AW223" s="73">
        <f t="shared" si="7"/>
        <v>15.81</v>
      </c>
      <c r="AX223" t="str">
        <f>SUBSTITUTE(TEXT(FO_Candidato[[#This Row],[LONGITUDE_P5]],"0,00"),",",".")</f>
        <v>15.81</v>
      </c>
      <c r="AY223" t="str">
        <f>FO_Candidato[[#This Row],[LONGITUDE_P3]]&amp;"°"&amp;FO_Candidato[[#This Row],[LONGITUDE_P4]]&amp;"'"&amp;FO_Candidato[[#This Row],[LONGITUDE - P6]]&amp;"""S"</f>
        <v>50°54'15.81"S</v>
      </c>
    </row>
    <row r="224" spans="1:51" x14ac:dyDescent="0.3">
      <c r="A224" t="s">
        <v>25417</v>
      </c>
      <c r="B224" t="s">
        <v>23809</v>
      </c>
      <c r="C224" t="s">
        <v>9863</v>
      </c>
      <c r="D224" t="s">
        <v>25418</v>
      </c>
      <c r="E224" t="s">
        <v>25418</v>
      </c>
      <c r="F224" t="s">
        <v>25419</v>
      </c>
      <c r="G224" t="s">
        <v>23889</v>
      </c>
      <c r="I224" t="s">
        <v>23813</v>
      </c>
      <c r="K224" t="s">
        <v>25420</v>
      </c>
      <c r="M224" t="s">
        <v>23835</v>
      </c>
      <c r="N224" t="s">
        <v>25421</v>
      </c>
      <c r="U224" t="s">
        <v>23823</v>
      </c>
      <c r="V224">
        <v>70</v>
      </c>
      <c r="W224">
        <v>-20286189</v>
      </c>
      <c r="X224">
        <v>-42146587</v>
      </c>
      <c r="Y224">
        <v>770</v>
      </c>
      <c r="Z224" t="s">
        <v>25422</v>
      </c>
      <c r="AB224" t="s">
        <v>23825</v>
      </c>
      <c r="AD224" t="s">
        <v>1491</v>
      </c>
      <c r="AF224" t="s">
        <v>25423</v>
      </c>
      <c r="AH224" t="s">
        <v>25424</v>
      </c>
      <c r="AI224" t="s">
        <v>24061</v>
      </c>
      <c r="AJ224" t="s">
        <v>4290</v>
      </c>
      <c r="AK224">
        <v>36909300</v>
      </c>
      <c r="AL224">
        <f>VALUE(TRIM(FO_Candidato[[#This Row],[1.21 Latitude]]))</f>
        <v>-20286189</v>
      </c>
      <c r="AM224">
        <f>FO_Candidato[[#This Row],[LATITUDE_P1]]/1000000</f>
        <v>-20.286189</v>
      </c>
      <c r="AN224">
        <f>INT(ABS(FO_Candidato[[#This Row],[LATITUDE_P2]]))</f>
        <v>20</v>
      </c>
      <c r="AO224">
        <f>INT((ABS(FO_Candidato[[#This Row],[LATITUDE_P2]])-INT(ABS(FO_Candidato[[#This Row],[LATITUDE_P2]])))*60)</f>
        <v>17</v>
      </c>
      <c r="AP224" s="73">
        <f t="shared" si="6"/>
        <v>10.28</v>
      </c>
      <c r="AQ224" t="str">
        <f>SUBSTITUTE(TEXT(FO_Candidato[[#This Row],[LATITUDE_P5]],"0,00"),",",".")</f>
        <v>10.28</v>
      </c>
      <c r="AR224" t="str">
        <f>FO_Candidato[[#This Row],[LATITUDE_P3]]&amp;"°"&amp;FO_Candidato[[#This Row],[LATITUDE_P4]]&amp;"'"&amp;FO_Candidato[[#This Row],[LATITUDE - P6]]&amp;"""S"</f>
        <v>20°17'10.28"S</v>
      </c>
      <c r="AS224">
        <f>VALUE(TRIM(FO_Candidato[[#This Row],[longitude]]))</f>
        <v>-42146587</v>
      </c>
      <c r="AT224">
        <f>FO_Candidato[[#This Row],[LONGITUDE_P1]]/1000000</f>
        <v>-42.146586999999997</v>
      </c>
      <c r="AU224">
        <f>INT(ABS(FO_Candidato[[#This Row],[LONGITUDE_P2]]))</f>
        <v>42</v>
      </c>
      <c r="AV224">
        <f>INT((ABS(FO_Candidato[[#This Row],[LONGITUDE_P2]])-INT(ABS(FO_Candidato[[#This Row],[LONGITUDE_P2]])))*60)</f>
        <v>8</v>
      </c>
      <c r="AW224" s="73">
        <f t="shared" si="7"/>
        <v>47.71</v>
      </c>
      <c r="AX224" t="str">
        <f>SUBSTITUTE(TEXT(FO_Candidato[[#This Row],[LONGITUDE_P5]],"0,00"),",",".")</f>
        <v>47.71</v>
      </c>
      <c r="AY224" t="str">
        <f>FO_Candidato[[#This Row],[LONGITUDE_P3]]&amp;"°"&amp;FO_Candidato[[#This Row],[LONGITUDE_P4]]&amp;"'"&amp;FO_Candidato[[#This Row],[LONGITUDE - P6]]&amp;"""S"</f>
        <v>42°8'47.71"S</v>
      </c>
    </row>
    <row r="225" spans="1:51" x14ac:dyDescent="0.3">
      <c r="A225" t="s">
        <v>25425</v>
      </c>
      <c r="B225" t="s">
        <v>23809</v>
      </c>
      <c r="C225" t="s">
        <v>2044</v>
      </c>
      <c r="D225" t="s">
        <v>4703</v>
      </c>
      <c r="E225" t="s">
        <v>4703</v>
      </c>
      <c r="F225" t="s">
        <v>4704</v>
      </c>
      <c r="G225" t="s">
        <v>23889</v>
      </c>
      <c r="I225" t="s">
        <v>23813</v>
      </c>
      <c r="K225" t="s">
        <v>25426</v>
      </c>
      <c r="M225" t="s">
        <v>23835</v>
      </c>
      <c r="N225" t="s">
        <v>2044</v>
      </c>
      <c r="U225" t="s">
        <v>23823</v>
      </c>
      <c r="V225">
        <v>60</v>
      </c>
      <c r="W225">
        <v>-20646739</v>
      </c>
      <c r="X225">
        <v>-5230845</v>
      </c>
      <c r="Y225">
        <v>380</v>
      </c>
      <c r="Z225" t="s">
        <v>25427</v>
      </c>
      <c r="AB225" t="s">
        <v>23825</v>
      </c>
      <c r="AD225" t="s">
        <v>1491</v>
      </c>
      <c r="AH225" t="s">
        <v>25428</v>
      </c>
      <c r="AI225" t="s">
        <v>24270</v>
      </c>
      <c r="AJ225" t="s">
        <v>4697</v>
      </c>
      <c r="AK225">
        <v>79621061</v>
      </c>
      <c r="AL225">
        <f>VALUE(TRIM(FO_Candidato[[#This Row],[1.21 Latitude]]))</f>
        <v>-20646739</v>
      </c>
      <c r="AM225">
        <f>FO_Candidato[[#This Row],[LATITUDE_P1]]/1000000</f>
        <v>-20.646739</v>
      </c>
      <c r="AN225">
        <f>INT(ABS(FO_Candidato[[#This Row],[LATITUDE_P2]]))</f>
        <v>20</v>
      </c>
      <c r="AO225">
        <f>INT((ABS(FO_Candidato[[#This Row],[LATITUDE_P2]])-INT(ABS(FO_Candidato[[#This Row],[LATITUDE_P2]])))*60)</f>
        <v>38</v>
      </c>
      <c r="AP225" s="73">
        <f t="shared" si="6"/>
        <v>48.26</v>
      </c>
      <c r="AQ225" t="str">
        <f>SUBSTITUTE(TEXT(FO_Candidato[[#This Row],[LATITUDE_P5]],"0,00"),",",".")</f>
        <v>48.26</v>
      </c>
      <c r="AR225" t="str">
        <f>FO_Candidato[[#This Row],[LATITUDE_P3]]&amp;"°"&amp;FO_Candidato[[#This Row],[LATITUDE_P4]]&amp;"'"&amp;FO_Candidato[[#This Row],[LATITUDE - P6]]&amp;"""S"</f>
        <v>20°38'48.26"S</v>
      </c>
      <c r="AS225">
        <f>VALUE(TRIM(FO_Candidato[[#This Row],[longitude]]))</f>
        <v>-5230845</v>
      </c>
      <c r="AT225">
        <f>FO_Candidato[[#This Row],[LONGITUDE_P1]]/1000000</f>
        <v>-5.2308450000000004</v>
      </c>
      <c r="AU225">
        <f>INT(ABS(FO_Candidato[[#This Row],[LONGITUDE_P2]]))</f>
        <v>5</v>
      </c>
      <c r="AV225">
        <f>INT((ABS(FO_Candidato[[#This Row],[LONGITUDE_P2]])-INT(ABS(FO_Candidato[[#This Row],[LONGITUDE_P2]])))*60)</f>
        <v>13</v>
      </c>
      <c r="AW225" s="73">
        <f t="shared" si="7"/>
        <v>51.04</v>
      </c>
      <c r="AX225" t="str">
        <f>SUBSTITUTE(TEXT(FO_Candidato[[#This Row],[LONGITUDE_P5]],"0,00"),",",".")</f>
        <v>51.04</v>
      </c>
      <c r="AY225" t="str">
        <f>FO_Candidato[[#This Row],[LONGITUDE_P3]]&amp;"°"&amp;FO_Candidato[[#This Row],[LONGITUDE_P4]]&amp;"'"&amp;FO_Candidato[[#This Row],[LONGITUDE - P6]]&amp;"""S"</f>
        <v>5°13'51.04"S</v>
      </c>
    </row>
    <row r="226" spans="1:51" x14ac:dyDescent="0.3">
      <c r="A226" t="s">
        <v>25429</v>
      </c>
      <c r="B226" t="s">
        <v>23809</v>
      </c>
      <c r="C226" t="s">
        <v>2044</v>
      </c>
      <c r="D226" t="s">
        <v>2478</v>
      </c>
      <c r="E226" t="s">
        <v>2478</v>
      </c>
      <c r="F226" t="s">
        <v>2479</v>
      </c>
      <c r="G226" t="s">
        <v>23889</v>
      </c>
      <c r="I226" t="s">
        <v>23813</v>
      </c>
      <c r="K226" t="s">
        <v>24020</v>
      </c>
      <c r="M226" t="s">
        <v>23835</v>
      </c>
      <c r="N226" t="s">
        <v>2044</v>
      </c>
      <c r="U226" t="s">
        <v>23823</v>
      </c>
      <c r="V226">
        <v>60</v>
      </c>
      <c r="W226">
        <v>-20517322</v>
      </c>
      <c r="X226">
        <v>-52614236</v>
      </c>
      <c r="Y226">
        <v>432</v>
      </c>
      <c r="Z226" t="s">
        <v>25430</v>
      </c>
      <c r="AB226" t="s">
        <v>23825</v>
      </c>
      <c r="AD226" t="s">
        <v>1491</v>
      </c>
      <c r="AH226" t="s">
        <v>25431</v>
      </c>
      <c r="AI226" t="s">
        <v>24270</v>
      </c>
      <c r="AJ226" t="s">
        <v>2476</v>
      </c>
      <c r="AK226">
        <v>79680000</v>
      </c>
      <c r="AL226">
        <f>VALUE(TRIM(FO_Candidato[[#This Row],[1.21 Latitude]]))</f>
        <v>-20517322</v>
      </c>
      <c r="AM226">
        <f>FO_Candidato[[#This Row],[LATITUDE_P1]]/1000000</f>
        <v>-20.517322</v>
      </c>
      <c r="AN226">
        <f>INT(ABS(FO_Candidato[[#This Row],[LATITUDE_P2]]))</f>
        <v>20</v>
      </c>
      <c r="AO226">
        <f>INT((ABS(FO_Candidato[[#This Row],[LATITUDE_P2]])-INT(ABS(FO_Candidato[[#This Row],[LATITUDE_P2]])))*60)</f>
        <v>31</v>
      </c>
      <c r="AP226" s="73">
        <f t="shared" si="6"/>
        <v>2.36</v>
      </c>
      <c r="AQ226" t="str">
        <f>SUBSTITUTE(TEXT(FO_Candidato[[#This Row],[LATITUDE_P5]],"0,00"),",",".")</f>
        <v>2.36</v>
      </c>
      <c r="AR226" t="str">
        <f>FO_Candidato[[#This Row],[LATITUDE_P3]]&amp;"°"&amp;FO_Candidato[[#This Row],[LATITUDE_P4]]&amp;"'"&amp;FO_Candidato[[#This Row],[LATITUDE - P6]]&amp;"""S"</f>
        <v>20°31'2.36"S</v>
      </c>
      <c r="AS226">
        <f>VALUE(TRIM(FO_Candidato[[#This Row],[longitude]]))</f>
        <v>-52614236</v>
      </c>
      <c r="AT226">
        <f>FO_Candidato[[#This Row],[LONGITUDE_P1]]/1000000</f>
        <v>-52.614235999999998</v>
      </c>
      <c r="AU226">
        <f>INT(ABS(FO_Candidato[[#This Row],[LONGITUDE_P2]]))</f>
        <v>52</v>
      </c>
      <c r="AV226">
        <f>INT((ABS(FO_Candidato[[#This Row],[LONGITUDE_P2]])-INT(ABS(FO_Candidato[[#This Row],[LONGITUDE_P2]])))*60)</f>
        <v>36</v>
      </c>
      <c r="AW226" s="73">
        <f t="shared" si="7"/>
        <v>51.25</v>
      </c>
      <c r="AX226" t="str">
        <f>SUBSTITUTE(TEXT(FO_Candidato[[#This Row],[LONGITUDE_P5]],"0,00"),",",".")</f>
        <v>51.25</v>
      </c>
      <c r="AY226" t="str">
        <f>FO_Candidato[[#This Row],[LONGITUDE_P3]]&amp;"°"&amp;FO_Candidato[[#This Row],[LONGITUDE_P4]]&amp;"'"&amp;FO_Candidato[[#This Row],[LONGITUDE - P6]]&amp;"""S"</f>
        <v>52°36'51.25"S</v>
      </c>
    </row>
    <row r="227" spans="1:51" x14ac:dyDescent="0.3">
      <c r="A227" t="s">
        <v>25432</v>
      </c>
      <c r="B227" t="s">
        <v>23809</v>
      </c>
      <c r="C227" t="s">
        <v>127</v>
      </c>
      <c r="D227" t="s">
        <v>25433</v>
      </c>
      <c r="E227" t="s">
        <v>25433</v>
      </c>
      <c r="F227" t="s">
        <v>25434</v>
      </c>
      <c r="G227" t="s">
        <v>23812</v>
      </c>
      <c r="I227" t="s">
        <v>23832</v>
      </c>
      <c r="J227" t="s">
        <v>23833</v>
      </c>
      <c r="K227" t="s">
        <v>25435</v>
      </c>
      <c r="L227" t="s">
        <v>148</v>
      </c>
      <c r="M227" t="s">
        <v>23835</v>
      </c>
      <c r="N227" t="s">
        <v>25436</v>
      </c>
      <c r="O227" t="s">
        <v>25437</v>
      </c>
      <c r="P227" t="s">
        <v>25438</v>
      </c>
      <c r="Q227" t="s">
        <v>25439</v>
      </c>
      <c r="R227" t="s">
        <v>25440</v>
      </c>
      <c r="S227" t="s">
        <v>25441</v>
      </c>
      <c r="T227" t="s">
        <v>25442</v>
      </c>
      <c r="U227" t="s">
        <v>23823</v>
      </c>
      <c r="V227">
        <v>20</v>
      </c>
      <c r="W227">
        <v>-23481112</v>
      </c>
      <c r="X227">
        <v>-46571445</v>
      </c>
      <c r="Y227">
        <v>739</v>
      </c>
      <c r="Z227" t="s">
        <v>148</v>
      </c>
      <c r="AA227" t="s">
        <v>124</v>
      </c>
      <c r="AB227" t="s">
        <v>23825</v>
      </c>
      <c r="AC227">
        <v>0</v>
      </c>
      <c r="AD227" t="s">
        <v>23823</v>
      </c>
      <c r="AE227" t="s">
        <v>148</v>
      </c>
      <c r="AF227" t="s">
        <v>148</v>
      </c>
      <c r="AG227" t="s">
        <v>148</v>
      </c>
      <c r="AH227" t="s">
        <v>25443</v>
      </c>
      <c r="AI227" t="s">
        <v>23852</v>
      </c>
      <c r="AJ227" t="s">
        <v>25444</v>
      </c>
      <c r="AL227">
        <f>VALUE(TRIM(FO_Candidato[[#This Row],[1.21 Latitude]]))</f>
        <v>-23481112</v>
      </c>
      <c r="AM227">
        <f>FO_Candidato[[#This Row],[LATITUDE_P1]]/1000000</f>
        <v>-23.481112</v>
      </c>
      <c r="AN227">
        <f>INT(ABS(FO_Candidato[[#This Row],[LATITUDE_P2]]))</f>
        <v>23</v>
      </c>
      <c r="AO227">
        <f>INT((ABS(FO_Candidato[[#This Row],[LATITUDE_P2]])-INT(ABS(FO_Candidato[[#This Row],[LATITUDE_P2]])))*60)</f>
        <v>28</v>
      </c>
      <c r="AP227" s="73">
        <f t="shared" si="6"/>
        <v>52</v>
      </c>
      <c r="AQ227" t="str">
        <f>SUBSTITUTE(TEXT(FO_Candidato[[#This Row],[LATITUDE_P5]],"0,00"),",",".")</f>
        <v>52.00</v>
      </c>
      <c r="AR227" t="str">
        <f>FO_Candidato[[#This Row],[LATITUDE_P3]]&amp;"°"&amp;FO_Candidato[[#This Row],[LATITUDE_P4]]&amp;"'"&amp;FO_Candidato[[#This Row],[LATITUDE - P6]]&amp;"""S"</f>
        <v>23°28'52.00"S</v>
      </c>
      <c r="AS227">
        <f>VALUE(TRIM(FO_Candidato[[#This Row],[longitude]]))</f>
        <v>-46571445</v>
      </c>
      <c r="AT227">
        <f>FO_Candidato[[#This Row],[LONGITUDE_P1]]/1000000</f>
        <v>-46.571444999999997</v>
      </c>
      <c r="AU227">
        <f>INT(ABS(FO_Candidato[[#This Row],[LONGITUDE_P2]]))</f>
        <v>46</v>
      </c>
      <c r="AV227">
        <f>INT((ABS(FO_Candidato[[#This Row],[LONGITUDE_P2]])-INT(ABS(FO_Candidato[[#This Row],[LONGITUDE_P2]])))*60)</f>
        <v>34</v>
      </c>
      <c r="AW227" s="73">
        <f t="shared" si="7"/>
        <v>17.2</v>
      </c>
      <c r="AX227" t="str">
        <f>SUBSTITUTE(TEXT(FO_Candidato[[#This Row],[LONGITUDE_P5]],"0,00"),",",".")</f>
        <v>17.20</v>
      </c>
      <c r="AY227" t="str">
        <f>FO_Candidato[[#This Row],[LONGITUDE_P3]]&amp;"°"&amp;FO_Candidato[[#This Row],[LONGITUDE_P4]]&amp;"'"&amp;FO_Candidato[[#This Row],[LONGITUDE - P6]]&amp;"""S"</f>
        <v>46°34'17.20"S</v>
      </c>
    </row>
    <row r="228" spans="1:51" x14ac:dyDescent="0.3">
      <c r="A228" t="s">
        <v>25445</v>
      </c>
      <c r="B228" t="s">
        <v>23809</v>
      </c>
      <c r="C228" t="s">
        <v>308</v>
      </c>
      <c r="D228" t="s">
        <v>25446</v>
      </c>
      <c r="E228" t="s">
        <v>25446</v>
      </c>
      <c r="F228" t="s">
        <v>25447</v>
      </c>
      <c r="G228" t="s">
        <v>23846</v>
      </c>
      <c r="I228" t="s">
        <v>23832</v>
      </c>
      <c r="J228" t="s">
        <v>23814</v>
      </c>
      <c r="K228" t="s">
        <v>23943</v>
      </c>
      <c r="L228" t="s">
        <v>148</v>
      </c>
      <c r="M228" t="s">
        <v>23816</v>
      </c>
      <c r="N228" t="s">
        <v>25448</v>
      </c>
      <c r="O228" t="s">
        <v>25449</v>
      </c>
      <c r="P228" t="s">
        <v>23820</v>
      </c>
      <c r="Q228" t="s">
        <v>23820</v>
      </c>
      <c r="R228" t="s">
        <v>25450</v>
      </c>
      <c r="S228" t="s">
        <v>25449</v>
      </c>
      <c r="T228" t="s">
        <v>25451</v>
      </c>
      <c r="U228" t="s">
        <v>23823</v>
      </c>
      <c r="V228">
        <v>40</v>
      </c>
      <c r="W228">
        <v>-2033561</v>
      </c>
      <c r="X228">
        <v>-59604179</v>
      </c>
      <c r="Y228">
        <v>152</v>
      </c>
      <c r="Z228" t="s">
        <v>12336</v>
      </c>
      <c r="AB228" t="s">
        <v>23825</v>
      </c>
      <c r="AC228">
        <v>1800</v>
      </c>
      <c r="AD228" t="s">
        <v>23823</v>
      </c>
      <c r="AE228" t="s">
        <v>1532</v>
      </c>
      <c r="AF228" t="s">
        <v>25446</v>
      </c>
      <c r="AG228" t="s">
        <v>25447</v>
      </c>
      <c r="AH228" t="s">
        <v>25452</v>
      </c>
      <c r="AI228" t="s">
        <v>24432</v>
      </c>
      <c r="AJ228" t="s">
        <v>3601</v>
      </c>
      <c r="AL228">
        <f>VALUE(TRIM(FO_Candidato[[#This Row],[1.21 Latitude]]))</f>
        <v>-2033561</v>
      </c>
      <c r="AM228">
        <f>FO_Candidato[[#This Row],[LATITUDE_P1]]/1000000</f>
        <v>-2.0335610000000002</v>
      </c>
      <c r="AN228">
        <f>INT(ABS(FO_Candidato[[#This Row],[LATITUDE_P2]]))</f>
        <v>2</v>
      </c>
      <c r="AO228">
        <f>INT((ABS(FO_Candidato[[#This Row],[LATITUDE_P2]])-INT(ABS(FO_Candidato[[#This Row],[LATITUDE_P2]])))*60)</f>
        <v>2</v>
      </c>
      <c r="AP228" s="73">
        <f t="shared" si="6"/>
        <v>0.82</v>
      </c>
      <c r="AQ228" t="str">
        <f>SUBSTITUTE(TEXT(FO_Candidato[[#This Row],[LATITUDE_P5]],"0,00"),",",".")</f>
        <v>0.82</v>
      </c>
      <c r="AR228" t="str">
        <f>FO_Candidato[[#This Row],[LATITUDE_P3]]&amp;"°"&amp;FO_Candidato[[#This Row],[LATITUDE_P4]]&amp;"'"&amp;FO_Candidato[[#This Row],[LATITUDE - P6]]&amp;"""S"</f>
        <v>2°2'0.82"S</v>
      </c>
      <c r="AS228">
        <f>VALUE(TRIM(FO_Candidato[[#This Row],[longitude]]))</f>
        <v>-59604179</v>
      </c>
      <c r="AT228">
        <f>FO_Candidato[[#This Row],[LONGITUDE_P1]]/1000000</f>
        <v>-59.604179000000002</v>
      </c>
      <c r="AU228">
        <f>INT(ABS(FO_Candidato[[#This Row],[LONGITUDE_P2]]))</f>
        <v>59</v>
      </c>
      <c r="AV228">
        <f>INT((ABS(FO_Candidato[[#This Row],[LONGITUDE_P2]])-INT(ABS(FO_Candidato[[#This Row],[LONGITUDE_P2]])))*60)</f>
        <v>36</v>
      </c>
      <c r="AW228" s="73">
        <f t="shared" si="7"/>
        <v>15.04</v>
      </c>
      <c r="AX228" t="str">
        <f>SUBSTITUTE(TEXT(FO_Candidato[[#This Row],[LONGITUDE_P5]],"0,00"),",",".")</f>
        <v>15.04</v>
      </c>
      <c r="AY228" t="str">
        <f>FO_Candidato[[#This Row],[LONGITUDE_P3]]&amp;"°"&amp;FO_Candidato[[#This Row],[LONGITUDE_P4]]&amp;"'"&amp;FO_Candidato[[#This Row],[LONGITUDE - P6]]&amp;"""S"</f>
        <v>59°36'15.04"S</v>
      </c>
    </row>
    <row r="229" spans="1:51" x14ac:dyDescent="0.3">
      <c r="A229" t="s">
        <v>25453</v>
      </c>
      <c r="B229" t="s">
        <v>23809</v>
      </c>
      <c r="C229" t="s">
        <v>308</v>
      </c>
      <c r="D229" t="s">
        <v>25454</v>
      </c>
      <c r="E229" t="s">
        <v>25454</v>
      </c>
      <c r="F229" t="s">
        <v>25455</v>
      </c>
      <c r="G229" t="s">
        <v>23846</v>
      </c>
      <c r="I229" t="s">
        <v>23832</v>
      </c>
      <c r="J229" t="s">
        <v>23814</v>
      </c>
      <c r="K229" t="s">
        <v>23943</v>
      </c>
      <c r="L229" t="s">
        <v>148</v>
      </c>
      <c r="M229" t="s">
        <v>23816</v>
      </c>
      <c r="N229" t="s">
        <v>25456</v>
      </c>
      <c r="O229" t="s">
        <v>25457</v>
      </c>
      <c r="P229" t="s">
        <v>25458</v>
      </c>
      <c r="Q229" t="s">
        <v>25459</v>
      </c>
      <c r="R229" t="s">
        <v>148</v>
      </c>
      <c r="S229" t="s">
        <v>148</v>
      </c>
      <c r="T229" t="s">
        <v>148</v>
      </c>
      <c r="U229" t="s">
        <v>23823</v>
      </c>
      <c r="V229">
        <v>60</v>
      </c>
      <c r="W229">
        <v>-195813</v>
      </c>
      <c r="X229">
        <v>-5948653</v>
      </c>
      <c r="Y229">
        <v>33</v>
      </c>
      <c r="Z229" t="s">
        <v>23824</v>
      </c>
      <c r="AB229" t="s">
        <v>23825</v>
      </c>
      <c r="AC229">
        <v>1700</v>
      </c>
      <c r="AD229" t="s">
        <v>23823</v>
      </c>
      <c r="AE229" t="s">
        <v>1532</v>
      </c>
      <c r="AF229" t="s">
        <v>25454</v>
      </c>
      <c r="AG229" t="s">
        <v>25455</v>
      </c>
      <c r="AH229" t="s">
        <v>25460</v>
      </c>
      <c r="AI229" t="s">
        <v>24432</v>
      </c>
      <c r="AJ229" t="s">
        <v>3601</v>
      </c>
      <c r="AL229">
        <f>VALUE(TRIM(FO_Candidato[[#This Row],[1.21 Latitude]]))</f>
        <v>-195813</v>
      </c>
      <c r="AM229">
        <f>FO_Candidato[[#This Row],[LATITUDE_P1]]/1000000</f>
        <v>-0.19581299999999999</v>
      </c>
      <c r="AN229">
        <f>INT(ABS(FO_Candidato[[#This Row],[LATITUDE_P2]]))</f>
        <v>0</v>
      </c>
      <c r="AO229">
        <f>INT((ABS(FO_Candidato[[#This Row],[LATITUDE_P2]])-INT(ABS(FO_Candidato[[#This Row],[LATITUDE_P2]])))*60)</f>
        <v>11</v>
      </c>
      <c r="AP229" s="73">
        <f t="shared" si="6"/>
        <v>44.93</v>
      </c>
      <c r="AQ229" t="str">
        <f>SUBSTITUTE(TEXT(FO_Candidato[[#This Row],[LATITUDE_P5]],"0,00"),",",".")</f>
        <v>44.93</v>
      </c>
      <c r="AR229" t="str">
        <f>FO_Candidato[[#This Row],[LATITUDE_P3]]&amp;"°"&amp;FO_Candidato[[#This Row],[LATITUDE_P4]]&amp;"'"&amp;FO_Candidato[[#This Row],[LATITUDE - P6]]&amp;"""S"</f>
        <v>0°11'44.93"S</v>
      </c>
      <c r="AS229">
        <f>VALUE(TRIM(FO_Candidato[[#This Row],[longitude]]))</f>
        <v>-5948653</v>
      </c>
      <c r="AT229">
        <f>FO_Candidato[[#This Row],[LONGITUDE_P1]]/1000000</f>
        <v>-5.9486530000000002</v>
      </c>
      <c r="AU229">
        <f>INT(ABS(FO_Candidato[[#This Row],[LONGITUDE_P2]]))</f>
        <v>5</v>
      </c>
      <c r="AV229">
        <f>INT((ABS(FO_Candidato[[#This Row],[LONGITUDE_P2]])-INT(ABS(FO_Candidato[[#This Row],[LONGITUDE_P2]])))*60)</f>
        <v>56</v>
      </c>
      <c r="AW229" s="73">
        <f t="shared" si="7"/>
        <v>55.15</v>
      </c>
      <c r="AX229" t="str">
        <f>SUBSTITUTE(TEXT(FO_Candidato[[#This Row],[LONGITUDE_P5]],"0,00"),",",".")</f>
        <v>55.15</v>
      </c>
      <c r="AY229" t="str">
        <f>FO_Candidato[[#This Row],[LONGITUDE_P3]]&amp;"°"&amp;FO_Candidato[[#This Row],[LONGITUDE_P4]]&amp;"'"&amp;FO_Candidato[[#This Row],[LONGITUDE - P6]]&amp;"""S"</f>
        <v>5°56'55.15"S</v>
      </c>
    </row>
    <row r="230" spans="1:51" x14ac:dyDescent="0.3">
      <c r="A230" t="s">
        <v>25461</v>
      </c>
      <c r="B230" t="s">
        <v>23809</v>
      </c>
      <c r="C230" t="s">
        <v>308</v>
      </c>
      <c r="D230" t="s">
        <v>25462</v>
      </c>
      <c r="E230" t="s">
        <v>25462</v>
      </c>
      <c r="F230" t="s">
        <v>25463</v>
      </c>
      <c r="G230" t="s">
        <v>23846</v>
      </c>
      <c r="I230" t="s">
        <v>23832</v>
      </c>
      <c r="J230" t="s">
        <v>23814</v>
      </c>
      <c r="K230" t="s">
        <v>23943</v>
      </c>
      <c r="L230" t="s">
        <v>148</v>
      </c>
      <c r="M230" t="s">
        <v>23816</v>
      </c>
      <c r="N230" t="s">
        <v>25464</v>
      </c>
      <c r="O230" t="s">
        <v>25465</v>
      </c>
      <c r="P230" t="s">
        <v>25466</v>
      </c>
      <c r="Q230" t="s">
        <v>25467</v>
      </c>
      <c r="R230" t="s">
        <v>148</v>
      </c>
      <c r="S230" t="s">
        <v>148</v>
      </c>
      <c r="T230" t="s">
        <v>148</v>
      </c>
      <c r="U230" t="s">
        <v>23823</v>
      </c>
      <c r="V230">
        <v>60</v>
      </c>
      <c r="W230">
        <v>-200669</v>
      </c>
      <c r="X230">
        <v>-5945642</v>
      </c>
      <c r="Y230">
        <v>31</v>
      </c>
      <c r="Z230" t="s">
        <v>23824</v>
      </c>
      <c r="AB230" t="s">
        <v>23825</v>
      </c>
      <c r="AC230">
        <v>1900</v>
      </c>
      <c r="AD230" t="s">
        <v>23823</v>
      </c>
      <c r="AE230" t="s">
        <v>1532</v>
      </c>
      <c r="AF230" t="s">
        <v>25462</v>
      </c>
      <c r="AG230" t="s">
        <v>25463</v>
      </c>
      <c r="AH230" t="s">
        <v>25468</v>
      </c>
      <c r="AI230" t="s">
        <v>24432</v>
      </c>
      <c r="AJ230" t="s">
        <v>25469</v>
      </c>
      <c r="AL230">
        <f>VALUE(TRIM(FO_Candidato[[#This Row],[1.21 Latitude]]))</f>
        <v>-200669</v>
      </c>
      <c r="AM230">
        <f>FO_Candidato[[#This Row],[LATITUDE_P1]]/1000000</f>
        <v>-0.20066899999999999</v>
      </c>
      <c r="AN230">
        <f>INT(ABS(FO_Candidato[[#This Row],[LATITUDE_P2]]))</f>
        <v>0</v>
      </c>
      <c r="AO230">
        <f>INT((ABS(FO_Candidato[[#This Row],[LATITUDE_P2]])-INT(ABS(FO_Candidato[[#This Row],[LATITUDE_P2]])))*60)</f>
        <v>12</v>
      </c>
      <c r="AP230" s="73">
        <f t="shared" si="6"/>
        <v>2.41</v>
      </c>
      <c r="AQ230" t="str">
        <f>SUBSTITUTE(TEXT(FO_Candidato[[#This Row],[LATITUDE_P5]],"0,00"),",",".")</f>
        <v>2.41</v>
      </c>
      <c r="AR230" t="str">
        <f>FO_Candidato[[#This Row],[LATITUDE_P3]]&amp;"°"&amp;FO_Candidato[[#This Row],[LATITUDE_P4]]&amp;"'"&amp;FO_Candidato[[#This Row],[LATITUDE - P6]]&amp;"""S"</f>
        <v>0°12'2.41"S</v>
      </c>
      <c r="AS230">
        <f>VALUE(TRIM(FO_Candidato[[#This Row],[longitude]]))</f>
        <v>-5945642</v>
      </c>
      <c r="AT230">
        <f>FO_Candidato[[#This Row],[LONGITUDE_P1]]/1000000</f>
        <v>-5.9456420000000003</v>
      </c>
      <c r="AU230">
        <f>INT(ABS(FO_Candidato[[#This Row],[LONGITUDE_P2]]))</f>
        <v>5</v>
      </c>
      <c r="AV230">
        <f>INT((ABS(FO_Candidato[[#This Row],[LONGITUDE_P2]])-INT(ABS(FO_Candidato[[#This Row],[LONGITUDE_P2]])))*60)</f>
        <v>56</v>
      </c>
      <c r="AW230" s="73">
        <f t="shared" si="7"/>
        <v>44.31</v>
      </c>
      <c r="AX230" t="str">
        <f>SUBSTITUTE(TEXT(FO_Candidato[[#This Row],[LONGITUDE_P5]],"0,00"),",",".")</f>
        <v>44.31</v>
      </c>
      <c r="AY230" t="str">
        <f>FO_Candidato[[#This Row],[LONGITUDE_P3]]&amp;"°"&amp;FO_Candidato[[#This Row],[LONGITUDE_P4]]&amp;"'"&amp;FO_Candidato[[#This Row],[LONGITUDE - P6]]&amp;"""S"</f>
        <v>5°56'44.31"S</v>
      </c>
    </row>
    <row r="231" spans="1:51" x14ac:dyDescent="0.3">
      <c r="A231" t="s">
        <v>25470</v>
      </c>
      <c r="B231" t="s">
        <v>23809</v>
      </c>
      <c r="C231" t="s">
        <v>22169</v>
      </c>
      <c r="D231" t="s">
        <v>25471</v>
      </c>
      <c r="E231" t="s">
        <v>25471</v>
      </c>
      <c r="F231" t="s">
        <v>25472</v>
      </c>
      <c r="G231" t="s">
        <v>23889</v>
      </c>
      <c r="I231" t="s">
        <v>23813</v>
      </c>
      <c r="K231" t="s">
        <v>24547</v>
      </c>
      <c r="M231" t="s">
        <v>23835</v>
      </c>
      <c r="N231" t="s">
        <v>25399</v>
      </c>
      <c r="U231" t="s">
        <v>23823</v>
      </c>
      <c r="V231">
        <v>50</v>
      </c>
      <c r="W231">
        <v>-18882448</v>
      </c>
      <c r="X231">
        <v>-48738382</v>
      </c>
      <c r="Y231">
        <v>830</v>
      </c>
      <c r="Z231" t="s">
        <v>25473</v>
      </c>
      <c r="AB231" t="s">
        <v>23825</v>
      </c>
      <c r="AD231" t="s">
        <v>1491</v>
      </c>
      <c r="AH231" t="s">
        <v>25474</v>
      </c>
      <c r="AI231" t="s">
        <v>24061</v>
      </c>
      <c r="AJ231" t="s">
        <v>25475</v>
      </c>
      <c r="AL231">
        <f>VALUE(TRIM(FO_Candidato[[#This Row],[1.21 Latitude]]))</f>
        <v>-18882448</v>
      </c>
      <c r="AM231">
        <f>FO_Candidato[[#This Row],[LATITUDE_P1]]/1000000</f>
        <v>-18.882448</v>
      </c>
      <c r="AN231">
        <f>INT(ABS(FO_Candidato[[#This Row],[LATITUDE_P2]]))</f>
        <v>18</v>
      </c>
      <c r="AO231">
        <f>INT((ABS(FO_Candidato[[#This Row],[LATITUDE_P2]])-INT(ABS(FO_Candidato[[#This Row],[LATITUDE_P2]])))*60)</f>
        <v>52</v>
      </c>
      <c r="AP231" s="73">
        <f t="shared" si="6"/>
        <v>56.81</v>
      </c>
      <c r="AQ231" t="str">
        <f>SUBSTITUTE(TEXT(FO_Candidato[[#This Row],[LATITUDE_P5]],"0,00"),",",".")</f>
        <v>56.81</v>
      </c>
      <c r="AR231" t="str">
        <f>FO_Candidato[[#This Row],[LATITUDE_P3]]&amp;"°"&amp;FO_Candidato[[#This Row],[LATITUDE_P4]]&amp;"'"&amp;FO_Candidato[[#This Row],[LATITUDE - P6]]&amp;"""S"</f>
        <v>18°52'56.81"S</v>
      </c>
      <c r="AS231">
        <f>VALUE(TRIM(FO_Candidato[[#This Row],[longitude]]))</f>
        <v>-48738382</v>
      </c>
      <c r="AT231">
        <f>FO_Candidato[[#This Row],[LONGITUDE_P1]]/1000000</f>
        <v>-48.738382000000001</v>
      </c>
      <c r="AU231">
        <f>INT(ABS(FO_Candidato[[#This Row],[LONGITUDE_P2]]))</f>
        <v>48</v>
      </c>
      <c r="AV231">
        <f>INT((ABS(FO_Candidato[[#This Row],[LONGITUDE_P2]])-INT(ABS(FO_Candidato[[#This Row],[LONGITUDE_P2]])))*60)</f>
        <v>44</v>
      </c>
      <c r="AW231" s="73">
        <f t="shared" si="7"/>
        <v>18.18</v>
      </c>
      <c r="AX231" t="str">
        <f>SUBSTITUTE(TEXT(FO_Candidato[[#This Row],[LONGITUDE_P5]],"0,00"),",",".")</f>
        <v>18.18</v>
      </c>
      <c r="AY231" t="str">
        <f>FO_Candidato[[#This Row],[LONGITUDE_P3]]&amp;"°"&amp;FO_Candidato[[#This Row],[LONGITUDE_P4]]&amp;"'"&amp;FO_Candidato[[#This Row],[LONGITUDE - P6]]&amp;"""S"</f>
        <v>48°44'18.18"S</v>
      </c>
    </row>
    <row r="232" spans="1:51" x14ac:dyDescent="0.3">
      <c r="A232" t="s">
        <v>25476</v>
      </c>
      <c r="B232" t="s">
        <v>23809</v>
      </c>
      <c r="C232" t="s">
        <v>22169</v>
      </c>
      <c r="D232" t="s">
        <v>25477</v>
      </c>
      <c r="E232" t="s">
        <v>25477</v>
      </c>
      <c r="F232" t="s">
        <v>25478</v>
      </c>
      <c r="G232" t="s">
        <v>23889</v>
      </c>
      <c r="I232" t="s">
        <v>23813</v>
      </c>
      <c r="K232" t="s">
        <v>24547</v>
      </c>
      <c r="M232" t="s">
        <v>23835</v>
      </c>
      <c r="N232" t="s">
        <v>25399</v>
      </c>
      <c r="U232" t="s">
        <v>23823</v>
      </c>
      <c r="V232">
        <v>70</v>
      </c>
      <c r="W232">
        <v>-18880712</v>
      </c>
      <c r="X232">
        <v>-49176465</v>
      </c>
      <c r="Y232">
        <v>691</v>
      </c>
      <c r="Z232" t="s">
        <v>25479</v>
      </c>
      <c r="AB232" t="s">
        <v>23825</v>
      </c>
      <c r="AD232" t="s">
        <v>1491</v>
      </c>
      <c r="AH232" t="s">
        <v>25480</v>
      </c>
      <c r="AI232" t="s">
        <v>24061</v>
      </c>
      <c r="AJ232" t="s">
        <v>25481</v>
      </c>
      <c r="AL232">
        <f>VALUE(TRIM(FO_Candidato[[#This Row],[1.21 Latitude]]))</f>
        <v>-18880712</v>
      </c>
      <c r="AM232">
        <f>FO_Candidato[[#This Row],[LATITUDE_P1]]/1000000</f>
        <v>-18.880711999999999</v>
      </c>
      <c r="AN232">
        <f>INT(ABS(FO_Candidato[[#This Row],[LATITUDE_P2]]))</f>
        <v>18</v>
      </c>
      <c r="AO232">
        <f>INT((ABS(FO_Candidato[[#This Row],[LATITUDE_P2]])-INT(ABS(FO_Candidato[[#This Row],[LATITUDE_P2]])))*60)</f>
        <v>52</v>
      </c>
      <c r="AP232" s="73">
        <f t="shared" si="6"/>
        <v>50.56</v>
      </c>
      <c r="AQ232" t="str">
        <f>SUBSTITUTE(TEXT(FO_Candidato[[#This Row],[LATITUDE_P5]],"0,00"),",",".")</f>
        <v>50.56</v>
      </c>
      <c r="AR232" t="str">
        <f>FO_Candidato[[#This Row],[LATITUDE_P3]]&amp;"°"&amp;FO_Candidato[[#This Row],[LATITUDE_P4]]&amp;"'"&amp;FO_Candidato[[#This Row],[LATITUDE - P6]]&amp;"""S"</f>
        <v>18°52'50.56"S</v>
      </c>
      <c r="AS232">
        <f>VALUE(TRIM(FO_Candidato[[#This Row],[longitude]]))</f>
        <v>-49176465</v>
      </c>
      <c r="AT232">
        <f>FO_Candidato[[#This Row],[LONGITUDE_P1]]/1000000</f>
        <v>-49.176465</v>
      </c>
      <c r="AU232">
        <f>INT(ABS(FO_Candidato[[#This Row],[LONGITUDE_P2]]))</f>
        <v>49</v>
      </c>
      <c r="AV232">
        <f>INT((ABS(FO_Candidato[[#This Row],[LONGITUDE_P2]])-INT(ABS(FO_Candidato[[#This Row],[LONGITUDE_P2]])))*60)</f>
        <v>10</v>
      </c>
      <c r="AW232" s="73">
        <f t="shared" si="7"/>
        <v>35.270000000000003</v>
      </c>
      <c r="AX232" t="str">
        <f>SUBSTITUTE(TEXT(FO_Candidato[[#This Row],[LONGITUDE_P5]],"0,00"),",",".")</f>
        <v>35.27</v>
      </c>
      <c r="AY232" t="str">
        <f>FO_Candidato[[#This Row],[LONGITUDE_P3]]&amp;"°"&amp;FO_Candidato[[#This Row],[LONGITUDE_P4]]&amp;"'"&amp;FO_Candidato[[#This Row],[LONGITUDE - P6]]&amp;"""S"</f>
        <v>49°10'35.27"S</v>
      </c>
    </row>
    <row r="233" spans="1:51" x14ac:dyDescent="0.3">
      <c r="A233" t="s">
        <v>25482</v>
      </c>
      <c r="B233" t="s">
        <v>23809</v>
      </c>
      <c r="C233" t="s">
        <v>22169</v>
      </c>
      <c r="D233" t="s">
        <v>25483</v>
      </c>
      <c r="E233" t="s">
        <v>25483</v>
      </c>
      <c r="F233" t="s">
        <v>25484</v>
      </c>
      <c r="G233" t="s">
        <v>23889</v>
      </c>
      <c r="I233" t="s">
        <v>23813</v>
      </c>
      <c r="K233" t="s">
        <v>24020</v>
      </c>
      <c r="M233" t="s">
        <v>23835</v>
      </c>
      <c r="N233" t="s">
        <v>25399</v>
      </c>
      <c r="U233" t="s">
        <v>23823</v>
      </c>
      <c r="V233">
        <v>80</v>
      </c>
      <c r="W233">
        <v>-18892952</v>
      </c>
      <c r="X233">
        <v>-49985847</v>
      </c>
      <c r="Y233">
        <v>483</v>
      </c>
      <c r="Z233" t="s">
        <v>25485</v>
      </c>
      <c r="AB233" t="s">
        <v>23825</v>
      </c>
      <c r="AD233" t="s">
        <v>1491</v>
      </c>
      <c r="AH233" t="s">
        <v>25486</v>
      </c>
      <c r="AI233" t="s">
        <v>24061</v>
      </c>
      <c r="AJ233" t="s">
        <v>25487</v>
      </c>
      <c r="AL233">
        <f>VALUE(TRIM(FO_Candidato[[#This Row],[1.21 Latitude]]))</f>
        <v>-18892952</v>
      </c>
      <c r="AM233">
        <f>FO_Candidato[[#This Row],[LATITUDE_P1]]/1000000</f>
        <v>-18.892952000000001</v>
      </c>
      <c r="AN233">
        <f>INT(ABS(FO_Candidato[[#This Row],[LATITUDE_P2]]))</f>
        <v>18</v>
      </c>
      <c r="AO233">
        <f>INT((ABS(FO_Candidato[[#This Row],[LATITUDE_P2]])-INT(ABS(FO_Candidato[[#This Row],[LATITUDE_P2]])))*60)</f>
        <v>53</v>
      </c>
      <c r="AP233" s="73">
        <f t="shared" si="6"/>
        <v>34.630000000000003</v>
      </c>
      <c r="AQ233" t="str">
        <f>SUBSTITUTE(TEXT(FO_Candidato[[#This Row],[LATITUDE_P5]],"0,00"),",",".")</f>
        <v>34.63</v>
      </c>
      <c r="AR233" t="str">
        <f>FO_Candidato[[#This Row],[LATITUDE_P3]]&amp;"°"&amp;FO_Candidato[[#This Row],[LATITUDE_P4]]&amp;"'"&amp;FO_Candidato[[#This Row],[LATITUDE - P6]]&amp;"""S"</f>
        <v>18°53'34.63"S</v>
      </c>
      <c r="AS233">
        <f>VALUE(TRIM(FO_Candidato[[#This Row],[longitude]]))</f>
        <v>-49985847</v>
      </c>
      <c r="AT233">
        <f>FO_Candidato[[#This Row],[LONGITUDE_P1]]/1000000</f>
        <v>-49.985847</v>
      </c>
      <c r="AU233">
        <f>INT(ABS(FO_Candidato[[#This Row],[LONGITUDE_P2]]))</f>
        <v>49</v>
      </c>
      <c r="AV233">
        <f>INT((ABS(FO_Candidato[[#This Row],[LONGITUDE_P2]])-INT(ABS(FO_Candidato[[#This Row],[LONGITUDE_P2]])))*60)</f>
        <v>59</v>
      </c>
      <c r="AW233" s="73">
        <f t="shared" si="7"/>
        <v>9.0500000000000007</v>
      </c>
      <c r="AX233" t="str">
        <f>SUBSTITUTE(TEXT(FO_Candidato[[#This Row],[LONGITUDE_P5]],"0,00"),",",".")</f>
        <v>9.05</v>
      </c>
      <c r="AY233" t="str">
        <f>FO_Candidato[[#This Row],[LONGITUDE_P3]]&amp;"°"&amp;FO_Candidato[[#This Row],[LONGITUDE_P4]]&amp;"'"&amp;FO_Candidato[[#This Row],[LONGITUDE - P6]]&amp;"""S"</f>
        <v>49°59'9.05"S</v>
      </c>
    </row>
    <row r="234" spans="1:51" x14ac:dyDescent="0.3">
      <c r="A234" t="s">
        <v>25488</v>
      </c>
      <c r="B234" t="s">
        <v>23809</v>
      </c>
      <c r="C234" t="s">
        <v>22169</v>
      </c>
      <c r="D234" t="s">
        <v>25489</v>
      </c>
      <c r="E234" t="s">
        <v>25489</v>
      </c>
      <c r="F234" t="s">
        <v>25490</v>
      </c>
      <c r="G234" t="s">
        <v>23889</v>
      </c>
      <c r="I234" t="s">
        <v>23813</v>
      </c>
      <c r="K234" t="s">
        <v>24117</v>
      </c>
      <c r="M234" t="s">
        <v>23835</v>
      </c>
      <c r="N234" t="s">
        <v>25399</v>
      </c>
      <c r="U234" t="s">
        <v>23823</v>
      </c>
      <c r="V234">
        <v>80</v>
      </c>
      <c r="W234">
        <v>-18902186</v>
      </c>
      <c r="X234">
        <v>-50196232</v>
      </c>
      <c r="Y234">
        <v>473</v>
      </c>
      <c r="Z234" t="s">
        <v>25491</v>
      </c>
      <c r="AB234" t="s">
        <v>23825</v>
      </c>
      <c r="AD234" t="s">
        <v>1491</v>
      </c>
      <c r="AH234" t="s">
        <v>25492</v>
      </c>
      <c r="AI234" t="s">
        <v>24061</v>
      </c>
      <c r="AJ234" t="s">
        <v>25493</v>
      </c>
      <c r="AK234">
        <v>38320000</v>
      </c>
      <c r="AL234">
        <f>VALUE(TRIM(FO_Candidato[[#This Row],[1.21 Latitude]]))</f>
        <v>-18902186</v>
      </c>
      <c r="AM234">
        <f>FO_Candidato[[#This Row],[LATITUDE_P1]]/1000000</f>
        <v>-18.902186</v>
      </c>
      <c r="AN234">
        <f>INT(ABS(FO_Candidato[[#This Row],[LATITUDE_P2]]))</f>
        <v>18</v>
      </c>
      <c r="AO234">
        <f>INT((ABS(FO_Candidato[[#This Row],[LATITUDE_P2]])-INT(ABS(FO_Candidato[[#This Row],[LATITUDE_P2]])))*60)</f>
        <v>54</v>
      </c>
      <c r="AP234" s="73">
        <f t="shared" si="6"/>
        <v>7.87</v>
      </c>
      <c r="AQ234" t="str">
        <f>SUBSTITUTE(TEXT(FO_Candidato[[#This Row],[LATITUDE_P5]],"0,00"),",",".")</f>
        <v>7.87</v>
      </c>
      <c r="AR234" t="str">
        <f>FO_Candidato[[#This Row],[LATITUDE_P3]]&amp;"°"&amp;FO_Candidato[[#This Row],[LATITUDE_P4]]&amp;"'"&amp;FO_Candidato[[#This Row],[LATITUDE - P6]]&amp;"""S"</f>
        <v>18°54'7.87"S</v>
      </c>
      <c r="AS234">
        <f>VALUE(TRIM(FO_Candidato[[#This Row],[longitude]]))</f>
        <v>-50196232</v>
      </c>
      <c r="AT234">
        <f>FO_Candidato[[#This Row],[LONGITUDE_P1]]/1000000</f>
        <v>-50.196232000000002</v>
      </c>
      <c r="AU234">
        <f>INT(ABS(FO_Candidato[[#This Row],[LONGITUDE_P2]]))</f>
        <v>50</v>
      </c>
      <c r="AV234">
        <f>INT((ABS(FO_Candidato[[#This Row],[LONGITUDE_P2]])-INT(ABS(FO_Candidato[[#This Row],[LONGITUDE_P2]])))*60)</f>
        <v>11</v>
      </c>
      <c r="AW234" s="73">
        <f t="shared" si="7"/>
        <v>46.44</v>
      </c>
      <c r="AX234" t="str">
        <f>SUBSTITUTE(TEXT(FO_Candidato[[#This Row],[LONGITUDE_P5]],"0,00"),",",".")</f>
        <v>46.44</v>
      </c>
      <c r="AY234" t="str">
        <f>FO_Candidato[[#This Row],[LONGITUDE_P3]]&amp;"°"&amp;FO_Candidato[[#This Row],[LONGITUDE_P4]]&amp;"'"&amp;FO_Candidato[[#This Row],[LONGITUDE - P6]]&amp;"""S"</f>
        <v>50°11'46.44"S</v>
      </c>
    </row>
    <row r="235" spans="1:51" x14ac:dyDescent="0.3">
      <c r="A235" t="s">
        <v>25494</v>
      </c>
      <c r="B235" t="s">
        <v>23809</v>
      </c>
      <c r="C235" t="s">
        <v>22169</v>
      </c>
      <c r="D235" t="s">
        <v>25495</v>
      </c>
      <c r="E235" t="s">
        <v>25495</v>
      </c>
      <c r="F235" t="s">
        <v>25496</v>
      </c>
      <c r="G235" t="s">
        <v>23889</v>
      </c>
      <c r="I235" t="s">
        <v>23813</v>
      </c>
      <c r="K235" t="s">
        <v>24547</v>
      </c>
      <c r="M235" t="s">
        <v>23835</v>
      </c>
      <c r="N235" t="s">
        <v>25399</v>
      </c>
      <c r="U235" t="s">
        <v>23823</v>
      </c>
      <c r="V235">
        <v>80</v>
      </c>
      <c r="W235">
        <v>-19005436</v>
      </c>
      <c r="X235">
        <v>-50313387</v>
      </c>
      <c r="Y235">
        <v>422</v>
      </c>
      <c r="Z235" t="s">
        <v>25497</v>
      </c>
      <c r="AB235" t="s">
        <v>23825</v>
      </c>
      <c r="AD235" t="s">
        <v>1491</v>
      </c>
      <c r="AH235" t="s">
        <v>25498</v>
      </c>
      <c r="AI235" t="s">
        <v>24061</v>
      </c>
      <c r="AJ235" t="s">
        <v>25499</v>
      </c>
      <c r="AL235">
        <f>VALUE(TRIM(FO_Candidato[[#This Row],[1.21 Latitude]]))</f>
        <v>-19005436</v>
      </c>
      <c r="AM235">
        <f>FO_Candidato[[#This Row],[LATITUDE_P1]]/1000000</f>
        <v>-19.005436</v>
      </c>
      <c r="AN235">
        <f>INT(ABS(FO_Candidato[[#This Row],[LATITUDE_P2]]))</f>
        <v>19</v>
      </c>
      <c r="AO235">
        <f>INT((ABS(FO_Candidato[[#This Row],[LATITUDE_P2]])-INT(ABS(FO_Candidato[[#This Row],[LATITUDE_P2]])))*60)</f>
        <v>0</v>
      </c>
      <c r="AP235" s="73">
        <f t="shared" si="6"/>
        <v>19.57</v>
      </c>
      <c r="AQ235" t="str">
        <f>SUBSTITUTE(TEXT(FO_Candidato[[#This Row],[LATITUDE_P5]],"0,00"),",",".")</f>
        <v>19.57</v>
      </c>
      <c r="AR235" t="str">
        <f>FO_Candidato[[#This Row],[LATITUDE_P3]]&amp;"°"&amp;FO_Candidato[[#This Row],[LATITUDE_P4]]&amp;"'"&amp;FO_Candidato[[#This Row],[LATITUDE - P6]]&amp;"""S"</f>
        <v>19°0'19.57"S</v>
      </c>
      <c r="AS235">
        <f>VALUE(TRIM(FO_Candidato[[#This Row],[longitude]]))</f>
        <v>-50313387</v>
      </c>
      <c r="AT235">
        <f>FO_Candidato[[#This Row],[LONGITUDE_P1]]/1000000</f>
        <v>-50.313386999999999</v>
      </c>
      <c r="AU235">
        <f>INT(ABS(FO_Candidato[[#This Row],[LONGITUDE_P2]]))</f>
        <v>50</v>
      </c>
      <c r="AV235">
        <f>INT((ABS(FO_Candidato[[#This Row],[LONGITUDE_P2]])-INT(ABS(FO_Candidato[[#This Row],[LONGITUDE_P2]])))*60)</f>
        <v>18</v>
      </c>
      <c r="AW235" s="73">
        <f t="shared" si="7"/>
        <v>48.19</v>
      </c>
      <c r="AX235" t="str">
        <f>SUBSTITUTE(TEXT(FO_Candidato[[#This Row],[LONGITUDE_P5]],"0,00"),",",".")</f>
        <v>48.19</v>
      </c>
      <c r="AY235" t="str">
        <f>FO_Candidato[[#This Row],[LONGITUDE_P3]]&amp;"°"&amp;FO_Candidato[[#This Row],[LONGITUDE_P4]]&amp;"'"&amp;FO_Candidato[[#This Row],[LONGITUDE - P6]]&amp;"""S"</f>
        <v>50°18'48.19"S</v>
      </c>
    </row>
    <row r="236" spans="1:51" x14ac:dyDescent="0.3">
      <c r="A236" t="s">
        <v>25500</v>
      </c>
      <c r="B236" t="s">
        <v>23809</v>
      </c>
      <c r="C236" t="s">
        <v>22169</v>
      </c>
      <c r="D236" t="s">
        <v>25501</v>
      </c>
      <c r="E236" t="s">
        <v>25501</v>
      </c>
      <c r="F236" t="s">
        <v>25502</v>
      </c>
      <c r="G236" t="s">
        <v>23889</v>
      </c>
      <c r="I236" t="s">
        <v>23813</v>
      </c>
      <c r="K236" t="s">
        <v>24020</v>
      </c>
      <c r="M236" t="s">
        <v>23835</v>
      </c>
      <c r="U236" t="s">
        <v>23823</v>
      </c>
      <c r="V236">
        <v>40</v>
      </c>
      <c r="W236">
        <v>-19023446</v>
      </c>
      <c r="X236">
        <v>-50529325</v>
      </c>
      <c r="Y236">
        <v>431</v>
      </c>
      <c r="Z236" t="s">
        <v>25503</v>
      </c>
      <c r="AB236" t="s">
        <v>23825</v>
      </c>
      <c r="AD236" t="s">
        <v>1491</v>
      </c>
      <c r="AF236" t="s">
        <v>25399</v>
      </c>
      <c r="AH236" t="s">
        <v>25504</v>
      </c>
      <c r="AI236" t="s">
        <v>24041</v>
      </c>
      <c r="AJ236" t="s">
        <v>25505</v>
      </c>
      <c r="AK236">
        <v>75890000</v>
      </c>
      <c r="AL236">
        <f>VALUE(TRIM(FO_Candidato[[#This Row],[1.21 Latitude]]))</f>
        <v>-19023446</v>
      </c>
      <c r="AM236">
        <f>FO_Candidato[[#This Row],[LATITUDE_P1]]/1000000</f>
        <v>-19.023446</v>
      </c>
      <c r="AN236">
        <f>INT(ABS(FO_Candidato[[#This Row],[LATITUDE_P2]]))</f>
        <v>19</v>
      </c>
      <c r="AO236">
        <f>INT((ABS(FO_Candidato[[#This Row],[LATITUDE_P2]])-INT(ABS(FO_Candidato[[#This Row],[LATITUDE_P2]])))*60)</f>
        <v>1</v>
      </c>
      <c r="AP236" s="73">
        <f t="shared" si="6"/>
        <v>24.41</v>
      </c>
      <c r="AQ236" t="str">
        <f>SUBSTITUTE(TEXT(FO_Candidato[[#This Row],[LATITUDE_P5]],"0,00"),",",".")</f>
        <v>24.41</v>
      </c>
      <c r="AR236" t="str">
        <f>FO_Candidato[[#This Row],[LATITUDE_P3]]&amp;"°"&amp;FO_Candidato[[#This Row],[LATITUDE_P4]]&amp;"'"&amp;FO_Candidato[[#This Row],[LATITUDE - P6]]&amp;"""S"</f>
        <v>19°1'24.41"S</v>
      </c>
      <c r="AS236">
        <f>VALUE(TRIM(FO_Candidato[[#This Row],[longitude]]))</f>
        <v>-50529325</v>
      </c>
      <c r="AT236">
        <f>FO_Candidato[[#This Row],[LONGITUDE_P1]]/1000000</f>
        <v>-50.529325</v>
      </c>
      <c r="AU236">
        <f>INT(ABS(FO_Candidato[[#This Row],[LONGITUDE_P2]]))</f>
        <v>50</v>
      </c>
      <c r="AV236">
        <f>INT((ABS(FO_Candidato[[#This Row],[LONGITUDE_P2]])-INT(ABS(FO_Candidato[[#This Row],[LONGITUDE_P2]])))*60)</f>
        <v>31</v>
      </c>
      <c r="AW236" s="73">
        <f t="shared" si="7"/>
        <v>45.57</v>
      </c>
      <c r="AX236" t="str">
        <f>SUBSTITUTE(TEXT(FO_Candidato[[#This Row],[LONGITUDE_P5]],"0,00"),",",".")</f>
        <v>45.57</v>
      </c>
      <c r="AY236" t="str">
        <f>FO_Candidato[[#This Row],[LONGITUDE_P3]]&amp;"°"&amp;FO_Candidato[[#This Row],[LONGITUDE_P4]]&amp;"'"&amp;FO_Candidato[[#This Row],[LONGITUDE - P6]]&amp;"""S"</f>
        <v>50°31'45.57"S</v>
      </c>
    </row>
    <row r="237" spans="1:51" x14ac:dyDescent="0.3">
      <c r="A237" t="s">
        <v>25506</v>
      </c>
      <c r="B237" t="s">
        <v>23809</v>
      </c>
      <c r="C237" t="s">
        <v>22169</v>
      </c>
      <c r="D237" t="s">
        <v>25507</v>
      </c>
      <c r="E237" t="s">
        <v>25507</v>
      </c>
      <c r="F237" t="s">
        <v>25508</v>
      </c>
      <c r="G237" t="s">
        <v>23889</v>
      </c>
      <c r="I237" t="s">
        <v>23813</v>
      </c>
      <c r="K237" t="s">
        <v>24020</v>
      </c>
      <c r="M237" t="s">
        <v>23835</v>
      </c>
      <c r="N237" t="s">
        <v>25399</v>
      </c>
      <c r="U237" t="s">
        <v>23823</v>
      </c>
      <c r="V237">
        <v>80</v>
      </c>
      <c r="W237">
        <v>-18903555</v>
      </c>
      <c r="X237">
        <v>-50704854</v>
      </c>
      <c r="Y237">
        <v>495</v>
      </c>
      <c r="Z237" t="s">
        <v>25509</v>
      </c>
      <c r="AB237" t="s">
        <v>23825</v>
      </c>
      <c r="AD237" t="s">
        <v>1491</v>
      </c>
      <c r="AH237" t="s">
        <v>25510</v>
      </c>
      <c r="AI237" t="s">
        <v>24041</v>
      </c>
      <c r="AJ237" t="s">
        <v>25511</v>
      </c>
      <c r="AK237">
        <v>75880000</v>
      </c>
      <c r="AL237">
        <f>VALUE(TRIM(FO_Candidato[[#This Row],[1.21 Latitude]]))</f>
        <v>-18903555</v>
      </c>
      <c r="AM237">
        <f>FO_Candidato[[#This Row],[LATITUDE_P1]]/1000000</f>
        <v>-18.903555000000001</v>
      </c>
      <c r="AN237">
        <f>INT(ABS(FO_Candidato[[#This Row],[LATITUDE_P2]]))</f>
        <v>18</v>
      </c>
      <c r="AO237">
        <f>INT((ABS(FO_Candidato[[#This Row],[LATITUDE_P2]])-INT(ABS(FO_Candidato[[#This Row],[LATITUDE_P2]])))*60)</f>
        <v>54</v>
      </c>
      <c r="AP237" s="73">
        <f t="shared" si="6"/>
        <v>12.8</v>
      </c>
      <c r="AQ237" t="str">
        <f>SUBSTITUTE(TEXT(FO_Candidato[[#This Row],[LATITUDE_P5]],"0,00"),",",".")</f>
        <v>12.80</v>
      </c>
      <c r="AR237" t="str">
        <f>FO_Candidato[[#This Row],[LATITUDE_P3]]&amp;"°"&amp;FO_Candidato[[#This Row],[LATITUDE_P4]]&amp;"'"&amp;FO_Candidato[[#This Row],[LATITUDE - P6]]&amp;"""S"</f>
        <v>18°54'12.80"S</v>
      </c>
      <c r="AS237">
        <f>VALUE(TRIM(FO_Candidato[[#This Row],[longitude]]))</f>
        <v>-50704854</v>
      </c>
      <c r="AT237">
        <f>FO_Candidato[[#This Row],[LONGITUDE_P1]]/1000000</f>
        <v>-50.704853999999997</v>
      </c>
      <c r="AU237">
        <f>INT(ABS(FO_Candidato[[#This Row],[LONGITUDE_P2]]))</f>
        <v>50</v>
      </c>
      <c r="AV237">
        <f>INT((ABS(FO_Candidato[[#This Row],[LONGITUDE_P2]])-INT(ABS(FO_Candidato[[#This Row],[LONGITUDE_P2]])))*60)</f>
        <v>42</v>
      </c>
      <c r="AW237" s="73">
        <f t="shared" si="7"/>
        <v>17.47</v>
      </c>
      <c r="AX237" t="str">
        <f>SUBSTITUTE(TEXT(FO_Candidato[[#This Row],[LONGITUDE_P5]],"0,00"),",",".")</f>
        <v>17.47</v>
      </c>
      <c r="AY237" t="str">
        <f>FO_Candidato[[#This Row],[LONGITUDE_P3]]&amp;"°"&amp;FO_Candidato[[#This Row],[LONGITUDE_P4]]&amp;"'"&amp;FO_Candidato[[#This Row],[LONGITUDE - P6]]&amp;"""S"</f>
        <v>50°42'17.47"S</v>
      </c>
    </row>
    <row r="238" spans="1:51" x14ac:dyDescent="0.3">
      <c r="A238" t="s">
        <v>25512</v>
      </c>
      <c r="B238" t="s">
        <v>23809</v>
      </c>
      <c r="C238" t="s">
        <v>22169</v>
      </c>
      <c r="D238" t="s">
        <v>22418</v>
      </c>
      <c r="E238" t="s">
        <v>22418</v>
      </c>
      <c r="F238" t="s">
        <v>22420</v>
      </c>
      <c r="G238" t="s">
        <v>23889</v>
      </c>
      <c r="I238" t="s">
        <v>23813</v>
      </c>
      <c r="K238" t="s">
        <v>24020</v>
      </c>
      <c r="M238" t="s">
        <v>23835</v>
      </c>
      <c r="N238" t="s">
        <v>25399</v>
      </c>
      <c r="U238" t="s">
        <v>23823</v>
      </c>
      <c r="V238">
        <v>70</v>
      </c>
      <c r="W238">
        <v>-1888129</v>
      </c>
      <c r="X238">
        <v>-50757958</v>
      </c>
      <c r="Y238">
        <v>498</v>
      </c>
      <c r="Z238" t="s">
        <v>25513</v>
      </c>
      <c r="AB238" t="s">
        <v>23825</v>
      </c>
      <c r="AD238" t="s">
        <v>1491</v>
      </c>
      <c r="AH238" t="s">
        <v>25514</v>
      </c>
      <c r="AI238" t="s">
        <v>24041</v>
      </c>
      <c r="AJ238" t="s">
        <v>25511</v>
      </c>
      <c r="AK238">
        <v>75870000</v>
      </c>
      <c r="AL238">
        <f>VALUE(TRIM(FO_Candidato[[#This Row],[1.21 Latitude]]))</f>
        <v>-1888129</v>
      </c>
      <c r="AM238">
        <f>FO_Candidato[[#This Row],[LATITUDE_P1]]/1000000</f>
        <v>-1.8881289999999999</v>
      </c>
      <c r="AN238">
        <f>INT(ABS(FO_Candidato[[#This Row],[LATITUDE_P2]]))</f>
        <v>1</v>
      </c>
      <c r="AO238">
        <f>INT((ABS(FO_Candidato[[#This Row],[LATITUDE_P2]])-INT(ABS(FO_Candidato[[#This Row],[LATITUDE_P2]])))*60)</f>
        <v>53</v>
      </c>
      <c r="AP238" s="73">
        <f t="shared" si="6"/>
        <v>17.260000000000002</v>
      </c>
      <c r="AQ238" t="str">
        <f>SUBSTITUTE(TEXT(FO_Candidato[[#This Row],[LATITUDE_P5]],"0,00"),",",".")</f>
        <v>17.26</v>
      </c>
      <c r="AR238" t="str">
        <f>FO_Candidato[[#This Row],[LATITUDE_P3]]&amp;"°"&amp;FO_Candidato[[#This Row],[LATITUDE_P4]]&amp;"'"&amp;FO_Candidato[[#This Row],[LATITUDE - P6]]&amp;"""S"</f>
        <v>1°53'17.26"S</v>
      </c>
      <c r="AS238">
        <f>VALUE(TRIM(FO_Candidato[[#This Row],[longitude]]))</f>
        <v>-50757958</v>
      </c>
      <c r="AT238">
        <f>FO_Candidato[[#This Row],[LONGITUDE_P1]]/1000000</f>
        <v>-50.757958000000002</v>
      </c>
      <c r="AU238">
        <f>INT(ABS(FO_Candidato[[#This Row],[LONGITUDE_P2]]))</f>
        <v>50</v>
      </c>
      <c r="AV238">
        <f>INT((ABS(FO_Candidato[[#This Row],[LONGITUDE_P2]])-INT(ABS(FO_Candidato[[#This Row],[LONGITUDE_P2]])))*60)</f>
        <v>45</v>
      </c>
      <c r="AW238" s="73">
        <f t="shared" si="7"/>
        <v>28.65</v>
      </c>
      <c r="AX238" t="str">
        <f>SUBSTITUTE(TEXT(FO_Candidato[[#This Row],[LONGITUDE_P5]],"0,00"),",",".")</f>
        <v>28.65</v>
      </c>
      <c r="AY238" t="str">
        <f>FO_Candidato[[#This Row],[LONGITUDE_P3]]&amp;"°"&amp;FO_Candidato[[#This Row],[LONGITUDE_P4]]&amp;"'"&amp;FO_Candidato[[#This Row],[LONGITUDE - P6]]&amp;"""S"</f>
        <v>50°45'28.65"S</v>
      </c>
    </row>
    <row r="239" spans="1:51" x14ac:dyDescent="0.3">
      <c r="A239" t="s">
        <v>25515</v>
      </c>
      <c r="B239" t="s">
        <v>23809</v>
      </c>
      <c r="C239" t="s">
        <v>22169</v>
      </c>
      <c r="D239" t="s">
        <v>25516</v>
      </c>
      <c r="E239" t="s">
        <v>25516</v>
      </c>
      <c r="F239" t="s">
        <v>25517</v>
      </c>
      <c r="G239" t="s">
        <v>23889</v>
      </c>
      <c r="I239" t="s">
        <v>23832</v>
      </c>
      <c r="K239" t="s">
        <v>24547</v>
      </c>
      <c r="M239" t="s">
        <v>23835</v>
      </c>
      <c r="N239" t="s">
        <v>25399</v>
      </c>
      <c r="U239" t="s">
        <v>23823</v>
      </c>
      <c r="V239">
        <v>80</v>
      </c>
      <c r="W239">
        <v>-18856779</v>
      </c>
      <c r="X239">
        <v>-50830387</v>
      </c>
      <c r="Y239">
        <v>455</v>
      </c>
      <c r="Z239" t="s">
        <v>25518</v>
      </c>
      <c r="AB239" t="s">
        <v>23825</v>
      </c>
      <c r="AD239" t="s">
        <v>1491</v>
      </c>
      <c r="AH239" t="s">
        <v>25519</v>
      </c>
      <c r="AI239" t="s">
        <v>24041</v>
      </c>
      <c r="AJ239" t="s">
        <v>25520</v>
      </c>
      <c r="AL239">
        <f>VALUE(TRIM(FO_Candidato[[#This Row],[1.21 Latitude]]))</f>
        <v>-18856779</v>
      </c>
      <c r="AM239">
        <f>FO_Candidato[[#This Row],[LATITUDE_P1]]/1000000</f>
        <v>-18.856779</v>
      </c>
      <c r="AN239">
        <f>INT(ABS(FO_Candidato[[#This Row],[LATITUDE_P2]]))</f>
        <v>18</v>
      </c>
      <c r="AO239">
        <f>INT((ABS(FO_Candidato[[#This Row],[LATITUDE_P2]])-INT(ABS(FO_Candidato[[#This Row],[LATITUDE_P2]])))*60)</f>
        <v>51</v>
      </c>
      <c r="AP239" s="73">
        <f t="shared" si="6"/>
        <v>24.4</v>
      </c>
      <c r="AQ239" t="str">
        <f>SUBSTITUTE(TEXT(FO_Candidato[[#This Row],[LATITUDE_P5]],"0,00"),",",".")</f>
        <v>24.40</v>
      </c>
      <c r="AR239" t="str">
        <f>FO_Candidato[[#This Row],[LATITUDE_P3]]&amp;"°"&amp;FO_Candidato[[#This Row],[LATITUDE_P4]]&amp;"'"&amp;FO_Candidato[[#This Row],[LATITUDE - P6]]&amp;"""S"</f>
        <v>18°51'24.40"S</v>
      </c>
      <c r="AS239">
        <f>VALUE(TRIM(FO_Candidato[[#This Row],[longitude]]))</f>
        <v>-50830387</v>
      </c>
      <c r="AT239">
        <f>FO_Candidato[[#This Row],[LONGITUDE_P1]]/1000000</f>
        <v>-50.830387000000002</v>
      </c>
      <c r="AU239">
        <f>INT(ABS(FO_Candidato[[#This Row],[LONGITUDE_P2]]))</f>
        <v>50</v>
      </c>
      <c r="AV239">
        <f>INT((ABS(FO_Candidato[[#This Row],[LONGITUDE_P2]])-INT(ABS(FO_Candidato[[#This Row],[LONGITUDE_P2]])))*60)</f>
        <v>49</v>
      </c>
      <c r="AW239" s="73">
        <f t="shared" si="7"/>
        <v>49.39</v>
      </c>
      <c r="AX239" t="str">
        <f>SUBSTITUTE(TEXT(FO_Candidato[[#This Row],[LONGITUDE_P5]],"0,00"),",",".")</f>
        <v>49.39</v>
      </c>
      <c r="AY239" t="str">
        <f>FO_Candidato[[#This Row],[LONGITUDE_P3]]&amp;"°"&amp;FO_Candidato[[#This Row],[LONGITUDE_P4]]&amp;"'"&amp;FO_Candidato[[#This Row],[LONGITUDE - P6]]&amp;"""S"</f>
        <v>50°49'49.39"S</v>
      </c>
    </row>
    <row r="240" spans="1:51" x14ac:dyDescent="0.3">
      <c r="A240" t="s">
        <v>25521</v>
      </c>
      <c r="B240" t="s">
        <v>23809</v>
      </c>
      <c r="C240" t="s">
        <v>22169</v>
      </c>
      <c r="D240" t="s">
        <v>25522</v>
      </c>
      <c r="E240" t="s">
        <v>25522</v>
      </c>
      <c r="F240" t="s">
        <v>25523</v>
      </c>
      <c r="G240" t="s">
        <v>23889</v>
      </c>
      <c r="I240" t="s">
        <v>23813</v>
      </c>
      <c r="K240" t="s">
        <v>24020</v>
      </c>
      <c r="M240" t="s">
        <v>23835</v>
      </c>
      <c r="N240" t="s">
        <v>25399</v>
      </c>
      <c r="U240" t="s">
        <v>23823</v>
      </c>
      <c r="V240">
        <v>80</v>
      </c>
      <c r="W240">
        <v>-18679631</v>
      </c>
      <c r="X240">
        <v>-50981479</v>
      </c>
      <c r="Y240">
        <v>522</v>
      </c>
      <c r="Z240" t="s">
        <v>25524</v>
      </c>
      <c r="AB240" t="s">
        <v>23825</v>
      </c>
      <c r="AD240" t="s">
        <v>1491</v>
      </c>
      <c r="AH240" t="s">
        <v>25525</v>
      </c>
      <c r="AI240" t="s">
        <v>24041</v>
      </c>
      <c r="AJ240" t="s">
        <v>25416</v>
      </c>
      <c r="AK240">
        <v>75870000</v>
      </c>
      <c r="AL240">
        <f>VALUE(TRIM(FO_Candidato[[#This Row],[1.21 Latitude]]))</f>
        <v>-18679631</v>
      </c>
      <c r="AM240">
        <f>FO_Candidato[[#This Row],[LATITUDE_P1]]/1000000</f>
        <v>-18.679631000000001</v>
      </c>
      <c r="AN240">
        <f>INT(ABS(FO_Candidato[[#This Row],[LATITUDE_P2]]))</f>
        <v>18</v>
      </c>
      <c r="AO240">
        <f>INT((ABS(FO_Candidato[[#This Row],[LATITUDE_P2]])-INT(ABS(FO_Candidato[[#This Row],[LATITUDE_P2]])))*60)</f>
        <v>40</v>
      </c>
      <c r="AP240" s="73">
        <f t="shared" si="6"/>
        <v>46.67</v>
      </c>
      <c r="AQ240" t="str">
        <f>SUBSTITUTE(TEXT(FO_Candidato[[#This Row],[LATITUDE_P5]],"0,00"),",",".")</f>
        <v>46.67</v>
      </c>
      <c r="AR240" t="str">
        <f>FO_Candidato[[#This Row],[LATITUDE_P3]]&amp;"°"&amp;FO_Candidato[[#This Row],[LATITUDE_P4]]&amp;"'"&amp;FO_Candidato[[#This Row],[LATITUDE - P6]]&amp;"""S"</f>
        <v>18°40'46.67"S</v>
      </c>
      <c r="AS240">
        <f>VALUE(TRIM(FO_Candidato[[#This Row],[longitude]]))</f>
        <v>-50981479</v>
      </c>
      <c r="AT240">
        <f>FO_Candidato[[#This Row],[LONGITUDE_P1]]/1000000</f>
        <v>-50.981479</v>
      </c>
      <c r="AU240">
        <f>INT(ABS(FO_Candidato[[#This Row],[LONGITUDE_P2]]))</f>
        <v>50</v>
      </c>
      <c r="AV240">
        <f>INT((ABS(FO_Candidato[[#This Row],[LONGITUDE_P2]])-INT(ABS(FO_Candidato[[#This Row],[LONGITUDE_P2]])))*60)</f>
        <v>58</v>
      </c>
      <c r="AW240" s="73">
        <f t="shared" si="7"/>
        <v>53.32</v>
      </c>
      <c r="AX240" t="str">
        <f>SUBSTITUTE(TEXT(FO_Candidato[[#This Row],[LONGITUDE_P5]],"0,00"),",",".")</f>
        <v>53.32</v>
      </c>
      <c r="AY240" t="str">
        <f>FO_Candidato[[#This Row],[LONGITUDE_P3]]&amp;"°"&amp;FO_Candidato[[#This Row],[LONGITUDE_P4]]&amp;"'"&amp;FO_Candidato[[#This Row],[LONGITUDE - P6]]&amp;"""S"</f>
        <v>50°58'53.32"S</v>
      </c>
    </row>
    <row r="241" spans="1:51" x14ac:dyDescent="0.3">
      <c r="A241" t="s">
        <v>25526</v>
      </c>
      <c r="B241" t="s">
        <v>23809</v>
      </c>
      <c r="C241" t="s">
        <v>22169</v>
      </c>
      <c r="D241" t="s">
        <v>25527</v>
      </c>
      <c r="E241" t="s">
        <v>25527</v>
      </c>
      <c r="F241" t="s">
        <v>25528</v>
      </c>
      <c r="G241" t="s">
        <v>23889</v>
      </c>
      <c r="I241" t="s">
        <v>23813</v>
      </c>
      <c r="K241" t="s">
        <v>24020</v>
      </c>
      <c r="M241" t="s">
        <v>23835</v>
      </c>
      <c r="N241" t="s">
        <v>25399</v>
      </c>
      <c r="U241" t="s">
        <v>23823</v>
      </c>
      <c r="V241">
        <v>40</v>
      </c>
      <c r="W241">
        <v>-18615232</v>
      </c>
      <c r="X241">
        <v>-51037274</v>
      </c>
      <c r="Y241">
        <v>532</v>
      </c>
      <c r="Z241" t="s">
        <v>25529</v>
      </c>
      <c r="AB241" t="s">
        <v>23825</v>
      </c>
      <c r="AD241" t="s">
        <v>1491</v>
      </c>
      <c r="AH241" t="s">
        <v>25530</v>
      </c>
      <c r="AI241" t="s">
        <v>24041</v>
      </c>
      <c r="AJ241" t="s">
        <v>25416</v>
      </c>
      <c r="AL241">
        <f>VALUE(TRIM(FO_Candidato[[#This Row],[1.21 Latitude]]))</f>
        <v>-18615232</v>
      </c>
      <c r="AM241">
        <f>FO_Candidato[[#This Row],[LATITUDE_P1]]/1000000</f>
        <v>-18.615231999999999</v>
      </c>
      <c r="AN241">
        <f>INT(ABS(FO_Candidato[[#This Row],[LATITUDE_P2]]))</f>
        <v>18</v>
      </c>
      <c r="AO241">
        <f>INT((ABS(FO_Candidato[[#This Row],[LATITUDE_P2]])-INT(ABS(FO_Candidato[[#This Row],[LATITUDE_P2]])))*60)</f>
        <v>36</v>
      </c>
      <c r="AP241" s="73">
        <f t="shared" si="6"/>
        <v>54.84</v>
      </c>
      <c r="AQ241" t="str">
        <f>SUBSTITUTE(TEXT(FO_Candidato[[#This Row],[LATITUDE_P5]],"0,00"),",",".")</f>
        <v>54.84</v>
      </c>
      <c r="AR241" t="str">
        <f>FO_Candidato[[#This Row],[LATITUDE_P3]]&amp;"°"&amp;FO_Candidato[[#This Row],[LATITUDE_P4]]&amp;"'"&amp;FO_Candidato[[#This Row],[LATITUDE - P6]]&amp;"""S"</f>
        <v>18°36'54.84"S</v>
      </c>
      <c r="AS241">
        <f>VALUE(TRIM(FO_Candidato[[#This Row],[longitude]]))</f>
        <v>-51037274</v>
      </c>
      <c r="AT241">
        <f>FO_Candidato[[#This Row],[LONGITUDE_P1]]/1000000</f>
        <v>-51.037273999999996</v>
      </c>
      <c r="AU241">
        <f>INT(ABS(FO_Candidato[[#This Row],[LONGITUDE_P2]]))</f>
        <v>51</v>
      </c>
      <c r="AV241">
        <f>INT((ABS(FO_Candidato[[#This Row],[LONGITUDE_P2]])-INT(ABS(FO_Candidato[[#This Row],[LONGITUDE_P2]])))*60)</f>
        <v>2</v>
      </c>
      <c r="AW241" s="73">
        <f t="shared" si="7"/>
        <v>14.19</v>
      </c>
      <c r="AX241" t="str">
        <f>SUBSTITUTE(TEXT(FO_Candidato[[#This Row],[LONGITUDE_P5]],"0,00"),",",".")</f>
        <v>14.19</v>
      </c>
      <c r="AY241" t="str">
        <f>FO_Candidato[[#This Row],[LONGITUDE_P3]]&amp;"°"&amp;FO_Candidato[[#This Row],[LONGITUDE_P4]]&amp;"'"&amp;FO_Candidato[[#This Row],[LONGITUDE - P6]]&amp;"""S"</f>
        <v>51°2'14.19"S</v>
      </c>
    </row>
    <row r="242" spans="1:51" x14ac:dyDescent="0.3">
      <c r="A242" t="s">
        <v>25531</v>
      </c>
      <c r="B242" t="s">
        <v>23809</v>
      </c>
      <c r="C242" t="s">
        <v>22169</v>
      </c>
      <c r="D242" t="s">
        <v>25532</v>
      </c>
      <c r="E242" t="s">
        <v>25532</v>
      </c>
      <c r="F242" t="s">
        <v>25533</v>
      </c>
      <c r="G242" t="s">
        <v>23889</v>
      </c>
      <c r="I242" t="s">
        <v>23813</v>
      </c>
      <c r="K242" t="s">
        <v>24020</v>
      </c>
      <c r="M242" t="s">
        <v>23835</v>
      </c>
      <c r="N242" t="s">
        <v>25534</v>
      </c>
      <c r="U242" t="s">
        <v>23823</v>
      </c>
      <c r="V242">
        <v>60</v>
      </c>
      <c r="W242">
        <v>-1853778</v>
      </c>
      <c r="X242">
        <v>-51056397</v>
      </c>
      <c r="Y242">
        <v>568</v>
      </c>
      <c r="Z242" t="s">
        <v>25535</v>
      </c>
      <c r="AB242" t="s">
        <v>23825</v>
      </c>
      <c r="AD242" t="s">
        <v>1491</v>
      </c>
      <c r="AH242" t="s">
        <v>25536</v>
      </c>
      <c r="AI242" t="s">
        <v>24041</v>
      </c>
      <c r="AJ242" t="s">
        <v>25416</v>
      </c>
      <c r="AK242">
        <v>75870000</v>
      </c>
      <c r="AL242">
        <f>VALUE(TRIM(FO_Candidato[[#This Row],[1.21 Latitude]]))</f>
        <v>-1853778</v>
      </c>
      <c r="AM242">
        <f>FO_Candidato[[#This Row],[LATITUDE_P1]]/1000000</f>
        <v>-1.8537779999999999</v>
      </c>
      <c r="AN242">
        <f>INT(ABS(FO_Candidato[[#This Row],[LATITUDE_P2]]))</f>
        <v>1</v>
      </c>
      <c r="AO242">
        <f>INT((ABS(FO_Candidato[[#This Row],[LATITUDE_P2]])-INT(ABS(FO_Candidato[[#This Row],[LATITUDE_P2]])))*60)</f>
        <v>51</v>
      </c>
      <c r="AP242" s="73">
        <f t="shared" si="6"/>
        <v>13.6</v>
      </c>
      <c r="AQ242" t="str">
        <f>SUBSTITUTE(TEXT(FO_Candidato[[#This Row],[LATITUDE_P5]],"0,00"),",",".")</f>
        <v>13.60</v>
      </c>
      <c r="AR242" t="str">
        <f>FO_Candidato[[#This Row],[LATITUDE_P3]]&amp;"°"&amp;FO_Candidato[[#This Row],[LATITUDE_P4]]&amp;"'"&amp;FO_Candidato[[#This Row],[LATITUDE - P6]]&amp;"""S"</f>
        <v>1°51'13.60"S</v>
      </c>
      <c r="AS242">
        <f>VALUE(TRIM(FO_Candidato[[#This Row],[longitude]]))</f>
        <v>-51056397</v>
      </c>
      <c r="AT242">
        <f>FO_Candidato[[#This Row],[LONGITUDE_P1]]/1000000</f>
        <v>-51.056396999999997</v>
      </c>
      <c r="AU242">
        <f>INT(ABS(FO_Candidato[[#This Row],[LONGITUDE_P2]]))</f>
        <v>51</v>
      </c>
      <c r="AV242">
        <f>INT((ABS(FO_Candidato[[#This Row],[LONGITUDE_P2]])-INT(ABS(FO_Candidato[[#This Row],[LONGITUDE_P2]])))*60)</f>
        <v>3</v>
      </c>
      <c r="AW242" s="73">
        <f t="shared" si="7"/>
        <v>23.03</v>
      </c>
      <c r="AX242" t="str">
        <f>SUBSTITUTE(TEXT(FO_Candidato[[#This Row],[LONGITUDE_P5]],"0,00"),",",".")</f>
        <v>23.03</v>
      </c>
      <c r="AY242" t="str">
        <f>FO_Candidato[[#This Row],[LONGITUDE_P3]]&amp;"°"&amp;FO_Candidato[[#This Row],[LONGITUDE_P4]]&amp;"'"&amp;FO_Candidato[[#This Row],[LONGITUDE - P6]]&amp;"""S"</f>
        <v>51°3'23.03"S</v>
      </c>
    </row>
    <row r="243" spans="1:51" x14ac:dyDescent="0.3">
      <c r="A243" t="s">
        <v>25537</v>
      </c>
      <c r="B243" t="s">
        <v>23809</v>
      </c>
      <c r="C243" t="s">
        <v>22169</v>
      </c>
      <c r="D243" t="s">
        <v>25538</v>
      </c>
      <c r="E243" t="s">
        <v>25538</v>
      </c>
      <c r="F243" t="s">
        <v>25539</v>
      </c>
      <c r="G243" t="s">
        <v>23889</v>
      </c>
      <c r="I243" t="s">
        <v>23813</v>
      </c>
      <c r="K243" t="s">
        <v>24020</v>
      </c>
      <c r="M243" t="s">
        <v>23835</v>
      </c>
      <c r="N243" t="s">
        <v>25399</v>
      </c>
      <c r="U243" t="s">
        <v>23823</v>
      </c>
      <c r="V243">
        <v>60</v>
      </c>
      <c r="W243">
        <v>-18483525</v>
      </c>
      <c r="X243">
        <v>-51077579</v>
      </c>
      <c r="Y243">
        <v>589</v>
      </c>
      <c r="Z243" t="s">
        <v>25540</v>
      </c>
      <c r="AB243" t="s">
        <v>23825</v>
      </c>
      <c r="AD243" t="s">
        <v>1491</v>
      </c>
      <c r="AH243" t="s">
        <v>25541</v>
      </c>
      <c r="AI243" t="s">
        <v>24041</v>
      </c>
      <c r="AJ243" t="s">
        <v>25416</v>
      </c>
      <c r="AK243">
        <v>75870000</v>
      </c>
      <c r="AL243">
        <f>VALUE(TRIM(FO_Candidato[[#This Row],[1.21 Latitude]]))</f>
        <v>-18483525</v>
      </c>
      <c r="AM243">
        <f>FO_Candidato[[#This Row],[LATITUDE_P1]]/1000000</f>
        <v>-18.483525</v>
      </c>
      <c r="AN243">
        <f>INT(ABS(FO_Candidato[[#This Row],[LATITUDE_P2]]))</f>
        <v>18</v>
      </c>
      <c r="AO243">
        <f>INT((ABS(FO_Candidato[[#This Row],[LATITUDE_P2]])-INT(ABS(FO_Candidato[[#This Row],[LATITUDE_P2]])))*60)</f>
        <v>29</v>
      </c>
      <c r="AP243" s="73">
        <f t="shared" si="6"/>
        <v>0.69</v>
      </c>
      <c r="AQ243" t="str">
        <f>SUBSTITUTE(TEXT(FO_Candidato[[#This Row],[LATITUDE_P5]],"0,00"),",",".")</f>
        <v>0.69</v>
      </c>
      <c r="AR243" t="str">
        <f>FO_Candidato[[#This Row],[LATITUDE_P3]]&amp;"°"&amp;FO_Candidato[[#This Row],[LATITUDE_P4]]&amp;"'"&amp;FO_Candidato[[#This Row],[LATITUDE - P6]]&amp;"""S"</f>
        <v>18°29'0.69"S</v>
      </c>
      <c r="AS243">
        <f>VALUE(TRIM(FO_Candidato[[#This Row],[longitude]]))</f>
        <v>-51077579</v>
      </c>
      <c r="AT243">
        <f>FO_Candidato[[#This Row],[LONGITUDE_P1]]/1000000</f>
        <v>-51.077579</v>
      </c>
      <c r="AU243">
        <f>INT(ABS(FO_Candidato[[#This Row],[LONGITUDE_P2]]))</f>
        <v>51</v>
      </c>
      <c r="AV243">
        <f>INT((ABS(FO_Candidato[[#This Row],[LONGITUDE_P2]])-INT(ABS(FO_Candidato[[#This Row],[LONGITUDE_P2]])))*60)</f>
        <v>4</v>
      </c>
      <c r="AW243" s="73">
        <f t="shared" si="7"/>
        <v>39.28</v>
      </c>
      <c r="AX243" t="str">
        <f>SUBSTITUTE(TEXT(FO_Candidato[[#This Row],[LONGITUDE_P5]],"0,00"),",",".")</f>
        <v>39.28</v>
      </c>
      <c r="AY243" t="str">
        <f>FO_Candidato[[#This Row],[LONGITUDE_P3]]&amp;"°"&amp;FO_Candidato[[#This Row],[LONGITUDE_P4]]&amp;"'"&amp;FO_Candidato[[#This Row],[LONGITUDE - P6]]&amp;"""S"</f>
        <v>51°4'39.28"S</v>
      </c>
    </row>
    <row r="244" spans="1:51" x14ac:dyDescent="0.3">
      <c r="A244" t="s">
        <v>25542</v>
      </c>
      <c r="B244" t="s">
        <v>23809</v>
      </c>
      <c r="C244" t="s">
        <v>22169</v>
      </c>
      <c r="D244" t="s">
        <v>25543</v>
      </c>
      <c r="E244" t="s">
        <v>25543</v>
      </c>
      <c r="F244" t="s">
        <v>25544</v>
      </c>
      <c r="G244" t="s">
        <v>23889</v>
      </c>
      <c r="I244" t="s">
        <v>23813</v>
      </c>
      <c r="K244" t="s">
        <v>24547</v>
      </c>
      <c r="M244" t="s">
        <v>23835</v>
      </c>
      <c r="N244" t="s">
        <v>25399</v>
      </c>
      <c r="U244" t="s">
        <v>23823</v>
      </c>
      <c r="V244">
        <v>80</v>
      </c>
      <c r="W244">
        <v>-18398777</v>
      </c>
      <c r="X244">
        <v>-51108528</v>
      </c>
      <c r="Y244">
        <v>601</v>
      </c>
      <c r="Z244" t="s">
        <v>25545</v>
      </c>
      <c r="AB244" t="s">
        <v>23825</v>
      </c>
      <c r="AD244" t="s">
        <v>1491</v>
      </c>
      <c r="AH244" t="s">
        <v>25546</v>
      </c>
      <c r="AI244" t="s">
        <v>24041</v>
      </c>
      <c r="AJ244" t="s">
        <v>25520</v>
      </c>
      <c r="AK244">
        <v>75870000</v>
      </c>
      <c r="AL244">
        <f>VALUE(TRIM(FO_Candidato[[#This Row],[1.21 Latitude]]))</f>
        <v>-18398777</v>
      </c>
      <c r="AM244">
        <f>FO_Candidato[[#This Row],[LATITUDE_P1]]/1000000</f>
        <v>-18.398776999999999</v>
      </c>
      <c r="AN244">
        <f>INT(ABS(FO_Candidato[[#This Row],[LATITUDE_P2]]))</f>
        <v>18</v>
      </c>
      <c r="AO244">
        <f>INT((ABS(FO_Candidato[[#This Row],[LATITUDE_P2]])-INT(ABS(FO_Candidato[[#This Row],[LATITUDE_P2]])))*60)</f>
        <v>23</v>
      </c>
      <c r="AP244" s="73">
        <f t="shared" si="6"/>
        <v>55.6</v>
      </c>
      <c r="AQ244" t="str">
        <f>SUBSTITUTE(TEXT(FO_Candidato[[#This Row],[LATITUDE_P5]],"0,00"),",",".")</f>
        <v>55.60</v>
      </c>
      <c r="AR244" t="str">
        <f>FO_Candidato[[#This Row],[LATITUDE_P3]]&amp;"°"&amp;FO_Candidato[[#This Row],[LATITUDE_P4]]&amp;"'"&amp;FO_Candidato[[#This Row],[LATITUDE - P6]]&amp;"""S"</f>
        <v>18°23'55.60"S</v>
      </c>
      <c r="AS244">
        <f>VALUE(TRIM(FO_Candidato[[#This Row],[longitude]]))</f>
        <v>-51108528</v>
      </c>
      <c r="AT244">
        <f>FO_Candidato[[#This Row],[LONGITUDE_P1]]/1000000</f>
        <v>-51.108528</v>
      </c>
      <c r="AU244">
        <f>INT(ABS(FO_Candidato[[#This Row],[LONGITUDE_P2]]))</f>
        <v>51</v>
      </c>
      <c r="AV244">
        <f>INT((ABS(FO_Candidato[[#This Row],[LONGITUDE_P2]])-INT(ABS(FO_Candidato[[#This Row],[LONGITUDE_P2]])))*60)</f>
        <v>6</v>
      </c>
      <c r="AW244" s="73">
        <f t="shared" si="7"/>
        <v>30.7</v>
      </c>
      <c r="AX244" t="str">
        <f>SUBSTITUTE(TEXT(FO_Candidato[[#This Row],[LONGITUDE_P5]],"0,00"),",",".")</f>
        <v>30.70</v>
      </c>
      <c r="AY244" t="str">
        <f>FO_Candidato[[#This Row],[LONGITUDE_P3]]&amp;"°"&amp;FO_Candidato[[#This Row],[LONGITUDE_P4]]&amp;"'"&amp;FO_Candidato[[#This Row],[LONGITUDE - P6]]&amp;"""S"</f>
        <v>51°6'30.70"S</v>
      </c>
    </row>
    <row r="245" spans="1:51" x14ac:dyDescent="0.3">
      <c r="A245" t="s">
        <v>25547</v>
      </c>
      <c r="B245" t="s">
        <v>23809</v>
      </c>
      <c r="C245" t="s">
        <v>22169</v>
      </c>
      <c r="D245" t="s">
        <v>25548</v>
      </c>
      <c r="E245" t="s">
        <v>25548</v>
      </c>
      <c r="F245" t="s">
        <v>25549</v>
      </c>
      <c r="G245" t="s">
        <v>23889</v>
      </c>
      <c r="I245" t="s">
        <v>23813</v>
      </c>
      <c r="K245" t="s">
        <v>24020</v>
      </c>
      <c r="M245" t="s">
        <v>23835</v>
      </c>
      <c r="N245" t="s">
        <v>25399</v>
      </c>
      <c r="U245" t="s">
        <v>23823</v>
      </c>
      <c r="V245">
        <v>80</v>
      </c>
      <c r="W245">
        <v>-18350911</v>
      </c>
      <c r="X245">
        <v>-51122043</v>
      </c>
      <c r="Y245">
        <v>607</v>
      </c>
      <c r="Z245" t="s">
        <v>25550</v>
      </c>
      <c r="AB245" t="s">
        <v>23825</v>
      </c>
      <c r="AD245" t="s">
        <v>1491</v>
      </c>
      <c r="AH245" t="s">
        <v>25551</v>
      </c>
      <c r="AI245" t="s">
        <v>24041</v>
      </c>
      <c r="AJ245" t="s">
        <v>25416</v>
      </c>
      <c r="AK245">
        <v>75870000</v>
      </c>
      <c r="AL245">
        <f>VALUE(TRIM(FO_Candidato[[#This Row],[1.21 Latitude]]))</f>
        <v>-18350911</v>
      </c>
      <c r="AM245">
        <f>FO_Candidato[[#This Row],[LATITUDE_P1]]/1000000</f>
        <v>-18.350911</v>
      </c>
      <c r="AN245">
        <f>INT(ABS(FO_Candidato[[#This Row],[LATITUDE_P2]]))</f>
        <v>18</v>
      </c>
      <c r="AO245">
        <f>INT((ABS(FO_Candidato[[#This Row],[LATITUDE_P2]])-INT(ABS(FO_Candidato[[#This Row],[LATITUDE_P2]])))*60)</f>
        <v>21</v>
      </c>
      <c r="AP245" s="73">
        <f t="shared" si="6"/>
        <v>3.28</v>
      </c>
      <c r="AQ245" t="str">
        <f>SUBSTITUTE(TEXT(FO_Candidato[[#This Row],[LATITUDE_P5]],"0,00"),",",".")</f>
        <v>3.28</v>
      </c>
      <c r="AR245" t="str">
        <f>FO_Candidato[[#This Row],[LATITUDE_P3]]&amp;"°"&amp;FO_Candidato[[#This Row],[LATITUDE_P4]]&amp;"'"&amp;FO_Candidato[[#This Row],[LATITUDE - P6]]&amp;"""S"</f>
        <v>18°21'3.28"S</v>
      </c>
      <c r="AS245">
        <f>VALUE(TRIM(FO_Candidato[[#This Row],[longitude]]))</f>
        <v>-51122043</v>
      </c>
      <c r="AT245">
        <f>FO_Candidato[[#This Row],[LONGITUDE_P1]]/1000000</f>
        <v>-51.122042999999998</v>
      </c>
      <c r="AU245">
        <f>INT(ABS(FO_Candidato[[#This Row],[LONGITUDE_P2]]))</f>
        <v>51</v>
      </c>
      <c r="AV245">
        <f>INT((ABS(FO_Candidato[[#This Row],[LONGITUDE_P2]])-INT(ABS(FO_Candidato[[#This Row],[LONGITUDE_P2]])))*60)</f>
        <v>7</v>
      </c>
      <c r="AW245" s="73">
        <f t="shared" si="7"/>
        <v>19.350000000000001</v>
      </c>
      <c r="AX245" t="str">
        <f>SUBSTITUTE(TEXT(FO_Candidato[[#This Row],[LONGITUDE_P5]],"0,00"),",",".")</f>
        <v>19.35</v>
      </c>
      <c r="AY245" t="str">
        <f>FO_Candidato[[#This Row],[LONGITUDE_P3]]&amp;"°"&amp;FO_Candidato[[#This Row],[LONGITUDE_P4]]&amp;"'"&amp;FO_Candidato[[#This Row],[LONGITUDE - P6]]&amp;"""S"</f>
        <v>51°7'19.35"S</v>
      </c>
    </row>
    <row r="246" spans="1:51" x14ac:dyDescent="0.3">
      <c r="A246" t="s">
        <v>25552</v>
      </c>
      <c r="B246" t="s">
        <v>23809</v>
      </c>
      <c r="C246" t="s">
        <v>22169</v>
      </c>
      <c r="D246" t="s">
        <v>25553</v>
      </c>
      <c r="E246" t="s">
        <v>25553</v>
      </c>
      <c r="F246" t="s">
        <v>25554</v>
      </c>
      <c r="G246" t="s">
        <v>23889</v>
      </c>
      <c r="I246" t="s">
        <v>23813</v>
      </c>
      <c r="K246" t="s">
        <v>24020</v>
      </c>
      <c r="M246" t="s">
        <v>23835</v>
      </c>
      <c r="N246" t="s">
        <v>25399</v>
      </c>
      <c r="U246" t="s">
        <v>23823</v>
      </c>
      <c r="V246">
        <v>60</v>
      </c>
      <c r="W246">
        <v>-18289412</v>
      </c>
      <c r="X246">
        <v>-51172015</v>
      </c>
      <c r="Y246">
        <v>575</v>
      </c>
      <c r="Z246" t="s">
        <v>25555</v>
      </c>
      <c r="AB246" t="s">
        <v>23825</v>
      </c>
      <c r="AD246" t="s">
        <v>1491</v>
      </c>
      <c r="AH246" t="s">
        <v>25556</v>
      </c>
      <c r="AI246" t="s">
        <v>24041</v>
      </c>
      <c r="AJ246" t="s">
        <v>25557</v>
      </c>
      <c r="AK246">
        <v>75827000</v>
      </c>
      <c r="AL246">
        <f>VALUE(TRIM(FO_Candidato[[#This Row],[1.21 Latitude]]))</f>
        <v>-18289412</v>
      </c>
      <c r="AM246">
        <f>FO_Candidato[[#This Row],[LATITUDE_P1]]/1000000</f>
        <v>-18.289411999999999</v>
      </c>
      <c r="AN246">
        <f>INT(ABS(FO_Candidato[[#This Row],[LATITUDE_P2]]))</f>
        <v>18</v>
      </c>
      <c r="AO246">
        <f>INT((ABS(FO_Candidato[[#This Row],[LATITUDE_P2]])-INT(ABS(FO_Candidato[[#This Row],[LATITUDE_P2]])))*60)</f>
        <v>17</v>
      </c>
      <c r="AP246" s="73">
        <f t="shared" si="6"/>
        <v>21.88</v>
      </c>
      <c r="AQ246" t="str">
        <f>SUBSTITUTE(TEXT(FO_Candidato[[#This Row],[LATITUDE_P5]],"0,00"),",",".")</f>
        <v>21.88</v>
      </c>
      <c r="AR246" t="str">
        <f>FO_Candidato[[#This Row],[LATITUDE_P3]]&amp;"°"&amp;FO_Candidato[[#This Row],[LATITUDE_P4]]&amp;"'"&amp;FO_Candidato[[#This Row],[LATITUDE - P6]]&amp;"""S"</f>
        <v>18°17'21.88"S</v>
      </c>
      <c r="AS246">
        <f>VALUE(TRIM(FO_Candidato[[#This Row],[longitude]]))</f>
        <v>-51172015</v>
      </c>
      <c r="AT246">
        <f>FO_Candidato[[#This Row],[LONGITUDE_P1]]/1000000</f>
        <v>-51.172015000000002</v>
      </c>
      <c r="AU246">
        <f>INT(ABS(FO_Candidato[[#This Row],[LONGITUDE_P2]]))</f>
        <v>51</v>
      </c>
      <c r="AV246">
        <f>INT((ABS(FO_Candidato[[#This Row],[LONGITUDE_P2]])-INT(ABS(FO_Candidato[[#This Row],[LONGITUDE_P2]])))*60)</f>
        <v>10</v>
      </c>
      <c r="AW246" s="73">
        <f t="shared" si="7"/>
        <v>19.25</v>
      </c>
      <c r="AX246" t="str">
        <f>SUBSTITUTE(TEXT(FO_Candidato[[#This Row],[LONGITUDE_P5]],"0,00"),",",".")</f>
        <v>19.25</v>
      </c>
      <c r="AY246" t="str">
        <f>FO_Candidato[[#This Row],[LONGITUDE_P3]]&amp;"°"&amp;FO_Candidato[[#This Row],[LONGITUDE_P4]]&amp;"'"&amp;FO_Candidato[[#This Row],[LONGITUDE - P6]]&amp;"""S"</f>
        <v>51°10'19.25"S</v>
      </c>
    </row>
    <row r="247" spans="1:51" x14ac:dyDescent="0.3">
      <c r="A247" t="s">
        <v>25558</v>
      </c>
      <c r="B247" t="s">
        <v>23809</v>
      </c>
      <c r="C247" t="s">
        <v>22169</v>
      </c>
      <c r="D247" t="s">
        <v>25559</v>
      </c>
      <c r="E247" t="s">
        <v>25559</v>
      </c>
      <c r="F247" t="s">
        <v>25560</v>
      </c>
      <c r="G247" t="s">
        <v>23889</v>
      </c>
      <c r="I247" t="s">
        <v>23813</v>
      </c>
      <c r="K247" t="s">
        <v>24020</v>
      </c>
      <c r="M247" t="s">
        <v>23816</v>
      </c>
      <c r="N247" t="s">
        <v>25399</v>
      </c>
      <c r="U247" t="s">
        <v>23823</v>
      </c>
      <c r="V247">
        <v>70</v>
      </c>
      <c r="W247">
        <v>-18254613</v>
      </c>
      <c r="X247">
        <v>-51240157</v>
      </c>
      <c r="Y247">
        <v>612</v>
      </c>
      <c r="Z247" t="s">
        <v>25561</v>
      </c>
      <c r="AB247" t="s">
        <v>23825</v>
      </c>
      <c r="AD247" t="s">
        <v>1491</v>
      </c>
      <c r="AH247" t="s">
        <v>25562</v>
      </c>
      <c r="AI247" t="s">
        <v>24041</v>
      </c>
      <c r="AJ247" t="s">
        <v>25557</v>
      </c>
      <c r="AK247">
        <v>75827000</v>
      </c>
      <c r="AL247">
        <f>VALUE(TRIM(FO_Candidato[[#This Row],[1.21 Latitude]]))</f>
        <v>-18254613</v>
      </c>
      <c r="AM247">
        <f>FO_Candidato[[#This Row],[LATITUDE_P1]]/1000000</f>
        <v>-18.254612999999999</v>
      </c>
      <c r="AN247">
        <f>INT(ABS(FO_Candidato[[#This Row],[LATITUDE_P2]]))</f>
        <v>18</v>
      </c>
      <c r="AO247">
        <f>INT((ABS(FO_Candidato[[#This Row],[LATITUDE_P2]])-INT(ABS(FO_Candidato[[#This Row],[LATITUDE_P2]])))*60)</f>
        <v>15</v>
      </c>
      <c r="AP247" s="73">
        <f t="shared" si="6"/>
        <v>16.61</v>
      </c>
      <c r="AQ247" t="str">
        <f>SUBSTITUTE(TEXT(FO_Candidato[[#This Row],[LATITUDE_P5]],"0,00"),",",".")</f>
        <v>16.61</v>
      </c>
      <c r="AR247" t="str">
        <f>FO_Candidato[[#This Row],[LATITUDE_P3]]&amp;"°"&amp;FO_Candidato[[#This Row],[LATITUDE_P4]]&amp;"'"&amp;FO_Candidato[[#This Row],[LATITUDE - P6]]&amp;"""S"</f>
        <v>18°15'16.61"S</v>
      </c>
      <c r="AS247">
        <f>VALUE(TRIM(FO_Candidato[[#This Row],[longitude]]))</f>
        <v>-51240157</v>
      </c>
      <c r="AT247">
        <f>FO_Candidato[[#This Row],[LONGITUDE_P1]]/1000000</f>
        <v>-51.240157000000004</v>
      </c>
      <c r="AU247">
        <f>INT(ABS(FO_Candidato[[#This Row],[LONGITUDE_P2]]))</f>
        <v>51</v>
      </c>
      <c r="AV247">
        <f>INT((ABS(FO_Candidato[[#This Row],[LONGITUDE_P2]])-INT(ABS(FO_Candidato[[#This Row],[LONGITUDE_P2]])))*60)</f>
        <v>14</v>
      </c>
      <c r="AW247" s="73">
        <f t="shared" si="7"/>
        <v>24.57</v>
      </c>
      <c r="AX247" t="str">
        <f>SUBSTITUTE(TEXT(FO_Candidato[[#This Row],[LONGITUDE_P5]],"0,00"),",",".")</f>
        <v>24.57</v>
      </c>
      <c r="AY247" t="str">
        <f>FO_Candidato[[#This Row],[LONGITUDE_P3]]&amp;"°"&amp;FO_Candidato[[#This Row],[LONGITUDE_P4]]&amp;"'"&amp;FO_Candidato[[#This Row],[LONGITUDE - P6]]&amp;"""S"</f>
        <v>51°14'24.57"S</v>
      </c>
    </row>
    <row r="248" spans="1:51" x14ac:dyDescent="0.3">
      <c r="A248" t="s">
        <v>25563</v>
      </c>
      <c r="B248" t="s">
        <v>23809</v>
      </c>
      <c r="C248" t="s">
        <v>22169</v>
      </c>
      <c r="D248" t="s">
        <v>25564</v>
      </c>
      <c r="E248" t="s">
        <v>25564</v>
      </c>
      <c r="F248" t="s">
        <v>25565</v>
      </c>
      <c r="G248" t="s">
        <v>23889</v>
      </c>
      <c r="I248" t="s">
        <v>23832</v>
      </c>
      <c r="K248" t="s">
        <v>24020</v>
      </c>
      <c r="M248" t="s">
        <v>23835</v>
      </c>
      <c r="U248" t="s">
        <v>23823</v>
      </c>
      <c r="V248">
        <v>40</v>
      </c>
      <c r="W248">
        <v>-182278</v>
      </c>
      <c r="X248">
        <v>-51295868</v>
      </c>
      <c r="Y248">
        <v>642</v>
      </c>
      <c r="Z248" t="s">
        <v>25566</v>
      </c>
      <c r="AB248" t="s">
        <v>23825</v>
      </c>
      <c r="AD248" t="s">
        <v>1491</v>
      </c>
      <c r="AF248" t="s">
        <v>25399</v>
      </c>
      <c r="AH248" t="s">
        <v>25567</v>
      </c>
      <c r="AI248" t="s">
        <v>24041</v>
      </c>
      <c r="AJ248" t="s">
        <v>25568</v>
      </c>
      <c r="AK248">
        <v>75827000</v>
      </c>
      <c r="AL248">
        <f>VALUE(TRIM(FO_Candidato[[#This Row],[1.21 Latitude]]))</f>
        <v>-182278</v>
      </c>
      <c r="AM248">
        <f>FO_Candidato[[#This Row],[LATITUDE_P1]]/1000000</f>
        <v>-0.182278</v>
      </c>
      <c r="AN248">
        <f>INT(ABS(FO_Candidato[[#This Row],[LATITUDE_P2]]))</f>
        <v>0</v>
      </c>
      <c r="AO248">
        <f>INT((ABS(FO_Candidato[[#This Row],[LATITUDE_P2]])-INT(ABS(FO_Candidato[[#This Row],[LATITUDE_P2]])))*60)</f>
        <v>10</v>
      </c>
      <c r="AP248" s="73">
        <f t="shared" si="6"/>
        <v>56.2</v>
      </c>
      <c r="AQ248" t="str">
        <f>SUBSTITUTE(TEXT(FO_Candidato[[#This Row],[LATITUDE_P5]],"0,00"),",",".")</f>
        <v>56.20</v>
      </c>
      <c r="AR248" t="str">
        <f>FO_Candidato[[#This Row],[LATITUDE_P3]]&amp;"°"&amp;FO_Candidato[[#This Row],[LATITUDE_P4]]&amp;"'"&amp;FO_Candidato[[#This Row],[LATITUDE - P6]]&amp;"""S"</f>
        <v>0°10'56.20"S</v>
      </c>
      <c r="AS248">
        <f>VALUE(TRIM(FO_Candidato[[#This Row],[longitude]]))</f>
        <v>-51295868</v>
      </c>
      <c r="AT248">
        <f>FO_Candidato[[#This Row],[LONGITUDE_P1]]/1000000</f>
        <v>-51.295867999999999</v>
      </c>
      <c r="AU248">
        <f>INT(ABS(FO_Candidato[[#This Row],[LONGITUDE_P2]]))</f>
        <v>51</v>
      </c>
      <c r="AV248">
        <f>INT((ABS(FO_Candidato[[#This Row],[LONGITUDE_P2]])-INT(ABS(FO_Candidato[[#This Row],[LONGITUDE_P2]])))*60)</f>
        <v>17</v>
      </c>
      <c r="AW248" s="73">
        <f t="shared" si="7"/>
        <v>45.12</v>
      </c>
      <c r="AX248" t="str">
        <f>SUBSTITUTE(TEXT(FO_Candidato[[#This Row],[LONGITUDE_P5]],"0,00"),",",".")</f>
        <v>45.12</v>
      </c>
      <c r="AY248" t="str">
        <f>FO_Candidato[[#This Row],[LONGITUDE_P3]]&amp;"°"&amp;FO_Candidato[[#This Row],[LONGITUDE_P4]]&amp;"'"&amp;FO_Candidato[[#This Row],[LONGITUDE - P6]]&amp;"""S"</f>
        <v>51°17'45.12"S</v>
      </c>
    </row>
    <row r="249" spans="1:51" x14ac:dyDescent="0.3">
      <c r="A249" t="s">
        <v>25569</v>
      </c>
      <c r="B249" t="s">
        <v>23809</v>
      </c>
      <c r="C249" t="s">
        <v>22169</v>
      </c>
      <c r="D249" t="s">
        <v>25570</v>
      </c>
      <c r="E249" t="s">
        <v>25570</v>
      </c>
      <c r="F249" t="s">
        <v>25571</v>
      </c>
      <c r="G249" t="s">
        <v>23889</v>
      </c>
      <c r="I249" t="s">
        <v>23813</v>
      </c>
      <c r="K249" t="s">
        <v>24020</v>
      </c>
      <c r="M249" t="s">
        <v>23835</v>
      </c>
      <c r="N249" t="s">
        <v>25399</v>
      </c>
      <c r="U249" t="s">
        <v>23823</v>
      </c>
      <c r="V249">
        <v>60</v>
      </c>
      <c r="W249">
        <v>-18150486</v>
      </c>
      <c r="X249">
        <v>-51441822</v>
      </c>
      <c r="Y249">
        <v>658</v>
      </c>
      <c r="Z249" t="s">
        <v>25572</v>
      </c>
      <c r="AB249" t="s">
        <v>23825</v>
      </c>
      <c r="AD249" t="s">
        <v>1491</v>
      </c>
      <c r="AH249" t="s">
        <v>25573</v>
      </c>
      <c r="AI249" t="s">
        <v>24041</v>
      </c>
      <c r="AJ249" t="s">
        <v>25574</v>
      </c>
      <c r="AK249">
        <v>75800000</v>
      </c>
      <c r="AL249">
        <f>VALUE(TRIM(FO_Candidato[[#This Row],[1.21 Latitude]]))</f>
        <v>-18150486</v>
      </c>
      <c r="AM249">
        <f>FO_Candidato[[#This Row],[LATITUDE_P1]]/1000000</f>
        <v>-18.150486000000001</v>
      </c>
      <c r="AN249">
        <f>INT(ABS(FO_Candidato[[#This Row],[LATITUDE_P2]]))</f>
        <v>18</v>
      </c>
      <c r="AO249">
        <f>INT((ABS(FO_Candidato[[#This Row],[LATITUDE_P2]])-INT(ABS(FO_Candidato[[#This Row],[LATITUDE_P2]])))*60)</f>
        <v>9</v>
      </c>
      <c r="AP249" s="73">
        <f t="shared" si="6"/>
        <v>1.75</v>
      </c>
      <c r="AQ249" t="str">
        <f>SUBSTITUTE(TEXT(FO_Candidato[[#This Row],[LATITUDE_P5]],"0,00"),",",".")</f>
        <v>1.75</v>
      </c>
      <c r="AR249" t="str">
        <f>FO_Candidato[[#This Row],[LATITUDE_P3]]&amp;"°"&amp;FO_Candidato[[#This Row],[LATITUDE_P4]]&amp;"'"&amp;FO_Candidato[[#This Row],[LATITUDE - P6]]&amp;"""S"</f>
        <v>18°9'1.75"S</v>
      </c>
      <c r="AS249">
        <f>VALUE(TRIM(FO_Candidato[[#This Row],[longitude]]))</f>
        <v>-51441822</v>
      </c>
      <c r="AT249">
        <f>FO_Candidato[[#This Row],[LONGITUDE_P1]]/1000000</f>
        <v>-51.441822000000002</v>
      </c>
      <c r="AU249">
        <f>INT(ABS(FO_Candidato[[#This Row],[LONGITUDE_P2]]))</f>
        <v>51</v>
      </c>
      <c r="AV249">
        <f>INT((ABS(FO_Candidato[[#This Row],[LONGITUDE_P2]])-INT(ABS(FO_Candidato[[#This Row],[LONGITUDE_P2]])))*60)</f>
        <v>26</v>
      </c>
      <c r="AW249" s="73">
        <f t="shared" si="7"/>
        <v>30.56</v>
      </c>
      <c r="AX249" t="str">
        <f>SUBSTITUTE(TEXT(FO_Candidato[[#This Row],[LONGITUDE_P5]],"0,00"),",",".")</f>
        <v>30.56</v>
      </c>
      <c r="AY249" t="str">
        <f>FO_Candidato[[#This Row],[LONGITUDE_P3]]&amp;"°"&amp;FO_Candidato[[#This Row],[LONGITUDE_P4]]&amp;"'"&amp;FO_Candidato[[#This Row],[LONGITUDE - P6]]&amp;"""S"</f>
        <v>51°26'30.56"S</v>
      </c>
    </row>
    <row r="250" spans="1:51" x14ac:dyDescent="0.3">
      <c r="A250" t="s">
        <v>25575</v>
      </c>
      <c r="B250" t="s">
        <v>23809</v>
      </c>
      <c r="C250" t="s">
        <v>22169</v>
      </c>
      <c r="D250" t="s">
        <v>22185</v>
      </c>
      <c r="E250" t="s">
        <v>22185</v>
      </c>
      <c r="F250" t="s">
        <v>22187</v>
      </c>
      <c r="G250" t="s">
        <v>23889</v>
      </c>
      <c r="I250" t="s">
        <v>23813</v>
      </c>
      <c r="K250" t="s">
        <v>24020</v>
      </c>
      <c r="M250" t="s">
        <v>23835</v>
      </c>
      <c r="N250" t="s">
        <v>25399</v>
      </c>
      <c r="U250" t="s">
        <v>23823</v>
      </c>
      <c r="V250">
        <v>70</v>
      </c>
      <c r="W250">
        <v>-18097511</v>
      </c>
      <c r="X250">
        <v>-51494569</v>
      </c>
      <c r="Y250">
        <v>653</v>
      </c>
      <c r="Z250" t="s">
        <v>25576</v>
      </c>
      <c r="AB250" t="s">
        <v>23825</v>
      </c>
      <c r="AD250" t="s">
        <v>1491</v>
      </c>
      <c r="AH250" t="s">
        <v>25577</v>
      </c>
      <c r="AI250" t="s">
        <v>24041</v>
      </c>
      <c r="AJ250" t="s">
        <v>25574</v>
      </c>
      <c r="AK250">
        <v>75800000</v>
      </c>
      <c r="AL250">
        <f>VALUE(TRIM(FO_Candidato[[#This Row],[1.21 Latitude]]))</f>
        <v>-18097511</v>
      </c>
      <c r="AM250">
        <f>FO_Candidato[[#This Row],[LATITUDE_P1]]/1000000</f>
        <v>-18.097511000000001</v>
      </c>
      <c r="AN250">
        <f>INT(ABS(FO_Candidato[[#This Row],[LATITUDE_P2]]))</f>
        <v>18</v>
      </c>
      <c r="AO250">
        <f>INT((ABS(FO_Candidato[[#This Row],[LATITUDE_P2]])-INT(ABS(FO_Candidato[[#This Row],[LATITUDE_P2]])))*60)</f>
        <v>5</v>
      </c>
      <c r="AP250" s="73">
        <f t="shared" si="6"/>
        <v>51.04</v>
      </c>
      <c r="AQ250" t="str">
        <f>SUBSTITUTE(TEXT(FO_Candidato[[#This Row],[LATITUDE_P5]],"0,00"),",",".")</f>
        <v>51.04</v>
      </c>
      <c r="AR250" t="str">
        <f>FO_Candidato[[#This Row],[LATITUDE_P3]]&amp;"°"&amp;FO_Candidato[[#This Row],[LATITUDE_P4]]&amp;"'"&amp;FO_Candidato[[#This Row],[LATITUDE - P6]]&amp;"""S"</f>
        <v>18°5'51.04"S</v>
      </c>
      <c r="AS250">
        <f>VALUE(TRIM(FO_Candidato[[#This Row],[longitude]]))</f>
        <v>-51494569</v>
      </c>
      <c r="AT250">
        <f>FO_Candidato[[#This Row],[LONGITUDE_P1]]/1000000</f>
        <v>-51.494568999999998</v>
      </c>
      <c r="AU250">
        <f>INT(ABS(FO_Candidato[[#This Row],[LONGITUDE_P2]]))</f>
        <v>51</v>
      </c>
      <c r="AV250">
        <f>INT((ABS(FO_Candidato[[#This Row],[LONGITUDE_P2]])-INT(ABS(FO_Candidato[[#This Row],[LONGITUDE_P2]])))*60)</f>
        <v>29</v>
      </c>
      <c r="AW250" s="73">
        <f t="shared" si="7"/>
        <v>40.450000000000003</v>
      </c>
      <c r="AX250" t="str">
        <f>SUBSTITUTE(TEXT(FO_Candidato[[#This Row],[LONGITUDE_P5]],"0,00"),",",".")</f>
        <v>40.45</v>
      </c>
      <c r="AY250" t="str">
        <f>FO_Candidato[[#This Row],[LONGITUDE_P3]]&amp;"°"&amp;FO_Candidato[[#This Row],[LONGITUDE_P4]]&amp;"'"&amp;FO_Candidato[[#This Row],[LONGITUDE - P6]]&amp;"""S"</f>
        <v>51°29'40.45"S</v>
      </c>
    </row>
    <row r="251" spans="1:51" x14ac:dyDescent="0.3">
      <c r="A251" t="s">
        <v>25578</v>
      </c>
      <c r="B251" t="s">
        <v>23809</v>
      </c>
      <c r="C251" t="s">
        <v>22169</v>
      </c>
      <c r="D251" t="s">
        <v>22239</v>
      </c>
      <c r="E251" t="s">
        <v>22239</v>
      </c>
      <c r="F251" t="s">
        <v>22241</v>
      </c>
      <c r="G251" t="s">
        <v>23889</v>
      </c>
      <c r="I251" t="s">
        <v>23813</v>
      </c>
      <c r="K251" t="s">
        <v>24020</v>
      </c>
      <c r="M251" t="s">
        <v>23835</v>
      </c>
      <c r="N251" t="s">
        <v>25399</v>
      </c>
      <c r="U251" t="s">
        <v>23823</v>
      </c>
      <c r="V251">
        <v>70</v>
      </c>
      <c r="W251">
        <v>-18058547</v>
      </c>
      <c r="X251">
        <v>-5154179</v>
      </c>
      <c r="Y251">
        <v>745</v>
      </c>
      <c r="Z251" t="s">
        <v>25579</v>
      </c>
      <c r="AB251" t="s">
        <v>23825</v>
      </c>
      <c r="AD251" t="s">
        <v>1491</v>
      </c>
      <c r="AH251" t="s">
        <v>25580</v>
      </c>
      <c r="AI251" t="s">
        <v>24041</v>
      </c>
      <c r="AJ251" t="s">
        <v>25574</v>
      </c>
      <c r="AK251">
        <v>75800000</v>
      </c>
      <c r="AL251">
        <f>VALUE(TRIM(FO_Candidato[[#This Row],[1.21 Latitude]]))</f>
        <v>-18058547</v>
      </c>
      <c r="AM251">
        <f>FO_Candidato[[#This Row],[LATITUDE_P1]]/1000000</f>
        <v>-18.058547000000001</v>
      </c>
      <c r="AN251">
        <f>INT(ABS(FO_Candidato[[#This Row],[LATITUDE_P2]]))</f>
        <v>18</v>
      </c>
      <c r="AO251">
        <f>INT((ABS(FO_Candidato[[#This Row],[LATITUDE_P2]])-INT(ABS(FO_Candidato[[#This Row],[LATITUDE_P2]])))*60)</f>
        <v>3</v>
      </c>
      <c r="AP251" s="73">
        <f t="shared" si="6"/>
        <v>30.77</v>
      </c>
      <c r="AQ251" t="str">
        <f>SUBSTITUTE(TEXT(FO_Candidato[[#This Row],[LATITUDE_P5]],"0,00"),",",".")</f>
        <v>30.77</v>
      </c>
      <c r="AR251" t="str">
        <f>FO_Candidato[[#This Row],[LATITUDE_P3]]&amp;"°"&amp;FO_Candidato[[#This Row],[LATITUDE_P4]]&amp;"'"&amp;FO_Candidato[[#This Row],[LATITUDE - P6]]&amp;"""S"</f>
        <v>18°3'30.77"S</v>
      </c>
      <c r="AS251">
        <f>VALUE(TRIM(FO_Candidato[[#This Row],[longitude]]))</f>
        <v>-5154179</v>
      </c>
      <c r="AT251">
        <f>FO_Candidato[[#This Row],[LONGITUDE_P1]]/1000000</f>
        <v>-5.1541790000000001</v>
      </c>
      <c r="AU251">
        <f>INT(ABS(FO_Candidato[[#This Row],[LONGITUDE_P2]]))</f>
        <v>5</v>
      </c>
      <c r="AV251">
        <f>INT((ABS(FO_Candidato[[#This Row],[LONGITUDE_P2]])-INT(ABS(FO_Candidato[[#This Row],[LONGITUDE_P2]])))*60)</f>
        <v>9</v>
      </c>
      <c r="AW251" s="73">
        <f t="shared" si="7"/>
        <v>15.04</v>
      </c>
      <c r="AX251" t="str">
        <f>SUBSTITUTE(TEXT(FO_Candidato[[#This Row],[LONGITUDE_P5]],"0,00"),",",".")</f>
        <v>15.04</v>
      </c>
      <c r="AY251" t="str">
        <f>FO_Candidato[[#This Row],[LONGITUDE_P3]]&amp;"°"&amp;FO_Candidato[[#This Row],[LONGITUDE_P4]]&amp;"'"&amp;FO_Candidato[[#This Row],[LONGITUDE - P6]]&amp;"""S"</f>
        <v>5°9'15.04"S</v>
      </c>
    </row>
    <row r="252" spans="1:51" x14ac:dyDescent="0.3">
      <c r="A252" t="s">
        <v>25581</v>
      </c>
      <c r="B252" t="s">
        <v>23809</v>
      </c>
      <c r="C252" t="s">
        <v>22169</v>
      </c>
      <c r="D252" t="s">
        <v>22230</v>
      </c>
      <c r="E252" t="s">
        <v>22230</v>
      </c>
      <c r="F252" t="s">
        <v>22232</v>
      </c>
      <c r="G252" t="s">
        <v>23889</v>
      </c>
      <c r="I252" t="s">
        <v>23813</v>
      </c>
      <c r="K252" t="s">
        <v>24020</v>
      </c>
      <c r="M252" t="s">
        <v>23835</v>
      </c>
      <c r="N252" t="s">
        <v>25399</v>
      </c>
      <c r="U252" t="s">
        <v>23823</v>
      </c>
      <c r="V252">
        <v>70</v>
      </c>
      <c r="W252">
        <v>-18000414</v>
      </c>
      <c r="X252">
        <v>-51572604</v>
      </c>
      <c r="Y252">
        <v>754</v>
      </c>
      <c r="Z252" t="s">
        <v>25582</v>
      </c>
      <c r="AB252" t="s">
        <v>23825</v>
      </c>
      <c r="AD252" t="s">
        <v>1491</v>
      </c>
      <c r="AH252" t="s">
        <v>25583</v>
      </c>
      <c r="AI252" t="s">
        <v>24041</v>
      </c>
      <c r="AJ252" t="s">
        <v>25574</v>
      </c>
      <c r="AK252">
        <v>75800000</v>
      </c>
      <c r="AL252">
        <f>VALUE(TRIM(FO_Candidato[[#This Row],[1.21 Latitude]]))</f>
        <v>-18000414</v>
      </c>
      <c r="AM252">
        <f>FO_Candidato[[#This Row],[LATITUDE_P1]]/1000000</f>
        <v>-18.000413999999999</v>
      </c>
      <c r="AN252">
        <f>INT(ABS(FO_Candidato[[#This Row],[LATITUDE_P2]]))</f>
        <v>18</v>
      </c>
      <c r="AO252">
        <f>INT((ABS(FO_Candidato[[#This Row],[LATITUDE_P2]])-INT(ABS(FO_Candidato[[#This Row],[LATITUDE_P2]])))*60)</f>
        <v>0</v>
      </c>
      <c r="AP252" s="73">
        <f t="shared" si="6"/>
        <v>1.49</v>
      </c>
      <c r="AQ252" t="str">
        <f>SUBSTITUTE(TEXT(FO_Candidato[[#This Row],[LATITUDE_P5]],"0,00"),",",".")</f>
        <v>1.49</v>
      </c>
      <c r="AR252" t="str">
        <f>FO_Candidato[[#This Row],[LATITUDE_P3]]&amp;"°"&amp;FO_Candidato[[#This Row],[LATITUDE_P4]]&amp;"'"&amp;FO_Candidato[[#This Row],[LATITUDE - P6]]&amp;"""S"</f>
        <v>18°0'1.49"S</v>
      </c>
      <c r="AS252">
        <f>VALUE(TRIM(FO_Candidato[[#This Row],[longitude]]))</f>
        <v>-51572604</v>
      </c>
      <c r="AT252">
        <f>FO_Candidato[[#This Row],[LONGITUDE_P1]]/1000000</f>
        <v>-51.572603999999998</v>
      </c>
      <c r="AU252">
        <f>INT(ABS(FO_Candidato[[#This Row],[LONGITUDE_P2]]))</f>
        <v>51</v>
      </c>
      <c r="AV252">
        <f>INT((ABS(FO_Candidato[[#This Row],[LONGITUDE_P2]])-INT(ABS(FO_Candidato[[#This Row],[LONGITUDE_P2]])))*60)</f>
        <v>34</v>
      </c>
      <c r="AW252" s="73">
        <f t="shared" si="7"/>
        <v>21.37</v>
      </c>
      <c r="AX252" t="str">
        <f>SUBSTITUTE(TEXT(FO_Candidato[[#This Row],[LONGITUDE_P5]],"0,00"),",",".")</f>
        <v>21.37</v>
      </c>
      <c r="AY252" t="str">
        <f>FO_Candidato[[#This Row],[LONGITUDE_P3]]&amp;"°"&amp;FO_Candidato[[#This Row],[LONGITUDE_P4]]&amp;"'"&amp;FO_Candidato[[#This Row],[LONGITUDE - P6]]&amp;"""S"</f>
        <v>51°34'21.37"S</v>
      </c>
    </row>
    <row r="253" spans="1:51" x14ac:dyDescent="0.3">
      <c r="A253" t="s">
        <v>25584</v>
      </c>
      <c r="B253" t="s">
        <v>23809</v>
      </c>
      <c r="C253" t="s">
        <v>22169</v>
      </c>
      <c r="D253" t="s">
        <v>25585</v>
      </c>
      <c r="E253" t="s">
        <v>25585</v>
      </c>
      <c r="F253" t="s">
        <v>25586</v>
      </c>
      <c r="G253" t="s">
        <v>23889</v>
      </c>
      <c r="I253" t="s">
        <v>23813</v>
      </c>
      <c r="K253" t="s">
        <v>24117</v>
      </c>
      <c r="M253" t="s">
        <v>23835</v>
      </c>
      <c r="N253" t="s">
        <v>25399</v>
      </c>
      <c r="U253" t="s">
        <v>23823</v>
      </c>
      <c r="V253">
        <v>40</v>
      </c>
      <c r="W253">
        <v>-17949874</v>
      </c>
      <c r="X253">
        <v>-51635889</v>
      </c>
      <c r="Y253">
        <v>760</v>
      </c>
      <c r="Z253" t="s">
        <v>25587</v>
      </c>
      <c r="AB253" t="s">
        <v>23825</v>
      </c>
      <c r="AD253" t="s">
        <v>1491</v>
      </c>
      <c r="AH253" t="s">
        <v>25588</v>
      </c>
      <c r="AI253" t="s">
        <v>24041</v>
      </c>
      <c r="AJ253" t="s">
        <v>25574</v>
      </c>
      <c r="AK253">
        <v>75800000</v>
      </c>
      <c r="AL253">
        <f>VALUE(TRIM(FO_Candidato[[#This Row],[1.21 Latitude]]))</f>
        <v>-17949874</v>
      </c>
      <c r="AM253">
        <f>FO_Candidato[[#This Row],[LATITUDE_P1]]/1000000</f>
        <v>-17.949874000000001</v>
      </c>
      <c r="AN253">
        <f>INT(ABS(FO_Candidato[[#This Row],[LATITUDE_P2]]))</f>
        <v>17</v>
      </c>
      <c r="AO253">
        <f>INT((ABS(FO_Candidato[[#This Row],[LATITUDE_P2]])-INT(ABS(FO_Candidato[[#This Row],[LATITUDE_P2]])))*60)</f>
        <v>56</v>
      </c>
      <c r="AP253" s="73">
        <f t="shared" si="6"/>
        <v>59.55</v>
      </c>
      <c r="AQ253" t="str">
        <f>SUBSTITUTE(TEXT(FO_Candidato[[#This Row],[LATITUDE_P5]],"0,00"),",",".")</f>
        <v>59.55</v>
      </c>
      <c r="AR253" t="str">
        <f>FO_Candidato[[#This Row],[LATITUDE_P3]]&amp;"°"&amp;FO_Candidato[[#This Row],[LATITUDE_P4]]&amp;"'"&amp;FO_Candidato[[#This Row],[LATITUDE - P6]]&amp;"""S"</f>
        <v>17°56'59.55"S</v>
      </c>
      <c r="AS253">
        <f>VALUE(TRIM(FO_Candidato[[#This Row],[longitude]]))</f>
        <v>-51635889</v>
      </c>
      <c r="AT253">
        <f>FO_Candidato[[#This Row],[LONGITUDE_P1]]/1000000</f>
        <v>-51.635888999999999</v>
      </c>
      <c r="AU253">
        <f>INT(ABS(FO_Candidato[[#This Row],[LONGITUDE_P2]]))</f>
        <v>51</v>
      </c>
      <c r="AV253">
        <f>INT((ABS(FO_Candidato[[#This Row],[LONGITUDE_P2]])-INT(ABS(FO_Candidato[[#This Row],[LONGITUDE_P2]])))*60)</f>
        <v>38</v>
      </c>
      <c r="AW253" s="73">
        <f t="shared" si="7"/>
        <v>9.1999999999999993</v>
      </c>
      <c r="AX253" t="str">
        <f>SUBSTITUTE(TEXT(FO_Candidato[[#This Row],[LONGITUDE_P5]],"0,00"),",",".")</f>
        <v>9.20</v>
      </c>
      <c r="AY253" t="str">
        <f>FO_Candidato[[#This Row],[LONGITUDE_P3]]&amp;"°"&amp;FO_Candidato[[#This Row],[LONGITUDE_P4]]&amp;"'"&amp;FO_Candidato[[#This Row],[LONGITUDE - P6]]&amp;"""S"</f>
        <v>51°38'9.20"S</v>
      </c>
    </row>
    <row r="254" spans="1:51" x14ac:dyDescent="0.3">
      <c r="A254" t="s">
        <v>25589</v>
      </c>
      <c r="B254" t="s">
        <v>23809</v>
      </c>
      <c r="C254" t="s">
        <v>22169</v>
      </c>
      <c r="D254" t="s">
        <v>25590</v>
      </c>
      <c r="E254" t="s">
        <v>25590</v>
      </c>
      <c r="F254" t="s">
        <v>25591</v>
      </c>
      <c r="G254" t="s">
        <v>23889</v>
      </c>
      <c r="I254" t="s">
        <v>23813</v>
      </c>
      <c r="K254" t="s">
        <v>24547</v>
      </c>
      <c r="M254" t="s">
        <v>23835</v>
      </c>
      <c r="N254" t="s">
        <v>25399</v>
      </c>
      <c r="U254" t="s">
        <v>23823</v>
      </c>
      <c r="V254">
        <v>80</v>
      </c>
      <c r="W254">
        <v>-17933645</v>
      </c>
      <c r="X254">
        <v>-51677811</v>
      </c>
      <c r="Y254">
        <v>729</v>
      </c>
      <c r="Z254" t="s">
        <v>25592</v>
      </c>
      <c r="AB254" t="s">
        <v>23825</v>
      </c>
      <c r="AD254" t="s">
        <v>1491</v>
      </c>
      <c r="AH254" t="s">
        <v>25593</v>
      </c>
      <c r="AI254" t="s">
        <v>24041</v>
      </c>
      <c r="AJ254" t="s">
        <v>25402</v>
      </c>
      <c r="AL254">
        <f>VALUE(TRIM(FO_Candidato[[#This Row],[1.21 Latitude]]))</f>
        <v>-17933645</v>
      </c>
      <c r="AM254">
        <f>FO_Candidato[[#This Row],[LATITUDE_P1]]/1000000</f>
        <v>-17.933644999999999</v>
      </c>
      <c r="AN254">
        <f>INT(ABS(FO_Candidato[[#This Row],[LATITUDE_P2]]))</f>
        <v>17</v>
      </c>
      <c r="AO254">
        <f>INT((ABS(FO_Candidato[[#This Row],[LATITUDE_P2]])-INT(ABS(FO_Candidato[[#This Row],[LATITUDE_P2]])))*60)</f>
        <v>56</v>
      </c>
      <c r="AP254" s="73">
        <f t="shared" si="6"/>
        <v>1.1200000000000001</v>
      </c>
      <c r="AQ254" t="str">
        <f>SUBSTITUTE(TEXT(FO_Candidato[[#This Row],[LATITUDE_P5]],"0,00"),",",".")</f>
        <v>1.12</v>
      </c>
      <c r="AR254" t="str">
        <f>FO_Candidato[[#This Row],[LATITUDE_P3]]&amp;"°"&amp;FO_Candidato[[#This Row],[LATITUDE_P4]]&amp;"'"&amp;FO_Candidato[[#This Row],[LATITUDE - P6]]&amp;"""S"</f>
        <v>17°56'1.12"S</v>
      </c>
      <c r="AS254">
        <f>VALUE(TRIM(FO_Candidato[[#This Row],[longitude]]))</f>
        <v>-51677811</v>
      </c>
      <c r="AT254">
        <f>FO_Candidato[[#This Row],[LONGITUDE_P1]]/1000000</f>
        <v>-51.677810999999998</v>
      </c>
      <c r="AU254">
        <f>INT(ABS(FO_Candidato[[#This Row],[LONGITUDE_P2]]))</f>
        <v>51</v>
      </c>
      <c r="AV254">
        <f>INT((ABS(FO_Candidato[[#This Row],[LONGITUDE_P2]])-INT(ABS(FO_Candidato[[#This Row],[LONGITUDE_P2]])))*60)</f>
        <v>40</v>
      </c>
      <c r="AW254" s="73">
        <f t="shared" si="7"/>
        <v>40.119999999999997</v>
      </c>
      <c r="AX254" t="str">
        <f>SUBSTITUTE(TEXT(FO_Candidato[[#This Row],[LONGITUDE_P5]],"0,00"),",",".")</f>
        <v>40.12</v>
      </c>
      <c r="AY254" t="str">
        <f>FO_Candidato[[#This Row],[LONGITUDE_P3]]&amp;"°"&amp;FO_Candidato[[#This Row],[LONGITUDE_P4]]&amp;"'"&amp;FO_Candidato[[#This Row],[LONGITUDE - P6]]&amp;"""S"</f>
        <v>51°40'40.12"S</v>
      </c>
    </row>
    <row r="255" spans="1:51" x14ac:dyDescent="0.3">
      <c r="A255" t="s">
        <v>25594</v>
      </c>
      <c r="B255" t="s">
        <v>23809</v>
      </c>
      <c r="C255" t="s">
        <v>22169</v>
      </c>
      <c r="D255" t="s">
        <v>22427</v>
      </c>
      <c r="E255" t="s">
        <v>22427</v>
      </c>
      <c r="F255" t="s">
        <v>22429</v>
      </c>
      <c r="G255" t="s">
        <v>23889</v>
      </c>
      <c r="I255" t="s">
        <v>23813</v>
      </c>
      <c r="K255" t="s">
        <v>24547</v>
      </c>
      <c r="M255" t="s">
        <v>23835</v>
      </c>
      <c r="N255" t="s">
        <v>25595</v>
      </c>
      <c r="U255" t="s">
        <v>23823</v>
      </c>
      <c r="V255">
        <v>70</v>
      </c>
      <c r="W255">
        <v>-18962149</v>
      </c>
      <c r="X255">
        <v>-49589998</v>
      </c>
      <c r="Y255">
        <v>567</v>
      </c>
      <c r="Z255" t="s">
        <v>25596</v>
      </c>
      <c r="AB255" t="s">
        <v>23825</v>
      </c>
      <c r="AD255" t="s">
        <v>1491</v>
      </c>
      <c r="AH255" t="s">
        <v>25597</v>
      </c>
      <c r="AI255" t="s">
        <v>24061</v>
      </c>
      <c r="AJ255" t="s">
        <v>25598</v>
      </c>
      <c r="AL255">
        <f>VALUE(TRIM(FO_Candidato[[#This Row],[1.21 Latitude]]))</f>
        <v>-18962149</v>
      </c>
      <c r="AM255">
        <f>FO_Candidato[[#This Row],[LATITUDE_P1]]/1000000</f>
        <v>-18.962149</v>
      </c>
      <c r="AN255">
        <f>INT(ABS(FO_Candidato[[#This Row],[LATITUDE_P2]]))</f>
        <v>18</v>
      </c>
      <c r="AO255">
        <f>INT((ABS(FO_Candidato[[#This Row],[LATITUDE_P2]])-INT(ABS(FO_Candidato[[#This Row],[LATITUDE_P2]])))*60)</f>
        <v>57</v>
      </c>
      <c r="AP255" s="73">
        <f t="shared" si="6"/>
        <v>43.74</v>
      </c>
      <c r="AQ255" t="str">
        <f>SUBSTITUTE(TEXT(FO_Candidato[[#This Row],[LATITUDE_P5]],"0,00"),",",".")</f>
        <v>43.74</v>
      </c>
      <c r="AR255" t="str">
        <f>FO_Candidato[[#This Row],[LATITUDE_P3]]&amp;"°"&amp;FO_Candidato[[#This Row],[LATITUDE_P4]]&amp;"'"&amp;FO_Candidato[[#This Row],[LATITUDE - P6]]&amp;"""S"</f>
        <v>18°57'43.74"S</v>
      </c>
      <c r="AS255">
        <f>VALUE(TRIM(FO_Candidato[[#This Row],[longitude]]))</f>
        <v>-49589998</v>
      </c>
      <c r="AT255">
        <f>FO_Candidato[[#This Row],[LONGITUDE_P1]]/1000000</f>
        <v>-49.589998000000001</v>
      </c>
      <c r="AU255">
        <f>INT(ABS(FO_Candidato[[#This Row],[LONGITUDE_P2]]))</f>
        <v>49</v>
      </c>
      <c r="AV255">
        <f>INT((ABS(FO_Candidato[[#This Row],[LONGITUDE_P2]])-INT(ABS(FO_Candidato[[#This Row],[LONGITUDE_P2]])))*60)</f>
        <v>35</v>
      </c>
      <c r="AW255" s="73">
        <f t="shared" si="7"/>
        <v>23.99</v>
      </c>
      <c r="AX255" t="str">
        <f>SUBSTITUTE(TEXT(FO_Candidato[[#This Row],[LONGITUDE_P5]],"0,00"),",",".")</f>
        <v>23.99</v>
      </c>
      <c r="AY255" t="str">
        <f>FO_Candidato[[#This Row],[LONGITUDE_P3]]&amp;"°"&amp;FO_Candidato[[#This Row],[LONGITUDE_P4]]&amp;"'"&amp;FO_Candidato[[#This Row],[LONGITUDE - P6]]&amp;"""S"</f>
        <v>49°35'23.99"S</v>
      </c>
    </row>
    <row r="256" spans="1:51" x14ac:dyDescent="0.3">
      <c r="A256" t="s">
        <v>25599</v>
      </c>
      <c r="B256" t="s">
        <v>23809</v>
      </c>
      <c r="C256" t="s">
        <v>22169</v>
      </c>
      <c r="D256" t="s">
        <v>22166</v>
      </c>
      <c r="E256" t="s">
        <v>22166</v>
      </c>
      <c r="F256" t="s">
        <v>22168</v>
      </c>
      <c r="G256" t="s">
        <v>23889</v>
      </c>
      <c r="I256" t="s">
        <v>23813</v>
      </c>
      <c r="K256" t="s">
        <v>24547</v>
      </c>
      <c r="M256" t="s">
        <v>23835</v>
      </c>
      <c r="N256" t="s">
        <v>25399</v>
      </c>
      <c r="U256" t="s">
        <v>23823</v>
      </c>
      <c r="V256">
        <v>70</v>
      </c>
      <c r="W256">
        <v>-18956389</v>
      </c>
      <c r="X256">
        <v>-4973582</v>
      </c>
      <c r="Y256">
        <v>536</v>
      </c>
      <c r="Z256" t="s">
        <v>25600</v>
      </c>
      <c r="AB256" t="s">
        <v>23825</v>
      </c>
      <c r="AD256" t="s">
        <v>1491</v>
      </c>
      <c r="AH256" t="s">
        <v>25601</v>
      </c>
      <c r="AI256" t="s">
        <v>24061</v>
      </c>
      <c r="AJ256" t="s">
        <v>25602</v>
      </c>
      <c r="AL256">
        <f>VALUE(TRIM(FO_Candidato[[#This Row],[1.21 Latitude]]))</f>
        <v>-18956389</v>
      </c>
      <c r="AM256">
        <f>FO_Candidato[[#This Row],[LATITUDE_P1]]/1000000</f>
        <v>-18.956389000000001</v>
      </c>
      <c r="AN256">
        <f>INT(ABS(FO_Candidato[[#This Row],[LATITUDE_P2]]))</f>
        <v>18</v>
      </c>
      <c r="AO256">
        <f>INT((ABS(FO_Candidato[[#This Row],[LATITUDE_P2]])-INT(ABS(FO_Candidato[[#This Row],[LATITUDE_P2]])))*60)</f>
        <v>57</v>
      </c>
      <c r="AP256" s="73">
        <f t="shared" si="6"/>
        <v>23</v>
      </c>
      <c r="AQ256" t="str">
        <f>SUBSTITUTE(TEXT(FO_Candidato[[#This Row],[LATITUDE_P5]],"0,00"),",",".")</f>
        <v>23.00</v>
      </c>
      <c r="AR256" t="str">
        <f>FO_Candidato[[#This Row],[LATITUDE_P3]]&amp;"°"&amp;FO_Candidato[[#This Row],[LATITUDE_P4]]&amp;"'"&amp;FO_Candidato[[#This Row],[LATITUDE - P6]]&amp;"""S"</f>
        <v>18°57'23.00"S</v>
      </c>
      <c r="AS256">
        <f>VALUE(TRIM(FO_Candidato[[#This Row],[longitude]]))</f>
        <v>-4973582</v>
      </c>
      <c r="AT256">
        <f>FO_Candidato[[#This Row],[LONGITUDE_P1]]/1000000</f>
        <v>-4.9735820000000004</v>
      </c>
      <c r="AU256">
        <f>INT(ABS(FO_Candidato[[#This Row],[LONGITUDE_P2]]))</f>
        <v>4</v>
      </c>
      <c r="AV256">
        <f>INT((ABS(FO_Candidato[[#This Row],[LONGITUDE_P2]])-INT(ABS(FO_Candidato[[#This Row],[LONGITUDE_P2]])))*60)</f>
        <v>58</v>
      </c>
      <c r="AW256" s="73">
        <f t="shared" si="7"/>
        <v>24.9</v>
      </c>
      <c r="AX256" t="str">
        <f>SUBSTITUTE(TEXT(FO_Candidato[[#This Row],[LONGITUDE_P5]],"0,00"),",",".")</f>
        <v>24.90</v>
      </c>
      <c r="AY256" t="str">
        <f>FO_Candidato[[#This Row],[LONGITUDE_P3]]&amp;"°"&amp;FO_Candidato[[#This Row],[LONGITUDE_P4]]&amp;"'"&amp;FO_Candidato[[#This Row],[LONGITUDE - P6]]&amp;"""S"</f>
        <v>4°58'24.90"S</v>
      </c>
    </row>
    <row r="257" spans="1:51" x14ac:dyDescent="0.3">
      <c r="A257" t="s">
        <v>25603</v>
      </c>
      <c r="B257" t="s">
        <v>23809</v>
      </c>
      <c r="C257" t="s">
        <v>2044</v>
      </c>
      <c r="D257" t="s">
        <v>4694</v>
      </c>
      <c r="E257" t="s">
        <v>4694</v>
      </c>
      <c r="F257" t="s">
        <v>4695</v>
      </c>
      <c r="G257" t="s">
        <v>23889</v>
      </c>
      <c r="I257" t="s">
        <v>23813</v>
      </c>
      <c r="K257" t="s">
        <v>25604</v>
      </c>
      <c r="M257" t="s">
        <v>23835</v>
      </c>
      <c r="N257" t="s">
        <v>2044</v>
      </c>
      <c r="U257" t="s">
        <v>23823</v>
      </c>
      <c r="V257">
        <v>70</v>
      </c>
      <c r="W257">
        <v>-20572993</v>
      </c>
      <c r="X257">
        <v>-52477872</v>
      </c>
      <c r="Y257">
        <v>365</v>
      </c>
      <c r="Z257" t="s">
        <v>25605</v>
      </c>
      <c r="AB257" t="s">
        <v>23825</v>
      </c>
      <c r="AD257" t="s">
        <v>1491</v>
      </c>
      <c r="AH257" t="s">
        <v>25606</v>
      </c>
      <c r="AI257" t="s">
        <v>24270</v>
      </c>
      <c r="AJ257" t="s">
        <v>4697</v>
      </c>
      <c r="AK257">
        <v>79656000</v>
      </c>
      <c r="AL257">
        <f>VALUE(TRIM(FO_Candidato[[#This Row],[1.21 Latitude]]))</f>
        <v>-20572993</v>
      </c>
      <c r="AM257">
        <f>FO_Candidato[[#This Row],[LATITUDE_P1]]/1000000</f>
        <v>-20.572993</v>
      </c>
      <c r="AN257">
        <f>INT(ABS(FO_Candidato[[#This Row],[LATITUDE_P2]]))</f>
        <v>20</v>
      </c>
      <c r="AO257">
        <f>INT((ABS(FO_Candidato[[#This Row],[LATITUDE_P2]])-INT(ABS(FO_Candidato[[#This Row],[LATITUDE_P2]])))*60)</f>
        <v>34</v>
      </c>
      <c r="AP257" s="73">
        <f t="shared" si="6"/>
        <v>22.77</v>
      </c>
      <c r="AQ257" t="str">
        <f>SUBSTITUTE(TEXT(FO_Candidato[[#This Row],[LATITUDE_P5]],"0,00"),",",".")</f>
        <v>22.77</v>
      </c>
      <c r="AR257" t="str">
        <f>FO_Candidato[[#This Row],[LATITUDE_P3]]&amp;"°"&amp;FO_Candidato[[#This Row],[LATITUDE_P4]]&amp;"'"&amp;FO_Candidato[[#This Row],[LATITUDE - P6]]&amp;"""S"</f>
        <v>20°34'22.77"S</v>
      </c>
      <c r="AS257">
        <f>VALUE(TRIM(FO_Candidato[[#This Row],[longitude]]))</f>
        <v>-52477872</v>
      </c>
      <c r="AT257">
        <f>FO_Candidato[[#This Row],[LONGITUDE_P1]]/1000000</f>
        <v>-52.477871999999998</v>
      </c>
      <c r="AU257">
        <f>INT(ABS(FO_Candidato[[#This Row],[LONGITUDE_P2]]))</f>
        <v>52</v>
      </c>
      <c r="AV257">
        <f>INT((ABS(FO_Candidato[[#This Row],[LONGITUDE_P2]])-INT(ABS(FO_Candidato[[#This Row],[LONGITUDE_P2]])))*60)</f>
        <v>28</v>
      </c>
      <c r="AW257" s="73">
        <f t="shared" si="7"/>
        <v>40.340000000000003</v>
      </c>
      <c r="AX257" t="str">
        <f>SUBSTITUTE(TEXT(FO_Candidato[[#This Row],[LONGITUDE_P5]],"0,00"),",",".")</f>
        <v>40.34</v>
      </c>
      <c r="AY257" t="str">
        <f>FO_Candidato[[#This Row],[LONGITUDE_P3]]&amp;"°"&amp;FO_Candidato[[#This Row],[LONGITUDE_P4]]&amp;"'"&amp;FO_Candidato[[#This Row],[LONGITUDE - P6]]&amp;"""S"</f>
        <v>52°28'40.34"S</v>
      </c>
    </row>
    <row r="258" spans="1:51" x14ac:dyDescent="0.3">
      <c r="A258" t="s">
        <v>25607</v>
      </c>
      <c r="B258" t="s">
        <v>23809</v>
      </c>
      <c r="C258" t="s">
        <v>2044</v>
      </c>
      <c r="D258" t="s">
        <v>8092</v>
      </c>
      <c r="E258" t="s">
        <v>8092</v>
      </c>
      <c r="F258" t="s">
        <v>8093</v>
      </c>
      <c r="G258" t="s">
        <v>23889</v>
      </c>
      <c r="I258" t="s">
        <v>23813</v>
      </c>
      <c r="K258" t="s">
        <v>25608</v>
      </c>
      <c r="M258" t="s">
        <v>23835</v>
      </c>
      <c r="U258" t="s">
        <v>23823</v>
      </c>
      <c r="V258">
        <v>60</v>
      </c>
      <c r="W258">
        <v>-20729136</v>
      </c>
      <c r="X258">
        <v>-52123673</v>
      </c>
      <c r="Y258">
        <v>374</v>
      </c>
      <c r="Z258" t="s">
        <v>25609</v>
      </c>
      <c r="AB258" t="s">
        <v>23825</v>
      </c>
      <c r="AD258" t="s">
        <v>1491</v>
      </c>
      <c r="AF258" t="s">
        <v>2044</v>
      </c>
      <c r="AH258" t="s">
        <v>25610</v>
      </c>
      <c r="AI258" t="s">
        <v>24270</v>
      </c>
      <c r="AJ258" t="s">
        <v>4697</v>
      </c>
      <c r="AK258">
        <v>79654000</v>
      </c>
      <c r="AL258">
        <f>VALUE(TRIM(FO_Candidato[[#This Row],[1.21 Latitude]]))</f>
        <v>-20729136</v>
      </c>
      <c r="AM258">
        <f>FO_Candidato[[#This Row],[LATITUDE_P1]]/1000000</f>
        <v>-20.729136</v>
      </c>
      <c r="AN258">
        <f>INT(ABS(FO_Candidato[[#This Row],[LATITUDE_P2]]))</f>
        <v>20</v>
      </c>
      <c r="AO258">
        <f>INT((ABS(FO_Candidato[[#This Row],[LATITUDE_P2]])-INT(ABS(FO_Candidato[[#This Row],[LATITUDE_P2]])))*60)</f>
        <v>43</v>
      </c>
      <c r="AP258" s="73">
        <f t="shared" ref="AP258:AP321" si="8">ROUND(MOD(ABS(AL258/1000000)*3600,60),2)</f>
        <v>44.89</v>
      </c>
      <c r="AQ258" t="str">
        <f>SUBSTITUTE(TEXT(FO_Candidato[[#This Row],[LATITUDE_P5]],"0,00"),",",".")</f>
        <v>44.89</v>
      </c>
      <c r="AR258" t="str">
        <f>FO_Candidato[[#This Row],[LATITUDE_P3]]&amp;"°"&amp;FO_Candidato[[#This Row],[LATITUDE_P4]]&amp;"'"&amp;FO_Candidato[[#This Row],[LATITUDE - P6]]&amp;"""S"</f>
        <v>20°43'44.89"S</v>
      </c>
      <c r="AS258">
        <f>VALUE(TRIM(FO_Candidato[[#This Row],[longitude]]))</f>
        <v>-52123673</v>
      </c>
      <c r="AT258">
        <f>FO_Candidato[[#This Row],[LONGITUDE_P1]]/1000000</f>
        <v>-52.123672999999997</v>
      </c>
      <c r="AU258">
        <f>INT(ABS(FO_Candidato[[#This Row],[LONGITUDE_P2]]))</f>
        <v>52</v>
      </c>
      <c r="AV258">
        <f>INT((ABS(FO_Candidato[[#This Row],[LONGITUDE_P2]])-INT(ABS(FO_Candidato[[#This Row],[LONGITUDE_P2]])))*60)</f>
        <v>7</v>
      </c>
      <c r="AW258" s="73">
        <f t="shared" ref="AW258:AW321" si="9">ROUND(MOD(ABS(AS258/1000000)*3600,60),2)</f>
        <v>25.22</v>
      </c>
      <c r="AX258" t="str">
        <f>SUBSTITUTE(TEXT(FO_Candidato[[#This Row],[LONGITUDE_P5]],"0,00"),",",".")</f>
        <v>25.22</v>
      </c>
      <c r="AY258" t="str">
        <f>FO_Candidato[[#This Row],[LONGITUDE_P3]]&amp;"°"&amp;FO_Candidato[[#This Row],[LONGITUDE_P4]]&amp;"'"&amp;FO_Candidato[[#This Row],[LONGITUDE - P6]]&amp;"""S"</f>
        <v>52°7'25.22"S</v>
      </c>
    </row>
    <row r="259" spans="1:51" x14ac:dyDescent="0.3">
      <c r="A259" t="s">
        <v>25611</v>
      </c>
      <c r="B259" t="s">
        <v>23809</v>
      </c>
      <c r="C259" t="s">
        <v>22159</v>
      </c>
      <c r="D259" t="s">
        <v>25612</v>
      </c>
      <c r="E259" t="s">
        <v>25612</v>
      </c>
      <c r="F259" t="s">
        <v>25613</v>
      </c>
      <c r="G259" t="s">
        <v>23889</v>
      </c>
      <c r="I259" t="s">
        <v>23813</v>
      </c>
      <c r="K259" t="s">
        <v>24547</v>
      </c>
      <c r="M259" t="s">
        <v>23835</v>
      </c>
      <c r="N259" t="s">
        <v>24039</v>
      </c>
      <c r="U259" t="s">
        <v>23823</v>
      </c>
      <c r="V259">
        <v>60</v>
      </c>
      <c r="W259">
        <v>-18739199</v>
      </c>
      <c r="X259">
        <v>-48228335</v>
      </c>
      <c r="Y259">
        <v>746</v>
      </c>
      <c r="Z259" t="s">
        <v>25614</v>
      </c>
      <c r="AB259" t="s">
        <v>23825</v>
      </c>
      <c r="AD259" t="s">
        <v>1491</v>
      </c>
      <c r="AH259" t="s">
        <v>25615</v>
      </c>
      <c r="AI259" t="s">
        <v>24061</v>
      </c>
      <c r="AJ259" t="s">
        <v>25616</v>
      </c>
      <c r="AL259">
        <f>VALUE(TRIM(FO_Candidato[[#This Row],[1.21 Latitude]]))</f>
        <v>-18739199</v>
      </c>
      <c r="AM259">
        <f>FO_Candidato[[#This Row],[LATITUDE_P1]]/1000000</f>
        <v>-18.739198999999999</v>
      </c>
      <c r="AN259">
        <f>INT(ABS(FO_Candidato[[#This Row],[LATITUDE_P2]]))</f>
        <v>18</v>
      </c>
      <c r="AO259">
        <f>INT((ABS(FO_Candidato[[#This Row],[LATITUDE_P2]])-INT(ABS(FO_Candidato[[#This Row],[LATITUDE_P2]])))*60)</f>
        <v>44</v>
      </c>
      <c r="AP259" s="73">
        <f t="shared" si="8"/>
        <v>21.12</v>
      </c>
      <c r="AQ259" t="str">
        <f>SUBSTITUTE(TEXT(FO_Candidato[[#This Row],[LATITUDE_P5]],"0,00"),",",".")</f>
        <v>21.12</v>
      </c>
      <c r="AR259" t="str">
        <f>FO_Candidato[[#This Row],[LATITUDE_P3]]&amp;"°"&amp;FO_Candidato[[#This Row],[LATITUDE_P4]]&amp;"'"&amp;FO_Candidato[[#This Row],[LATITUDE - P6]]&amp;"""S"</f>
        <v>18°44'21.12"S</v>
      </c>
      <c r="AS259">
        <f>VALUE(TRIM(FO_Candidato[[#This Row],[longitude]]))</f>
        <v>-48228335</v>
      </c>
      <c r="AT259">
        <f>FO_Candidato[[#This Row],[LONGITUDE_P1]]/1000000</f>
        <v>-48.228335000000001</v>
      </c>
      <c r="AU259">
        <f>INT(ABS(FO_Candidato[[#This Row],[LONGITUDE_P2]]))</f>
        <v>48</v>
      </c>
      <c r="AV259">
        <f>INT((ABS(FO_Candidato[[#This Row],[LONGITUDE_P2]])-INT(ABS(FO_Candidato[[#This Row],[LONGITUDE_P2]])))*60)</f>
        <v>13</v>
      </c>
      <c r="AW259" s="73">
        <f t="shared" si="9"/>
        <v>42.01</v>
      </c>
      <c r="AX259" t="str">
        <f>SUBSTITUTE(TEXT(FO_Candidato[[#This Row],[LONGITUDE_P5]],"0,00"),",",".")</f>
        <v>42.01</v>
      </c>
      <c r="AY259" t="str">
        <f>FO_Candidato[[#This Row],[LONGITUDE_P3]]&amp;"°"&amp;FO_Candidato[[#This Row],[LONGITUDE_P4]]&amp;"'"&amp;FO_Candidato[[#This Row],[LONGITUDE - P6]]&amp;"""S"</f>
        <v>48°13'42.01"S</v>
      </c>
    </row>
    <row r="260" spans="1:51" x14ac:dyDescent="0.3">
      <c r="A260" t="s">
        <v>25617</v>
      </c>
      <c r="B260" t="s">
        <v>23809</v>
      </c>
      <c r="C260" t="s">
        <v>2044</v>
      </c>
      <c r="D260" t="s">
        <v>4699</v>
      </c>
      <c r="E260" t="s">
        <v>4699</v>
      </c>
      <c r="F260" t="s">
        <v>4700</v>
      </c>
      <c r="G260" t="s">
        <v>23889</v>
      </c>
      <c r="I260" t="s">
        <v>23813</v>
      </c>
      <c r="K260" t="s">
        <v>25604</v>
      </c>
      <c r="M260" t="s">
        <v>23835</v>
      </c>
      <c r="N260" t="s">
        <v>2044</v>
      </c>
      <c r="U260" t="s">
        <v>23823</v>
      </c>
      <c r="V260">
        <v>60</v>
      </c>
      <c r="W260">
        <v>-20613128</v>
      </c>
      <c r="X260">
        <v>-5238769</v>
      </c>
      <c r="Y260">
        <v>406</v>
      </c>
      <c r="Z260" t="s">
        <v>25618</v>
      </c>
      <c r="AB260" t="s">
        <v>23825</v>
      </c>
      <c r="AD260" t="s">
        <v>1491</v>
      </c>
      <c r="AH260" t="s">
        <v>25619</v>
      </c>
      <c r="AI260" t="s">
        <v>24270</v>
      </c>
      <c r="AJ260" t="s">
        <v>4697</v>
      </c>
      <c r="AK260">
        <v>79656000</v>
      </c>
      <c r="AL260">
        <f>VALUE(TRIM(FO_Candidato[[#This Row],[1.21 Latitude]]))</f>
        <v>-20613128</v>
      </c>
      <c r="AM260">
        <f>FO_Candidato[[#This Row],[LATITUDE_P1]]/1000000</f>
        <v>-20.613128</v>
      </c>
      <c r="AN260">
        <f>INT(ABS(FO_Candidato[[#This Row],[LATITUDE_P2]]))</f>
        <v>20</v>
      </c>
      <c r="AO260">
        <f>INT((ABS(FO_Candidato[[#This Row],[LATITUDE_P2]])-INT(ABS(FO_Candidato[[#This Row],[LATITUDE_P2]])))*60)</f>
        <v>36</v>
      </c>
      <c r="AP260" s="73">
        <f t="shared" si="8"/>
        <v>47.26</v>
      </c>
      <c r="AQ260" t="str">
        <f>SUBSTITUTE(TEXT(FO_Candidato[[#This Row],[LATITUDE_P5]],"0,00"),",",".")</f>
        <v>47.26</v>
      </c>
      <c r="AR260" t="str">
        <f>FO_Candidato[[#This Row],[LATITUDE_P3]]&amp;"°"&amp;FO_Candidato[[#This Row],[LATITUDE_P4]]&amp;"'"&amp;FO_Candidato[[#This Row],[LATITUDE - P6]]&amp;"""S"</f>
        <v>20°36'47.26"S</v>
      </c>
      <c r="AS260">
        <f>VALUE(TRIM(FO_Candidato[[#This Row],[longitude]]))</f>
        <v>-5238769</v>
      </c>
      <c r="AT260">
        <f>FO_Candidato[[#This Row],[LONGITUDE_P1]]/1000000</f>
        <v>-5.2387689999999996</v>
      </c>
      <c r="AU260">
        <f>INT(ABS(FO_Candidato[[#This Row],[LONGITUDE_P2]]))</f>
        <v>5</v>
      </c>
      <c r="AV260">
        <f>INT((ABS(FO_Candidato[[#This Row],[LONGITUDE_P2]])-INT(ABS(FO_Candidato[[#This Row],[LONGITUDE_P2]])))*60)</f>
        <v>14</v>
      </c>
      <c r="AW260" s="73">
        <f t="shared" si="9"/>
        <v>19.57</v>
      </c>
      <c r="AX260" t="str">
        <f>SUBSTITUTE(TEXT(FO_Candidato[[#This Row],[LONGITUDE_P5]],"0,00"),",",".")</f>
        <v>19.57</v>
      </c>
      <c r="AY260" t="str">
        <f>FO_Candidato[[#This Row],[LONGITUDE_P3]]&amp;"°"&amp;FO_Candidato[[#This Row],[LONGITUDE_P4]]&amp;"'"&amp;FO_Candidato[[#This Row],[LONGITUDE - P6]]&amp;"""S"</f>
        <v>5°14'19.57"S</v>
      </c>
    </row>
    <row r="261" spans="1:51" x14ac:dyDescent="0.3">
      <c r="A261" t="s">
        <v>25620</v>
      </c>
      <c r="B261" t="s">
        <v>23809</v>
      </c>
      <c r="C261" t="s">
        <v>2044</v>
      </c>
      <c r="D261" t="s">
        <v>8037</v>
      </c>
      <c r="E261" t="s">
        <v>8037</v>
      </c>
      <c r="F261" t="s">
        <v>8038</v>
      </c>
      <c r="G261" t="s">
        <v>23889</v>
      </c>
      <c r="I261" t="s">
        <v>23813</v>
      </c>
      <c r="K261" t="s">
        <v>24074</v>
      </c>
      <c r="M261" t="s">
        <v>23835</v>
      </c>
      <c r="N261" t="s">
        <v>24267</v>
      </c>
      <c r="U261" t="s">
        <v>23823</v>
      </c>
      <c r="V261">
        <v>70</v>
      </c>
      <c r="W261">
        <v>-20427747</v>
      </c>
      <c r="X261">
        <v>-53842245</v>
      </c>
      <c r="Y261">
        <v>464</v>
      </c>
      <c r="Z261" t="s">
        <v>25621</v>
      </c>
      <c r="AB261" t="s">
        <v>23825</v>
      </c>
      <c r="AD261" t="s">
        <v>1491</v>
      </c>
      <c r="AH261" t="s">
        <v>25622</v>
      </c>
      <c r="AI261" t="s">
        <v>24270</v>
      </c>
      <c r="AJ261" t="s">
        <v>25078</v>
      </c>
      <c r="AL261">
        <f>VALUE(TRIM(FO_Candidato[[#This Row],[1.21 Latitude]]))</f>
        <v>-20427747</v>
      </c>
      <c r="AM261">
        <f>FO_Candidato[[#This Row],[LATITUDE_P1]]/1000000</f>
        <v>-20.427747</v>
      </c>
      <c r="AN261">
        <f>INT(ABS(FO_Candidato[[#This Row],[LATITUDE_P2]]))</f>
        <v>20</v>
      </c>
      <c r="AO261">
        <f>INT((ABS(FO_Candidato[[#This Row],[LATITUDE_P2]])-INT(ABS(FO_Candidato[[#This Row],[LATITUDE_P2]])))*60)</f>
        <v>25</v>
      </c>
      <c r="AP261" s="73">
        <f t="shared" si="8"/>
        <v>39.89</v>
      </c>
      <c r="AQ261" t="str">
        <f>SUBSTITUTE(TEXT(FO_Candidato[[#This Row],[LATITUDE_P5]],"0,00"),",",".")</f>
        <v>39.89</v>
      </c>
      <c r="AR261" t="str">
        <f>FO_Candidato[[#This Row],[LATITUDE_P3]]&amp;"°"&amp;FO_Candidato[[#This Row],[LATITUDE_P4]]&amp;"'"&amp;FO_Candidato[[#This Row],[LATITUDE - P6]]&amp;"""S"</f>
        <v>20°25'39.89"S</v>
      </c>
      <c r="AS261">
        <f>VALUE(TRIM(FO_Candidato[[#This Row],[longitude]]))</f>
        <v>-53842245</v>
      </c>
      <c r="AT261">
        <f>FO_Candidato[[#This Row],[LONGITUDE_P1]]/1000000</f>
        <v>-53.842244999999998</v>
      </c>
      <c r="AU261">
        <f>INT(ABS(FO_Candidato[[#This Row],[LONGITUDE_P2]]))</f>
        <v>53</v>
      </c>
      <c r="AV261">
        <f>INT((ABS(FO_Candidato[[#This Row],[LONGITUDE_P2]])-INT(ABS(FO_Candidato[[#This Row],[LONGITUDE_P2]])))*60)</f>
        <v>50</v>
      </c>
      <c r="AW261" s="73">
        <f t="shared" si="9"/>
        <v>32.08</v>
      </c>
      <c r="AX261" t="str">
        <f>SUBSTITUTE(TEXT(FO_Candidato[[#This Row],[LONGITUDE_P5]],"0,00"),",",".")</f>
        <v>32.08</v>
      </c>
      <c r="AY261" t="str">
        <f>FO_Candidato[[#This Row],[LONGITUDE_P3]]&amp;"°"&amp;FO_Candidato[[#This Row],[LONGITUDE_P4]]&amp;"'"&amp;FO_Candidato[[#This Row],[LONGITUDE - P6]]&amp;"""S"</f>
        <v>53°50'32.08"S</v>
      </c>
    </row>
    <row r="262" spans="1:51" x14ac:dyDescent="0.3">
      <c r="A262" t="s">
        <v>25623</v>
      </c>
      <c r="B262" t="s">
        <v>23809</v>
      </c>
      <c r="C262" t="s">
        <v>2044</v>
      </c>
      <c r="D262" t="s">
        <v>4645</v>
      </c>
      <c r="E262" t="s">
        <v>4645</v>
      </c>
      <c r="F262" t="s">
        <v>4646</v>
      </c>
      <c r="G262" t="s">
        <v>23889</v>
      </c>
      <c r="I262" t="s">
        <v>23813</v>
      </c>
      <c r="K262" t="s">
        <v>24020</v>
      </c>
      <c r="M262" t="s">
        <v>23835</v>
      </c>
      <c r="N262" t="s">
        <v>2044</v>
      </c>
      <c r="U262" t="s">
        <v>23823</v>
      </c>
      <c r="V262">
        <v>60</v>
      </c>
      <c r="W262">
        <v>-20454016</v>
      </c>
      <c r="X262">
        <v>-53341538</v>
      </c>
      <c r="Y262">
        <v>445</v>
      </c>
      <c r="Z262" t="s">
        <v>25624</v>
      </c>
      <c r="AB262" t="s">
        <v>23825</v>
      </c>
      <c r="AD262" t="s">
        <v>1491</v>
      </c>
      <c r="AH262" t="s">
        <v>25625</v>
      </c>
      <c r="AI262" t="s">
        <v>24270</v>
      </c>
      <c r="AJ262" t="s">
        <v>2685</v>
      </c>
      <c r="AK262">
        <v>79180000</v>
      </c>
      <c r="AL262">
        <f>VALUE(TRIM(FO_Candidato[[#This Row],[1.21 Latitude]]))</f>
        <v>-20454016</v>
      </c>
      <c r="AM262">
        <f>FO_Candidato[[#This Row],[LATITUDE_P1]]/1000000</f>
        <v>-20.454015999999999</v>
      </c>
      <c r="AN262">
        <f>INT(ABS(FO_Candidato[[#This Row],[LATITUDE_P2]]))</f>
        <v>20</v>
      </c>
      <c r="AO262">
        <f>INT((ABS(FO_Candidato[[#This Row],[LATITUDE_P2]])-INT(ABS(FO_Candidato[[#This Row],[LATITUDE_P2]])))*60)</f>
        <v>27</v>
      </c>
      <c r="AP262" s="73">
        <f t="shared" si="8"/>
        <v>14.46</v>
      </c>
      <c r="AQ262" t="str">
        <f>SUBSTITUTE(TEXT(FO_Candidato[[#This Row],[LATITUDE_P5]],"0,00"),",",".")</f>
        <v>14.46</v>
      </c>
      <c r="AR262" t="str">
        <f>FO_Candidato[[#This Row],[LATITUDE_P3]]&amp;"°"&amp;FO_Candidato[[#This Row],[LATITUDE_P4]]&amp;"'"&amp;FO_Candidato[[#This Row],[LATITUDE - P6]]&amp;"""S"</f>
        <v>20°27'14.46"S</v>
      </c>
      <c r="AS262">
        <f>VALUE(TRIM(FO_Candidato[[#This Row],[longitude]]))</f>
        <v>-53341538</v>
      </c>
      <c r="AT262">
        <f>FO_Candidato[[#This Row],[LONGITUDE_P1]]/1000000</f>
        <v>-53.341538</v>
      </c>
      <c r="AU262">
        <f>INT(ABS(FO_Candidato[[#This Row],[LONGITUDE_P2]]))</f>
        <v>53</v>
      </c>
      <c r="AV262">
        <f>INT((ABS(FO_Candidato[[#This Row],[LONGITUDE_P2]])-INT(ABS(FO_Candidato[[#This Row],[LONGITUDE_P2]])))*60)</f>
        <v>20</v>
      </c>
      <c r="AW262" s="73">
        <f t="shared" si="9"/>
        <v>29.54</v>
      </c>
      <c r="AX262" t="str">
        <f>SUBSTITUTE(TEXT(FO_Candidato[[#This Row],[LONGITUDE_P5]],"0,00"),",",".")</f>
        <v>29.54</v>
      </c>
      <c r="AY262" t="str">
        <f>FO_Candidato[[#This Row],[LONGITUDE_P3]]&amp;"°"&amp;FO_Candidato[[#This Row],[LONGITUDE_P4]]&amp;"'"&amp;FO_Candidato[[#This Row],[LONGITUDE - P6]]&amp;"""S"</f>
        <v>53°20'29.54"S</v>
      </c>
    </row>
    <row r="263" spans="1:51" x14ac:dyDescent="0.3">
      <c r="A263" t="s">
        <v>25626</v>
      </c>
      <c r="B263" t="s">
        <v>23809</v>
      </c>
      <c r="C263" t="s">
        <v>2044</v>
      </c>
      <c r="D263" t="s">
        <v>23244</v>
      </c>
      <c r="E263" t="s">
        <v>23244</v>
      </c>
      <c r="F263" t="s">
        <v>23246</v>
      </c>
      <c r="G263" t="s">
        <v>23889</v>
      </c>
      <c r="I263" t="s">
        <v>23813</v>
      </c>
      <c r="K263" t="s">
        <v>24020</v>
      </c>
      <c r="M263" t="s">
        <v>23835</v>
      </c>
      <c r="N263" t="s">
        <v>2044</v>
      </c>
      <c r="U263" t="s">
        <v>23823</v>
      </c>
      <c r="V263">
        <v>70</v>
      </c>
      <c r="W263">
        <v>-20414119</v>
      </c>
      <c r="X263">
        <v>-53229346</v>
      </c>
      <c r="Y263">
        <v>441</v>
      </c>
      <c r="Z263" t="s">
        <v>25627</v>
      </c>
      <c r="AB263" t="s">
        <v>23825</v>
      </c>
      <c r="AD263" t="s">
        <v>1491</v>
      </c>
      <c r="AH263" t="s">
        <v>25628</v>
      </c>
      <c r="AI263" t="s">
        <v>24270</v>
      </c>
      <c r="AJ263" t="s">
        <v>2685</v>
      </c>
      <c r="AK263">
        <v>79180000</v>
      </c>
      <c r="AL263">
        <f>VALUE(TRIM(FO_Candidato[[#This Row],[1.21 Latitude]]))</f>
        <v>-20414119</v>
      </c>
      <c r="AM263">
        <f>FO_Candidato[[#This Row],[LATITUDE_P1]]/1000000</f>
        <v>-20.414118999999999</v>
      </c>
      <c r="AN263">
        <f>INT(ABS(FO_Candidato[[#This Row],[LATITUDE_P2]]))</f>
        <v>20</v>
      </c>
      <c r="AO263">
        <f>INT((ABS(FO_Candidato[[#This Row],[LATITUDE_P2]])-INT(ABS(FO_Candidato[[#This Row],[LATITUDE_P2]])))*60)</f>
        <v>24</v>
      </c>
      <c r="AP263" s="73">
        <f t="shared" si="8"/>
        <v>50.83</v>
      </c>
      <c r="AQ263" t="str">
        <f>SUBSTITUTE(TEXT(FO_Candidato[[#This Row],[LATITUDE_P5]],"0,00"),",",".")</f>
        <v>50.83</v>
      </c>
      <c r="AR263" t="str">
        <f>FO_Candidato[[#This Row],[LATITUDE_P3]]&amp;"°"&amp;FO_Candidato[[#This Row],[LATITUDE_P4]]&amp;"'"&amp;FO_Candidato[[#This Row],[LATITUDE - P6]]&amp;"""S"</f>
        <v>20°24'50.83"S</v>
      </c>
      <c r="AS263">
        <f>VALUE(TRIM(FO_Candidato[[#This Row],[longitude]]))</f>
        <v>-53229346</v>
      </c>
      <c r="AT263">
        <f>FO_Candidato[[#This Row],[LONGITUDE_P1]]/1000000</f>
        <v>-53.229346</v>
      </c>
      <c r="AU263">
        <f>INT(ABS(FO_Candidato[[#This Row],[LONGITUDE_P2]]))</f>
        <v>53</v>
      </c>
      <c r="AV263">
        <f>INT((ABS(FO_Candidato[[#This Row],[LONGITUDE_P2]])-INT(ABS(FO_Candidato[[#This Row],[LONGITUDE_P2]])))*60)</f>
        <v>13</v>
      </c>
      <c r="AW263" s="73">
        <f t="shared" si="9"/>
        <v>45.65</v>
      </c>
      <c r="AX263" t="str">
        <f>SUBSTITUTE(TEXT(FO_Candidato[[#This Row],[LONGITUDE_P5]],"0,00"),",",".")</f>
        <v>45.65</v>
      </c>
      <c r="AY263" t="str">
        <f>FO_Candidato[[#This Row],[LONGITUDE_P3]]&amp;"°"&amp;FO_Candidato[[#This Row],[LONGITUDE_P4]]&amp;"'"&amp;FO_Candidato[[#This Row],[LONGITUDE - P6]]&amp;"""S"</f>
        <v>53°13'45.65"S</v>
      </c>
    </row>
    <row r="264" spans="1:51" x14ac:dyDescent="0.3">
      <c r="A264" t="s">
        <v>25629</v>
      </c>
      <c r="B264" t="s">
        <v>23809</v>
      </c>
      <c r="C264" t="s">
        <v>2044</v>
      </c>
      <c r="D264" t="s">
        <v>4649</v>
      </c>
      <c r="E264" t="s">
        <v>4649</v>
      </c>
      <c r="F264" t="s">
        <v>4650</v>
      </c>
      <c r="G264" t="s">
        <v>23889</v>
      </c>
      <c r="I264" t="s">
        <v>23813</v>
      </c>
      <c r="K264" t="s">
        <v>24020</v>
      </c>
      <c r="M264" t="s">
        <v>23835</v>
      </c>
      <c r="N264" t="s">
        <v>2044</v>
      </c>
      <c r="U264" t="s">
        <v>23823</v>
      </c>
      <c r="V264">
        <v>60</v>
      </c>
      <c r="W264">
        <v>-20445649</v>
      </c>
      <c r="X264">
        <v>-5305538</v>
      </c>
      <c r="Y264">
        <v>350</v>
      </c>
      <c r="Z264" t="s">
        <v>25630</v>
      </c>
      <c r="AB264" t="s">
        <v>23825</v>
      </c>
      <c r="AD264" t="s">
        <v>1491</v>
      </c>
      <c r="AH264" t="s">
        <v>25631</v>
      </c>
      <c r="AI264" t="s">
        <v>24270</v>
      </c>
      <c r="AJ264" t="s">
        <v>2685</v>
      </c>
      <c r="AK264">
        <v>79180000</v>
      </c>
      <c r="AL264">
        <f>VALUE(TRIM(FO_Candidato[[#This Row],[1.21 Latitude]]))</f>
        <v>-20445649</v>
      </c>
      <c r="AM264">
        <f>FO_Candidato[[#This Row],[LATITUDE_P1]]/1000000</f>
        <v>-20.445649</v>
      </c>
      <c r="AN264">
        <f>INT(ABS(FO_Candidato[[#This Row],[LATITUDE_P2]]))</f>
        <v>20</v>
      </c>
      <c r="AO264">
        <f>INT((ABS(FO_Candidato[[#This Row],[LATITUDE_P2]])-INT(ABS(FO_Candidato[[#This Row],[LATITUDE_P2]])))*60)</f>
        <v>26</v>
      </c>
      <c r="AP264" s="73">
        <f t="shared" si="8"/>
        <v>44.34</v>
      </c>
      <c r="AQ264" t="str">
        <f>SUBSTITUTE(TEXT(FO_Candidato[[#This Row],[LATITUDE_P5]],"0,00"),",",".")</f>
        <v>44.34</v>
      </c>
      <c r="AR264" t="str">
        <f>FO_Candidato[[#This Row],[LATITUDE_P3]]&amp;"°"&amp;FO_Candidato[[#This Row],[LATITUDE_P4]]&amp;"'"&amp;FO_Candidato[[#This Row],[LATITUDE - P6]]&amp;"""S"</f>
        <v>20°26'44.34"S</v>
      </c>
      <c r="AS264">
        <f>VALUE(TRIM(FO_Candidato[[#This Row],[longitude]]))</f>
        <v>-5305538</v>
      </c>
      <c r="AT264">
        <f>FO_Candidato[[#This Row],[LONGITUDE_P1]]/1000000</f>
        <v>-5.3055380000000003</v>
      </c>
      <c r="AU264">
        <f>INT(ABS(FO_Candidato[[#This Row],[LONGITUDE_P2]]))</f>
        <v>5</v>
      </c>
      <c r="AV264">
        <f>INT((ABS(FO_Candidato[[#This Row],[LONGITUDE_P2]])-INT(ABS(FO_Candidato[[#This Row],[LONGITUDE_P2]])))*60)</f>
        <v>18</v>
      </c>
      <c r="AW264" s="73">
        <f t="shared" si="9"/>
        <v>19.940000000000001</v>
      </c>
      <c r="AX264" t="str">
        <f>SUBSTITUTE(TEXT(FO_Candidato[[#This Row],[LONGITUDE_P5]],"0,00"),",",".")</f>
        <v>19.94</v>
      </c>
      <c r="AY264" t="str">
        <f>FO_Candidato[[#This Row],[LONGITUDE_P3]]&amp;"°"&amp;FO_Candidato[[#This Row],[LONGITUDE_P4]]&amp;"'"&amp;FO_Candidato[[#This Row],[LONGITUDE - P6]]&amp;"""S"</f>
        <v>5°18'19.94"S</v>
      </c>
    </row>
    <row r="265" spans="1:51" x14ac:dyDescent="0.3">
      <c r="A265" t="s">
        <v>25632</v>
      </c>
      <c r="B265" t="s">
        <v>23809</v>
      </c>
      <c r="C265" t="s">
        <v>21402</v>
      </c>
      <c r="D265" t="s">
        <v>21803</v>
      </c>
      <c r="E265" t="s">
        <v>21803</v>
      </c>
      <c r="F265" t="s">
        <v>21805</v>
      </c>
      <c r="G265" t="s">
        <v>23889</v>
      </c>
      <c r="I265" t="s">
        <v>23813</v>
      </c>
      <c r="K265" t="s">
        <v>24020</v>
      </c>
      <c r="M265" t="s">
        <v>23835</v>
      </c>
      <c r="N265" t="s">
        <v>24757</v>
      </c>
      <c r="U265" t="s">
        <v>23823</v>
      </c>
      <c r="V265">
        <v>60</v>
      </c>
      <c r="W265">
        <v>-24069379</v>
      </c>
      <c r="X265">
        <v>-49834855</v>
      </c>
      <c r="Y265">
        <v>866</v>
      </c>
      <c r="Z265" t="s">
        <v>25633</v>
      </c>
      <c r="AB265" t="s">
        <v>23825</v>
      </c>
      <c r="AD265" t="s">
        <v>1491</v>
      </c>
      <c r="AH265" t="s">
        <v>25634</v>
      </c>
      <c r="AI265" t="s">
        <v>24270</v>
      </c>
      <c r="AJ265" t="s">
        <v>25635</v>
      </c>
      <c r="AK265">
        <v>84990000</v>
      </c>
      <c r="AL265">
        <f>VALUE(TRIM(FO_Candidato[[#This Row],[1.21 Latitude]]))</f>
        <v>-24069379</v>
      </c>
      <c r="AM265">
        <f>FO_Candidato[[#This Row],[LATITUDE_P1]]/1000000</f>
        <v>-24.069379000000001</v>
      </c>
      <c r="AN265">
        <f>INT(ABS(FO_Candidato[[#This Row],[LATITUDE_P2]]))</f>
        <v>24</v>
      </c>
      <c r="AO265">
        <f>INT((ABS(FO_Candidato[[#This Row],[LATITUDE_P2]])-INT(ABS(FO_Candidato[[#This Row],[LATITUDE_P2]])))*60)</f>
        <v>4</v>
      </c>
      <c r="AP265" s="73">
        <f t="shared" si="8"/>
        <v>9.76</v>
      </c>
      <c r="AQ265" t="str">
        <f>SUBSTITUTE(TEXT(FO_Candidato[[#This Row],[LATITUDE_P5]],"0,00"),",",".")</f>
        <v>9.76</v>
      </c>
      <c r="AR265" t="str">
        <f>FO_Candidato[[#This Row],[LATITUDE_P3]]&amp;"°"&amp;FO_Candidato[[#This Row],[LATITUDE_P4]]&amp;"'"&amp;FO_Candidato[[#This Row],[LATITUDE - P6]]&amp;"""S"</f>
        <v>24°4'9.76"S</v>
      </c>
      <c r="AS265">
        <f>VALUE(TRIM(FO_Candidato[[#This Row],[longitude]]))</f>
        <v>-49834855</v>
      </c>
      <c r="AT265">
        <f>FO_Candidato[[#This Row],[LONGITUDE_P1]]/1000000</f>
        <v>-49.834854999999997</v>
      </c>
      <c r="AU265">
        <f>INT(ABS(FO_Candidato[[#This Row],[LONGITUDE_P2]]))</f>
        <v>49</v>
      </c>
      <c r="AV265">
        <f>INT((ABS(FO_Candidato[[#This Row],[LONGITUDE_P2]])-INT(ABS(FO_Candidato[[#This Row],[LONGITUDE_P2]])))*60)</f>
        <v>50</v>
      </c>
      <c r="AW265" s="73">
        <f t="shared" si="9"/>
        <v>5.48</v>
      </c>
      <c r="AX265" t="str">
        <f>SUBSTITUTE(TEXT(FO_Candidato[[#This Row],[LONGITUDE_P5]],"0,00"),",",".")</f>
        <v>5.48</v>
      </c>
      <c r="AY265" t="str">
        <f>FO_Candidato[[#This Row],[LONGITUDE_P3]]&amp;"°"&amp;FO_Candidato[[#This Row],[LONGITUDE_P4]]&amp;"'"&amp;FO_Candidato[[#This Row],[LONGITUDE - P6]]&amp;"""S"</f>
        <v>49°50'5.48"S</v>
      </c>
    </row>
    <row r="266" spans="1:51" x14ac:dyDescent="0.3">
      <c r="A266" t="s">
        <v>25636</v>
      </c>
      <c r="B266" t="s">
        <v>23809</v>
      </c>
      <c r="C266" t="s">
        <v>2044</v>
      </c>
      <c r="D266" t="s">
        <v>8098</v>
      </c>
      <c r="E266" t="s">
        <v>8098</v>
      </c>
      <c r="F266" t="s">
        <v>8099</v>
      </c>
      <c r="G266" t="s">
        <v>23889</v>
      </c>
      <c r="I266" t="s">
        <v>23813</v>
      </c>
      <c r="K266" t="s">
        <v>25608</v>
      </c>
      <c r="M266" t="s">
        <v>23835</v>
      </c>
      <c r="N266" t="s">
        <v>2044</v>
      </c>
      <c r="U266" t="s">
        <v>23823</v>
      </c>
      <c r="V266">
        <v>60</v>
      </c>
      <c r="W266">
        <v>-20781523</v>
      </c>
      <c r="X266">
        <v>-51946044</v>
      </c>
      <c r="Y266">
        <v>383</v>
      </c>
      <c r="Z266" t="s">
        <v>25637</v>
      </c>
      <c r="AB266" t="s">
        <v>23825</v>
      </c>
      <c r="AD266" t="s">
        <v>1491</v>
      </c>
      <c r="AH266" t="s">
        <v>25638</v>
      </c>
      <c r="AI266" t="s">
        <v>24270</v>
      </c>
      <c r="AJ266" t="s">
        <v>4697</v>
      </c>
      <c r="AK266">
        <v>79680000</v>
      </c>
      <c r="AL266">
        <f>VALUE(TRIM(FO_Candidato[[#This Row],[1.21 Latitude]]))</f>
        <v>-20781523</v>
      </c>
      <c r="AM266">
        <f>FO_Candidato[[#This Row],[LATITUDE_P1]]/1000000</f>
        <v>-20.781523</v>
      </c>
      <c r="AN266">
        <f>INT(ABS(FO_Candidato[[#This Row],[LATITUDE_P2]]))</f>
        <v>20</v>
      </c>
      <c r="AO266">
        <f>INT((ABS(FO_Candidato[[#This Row],[LATITUDE_P2]])-INT(ABS(FO_Candidato[[#This Row],[LATITUDE_P2]])))*60)</f>
        <v>46</v>
      </c>
      <c r="AP266" s="73">
        <f t="shared" si="8"/>
        <v>53.48</v>
      </c>
      <c r="AQ266" t="str">
        <f>SUBSTITUTE(TEXT(FO_Candidato[[#This Row],[LATITUDE_P5]],"0,00"),",",".")</f>
        <v>53.48</v>
      </c>
      <c r="AR266" t="str">
        <f>FO_Candidato[[#This Row],[LATITUDE_P3]]&amp;"°"&amp;FO_Candidato[[#This Row],[LATITUDE_P4]]&amp;"'"&amp;FO_Candidato[[#This Row],[LATITUDE - P6]]&amp;"""S"</f>
        <v>20°46'53.48"S</v>
      </c>
      <c r="AS266">
        <f>VALUE(TRIM(FO_Candidato[[#This Row],[longitude]]))</f>
        <v>-51946044</v>
      </c>
      <c r="AT266">
        <f>FO_Candidato[[#This Row],[LONGITUDE_P1]]/1000000</f>
        <v>-51.946044000000001</v>
      </c>
      <c r="AU266">
        <f>INT(ABS(FO_Candidato[[#This Row],[LONGITUDE_P2]]))</f>
        <v>51</v>
      </c>
      <c r="AV266">
        <f>INT((ABS(FO_Candidato[[#This Row],[LONGITUDE_P2]])-INT(ABS(FO_Candidato[[#This Row],[LONGITUDE_P2]])))*60)</f>
        <v>56</v>
      </c>
      <c r="AW266" s="73">
        <f t="shared" si="9"/>
        <v>45.76</v>
      </c>
      <c r="AX266" t="str">
        <f>SUBSTITUTE(TEXT(FO_Candidato[[#This Row],[LONGITUDE_P5]],"0,00"),",",".")</f>
        <v>45.76</v>
      </c>
      <c r="AY266" t="str">
        <f>FO_Candidato[[#This Row],[LONGITUDE_P3]]&amp;"°"&amp;FO_Candidato[[#This Row],[LONGITUDE_P4]]&amp;"'"&amp;FO_Candidato[[#This Row],[LONGITUDE - P6]]&amp;"""S"</f>
        <v>51°56'45.76"S</v>
      </c>
    </row>
    <row r="267" spans="1:51" x14ac:dyDescent="0.3">
      <c r="A267" t="s">
        <v>25639</v>
      </c>
      <c r="B267" t="s">
        <v>23809</v>
      </c>
      <c r="C267" t="s">
        <v>2044</v>
      </c>
      <c r="D267" t="s">
        <v>4668</v>
      </c>
      <c r="E267" t="s">
        <v>4668</v>
      </c>
      <c r="F267" t="s">
        <v>4669</v>
      </c>
      <c r="G267" t="s">
        <v>23889</v>
      </c>
      <c r="I267" t="s">
        <v>23813</v>
      </c>
      <c r="K267" t="s">
        <v>24020</v>
      </c>
      <c r="M267" t="s">
        <v>23835</v>
      </c>
      <c r="N267" t="s">
        <v>2044</v>
      </c>
      <c r="U267" t="s">
        <v>23823</v>
      </c>
      <c r="V267">
        <v>40</v>
      </c>
      <c r="W267">
        <v>-20463958</v>
      </c>
      <c r="X267">
        <v>-52973425</v>
      </c>
      <c r="Y267">
        <v>420</v>
      </c>
      <c r="Z267" t="s">
        <v>25640</v>
      </c>
      <c r="AB267" t="s">
        <v>23825</v>
      </c>
      <c r="AD267" t="s">
        <v>1491</v>
      </c>
      <c r="AH267" t="s">
        <v>25641</v>
      </c>
      <c r="AI267" t="s">
        <v>24270</v>
      </c>
      <c r="AJ267" t="s">
        <v>2685</v>
      </c>
      <c r="AK267">
        <v>79180000</v>
      </c>
      <c r="AL267">
        <f>VALUE(TRIM(FO_Candidato[[#This Row],[1.21 Latitude]]))</f>
        <v>-20463958</v>
      </c>
      <c r="AM267">
        <f>FO_Candidato[[#This Row],[LATITUDE_P1]]/1000000</f>
        <v>-20.463958000000002</v>
      </c>
      <c r="AN267">
        <f>INT(ABS(FO_Candidato[[#This Row],[LATITUDE_P2]]))</f>
        <v>20</v>
      </c>
      <c r="AO267">
        <f>INT((ABS(FO_Candidato[[#This Row],[LATITUDE_P2]])-INT(ABS(FO_Candidato[[#This Row],[LATITUDE_P2]])))*60)</f>
        <v>27</v>
      </c>
      <c r="AP267" s="73">
        <f t="shared" si="8"/>
        <v>50.25</v>
      </c>
      <c r="AQ267" t="str">
        <f>SUBSTITUTE(TEXT(FO_Candidato[[#This Row],[LATITUDE_P5]],"0,00"),",",".")</f>
        <v>50.25</v>
      </c>
      <c r="AR267" t="str">
        <f>FO_Candidato[[#This Row],[LATITUDE_P3]]&amp;"°"&amp;FO_Candidato[[#This Row],[LATITUDE_P4]]&amp;"'"&amp;FO_Candidato[[#This Row],[LATITUDE - P6]]&amp;"""S"</f>
        <v>20°27'50.25"S</v>
      </c>
      <c r="AS267">
        <f>VALUE(TRIM(FO_Candidato[[#This Row],[longitude]]))</f>
        <v>-52973425</v>
      </c>
      <c r="AT267">
        <f>FO_Candidato[[#This Row],[LONGITUDE_P1]]/1000000</f>
        <v>-52.973424999999999</v>
      </c>
      <c r="AU267">
        <f>INT(ABS(FO_Candidato[[#This Row],[LONGITUDE_P2]]))</f>
        <v>52</v>
      </c>
      <c r="AV267">
        <f>INT((ABS(FO_Candidato[[#This Row],[LONGITUDE_P2]])-INT(ABS(FO_Candidato[[#This Row],[LONGITUDE_P2]])))*60)</f>
        <v>58</v>
      </c>
      <c r="AW267" s="73">
        <f t="shared" si="9"/>
        <v>24.33</v>
      </c>
      <c r="AX267" t="str">
        <f>SUBSTITUTE(TEXT(FO_Candidato[[#This Row],[LONGITUDE_P5]],"0,00"),",",".")</f>
        <v>24.33</v>
      </c>
      <c r="AY267" t="str">
        <f>FO_Candidato[[#This Row],[LONGITUDE_P3]]&amp;"°"&amp;FO_Candidato[[#This Row],[LONGITUDE_P4]]&amp;"'"&amp;FO_Candidato[[#This Row],[LONGITUDE - P6]]&amp;"""S"</f>
        <v>52°58'24.33"S</v>
      </c>
    </row>
    <row r="268" spans="1:51" x14ac:dyDescent="0.3">
      <c r="A268" t="s">
        <v>25642</v>
      </c>
      <c r="B268" t="s">
        <v>23809</v>
      </c>
      <c r="C268" t="s">
        <v>2044</v>
      </c>
      <c r="D268" t="s">
        <v>7996</v>
      </c>
      <c r="E268" t="s">
        <v>7996</v>
      </c>
      <c r="F268" t="s">
        <v>7997</v>
      </c>
      <c r="G268" t="s">
        <v>23889</v>
      </c>
      <c r="I268" t="s">
        <v>23813</v>
      </c>
      <c r="K268" t="s">
        <v>24020</v>
      </c>
      <c r="M268" t="s">
        <v>23835</v>
      </c>
      <c r="N268" t="s">
        <v>2044</v>
      </c>
      <c r="U268" t="s">
        <v>23823</v>
      </c>
      <c r="V268">
        <v>70</v>
      </c>
      <c r="W268">
        <v>-20492773</v>
      </c>
      <c r="X268">
        <v>-54201061</v>
      </c>
      <c r="Y268">
        <v>494</v>
      </c>
      <c r="Z268" t="s">
        <v>25643</v>
      </c>
      <c r="AB268" t="s">
        <v>23825</v>
      </c>
      <c r="AD268" t="s">
        <v>1491</v>
      </c>
      <c r="AH268" t="s">
        <v>25644</v>
      </c>
      <c r="AI268" t="s">
        <v>24270</v>
      </c>
      <c r="AJ268" t="s">
        <v>2471</v>
      </c>
      <c r="AK268">
        <v>79124899</v>
      </c>
      <c r="AL268">
        <f>VALUE(TRIM(FO_Candidato[[#This Row],[1.21 Latitude]]))</f>
        <v>-20492773</v>
      </c>
      <c r="AM268">
        <f>FO_Candidato[[#This Row],[LATITUDE_P1]]/1000000</f>
        <v>-20.492773</v>
      </c>
      <c r="AN268">
        <f>INT(ABS(FO_Candidato[[#This Row],[LATITUDE_P2]]))</f>
        <v>20</v>
      </c>
      <c r="AO268">
        <f>INT((ABS(FO_Candidato[[#This Row],[LATITUDE_P2]])-INT(ABS(FO_Candidato[[#This Row],[LATITUDE_P2]])))*60)</f>
        <v>29</v>
      </c>
      <c r="AP268" s="73">
        <f t="shared" si="8"/>
        <v>33.979999999999997</v>
      </c>
      <c r="AQ268" t="str">
        <f>SUBSTITUTE(TEXT(FO_Candidato[[#This Row],[LATITUDE_P5]],"0,00"),",",".")</f>
        <v>33.98</v>
      </c>
      <c r="AR268" t="str">
        <f>FO_Candidato[[#This Row],[LATITUDE_P3]]&amp;"°"&amp;FO_Candidato[[#This Row],[LATITUDE_P4]]&amp;"'"&amp;FO_Candidato[[#This Row],[LATITUDE - P6]]&amp;"""S"</f>
        <v>20°29'33.98"S</v>
      </c>
      <c r="AS268">
        <f>VALUE(TRIM(FO_Candidato[[#This Row],[longitude]]))</f>
        <v>-54201061</v>
      </c>
      <c r="AT268">
        <f>FO_Candidato[[#This Row],[LONGITUDE_P1]]/1000000</f>
        <v>-54.201061000000003</v>
      </c>
      <c r="AU268">
        <f>INT(ABS(FO_Candidato[[#This Row],[LONGITUDE_P2]]))</f>
        <v>54</v>
      </c>
      <c r="AV268">
        <f>INT((ABS(FO_Candidato[[#This Row],[LONGITUDE_P2]])-INT(ABS(FO_Candidato[[#This Row],[LONGITUDE_P2]])))*60)</f>
        <v>12</v>
      </c>
      <c r="AW268" s="73">
        <f t="shared" si="9"/>
        <v>3.82</v>
      </c>
      <c r="AX268" t="str">
        <f>SUBSTITUTE(TEXT(FO_Candidato[[#This Row],[LONGITUDE_P5]],"0,00"),",",".")</f>
        <v>3.82</v>
      </c>
      <c r="AY268" t="str">
        <f>FO_Candidato[[#This Row],[LONGITUDE_P3]]&amp;"°"&amp;FO_Candidato[[#This Row],[LONGITUDE_P4]]&amp;"'"&amp;FO_Candidato[[#This Row],[LONGITUDE - P6]]&amp;"""S"</f>
        <v>54°12'3.82"S</v>
      </c>
    </row>
    <row r="269" spans="1:51" x14ac:dyDescent="0.3">
      <c r="A269" t="s">
        <v>25645</v>
      </c>
      <c r="B269" t="s">
        <v>23809</v>
      </c>
      <c r="C269" t="s">
        <v>2044</v>
      </c>
      <c r="D269" t="s">
        <v>8030</v>
      </c>
      <c r="E269" t="s">
        <v>8030</v>
      </c>
      <c r="F269" t="s">
        <v>8031</v>
      </c>
      <c r="G269" t="s">
        <v>23889</v>
      </c>
      <c r="I269" t="s">
        <v>23813</v>
      </c>
      <c r="K269" t="s">
        <v>25646</v>
      </c>
      <c r="M269" t="s">
        <v>23835</v>
      </c>
      <c r="N269" t="s">
        <v>25647</v>
      </c>
      <c r="U269" t="s">
        <v>23823</v>
      </c>
      <c r="V269">
        <v>50</v>
      </c>
      <c r="W269">
        <v>-20460766</v>
      </c>
      <c r="X269">
        <v>-5403276</v>
      </c>
      <c r="Y269">
        <v>533</v>
      </c>
      <c r="Z269" t="s">
        <v>25648</v>
      </c>
      <c r="AB269" t="s">
        <v>23825</v>
      </c>
      <c r="AD269" t="s">
        <v>1491</v>
      </c>
      <c r="AH269" t="s">
        <v>25649</v>
      </c>
      <c r="AI269" t="s">
        <v>24270</v>
      </c>
      <c r="AJ269" t="s">
        <v>2685</v>
      </c>
      <c r="AK269">
        <v>79180000</v>
      </c>
      <c r="AL269">
        <f>VALUE(TRIM(FO_Candidato[[#This Row],[1.21 Latitude]]))</f>
        <v>-20460766</v>
      </c>
      <c r="AM269">
        <f>FO_Candidato[[#This Row],[LATITUDE_P1]]/1000000</f>
        <v>-20.460766</v>
      </c>
      <c r="AN269">
        <f>INT(ABS(FO_Candidato[[#This Row],[LATITUDE_P2]]))</f>
        <v>20</v>
      </c>
      <c r="AO269">
        <f>INT((ABS(FO_Candidato[[#This Row],[LATITUDE_P2]])-INT(ABS(FO_Candidato[[#This Row],[LATITUDE_P2]])))*60)</f>
        <v>27</v>
      </c>
      <c r="AP269" s="73">
        <f t="shared" si="8"/>
        <v>38.76</v>
      </c>
      <c r="AQ269" t="str">
        <f>SUBSTITUTE(TEXT(FO_Candidato[[#This Row],[LATITUDE_P5]],"0,00"),",",".")</f>
        <v>38.76</v>
      </c>
      <c r="AR269" t="str">
        <f>FO_Candidato[[#This Row],[LATITUDE_P3]]&amp;"°"&amp;FO_Candidato[[#This Row],[LATITUDE_P4]]&amp;"'"&amp;FO_Candidato[[#This Row],[LATITUDE - P6]]&amp;"""S"</f>
        <v>20°27'38.76"S</v>
      </c>
      <c r="AS269">
        <f>VALUE(TRIM(FO_Candidato[[#This Row],[longitude]]))</f>
        <v>-5403276</v>
      </c>
      <c r="AT269">
        <f>FO_Candidato[[#This Row],[LONGITUDE_P1]]/1000000</f>
        <v>-5.403276</v>
      </c>
      <c r="AU269">
        <f>INT(ABS(FO_Candidato[[#This Row],[LONGITUDE_P2]]))</f>
        <v>5</v>
      </c>
      <c r="AV269">
        <f>INT((ABS(FO_Candidato[[#This Row],[LONGITUDE_P2]])-INT(ABS(FO_Candidato[[#This Row],[LONGITUDE_P2]])))*60)</f>
        <v>24</v>
      </c>
      <c r="AW269" s="73">
        <f t="shared" si="9"/>
        <v>11.79</v>
      </c>
      <c r="AX269" t="str">
        <f>SUBSTITUTE(TEXT(FO_Candidato[[#This Row],[LONGITUDE_P5]],"0,00"),",",".")</f>
        <v>11.79</v>
      </c>
      <c r="AY269" t="str">
        <f>FO_Candidato[[#This Row],[LONGITUDE_P3]]&amp;"°"&amp;FO_Candidato[[#This Row],[LONGITUDE_P4]]&amp;"'"&amp;FO_Candidato[[#This Row],[LONGITUDE - P6]]&amp;"""S"</f>
        <v>5°24'11.79"S</v>
      </c>
    </row>
    <row r="270" spans="1:51" x14ac:dyDescent="0.3">
      <c r="A270" t="s">
        <v>25650</v>
      </c>
      <c r="B270" t="s">
        <v>23809</v>
      </c>
      <c r="C270" t="s">
        <v>2044</v>
      </c>
      <c r="D270" t="s">
        <v>8080</v>
      </c>
      <c r="E270" t="s">
        <v>8080</v>
      </c>
      <c r="F270" t="s">
        <v>8081</v>
      </c>
      <c r="G270" t="s">
        <v>23889</v>
      </c>
      <c r="I270" t="s">
        <v>23813</v>
      </c>
      <c r="K270" t="s">
        <v>25651</v>
      </c>
      <c r="M270" t="s">
        <v>23835</v>
      </c>
      <c r="N270" t="s">
        <v>2044</v>
      </c>
      <c r="U270" t="s">
        <v>23823</v>
      </c>
      <c r="V270">
        <v>40</v>
      </c>
      <c r="W270">
        <v>-21474339</v>
      </c>
      <c r="X270">
        <v>-52617853</v>
      </c>
      <c r="Y270">
        <v>412</v>
      </c>
      <c r="Z270" t="s">
        <v>25652</v>
      </c>
      <c r="AB270" t="s">
        <v>23825</v>
      </c>
      <c r="AD270" t="s">
        <v>1491</v>
      </c>
      <c r="AH270" t="s">
        <v>25653</v>
      </c>
      <c r="AI270" t="s">
        <v>24270</v>
      </c>
      <c r="AJ270" t="s">
        <v>25654</v>
      </c>
      <c r="AK270">
        <v>79690000</v>
      </c>
      <c r="AL270">
        <f>VALUE(TRIM(FO_Candidato[[#This Row],[1.21 Latitude]]))</f>
        <v>-21474339</v>
      </c>
      <c r="AM270">
        <f>FO_Candidato[[#This Row],[LATITUDE_P1]]/1000000</f>
        <v>-21.474339000000001</v>
      </c>
      <c r="AN270">
        <f>INT(ABS(FO_Candidato[[#This Row],[LATITUDE_P2]]))</f>
        <v>21</v>
      </c>
      <c r="AO270">
        <f>INT((ABS(FO_Candidato[[#This Row],[LATITUDE_P2]])-INT(ABS(FO_Candidato[[#This Row],[LATITUDE_P2]])))*60)</f>
        <v>28</v>
      </c>
      <c r="AP270" s="73">
        <f t="shared" si="8"/>
        <v>27.62</v>
      </c>
      <c r="AQ270" t="str">
        <f>SUBSTITUTE(TEXT(FO_Candidato[[#This Row],[LATITUDE_P5]],"0,00"),",",".")</f>
        <v>27.62</v>
      </c>
      <c r="AR270" t="str">
        <f>FO_Candidato[[#This Row],[LATITUDE_P3]]&amp;"°"&amp;FO_Candidato[[#This Row],[LATITUDE_P4]]&amp;"'"&amp;FO_Candidato[[#This Row],[LATITUDE - P6]]&amp;"""S"</f>
        <v>21°28'27.62"S</v>
      </c>
      <c r="AS270">
        <f>VALUE(TRIM(FO_Candidato[[#This Row],[longitude]]))</f>
        <v>-52617853</v>
      </c>
      <c r="AT270">
        <f>FO_Candidato[[#This Row],[LONGITUDE_P1]]/1000000</f>
        <v>-52.617852999999997</v>
      </c>
      <c r="AU270">
        <f>INT(ABS(FO_Candidato[[#This Row],[LONGITUDE_P2]]))</f>
        <v>52</v>
      </c>
      <c r="AV270">
        <f>INT((ABS(FO_Candidato[[#This Row],[LONGITUDE_P2]])-INT(ABS(FO_Candidato[[#This Row],[LONGITUDE_P2]])))*60)</f>
        <v>37</v>
      </c>
      <c r="AW270" s="73">
        <f t="shared" si="9"/>
        <v>4.2699999999999996</v>
      </c>
      <c r="AX270" t="str">
        <f>SUBSTITUTE(TEXT(FO_Candidato[[#This Row],[LONGITUDE_P5]],"0,00"),",",".")</f>
        <v>4.27</v>
      </c>
      <c r="AY270" t="str">
        <f>FO_Candidato[[#This Row],[LONGITUDE_P3]]&amp;"°"&amp;FO_Candidato[[#This Row],[LONGITUDE_P4]]&amp;"'"&amp;FO_Candidato[[#This Row],[LONGITUDE - P6]]&amp;"""S"</f>
        <v>52°37'4.27"S</v>
      </c>
    </row>
    <row r="271" spans="1:51" x14ac:dyDescent="0.3">
      <c r="A271" t="s">
        <v>25655</v>
      </c>
      <c r="B271" t="s">
        <v>23809</v>
      </c>
      <c r="C271" t="s">
        <v>2044</v>
      </c>
      <c r="D271" t="s">
        <v>2468</v>
      </c>
      <c r="E271" t="s">
        <v>2468</v>
      </c>
      <c r="F271" t="s">
        <v>2469</v>
      </c>
      <c r="G271" t="s">
        <v>23889</v>
      </c>
      <c r="I271" t="s">
        <v>23813</v>
      </c>
      <c r="K271" t="s">
        <v>24074</v>
      </c>
      <c r="M271" t="s">
        <v>23835</v>
      </c>
      <c r="N271" t="s">
        <v>2044</v>
      </c>
      <c r="U271" t="s">
        <v>23823</v>
      </c>
      <c r="V271">
        <v>50</v>
      </c>
      <c r="W271">
        <v>-20486759</v>
      </c>
      <c r="X271">
        <v>-54332875</v>
      </c>
      <c r="Y271">
        <v>491</v>
      </c>
      <c r="Z271" t="s">
        <v>25656</v>
      </c>
      <c r="AB271" t="s">
        <v>23825</v>
      </c>
      <c r="AD271" t="s">
        <v>1491</v>
      </c>
      <c r="AH271" t="s">
        <v>25657</v>
      </c>
      <c r="AI271" t="s">
        <v>24270</v>
      </c>
      <c r="AJ271" t="s">
        <v>24271</v>
      </c>
      <c r="AL271">
        <f>VALUE(TRIM(FO_Candidato[[#This Row],[1.21 Latitude]]))</f>
        <v>-20486759</v>
      </c>
      <c r="AM271">
        <f>FO_Candidato[[#This Row],[LATITUDE_P1]]/1000000</f>
        <v>-20.486758999999999</v>
      </c>
      <c r="AN271">
        <f>INT(ABS(FO_Candidato[[#This Row],[LATITUDE_P2]]))</f>
        <v>20</v>
      </c>
      <c r="AO271">
        <f>INT((ABS(FO_Candidato[[#This Row],[LATITUDE_P2]])-INT(ABS(FO_Candidato[[#This Row],[LATITUDE_P2]])))*60)</f>
        <v>29</v>
      </c>
      <c r="AP271" s="73">
        <f t="shared" si="8"/>
        <v>12.33</v>
      </c>
      <c r="AQ271" t="str">
        <f>SUBSTITUTE(TEXT(FO_Candidato[[#This Row],[LATITUDE_P5]],"0,00"),",",".")</f>
        <v>12.33</v>
      </c>
      <c r="AR271" t="str">
        <f>FO_Candidato[[#This Row],[LATITUDE_P3]]&amp;"°"&amp;FO_Candidato[[#This Row],[LATITUDE_P4]]&amp;"'"&amp;FO_Candidato[[#This Row],[LATITUDE - P6]]&amp;"""S"</f>
        <v>20°29'12.33"S</v>
      </c>
      <c r="AS271">
        <f>VALUE(TRIM(FO_Candidato[[#This Row],[longitude]]))</f>
        <v>-54332875</v>
      </c>
      <c r="AT271">
        <f>FO_Candidato[[#This Row],[LONGITUDE_P1]]/1000000</f>
        <v>-54.332875000000001</v>
      </c>
      <c r="AU271">
        <f>INT(ABS(FO_Candidato[[#This Row],[LONGITUDE_P2]]))</f>
        <v>54</v>
      </c>
      <c r="AV271">
        <f>INT((ABS(FO_Candidato[[#This Row],[LONGITUDE_P2]])-INT(ABS(FO_Candidato[[#This Row],[LONGITUDE_P2]])))*60)</f>
        <v>19</v>
      </c>
      <c r="AW271" s="73">
        <f t="shared" si="9"/>
        <v>58.35</v>
      </c>
      <c r="AX271" t="str">
        <f>SUBSTITUTE(TEXT(FO_Candidato[[#This Row],[LONGITUDE_P5]],"0,00"),",",".")</f>
        <v>58.35</v>
      </c>
      <c r="AY271" t="str">
        <f>FO_Candidato[[#This Row],[LONGITUDE_P3]]&amp;"°"&amp;FO_Candidato[[#This Row],[LONGITUDE_P4]]&amp;"'"&amp;FO_Candidato[[#This Row],[LONGITUDE - P6]]&amp;"""S"</f>
        <v>54°19'58.35"S</v>
      </c>
    </row>
    <row r="272" spans="1:51" x14ac:dyDescent="0.3">
      <c r="A272" t="s">
        <v>25658</v>
      </c>
      <c r="B272" t="s">
        <v>23809</v>
      </c>
      <c r="C272" t="s">
        <v>2044</v>
      </c>
      <c r="D272" t="s">
        <v>8095</v>
      </c>
      <c r="E272" t="s">
        <v>8095</v>
      </c>
      <c r="F272" t="s">
        <v>8096</v>
      </c>
      <c r="G272" t="s">
        <v>23889</v>
      </c>
      <c r="I272" t="s">
        <v>23813</v>
      </c>
      <c r="K272" t="s">
        <v>25608</v>
      </c>
      <c r="M272" t="s">
        <v>23835</v>
      </c>
      <c r="N272" t="s">
        <v>2044</v>
      </c>
      <c r="U272" t="s">
        <v>23823</v>
      </c>
      <c r="V272">
        <v>60</v>
      </c>
      <c r="W272">
        <v>-2075449</v>
      </c>
      <c r="X272">
        <v>-52048912</v>
      </c>
      <c r="Y272">
        <v>363</v>
      </c>
      <c r="Z272" t="s">
        <v>25659</v>
      </c>
      <c r="AB272" t="s">
        <v>23825</v>
      </c>
      <c r="AD272" t="s">
        <v>1491</v>
      </c>
      <c r="AH272" t="s">
        <v>25660</v>
      </c>
      <c r="AI272" t="s">
        <v>24270</v>
      </c>
      <c r="AJ272" t="s">
        <v>4697</v>
      </c>
      <c r="AK272">
        <v>79654000</v>
      </c>
      <c r="AL272">
        <f>VALUE(TRIM(FO_Candidato[[#This Row],[1.21 Latitude]]))</f>
        <v>-2075449</v>
      </c>
      <c r="AM272">
        <f>FO_Candidato[[#This Row],[LATITUDE_P1]]/1000000</f>
        <v>-2.0754489999999999</v>
      </c>
      <c r="AN272">
        <f>INT(ABS(FO_Candidato[[#This Row],[LATITUDE_P2]]))</f>
        <v>2</v>
      </c>
      <c r="AO272">
        <f>INT((ABS(FO_Candidato[[#This Row],[LATITUDE_P2]])-INT(ABS(FO_Candidato[[#This Row],[LATITUDE_P2]])))*60)</f>
        <v>4</v>
      </c>
      <c r="AP272" s="73">
        <f t="shared" si="8"/>
        <v>31.62</v>
      </c>
      <c r="AQ272" t="str">
        <f>SUBSTITUTE(TEXT(FO_Candidato[[#This Row],[LATITUDE_P5]],"0,00"),",",".")</f>
        <v>31.62</v>
      </c>
      <c r="AR272" t="str">
        <f>FO_Candidato[[#This Row],[LATITUDE_P3]]&amp;"°"&amp;FO_Candidato[[#This Row],[LATITUDE_P4]]&amp;"'"&amp;FO_Candidato[[#This Row],[LATITUDE - P6]]&amp;"""S"</f>
        <v>2°4'31.62"S</v>
      </c>
      <c r="AS272">
        <f>VALUE(TRIM(FO_Candidato[[#This Row],[longitude]]))</f>
        <v>-52048912</v>
      </c>
      <c r="AT272">
        <f>FO_Candidato[[#This Row],[LONGITUDE_P1]]/1000000</f>
        <v>-52.048912000000001</v>
      </c>
      <c r="AU272">
        <f>INT(ABS(FO_Candidato[[#This Row],[LONGITUDE_P2]]))</f>
        <v>52</v>
      </c>
      <c r="AV272">
        <f>INT((ABS(FO_Candidato[[#This Row],[LONGITUDE_P2]])-INT(ABS(FO_Candidato[[#This Row],[LONGITUDE_P2]])))*60)</f>
        <v>2</v>
      </c>
      <c r="AW272" s="73">
        <f t="shared" si="9"/>
        <v>56.08</v>
      </c>
      <c r="AX272" t="str">
        <f>SUBSTITUTE(TEXT(FO_Candidato[[#This Row],[LONGITUDE_P5]],"0,00"),",",".")</f>
        <v>56.08</v>
      </c>
      <c r="AY272" t="str">
        <f>FO_Candidato[[#This Row],[LONGITUDE_P3]]&amp;"°"&amp;FO_Candidato[[#This Row],[LONGITUDE_P4]]&amp;"'"&amp;FO_Candidato[[#This Row],[LONGITUDE - P6]]&amp;"""S"</f>
        <v>52°2'56.08"S</v>
      </c>
    </row>
    <row r="273" spans="1:51" x14ac:dyDescent="0.3">
      <c r="A273" t="s">
        <v>25661</v>
      </c>
      <c r="B273" t="s">
        <v>23809</v>
      </c>
      <c r="C273" t="s">
        <v>2044</v>
      </c>
      <c r="D273" t="s">
        <v>2812</v>
      </c>
      <c r="E273" t="s">
        <v>2812</v>
      </c>
      <c r="F273" t="s">
        <v>2813</v>
      </c>
      <c r="G273" t="s">
        <v>23889</v>
      </c>
      <c r="I273" t="s">
        <v>23813</v>
      </c>
      <c r="K273" t="s">
        <v>24020</v>
      </c>
      <c r="M273" t="s">
        <v>23835</v>
      </c>
      <c r="N273" t="s">
        <v>2044</v>
      </c>
      <c r="U273" t="s">
        <v>23823</v>
      </c>
      <c r="V273">
        <v>50</v>
      </c>
      <c r="W273">
        <v>-20467118</v>
      </c>
      <c r="X273">
        <v>-53436877</v>
      </c>
      <c r="Y273">
        <v>470</v>
      </c>
      <c r="Z273" t="s">
        <v>25662</v>
      </c>
      <c r="AB273" t="s">
        <v>23825</v>
      </c>
      <c r="AD273" t="s">
        <v>1491</v>
      </c>
      <c r="AH273" t="s">
        <v>25663</v>
      </c>
      <c r="AI273" t="s">
        <v>24270</v>
      </c>
      <c r="AJ273" t="s">
        <v>2685</v>
      </c>
      <c r="AK273">
        <v>79180000</v>
      </c>
      <c r="AL273">
        <f>VALUE(TRIM(FO_Candidato[[#This Row],[1.21 Latitude]]))</f>
        <v>-20467118</v>
      </c>
      <c r="AM273">
        <f>FO_Candidato[[#This Row],[LATITUDE_P1]]/1000000</f>
        <v>-20.467117999999999</v>
      </c>
      <c r="AN273">
        <f>INT(ABS(FO_Candidato[[#This Row],[LATITUDE_P2]]))</f>
        <v>20</v>
      </c>
      <c r="AO273">
        <f>INT((ABS(FO_Candidato[[#This Row],[LATITUDE_P2]])-INT(ABS(FO_Candidato[[#This Row],[LATITUDE_P2]])))*60)</f>
        <v>28</v>
      </c>
      <c r="AP273" s="73">
        <f t="shared" si="8"/>
        <v>1.62</v>
      </c>
      <c r="AQ273" t="str">
        <f>SUBSTITUTE(TEXT(FO_Candidato[[#This Row],[LATITUDE_P5]],"0,00"),",",".")</f>
        <v>1.62</v>
      </c>
      <c r="AR273" t="str">
        <f>FO_Candidato[[#This Row],[LATITUDE_P3]]&amp;"°"&amp;FO_Candidato[[#This Row],[LATITUDE_P4]]&amp;"'"&amp;FO_Candidato[[#This Row],[LATITUDE - P6]]&amp;"""S"</f>
        <v>20°28'1.62"S</v>
      </c>
      <c r="AS273">
        <f>VALUE(TRIM(FO_Candidato[[#This Row],[longitude]]))</f>
        <v>-53436877</v>
      </c>
      <c r="AT273">
        <f>FO_Candidato[[#This Row],[LONGITUDE_P1]]/1000000</f>
        <v>-53.436877000000003</v>
      </c>
      <c r="AU273">
        <f>INT(ABS(FO_Candidato[[#This Row],[LONGITUDE_P2]]))</f>
        <v>53</v>
      </c>
      <c r="AV273">
        <f>INT((ABS(FO_Candidato[[#This Row],[LONGITUDE_P2]])-INT(ABS(FO_Candidato[[#This Row],[LONGITUDE_P2]])))*60)</f>
        <v>26</v>
      </c>
      <c r="AW273" s="73">
        <f t="shared" si="9"/>
        <v>12.76</v>
      </c>
      <c r="AX273" t="str">
        <f>SUBSTITUTE(TEXT(FO_Candidato[[#This Row],[LONGITUDE_P5]],"0,00"),",",".")</f>
        <v>12.76</v>
      </c>
      <c r="AY273" t="str">
        <f>FO_Candidato[[#This Row],[LONGITUDE_P3]]&amp;"°"&amp;FO_Candidato[[#This Row],[LONGITUDE_P4]]&amp;"'"&amp;FO_Candidato[[#This Row],[LONGITUDE - P6]]&amp;"""S"</f>
        <v>53°26'12.76"S</v>
      </c>
    </row>
    <row r="274" spans="1:51" x14ac:dyDescent="0.3">
      <c r="A274" t="s">
        <v>25664</v>
      </c>
      <c r="B274" t="s">
        <v>23809</v>
      </c>
      <c r="C274" t="s">
        <v>2044</v>
      </c>
      <c r="D274" t="s">
        <v>2691</v>
      </c>
      <c r="E274" t="s">
        <v>2691</v>
      </c>
      <c r="F274" t="s">
        <v>2692</v>
      </c>
      <c r="G274" t="s">
        <v>23889</v>
      </c>
      <c r="I274" t="s">
        <v>23813</v>
      </c>
      <c r="K274" t="s">
        <v>24117</v>
      </c>
      <c r="M274" t="s">
        <v>23835</v>
      </c>
      <c r="N274" t="s">
        <v>2044</v>
      </c>
      <c r="U274" t="s">
        <v>23823</v>
      </c>
      <c r="V274">
        <v>60</v>
      </c>
      <c r="W274">
        <v>-20465075</v>
      </c>
      <c r="X274">
        <v>-53524285</v>
      </c>
      <c r="Y274">
        <v>509</v>
      </c>
      <c r="Z274" t="s">
        <v>25665</v>
      </c>
      <c r="AB274" t="s">
        <v>23825</v>
      </c>
      <c r="AD274" t="s">
        <v>1491</v>
      </c>
      <c r="AH274" t="s">
        <v>25666</v>
      </c>
      <c r="AI274" t="s">
        <v>24270</v>
      </c>
      <c r="AJ274" t="s">
        <v>2685</v>
      </c>
      <c r="AK274">
        <v>79180000</v>
      </c>
      <c r="AL274">
        <f>VALUE(TRIM(FO_Candidato[[#This Row],[1.21 Latitude]]))</f>
        <v>-20465075</v>
      </c>
      <c r="AM274">
        <f>FO_Candidato[[#This Row],[LATITUDE_P1]]/1000000</f>
        <v>-20.465074999999999</v>
      </c>
      <c r="AN274">
        <f>INT(ABS(FO_Candidato[[#This Row],[LATITUDE_P2]]))</f>
        <v>20</v>
      </c>
      <c r="AO274">
        <f>INT((ABS(FO_Candidato[[#This Row],[LATITUDE_P2]])-INT(ABS(FO_Candidato[[#This Row],[LATITUDE_P2]])))*60)</f>
        <v>27</v>
      </c>
      <c r="AP274" s="73">
        <f t="shared" si="8"/>
        <v>54.27</v>
      </c>
      <c r="AQ274" t="str">
        <f>SUBSTITUTE(TEXT(FO_Candidato[[#This Row],[LATITUDE_P5]],"0,00"),",",".")</f>
        <v>54.27</v>
      </c>
      <c r="AR274" t="str">
        <f>FO_Candidato[[#This Row],[LATITUDE_P3]]&amp;"°"&amp;FO_Candidato[[#This Row],[LATITUDE_P4]]&amp;"'"&amp;FO_Candidato[[#This Row],[LATITUDE - P6]]&amp;"""S"</f>
        <v>20°27'54.27"S</v>
      </c>
      <c r="AS274">
        <f>VALUE(TRIM(FO_Candidato[[#This Row],[longitude]]))</f>
        <v>-53524285</v>
      </c>
      <c r="AT274">
        <f>FO_Candidato[[#This Row],[LONGITUDE_P1]]/1000000</f>
        <v>-53.524284999999999</v>
      </c>
      <c r="AU274">
        <f>INT(ABS(FO_Candidato[[#This Row],[LONGITUDE_P2]]))</f>
        <v>53</v>
      </c>
      <c r="AV274">
        <f>INT((ABS(FO_Candidato[[#This Row],[LONGITUDE_P2]])-INT(ABS(FO_Candidato[[#This Row],[LONGITUDE_P2]])))*60)</f>
        <v>31</v>
      </c>
      <c r="AW274" s="73">
        <f t="shared" si="9"/>
        <v>27.43</v>
      </c>
      <c r="AX274" t="str">
        <f>SUBSTITUTE(TEXT(FO_Candidato[[#This Row],[LONGITUDE_P5]],"0,00"),",",".")</f>
        <v>27.43</v>
      </c>
      <c r="AY274" t="str">
        <f>FO_Candidato[[#This Row],[LONGITUDE_P3]]&amp;"°"&amp;FO_Candidato[[#This Row],[LONGITUDE_P4]]&amp;"'"&amp;FO_Candidato[[#This Row],[LONGITUDE - P6]]&amp;"""S"</f>
        <v>53°31'27.43"S</v>
      </c>
    </row>
    <row r="275" spans="1:51" x14ac:dyDescent="0.3">
      <c r="A275" t="s">
        <v>25667</v>
      </c>
      <c r="B275" t="s">
        <v>23809</v>
      </c>
      <c r="C275" t="s">
        <v>2044</v>
      </c>
      <c r="D275" t="s">
        <v>2507</v>
      </c>
      <c r="E275" t="s">
        <v>2507</v>
      </c>
      <c r="F275" t="s">
        <v>2508</v>
      </c>
      <c r="G275" t="s">
        <v>23889</v>
      </c>
      <c r="I275" t="s">
        <v>23813</v>
      </c>
      <c r="K275" t="s">
        <v>24074</v>
      </c>
      <c r="M275" t="s">
        <v>23835</v>
      </c>
      <c r="N275" t="s">
        <v>24267</v>
      </c>
      <c r="U275" t="s">
        <v>23823</v>
      </c>
      <c r="V275">
        <v>40</v>
      </c>
      <c r="W275">
        <v>-21600415</v>
      </c>
      <c r="X275">
        <v>-53854308</v>
      </c>
      <c r="Y275">
        <v>381</v>
      </c>
      <c r="Z275" t="s">
        <v>25668</v>
      </c>
      <c r="AB275" t="s">
        <v>23825</v>
      </c>
      <c r="AD275" t="s">
        <v>1491</v>
      </c>
      <c r="AH275" t="s">
        <v>25669</v>
      </c>
      <c r="AI275" t="s">
        <v>24270</v>
      </c>
      <c r="AJ275" t="s">
        <v>25670</v>
      </c>
      <c r="AL275">
        <f>VALUE(TRIM(FO_Candidato[[#This Row],[1.21 Latitude]]))</f>
        <v>-21600415</v>
      </c>
      <c r="AM275">
        <f>FO_Candidato[[#This Row],[LATITUDE_P1]]/1000000</f>
        <v>-21.600415000000002</v>
      </c>
      <c r="AN275">
        <f>INT(ABS(FO_Candidato[[#This Row],[LATITUDE_P2]]))</f>
        <v>21</v>
      </c>
      <c r="AO275">
        <f>INT((ABS(FO_Candidato[[#This Row],[LATITUDE_P2]])-INT(ABS(FO_Candidato[[#This Row],[LATITUDE_P2]])))*60)</f>
        <v>36</v>
      </c>
      <c r="AP275" s="73">
        <f t="shared" si="8"/>
        <v>1.49</v>
      </c>
      <c r="AQ275" t="str">
        <f>SUBSTITUTE(TEXT(FO_Candidato[[#This Row],[LATITUDE_P5]],"0,00"),",",".")</f>
        <v>1.49</v>
      </c>
      <c r="AR275" t="str">
        <f>FO_Candidato[[#This Row],[LATITUDE_P3]]&amp;"°"&amp;FO_Candidato[[#This Row],[LATITUDE_P4]]&amp;"'"&amp;FO_Candidato[[#This Row],[LATITUDE - P6]]&amp;"""S"</f>
        <v>21°36'1.49"S</v>
      </c>
      <c r="AS275">
        <f>VALUE(TRIM(FO_Candidato[[#This Row],[longitude]]))</f>
        <v>-53854308</v>
      </c>
      <c r="AT275">
        <f>FO_Candidato[[#This Row],[LONGITUDE_P1]]/1000000</f>
        <v>-53.854308000000003</v>
      </c>
      <c r="AU275">
        <f>INT(ABS(FO_Candidato[[#This Row],[LONGITUDE_P2]]))</f>
        <v>53</v>
      </c>
      <c r="AV275">
        <f>INT((ABS(FO_Candidato[[#This Row],[LONGITUDE_P2]])-INT(ABS(FO_Candidato[[#This Row],[LONGITUDE_P2]])))*60)</f>
        <v>51</v>
      </c>
      <c r="AW275" s="73">
        <f t="shared" si="9"/>
        <v>15.51</v>
      </c>
      <c r="AX275" t="str">
        <f>SUBSTITUTE(TEXT(FO_Candidato[[#This Row],[LONGITUDE_P5]],"0,00"),",",".")</f>
        <v>15.51</v>
      </c>
      <c r="AY275" t="str">
        <f>FO_Candidato[[#This Row],[LONGITUDE_P3]]&amp;"°"&amp;FO_Candidato[[#This Row],[LONGITUDE_P4]]&amp;"'"&amp;FO_Candidato[[#This Row],[LONGITUDE - P6]]&amp;"""S"</f>
        <v>53°51'15.51"S</v>
      </c>
    </row>
    <row r="276" spans="1:51" x14ac:dyDescent="0.3">
      <c r="A276" t="s">
        <v>25671</v>
      </c>
      <c r="B276" t="s">
        <v>23809</v>
      </c>
      <c r="C276" t="s">
        <v>25672</v>
      </c>
      <c r="D276" t="s">
        <v>25673</v>
      </c>
      <c r="E276" t="s">
        <v>25673</v>
      </c>
      <c r="F276" t="s">
        <v>25674</v>
      </c>
      <c r="G276" t="s">
        <v>25675</v>
      </c>
      <c r="I276" t="s">
        <v>23832</v>
      </c>
      <c r="J276" t="s">
        <v>23833</v>
      </c>
      <c r="K276" t="s">
        <v>25676</v>
      </c>
      <c r="U276" t="s">
        <v>23823</v>
      </c>
      <c r="V276">
        <v>30</v>
      </c>
      <c r="W276">
        <v>-27200631</v>
      </c>
      <c r="X276">
        <v>-52109562</v>
      </c>
      <c r="AH276" t="s">
        <v>25677</v>
      </c>
      <c r="AJ276" t="s">
        <v>25678</v>
      </c>
      <c r="AL276">
        <f>VALUE(TRIM(FO_Candidato[[#This Row],[1.21 Latitude]]))</f>
        <v>-27200631</v>
      </c>
      <c r="AM276">
        <f>FO_Candidato[[#This Row],[LATITUDE_P1]]/1000000</f>
        <v>-27.200631000000001</v>
      </c>
      <c r="AN276">
        <f>INT(ABS(FO_Candidato[[#This Row],[LATITUDE_P2]]))</f>
        <v>27</v>
      </c>
      <c r="AO276">
        <f>INT((ABS(FO_Candidato[[#This Row],[LATITUDE_P2]])-INT(ABS(FO_Candidato[[#This Row],[LATITUDE_P2]])))*60)</f>
        <v>12</v>
      </c>
      <c r="AP276" s="73">
        <f t="shared" si="8"/>
        <v>2.27</v>
      </c>
      <c r="AQ276" t="str">
        <f>SUBSTITUTE(TEXT(FO_Candidato[[#This Row],[LATITUDE_P5]],"0,00"),",",".")</f>
        <v>2.27</v>
      </c>
      <c r="AR276" t="str">
        <f>FO_Candidato[[#This Row],[LATITUDE_P3]]&amp;"°"&amp;FO_Candidato[[#This Row],[LATITUDE_P4]]&amp;"'"&amp;FO_Candidato[[#This Row],[LATITUDE - P6]]&amp;"""S"</f>
        <v>27°12'2.27"S</v>
      </c>
      <c r="AS276">
        <f>VALUE(TRIM(FO_Candidato[[#This Row],[longitude]]))</f>
        <v>-52109562</v>
      </c>
      <c r="AT276">
        <f>FO_Candidato[[#This Row],[LONGITUDE_P1]]/1000000</f>
        <v>-52.109561999999997</v>
      </c>
      <c r="AU276">
        <f>INT(ABS(FO_Candidato[[#This Row],[LONGITUDE_P2]]))</f>
        <v>52</v>
      </c>
      <c r="AV276">
        <f>INT((ABS(FO_Candidato[[#This Row],[LONGITUDE_P2]])-INT(ABS(FO_Candidato[[#This Row],[LONGITUDE_P2]])))*60)</f>
        <v>6</v>
      </c>
      <c r="AW276" s="73">
        <f t="shared" si="9"/>
        <v>34.42</v>
      </c>
      <c r="AX276" t="str">
        <f>SUBSTITUTE(TEXT(FO_Candidato[[#This Row],[LONGITUDE_P5]],"0,00"),",",".")</f>
        <v>34.42</v>
      </c>
      <c r="AY276" t="str">
        <f>FO_Candidato[[#This Row],[LONGITUDE_P3]]&amp;"°"&amp;FO_Candidato[[#This Row],[LONGITUDE_P4]]&amp;"'"&amp;FO_Candidato[[#This Row],[LONGITUDE - P6]]&amp;"""S"</f>
        <v>52°6'34.42"S</v>
      </c>
    </row>
    <row r="277" spans="1:51" x14ac:dyDescent="0.3">
      <c r="A277" t="s">
        <v>25679</v>
      </c>
      <c r="B277" t="s">
        <v>23809</v>
      </c>
      <c r="C277" t="s">
        <v>308</v>
      </c>
      <c r="D277" t="s">
        <v>25680</v>
      </c>
      <c r="E277" t="s">
        <v>25680</v>
      </c>
      <c r="F277" t="s">
        <v>25681</v>
      </c>
      <c r="G277" t="s">
        <v>23846</v>
      </c>
      <c r="I277" t="s">
        <v>23832</v>
      </c>
      <c r="J277" t="s">
        <v>23833</v>
      </c>
      <c r="K277" t="s">
        <v>25682</v>
      </c>
      <c r="L277" t="s">
        <v>148</v>
      </c>
      <c r="M277" t="s">
        <v>23816</v>
      </c>
      <c r="N277" t="s">
        <v>25683</v>
      </c>
      <c r="O277" t="s">
        <v>25684</v>
      </c>
      <c r="P277" t="s">
        <v>25685</v>
      </c>
      <c r="Q277" t="s">
        <v>23820</v>
      </c>
      <c r="R277" t="s">
        <v>25686</v>
      </c>
      <c r="S277" t="s">
        <v>25684</v>
      </c>
      <c r="T277" t="s">
        <v>25687</v>
      </c>
      <c r="U277" t="s">
        <v>23823</v>
      </c>
      <c r="V277">
        <v>50</v>
      </c>
      <c r="W277">
        <v>-22700989</v>
      </c>
      <c r="X277">
        <v>-47690464</v>
      </c>
      <c r="Y277">
        <v>527</v>
      </c>
      <c r="Z277" t="s">
        <v>23824</v>
      </c>
      <c r="AB277" t="s">
        <v>23825</v>
      </c>
      <c r="AC277">
        <v>15000</v>
      </c>
      <c r="AD277" t="s">
        <v>23823</v>
      </c>
      <c r="AE277" t="s">
        <v>1532</v>
      </c>
      <c r="AF277" t="s">
        <v>25680</v>
      </c>
      <c r="AG277" t="s">
        <v>25681</v>
      </c>
      <c r="AH277" t="s">
        <v>25688</v>
      </c>
      <c r="AI277" t="s">
        <v>23852</v>
      </c>
      <c r="AJ277" t="s">
        <v>250</v>
      </c>
      <c r="AL277">
        <f>VALUE(TRIM(FO_Candidato[[#This Row],[1.21 Latitude]]))</f>
        <v>-22700989</v>
      </c>
      <c r="AM277">
        <f>FO_Candidato[[#This Row],[LATITUDE_P1]]/1000000</f>
        <v>-22.700989</v>
      </c>
      <c r="AN277">
        <f>INT(ABS(FO_Candidato[[#This Row],[LATITUDE_P2]]))</f>
        <v>22</v>
      </c>
      <c r="AO277">
        <f>INT((ABS(FO_Candidato[[#This Row],[LATITUDE_P2]])-INT(ABS(FO_Candidato[[#This Row],[LATITUDE_P2]])))*60)</f>
        <v>42</v>
      </c>
      <c r="AP277" s="73">
        <f t="shared" si="8"/>
        <v>3.56</v>
      </c>
      <c r="AQ277" t="str">
        <f>SUBSTITUTE(TEXT(FO_Candidato[[#This Row],[LATITUDE_P5]],"0,00"),",",".")</f>
        <v>3.56</v>
      </c>
      <c r="AR277" t="str">
        <f>FO_Candidato[[#This Row],[LATITUDE_P3]]&amp;"°"&amp;FO_Candidato[[#This Row],[LATITUDE_P4]]&amp;"'"&amp;FO_Candidato[[#This Row],[LATITUDE - P6]]&amp;"""S"</f>
        <v>22°42'3.56"S</v>
      </c>
      <c r="AS277">
        <f>VALUE(TRIM(FO_Candidato[[#This Row],[longitude]]))</f>
        <v>-47690464</v>
      </c>
      <c r="AT277">
        <f>FO_Candidato[[#This Row],[LONGITUDE_P1]]/1000000</f>
        <v>-47.690463999999999</v>
      </c>
      <c r="AU277">
        <f>INT(ABS(FO_Candidato[[#This Row],[LONGITUDE_P2]]))</f>
        <v>47</v>
      </c>
      <c r="AV277">
        <f>INT((ABS(FO_Candidato[[#This Row],[LONGITUDE_P2]])-INT(ABS(FO_Candidato[[#This Row],[LONGITUDE_P2]])))*60)</f>
        <v>41</v>
      </c>
      <c r="AW277" s="73">
        <f t="shared" si="9"/>
        <v>25.67</v>
      </c>
      <c r="AX277" t="str">
        <f>SUBSTITUTE(TEXT(FO_Candidato[[#This Row],[LONGITUDE_P5]],"0,00"),",",".")</f>
        <v>25.67</v>
      </c>
      <c r="AY277" t="str">
        <f>FO_Candidato[[#This Row],[LONGITUDE_P3]]&amp;"°"&amp;FO_Candidato[[#This Row],[LONGITUDE_P4]]&amp;"'"&amp;FO_Candidato[[#This Row],[LONGITUDE - P6]]&amp;"""S"</f>
        <v>47°41'25.67"S</v>
      </c>
    </row>
    <row r="278" spans="1:51" x14ac:dyDescent="0.3">
      <c r="A278" t="s">
        <v>25689</v>
      </c>
      <c r="B278" t="s">
        <v>23809</v>
      </c>
      <c r="C278" t="s">
        <v>21402</v>
      </c>
      <c r="D278" t="s">
        <v>21830</v>
      </c>
      <c r="E278" t="s">
        <v>21830</v>
      </c>
      <c r="F278" t="s">
        <v>21832</v>
      </c>
      <c r="G278" t="s">
        <v>23889</v>
      </c>
      <c r="I278" t="s">
        <v>23813</v>
      </c>
      <c r="K278" t="s">
        <v>24756</v>
      </c>
      <c r="M278" t="s">
        <v>23835</v>
      </c>
      <c r="N278" t="s">
        <v>24757</v>
      </c>
      <c r="U278" t="s">
        <v>23823</v>
      </c>
      <c r="V278">
        <v>50</v>
      </c>
      <c r="W278">
        <v>-25447225</v>
      </c>
      <c r="X278">
        <v>-48771513</v>
      </c>
      <c r="Y278">
        <v>19</v>
      </c>
      <c r="Z278" t="s">
        <v>25690</v>
      </c>
      <c r="AB278" t="s">
        <v>23825</v>
      </c>
      <c r="AD278" t="s">
        <v>1491</v>
      </c>
      <c r="AH278" t="s">
        <v>25691</v>
      </c>
      <c r="AI278" t="s">
        <v>23827</v>
      </c>
      <c r="AJ278" t="s">
        <v>24925</v>
      </c>
      <c r="AK278">
        <v>83370000</v>
      </c>
      <c r="AL278">
        <f>VALUE(TRIM(FO_Candidato[[#This Row],[1.21 Latitude]]))</f>
        <v>-25447225</v>
      </c>
      <c r="AM278">
        <f>FO_Candidato[[#This Row],[LATITUDE_P1]]/1000000</f>
        <v>-25.447225</v>
      </c>
      <c r="AN278">
        <f>INT(ABS(FO_Candidato[[#This Row],[LATITUDE_P2]]))</f>
        <v>25</v>
      </c>
      <c r="AO278">
        <f>INT((ABS(FO_Candidato[[#This Row],[LATITUDE_P2]])-INT(ABS(FO_Candidato[[#This Row],[LATITUDE_P2]])))*60)</f>
        <v>26</v>
      </c>
      <c r="AP278" s="73">
        <f t="shared" si="8"/>
        <v>50.01</v>
      </c>
      <c r="AQ278" t="str">
        <f>SUBSTITUTE(TEXT(FO_Candidato[[#This Row],[LATITUDE_P5]],"0,00"),",",".")</f>
        <v>50.01</v>
      </c>
      <c r="AR278" t="str">
        <f>FO_Candidato[[#This Row],[LATITUDE_P3]]&amp;"°"&amp;FO_Candidato[[#This Row],[LATITUDE_P4]]&amp;"'"&amp;FO_Candidato[[#This Row],[LATITUDE - P6]]&amp;"""S"</f>
        <v>25°26'50.01"S</v>
      </c>
      <c r="AS278">
        <f>VALUE(TRIM(FO_Candidato[[#This Row],[longitude]]))</f>
        <v>-48771513</v>
      </c>
      <c r="AT278">
        <f>FO_Candidato[[#This Row],[LONGITUDE_P1]]/1000000</f>
        <v>-48.771512999999999</v>
      </c>
      <c r="AU278">
        <f>INT(ABS(FO_Candidato[[#This Row],[LONGITUDE_P2]]))</f>
        <v>48</v>
      </c>
      <c r="AV278">
        <f>INT((ABS(FO_Candidato[[#This Row],[LONGITUDE_P2]])-INT(ABS(FO_Candidato[[#This Row],[LONGITUDE_P2]])))*60)</f>
        <v>46</v>
      </c>
      <c r="AW278" s="73">
        <f t="shared" si="9"/>
        <v>17.45</v>
      </c>
      <c r="AX278" t="str">
        <f>SUBSTITUTE(TEXT(FO_Candidato[[#This Row],[LONGITUDE_P5]],"0,00"),",",".")</f>
        <v>17.45</v>
      </c>
      <c r="AY278" t="str">
        <f>FO_Candidato[[#This Row],[LONGITUDE_P3]]&amp;"°"&amp;FO_Candidato[[#This Row],[LONGITUDE_P4]]&amp;"'"&amp;FO_Candidato[[#This Row],[LONGITUDE - P6]]&amp;"""S"</f>
        <v>48°46'17.45"S</v>
      </c>
    </row>
    <row r="279" spans="1:51" x14ac:dyDescent="0.3">
      <c r="A279" t="s">
        <v>25692</v>
      </c>
      <c r="B279" t="s">
        <v>23809</v>
      </c>
      <c r="C279" t="s">
        <v>2044</v>
      </c>
      <c r="D279" t="s">
        <v>8083</v>
      </c>
      <c r="E279" t="s">
        <v>8083</v>
      </c>
      <c r="F279" t="s">
        <v>8084</v>
      </c>
      <c r="G279" t="s">
        <v>23889</v>
      </c>
      <c r="I279" t="s">
        <v>23813</v>
      </c>
      <c r="K279" t="s">
        <v>24020</v>
      </c>
      <c r="M279" t="s">
        <v>23835</v>
      </c>
      <c r="N279" t="s">
        <v>2044</v>
      </c>
      <c r="U279" t="s">
        <v>23823</v>
      </c>
      <c r="V279">
        <v>70</v>
      </c>
      <c r="W279">
        <v>-21423456</v>
      </c>
      <c r="X279">
        <v>-52704669</v>
      </c>
      <c r="Y279">
        <v>383</v>
      </c>
      <c r="Z279" t="s">
        <v>25693</v>
      </c>
      <c r="AB279" t="s">
        <v>23825</v>
      </c>
      <c r="AD279" t="s">
        <v>1491</v>
      </c>
      <c r="AH279" t="s">
        <v>25694</v>
      </c>
      <c r="AI279" t="s">
        <v>24270</v>
      </c>
      <c r="AJ279" t="s">
        <v>25654</v>
      </c>
      <c r="AK279">
        <v>79690000</v>
      </c>
      <c r="AL279">
        <f>VALUE(TRIM(FO_Candidato[[#This Row],[1.21 Latitude]]))</f>
        <v>-21423456</v>
      </c>
      <c r="AM279">
        <f>FO_Candidato[[#This Row],[LATITUDE_P1]]/1000000</f>
        <v>-21.423456000000002</v>
      </c>
      <c r="AN279">
        <f>INT(ABS(FO_Candidato[[#This Row],[LATITUDE_P2]]))</f>
        <v>21</v>
      </c>
      <c r="AO279">
        <f>INT((ABS(FO_Candidato[[#This Row],[LATITUDE_P2]])-INT(ABS(FO_Candidato[[#This Row],[LATITUDE_P2]])))*60)</f>
        <v>25</v>
      </c>
      <c r="AP279" s="73">
        <f t="shared" si="8"/>
        <v>24.44</v>
      </c>
      <c r="AQ279" t="str">
        <f>SUBSTITUTE(TEXT(FO_Candidato[[#This Row],[LATITUDE_P5]],"0,00"),",",".")</f>
        <v>24.44</v>
      </c>
      <c r="AR279" t="str">
        <f>FO_Candidato[[#This Row],[LATITUDE_P3]]&amp;"°"&amp;FO_Candidato[[#This Row],[LATITUDE_P4]]&amp;"'"&amp;FO_Candidato[[#This Row],[LATITUDE - P6]]&amp;"""S"</f>
        <v>21°25'24.44"S</v>
      </c>
      <c r="AS279">
        <f>VALUE(TRIM(FO_Candidato[[#This Row],[longitude]]))</f>
        <v>-52704669</v>
      </c>
      <c r="AT279">
        <f>FO_Candidato[[#This Row],[LONGITUDE_P1]]/1000000</f>
        <v>-52.704669000000003</v>
      </c>
      <c r="AU279">
        <f>INT(ABS(FO_Candidato[[#This Row],[LONGITUDE_P2]]))</f>
        <v>52</v>
      </c>
      <c r="AV279">
        <f>INT((ABS(FO_Candidato[[#This Row],[LONGITUDE_P2]])-INT(ABS(FO_Candidato[[#This Row],[LONGITUDE_P2]])))*60)</f>
        <v>42</v>
      </c>
      <c r="AW279" s="73">
        <f t="shared" si="9"/>
        <v>16.809999999999999</v>
      </c>
      <c r="AX279" t="str">
        <f>SUBSTITUTE(TEXT(FO_Candidato[[#This Row],[LONGITUDE_P5]],"0,00"),",",".")</f>
        <v>16.81</v>
      </c>
      <c r="AY279" t="str">
        <f>FO_Candidato[[#This Row],[LONGITUDE_P3]]&amp;"°"&amp;FO_Candidato[[#This Row],[LONGITUDE_P4]]&amp;"'"&amp;FO_Candidato[[#This Row],[LONGITUDE - P6]]&amp;"""S"</f>
        <v>52°42'16.81"S</v>
      </c>
    </row>
    <row r="280" spans="1:51" x14ac:dyDescent="0.3">
      <c r="A280" t="s">
        <v>25695</v>
      </c>
      <c r="B280" t="s">
        <v>23809</v>
      </c>
      <c r="C280" t="s">
        <v>2044</v>
      </c>
      <c r="D280" t="s">
        <v>8089</v>
      </c>
      <c r="E280" t="s">
        <v>8089</v>
      </c>
      <c r="F280" t="s">
        <v>8090</v>
      </c>
      <c r="G280" t="s">
        <v>23889</v>
      </c>
      <c r="I280" t="s">
        <v>23813</v>
      </c>
      <c r="K280" t="s">
        <v>25696</v>
      </c>
      <c r="M280" t="s">
        <v>23835</v>
      </c>
      <c r="N280" t="s">
        <v>25697</v>
      </c>
      <c r="U280" t="s">
        <v>23823</v>
      </c>
      <c r="V280">
        <v>60</v>
      </c>
      <c r="W280">
        <v>-20685771</v>
      </c>
      <c r="X280">
        <v>-5221666</v>
      </c>
      <c r="Y280">
        <v>399</v>
      </c>
      <c r="Z280" t="s">
        <v>25698</v>
      </c>
      <c r="AB280" t="s">
        <v>23825</v>
      </c>
      <c r="AD280" t="s">
        <v>1491</v>
      </c>
      <c r="AH280" t="s">
        <v>25699</v>
      </c>
      <c r="AI280" t="s">
        <v>24270</v>
      </c>
      <c r="AJ280" t="s">
        <v>25389</v>
      </c>
      <c r="AL280">
        <f>VALUE(TRIM(FO_Candidato[[#This Row],[1.21 Latitude]]))</f>
        <v>-20685771</v>
      </c>
      <c r="AM280">
        <f>FO_Candidato[[#This Row],[LATITUDE_P1]]/1000000</f>
        <v>-20.685770999999999</v>
      </c>
      <c r="AN280">
        <f>INT(ABS(FO_Candidato[[#This Row],[LATITUDE_P2]]))</f>
        <v>20</v>
      </c>
      <c r="AO280">
        <f>INT((ABS(FO_Candidato[[#This Row],[LATITUDE_P2]])-INT(ABS(FO_Candidato[[#This Row],[LATITUDE_P2]])))*60)</f>
        <v>41</v>
      </c>
      <c r="AP280" s="73">
        <f t="shared" si="8"/>
        <v>8.7799999999999994</v>
      </c>
      <c r="AQ280" t="str">
        <f>SUBSTITUTE(TEXT(FO_Candidato[[#This Row],[LATITUDE_P5]],"0,00"),",",".")</f>
        <v>8.78</v>
      </c>
      <c r="AR280" t="str">
        <f>FO_Candidato[[#This Row],[LATITUDE_P3]]&amp;"°"&amp;FO_Candidato[[#This Row],[LATITUDE_P4]]&amp;"'"&amp;FO_Candidato[[#This Row],[LATITUDE - P6]]&amp;"""S"</f>
        <v>20°41'8.78"S</v>
      </c>
      <c r="AS280">
        <f>VALUE(TRIM(FO_Candidato[[#This Row],[longitude]]))</f>
        <v>-5221666</v>
      </c>
      <c r="AT280">
        <f>FO_Candidato[[#This Row],[LONGITUDE_P1]]/1000000</f>
        <v>-5.2216659999999999</v>
      </c>
      <c r="AU280">
        <f>INT(ABS(FO_Candidato[[#This Row],[LONGITUDE_P2]]))</f>
        <v>5</v>
      </c>
      <c r="AV280">
        <f>INT((ABS(FO_Candidato[[#This Row],[LONGITUDE_P2]])-INT(ABS(FO_Candidato[[#This Row],[LONGITUDE_P2]])))*60)</f>
        <v>13</v>
      </c>
      <c r="AW280" s="73">
        <f t="shared" si="9"/>
        <v>18</v>
      </c>
      <c r="AX280" t="str">
        <f>SUBSTITUTE(TEXT(FO_Candidato[[#This Row],[LONGITUDE_P5]],"0,00"),",",".")</f>
        <v>18.00</v>
      </c>
      <c r="AY280" t="str">
        <f>FO_Candidato[[#This Row],[LONGITUDE_P3]]&amp;"°"&amp;FO_Candidato[[#This Row],[LONGITUDE_P4]]&amp;"'"&amp;FO_Candidato[[#This Row],[LONGITUDE - P6]]&amp;"""S"</f>
        <v>5°13'18.00"S</v>
      </c>
    </row>
    <row r="281" spans="1:51" x14ac:dyDescent="0.3">
      <c r="A281" t="s">
        <v>25700</v>
      </c>
      <c r="B281" t="s">
        <v>23809</v>
      </c>
      <c r="C281" t="s">
        <v>371</v>
      </c>
      <c r="D281" t="s">
        <v>25701</v>
      </c>
      <c r="E281" t="s">
        <v>25701</v>
      </c>
      <c r="F281" t="s">
        <v>25702</v>
      </c>
      <c r="G281" t="s">
        <v>23812</v>
      </c>
      <c r="I281" t="s">
        <v>23832</v>
      </c>
      <c r="J281" t="s">
        <v>23814</v>
      </c>
      <c r="K281" t="s">
        <v>25272</v>
      </c>
      <c r="L281" t="s">
        <v>148</v>
      </c>
      <c r="M281" t="s">
        <v>23816</v>
      </c>
      <c r="N281" t="s">
        <v>25703</v>
      </c>
      <c r="O281" t="s">
        <v>25704</v>
      </c>
      <c r="P281" t="s">
        <v>25705</v>
      </c>
      <c r="Q281" t="s">
        <v>23820</v>
      </c>
      <c r="R281" t="s">
        <v>148</v>
      </c>
      <c r="S281" t="s">
        <v>148</v>
      </c>
      <c r="T281" t="s">
        <v>148</v>
      </c>
      <c r="U281" t="s">
        <v>23823</v>
      </c>
      <c r="V281">
        <v>50</v>
      </c>
      <c r="W281">
        <v>-1665789</v>
      </c>
      <c r="X281">
        <v>-49738667</v>
      </c>
      <c r="Y281">
        <v>636</v>
      </c>
      <c r="Z281" t="s">
        <v>23824</v>
      </c>
      <c r="AA281" t="s">
        <v>107</v>
      </c>
      <c r="AB281" t="s">
        <v>23825</v>
      </c>
      <c r="AC281">
        <v>2000</v>
      </c>
      <c r="AD281" t="s">
        <v>23823</v>
      </c>
      <c r="AE281" t="s">
        <v>23909</v>
      </c>
      <c r="AF281" t="s">
        <v>23909</v>
      </c>
      <c r="AG281" t="s">
        <v>23909</v>
      </c>
      <c r="AH281" t="s">
        <v>25706</v>
      </c>
      <c r="AI281" t="s">
        <v>24041</v>
      </c>
      <c r="AJ281" t="s">
        <v>25213</v>
      </c>
      <c r="AK281">
        <v>76190000</v>
      </c>
      <c r="AL281">
        <f>VALUE(TRIM(FO_Candidato[[#This Row],[1.21 Latitude]]))</f>
        <v>-1665789</v>
      </c>
      <c r="AM281">
        <f>FO_Candidato[[#This Row],[LATITUDE_P1]]/1000000</f>
        <v>-1.665789</v>
      </c>
      <c r="AN281">
        <f>INT(ABS(FO_Candidato[[#This Row],[LATITUDE_P2]]))</f>
        <v>1</v>
      </c>
      <c r="AO281">
        <f>INT((ABS(FO_Candidato[[#This Row],[LATITUDE_P2]])-INT(ABS(FO_Candidato[[#This Row],[LATITUDE_P2]])))*60)</f>
        <v>39</v>
      </c>
      <c r="AP281" s="73">
        <f t="shared" si="8"/>
        <v>56.84</v>
      </c>
      <c r="AQ281" t="str">
        <f>SUBSTITUTE(TEXT(FO_Candidato[[#This Row],[LATITUDE_P5]],"0,00"),",",".")</f>
        <v>56.84</v>
      </c>
      <c r="AR281" t="str">
        <f>FO_Candidato[[#This Row],[LATITUDE_P3]]&amp;"°"&amp;FO_Candidato[[#This Row],[LATITUDE_P4]]&amp;"'"&amp;FO_Candidato[[#This Row],[LATITUDE - P6]]&amp;"""S"</f>
        <v>1°39'56.84"S</v>
      </c>
      <c r="AS281">
        <f>VALUE(TRIM(FO_Candidato[[#This Row],[longitude]]))</f>
        <v>-49738667</v>
      </c>
      <c r="AT281">
        <f>FO_Candidato[[#This Row],[LONGITUDE_P1]]/1000000</f>
        <v>-49.738667</v>
      </c>
      <c r="AU281">
        <f>INT(ABS(FO_Candidato[[#This Row],[LONGITUDE_P2]]))</f>
        <v>49</v>
      </c>
      <c r="AV281">
        <f>INT((ABS(FO_Candidato[[#This Row],[LONGITUDE_P2]])-INT(ABS(FO_Candidato[[#This Row],[LONGITUDE_P2]])))*60)</f>
        <v>44</v>
      </c>
      <c r="AW281" s="73">
        <f t="shared" si="9"/>
        <v>19.2</v>
      </c>
      <c r="AX281" t="str">
        <f>SUBSTITUTE(TEXT(FO_Candidato[[#This Row],[LONGITUDE_P5]],"0,00"),",",".")</f>
        <v>19.20</v>
      </c>
      <c r="AY281" t="str">
        <f>FO_Candidato[[#This Row],[LONGITUDE_P3]]&amp;"°"&amp;FO_Candidato[[#This Row],[LONGITUDE_P4]]&amp;"'"&amp;FO_Candidato[[#This Row],[LONGITUDE - P6]]&amp;"""S"</f>
        <v>49°44'19.20"S</v>
      </c>
    </row>
    <row r="282" spans="1:51" x14ac:dyDescent="0.3">
      <c r="A282" t="s">
        <v>25707</v>
      </c>
      <c r="B282" t="s">
        <v>23809</v>
      </c>
      <c r="C282" t="s">
        <v>354</v>
      </c>
      <c r="D282" t="s">
        <v>5526</v>
      </c>
      <c r="E282" t="s">
        <v>5526</v>
      </c>
      <c r="F282" t="s">
        <v>5527</v>
      </c>
      <c r="G282" t="s">
        <v>23889</v>
      </c>
      <c r="I282" t="s">
        <v>23813</v>
      </c>
      <c r="K282" t="s">
        <v>25708</v>
      </c>
      <c r="M282" t="s">
        <v>23835</v>
      </c>
      <c r="N282" t="s">
        <v>25709</v>
      </c>
      <c r="U282" t="s">
        <v>23823</v>
      </c>
      <c r="V282">
        <v>60</v>
      </c>
      <c r="W282">
        <v>-23481585</v>
      </c>
      <c r="X282">
        <v>-47135011</v>
      </c>
      <c r="Y282">
        <v>798</v>
      </c>
      <c r="Z282" t="s">
        <v>25710</v>
      </c>
      <c r="AB282" t="s">
        <v>23825</v>
      </c>
      <c r="AD282" t="s">
        <v>1491</v>
      </c>
      <c r="AH282" t="s">
        <v>25711</v>
      </c>
      <c r="AI282" t="s">
        <v>23852</v>
      </c>
      <c r="AJ282" t="s">
        <v>25712</v>
      </c>
      <c r="AL282">
        <f>VALUE(TRIM(FO_Candidato[[#This Row],[1.21 Latitude]]))</f>
        <v>-23481585</v>
      </c>
      <c r="AM282">
        <f>FO_Candidato[[#This Row],[LATITUDE_P1]]/1000000</f>
        <v>-23.481584999999999</v>
      </c>
      <c r="AN282">
        <f>INT(ABS(FO_Candidato[[#This Row],[LATITUDE_P2]]))</f>
        <v>23</v>
      </c>
      <c r="AO282">
        <f>INT((ABS(FO_Candidato[[#This Row],[LATITUDE_P2]])-INT(ABS(FO_Candidato[[#This Row],[LATITUDE_P2]])))*60)</f>
        <v>28</v>
      </c>
      <c r="AP282" s="73">
        <f t="shared" si="8"/>
        <v>53.71</v>
      </c>
      <c r="AQ282" t="str">
        <f>SUBSTITUTE(TEXT(FO_Candidato[[#This Row],[LATITUDE_P5]],"0,00"),",",".")</f>
        <v>53.71</v>
      </c>
      <c r="AR282" t="str">
        <f>FO_Candidato[[#This Row],[LATITUDE_P3]]&amp;"°"&amp;FO_Candidato[[#This Row],[LATITUDE_P4]]&amp;"'"&amp;FO_Candidato[[#This Row],[LATITUDE - P6]]&amp;"""S"</f>
        <v>23°28'53.71"S</v>
      </c>
      <c r="AS282">
        <f>VALUE(TRIM(FO_Candidato[[#This Row],[longitude]]))</f>
        <v>-47135011</v>
      </c>
      <c r="AT282">
        <f>FO_Candidato[[#This Row],[LONGITUDE_P1]]/1000000</f>
        <v>-47.135010999999999</v>
      </c>
      <c r="AU282">
        <f>INT(ABS(FO_Candidato[[#This Row],[LONGITUDE_P2]]))</f>
        <v>47</v>
      </c>
      <c r="AV282">
        <f>INT((ABS(FO_Candidato[[#This Row],[LONGITUDE_P2]])-INT(ABS(FO_Candidato[[#This Row],[LONGITUDE_P2]])))*60)</f>
        <v>8</v>
      </c>
      <c r="AW282" s="73">
        <f t="shared" si="9"/>
        <v>6.04</v>
      </c>
      <c r="AX282" t="str">
        <f>SUBSTITUTE(TEXT(FO_Candidato[[#This Row],[LONGITUDE_P5]],"0,00"),",",".")</f>
        <v>6.04</v>
      </c>
      <c r="AY282" t="str">
        <f>FO_Candidato[[#This Row],[LONGITUDE_P3]]&amp;"°"&amp;FO_Candidato[[#This Row],[LONGITUDE_P4]]&amp;"'"&amp;FO_Candidato[[#This Row],[LONGITUDE - P6]]&amp;"""S"</f>
        <v>47°8'6.04"S</v>
      </c>
    </row>
    <row r="283" spans="1:51" x14ac:dyDescent="0.3">
      <c r="A283" t="s">
        <v>25713</v>
      </c>
      <c r="B283" t="s">
        <v>23809</v>
      </c>
      <c r="C283" t="s">
        <v>2044</v>
      </c>
      <c r="D283" t="s">
        <v>8077</v>
      </c>
      <c r="E283" t="s">
        <v>8077</v>
      </c>
      <c r="F283" t="s">
        <v>8078</v>
      </c>
      <c r="G283" t="s">
        <v>23889</v>
      </c>
      <c r="I283" t="s">
        <v>23813</v>
      </c>
      <c r="K283" t="s">
        <v>24020</v>
      </c>
      <c r="M283" t="s">
        <v>23835</v>
      </c>
      <c r="N283" t="s">
        <v>2044</v>
      </c>
      <c r="U283" t="s">
        <v>23823</v>
      </c>
      <c r="V283">
        <v>60</v>
      </c>
      <c r="W283">
        <v>-2153501</v>
      </c>
      <c r="X283">
        <v>-52542508</v>
      </c>
      <c r="Y283">
        <v>397</v>
      </c>
      <c r="Z283" t="s">
        <v>25714</v>
      </c>
      <c r="AB283" t="s">
        <v>23825</v>
      </c>
      <c r="AD283" t="s">
        <v>1491</v>
      </c>
      <c r="AH283" t="s">
        <v>25715</v>
      </c>
      <c r="AI283" t="s">
        <v>24270</v>
      </c>
      <c r="AJ283" t="s">
        <v>25654</v>
      </c>
      <c r="AK283">
        <v>79180000</v>
      </c>
      <c r="AL283">
        <f>VALUE(TRIM(FO_Candidato[[#This Row],[1.21 Latitude]]))</f>
        <v>-2153501</v>
      </c>
      <c r="AM283">
        <f>FO_Candidato[[#This Row],[LATITUDE_P1]]/1000000</f>
        <v>-2.1535009999999999</v>
      </c>
      <c r="AN283">
        <f>INT(ABS(FO_Candidato[[#This Row],[LATITUDE_P2]]))</f>
        <v>2</v>
      </c>
      <c r="AO283">
        <f>INT((ABS(FO_Candidato[[#This Row],[LATITUDE_P2]])-INT(ABS(FO_Candidato[[#This Row],[LATITUDE_P2]])))*60)</f>
        <v>9</v>
      </c>
      <c r="AP283" s="73">
        <f t="shared" si="8"/>
        <v>12.6</v>
      </c>
      <c r="AQ283" t="str">
        <f>SUBSTITUTE(TEXT(FO_Candidato[[#This Row],[LATITUDE_P5]],"0,00"),",",".")</f>
        <v>12.60</v>
      </c>
      <c r="AR283" t="str">
        <f>FO_Candidato[[#This Row],[LATITUDE_P3]]&amp;"°"&amp;FO_Candidato[[#This Row],[LATITUDE_P4]]&amp;"'"&amp;FO_Candidato[[#This Row],[LATITUDE - P6]]&amp;"""S"</f>
        <v>2°9'12.60"S</v>
      </c>
      <c r="AS283">
        <f>VALUE(TRIM(FO_Candidato[[#This Row],[longitude]]))</f>
        <v>-52542508</v>
      </c>
      <c r="AT283">
        <f>FO_Candidato[[#This Row],[LONGITUDE_P1]]/1000000</f>
        <v>-52.542507999999998</v>
      </c>
      <c r="AU283">
        <f>INT(ABS(FO_Candidato[[#This Row],[LONGITUDE_P2]]))</f>
        <v>52</v>
      </c>
      <c r="AV283">
        <f>INT((ABS(FO_Candidato[[#This Row],[LONGITUDE_P2]])-INT(ABS(FO_Candidato[[#This Row],[LONGITUDE_P2]])))*60)</f>
        <v>32</v>
      </c>
      <c r="AW283" s="73">
        <f t="shared" si="9"/>
        <v>33.03</v>
      </c>
      <c r="AX283" t="str">
        <f>SUBSTITUTE(TEXT(FO_Candidato[[#This Row],[LONGITUDE_P5]],"0,00"),",",".")</f>
        <v>33.03</v>
      </c>
      <c r="AY283" t="str">
        <f>FO_Candidato[[#This Row],[LONGITUDE_P3]]&amp;"°"&amp;FO_Candidato[[#This Row],[LONGITUDE_P4]]&amp;"'"&amp;FO_Candidato[[#This Row],[LONGITUDE - P6]]&amp;"""S"</f>
        <v>52°32'33.03"S</v>
      </c>
    </row>
    <row r="284" spans="1:51" x14ac:dyDescent="0.3">
      <c r="A284" t="s">
        <v>25716</v>
      </c>
      <c r="B284" t="s">
        <v>23809</v>
      </c>
      <c r="C284" t="s">
        <v>2044</v>
      </c>
      <c r="D284" t="s">
        <v>8054</v>
      </c>
      <c r="E284" t="s">
        <v>8054</v>
      </c>
      <c r="F284" t="s">
        <v>8055</v>
      </c>
      <c r="G284" t="s">
        <v>23889</v>
      </c>
      <c r="I284" t="s">
        <v>23813</v>
      </c>
      <c r="K284" t="s">
        <v>24020</v>
      </c>
      <c r="M284" t="s">
        <v>23835</v>
      </c>
      <c r="N284" t="s">
        <v>2044</v>
      </c>
      <c r="U284" t="s">
        <v>23823</v>
      </c>
      <c r="V284">
        <v>60</v>
      </c>
      <c r="W284">
        <v>-21157684</v>
      </c>
      <c r="X284">
        <v>-53232594</v>
      </c>
      <c r="Y284">
        <v>419</v>
      </c>
      <c r="Z284" t="s">
        <v>25717</v>
      </c>
      <c r="AB284" t="s">
        <v>23825</v>
      </c>
      <c r="AD284" t="s">
        <v>1491</v>
      </c>
      <c r="AH284" t="s">
        <v>25718</v>
      </c>
      <c r="AI284" t="s">
        <v>24270</v>
      </c>
      <c r="AJ284" t="s">
        <v>2685</v>
      </c>
      <c r="AK284">
        <v>79180000</v>
      </c>
      <c r="AL284">
        <f>VALUE(TRIM(FO_Candidato[[#This Row],[1.21 Latitude]]))</f>
        <v>-21157684</v>
      </c>
      <c r="AM284">
        <f>FO_Candidato[[#This Row],[LATITUDE_P1]]/1000000</f>
        <v>-21.157684</v>
      </c>
      <c r="AN284">
        <f>INT(ABS(FO_Candidato[[#This Row],[LATITUDE_P2]]))</f>
        <v>21</v>
      </c>
      <c r="AO284">
        <f>INT((ABS(FO_Candidato[[#This Row],[LATITUDE_P2]])-INT(ABS(FO_Candidato[[#This Row],[LATITUDE_P2]])))*60)</f>
        <v>9</v>
      </c>
      <c r="AP284" s="73">
        <f t="shared" si="8"/>
        <v>27.66</v>
      </c>
      <c r="AQ284" t="str">
        <f>SUBSTITUTE(TEXT(FO_Candidato[[#This Row],[LATITUDE_P5]],"0,00"),",",".")</f>
        <v>27.66</v>
      </c>
      <c r="AR284" t="str">
        <f>FO_Candidato[[#This Row],[LATITUDE_P3]]&amp;"°"&amp;FO_Candidato[[#This Row],[LATITUDE_P4]]&amp;"'"&amp;FO_Candidato[[#This Row],[LATITUDE - P6]]&amp;"""S"</f>
        <v>21°9'27.66"S</v>
      </c>
      <c r="AS284">
        <f>VALUE(TRIM(FO_Candidato[[#This Row],[longitude]]))</f>
        <v>-53232594</v>
      </c>
      <c r="AT284">
        <f>FO_Candidato[[#This Row],[LONGITUDE_P1]]/1000000</f>
        <v>-53.232593999999999</v>
      </c>
      <c r="AU284">
        <f>INT(ABS(FO_Candidato[[#This Row],[LONGITUDE_P2]]))</f>
        <v>53</v>
      </c>
      <c r="AV284">
        <f>INT((ABS(FO_Candidato[[#This Row],[LONGITUDE_P2]])-INT(ABS(FO_Candidato[[#This Row],[LONGITUDE_P2]])))*60)</f>
        <v>13</v>
      </c>
      <c r="AW284" s="73">
        <f t="shared" si="9"/>
        <v>57.34</v>
      </c>
      <c r="AX284" t="str">
        <f>SUBSTITUTE(TEXT(FO_Candidato[[#This Row],[LONGITUDE_P5]],"0,00"),",",".")</f>
        <v>57.34</v>
      </c>
      <c r="AY284" t="str">
        <f>FO_Candidato[[#This Row],[LONGITUDE_P3]]&amp;"°"&amp;FO_Candidato[[#This Row],[LONGITUDE_P4]]&amp;"'"&amp;FO_Candidato[[#This Row],[LONGITUDE - P6]]&amp;"""S"</f>
        <v>53°13'57.34"S</v>
      </c>
    </row>
    <row r="285" spans="1:51" x14ac:dyDescent="0.3">
      <c r="A285" t="s">
        <v>25719</v>
      </c>
      <c r="B285" t="s">
        <v>23809</v>
      </c>
      <c r="C285" t="s">
        <v>127</v>
      </c>
      <c r="D285" t="s">
        <v>7849</v>
      </c>
      <c r="E285" t="s">
        <v>7849</v>
      </c>
      <c r="F285" t="s">
        <v>7850</v>
      </c>
      <c r="G285" t="s">
        <v>23846</v>
      </c>
      <c r="I285" t="s">
        <v>23832</v>
      </c>
      <c r="J285" t="s">
        <v>23814</v>
      </c>
      <c r="K285" t="s">
        <v>25720</v>
      </c>
      <c r="L285" t="s">
        <v>148</v>
      </c>
      <c r="M285" t="s">
        <v>23816</v>
      </c>
      <c r="N285" t="s">
        <v>25721</v>
      </c>
      <c r="O285" t="s">
        <v>148</v>
      </c>
      <c r="P285" t="s">
        <v>25722</v>
      </c>
      <c r="Q285" t="s">
        <v>25723</v>
      </c>
      <c r="R285" t="s">
        <v>148</v>
      </c>
      <c r="S285" t="s">
        <v>148</v>
      </c>
      <c r="T285" t="s">
        <v>148</v>
      </c>
      <c r="U285" t="s">
        <v>23823</v>
      </c>
      <c r="V285">
        <v>40</v>
      </c>
      <c r="W285">
        <v>-23647369</v>
      </c>
      <c r="X285">
        <v>-46493336</v>
      </c>
      <c r="Y285">
        <v>790</v>
      </c>
      <c r="Z285" t="s">
        <v>12336</v>
      </c>
      <c r="AA285" t="s">
        <v>107</v>
      </c>
      <c r="AB285" t="s">
        <v>23825</v>
      </c>
      <c r="AC285">
        <v>12</v>
      </c>
      <c r="AD285" t="s">
        <v>23823</v>
      </c>
      <c r="AE285" t="s">
        <v>148</v>
      </c>
      <c r="AF285" t="s">
        <v>7849</v>
      </c>
      <c r="AG285" t="s">
        <v>7850</v>
      </c>
      <c r="AH285" t="s">
        <v>25724</v>
      </c>
      <c r="AI285" t="s">
        <v>23852</v>
      </c>
      <c r="AJ285" t="s">
        <v>25725</v>
      </c>
      <c r="AK285">
        <v>9271760</v>
      </c>
      <c r="AL285">
        <f>VALUE(TRIM(FO_Candidato[[#This Row],[1.21 Latitude]]))</f>
        <v>-23647369</v>
      </c>
      <c r="AM285">
        <f>FO_Candidato[[#This Row],[LATITUDE_P1]]/1000000</f>
        <v>-23.647369000000001</v>
      </c>
      <c r="AN285">
        <f>INT(ABS(FO_Candidato[[#This Row],[LATITUDE_P2]]))</f>
        <v>23</v>
      </c>
      <c r="AO285">
        <f>INT((ABS(FO_Candidato[[#This Row],[LATITUDE_P2]])-INT(ABS(FO_Candidato[[#This Row],[LATITUDE_P2]])))*60)</f>
        <v>38</v>
      </c>
      <c r="AP285" s="73">
        <f t="shared" si="8"/>
        <v>50.53</v>
      </c>
      <c r="AQ285" t="str">
        <f>SUBSTITUTE(TEXT(FO_Candidato[[#This Row],[LATITUDE_P5]],"0,00"),",",".")</f>
        <v>50.53</v>
      </c>
      <c r="AR285" t="str">
        <f>FO_Candidato[[#This Row],[LATITUDE_P3]]&amp;"°"&amp;FO_Candidato[[#This Row],[LATITUDE_P4]]&amp;"'"&amp;FO_Candidato[[#This Row],[LATITUDE - P6]]&amp;"""S"</f>
        <v>23°38'50.53"S</v>
      </c>
      <c r="AS285">
        <f>VALUE(TRIM(FO_Candidato[[#This Row],[longitude]]))</f>
        <v>-46493336</v>
      </c>
      <c r="AT285">
        <f>FO_Candidato[[#This Row],[LONGITUDE_P1]]/1000000</f>
        <v>-46.493335999999999</v>
      </c>
      <c r="AU285">
        <f>INT(ABS(FO_Candidato[[#This Row],[LONGITUDE_P2]]))</f>
        <v>46</v>
      </c>
      <c r="AV285">
        <f>INT((ABS(FO_Candidato[[#This Row],[LONGITUDE_P2]])-INT(ABS(FO_Candidato[[#This Row],[LONGITUDE_P2]])))*60)</f>
        <v>29</v>
      </c>
      <c r="AW285" s="73">
        <f t="shared" si="9"/>
        <v>36.01</v>
      </c>
      <c r="AX285" t="str">
        <f>SUBSTITUTE(TEXT(FO_Candidato[[#This Row],[LONGITUDE_P5]],"0,00"),",",".")</f>
        <v>36.01</v>
      </c>
      <c r="AY285" t="str">
        <f>FO_Candidato[[#This Row],[LONGITUDE_P3]]&amp;"°"&amp;FO_Candidato[[#This Row],[LONGITUDE_P4]]&amp;"'"&amp;FO_Candidato[[#This Row],[LONGITUDE - P6]]&amp;"""S"</f>
        <v>46°29'36.01"S</v>
      </c>
    </row>
    <row r="286" spans="1:51" x14ac:dyDescent="0.3">
      <c r="A286" t="s">
        <v>25726</v>
      </c>
      <c r="B286" t="s">
        <v>23809</v>
      </c>
      <c r="C286" t="s">
        <v>21402</v>
      </c>
      <c r="D286" t="s">
        <v>21707</v>
      </c>
      <c r="E286" t="s">
        <v>21707</v>
      </c>
      <c r="F286" t="s">
        <v>21709</v>
      </c>
      <c r="G286" t="s">
        <v>23889</v>
      </c>
      <c r="I286" t="s">
        <v>23813</v>
      </c>
      <c r="K286" t="s">
        <v>25727</v>
      </c>
      <c r="M286" t="s">
        <v>23835</v>
      </c>
      <c r="N286" t="s">
        <v>24757</v>
      </c>
      <c r="U286" t="s">
        <v>23823</v>
      </c>
      <c r="V286">
        <v>60</v>
      </c>
      <c r="W286">
        <v>-24116215</v>
      </c>
      <c r="X286">
        <v>-4949694</v>
      </c>
      <c r="Y286">
        <v>760</v>
      </c>
      <c r="Z286" t="s">
        <v>25728</v>
      </c>
      <c r="AB286" t="s">
        <v>23825</v>
      </c>
      <c r="AD286" t="s">
        <v>1491</v>
      </c>
      <c r="AH286" t="s">
        <v>25729</v>
      </c>
      <c r="AI286" t="s">
        <v>23827</v>
      </c>
      <c r="AJ286" t="s">
        <v>25730</v>
      </c>
      <c r="AK286">
        <v>84220000</v>
      </c>
      <c r="AL286">
        <f>VALUE(TRIM(FO_Candidato[[#This Row],[1.21 Latitude]]))</f>
        <v>-24116215</v>
      </c>
      <c r="AM286">
        <f>FO_Candidato[[#This Row],[LATITUDE_P1]]/1000000</f>
        <v>-24.116215</v>
      </c>
      <c r="AN286">
        <f>INT(ABS(FO_Candidato[[#This Row],[LATITUDE_P2]]))</f>
        <v>24</v>
      </c>
      <c r="AO286">
        <f>INT((ABS(FO_Candidato[[#This Row],[LATITUDE_P2]])-INT(ABS(FO_Candidato[[#This Row],[LATITUDE_P2]])))*60)</f>
        <v>6</v>
      </c>
      <c r="AP286" s="73">
        <f t="shared" si="8"/>
        <v>58.37</v>
      </c>
      <c r="AQ286" t="str">
        <f>SUBSTITUTE(TEXT(FO_Candidato[[#This Row],[LATITUDE_P5]],"0,00"),",",".")</f>
        <v>58.37</v>
      </c>
      <c r="AR286" t="str">
        <f>FO_Candidato[[#This Row],[LATITUDE_P3]]&amp;"°"&amp;FO_Candidato[[#This Row],[LATITUDE_P4]]&amp;"'"&amp;FO_Candidato[[#This Row],[LATITUDE - P6]]&amp;"""S"</f>
        <v>24°6'58.37"S</v>
      </c>
      <c r="AS286">
        <f>VALUE(TRIM(FO_Candidato[[#This Row],[longitude]]))</f>
        <v>-4949694</v>
      </c>
      <c r="AT286">
        <f>FO_Candidato[[#This Row],[LONGITUDE_P1]]/1000000</f>
        <v>-4.949694</v>
      </c>
      <c r="AU286">
        <f>INT(ABS(FO_Candidato[[#This Row],[LONGITUDE_P2]]))</f>
        <v>4</v>
      </c>
      <c r="AV286">
        <f>INT((ABS(FO_Candidato[[#This Row],[LONGITUDE_P2]])-INT(ABS(FO_Candidato[[#This Row],[LONGITUDE_P2]])))*60)</f>
        <v>56</v>
      </c>
      <c r="AW286" s="73">
        <f t="shared" si="9"/>
        <v>58.9</v>
      </c>
      <c r="AX286" t="str">
        <f>SUBSTITUTE(TEXT(FO_Candidato[[#This Row],[LONGITUDE_P5]],"0,00"),",",".")</f>
        <v>58.90</v>
      </c>
      <c r="AY286" t="str">
        <f>FO_Candidato[[#This Row],[LONGITUDE_P3]]&amp;"°"&amp;FO_Candidato[[#This Row],[LONGITUDE_P4]]&amp;"'"&amp;FO_Candidato[[#This Row],[LONGITUDE - P6]]&amp;"""S"</f>
        <v>4°56'58.90"S</v>
      </c>
    </row>
    <row r="287" spans="1:51" x14ac:dyDescent="0.3">
      <c r="A287" t="s">
        <v>25731</v>
      </c>
      <c r="B287" t="s">
        <v>23809</v>
      </c>
      <c r="C287" t="s">
        <v>21402</v>
      </c>
      <c r="D287" t="s">
        <v>23042</v>
      </c>
      <c r="E287" t="s">
        <v>23042</v>
      </c>
      <c r="F287" t="s">
        <v>23044</v>
      </c>
      <c r="G287" t="s">
        <v>23889</v>
      </c>
      <c r="I287" t="s">
        <v>23832</v>
      </c>
      <c r="K287" t="s">
        <v>24117</v>
      </c>
      <c r="M287" t="s">
        <v>23835</v>
      </c>
      <c r="N287" t="s">
        <v>25732</v>
      </c>
      <c r="U287" t="s">
        <v>23823</v>
      </c>
      <c r="V287">
        <v>70</v>
      </c>
      <c r="W287">
        <v>-23454015</v>
      </c>
      <c r="X287">
        <v>-50001803</v>
      </c>
      <c r="Y287">
        <v>530</v>
      </c>
      <c r="Z287" t="s">
        <v>25733</v>
      </c>
      <c r="AB287" t="s">
        <v>23825</v>
      </c>
      <c r="AD287" t="s">
        <v>1491</v>
      </c>
      <c r="AH287" t="s">
        <v>25734</v>
      </c>
      <c r="AI287" t="s">
        <v>23827</v>
      </c>
      <c r="AJ287" t="s">
        <v>25735</v>
      </c>
      <c r="AK287">
        <v>86455000</v>
      </c>
      <c r="AL287">
        <f>VALUE(TRIM(FO_Candidato[[#This Row],[1.21 Latitude]]))</f>
        <v>-23454015</v>
      </c>
      <c r="AM287">
        <f>FO_Candidato[[#This Row],[LATITUDE_P1]]/1000000</f>
        <v>-23.454014999999998</v>
      </c>
      <c r="AN287">
        <f>INT(ABS(FO_Candidato[[#This Row],[LATITUDE_P2]]))</f>
        <v>23</v>
      </c>
      <c r="AO287">
        <f>INT((ABS(FO_Candidato[[#This Row],[LATITUDE_P2]])-INT(ABS(FO_Candidato[[#This Row],[LATITUDE_P2]])))*60)</f>
        <v>27</v>
      </c>
      <c r="AP287" s="73">
        <f t="shared" si="8"/>
        <v>14.45</v>
      </c>
      <c r="AQ287" t="str">
        <f>SUBSTITUTE(TEXT(FO_Candidato[[#This Row],[LATITUDE_P5]],"0,00"),",",".")</f>
        <v>14.45</v>
      </c>
      <c r="AR287" t="str">
        <f>FO_Candidato[[#This Row],[LATITUDE_P3]]&amp;"°"&amp;FO_Candidato[[#This Row],[LATITUDE_P4]]&amp;"'"&amp;FO_Candidato[[#This Row],[LATITUDE - P6]]&amp;"""S"</f>
        <v>23°27'14.45"S</v>
      </c>
      <c r="AS287">
        <f>VALUE(TRIM(FO_Candidato[[#This Row],[longitude]]))</f>
        <v>-50001803</v>
      </c>
      <c r="AT287">
        <f>FO_Candidato[[#This Row],[LONGITUDE_P1]]/1000000</f>
        <v>-50.001803000000002</v>
      </c>
      <c r="AU287">
        <f>INT(ABS(FO_Candidato[[#This Row],[LONGITUDE_P2]]))</f>
        <v>50</v>
      </c>
      <c r="AV287">
        <f>INT((ABS(FO_Candidato[[#This Row],[LONGITUDE_P2]])-INT(ABS(FO_Candidato[[#This Row],[LONGITUDE_P2]])))*60)</f>
        <v>0</v>
      </c>
      <c r="AW287" s="73">
        <f t="shared" si="9"/>
        <v>6.49</v>
      </c>
      <c r="AX287" t="str">
        <f>SUBSTITUTE(TEXT(FO_Candidato[[#This Row],[LONGITUDE_P5]],"0,00"),",",".")</f>
        <v>6.49</v>
      </c>
      <c r="AY287" t="str">
        <f>FO_Candidato[[#This Row],[LONGITUDE_P3]]&amp;"°"&amp;FO_Candidato[[#This Row],[LONGITUDE_P4]]&amp;"'"&amp;FO_Candidato[[#This Row],[LONGITUDE - P6]]&amp;"""S"</f>
        <v>50°0'6.49"S</v>
      </c>
    </row>
    <row r="288" spans="1:51" x14ac:dyDescent="0.3">
      <c r="A288" t="s">
        <v>25736</v>
      </c>
      <c r="B288" t="s">
        <v>23809</v>
      </c>
      <c r="C288" t="s">
        <v>21402</v>
      </c>
      <c r="D288" t="s">
        <v>21923</v>
      </c>
      <c r="E288" t="s">
        <v>21923</v>
      </c>
      <c r="F288" t="s">
        <v>21925</v>
      </c>
      <c r="G288" t="s">
        <v>23889</v>
      </c>
      <c r="H288" t="s">
        <v>25737</v>
      </c>
      <c r="I288" t="s">
        <v>23813</v>
      </c>
      <c r="K288" t="s">
        <v>24020</v>
      </c>
      <c r="M288" t="s">
        <v>23835</v>
      </c>
      <c r="N288" t="s">
        <v>25732</v>
      </c>
      <c r="U288" t="s">
        <v>23823</v>
      </c>
      <c r="V288">
        <v>40</v>
      </c>
      <c r="W288">
        <v>-23131883</v>
      </c>
      <c r="X288">
        <v>-50435775</v>
      </c>
      <c r="Y288">
        <v>403</v>
      </c>
      <c r="Z288" t="s">
        <v>25738</v>
      </c>
      <c r="AB288" t="s">
        <v>23825</v>
      </c>
      <c r="AD288" t="s">
        <v>1491</v>
      </c>
      <c r="AH288" t="s">
        <v>25739</v>
      </c>
      <c r="AI288" t="s">
        <v>23827</v>
      </c>
      <c r="AJ288" t="s">
        <v>25740</v>
      </c>
      <c r="AK288">
        <v>86360000</v>
      </c>
      <c r="AL288">
        <f>VALUE(TRIM(FO_Candidato[[#This Row],[1.21 Latitude]]))</f>
        <v>-23131883</v>
      </c>
      <c r="AM288">
        <f>FO_Candidato[[#This Row],[LATITUDE_P1]]/1000000</f>
        <v>-23.131882999999998</v>
      </c>
      <c r="AN288">
        <f>INT(ABS(FO_Candidato[[#This Row],[LATITUDE_P2]]))</f>
        <v>23</v>
      </c>
      <c r="AO288">
        <f>INT((ABS(FO_Candidato[[#This Row],[LATITUDE_P2]])-INT(ABS(FO_Candidato[[#This Row],[LATITUDE_P2]])))*60)</f>
        <v>7</v>
      </c>
      <c r="AP288" s="73">
        <f t="shared" si="8"/>
        <v>54.78</v>
      </c>
      <c r="AQ288" t="str">
        <f>SUBSTITUTE(TEXT(FO_Candidato[[#This Row],[LATITUDE_P5]],"0,00"),",",".")</f>
        <v>54.78</v>
      </c>
      <c r="AR288" t="str">
        <f>FO_Candidato[[#This Row],[LATITUDE_P3]]&amp;"°"&amp;FO_Candidato[[#This Row],[LATITUDE_P4]]&amp;"'"&amp;FO_Candidato[[#This Row],[LATITUDE - P6]]&amp;"""S"</f>
        <v>23°7'54.78"S</v>
      </c>
      <c r="AS288">
        <f>VALUE(TRIM(FO_Candidato[[#This Row],[longitude]]))</f>
        <v>-50435775</v>
      </c>
      <c r="AT288">
        <f>FO_Candidato[[#This Row],[LONGITUDE_P1]]/1000000</f>
        <v>-50.435775</v>
      </c>
      <c r="AU288">
        <f>INT(ABS(FO_Candidato[[#This Row],[LONGITUDE_P2]]))</f>
        <v>50</v>
      </c>
      <c r="AV288">
        <f>INT((ABS(FO_Candidato[[#This Row],[LONGITUDE_P2]])-INT(ABS(FO_Candidato[[#This Row],[LONGITUDE_P2]])))*60)</f>
        <v>26</v>
      </c>
      <c r="AW288" s="73">
        <f t="shared" si="9"/>
        <v>8.7899999999999991</v>
      </c>
      <c r="AX288" t="str">
        <f>SUBSTITUTE(TEXT(FO_Candidato[[#This Row],[LONGITUDE_P5]],"0,00"),",",".")</f>
        <v>8.79</v>
      </c>
      <c r="AY288" t="str">
        <f>FO_Candidato[[#This Row],[LONGITUDE_P3]]&amp;"°"&amp;FO_Candidato[[#This Row],[LONGITUDE_P4]]&amp;"'"&amp;FO_Candidato[[#This Row],[LONGITUDE - P6]]&amp;"""S"</f>
        <v>50°26'8.79"S</v>
      </c>
    </row>
    <row r="289" spans="1:51" x14ac:dyDescent="0.3">
      <c r="A289" t="s">
        <v>25741</v>
      </c>
      <c r="B289" t="s">
        <v>23809</v>
      </c>
      <c r="C289" t="s">
        <v>2044</v>
      </c>
      <c r="D289" t="s">
        <v>2482</v>
      </c>
      <c r="E289" t="s">
        <v>2482</v>
      </c>
      <c r="F289" t="s">
        <v>2483</v>
      </c>
      <c r="G289" t="s">
        <v>23889</v>
      </c>
      <c r="I289" t="s">
        <v>23813</v>
      </c>
      <c r="K289" t="s">
        <v>24020</v>
      </c>
      <c r="M289" t="s">
        <v>23835</v>
      </c>
      <c r="N289" t="s">
        <v>2044</v>
      </c>
      <c r="U289" t="s">
        <v>23823</v>
      </c>
      <c r="V289">
        <v>60</v>
      </c>
      <c r="W289">
        <v>-20495558</v>
      </c>
      <c r="X289">
        <v>-5272982</v>
      </c>
      <c r="Y289">
        <v>418</v>
      </c>
      <c r="Z289" t="s">
        <v>25742</v>
      </c>
      <c r="AB289" t="s">
        <v>23825</v>
      </c>
      <c r="AD289" t="s">
        <v>1491</v>
      </c>
      <c r="AH289" t="s">
        <v>25743</v>
      </c>
      <c r="AI289" t="s">
        <v>24270</v>
      </c>
      <c r="AJ289" t="s">
        <v>2476</v>
      </c>
      <c r="AK289">
        <v>79680000</v>
      </c>
      <c r="AL289">
        <f>VALUE(TRIM(FO_Candidato[[#This Row],[1.21 Latitude]]))</f>
        <v>-20495558</v>
      </c>
      <c r="AM289">
        <f>FO_Candidato[[#This Row],[LATITUDE_P1]]/1000000</f>
        <v>-20.495557999999999</v>
      </c>
      <c r="AN289">
        <f>INT(ABS(FO_Candidato[[#This Row],[LATITUDE_P2]]))</f>
        <v>20</v>
      </c>
      <c r="AO289">
        <f>INT((ABS(FO_Candidato[[#This Row],[LATITUDE_P2]])-INT(ABS(FO_Candidato[[#This Row],[LATITUDE_P2]])))*60)</f>
        <v>29</v>
      </c>
      <c r="AP289" s="73">
        <f t="shared" si="8"/>
        <v>44.01</v>
      </c>
      <c r="AQ289" t="str">
        <f>SUBSTITUTE(TEXT(FO_Candidato[[#This Row],[LATITUDE_P5]],"0,00"),",",".")</f>
        <v>44.01</v>
      </c>
      <c r="AR289" t="str">
        <f>FO_Candidato[[#This Row],[LATITUDE_P3]]&amp;"°"&amp;FO_Candidato[[#This Row],[LATITUDE_P4]]&amp;"'"&amp;FO_Candidato[[#This Row],[LATITUDE - P6]]&amp;"""S"</f>
        <v>20°29'44.01"S</v>
      </c>
      <c r="AS289">
        <f>VALUE(TRIM(FO_Candidato[[#This Row],[longitude]]))</f>
        <v>-5272982</v>
      </c>
      <c r="AT289">
        <f>FO_Candidato[[#This Row],[LONGITUDE_P1]]/1000000</f>
        <v>-5.2729819999999998</v>
      </c>
      <c r="AU289">
        <f>INT(ABS(FO_Candidato[[#This Row],[LONGITUDE_P2]]))</f>
        <v>5</v>
      </c>
      <c r="AV289">
        <f>INT((ABS(FO_Candidato[[#This Row],[LONGITUDE_P2]])-INT(ABS(FO_Candidato[[#This Row],[LONGITUDE_P2]])))*60)</f>
        <v>16</v>
      </c>
      <c r="AW289" s="73">
        <f t="shared" si="9"/>
        <v>22.74</v>
      </c>
      <c r="AX289" t="str">
        <f>SUBSTITUTE(TEXT(FO_Candidato[[#This Row],[LONGITUDE_P5]],"0,00"),",",".")</f>
        <v>22.74</v>
      </c>
      <c r="AY289" t="str">
        <f>FO_Candidato[[#This Row],[LONGITUDE_P3]]&amp;"°"&amp;FO_Candidato[[#This Row],[LONGITUDE_P4]]&amp;"'"&amp;FO_Candidato[[#This Row],[LONGITUDE - P6]]&amp;"""S"</f>
        <v>5°16'22.74"S</v>
      </c>
    </row>
    <row r="290" spans="1:51" x14ac:dyDescent="0.3">
      <c r="A290" t="s">
        <v>25744</v>
      </c>
      <c r="B290" t="s">
        <v>23809</v>
      </c>
      <c r="C290" t="s">
        <v>308</v>
      </c>
      <c r="D290" t="s">
        <v>25745</v>
      </c>
      <c r="E290" t="s">
        <v>25745</v>
      </c>
      <c r="F290" t="s">
        <v>25746</v>
      </c>
      <c r="G290" t="s">
        <v>23846</v>
      </c>
      <c r="I290" t="s">
        <v>23813</v>
      </c>
      <c r="J290" t="s">
        <v>23814</v>
      </c>
      <c r="K290" t="s">
        <v>5129</v>
      </c>
      <c r="L290" t="s">
        <v>148</v>
      </c>
      <c r="M290" t="s">
        <v>23835</v>
      </c>
      <c r="N290" t="s">
        <v>25747</v>
      </c>
      <c r="O290" t="s">
        <v>25748</v>
      </c>
      <c r="P290" t="s">
        <v>23820</v>
      </c>
      <c r="Q290" t="s">
        <v>25749</v>
      </c>
      <c r="R290" t="s">
        <v>25750</v>
      </c>
      <c r="S290" t="s">
        <v>25748</v>
      </c>
      <c r="T290" t="s">
        <v>25751</v>
      </c>
      <c r="U290" t="s">
        <v>23823</v>
      </c>
      <c r="V290">
        <v>40</v>
      </c>
      <c r="W290">
        <v>-22919917</v>
      </c>
      <c r="X290">
        <v>-43400044</v>
      </c>
      <c r="Y290">
        <v>34</v>
      </c>
      <c r="Z290" t="s">
        <v>12336</v>
      </c>
      <c r="AB290" t="s">
        <v>23825</v>
      </c>
      <c r="AD290" t="s">
        <v>23823</v>
      </c>
      <c r="AE290" t="s">
        <v>1532</v>
      </c>
      <c r="AF290" t="s">
        <v>25745</v>
      </c>
      <c r="AG290" t="s">
        <v>25746</v>
      </c>
      <c r="AH290" t="s">
        <v>25748</v>
      </c>
      <c r="AI290" t="s">
        <v>23968</v>
      </c>
      <c r="AJ290" t="s">
        <v>5033</v>
      </c>
      <c r="AL290">
        <f>VALUE(TRIM(FO_Candidato[[#This Row],[1.21 Latitude]]))</f>
        <v>-22919917</v>
      </c>
      <c r="AM290">
        <f>FO_Candidato[[#This Row],[LATITUDE_P1]]/1000000</f>
        <v>-22.919917000000002</v>
      </c>
      <c r="AN290">
        <f>INT(ABS(FO_Candidato[[#This Row],[LATITUDE_P2]]))</f>
        <v>22</v>
      </c>
      <c r="AO290">
        <f>INT((ABS(FO_Candidato[[#This Row],[LATITUDE_P2]])-INT(ABS(FO_Candidato[[#This Row],[LATITUDE_P2]])))*60)</f>
        <v>55</v>
      </c>
      <c r="AP290" s="73">
        <f t="shared" si="8"/>
        <v>11.7</v>
      </c>
      <c r="AQ290" t="str">
        <f>SUBSTITUTE(TEXT(FO_Candidato[[#This Row],[LATITUDE_P5]],"0,00"),",",".")</f>
        <v>11.70</v>
      </c>
      <c r="AR290" t="str">
        <f>FO_Candidato[[#This Row],[LATITUDE_P3]]&amp;"°"&amp;FO_Candidato[[#This Row],[LATITUDE_P4]]&amp;"'"&amp;FO_Candidato[[#This Row],[LATITUDE - P6]]&amp;"""S"</f>
        <v>22°55'11.70"S</v>
      </c>
      <c r="AS290">
        <f>VALUE(TRIM(FO_Candidato[[#This Row],[longitude]]))</f>
        <v>-43400044</v>
      </c>
      <c r="AT290">
        <f>FO_Candidato[[#This Row],[LONGITUDE_P1]]/1000000</f>
        <v>-43.400044000000001</v>
      </c>
      <c r="AU290">
        <f>INT(ABS(FO_Candidato[[#This Row],[LONGITUDE_P2]]))</f>
        <v>43</v>
      </c>
      <c r="AV290">
        <f>INT((ABS(FO_Candidato[[#This Row],[LONGITUDE_P2]])-INT(ABS(FO_Candidato[[#This Row],[LONGITUDE_P2]])))*60)</f>
        <v>24</v>
      </c>
      <c r="AW290" s="73">
        <f t="shared" si="9"/>
        <v>0.16</v>
      </c>
      <c r="AX290" t="str">
        <f>SUBSTITUTE(TEXT(FO_Candidato[[#This Row],[LONGITUDE_P5]],"0,00"),",",".")</f>
        <v>0.16</v>
      </c>
      <c r="AY290" t="str">
        <f>FO_Candidato[[#This Row],[LONGITUDE_P3]]&amp;"°"&amp;FO_Candidato[[#This Row],[LONGITUDE_P4]]&amp;"'"&amp;FO_Candidato[[#This Row],[LONGITUDE - P6]]&amp;"""S"</f>
        <v>43°24'0.16"S</v>
      </c>
    </row>
    <row r="291" spans="1:51" x14ac:dyDescent="0.3">
      <c r="A291" t="s">
        <v>25752</v>
      </c>
      <c r="B291" t="s">
        <v>23809</v>
      </c>
      <c r="C291" t="s">
        <v>2044</v>
      </c>
      <c r="D291" t="s">
        <v>2473</v>
      </c>
      <c r="E291" t="s">
        <v>2473</v>
      </c>
      <c r="F291" t="s">
        <v>2474</v>
      </c>
      <c r="G291" t="s">
        <v>23889</v>
      </c>
      <c r="I291" t="s">
        <v>23813</v>
      </c>
      <c r="K291" t="s">
        <v>24074</v>
      </c>
      <c r="M291" t="s">
        <v>23835</v>
      </c>
      <c r="N291" t="s">
        <v>24267</v>
      </c>
      <c r="U291" t="s">
        <v>23823</v>
      </c>
      <c r="V291">
        <v>60</v>
      </c>
      <c r="W291">
        <v>-20479365</v>
      </c>
      <c r="X291">
        <v>-52811049</v>
      </c>
      <c r="Y291">
        <v>352</v>
      </c>
      <c r="Z291" t="s">
        <v>25753</v>
      </c>
      <c r="AB291" t="s">
        <v>23825</v>
      </c>
      <c r="AD291" t="s">
        <v>1491</v>
      </c>
      <c r="AH291" t="s">
        <v>25754</v>
      </c>
      <c r="AI291" t="s">
        <v>24270</v>
      </c>
      <c r="AJ291" t="s">
        <v>25755</v>
      </c>
      <c r="AL291">
        <f>VALUE(TRIM(FO_Candidato[[#This Row],[1.21 Latitude]]))</f>
        <v>-20479365</v>
      </c>
      <c r="AM291">
        <f>FO_Candidato[[#This Row],[LATITUDE_P1]]/1000000</f>
        <v>-20.479365000000001</v>
      </c>
      <c r="AN291">
        <f>INT(ABS(FO_Candidato[[#This Row],[LATITUDE_P2]]))</f>
        <v>20</v>
      </c>
      <c r="AO291">
        <f>INT((ABS(FO_Candidato[[#This Row],[LATITUDE_P2]])-INT(ABS(FO_Candidato[[#This Row],[LATITUDE_P2]])))*60)</f>
        <v>28</v>
      </c>
      <c r="AP291" s="73">
        <f t="shared" si="8"/>
        <v>45.71</v>
      </c>
      <c r="AQ291" t="str">
        <f>SUBSTITUTE(TEXT(FO_Candidato[[#This Row],[LATITUDE_P5]],"0,00"),",",".")</f>
        <v>45.71</v>
      </c>
      <c r="AR291" t="str">
        <f>FO_Candidato[[#This Row],[LATITUDE_P3]]&amp;"°"&amp;FO_Candidato[[#This Row],[LATITUDE_P4]]&amp;"'"&amp;FO_Candidato[[#This Row],[LATITUDE - P6]]&amp;"""S"</f>
        <v>20°28'45.71"S</v>
      </c>
      <c r="AS291">
        <f>VALUE(TRIM(FO_Candidato[[#This Row],[longitude]]))</f>
        <v>-52811049</v>
      </c>
      <c r="AT291">
        <f>FO_Candidato[[#This Row],[LONGITUDE_P1]]/1000000</f>
        <v>-52.811048999999997</v>
      </c>
      <c r="AU291">
        <f>INT(ABS(FO_Candidato[[#This Row],[LONGITUDE_P2]]))</f>
        <v>52</v>
      </c>
      <c r="AV291">
        <f>INT((ABS(FO_Candidato[[#This Row],[LONGITUDE_P2]])-INT(ABS(FO_Candidato[[#This Row],[LONGITUDE_P2]])))*60)</f>
        <v>48</v>
      </c>
      <c r="AW291" s="73">
        <f t="shared" si="9"/>
        <v>39.78</v>
      </c>
      <c r="AX291" t="str">
        <f>SUBSTITUTE(TEXT(FO_Candidato[[#This Row],[LONGITUDE_P5]],"0,00"),",",".")</f>
        <v>39.78</v>
      </c>
      <c r="AY291" t="str">
        <f>FO_Candidato[[#This Row],[LONGITUDE_P3]]&amp;"°"&amp;FO_Candidato[[#This Row],[LONGITUDE_P4]]&amp;"'"&amp;FO_Candidato[[#This Row],[LONGITUDE - P6]]&amp;"""S"</f>
        <v>52°48'39.78"S</v>
      </c>
    </row>
    <row r="292" spans="1:51" x14ac:dyDescent="0.3">
      <c r="A292" t="s">
        <v>25756</v>
      </c>
      <c r="B292" t="s">
        <v>23809</v>
      </c>
      <c r="C292" t="s">
        <v>371</v>
      </c>
      <c r="D292" t="s">
        <v>25757</v>
      </c>
      <c r="E292" t="s">
        <v>25757</v>
      </c>
      <c r="F292" t="s">
        <v>25758</v>
      </c>
      <c r="G292" t="s">
        <v>23812</v>
      </c>
      <c r="I292" t="s">
        <v>23832</v>
      </c>
      <c r="J292" t="s">
        <v>23814</v>
      </c>
      <c r="K292" t="s">
        <v>24426</v>
      </c>
      <c r="L292" t="s">
        <v>148</v>
      </c>
      <c r="M292" t="s">
        <v>23816</v>
      </c>
      <c r="N292" t="s">
        <v>25759</v>
      </c>
      <c r="O292" t="s">
        <v>25760</v>
      </c>
      <c r="P292" t="s">
        <v>25761</v>
      </c>
      <c r="Q292" t="s">
        <v>148</v>
      </c>
      <c r="R292" t="s">
        <v>25762</v>
      </c>
      <c r="S292" t="s">
        <v>25763</v>
      </c>
      <c r="T292" t="s">
        <v>25761</v>
      </c>
      <c r="U292" t="s">
        <v>23823</v>
      </c>
      <c r="V292">
        <v>40</v>
      </c>
      <c r="W292">
        <v>-4844908</v>
      </c>
      <c r="X292">
        <v>-39392063</v>
      </c>
      <c r="Y292">
        <v>311</v>
      </c>
      <c r="Z292" t="s">
        <v>148</v>
      </c>
      <c r="AA292" t="s">
        <v>124</v>
      </c>
      <c r="AB292" t="s">
        <v>23825</v>
      </c>
      <c r="AC292">
        <v>1500</v>
      </c>
      <c r="AD292" t="s">
        <v>23823</v>
      </c>
      <c r="AE292" t="s">
        <v>148</v>
      </c>
      <c r="AF292" t="s">
        <v>148</v>
      </c>
      <c r="AG292" t="s">
        <v>148</v>
      </c>
      <c r="AH292" t="s">
        <v>25764</v>
      </c>
      <c r="AI292" t="s">
        <v>25765</v>
      </c>
      <c r="AJ292" t="s">
        <v>25766</v>
      </c>
      <c r="AK292">
        <v>68860000</v>
      </c>
      <c r="AL292">
        <f>VALUE(TRIM(FO_Candidato[[#This Row],[1.21 Latitude]]))</f>
        <v>-4844908</v>
      </c>
      <c r="AM292">
        <f>FO_Candidato[[#This Row],[LATITUDE_P1]]/1000000</f>
        <v>-4.8449080000000002</v>
      </c>
      <c r="AN292">
        <f>INT(ABS(FO_Candidato[[#This Row],[LATITUDE_P2]]))</f>
        <v>4</v>
      </c>
      <c r="AO292">
        <f>INT((ABS(FO_Candidato[[#This Row],[LATITUDE_P2]])-INT(ABS(FO_Candidato[[#This Row],[LATITUDE_P2]])))*60)</f>
        <v>50</v>
      </c>
      <c r="AP292" s="73">
        <f t="shared" si="8"/>
        <v>41.67</v>
      </c>
      <c r="AQ292" t="str">
        <f>SUBSTITUTE(TEXT(FO_Candidato[[#This Row],[LATITUDE_P5]],"0,00"),",",".")</f>
        <v>41.67</v>
      </c>
      <c r="AR292" t="str">
        <f>FO_Candidato[[#This Row],[LATITUDE_P3]]&amp;"°"&amp;FO_Candidato[[#This Row],[LATITUDE_P4]]&amp;"'"&amp;FO_Candidato[[#This Row],[LATITUDE - P6]]&amp;"""S"</f>
        <v>4°50'41.67"S</v>
      </c>
      <c r="AS292">
        <f>VALUE(TRIM(FO_Candidato[[#This Row],[longitude]]))</f>
        <v>-39392063</v>
      </c>
      <c r="AT292">
        <f>FO_Candidato[[#This Row],[LONGITUDE_P1]]/1000000</f>
        <v>-39.392063</v>
      </c>
      <c r="AU292">
        <f>INT(ABS(FO_Candidato[[#This Row],[LONGITUDE_P2]]))</f>
        <v>39</v>
      </c>
      <c r="AV292">
        <f>INT((ABS(FO_Candidato[[#This Row],[LONGITUDE_P2]])-INT(ABS(FO_Candidato[[#This Row],[LONGITUDE_P2]])))*60)</f>
        <v>23</v>
      </c>
      <c r="AW292" s="73">
        <f t="shared" si="9"/>
        <v>31.43</v>
      </c>
      <c r="AX292" t="str">
        <f>SUBSTITUTE(TEXT(FO_Candidato[[#This Row],[LONGITUDE_P5]],"0,00"),",",".")</f>
        <v>31.43</v>
      </c>
      <c r="AY292" t="str">
        <f>FO_Candidato[[#This Row],[LONGITUDE_P3]]&amp;"°"&amp;FO_Candidato[[#This Row],[LONGITUDE_P4]]&amp;"'"&amp;FO_Candidato[[#This Row],[LONGITUDE - P6]]&amp;"""S"</f>
        <v>39°23'31.43"S</v>
      </c>
    </row>
    <row r="293" spans="1:51" x14ac:dyDescent="0.3">
      <c r="A293" t="s">
        <v>25767</v>
      </c>
      <c r="B293" t="s">
        <v>23809</v>
      </c>
      <c r="C293" t="s">
        <v>24714</v>
      </c>
      <c r="D293" t="s">
        <v>25768</v>
      </c>
      <c r="E293" t="s">
        <v>25768</v>
      </c>
      <c r="F293" t="s">
        <v>25769</v>
      </c>
      <c r="G293" t="s">
        <v>23880</v>
      </c>
      <c r="H293" t="s">
        <v>23881</v>
      </c>
      <c r="I293" t="s">
        <v>23813</v>
      </c>
      <c r="J293" t="s">
        <v>23833</v>
      </c>
      <c r="K293" t="s">
        <v>24020</v>
      </c>
      <c r="M293" t="s">
        <v>23835</v>
      </c>
      <c r="N293" t="s">
        <v>24717</v>
      </c>
      <c r="O293" t="s">
        <v>24718</v>
      </c>
      <c r="P293" t="s">
        <v>24719</v>
      </c>
      <c r="Q293" t="s">
        <v>24720</v>
      </c>
      <c r="U293" t="s">
        <v>23823</v>
      </c>
      <c r="V293">
        <v>50</v>
      </c>
      <c r="W293">
        <v>-2150294</v>
      </c>
      <c r="X293">
        <v>-43534099</v>
      </c>
      <c r="Y293">
        <v>833</v>
      </c>
      <c r="Z293" t="s">
        <v>25770</v>
      </c>
      <c r="AD293" t="s">
        <v>1491</v>
      </c>
      <c r="AE293" t="s">
        <v>23823</v>
      </c>
      <c r="AF293" t="s">
        <v>25768</v>
      </c>
      <c r="AG293" t="s">
        <v>25769</v>
      </c>
      <c r="AH293" t="s">
        <v>25771</v>
      </c>
      <c r="AI293" t="s">
        <v>24061</v>
      </c>
      <c r="AJ293" t="s">
        <v>25772</v>
      </c>
      <c r="AK293">
        <v>36108000</v>
      </c>
      <c r="AL293">
        <f>VALUE(TRIM(FO_Candidato[[#This Row],[1.21 Latitude]]))</f>
        <v>-2150294</v>
      </c>
      <c r="AM293">
        <f>FO_Candidato[[#This Row],[LATITUDE_P1]]/1000000</f>
        <v>-2.1502940000000001</v>
      </c>
      <c r="AN293">
        <f>INT(ABS(FO_Candidato[[#This Row],[LATITUDE_P2]]))</f>
        <v>2</v>
      </c>
      <c r="AO293">
        <f>INT((ABS(FO_Candidato[[#This Row],[LATITUDE_P2]])-INT(ABS(FO_Candidato[[#This Row],[LATITUDE_P2]])))*60)</f>
        <v>9</v>
      </c>
      <c r="AP293" s="73">
        <f t="shared" si="8"/>
        <v>1.06</v>
      </c>
      <c r="AQ293" t="str">
        <f>SUBSTITUTE(TEXT(FO_Candidato[[#This Row],[LATITUDE_P5]],"0,00"),",",".")</f>
        <v>1.06</v>
      </c>
      <c r="AR293" t="str">
        <f>FO_Candidato[[#This Row],[LATITUDE_P3]]&amp;"°"&amp;FO_Candidato[[#This Row],[LATITUDE_P4]]&amp;"'"&amp;FO_Candidato[[#This Row],[LATITUDE - P6]]&amp;"""S"</f>
        <v>2°9'1.06"S</v>
      </c>
      <c r="AS293">
        <f>VALUE(TRIM(FO_Candidato[[#This Row],[longitude]]))</f>
        <v>-43534099</v>
      </c>
      <c r="AT293">
        <f>FO_Candidato[[#This Row],[LONGITUDE_P1]]/1000000</f>
        <v>-43.534098999999998</v>
      </c>
      <c r="AU293">
        <f>INT(ABS(FO_Candidato[[#This Row],[LONGITUDE_P2]]))</f>
        <v>43</v>
      </c>
      <c r="AV293">
        <f>INT((ABS(FO_Candidato[[#This Row],[LONGITUDE_P2]])-INT(ABS(FO_Candidato[[#This Row],[LONGITUDE_P2]])))*60)</f>
        <v>32</v>
      </c>
      <c r="AW293" s="73">
        <f t="shared" si="9"/>
        <v>2.76</v>
      </c>
      <c r="AX293" t="str">
        <f>SUBSTITUTE(TEXT(FO_Candidato[[#This Row],[LONGITUDE_P5]],"0,00"),",",".")</f>
        <v>2.76</v>
      </c>
      <c r="AY293" t="str">
        <f>FO_Candidato[[#This Row],[LONGITUDE_P3]]&amp;"°"&amp;FO_Candidato[[#This Row],[LONGITUDE_P4]]&amp;"'"&amp;FO_Candidato[[#This Row],[LONGITUDE - P6]]&amp;"""S"</f>
        <v>43°32'2.76"S</v>
      </c>
    </row>
    <row r="294" spans="1:51" x14ac:dyDescent="0.3">
      <c r="A294" t="s">
        <v>25773</v>
      </c>
      <c r="B294" t="s">
        <v>23809</v>
      </c>
      <c r="C294" t="s">
        <v>24714</v>
      </c>
      <c r="D294" t="s">
        <v>25774</v>
      </c>
      <c r="E294" t="s">
        <v>25774</v>
      </c>
      <c r="F294" t="s">
        <v>25775</v>
      </c>
      <c r="G294" t="s">
        <v>23880</v>
      </c>
      <c r="H294" t="s">
        <v>23881</v>
      </c>
      <c r="I294" t="s">
        <v>23832</v>
      </c>
      <c r="J294" t="s">
        <v>23833</v>
      </c>
      <c r="K294" t="s">
        <v>24020</v>
      </c>
      <c r="M294" t="s">
        <v>23835</v>
      </c>
      <c r="N294" t="s">
        <v>25776</v>
      </c>
      <c r="O294" t="s">
        <v>24718</v>
      </c>
      <c r="P294" t="s">
        <v>25777</v>
      </c>
      <c r="Q294" t="s">
        <v>24772</v>
      </c>
      <c r="U294" t="s">
        <v>23823</v>
      </c>
      <c r="V294">
        <v>50</v>
      </c>
      <c r="W294">
        <v>-21406967</v>
      </c>
      <c r="X294">
        <v>-435681</v>
      </c>
      <c r="Y294">
        <v>855</v>
      </c>
      <c r="Z294" t="s">
        <v>25770</v>
      </c>
      <c r="AD294" t="s">
        <v>1491</v>
      </c>
      <c r="AE294" t="s">
        <v>23823</v>
      </c>
      <c r="AF294" t="s">
        <v>25774</v>
      </c>
      <c r="AG294" t="s">
        <v>25775</v>
      </c>
      <c r="AH294" t="s">
        <v>25778</v>
      </c>
      <c r="AI294" t="s">
        <v>24061</v>
      </c>
      <c r="AJ294" t="s">
        <v>25772</v>
      </c>
      <c r="AK294">
        <v>36108000</v>
      </c>
      <c r="AL294">
        <f>VALUE(TRIM(FO_Candidato[[#This Row],[1.21 Latitude]]))</f>
        <v>-21406967</v>
      </c>
      <c r="AM294">
        <f>FO_Candidato[[#This Row],[LATITUDE_P1]]/1000000</f>
        <v>-21.406967000000002</v>
      </c>
      <c r="AN294">
        <f>INT(ABS(FO_Candidato[[#This Row],[LATITUDE_P2]]))</f>
        <v>21</v>
      </c>
      <c r="AO294">
        <f>INT((ABS(FO_Candidato[[#This Row],[LATITUDE_P2]])-INT(ABS(FO_Candidato[[#This Row],[LATITUDE_P2]])))*60)</f>
        <v>24</v>
      </c>
      <c r="AP294" s="73">
        <f t="shared" si="8"/>
        <v>25.08</v>
      </c>
      <c r="AQ294" t="str">
        <f>SUBSTITUTE(TEXT(FO_Candidato[[#This Row],[LATITUDE_P5]],"0,00"),",",".")</f>
        <v>25.08</v>
      </c>
      <c r="AR294" t="str">
        <f>FO_Candidato[[#This Row],[LATITUDE_P3]]&amp;"°"&amp;FO_Candidato[[#This Row],[LATITUDE_P4]]&amp;"'"&amp;FO_Candidato[[#This Row],[LATITUDE - P6]]&amp;"""S"</f>
        <v>21°24'25.08"S</v>
      </c>
      <c r="AS294">
        <f>VALUE(TRIM(FO_Candidato[[#This Row],[longitude]]))</f>
        <v>-435681</v>
      </c>
      <c r="AT294">
        <f>FO_Candidato[[#This Row],[LONGITUDE_P1]]/1000000</f>
        <v>-0.43568099999999998</v>
      </c>
      <c r="AU294">
        <f>INT(ABS(FO_Candidato[[#This Row],[LONGITUDE_P2]]))</f>
        <v>0</v>
      </c>
      <c r="AV294">
        <f>INT((ABS(FO_Candidato[[#This Row],[LONGITUDE_P2]])-INT(ABS(FO_Candidato[[#This Row],[LONGITUDE_P2]])))*60)</f>
        <v>26</v>
      </c>
      <c r="AW294" s="73">
        <f t="shared" si="9"/>
        <v>8.4499999999999993</v>
      </c>
      <c r="AX294" t="str">
        <f>SUBSTITUTE(TEXT(FO_Candidato[[#This Row],[LONGITUDE_P5]],"0,00"),",",".")</f>
        <v>8.45</v>
      </c>
      <c r="AY294" t="str">
        <f>FO_Candidato[[#This Row],[LONGITUDE_P3]]&amp;"°"&amp;FO_Candidato[[#This Row],[LONGITUDE_P4]]&amp;"'"&amp;FO_Candidato[[#This Row],[LONGITUDE - P6]]&amp;"""S"</f>
        <v>0°26'8.45"S</v>
      </c>
    </row>
    <row r="295" spans="1:51" x14ac:dyDescent="0.3">
      <c r="A295" t="s">
        <v>25779</v>
      </c>
      <c r="B295" t="s">
        <v>23809</v>
      </c>
      <c r="C295" t="s">
        <v>308</v>
      </c>
      <c r="D295" t="s">
        <v>23449</v>
      </c>
      <c r="E295" t="s">
        <v>23449</v>
      </c>
      <c r="F295" t="s">
        <v>23451</v>
      </c>
      <c r="G295" t="s">
        <v>23812</v>
      </c>
      <c r="H295" t="s">
        <v>25780</v>
      </c>
      <c r="I295" t="s">
        <v>23832</v>
      </c>
      <c r="J295" t="s">
        <v>23814</v>
      </c>
      <c r="K295" t="s">
        <v>25781</v>
      </c>
      <c r="L295" t="s">
        <v>148</v>
      </c>
      <c r="M295" t="s">
        <v>23816</v>
      </c>
      <c r="N295" t="s">
        <v>25782</v>
      </c>
      <c r="O295" t="s">
        <v>23979</v>
      </c>
      <c r="P295" t="s">
        <v>25783</v>
      </c>
      <c r="Q295" t="s">
        <v>23820</v>
      </c>
      <c r="R295" t="s">
        <v>148</v>
      </c>
      <c r="S295" t="s">
        <v>148</v>
      </c>
      <c r="T295" t="s">
        <v>148</v>
      </c>
      <c r="U295" t="s">
        <v>23823</v>
      </c>
      <c r="V295">
        <v>60</v>
      </c>
      <c r="W295">
        <v>-2526134</v>
      </c>
      <c r="X295">
        <v>-5262485</v>
      </c>
      <c r="Y295">
        <v>818</v>
      </c>
      <c r="Z295" t="s">
        <v>24189</v>
      </c>
      <c r="AA295" t="s">
        <v>124</v>
      </c>
      <c r="AB295" t="s">
        <v>23825</v>
      </c>
      <c r="AC295">
        <v>1500</v>
      </c>
      <c r="AD295" t="s">
        <v>23823</v>
      </c>
      <c r="AE295" t="s">
        <v>23823</v>
      </c>
      <c r="AF295" t="s">
        <v>148</v>
      </c>
      <c r="AG295" t="s">
        <v>148</v>
      </c>
      <c r="AH295" t="s">
        <v>23979</v>
      </c>
      <c r="AI295" t="s">
        <v>23827</v>
      </c>
      <c r="AJ295" t="s">
        <v>25784</v>
      </c>
      <c r="AL295">
        <f>VALUE(TRIM(FO_Candidato[[#This Row],[1.21 Latitude]]))</f>
        <v>-2526134</v>
      </c>
      <c r="AM295">
        <f>FO_Candidato[[#This Row],[LATITUDE_P1]]/1000000</f>
        <v>-2.5261339999999999</v>
      </c>
      <c r="AN295">
        <f>INT(ABS(FO_Candidato[[#This Row],[LATITUDE_P2]]))</f>
        <v>2</v>
      </c>
      <c r="AO295">
        <f>INT((ABS(FO_Candidato[[#This Row],[LATITUDE_P2]])-INT(ABS(FO_Candidato[[#This Row],[LATITUDE_P2]])))*60)</f>
        <v>31</v>
      </c>
      <c r="AP295" s="73">
        <f t="shared" si="8"/>
        <v>34.08</v>
      </c>
      <c r="AQ295" t="str">
        <f>SUBSTITUTE(TEXT(FO_Candidato[[#This Row],[LATITUDE_P5]],"0,00"),",",".")</f>
        <v>34.08</v>
      </c>
      <c r="AR295" t="str">
        <f>FO_Candidato[[#This Row],[LATITUDE_P3]]&amp;"°"&amp;FO_Candidato[[#This Row],[LATITUDE_P4]]&amp;"'"&amp;FO_Candidato[[#This Row],[LATITUDE - P6]]&amp;"""S"</f>
        <v>2°31'34.08"S</v>
      </c>
      <c r="AS295">
        <f>VALUE(TRIM(FO_Candidato[[#This Row],[longitude]]))</f>
        <v>-5262485</v>
      </c>
      <c r="AT295">
        <f>FO_Candidato[[#This Row],[LONGITUDE_P1]]/1000000</f>
        <v>-5.2624849999999999</v>
      </c>
      <c r="AU295">
        <f>INT(ABS(FO_Candidato[[#This Row],[LONGITUDE_P2]]))</f>
        <v>5</v>
      </c>
      <c r="AV295">
        <f>INT((ABS(FO_Candidato[[#This Row],[LONGITUDE_P2]])-INT(ABS(FO_Candidato[[#This Row],[LONGITUDE_P2]])))*60)</f>
        <v>15</v>
      </c>
      <c r="AW295" s="73">
        <f t="shared" si="9"/>
        <v>44.95</v>
      </c>
      <c r="AX295" t="str">
        <f>SUBSTITUTE(TEXT(FO_Candidato[[#This Row],[LONGITUDE_P5]],"0,00"),",",".")</f>
        <v>44.95</v>
      </c>
      <c r="AY295" t="str">
        <f>FO_Candidato[[#This Row],[LONGITUDE_P3]]&amp;"°"&amp;FO_Candidato[[#This Row],[LONGITUDE_P4]]&amp;"'"&amp;FO_Candidato[[#This Row],[LONGITUDE - P6]]&amp;"""S"</f>
        <v>5°15'44.95"S</v>
      </c>
    </row>
    <row r="296" spans="1:51" x14ac:dyDescent="0.3">
      <c r="A296" t="s">
        <v>25785</v>
      </c>
      <c r="B296" t="s">
        <v>23809</v>
      </c>
      <c r="C296" t="s">
        <v>2044</v>
      </c>
      <c r="D296" t="s">
        <v>2687</v>
      </c>
      <c r="E296" t="s">
        <v>2687</v>
      </c>
      <c r="F296" t="s">
        <v>2688</v>
      </c>
      <c r="G296" t="s">
        <v>23889</v>
      </c>
      <c r="I296" t="s">
        <v>23813</v>
      </c>
      <c r="K296" t="s">
        <v>24020</v>
      </c>
      <c r="M296" t="s">
        <v>23835</v>
      </c>
      <c r="N296" t="s">
        <v>2044</v>
      </c>
      <c r="U296" t="s">
        <v>23823</v>
      </c>
      <c r="V296">
        <v>50</v>
      </c>
      <c r="W296">
        <v>-2047375</v>
      </c>
      <c r="X296">
        <v>-53641051</v>
      </c>
      <c r="Y296">
        <v>467</v>
      </c>
      <c r="Z296" t="s">
        <v>25786</v>
      </c>
      <c r="AB296" t="s">
        <v>23825</v>
      </c>
      <c r="AD296" t="s">
        <v>1491</v>
      </c>
      <c r="AF296" t="s">
        <v>2044</v>
      </c>
      <c r="AH296" t="s">
        <v>25787</v>
      </c>
      <c r="AI296" t="s">
        <v>24270</v>
      </c>
      <c r="AJ296" t="s">
        <v>2685</v>
      </c>
      <c r="AK296">
        <v>79180000</v>
      </c>
      <c r="AL296">
        <f>VALUE(TRIM(FO_Candidato[[#This Row],[1.21 Latitude]]))</f>
        <v>-2047375</v>
      </c>
      <c r="AM296">
        <f>FO_Candidato[[#This Row],[LATITUDE_P1]]/1000000</f>
        <v>-2.0473750000000002</v>
      </c>
      <c r="AN296">
        <f>INT(ABS(FO_Candidato[[#This Row],[LATITUDE_P2]]))</f>
        <v>2</v>
      </c>
      <c r="AO296">
        <f>INT((ABS(FO_Candidato[[#This Row],[LATITUDE_P2]])-INT(ABS(FO_Candidato[[#This Row],[LATITUDE_P2]])))*60)</f>
        <v>2</v>
      </c>
      <c r="AP296" s="73">
        <f t="shared" si="8"/>
        <v>50.55</v>
      </c>
      <c r="AQ296" t="str">
        <f>SUBSTITUTE(TEXT(FO_Candidato[[#This Row],[LATITUDE_P5]],"0,00"),",",".")</f>
        <v>50.55</v>
      </c>
      <c r="AR296" t="str">
        <f>FO_Candidato[[#This Row],[LATITUDE_P3]]&amp;"°"&amp;FO_Candidato[[#This Row],[LATITUDE_P4]]&amp;"'"&amp;FO_Candidato[[#This Row],[LATITUDE - P6]]&amp;"""S"</f>
        <v>2°2'50.55"S</v>
      </c>
      <c r="AS296">
        <f>VALUE(TRIM(FO_Candidato[[#This Row],[longitude]]))</f>
        <v>-53641051</v>
      </c>
      <c r="AT296">
        <f>FO_Candidato[[#This Row],[LONGITUDE_P1]]/1000000</f>
        <v>-53.641050999999997</v>
      </c>
      <c r="AU296">
        <f>INT(ABS(FO_Candidato[[#This Row],[LONGITUDE_P2]]))</f>
        <v>53</v>
      </c>
      <c r="AV296">
        <f>INT((ABS(FO_Candidato[[#This Row],[LONGITUDE_P2]])-INT(ABS(FO_Candidato[[#This Row],[LONGITUDE_P2]])))*60)</f>
        <v>38</v>
      </c>
      <c r="AW296" s="73">
        <f t="shared" si="9"/>
        <v>27.78</v>
      </c>
      <c r="AX296" t="str">
        <f>SUBSTITUTE(TEXT(FO_Candidato[[#This Row],[LONGITUDE_P5]],"0,00"),",",".")</f>
        <v>27.78</v>
      </c>
      <c r="AY296" t="str">
        <f>FO_Candidato[[#This Row],[LONGITUDE_P3]]&amp;"°"&amp;FO_Candidato[[#This Row],[LONGITUDE_P4]]&amp;"'"&amp;FO_Candidato[[#This Row],[LONGITUDE - P6]]&amp;"""S"</f>
        <v>53°38'27.78"S</v>
      </c>
    </row>
    <row r="297" spans="1:51" x14ac:dyDescent="0.3">
      <c r="A297" t="s">
        <v>25788</v>
      </c>
      <c r="B297" t="s">
        <v>23809</v>
      </c>
      <c r="C297" t="s">
        <v>2643</v>
      </c>
      <c r="D297" t="s">
        <v>6927</v>
      </c>
      <c r="E297" t="s">
        <v>6927</v>
      </c>
      <c r="F297" t="s">
        <v>25789</v>
      </c>
      <c r="G297" t="s">
        <v>23812</v>
      </c>
      <c r="I297" t="s">
        <v>23832</v>
      </c>
      <c r="J297" t="s">
        <v>24256</v>
      </c>
      <c r="K297" t="s">
        <v>24426</v>
      </c>
      <c r="L297" t="s">
        <v>148</v>
      </c>
      <c r="M297" t="s">
        <v>23835</v>
      </c>
      <c r="N297" t="s">
        <v>25790</v>
      </c>
      <c r="O297" t="s">
        <v>25791</v>
      </c>
      <c r="P297" t="s">
        <v>23909</v>
      </c>
      <c r="Q297" t="s">
        <v>25792</v>
      </c>
      <c r="R297" t="s">
        <v>23909</v>
      </c>
      <c r="S297" t="s">
        <v>23909</v>
      </c>
      <c r="T297" t="s">
        <v>23909</v>
      </c>
      <c r="U297" t="s">
        <v>23823</v>
      </c>
      <c r="V297">
        <v>60</v>
      </c>
      <c r="W297">
        <v>-5643783</v>
      </c>
      <c r="X297">
        <v>-494723</v>
      </c>
      <c r="Y297">
        <v>135</v>
      </c>
      <c r="Z297" t="s">
        <v>23909</v>
      </c>
      <c r="AA297" t="s">
        <v>107</v>
      </c>
      <c r="AB297" t="s">
        <v>23825</v>
      </c>
      <c r="AC297">
        <v>0</v>
      </c>
      <c r="AD297" t="s">
        <v>23823</v>
      </c>
      <c r="AE297" t="s">
        <v>23909</v>
      </c>
      <c r="AF297" t="s">
        <v>23909</v>
      </c>
      <c r="AG297" t="s">
        <v>23909</v>
      </c>
      <c r="AH297" t="s">
        <v>25793</v>
      </c>
      <c r="AI297" t="s">
        <v>23875</v>
      </c>
      <c r="AJ297" t="s">
        <v>2651</v>
      </c>
      <c r="AL297">
        <f>VALUE(TRIM(FO_Candidato[[#This Row],[1.21 Latitude]]))</f>
        <v>-5643783</v>
      </c>
      <c r="AM297">
        <f>FO_Candidato[[#This Row],[LATITUDE_P1]]/1000000</f>
        <v>-5.643783</v>
      </c>
      <c r="AN297">
        <f>INT(ABS(FO_Candidato[[#This Row],[LATITUDE_P2]]))</f>
        <v>5</v>
      </c>
      <c r="AO297">
        <f>INT((ABS(FO_Candidato[[#This Row],[LATITUDE_P2]])-INT(ABS(FO_Candidato[[#This Row],[LATITUDE_P2]])))*60)</f>
        <v>38</v>
      </c>
      <c r="AP297" s="73">
        <f t="shared" si="8"/>
        <v>37.619999999999997</v>
      </c>
      <c r="AQ297" t="str">
        <f>SUBSTITUTE(TEXT(FO_Candidato[[#This Row],[LATITUDE_P5]],"0,00"),",",".")</f>
        <v>37.62</v>
      </c>
      <c r="AR297" t="str">
        <f>FO_Candidato[[#This Row],[LATITUDE_P3]]&amp;"°"&amp;FO_Candidato[[#This Row],[LATITUDE_P4]]&amp;"'"&amp;FO_Candidato[[#This Row],[LATITUDE - P6]]&amp;"""S"</f>
        <v>5°38'37.62"S</v>
      </c>
      <c r="AS297">
        <f>VALUE(TRIM(FO_Candidato[[#This Row],[longitude]]))</f>
        <v>-494723</v>
      </c>
      <c r="AT297">
        <f>FO_Candidato[[#This Row],[LONGITUDE_P1]]/1000000</f>
        <v>-0.49472300000000002</v>
      </c>
      <c r="AU297">
        <f>INT(ABS(FO_Candidato[[#This Row],[LONGITUDE_P2]]))</f>
        <v>0</v>
      </c>
      <c r="AV297">
        <f>INT((ABS(FO_Candidato[[#This Row],[LONGITUDE_P2]])-INT(ABS(FO_Candidato[[#This Row],[LONGITUDE_P2]])))*60)</f>
        <v>29</v>
      </c>
      <c r="AW297" s="73">
        <f t="shared" si="9"/>
        <v>41</v>
      </c>
      <c r="AX297" t="str">
        <f>SUBSTITUTE(TEXT(FO_Candidato[[#This Row],[LONGITUDE_P5]],"0,00"),",",".")</f>
        <v>41.00</v>
      </c>
      <c r="AY297" t="str">
        <f>FO_Candidato[[#This Row],[LONGITUDE_P3]]&amp;"°"&amp;FO_Candidato[[#This Row],[LONGITUDE_P4]]&amp;"'"&amp;FO_Candidato[[#This Row],[LONGITUDE - P6]]&amp;"""S"</f>
        <v>0°29'41.00"S</v>
      </c>
    </row>
    <row r="298" spans="1:51" x14ac:dyDescent="0.3">
      <c r="A298" t="s">
        <v>25794</v>
      </c>
      <c r="B298" t="s">
        <v>23809</v>
      </c>
      <c r="C298" t="s">
        <v>2044</v>
      </c>
      <c r="D298" t="s">
        <v>2682</v>
      </c>
      <c r="E298" t="s">
        <v>2682</v>
      </c>
      <c r="F298" t="s">
        <v>2683</v>
      </c>
      <c r="G298" t="s">
        <v>23889</v>
      </c>
      <c r="I298" t="s">
        <v>23813</v>
      </c>
      <c r="K298" t="s">
        <v>25075</v>
      </c>
      <c r="M298" t="s">
        <v>23835</v>
      </c>
      <c r="N298" t="s">
        <v>24267</v>
      </c>
      <c r="U298" t="s">
        <v>23823</v>
      </c>
      <c r="V298">
        <v>60</v>
      </c>
      <c r="W298">
        <v>-20422725</v>
      </c>
      <c r="X298">
        <v>-53950844</v>
      </c>
      <c r="Y298">
        <v>501</v>
      </c>
      <c r="Z298" t="s">
        <v>25795</v>
      </c>
      <c r="AB298" t="s">
        <v>23825</v>
      </c>
      <c r="AD298" t="s">
        <v>1491</v>
      </c>
      <c r="AH298" t="s">
        <v>25796</v>
      </c>
      <c r="AI298" t="s">
        <v>24270</v>
      </c>
      <c r="AJ298" t="s">
        <v>25078</v>
      </c>
      <c r="AL298">
        <f>VALUE(TRIM(FO_Candidato[[#This Row],[1.21 Latitude]]))</f>
        <v>-20422725</v>
      </c>
      <c r="AM298">
        <f>FO_Candidato[[#This Row],[LATITUDE_P1]]/1000000</f>
        <v>-20.422725</v>
      </c>
      <c r="AN298">
        <f>INT(ABS(FO_Candidato[[#This Row],[LATITUDE_P2]]))</f>
        <v>20</v>
      </c>
      <c r="AO298">
        <f>INT((ABS(FO_Candidato[[#This Row],[LATITUDE_P2]])-INT(ABS(FO_Candidato[[#This Row],[LATITUDE_P2]])))*60)</f>
        <v>25</v>
      </c>
      <c r="AP298" s="73">
        <f t="shared" si="8"/>
        <v>21.81</v>
      </c>
      <c r="AQ298" t="str">
        <f>SUBSTITUTE(TEXT(FO_Candidato[[#This Row],[LATITUDE_P5]],"0,00"),",",".")</f>
        <v>21.81</v>
      </c>
      <c r="AR298" t="str">
        <f>FO_Candidato[[#This Row],[LATITUDE_P3]]&amp;"°"&amp;FO_Candidato[[#This Row],[LATITUDE_P4]]&amp;"'"&amp;FO_Candidato[[#This Row],[LATITUDE - P6]]&amp;"""S"</f>
        <v>20°25'21.81"S</v>
      </c>
      <c r="AS298">
        <f>VALUE(TRIM(FO_Candidato[[#This Row],[longitude]]))</f>
        <v>-53950844</v>
      </c>
      <c r="AT298">
        <f>FO_Candidato[[#This Row],[LONGITUDE_P1]]/1000000</f>
        <v>-53.950843999999996</v>
      </c>
      <c r="AU298">
        <f>INT(ABS(FO_Candidato[[#This Row],[LONGITUDE_P2]]))</f>
        <v>53</v>
      </c>
      <c r="AV298">
        <f>INT((ABS(FO_Candidato[[#This Row],[LONGITUDE_P2]])-INT(ABS(FO_Candidato[[#This Row],[LONGITUDE_P2]])))*60)</f>
        <v>57</v>
      </c>
      <c r="AW298" s="73">
        <f t="shared" si="9"/>
        <v>3.04</v>
      </c>
      <c r="AX298" t="str">
        <f>SUBSTITUTE(TEXT(FO_Candidato[[#This Row],[LONGITUDE_P5]],"0,00"),",",".")</f>
        <v>3.04</v>
      </c>
      <c r="AY298" t="str">
        <f>FO_Candidato[[#This Row],[LONGITUDE_P3]]&amp;"°"&amp;FO_Candidato[[#This Row],[LONGITUDE_P4]]&amp;"'"&amp;FO_Candidato[[#This Row],[LONGITUDE - P6]]&amp;"""S"</f>
        <v>53°57'3.04"S</v>
      </c>
    </row>
    <row r="299" spans="1:51" x14ac:dyDescent="0.3">
      <c r="A299" t="s">
        <v>25797</v>
      </c>
      <c r="B299" t="s">
        <v>23809</v>
      </c>
      <c r="C299" t="s">
        <v>2044</v>
      </c>
      <c r="D299" t="s">
        <v>8007</v>
      </c>
      <c r="E299" t="s">
        <v>8007</v>
      </c>
      <c r="F299" t="s">
        <v>8008</v>
      </c>
      <c r="G299" t="s">
        <v>23889</v>
      </c>
      <c r="I299" t="s">
        <v>23832</v>
      </c>
      <c r="K299" t="s">
        <v>24074</v>
      </c>
      <c r="M299" t="s">
        <v>23835</v>
      </c>
      <c r="N299" t="s">
        <v>24267</v>
      </c>
      <c r="U299" t="s">
        <v>23823</v>
      </c>
      <c r="V299">
        <v>60</v>
      </c>
      <c r="W299">
        <v>-20838473</v>
      </c>
      <c r="X299">
        <v>-54151014</v>
      </c>
      <c r="Y299">
        <v>529</v>
      </c>
      <c r="Z299" t="s">
        <v>25798</v>
      </c>
      <c r="AB299" t="s">
        <v>23825</v>
      </c>
      <c r="AD299" t="s">
        <v>1491</v>
      </c>
      <c r="AH299" t="s">
        <v>25799</v>
      </c>
      <c r="AI299" t="s">
        <v>24270</v>
      </c>
      <c r="AJ299" t="s">
        <v>24271</v>
      </c>
      <c r="AL299">
        <f>VALUE(TRIM(FO_Candidato[[#This Row],[1.21 Latitude]]))</f>
        <v>-20838473</v>
      </c>
      <c r="AM299">
        <f>FO_Candidato[[#This Row],[LATITUDE_P1]]/1000000</f>
        <v>-20.838473</v>
      </c>
      <c r="AN299">
        <f>INT(ABS(FO_Candidato[[#This Row],[LATITUDE_P2]]))</f>
        <v>20</v>
      </c>
      <c r="AO299">
        <f>INT((ABS(FO_Candidato[[#This Row],[LATITUDE_P2]])-INT(ABS(FO_Candidato[[#This Row],[LATITUDE_P2]])))*60)</f>
        <v>50</v>
      </c>
      <c r="AP299" s="73">
        <f t="shared" si="8"/>
        <v>18.5</v>
      </c>
      <c r="AQ299" t="str">
        <f>SUBSTITUTE(TEXT(FO_Candidato[[#This Row],[LATITUDE_P5]],"0,00"),",",".")</f>
        <v>18.50</v>
      </c>
      <c r="AR299" t="str">
        <f>FO_Candidato[[#This Row],[LATITUDE_P3]]&amp;"°"&amp;FO_Candidato[[#This Row],[LATITUDE_P4]]&amp;"'"&amp;FO_Candidato[[#This Row],[LATITUDE - P6]]&amp;"""S"</f>
        <v>20°50'18.50"S</v>
      </c>
      <c r="AS299">
        <f>VALUE(TRIM(FO_Candidato[[#This Row],[longitude]]))</f>
        <v>-54151014</v>
      </c>
      <c r="AT299">
        <f>FO_Candidato[[#This Row],[LONGITUDE_P1]]/1000000</f>
        <v>-54.151014000000004</v>
      </c>
      <c r="AU299">
        <f>INT(ABS(FO_Candidato[[#This Row],[LONGITUDE_P2]]))</f>
        <v>54</v>
      </c>
      <c r="AV299">
        <f>INT((ABS(FO_Candidato[[#This Row],[LONGITUDE_P2]])-INT(ABS(FO_Candidato[[#This Row],[LONGITUDE_P2]])))*60)</f>
        <v>9</v>
      </c>
      <c r="AW299" s="73">
        <f t="shared" si="9"/>
        <v>3.65</v>
      </c>
      <c r="AX299" t="str">
        <f>SUBSTITUTE(TEXT(FO_Candidato[[#This Row],[LONGITUDE_P5]],"0,00"),",",".")</f>
        <v>3.65</v>
      </c>
      <c r="AY299" t="str">
        <f>FO_Candidato[[#This Row],[LONGITUDE_P3]]&amp;"°"&amp;FO_Candidato[[#This Row],[LONGITUDE_P4]]&amp;"'"&amp;FO_Candidato[[#This Row],[LONGITUDE - P6]]&amp;"""S"</f>
        <v>54°9'3.65"S</v>
      </c>
    </row>
    <row r="300" spans="1:51" x14ac:dyDescent="0.3">
      <c r="A300" t="s">
        <v>25800</v>
      </c>
      <c r="B300" t="s">
        <v>23809</v>
      </c>
      <c r="C300" t="s">
        <v>2044</v>
      </c>
      <c r="D300" t="s">
        <v>7992</v>
      </c>
      <c r="E300" t="s">
        <v>7992</v>
      </c>
      <c r="F300" t="s">
        <v>7993</v>
      </c>
      <c r="G300" t="s">
        <v>23889</v>
      </c>
      <c r="I300" t="s">
        <v>23813</v>
      </c>
      <c r="K300" t="s">
        <v>24020</v>
      </c>
      <c r="M300" t="s">
        <v>23835</v>
      </c>
      <c r="U300" t="s">
        <v>23823</v>
      </c>
      <c r="V300">
        <v>70</v>
      </c>
      <c r="W300">
        <v>-20473803</v>
      </c>
      <c r="X300">
        <v>-54392339</v>
      </c>
      <c r="Y300">
        <v>584</v>
      </c>
      <c r="Z300" t="s">
        <v>25801</v>
      </c>
      <c r="AB300" t="s">
        <v>23825</v>
      </c>
      <c r="AD300" t="s">
        <v>1491</v>
      </c>
      <c r="AF300" t="s">
        <v>2044</v>
      </c>
      <c r="AH300" t="s">
        <v>25802</v>
      </c>
      <c r="AI300" t="s">
        <v>24270</v>
      </c>
      <c r="AJ300" t="s">
        <v>2471</v>
      </c>
      <c r="AK300">
        <v>79124899</v>
      </c>
      <c r="AL300">
        <f>VALUE(TRIM(FO_Candidato[[#This Row],[1.21 Latitude]]))</f>
        <v>-20473803</v>
      </c>
      <c r="AM300">
        <f>FO_Candidato[[#This Row],[LATITUDE_P1]]/1000000</f>
        <v>-20.473803</v>
      </c>
      <c r="AN300">
        <f>INT(ABS(FO_Candidato[[#This Row],[LATITUDE_P2]]))</f>
        <v>20</v>
      </c>
      <c r="AO300">
        <f>INT((ABS(FO_Candidato[[#This Row],[LATITUDE_P2]])-INT(ABS(FO_Candidato[[#This Row],[LATITUDE_P2]])))*60)</f>
        <v>28</v>
      </c>
      <c r="AP300" s="73">
        <f t="shared" si="8"/>
        <v>25.69</v>
      </c>
      <c r="AQ300" t="str">
        <f>SUBSTITUTE(TEXT(FO_Candidato[[#This Row],[LATITUDE_P5]],"0,00"),",",".")</f>
        <v>25.69</v>
      </c>
      <c r="AR300" t="str">
        <f>FO_Candidato[[#This Row],[LATITUDE_P3]]&amp;"°"&amp;FO_Candidato[[#This Row],[LATITUDE_P4]]&amp;"'"&amp;FO_Candidato[[#This Row],[LATITUDE - P6]]&amp;"""S"</f>
        <v>20°28'25.69"S</v>
      </c>
      <c r="AS300">
        <f>VALUE(TRIM(FO_Candidato[[#This Row],[longitude]]))</f>
        <v>-54392339</v>
      </c>
      <c r="AT300">
        <f>FO_Candidato[[#This Row],[LONGITUDE_P1]]/1000000</f>
        <v>-54.392339</v>
      </c>
      <c r="AU300">
        <f>INT(ABS(FO_Candidato[[#This Row],[LONGITUDE_P2]]))</f>
        <v>54</v>
      </c>
      <c r="AV300">
        <f>INT((ABS(FO_Candidato[[#This Row],[LONGITUDE_P2]])-INT(ABS(FO_Candidato[[#This Row],[LONGITUDE_P2]])))*60)</f>
        <v>23</v>
      </c>
      <c r="AW300" s="73">
        <f t="shared" si="9"/>
        <v>32.42</v>
      </c>
      <c r="AX300" t="str">
        <f>SUBSTITUTE(TEXT(FO_Candidato[[#This Row],[LONGITUDE_P5]],"0,00"),",",".")</f>
        <v>32.42</v>
      </c>
      <c r="AY300" t="str">
        <f>FO_Candidato[[#This Row],[LONGITUDE_P3]]&amp;"°"&amp;FO_Candidato[[#This Row],[LONGITUDE_P4]]&amp;"'"&amp;FO_Candidato[[#This Row],[LONGITUDE - P6]]&amp;"""S"</f>
        <v>54°23'32.42"S</v>
      </c>
    </row>
    <row r="301" spans="1:51" x14ac:dyDescent="0.3">
      <c r="A301" t="s">
        <v>25803</v>
      </c>
      <c r="B301" t="s">
        <v>23809</v>
      </c>
      <c r="C301" t="s">
        <v>2044</v>
      </c>
      <c r="D301" t="s">
        <v>8023</v>
      </c>
      <c r="E301" t="s">
        <v>8023</v>
      </c>
      <c r="F301" t="s">
        <v>8024</v>
      </c>
      <c r="G301" t="s">
        <v>23889</v>
      </c>
      <c r="I301" t="s">
        <v>23813</v>
      </c>
      <c r="K301" t="s">
        <v>24074</v>
      </c>
      <c r="M301" t="s">
        <v>23835</v>
      </c>
      <c r="N301" t="s">
        <v>24267</v>
      </c>
      <c r="U301" t="s">
        <v>23823</v>
      </c>
      <c r="V301">
        <v>60</v>
      </c>
      <c r="W301">
        <v>-20901554</v>
      </c>
      <c r="X301">
        <v>-54134722</v>
      </c>
      <c r="Y301">
        <v>482</v>
      </c>
      <c r="Z301" t="s">
        <v>25804</v>
      </c>
      <c r="AB301" t="s">
        <v>23825</v>
      </c>
      <c r="AD301" t="s">
        <v>1491</v>
      </c>
      <c r="AH301" t="s">
        <v>25805</v>
      </c>
      <c r="AI301" t="s">
        <v>24270</v>
      </c>
      <c r="AJ301" t="s">
        <v>24271</v>
      </c>
      <c r="AL301">
        <f>VALUE(TRIM(FO_Candidato[[#This Row],[1.21 Latitude]]))</f>
        <v>-20901554</v>
      </c>
      <c r="AM301">
        <f>FO_Candidato[[#This Row],[LATITUDE_P1]]/1000000</f>
        <v>-20.901554000000001</v>
      </c>
      <c r="AN301">
        <f>INT(ABS(FO_Candidato[[#This Row],[LATITUDE_P2]]))</f>
        <v>20</v>
      </c>
      <c r="AO301">
        <f>INT((ABS(FO_Candidato[[#This Row],[LATITUDE_P2]])-INT(ABS(FO_Candidato[[#This Row],[LATITUDE_P2]])))*60)</f>
        <v>54</v>
      </c>
      <c r="AP301" s="73">
        <f t="shared" si="8"/>
        <v>5.59</v>
      </c>
      <c r="AQ301" t="str">
        <f>SUBSTITUTE(TEXT(FO_Candidato[[#This Row],[LATITUDE_P5]],"0,00"),",",".")</f>
        <v>5.59</v>
      </c>
      <c r="AR301" t="str">
        <f>FO_Candidato[[#This Row],[LATITUDE_P3]]&amp;"°"&amp;FO_Candidato[[#This Row],[LATITUDE_P4]]&amp;"'"&amp;FO_Candidato[[#This Row],[LATITUDE - P6]]&amp;"""S"</f>
        <v>20°54'5.59"S</v>
      </c>
      <c r="AS301">
        <f>VALUE(TRIM(FO_Candidato[[#This Row],[longitude]]))</f>
        <v>-54134722</v>
      </c>
      <c r="AT301">
        <f>FO_Candidato[[#This Row],[LONGITUDE_P1]]/1000000</f>
        <v>-54.134721999999996</v>
      </c>
      <c r="AU301">
        <f>INT(ABS(FO_Candidato[[#This Row],[LONGITUDE_P2]]))</f>
        <v>54</v>
      </c>
      <c r="AV301">
        <f>INT((ABS(FO_Candidato[[#This Row],[LONGITUDE_P2]])-INT(ABS(FO_Candidato[[#This Row],[LONGITUDE_P2]])))*60)</f>
        <v>8</v>
      </c>
      <c r="AW301" s="73">
        <f t="shared" si="9"/>
        <v>5</v>
      </c>
      <c r="AX301" t="str">
        <f>SUBSTITUTE(TEXT(FO_Candidato[[#This Row],[LONGITUDE_P5]],"0,00"),",",".")</f>
        <v>5.00</v>
      </c>
      <c r="AY301" t="str">
        <f>FO_Candidato[[#This Row],[LONGITUDE_P3]]&amp;"°"&amp;FO_Candidato[[#This Row],[LONGITUDE_P4]]&amp;"'"&amp;FO_Candidato[[#This Row],[LONGITUDE - P6]]&amp;"""S"</f>
        <v>54°8'5.00"S</v>
      </c>
    </row>
    <row r="302" spans="1:51" x14ac:dyDescent="0.3">
      <c r="A302" t="s">
        <v>25806</v>
      </c>
      <c r="B302" t="s">
        <v>23809</v>
      </c>
      <c r="C302" t="s">
        <v>2044</v>
      </c>
      <c r="D302" t="s">
        <v>2486</v>
      </c>
      <c r="E302" t="s">
        <v>2486</v>
      </c>
      <c r="F302" t="s">
        <v>2487</v>
      </c>
      <c r="G302" t="s">
        <v>23889</v>
      </c>
      <c r="I302" t="s">
        <v>23813</v>
      </c>
      <c r="K302" t="s">
        <v>24020</v>
      </c>
      <c r="M302" t="s">
        <v>23835</v>
      </c>
      <c r="N302" t="s">
        <v>2044</v>
      </c>
      <c r="U302" t="s">
        <v>23823</v>
      </c>
      <c r="V302">
        <v>50</v>
      </c>
      <c r="W302">
        <v>-20552731</v>
      </c>
      <c r="X302">
        <v>-52533862</v>
      </c>
      <c r="Y302">
        <v>386</v>
      </c>
      <c r="Z302" t="s">
        <v>25807</v>
      </c>
      <c r="AB302" t="s">
        <v>23825</v>
      </c>
      <c r="AD302" t="s">
        <v>23823</v>
      </c>
      <c r="AH302" t="s">
        <v>25808</v>
      </c>
      <c r="AI302" t="s">
        <v>24270</v>
      </c>
      <c r="AJ302" t="s">
        <v>2476</v>
      </c>
      <c r="AK302">
        <v>79680000</v>
      </c>
      <c r="AL302">
        <f>VALUE(TRIM(FO_Candidato[[#This Row],[1.21 Latitude]]))</f>
        <v>-20552731</v>
      </c>
      <c r="AM302">
        <f>FO_Candidato[[#This Row],[LATITUDE_P1]]/1000000</f>
        <v>-20.552731000000001</v>
      </c>
      <c r="AN302">
        <f>INT(ABS(FO_Candidato[[#This Row],[LATITUDE_P2]]))</f>
        <v>20</v>
      </c>
      <c r="AO302">
        <f>INT((ABS(FO_Candidato[[#This Row],[LATITUDE_P2]])-INT(ABS(FO_Candidato[[#This Row],[LATITUDE_P2]])))*60)</f>
        <v>33</v>
      </c>
      <c r="AP302" s="73">
        <f t="shared" si="8"/>
        <v>9.83</v>
      </c>
      <c r="AQ302" t="str">
        <f>SUBSTITUTE(TEXT(FO_Candidato[[#This Row],[LATITUDE_P5]],"0,00"),",",".")</f>
        <v>9.83</v>
      </c>
      <c r="AR302" t="str">
        <f>FO_Candidato[[#This Row],[LATITUDE_P3]]&amp;"°"&amp;FO_Candidato[[#This Row],[LATITUDE_P4]]&amp;"'"&amp;FO_Candidato[[#This Row],[LATITUDE - P6]]&amp;"""S"</f>
        <v>20°33'9.83"S</v>
      </c>
      <c r="AS302">
        <f>VALUE(TRIM(FO_Candidato[[#This Row],[longitude]]))</f>
        <v>-52533862</v>
      </c>
      <c r="AT302">
        <f>FO_Candidato[[#This Row],[LONGITUDE_P1]]/1000000</f>
        <v>-52.533861999999999</v>
      </c>
      <c r="AU302">
        <f>INT(ABS(FO_Candidato[[#This Row],[LONGITUDE_P2]]))</f>
        <v>52</v>
      </c>
      <c r="AV302">
        <f>INT((ABS(FO_Candidato[[#This Row],[LONGITUDE_P2]])-INT(ABS(FO_Candidato[[#This Row],[LONGITUDE_P2]])))*60)</f>
        <v>32</v>
      </c>
      <c r="AW302" s="73">
        <f t="shared" si="9"/>
        <v>1.9</v>
      </c>
      <c r="AX302" t="str">
        <f>SUBSTITUTE(TEXT(FO_Candidato[[#This Row],[LONGITUDE_P5]],"0,00"),",",".")</f>
        <v>1.90</v>
      </c>
      <c r="AY302" t="str">
        <f>FO_Candidato[[#This Row],[LONGITUDE_P3]]&amp;"°"&amp;FO_Candidato[[#This Row],[LONGITUDE_P4]]&amp;"'"&amp;FO_Candidato[[#This Row],[LONGITUDE - P6]]&amp;"""S"</f>
        <v>52°32'1.90"S</v>
      </c>
    </row>
    <row r="303" spans="1:51" x14ac:dyDescent="0.3">
      <c r="A303" t="s">
        <v>25809</v>
      </c>
      <c r="B303" t="s">
        <v>23809</v>
      </c>
      <c r="C303" t="s">
        <v>2044</v>
      </c>
      <c r="D303" t="s">
        <v>8070</v>
      </c>
      <c r="E303" t="s">
        <v>8070</v>
      </c>
      <c r="F303" t="s">
        <v>8071</v>
      </c>
      <c r="G303" t="s">
        <v>23889</v>
      </c>
      <c r="I303" t="s">
        <v>23813</v>
      </c>
      <c r="K303" t="s">
        <v>24020</v>
      </c>
      <c r="M303" t="s">
        <v>23835</v>
      </c>
      <c r="N303" t="s">
        <v>2044</v>
      </c>
      <c r="U303" t="s">
        <v>23823</v>
      </c>
      <c r="V303">
        <v>50</v>
      </c>
      <c r="W303">
        <v>-20949597</v>
      </c>
      <c r="X303">
        <v>-54113801</v>
      </c>
      <c r="Y303">
        <v>466</v>
      </c>
      <c r="Z303" t="s">
        <v>25810</v>
      </c>
      <c r="AB303" t="s">
        <v>23825</v>
      </c>
      <c r="AD303" t="s">
        <v>1491</v>
      </c>
      <c r="AH303" t="s">
        <v>25811</v>
      </c>
      <c r="AI303" t="s">
        <v>24270</v>
      </c>
      <c r="AJ303" t="s">
        <v>2471</v>
      </c>
      <c r="AK303">
        <v>79000000</v>
      </c>
      <c r="AL303">
        <f>VALUE(TRIM(FO_Candidato[[#This Row],[1.21 Latitude]]))</f>
        <v>-20949597</v>
      </c>
      <c r="AM303">
        <f>FO_Candidato[[#This Row],[LATITUDE_P1]]/1000000</f>
        <v>-20.949597000000001</v>
      </c>
      <c r="AN303">
        <f>INT(ABS(FO_Candidato[[#This Row],[LATITUDE_P2]]))</f>
        <v>20</v>
      </c>
      <c r="AO303">
        <f>INT((ABS(FO_Candidato[[#This Row],[LATITUDE_P2]])-INT(ABS(FO_Candidato[[#This Row],[LATITUDE_P2]])))*60)</f>
        <v>56</v>
      </c>
      <c r="AP303" s="73">
        <f t="shared" si="8"/>
        <v>58.55</v>
      </c>
      <c r="AQ303" t="str">
        <f>SUBSTITUTE(TEXT(FO_Candidato[[#This Row],[LATITUDE_P5]],"0,00"),",",".")</f>
        <v>58.55</v>
      </c>
      <c r="AR303" t="str">
        <f>FO_Candidato[[#This Row],[LATITUDE_P3]]&amp;"°"&amp;FO_Candidato[[#This Row],[LATITUDE_P4]]&amp;"'"&amp;FO_Candidato[[#This Row],[LATITUDE - P6]]&amp;"""S"</f>
        <v>20°56'58.55"S</v>
      </c>
      <c r="AS303">
        <f>VALUE(TRIM(FO_Candidato[[#This Row],[longitude]]))</f>
        <v>-54113801</v>
      </c>
      <c r="AT303">
        <f>FO_Candidato[[#This Row],[LONGITUDE_P1]]/1000000</f>
        <v>-54.113801000000002</v>
      </c>
      <c r="AU303">
        <f>INT(ABS(FO_Candidato[[#This Row],[LONGITUDE_P2]]))</f>
        <v>54</v>
      </c>
      <c r="AV303">
        <f>INT((ABS(FO_Candidato[[#This Row],[LONGITUDE_P2]])-INT(ABS(FO_Candidato[[#This Row],[LONGITUDE_P2]])))*60)</f>
        <v>6</v>
      </c>
      <c r="AW303" s="73">
        <f t="shared" si="9"/>
        <v>49.68</v>
      </c>
      <c r="AX303" t="str">
        <f>SUBSTITUTE(TEXT(FO_Candidato[[#This Row],[LONGITUDE_P5]],"0,00"),",",".")</f>
        <v>49.68</v>
      </c>
      <c r="AY303" t="str">
        <f>FO_Candidato[[#This Row],[LONGITUDE_P3]]&amp;"°"&amp;FO_Candidato[[#This Row],[LONGITUDE_P4]]&amp;"'"&amp;FO_Candidato[[#This Row],[LONGITUDE - P6]]&amp;"""S"</f>
        <v>54°6'49.68"S</v>
      </c>
    </row>
    <row r="304" spans="1:51" x14ac:dyDescent="0.3">
      <c r="A304" t="s">
        <v>25812</v>
      </c>
      <c r="B304" t="s">
        <v>23809</v>
      </c>
      <c r="C304" t="s">
        <v>2643</v>
      </c>
      <c r="D304" t="s">
        <v>25813</v>
      </c>
      <c r="E304" t="s">
        <v>25813</v>
      </c>
      <c r="F304" t="s">
        <v>25814</v>
      </c>
      <c r="G304" t="s">
        <v>23812</v>
      </c>
      <c r="I304" t="s">
        <v>23832</v>
      </c>
      <c r="J304" t="s">
        <v>24256</v>
      </c>
      <c r="K304" t="s">
        <v>24426</v>
      </c>
      <c r="L304" t="s">
        <v>148</v>
      </c>
      <c r="M304" t="s">
        <v>23835</v>
      </c>
      <c r="N304" t="s">
        <v>25790</v>
      </c>
      <c r="O304" t="s">
        <v>25815</v>
      </c>
      <c r="P304" t="s">
        <v>148</v>
      </c>
      <c r="Q304" t="s">
        <v>148</v>
      </c>
      <c r="R304" t="s">
        <v>148</v>
      </c>
      <c r="S304" t="s">
        <v>148</v>
      </c>
      <c r="T304" t="s">
        <v>148</v>
      </c>
      <c r="U304" t="s">
        <v>23823</v>
      </c>
      <c r="V304">
        <v>60</v>
      </c>
      <c r="W304">
        <v>-5246491</v>
      </c>
      <c r="X304">
        <v>-48884834</v>
      </c>
      <c r="Y304">
        <v>114</v>
      </c>
      <c r="Z304" t="s">
        <v>148</v>
      </c>
      <c r="AA304" t="s">
        <v>107</v>
      </c>
      <c r="AB304" t="s">
        <v>23825</v>
      </c>
      <c r="AC304">
        <v>0</v>
      </c>
      <c r="AD304" t="s">
        <v>23823</v>
      </c>
      <c r="AE304" t="s">
        <v>148</v>
      </c>
      <c r="AF304" t="s">
        <v>148</v>
      </c>
      <c r="AG304" t="s">
        <v>148</v>
      </c>
      <c r="AH304" t="s">
        <v>25816</v>
      </c>
      <c r="AI304" t="s">
        <v>23875</v>
      </c>
      <c r="AJ304" t="s">
        <v>25817</v>
      </c>
      <c r="AL304">
        <f>VALUE(TRIM(FO_Candidato[[#This Row],[1.21 Latitude]]))</f>
        <v>-5246491</v>
      </c>
      <c r="AM304">
        <f>FO_Candidato[[#This Row],[LATITUDE_P1]]/1000000</f>
        <v>-5.2464909999999998</v>
      </c>
      <c r="AN304">
        <f>INT(ABS(FO_Candidato[[#This Row],[LATITUDE_P2]]))</f>
        <v>5</v>
      </c>
      <c r="AO304">
        <f>INT((ABS(FO_Candidato[[#This Row],[LATITUDE_P2]])-INT(ABS(FO_Candidato[[#This Row],[LATITUDE_P2]])))*60)</f>
        <v>14</v>
      </c>
      <c r="AP304" s="73">
        <f t="shared" si="8"/>
        <v>47.37</v>
      </c>
      <c r="AQ304" t="str">
        <f>SUBSTITUTE(TEXT(FO_Candidato[[#This Row],[LATITUDE_P5]],"0,00"),",",".")</f>
        <v>47.37</v>
      </c>
      <c r="AR304" t="str">
        <f>FO_Candidato[[#This Row],[LATITUDE_P3]]&amp;"°"&amp;FO_Candidato[[#This Row],[LATITUDE_P4]]&amp;"'"&amp;FO_Candidato[[#This Row],[LATITUDE - P6]]&amp;"""S"</f>
        <v>5°14'47.37"S</v>
      </c>
      <c r="AS304">
        <f>VALUE(TRIM(FO_Candidato[[#This Row],[longitude]]))</f>
        <v>-48884834</v>
      </c>
      <c r="AT304">
        <f>FO_Candidato[[#This Row],[LONGITUDE_P1]]/1000000</f>
        <v>-48.884833999999998</v>
      </c>
      <c r="AU304">
        <f>INT(ABS(FO_Candidato[[#This Row],[LONGITUDE_P2]]))</f>
        <v>48</v>
      </c>
      <c r="AV304">
        <f>INT((ABS(FO_Candidato[[#This Row],[LONGITUDE_P2]])-INT(ABS(FO_Candidato[[#This Row],[LONGITUDE_P2]])))*60)</f>
        <v>53</v>
      </c>
      <c r="AW304" s="73">
        <f t="shared" si="9"/>
        <v>5.4</v>
      </c>
      <c r="AX304" t="str">
        <f>SUBSTITUTE(TEXT(FO_Candidato[[#This Row],[LONGITUDE_P5]],"0,00"),",",".")</f>
        <v>5.40</v>
      </c>
      <c r="AY304" t="str">
        <f>FO_Candidato[[#This Row],[LONGITUDE_P3]]&amp;"°"&amp;FO_Candidato[[#This Row],[LONGITUDE_P4]]&amp;"'"&amp;FO_Candidato[[#This Row],[LONGITUDE - P6]]&amp;"""S"</f>
        <v>48°53'5.40"S</v>
      </c>
    </row>
    <row r="305" spans="1:51" x14ac:dyDescent="0.3">
      <c r="A305" t="s">
        <v>25818</v>
      </c>
      <c r="B305" t="s">
        <v>23809</v>
      </c>
      <c r="C305" t="s">
        <v>2643</v>
      </c>
      <c r="D305" t="s">
        <v>7956</v>
      </c>
      <c r="E305" t="s">
        <v>7956</v>
      </c>
      <c r="F305" t="s">
        <v>25819</v>
      </c>
      <c r="G305" t="s">
        <v>23812</v>
      </c>
      <c r="I305" t="s">
        <v>23813</v>
      </c>
      <c r="J305" t="s">
        <v>24256</v>
      </c>
      <c r="K305" t="s">
        <v>24426</v>
      </c>
      <c r="L305" t="s">
        <v>148</v>
      </c>
      <c r="M305" t="s">
        <v>23835</v>
      </c>
      <c r="N305" t="s">
        <v>25790</v>
      </c>
      <c r="O305" t="s">
        <v>25820</v>
      </c>
      <c r="P305" t="s">
        <v>148</v>
      </c>
      <c r="Q305" t="s">
        <v>148</v>
      </c>
      <c r="R305" t="s">
        <v>148</v>
      </c>
      <c r="S305" t="s">
        <v>148</v>
      </c>
      <c r="T305" t="s">
        <v>148</v>
      </c>
      <c r="U305" t="s">
        <v>23823</v>
      </c>
      <c r="V305">
        <v>60</v>
      </c>
      <c r="W305">
        <v>-572601</v>
      </c>
      <c r="X305">
        <v>-4961405</v>
      </c>
      <c r="Y305">
        <v>165</v>
      </c>
      <c r="Z305" t="s">
        <v>23909</v>
      </c>
      <c r="AA305" t="s">
        <v>107</v>
      </c>
      <c r="AB305" t="s">
        <v>23825</v>
      </c>
      <c r="AC305">
        <v>0</v>
      </c>
      <c r="AD305" t="s">
        <v>23823</v>
      </c>
      <c r="AE305" t="s">
        <v>23909</v>
      </c>
      <c r="AF305" t="s">
        <v>23909</v>
      </c>
      <c r="AG305" t="s">
        <v>23909</v>
      </c>
      <c r="AH305" t="s">
        <v>25821</v>
      </c>
      <c r="AI305" t="s">
        <v>23875</v>
      </c>
      <c r="AJ305" t="s">
        <v>2651</v>
      </c>
      <c r="AK305">
        <v>68500000</v>
      </c>
      <c r="AL305">
        <f>VALUE(TRIM(FO_Candidato[[#This Row],[1.21 Latitude]]))</f>
        <v>-572601</v>
      </c>
      <c r="AM305">
        <f>FO_Candidato[[#This Row],[LATITUDE_P1]]/1000000</f>
        <v>-0.57260100000000003</v>
      </c>
      <c r="AN305">
        <f>INT(ABS(FO_Candidato[[#This Row],[LATITUDE_P2]]))</f>
        <v>0</v>
      </c>
      <c r="AO305">
        <f>INT((ABS(FO_Candidato[[#This Row],[LATITUDE_P2]])-INT(ABS(FO_Candidato[[#This Row],[LATITUDE_P2]])))*60)</f>
        <v>34</v>
      </c>
      <c r="AP305" s="73">
        <f t="shared" si="8"/>
        <v>21.36</v>
      </c>
      <c r="AQ305" t="str">
        <f>SUBSTITUTE(TEXT(FO_Candidato[[#This Row],[LATITUDE_P5]],"0,00"),",",".")</f>
        <v>21.36</v>
      </c>
      <c r="AR305" t="str">
        <f>FO_Candidato[[#This Row],[LATITUDE_P3]]&amp;"°"&amp;FO_Candidato[[#This Row],[LATITUDE_P4]]&amp;"'"&amp;FO_Candidato[[#This Row],[LATITUDE - P6]]&amp;"""S"</f>
        <v>0°34'21.36"S</v>
      </c>
      <c r="AS305">
        <f>VALUE(TRIM(FO_Candidato[[#This Row],[longitude]]))</f>
        <v>-4961405</v>
      </c>
      <c r="AT305">
        <f>FO_Candidato[[#This Row],[LONGITUDE_P1]]/1000000</f>
        <v>-4.9614050000000001</v>
      </c>
      <c r="AU305">
        <f>INT(ABS(FO_Candidato[[#This Row],[LONGITUDE_P2]]))</f>
        <v>4</v>
      </c>
      <c r="AV305">
        <f>INT((ABS(FO_Candidato[[#This Row],[LONGITUDE_P2]])-INT(ABS(FO_Candidato[[#This Row],[LONGITUDE_P2]])))*60)</f>
        <v>57</v>
      </c>
      <c r="AW305" s="73">
        <f t="shared" si="9"/>
        <v>41.06</v>
      </c>
      <c r="AX305" t="str">
        <f>SUBSTITUTE(TEXT(FO_Candidato[[#This Row],[LONGITUDE_P5]],"0,00"),",",".")</f>
        <v>41.06</v>
      </c>
      <c r="AY305" t="str">
        <f>FO_Candidato[[#This Row],[LONGITUDE_P3]]&amp;"°"&amp;FO_Candidato[[#This Row],[LONGITUDE_P4]]&amp;"'"&amp;FO_Candidato[[#This Row],[LONGITUDE - P6]]&amp;"""S"</f>
        <v>4°57'41.06"S</v>
      </c>
    </row>
    <row r="306" spans="1:51" x14ac:dyDescent="0.3">
      <c r="A306" t="s">
        <v>25822</v>
      </c>
      <c r="B306" t="s">
        <v>23809</v>
      </c>
      <c r="C306" t="s">
        <v>2643</v>
      </c>
      <c r="D306" t="s">
        <v>7945</v>
      </c>
      <c r="E306" t="s">
        <v>7945</v>
      </c>
      <c r="F306" t="s">
        <v>25823</v>
      </c>
      <c r="G306" t="s">
        <v>23812</v>
      </c>
      <c r="I306" t="s">
        <v>23832</v>
      </c>
      <c r="J306" t="s">
        <v>24256</v>
      </c>
      <c r="K306" t="s">
        <v>24426</v>
      </c>
      <c r="L306" t="s">
        <v>148</v>
      </c>
      <c r="M306" t="s">
        <v>23835</v>
      </c>
      <c r="N306" t="s">
        <v>25790</v>
      </c>
      <c r="O306" t="s">
        <v>25820</v>
      </c>
      <c r="P306" t="s">
        <v>148</v>
      </c>
      <c r="Q306" t="s">
        <v>148</v>
      </c>
      <c r="R306" t="s">
        <v>148</v>
      </c>
      <c r="S306" t="s">
        <v>148</v>
      </c>
      <c r="T306" t="s">
        <v>148</v>
      </c>
      <c r="U306" t="s">
        <v>23823</v>
      </c>
      <c r="V306">
        <v>60</v>
      </c>
      <c r="W306">
        <v>-5632615</v>
      </c>
      <c r="X306">
        <v>-49299131</v>
      </c>
      <c r="Y306">
        <v>110</v>
      </c>
      <c r="Z306" t="s">
        <v>148</v>
      </c>
      <c r="AA306" t="s">
        <v>107</v>
      </c>
      <c r="AB306" t="s">
        <v>23825</v>
      </c>
      <c r="AC306">
        <v>0</v>
      </c>
      <c r="AD306" t="s">
        <v>23823</v>
      </c>
      <c r="AE306" t="s">
        <v>148</v>
      </c>
      <c r="AF306" t="s">
        <v>148</v>
      </c>
      <c r="AG306" t="s">
        <v>148</v>
      </c>
      <c r="AH306" t="s">
        <v>25824</v>
      </c>
      <c r="AI306" t="s">
        <v>23875</v>
      </c>
      <c r="AJ306" t="s">
        <v>2651</v>
      </c>
      <c r="AL306">
        <f>VALUE(TRIM(FO_Candidato[[#This Row],[1.21 Latitude]]))</f>
        <v>-5632615</v>
      </c>
      <c r="AM306">
        <f>FO_Candidato[[#This Row],[LATITUDE_P1]]/1000000</f>
        <v>-5.6326150000000004</v>
      </c>
      <c r="AN306">
        <f>INT(ABS(FO_Candidato[[#This Row],[LATITUDE_P2]]))</f>
        <v>5</v>
      </c>
      <c r="AO306">
        <f>INT((ABS(FO_Candidato[[#This Row],[LATITUDE_P2]])-INT(ABS(FO_Candidato[[#This Row],[LATITUDE_P2]])))*60)</f>
        <v>37</v>
      </c>
      <c r="AP306" s="73">
        <f t="shared" si="8"/>
        <v>57.41</v>
      </c>
      <c r="AQ306" t="str">
        <f>SUBSTITUTE(TEXT(FO_Candidato[[#This Row],[LATITUDE_P5]],"0,00"),",",".")</f>
        <v>57.41</v>
      </c>
      <c r="AR306" t="str">
        <f>FO_Candidato[[#This Row],[LATITUDE_P3]]&amp;"°"&amp;FO_Candidato[[#This Row],[LATITUDE_P4]]&amp;"'"&amp;FO_Candidato[[#This Row],[LATITUDE - P6]]&amp;"""S"</f>
        <v>5°37'57.41"S</v>
      </c>
      <c r="AS306">
        <f>VALUE(TRIM(FO_Candidato[[#This Row],[longitude]]))</f>
        <v>-49299131</v>
      </c>
      <c r="AT306">
        <f>FO_Candidato[[#This Row],[LONGITUDE_P1]]/1000000</f>
        <v>-49.299131000000003</v>
      </c>
      <c r="AU306">
        <f>INT(ABS(FO_Candidato[[#This Row],[LONGITUDE_P2]]))</f>
        <v>49</v>
      </c>
      <c r="AV306">
        <f>INT((ABS(FO_Candidato[[#This Row],[LONGITUDE_P2]])-INT(ABS(FO_Candidato[[#This Row],[LONGITUDE_P2]])))*60)</f>
        <v>17</v>
      </c>
      <c r="AW306" s="73">
        <f t="shared" si="9"/>
        <v>56.87</v>
      </c>
      <c r="AX306" t="str">
        <f>SUBSTITUTE(TEXT(FO_Candidato[[#This Row],[LONGITUDE_P5]],"0,00"),",",".")</f>
        <v>56.87</v>
      </c>
      <c r="AY306" t="str">
        <f>FO_Candidato[[#This Row],[LONGITUDE_P3]]&amp;"°"&amp;FO_Candidato[[#This Row],[LONGITUDE_P4]]&amp;"'"&amp;FO_Candidato[[#This Row],[LONGITUDE - P6]]&amp;"""S"</f>
        <v>49°17'56.87"S</v>
      </c>
    </row>
    <row r="307" spans="1:51" x14ac:dyDescent="0.3">
      <c r="A307" t="s">
        <v>25825</v>
      </c>
      <c r="B307" t="s">
        <v>23809</v>
      </c>
      <c r="C307" t="s">
        <v>2643</v>
      </c>
      <c r="D307" t="s">
        <v>2649</v>
      </c>
      <c r="E307" t="s">
        <v>2649</v>
      </c>
      <c r="F307" t="s">
        <v>25826</v>
      </c>
      <c r="G307" t="s">
        <v>23812</v>
      </c>
      <c r="I307" t="s">
        <v>23832</v>
      </c>
      <c r="J307" t="s">
        <v>24256</v>
      </c>
      <c r="K307" t="s">
        <v>24426</v>
      </c>
      <c r="L307" t="s">
        <v>148</v>
      </c>
      <c r="M307" t="s">
        <v>23835</v>
      </c>
      <c r="N307" t="s">
        <v>25790</v>
      </c>
      <c r="O307" t="s">
        <v>25820</v>
      </c>
      <c r="P307" t="s">
        <v>148</v>
      </c>
      <c r="Q307" t="s">
        <v>148</v>
      </c>
      <c r="R307" t="s">
        <v>148</v>
      </c>
      <c r="S307" t="s">
        <v>148</v>
      </c>
      <c r="T307" t="s">
        <v>148</v>
      </c>
      <c r="U307" t="s">
        <v>23823</v>
      </c>
      <c r="V307">
        <v>60</v>
      </c>
      <c r="W307">
        <v>-548079</v>
      </c>
      <c r="X307">
        <v>-4919882</v>
      </c>
      <c r="Y307">
        <v>105</v>
      </c>
      <c r="Z307" t="s">
        <v>148</v>
      </c>
      <c r="AA307" t="s">
        <v>107</v>
      </c>
      <c r="AB307" t="s">
        <v>23825</v>
      </c>
      <c r="AC307">
        <v>0</v>
      </c>
      <c r="AD307" t="s">
        <v>23823</v>
      </c>
      <c r="AE307" t="s">
        <v>23909</v>
      </c>
      <c r="AF307" t="s">
        <v>23909</v>
      </c>
      <c r="AG307" t="s">
        <v>23909</v>
      </c>
      <c r="AH307" t="s">
        <v>25827</v>
      </c>
      <c r="AI307" t="s">
        <v>23875</v>
      </c>
      <c r="AJ307" t="s">
        <v>2651</v>
      </c>
      <c r="AL307">
        <f>VALUE(TRIM(FO_Candidato[[#This Row],[1.21 Latitude]]))</f>
        <v>-548079</v>
      </c>
      <c r="AM307">
        <f>FO_Candidato[[#This Row],[LATITUDE_P1]]/1000000</f>
        <v>-0.54807899999999998</v>
      </c>
      <c r="AN307">
        <f>INT(ABS(FO_Candidato[[#This Row],[LATITUDE_P2]]))</f>
        <v>0</v>
      </c>
      <c r="AO307">
        <f>INT((ABS(FO_Candidato[[#This Row],[LATITUDE_P2]])-INT(ABS(FO_Candidato[[#This Row],[LATITUDE_P2]])))*60)</f>
        <v>32</v>
      </c>
      <c r="AP307" s="73">
        <f t="shared" si="8"/>
        <v>53.08</v>
      </c>
      <c r="AQ307" t="str">
        <f>SUBSTITUTE(TEXT(FO_Candidato[[#This Row],[LATITUDE_P5]],"0,00"),",",".")</f>
        <v>53.08</v>
      </c>
      <c r="AR307" t="str">
        <f>FO_Candidato[[#This Row],[LATITUDE_P3]]&amp;"°"&amp;FO_Candidato[[#This Row],[LATITUDE_P4]]&amp;"'"&amp;FO_Candidato[[#This Row],[LATITUDE - P6]]&amp;"""S"</f>
        <v>0°32'53.08"S</v>
      </c>
      <c r="AS307">
        <f>VALUE(TRIM(FO_Candidato[[#This Row],[longitude]]))</f>
        <v>-4919882</v>
      </c>
      <c r="AT307">
        <f>FO_Candidato[[#This Row],[LONGITUDE_P1]]/1000000</f>
        <v>-4.9198820000000003</v>
      </c>
      <c r="AU307">
        <f>INT(ABS(FO_Candidato[[#This Row],[LONGITUDE_P2]]))</f>
        <v>4</v>
      </c>
      <c r="AV307">
        <f>INT((ABS(FO_Candidato[[#This Row],[LONGITUDE_P2]])-INT(ABS(FO_Candidato[[#This Row],[LONGITUDE_P2]])))*60)</f>
        <v>55</v>
      </c>
      <c r="AW307" s="73">
        <f t="shared" si="9"/>
        <v>11.58</v>
      </c>
      <c r="AX307" t="str">
        <f>SUBSTITUTE(TEXT(FO_Candidato[[#This Row],[LONGITUDE_P5]],"0,00"),",",".")</f>
        <v>11.58</v>
      </c>
      <c r="AY307" t="str">
        <f>FO_Candidato[[#This Row],[LONGITUDE_P3]]&amp;"°"&amp;FO_Candidato[[#This Row],[LONGITUDE_P4]]&amp;"'"&amp;FO_Candidato[[#This Row],[LONGITUDE - P6]]&amp;"""S"</f>
        <v>4°55'11.58"S</v>
      </c>
    </row>
    <row r="308" spans="1:51" x14ac:dyDescent="0.3">
      <c r="A308" t="s">
        <v>25828</v>
      </c>
      <c r="B308" t="s">
        <v>23809</v>
      </c>
      <c r="C308" t="s">
        <v>2643</v>
      </c>
      <c r="D308" t="s">
        <v>2653</v>
      </c>
      <c r="E308" t="s">
        <v>2653</v>
      </c>
      <c r="F308" t="s">
        <v>25829</v>
      </c>
      <c r="G308" t="s">
        <v>23812</v>
      </c>
      <c r="I308" t="s">
        <v>23832</v>
      </c>
      <c r="J308" t="s">
        <v>24256</v>
      </c>
      <c r="K308" t="s">
        <v>24426</v>
      </c>
      <c r="L308" t="s">
        <v>148</v>
      </c>
      <c r="M308" t="s">
        <v>23835</v>
      </c>
      <c r="N308" t="s">
        <v>25790</v>
      </c>
      <c r="O308" t="s">
        <v>25820</v>
      </c>
      <c r="P308" t="s">
        <v>148</v>
      </c>
      <c r="Q308" t="s">
        <v>148</v>
      </c>
      <c r="R308" t="s">
        <v>148</v>
      </c>
      <c r="S308" t="s">
        <v>148</v>
      </c>
      <c r="T308" t="s">
        <v>148</v>
      </c>
      <c r="U308" t="s">
        <v>23823</v>
      </c>
      <c r="V308">
        <v>60</v>
      </c>
      <c r="W308">
        <v>-529323</v>
      </c>
      <c r="X308">
        <v>-4906141</v>
      </c>
      <c r="Y308">
        <v>91</v>
      </c>
      <c r="Z308" t="s">
        <v>148</v>
      </c>
      <c r="AA308" t="s">
        <v>107</v>
      </c>
      <c r="AB308" t="s">
        <v>23825</v>
      </c>
      <c r="AC308">
        <v>0</v>
      </c>
      <c r="AD308" t="s">
        <v>23823</v>
      </c>
      <c r="AE308" t="s">
        <v>148</v>
      </c>
      <c r="AF308" t="s">
        <v>148</v>
      </c>
      <c r="AG308" t="s">
        <v>148</v>
      </c>
      <c r="AH308" t="s">
        <v>25830</v>
      </c>
      <c r="AI308" t="s">
        <v>23875</v>
      </c>
      <c r="AJ308" t="s">
        <v>2651</v>
      </c>
      <c r="AL308">
        <f>VALUE(TRIM(FO_Candidato[[#This Row],[1.21 Latitude]]))</f>
        <v>-529323</v>
      </c>
      <c r="AM308">
        <f>FO_Candidato[[#This Row],[LATITUDE_P1]]/1000000</f>
        <v>-0.52932299999999999</v>
      </c>
      <c r="AN308">
        <f>INT(ABS(FO_Candidato[[#This Row],[LATITUDE_P2]]))</f>
        <v>0</v>
      </c>
      <c r="AO308">
        <f>INT((ABS(FO_Candidato[[#This Row],[LATITUDE_P2]])-INT(ABS(FO_Candidato[[#This Row],[LATITUDE_P2]])))*60)</f>
        <v>31</v>
      </c>
      <c r="AP308" s="73">
        <f t="shared" si="8"/>
        <v>45.56</v>
      </c>
      <c r="AQ308" t="str">
        <f>SUBSTITUTE(TEXT(FO_Candidato[[#This Row],[LATITUDE_P5]],"0,00"),",",".")</f>
        <v>45.56</v>
      </c>
      <c r="AR308" t="str">
        <f>FO_Candidato[[#This Row],[LATITUDE_P3]]&amp;"°"&amp;FO_Candidato[[#This Row],[LATITUDE_P4]]&amp;"'"&amp;FO_Candidato[[#This Row],[LATITUDE - P6]]&amp;"""S"</f>
        <v>0°31'45.56"S</v>
      </c>
      <c r="AS308">
        <f>VALUE(TRIM(FO_Candidato[[#This Row],[longitude]]))</f>
        <v>-4906141</v>
      </c>
      <c r="AT308">
        <f>FO_Candidato[[#This Row],[LONGITUDE_P1]]/1000000</f>
        <v>-4.9061409999999999</v>
      </c>
      <c r="AU308">
        <f>INT(ABS(FO_Candidato[[#This Row],[LONGITUDE_P2]]))</f>
        <v>4</v>
      </c>
      <c r="AV308">
        <f>INT((ABS(FO_Candidato[[#This Row],[LONGITUDE_P2]])-INT(ABS(FO_Candidato[[#This Row],[LONGITUDE_P2]])))*60)</f>
        <v>54</v>
      </c>
      <c r="AW308" s="73">
        <f t="shared" si="9"/>
        <v>22.11</v>
      </c>
      <c r="AX308" t="str">
        <f>SUBSTITUTE(TEXT(FO_Candidato[[#This Row],[LONGITUDE_P5]],"0,00"),",",".")</f>
        <v>22.11</v>
      </c>
      <c r="AY308" t="str">
        <f>FO_Candidato[[#This Row],[LONGITUDE_P3]]&amp;"°"&amp;FO_Candidato[[#This Row],[LONGITUDE_P4]]&amp;"'"&amp;FO_Candidato[[#This Row],[LONGITUDE - P6]]&amp;"""S"</f>
        <v>4°54'22.11"S</v>
      </c>
    </row>
    <row r="309" spans="1:51" x14ac:dyDescent="0.3">
      <c r="A309" t="s">
        <v>25831</v>
      </c>
      <c r="B309" t="s">
        <v>23809</v>
      </c>
      <c r="C309" t="s">
        <v>2643</v>
      </c>
      <c r="D309" t="s">
        <v>25832</v>
      </c>
      <c r="E309" t="s">
        <v>25832</v>
      </c>
      <c r="F309" t="s">
        <v>25833</v>
      </c>
      <c r="G309" t="s">
        <v>23812</v>
      </c>
      <c r="I309" t="s">
        <v>23832</v>
      </c>
      <c r="J309" t="s">
        <v>24256</v>
      </c>
      <c r="K309" t="s">
        <v>24426</v>
      </c>
      <c r="L309" t="s">
        <v>148</v>
      </c>
      <c r="M309" t="s">
        <v>23835</v>
      </c>
      <c r="N309" t="s">
        <v>25790</v>
      </c>
      <c r="O309" t="s">
        <v>25820</v>
      </c>
      <c r="P309" t="s">
        <v>23909</v>
      </c>
      <c r="Q309" t="s">
        <v>23909</v>
      </c>
      <c r="R309" t="s">
        <v>23909</v>
      </c>
      <c r="S309" t="s">
        <v>23909</v>
      </c>
      <c r="T309" t="s">
        <v>23909</v>
      </c>
      <c r="U309" t="s">
        <v>23823</v>
      </c>
      <c r="V309">
        <v>60</v>
      </c>
      <c r="W309">
        <v>-5251511</v>
      </c>
      <c r="X309">
        <v>-4897355</v>
      </c>
      <c r="Y309">
        <v>103</v>
      </c>
      <c r="Z309" t="s">
        <v>23909</v>
      </c>
      <c r="AA309" t="s">
        <v>107</v>
      </c>
      <c r="AB309" t="s">
        <v>23825</v>
      </c>
      <c r="AC309">
        <v>0</v>
      </c>
      <c r="AD309" t="s">
        <v>23823</v>
      </c>
      <c r="AE309" t="s">
        <v>148</v>
      </c>
      <c r="AF309" t="s">
        <v>148</v>
      </c>
      <c r="AG309" t="s">
        <v>148</v>
      </c>
      <c r="AH309" t="s">
        <v>25834</v>
      </c>
      <c r="AI309" t="s">
        <v>23875</v>
      </c>
      <c r="AJ309" t="s">
        <v>25817</v>
      </c>
      <c r="AL309">
        <f>VALUE(TRIM(FO_Candidato[[#This Row],[1.21 Latitude]]))</f>
        <v>-5251511</v>
      </c>
      <c r="AM309">
        <f>FO_Candidato[[#This Row],[LATITUDE_P1]]/1000000</f>
        <v>-5.2515109999999998</v>
      </c>
      <c r="AN309">
        <f>INT(ABS(FO_Candidato[[#This Row],[LATITUDE_P2]]))</f>
        <v>5</v>
      </c>
      <c r="AO309">
        <f>INT((ABS(FO_Candidato[[#This Row],[LATITUDE_P2]])-INT(ABS(FO_Candidato[[#This Row],[LATITUDE_P2]])))*60)</f>
        <v>15</v>
      </c>
      <c r="AP309" s="73">
        <f t="shared" si="8"/>
        <v>5.44</v>
      </c>
      <c r="AQ309" t="str">
        <f>SUBSTITUTE(TEXT(FO_Candidato[[#This Row],[LATITUDE_P5]],"0,00"),",",".")</f>
        <v>5.44</v>
      </c>
      <c r="AR309" t="str">
        <f>FO_Candidato[[#This Row],[LATITUDE_P3]]&amp;"°"&amp;FO_Candidato[[#This Row],[LATITUDE_P4]]&amp;"'"&amp;FO_Candidato[[#This Row],[LATITUDE - P6]]&amp;"""S"</f>
        <v>5°15'5.44"S</v>
      </c>
      <c r="AS309">
        <f>VALUE(TRIM(FO_Candidato[[#This Row],[longitude]]))</f>
        <v>-4897355</v>
      </c>
      <c r="AT309">
        <f>FO_Candidato[[#This Row],[LONGITUDE_P1]]/1000000</f>
        <v>-4.8973550000000001</v>
      </c>
      <c r="AU309">
        <f>INT(ABS(FO_Candidato[[#This Row],[LONGITUDE_P2]]))</f>
        <v>4</v>
      </c>
      <c r="AV309">
        <f>INT((ABS(FO_Candidato[[#This Row],[LONGITUDE_P2]])-INT(ABS(FO_Candidato[[#This Row],[LONGITUDE_P2]])))*60)</f>
        <v>53</v>
      </c>
      <c r="AW309" s="73">
        <f t="shared" si="9"/>
        <v>50.48</v>
      </c>
      <c r="AX309" t="str">
        <f>SUBSTITUTE(TEXT(FO_Candidato[[#This Row],[LONGITUDE_P5]],"0,00"),",",".")</f>
        <v>50.48</v>
      </c>
      <c r="AY309" t="str">
        <f>FO_Candidato[[#This Row],[LONGITUDE_P3]]&amp;"°"&amp;FO_Candidato[[#This Row],[LONGITUDE_P4]]&amp;"'"&amp;FO_Candidato[[#This Row],[LONGITUDE - P6]]&amp;"""S"</f>
        <v>4°53'50.48"S</v>
      </c>
    </row>
    <row r="310" spans="1:51" x14ac:dyDescent="0.3">
      <c r="A310" t="s">
        <v>25835</v>
      </c>
      <c r="B310" t="s">
        <v>23809</v>
      </c>
      <c r="C310" t="s">
        <v>2643</v>
      </c>
      <c r="D310" t="s">
        <v>7942</v>
      </c>
      <c r="E310" t="s">
        <v>7942</v>
      </c>
      <c r="F310" t="s">
        <v>25836</v>
      </c>
      <c r="G310" t="s">
        <v>23812</v>
      </c>
      <c r="I310" t="s">
        <v>23832</v>
      </c>
      <c r="J310" t="s">
        <v>24256</v>
      </c>
      <c r="K310" t="s">
        <v>24426</v>
      </c>
      <c r="L310" t="s">
        <v>148</v>
      </c>
      <c r="M310" t="s">
        <v>23835</v>
      </c>
      <c r="N310" t="s">
        <v>25790</v>
      </c>
      <c r="O310" t="s">
        <v>25820</v>
      </c>
      <c r="P310" t="s">
        <v>148</v>
      </c>
      <c r="Q310" t="s">
        <v>148</v>
      </c>
      <c r="R310" t="s">
        <v>148</v>
      </c>
      <c r="S310" t="s">
        <v>148</v>
      </c>
      <c r="T310" t="s">
        <v>148</v>
      </c>
      <c r="U310" t="s">
        <v>23823</v>
      </c>
      <c r="V310">
        <v>80</v>
      </c>
      <c r="W310">
        <v>-5646207</v>
      </c>
      <c r="X310">
        <v>-49427904</v>
      </c>
      <c r="Y310">
        <v>119</v>
      </c>
      <c r="Z310" t="s">
        <v>148</v>
      </c>
      <c r="AA310" t="s">
        <v>107</v>
      </c>
      <c r="AB310" t="s">
        <v>23825</v>
      </c>
      <c r="AC310">
        <v>0</v>
      </c>
      <c r="AD310" t="s">
        <v>23823</v>
      </c>
      <c r="AE310" t="s">
        <v>148</v>
      </c>
      <c r="AF310" t="s">
        <v>148</v>
      </c>
      <c r="AG310" t="s">
        <v>148</v>
      </c>
      <c r="AH310" t="s">
        <v>25837</v>
      </c>
      <c r="AI310" t="s">
        <v>23875</v>
      </c>
      <c r="AJ310" t="s">
        <v>2651</v>
      </c>
      <c r="AL310">
        <f>VALUE(TRIM(FO_Candidato[[#This Row],[1.21 Latitude]]))</f>
        <v>-5646207</v>
      </c>
      <c r="AM310">
        <f>FO_Candidato[[#This Row],[LATITUDE_P1]]/1000000</f>
        <v>-5.6462070000000004</v>
      </c>
      <c r="AN310">
        <f>INT(ABS(FO_Candidato[[#This Row],[LATITUDE_P2]]))</f>
        <v>5</v>
      </c>
      <c r="AO310">
        <f>INT((ABS(FO_Candidato[[#This Row],[LATITUDE_P2]])-INT(ABS(FO_Candidato[[#This Row],[LATITUDE_P2]])))*60)</f>
        <v>38</v>
      </c>
      <c r="AP310" s="73">
        <f t="shared" si="8"/>
        <v>46.35</v>
      </c>
      <c r="AQ310" t="str">
        <f>SUBSTITUTE(TEXT(FO_Candidato[[#This Row],[LATITUDE_P5]],"0,00"),",",".")</f>
        <v>46.35</v>
      </c>
      <c r="AR310" t="str">
        <f>FO_Candidato[[#This Row],[LATITUDE_P3]]&amp;"°"&amp;FO_Candidato[[#This Row],[LATITUDE_P4]]&amp;"'"&amp;FO_Candidato[[#This Row],[LATITUDE - P6]]&amp;"""S"</f>
        <v>5°38'46.35"S</v>
      </c>
      <c r="AS310">
        <f>VALUE(TRIM(FO_Candidato[[#This Row],[longitude]]))</f>
        <v>-49427904</v>
      </c>
      <c r="AT310">
        <f>FO_Candidato[[#This Row],[LONGITUDE_P1]]/1000000</f>
        <v>-49.427903999999998</v>
      </c>
      <c r="AU310">
        <f>INT(ABS(FO_Candidato[[#This Row],[LONGITUDE_P2]]))</f>
        <v>49</v>
      </c>
      <c r="AV310">
        <f>INT((ABS(FO_Candidato[[#This Row],[LONGITUDE_P2]])-INT(ABS(FO_Candidato[[#This Row],[LONGITUDE_P2]])))*60)</f>
        <v>25</v>
      </c>
      <c r="AW310" s="73">
        <f t="shared" si="9"/>
        <v>40.450000000000003</v>
      </c>
      <c r="AX310" t="str">
        <f>SUBSTITUTE(TEXT(FO_Candidato[[#This Row],[LONGITUDE_P5]],"0,00"),",",".")</f>
        <v>40.45</v>
      </c>
      <c r="AY310" t="str">
        <f>FO_Candidato[[#This Row],[LONGITUDE_P3]]&amp;"°"&amp;FO_Candidato[[#This Row],[LONGITUDE_P4]]&amp;"'"&amp;FO_Candidato[[#This Row],[LONGITUDE - P6]]&amp;"""S"</f>
        <v>49°25'40.45"S</v>
      </c>
    </row>
    <row r="311" spans="1:51" x14ac:dyDescent="0.3">
      <c r="A311" t="s">
        <v>25838</v>
      </c>
      <c r="B311" t="s">
        <v>23809</v>
      </c>
      <c r="C311" t="s">
        <v>2643</v>
      </c>
      <c r="D311" t="s">
        <v>7971</v>
      </c>
      <c r="E311" t="s">
        <v>7971</v>
      </c>
      <c r="F311" t="s">
        <v>25839</v>
      </c>
      <c r="G311" t="s">
        <v>23812</v>
      </c>
      <c r="I311" t="s">
        <v>23813</v>
      </c>
      <c r="J311" t="s">
        <v>24256</v>
      </c>
      <c r="K311" t="s">
        <v>24426</v>
      </c>
      <c r="L311" t="s">
        <v>148</v>
      </c>
      <c r="M311" t="s">
        <v>23835</v>
      </c>
      <c r="N311" t="s">
        <v>25790</v>
      </c>
      <c r="O311" t="s">
        <v>25820</v>
      </c>
      <c r="P311" t="s">
        <v>148</v>
      </c>
      <c r="Q311" t="s">
        <v>148</v>
      </c>
      <c r="R311" t="s">
        <v>148</v>
      </c>
      <c r="S311" t="s">
        <v>148</v>
      </c>
      <c r="T311" t="s">
        <v>148</v>
      </c>
      <c r="U311" t="s">
        <v>23823</v>
      </c>
      <c r="V311">
        <v>60</v>
      </c>
      <c r="W311">
        <v>-5908342</v>
      </c>
      <c r="X311">
        <v>-49839406</v>
      </c>
      <c r="Y311">
        <v>166</v>
      </c>
      <c r="Z311" t="s">
        <v>148</v>
      </c>
      <c r="AA311" t="s">
        <v>107</v>
      </c>
      <c r="AB311" t="s">
        <v>23825</v>
      </c>
      <c r="AC311">
        <v>0</v>
      </c>
      <c r="AD311" t="s">
        <v>23823</v>
      </c>
      <c r="AE311" t="s">
        <v>148</v>
      </c>
      <c r="AF311" t="s">
        <v>148</v>
      </c>
      <c r="AG311" t="s">
        <v>148</v>
      </c>
      <c r="AH311" t="s">
        <v>25840</v>
      </c>
      <c r="AI311" t="s">
        <v>23875</v>
      </c>
      <c r="AJ311" t="s">
        <v>6945</v>
      </c>
      <c r="AL311">
        <f>VALUE(TRIM(FO_Candidato[[#This Row],[1.21 Latitude]]))</f>
        <v>-5908342</v>
      </c>
      <c r="AM311">
        <f>FO_Candidato[[#This Row],[LATITUDE_P1]]/1000000</f>
        <v>-5.9083420000000002</v>
      </c>
      <c r="AN311">
        <f>INT(ABS(FO_Candidato[[#This Row],[LATITUDE_P2]]))</f>
        <v>5</v>
      </c>
      <c r="AO311">
        <f>INT((ABS(FO_Candidato[[#This Row],[LATITUDE_P2]])-INT(ABS(FO_Candidato[[#This Row],[LATITUDE_P2]])))*60)</f>
        <v>54</v>
      </c>
      <c r="AP311" s="73">
        <f t="shared" si="8"/>
        <v>30.03</v>
      </c>
      <c r="AQ311" t="str">
        <f>SUBSTITUTE(TEXT(FO_Candidato[[#This Row],[LATITUDE_P5]],"0,00"),",",".")</f>
        <v>30.03</v>
      </c>
      <c r="AR311" t="str">
        <f>FO_Candidato[[#This Row],[LATITUDE_P3]]&amp;"°"&amp;FO_Candidato[[#This Row],[LATITUDE_P4]]&amp;"'"&amp;FO_Candidato[[#This Row],[LATITUDE - P6]]&amp;"""S"</f>
        <v>5°54'30.03"S</v>
      </c>
      <c r="AS311">
        <f>VALUE(TRIM(FO_Candidato[[#This Row],[longitude]]))</f>
        <v>-49839406</v>
      </c>
      <c r="AT311">
        <f>FO_Candidato[[#This Row],[LONGITUDE_P1]]/1000000</f>
        <v>-49.839405999999997</v>
      </c>
      <c r="AU311">
        <f>INT(ABS(FO_Candidato[[#This Row],[LONGITUDE_P2]]))</f>
        <v>49</v>
      </c>
      <c r="AV311">
        <f>INT((ABS(FO_Candidato[[#This Row],[LONGITUDE_P2]])-INT(ABS(FO_Candidato[[#This Row],[LONGITUDE_P2]])))*60)</f>
        <v>50</v>
      </c>
      <c r="AW311" s="73">
        <f t="shared" si="9"/>
        <v>21.86</v>
      </c>
      <c r="AX311" t="str">
        <f>SUBSTITUTE(TEXT(FO_Candidato[[#This Row],[LONGITUDE_P5]],"0,00"),",",".")</f>
        <v>21.86</v>
      </c>
      <c r="AY311" t="str">
        <f>FO_Candidato[[#This Row],[LONGITUDE_P3]]&amp;"°"&amp;FO_Candidato[[#This Row],[LONGITUDE_P4]]&amp;"'"&amp;FO_Candidato[[#This Row],[LONGITUDE - P6]]&amp;"""S"</f>
        <v>49°50'21.86"S</v>
      </c>
    </row>
    <row r="312" spans="1:51" x14ac:dyDescent="0.3">
      <c r="A312" t="s">
        <v>25841</v>
      </c>
      <c r="B312" t="s">
        <v>23809</v>
      </c>
      <c r="C312" t="s">
        <v>2643</v>
      </c>
      <c r="D312" t="s">
        <v>7968</v>
      </c>
      <c r="E312" t="s">
        <v>7968</v>
      </c>
      <c r="F312" t="s">
        <v>25842</v>
      </c>
      <c r="G312" t="s">
        <v>23812</v>
      </c>
      <c r="I312" t="s">
        <v>23813</v>
      </c>
      <c r="J312" t="s">
        <v>24256</v>
      </c>
      <c r="K312" t="s">
        <v>24426</v>
      </c>
      <c r="L312" t="s">
        <v>148</v>
      </c>
      <c r="M312" t="s">
        <v>23835</v>
      </c>
      <c r="N312" t="s">
        <v>25790</v>
      </c>
      <c r="O312" t="s">
        <v>25820</v>
      </c>
      <c r="P312" t="s">
        <v>148</v>
      </c>
      <c r="Q312" t="s">
        <v>148</v>
      </c>
      <c r="R312" t="s">
        <v>148</v>
      </c>
      <c r="S312" t="s">
        <v>148</v>
      </c>
      <c r="T312" t="s">
        <v>148</v>
      </c>
      <c r="U312" t="s">
        <v>23823</v>
      </c>
      <c r="V312">
        <v>60</v>
      </c>
      <c r="W312">
        <v>-6009222</v>
      </c>
      <c r="X312">
        <v>-50117444</v>
      </c>
      <c r="Y312">
        <v>271</v>
      </c>
      <c r="Z312" t="s">
        <v>148</v>
      </c>
      <c r="AA312" t="s">
        <v>107</v>
      </c>
      <c r="AB312" t="s">
        <v>23825</v>
      </c>
      <c r="AC312">
        <v>0</v>
      </c>
      <c r="AD312" t="s">
        <v>23823</v>
      </c>
      <c r="AE312" t="s">
        <v>148</v>
      </c>
      <c r="AF312" t="s">
        <v>148</v>
      </c>
      <c r="AG312" t="s">
        <v>148</v>
      </c>
      <c r="AH312" t="s">
        <v>25843</v>
      </c>
      <c r="AI312" t="s">
        <v>23875</v>
      </c>
      <c r="AJ312" t="s">
        <v>6945</v>
      </c>
      <c r="AL312">
        <f>VALUE(TRIM(FO_Candidato[[#This Row],[1.21 Latitude]]))</f>
        <v>-6009222</v>
      </c>
      <c r="AM312">
        <f>FO_Candidato[[#This Row],[LATITUDE_P1]]/1000000</f>
        <v>-6.0092220000000003</v>
      </c>
      <c r="AN312">
        <f>INT(ABS(FO_Candidato[[#This Row],[LATITUDE_P2]]))</f>
        <v>6</v>
      </c>
      <c r="AO312">
        <f>INT((ABS(FO_Candidato[[#This Row],[LATITUDE_P2]])-INT(ABS(FO_Candidato[[#This Row],[LATITUDE_P2]])))*60)</f>
        <v>0</v>
      </c>
      <c r="AP312" s="73">
        <f t="shared" si="8"/>
        <v>33.200000000000003</v>
      </c>
      <c r="AQ312" t="str">
        <f>SUBSTITUTE(TEXT(FO_Candidato[[#This Row],[LATITUDE_P5]],"0,00"),",",".")</f>
        <v>33.20</v>
      </c>
      <c r="AR312" t="str">
        <f>FO_Candidato[[#This Row],[LATITUDE_P3]]&amp;"°"&amp;FO_Candidato[[#This Row],[LATITUDE_P4]]&amp;"'"&amp;FO_Candidato[[#This Row],[LATITUDE - P6]]&amp;"""S"</f>
        <v>6°0'33.20"S</v>
      </c>
      <c r="AS312">
        <f>VALUE(TRIM(FO_Candidato[[#This Row],[longitude]]))</f>
        <v>-50117444</v>
      </c>
      <c r="AT312">
        <f>FO_Candidato[[#This Row],[LONGITUDE_P1]]/1000000</f>
        <v>-50.117443999999999</v>
      </c>
      <c r="AU312">
        <f>INT(ABS(FO_Candidato[[#This Row],[LONGITUDE_P2]]))</f>
        <v>50</v>
      </c>
      <c r="AV312">
        <f>INT((ABS(FO_Candidato[[#This Row],[LONGITUDE_P2]])-INT(ABS(FO_Candidato[[#This Row],[LONGITUDE_P2]])))*60)</f>
        <v>7</v>
      </c>
      <c r="AW312" s="73">
        <f t="shared" si="9"/>
        <v>2.8</v>
      </c>
      <c r="AX312" t="str">
        <f>SUBSTITUTE(TEXT(FO_Candidato[[#This Row],[LONGITUDE_P5]],"0,00"),",",".")</f>
        <v>2.80</v>
      </c>
      <c r="AY312" t="str">
        <f>FO_Candidato[[#This Row],[LONGITUDE_P3]]&amp;"°"&amp;FO_Candidato[[#This Row],[LONGITUDE_P4]]&amp;"'"&amp;FO_Candidato[[#This Row],[LONGITUDE - P6]]&amp;"""S"</f>
        <v>50°7'2.80"S</v>
      </c>
    </row>
    <row r="313" spans="1:51" x14ac:dyDescent="0.3">
      <c r="A313" t="s">
        <v>25844</v>
      </c>
      <c r="B313" t="s">
        <v>23809</v>
      </c>
      <c r="C313" t="s">
        <v>2643</v>
      </c>
      <c r="D313" t="s">
        <v>7965</v>
      </c>
      <c r="E313" t="s">
        <v>7965</v>
      </c>
      <c r="F313" t="s">
        <v>25845</v>
      </c>
      <c r="G313" t="s">
        <v>23812</v>
      </c>
      <c r="I313" t="s">
        <v>23832</v>
      </c>
      <c r="J313" t="s">
        <v>24256</v>
      </c>
      <c r="K313" t="s">
        <v>24426</v>
      </c>
      <c r="L313" t="s">
        <v>148</v>
      </c>
      <c r="M313" t="s">
        <v>23835</v>
      </c>
      <c r="N313" t="s">
        <v>25790</v>
      </c>
      <c r="O313" t="s">
        <v>25846</v>
      </c>
      <c r="P313" t="s">
        <v>148</v>
      </c>
      <c r="Q313" t="s">
        <v>148</v>
      </c>
      <c r="R313" t="s">
        <v>148</v>
      </c>
      <c r="S313" t="s">
        <v>148</v>
      </c>
      <c r="T313" t="s">
        <v>148</v>
      </c>
      <c r="U313" t="s">
        <v>23823</v>
      </c>
      <c r="V313">
        <v>60</v>
      </c>
      <c r="W313">
        <v>-5994389</v>
      </c>
      <c r="X313">
        <v>-49999194</v>
      </c>
      <c r="Y313">
        <v>181</v>
      </c>
      <c r="Z313" t="s">
        <v>148</v>
      </c>
      <c r="AA313" t="s">
        <v>107</v>
      </c>
      <c r="AB313" t="s">
        <v>23825</v>
      </c>
      <c r="AC313">
        <v>0</v>
      </c>
      <c r="AD313" t="s">
        <v>23823</v>
      </c>
      <c r="AE313" t="s">
        <v>148</v>
      </c>
      <c r="AF313" t="s">
        <v>148</v>
      </c>
      <c r="AG313" t="s">
        <v>148</v>
      </c>
      <c r="AH313" t="s">
        <v>25847</v>
      </c>
      <c r="AI313" t="s">
        <v>23875</v>
      </c>
      <c r="AJ313" t="s">
        <v>6945</v>
      </c>
      <c r="AL313">
        <f>VALUE(TRIM(FO_Candidato[[#This Row],[1.21 Latitude]]))</f>
        <v>-5994389</v>
      </c>
      <c r="AM313">
        <f>FO_Candidato[[#This Row],[LATITUDE_P1]]/1000000</f>
        <v>-5.994389</v>
      </c>
      <c r="AN313">
        <f>INT(ABS(FO_Candidato[[#This Row],[LATITUDE_P2]]))</f>
        <v>5</v>
      </c>
      <c r="AO313">
        <f>INT((ABS(FO_Candidato[[#This Row],[LATITUDE_P2]])-INT(ABS(FO_Candidato[[#This Row],[LATITUDE_P2]])))*60)</f>
        <v>59</v>
      </c>
      <c r="AP313" s="73">
        <f t="shared" si="8"/>
        <v>39.799999999999997</v>
      </c>
      <c r="AQ313" t="str">
        <f>SUBSTITUTE(TEXT(FO_Candidato[[#This Row],[LATITUDE_P5]],"0,00"),",",".")</f>
        <v>39.80</v>
      </c>
      <c r="AR313" t="str">
        <f>FO_Candidato[[#This Row],[LATITUDE_P3]]&amp;"°"&amp;FO_Candidato[[#This Row],[LATITUDE_P4]]&amp;"'"&amp;FO_Candidato[[#This Row],[LATITUDE - P6]]&amp;"""S"</f>
        <v>5°59'39.80"S</v>
      </c>
      <c r="AS313">
        <f>VALUE(TRIM(FO_Candidato[[#This Row],[longitude]]))</f>
        <v>-49999194</v>
      </c>
      <c r="AT313">
        <f>FO_Candidato[[#This Row],[LONGITUDE_P1]]/1000000</f>
        <v>-49.999194000000003</v>
      </c>
      <c r="AU313">
        <f>INT(ABS(FO_Candidato[[#This Row],[LONGITUDE_P2]]))</f>
        <v>49</v>
      </c>
      <c r="AV313">
        <f>INT((ABS(FO_Candidato[[#This Row],[LONGITUDE_P2]])-INT(ABS(FO_Candidato[[#This Row],[LONGITUDE_P2]])))*60)</f>
        <v>59</v>
      </c>
      <c r="AW313" s="73">
        <f t="shared" si="9"/>
        <v>57.1</v>
      </c>
      <c r="AX313" t="str">
        <f>SUBSTITUTE(TEXT(FO_Candidato[[#This Row],[LONGITUDE_P5]],"0,00"),",",".")</f>
        <v>57.10</v>
      </c>
      <c r="AY313" t="str">
        <f>FO_Candidato[[#This Row],[LONGITUDE_P3]]&amp;"°"&amp;FO_Candidato[[#This Row],[LONGITUDE_P4]]&amp;"'"&amp;FO_Candidato[[#This Row],[LONGITUDE - P6]]&amp;"""S"</f>
        <v>49°59'57.10"S</v>
      </c>
    </row>
    <row r="314" spans="1:51" x14ac:dyDescent="0.3">
      <c r="A314" t="s">
        <v>25848</v>
      </c>
      <c r="B314" t="s">
        <v>23809</v>
      </c>
      <c r="C314" t="s">
        <v>2643</v>
      </c>
      <c r="D314" t="s">
        <v>6947</v>
      </c>
      <c r="E314" t="s">
        <v>6947</v>
      </c>
      <c r="F314" t="s">
        <v>25849</v>
      </c>
      <c r="G314" t="s">
        <v>23812</v>
      </c>
      <c r="I314" t="s">
        <v>23832</v>
      </c>
      <c r="J314" t="s">
        <v>24256</v>
      </c>
      <c r="K314" t="s">
        <v>24426</v>
      </c>
      <c r="L314" t="s">
        <v>148</v>
      </c>
      <c r="M314" t="s">
        <v>23835</v>
      </c>
      <c r="N314" t="s">
        <v>25790</v>
      </c>
      <c r="O314" t="s">
        <v>25820</v>
      </c>
      <c r="P314" t="s">
        <v>148</v>
      </c>
      <c r="Q314" t="s">
        <v>148</v>
      </c>
      <c r="R314" t="s">
        <v>148</v>
      </c>
      <c r="S314" t="s">
        <v>148</v>
      </c>
      <c r="T314" t="s">
        <v>148</v>
      </c>
      <c r="U314" t="s">
        <v>23823</v>
      </c>
      <c r="V314">
        <v>60</v>
      </c>
      <c r="W314">
        <v>-600064</v>
      </c>
      <c r="X314">
        <v>-4992964</v>
      </c>
      <c r="Y314">
        <v>168</v>
      </c>
      <c r="Z314" t="s">
        <v>148</v>
      </c>
      <c r="AA314" t="s">
        <v>107</v>
      </c>
      <c r="AB314" t="s">
        <v>23825</v>
      </c>
      <c r="AC314">
        <v>0</v>
      </c>
      <c r="AD314" t="s">
        <v>23823</v>
      </c>
      <c r="AE314" t="s">
        <v>148</v>
      </c>
      <c r="AF314" t="s">
        <v>148</v>
      </c>
      <c r="AG314" t="s">
        <v>148</v>
      </c>
      <c r="AH314" t="s">
        <v>25850</v>
      </c>
      <c r="AI314" t="s">
        <v>23875</v>
      </c>
      <c r="AJ314" t="s">
        <v>6945</v>
      </c>
      <c r="AL314">
        <f>VALUE(TRIM(FO_Candidato[[#This Row],[1.21 Latitude]]))</f>
        <v>-600064</v>
      </c>
      <c r="AM314">
        <f>FO_Candidato[[#This Row],[LATITUDE_P1]]/1000000</f>
        <v>-0.60006400000000004</v>
      </c>
      <c r="AN314">
        <f>INT(ABS(FO_Candidato[[#This Row],[LATITUDE_P2]]))</f>
        <v>0</v>
      </c>
      <c r="AO314">
        <f>INT((ABS(FO_Candidato[[#This Row],[LATITUDE_P2]])-INT(ABS(FO_Candidato[[#This Row],[LATITUDE_P2]])))*60)</f>
        <v>36</v>
      </c>
      <c r="AP314" s="73">
        <f t="shared" si="8"/>
        <v>0.23</v>
      </c>
      <c r="AQ314" t="str">
        <f>SUBSTITUTE(TEXT(FO_Candidato[[#This Row],[LATITUDE_P5]],"0,00"),",",".")</f>
        <v>0.23</v>
      </c>
      <c r="AR314" t="str">
        <f>FO_Candidato[[#This Row],[LATITUDE_P3]]&amp;"°"&amp;FO_Candidato[[#This Row],[LATITUDE_P4]]&amp;"'"&amp;FO_Candidato[[#This Row],[LATITUDE - P6]]&amp;"""S"</f>
        <v>0°36'0.23"S</v>
      </c>
      <c r="AS314">
        <f>VALUE(TRIM(FO_Candidato[[#This Row],[longitude]]))</f>
        <v>-4992964</v>
      </c>
      <c r="AT314">
        <f>FO_Candidato[[#This Row],[LONGITUDE_P1]]/1000000</f>
        <v>-4.9929639999999997</v>
      </c>
      <c r="AU314">
        <f>INT(ABS(FO_Candidato[[#This Row],[LONGITUDE_P2]]))</f>
        <v>4</v>
      </c>
      <c r="AV314">
        <f>INT((ABS(FO_Candidato[[#This Row],[LONGITUDE_P2]])-INT(ABS(FO_Candidato[[#This Row],[LONGITUDE_P2]])))*60)</f>
        <v>59</v>
      </c>
      <c r="AW314" s="73">
        <f t="shared" si="9"/>
        <v>34.67</v>
      </c>
      <c r="AX314" t="str">
        <f>SUBSTITUTE(TEXT(FO_Candidato[[#This Row],[LONGITUDE_P5]],"0,00"),",",".")</f>
        <v>34.67</v>
      </c>
      <c r="AY314" t="str">
        <f>FO_Candidato[[#This Row],[LONGITUDE_P3]]&amp;"°"&amp;FO_Candidato[[#This Row],[LONGITUDE_P4]]&amp;"'"&amp;FO_Candidato[[#This Row],[LONGITUDE - P6]]&amp;"""S"</f>
        <v>4°59'34.67"S</v>
      </c>
    </row>
    <row r="315" spans="1:51" x14ac:dyDescent="0.3">
      <c r="A315" t="s">
        <v>25851</v>
      </c>
      <c r="B315" t="s">
        <v>23809</v>
      </c>
      <c r="C315" t="s">
        <v>2643</v>
      </c>
      <c r="D315" t="s">
        <v>7962</v>
      </c>
      <c r="E315" t="s">
        <v>7962</v>
      </c>
      <c r="F315" t="s">
        <v>25852</v>
      </c>
      <c r="G315" t="s">
        <v>23812</v>
      </c>
      <c r="I315" t="s">
        <v>23832</v>
      </c>
      <c r="J315" t="s">
        <v>24256</v>
      </c>
      <c r="K315" t="s">
        <v>24426</v>
      </c>
      <c r="L315" t="s">
        <v>148</v>
      </c>
      <c r="M315" t="s">
        <v>23835</v>
      </c>
      <c r="N315" t="s">
        <v>25790</v>
      </c>
      <c r="O315" t="s">
        <v>148</v>
      </c>
      <c r="P315" t="s">
        <v>148</v>
      </c>
      <c r="Q315" t="s">
        <v>148</v>
      </c>
      <c r="R315" t="s">
        <v>148</v>
      </c>
      <c r="S315" t="s">
        <v>148</v>
      </c>
      <c r="T315" t="s">
        <v>148</v>
      </c>
      <c r="U315" t="s">
        <v>23823</v>
      </c>
      <c r="V315">
        <v>60</v>
      </c>
      <c r="W315">
        <v>-5973972</v>
      </c>
      <c r="X315">
        <v>-49881028</v>
      </c>
      <c r="Y315">
        <v>155</v>
      </c>
      <c r="Z315" t="s">
        <v>148</v>
      </c>
      <c r="AA315" t="s">
        <v>107</v>
      </c>
      <c r="AB315" t="s">
        <v>23825</v>
      </c>
      <c r="AC315">
        <v>0</v>
      </c>
      <c r="AD315" t="s">
        <v>23823</v>
      </c>
      <c r="AE315" t="s">
        <v>148</v>
      </c>
      <c r="AF315" t="s">
        <v>148</v>
      </c>
      <c r="AG315" t="s">
        <v>148</v>
      </c>
      <c r="AH315" t="s">
        <v>25853</v>
      </c>
      <c r="AI315" t="s">
        <v>23875</v>
      </c>
      <c r="AJ315" t="s">
        <v>6945</v>
      </c>
      <c r="AL315">
        <f>VALUE(TRIM(FO_Candidato[[#This Row],[1.21 Latitude]]))</f>
        <v>-5973972</v>
      </c>
      <c r="AM315">
        <f>FO_Candidato[[#This Row],[LATITUDE_P1]]/1000000</f>
        <v>-5.9739719999999998</v>
      </c>
      <c r="AN315">
        <f>INT(ABS(FO_Candidato[[#This Row],[LATITUDE_P2]]))</f>
        <v>5</v>
      </c>
      <c r="AO315">
        <f>INT((ABS(FO_Candidato[[#This Row],[LATITUDE_P2]])-INT(ABS(FO_Candidato[[#This Row],[LATITUDE_P2]])))*60)</f>
        <v>58</v>
      </c>
      <c r="AP315" s="73">
        <f t="shared" si="8"/>
        <v>26.3</v>
      </c>
      <c r="AQ315" t="str">
        <f>SUBSTITUTE(TEXT(FO_Candidato[[#This Row],[LATITUDE_P5]],"0,00"),",",".")</f>
        <v>26.30</v>
      </c>
      <c r="AR315" t="str">
        <f>FO_Candidato[[#This Row],[LATITUDE_P3]]&amp;"°"&amp;FO_Candidato[[#This Row],[LATITUDE_P4]]&amp;"'"&amp;FO_Candidato[[#This Row],[LATITUDE - P6]]&amp;"""S"</f>
        <v>5°58'26.30"S</v>
      </c>
      <c r="AS315">
        <f>VALUE(TRIM(FO_Candidato[[#This Row],[longitude]]))</f>
        <v>-49881028</v>
      </c>
      <c r="AT315">
        <f>FO_Candidato[[#This Row],[LONGITUDE_P1]]/1000000</f>
        <v>-49.881028000000001</v>
      </c>
      <c r="AU315">
        <f>INT(ABS(FO_Candidato[[#This Row],[LONGITUDE_P2]]))</f>
        <v>49</v>
      </c>
      <c r="AV315">
        <f>INT((ABS(FO_Candidato[[#This Row],[LONGITUDE_P2]])-INT(ABS(FO_Candidato[[#This Row],[LONGITUDE_P2]])))*60)</f>
        <v>52</v>
      </c>
      <c r="AW315" s="73">
        <f t="shared" si="9"/>
        <v>51.7</v>
      </c>
      <c r="AX315" t="str">
        <f>SUBSTITUTE(TEXT(FO_Candidato[[#This Row],[LONGITUDE_P5]],"0,00"),",",".")</f>
        <v>51.70</v>
      </c>
      <c r="AY315" t="str">
        <f>FO_Candidato[[#This Row],[LONGITUDE_P3]]&amp;"°"&amp;FO_Candidato[[#This Row],[LONGITUDE_P4]]&amp;"'"&amp;FO_Candidato[[#This Row],[LONGITUDE - P6]]&amp;"""S"</f>
        <v>49°52'51.70"S</v>
      </c>
    </row>
    <row r="316" spans="1:51" x14ac:dyDescent="0.3">
      <c r="A316" t="s">
        <v>25854</v>
      </c>
      <c r="B316" t="s">
        <v>23809</v>
      </c>
      <c r="C316" t="s">
        <v>2643</v>
      </c>
      <c r="D316" t="s">
        <v>7959</v>
      </c>
      <c r="E316" t="s">
        <v>7959</v>
      </c>
      <c r="F316" t="s">
        <v>25855</v>
      </c>
      <c r="G316" t="s">
        <v>23812</v>
      </c>
      <c r="I316" t="s">
        <v>23813</v>
      </c>
      <c r="J316" t="s">
        <v>24256</v>
      </c>
      <c r="K316" t="s">
        <v>24426</v>
      </c>
      <c r="L316" t="s">
        <v>148</v>
      </c>
      <c r="M316" t="s">
        <v>23835</v>
      </c>
      <c r="N316" t="s">
        <v>25790</v>
      </c>
      <c r="O316" t="s">
        <v>25820</v>
      </c>
      <c r="P316" t="s">
        <v>148</v>
      </c>
      <c r="Q316" t="s">
        <v>148</v>
      </c>
      <c r="R316" t="s">
        <v>148</v>
      </c>
      <c r="S316" t="s">
        <v>148</v>
      </c>
      <c r="T316" t="s">
        <v>148</v>
      </c>
      <c r="U316" t="s">
        <v>23823</v>
      </c>
      <c r="V316">
        <v>60</v>
      </c>
      <c r="W316">
        <v>-623507</v>
      </c>
      <c r="X316">
        <v>-4995267</v>
      </c>
      <c r="Y316">
        <v>177</v>
      </c>
      <c r="Z316" t="s">
        <v>148</v>
      </c>
      <c r="AA316" t="s">
        <v>107</v>
      </c>
      <c r="AB316" t="s">
        <v>23825</v>
      </c>
      <c r="AC316">
        <v>0</v>
      </c>
      <c r="AD316" t="s">
        <v>23823</v>
      </c>
      <c r="AE316" t="s">
        <v>148</v>
      </c>
      <c r="AF316" t="s">
        <v>148</v>
      </c>
      <c r="AG316" t="s">
        <v>148</v>
      </c>
      <c r="AH316" t="s">
        <v>25856</v>
      </c>
      <c r="AI316" t="s">
        <v>23875</v>
      </c>
      <c r="AJ316" t="s">
        <v>6945</v>
      </c>
      <c r="AL316">
        <f>VALUE(TRIM(FO_Candidato[[#This Row],[1.21 Latitude]]))</f>
        <v>-623507</v>
      </c>
      <c r="AM316">
        <f>FO_Candidato[[#This Row],[LATITUDE_P1]]/1000000</f>
        <v>-0.62350700000000003</v>
      </c>
      <c r="AN316">
        <f>INT(ABS(FO_Candidato[[#This Row],[LATITUDE_P2]]))</f>
        <v>0</v>
      </c>
      <c r="AO316">
        <f>INT((ABS(FO_Candidato[[#This Row],[LATITUDE_P2]])-INT(ABS(FO_Candidato[[#This Row],[LATITUDE_P2]])))*60)</f>
        <v>37</v>
      </c>
      <c r="AP316" s="73">
        <f t="shared" si="8"/>
        <v>24.63</v>
      </c>
      <c r="AQ316" t="str">
        <f>SUBSTITUTE(TEXT(FO_Candidato[[#This Row],[LATITUDE_P5]],"0,00"),",",".")</f>
        <v>24.63</v>
      </c>
      <c r="AR316" t="str">
        <f>FO_Candidato[[#This Row],[LATITUDE_P3]]&amp;"°"&amp;FO_Candidato[[#This Row],[LATITUDE_P4]]&amp;"'"&amp;FO_Candidato[[#This Row],[LATITUDE - P6]]&amp;"""S"</f>
        <v>0°37'24.63"S</v>
      </c>
      <c r="AS316">
        <f>VALUE(TRIM(FO_Candidato[[#This Row],[longitude]]))</f>
        <v>-4995267</v>
      </c>
      <c r="AT316">
        <f>FO_Candidato[[#This Row],[LONGITUDE_P1]]/1000000</f>
        <v>-4.9952670000000001</v>
      </c>
      <c r="AU316">
        <f>INT(ABS(FO_Candidato[[#This Row],[LONGITUDE_P2]]))</f>
        <v>4</v>
      </c>
      <c r="AV316">
        <f>INT((ABS(FO_Candidato[[#This Row],[LONGITUDE_P2]])-INT(ABS(FO_Candidato[[#This Row],[LONGITUDE_P2]])))*60)</f>
        <v>59</v>
      </c>
      <c r="AW316" s="73">
        <f t="shared" si="9"/>
        <v>42.96</v>
      </c>
      <c r="AX316" t="str">
        <f>SUBSTITUTE(TEXT(FO_Candidato[[#This Row],[LONGITUDE_P5]],"0,00"),",",".")</f>
        <v>42.96</v>
      </c>
      <c r="AY316" t="str">
        <f>FO_Candidato[[#This Row],[LONGITUDE_P3]]&amp;"°"&amp;FO_Candidato[[#This Row],[LONGITUDE_P4]]&amp;"'"&amp;FO_Candidato[[#This Row],[LONGITUDE - P6]]&amp;"""S"</f>
        <v>4°59'42.96"S</v>
      </c>
    </row>
    <row r="317" spans="1:51" x14ac:dyDescent="0.3">
      <c r="A317" t="s">
        <v>25857</v>
      </c>
      <c r="B317" t="s">
        <v>23809</v>
      </c>
      <c r="C317" t="s">
        <v>2643</v>
      </c>
      <c r="D317" t="s">
        <v>7857</v>
      </c>
      <c r="E317" t="s">
        <v>7857</v>
      </c>
      <c r="F317" t="s">
        <v>25858</v>
      </c>
      <c r="G317" t="s">
        <v>23812</v>
      </c>
      <c r="I317" t="s">
        <v>23813</v>
      </c>
      <c r="J317" t="s">
        <v>24256</v>
      </c>
      <c r="K317" t="s">
        <v>24426</v>
      </c>
      <c r="L317" t="s">
        <v>148</v>
      </c>
      <c r="M317" t="s">
        <v>23835</v>
      </c>
      <c r="N317" t="s">
        <v>25790</v>
      </c>
      <c r="O317" t="s">
        <v>25820</v>
      </c>
      <c r="P317" t="s">
        <v>148</v>
      </c>
      <c r="Q317" t="s">
        <v>148</v>
      </c>
      <c r="R317" t="s">
        <v>148</v>
      </c>
      <c r="S317" t="s">
        <v>148</v>
      </c>
      <c r="T317" t="s">
        <v>148</v>
      </c>
      <c r="U317" t="s">
        <v>23823</v>
      </c>
      <c r="V317">
        <v>60</v>
      </c>
      <c r="W317">
        <v>-5150389</v>
      </c>
      <c r="X317">
        <v>-47896139</v>
      </c>
      <c r="Y317">
        <v>163</v>
      </c>
      <c r="Z317" t="s">
        <v>148</v>
      </c>
      <c r="AA317" t="s">
        <v>107</v>
      </c>
      <c r="AC317">
        <v>0</v>
      </c>
      <c r="AD317" t="s">
        <v>23823</v>
      </c>
      <c r="AE317" t="s">
        <v>148</v>
      </c>
      <c r="AF317" t="s">
        <v>148</v>
      </c>
      <c r="AG317" t="s">
        <v>148</v>
      </c>
      <c r="AH317" t="s">
        <v>25859</v>
      </c>
      <c r="AI317" t="s">
        <v>23875</v>
      </c>
      <c r="AJ317" t="s">
        <v>25860</v>
      </c>
      <c r="AL317">
        <f>VALUE(TRIM(FO_Candidato[[#This Row],[1.21 Latitude]]))</f>
        <v>-5150389</v>
      </c>
      <c r="AM317">
        <f>FO_Candidato[[#This Row],[LATITUDE_P1]]/1000000</f>
        <v>-5.1503889999999997</v>
      </c>
      <c r="AN317">
        <f>INT(ABS(FO_Candidato[[#This Row],[LATITUDE_P2]]))</f>
        <v>5</v>
      </c>
      <c r="AO317">
        <f>INT((ABS(FO_Candidato[[#This Row],[LATITUDE_P2]])-INT(ABS(FO_Candidato[[#This Row],[LATITUDE_P2]])))*60)</f>
        <v>9</v>
      </c>
      <c r="AP317" s="73">
        <f t="shared" si="8"/>
        <v>1.4</v>
      </c>
      <c r="AQ317" t="str">
        <f>SUBSTITUTE(TEXT(FO_Candidato[[#This Row],[LATITUDE_P5]],"0,00"),",",".")</f>
        <v>1.40</v>
      </c>
      <c r="AR317" t="str">
        <f>FO_Candidato[[#This Row],[LATITUDE_P3]]&amp;"°"&amp;FO_Candidato[[#This Row],[LATITUDE_P4]]&amp;"'"&amp;FO_Candidato[[#This Row],[LATITUDE - P6]]&amp;"""S"</f>
        <v>5°9'1.40"S</v>
      </c>
      <c r="AS317">
        <f>VALUE(TRIM(FO_Candidato[[#This Row],[longitude]]))</f>
        <v>-47896139</v>
      </c>
      <c r="AT317">
        <f>FO_Candidato[[#This Row],[LONGITUDE_P1]]/1000000</f>
        <v>-47.896138999999998</v>
      </c>
      <c r="AU317">
        <f>INT(ABS(FO_Candidato[[#This Row],[LONGITUDE_P2]]))</f>
        <v>47</v>
      </c>
      <c r="AV317">
        <f>INT((ABS(FO_Candidato[[#This Row],[LONGITUDE_P2]])-INT(ABS(FO_Candidato[[#This Row],[LONGITUDE_P2]])))*60)</f>
        <v>53</v>
      </c>
      <c r="AW317" s="73">
        <f t="shared" si="9"/>
        <v>46.1</v>
      </c>
      <c r="AX317" t="str">
        <f>SUBSTITUTE(TEXT(FO_Candidato[[#This Row],[LONGITUDE_P5]],"0,00"),",",".")</f>
        <v>46.10</v>
      </c>
      <c r="AY317" t="str">
        <f>FO_Candidato[[#This Row],[LONGITUDE_P3]]&amp;"°"&amp;FO_Candidato[[#This Row],[LONGITUDE_P4]]&amp;"'"&amp;FO_Candidato[[#This Row],[LONGITUDE - P6]]&amp;"""S"</f>
        <v>47°53'46.10"S</v>
      </c>
    </row>
    <row r="318" spans="1:51" x14ac:dyDescent="0.3">
      <c r="A318" t="s">
        <v>25861</v>
      </c>
      <c r="B318" t="s">
        <v>23809</v>
      </c>
      <c r="C318" t="s">
        <v>2643</v>
      </c>
      <c r="D318" t="s">
        <v>7875</v>
      </c>
      <c r="E318" t="s">
        <v>7875</v>
      </c>
      <c r="F318" t="s">
        <v>25862</v>
      </c>
      <c r="G318" t="s">
        <v>23812</v>
      </c>
      <c r="I318" t="s">
        <v>23832</v>
      </c>
      <c r="J318" t="s">
        <v>24256</v>
      </c>
      <c r="K318" t="s">
        <v>24426</v>
      </c>
      <c r="L318" t="s">
        <v>148</v>
      </c>
      <c r="M318" t="s">
        <v>23835</v>
      </c>
      <c r="N318" t="s">
        <v>25790</v>
      </c>
      <c r="O318" t="s">
        <v>25820</v>
      </c>
      <c r="P318" t="s">
        <v>148</v>
      </c>
      <c r="Q318" t="s">
        <v>148</v>
      </c>
      <c r="R318" t="s">
        <v>148</v>
      </c>
      <c r="S318" t="s">
        <v>148</v>
      </c>
      <c r="T318" t="s">
        <v>148</v>
      </c>
      <c r="U318" t="s">
        <v>23823</v>
      </c>
      <c r="V318">
        <v>60</v>
      </c>
      <c r="W318">
        <v>-5018605</v>
      </c>
      <c r="X318">
        <v>-47494504</v>
      </c>
      <c r="Y318">
        <v>273</v>
      </c>
      <c r="Z318" t="s">
        <v>148</v>
      </c>
      <c r="AA318" t="s">
        <v>107</v>
      </c>
      <c r="AB318" t="s">
        <v>23825</v>
      </c>
      <c r="AC318">
        <v>0</v>
      </c>
      <c r="AD318" t="s">
        <v>23823</v>
      </c>
      <c r="AE318" t="s">
        <v>23909</v>
      </c>
      <c r="AF318" t="s">
        <v>23909</v>
      </c>
      <c r="AG318" t="s">
        <v>23909</v>
      </c>
      <c r="AH318" t="s">
        <v>25863</v>
      </c>
      <c r="AI318" t="s">
        <v>23922</v>
      </c>
      <c r="AJ318" t="s">
        <v>25864</v>
      </c>
      <c r="AL318">
        <f>VALUE(TRIM(FO_Candidato[[#This Row],[1.21 Latitude]]))</f>
        <v>-5018605</v>
      </c>
      <c r="AM318">
        <f>FO_Candidato[[#This Row],[LATITUDE_P1]]/1000000</f>
        <v>-5.018605</v>
      </c>
      <c r="AN318">
        <f>INT(ABS(FO_Candidato[[#This Row],[LATITUDE_P2]]))</f>
        <v>5</v>
      </c>
      <c r="AO318">
        <f>INT((ABS(FO_Candidato[[#This Row],[LATITUDE_P2]])-INT(ABS(FO_Candidato[[#This Row],[LATITUDE_P2]])))*60)</f>
        <v>1</v>
      </c>
      <c r="AP318" s="73">
        <f t="shared" si="8"/>
        <v>6.98</v>
      </c>
      <c r="AQ318" t="str">
        <f>SUBSTITUTE(TEXT(FO_Candidato[[#This Row],[LATITUDE_P5]],"0,00"),",",".")</f>
        <v>6.98</v>
      </c>
      <c r="AR318" t="str">
        <f>FO_Candidato[[#This Row],[LATITUDE_P3]]&amp;"°"&amp;FO_Candidato[[#This Row],[LATITUDE_P4]]&amp;"'"&amp;FO_Candidato[[#This Row],[LATITUDE - P6]]&amp;"""S"</f>
        <v>5°1'6.98"S</v>
      </c>
      <c r="AS318">
        <f>VALUE(TRIM(FO_Candidato[[#This Row],[longitude]]))</f>
        <v>-47494504</v>
      </c>
      <c r="AT318">
        <f>FO_Candidato[[#This Row],[LONGITUDE_P1]]/1000000</f>
        <v>-47.494503999999999</v>
      </c>
      <c r="AU318">
        <f>INT(ABS(FO_Candidato[[#This Row],[LONGITUDE_P2]]))</f>
        <v>47</v>
      </c>
      <c r="AV318">
        <f>INT((ABS(FO_Candidato[[#This Row],[LONGITUDE_P2]])-INT(ABS(FO_Candidato[[#This Row],[LONGITUDE_P2]])))*60)</f>
        <v>29</v>
      </c>
      <c r="AW318" s="73">
        <f t="shared" si="9"/>
        <v>40.21</v>
      </c>
      <c r="AX318" t="str">
        <f>SUBSTITUTE(TEXT(FO_Candidato[[#This Row],[LONGITUDE_P5]],"0,00"),",",".")</f>
        <v>40.21</v>
      </c>
      <c r="AY318" t="str">
        <f>FO_Candidato[[#This Row],[LONGITUDE_P3]]&amp;"°"&amp;FO_Candidato[[#This Row],[LONGITUDE_P4]]&amp;"'"&amp;FO_Candidato[[#This Row],[LONGITUDE - P6]]&amp;"""S"</f>
        <v>47°29'40.21"S</v>
      </c>
    </row>
    <row r="319" spans="1:51" x14ac:dyDescent="0.3">
      <c r="A319" t="s">
        <v>25865</v>
      </c>
      <c r="B319" t="s">
        <v>23809</v>
      </c>
      <c r="C319" t="s">
        <v>308</v>
      </c>
      <c r="D319" t="s">
        <v>25866</v>
      </c>
      <c r="E319" t="s">
        <v>25866</v>
      </c>
      <c r="F319" t="s">
        <v>25867</v>
      </c>
      <c r="G319" t="s">
        <v>23812</v>
      </c>
      <c r="I319" t="s">
        <v>23832</v>
      </c>
      <c r="J319" t="s">
        <v>23814</v>
      </c>
      <c r="K319" t="s">
        <v>24029</v>
      </c>
      <c r="L319" t="s">
        <v>148</v>
      </c>
      <c r="M319" t="s">
        <v>23816</v>
      </c>
      <c r="N319" t="s">
        <v>25868</v>
      </c>
      <c r="O319" t="s">
        <v>25869</v>
      </c>
      <c r="P319" t="s">
        <v>25870</v>
      </c>
      <c r="Q319" t="s">
        <v>25871</v>
      </c>
      <c r="R319" t="s">
        <v>148</v>
      </c>
      <c r="S319" t="s">
        <v>148</v>
      </c>
      <c r="T319" t="s">
        <v>148</v>
      </c>
      <c r="U319" t="s">
        <v>23823</v>
      </c>
      <c r="V319">
        <v>70</v>
      </c>
      <c r="W319">
        <v>-376309</v>
      </c>
      <c r="X319">
        <v>-6115718</v>
      </c>
      <c r="Y319">
        <v>39</v>
      </c>
      <c r="Z319" t="s">
        <v>148</v>
      </c>
      <c r="AA319" t="s">
        <v>107</v>
      </c>
      <c r="AB319" t="s">
        <v>23825</v>
      </c>
      <c r="AC319">
        <v>1800</v>
      </c>
      <c r="AD319" t="s">
        <v>23823</v>
      </c>
      <c r="AE319" t="s">
        <v>148</v>
      </c>
      <c r="AF319" t="s">
        <v>148</v>
      </c>
      <c r="AG319" t="s">
        <v>148</v>
      </c>
      <c r="AH319" t="s">
        <v>25872</v>
      </c>
      <c r="AI319" t="s">
        <v>24432</v>
      </c>
      <c r="AJ319" t="s">
        <v>25873</v>
      </c>
      <c r="AL319">
        <f>VALUE(TRIM(FO_Candidato[[#This Row],[1.21 Latitude]]))</f>
        <v>-376309</v>
      </c>
      <c r="AM319">
        <f>FO_Candidato[[#This Row],[LATITUDE_P1]]/1000000</f>
        <v>-0.376309</v>
      </c>
      <c r="AN319">
        <f>INT(ABS(FO_Candidato[[#This Row],[LATITUDE_P2]]))</f>
        <v>0</v>
      </c>
      <c r="AO319">
        <f>INT((ABS(FO_Candidato[[#This Row],[LATITUDE_P2]])-INT(ABS(FO_Candidato[[#This Row],[LATITUDE_P2]])))*60)</f>
        <v>22</v>
      </c>
      <c r="AP319" s="73">
        <f t="shared" si="8"/>
        <v>34.71</v>
      </c>
      <c r="AQ319" t="str">
        <f>SUBSTITUTE(TEXT(FO_Candidato[[#This Row],[LATITUDE_P5]],"0,00"),",",".")</f>
        <v>34.71</v>
      </c>
      <c r="AR319" t="str">
        <f>FO_Candidato[[#This Row],[LATITUDE_P3]]&amp;"°"&amp;FO_Candidato[[#This Row],[LATITUDE_P4]]&amp;"'"&amp;FO_Candidato[[#This Row],[LATITUDE - P6]]&amp;"""S"</f>
        <v>0°22'34.71"S</v>
      </c>
      <c r="AS319">
        <f>VALUE(TRIM(FO_Candidato[[#This Row],[longitude]]))</f>
        <v>-6115718</v>
      </c>
      <c r="AT319">
        <f>FO_Candidato[[#This Row],[LONGITUDE_P1]]/1000000</f>
        <v>-6.1157180000000002</v>
      </c>
      <c r="AU319">
        <f>INT(ABS(FO_Candidato[[#This Row],[LONGITUDE_P2]]))</f>
        <v>6</v>
      </c>
      <c r="AV319">
        <f>INT((ABS(FO_Candidato[[#This Row],[LONGITUDE_P2]])-INT(ABS(FO_Candidato[[#This Row],[LONGITUDE_P2]])))*60)</f>
        <v>6</v>
      </c>
      <c r="AW319" s="73">
        <f t="shared" si="9"/>
        <v>56.58</v>
      </c>
      <c r="AX319" t="str">
        <f>SUBSTITUTE(TEXT(FO_Candidato[[#This Row],[LONGITUDE_P5]],"0,00"),",",".")</f>
        <v>56.58</v>
      </c>
      <c r="AY319" t="str">
        <f>FO_Candidato[[#This Row],[LONGITUDE_P3]]&amp;"°"&amp;FO_Candidato[[#This Row],[LONGITUDE_P4]]&amp;"'"&amp;FO_Candidato[[#This Row],[LONGITUDE - P6]]&amp;"""S"</f>
        <v>6°6'56.58"S</v>
      </c>
    </row>
    <row r="320" spans="1:51" x14ac:dyDescent="0.3">
      <c r="A320" t="s">
        <v>25874</v>
      </c>
      <c r="B320" t="s">
        <v>23809</v>
      </c>
      <c r="C320" t="s">
        <v>371</v>
      </c>
      <c r="D320" t="s">
        <v>23692</v>
      </c>
      <c r="E320" t="s">
        <v>23692</v>
      </c>
      <c r="F320" t="s">
        <v>23694</v>
      </c>
      <c r="G320" t="s">
        <v>23812</v>
      </c>
      <c r="I320" t="s">
        <v>23832</v>
      </c>
      <c r="J320" t="s">
        <v>23814</v>
      </c>
      <c r="K320" t="s">
        <v>25875</v>
      </c>
      <c r="L320" t="s">
        <v>148</v>
      </c>
      <c r="M320" t="s">
        <v>23816</v>
      </c>
      <c r="N320" t="s">
        <v>25876</v>
      </c>
      <c r="O320" t="s">
        <v>25877</v>
      </c>
      <c r="P320" t="s">
        <v>25878</v>
      </c>
      <c r="Q320" t="s">
        <v>25879</v>
      </c>
      <c r="R320" t="s">
        <v>148</v>
      </c>
      <c r="S320" t="s">
        <v>148</v>
      </c>
      <c r="T320" t="s">
        <v>148</v>
      </c>
      <c r="U320" t="s">
        <v>23823</v>
      </c>
      <c r="V320">
        <v>30</v>
      </c>
      <c r="W320">
        <v>-296676</v>
      </c>
      <c r="X320">
        <v>-6009949</v>
      </c>
      <c r="Y320">
        <v>32</v>
      </c>
      <c r="Z320" t="s">
        <v>23948</v>
      </c>
      <c r="AB320" t="s">
        <v>23825</v>
      </c>
      <c r="AC320">
        <v>5000</v>
      </c>
      <c r="AD320" t="s">
        <v>1491</v>
      </c>
      <c r="AE320" t="s">
        <v>148</v>
      </c>
      <c r="AF320" t="s">
        <v>148</v>
      </c>
      <c r="AG320" t="s">
        <v>148</v>
      </c>
      <c r="AH320" t="s">
        <v>25880</v>
      </c>
      <c r="AI320" t="s">
        <v>24432</v>
      </c>
      <c r="AJ320" t="s">
        <v>8127</v>
      </c>
      <c r="AK320">
        <v>69022504</v>
      </c>
      <c r="AL320">
        <f>VALUE(TRIM(FO_Candidato[[#This Row],[1.21 Latitude]]))</f>
        <v>-296676</v>
      </c>
      <c r="AM320">
        <f>FO_Candidato[[#This Row],[LATITUDE_P1]]/1000000</f>
        <v>-0.296676</v>
      </c>
      <c r="AN320">
        <f>INT(ABS(FO_Candidato[[#This Row],[LATITUDE_P2]]))</f>
        <v>0</v>
      </c>
      <c r="AO320">
        <f>INT((ABS(FO_Candidato[[#This Row],[LATITUDE_P2]])-INT(ABS(FO_Candidato[[#This Row],[LATITUDE_P2]])))*60)</f>
        <v>17</v>
      </c>
      <c r="AP320" s="73">
        <f t="shared" si="8"/>
        <v>48.03</v>
      </c>
      <c r="AQ320" t="str">
        <f>SUBSTITUTE(TEXT(FO_Candidato[[#This Row],[LATITUDE_P5]],"0,00"),",",".")</f>
        <v>48.03</v>
      </c>
      <c r="AR320" t="str">
        <f>FO_Candidato[[#This Row],[LATITUDE_P3]]&amp;"°"&amp;FO_Candidato[[#This Row],[LATITUDE_P4]]&amp;"'"&amp;FO_Candidato[[#This Row],[LATITUDE - P6]]&amp;"""S"</f>
        <v>0°17'48.03"S</v>
      </c>
      <c r="AS320">
        <f>VALUE(TRIM(FO_Candidato[[#This Row],[longitude]]))</f>
        <v>-6009949</v>
      </c>
      <c r="AT320">
        <f>FO_Candidato[[#This Row],[LONGITUDE_P1]]/1000000</f>
        <v>-6.0099489999999998</v>
      </c>
      <c r="AU320">
        <f>INT(ABS(FO_Candidato[[#This Row],[LONGITUDE_P2]]))</f>
        <v>6</v>
      </c>
      <c r="AV320">
        <f>INT((ABS(FO_Candidato[[#This Row],[LONGITUDE_P2]])-INT(ABS(FO_Candidato[[#This Row],[LONGITUDE_P2]])))*60)</f>
        <v>0</v>
      </c>
      <c r="AW320" s="73">
        <f t="shared" si="9"/>
        <v>35.82</v>
      </c>
      <c r="AX320" t="str">
        <f>SUBSTITUTE(TEXT(FO_Candidato[[#This Row],[LONGITUDE_P5]],"0,00"),",",".")</f>
        <v>35.82</v>
      </c>
      <c r="AY320" t="str">
        <f>FO_Candidato[[#This Row],[LONGITUDE_P3]]&amp;"°"&amp;FO_Candidato[[#This Row],[LONGITUDE_P4]]&amp;"'"&amp;FO_Candidato[[#This Row],[LONGITUDE - P6]]&amp;"""S"</f>
        <v>6°0'35.82"S</v>
      </c>
    </row>
    <row r="321" spans="1:51" x14ac:dyDescent="0.3">
      <c r="A321" t="s">
        <v>25881</v>
      </c>
      <c r="B321" t="s">
        <v>23809</v>
      </c>
      <c r="C321" t="s">
        <v>24714</v>
      </c>
      <c r="D321" t="s">
        <v>25882</v>
      </c>
      <c r="E321" t="s">
        <v>25882</v>
      </c>
      <c r="F321" t="s">
        <v>25883</v>
      </c>
      <c r="G321" t="s">
        <v>23880</v>
      </c>
      <c r="H321" t="s">
        <v>23881</v>
      </c>
      <c r="I321" t="s">
        <v>23832</v>
      </c>
      <c r="K321" t="s">
        <v>25884</v>
      </c>
      <c r="M321" t="s">
        <v>23835</v>
      </c>
      <c r="N321" t="s">
        <v>24717</v>
      </c>
      <c r="O321" t="s">
        <v>24718</v>
      </c>
      <c r="P321" t="s">
        <v>24719</v>
      </c>
      <c r="Q321" t="s">
        <v>24720</v>
      </c>
      <c r="U321" t="s">
        <v>23823</v>
      </c>
      <c r="V321">
        <v>50</v>
      </c>
      <c r="W321">
        <v>-20617759</v>
      </c>
      <c r="X321">
        <v>-43805228</v>
      </c>
      <c r="Y321">
        <v>918</v>
      </c>
      <c r="Z321" t="s">
        <v>25885</v>
      </c>
      <c r="AD321" t="s">
        <v>1491</v>
      </c>
      <c r="AE321" t="s">
        <v>24004</v>
      </c>
      <c r="AF321" t="s">
        <v>25883</v>
      </c>
      <c r="AG321" t="s">
        <v>25882</v>
      </c>
      <c r="AH321" t="s">
        <v>25886</v>
      </c>
      <c r="AI321" t="s">
        <v>24061</v>
      </c>
      <c r="AJ321" t="s">
        <v>24774</v>
      </c>
      <c r="AL321">
        <f>VALUE(TRIM(FO_Candidato[[#This Row],[1.21 Latitude]]))</f>
        <v>-20617759</v>
      </c>
      <c r="AM321">
        <f>FO_Candidato[[#This Row],[LATITUDE_P1]]/1000000</f>
        <v>-20.617759</v>
      </c>
      <c r="AN321">
        <f>INT(ABS(FO_Candidato[[#This Row],[LATITUDE_P2]]))</f>
        <v>20</v>
      </c>
      <c r="AO321">
        <f>INT((ABS(FO_Candidato[[#This Row],[LATITUDE_P2]])-INT(ABS(FO_Candidato[[#This Row],[LATITUDE_P2]])))*60)</f>
        <v>37</v>
      </c>
      <c r="AP321" s="73">
        <f t="shared" si="8"/>
        <v>3.93</v>
      </c>
      <c r="AQ321" t="str">
        <f>SUBSTITUTE(TEXT(FO_Candidato[[#This Row],[LATITUDE_P5]],"0,00"),",",".")</f>
        <v>3.93</v>
      </c>
      <c r="AR321" t="str">
        <f>FO_Candidato[[#This Row],[LATITUDE_P3]]&amp;"°"&amp;FO_Candidato[[#This Row],[LATITUDE_P4]]&amp;"'"&amp;FO_Candidato[[#This Row],[LATITUDE - P6]]&amp;"""S"</f>
        <v>20°37'3.93"S</v>
      </c>
      <c r="AS321">
        <f>VALUE(TRIM(FO_Candidato[[#This Row],[longitude]]))</f>
        <v>-43805228</v>
      </c>
      <c r="AT321">
        <f>FO_Candidato[[#This Row],[LONGITUDE_P1]]/1000000</f>
        <v>-43.805228</v>
      </c>
      <c r="AU321">
        <f>INT(ABS(FO_Candidato[[#This Row],[LONGITUDE_P2]]))</f>
        <v>43</v>
      </c>
      <c r="AV321">
        <f>INT((ABS(FO_Candidato[[#This Row],[LONGITUDE_P2]])-INT(ABS(FO_Candidato[[#This Row],[LONGITUDE_P2]])))*60)</f>
        <v>48</v>
      </c>
      <c r="AW321" s="73">
        <f t="shared" si="9"/>
        <v>18.82</v>
      </c>
      <c r="AX321" t="str">
        <f>SUBSTITUTE(TEXT(FO_Candidato[[#This Row],[LONGITUDE_P5]],"0,00"),",",".")</f>
        <v>18.82</v>
      </c>
      <c r="AY321" t="str">
        <f>FO_Candidato[[#This Row],[LONGITUDE_P3]]&amp;"°"&amp;FO_Candidato[[#This Row],[LONGITUDE_P4]]&amp;"'"&amp;FO_Candidato[[#This Row],[LONGITUDE - P6]]&amp;"""S"</f>
        <v>43°48'18.82"S</v>
      </c>
    </row>
    <row r="322" spans="1:51" x14ac:dyDescent="0.3">
      <c r="A322" t="s">
        <v>25887</v>
      </c>
      <c r="B322" t="s">
        <v>23809</v>
      </c>
      <c r="C322" t="s">
        <v>24714</v>
      </c>
      <c r="D322" t="s">
        <v>25888</v>
      </c>
      <c r="E322" t="s">
        <v>25888</v>
      </c>
      <c r="F322" t="s">
        <v>25889</v>
      </c>
      <c r="G322" t="s">
        <v>23880</v>
      </c>
      <c r="H322" t="s">
        <v>23881</v>
      </c>
      <c r="I322" t="s">
        <v>23832</v>
      </c>
      <c r="K322" t="s">
        <v>25890</v>
      </c>
      <c r="M322" t="s">
        <v>23835</v>
      </c>
      <c r="N322" t="s">
        <v>25891</v>
      </c>
      <c r="O322" t="s">
        <v>25112</v>
      </c>
      <c r="P322" t="s">
        <v>25113</v>
      </c>
      <c r="Q322" t="s">
        <v>24765</v>
      </c>
      <c r="U322" t="s">
        <v>23823</v>
      </c>
      <c r="V322">
        <v>50</v>
      </c>
      <c r="W322">
        <v>-20284198</v>
      </c>
      <c r="X322">
        <v>-43940976</v>
      </c>
      <c r="Y322">
        <v>1304</v>
      </c>
      <c r="Z322" t="s">
        <v>25892</v>
      </c>
      <c r="AD322" t="s">
        <v>1491</v>
      </c>
      <c r="AE322" t="s">
        <v>24004</v>
      </c>
      <c r="AF322" t="s">
        <v>25889</v>
      </c>
      <c r="AG322" t="s">
        <v>25889</v>
      </c>
      <c r="AH322" t="s">
        <v>25893</v>
      </c>
      <c r="AI322" t="s">
        <v>24061</v>
      </c>
      <c r="AJ322" t="s">
        <v>514</v>
      </c>
      <c r="AK322">
        <v>35450000</v>
      </c>
      <c r="AL322">
        <f>VALUE(TRIM(FO_Candidato[[#This Row],[1.21 Latitude]]))</f>
        <v>-20284198</v>
      </c>
      <c r="AM322">
        <f>FO_Candidato[[#This Row],[LATITUDE_P1]]/1000000</f>
        <v>-20.284198</v>
      </c>
      <c r="AN322">
        <f>INT(ABS(FO_Candidato[[#This Row],[LATITUDE_P2]]))</f>
        <v>20</v>
      </c>
      <c r="AO322">
        <f>INT((ABS(FO_Candidato[[#This Row],[LATITUDE_P2]])-INT(ABS(FO_Candidato[[#This Row],[LATITUDE_P2]])))*60)</f>
        <v>17</v>
      </c>
      <c r="AP322" s="73">
        <f t="shared" ref="AP322:AP385" si="10">ROUND(MOD(ABS(AL322/1000000)*3600,60),2)</f>
        <v>3.11</v>
      </c>
      <c r="AQ322" t="str">
        <f>SUBSTITUTE(TEXT(FO_Candidato[[#This Row],[LATITUDE_P5]],"0,00"),",",".")</f>
        <v>3.11</v>
      </c>
      <c r="AR322" t="str">
        <f>FO_Candidato[[#This Row],[LATITUDE_P3]]&amp;"°"&amp;FO_Candidato[[#This Row],[LATITUDE_P4]]&amp;"'"&amp;FO_Candidato[[#This Row],[LATITUDE - P6]]&amp;"""S"</f>
        <v>20°17'3.11"S</v>
      </c>
      <c r="AS322">
        <f>VALUE(TRIM(FO_Candidato[[#This Row],[longitude]]))</f>
        <v>-43940976</v>
      </c>
      <c r="AT322">
        <f>FO_Candidato[[#This Row],[LONGITUDE_P1]]/1000000</f>
        <v>-43.940975999999999</v>
      </c>
      <c r="AU322">
        <f>INT(ABS(FO_Candidato[[#This Row],[LONGITUDE_P2]]))</f>
        <v>43</v>
      </c>
      <c r="AV322">
        <f>INT((ABS(FO_Candidato[[#This Row],[LONGITUDE_P2]])-INT(ABS(FO_Candidato[[#This Row],[LONGITUDE_P2]])))*60)</f>
        <v>56</v>
      </c>
      <c r="AW322" s="73">
        <f t="shared" ref="AW322:AW385" si="11">ROUND(MOD(ABS(AS322/1000000)*3600,60),2)</f>
        <v>27.51</v>
      </c>
      <c r="AX322" t="str">
        <f>SUBSTITUTE(TEXT(FO_Candidato[[#This Row],[LONGITUDE_P5]],"0,00"),",",".")</f>
        <v>27.51</v>
      </c>
      <c r="AY322" t="str">
        <f>FO_Candidato[[#This Row],[LONGITUDE_P3]]&amp;"°"&amp;FO_Candidato[[#This Row],[LONGITUDE_P4]]&amp;"'"&amp;FO_Candidato[[#This Row],[LONGITUDE - P6]]&amp;"""S"</f>
        <v>43°56'27.51"S</v>
      </c>
    </row>
    <row r="323" spans="1:51" x14ac:dyDescent="0.3">
      <c r="A323" t="s">
        <v>25894</v>
      </c>
      <c r="B323" t="s">
        <v>23809</v>
      </c>
      <c r="C323" t="s">
        <v>21402</v>
      </c>
      <c r="D323" t="s">
        <v>21698</v>
      </c>
      <c r="E323" t="s">
        <v>21698</v>
      </c>
      <c r="F323" t="s">
        <v>21700</v>
      </c>
      <c r="G323" t="s">
        <v>23889</v>
      </c>
      <c r="I323" t="s">
        <v>23813</v>
      </c>
      <c r="K323" t="s">
        <v>25895</v>
      </c>
      <c r="M323" t="s">
        <v>23835</v>
      </c>
      <c r="N323" t="s">
        <v>24757</v>
      </c>
      <c r="U323" t="s">
        <v>23823</v>
      </c>
      <c r="V323">
        <v>40</v>
      </c>
      <c r="W323">
        <v>-25542372</v>
      </c>
      <c r="X323">
        <v>-49058132</v>
      </c>
      <c r="Y323">
        <v>916</v>
      </c>
      <c r="Z323" t="s">
        <v>25896</v>
      </c>
      <c r="AB323" t="s">
        <v>23825</v>
      </c>
      <c r="AD323" t="s">
        <v>1491</v>
      </c>
      <c r="AH323" t="s">
        <v>25897</v>
      </c>
      <c r="AI323" t="s">
        <v>23827</v>
      </c>
      <c r="AJ323" t="s">
        <v>25898</v>
      </c>
      <c r="AL323">
        <f>VALUE(TRIM(FO_Candidato[[#This Row],[1.21 Latitude]]))</f>
        <v>-25542372</v>
      </c>
      <c r="AM323">
        <f>FO_Candidato[[#This Row],[LATITUDE_P1]]/1000000</f>
        <v>-25.542372</v>
      </c>
      <c r="AN323">
        <f>INT(ABS(FO_Candidato[[#This Row],[LATITUDE_P2]]))</f>
        <v>25</v>
      </c>
      <c r="AO323">
        <f>INT((ABS(FO_Candidato[[#This Row],[LATITUDE_P2]])-INT(ABS(FO_Candidato[[#This Row],[LATITUDE_P2]])))*60)</f>
        <v>32</v>
      </c>
      <c r="AP323" s="73">
        <f t="shared" si="10"/>
        <v>32.54</v>
      </c>
      <c r="AQ323" t="str">
        <f>SUBSTITUTE(TEXT(FO_Candidato[[#This Row],[LATITUDE_P5]],"0,00"),",",".")</f>
        <v>32.54</v>
      </c>
      <c r="AR323" t="str">
        <f>FO_Candidato[[#This Row],[LATITUDE_P3]]&amp;"°"&amp;FO_Candidato[[#This Row],[LATITUDE_P4]]&amp;"'"&amp;FO_Candidato[[#This Row],[LATITUDE - P6]]&amp;"""S"</f>
        <v>25°32'32.54"S</v>
      </c>
      <c r="AS323">
        <f>VALUE(TRIM(FO_Candidato[[#This Row],[longitude]]))</f>
        <v>-49058132</v>
      </c>
      <c r="AT323">
        <f>FO_Candidato[[#This Row],[LONGITUDE_P1]]/1000000</f>
        <v>-49.058132000000001</v>
      </c>
      <c r="AU323">
        <f>INT(ABS(FO_Candidato[[#This Row],[LONGITUDE_P2]]))</f>
        <v>49</v>
      </c>
      <c r="AV323">
        <f>INT((ABS(FO_Candidato[[#This Row],[LONGITUDE_P2]])-INT(ABS(FO_Candidato[[#This Row],[LONGITUDE_P2]])))*60)</f>
        <v>3</v>
      </c>
      <c r="AW323" s="73">
        <f t="shared" si="11"/>
        <v>29.28</v>
      </c>
      <c r="AX323" t="str">
        <f>SUBSTITUTE(TEXT(FO_Candidato[[#This Row],[LONGITUDE_P5]],"0,00"),",",".")</f>
        <v>29.28</v>
      </c>
      <c r="AY323" t="str">
        <f>FO_Candidato[[#This Row],[LONGITUDE_P3]]&amp;"°"&amp;FO_Candidato[[#This Row],[LONGITUDE_P4]]&amp;"'"&amp;FO_Candidato[[#This Row],[LONGITUDE - P6]]&amp;"""S"</f>
        <v>49°3'29.28"S</v>
      </c>
    </row>
    <row r="324" spans="1:51" x14ac:dyDescent="0.3">
      <c r="A324" t="s">
        <v>25899</v>
      </c>
      <c r="B324" t="s">
        <v>23809</v>
      </c>
      <c r="C324" t="s">
        <v>2044</v>
      </c>
      <c r="D324" t="s">
        <v>7989</v>
      </c>
      <c r="E324" t="s">
        <v>7989</v>
      </c>
      <c r="F324" t="s">
        <v>7990</v>
      </c>
      <c r="G324" t="s">
        <v>23889</v>
      </c>
      <c r="I324" t="s">
        <v>23813</v>
      </c>
      <c r="K324" t="s">
        <v>25900</v>
      </c>
      <c r="M324" t="s">
        <v>23835</v>
      </c>
      <c r="N324" t="s">
        <v>2044</v>
      </c>
      <c r="U324" t="s">
        <v>23823</v>
      </c>
      <c r="V324">
        <v>60</v>
      </c>
      <c r="W324">
        <v>-21725144</v>
      </c>
      <c r="X324">
        <v>-52263286</v>
      </c>
      <c r="Y324">
        <v>272</v>
      </c>
      <c r="Z324" t="s">
        <v>25901</v>
      </c>
      <c r="AB324" t="s">
        <v>23825</v>
      </c>
      <c r="AD324" t="s">
        <v>1491</v>
      </c>
      <c r="AH324" t="s">
        <v>25902</v>
      </c>
      <c r="AI324" t="s">
        <v>24270</v>
      </c>
      <c r="AJ324" t="s">
        <v>25250</v>
      </c>
      <c r="AK324">
        <v>79780000</v>
      </c>
      <c r="AL324">
        <f>VALUE(TRIM(FO_Candidato[[#This Row],[1.21 Latitude]]))</f>
        <v>-21725144</v>
      </c>
      <c r="AM324">
        <f>FO_Candidato[[#This Row],[LATITUDE_P1]]/1000000</f>
        <v>-21.725144</v>
      </c>
      <c r="AN324">
        <f>INT(ABS(FO_Candidato[[#This Row],[LATITUDE_P2]]))</f>
        <v>21</v>
      </c>
      <c r="AO324">
        <f>INT((ABS(FO_Candidato[[#This Row],[LATITUDE_P2]])-INT(ABS(FO_Candidato[[#This Row],[LATITUDE_P2]])))*60)</f>
        <v>43</v>
      </c>
      <c r="AP324" s="73">
        <f t="shared" si="10"/>
        <v>30.52</v>
      </c>
      <c r="AQ324" t="str">
        <f>SUBSTITUTE(TEXT(FO_Candidato[[#This Row],[LATITUDE_P5]],"0,00"),",",".")</f>
        <v>30.52</v>
      </c>
      <c r="AR324" t="str">
        <f>FO_Candidato[[#This Row],[LATITUDE_P3]]&amp;"°"&amp;FO_Candidato[[#This Row],[LATITUDE_P4]]&amp;"'"&amp;FO_Candidato[[#This Row],[LATITUDE - P6]]&amp;"""S"</f>
        <v>21°43'30.52"S</v>
      </c>
      <c r="AS324">
        <f>VALUE(TRIM(FO_Candidato[[#This Row],[longitude]]))</f>
        <v>-52263286</v>
      </c>
      <c r="AT324">
        <f>FO_Candidato[[#This Row],[LONGITUDE_P1]]/1000000</f>
        <v>-52.263286000000001</v>
      </c>
      <c r="AU324">
        <f>INT(ABS(FO_Candidato[[#This Row],[LONGITUDE_P2]]))</f>
        <v>52</v>
      </c>
      <c r="AV324">
        <f>INT((ABS(FO_Candidato[[#This Row],[LONGITUDE_P2]])-INT(ABS(FO_Candidato[[#This Row],[LONGITUDE_P2]])))*60)</f>
        <v>15</v>
      </c>
      <c r="AW324" s="73">
        <f t="shared" si="11"/>
        <v>47.83</v>
      </c>
      <c r="AX324" t="str">
        <f>SUBSTITUTE(TEXT(FO_Candidato[[#This Row],[LONGITUDE_P5]],"0,00"),",",".")</f>
        <v>47.83</v>
      </c>
      <c r="AY324" t="str">
        <f>FO_Candidato[[#This Row],[LONGITUDE_P3]]&amp;"°"&amp;FO_Candidato[[#This Row],[LONGITUDE_P4]]&amp;"'"&amp;FO_Candidato[[#This Row],[LONGITUDE - P6]]&amp;"""S"</f>
        <v>52°15'47.83"S</v>
      </c>
    </row>
    <row r="325" spans="1:51" x14ac:dyDescent="0.3">
      <c r="A325" t="s">
        <v>25903</v>
      </c>
      <c r="B325" t="s">
        <v>23809</v>
      </c>
      <c r="C325" t="s">
        <v>21402</v>
      </c>
      <c r="D325" t="s">
        <v>21812</v>
      </c>
      <c r="E325" t="s">
        <v>21812</v>
      </c>
      <c r="F325" t="s">
        <v>21814</v>
      </c>
      <c r="G325" t="s">
        <v>23889</v>
      </c>
      <c r="I325" t="s">
        <v>23813</v>
      </c>
      <c r="K325" t="s">
        <v>24074</v>
      </c>
      <c r="M325" t="s">
        <v>23835</v>
      </c>
      <c r="R325" t="s">
        <v>24899</v>
      </c>
      <c r="U325" t="s">
        <v>23823</v>
      </c>
      <c r="V325">
        <v>70</v>
      </c>
      <c r="W325">
        <v>-23226635</v>
      </c>
      <c r="X325">
        <v>-50028364</v>
      </c>
      <c r="Y325">
        <v>516</v>
      </c>
      <c r="Z325" t="s">
        <v>25904</v>
      </c>
      <c r="AB325" t="s">
        <v>23825</v>
      </c>
      <c r="AD325" t="s">
        <v>1491</v>
      </c>
      <c r="AH325" t="s">
        <v>25905</v>
      </c>
      <c r="AI325" t="s">
        <v>23827</v>
      </c>
      <c r="AJ325" t="s">
        <v>25906</v>
      </c>
      <c r="AL325">
        <f>VALUE(TRIM(FO_Candidato[[#This Row],[1.21 Latitude]]))</f>
        <v>-23226635</v>
      </c>
      <c r="AM325">
        <f>FO_Candidato[[#This Row],[LATITUDE_P1]]/1000000</f>
        <v>-23.226635000000002</v>
      </c>
      <c r="AN325">
        <f>INT(ABS(FO_Candidato[[#This Row],[LATITUDE_P2]]))</f>
        <v>23</v>
      </c>
      <c r="AO325">
        <f>INT((ABS(FO_Candidato[[#This Row],[LATITUDE_P2]])-INT(ABS(FO_Candidato[[#This Row],[LATITUDE_P2]])))*60)</f>
        <v>13</v>
      </c>
      <c r="AP325" s="73">
        <f t="shared" si="10"/>
        <v>35.89</v>
      </c>
      <c r="AQ325" t="str">
        <f>SUBSTITUTE(TEXT(FO_Candidato[[#This Row],[LATITUDE_P5]],"0,00"),",",".")</f>
        <v>35.89</v>
      </c>
      <c r="AR325" t="str">
        <f>FO_Candidato[[#This Row],[LATITUDE_P3]]&amp;"°"&amp;FO_Candidato[[#This Row],[LATITUDE_P4]]&amp;"'"&amp;FO_Candidato[[#This Row],[LATITUDE - P6]]&amp;"""S"</f>
        <v>23°13'35.89"S</v>
      </c>
      <c r="AS325">
        <f>VALUE(TRIM(FO_Candidato[[#This Row],[longitude]]))</f>
        <v>-50028364</v>
      </c>
      <c r="AT325">
        <f>FO_Candidato[[#This Row],[LONGITUDE_P1]]/1000000</f>
        <v>-50.028364000000003</v>
      </c>
      <c r="AU325">
        <f>INT(ABS(FO_Candidato[[#This Row],[LONGITUDE_P2]]))</f>
        <v>50</v>
      </c>
      <c r="AV325">
        <f>INT((ABS(FO_Candidato[[#This Row],[LONGITUDE_P2]])-INT(ABS(FO_Candidato[[#This Row],[LONGITUDE_P2]])))*60)</f>
        <v>1</v>
      </c>
      <c r="AW325" s="73">
        <f t="shared" si="11"/>
        <v>42.11</v>
      </c>
      <c r="AX325" t="str">
        <f>SUBSTITUTE(TEXT(FO_Candidato[[#This Row],[LONGITUDE_P5]],"0,00"),",",".")</f>
        <v>42.11</v>
      </c>
      <c r="AY325" t="str">
        <f>FO_Candidato[[#This Row],[LONGITUDE_P3]]&amp;"°"&amp;FO_Candidato[[#This Row],[LONGITUDE_P4]]&amp;"'"&amp;FO_Candidato[[#This Row],[LONGITUDE - P6]]&amp;"""S"</f>
        <v>50°1'42.11"S</v>
      </c>
    </row>
    <row r="326" spans="1:51" x14ac:dyDescent="0.3">
      <c r="A326" t="s">
        <v>25907</v>
      </c>
      <c r="B326" t="s">
        <v>23809</v>
      </c>
      <c r="C326" t="s">
        <v>419</v>
      </c>
      <c r="D326" t="s">
        <v>23507</v>
      </c>
      <c r="E326" t="s">
        <v>23507</v>
      </c>
      <c r="F326" t="s">
        <v>23509</v>
      </c>
      <c r="G326" t="s">
        <v>23880</v>
      </c>
      <c r="I326" t="s">
        <v>23832</v>
      </c>
      <c r="J326" t="s">
        <v>23814</v>
      </c>
      <c r="K326" t="s">
        <v>25908</v>
      </c>
      <c r="M326" t="s">
        <v>23835</v>
      </c>
      <c r="N326" t="s">
        <v>25909</v>
      </c>
      <c r="P326" t="s">
        <v>25910</v>
      </c>
      <c r="Q326" t="s">
        <v>25911</v>
      </c>
      <c r="R326" t="s">
        <v>25912</v>
      </c>
      <c r="T326" t="s">
        <v>25913</v>
      </c>
      <c r="U326" t="s">
        <v>23823</v>
      </c>
      <c r="V326">
        <v>70</v>
      </c>
      <c r="W326">
        <v>-203776</v>
      </c>
      <c r="X326">
        <v>-4736944</v>
      </c>
      <c r="Y326">
        <v>856</v>
      </c>
      <c r="AB326" t="s">
        <v>23825</v>
      </c>
      <c r="AD326" t="s">
        <v>23823</v>
      </c>
      <c r="AE326" t="s">
        <v>1532</v>
      </c>
      <c r="AF326" t="s">
        <v>23509</v>
      </c>
      <c r="AG326" t="s">
        <v>23507</v>
      </c>
      <c r="AH326" t="s">
        <v>25914</v>
      </c>
      <c r="AI326" t="s">
        <v>23852</v>
      </c>
      <c r="AJ326" t="s">
        <v>25915</v>
      </c>
      <c r="AL326">
        <f>VALUE(TRIM(FO_Candidato[[#This Row],[1.21 Latitude]]))</f>
        <v>-203776</v>
      </c>
      <c r="AM326">
        <f>FO_Candidato[[#This Row],[LATITUDE_P1]]/1000000</f>
        <v>-0.20377600000000001</v>
      </c>
      <c r="AN326">
        <f>INT(ABS(FO_Candidato[[#This Row],[LATITUDE_P2]]))</f>
        <v>0</v>
      </c>
      <c r="AO326">
        <f>INT((ABS(FO_Candidato[[#This Row],[LATITUDE_P2]])-INT(ABS(FO_Candidato[[#This Row],[LATITUDE_P2]])))*60)</f>
        <v>12</v>
      </c>
      <c r="AP326" s="73">
        <f t="shared" si="10"/>
        <v>13.59</v>
      </c>
      <c r="AQ326" t="str">
        <f>SUBSTITUTE(TEXT(FO_Candidato[[#This Row],[LATITUDE_P5]],"0,00"),",",".")</f>
        <v>13.59</v>
      </c>
      <c r="AR326" t="str">
        <f>FO_Candidato[[#This Row],[LATITUDE_P3]]&amp;"°"&amp;FO_Candidato[[#This Row],[LATITUDE_P4]]&amp;"'"&amp;FO_Candidato[[#This Row],[LATITUDE - P6]]&amp;"""S"</f>
        <v>0°12'13.59"S</v>
      </c>
      <c r="AS326">
        <f>VALUE(TRIM(FO_Candidato[[#This Row],[longitude]]))</f>
        <v>-4736944</v>
      </c>
      <c r="AT326">
        <f>FO_Candidato[[#This Row],[LONGITUDE_P1]]/1000000</f>
        <v>-4.7369440000000003</v>
      </c>
      <c r="AU326">
        <f>INT(ABS(FO_Candidato[[#This Row],[LONGITUDE_P2]]))</f>
        <v>4</v>
      </c>
      <c r="AV326">
        <f>INT((ABS(FO_Candidato[[#This Row],[LONGITUDE_P2]])-INT(ABS(FO_Candidato[[#This Row],[LONGITUDE_P2]])))*60)</f>
        <v>44</v>
      </c>
      <c r="AW326" s="73">
        <f t="shared" si="11"/>
        <v>13</v>
      </c>
      <c r="AX326" t="str">
        <f>SUBSTITUTE(TEXT(FO_Candidato[[#This Row],[LONGITUDE_P5]],"0,00"),",",".")</f>
        <v>13.00</v>
      </c>
      <c r="AY326" t="str">
        <f>FO_Candidato[[#This Row],[LONGITUDE_P3]]&amp;"°"&amp;FO_Candidato[[#This Row],[LONGITUDE_P4]]&amp;"'"&amp;FO_Candidato[[#This Row],[LONGITUDE - P6]]&amp;"""S"</f>
        <v>4°44'13.00"S</v>
      </c>
    </row>
    <row r="327" spans="1:51" x14ac:dyDescent="0.3">
      <c r="A327" t="s">
        <v>25916</v>
      </c>
      <c r="B327" t="s">
        <v>23809</v>
      </c>
      <c r="C327" t="s">
        <v>2044</v>
      </c>
      <c r="D327" t="s">
        <v>8050</v>
      </c>
      <c r="E327" t="s">
        <v>8050</v>
      </c>
      <c r="F327" t="s">
        <v>8051</v>
      </c>
      <c r="G327" t="s">
        <v>23889</v>
      </c>
      <c r="I327" t="s">
        <v>23813</v>
      </c>
      <c r="K327" t="s">
        <v>24074</v>
      </c>
      <c r="M327" t="s">
        <v>23835</v>
      </c>
      <c r="N327" t="s">
        <v>2044</v>
      </c>
      <c r="U327" t="s">
        <v>23823</v>
      </c>
      <c r="V327">
        <v>60</v>
      </c>
      <c r="W327">
        <v>-21191106</v>
      </c>
      <c r="X327">
        <v>-53326898</v>
      </c>
      <c r="Y327">
        <v>395</v>
      </c>
      <c r="Z327" t="s">
        <v>25917</v>
      </c>
      <c r="AB327" t="s">
        <v>23825</v>
      </c>
      <c r="AD327" t="s">
        <v>1491</v>
      </c>
      <c r="AH327" t="s">
        <v>25918</v>
      </c>
      <c r="AI327" t="s">
        <v>24270</v>
      </c>
      <c r="AJ327" t="s">
        <v>25078</v>
      </c>
      <c r="AL327">
        <f>VALUE(TRIM(FO_Candidato[[#This Row],[1.21 Latitude]]))</f>
        <v>-21191106</v>
      </c>
      <c r="AM327">
        <f>FO_Candidato[[#This Row],[LATITUDE_P1]]/1000000</f>
        <v>-21.191106000000001</v>
      </c>
      <c r="AN327">
        <f>INT(ABS(FO_Candidato[[#This Row],[LATITUDE_P2]]))</f>
        <v>21</v>
      </c>
      <c r="AO327">
        <f>INT((ABS(FO_Candidato[[#This Row],[LATITUDE_P2]])-INT(ABS(FO_Candidato[[#This Row],[LATITUDE_P2]])))*60)</f>
        <v>11</v>
      </c>
      <c r="AP327" s="73">
        <f t="shared" si="10"/>
        <v>27.98</v>
      </c>
      <c r="AQ327" t="str">
        <f>SUBSTITUTE(TEXT(FO_Candidato[[#This Row],[LATITUDE_P5]],"0,00"),",",".")</f>
        <v>27.98</v>
      </c>
      <c r="AR327" t="str">
        <f>FO_Candidato[[#This Row],[LATITUDE_P3]]&amp;"°"&amp;FO_Candidato[[#This Row],[LATITUDE_P4]]&amp;"'"&amp;FO_Candidato[[#This Row],[LATITUDE - P6]]&amp;"""S"</f>
        <v>21°11'27.98"S</v>
      </c>
      <c r="AS327">
        <f>VALUE(TRIM(FO_Candidato[[#This Row],[longitude]]))</f>
        <v>-53326898</v>
      </c>
      <c r="AT327">
        <f>FO_Candidato[[#This Row],[LONGITUDE_P1]]/1000000</f>
        <v>-53.326898</v>
      </c>
      <c r="AU327">
        <f>INT(ABS(FO_Candidato[[#This Row],[LONGITUDE_P2]]))</f>
        <v>53</v>
      </c>
      <c r="AV327">
        <f>INT((ABS(FO_Candidato[[#This Row],[LONGITUDE_P2]])-INT(ABS(FO_Candidato[[#This Row],[LONGITUDE_P2]])))*60)</f>
        <v>19</v>
      </c>
      <c r="AW327" s="73">
        <f t="shared" si="11"/>
        <v>36.83</v>
      </c>
      <c r="AX327" t="str">
        <f>SUBSTITUTE(TEXT(FO_Candidato[[#This Row],[LONGITUDE_P5]],"0,00"),",",".")</f>
        <v>36.83</v>
      </c>
      <c r="AY327" t="str">
        <f>FO_Candidato[[#This Row],[LONGITUDE_P3]]&amp;"°"&amp;FO_Candidato[[#This Row],[LONGITUDE_P4]]&amp;"'"&amp;FO_Candidato[[#This Row],[LONGITUDE - P6]]&amp;"""S"</f>
        <v>53°19'36.83"S</v>
      </c>
    </row>
    <row r="328" spans="1:51" x14ac:dyDescent="0.3">
      <c r="A328" t="s">
        <v>25919</v>
      </c>
      <c r="B328" t="s">
        <v>23809</v>
      </c>
      <c r="C328" t="s">
        <v>308</v>
      </c>
      <c r="D328" t="s">
        <v>25920</v>
      </c>
      <c r="E328" t="s">
        <v>25920</v>
      </c>
      <c r="F328" t="s">
        <v>25921</v>
      </c>
      <c r="G328" t="s">
        <v>23812</v>
      </c>
      <c r="I328" t="s">
        <v>23832</v>
      </c>
      <c r="J328" t="s">
        <v>23814</v>
      </c>
      <c r="K328" t="s">
        <v>23943</v>
      </c>
      <c r="L328" t="s">
        <v>148</v>
      </c>
      <c r="M328" t="s">
        <v>23816</v>
      </c>
      <c r="N328" t="s">
        <v>25922</v>
      </c>
      <c r="O328" t="s">
        <v>25923</v>
      </c>
      <c r="P328" t="s">
        <v>25924</v>
      </c>
      <c r="Q328" t="s">
        <v>23820</v>
      </c>
      <c r="R328" t="s">
        <v>148</v>
      </c>
      <c r="S328" t="s">
        <v>148</v>
      </c>
      <c r="T328" t="s">
        <v>148</v>
      </c>
      <c r="U328" t="s">
        <v>23823</v>
      </c>
      <c r="V328">
        <v>60</v>
      </c>
      <c r="W328">
        <v>-25451981</v>
      </c>
      <c r="X328">
        <v>-50456869</v>
      </c>
      <c r="Y328">
        <v>844</v>
      </c>
      <c r="Z328" t="s">
        <v>23948</v>
      </c>
      <c r="AA328" t="s">
        <v>107</v>
      </c>
      <c r="AB328" t="s">
        <v>23825</v>
      </c>
      <c r="AC328">
        <v>1500</v>
      </c>
      <c r="AD328" t="s">
        <v>1491</v>
      </c>
      <c r="AE328" t="s">
        <v>148</v>
      </c>
      <c r="AF328" t="s">
        <v>148</v>
      </c>
      <c r="AG328" t="s">
        <v>148</v>
      </c>
      <c r="AH328" t="s">
        <v>25923</v>
      </c>
      <c r="AI328" t="s">
        <v>23827</v>
      </c>
      <c r="AJ328" t="s">
        <v>4959</v>
      </c>
      <c r="AK328">
        <v>84530000</v>
      </c>
      <c r="AL328">
        <f>VALUE(TRIM(FO_Candidato[[#This Row],[1.21 Latitude]]))</f>
        <v>-25451981</v>
      </c>
      <c r="AM328">
        <f>FO_Candidato[[#This Row],[LATITUDE_P1]]/1000000</f>
        <v>-25.451981</v>
      </c>
      <c r="AN328">
        <f>INT(ABS(FO_Candidato[[#This Row],[LATITUDE_P2]]))</f>
        <v>25</v>
      </c>
      <c r="AO328">
        <f>INT((ABS(FO_Candidato[[#This Row],[LATITUDE_P2]])-INT(ABS(FO_Candidato[[#This Row],[LATITUDE_P2]])))*60)</f>
        <v>27</v>
      </c>
      <c r="AP328" s="73">
        <f t="shared" si="10"/>
        <v>7.13</v>
      </c>
      <c r="AQ328" t="str">
        <f>SUBSTITUTE(TEXT(FO_Candidato[[#This Row],[LATITUDE_P5]],"0,00"),",",".")</f>
        <v>7.13</v>
      </c>
      <c r="AR328" t="str">
        <f>FO_Candidato[[#This Row],[LATITUDE_P3]]&amp;"°"&amp;FO_Candidato[[#This Row],[LATITUDE_P4]]&amp;"'"&amp;FO_Candidato[[#This Row],[LATITUDE - P6]]&amp;"""S"</f>
        <v>25°27'7.13"S</v>
      </c>
      <c r="AS328">
        <f>VALUE(TRIM(FO_Candidato[[#This Row],[longitude]]))</f>
        <v>-50456869</v>
      </c>
      <c r="AT328">
        <f>FO_Candidato[[#This Row],[LONGITUDE_P1]]/1000000</f>
        <v>-50.456868999999998</v>
      </c>
      <c r="AU328">
        <f>INT(ABS(FO_Candidato[[#This Row],[LONGITUDE_P2]]))</f>
        <v>50</v>
      </c>
      <c r="AV328">
        <f>INT((ABS(FO_Candidato[[#This Row],[LONGITUDE_P2]])-INT(ABS(FO_Candidato[[#This Row],[LONGITUDE_P2]])))*60)</f>
        <v>27</v>
      </c>
      <c r="AW328" s="73">
        <f t="shared" si="11"/>
        <v>24.73</v>
      </c>
      <c r="AX328" t="str">
        <f>SUBSTITUTE(TEXT(FO_Candidato[[#This Row],[LONGITUDE_P5]],"0,00"),",",".")</f>
        <v>24.73</v>
      </c>
      <c r="AY328" t="str">
        <f>FO_Candidato[[#This Row],[LONGITUDE_P3]]&amp;"°"&amp;FO_Candidato[[#This Row],[LONGITUDE_P4]]&amp;"'"&amp;FO_Candidato[[#This Row],[LONGITUDE - P6]]&amp;"""S"</f>
        <v>50°27'24.73"S</v>
      </c>
    </row>
    <row r="329" spans="1:51" x14ac:dyDescent="0.3">
      <c r="A329" t="s">
        <v>25925</v>
      </c>
      <c r="B329" t="s">
        <v>23809</v>
      </c>
      <c r="C329" t="s">
        <v>2044</v>
      </c>
      <c r="D329" t="s">
        <v>21354</v>
      </c>
      <c r="E329" t="s">
        <v>21354</v>
      </c>
      <c r="F329" t="s">
        <v>21356</v>
      </c>
      <c r="G329" t="s">
        <v>23889</v>
      </c>
      <c r="I329" t="s">
        <v>23813</v>
      </c>
      <c r="K329" t="s">
        <v>24074</v>
      </c>
      <c r="M329" t="s">
        <v>23835</v>
      </c>
      <c r="N329" t="s">
        <v>2044</v>
      </c>
      <c r="U329" t="s">
        <v>23823</v>
      </c>
      <c r="V329">
        <v>40</v>
      </c>
      <c r="W329">
        <v>-21740524</v>
      </c>
      <c r="X329">
        <v>-52465424</v>
      </c>
      <c r="Y329">
        <v>368</v>
      </c>
      <c r="Z329" t="s">
        <v>25926</v>
      </c>
      <c r="AB329" t="s">
        <v>23825</v>
      </c>
      <c r="AD329" t="s">
        <v>1491</v>
      </c>
      <c r="AH329" t="s">
        <v>25927</v>
      </c>
      <c r="AI329" t="s">
        <v>24270</v>
      </c>
      <c r="AJ329" t="s">
        <v>25007</v>
      </c>
      <c r="AL329">
        <f>VALUE(TRIM(FO_Candidato[[#This Row],[1.21 Latitude]]))</f>
        <v>-21740524</v>
      </c>
      <c r="AM329">
        <f>FO_Candidato[[#This Row],[LATITUDE_P1]]/1000000</f>
        <v>-21.740524000000001</v>
      </c>
      <c r="AN329">
        <f>INT(ABS(FO_Candidato[[#This Row],[LATITUDE_P2]]))</f>
        <v>21</v>
      </c>
      <c r="AO329">
        <f>INT((ABS(FO_Candidato[[#This Row],[LATITUDE_P2]])-INT(ABS(FO_Candidato[[#This Row],[LATITUDE_P2]])))*60)</f>
        <v>44</v>
      </c>
      <c r="AP329" s="73">
        <f t="shared" si="10"/>
        <v>25.89</v>
      </c>
      <c r="AQ329" t="str">
        <f>SUBSTITUTE(TEXT(FO_Candidato[[#This Row],[LATITUDE_P5]],"0,00"),",",".")</f>
        <v>25.89</v>
      </c>
      <c r="AR329" t="str">
        <f>FO_Candidato[[#This Row],[LATITUDE_P3]]&amp;"°"&amp;FO_Candidato[[#This Row],[LATITUDE_P4]]&amp;"'"&amp;FO_Candidato[[#This Row],[LATITUDE - P6]]&amp;"""S"</f>
        <v>21°44'25.89"S</v>
      </c>
      <c r="AS329">
        <f>VALUE(TRIM(FO_Candidato[[#This Row],[longitude]]))</f>
        <v>-52465424</v>
      </c>
      <c r="AT329">
        <f>FO_Candidato[[#This Row],[LONGITUDE_P1]]/1000000</f>
        <v>-52.465423999999999</v>
      </c>
      <c r="AU329">
        <f>INT(ABS(FO_Candidato[[#This Row],[LONGITUDE_P2]]))</f>
        <v>52</v>
      </c>
      <c r="AV329">
        <f>INT((ABS(FO_Candidato[[#This Row],[LONGITUDE_P2]])-INT(ABS(FO_Candidato[[#This Row],[LONGITUDE_P2]])))*60)</f>
        <v>27</v>
      </c>
      <c r="AW329" s="73">
        <f t="shared" si="11"/>
        <v>55.53</v>
      </c>
      <c r="AX329" t="str">
        <f>SUBSTITUTE(TEXT(FO_Candidato[[#This Row],[LONGITUDE_P5]],"0,00"),",",".")</f>
        <v>55.53</v>
      </c>
      <c r="AY329" t="str">
        <f>FO_Candidato[[#This Row],[LONGITUDE_P3]]&amp;"°"&amp;FO_Candidato[[#This Row],[LONGITUDE_P4]]&amp;"'"&amp;FO_Candidato[[#This Row],[LONGITUDE - P6]]&amp;"""S"</f>
        <v>52°27'55.53"S</v>
      </c>
    </row>
    <row r="330" spans="1:51" x14ac:dyDescent="0.3">
      <c r="A330" t="s">
        <v>25928</v>
      </c>
      <c r="B330" t="s">
        <v>23809</v>
      </c>
      <c r="C330" t="s">
        <v>127</v>
      </c>
      <c r="D330" t="s">
        <v>23355</v>
      </c>
      <c r="E330" t="s">
        <v>23355</v>
      </c>
      <c r="F330" t="s">
        <v>23357</v>
      </c>
      <c r="G330" t="s">
        <v>23889</v>
      </c>
      <c r="I330" t="s">
        <v>23832</v>
      </c>
      <c r="K330" t="s">
        <v>25929</v>
      </c>
      <c r="M330" t="s">
        <v>23835</v>
      </c>
      <c r="N330" t="s">
        <v>1356</v>
      </c>
      <c r="U330" t="s">
        <v>23823</v>
      </c>
      <c r="V330">
        <v>50</v>
      </c>
      <c r="W330">
        <v>-8719679</v>
      </c>
      <c r="X330">
        <v>-3849493</v>
      </c>
      <c r="Y330">
        <v>340</v>
      </c>
      <c r="Z330" t="s">
        <v>25930</v>
      </c>
      <c r="AB330" t="s">
        <v>23825</v>
      </c>
      <c r="AD330" t="s">
        <v>1491</v>
      </c>
      <c r="AH330" t="s">
        <v>25931</v>
      </c>
      <c r="AI330" t="s">
        <v>23864</v>
      </c>
      <c r="AJ330" t="s">
        <v>6986</v>
      </c>
      <c r="AL330">
        <f>VALUE(TRIM(FO_Candidato[[#This Row],[1.21 Latitude]]))</f>
        <v>-8719679</v>
      </c>
      <c r="AM330">
        <f>FO_Candidato[[#This Row],[LATITUDE_P1]]/1000000</f>
        <v>-8.7196789999999993</v>
      </c>
      <c r="AN330">
        <f>INT(ABS(FO_Candidato[[#This Row],[LATITUDE_P2]]))</f>
        <v>8</v>
      </c>
      <c r="AO330">
        <f>INT((ABS(FO_Candidato[[#This Row],[LATITUDE_P2]])-INT(ABS(FO_Candidato[[#This Row],[LATITUDE_P2]])))*60)</f>
        <v>43</v>
      </c>
      <c r="AP330" s="73">
        <f t="shared" si="10"/>
        <v>10.84</v>
      </c>
      <c r="AQ330" t="str">
        <f>SUBSTITUTE(TEXT(FO_Candidato[[#This Row],[LATITUDE_P5]],"0,00"),",",".")</f>
        <v>10.84</v>
      </c>
      <c r="AR330" t="str">
        <f>FO_Candidato[[#This Row],[LATITUDE_P3]]&amp;"°"&amp;FO_Candidato[[#This Row],[LATITUDE_P4]]&amp;"'"&amp;FO_Candidato[[#This Row],[LATITUDE - P6]]&amp;"""S"</f>
        <v>8°43'10.84"S</v>
      </c>
      <c r="AS330">
        <f>VALUE(TRIM(FO_Candidato[[#This Row],[longitude]]))</f>
        <v>-3849493</v>
      </c>
      <c r="AT330">
        <f>FO_Candidato[[#This Row],[LONGITUDE_P1]]/1000000</f>
        <v>-3.8494929999999998</v>
      </c>
      <c r="AU330">
        <f>INT(ABS(FO_Candidato[[#This Row],[LONGITUDE_P2]]))</f>
        <v>3</v>
      </c>
      <c r="AV330">
        <f>INT((ABS(FO_Candidato[[#This Row],[LONGITUDE_P2]])-INT(ABS(FO_Candidato[[#This Row],[LONGITUDE_P2]])))*60)</f>
        <v>50</v>
      </c>
      <c r="AW330" s="73">
        <f t="shared" si="11"/>
        <v>58.17</v>
      </c>
      <c r="AX330" t="str">
        <f>SUBSTITUTE(TEXT(FO_Candidato[[#This Row],[LONGITUDE_P5]],"0,00"),",",".")</f>
        <v>58.17</v>
      </c>
      <c r="AY330" t="str">
        <f>FO_Candidato[[#This Row],[LONGITUDE_P3]]&amp;"°"&amp;FO_Candidato[[#This Row],[LONGITUDE_P4]]&amp;"'"&amp;FO_Candidato[[#This Row],[LONGITUDE - P6]]&amp;"""S"</f>
        <v>3°50'58.17"S</v>
      </c>
    </row>
    <row r="331" spans="1:51" x14ac:dyDescent="0.3">
      <c r="A331" t="s">
        <v>25932</v>
      </c>
      <c r="B331" t="s">
        <v>23809</v>
      </c>
      <c r="C331" t="s">
        <v>308</v>
      </c>
      <c r="D331" t="s">
        <v>25933</v>
      </c>
      <c r="E331" t="s">
        <v>25933</v>
      </c>
      <c r="F331" t="s">
        <v>25934</v>
      </c>
      <c r="G331" t="s">
        <v>23812</v>
      </c>
      <c r="I331" t="s">
        <v>23832</v>
      </c>
      <c r="J331" t="s">
        <v>23814</v>
      </c>
      <c r="K331" t="s">
        <v>25935</v>
      </c>
      <c r="L331" t="s">
        <v>148</v>
      </c>
      <c r="M331" t="s">
        <v>23816</v>
      </c>
      <c r="N331" t="s">
        <v>25936</v>
      </c>
      <c r="O331" t="s">
        <v>25937</v>
      </c>
      <c r="P331" t="s">
        <v>25938</v>
      </c>
      <c r="Q331" t="s">
        <v>23820</v>
      </c>
      <c r="R331" t="s">
        <v>148</v>
      </c>
      <c r="S331" t="s">
        <v>148</v>
      </c>
      <c r="T331" t="s">
        <v>148</v>
      </c>
      <c r="U331" t="s">
        <v>23823</v>
      </c>
      <c r="V331">
        <v>60</v>
      </c>
      <c r="W331">
        <v>-25082539</v>
      </c>
      <c r="X331">
        <v>-531644</v>
      </c>
      <c r="Y331">
        <v>867</v>
      </c>
      <c r="AB331" t="s">
        <v>23825</v>
      </c>
      <c r="AC331">
        <v>1500</v>
      </c>
      <c r="AD331" t="s">
        <v>23823</v>
      </c>
      <c r="AE331" t="s">
        <v>148</v>
      </c>
      <c r="AF331" t="s">
        <v>148</v>
      </c>
      <c r="AG331" t="s">
        <v>148</v>
      </c>
      <c r="AH331" t="s">
        <v>25939</v>
      </c>
      <c r="AI331" t="s">
        <v>23827</v>
      </c>
      <c r="AJ331" t="s">
        <v>25940</v>
      </c>
      <c r="AL331">
        <f>VALUE(TRIM(FO_Candidato[[#This Row],[1.21 Latitude]]))</f>
        <v>-25082539</v>
      </c>
      <c r="AM331">
        <f>FO_Candidato[[#This Row],[LATITUDE_P1]]/1000000</f>
        <v>-25.082539000000001</v>
      </c>
      <c r="AN331">
        <f>INT(ABS(FO_Candidato[[#This Row],[LATITUDE_P2]]))</f>
        <v>25</v>
      </c>
      <c r="AO331">
        <f>INT((ABS(FO_Candidato[[#This Row],[LATITUDE_P2]])-INT(ABS(FO_Candidato[[#This Row],[LATITUDE_P2]])))*60)</f>
        <v>4</v>
      </c>
      <c r="AP331" s="73">
        <f t="shared" si="10"/>
        <v>57.14</v>
      </c>
      <c r="AQ331" t="str">
        <f>SUBSTITUTE(TEXT(FO_Candidato[[#This Row],[LATITUDE_P5]],"0,00"),",",".")</f>
        <v>57.14</v>
      </c>
      <c r="AR331" t="str">
        <f>FO_Candidato[[#This Row],[LATITUDE_P3]]&amp;"°"&amp;FO_Candidato[[#This Row],[LATITUDE_P4]]&amp;"'"&amp;FO_Candidato[[#This Row],[LATITUDE - P6]]&amp;"""S"</f>
        <v>25°4'57.14"S</v>
      </c>
      <c r="AS331">
        <f>VALUE(TRIM(FO_Candidato[[#This Row],[longitude]]))</f>
        <v>-531644</v>
      </c>
      <c r="AT331">
        <f>FO_Candidato[[#This Row],[LONGITUDE_P1]]/1000000</f>
        <v>-0.53164400000000001</v>
      </c>
      <c r="AU331">
        <f>INT(ABS(FO_Candidato[[#This Row],[LONGITUDE_P2]]))</f>
        <v>0</v>
      </c>
      <c r="AV331">
        <f>INT((ABS(FO_Candidato[[#This Row],[LONGITUDE_P2]])-INT(ABS(FO_Candidato[[#This Row],[LONGITUDE_P2]])))*60)</f>
        <v>31</v>
      </c>
      <c r="AW331" s="73">
        <f t="shared" si="11"/>
        <v>53.92</v>
      </c>
      <c r="AX331" t="str">
        <f>SUBSTITUTE(TEXT(FO_Candidato[[#This Row],[LONGITUDE_P5]],"0,00"),",",".")</f>
        <v>53.92</v>
      </c>
      <c r="AY331" t="str">
        <f>FO_Candidato[[#This Row],[LONGITUDE_P3]]&amp;"°"&amp;FO_Candidato[[#This Row],[LONGITUDE_P4]]&amp;"'"&amp;FO_Candidato[[#This Row],[LONGITUDE - P6]]&amp;"""S"</f>
        <v>0°31'53.92"S</v>
      </c>
    </row>
    <row r="332" spans="1:51" x14ac:dyDescent="0.3">
      <c r="A332" t="s">
        <v>25941</v>
      </c>
      <c r="B332" t="s">
        <v>23809</v>
      </c>
      <c r="C332" t="s">
        <v>21402</v>
      </c>
      <c r="D332" t="s">
        <v>21908</v>
      </c>
      <c r="E332" t="s">
        <v>21908</v>
      </c>
      <c r="F332" t="s">
        <v>21910</v>
      </c>
      <c r="G332" t="s">
        <v>23889</v>
      </c>
      <c r="I332" t="s">
        <v>23813</v>
      </c>
      <c r="K332" t="s">
        <v>24074</v>
      </c>
      <c r="M332" t="s">
        <v>23835</v>
      </c>
      <c r="R332" t="s">
        <v>24899</v>
      </c>
      <c r="U332" t="s">
        <v>23823</v>
      </c>
      <c r="V332">
        <v>50</v>
      </c>
      <c r="W332">
        <v>-23081993</v>
      </c>
      <c r="X332">
        <v>-49936154</v>
      </c>
      <c r="Y332">
        <v>514</v>
      </c>
      <c r="Z332" t="s">
        <v>25942</v>
      </c>
      <c r="AB332" t="s">
        <v>23825</v>
      </c>
      <c r="AD332" t="s">
        <v>1491</v>
      </c>
      <c r="AH332" t="s">
        <v>25943</v>
      </c>
      <c r="AI332" t="s">
        <v>23827</v>
      </c>
      <c r="AJ332" t="s">
        <v>25944</v>
      </c>
      <c r="AL332">
        <f>VALUE(TRIM(FO_Candidato[[#This Row],[1.21 Latitude]]))</f>
        <v>-23081993</v>
      </c>
      <c r="AM332">
        <f>FO_Candidato[[#This Row],[LATITUDE_P1]]/1000000</f>
        <v>-23.081993000000001</v>
      </c>
      <c r="AN332">
        <f>INT(ABS(FO_Candidato[[#This Row],[LATITUDE_P2]]))</f>
        <v>23</v>
      </c>
      <c r="AO332">
        <f>INT((ABS(FO_Candidato[[#This Row],[LATITUDE_P2]])-INT(ABS(FO_Candidato[[#This Row],[LATITUDE_P2]])))*60)</f>
        <v>4</v>
      </c>
      <c r="AP332" s="73">
        <f t="shared" si="10"/>
        <v>55.17</v>
      </c>
      <c r="AQ332" t="str">
        <f>SUBSTITUTE(TEXT(FO_Candidato[[#This Row],[LATITUDE_P5]],"0,00"),",",".")</f>
        <v>55.17</v>
      </c>
      <c r="AR332" t="str">
        <f>FO_Candidato[[#This Row],[LATITUDE_P3]]&amp;"°"&amp;FO_Candidato[[#This Row],[LATITUDE_P4]]&amp;"'"&amp;FO_Candidato[[#This Row],[LATITUDE - P6]]&amp;"""S"</f>
        <v>23°4'55.17"S</v>
      </c>
      <c r="AS332">
        <f>VALUE(TRIM(FO_Candidato[[#This Row],[longitude]]))</f>
        <v>-49936154</v>
      </c>
      <c r="AT332">
        <f>FO_Candidato[[#This Row],[LONGITUDE_P1]]/1000000</f>
        <v>-49.936154000000002</v>
      </c>
      <c r="AU332">
        <f>INT(ABS(FO_Candidato[[#This Row],[LONGITUDE_P2]]))</f>
        <v>49</v>
      </c>
      <c r="AV332">
        <f>INT((ABS(FO_Candidato[[#This Row],[LONGITUDE_P2]])-INT(ABS(FO_Candidato[[#This Row],[LONGITUDE_P2]])))*60)</f>
        <v>56</v>
      </c>
      <c r="AW332" s="73">
        <f t="shared" si="11"/>
        <v>10.15</v>
      </c>
      <c r="AX332" t="str">
        <f>SUBSTITUTE(TEXT(FO_Candidato[[#This Row],[LONGITUDE_P5]],"0,00"),",",".")</f>
        <v>10.15</v>
      </c>
      <c r="AY332" t="str">
        <f>FO_Candidato[[#This Row],[LONGITUDE_P3]]&amp;"°"&amp;FO_Candidato[[#This Row],[LONGITUDE_P4]]&amp;"'"&amp;FO_Candidato[[#This Row],[LONGITUDE - P6]]&amp;"""S"</f>
        <v>49°56'10.15"S</v>
      </c>
    </row>
    <row r="333" spans="1:51" x14ac:dyDescent="0.3">
      <c r="A333" t="s">
        <v>25945</v>
      </c>
      <c r="B333" t="s">
        <v>23809</v>
      </c>
      <c r="C333" t="s">
        <v>2643</v>
      </c>
      <c r="D333" t="s">
        <v>7948</v>
      </c>
      <c r="E333" t="s">
        <v>7948</v>
      </c>
      <c r="F333" t="s">
        <v>25946</v>
      </c>
      <c r="G333" t="s">
        <v>23812</v>
      </c>
      <c r="I333" t="s">
        <v>23832</v>
      </c>
      <c r="J333" t="s">
        <v>24256</v>
      </c>
      <c r="K333" t="s">
        <v>24426</v>
      </c>
      <c r="L333" t="s">
        <v>148</v>
      </c>
      <c r="M333" t="s">
        <v>23835</v>
      </c>
      <c r="N333" t="s">
        <v>25947</v>
      </c>
      <c r="O333" t="s">
        <v>25948</v>
      </c>
      <c r="P333" t="s">
        <v>148</v>
      </c>
      <c r="Q333" t="s">
        <v>148</v>
      </c>
      <c r="R333" t="s">
        <v>148</v>
      </c>
      <c r="S333" t="s">
        <v>148</v>
      </c>
      <c r="T333" t="s">
        <v>148</v>
      </c>
      <c r="U333" t="s">
        <v>23823</v>
      </c>
      <c r="V333">
        <v>60</v>
      </c>
      <c r="W333">
        <v>-606723</v>
      </c>
      <c r="X333">
        <v>-4983503</v>
      </c>
      <c r="Y333">
        <v>193</v>
      </c>
      <c r="Z333" t="s">
        <v>148</v>
      </c>
      <c r="AA333" t="s">
        <v>107</v>
      </c>
      <c r="AB333" t="s">
        <v>23825</v>
      </c>
      <c r="AC333">
        <v>0</v>
      </c>
      <c r="AD333" t="s">
        <v>23823</v>
      </c>
      <c r="AE333" t="s">
        <v>23909</v>
      </c>
      <c r="AF333" t="s">
        <v>23909</v>
      </c>
      <c r="AG333" t="s">
        <v>23909</v>
      </c>
      <c r="AH333" t="s">
        <v>25949</v>
      </c>
      <c r="AI333" t="s">
        <v>23875</v>
      </c>
      <c r="AJ333" t="s">
        <v>6945</v>
      </c>
      <c r="AL333">
        <f>VALUE(TRIM(FO_Candidato[[#This Row],[1.21 Latitude]]))</f>
        <v>-606723</v>
      </c>
      <c r="AM333">
        <f>FO_Candidato[[#This Row],[LATITUDE_P1]]/1000000</f>
        <v>-0.60672300000000001</v>
      </c>
      <c r="AN333">
        <f>INT(ABS(FO_Candidato[[#This Row],[LATITUDE_P2]]))</f>
        <v>0</v>
      </c>
      <c r="AO333">
        <f>INT((ABS(FO_Candidato[[#This Row],[LATITUDE_P2]])-INT(ABS(FO_Candidato[[#This Row],[LATITUDE_P2]])))*60)</f>
        <v>36</v>
      </c>
      <c r="AP333" s="73">
        <f t="shared" si="10"/>
        <v>24.2</v>
      </c>
      <c r="AQ333" t="str">
        <f>SUBSTITUTE(TEXT(FO_Candidato[[#This Row],[LATITUDE_P5]],"0,00"),",",".")</f>
        <v>24.20</v>
      </c>
      <c r="AR333" t="str">
        <f>FO_Candidato[[#This Row],[LATITUDE_P3]]&amp;"°"&amp;FO_Candidato[[#This Row],[LATITUDE_P4]]&amp;"'"&amp;FO_Candidato[[#This Row],[LATITUDE - P6]]&amp;"""S"</f>
        <v>0°36'24.20"S</v>
      </c>
      <c r="AS333">
        <f>VALUE(TRIM(FO_Candidato[[#This Row],[longitude]]))</f>
        <v>-4983503</v>
      </c>
      <c r="AT333">
        <f>FO_Candidato[[#This Row],[LONGITUDE_P1]]/1000000</f>
        <v>-4.9835029999999998</v>
      </c>
      <c r="AU333">
        <f>INT(ABS(FO_Candidato[[#This Row],[LONGITUDE_P2]]))</f>
        <v>4</v>
      </c>
      <c r="AV333">
        <f>INT((ABS(FO_Candidato[[#This Row],[LONGITUDE_P2]])-INT(ABS(FO_Candidato[[#This Row],[LONGITUDE_P2]])))*60)</f>
        <v>59</v>
      </c>
      <c r="AW333" s="73">
        <f t="shared" si="11"/>
        <v>0.61</v>
      </c>
      <c r="AX333" t="str">
        <f>SUBSTITUTE(TEXT(FO_Candidato[[#This Row],[LONGITUDE_P5]],"0,00"),",",".")</f>
        <v>0.61</v>
      </c>
      <c r="AY333" t="str">
        <f>FO_Candidato[[#This Row],[LONGITUDE_P3]]&amp;"°"&amp;FO_Candidato[[#This Row],[LONGITUDE_P4]]&amp;"'"&amp;FO_Candidato[[#This Row],[LONGITUDE - P6]]&amp;"""S"</f>
        <v>4°59'0.61"S</v>
      </c>
    </row>
    <row r="334" spans="1:51" x14ac:dyDescent="0.3">
      <c r="A334" t="s">
        <v>25950</v>
      </c>
      <c r="B334" t="s">
        <v>23809</v>
      </c>
      <c r="C334" t="s">
        <v>127</v>
      </c>
      <c r="D334" t="s">
        <v>25951</v>
      </c>
      <c r="E334" t="s">
        <v>25951</v>
      </c>
      <c r="F334" t="s">
        <v>25952</v>
      </c>
      <c r="G334" t="s">
        <v>23889</v>
      </c>
      <c r="I334" t="s">
        <v>23813</v>
      </c>
      <c r="K334" t="s">
        <v>24117</v>
      </c>
      <c r="M334" t="s">
        <v>23835</v>
      </c>
      <c r="N334" t="s">
        <v>1356</v>
      </c>
      <c r="U334" t="s">
        <v>23823</v>
      </c>
      <c r="V334">
        <v>40</v>
      </c>
      <c r="W334">
        <v>-13392471</v>
      </c>
      <c r="X334">
        <v>-50137774</v>
      </c>
      <c r="Y334">
        <v>258</v>
      </c>
      <c r="Z334" t="s">
        <v>25953</v>
      </c>
      <c r="AB334" t="s">
        <v>23825</v>
      </c>
      <c r="AD334" t="s">
        <v>1491</v>
      </c>
      <c r="AH334" t="s">
        <v>25954</v>
      </c>
      <c r="AI334" t="s">
        <v>24041</v>
      </c>
      <c r="AJ334" t="s">
        <v>25955</v>
      </c>
      <c r="AK334">
        <v>76590000</v>
      </c>
      <c r="AL334">
        <f>VALUE(TRIM(FO_Candidato[[#This Row],[1.21 Latitude]]))</f>
        <v>-13392471</v>
      </c>
      <c r="AM334">
        <f>FO_Candidato[[#This Row],[LATITUDE_P1]]/1000000</f>
        <v>-13.392471</v>
      </c>
      <c r="AN334">
        <f>INT(ABS(FO_Candidato[[#This Row],[LATITUDE_P2]]))</f>
        <v>13</v>
      </c>
      <c r="AO334">
        <f>INT((ABS(FO_Candidato[[#This Row],[LATITUDE_P2]])-INT(ABS(FO_Candidato[[#This Row],[LATITUDE_P2]])))*60)</f>
        <v>23</v>
      </c>
      <c r="AP334" s="73">
        <f t="shared" si="10"/>
        <v>32.9</v>
      </c>
      <c r="AQ334" t="str">
        <f>SUBSTITUTE(TEXT(FO_Candidato[[#This Row],[LATITUDE_P5]],"0,00"),",",".")</f>
        <v>32.90</v>
      </c>
      <c r="AR334" t="str">
        <f>FO_Candidato[[#This Row],[LATITUDE_P3]]&amp;"°"&amp;FO_Candidato[[#This Row],[LATITUDE_P4]]&amp;"'"&amp;FO_Candidato[[#This Row],[LATITUDE - P6]]&amp;"""S"</f>
        <v>13°23'32.90"S</v>
      </c>
      <c r="AS334">
        <f>VALUE(TRIM(FO_Candidato[[#This Row],[longitude]]))</f>
        <v>-50137774</v>
      </c>
      <c r="AT334">
        <f>FO_Candidato[[#This Row],[LONGITUDE_P1]]/1000000</f>
        <v>-50.137774</v>
      </c>
      <c r="AU334">
        <f>INT(ABS(FO_Candidato[[#This Row],[LONGITUDE_P2]]))</f>
        <v>50</v>
      </c>
      <c r="AV334">
        <f>INT((ABS(FO_Candidato[[#This Row],[LONGITUDE_P2]])-INT(ABS(FO_Candidato[[#This Row],[LONGITUDE_P2]])))*60)</f>
        <v>8</v>
      </c>
      <c r="AW334" s="73">
        <f t="shared" si="11"/>
        <v>15.99</v>
      </c>
      <c r="AX334" t="str">
        <f>SUBSTITUTE(TEXT(FO_Candidato[[#This Row],[LONGITUDE_P5]],"0,00"),",",".")</f>
        <v>15.99</v>
      </c>
      <c r="AY334" t="str">
        <f>FO_Candidato[[#This Row],[LONGITUDE_P3]]&amp;"°"&amp;FO_Candidato[[#This Row],[LONGITUDE_P4]]&amp;"'"&amp;FO_Candidato[[#This Row],[LONGITUDE - P6]]&amp;"""S"</f>
        <v>50°8'15.99"S</v>
      </c>
    </row>
    <row r="335" spans="1:51" x14ac:dyDescent="0.3">
      <c r="A335" t="s">
        <v>25956</v>
      </c>
      <c r="B335" t="s">
        <v>23809</v>
      </c>
      <c r="C335" t="s">
        <v>2643</v>
      </c>
      <c r="D335" t="s">
        <v>6175</v>
      </c>
      <c r="E335" t="s">
        <v>6175</v>
      </c>
      <c r="F335" t="s">
        <v>25957</v>
      </c>
      <c r="G335" t="s">
        <v>23812</v>
      </c>
      <c r="I335" t="s">
        <v>23813</v>
      </c>
      <c r="J335" t="s">
        <v>23814</v>
      </c>
      <c r="K335" t="s">
        <v>23943</v>
      </c>
      <c r="M335" t="s">
        <v>23816</v>
      </c>
      <c r="N335" t="s">
        <v>25958</v>
      </c>
      <c r="O335" t="s">
        <v>25959</v>
      </c>
      <c r="P335" t="s">
        <v>25960</v>
      </c>
      <c r="U335" t="s">
        <v>23823</v>
      </c>
      <c r="V335">
        <v>60</v>
      </c>
      <c r="W335">
        <v>-51412</v>
      </c>
      <c r="X335">
        <v>-4780078</v>
      </c>
      <c r="Y335">
        <v>200</v>
      </c>
      <c r="AA335" t="s">
        <v>107</v>
      </c>
      <c r="AB335" t="s">
        <v>23825</v>
      </c>
      <c r="AC335">
        <v>1600</v>
      </c>
      <c r="AD335" t="s">
        <v>23823</v>
      </c>
      <c r="AF335" t="s">
        <v>6175</v>
      </c>
      <c r="AG335" t="s">
        <v>6176</v>
      </c>
      <c r="AH335" t="s">
        <v>25961</v>
      </c>
      <c r="AI335" t="s">
        <v>23922</v>
      </c>
      <c r="AJ335" t="s">
        <v>25962</v>
      </c>
      <c r="AL335">
        <f>VALUE(TRIM(FO_Candidato[[#This Row],[1.21 Latitude]]))</f>
        <v>-51412</v>
      </c>
      <c r="AM335">
        <f>FO_Candidato[[#This Row],[LATITUDE_P1]]/1000000</f>
        <v>-5.1411999999999999E-2</v>
      </c>
      <c r="AN335">
        <f>INT(ABS(FO_Candidato[[#This Row],[LATITUDE_P2]]))</f>
        <v>0</v>
      </c>
      <c r="AO335">
        <f>INT((ABS(FO_Candidato[[#This Row],[LATITUDE_P2]])-INT(ABS(FO_Candidato[[#This Row],[LATITUDE_P2]])))*60)</f>
        <v>3</v>
      </c>
      <c r="AP335" s="73">
        <f t="shared" si="10"/>
        <v>5.08</v>
      </c>
      <c r="AQ335" t="str">
        <f>SUBSTITUTE(TEXT(FO_Candidato[[#This Row],[LATITUDE_P5]],"0,00"),",",".")</f>
        <v>5.08</v>
      </c>
      <c r="AR335" t="str">
        <f>FO_Candidato[[#This Row],[LATITUDE_P3]]&amp;"°"&amp;FO_Candidato[[#This Row],[LATITUDE_P4]]&amp;"'"&amp;FO_Candidato[[#This Row],[LATITUDE - P6]]&amp;"""S"</f>
        <v>0°3'5.08"S</v>
      </c>
      <c r="AS335">
        <f>VALUE(TRIM(FO_Candidato[[#This Row],[longitude]]))</f>
        <v>-4780078</v>
      </c>
      <c r="AT335">
        <f>FO_Candidato[[#This Row],[LONGITUDE_P1]]/1000000</f>
        <v>-4.7800779999999996</v>
      </c>
      <c r="AU335">
        <f>INT(ABS(FO_Candidato[[#This Row],[LONGITUDE_P2]]))</f>
        <v>4</v>
      </c>
      <c r="AV335">
        <f>INT((ABS(FO_Candidato[[#This Row],[LONGITUDE_P2]])-INT(ABS(FO_Candidato[[#This Row],[LONGITUDE_P2]])))*60)</f>
        <v>46</v>
      </c>
      <c r="AW335" s="73">
        <f t="shared" si="11"/>
        <v>48.28</v>
      </c>
      <c r="AX335" t="str">
        <f>SUBSTITUTE(TEXT(FO_Candidato[[#This Row],[LONGITUDE_P5]],"0,00"),",",".")</f>
        <v>48.28</v>
      </c>
      <c r="AY335" t="str">
        <f>FO_Candidato[[#This Row],[LONGITUDE_P3]]&amp;"°"&amp;FO_Candidato[[#This Row],[LONGITUDE_P4]]&amp;"'"&amp;FO_Candidato[[#This Row],[LONGITUDE - P6]]&amp;"""S"</f>
        <v>4°46'48.28"S</v>
      </c>
    </row>
    <row r="336" spans="1:51" x14ac:dyDescent="0.3">
      <c r="A336" t="s">
        <v>25963</v>
      </c>
      <c r="B336" t="s">
        <v>23809</v>
      </c>
      <c r="C336" t="s">
        <v>308</v>
      </c>
      <c r="D336" t="s">
        <v>23429</v>
      </c>
      <c r="E336" t="s">
        <v>23429</v>
      </c>
      <c r="F336" t="s">
        <v>23431</v>
      </c>
      <c r="G336" t="s">
        <v>23880</v>
      </c>
      <c r="I336" t="s">
        <v>23832</v>
      </c>
      <c r="J336" t="s">
        <v>23814</v>
      </c>
      <c r="K336" t="s">
        <v>23943</v>
      </c>
      <c r="M336" t="s">
        <v>23816</v>
      </c>
      <c r="N336" t="s">
        <v>25964</v>
      </c>
      <c r="O336" t="s">
        <v>25965</v>
      </c>
      <c r="P336" t="s">
        <v>25966</v>
      </c>
      <c r="U336" t="s">
        <v>23823</v>
      </c>
      <c r="V336">
        <v>60</v>
      </c>
      <c r="W336">
        <v>-25098222</v>
      </c>
      <c r="X336">
        <v>-53077758</v>
      </c>
      <c r="Y336">
        <v>842</v>
      </c>
      <c r="AA336" t="s">
        <v>107</v>
      </c>
      <c r="AB336" t="s">
        <v>23825</v>
      </c>
      <c r="AC336">
        <v>4000</v>
      </c>
      <c r="AD336" t="s">
        <v>23823</v>
      </c>
      <c r="AE336" t="s">
        <v>23823</v>
      </c>
      <c r="AF336" t="s">
        <v>23431</v>
      </c>
      <c r="AG336" t="s">
        <v>23429</v>
      </c>
      <c r="AH336" t="s">
        <v>25965</v>
      </c>
      <c r="AI336" t="s">
        <v>23827</v>
      </c>
      <c r="AJ336" t="s">
        <v>25967</v>
      </c>
      <c r="AL336">
        <f>VALUE(TRIM(FO_Candidato[[#This Row],[1.21 Latitude]]))</f>
        <v>-25098222</v>
      </c>
      <c r="AM336">
        <f>FO_Candidato[[#This Row],[LATITUDE_P1]]/1000000</f>
        <v>-25.098222</v>
      </c>
      <c r="AN336">
        <f>INT(ABS(FO_Candidato[[#This Row],[LATITUDE_P2]]))</f>
        <v>25</v>
      </c>
      <c r="AO336">
        <f>INT((ABS(FO_Candidato[[#This Row],[LATITUDE_P2]])-INT(ABS(FO_Candidato[[#This Row],[LATITUDE_P2]])))*60)</f>
        <v>5</v>
      </c>
      <c r="AP336" s="73">
        <f t="shared" si="10"/>
        <v>53.6</v>
      </c>
      <c r="AQ336" t="str">
        <f>SUBSTITUTE(TEXT(FO_Candidato[[#This Row],[LATITUDE_P5]],"0,00"),",",".")</f>
        <v>53.60</v>
      </c>
      <c r="AR336" t="str">
        <f>FO_Candidato[[#This Row],[LATITUDE_P3]]&amp;"°"&amp;FO_Candidato[[#This Row],[LATITUDE_P4]]&amp;"'"&amp;FO_Candidato[[#This Row],[LATITUDE - P6]]&amp;"""S"</f>
        <v>25°5'53.60"S</v>
      </c>
      <c r="AS336">
        <f>VALUE(TRIM(FO_Candidato[[#This Row],[longitude]]))</f>
        <v>-53077758</v>
      </c>
      <c r="AT336">
        <f>FO_Candidato[[#This Row],[LONGITUDE_P1]]/1000000</f>
        <v>-53.077758000000003</v>
      </c>
      <c r="AU336">
        <f>INT(ABS(FO_Candidato[[#This Row],[LONGITUDE_P2]]))</f>
        <v>53</v>
      </c>
      <c r="AV336">
        <f>INT((ABS(FO_Candidato[[#This Row],[LONGITUDE_P2]])-INT(ABS(FO_Candidato[[#This Row],[LONGITUDE_P2]])))*60)</f>
        <v>4</v>
      </c>
      <c r="AW336" s="73">
        <f t="shared" si="11"/>
        <v>39.93</v>
      </c>
      <c r="AX336" t="str">
        <f>SUBSTITUTE(TEXT(FO_Candidato[[#This Row],[LONGITUDE_P5]],"0,00"),",",".")</f>
        <v>39.93</v>
      </c>
      <c r="AY336" t="str">
        <f>FO_Candidato[[#This Row],[LONGITUDE_P3]]&amp;"°"&amp;FO_Candidato[[#This Row],[LONGITUDE_P4]]&amp;"'"&amp;FO_Candidato[[#This Row],[LONGITUDE - P6]]&amp;"""S"</f>
        <v>53°4'39.93"S</v>
      </c>
    </row>
    <row r="337" spans="1:51" x14ac:dyDescent="0.3">
      <c r="A337" t="s">
        <v>25968</v>
      </c>
      <c r="B337" t="s">
        <v>23809</v>
      </c>
      <c r="C337" t="s">
        <v>2044</v>
      </c>
      <c r="D337" t="s">
        <v>2455</v>
      </c>
      <c r="E337" t="s">
        <v>2455</v>
      </c>
      <c r="F337" t="s">
        <v>2456</v>
      </c>
      <c r="G337" t="s">
        <v>23889</v>
      </c>
      <c r="I337" t="s">
        <v>23813</v>
      </c>
      <c r="K337" t="s">
        <v>24074</v>
      </c>
      <c r="M337" t="s">
        <v>23835</v>
      </c>
      <c r="N337" t="s">
        <v>2044</v>
      </c>
      <c r="U337" t="s">
        <v>23823</v>
      </c>
      <c r="V337">
        <v>60</v>
      </c>
      <c r="W337">
        <v>-21782287</v>
      </c>
      <c r="X337">
        <v>-52510063</v>
      </c>
      <c r="Y337">
        <v>331</v>
      </c>
      <c r="Z337" t="s">
        <v>25969</v>
      </c>
      <c r="AB337" t="s">
        <v>23825</v>
      </c>
      <c r="AD337" t="s">
        <v>1491</v>
      </c>
      <c r="AH337" t="s">
        <v>25970</v>
      </c>
      <c r="AI337" t="s">
        <v>24270</v>
      </c>
      <c r="AJ337" t="s">
        <v>25007</v>
      </c>
      <c r="AL337">
        <f>VALUE(TRIM(FO_Candidato[[#This Row],[1.21 Latitude]]))</f>
        <v>-21782287</v>
      </c>
      <c r="AM337">
        <f>FO_Candidato[[#This Row],[LATITUDE_P1]]/1000000</f>
        <v>-21.782287</v>
      </c>
      <c r="AN337">
        <f>INT(ABS(FO_Candidato[[#This Row],[LATITUDE_P2]]))</f>
        <v>21</v>
      </c>
      <c r="AO337">
        <f>INT((ABS(FO_Candidato[[#This Row],[LATITUDE_P2]])-INT(ABS(FO_Candidato[[#This Row],[LATITUDE_P2]])))*60)</f>
        <v>46</v>
      </c>
      <c r="AP337" s="73">
        <f t="shared" si="10"/>
        <v>56.23</v>
      </c>
      <c r="AQ337" t="str">
        <f>SUBSTITUTE(TEXT(FO_Candidato[[#This Row],[LATITUDE_P5]],"0,00"),",",".")</f>
        <v>56.23</v>
      </c>
      <c r="AR337" t="str">
        <f>FO_Candidato[[#This Row],[LATITUDE_P3]]&amp;"°"&amp;FO_Candidato[[#This Row],[LATITUDE_P4]]&amp;"'"&amp;FO_Candidato[[#This Row],[LATITUDE - P6]]&amp;"""S"</f>
        <v>21°46'56.23"S</v>
      </c>
      <c r="AS337">
        <f>VALUE(TRIM(FO_Candidato[[#This Row],[longitude]]))</f>
        <v>-52510063</v>
      </c>
      <c r="AT337">
        <f>FO_Candidato[[#This Row],[LONGITUDE_P1]]/1000000</f>
        <v>-52.510063000000002</v>
      </c>
      <c r="AU337">
        <f>INT(ABS(FO_Candidato[[#This Row],[LONGITUDE_P2]]))</f>
        <v>52</v>
      </c>
      <c r="AV337">
        <f>INT((ABS(FO_Candidato[[#This Row],[LONGITUDE_P2]])-INT(ABS(FO_Candidato[[#This Row],[LONGITUDE_P2]])))*60)</f>
        <v>30</v>
      </c>
      <c r="AW337" s="73">
        <f t="shared" si="11"/>
        <v>36.229999999999997</v>
      </c>
      <c r="AX337" t="str">
        <f>SUBSTITUTE(TEXT(FO_Candidato[[#This Row],[LONGITUDE_P5]],"0,00"),",",".")</f>
        <v>36.23</v>
      </c>
      <c r="AY337" t="str">
        <f>FO_Candidato[[#This Row],[LONGITUDE_P3]]&amp;"°"&amp;FO_Candidato[[#This Row],[LONGITUDE_P4]]&amp;"'"&amp;FO_Candidato[[#This Row],[LONGITUDE - P6]]&amp;"""S"</f>
        <v>52°30'36.23"S</v>
      </c>
    </row>
    <row r="338" spans="1:51" x14ac:dyDescent="0.3">
      <c r="A338" t="s">
        <v>25971</v>
      </c>
      <c r="B338" t="s">
        <v>23809</v>
      </c>
      <c r="C338" t="s">
        <v>308</v>
      </c>
      <c r="D338" t="s">
        <v>7787</v>
      </c>
      <c r="E338" t="s">
        <v>7787</v>
      </c>
      <c r="F338" t="s">
        <v>7788</v>
      </c>
      <c r="G338" t="s">
        <v>23812</v>
      </c>
      <c r="I338" t="s">
        <v>23832</v>
      </c>
      <c r="J338" t="s">
        <v>23814</v>
      </c>
      <c r="K338" t="s">
        <v>25972</v>
      </c>
      <c r="L338" t="s">
        <v>23909</v>
      </c>
      <c r="M338" t="s">
        <v>23816</v>
      </c>
      <c r="N338" t="s">
        <v>25973</v>
      </c>
      <c r="O338" t="s">
        <v>25974</v>
      </c>
      <c r="P338" t="s">
        <v>25975</v>
      </c>
      <c r="Q338" t="s">
        <v>24644</v>
      </c>
      <c r="R338" t="s">
        <v>25976</v>
      </c>
      <c r="S338" t="s">
        <v>25977</v>
      </c>
      <c r="T338" t="s">
        <v>25977</v>
      </c>
      <c r="U338" t="s">
        <v>23823</v>
      </c>
      <c r="V338">
        <v>40</v>
      </c>
      <c r="W338">
        <v>-25200803</v>
      </c>
      <c r="X338">
        <v>-50971642</v>
      </c>
      <c r="Y338">
        <v>803</v>
      </c>
      <c r="Z338" t="s">
        <v>23948</v>
      </c>
      <c r="AA338" t="s">
        <v>213</v>
      </c>
      <c r="AB338" t="s">
        <v>23825</v>
      </c>
      <c r="AC338">
        <v>8000</v>
      </c>
      <c r="AD338" t="s">
        <v>1491</v>
      </c>
      <c r="AE338" t="s">
        <v>23823</v>
      </c>
      <c r="AF338" t="s">
        <v>148</v>
      </c>
      <c r="AG338" t="s">
        <v>148</v>
      </c>
      <c r="AH338" t="s">
        <v>25978</v>
      </c>
      <c r="AI338" t="s">
        <v>23827</v>
      </c>
      <c r="AJ338" t="s">
        <v>24305</v>
      </c>
      <c r="AL338">
        <f>VALUE(TRIM(FO_Candidato[[#This Row],[1.21 Latitude]]))</f>
        <v>-25200803</v>
      </c>
      <c r="AM338">
        <f>FO_Candidato[[#This Row],[LATITUDE_P1]]/1000000</f>
        <v>-25.200803000000001</v>
      </c>
      <c r="AN338">
        <f>INT(ABS(FO_Candidato[[#This Row],[LATITUDE_P2]]))</f>
        <v>25</v>
      </c>
      <c r="AO338">
        <f>INT((ABS(FO_Candidato[[#This Row],[LATITUDE_P2]])-INT(ABS(FO_Candidato[[#This Row],[LATITUDE_P2]])))*60)</f>
        <v>12</v>
      </c>
      <c r="AP338" s="73">
        <f t="shared" si="10"/>
        <v>2.89</v>
      </c>
      <c r="AQ338" t="str">
        <f>SUBSTITUTE(TEXT(FO_Candidato[[#This Row],[LATITUDE_P5]],"0,00"),",",".")</f>
        <v>2.89</v>
      </c>
      <c r="AR338" t="str">
        <f>FO_Candidato[[#This Row],[LATITUDE_P3]]&amp;"°"&amp;FO_Candidato[[#This Row],[LATITUDE_P4]]&amp;"'"&amp;FO_Candidato[[#This Row],[LATITUDE - P6]]&amp;"""S"</f>
        <v>25°12'2.89"S</v>
      </c>
      <c r="AS338">
        <f>VALUE(TRIM(FO_Candidato[[#This Row],[longitude]]))</f>
        <v>-50971642</v>
      </c>
      <c r="AT338">
        <f>FO_Candidato[[#This Row],[LONGITUDE_P1]]/1000000</f>
        <v>-50.971642000000003</v>
      </c>
      <c r="AU338">
        <f>INT(ABS(FO_Candidato[[#This Row],[LONGITUDE_P2]]))</f>
        <v>50</v>
      </c>
      <c r="AV338">
        <f>INT((ABS(FO_Candidato[[#This Row],[LONGITUDE_P2]])-INT(ABS(FO_Candidato[[#This Row],[LONGITUDE_P2]])))*60)</f>
        <v>58</v>
      </c>
      <c r="AW338" s="73">
        <f t="shared" si="11"/>
        <v>17.91</v>
      </c>
      <c r="AX338" t="str">
        <f>SUBSTITUTE(TEXT(FO_Candidato[[#This Row],[LONGITUDE_P5]],"0,00"),",",".")</f>
        <v>17.91</v>
      </c>
      <c r="AY338" t="str">
        <f>FO_Candidato[[#This Row],[LONGITUDE_P3]]&amp;"°"&amp;FO_Candidato[[#This Row],[LONGITUDE_P4]]&amp;"'"&amp;FO_Candidato[[#This Row],[LONGITUDE - P6]]&amp;"""S"</f>
        <v>50°58'17.91"S</v>
      </c>
    </row>
    <row r="339" spans="1:51" x14ac:dyDescent="0.3">
      <c r="A339" t="s">
        <v>25979</v>
      </c>
      <c r="B339" t="s">
        <v>23809</v>
      </c>
      <c r="C339" t="s">
        <v>2044</v>
      </c>
      <c r="D339" t="s">
        <v>4673</v>
      </c>
      <c r="E339" t="s">
        <v>4673</v>
      </c>
      <c r="F339" t="s">
        <v>4674</v>
      </c>
      <c r="G339" t="s">
        <v>23889</v>
      </c>
      <c r="I339" t="s">
        <v>23813</v>
      </c>
      <c r="K339" t="s">
        <v>24074</v>
      </c>
      <c r="M339" t="s">
        <v>23835</v>
      </c>
      <c r="N339" t="s">
        <v>2044</v>
      </c>
      <c r="U339" t="s">
        <v>23823</v>
      </c>
      <c r="V339">
        <v>60</v>
      </c>
      <c r="W339">
        <v>-20438181</v>
      </c>
      <c r="X339">
        <v>-53262699</v>
      </c>
      <c r="Y339">
        <v>471</v>
      </c>
      <c r="Z339" t="s">
        <v>25980</v>
      </c>
      <c r="AB339" t="s">
        <v>23825</v>
      </c>
      <c r="AD339" t="s">
        <v>1491</v>
      </c>
      <c r="AH339" t="s">
        <v>25981</v>
      </c>
      <c r="AI339" t="s">
        <v>24270</v>
      </c>
      <c r="AJ339" t="s">
        <v>25078</v>
      </c>
      <c r="AL339">
        <f>VALUE(TRIM(FO_Candidato[[#This Row],[1.21 Latitude]]))</f>
        <v>-20438181</v>
      </c>
      <c r="AM339">
        <f>FO_Candidato[[#This Row],[LATITUDE_P1]]/1000000</f>
        <v>-20.438181</v>
      </c>
      <c r="AN339">
        <f>INT(ABS(FO_Candidato[[#This Row],[LATITUDE_P2]]))</f>
        <v>20</v>
      </c>
      <c r="AO339">
        <f>INT((ABS(FO_Candidato[[#This Row],[LATITUDE_P2]])-INT(ABS(FO_Candidato[[#This Row],[LATITUDE_P2]])))*60)</f>
        <v>26</v>
      </c>
      <c r="AP339" s="73">
        <f t="shared" si="10"/>
        <v>17.45</v>
      </c>
      <c r="AQ339" t="str">
        <f>SUBSTITUTE(TEXT(FO_Candidato[[#This Row],[LATITUDE_P5]],"0,00"),",",".")</f>
        <v>17.45</v>
      </c>
      <c r="AR339" t="str">
        <f>FO_Candidato[[#This Row],[LATITUDE_P3]]&amp;"°"&amp;FO_Candidato[[#This Row],[LATITUDE_P4]]&amp;"'"&amp;FO_Candidato[[#This Row],[LATITUDE - P6]]&amp;"""S"</f>
        <v>20°26'17.45"S</v>
      </c>
      <c r="AS339">
        <f>VALUE(TRIM(FO_Candidato[[#This Row],[longitude]]))</f>
        <v>-53262699</v>
      </c>
      <c r="AT339">
        <f>FO_Candidato[[#This Row],[LONGITUDE_P1]]/1000000</f>
        <v>-53.262698999999998</v>
      </c>
      <c r="AU339">
        <f>INT(ABS(FO_Candidato[[#This Row],[LONGITUDE_P2]]))</f>
        <v>53</v>
      </c>
      <c r="AV339">
        <f>INT((ABS(FO_Candidato[[#This Row],[LONGITUDE_P2]])-INT(ABS(FO_Candidato[[#This Row],[LONGITUDE_P2]])))*60)</f>
        <v>15</v>
      </c>
      <c r="AW339" s="73">
        <f t="shared" si="11"/>
        <v>45.72</v>
      </c>
      <c r="AX339" t="str">
        <f>SUBSTITUTE(TEXT(FO_Candidato[[#This Row],[LONGITUDE_P5]],"0,00"),",",".")</f>
        <v>45.72</v>
      </c>
      <c r="AY339" t="str">
        <f>FO_Candidato[[#This Row],[LONGITUDE_P3]]&amp;"°"&amp;FO_Candidato[[#This Row],[LONGITUDE_P4]]&amp;"'"&amp;FO_Candidato[[#This Row],[LONGITUDE - P6]]&amp;"""S"</f>
        <v>53°15'45.72"S</v>
      </c>
    </row>
    <row r="340" spans="1:51" x14ac:dyDescent="0.3">
      <c r="A340" t="s">
        <v>25982</v>
      </c>
      <c r="B340" t="s">
        <v>23809</v>
      </c>
      <c r="C340" t="s">
        <v>21402</v>
      </c>
      <c r="D340" t="s">
        <v>21932</v>
      </c>
      <c r="E340" t="s">
        <v>21932</v>
      </c>
      <c r="F340" t="s">
        <v>21934</v>
      </c>
      <c r="G340" t="s">
        <v>23889</v>
      </c>
      <c r="I340" t="s">
        <v>23832</v>
      </c>
      <c r="K340" t="s">
        <v>24020</v>
      </c>
      <c r="M340" t="s">
        <v>23835</v>
      </c>
      <c r="N340" t="s">
        <v>24757</v>
      </c>
      <c r="U340" t="s">
        <v>23823</v>
      </c>
      <c r="V340">
        <v>60</v>
      </c>
      <c r="W340">
        <v>-24321813</v>
      </c>
      <c r="X340">
        <v>-49781441</v>
      </c>
      <c r="Y340">
        <v>1081</v>
      </c>
      <c r="Z340" t="s">
        <v>25983</v>
      </c>
      <c r="AB340" t="s">
        <v>23825</v>
      </c>
      <c r="AD340" t="s">
        <v>1491</v>
      </c>
      <c r="AH340" t="s">
        <v>25984</v>
      </c>
      <c r="AI340" t="s">
        <v>23827</v>
      </c>
      <c r="AJ340" t="s">
        <v>25057</v>
      </c>
      <c r="AK340">
        <v>84200000</v>
      </c>
      <c r="AL340">
        <f>VALUE(TRIM(FO_Candidato[[#This Row],[1.21 Latitude]]))</f>
        <v>-24321813</v>
      </c>
      <c r="AM340">
        <f>FO_Candidato[[#This Row],[LATITUDE_P1]]/1000000</f>
        <v>-24.321812999999999</v>
      </c>
      <c r="AN340">
        <f>INT(ABS(FO_Candidato[[#This Row],[LATITUDE_P2]]))</f>
        <v>24</v>
      </c>
      <c r="AO340">
        <f>INT((ABS(FO_Candidato[[#This Row],[LATITUDE_P2]])-INT(ABS(FO_Candidato[[#This Row],[LATITUDE_P2]])))*60)</f>
        <v>19</v>
      </c>
      <c r="AP340" s="73">
        <f t="shared" si="10"/>
        <v>18.53</v>
      </c>
      <c r="AQ340" t="str">
        <f>SUBSTITUTE(TEXT(FO_Candidato[[#This Row],[LATITUDE_P5]],"0,00"),",",".")</f>
        <v>18.53</v>
      </c>
      <c r="AR340" t="str">
        <f>FO_Candidato[[#This Row],[LATITUDE_P3]]&amp;"°"&amp;FO_Candidato[[#This Row],[LATITUDE_P4]]&amp;"'"&amp;FO_Candidato[[#This Row],[LATITUDE - P6]]&amp;"""S"</f>
        <v>24°19'18.53"S</v>
      </c>
      <c r="AS340">
        <f>VALUE(TRIM(FO_Candidato[[#This Row],[longitude]]))</f>
        <v>-49781441</v>
      </c>
      <c r="AT340">
        <f>FO_Candidato[[#This Row],[LONGITUDE_P1]]/1000000</f>
        <v>-49.781441000000001</v>
      </c>
      <c r="AU340">
        <f>INT(ABS(FO_Candidato[[#This Row],[LONGITUDE_P2]]))</f>
        <v>49</v>
      </c>
      <c r="AV340">
        <f>INT((ABS(FO_Candidato[[#This Row],[LONGITUDE_P2]])-INT(ABS(FO_Candidato[[#This Row],[LONGITUDE_P2]])))*60)</f>
        <v>46</v>
      </c>
      <c r="AW340" s="73">
        <f t="shared" si="11"/>
        <v>53.19</v>
      </c>
      <c r="AX340" t="str">
        <f>SUBSTITUTE(TEXT(FO_Candidato[[#This Row],[LONGITUDE_P5]],"0,00"),",",".")</f>
        <v>53.19</v>
      </c>
      <c r="AY340" t="str">
        <f>FO_Candidato[[#This Row],[LONGITUDE_P3]]&amp;"°"&amp;FO_Candidato[[#This Row],[LONGITUDE_P4]]&amp;"'"&amp;FO_Candidato[[#This Row],[LONGITUDE - P6]]&amp;"""S"</f>
        <v>49°46'53.19"S</v>
      </c>
    </row>
    <row r="341" spans="1:51" x14ac:dyDescent="0.3">
      <c r="A341" t="s">
        <v>25985</v>
      </c>
      <c r="B341" t="s">
        <v>23809</v>
      </c>
      <c r="C341" t="s">
        <v>21402</v>
      </c>
      <c r="D341" t="s">
        <v>21856</v>
      </c>
      <c r="E341" t="s">
        <v>21856</v>
      </c>
      <c r="F341" t="s">
        <v>21858</v>
      </c>
      <c r="G341" t="s">
        <v>23889</v>
      </c>
      <c r="I341" t="s">
        <v>23813</v>
      </c>
      <c r="K341" t="s">
        <v>24074</v>
      </c>
      <c r="M341" t="s">
        <v>23835</v>
      </c>
      <c r="N341" t="s">
        <v>24757</v>
      </c>
      <c r="R341" t="s">
        <v>25986</v>
      </c>
      <c r="U341" t="s">
        <v>23823</v>
      </c>
      <c r="V341">
        <v>60</v>
      </c>
      <c r="W341">
        <v>-2375646</v>
      </c>
      <c r="X341">
        <v>-4978225</v>
      </c>
      <c r="Y341">
        <v>699</v>
      </c>
      <c r="Z341" t="s">
        <v>25987</v>
      </c>
      <c r="AB341" t="s">
        <v>23825</v>
      </c>
      <c r="AD341" t="s">
        <v>1491</v>
      </c>
      <c r="AH341" t="s">
        <v>25988</v>
      </c>
      <c r="AI341" t="s">
        <v>23827</v>
      </c>
      <c r="AJ341" t="s">
        <v>25989</v>
      </c>
      <c r="AL341">
        <f>VALUE(TRIM(FO_Candidato[[#This Row],[1.21 Latitude]]))</f>
        <v>-2375646</v>
      </c>
      <c r="AM341">
        <f>FO_Candidato[[#This Row],[LATITUDE_P1]]/1000000</f>
        <v>-2.3756460000000001</v>
      </c>
      <c r="AN341">
        <f>INT(ABS(FO_Candidato[[#This Row],[LATITUDE_P2]]))</f>
        <v>2</v>
      </c>
      <c r="AO341">
        <f>INT((ABS(FO_Candidato[[#This Row],[LATITUDE_P2]])-INT(ABS(FO_Candidato[[#This Row],[LATITUDE_P2]])))*60)</f>
        <v>22</v>
      </c>
      <c r="AP341" s="73">
        <f t="shared" si="10"/>
        <v>32.33</v>
      </c>
      <c r="AQ341" t="str">
        <f>SUBSTITUTE(TEXT(FO_Candidato[[#This Row],[LATITUDE_P5]],"0,00"),",",".")</f>
        <v>32.33</v>
      </c>
      <c r="AR341" t="str">
        <f>FO_Candidato[[#This Row],[LATITUDE_P3]]&amp;"°"&amp;FO_Candidato[[#This Row],[LATITUDE_P4]]&amp;"'"&amp;FO_Candidato[[#This Row],[LATITUDE - P6]]&amp;"""S"</f>
        <v>2°22'32.33"S</v>
      </c>
      <c r="AS341">
        <f>VALUE(TRIM(FO_Candidato[[#This Row],[longitude]]))</f>
        <v>-4978225</v>
      </c>
      <c r="AT341">
        <f>FO_Candidato[[#This Row],[LONGITUDE_P1]]/1000000</f>
        <v>-4.9782250000000001</v>
      </c>
      <c r="AU341">
        <f>INT(ABS(FO_Candidato[[#This Row],[LONGITUDE_P2]]))</f>
        <v>4</v>
      </c>
      <c r="AV341">
        <f>INT((ABS(FO_Candidato[[#This Row],[LONGITUDE_P2]])-INT(ABS(FO_Candidato[[#This Row],[LONGITUDE_P2]])))*60)</f>
        <v>58</v>
      </c>
      <c r="AW341" s="73">
        <f t="shared" si="11"/>
        <v>41.61</v>
      </c>
      <c r="AX341" t="str">
        <f>SUBSTITUTE(TEXT(FO_Candidato[[#This Row],[LONGITUDE_P5]],"0,00"),",",".")</f>
        <v>41.61</v>
      </c>
      <c r="AY341" t="str">
        <f>FO_Candidato[[#This Row],[LONGITUDE_P3]]&amp;"°"&amp;FO_Candidato[[#This Row],[LONGITUDE_P4]]&amp;"'"&amp;FO_Candidato[[#This Row],[LONGITUDE - P6]]&amp;"""S"</f>
        <v>4°58'41.61"S</v>
      </c>
    </row>
    <row r="342" spans="1:51" x14ac:dyDescent="0.3">
      <c r="A342" t="s">
        <v>25990</v>
      </c>
      <c r="B342" t="s">
        <v>23809</v>
      </c>
      <c r="C342" t="s">
        <v>21402</v>
      </c>
      <c r="D342" t="s">
        <v>21881</v>
      </c>
      <c r="E342" t="s">
        <v>21881</v>
      </c>
      <c r="F342" t="s">
        <v>21883</v>
      </c>
      <c r="G342" t="s">
        <v>23889</v>
      </c>
      <c r="I342" t="s">
        <v>23832</v>
      </c>
      <c r="K342" t="s">
        <v>24117</v>
      </c>
      <c r="M342" t="s">
        <v>23835</v>
      </c>
      <c r="N342" t="s">
        <v>24757</v>
      </c>
      <c r="U342" t="s">
        <v>23823</v>
      </c>
      <c r="V342">
        <v>60</v>
      </c>
      <c r="W342">
        <v>-23960534</v>
      </c>
      <c r="X342">
        <v>-49813233</v>
      </c>
      <c r="Y342">
        <v>843</v>
      </c>
      <c r="Z342" t="s">
        <v>25991</v>
      </c>
      <c r="AB342" t="s">
        <v>23825</v>
      </c>
      <c r="AD342" t="s">
        <v>1491</v>
      </c>
      <c r="AH342" t="s">
        <v>25992</v>
      </c>
      <c r="AI342" t="s">
        <v>23827</v>
      </c>
      <c r="AJ342" t="s">
        <v>25993</v>
      </c>
      <c r="AK342">
        <v>84950000</v>
      </c>
      <c r="AL342">
        <f>VALUE(TRIM(FO_Candidato[[#This Row],[1.21 Latitude]]))</f>
        <v>-23960534</v>
      </c>
      <c r="AM342">
        <f>FO_Candidato[[#This Row],[LATITUDE_P1]]/1000000</f>
        <v>-23.960533999999999</v>
      </c>
      <c r="AN342">
        <f>INT(ABS(FO_Candidato[[#This Row],[LATITUDE_P2]]))</f>
        <v>23</v>
      </c>
      <c r="AO342">
        <f>INT((ABS(FO_Candidato[[#This Row],[LATITUDE_P2]])-INT(ABS(FO_Candidato[[#This Row],[LATITUDE_P2]])))*60)</f>
        <v>57</v>
      </c>
      <c r="AP342" s="73">
        <f t="shared" si="10"/>
        <v>37.92</v>
      </c>
      <c r="AQ342" t="str">
        <f>SUBSTITUTE(TEXT(FO_Candidato[[#This Row],[LATITUDE_P5]],"0,00"),",",".")</f>
        <v>37.92</v>
      </c>
      <c r="AR342" t="str">
        <f>FO_Candidato[[#This Row],[LATITUDE_P3]]&amp;"°"&amp;FO_Candidato[[#This Row],[LATITUDE_P4]]&amp;"'"&amp;FO_Candidato[[#This Row],[LATITUDE - P6]]&amp;"""S"</f>
        <v>23°57'37.92"S</v>
      </c>
      <c r="AS342">
        <f>VALUE(TRIM(FO_Candidato[[#This Row],[longitude]]))</f>
        <v>-49813233</v>
      </c>
      <c r="AT342">
        <f>FO_Candidato[[#This Row],[LONGITUDE_P1]]/1000000</f>
        <v>-49.813232999999997</v>
      </c>
      <c r="AU342">
        <f>INT(ABS(FO_Candidato[[#This Row],[LONGITUDE_P2]]))</f>
        <v>49</v>
      </c>
      <c r="AV342">
        <f>INT((ABS(FO_Candidato[[#This Row],[LONGITUDE_P2]])-INT(ABS(FO_Candidato[[#This Row],[LONGITUDE_P2]])))*60)</f>
        <v>48</v>
      </c>
      <c r="AW342" s="73">
        <f t="shared" si="11"/>
        <v>47.64</v>
      </c>
      <c r="AX342" t="str">
        <f>SUBSTITUTE(TEXT(FO_Candidato[[#This Row],[LONGITUDE_P5]],"0,00"),",",".")</f>
        <v>47.64</v>
      </c>
      <c r="AY342" t="str">
        <f>FO_Candidato[[#This Row],[LONGITUDE_P3]]&amp;"°"&amp;FO_Candidato[[#This Row],[LONGITUDE_P4]]&amp;"'"&amp;FO_Candidato[[#This Row],[LONGITUDE - P6]]&amp;"""S"</f>
        <v>49°48'47.64"S</v>
      </c>
    </row>
    <row r="343" spans="1:51" x14ac:dyDescent="0.3">
      <c r="A343" t="s">
        <v>25994</v>
      </c>
      <c r="B343" t="s">
        <v>23809</v>
      </c>
      <c r="C343" t="s">
        <v>21402</v>
      </c>
      <c r="D343" t="s">
        <v>22400</v>
      </c>
      <c r="E343" t="s">
        <v>22400</v>
      </c>
      <c r="F343" t="s">
        <v>22402</v>
      </c>
      <c r="G343" t="s">
        <v>23889</v>
      </c>
      <c r="I343" t="s">
        <v>23832</v>
      </c>
      <c r="K343" t="s">
        <v>24074</v>
      </c>
      <c r="M343" t="s">
        <v>23835</v>
      </c>
      <c r="N343" t="s">
        <v>24757</v>
      </c>
      <c r="U343" t="s">
        <v>23823</v>
      </c>
      <c r="V343">
        <v>60</v>
      </c>
      <c r="W343">
        <v>-23604903</v>
      </c>
      <c r="X343">
        <v>-4986155</v>
      </c>
      <c r="Y343">
        <v>682</v>
      </c>
      <c r="Z343" t="s">
        <v>25995</v>
      </c>
      <c r="AB343" t="s">
        <v>23825</v>
      </c>
      <c r="AD343" t="s">
        <v>1491</v>
      </c>
      <c r="AH343" t="s">
        <v>25996</v>
      </c>
      <c r="AI343" t="s">
        <v>23827</v>
      </c>
      <c r="AJ343" t="s">
        <v>25997</v>
      </c>
      <c r="AL343">
        <f>VALUE(TRIM(FO_Candidato[[#This Row],[1.21 Latitude]]))</f>
        <v>-23604903</v>
      </c>
      <c r="AM343">
        <f>FO_Candidato[[#This Row],[LATITUDE_P1]]/1000000</f>
        <v>-23.604903</v>
      </c>
      <c r="AN343">
        <f>INT(ABS(FO_Candidato[[#This Row],[LATITUDE_P2]]))</f>
        <v>23</v>
      </c>
      <c r="AO343">
        <f>INT((ABS(FO_Candidato[[#This Row],[LATITUDE_P2]])-INT(ABS(FO_Candidato[[#This Row],[LATITUDE_P2]])))*60)</f>
        <v>36</v>
      </c>
      <c r="AP343" s="73">
        <f t="shared" si="10"/>
        <v>17.649999999999999</v>
      </c>
      <c r="AQ343" t="str">
        <f>SUBSTITUTE(TEXT(FO_Candidato[[#This Row],[LATITUDE_P5]],"0,00"),",",".")</f>
        <v>17.65</v>
      </c>
      <c r="AR343" t="str">
        <f>FO_Candidato[[#This Row],[LATITUDE_P3]]&amp;"°"&amp;FO_Candidato[[#This Row],[LATITUDE_P4]]&amp;"'"&amp;FO_Candidato[[#This Row],[LATITUDE - P6]]&amp;"""S"</f>
        <v>23°36'17.65"S</v>
      </c>
      <c r="AS343">
        <f>VALUE(TRIM(FO_Candidato[[#This Row],[longitude]]))</f>
        <v>-4986155</v>
      </c>
      <c r="AT343">
        <f>FO_Candidato[[#This Row],[LONGITUDE_P1]]/1000000</f>
        <v>-4.9861550000000001</v>
      </c>
      <c r="AU343">
        <f>INT(ABS(FO_Candidato[[#This Row],[LONGITUDE_P2]]))</f>
        <v>4</v>
      </c>
      <c r="AV343">
        <f>INT((ABS(FO_Candidato[[#This Row],[LONGITUDE_P2]])-INT(ABS(FO_Candidato[[#This Row],[LONGITUDE_P2]])))*60)</f>
        <v>59</v>
      </c>
      <c r="AW343" s="73">
        <f t="shared" si="11"/>
        <v>10.16</v>
      </c>
      <c r="AX343" t="str">
        <f>SUBSTITUTE(TEXT(FO_Candidato[[#This Row],[LONGITUDE_P5]],"0,00"),",",".")</f>
        <v>10.16</v>
      </c>
      <c r="AY343" t="str">
        <f>FO_Candidato[[#This Row],[LONGITUDE_P3]]&amp;"°"&amp;FO_Candidato[[#This Row],[LONGITUDE_P4]]&amp;"'"&amp;FO_Candidato[[#This Row],[LONGITUDE - P6]]&amp;"""S"</f>
        <v>4°59'10.16"S</v>
      </c>
    </row>
    <row r="344" spans="1:51" x14ac:dyDescent="0.3">
      <c r="A344" t="s">
        <v>25998</v>
      </c>
      <c r="B344" t="s">
        <v>23809</v>
      </c>
      <c r="C344" t="s">
        <v>21402</v>
      </c>
      <c r="D344" t="s">
        <v>21716</v>
      </c>
      <c r="E344" t="s">
        <v>21716</v>
      </c>
      <c r="F344" t="s">
        <v>21718</v>
      </c>
      <c r="G344" t="s">
        <v>23889</v>
      </c>
      <c r="I344" t="s">
        <v>23832</v>
      </c>
      <c r="L344" t="s">
        <v>24020</v>
      </c>
      <c r="M344" t="s">
        <v>23835</v>
      </c>
      <c r="N344" t="s">
        <v>24020</v>
      </c>
      <c r="U344" t="s">
        <v>23823</v>
      </c>
      <c r="V344">
        <v>60</v>
      </c>
      <c r="W344">
        <v>-24117586</v>
      </c>
      <c r="X344">
        <v>-49381924</v>
      </c>
      <c r="Y344">
        <v>646</v>
      </c>
      <c r="Z344" t="s">
        <v>25999</v>
      </c>
      <c r="AB344" t="s">
        <v>23825</v>
      </c>
      <c r="AD344" t="s">
        <v>1491</v>
      </c>
      <c r="AH344" t="s">
        <v>26000</v>
      </c>
      <c r="AI344" t="s">
        <v>23827</v>
      </c>
      <c r="AJ344" t="s">
        <v>25730</v>
      </c>
      <c r="AK344">
        <v>84220000</v>
      </c>
      <c r="AL344">
        <f>VALUE(TRIM(FO_Candidato[[#This Row],[1.21 Latitude]]))</f>
        <v>-24117586</v>
      </c>
      <c r="AM344">
        <f>FO_Candidato[[#This Row],[LATITUDE_P1]]/1000000</f>
        <v>-24.117585999999999</v>
      </c>
      <c r="AN344">
        <f>INT(ABS(FO_Candidato[[#This Row],[LATITUDE_P2]]))</f>
        <v>24</v>
      </c>
      <c r="AO344">
        <f>INT((ABS(FO_Candidato[[#This Row],[LATITUDE_P2]])-INT(ABS(FO_Candidato[[#This Row],[LATITUDE_P2]])))*60)</f>
        <v>7</v>
      </c>
      <c r="AP344" s="73">
        <f t="shared" si="10"/>
        <v>3.31</v>
      </c>
      <c r="AQ344" t="str">
        <f>SUBSTITUTE(TEXT(FO_Candidato[[#This Row],[LATITUDE_P5]],"0,00"),",",".")</f>
        <v>3.31</v>
      </c>
      <c r="AR344" t="str">
        <f>FO_Candidato[[#This Row],[LATITUDE_P3]]&amp;"°"&amp;FO_Candidato[[#This Row],[LATITUDE_P4]]&amp;"'"&amp;FO_Candidato[[#This Row],[LATITUDE - P6]]&amp;"""S"</f>
        <v>24°7'3.31"S</v>
      </c>
      <c r="AS344">
        <f>VALUE(TRIM(FO_Candidato[[#This Row],[longitude]]))</f>
        <v>-49381924</v>
      </c>
      <c r="AT344">
        <f>FO_Candidato[[#This Row],[LONGITUDE_P1]]/1000000</f>
        <v>-49.381923999999998</v>
      </c>
      <c r="AU344">
        <f>INT(ABS(FO_Candidato[[#This Row],[LONGITUDE_P2]]))</f>
        <v>49</v>
      </c>
      <c r="AV344">
        <f>INT((ABS(FO_Candidato[[#This Row],[LONGITUDE_P2]])-INT(ABS(FO_Candidato[[#This Row],[LONGITUDE_P2]])))*60)</f>
        <v>22</v>
      </c>
      <c r="AW344" s="73">
        <f t="shared" si="11"/>
        <v>54.93</v>
      </c>
      <c r="AX344" t="str">
        <f>SUBSTITUTE(TEXT(FO_Candidato[[#This Row],[LONGITUDE_P5]],"0,00"),",",".")</f>
        <v>54.93</v>
      </c>
      <c r="AY344" t="str">
        <f>FO_Candidato[[#This Row],[LONGITUDE_P3]]&amp;"°"&amp;FO_Candidato[[#This Row],[LONGITUDE_P4]]&amp;"'"&amp;FO_Candidato[[#This Row],[LONGITUDE - P6]]&amp;"""S"</f>
        <v>49°22'54.93"S</v>
      </c>
    </row>
    <row r="345" spans="1:51" x14ac:dyDescent="0.3">
      <c r="A345" t="s">
        <v>26001</v>
      </c>
      <c r="B345" t="s">
        <v>23809</v>
      </c>
      <c r="C345" t="s">
        <v>21402</v>
      </c>
      <c r="D345" t="s">
        <v>21899</v>
      </c>
      <c r="E345" t="s">
        <v>21899</v>
      </c>
      <c r="F345" t="s">
        <v>21901</v>
      </c>
      <c r="G345" t="s">
        <v>23889</v>
      </c>
      <c r="I345" t="s">
        <v>23813</v>
      </c>
      <c r="K345" t="s">
        <v>24074</v>
      </c>
      <c r="M345" t="s">
        <v>23835</v>
      </c>
      <c r="N345" t="s">
        <v>24757</v>
      </c>
      <c r="U345" t="s">
        <v>23823</v>
      </c>
      <c r="V345">
        <v>60</v>
      </c>
      <c r="W345">
        <v>-24112103</v>
      </c>
      <c r="X345">
        <v>-49417989</v>
      </c>
      <c r="Y345">
        <v>637</v>
      </c>
      <c r="Z345" t="s">
        <v>26002</v>
      </c>
      <c r="AB345" t="s">
        <v>23825</v>
      </c>
      <c r="AD345" t="s">
        <v>1491</v>
      </c>
      <c r="AH345" t="s">
        <v>26003</v>
      </c>
      <c r="AI345" t="s">
        <v>23827</v>
      </c>
      <c r="AJ345" t="s">
        <v>26004</v>
      </c>
      <c r="AL345">
        <f>VALUE(TRIM(FO_Candidato[[#This Row],[1.21 Latitude]]))</f>
        <v>-24112103</v>
      </c>
      <c r="AM345">
        <f>FO_Candidato[[#This Row],[LATITUDE_P1]]/1000000</f>
        <v>-24.112103000000001</v>
      </c>
      <c r="AN345">
        <f>INT(ABS(FO_Candidato[[#This Row],[LATITUDE_P2]]))</f>
        <v>24</v>
      </c>
      <c r="AO345">
        <f>INT((ABS(FO_Candidato[[#This Row],[LATITUDE_P2]])-INT(ABS(FO_Candidato[[#This Row],[LATITUDE_P2]])))*60)</f>
        <v>6</v>
      </c>
      <c r="AP345" s="73">
        <f t="shared" si="10"/>
        <v>43.57</v>
      </c>
      <c r="AQ345" t="str">
        <f>SUBSTITUTE(TEXT(FO_Candidato[[#This Row],[LATITUDE_P5]],"0,00"),",",".")</f>
        <v>43.57</v>
      </c>
      <c r="AR345" t="str">
        <f>FO_Candidato[[#This Row],[LATITUDE_P3]]&amp;"°"&amp;FO_Candidato[[#This Row],[LATITUDE_P4]]&amp;"'"&amp;FO_Candidato[[#This Row],[LATITUDE - P6]]&amp;"""S"</f>
        <v>24°6'43.57"S</v>
      </c>
      <c r="AS345">
        <f>VALUE(TRIM(FO_Candidato[[#This Row],[longitude]]))</f>
        <v>-49417989</v>
      </c>
      <c r="AT345">
        <f>FO_Candidato[[#This Row],[LONGITUDE_P1]]/1000000</f>
        <v>-49.417988999999999</v>
      </c>
      <c r="AU345">
        <f>INT(ABS(FO_Candidato[[#This Row],[LONGITUDE_P2]]))</f>
        <v>49</v>
      </c>
      <c r="AV345">
        <f>INT((ABS(FO_Candidato[[#This Row],[LONGITUDE_P2]])-INT(ABS(FO_Candidato[[#This Row],[LONGITUDE_P2]])))*60)</f>
        <v>25</v>
      </c>
      <c r="AW345" s="73">
        <f t="shared" si="11"/>
        <v>4.76</v>
      </c>
      <c r="AX345" t="str">
        <f>SUBSTITUTE(TEXT(FO_Candidato[[#This Row],[LONGITUDE_P5]],"0,00"),",",".")</f>
        <v>4.76</v>
      </c>
      <c r="AY345" t="str">
        <f>FO_Candidato[[#This Row],[LONGITUDE_P3]]&amp;"°"&amp;FO_Candidato[[#This Row],[LONGITUDE_P4]]&amp;"'"&amp;FO_Candidato[[#This Row],[LONGITUDE - P6]]&amp;"""S"</f>
        <v>49°25'4.76"S</v>
      </c>
    </row>
    <row r="346" spans="1:51" x14ac:dyDescent="0.3">
      <c r="A346" t="s">
        <v>26005</v>
      </c>
      <c r="B346" t="s">
        <v>23809</v>
      </c>
      <c r="C346" t="s">
        <v>21402</v>
      </c>
      <c r="D346" t="s">
        <v>21689</v>
      </c>
      <c r="E346" t="s">
        <v>21689</v>
      </c>
      <c r="F346" t="s">
        <v>21691</v>
      </c>
      <c r="G346" t="s">
        <v>23889</v>
      </c>
      <c r="I346" t="s">
        <v>23813</v>
      </c>
      <c r="K346" t="s">
        <v>24020</v>
      </c>
      <c r="M346" t="s">
        <v>23835</v>
      </c>
      <c r="N346" t="s">
        <v>24757</v>
      </c>
      <c r="U346" t="s">
        <v>23823</v>
      </c>
      <c r="V346">
        <v>50</v>
      </c>
      <c r="W346">
        <v>-25670877</v>
      </c>
      <c r="X346">
        <v>-48514772</v>
      </c>
      <c r="Y346">
        <v>4</v>
      </c>
      <c r="Z346" t="s">
        <v>26006</v>
      </c>
      <c r="AB346" t="s">
        <v>23825</v>
      </c>
      <c r="AD346" t="s">
        <v>1491</v>
      </c>
      <c r="AH346" t="s">
        <v>26007</v>
      </c>
      <c r="AI346" t="s">
        <v>23827</v>
      </c>
      <c r="AJ346" t="s">
        <v>26008</v>
      </c>
      <c r="AK346">
        <v>83255000</v>
      </c>
      <c r="AL346">
        <f>VALUE(TRIM(FO_Candidato[[#This Row],[1.21 Latitude]]))</f>
        <v>-25670877</v>
      </c>
      <c r="AM346">
        <f>FO_Candidato[[#This Row],[LATITUDE_P1]]/1000000</f>
        <v>-25.670877000000001</v>
      </c>
      <c r="AN346">
        <f>INT(ABS(FO_Candidato[[#This Row],[LATITUDE_P2]]))</f>
        <v>25</v>
      </c>
      <c r="AO346">
        <f>INT((ABS(FO_Candidato[[#This Row],[LATITUDE_P2]])-INT(ABS(FO_Candidato[[#This Row],[LATITUDE_P2]])))*60)</f>
        <v>40</v>
      </c>
      <c r="AP346" s="73">
        <f t="shared" si="10"/>
        <v>15.16</v>
      </c>
      <c r="AQ346" t="str">
        <f>SUBSTITUTE(TEXT(FO_Candidato[[#This Row],[LATITUDE_P5]],"0,00"),",",".")</f>
        <v>15.16</v>
      </c>
      <c r="AR346" t="str">
        <f>FO_Candidato[[#This Row],[LATITUDE_P3]]&amp;"°"&amp;FO_Candidato[[#This Row],[LATITUDE_P4]]&amp;"'"&amp;FO_Candidato[[#This Row],[LATITUDE - P6]]&amp;"""S"</f>
        <v>25°40'15.16"S</v>
      </c>
      <c r="AS346">
        <f>VALUE(TRIM(FO_Candidato[[#This Row],[longitude]]))</f>
        <v>-48514772</v>
      </c>
      <c r="AT346">
        <f>FO_Candidato[[#This Row],[LONGITUDE_P1]]/1000000</f>
        <v>-48.514772000000001</v>
      </c>
      <c r="AU346">
        <f>INT(ABS(FO_Candidato[[#This Row],[LONGITUDE_P2]]))</f>
        <v>48</v>
      </c>
      <c r="AV346">
        <f>INT((ABS(FO_Candidato[[#This Row],[LONGITUDE_P2]])-INT(ABS(FO_Candidato[[#This Row],[LONGITUDE_P2]])))*60)</f>
        <v>30</v>
      </c>
      <c r="AW346" s="73">
        <f t="shared" si="11"/>
        <v>53.18</v>
      </c>
      <c r="AX346" t="str">
        <f>SUBSTITUTE(TEXT(FO_Candidato[[#This Row],[LONGITUDE_P5]],"0,00"),",",".")</f>
        <v>53.18</v>
      </c>
      <c r="AY346" t="str">
        <f>FO_Candidato[[#This Row],[LONGITUDE_P3]]&amp;"°"&amp;FO_Candidato[[#This Row],[LONGITUDE_P4]]&amp;"'"&amp;FO_Candidato[[#This Row],[LONGITUDE - P6]]&amp;"""S"</f>
        <v>48°30'53.18"S</v>
      </c>
    </row>
    <row r="347" spans="1:51" x14ac:dyDescent="0.3">
      <c r="A347" t="s">
        <v>26009</v>
      </c>
      <c r="B347" t="s">
        <v>23809</v>
      </c>
      <c r="C347" t="s">
        <v>21402</v>
      </c>
      <c r="D347" t="s">
        <v>21734</v>
      </c>
      <c r="E347" t="s">
        <v>21734</v>
      </c>
      <c r="F347" t="s">
        <v>21736</v>
      </c>
      <c r="G347" t="s">
        <v>23889</v>
      </c>
      <c r="I347" t="s">
        <v>23832</v>
      </c>
      <c r="K347" t="s">
        <v>26010</v>
      </c>
      <c r="M347" t="s">
        <v>23835</v>
      </c>
      <c r="N347" t="s">
        <v>24757</v>
      </c>
      <c r="R347" t="s">
        <v>26011</v>
      </c>
      <c r="U347" t="s">
        <v>23823</v>
      </c>
      <c r="V347">
        <v>60</v>
      </c>
      <c r="W347">
        <v>-25592696</v>
      </c>
      <c r="X347">
        <v>-48881768</v>
      </c>
      <c r="Y347">
        <v>639</v>
      </c>
      <c r="Z347" t="s">
        <v>26012</v>
      </c>
      <c r="AB347" t="s">
        <v>23825</v>
      </c>
      <c r="AD347" t="s">
        <v>1491</v>
      </c>
      <c r="AH347" t="s">
        <v>26013</v>
      </c>
      <c r="AI347" t="s">
        <v>23827</v>
      </c>
      <c r="AJ347" t="s">
        <v>25037</v>
      </c>
      <c r="AL347">
        <f>VALUE(TRIM(FO_Candidato[[#This Row],[1.21 Latitude]]))</f>
        <v>-25592696</v>
      </c>
      <c r="AM347">
        <f>FO_Candidato[[#This Row],[LATITUDE_P1]]/1000000</f>
        <v>-25.592696</v>
      </c>
      <c r="AN347">
        <f>INT(ABS(FO_Candidato[[#This Row],[LATITUDE_P2]]))</f>
        <v>25</v>
      </c>
      <c r="AO347">
        <f>INT((ABS(FO_Candidato[[#This Row],[LATITUDE_P2]])-INT(ABS(FO_Candidato[[#This Row],[LATITUDE_P2]])))*60)</f>
        <v>35</v>
      </c>
      <c r="AP347" s="73">
        <f t="shared" si="10"/>
        <v>33.71</v>
      </c>
      <c r="AQ347" t="str">
        <f>SUBSTITUTE(TEXT(FO_Candidato[[#This Row],[LATITUDE_P5]],"0,00"),",",".")</f>
        <v>33.71</v>
      </c>
      <c r="AR347" t="str">
        <f>FO_Candidato[[#This Row],[LATITUDE_P3]]&amp;"°"&amp;FO_Candidato[[#This Row],[LATITUDE_P4]]&amp;"'"&amp;FO_Candidato[[#This Row],[LATITUDE - P6]]&amp;"""S"</f>
        <v>25°35'33.71"S</v>
      </c>
      <c r="AS347">
        <f>VALUE(TRIM(FO_Candidato[[#This Row],[longitude]]))</f>
        <v>-48881768</v>
      </c>
      <c r="AT347">
        <f>FO_Candidato[[#This Row],[LONGITUDE_P1]]/1000000</f>
        <v>-48.881768000000001</v>
      </c>
      <c r="AU347">
        <f>INT(ABS(FO_Candidato[[#This Row],[LONGITUDE_P2]]))</f>
        <v>48</v>
      </c>
      <c r="AV347">
        <f>INT((ABS(FO_Candidato[[#This Row],[LONGITUDE_P2]])-INT(ABS(FO_Candidato[[#This Row],[LONGITUDE_P2]])))*60)</f>
        <v>52</v>
      </c>
      <c r="AW347" s="73">
        <f t="shared" si="11"/>
        <v>54.36</v>
      </c>
      <c r="AX347" t="str">
        <f>SUBSTITUTE(TEXT(FO_Candidato[[#This Row],[LONGITUDE_P5]],"0,00"),",",".")</f>
        <v>54.36</v>
      </c>
      <c r="AY347" t="str">
        <f>FO_Candidato[[#This Row],[LONGITUDE_P3]]&amp;"°"&amp;FO_Candidato[[#This Row],[LONGITUDE_P4]]&amp;"'"&amp;FO_Candidato[[#This Row],[LONGITUDE - P6]]&amp;"""S"</f>
        <v>48°52'54.36"S</v>
      </c>
    </row>
    <row r="348" spans="1:51" x14ac:dyDescent="0.3">
      <c r="A348" t="s">
        <v>26014</v>
      </c>
      <c r="B348" t="s">
        <v>23809</v>
      </c>
      <c r="C348" t="s">
        <v>21402</v>
      </c>
      <c r="D348" t="s">
        <v>21742</v>
      </c>
      <c r="E348" t="s">
        <v>21742</v>
      </c>
      <c r="F348" t="s">
        <v>21744</v>
      </c>
      <c r="G348" t="s">
        <v>23889</v>
      </c>
      <c r="I348" t="s">
        <v>23813</v>
      </c>
      <c r="K348" t="s">
        <v>26015</v>
      </c>
      <c r="M348" t="s">
        <v>23835</v>
      </c>
      <c r="N348" t="s">
        <v>24757</v>
      </c>
      <c r="R348" t="s">
        <v>26011</v>
      </c>
      <c r="U348" t="s">
        <v>23823</v>
      </c>
      <c r="V348">
        <v>50</v>
      </c>
      <c r="W348">
        <v>-25457857</v>
      </c>
      <c r="X348">
        <v>-48815263</v>
      </c>
      <c r="Y348">
        <v>45</v>
      </c>
      <c r="Z348" t="s">
        <v>26016</v>
      </c>
      <c r="AB348" t="s">
        <v>23825</v>
      </c>
      <c r="AD348" t="s">
        <v>1491</v>
      </c>
      <c r="AH348" t="s">
        <v>26017</v>
      </c>
      <c r="AI348" t="s">
        <v>23827</v>
      </c>
      <c r="AJ348" t="s">
        <v>25037</v>
      </c>
      <c r="AL348">
        <f>VALUE(TRIM(FO_Candidato[[#This Row],[1.21 Latitude]]))</f>
        <v>-25457857</v>
      </c>
      <c r="AM348">
        <f>FO_Candidato[[#This Row],[LATITUDE_P1]]/1000000</f>
        <v>-25.457857000000001</v>
      </c>
      <c r="AN348">
        <f>INT(ABS(FO_Candidato[[#This Row],[LATITUDE_P2]]))</f>
        <v>25</v>
      </c>
      <c r="AO348">
        <f>INT((ABS(FO_Candidato[[#This Row],[LATITUDE_P2]])-INT(ABS(FO_Candidato[[#This Row],[LATITUDE_P2]])))*60)</f>
        <v>27</v>
      </c>
      <c r="AP348" s="73">
        <f t="shared" si="10"/>
        <v>28.29</v>
      </c>
      <c r="AQ348" t="str">
        <f>SUBSTITUTE(TEXT(FO_Candidato[[#This Row],[LATITUDE_P5]],"0,00"),",",".")</f>
        <v>28.29</v>
      </c>
      <c r="AR348" t="str">
        <f>FO_Candidato[[#This Row],[LATITUDE_P3]]&amp;"°"&amp;FO_Candidato[[#This Row],[LATITUDE_P4]]&amp;"'"&amp;FO_Candidato[[#This Row],[LATITUDE - P6]]&amp;"""S"</f>
        <v>25°27'28.29"S</v>
      </c>
      <c r="AS348">
        <f>VALUE(TRIM(FO_Candidato[[#This Row],[longitude]]))</f>
        <v>-48815263</v>
      </c>
      <c r="AT348">
        <f>FO_Candidato[[#This Row],[LONGITUDE_P1]]/1000000</f>
        <v>-48.815263000000002</v>
      </c>
      <c r="AU348">
        <f>INT(ABS(FO_Candidato[[#This Row],[LONGITUDE_P2]]))</f>
        <v>48</v>
      </c>
      <c r="AV348">
        <f>INT((ABS(FO_Candidato[[#This Row],[LONGITUDE_P2]])-INT(ABS(FO_Candidato[[#This Row],[LONGITUDE_P2]])))*60)</f>
        <v>48</v>
      </c>
      <c r="AW348" s="73">
        <f t="shared" si="11"/>
        <v>54.95</v>
      </c>
      <c r="AX348" t="str">
        <f>SUBSTITUTE(TEXT(FO_Candidato[[#This Row],[LONGITUDE_P5]],"0,00"),",",".")</f>
        <v>54.95</v>
      </c>
      <c r="AY348" t="str">
        <f>FO_Candidato[[#This Row],[LONGITUDE_P3]]&amp;"°"&amp;FO_Candidato[[#This Row],[LONGITUDE_P4]]&amp;"'"&amp;FO_Candidato[[#This Row],[LONGITUDE - P6]]&amp;"""S"</f>
        <v>48°48'54.95"S</v>
      </c>
    </row>
    <row r="349" spans="1:51" x14ac:dyDescent="0.3">
      <c r="A349" t="s">
        <v>26018</v>
      </c>
      <c r="B349" t="s">
        <v>23809</v>
      </c>
      <c r="C349" t="s">
        <v>127</v>
      </c>
      <c r="D349" t="s">
        <v>26019</v>
      </c>
      <c r="E349" t="s">
        <v>26019</v>
      </c>
      <c r="F349" t="s">
        <v>26020</v>
      </c>
      <c r="G349" t="s">
        <v>23812</v>
      </c>
      <c r="I349" t="s">
        <v>23832</v>
      </c>
      <c r="J349" t="s">
        <v>24256</v>
      </c>
      <c r="K349" t="s">
        <v>23943</v>
      </c>
      <c r="L349" t="s">
        <v>148</v>
      </c>
      <c r="M349" t="s">
        <v>23835</v>
      </c>
      <c r="N349" t="s">
        <v>26021</v>
      </c>
      <c r="O349" t="s">
        <v>26022</v>
      </c>
      <c r="P349" t="s">
        <v>26023</v>
      </c>
      <c r="Q349" t="s">
        <v>24957</v>
      </c>
      <c r="R349" t="s">
        <v>26024</v>
      </c>
      <c r="S349" t="s">
        <v>23820</v>
      </c>
      <c r="T349" t="s">
        <v>26023</v>
      </c>
      <c r="U349" t="s">
        <v>23823</v>
      </c>
      <c r="V349">
        <v>40</v>
      </c>
      <c r="W349">
        <v>-15820958</v>
      </c>
      <c r="X349">
        <v>-55415236</v>
      </c>
      <c r="Y349">
        <v>789</v>
      </c>
      <c r="Z349" t="s">
        <v>23948</v>
      </c>
      <c r="AA349" t="s">
        <v>107</v>
      </c>
      <c r="AB349" t="s">
        <v>23825</v>
      </c>
      <c r="AC349">
        <v>0</v>
      </c>
      <c r="AD349" t="s">
        <v>1491</v>
      </c>
      <c r="AE349" t="s">
        <v>1532</v>
      </c>
      <c r="AF349" t="s">
        <v>148</v>
      </c>
      <c r="AG349" t="s">
        <v>148</v>
      </c>
      <c r="AH349" t="s">
        <v>26022</v>
      </c>
      <c r="AI349" t="s">
        <v>23841</v>
      </c>
      <c r="AJ349" t="s">
        <v>26025</v>
      </c>
      <c r="AK349">
        <v>78106000</v>
      </c>
      <c r="AL349">
        <f>VALUE(TRIM(FO_Candidato[[#This Row],[1.21 Latitude]]))</f>
        <v>-15820958</v>
      </c>
      <c r="AM349">
        <f>FO_Candidato[[#This Row],[LATITUDE_P1]]/1000000</f>
        <v>-15.820957999999999</v>
      </c>
      <c r="AN349">
        <f>INT(ABS(FO_Candidato[[#This Row],[LATITUDE_P2]]))</f>
        <v>15</v>
      </c>
      <c r="AO349">
        <f>INT((ABS(FO_Candidato[[#This Row],[LATITUDE_P2]])-INT(ABS(FO_Candidato[[#This Row],[LATITUDE_P2]])))*60)</f>
        <v>49</v>
      </c>
      <c r="AP349" s="73">
        <f t="shared" si="10"/>
        <v>15.45</v>
      </c>
      <c r="AQ349" t="str">
        <f>SUBSTITUTE(TEXT(FO_Candidato[[#This Row],[LATITUDE_P5]],"0,00"),",",".")</f>
        <v>15.45</v>
      </c>
      <c r="AR349" t="str">
        <f>FO_Candidato[[#This Row],[LATITUDE_P3]]&amp;"°"&amp;FO_Candidato[[#This Row],[LATITUDE_P4]]&amp;"'"&amp;FO_Candidato[[#This Row],[LATITUDE - P6]]&amp;"""S"</f>
        <v>15°49'15.45"S</v>
      </c>
      <c r="AS349">
        <f>VALUE(TRIM(FO_Candidato[[#This Row],[longitude]]))</f>
        <v>-55415236</v>
      </c>
      <c r="AT349">
        <f>FO_Candidato[[#This Row],[LONGITUDE_P1]]/1000000</f>
        <v>-55.415236</v>
      </c>
      <c r="AU349">
        <f>INT(ABS(FO_Candidato[[#This Row],[LONGITUDE_P2]]))</f>
        <v>55</v>
      </c>
      <c r="AV349">
        <f>INT((ABS(FO_Candidato[[#This Row],[LONGITUDE_P2]])-INT(ABS(FO_Candidato[[#This Row],[LONGITUDE_P2]])))*60)</f>
        <v>24</v>
      </c>
      <c r="AW349" s="73">
        <f t="shared" si="11"/>
        <v>54.85</v>
      </c>
      <c r="AX349" t="str">
        <f>SUBSTITUTE(TEXT(FO_Candidato[[#This Row],[LONGITUDE_P5]],"0,00"),",",".")</f>
        <v>54.85</v>
      </c>
      <c r="AY349" t="str">
        <f>FO_Candidato[[#This Row],[LONGITUDE_P3]]&amp;"°"&amp;FO_Candidato[[#This Row],[LONGITUDE_P4]]&amp;"'"&amp;FO_Candidato[[#This Row],[LONGITUDE - P6]]&amp;"""S"</f>
        <v>55°24'54.85"S</v>
      </c>
    </row>
    <row r="350" spans="1:51" x14ac:dyDescent="0.3">
      <c r="A350" t="s">
        <v>26026</v>
      </c>
      <c r="B350" t="s">
        <v>23809</v>
      </c>
      <c r="C350" t="s">
        <v>21402</v>
      </c>
      <c r="D350" t="s">
        <v>21838</v>
      </c>
      <c r="E350" t="s">
        <v>21838</v>
      </c>
      <c r="F350" t="s">
        <v>21840</v>
      </c>
      <c r="G350" t="s">
        <v>23889</v>
      </c>
      <c r="I350" t="s">
        <v>23832</v>
      </c>
      <c r="K350" t="s">
        <v>24020</v>
      </c>
      <c r="M350" t="s">
        <v>23835</v>
      </c>
      <c r="R350" t="s">
        <v>24757</v>
      </c>
      <c r="U350" t="s">
        <v>23823</v>
      </c>
      <c r="V350">
        <v>70</v>
      </c>
      <c r="W350">
        <v>-24373782</v>
      </c>
      <c r="X350">
        <v>-4984342</v>
      </c>
      <c r="Y350">
        <v>1145</v>
      </c>
      <c r="Z350" t="s">
        <v>26027</v>
      </c>
      <c r="AB350" t="s">
        <v>23825</v>
      </c>
      <c r="AD350" t="s">
        <v>1491</v>
      </c>
      <c r="AH350" t="s">
        <v>26028</v>
      </c>
      <c r="AI350" t="s">
        <v>23827</v>
      </c>
      <c r="AJ350" t="s">
        <v>25057</v>
      </c>
      <c r="AL350">
        <f>VALUE(TRIM(FO_Candidato[[#This Row],[1.21 Latitude]]))</f>
        <v>-24373782</v>
      </c>
      <c r="AM350">
        <f>FO_Candidato[[#This Row],[LATITUDE_P1]]/1000000</f>
        <v>-24.373781999999999</v>
      </c>
      <c r="AN350">
        <f>INT(ABS(FO_Candidato[[#This Row],[LATITUDE_P2]]))</f>
        <v>24</v>
      </c>
      <c r="AO350">
        <f>INT((ABS(FO_Candidato[[#This Row],[LATITUDE_P2]])-INT(ABS(FO_Candidato[[#This Row],[LATITUDE_P2]])))*60)</f>
        <v>22</v>
      </c>
      <c r="AP350" s="73">
        <f t="shared" si="10"/>
        <v>25.62</v>
      </c>
      <c r="AQ350" t="str">
        <f>SUBSTITUTE(TEXT(FO_Candidato[[#This Row],[LATITUDE_P5]],"0,00"),",",".")</f>
        <v>25.62</v>
      </c>
      <c r="AR350" t="str">
        <f>FO_Candidato[[#This Row],[LATITUDE_P3]]&amp;"°"&amp;FO_Candidato[[#This Row],[LATITUDE_P4]]&amp;"'"&amp;FO_Candidato[[#This Row],[LATITUDE - P6]]&amp;"""S"</f>
        <v>24°22'25.62"S</v>
      </c>
      <c r="AS350">
        <f>VALUE(TRIM(FO_Candidato[[#This Row],[longitude]]))</f>
        <v>-4984342</v>
      </c>
      <c r="AT350">
        <f>FO_Candidato[[#This Row],[LONGITUDE_P1]]/1000000</f>
        <v>-4.9843419999999998</v>
      </c>
      <c r="AU350">
        <f>INT(ABS(FO_Candidato[[#This Row],[LONGITUDE_P2]]))</f>
        <v>4</v>
      </c>
      <c r="AV350">
        <f>INT((ABS(FO_Candidato[[#This Row],[LONGITUDE_P2]])-INT(ABS(FO_Candidato[[#This Row],[LONGITUDE_P2]])))*60)</f>
        <v>59</v>
      </c>
      <c r="AW350" s="73">
        <f t="shared" si="11"/>
        <v>3.63</v>
      </c>
      <c r="AX350" t="str">
        <f>SUBSTITUTE(TEXT(FO_Candidato[[#This Row],[LONGITUDE_P5]],"0,00"),",",".")</f>
        <v>3.63</v>
      </c>
      <c r="AY350" t="str">
        <f>FO_Candidato[[#This Row],[LONGITUDE_P3]]&amp;"°"&amp;FO_Candidato[[#This Row],[LONGITUDE_P4]]&amp;"'"&amp;FO_Candidato[[#This Row],[LONGITUDE - P6]]&amp;"""S"</f>
        <v>4°59'3.63"S</v>
      </c>
    </row>
    <row r="351" spans="1:51" x14ac:dyDescent="0.3">
      <c r="A351" t="s">
        <v>26029</v>
      </c>
      <c r="B351" t="s">
        <v>23809</v>
      </c>
      <c r="C351" t="s">
        <v>21402</v>
      </c>
      <c r="D351" t="s">
        <v>21821</v>
      </c>
      <c r="E351" t="s">
        <v>21821</v>
      </c>
      <c r="F351" t="s">
        <v>21823</v>
      </c>
      <c r="G351" t="s">
        <v>23889</v>
      </c>
      <c r="I351" t="s">
        <v>23832</v>
      </c>
      <c r="K351" t="s">
        <v>24020</v>
      </c>
      <c r="M351" t="s">
        <v>23835</v>
      </c>
      <c r="R351" t="s">
        <v>24757</v>
      </c>
      <c r="U351" t="s">
        <v>23823</v>
      </c>
      <c r="V351">
        <v>50</v>
      </c>
      <c r="W351">
        <v>-24201209</v>
      </c>
      <c r="X351">
        <v>-49629513</v>
      </c>
      <c r="Y351">
        <v>829</v>
      </c>
      <c r="Z351" t="s">
        <v>26030</v>
      </c>
      <c r="AB351" t="s">
        <v>23825</v>
      </c>
      <c r="AD351" t="s">
        <v>1491</v>
      </c>
      <c r="AH351" t="s">
        <v>26031</v>
      </c>
      <c r="AI351" t="s">
        <v>23827</v>
      </c>
      <c r="AJ351" t="s">
        <v>25057</v>
      </c>
      <c r="AL351">
        <f>VALUE(TRIM(FO_Candidato[[#This Row],[1.21 Latitude]]))</f>
        <v>-24201209</v>
      </c>
      <c r="AM351">
        <f>FO_Candidato[[#This Row],[LATITUDE_P1]]/1000000</f>
        <v>-24.201208999999999</v>
      </c>
      <c r="AN351">
        <f>INT(ABS(FO_Candidato[[#This Row],[LATITUDE_P2]]))</f>
        <v>24</v>
      </c>
      <c r="AO351">
        <f>INT((ABS(FO_Candidato[[#This Row],[LATITUDE_P2]])-INT(ABS(FO_Candidato[[#This Row],[LATITUDE_P2]])))*60)</f>
        <v>12</v>
      </c>
      <c r="AP351" s="73">
        <f t="shared" si="10"/>
        <v>4.3499999999999996</v>
      </c>
      <c r="AQ351" t="str">
        <f>SUBSTITUTE(TEXT(FO_Candidato[[#This Row],[LATITUDE_P5]],"0,00"),",",".")</f>
        <v>4.35</v>
      </c>
      <c r="AR351" t="str">
        <f>FO_Candidato[[#This Row],[LATITUDE_P3]]&amp;"°"&amp;FO_Candidato[[#This Row],[LATITUDE_P4]]&amp;"'"&amp;FO_Candidato[[#This Row],[LATITUDE - P6]]&amp;"""S"</f>
        <v>24°12'4.35"S</v>
      </c>
      <c r="AS351">
        <f>VALUE(TRIM(FO_Candidato[[#This Row],[longitude]]))</f>
        <v>-49629513</v>
      </c>
      <c r="AT351">
        <f>FO_Candidato[[#This Row],[LONGITUDE_P1]]/1000000</f>
        <v>-49.629513000000003</v>
      </c>
      <c r="AU351">
        <f>INT(ABS(FO_Candidato[[#This Row],[LONGITUDE_P2]]))</f>
        <v>49</v>
      </c>
      <c r="AV351">
        <f>INT((ABS(FO_Candidato[[#This Row],[LONGITUDE_P2]])-INT(ABS(FO_Candidato[[#This Row],[LONGITUDE_P2]])))*60)</f>
        <v>37</v>
      </c>
      <c r="AW351" s="73">
        <f t="shared" si="11"/>
        <v>46.25</v>
      </c>
      <c r="AX351" t="str">
        <f>SUBSTITUTE(TEXT(FO_Candidato[[#This Row],[LONGITUDE_P5]],"0,00"),",",".")</f>
        <v>46.25</v>
      </c>
      <c r="AY351" t="str">
        <f>FO_Candidato[[#This Row],[LONGITUDE_P3]]&amp;"°"&amp;FO_Candidato[[#This Row],[LONGITUDE_P4]]&amp;"'"&amp;FO_Candidato[[#This Row],[LONGITUDE - P6]]&amp;"""S"</f>
        <v>49°37'46.25"S</v>
      </c>
    </row>
    <row r="352" spans="1:51" x14ac:dyDescent="0.3">
      <c r="A352" t="s">
        <v>26032</v>
      </c>
      <c r="B352" t="s">
        <v>23809</v>
      </c>
      <c r="C352" t="s">
        <v>21402</v>
      </c>
      <c r="D352" t="s">
        <v>21847</v>
      </c>
      <c r="E352" t="s">
        <v>21847</v>
      </c>
      <c r="F352" t="s">
        <v>21849</v>
      </c>
      <c r="G352" t="s">
        <v>23889</v>
      </c>
      <c r="I352" t="s">
        <v>23832</v>
      </c>
      <c r="K352" t="s">
        <v>26033</v>
      </c>
      <c r="M352" t="s">
        <v>23835</v>
      </c>
      <c r="N352" t="s">
        <v>24757</v>
      </c>
      <c r="U352" t="s">
        <v>23823</v>
      </c>
      <c r="V352">
        <v>70</v>
      </c>
      <c r="W352">
        <v>-24160538</v>
      </c>
      <c r="X352">
        <v>-49576456</v>
      </c>
      <c r="Y352">
        <v>961</v>
      </c>
      <c r="Z352" t="s">
        <v>26034</v>
      </c>
      <c r="AB352" t="s">
        <v>23825</v>
      </c>
      <c r="AD352" t="s">
        <v>1491</v>
      </c>
      <c r="AH352" t="s">
        <v>26035</v>
      </c>
      <c r="AI352" t="s">
        <v>23827</v>
      </c>
      <c r="AJ352" t="s">
        <v>25730</v>
      </c>
      <c r="AK352">
        <v>84220000</v>
      </c>
      <c r="AL352">
        <f>VALUE(TRIM(FO_Candidato[[#This Row],[1.21 Latitude]]))</f>
        <v>-24160538</v>
      </c>
      <c r="AM352">
        <f>FO_Candidato[[#This Row],[LATITUDE_P1]]/1000000</f>
        <v>-24.160537999999999</v>
      </c>
      <c r="AN352">
        <f>INT(ABS(FO_Candidato[[#This Row],[LATITUDE_P2]]))</f>
        <v>24</v>
      </c>
      <c r="AO352">
        <f>INT((ABS(FO_Candidato[[#This Row],[LATITUDE_P2]])-INT(ABS(FO_Candidato[[#This Row],[LATITUDE_P2]])))*60)</f>
        <v>9</v>
      </c>
      <c r="AP352" s="73">
        <f t="shared" si="10"/>
        <v>37.94</v>
      </c>
      <c r="AQ352" t="str">
        <f>SUBSTITUTE(TEXT(FO_Candidato[[#This Row],[LATITUDE_P5]],"0,00"),",",".")</f>
        <v>37.94</v>
      </c>
      <c r="AR352" t="str">
        <f>FO_Candidato[[#This Row],[LATITUDE_P3]]&amp;"°"&amp;FO_Candidato[[#This Row],[LATITUDE_P4]]&amp;"'"&amp;FO_Candidato[[#This Row],[LATITUDE - P6]]&amp;"""S"</f>
        <v>24°9'37.94"S</v>
      </c>
      <c r="AS352">
        <f>VALUE(TRIM(FO_Candidato[[#This Row],[longitude]]))</f>
        <v>-49576456</v>
      </c>
      <c r="AT352">
        <f>FO_Candidato[[#This Row],[LONGITUDE_P1]]/1000000</f>
        <v>-49.576456</v>
      </c>
      <c r="AU352">
        <f>INT(ABS(FO_Candidato[[#This Row],[LONGITUDE_P2]]))</f>
        <v>49</v>
      </c>
      <c r="AV352">
        <f>INT((ABS(FO_Candidato[[#This Row],[LONGITUDE_P2]])-INT(ABS(FO_Candidato[[#This Row],[LONGITUDE_P2]])))*60)</f>
        <v>34</v>
      </c>
      <c r="AW352" s="73">
        <f t="shared" si="11"/>
        <v>35.24</v>
      </c>
      <c r="AX352" t="str">
        <f>SUBSTITUTE(TEXT(FO_Candidato[[#This Row],[LONGITUDE_P5]],"0,00"),",",".")</f>
        <v>35.24</v>
      </c>
      <c r="AY352" t="str">
        <f>FO_Candidato[[#This Row],[LONGITUDE_P3]]&amp;"°"&amp;FO_Candidato[[#This Row],[LONGITUDE_P4]]&amp;"'"&amp;FO_Candidato[[#This Row],[LONGITUDE - P6]]&amp;"""S"</f>
        <v>49°34'35.24"S</v>
      </c>
    </row>
    <row r="353" spans="1:51" x14ac:dyDescent="0.3">
      <c r="A353" t="s">
        <v>26036</v>
      </c>
      <c r="B353" t="s">
        <v>23809</v>
      </c>
      <c r="C353" t="s">
        <v>21402</v>
      </c>
      <c r="D353" t="s">
        <v>21950</v>
      </c>
      <c r="E353" t="s">
        <v>21950</v>
      </c>
      <c r="F353" t="s">
        <v>21952</v>
      </c>
      <c r="G353" t="s">
        <v>23889</v>
      </c>
      <c r="I353" t="s">
        <v>23813</v>
      </c>
      <c r="K353" t="s">
        <v>26037</v>
      </c>
      <c r="M353" t="s">
        <v>23835</v>
      </c>
      <c r="N353" t="s">
        <v>24757</v>
      </c>
      <c r="U353" t="s">
        <v>23823</v>
      </c>
      <c r="V353">
        <v>60</v>
      </c>
      <c r="W353">
        <v>-24725315</v>
      </c>
      <c r="X353">
        <v>-49986576</v>
      </c>
      <c r="Y353">
        <v>1038</v>
      </c>
      <c r="Z353" t="s">
        <v>26038</v>
      </c>
      <c r="AB353" t="s">
        <v>23825</v>
      </c>
      <c r="AD353" t="s">
        <v>1491</v>
      </c>
      <c r="AH353" t="s">
        <v>26039</v>
      </c>
      <c r="AI353" t="s">
        <v>23827</v>
      </c>
      <c r="AJ353" t="s">
        <v>26040</v>
      </c>
      <c r="AL353">
        <f>VALUE(TRIM(FO_Candidato[[#This Row],[1.21 Latitude]]))</f>
        <v>-24725315</v>
      </c>
      <c r="AM353">
        <f>FO_Candidato[[#This Row],[LATITUDE_P1]]/1000000</f>
        <v>-24.725314999999998</v>
      </c>
      <c r="AN353">
        <f>INT(ABS(FO_Candidato[[#This Row],[LATITUDE_P2]]))</f>
        <v>24</v>
      </c>
      <c r="AO353">
        <f>INT((ABS(FO_Candidato[[#This Row],[LATITUDE_P2]])-INT(ABS(FO_Candidato[[#This Row],[LATITUDE_P2]])))*60)</f>
        <v>43</v>
      </c>
      <c r="AP353" s="73">
        <f t="shared" si="10"/>
        <v>31.13</v>
      </c>
      <c r="AQ353" t="str">
        <f>SUBSTITUTE(TEXT(FO_Candidato[[#This Row],[LATITUDE_P5]],"0,00"),",",".")</f>
        <v>31.13</v>
      </c>
      <c r="AR353" t="str">
        <f>FO_Candidato[[#This Row],[LATITUDE_P3]]&amp;"°"&amp;FO_Candidato[[#This Row],[LATITUDE_P4]]&amp;"'"&amp;FO_Candidato[[#This Row],[LATITUDE - P6]]&amp;"""S"</f>
        <v>24°43'31.13"S</v>
      </c>
      <c r="AS353">
        <f>VALUE(TRIM(FO_Candidato[[#This Row],[longitude]]))</f>
        <v>-49986576</v>
      </c>
      <c r="AT353">
        <f>FO_Candidato[[#This Row],[LONGITUDE_P1]]/1000000</f>
        <v>-49.986575999999999</v>
      </c>
      <c r="AU353">
        <f>INT(ABS(FO_Candidato[[#This Row],[LONGITUDE_P2]]))</f>
        <v>49</v>
      </c>
      <c r="AV353">
        <f>INT((ABS(FO_Candidato[[#This Row],[LONGITUDE_P2]])-INT(ABS(FO_Candidato[[#This Row],[LONGITUDE_P2]])))*60)</f>
        <v>59</v>
      </c>
      <c r="AW353" s="73">
        <f t="shared" si="11"/>
        <v>11.67</v>
      </c>
      <c r="AX353" t="str">
        <f>SUBSTITUTE(TEXT(FO_Candidato[[#This Row],[LONGITUDE_P5]],"0,00"),",",".")</f>
        <v>11.67</v>
      </c>
      <c r="AY353" t="str">
        <f>FO_Candidato[[#This Row],[LONGITUDE_P3]]&amp;"°"&amp;FO_Candidato[[#This Row],[LONGITUDE_P4]]&amp;"'"&amp;FO_Candidato[[#This Row],[LONGITUDE - P6]]&amp;"""S"</f>
        <v>49°59'11.67"S</v>
      </c>
    </row>
    <row r="354" spans="1:51" x14ac:dyDescent="0.3">
      <c r="A354" t="s">
        <v>26041</v>
      </c>
      <c r="B354" t="s">
        <v>23809</v>
      </c>
      <c r="C354" t="s">
        <v>21402</v>
      </c>
      <c r="D354" t="s">
        <v>21725</v>
      </c>
      <c r="E354" t="s">
        <v>21725</v>
      </c>
      <c r="F354" t="s">
        <v>21727</v>
      </c>
      <c r="G354" t="s">
        <v>23889</v>
      </c>
      <c r="I354" t="s">
        <v>23813</v>
      </c>
      <c r="K354" t="s">
        <v>26042</v>
      </c>
      <c r="M354" t="s">
        <v>23835</v>
      </c>
      <c r="N354" t="s">
        <v>24757</v>
      </c>
      <c r="U354" t="s">
        <v>23823</v>
      </c>
      <c r="V354">
        <v>60</v>
      </c>
      <c r="W354">
        <v>-25546638</v>
      </c>
      <c r="X354">
        <v>-48791089</v>
      </c>
      <c r="Y354">
        <v>18</v>
      </c>
      <c r="Z354" t="s">
        <v>26043</v>
      </c>
      <c r="AB354" t="s">
        <v>23825</v>
      </c>
      <c r="AD354" t="s">
        <v>1491</v>
      </c>
      <c r="AH354" t="s">
        <v>26044</v>
      </c>
      <c r="AI354" t="s">
        <v>23827</v>
      </c>
      <c r="AJ354" t="s">
        <v>24535</v>
      </c>
      <c r="AK354">
        <v>83350000</v>
      </c>
      <c r="AL354">
        <f>VALUE(TRIM(FO_Candidato[[#This Row],[1.21 Latitude]]))</f>
        <v>-25546638</v>
      </c>
      <c r="AM354">
        <f>FO_Candidato[[#This Row],[LATITUDE_P1]]/1000000</f>
        <v>-25.546638000000002</v>
      </c>
      <c r="AN354">
        <f>INT(ABS(FO_Candidato[[#This Row],[LATITUDE_P2]]))</f>
        <v>25</v>
      </c>
      <c r="AO354">
        <f>INT((ABS(FO_Candidato[[#This Row],[LATITUDE_P2]])-INT(ABS(FO_Candidato[[#This Row],[LATITUDE_P2]])))*60)</f>
        <v>32</v>
      </c>
      <c r="AP354" s="73">
        <f t="shared" si="10"/>
        <v>47.9</v>
      </c>
      <c r="AQ354" t="str">
        <f>SUBSTITUTE(TEXT(FO_Candidato[[#This Row],[LATITUDE_P5]],"0,00"),",",".")</f>
        <v>47.90</v>
      </c>
      <c r="AR354" t="str">
        <f>FO_Candidato[[#This Row],[LATITUDE_P3]]&amp;"°"&amp;FO_Candidato[[#This Row],[LATITUDE_P4]]&amp;"'"&amp;FO_Candidato[[#This Row],[LATITUDE - P6]]&amp;"""S"</f>
        <v>25°32'47.90"S</v>
      </c>
      <c r="AS354">
        <f>VALUE(TRIM(FO_Candidato[[#This Row],[longitude]]))</f>
        <v>-48791089</v>
      </c>
      <c r="AT354">
        <f>FO_Candidato[[#This Row],[LONGITUDE_P1]]/1000000</f>
        <v>-48.791088999999999</v>
      </c>
      <c r="AU354">
        <f>INT(ABS(FO_Candidato[[#This Row],[LONGITUDE_P2]]))</f>
        <v>48</v>
      </c>
      <c r="AV354">
        <f>INT((ABS(FO_Candidato[[#This Row],[LONGITUDE_P2]])-INT(ABS(FO_Candidato[[#This Row],[LONGITUDE_P2]])))*60)</f>
        <v>47</v>
      </c>
      <c r="AW354" s="73">
        <f t="shared" si="11"/>
        <v>27.92</v>
      </c>
      <c r="AX354" t="str">
        <f>SUBSTITUTE(TEXT(FO_Candidato[[#This Row],[LONGITUDE_P5]],"0,00"),",",".")</f>
        <v>27.92</v>
      </c>
      <c r="AY354" t="str">
        <f>FO_Candidato[[#This Row],[LONGITUDE_P3]]&amp;"°"&amp;FO_Candidato[[#This Row],[LONGITUDE_P4]]&amp;"'"&amp;FO_Candidato[[#This Row],[LONGITUDE - P6]]&amp;"""S"</f>
        <v>48°47'27.92"S</v>
      </c>
    </row>
    <row r="355" spans="1:51" x14ac:dyDescent="0.3">
      <c r="A355" t="s">
        <v>26045</v>
      </c>
      <c r="B355" t="s">
        <v>23809</v>
      </c>
      <c r="C355" t="s">
        <v>21402</v>
      </c>
      <c r="D355" t="s">
        <v>21872</v>
      </c>
      <c r="E355" t="s">
        <v>21872</v>
      </c>
      <c r="F355" t="s">
        <v>21874</v>
      </c>
      <c r="G355" t="s">
        <v>23889</v>
      </c>
      <c r="I355" t="s">
        <v>23832</v>
      </c>
      <c r="K355" t="s">
        <v>24020</v>
      </c>
      <c r="M355" t="s">
        <v>23835</v>
      </c>
      <c r="R355" t="s">
        <v>24757</v>
      </c>
      <c r="U355" t="s">
        <v>23823</v>
      </c>
      <c r="V355">
        <v>60</v>
      </c>
      <c r="W355">
        <v>-24642076</v>
      </c>
      <c r="X355">
        <v>-4996736</v>
      </c>
      <c r="Y355">
        <v>1007</v>
      </c>
      <c r="Z355" t="s">
        <v>26046</v>
      </c>
      <c r="AB355" t="s">
        <v>23825</v>
      </c>
      <c r="AD355" t="s">
        <v>1491</v>
      </c>
      <c r="AH355" t="s">
        <v>26047</v>
      </c>
      <c r="AI355" t="s">
        <v>23827</v>
      </c>
      <c r="AJ355" t="s">
        <v>26040</v>
      </c>
      <c r="AL355">
        <f>VALUE(TRIM(FO_Candidato[[#This Row],[1.21 Latitude]]))</f>
        <v>-24642076</v>
      </c>
      <c r="AM355">
        <f>FO_Candidato[[#This Row],[LATITUDE_P1]]/1000000</f>
        <v>-24.642075999999999</v>
      </c>
      <c r="AN355">
        <f>INT(ABS(FO_Candidato[[#This Row],[LATITUDE_P2]]))</f>
        <v>24</v>
      </c>
      <c r="AO355">
        <f>INT((ABS(FO_Candidato[[#This Row],[LATITUDE_P2]])-INT(ABS(FO_Candidato[[#This Row],[LATITUDE_P2]])))*60)</f>
        <v>38</v>
      </c>
      <c r="AP355" s="73">
        <f t="shared" si="10"/>
        <v>31.47</v>
      </c>
      <c r="AQ355" t="str">
        <f>SUBSTITUTE(TEXT(FO_Candidato[[#This Row],[LATITUDE_P5]],"0,00"),",",".")</f>
        <v>31.47</v>
      </c>
      <c r="AR355" t="str">
        <f>FO_Candidato[[#This Row],[LATITUDE_P3]]&amp;"°"&amp;FO_Candidato[[#This Row],[LATITUDE_P4]]&amp;"'"&amp;FO_Candidato[[#This Row],[LATITUDE - P6]]&amp;"""S"</f>
        <v>24°38'31.47"S</v>
      </c>
      <c r="AS355">
        <f>VALUE(TRIM(FO_Candidato[[#This Row],[longitude]]))</f>
        <v>-4996736</v>
      </c>
      <c r="AT355">
        <f>FO_Candidato[[#This Row],[LONGITUDE_P1]]/1000000</f>
        <v>-4.9967360000000003</v>
      </c>
      <c r="AU355">
        <f>INT(ABS(FO_Candidato[[#This Row],[LONGITUDE_P2]]))</f>
        <v>4</v>
      </c>
      <c r="AV355">
        <f>INT((ABS(FO_Candidato[[#This Row],[LONGITUDE_P2]])-INT(ABS(FO_Candidato[[#This Row],[LONGITUDE_P2]])))*60)</f>
        <v>59</v>
      </c>
      <c r="AW355" s="73">
        <f t="shared" si="11"/>
        <v>48.25</v>
      </c>
      <c r="AX355" t="str">
        <f>SUBSTITUTE(TEXT(FO_Candidato[[#This Row],[LONGITUDE_P5]],"0,00"),",",".")</f>
        <v>48.25</v>
      </c>
      <c r="AY355" t="str">
        <f>FO_Candidato[[#This Row],[LONGITUDE_P3]]&amp;"°"&amp;FO_Candidato[[#This Row],[LONGITUDE_P4]]&amp;"'"&amp;FO_Candidato[[#This Row],[LONGITUDE - P6]]&amp;"""S"</f>
        <v>4°59'48.25"S</v>
      </c>
    </row>
    <row r="356" spans="1:51" x14ac:dyDescent="0.3">
      <c r="A356" t="s">
        <v>26048</v>
      </c>
      <c r="B356" t="s">
        <v>23809</v>
      </c>
      <c r="C356" t="s">
        <v>21402</v>
      </c>
      <c r="D356" t="s">
        <v>21941</v>
      </c>
      <c r="E356" t="s">
        <v>21941</v>
      </c>
      <c r="F356" t="s">
        <v>21943</v>
      </c>
      <c r="G356" t="s">
        <v>23889</v>
      </c>
      <c r="I356" t="s">
        <v>23832</v>
      </c>
      <c r="K356" t="s">
        <v>24020</v>
      </c>
      <c r="M356" t="s">
        <v>23835</v>
      </c>
      <c r="R356" t="s">
        <v>24757</v>
      </c>
      <c r="U356" t="s">
        <v>23823</v>
      </c>
      <c r="V356">
        <v>60</v>
      </c>
      <c r="W356">
        <v>-25574596</v>
      </c>
      <c r="X356">
        <v>-48983234</v>
      </c>
      <c r="Y356">
        <v>932</v>
      </c>
      <c r="Z356" t="s">
        <v>26049</v>
      </c>
      <c r="AB356" t="s">
        <v>23825</v>
      </c>
      <c r="AD356" t="s">
        <v>1491</v>
      </c>
      <c r="AH356" t="s">
        <v>26050</v>
      </c>
      <c r="AI356" t="s">
        <v>23827</v>
      </c>
      <c r="AJ356" t="s">
        <v>26051</v>
      </c>
      <c r="AL356">
        <f>VALUE(TRIM(FO_Candidato[[#This Row],[1.21 Latitude]]))</f>
        <v>-25574596</v>
      </c>
      <c r="AM356">
        <f>FO_Candidato[[#This Row],[LATITUDE_P1]]/1000000</f>
        <v>-25.574596</v>
      </c>
      <c r="AN356">
        <f>INT(ABS(FO_Candidato[[#This Row],[LATITUDE_P2]]))</f>
        <v>25</v>
      </c>
      <c r="AO356">
        <f>INT((ABS(FO_Candidato[[#This Row],[LATITUDE_P2]])-INT(ABS(FO_Candidato[[#This Row],[LATITUDE_P2]])))*60)</f>
        <v>34</v>
      </c>
      <c r="AP356" s="73">
        <f t="shared" si="10"/>
        <v>28.55</v>
      </c>
      <c r="AQ356" t="str">
        <f>SUBSTITUTE(TEXT(FO_Candidato[[#This Row],[LATITUDE_P5]],"0,00"),",",".")</f>
        <v>28.55</v>
      </c>
      <c r="AR356" t="str">
        <f>FO_Candidato[[#This Row],[LATITUDE_P3]]&amp;"°"&amp;FO_Candidato[[#This Row],[LATITUDE_P4]]&amp;"'"&amp;FO_Candidato[[#This Row],[LATITUDE - P6]]&amp;"""S"</f>
        <v>25°34'28.55"S</v>
      </c>
      <c r="AS356">
        <f>VALUE(TRIM(FO_Candidato[[#This Row],[longitude]]))</f>
        <v>-48983234</v>
      </c>
      <c r="AT356">
        <f>FO_Candidato[[#This Row],[LONGITUDE_P1]]/1000000</f>
        <v>-48.983234000000003</v>
      </c>
      <c r="AU356">
        <f>INT(ABS(FO_Candidato[[#This Row],[LONGITUDE_P2]]))</f>
        <v>48</v>
      </c>
      <c r="AV356">
        <f>INT((ABS(FO_Candidato[[#This Row],[LONGITUDE_P2]])-INT(ABS(FO_Candidato[[#This Row],[LONGITUDE_P2]])))*60)</f>
        <v>58</v>
      </c>
      <c r="AW356" s="73">
        <f t="shared" si="11"/>
        <v>59.64</v>
      </c>
      <c r="AX356" t="str">
        <f>SUBSTITUTE(TEXT(FO_Candidato[[#This Row],[LONGITUDE_P5]],"0,00"),",",".")</f>
        <v>59.64</v>
      </c>
      <c r="AY356" t="str">
        <f>FO_Candidato[[#This Row],[LONGITUDE_P3]]&amp;"°"&amp;FO_Candidato[[#This Row],[LONGITUDE_P4]]&amp;"'"&amp;FO_Candidato[[#This Row],[LONGITUDE - P6]]&amp;"""S"</f>
        <v>48°58'59.64"S</v>
      </c>
    </row>
    <row r="357" spans="1:51" x14ac:dyDescent="0.3">
      <c r="A357" t="s">
        <v>26052</v>
      </c>
      <c r="B357" t="s">
        <v>23809</v>
      </c>
      <c r="C357" t="s">
        <v>21402</v>
      </c>
      <c r="D357" t="s">
        <v>21750</v>
      </c>
      <c r="E357" t="s">
        <v>21750</v>
      </c>
      <c r="F357" t="s">
        <v>21752</v>
      </c>
      <c r="G357" t="s">
        <v>23889</v>
      </c>
      <c r="I357" t="s">
        <v>23832</v>
      </c>
      <c r="K357" t="s">
        <v>24020</v>
      </c>
      <c r="M357" t="s">
        <v>23835</v>
      </c>
      <c r="N357" t="s">
        <v>24757</v>
      </c>
      <c r="U357" t="s">
        <v>23823</v>
      </c>
      <c r="V357">
        <v>50</v>
      </c>
      <c r="W357">
        <v>-24567098</v>
      </c>
      <c r="X357">
        <v>-49936673</v>
      </c>
      <c r="Y357">
        <v>1053</v>
      </c>
      <c r="Z357" t="s">
        <v>26053</v>
      </c>
      <c r="AB357" t="s">
        <v>23825</v>
      </c>
      <c r="AD357" t="s">
        <v>1491</v>
      </c>
      <c r="AH357" t="s">
        <v>26054</v>
      </c>
      <c r="AI357" t="s">
        <v>23827</v>
      </c>
      <c r="AJ357" t="s">
        <v>25053</v>
      </c>
      <c r="AK357">
        <v>84240000</v>
      </c>
      <c r="AL357">
        <f>VALUE(TRIM(FO_Candidato[[#This Row],[1.21 Latitude]]))</f>
        <v>-24567098</v>
      </c>
      <c r="AM357">
        <f>FO_Candidato[[#This Row],[LATITUDE_P1]]/1000000</f>
        <v>-24.567098000000001</v>
      </c>
      <c r="AN357">
        <f>INT(ABS(FO_Candidato[[#This Row],[LATITUDE_P2]]))</f>
        <v>24</v>
      </c>
      <c r="AO357">
        <f>INT((ABS(FO_Candidato[[#This Row],[LATITUDE_P2]])-INT(ABS(FO_Candidato[[#This Row],[LATITUDE_P2]])))*60)</f>
        <v>34</v>
      </c>
      <c r="AP357" s="73">
        <f t="shared" si="10"/>
        <v>1.55</v>
      </c>
      <c r="AQ357" t="str">
        <f>SUBSTITUTE(TEXT(FO_Candidato[[#This Row],[LATITUDE_P5]],"0,00"),",",".")</f>
        <v>1.55</v>
      </c>
      <c r="AR357" t="str">
        <f>FO_Candidato[[#This Row],[LATITUDE_P3]]&amp;"°"&amp;FO_Candidato[[#This Row],[LATITUDE_P4]]&amp;"'"&amp;FO_Candidato[[#This Row],[LATITUDE - P6]]&amp;"""S"</f>
        <v>24°34'1.55"S</v>
      </c>
      <c r="AS357">
        <f>VALUE(TRIM(FO_Candidato[[#This Row],[longitude]]))</f>
        <v>-49936673</v>
      </c>
      <c r="AT357">
        <f>FO_Candidato[[#This Row],[LONGITUDE_P1]]/1000000</f>
        <v>-49.936672999999999</v>
      </c>
      <c r="AU357">
        <f>INT(ABS(FO_Candidato[[#This Row],[LONGITUDE_P2]]))</f>
        <v>49</v>
      </c>
      <c r="AV357">
        <f>INT((ABS(FO_Candidato[[#This Row],[LONGITUDE_P2]])-INT(ABS(FO_Candidato[[#This Row],[LONGITUDE_P2]])))*60)</f>
        <v>56</v>
      </c>
      <c r="AW357" s="73">
        <f t="shared" si="11"/>
        <v>12.02</v>
      </c>
      <c r="AX357" t="str">
        <f>SUBSTITUTE(TEXT(FO_Candidato[[#This Row],[LONGITUDE_P5]],"0,00"),",",".")</f>
        <v>12.02</v>
      </c>
      <c r="AY357" t="str">
        <f>FO_Candidato[[#This Row],[LONGITUDE_P3]]&amp;"°"&amp;FO_Candidato[[#This Row],[LONGITUDE_P4]]&amp;"'"&amp;FO_Candidato[[#This Row],[LONGITUDE - P6]]&amp;"""S"</f>
        <v>49°56'12.02"S</v>
      </c>
    </row>
    <row r="358" spans="1:51" x14ac:dyDescent="0.3">
      <c r="A358" t="s">
        <v>26055</v>
      </c>
      <c r="B358" t="s">
        <v>23809</v>
      </c>
      <c r="C358" t="s">
        <v>21402</v>
      </c>
      <c r="D358" t="s">
        <v>21794</v>
      </c>
      <c r="E358" t="s">
        <v>21794</v>
      </c>
      <c r="F358" t="s">
        <v>21796</v>
      </c>
      <c r="G358" t="s">
        <v>23889</v>
      </c>
      <c r="I358" t="s">
        <v>23813</v>
      </c>
      <c r="K358" t="s">
        <v>26056</v>
      </c>
      <c r="M358" t="s">
        <v>23835</v>
      </c>
      <c r="N358" t="s">
        <v>24757</v>
      </c>
      <c r="U358" t="s">
        <v>23823</v>
      </c>
      <c r="V358">
        <v>60</v>
      </c>
      <c r="W358">
        <v>-24036431</v>
      </c>
      <c r="X358">
        <v>-49836814</v>
      </c>
      <c r="Y358">
        <v>890</v>
      </c>
      <c r="Z358" t="s">
        <v>26057</v>
      </c>
      <c r="AB358" t="s">
        <v>23825</v>
      </c>
      <c r="AD358" t="s">
        <v>1491</v>
      </c>
      <c r="AH358" t="s">
        <v>26058</v>
      </c>
      <c r="AI358" t="s">
        <v>23827</v>
      </c>
      <c r="AJ358" t="s">
        <v>25635</v>
      </c>
      <c r="AK358">
        <v>84990000</v>
      </c>
      <c r="AL358">
        <f>VALUE(TRIM(FO_Candidato[[#This Row],[1.21 Latitude]]))</f>
        <v>-24036431</v>
      </c>
      <c r="AM358">
        <f>FO_Candidato[[#This Row],[LATITUDE_P1]]/1000000</f>
        <v>-24.036431</v>
      </c>
      <c r="AN358">
        <f>INT(ABS(FO_Candidato[[#This Row],[LATITUDE_P2]]))</f>
        <v>24</v>
      </c>
      <c r="AO358">
        <f>INT((ABS(FO_Candidato[[#This Row],[LATITUDE_P2]])-INT(ABS(FO_Candidato[[#This Row],[LATITUDE_P2]])))*60)</f>
        <v>2</v>
      </c>
      <c r="AP358" s="73">
        <f t="shared" si="10"/>
        <v>11.15</v>
      </c>
      <c r="AQ358" t="str">
        <f>SUBSTITUTE(TEXT(FO_Candidato[[#This Row],[LATITUDE_P5]],"0,00"),",",".")</f>
        <v>11.15</v>
      </c>
      <c r="AR358" t="str">
        <f>FO_Candidato[[#This Row],[LATITUDE_P3]]&amp;"°"&amp;FO_Candidato[[#This Row],[LATITUDE_P4]]&amp;"'"&amp;FO_Candidato[[#This Row],[LATITUDE - P6]]&amp;"""S"</f>
        <v>24°2'11.15"S</v>
      </c>
      <c r="AS358">
        <f>VALUE(TRIM(FO_Candidato[[#This Row],[longitude]]))</f>
        <v>-49836814</v>
      </c>
      <c r="AT358">
        <f>FO_Candidato[[#This Row],[LONGITUDE_P1]]/1000000</f>
        <v>-49.836813999999997</v>
      </c>
      <c r="AU358">
        <f>INT(ABS(FO_Candidato[[#This Row],[LONGITUDE_P2]]))</f>
        <v>49</v>
      </c>
      <c r="AV358">
        <f>INT((ABS(FO_Candidato[[#This Row],[LONGITUDE_P2]])-INT(ABS(FO_Candidato[[#This Row],[LONGITUDE_P2]])))*60)</f>
        <v>50</v>
      </c>
      <c r="AW358" s="73">
        <f t="shared" si="11"/>
        <v>12.53</v>
      </c>
      <c r="AX358" t="str">
        <f>SUBSTITUTE(TEXT(FO_Candidato[[#This Row],[LONGITUDE_P5]],"0,00"),",",".")</f>
        <v>12.53</v>
      </c>
      <c r="AY358" t="str">
        <f>FO_Candidato[[#This Row],[LONGITUDE_P3]]&amp;"°"&amp;FO_Candidato[[#This Row],[LONGITUDE_P4]]&amp;"'"&amp;FO_Candidato[[#This Row],[LONGITUDE - P6]]&amp;"""S"</f>
        <v>49°50'12.53"S</v>
      </c>
    </row>
    <row r="359" spans="1:51" x14ac:dyDescent="0.3">
      <c r="A359" t="s">
        <v>26059</v>
      </c>
      <c r="B359" t="s">
        <v>23809</v>
      </c>
      <c r="C359" t="s">
        <v>21402</v>
      </c>
      <c r="D359" t="s">
        <v>21423</v>
      </c>
      <c r="E359" t="s">
        <v>21423</v>
      </c>
      <c r="F359" t="s">
        <v>21425</v>
      </c>
      <c r="G359" t="s">
        <v>23889</v>
      </c>
      <c r="I359" t="s">
        <v>23813</v>
      </c>
      <c r="K359" t="s">
        <v>24020</v>
      </c>
      <c r="M359" t="s">
        <v>23835</v>
      </c>
      <c r="N359" t="s">
        <v>26060</v>
      </c>
      <c r="U359" t="s">
        <v>23823</v>
      </c>
      <c r="V359">
        <v>70</v>
      </c>
      <c r="W359">
        <v>-23001996</v>
      </c>
      <c r="X359">
        <v>-49991811</v>
      </c>
      <c r="Y359">
        <v>471</v>
      </c>
      <c r="Z359" t="s">
        <v>26061</v>
      </c>
      <c r="AB359" t="s">
        <v>23825</v>
      </c>
      <c r="AD359" t="s">
        <v>1491</v>
      </c>
      <c r="AH359" t="s">
        <v>26062</v>
      </c>
      <c r="AI359" t="s">
        <v>23827</v>
      </c>
      <c r="AJ359" t="s">
        <v>26063</v>
      </c>
      <c r="AL359">
        <f>VALUE(TRIM(FO_Candidato[[#This Row],[1.21 Latitude]]))</f>
        <v>-23001996</v>
      </c>
      <c r="AM359">
        <f>FO_Candidato[[#This Row],[LATITUDE_P1]]/1000000</f>
        <v>-23.001995999999998</v>
      </c>
      <c r="AN359">
        <f>INT(ABS(FO_Candidato[[#This Row],[LATITUDE_P2]]))</f>
        <v>23</v>
      </c>
      <c r="AO359">
        <f>INT((ABS(FO_Candidato[[#This Row],[LATITUDE_P2]])-INT(ABS(FO_Candidato[[#This Row],[LATITUDE_P2]])))*60)</f>
        <v>0</v>
      </c>
      <c r="AP359" s="73">
        <f t="shared" si="10"/>
        <v>7.19</v>
      </c>
      <c r="AQ359" t="str">
        <f>SUBSTITUTE(TEXT(FO_Candidato[[#This Row],[LATITUDE_P5]],"0,00"),",",".")</f>
        <v>7.19</v>
      </c>
      <c r="AR359" t="str">
        <f>FO_Candidato[[#This Row],[LATITUDE_P3]]&amp;"°"&amp;FO_Candidato[[#This Row],[LATITUDE_P4]]&amp;"'"&amp;FO_Candidato[[#This Row],[LATITUDE - P6]]&amp;"""S"</f>
        <v>23°0'7.19"S</v>
      </c>
      <c r="AS359">
        <f>VALUE(TRIM(FO_Candidato[[#This Row],[longitude]]))</f>
        <v>-49991811</v>
      </c>
      <c r="AT359">
        <f>FO_Candidato[[#This Row],[LONGITUDE_P1]]/1000000</f>
        <v>-49.991810999999998</v>
      </c>
      <c r="AU359">
        <f>INT(ABS(FO_Candidato[[#This Row],[LONGITUDE_P2]]))</f>
        <v>49</v>
      </c>
      <c r="AV359">
        <f>INT((ABS(FO_Candidato[[#This Row],[LONGITUDE_P2]])-INT(ABS(FO_Candidato[[#This Row],[LONGITUDE_P2]])))*60)</f>
        <v>59</v>
      </c>
      <c r="AW359" s="73">
        <f t="shared" si="11"/>
        <v>30.52</v>
      </c>
      <c r="AX359" t="str">
        <f>SUBSTITUTE(TEXT(FO_Candidato[[#This Row],[LONGITUDE_P5]],"0,00"),",",".")</f>
        <v>30.52</v>
      </c>
      <c r="AY359" t="str">
        <f>FO_Candidato[[#This Row],[LONGITUDE_P3]]&amp;"°"&amp;FO_Candidato[[#This Row],[LONGITUDE_P4]]&amp;"'"&amp;FO_Candidato[[#This Row],[LONGITUDE - P6]]&amp;"""S"</f>
        <v>49°59'30.52"S</v>
      </c>
    </row>
    <row r="360" spans="1:51" x14ac:dyDescent="0.3">
      <c r="A360" t="s">
        <v>26064</v>
      </c>
      <c r="B360" t="s">
        <v>23809</v>
      </c>
      <c r="C360" t="s">
        <v>1148</v>
      </c>
      <c r="D360" t="s">
        <v>7829</v>
      </c>
      <c r="E360" t="s">
        <v>7829</v>
      </c>
      <c r="F360" t="s">
        <v>7830</v>
      </c>
      <c r="G360" t="s">
        <v>24981</v>
      </c>
      <c r="I360" t="s">
        <v>23832</v>
      </c>
      <c r="J360" t="s">
        <v>23814</v>
      </c>
      <c r="K360" t="s">
        <v>26065</v>
      </c>
      <c r="L360" t="s">
        <v>148</v>
      </c>
      <c r="M360" t="s">
        <v>23816</v>
      </c>
      <c r="N360" t="s">
        <v>26066</v>
      </c>
      <c r="O360" t="s">
        <v>26067</v>
      </c>
      <c r="P360" t="s">
        <v>26068</v>
      </c>
      <c r="Q360" t="s">
        <v>26069</v>
      </c>
      <c r="R360" t="s">
        <v>148</v>
      </c>
      <c r="S360" t="s">
        <v>148</v>
      </c>
      <c r="T360" t="s">
        <v>148</v>
      </c>
      <c r="U360" t="s">
        <v>23823</v>
      </c>
      <c r="V360">
        <v>40</v>
      </c>
      <c r="W360">
        <v>-10178203</v>
      </c>
      <c r="X360">
        <v>-48344239</v>
      </c>
      <c r="Y360">
        <v>243</v>
      </c>
      <c r="Z360" t="s">
        <v>12336</v>
      </c>
      <c r="AA360" t="s">
        <v>213</v>
      </c>
      <c r="AB360" t="s">
        <v>23825</v>
      </c>
      <c r="AC360">
        <v>9000</v>
      </c>
      <c r="AD360" t="s">
        <v>23823</v>
      </c>
      <c r="AE360" t="s">
        <v>148</v>
      </c>
      <c r="AF360" t="s">
        <v>148</v>
      </c>
      <c r="AG360" t="s">
        <v>148</v>
      </c>
      <c r="AH360" t="s">
        <v>26070</v>
      </c>
      <c r="AI360" t="s">
        <v>26071</v>
      </c>
      <c r="AJ360" t="s">
        <v>3584</v>
      </c>
      <c r="AL360">
        <f>VALUE(TRIM(FO_Candidato[[#This Row],[1.21 Latitude]]))</f>
        <v>-10178203</v>
      </c>
      <c r="AM360">
        <f>FO_Candidato[[#This Row],[LATITUDE_P1]]/1000000</f>
        <v>-10.178203</v>
      </c>
      <c r="AN360">
        <f>INT(ABS(FO_Candidato[[#This Row],[LATITUDE_P2]]))</f>
        <v>10</v>
      </c>
      <c r="AO360">
        <f>INT((ABS(FO_Candidato[[#This Row],[LATITUDE_P2]])-INT(ABS(FO_Candidato[[#This Row],[LATITUDE_P2]])))*60)</f>
        <v>10</v>
      </c>
      <c r="AP360" s="73">
        <f t="shared" si="10"/>
        <v>41.53</v>
      </c>
      <c r="AQ360" t="str">
        <f>SUBSTITUTE(TEXT(FO_Candidato[[#This Row],[LATITUDE_P5]],"0,00"),",",".")</f>
        <v>41.53</v>
      </c>
      <c r="AR360" t="str">
        <f>FO_Candidato[[#This Row],[LATITUDE_P3]]&amp;"°"&amp;FO_Candidato[[#This Row],[LATITUDE_P4]]&amp;"'"&amp;FO_Candidato[[#This Row],[LATITUDE - P6]]&amp;"""S"</f>
        <v>10°10'41.53"S</v>
      </c>
      <c r="AS360">
        <f>VALUE(TRIM(FO_Candidato[[#This Row],[longitude]]))</f>
        <v>-48344239</v>
      </c>
      <c r="AT360">
        <f>FO_Candidato[[#This Row],[LONGITUDE_P1]]/1000000</f>
        <v>-48.344239000000002</v>
      </c>
      <c r="AU360">
        <f>INT(ABS(FO_Candidato[[#This Row],[LONGITUDE_P2]]))</f>
        <v>48</v>
      </c>
      <c r="AV360">
        <f>INT((ABS(FO_Candidato[[#This Row],[LONGITUDE_P2]])-INT(ABS(FO_Candidato[[#This Row],[LONGITUDE_P2]])))*60)</f>
        <v>20</v>
      </c>
      <c r="AW360" s="73">
        <f t="shared" si="11"/>
        <v>39.26</v>
      </c>
      <c r="AX360" t="str">
        <f>SUBSTITUTE(TEXT(FO_Candidato[[#This Row],[LONGITUDE_P5]],"0,00"),",",".")</f>
        <v>39.26</v>
      </c>
      <c r="AY360" t="str">
        <f>FO_Candidato[[#This Row],[LONGITUDE_P3]]&amp;"°"&amp;FO_Candidato[[#This Row],[LONGITUDE_P4]]&amp;"'"&amp;FO_Candidato[[#This Row],[LONGITUDE - P6]]&amp;"""S"</f>
        <v>48°20'39.26"S</v>
      </c>
    </row>
    <row r="361" spans="1:51" x14ac:dyDescent="0.3">
      <c r="A361" t="s">
        <v>26072</v>
      </c>
      <c r="B361" t="s">
        <v>23809</v>
      </c>
      <c r="C361" t="s">
        <v>371</v>
      </c>
      <c r="D361" t="s">
        <v>23657</v>
      </c>
      <c r="E361" t="s">
        <v>23657</v>
      </c>
      <c r="F361" t="s">
        <v>23659</v>
      </c>
      <c r="G361" t="s">
        <v>23812</v>
      </c>
      <c r="I361" t="s">
        <v>23832</v>
      </c>
      <c r="J361" t="s">
        <v>23814</v>
      </c>
      <c r="K361" t="s">
        <v>26073</v>
      </c>
      <c r="L361" t="s">
        <v>148</v>
      </c>
      <c r="M361" t="s">
        <v>23816</v>
      </c>
      <c r="N361" t="s">
        <v>26074</v>
      </c>
      <c r="O361" t="s">
        <v>26075</v>
      </c>
      <c r="P361" t="s">
        <v>26076</v>
      </c>
      <c r="Q361" t="s">
        <v>26077</v>
      </c>
      <c r="R361" t="s">
        <v>148</v>
      </c>
      <c r="S361" t="s">
        <v>148</v>
      </c>
      <c r="T361" t="s">
        <v>148</v>
      </c>
      <c r="U361" t="s">
        <v>23823</v>
      </c>
      <c r="V361">
        <v>30</v>
      </c>
      <c r="W361">
        <v>-2999832</v>
      </c>
      <c r="X361">
        <v>-59874094</v>
      </c>
      <c r="Y361">
        <v>57</v>
      </c>
      <c r="Z361" t="s">
        <v>148</v>
      </c>
      <c r="AA361" t="s">
        <v>124</v>
      </c>
      <c r="AB361" t="s">
        <v>23825</v>
      </c>
      <c r="AC361">
        <v>2500</v>
      </c>
      <c r="AD361" t="s">
        <v>23823</v>
      </c>
      <c r="AE361" t="s">
        <v>148</v>
      </c>
      <c r="AF361" t="s">
        <v>148</v>
      </c>
      <c r="AG361" t="s">
        <v>148</v>
      </c>
      <c r="AH361" t="s">
        <v>26078</v>
      </c>
      <c r="AI361" t="s">
        <v>24432</v>
      </c>
      <c r="AJ361" t="s">
        <v>8127</v>
      </c>
      <c r="AL361">
        <f>VALUE(TRIM(FO_Candidato[[#This Row],[1.21 Latitude]]))</f>
        <v>-2999832</v>
      </c>
      <c r="AM361">
        <f>FO_Candidato[[#This Row],[LATITUDE_P1]]/1000000</f>
        <v>-2.9998320000000001</v>
      </c>
      <c r="AN361">
        <f>INT(ABS(FO_Candidato[[#This Row],[LATITUDE_P2]]))</f>
        <v>2</v>
      </c>
      <c r="AO361">
        <f>INT((ABS(FO_Candidato[[#This Row],[LATITUDE_P2]])-INT(ABS(FO_Candidato[[#This Row],[LATITUDE_P2]])))*60)</f>
        <v>59</v>
      </c>
      <c r="AP361" s="73">
        <f t="shared" si="10"/>
        <v>59.4</v>
      </c>
      <c r="AQ361" t="str">
        <f>SUBSTITUTE(TEXT(FO_Candidato[[#This Row],[LATITUDE_P5]],"0,00"),",",".")</f>
        <v>59.40</v>
      </c>
      <c r="AR361" t="str">
        <f>FO_Candidato[[#This Row],[LATITUDE_P3]]&amp;"°"&amp;FO_Candidato[[#This Row],[LATITUDE_P4]]&amp;"'"&amp;FO_Candidato[[#This Row],[LATITUDE - P6]]&amp;"""S"</f>
        <v>2°59'59.40"S</v>
      </c>
      <c r="AS361">
        <f>VALUE(TRIM(FO_Candidato[[#This Row],[longitude]]))</f>
        <v>-59874094</v>
      </c>
      <c r="AT361">
        <f>FO_Candidato[[#This Row],[LONGITUDE_P1]]/1000000</f>
        <v>-59.874093999999999</v>
      </c>
      <c r="AU361">
        <f>INT(ABS(FO_Candidato[[#This Row],[LONGITUDE_P2]]))</f>
        <v>59</v>
      </c>
      <c r="AV361">
        <f>INT((ABS(FO_Candidato[[#This Row],[LONGITUDE_P2]])-INT(ABS(FO_Candidato[[#This Row],[LONGITUDE_P2]])))*60)</f>
        <v>52</v>
      </c>
      <c r="AW361" s="73">
        <f t="shared" si="11"/>
        <v>26.74</v>
      </c>
      <c r="AX361" t="str">
        <f>SUBSTITUTE(TEXT(FO_Candidato[[#This Row],[LONGITUDE_P5]],"0,00"),",",".")</f>
        <v>26.74</v>
      </c>
      <c r="AY361" t="str">
        <f>FO_Candidato[[#This Row],[LONGITUDE_P3]]&amp;"°"&amp;FO_Candidato[[#This Row],[LONGITUDE_P4]]&amp;"'"&amp;FO_Candidato[[#This Row],[LONGITUDE - P6]]&amp;"""S"</f>
        <v>59°52'26.74"S</v>
      </c>
    </row>
    <row r="362" spans="1:51" x14ac:dyDescent="0.3">
      <c r="A362" t="s">
        <v>26079</v>
      </c>
      <c r="B362" t="s">
        <v>23809</v>
      </c>
      <c r="C362" t="s">
        <v>127</v>
      </c>
      <c r="D362" t="s">
        <v>3576</v>
      </c>
      <c r="E362" t="s">
        <v>3576</v>
      </c>
      <c r="F362" t="s">
        <v>3577</v>
      </c>
      <c r="G362" t="s">
        <v>23812</v>
      </c>
      <c r="I362" t="s">
        <v>23832</v>
      </c>
      <c r="J362" t="s">
        <v>23814</v>
      </c>
      <c r="K362" t="s">
        <v>26080</v>
      </c>
      <c r="L362" t="s">
        <v>148</v>
      </c>
      <c r="M362" t="s">
        <v>23816</v>
      </c>
      <c r="N362" t="s">
        <v>26081</v>
      </c>
      <c r="O362" t="s">
        <v>26082</v>
      </c>
      <c r="P362" t="s">
        <v>26083</v>
      </c>
      <c r="Q362" t="s">
        <v>148</v>
      </c>
      <c r="R362" t="s">
        <v>148</v>
      </c>
      <c r="S362" t="s">
        <v>148</v>
      </c>
      <c r="T362" t="s">
        <v>148</v>
      </c>
      <c r="U362" t="s">
        <v>23823</v>
      </c>
      <c r="V362">
        <v>40</v>
      </c>
      <c r="W362">
        <v>-10210674</v>
      </c>
      <c r="X362">
        <v>-48361898</v>
      </c>
      <c r="Y362">
        <v>48</v>
      </c>
      <c r="Z362" t="s">
        <v>148</v>
      </c>
      <c r="AA362" t="s">
        <v>107</v>
      </c>
      <c r="AB362" t="s">
        <v>23825</v>
      </c>
      <c r="AC362">
        <v>0</v>
      </c>
      <c r="AD362" t="s">
        <v>23823</v>
      </c>
      <c r="AE362" t="s">
        <v>148</v>
      </c>
      <c r="AF362" t="s">
        <v>148</v>
      </c>
      <c r="AG362" t="s">
        <v>10038</v>
      </c>
      <c r="AH362" t="s">
        <v>26082</v>
      </c>
      <c r="AI362" t="s">
        <v>26071</v>
      </c>
      <c r="AJ362" t="s">
        <v>3584</v>
      </c>
      <c r="AK362">
        <v>77015802</v>
      </c>
      <c r="AL362">
        <f>VALUE(TRIM(FO_Candidato[[#This Row],[1.21 Latitude]]))</f>
        <v>-10210674</v>
      </c>
      <c r="AM362">
        <f>FO_Candidato[[#This Row],[LATITUDE_P1]]/1000000</f>
        <v>-10.210673999999999</v>
      </c>
      <c r="AN362">
        <f>INT(ABS(FO_Candidato[[#This Row],[LATITUDE_P2]]))</f>
        <v>10</v>
      </c>
      <c r="AO362">
        <f>INT((ABS(FO_Candidato[[#This Row],[LATITUDE_P2]])-INT(ABS(FO_Candidato[[#This Row],[LATITUDE_P2]])))*60)</f>
        <v>12</v>
      </c>
      <c r="AP362" s="73">
        <f t="shared" si="10"/>
        <v>38.43</v>
      </c>
      <c r="AQ362" t="str">
        <f>SUBSTITUTE(TEXT(FO_Candidato[[#This Row],[LATITUDE_P5]],"0,00"),",",".")</f>
        <v>38.43</v>
      </c>
      <c r="AR362" t="str">
        <f>FO_Candidato[[#This Row],[LATITUDE_P3]]&amp;"°"&amp;FO_Candidato[[#This Row],[LATITUDE_P4]]&amp;"'"&amp;FO_Candidato[[#This Row],[LATITUDE - P6]]&amp;"""S"</f>
        <v>10°12'38.43"S</v>
      </c>
      <c r="AS362">
        <f>VALUE(TRIM(FO_Candidato[[#This Row],[longitude]]))</f>
        <v>-48361898</v>
      </c>
      <c r="AT362">
        <f>FO_Candidato[[#This Row],[LONGITUDE_P1]]/1000000</f>
        <v>-48.361897999999997</v>
      </c>
      <c r="AU362">
        <f>INT(ABS(FO_Candidato[[#This Row],[LONGITUDE_P2]]))</f>
        <v>48</v>
      </c>
      <c r="AV362">
        <f>INT((ABS(FO_Candidato[[#This Row],[LONGITUDE_P2]])-INT(ABS(FO_Candidato[[#This Row],[LONGITUDE_P2]])))*60)</f>
        <v>21</v>
      </c>
      <c r="AW362" s="73">
        <f t="shared" si="11"/>
        <v>42.83</v>
      </c>
      <c r="AX362" t="str">
        <f>SUBSTITUTE(TEXT(FO_Candidato[[#This Row],[LONGITUDE_P5]],"0,00"),",",".")</f>
        <v>42.83</v>
      </c>
      <c r="AY362" t="str">
        <f>FO_Candidato[[#This Row],[LONGITUDE_P3]]&amp;"°"&amp;FO_Candidato[[#This Row],[LONGITUDE_P4]]&amp;"'"&amp;FO_Candidato[[#This Row],[LONGITUDE - P6]]&amp;"""S"</f>
        <v>48°21'42.83"S</v>
      </c>
    </row>
    <row r="363" spans="1:51" x14ac:dyDescent="0.3">
      <c r="A363" t="s">
        <v>26084</v>
      </c>
      <c r="B363" t="s">
        <v>23809</v>
      </c>
      <c r="C363" t="s">
        <v>21402</v>
      </c>
      <c r="D363" t="s">
        <v>21414</v>
      </c>
      <c r="E363" t="s">
        <v>21414</v>
      </c>
      <c r="F363" t="s">
        <v>21416</v>
      </c>
      <c r="G363" t="s">
        <v>23889</v>
      </c>
      <c r="I363" t="s">
        <v>23813</v>
      </c>
      <c r="K363" t="s">
        <v>24020</v>
      </c>
      <c r="R363" t="s">
        <v>24757</v>
      </c>
      <c r="U363" t="s">
        <v>23823</v>
      </c>
      <c r="V363">
        <v>50</v>
      </c>
      <c r="W363">
        <v>-24910998</v>
      </c>
      <c r="X363">
        <v>-50085766</v>
      </c>
      <c r="Y363">
        <v>1150</v>
      </c>
      <c r="Z363" t="s">
        <v>26085</v>
      </c>
      <c r="AB363" t="s">
        <v>23825</v>
      </c>
      <c r="AD363" t="s">
        <v>1491</v>
      </c>
      <c r="AH363" t="s">
        <v>26086</v>
      </c>
      <c r="AI363" t="s">
        <v>23827</v>
      </c>
      <c r="AJ363" t="s">
        <v>26087</v>
      </c>
      <c r="AL363">
        <f>VALUE(TRIM(FO_Candidato[[#This Row],[1.21 Latitude]]))</f>
        <v>-24910998</v>
      </c>
      <c r="AM363">
        <f>FO_Candidato[[#This Row],[LATITUDE_P1]]/1000000</f>
        <v>-24.910997999999999</v>
      </c>
      <c r="AN363">
        <f>INT(ABS(FO_Candidato[[#This Row],[LATITUDE_P2]]))</f>
        <v>24</v>
      </c>
      <c r="AO363">
        <f>INT((ABS(FO_Candidato[[#This Row],[LATITUDE_P2]])-INT(ABS(FO_Candidato[[#This Row],[LATITUDE_P2]])))*60)</f>
        <v>54</v>
      </c>
      <c r="AP363" s="73">
        <f t="shared" si="10"/>
        <v>39.590000000000003</v>
      </c>
      <c r="AQ363" t="str">
        <f>SUBSTITUTE(TEXT(FO_Candidato[[#This Row],[LATITUDE_P5]],"0,00"),",",".")</f>
        <v>39.59</v>
      </c>
      <c r="AR363" t="str">
        <f>FO_Candidato[[#This Row],[LATITUDE_P3]]&amp;"°"&amp;FO_Candidato[[#This Row],[LATITUDE_P4]]&amp;"'"&amp;FO_Candidato[[#This Row],[LATITUDE - P6]]&amp;"""S"</f>
        <v>24°54'39.59"S</v>
      </c>
      <c r="AS363">
        <f>VALUE(TRIM(FO_Candidato[[#This Row],[longitude]]))</f>
        <v>-50085766</v>
      </c>
      <c r="AT363">
        <f>FO_Candidato[[#This Row],[LONGITUDE_P1]]/1000000</f>
        <v>-50.085766</v>
      </c>
      <c r="AU363">
        <f>INT(ABS(FO_Candidato[[#This Row],[LONGITUDE_P2]]))</f>
        <v>50</v>
      </c>
      <c r="AV363">
        <f>INT((ABS(FO_Candidato[[#This Row],[LONGITUDE_P2]])-INT(ABS(FO_Candidato[[#This Row],[LONGITUDE_P2]])))*60)</f>
        <v>5</v>
      </c>
      <c r="AW363" s="73">
        <f t="shared" si="11"/>
        <v>8.76</v>
      </c>
      <c r="AX363" t="str">
        <f>SUBSTITUTE(TEXT(FO_Candidato[[#This Row],[LONGITUDE_P5]],"0,00"),",",".")</f>
        <v>8.76</v>
      </c>
      <c r="AY363" t="str">
        <f>FO_Candidato[[#This Row],[LONGITUDE_P3]]&amp;"°"&amp;FO_Candidato[[#This Row],[LONGITUDE_P4]]&amp;"'"&amp;FO_Candidato[[#This Row],[LONGITUDE - P6]]&amp;"""S"</f>
        <v>50°5'8.76"S</v>
      </c>
    </row>
    <row r="364" spans="1:51" x14ac:dyDescent="0.3">
      <c r="A364" t="s">
        <v>26088</v>
      </c>
      <c r="B364" t="s">
        <v>23809</v>
      </c>
      <c r="C364" t="s">
        <v>21402</v>
      </c>
      <c r="D364" t="s">
        <v>21432</v>
      </c>
      <c r="E364" t="s">
        <v>21432</v>
      </c>
      <c r="F364" t="s">
        <v>21434</v>
      </c>
      <c r="G364" t="s">
        <v>23889</v>
      </c>
      <c r="I364" t="s">
        <v>23832</v>
      </c>
      <c r="K364" t="s">
        <v>26089</v>
      </c>
      <c r="M364" t="s">
        <v>23835</v>
      </c>
      <c r="R364" t="s">
        <v>24757</v>
      </c>
      <c r="U364" t="s">
        <v>23823</v>
      </c>
      <c r="V364">
        <v>60</v>
      </c>
      <c r="W364">
        <v>-23089192</v>
      </c>
      <c r="X364">
        <v>-50286156</v>
      </c>
      <c r="Y364">
        <v>376</v>
      </c>
      <c r="Z364" t="s">
        <v>26090</v>
      </c>
      <c r="AB364" t="s">
        <v>23825</v>
      </c>
      <c r="AD364" t="s">
        <v>1491</v>
      </c>
      <c r="AH364" t="s">
        <v>26091</v>
      </c>
      <c r="AI364" t="s">
        <v>23827</v>
      </c>
      <c r="AJ364" t="s">
        <v>25740</v>
      </c>
      <c r="AL364">
        <f>VALUE(TRIM(FO_Candidato[[#This Row],[1.21 Latitude]]))</f>
        <v>-23089192</v>
      </c>
      <c r="AM364">
        <f>FO_Candidato[[#This Row],[LATITUDE_P1]]/1000000</f>
        <v>-23.089192000000001</v>
      </c>
      <c r="AN364">
        <f>INT(ABS(FO_Candidato[[#This Row],[LATITUDE_P2]]))</f>
        <v>23</v>
      </c>
      <c r="AO364">
        <f>INT((ABS(FO_Candidato[[#This Row],[LATITUDE_P2]])-INT(ABS(FO_Candidato[[#This Row],[LATITUDE_P2]])))*60)</f>
        <v>5</v>
      </c>
      <c r="AP364" s="73">
        <f t="shared" si="10"/>
        <v>21.09</v>
      </c>
      <c r="AQ364" t="str">
        <f>SUBSTITUTE(TEXT(FO_Candidato[[#This Row],[LATITUDE_P5]],"0,00"),",",".")</f>
        <v>21.09</v>
      </c>
      <c r="AR364" t="str">
        <f>FO_Candidato[[#This Row],[LATITUDE_P3]]&amp;"°"&amp;FO_Candidato[[#This Row],[LATITUDE_P4]]&amp;"'"&amp;FO_Candidato[[#This Row],[LATITUDE - P6]]&amp;"""S"</f>
        <v>23°5'21.09"S</v>
      </c>
      <c r="AS364">
        <f>VALUE(TRIM(FO_Candidato[[#This Row],[longitude]]))</f>
        <v>-50286156</v>
      </c>
      <c r="AT364">
        <f>FO_Candidato[[#This Row],[LONGITUDE_P1]]/1000000</f>
        <v>-50.286155999999998</v>
      </c>
      <c r="AU364">
        <f>INT(ABS(FO_Candidato[[#This Row],[LONGITUDE_P2]]))</f>
        <v>50</v>
      </c>
      <c r="AV364">
        <f>INT((ABS(FO_Candidato[[#This Row],[LONGITUDE_P2]])-INT(ABS(FO_Candidato[[#This Row],[LONGITUDE_P2]])))*60)</f>
        <v>17</v>
      </c>
      <c r="AW364" s="73">
        <f t="shared" si="11"/>
        <v>10.16</v>
      </c>
      <c r="AX364" t="str">
        <f>SUBSTITUTE(TEXT(FO_Candidato[[#This Row],[LONGITUDE_P5]],"0,00"),",",".")</f>
        <v>10.16</v>
      </c>
      <c r="AY364" t="str">
        <f>FO_Candidato[[#This Row],[LONGITUDE_P3]]&amp;"°"&amp;FO_Candidato[[#This Row],[LONGITUDE_P4]]&amp;"'"&amp;FO_Candidato[[#This Row],[LONGITUDE - P6]]&amp;"""S"</f>
        <v>50°17'10.16"S</v>
      </c>
    </row>
    <row r="365" spans="1:51" x14ac:dyDescent="0.3">
      <c r="A365" t="s">
        <v>26092</v>
      </c>
      <c r="B365" t="s">
        <v>23809</v>
      </c>
      <c r="C365" t="s">
        <v>21402</v>
      </c>
      <c r="D365" t="s">
        <v>21399</v>
      </c>
      <c r="E365" t="s">
        <v>21399</v>
      </c>
      <c r="F365" t="s">
        <v>21401</v>
      </c>
      <c r="G365" t="s">
        <v>23889</v>
      </c>
      <c r="I365" t="s">
        <v>23813</v>
      </c>
      <c r="K365" t="s">
        <v>24020</v>
      </c>
      <c r="M365" t="s">
        <v>23835</v>
      </c>
      <c r="N365" t="s">
        <v>24757</v>
      </c>
      <c r="U365" t="s">
        <v>23823</v>
      </c>
      <c r="V365">
        <v>50</v>
      </c>
      <c r="W365">
        <v>-24196886</v>
      </c>
      <c r="X365">
        <v>-4978972</v>
      </c>
      <c r="Y365">
        <v>968</v>
      </c>
      <c r="Z365" t="s">
        <v>26093</v>
      </c>
      <c r="AB365" t="s">
        <v>23825</v>
      </c>
      <c r="AD365" t="s">
        <v>1491</v>
      </c>
      <c r="AH365" t="s">
        <v>26094</v>
      </c>
      <c r="AI365" t="s">
        <v>23827</v>
      </c>
      <c r="AJ365" t="s">
        <v>25635</v>
      </c>
      <c r="AL365">
        <f>VALUE(TRIM(FO_Candidato[[#This Row],[1.21 Latitude]]))</f>
        <v>-24196886</v>
      </c>
      <c r="AM365">
        <f>FO_Candidato[[#This Row],[LATITUDE_P1]]/1000000</f>
        <v>-24.196885999999999</v>
      </c>
      <c r="AN365">
        <f>INT(ABS(FO_Candidato[[#This Row],[LATITUDE_P2]]))</f>
        <v>24</v>
      </c>
      <c r="AO365">
        <f>INT((ABS(FO_Candidato[[#This Row],[LATITUDE_P2]])-INT(ABS(FO_Candidato[[#This Row],[LATITUDE_P2]])))*60)</f>
        <v>11</v>
      </c>
      <c r="AP365" s="73">
        <f t="shared" si="10"/>
        <v>48.79</v>
      </c>
      <c r="AQ365" t="str">
        <f>SUBSTITUTE(TEXT(FO_Candidato[[#This Row],[LATITUDE_P5]],"0,00"),",",".")</f>
        <v>48.79</v>
      </c>
      <c r="AR365" t="str">
        <f>FO_Candidato[[#This Row],[LATITUDE_P3]]&amp;"°"&amp;FO_Candidato[[#This Row],[LATITUDE_P4]]&amp;"'"&amp;FO_Candidato[[#This Row],[LATITUDE - P6]]&amp;"""S"</f>
        <v>24°11'48.79"S</v>
      </c>
      <c r="AS365">
        <f>VALUE(TRIM(FO_Candidato[[#This Row],[longitude]]))</f>
        <v>-4978972</v>
      </c>
      <c r="AT365">
        <f>FO_Candidato[[#This Row],[LONGITUDE_P1]]/1000000</f>
        <v>-4.9789719999999997</v>
      </c>
      <c r="AU365">
        <f>INT(ABS(FO_Candidato[[#This Row],[LONGITUDE_P2]]))</f>
        <v>4</v>
      </c>
      <c r="AV365">
        <f>INT((ABS(FO_Candidato[[#This Row],[LONGITUDE_P2]])-INT(ABS(FO_Candidato[[#This Row],[LONGITUDE_P2]])))*60)</f>
        <v>58</v>
      </c>
      <c r="AW365" s="73">
        <f t="shared" si="11"/>
        <v>44.3</v>
      </c>
      <c r="AX365" t="str">
        <f>SUBSTITUTE(TEXT(FO_Candidato[[#This Row],[LONGITUDE_P5]],"0,00"),",",".")</f>
        <v>44.30</v>
      </c>
      <c r="AY365" t="str">
        <f>FO_Candidato[[#This Row],[LONGITUDE_P3]]&amp;"°"&amp;FO_Candidato[[#This Row],[LONGITUDE_P4]]&amp;"'"&amp;FO_Candidato[[#This Row],[LONGITUDE - P6]]&amp;"""S"</f>
        <v>4°58'44.30"S</v>
      </c>
    </row>
    <row r="366" spans="1:51" x14ac:dyDescent="0.3">
      <c r="A366" t="s">
        <v>26095</v>
      </c>
      <c r="B366" t="s">
        <v>23809</v>
      </c>
      <c r="C366" t="s">
        <v>2044</v>
      </c>
      <c r="D366" t="s">
        <v>8017</v>
      </c>
      <c r="E366" t="s">
        <v>8017</v>
      </c>
      <c r="F366" t="s">
        <v>8018</v>
      </c>
      <c r="G366" t="s">
        <v>23889</v>
      </c>
      <c r="I366" t="s">
        <v>23813</v>
      </c>
      <c r="K366" t="s">
        <v>26096</v>
      </c>
      <c r="M366" t="s">
        <v>23835</v>
      </c>
      <c r="N366" t="s">
        <v>2044</v>
      </c>
      <c r="U366" t="s">
        <v>23823</v>
      </c>
      <c r="V366">
        <v>60</v>
      </c>
      <c r="W366">
        <v>-21108346</v>
      </c>
      <c r="X366">
        <v>-53807778</v>
      </c>
      <c r="Y366">
        <v>447</v>
      </c>
      <c r="Z366" t="s">
        <v>26097</v>
      </c>
      <c r="AB366" t="s">
        <v>23825</v>
      </c>
      <c r="AD366" t="s">
        <v>1491</v>
      </c>
      <c r="AH366" t="s">
        <v>26098</v>
      </c>
      <c r="AI366" t="s">
        <v>24270</v>
      </c>
      <c r="AJ366" t="s">
        <v>2471</v>
      </c>
      <c r="AK366">
        <v>79180000</v>
      </c>
      <c r="AL366">
        <f>VALUE(TRIM(FO_Candidato[[#This Row],[1.21 Latitude]]))</f>
        <v>-21108346</v>
      </c>
      <c r="AM366">
        <f>FO_Candidato[[#This Row],[LATITUDE_P1]]/1000000</f>
        <v>-21.108346000000001</v>
      </c>
      <c r="AN366">
        <f>INT(ABS(FO_Candidato[[#This Row],[LATITUDE_P2]]))</f>
        <v>21</v>
      </c>
      <c r="AO366">
        <f>INT((ABS(FO_Candidato[[#This Row],[LATITUDE_P2]])-INT(ABS(FO_Candidato[[#This Row],[LATITUDE_P2]])))*60)</f>
        <v>6</v>
      </c>
      <c r="AP366" s="73">
        <f t="shared" si="10"/>
        <v>30.05</v>
      </c>
      <c r="AQ366" t="str">
        <f>SUBSTITUTE(TEXT(FO_Candidato[[#This Row],[LATITUDE_P5]],"0,00"),",",".")</f>
        <v>30.05</v>
      </c>
      <c r="AR366" t="str">
        <f>FO_Candidato[[#This Row],[LATITUDE_P3]]&amp;"°"&amp;FO_Candidato[[#This Row],[LATITUDE_P4]]&amp;"'"&amp;FO_Candidato[[#This Row],[LATITUDE - P6]]&amp;"""S"</f>
        <v>21°6'30.05"S</v>
      </c>
      <c r="AS366">
        <f>VALUE(TRIM(FO_Candidato[[#This Row],[longitude]]))</f>
        <v>-53807778</v>
      </c>
      <c r="AT366">
        <f>FO_Candidato[[#This Row],[LONGITUDE_P1]]/1000000</f>
        <v>-53.807777999999999</v>
      </c>
      <c r="AU366">
        <f>INT(ABS(FO_Candidato[[#This Row],[LONGITUDE_P2]]))</f>
        <v>53</v>
      </c>
      <c r="AV366">
        <f>INT((ABS(FO_Candidato[[#This Row],[LONGITUDE_P2]])-INT(ABS(FO_Candidato[[#This Row],[LONGITUDE_P2]])))*60)</f>
        <v>48</v>
      </c>
      <c r="AW366" s="73">
        <f t="shared" si="11"/>
        <v>28</v>
      </c>
      <c r="AX366" t="str">
        <f>SUBSTITUTE(TEXT(FO_Candidato[[#This Row],[LONGITUDE_P5]],"0,00"),",",".")</f>
        <v>28.00</v>
      </c>
      <c r="AY366" t="str">
        <f>FO_Candidato[[#This Row],[LONGITUDE_P3]]&amp;"°"&amp;FO_Candidato[[#This Row],[LONGITUDE_P4]]&amp;"'"&amp;FO_Candidato[[#This Row],[LONGITUDE - P6]]&amp;"""S"</f>
        <v>53°48'28.00"S</v>
      </c>
    </row>
    <row r="367" spans="1:51" x14ac:dyDescent="0.3">
      <c r="A367" t="s">
        <v>26099</v>
      </c>
      <c r="B367" t="s">
        <v>23809</v>
      </c>
      <c r="C367" t="s">
        <v>2044</v>
      </c>
      <c r="D367" t="s">
        <v>8057</v>
      </c>
      <c r="E367" t="s">
        <v>8057</v>
      </c>
      <c r="F367" t="s">
        <v>8058</v>
      </c>
      <c r="G367" t="s">
        <v>23889</v>
      </c>
      <c r="I367" t="s">
        <v>23813</v>
      </c>
      <c r="K367" t="s">
        <v>24020</v>
      </c>
      <c r="M367" t="s">
        <v>23835</v>
      </c>
      <c r="N367" t="s">
        <v>2044</v>
      </c>
      <c r="U367" t="s">
        <v>23823</v>
      </c>
      <c r="V367">
        <v>70</v>
      </c>
      <c r="W367">
        <v>-21150933</v>
      </c>
      <c r="X367">
        <v>-5308949</v>
      </c>
      <c r="Y367">
        <v>409</v>
      </c>
      <c r="Z367" t="s">
        <v>26100</v>
      </c>
      <c r="AB367" t="s">
        <v>23825</v>
      </c>
      <c r="AD367" t="s">
        <v>1491</v>
      </c>
      <c r="AH367" t="s">
        <v>26101</v>
      </c>
      <c r="AI367" t="s">
        <v>24270</v>
      </c>
      <c r="AJ367" t="s">
        <v>25654</v>
      </c>
      <c r="AK367">
        <v>79690000</v>
      </c>
      <c r="AL367">
        <f>VALUE(TRIM(FO_Candidato[[#This Row],[1.21 Latitude]]))</f>
        <v>-21150933</v>
      </c>
      <c r="AM367">
        <f>FO_Candidato[[#This Row],[LATITUDE_P1]]/1000000</f>
        <v>-21.150932999999998</v>
      </c>
      <c r="AN367">
        <f>INT(ABS(FO_Candidato[[#This Row],[LATITUDE_P2]]))</f>
        <v>21</v>
      </c>
      <c r="AO367">
        <f>INT((ABS(FO_Candidato[[#This Row],[LATITUDE_P2]])-INT(ABS(FO_Candidato[[#This Row],[LATITUDE_P2]])))*60)</f>
        <v>9</v>
      </c>
      <c r="AP367" s="73">
        <f t="shared" si="10"/>
        <v>3.36</v>
      </c>
      <c r="AQ367" t="str">
        <f>SUBSTITUTE(TEXT(FO_Candidato[[#This Row],[LATITUDE_P5]],"0,00"),",",".")</f>
        <v>3.36</v>
      </c>
      <c r="AR367" t="str">
        <f>FO_Candidato[[#This Row],[LATITUDE_P3]]&amp;"°"&amp;FO_Candidato[[#This Row],[LATITUDE_P4]]&amp;"'"&amp;FO_Candidato[[#This Row],[LATITUDE - P6]]&amp;"""S"</f>
        <v>21°9'3.36"S</v>
      </c>
      <c r="AS367">
        <f>VALUE(TRIM(FO_Candidato[[#This Row],[longitude]]))</f>
        <v>-5308949</v>
      </c>
      <c r="AT367">
        <f>FO_Candidato[[#This Row],[LONGITUDE_P1]]/1000000</f>
        <v>-5.3089490000000001</v>
      </c>
      <c r="AU367">
        <f>INT(ABS(FO_Candidato[[#This Row],[LONGITUDE_P2]]))</f>
        <v>5</v>
      </c>
      <c r="AV367">
        <f>INT((ABS(FO_Candidato[[#This Row],[LONGITUDE_P2]])-INT(ABS(FO_Candidato[[#This Row],[LONGITUDE_P2]])))*60)</f>
        <v>18</v>
      </c>
      <c r="AW367" s="73">
        <f t="shared" si="11"/>
        <v>32.22</v>
      </c>
      <c r="AX367" t="str">
        <f>SUBSTITUTE(TEXT(FO_Candidato[[#This Row],[LONGITUDE_P5]],"0,00"),",",".")</f>
        <v>32.22</v>
      </c>
      <c r="AY367" t="str">
        <f>FO_Candidato[[#This Row],[LONGITUDE_P3]]&amp;"°"&amp;FO_Candidato[[#This Row],[LONGITUDE_P4]]&amp;"'"&amp;FO_Candidato[[#This Row],[LONGITUDE - P6]]&amp;"""S"</f>
        <v>5°18'32.22"S</v>
      </c>
    </row>
    <row r="368" spans="1:51" x14ac:dyDescent="0.3">
      <c r="A368" t="s">
        <v>26102</v>
      </c>
      <c r="B368" t="s">
        <v>23809</v>
      </c>
      <c r="C368" t="s">
        <v>2044</v>
      </c>
      <c r="D368" t="s">
        <v>8041</v>
      </c>
      <c r="E368" t="s">
        <v>8041</v>
      </c>
      <c r="F368" t="s">
        <v>8042</v>
      </c>
      <c r="G368" t="s">
        <v>23889</v>
      </c>
      <c r="I368" t="s">
        <v>23813</v>
      </c>
      <c r="K368" t="s">
        <v>24020</v>
      </c>
      <c r="M368" t="s">
        <v>23835</v>
      </c>
      <c r="N368" t="s">
        <v>2044</v>
      </c>
      <c r="U368" t="s">
        <v>23823</v>
      </c>
      <c r="V368">
        <v>70</v>
      </c>
      <c r="W368">
        <v>-21130203</v>
      </c>
      <c r="X368">
        <v>-53561807</v>
      </c>
      <c r="Y368">
        <v>453</v>
      </c>
      <c r="Z368" t="s">
        <v>26103</v>
      </c>
      <c r="AB368" t="s">
        <v>23825</v>
      </c>
      <c r="AD368" t="s">
        <v>1491</v>
      </c>
      <c r="AH368" t="s">
        <v>26104</v>
      </c>
      <c r="AI368" t="s">
        <v>24270</v>
      </c>
      <c r="AJ368" t="s">
        <v>2685</v>
      </c>
      <c r="AK368">
        <v>79180000</v>
      </c>
      <c r="AL368">
        <f>VALUE(TRIM(FO_Candidato[[#This Row],[1.21 Latitude]]))</f>
        <v>-21130203</v>
      </c>
      <c r="AM368">
        <f>FO_Candidato[[#This Row],[LATITUDE_P1]]/1000000</f>
        <v>-21.130203000000002</v>
      </c>
      <c r="AN368" s="1">
        <f>INT(ABS(FO_Candidato[[#This Row],[LATITUDE_P2]]))</f>
        <v>21</v>
      </c>
      <c r="AO368" s="1">
        <f>INT((ABS(FO_Candidato[[#This Row],[LATITUDE_P2]])-INT(ABS(FO_Candidato[[#This Row],[LATITUDE_P2]])))*60)</f>
        <v>7</v>
      </c>
      <c r="AP368" s="74">
        <f t="shared" si="10"/>
        <v>48.73</v>
      </c>
      <c r="AQ368" s="1" t="str">
        <f>SUBSTITUTE(TEXT(FO_Candidato[[#This Row],[LATITUDE_P5]],"0,00"),",",".")</f>
        <v>48.73</v>
      </c>
      <c r="AR368" t="str">
        <f>FO_Candidato[[#This Row],[LATITUDE_P3]]&amp;"°"&amp;FO_Candidato[[#This Row],[LATITUDE_P4]]&amp;"'"&amp;FO_Candidato[[#This Row],[LATITUDE - P6]]&amp;"""S"</f>
        <v>21°7'48.73"S</v>
      </c>
      <c r="AS368">
        <f>VALUE(TRIM(FO_Candidato[[#This Row],[longitude]]))</f>
        <v>-53561807</v>
      </c>
      <c r="AT368">
        <f>FO_Candidato[[#This Row],[LONGITUDE_P1]]/1000000</f>
        <v>-53.561807000000002</v>
      </c>
      <c r="AU368" s="1">
        <f>INT(ABS(FO_Candidato[[#This Row],[LONGITUDE_P2]]))</f>
        <v>53</v>
      </c>
      <c r="AV368" s="1">
        <f>INT((ABS(FO_Candidato[[#This Row],[LONGITUDE_P2]])-INT(ABS(FO_Candidato[[#This Row],[LONGITUDE_P2]])))*60)</f>
        <v>33</v>
      </c>
      <c r="AW368" s="74">
        <f t="shared" si="11"/>
        <v>42.51</v>
      </c>
      <c r="AX368" s="1" t="str">
        <f>SUBSTITUTE(TEXT(FO_Candidato[[#This Row],[LONGITUDE_P5]],"0,00"),",",".")</f>
        <v>42.51</v>
      </c>
      <c r="AY368" t="str">
        <f>FO_Candidato[[#This Row],[LONGITUDE_P3]]&amp;"°"&amp;FO_Candidato[[#This Row],[LONGITUDE_P4]]&amp;"'"&amp;FO_Candidato[[#This Row],[LONGITUDE - P6]]&amp;"""S"</f>
        <v>53°33'42.51"S</v>
      </c>
    </row>
    <row r="369" spans="1:51" x14ac:dyDescent="0.3">
      <c r="A369" t="s">
        <v>26105</v>
      </c>
      <c r="B369" t="s">
        <v>23809</v>
      </c>
      <c r="C369" t="s">
        <v>371</v>
      </c>
      <c r="D369" t="s">
        <v>8129</v>
      </c>
      <c r="E369" t="s">
        <v>8129</v>
      </c>
      <c r="F369" t="s">
        <v>8130</v>
      </c>
      <c r="G369" t="s">
        <v>23812</v>
      </c>
      <c r="I369" t="s">
        <v>23813</v>
      </c>
      <c r="J369" t="s">
        <v>23814</v>
      </c>
      <c r="K369" t="s">
        <v>26106</v>
      </c>
      <c r="L369" t="s">
        <v>148</v>
      </c>
      <c r="M369" t="s">
        <v>23816</v>
      </c>
      <c r="N369" t="s">
        <v>26107</v>
      </c>
      <c r="O369" t="s">
        <v>26108</v>
      </c>
      <c r="P369" t="s">
        <v>26109</v>
      </c>
      <c r="Q369" t="s">
        <v>26110</v>
      </c>
      <c r="R369" t="s">
        <v>148</v>
      </c>
      <c r="S369" t="s">
        <v>148</v>
      </c>
      <c r="T369" t="s">
        <v>148</v>
      </c>
      <c r="U369" t="s">
        <v>23823</v>
      </c>
      <c r="V369">
        <v>30</v>
      </c>
      <c r="W369">
        <v>-2599446</v>
      </c>
      <c r="X369">
        <v>-44307167</v>
      </c>
      <c r="Y369">
        <v>21</v>
      </c>
      <c r="Z369" t="s">
        <v>23824</v>
      </c>
      <c r="AA369" t="s">
        <v>124</v>
      </c>
      <c r="AB369" t="s">
        <v>23825</v>
      </c>
      <c r="AC369">
        <v>2800</v>
      </c>
      <c r="AD369" t="s">
        <v>1491</v>
      </c>
      <c r="AE369" t="s">
        <v>1532</v>
      </c>
      <c r="AF369" t="s">
        <v>148</v>
      </c>
      <c r="AG369" t="s">
        <v>148</v>
      </c>
      <c r="AH369" t="s">
        <v>26111</v>
      </c>
      <c r="AI369" t="s">
        <v>23922</v>
      </c>
      <c r="AJ369" t="s">
        <v>26112</v>
      </c>
      <c r="AK369">
        <v>65000000</v>
      </c>
      <c r="AL369">
        <f>VALUE(TRIM(FO_Candidato[[#This Row],[1.21 Latitude]]))</f>
        <v>-2599446</v>
      </c>
      <c r="AM369">
        <f>FO_Candidato[[#This Row],[LATITUDE_P1]]/1000000</f>
        <v>-2.5994459999999999</v>
      </c>
      <c r="AN369">
        <f>INT(ABS(FO_Candidato[[#This Row],[LATITUDE_P2]]))</f>
        <v>2</v>
      </c>
      <c r="AO369">
        <f>INT((ABS(FO_Candidato[[#This Row],[LATITUDE_P2]])-INT(ABS(FO_Candidato[[#This Row],[LATITUDE_P2]])))*60)</f>
        <v>35</v>
      </c>
      <c r="AP369" s="73">
        <f t="shared" si="10"/>
        <v>58.01</v>
      </c>
      <c r="AQ369" t="str">
        <f>SUBSTITUTE(TEXT(FO_Candidato[[#This Row],[LATITUDE_P5]],"0,00"),",",".")</f>
        <v>58.01</v>
      </c>
      <c r="AR369" t="str">
        <f>FO_Candidato[[#This Row],[LATITUDE_P3]]&amp;"°"&amp;FO_Candidato[[#This Row],[LATITUDE_P4]]&amp;"'"&amp;FO_Candidato[[#This Row],[LATITUDE - P6]]&amp;"""S"</f>
        <v>2°35'58.01"S</v>
      </c>
      <c r="AS369">
        <f>VALUE(TRIM(FO_Candidato[[#This Row],[longitude]]))</f>
        <v>-44307167</v>
      </c>
      <c r="AT369">
        <f>FO_Candidato[[#This Row],[LONGITUDE_P1]]/1000000</f>
        <v>-44.307167</v>
      </c>
      <c r="AU369">
        <f>INT(ABS(FO_Candidato[[#This Row],[LONGITUDE_P2]]))</f>
        <v>44</v>
      </c>
      <c r="AV369">
        <f>INT((ABS(FO_Candidato[[#This Row],[LONGITUDE_P2]])-INT(ABS(FO_Candidato[[#This Row],[LONGITUDE_P2]])))*60)</f>
        <v>18</v>
      </c>
      <c r="AW369" s="73">
        <f t="shared" si="11"/>
        <v>25.8</v>
      </c>
      <c r="AX369" t="str">
        <f>SUBSTITUTE(TEXT(FO_Candidato[[#This Row],[LONGITUDE_P5]],"0,00"),",",".")</f>
        <v>25.80</v>
      </c>
      <c r="AY369" t="str">
        <f>FO_Candidato[[#This Row],[LONGITUDE_P3]]&amp;"°"&amp;FO_Candidato[[#This Row],[LONGITUDE_P4]]&amp;"'"&amp;FO_Candidato[[#This Row],[LONGITUDE - P6]]&amp;"""S"</f>
        <v>44°18'25.80"S</v>
      </c>
    </row>
    <row r="370" spans="1:51" x14ac:dyDescent="0.3">
      <c r="A370" t="s">
        <v>26113</v>
      </c>
      <c r="B370" t="s">
        <v>23809</v>
      </c>
      <c r="C370" t="s">
        <v>2044</v>
      </c>
      <c r="D370" t="s">
        <v>2495</v>
      </c>
      <c r="E370" t="s">
        <v>2495</v>
      </c>
      <c r="F370" t="s">
        <v>2496</v>
      </c>
      <c r="G370" t="s">
        <v>23889</v>
      </c>
      <c r="I370" t="s">
        <v>23813</v>
      </c>
      <c r="K370" t="s">
        <v>24020</v>
      </c>
      <c r="M370" t="s">
        <v>23835</v>
      </c>
      <c r="N370" t="s">
        <v>2044</v>
      </c>
      <c r="U370" t="s">
        <v>23823</v>
      </c>
      <c r="V370">
        <v>50</v>
      </c>
      <c r="W370">
        <v>-21544496</v>
      </c>
      <c r="X370">
        <v>-54155317</v>
      </c>
      <c r="Y370">
        <v>433</v>
      </c>
      <c r="Z370" t="s">
        <v>26114</v>
      </c>
      <c r="AB370" t="s">
        <v>23825</v>
      </c>
      <c r="AD370" t="s">
        <v>1491</v>
      </c>
      <c r="AH370" t="s">
        <v>26115</v>
      </c>
      <c r="AI370" t="s">
        <v>24270</v>
      </c>
      <c r="AJ370" t="s">
        <v>2493</v>
      </c>
      <c r="AL370">
        <f>VALUE(TRIM(FO_Candidato[[#This Row],[1.21 Latitude]]))</f>
        <v>-21544496</v>
      </c>
      <c r="AM370">
        <f>FO_Candidato[[#This Row],[LATITUDE_P1]]/1000000</f>
        <v>-21.544495999999999</v>
      </c>
      <c r="AN370">
        <f>INT(ABS(FO_Candidato[[#This Row],[LATITUDE_P2]]))</f>
        <v>21</v>
      </c>
      <c r="AO370">
        <f>INT((ABS(FO_Candidato[[#This Row],[LATITUDE_P2]])-INT(ABS(FO_Candidato[[#This Row],[LATITUDE_P2]])))*60)</f>
        <v>32</v>
      </c>
      <c r="AP370" s="73">
        <f t="shared" si="10"/>
        <v>40.19</v>
      </c>
      <c r="AQ370" t="str">
        <f>SUBSTITUTE(TEXT(FO_Candidato[[#This Row],[LATITUDE_P5]],"0,00"),",",".")</f>
        <v>40.19</v>
      </c>
      <c r="AR370" t="str">
        <f>FO_Candidato[[#This Row],[LATITUDE_P3]]&amp;"°"&amp;FO_Candidato[[#This Row],[LATITUDE_P4]]&amp;"'"&amp;FO_Candidato[[#This Row],[LATITUDE - P6]]&amp;"""S"</f>
        <v>21°32'40.19"S</v>
      </c>
      <c r="AS370">
        <f>VALUE(TRIM(FO_Candidato[[#This Row],[longitude]]))</f>
        <v>-54155317</v>
      </c>
      <c r="AT370">
        <f>FO_Candidato[[#This Row],[LONGITUDE_P1]]/1000000</f>
        <v>-54.155316999999997</v>
      </c>
      <c r="AU370">
        <f>INT(ABS(FO_Candidato[[#This Row],[LONGITUDE_P2]]))</f>
        <v>54</v>
      </c>
      <c r="AV370">
        <f>INT((ABS(FO_Candidato[[#This Row],[LONGITUDE_P2]])-INT(ABS(FO_Candidato[[#This Row],[LONGITUDE_P2]])))*60)</f>
        <v>9</v>
      </c>
      <c r="AW370" s="73">
        <f t="shared" si="11"/>
        <v>19.14</v>
      </c>
      <c r="AX370" t="str">
        <f>SUBSTITUTE(TEXT(FO_Candidato[[#This Row],[LONGITUDE_P5]],"0,00"),",",".")</f>
        <v>19.14</v>
      </c>
      <c r="AY370" t="str">
        <f>FO_Candidato[[#This Row],[LONGITUDE_P3]]&amp;"°"&amp;FO_Candidato[[#This Row],[LONGITUDE_P4]]&amp;"'"&amp;FO_Candidato[[#This Row],[LONGITUDE - P6]]&amp;"""S"</f>
        <v>54°9'19.14"S</v>
      </c>
    </row>
    <row r="371" spans="1:51" x14ac:dyDescent="0.3">
      <c r="A371" t="s">
        <v>26116</v>
      </c>
      <c r="B371" t="s">
        <v>23809</v>
      </c>
      <c r="C371" t="s">
        <v>2643</v>
      </c>
      <c r="D371" t="s">
        <v>7939</v>
      </c>
      <c r="E371" t="s">
        <v>7939</v>
      </c>
      <c r="F371" t="s">
        <v>26117</v>
      </c>
      <c r="G371" t="s">
        <v>23812</v>
      </c>
      <c r="I371" t="s">
        <v>23813</v>
      </c>
      <c r="J371" t="s">
        <v>24256</v>
      </c>
      <c r="K371" t="s">
        <v>24426</v>
      </c>
      <c r="L371" t="s">
        <v>148</v>
      </c>
      <c r="M371" t="s">
        <v>23835</v>
      </c>
      <c r="N371" t="s">
        <v>25790</v>
      </c>
      <c r="O371" t="s">
        <v>25820</v>
      </c>
      <c r="P371" t="s">
        <v>148</v>
      </c>
      <c r="Q371" t="s">
        <v>148</v>
      </c>
      <c r="R371" t="s">
        <v>148</v>
      </c>
      <c r="S371" t="s">
        <v>148</v>
      </c>
      <c r="T371" t="s">
        <v>148</v>
      </c>
      <c r="U371" t="s">
        <v>23823</v>
      </c>
      <c r="V371">
        <v>60</v>
      </c>
      <c r="W371">
        <v>-6405333</v>
      </c>
      <c r="X371">
        <v>-50065806</v>
      </c>
      <c r="Y371">
        <v>225</v>
      </c>
      <c r="Z371" t="s">
        <v>148</v>
      </c>
      <c r="AA371" t="s">
        <v>107</v>
      </c>
      <c r="AB371" t="s">
        <v>23825</v>
      </c>
      <c r="AC371">
        <v>0</v>
      </c>
      <c r="AD371" t="s">
        <v>23823</v>
      </c>
      <c r="AE371" t="s">
        <v>148</v>
      </c>
      <c r="AF371" t="s">
        <v>148</v>
      </c>
      <c r="AG371" t="s">
        <v>148</v>
      </c>
      <c r="AH371" t="s">
        <v>26118</v>
      </c>
      <c r="AI371" t="s">
        <v>23875</v>
      </c>
      <c r="AJ371" t="s">
        <v>7937</v>
      </c>
      <c r="AL371">
        <f>VALUE(TRIM(FO_Candidato[[#This Row],[1.21 Latitude]]))</f>
        <v>-6405333</v>
      </c>
      <c r="AM371">
        <f>FO_Candidato[[#This Row],[LATITUDE_P1]]/1000000</f>
        <v>-6.4053329999999997</v>
      </c>
      <c r="AN371">
        <f>INT(ABS(FO_Candidato[[#This Row],[LATITUDE_P2]]))</f>
        <v>6</v>
      </c>
      <c r="AO371">
        <f>INT((ABS(FO_Candidato[[#This Row],[LATITUDE_P2]])-INT(ABS(FO_Candidato[[#This Row],[LATITUDE_P2]])))*60)</f>
        <v>24</v>
      </c>
      <c r="AP371" s="73">
        <f t="shared" si="10"/>
        <v>19.2</v>
      </c>
      <c r="AQ371" t="str">
        <f>SUBSTITUTE(TEXT(FO_Candidato[[#This Row],[LATITUDE_P5]],"0,00"),",",".")</f>
        <v>19.20</v>
      </c>
      <c r="AR371" t="str">
        <f>FO_Candidato[[#This Row],[LATITUDE_P3]]&amp;"°"&amp;FO_Candidato[[#This Row],[LATITUDE_P4]]&amp;"'"&amp;FO_Candidato[[#This Row],[LATITUDE - P6]]&amp;"""S"</f>
        <v>6°24'19.20"S</v>
      </c>
      <c r="AS371">
        <f>VALUE(TRIM(FO_Candidato[[#This Row],[longitude]]))</f>
        <v>-50065806</v>
      </c>
      <c r="AT371">
        <f>FO_Candidato[[#This Row],[LONGITUDE_P1]]/1000000</f>
        <v>-50.065806000000002</v>
      </c>
      <c r="AU371">
        <f>INT(ABS(FO_Candidato[[#This Row],[LONGITUDE_P2]]))</f>
        <v>50</v>
      </c>
      <c r="AV371">
        <f>INT((ABS(FO_Candidato[[#This Row],[LONGITUDE_P2]])-INT(ABS(FO_Candidato[[#This Row],[LONGITUDE_P2]])))*60)</f>
        <v>3</v>
      </c>
      <c r="AW371" s="73">
        <f t="shared" si="11"/>
        <v>56.9</v>
      </c>
      <c r="AX371" t="str">
        <f>SUBSTITUTE(TEXT(FO_Candidato[[#This Row],[LONGITUDE_P5]],"0,00"),",",".")</f>
        <v>56.90</v>
      </c>
      <c r="AY371" t="str">
        <f>FO_Candidato[[#This Row],[LONGITUDE_P3]]&amp;"°"&amp;FO_Candidato[[#This Row],[LONGITUDE_P4]]&amp;"'"&amp;FO_Candidato[[#This Row],[LONGITUDE - P6]]&amp;"""S"</f>
        <v>50°3'56.90"S</v>
      </c>
    </row>
    <row r="372" spans="1:51" x14ac:dyDescent="0.3">
      <c r="A372" t="s">
        <v>26119</v>
      </c>
      <c r="B372" t="s">
        <v>23809</v>
      </c>
      <c r="C372" t="s">
        <v>2643</v>
      </c>
      <c r="D372" t="s">
        <v>7935</v>
      </c>
      <c r="E372" t="s">
        <v>7935</v>
      </c>
      <c r="F372" t="s">
        <v>26120</v>
      </c>
      <c r="G372" t="s">
        <v>23812</v>
      </c>
      <c r="I372" t="s">
        <v>23813</v>
      </c>
      <c r="J372" t="s">
        <v>24256</v>
      </c>
      <c r="K372" t="s">
        <v>24426</v>
      </c>
      <c r="L372" t="s">
        <v>148</v>
      </c>
      <c r="M372" t="s">
        <v>23835</v>
      </c>
      <c r="N372" t="s">
        <v>25790</v>
      </c>
      <c r="O372" t="s">
        <v>26121</v>
      </c>
      <c r="P372" t="s">
        <v>148</v>
      </c>
      <c r="Q372" t="s">
        <v>148</v>
      </c>
      <c r="R372" t="s">
        <v>148</v>
      </c>
      <c r="S372" t="s">
        <v>148</v>
      </c>
      <c r="T372" t="s">
        <v>148</v>
      </c>
      <c r="U372" t="s">
        <v>23823</v>
      </c>
      <c r="V372">
        <v>60</v>
      </c>
      <c r="W372">
        <v>-646053</v>
      </c>
      <c r="X372">
        <v>-5017524</v>
      </c>
      <c r="Y372">
        <v>266</v>
      </c>
      <c r="Z372" t="s">
        <v>148</v>
      </c>
      <c r="AA372" t="s">
        <v>107</v>
      </c>
      <c r="AB372" t="s">
        <v>23825</v>
      </c>
      <c r="AC372">
        <v>0</v>
      </c>
      <c r="AD372" t="s">
        <v>23823</v>
      </c>
      <c r="AE372" t="s">
        <v>148</v>
      </c>
      <c r="AF372" t="s">
        <v>148</v>
      </c>
      <c r="AG372" t="s">
        <v>148</v>
      </c>
      <c r="AH372" t="s">
        <v>26122</v>
      </c>
      <c r="AI372" t="s">
        <v>23875</v>
      </c>
      <c r="AJ372" t="s">
        <v>7937</v>
      </c>
      <c r="AL372">
        <f>VALUE(TRIM(FO_Candidato[[#This Row],[1.21 Latitude]]))</f>
        <v>-646053</v>
      </c>
      <c r="AM372">
        <f>FO_Candidato[[#This Row],[LATITUDE_P1]]/1000000</f>
        <v>-0.64605299999999999</v>
      </c>
      <c r="AN372">
        <f>INT(ABS(FO_Candidato[[#This Row],[LATITUDE_P2]]))</f>
        <v>0</v>
      </c>
      <c r="AO372">
        <f>INT((ABS(FO_Candidato[[#This Row],[LATITUDE_P2]])-INT(ABS(FO_Candidato[[#This Row],[LATITUDE_P2]])))*60)</f>
        <v>38</v>
      </c>
      <c r="AP372" s="73">
        <f t="shared" si="10"/>
        <v>45.79</v>
      </c>
      <c r="AQ372" t="str">
        <f>SUBSTITUTE(TEXT(FO_Candidato[[#This Row],[LATITUDE_P5]],"0,00"),",",".")</f>
        <v>45.79</v>
      </c>
      <c r="AR372" t="str">
        <f>FO_Candidato[[#This Row],[LATITUDE_P3]]&amp;"°"&amp;FO_Candidato[[#This Row],[LATITUDE_P4]]&amp;"'"&amp;FO_Candidato[[#This Row],[LATITUDE - P6]]&amp;"""S"</f>
        <v>0°38'45.79"S</v>
      </c>
      <c r="AS372">
        <f>VALUE(TRIM(FO_Candidato[[#This Row],[longitude]]))</f>
        <v>-5017524</v>
      </c>
      <c r="AT372">
        <f>FO_Candidato[[#This Row],[LONGITUDE_P1]]/1000000</f>
        <v>-5.0175239999999999</v>
      </c>
      <c r="AU372">
        <f>INT(ABS(FO_Candidato[[#This Row],[LONGITUDE_P2]]))</f>
        <v>5</v>
      </c>
      <c r="AV372">
        <f>INT((ABS(FO_Candidato[[#This Row],[LONGITUDE_P2]])-INT(ABS(FO_Candidato[[#This Row],[LONGITUDE_P2]])))*60)</f>
        <v>1</v>
      </c>
      <c r="AW372" s="73">
        <f t="shared" si="11"/>
        <v>3.09</v>
      </c>
      <c r="AX372" t="str">
        <f>SUBSTITUTE(TEXT(FO_Candidato[[#This Row],[LONGITUDE_P5]],"0,00"),",",".")</f>
        <v>3.09</v>
      </c>
      <c r="AY372" t="str">
        <f>FO_Candidato[[#This Row],[LONGITUDE_P3]]&amp;"°"&amp;FO_Candidato[[#This Row],[LONGITUDE_P4]]&amp;"'"&amp;FO_Candidato[[#This Row],[LONGITUDE - P6]]&amp;"""S"</f>
        <v>5°1'3.09"S</v>
      </c>
    </row>
    <row r="373" spans="1:51" x14ac:dyDescent="0.3">
      <c r="A373" t="s">
        <v>26123</v>
      </c>
      <c r="B373" t="s">
        <v>23809</v>
      </c>
      <c r="C373" t="s">
        <v>2044</v>
      </c>
      <c r="D373" t="s">
        <v>8064</v>
      </c>
      <c r="E373" t="s">
        <v>8064</v>
      </c>
      <c r="F373" t="s">
        <v>8065</v>
      </c>
      <c r="G373" t="s">
        <v>23889</v>
      </c>
      <c r="I373" t="s">
        <v>23832</v>
      </c>
      <c r="K373" t="s">
        <v>24020</v>
      </c>
      <c r="M373" t="s">
        <v>23835</v>
      </c>
      <c r="N373" t="s">
        <v>2044</v>
      </c>
      <c r="U373" t="s">
        <v>23823</v>
      </c>
      <c r="V373">
        <v>60</v>
      </c>
      <c r="W373">
        <v>-21264009</v>
      </c>
      <c r="X373">
        <v>-52902859</v>
      </c>
      <c r="Y373">
        <v>423</v>
      </c>
      <c r="Z373" t="s">
        <v>26124</v>
      </c>
      <c r="AB373" t="s">
        <v>23825</v>
      </c>
      <c r="AD373" t="s">
        <v>1491</v>
      </c>
      <c r="AH373" t="s">
        <v>26125</v>
      </c>
      <c r="AI373" t="s">
        <v>24270</v>
      </c>
      <c r="AJ373" t="s">
        <v>25654</v>
      </c>
      <c r="AL373">
        <f>VALUE(TRIM(FO_Candidato[[#This Row],[1.21 Latitude]]))</f>
        <v>-21264009</v>
      </c>
      <c r="AM373">
        <f>FO_Candidato[[#This Row],[LATITUDE_P1]]/1000000</f>
        <v>-21.264009000000001</v>
      </c>
      <c r="AN373">
        <f>INT(ABS(FO_Candidato[[#This Row],[LATITUDE_P2]]))</f>
        <v>21</v>
      </c>
      <c r="AO373">
        <f>INT((ABS(FO_Candidato[[#This Row],[LATITUDE_P2]])-INT(ABS(FO_Candidato[[#This Row],[LATITUDE_P2]])))*60)</f>
        <v>15</v>
      </c>
      <c r="AP373" s="73">
        <f t="shared" si="10"/>
        <v>50.43</v>
      </c>
      <c r="AQ373" t="str">
        <f>SUBSTITUTE(TEXT(FO_Candidato[[#This Row],[LATITUDE_P5]],"0,00"),",",".")</f>
        <v>50.43</v>
      </c>
      <c r="AR373" t="str">
        <f>FO_Candidato[[#This Row],[LATITUDE_P3]]&amp;"°"&amp;FO_Candidato[[#This Row],[LATITUDE_P4]]&amp;"'"&amp;FO_Candidato[[#This Row],[LATITUDE - P6]]&amp;"""S"</f>
        <v>21°15'50.43"S</v>
      </c>
      <c r="AS373">
        <f>VALUE(TRIM(FO_Candidato[[#This Row],[longitude]]))</f>
        <v>-52902859</v>
      </c>
      <c r="AT373">
        <f>FO_Candidato[[#This Row],[LONGITUDE_P1]]/1000000</f>
        <v>-52.902858999999999</v>
      </c>
      <c r="AU373">
        <f>INT(ABS(FO_Candidato[[#This Row],[LONGITUDE_P2]]))</f>
        <v>52</v>
      </c>
      <c r="AV373">
        <f>INT((ABS(FO_Candidato[[#This Row],[LONGITUDE_P2]])-INT(ABS(FO_Candidato[[#This Row],[LONGITUDE_P2]])))*60)</f>
        <v>54</v>
      </c>
      <c r="AW373" s="73">
        <f t="shared" si="11"/>
        <v>10.29</v>
      </c>
      <c r="AX373" t="str">
        <f>SUBSTITUTE(TEXT(FO_Candidato[[#This Row],[LONGITUDE_P5]],"0,00"),",",".")</f>
        <v>10.29</v>
      </c>
      <c r="AY373" t="str">
        <f>FO_Candidato[[#This Row],[LONGITUDE_P3]]&amp;"°"&amp;FO_Candidato[[#This Row],[LONGITUDE_P4]]&amp;"'"&amp;FO_Candidato[[#This Row],[LONGITUDE - P6]]&amp;"""S"</f>
        <v>52°54'10.29"S</v>
      </c>
    </row>
    <row r="374" spans="1:51" x14ac:dyDescent="0.3">
      <c r="A374" t="s">
        <v>26126</v>
      </c>
      <c r="B374" t="s">
        <v>23809</v>
      </c>
      <c r="C374" t="s">
        <v>2044</v>
      </c>
      <c r="D374" t="s">
        <v>8067</v>
      </c>
      <c r="E374" t="s">
        <v>8067</v>
      </c>
      <c r="F374" t="s">
        <v>8068</v>
      </c>
      <c r="G374" t="s">
        <v>23889</v>
      </c>
      <c r="I374" t="s">
        <v>23813</v>
      </c>
      <c r="K374" t="s">
        <v>24020</v>
      </c>
      <c r="M374" t="s">
        <v>23835</v>
      </c>
      <c r="N374" t="s">
        <v>2044</v>
      </c>
      <c r="U374" t="s">
        <v>23823</v>
      </c>
      <c r="V374">
        <v>50</v>
      </c>
      <c r="W374">
        <v>-21183785</v>
      </c>
      <c r="X374">
        <v>-53014622</v>
      </c>
      <c r="Y374">
        <v>393</v>
      </c>
      <c r="Z374" t="s">
        <v>26127</v>
      </c>
      <c r="AB374" t="s">
        <v>23825</v>
      </c>
      <c r="AD374" t="s">
        <v>1491</v>
      </c>
      <c r="AH374" t="s">
        <v>26128</v>
      </c>
      <c r="AI374" t="s">
        <v>24270</v>
      </c>
      <c r="AJ374" t="s">
        <v>25654</v>
      </c>
      <c r="AK374">
        <v>796900000</v>
      </c>
      <c r="AL374">
        <f>VALUE(TRIM(FO_Candidato[[#This Row],[1.21 Latitude]]))</f>
        <v>-21183785</v>
      </c>
      <c r="AM374">
        <f>FO_Candidato[[#This Row],[LATITUDE_P1]]/1000000</f>
        <v>-21.183785</v>
      </c>
      <c r="AN374">
        <f>INT(ABS(FO_Candidato[[#This Row],[LATITUDE_P2]]))</f>
        <v>21</v>
      </c>
      <c r="AO374">
        <f>INT((ABS(FO_Candidato[[#This Row],[LATITUDE_P2]])-INT(ABS(FO_Candidato[[#This Row],[LATITUDE_P2]])))*60)</f>
        <v>11</v>
      </c>
      <c r="AP374" s="73">
        <f t="shared" si="10"/>
        <v>1.63</v>
      </c>
      <c r="AQ374" t="str">
        <f>SUBSTITUTE(TEXT(FO_Candidato[[#This Row],[LATITUDE_P5]],"0,00"),",",".")</f>
        <v>1.63</v>
      </c>
      <c r="AR374" t="str">
        <f>FO_Candidato[[#This Row],[LATITUDE_P3]]&amp;"°"&amp;FO_Candidato[[#This Row],[LATITUDE_P4]]&amp;"'"&amp;FO_Candidato[[#This Row],[LATITUDE - P6]]&amp;"""S"</f>
        <v>21°11'1.63"S</v>
      </c>
      <c r="AS374">
        <f>VALUE(TRIM(FO_Candidato[[#This Row],[longitude]]))</f>
        <v>-53014622</v>
      </c>
      <c r="AT374">
        <f>FO_Candidato[[#This Row],[LONGITUDE_P1]]/1000000</f>
        <v>-53.014622000000003</v>
      </c>
      <c r="AU374">
        <f>INT(ABS(FO_Candidato[[#This Row],[LONGITUDE_P2]]))</f>
        <v>53</v>
      </c>
      <c r="AV374">
        <f>INT((ABS(FO_Candidato[[#This Row],[LONGITUDE_P2]])-INT(ABS(FO_Candidato[[#This Row],[LONGITUDE_P2]])))*60)</f>
        <v>0</v>
      </c>
      <c r="AW374" s="73">
        <f t="shared" si="11"/>
        <v>52.64</v>
      </c>
      <c r="AX374" t="str">
        <f>SUBSTITUTE(TEXT(FO_Candidato[[#This Row],[LONGITUDE_P5]],"0,00"),",",".")</f>
        <v>52.64</v>
      </c>
      <c r="AY374" t="str">
        <f>FO_Candidato[[#This Row],[LONGITUDE_P3]]&amp;"°"&amp;FO_Candidato[[#This Row],[LONGITUDE_P4]]&amp;"'"&amp;FO_Candidato[[#This Row],[LONGITUDE - P6]]&amp;"""S"</f>
        <v>53°0'52.64"S</v>
      </c>
    </row>
    <row r="375" spans="1:51" x14ac:dyDescent="0.3">
      <c r="A375" t="s">
        <v>26129</v>
      </c>
      <c r="B375" t="s">
        <v>23809</v>
      </c>
      <c r="C375" t="s">
        <v>15501</v>
      </c>
      <c r="D375" t="s">
        <v>15498</v>
      </c>
      <c r="E375" t="s">
        <v>15498</v>
      </c>
      <c r="F375" t="s">
        <v>15500</v>
      </c>
      <c r="G375" t="s">
        <v>25209</v>
      </c>
      <c r="I375" t="s">
        <v>23813</v>
      </c>
      <c r="J375" t="s">
        <v>23833</v>
      </c>
      <c r="K375" t="s">
        <v>23943</v>
      </c>
      <c r="L375" t="s">
        <v>3632</v>
      </c>
      <c r="M375" t="s">
        <v>23835</v>
      </c>
      <c r="N375" t="s">
        <v>26130</v>
      </c>
      <c r="O375" t="s">
        <v>26131</v>
      </c>
      <c r="R375" t="s">
        <v>26130</v>
      </c>
      <c r="U375" t="s">
        <v>23823</v>
      </c>
      <c r="V375">
        <v>60</v>
      </c>
      <c r="W375">
        <v>-17541508</v>
      </c>
      <c r="X375">
        <v>-50183394</v>
      </c>
      <c r="Y375">
        <v>486</v>
      </c>
      <c r="Z375" t="s">
        <v>24189</v>
      </c>
      <c r="AA375" t="s">
        <v>107</v>
      </c>
      <c r="AB375" t="s">
        <v>23825</v>
      </c>
      <c r="AD375" t="s">
        <v>1491</v>
      </c>
      <c r="AE375" t="s">
        <v>24004</v>
      </c>
      <c r="AF375" t="s">
        <v>26132</v>
      </c>
      <c r="AG375" t="s">
        <v>26132</v>
      </c>
      <c r="AH375" t="s">
        <v>26130</v>
      </c>
      <c r="AI375" t="s">
        <v>24041</v>
      </c>
      <c r="AJ375" t="s">
        <v>26133</v>
      </c>
      <c r="AL375">
        <f>VALUE(TRIM(FO_Candidato[[#This Row],[1.21 Latitude]]))</f>
        <v>-17541508</v>
      </c>
      <c r="AM375">
        <f>FO_Candidato[[#This Row],[LATITUDE_P1]]/1000000</f>
        <v>-17.541508</v>
      </c>
      <c r="AN375">
        <f>INT(ABS(FO_Candidato[[#This Row],[LATITUDE_P2]]))</f>
        <v>17</v>
      </c>
      <c r="AO375">
        <f>INT((ABS(FO_Candidato[[#This Row],[LATITUDE_P2]])-INT(ABS(FO_Candidato[[#This Row],[LATITUDE_P2]])))*60)</f>
        <v>32</v>
      </c>
      <c r="AP375" s="73">
        <f t="shared" si="10"/>
        <v>29.43</v>
      </c>
      <c r="AQ375" t="str">
        <f>SUBSTITUTE(TEXT(FO_Candidato[[#This Row],[LATITUDE_P5]],"0,00"),",",".")</f>
        <v>29.43</v>
      </c>
      <c r="AR375" t="str">
        <f>FO_Candidato[[#This Row],[LATITUDE_P3]]&amp;"°"&amp;FO_Candidato[[#This Row],[LATITUDE_P4]]&amp;"'"&amp;FO_Candidato[[#This Row],[LATITUDE - P6]]&amp;"""S"</f>
        <v>17°32'29.43"S</v>
      </c>
      <c r="AS375">
        <f>VALUE(TRIM(FO_Candidato[[#This Row],[longitude]]))</f>
        <v>-50183394</v>
      </c>
      <c r="AT375">
        <f>FO_Candidato[[#This Row],[LONGITUDE_P1]]/1000000</f>
        <v>-50.183394</v>
      </c>
      <c r="AU375">
        <f>INT(ABS(FO_Candidato[[#This Row],[LONGITUDE_P2]]))</f>
        <v>50</v>
      </c>
      <c r="AV375">
        <f>INT((ABS(FO_Candidato[[#This Row],[LONGITUDE_P2]])-INT(ABS(FO_Candidato[[#This Row],[LONGITUDE_P2]])))*60)</f>
        <v>11</v>
      </c>
      <c r="AW375" s="73">
        <f t="shared" si="11"/>
        <v>0.22</v>
      </c>
      <c r="AX375" t="str">
        <f>SUBSTITUTE(TEXT(FO_Candidato[[#This Row],[LONGITUDE_P5]],"0,00"),",",".")</f>
        <v>0.22</v>
      </c>
      <c r="AY375" t="str">
        <f>FO_Candidato[[#This Row],[LONGITUDE_P3]]&amp;"°"&amp;FO_Candidato[[#This Row],[LONGITUDE_P4]]&amp;"'"&amp;FO_Candidato[[#This Row],[LONGITUDE - P6]]&amp;"""S"</f>
        <v>50°11'0.22"S</v>
      </c>
    </row>
    <row r="376" spans="1:51" x14ac:dyDescent="0.3">
      <c r="A376" t="s">
        <v>26134</v>
      </c>
      <c r="B376" t="s">
        <v>23809</v>
      </c>
      <c r="C376" t="s">
        <v>2044</v>
      </c>
      <c r="D376" t="s">
        <v>8047</v>
      </c>
      <c r="E376" t="s">
        <v>8047</v>
      </c>
      <c r="F376" t="s">
        <v>8048</v>
      </c>
      <c r="G376" t="s">
        <v>23889</v>
      </c>
      <c r="I376" t="s">
        <v>23813</v>
      </c>
      <c r="K376" t="s">
        <v>24117</v>
      </c>
      <c r="M376" t="s">
        <v>23835</v>
      </c>
      <c r="N376" t="s">
        <v>2044</v>
      </c>
      <c r="U376" t="s">
        <v>23823</v>
      </c>
      <c r="V376">
        <v>50</v>
      </c>
      <c r="W376">
        <v>-21157783</v>
      </c>
      <c r="X376">
        <v>-53401364</v>
      </c>
      <c r="Y376">
        <v>442</v>
      </c>
      <c r="Z376" t="s">
        <v>26135</v>
      </c>
      <c r="AB376" t="s">
        <v>23825</v>
      </c>
      <c r="AD376" t="s">
        <v>1491</v>
      </c>
      <c r="AH376" t="s">
        <v>26136</v>
      </c>
      <c r="AI376" t="s">
        <v>24270</v>
      </c>
      <c r="AJ376" t="s">
        <v>2685</v>
      </c>
      <c r="AK376">
        <v>79180000</v>
      </c>
      <c r="AL376">
        <f>VALUE(TRIM(FO_Candidato[[#This Row],[1.21 Latitude]]))</f>
        <v>-21157783</v>
      </c>
      <c r="AM376">
        <f>FO_Candidato[[#This Row],[LATITUDE_P1]]/1000000</f>
        <v>-21.157782999999998</v>
      </c>
      <c r="AN376">
        <f>INT(ABS(FO_Candidato[[#This Row],[LATITUDE_P2]]))</f>
        <v>21</v>
      </c>
      <c r="AO376">
        <f>INT((ABS(FO_Candidato[[#This Row],[LATITUDE_P2]])-INT(ABS(FO_Candidato[[#This Row],[LATITUDE_P2]])))*60)</f>
        <v>9</v>
      </c>
      <c r="AP376" s="73">
        <f t="shared" si="10"/>
        <v>28.02</v>
      </c>
      <c r="AQ376" t="str">
        <f>SUBSTITUTE(TEXT(FO_Candidato[[#This Row],[LATITUDE_P5]],"0,00"),",",".")</f>
        <v>28.02</v>
      </c>
      <c r="AR376" t="str">
        <f>FO_Candidato[[#This Row],[LATITUDE_P3]]&amp;"°"&amp;FO_Candidato[[#This Row],[LATITUDE_P4]]&amp;"'"&amp;FO_Candidato[[#This Row],[LATITUDE - P6]]&amp;"""S"</f>
        <v>21°9'28.02"S</v>
      </c>
      <c r="AS376">
        <f>VALUE(TRIM(FO_Candidato[[#This Row],[longitude]]))</f>
        <v>-53401364</v>
      </c>
      <c r="AT376">
        <f>FO_Candidato[[#This Row],[LONGITUDE_P1]]/1000000</f>
        <v>-53.401364000000001</v>
      </c>
      <c r="AU376">
        <f>INT(ABS(FO_Candidato[[#This Row],[LONGITUDE_P2]]))</f>
        <v>53</v>
      </c>
      <c r="AV376">
        <f>INT((ABS(FO_Candidato[[#This Row],[LONGITUDE_P2]])-INT(ABS(FO_Candidato[[#This Row],[LONGITUDE_P2]])))*60)</f>
        <v>24</v>
      </c>
      <c r="AW376" s="73">
        <f t="shared" si="11"/>
        <v>4.91</v>
      </c>
      <c r="AX376" t="str">
        <f>SUBSTITUTE(TEXT(FO_Candidato[[#This Row],[LONGITUDE_P5]],"0,00"),",",".")</f>
        <v>4.91</v>
      </c>
      <c r="AY376" t="str">
        <f>FO_Candidato[[#This Row],[LONGITUDE_P3]]&amp;"°"&amp;FO_Candidato[[#This Row],[LONGITUDE_P4]]&amp;"'"&amp;FO_Candidato[[#This Row],[LONGITUDE - P6]]&amp;"""S"</f>
        <v>53°24'4.91"S</v>
      </c>
    </row>
    <row r="377" spans="1:51" x14ac:dyDescent="0.3">
      <c r="A377" t="s">
        <v>26137</v>
      </c>
      <c r="B377" t="s">
        <v>23809</v>
      </c>
      <c r="C377" t="s">
        <v>2643</v>
      </c>
      <c r="D377" t="s">
        <v>2640</v>
      </c>
      <c r="E377" t="s">
        <v>2640</v>
      </c>
      <c r="F377" t="s">
        <v>26138</v>
      </c>
      <c r="G377" t="s">
        <v>23812</v>
      </c>
      <c r="I377" t="s">
        <v>23832</v>
      </c>
      <c r="J377" t="s">
        <v>23814</v>
      </c>
      <c r="K377" t="s">
        <v>24020</v>
      </c>
      <c r="L377" t="s">
        <v>148</v>
      </c>
      <c r="M377" t="s">
        <v>23816</v>
      </c>
      <c r="N377" t="s">
        <v>26139</v>
      </c>
      <c r="O377" t="s">
        <v>26140</v>
      </c>
      <c r="P377" t="s">
        <v>25960</v>
      </c>
      <c r="Q377" t="s">
        <v>24958</v>
      </c>
      <c r="R377" t="s">
        <v>148</v>
      </c>
      <c r="S377" t="s">
        <v>148</v>
      </c>
      <c r="T377" t="s">
        <v>148</v>
      </c>
      <c r="U377" t="s">
        <v>23823</v>
      </c>
      <c r="V377">
        <v>60</v>
      </c>
      <c r="W377">
        <v>-5115522</v>
      </c>
      <c r="X377">
        <v>-47691586</v>
      </c>
      <c r="Y377">
        <v>258</v>
      </c>
      <c r="AA377" t="s">
        <v>107</v>
      </c>
      <c r="AB377" t="s">
        <v>23825</v>
      </c>
      <c r="AC377">
        <v>1300</v>
      </c>
      <c r="AD377" t="s">
        <v>23823</v>
      </c>
      <c r="AF377" t="s">
        <v>2640</v>
      </c>
      <c r="AG377" t="s">
        <v>2641</v>
      </c>
      <c r="AH377" t="s">
        <v>26140</v>
      </c>
      <c r="AI377" t="s">
        <v>23922</v>
      </c>
      <c r="AJ377" t="s">
        <v>26141</v>
      </c>
      <c r="AL377">
        <f>VALUE(TRIM(FO_Candidato[[#This Row],[1.21 Latitude]]))</f>
        <v>-5115522</v>
      </c>
      <c r="AM377">
        <f>FO_Candidato[[#This Row],[LATITUDE_P1]]/1000000</f>
        <v>-5.1155220000000003</v>
      </c>
      <c r="AN377">
        <f>INT(ABS(FO_Candidato[[#This Row],[LATITUDE_P2]]))</f>
        <v>5</v>
      </c>
      <c r="AO377">
        <f>INT((ABS(FO_Candidato[[#This Row],[LATITUDE_P2]])-INT(ABS(FO_Candidato[[#This Row],[LATITUDE_P2]])))*60)</f>
        <v>6</v>
      </c>
      <c r="AP377" s="73">
        <f t="shared" si="10"/>
        <v>55.88</v>
      </c>
      <c r="AQ377" t="str">
        <f>SUBSTITUTE(TEXT(FO_Candidato[[#This Row],[LATITUDE_P5]],"0,00"),",",".")</f>
        <v>55.88</v>
      </c>
      <c r="AR377" t="str">
        <f>FO_Candidato[[#This Row],[LATITUDE_P3]]&amp;"°"&amp;FO_Candidato[[#This Row],[LATITUDE_P4]]&amp;"'"&amp;FO_Candidato[[#This Row],[LATITUDE - P6]]&amp;"""S"</f>
        <v>5°6'55.88"S</v>
      </c>
      <c r="AS377">
        <f>VALUE(TRIM(FO_Candidato[[#This Row],[longitude]]))</f>
        <v>-47691586</v>
      </c>
      <c r="AT377">
        <f>FO_Candidato[[#This Row],[LONGITUDE_P1]]/1000000</f>
        <v>-47.691586000000001</v>
      </c>
      <c r="AU377">
        <f>INT(ABS(FO_Candidato[[#This Row],[LONGITUDE_P2]]))</f>
        <v>47</v>
      </c>
      <c r="AV377">
        <f>INT((ABS(FO_Candidato[[#This Row],[LONGITUDE_P2]])-INT(ABS(FO_Candidato[[#This Row],[LONGITUDE_P2]])))*60)</f>
        <v>41</v>
      </c>
      <c r="AW377" s="73">
        <f t="shared" si="11"/>
        <v>29.71</v>
      </c>
      <c r="AX377" t="str">
        <f>SUBSTITUTE(TEXT(FO_Candidato[[#This Row],[LONGITUDE_P5]],"0,00"),",",".")</f>
        <v>29.71</v>
      </c>
      <c r="AY377" t="str">
        <f>FO_Candidato[[#This Row],[LONGITUDE_P3]]&amp;"°"&amp;FO_Candidato[[#This Row],[LONGITUDE_P4]]&amp;"'"&amp;FO_Candidato[[#This Row],[LONGITUDE - P6]]&amp;"""S"</f>
        <v>47°41'29.71"S</v>
      </c>
    </row>
    <row r="378" spans="1:51" x14ac:dyDescent="0.3">
      <c r="A378" t="s">
        <v>26142</v>
      </c>
      <c r="B378" t="s">
        <v>23809</v>
      </c>
      <c r="C378" t="s">
        <v>2044</v>
      </c>
      <c r="D378" t="s">
        <v>2524</v>
      </c>
      <c r="E378" t="s">
        <v>2524</v>
      </c>
      <c r="F378" t="s">
        <v>2525</v>
      </c>
      <c r="G378" t="s">
        <v>23889</v>
      </c>
      <c r="I378" t="s">
        <v>23813</v>
      </c>
      <c r="K378" t="s">
        <v>24020</v>
      </c>
      <c r="M378" t="s">
        <v>23835</v>
      </c>
      <c r="N378" t="s">
        <v>2044</v>
      </c>
      <c r="U378" t="s">
        <v>23823</v>
      </c>
      <c r="V378">
        <v>50</v>
      </c>
      <c r="W378">
        <v>-21644702</v>
      </c>
      <c r="X378">
        <v>-53473209</v>
      </c>
      <c r="Y378">
        <v>419</v>
      </c>
      <c r="Z378" t="s">
        <v>26143</v>
      </c>
      <c r="AB378" t="s">
        <v>23825</v>
      </c>
      <c r="AD378" t="s">
        <v>1491</v>
      </c>
      <c r="AH378" t="s">
        <v>26144</v>
      </c>
      <c r="AI378" t="s">
        <v>24270</v>
      </c>
      <c r="AJ378" t="s">
        <v>2518</v>
      </c>
      <c r="AK378">
        <v>79750000</v>
      </c>
      <c r="AL378">
        <f>VALUE(TRIM(FO_Candidato[[#This Row],[1.21 Latitude]]))</f>
        <v>-21644702</v>
      </c>
      <c r="AM378">
        <f>FO_Candidato[[#This Row],[LATITUDE_P1]]/1000000</f>
        <v>-21.644701999999999</v>
      </c>
      <c r="AN378">
        <f>INT(ABS(FO_Candidato[[#This Row],[LATITUDE_P2]]))</f>
        <v>21</v>
      </c>
      <c r="AO378">
        <f>INT((ABS(FO_Candidato[[#This Row],[LATITUDE_P2]])-INT(ABS(FO_Candidato[[#This Row],[LATITUDE_P2]])))*60)</f>
        <v>38</v>
      </c>
      <c r="AP378" s="73">
        <f t="shared" si="10"/>
        <v>40.93</v>
      </c>
      <c r="AQ378" t="str">
        <f>SUBSTITUTE(TEXT(FO_Candidato[[#This Row],[LATITUDE_P5]],"0,00"),",",".")</f>
        <v>40.93</v>
      </c>
      <c r="AR378" t="str">
        <f>FO_Candidato[[#This Row],[LATITUDE_P3]]&amp;"°"&amp;FO_Candidato[[#This Row],[LATITUDE_P4]]&amp;"'"&amp;FO_Candidato[[#This Row],[LATITUDE - P6]]&amp;"""S"</f>
        <v>21°38'40.93"S</v>
      </c>
      <c r="AS378">
        <f>VALUE(TRIM(FO_Candidato[[#This Row],[longitude]]))</f>
        <v>-53473209</v>
      </c>
      <c r="AT378">
        <f>FO_Candidato[[#This Row],[LONGITUDE_P1]]/1000000</f>
        <v>-53.473208999999997</v>
      </c>
      <c r="AU378">
        <f>INT(ABS(FO_Candidato[[#This Row],[LONGITUDE_P2]]))</f>
        <v>53</v>
      </c>
      <c r="AV378">
        <f>INT((ABS(FO_Candidato[[#This Row],[LONGITUDE_P2]])-INT(ABS(FO_Candidato[[#This Row],[LONGITUDE_P2]])))*60)</f>
        <v>28</v>
      </c>
      <c r="AW378" s="73">
        <f t="shared" si="11"/>
        <v>23.55</v>
      </c>
      <c r="AX378" t="str">
        <f>SUBSTITUTE(TEXT(FO_Candidato[[#This Row],[LONGITUDE_P5]],"0,00"),",",".")</f>
        <v>23.55</v>
      </c>
      <c r="AY378" t="str">
        <f>FO_Candidato[[#This Row],[LONGITUDE_P3]]&amp;"°"&amp;FO_Candidato[[#This Row],[LONGITUDE_P4]]&amp;"'"&amp;FO_Candidato[[#This Row],[LONGITUDE - P6]]&amp;"""S"</f>
        <v>53°28'23.55"S</v>
      </c>
    </row>
    <row r="379" spans="1:51" x14ac:dyDescent="0.3">
      <c r="A379" t="s">
        <v>26145</v>
      </c>
      <c r="B379" t="s">
        <v>23809</v>
      </c>
      <c r="C379" t="s">
        <v>2643</v>
      </c>
      <c r="D379" t="s">
        <v>7926</v>
      </c>
      <c r="E379" t="s">
        <v>7926</v>
      </c>
      <c r="F379" t="s">
        <v>26146</v>
      </c>
      <c r="G379" t="s">
        <v>23812</v>
      </c>
      <c r="I379" t="s">
        <v>23813</v>
      </c>
      <c r="J379" t="s">
        <v>23814</v>
      </c>
      <c r="K379" t="s">
        <v>23943</v>
      </c>
      <c r="L379" t="s">
        <v>148</v>
      </c>
      <c r="M379" t="s">
        <v>23816</v>
      </c>
      <c r="N379" t="s">
        <v>26147</v>
      </c>
      <c r="O379" t="s">
        <v>26148</v>
      </c>
      <c r="P379" t="s">
        <v>26149</v>
      </c>
      <c r="Q379" t="s">
        <v>24958</v>
      </c>
      <c r="R379" t="s">
        <v>148</v>
      </c>
      <c r="S379" t="s">
        <v>148</v>
      </c>
      <c r="T379" t="s">
        <v>148</v>
      </c>
      <c r="U379" t="s">
        <v>23823</v>
      </c>
      <c r="V379">
        <v>60</v>
      </c>
      <c r="W379">
        <v>-5172111</v>
      </c>
      <c r="X379">
        <v>-47957139</v>
      </c>
      <c r="Y379">
        <v>170</v>
      </c>
      <c r="AA379" t="s">
        <v>107</v>
      </c>
      <c r="AB379" t="s">
        <v>23825</v>
      </c>
      <c r="AC379">
        <v>1000</v>
      </c>
      <c r="AD379" t="s">
        <v>23823</v>
      </c>
      <c r="AF379" t="s">
        <v>7926</v>
      </c>
      <c r="AG379" t="s">
        <v>7927</v>
      </c>
      <c r="AI379" t="s">
        <v>23922</v>
      </c>
      <c r="AJ379" t="s">
        <v>7924</v>
      </c>
      <c r="AL379">
        <f>VALUE(TRIM(FO_Candidato[[#This Row],[1.21 Latitude]]))</f>
        <v>-5172111</v>
      </c>
      <c r="AM379">
        <f>FO_Candidato[[#This Row],[LATITUDE_P1]]/1000000</f>
        <v>-5.1721110000000001</v>
      </c>
      <c r="AN379">
        <f>INT(ABS(FO_Candidato[[#This Row],[LATITUDE_P2]]))</f>
        <v>5</v>
      </c>
      <c r="AO379">
        <f>INT((ABS(FO_Candidato[[#This Row],[LATITUDE_P2]])-INT(ABS(FO_Candidato[[#This Row],[LATITUDE_P2]])))*60)</f>
        <v>10</v>
      </c>
      <c r="AP379" s="73">
        <f t="shared" si="10"/>
        <v>19.600000000000001</v>
      </c>
      <c r="AQ379" t="str">
        <f>SUBSTITUTE(TEXT(FO_Candidato[[#This Row],[LATITUDE_P5]],"0,00"),",",".")</f>
        <v>19.60</v>
      </c>
      <c r="AR379" t="str">
        <f>FO_Candidato[[#This Row],[LATITUDE_P3]]&amp;"°"&amp;FO_Candidato[[#This Row],[LATITUDE_P4]]&amp;"'"&amp;FO_Candidato[[#This Row],[LATITUDE - P6]]&amp;"""S"</f>
        <v>5°10'19.60"S</v>
      </c>
      <c r="AS379">
        <f>VALUE(TRIM(FO_Candidato[[#This Row],[longitude]]))</f>
        <v>-47957139</v>
      </c>
      <c r="AT379">
        <f>FO_Candidato[[#This Row],[LONGITUDE_P1]]/1000000</f>
        <v>-47.957138999999998</v>
      </c>
      <c r="AU379">
        <f>INT(ABS(FO_Candidato[[#This Row],[LONGITUDE_P2]]))</f>
        <v>47</v>
      </c>
      <c r="AV379">
        <f>INT((ABS(FO_Candidato[[#This Row],[LONGITUDE_P2]])-INT(ABS(FO_Candidato[[#This Row],[LONGITUDE_P2]])))*60)</f>
        <v>57</v>
      </c>
      <c r="AW379" s="73">
        <f t="shared" si="11"/>
        <v>25.7</v>
      </c>
      <c r="AX379" t="str">
        <f>SUBSTITUTE(TEXT(FO_Candidato[[#This Row],[LONGITUDE_P5]],"0,00"),",",".")</f>
        <v>25.70</v>
      </c>
      <c r="AY379" t="str">
        <f>FO_Candidato[[#This Row],[LONGITUDE_P3]]&amp;"°"&amp;FO_Candidato[[#This Row],[LONGITUDE_P4]]&amp;"'"&amp;FO_Candidato[[#This Row],[LONGITUDE - P6]]&amp;"""S"</f>
        <v>47°57'25.70"S</v>
      </c>
    </row>
    <row r="380" spans="1:51" x14ac:dyDescent="0.3">
      <c r="A380" t="s">
        <v>26150</v>
      </c>
      <c r="B380" t="s">
        <v>23809</v>
      </c>
      <c r="C380" t="s">
        <v>2643</v>
      </c>
      <c r="D380" t="s">
        <v>7922</v>
      </c>
      <c r="E380" t="s">
        <v>7922</v>
      </c>
      <c r="F380" t="s">
        <v>26151</v>
      </c>
      <c r="G380" t="s">
        <v>23812</v>
      </c>
      <c r="I380" t="s">
        <v>23813</v>
      </c>
      <c r="J380" t="s">
        <v>23814</v>
      </c>
      <c r="K380" t="s">
        <v>23943</v>
      </c>
      <c r="L380" t="s">
        <v>148</v>
      </c>
      <c r="M380" t="s">
        <v>23816</v>
      </c>
      <c r="N380" t="s">
        <v>26152</v>
      </c>
      <c r="O380" t="s">
        <v>26153</v>
      </c>
      <c r="P380" t="s">
        <v>26154</v>
      </c>
      <c r="Q380" t="s">
        <v>24958</v>
      </c>
      <c r="R380" t="s">
        <v>148</v>
      </c>
      <c r="S380" t="s">
        <v>148</v>
      </c>
      <c r="T380" t="s">
        <v>148</v>
      </c>
      <c r="U380" t="s">
        <v>23823</v>
      </c>
      <c r="V380">
        <v>60</v>
      </c>
      <c r="W380">
        <v>-516536</v>
      </c>
      <c r="X380">
        <v>-4812049</v>
      </c>
      <c r="Y380">
        <v>135</v>
      </c>
      <c r="AA380" t="s">
        <v>107</v>
      </c>
      <c r="AB380" t="s">
        <v>23825</v>
      </c>
      <c r="AC380">
        <v>1000</v>
      </c>
      <c r="AD380" t="s">
        <v>23823</v>
      </c>
      <c r="AF380" t="s">
        <v>7922</v>
      </c>
      <c r="AG380" t="s">
        <v>7923</v>
      </c>
      <c r="AH380" t="s">
        <v>26153</v>
      </c>
      <c r="AI380" t="s">
        <v>23922</v>
      </c>
      <c r="AJ380" t="s">
        <v>7924</v>
      </c>
      <c r="AL380">
        <f>VALUE(TRIM(FO_Candidato[[#This Row],[1.21 Latitude]]))</f>
        <v>-516536</v>
      </c>
      <c r="AM380">
        <f>FO_Candidato[[#This Row],[LATITUDE_P1]]/1000000</f>
        <v>-0.516536</v>
      </c>
      <c r="AN380">
        <f>INT(ABS(FO_Candidato[[#This Row],[LATITUDE_P2]]))</f>
        <v>0</v>
      </c>
      <c r="AO380">
        <f>INT((ABS(FO_Candidato[[#This Row],[LATITUDE_P2]])-INT(ABS(FO_Candidato[[#This Row],[LATITUDE_P2]])))*60)</f>
        <v>30</v>
      </c>
      <c r="AP380" s="73">
        <f t="shared" si="10"/>
        <v>59.53</v>
      </c>
      <c r="AQ380" t="str">
        <f>SUBSTITUTE(TEXT(FO_Candidato[[#This Row],[LATITUDE_P5]],"0,00"),",",".")</f>
        <v>59.53</v>
      </c>
      <c r="AR380" t="str">
        <f>FO_Candidato[[#This Row],[LATITUDE_P3]]&amp;"°"&amp;FO_Candidato[[#This Row],[LATITUDE_P4]]&amp;"'"&amp;FO_Candidato[[#This Row],[LATITUDE - P6]]&amp;"""S"</f>
        <v>0°30'59.53"S</v>
      </c>
      <c r="AS380">
        <f>VALUE(TRIM(FO_Candidato[[#This Row],[longitude]]))</f>
        <v>-4812049</v>
      </c>
      <c r="AT380">
        <f>FO_Candidato[[#This Row],[LONGITUDE_P1]]/1000000</f>
        <v>-4.812049</v>
      </c>
      <c r="AU380">
        <f>INT(ABS(FO_Candidato[[#This Row],[LONGITUDE_P2]]))</f>
        <v>4</v>
      </c>
      <c r="AV380">
        <f>INT((ABS(FO_Candidato[[#This Row],[LONGITUDE_P2]])-INT(ABS(FO_Candidato[[#This Row],[LONGITUDE_P2]])))*60)</f>
        <v>48</v>
      </c>
      <c r="AW380" s="73">
        <f t="shared" si="11"/>
        <v>43.38</v>
      </c>
      <c r="AX380" t="str">
        <f>SUBSTITUTE(TEXT(FO_Candidato[[#This Row],[LONGITUDE_P5]],"0,00"),",",".")</f>
        <v>43.38</v>
      </c>
      <c r="AY380" t="str">
        <f>FO_Candidato[[#This Row],[LONGITUDE_P3]]&amp;"°"&amp;FO_Candidato[[#This Row],[LONGITUDE_P4]]&amp;"'"&amp;FO_Candidato[[#This Row],[LONGITUDE - P6]]&amp;"""S"</f>
        <v>4°48'43.38"S</v>
      </c>
    </row>
    <row r="381" spans="1:51" x14ac:dyDescent="0.3">
      <c r="A381" t="s">
        <v>26155</v>
      </c>
      <c r="B381" t="s">
        <v>23809</v>
      </c>
      <c r="C381" t="s">
        <v>2044</v>
      </c>
      <c r="D381" t="s">
        <v>22008</v>
      </c>
      <c r="E381" t="s">
        <v>22008</v>
      </c>
      <c r="F381" t="s">
        <v>22010</v>
      </c>
      <c r="G381" t="s">
        <v>23889</v>
      </c>
      <c r="I381" t="s">
        <v>23813</v>
      </c>
      <c r="K381" t="s">
        <v>24020</v>
      </c>
      <c r="M381" t="s">
        <v>23835</v>
      </c>
      <c r="N381" t="s">
        <v>2044</v>
      </c>
      <c r="U381" t="s">
        <v>23823</v>
      </c>
      <c r="V381">
        <v>60</v>
      </c>
      <c r="W381">
        <v>-21535934</v>
      </c>
      <c r="X381">
        <v>-54201449</v>
      </c>
      <c r="Y381">
        <v>421</v>
      </c>
      <c r="Z381" t="s">
        <v>26156</v>
      </c>
      <c r="AB381" t="s">
        <v>23825</v>
      </c>
      <c r="AD381" t="s">
        <v>1491</v>
      </c>
      <c r="AH381" t="s">
        <v>26157</v>
      </c>
      <c r="AI381" t="s">
        <v>24270</v>
      </c>
      <c r="AJ381" t="s">
        <v>2493</v>
      </c>
      <c r="AK381">
        <v>79140000</v>
      </c>
      <c r="AL381">
        <f>VALUE(TRIM(FO_Candidato[[#This Row],[1.21 Latitude]]))</f>
        <v>-21535934</v>
      </c>
      <c r="AM381">
        <f>FO_Candidato[[#This Row],[LATITUDE_P1]]/1000000</f>
        <v>-21.535934000000001</v>
      </c>
      <c r="AN381">
        <f>INT(ABS(FO_Candidato[[#This Row],[LATITUDE_P2]]))</f>
        <v>21</v>
      </c>
      <c r="AO381">
        <f>INT((ABS(FO_Candidato[[#This Row],[LATITUDE_P2]])-INT(ABS(FO_Candidato[[#This Row],[LATITUDE_P2]])))*60)</f>
        <v>32</v>
      </c>
      <c r="AP381" s="73">
        <f t="shared" si="10"/>
        <v>9.36</v>
      </c>
      <c r="AQ381" t="str">
        <f>SUBSTITUTE(TEXT(FO_Candidato[[#This Row],[LATITUDE_P5]],"0,00"),",",".")</f>
        <v>9.36</v>
      </c>
      <c r="AR381" t="str">
        <f>FO_Candidato[[#This Row],[LATITUDE_P3]]&amp;"°"&amp;FO_Candidato[[#This Row],[LATITUDE_P4]]&amp;"'"&amp;FO_Candidato[[#This Row],[LATITUDE - P6]]&amp;"""S"</f>
        <v>21°32'9.36"S</v>
      </c>
      <c r="AS381">
        <f>VALUE(TRIM(FO_Candidato[[#This Row],[longitude]]))</f>
        <v>-54201449</v>
      </c>
      <c r="AT381">
        <f>FO_Candidato[[#This Row],[LONGITUDE_P1]]/1000000</f>
        <v>-54.201448999999997</v>
      </c>
      <c r="AU381">
        <f>INT(ABS(FO_Candidato[[#This Row],[LONGITUDE_P2]]))</f>
        <v>54</v>
      </c>
      <c r="AV381">
        <f>INT((ABS(FO_Candidato[[#This Row],[LONGITUDE_P2]])-INT(ABS(FO_Candidato[[#This Row],[LONGITUDE_P2]])))*60)</f>
        <v>12</v>
      </c>
      <c r="AW381" s="73">
        <f t="shared" si="11"/>
        <v>5.22</v>
      </c>
      <c r="AX381" t="str">
        <f>SUBSTITUTE(TEXT(FO_Candidato[[#This Row],[LONGITUDE_P5]],"0,00"),",",".")</f>
        <v>5.22</v>
      </c>
      <c r="AY381" t="str">
        <f>FO_Candidato[[#This Row],[LONGITUDE_P3]]&amp;"°"&amp;FO_Candidato[[#This Row],[LONGITUDE_P4]]&amp;"'"&amp;FO_Candidato[[#This Row],[LONGITUDE - P6]]&amp;"""S"</f>
        <v>54°12'5.22"S</v>
      </c>
    </row>
    <row r="382" spans="1:51" x14ac:dyDescent="0.3">
      <c r="A382" t="s">
        <v>26158</v>
      </c>
      <c r="B382" t="s">
        <v>23809</v>
      </c>
      <c r="C382" t="s">
        <v>308</v>
      </c>
      <c r="D382" t="s">
        <v>26159</v>
      </c>
      <c r="E382" t="s">
        <v>26159</v>
      </c>
      <c r="F382" t="s">
        <v>26160</v>
      </c>
      <c r="G382" t="s">
        <v>23812</v>
      </c>
      <c r="I382" t="s">
        <v>23832</v>
      </c>
      <c r="J382" t="s">
        <v>23814</v>
      </c>
      <c r="K382" t="s">
        <v>26161</v>
      </c>
      <c r="L382" t="s">
        <v>148</v>
      </c>
      <c r="M382" t="s">
        <v>23816</v>
      </c>
      <c r="N382" t="s">
        <v>26162</v>
      </c>
      <c r="O382" t="s">
        <v>26163</v>
      </c>
      <c r="P382" t="s">
        <v>26164</v>
      </c>
      <c r="Q382" t="s">
        <v>26165</v>
      </c>
      <c r="R382" t="s">
        <v>148</v>
      </c>
      <c r="S382" t="s">
        <v>148</v>
      </c>
      <c r="T382" t="s">
        <v>148</v>
      </c>
      <c r="U382" t="s">
        <v>23823</v>
      </c>
      <c r="V382">
        <v>70</v>
      </c>
      <c r="W382">
        <v>-431306</v>
      </c>
      <c r="X382">
        <v>-3900768</v>
      </c>
      <c r="Y382">
        <v>852</v>
      </c>
      <c r="Z382" t="s">
        <v>12336</v>
      </c>
      <c r="AA382" t="s">
        <v>107</v>
      </c>
      <c r="AB382" t="s">
        <v>23825</v>
      </c>
      <c r="AC382">
        <v>5000</v>
      </c>
      <c r="AD382" t="s">
        <v>23823</v>
      </c>
      <c r="AE382" t="s">
        <v>24004</v>
      </c>
      <c r="AF382" t="s">
        <v>26159</v>
      </c>
      <c r="AG382" t="s">
        <v>26160</v>
      </c>
      <c r="AH382" t="s">
        <v>26166</v>
      </c>
      <c r="AI382" t="s">
        <v>25765</v>
      </c>
      <c r="AJ382" t="s">
        <v>26167</v>
      </c>
      <c r="AK382">
        <v>62764000</v>
      </c>
      <c r="AL382">
        <f>VALUE(TRIM(FO_Candidato[[#This Row],[1.21 Latitude]]))</f>
        <v>-431306</v>
      </c>
      <c r="AM382">
        <f>FO_Candidato[[#This Row],[LATITUDE_P1]]/1000000</f>
        <v>-0.43130600000000002</v>
      </c>
      <c r="AN382">
        <f>INT(ABS(FO_Candidato[[#This Row],[LATITUDE_P2]]))</f>
        <v>0</v>
      </c>
      <c r="AO382">
        <f>INT((ABS(FO_Candidato[[#This Row],[LATITUDE_P2]])-INT(ABS(FO_Candidato[[#This Row],[LATITUDE_P2]])))*60)</f>
        <v>25</v>
      </c>
      <c r="AP382" s="73">
        <f t="shared" si="10"/>
        <v>52.7</v>
      </c>
      <c r="AQ382" t="str">
        <f>SUBSTITUTE(TEXT(FO_Candidato[[#This Row],[LATITUDE_P5]],"0,00"),",",".")</f>
        <v>52.70</v>
      </c>
      <c r="AR382" t="str">
        <f>FO_Candidato[[#This Row],[LATITUDE_P3]]&amp;"°"&amp;FO_Candidato[[#This Row],[LATITUDE_P4]]&amp;"'"&amp;FO_Candidato[[#This Row],[LATITUDE - P6]]&amp;"""S"</f>
        <v>0°25'52.70"S</v>
      </c>
      <c r="AS382">
        <f>VALUE(TRIM(FO_Candidato[[#This Row],[longitude]]))</f>
        <v>-3900768</v>
      </c>
      <c r="AT382">
        <f>FO_Candidato[[#This Row],[LONGITUDE_P1]]/1000000</f>
        <v>-3.9007679999999998</v>
      </c>
      <c r="AU382">
        <f>INT(ABS(FO_Candidato[[#This Row],[LONGITUDE_P2]]))</f>
        <v>3</v>
      </c>
      <c r="AV382">
        <f>INT((ABS(FO_Candidato[[#This Row],[LONGITUDE_P2]])-INT(ABS(FO_Candidato[[#This Row],[LONGITUDE_P2]])))*60)</f>
        <v>54</v>
      </c>
      <c r="AW382" s="73">
        <f t="shared" si="11"/>
        <v>2.76</v>
      </c>
      <c r="AX382" t="str">
        <f>SUBSTITUTE(TEXT(FO_Candidato[[#This Row],[LONGITUDE_P5]],"0,00"),",",".")</f>
        <v>2.76</v>
      </c>
      <c r="AY382" t="str">
        <f>FO_Candidato[[#This Row],[LONGITUDE_P3]]&amp;"°"&amp;FO_Candidato[[#This Row],[LONGITUDE_P4]]&amp;"'"&amp;FO_Candidato[[#This Row],[LONGITUDE - P6]]&amp;"""S"</f>
        <v>3°54'2.76"S</v>
      </c>
    </row>
    <row r="383" spans="1:51" x14ac:dyDescent="0.3">
      <c r="A383" t="s">
        <v>26168</v>
      </c>
      <c r="B383" t="s">
        <v>23809</v>
      </c>
      <c r="C383" t="s">
        <v>2044</v>
      </c>
      <c r="D383" t="s">
        <v>2503</v>
      </c>
      <c r="E383" t="s">
        <v>2503</v>
      </c>
      <c r="F383" t="s">
        <v>2504</v>
      </c>
      <c r="G383" t="s">
        <v>23889</v>
      </c>
      <c r="I383" t="s">
        <v>23813</v>
      </c>
      <c r="K383" t="s">
        <v>24020</v>
      </c>
      <c r="M383" t="s">
        <v>23835</v>
      </c>
      <c r="N383" t="s">
        <v>26169</v>
      </c>
      <c r="U383" t="s">
        <v>23823</v>
      </c>
      <c r="V383">
        <v>50</v>
      </c>
      <c r="W383">
        <v>-21586321</v>
      </c>
      <c r="X383">
        <v>-5394258</v>
      </c>
      <c r="Y383">
        <v>391</v>
      </c>
      <c r="Z383" t="s">
        <v>26170</v>
      </c>
      <c r="AB383" t="s">
        <v>23825</v>
      </c>
      <c r="AD383" t="s">
        <v>23823</v>
      </c>
      <c r="AH383" t="s">
        <v>26171</v>
      </c>
      <c r="AI383" t="s">
        <v>24270</v>
      </c>
      <c r="AJ383" t="s">
        <v>2493</v>
      </c>
      <c r="AK383">
        <v>79140000</v>
      </c>
      <c r="AL383">
        <f>VALUE(TRIM(FO_Candidato[[#This Row],[1.21 Latitude]]))</f>
        <v>-21586321</v>
      </c>
      <c r="AM383">
        <f>FO_Candidato[[#This Row],[LATITUDE_P1]]/1000000</f>
        <v>-21.586321000000002</v>
      </c>
      <c r="AN383">
        <f>INT(ABS(FO_Candidato[[#This Row],[LATITUDE_P2]]))</f>
        <v>21</v>
      </c>
      <c r="AO383">
        <f>INT((ABS(FO_Candidato[[#This Row],[LATITUDE_P2]])-INT(ABS(FO_Candidato[[#This Row],[LATITUDE_P2]])))*60)</f>
        <v>35</v>
      </c>
      <c r="AP383" s="73">
        <f t="shared" si="10"/>
        <v>10.76</v>
      </c>
      <c r="AQ383" t="str">
        <f>SUBSTITUTE(TEXT(FO_Candidato[[#This Row],[LATITUDE_P5]],"0,00"),",",".")</f>
        <v>10.76</v>
      </c>
      <c r="AR383" t="str">
        <f>FO_Candidato[[#This Row],[LATITUDE_P3]]&amp;"°"&amp;FO_Candidato[[#This Row],[LATITUDE_P4]]&amp;"'"&amp;FO_Candidato[[#This Row],[LATITUDE - P6]]&amp;"""S"</f>
        <v>21°35'10.76"S</v>
      </c>
      <c r="AS383">
        <f>VALUE(TRIM(FO_Candidato[[#This Row],[longitude]]))</f>
        <v>-5394258</v>
      </c>
      <c r="AT383">
        <f>FO_Candidato[[#This Row],[LONGITUDE_P1]]/1000000</f>
        <v>-5.3942579999999998</v>
      </c>
      <c r="AU383">
        <f>INT(ABS(FO_Candidato[[#This Row],[LONGITUDE_P2]]))</f>
        <v>5</v>
      </c>
      <c r="AV383">
        <f>INT((ABS(FO_Candidato[[#This Row],[LONGITUDE_P2]])-INT(ABS(FO_Candidato[[#This Row],[LONGITUDE_P2]])))*60)</f>
        <v>23</v>
      </c>
      <c r="AW383" s="73">
        <f t="shared" si="11"/>
        <v>39.33</v>
      </c>
      <c r="AX383" t="str">
        <f>SUBSTITUTE(TEXT(FO_Candidato[[#This Row],[LONGITUDE_P5]],"0,00"),",",".")</f>
        <v>39.33</v>
      </c>
      <c r="AY383" t="str">
        <f>FO_Candidato[[#This Row],[LONGITUDE_P3]]&amp;"°"&amp;FO_Candidato[[#This Row],[LONGITUDE_P4]]&amp;"'"&amp;FO_Candidato[[#This Row],[LONGITUDE - P6]]&amp;"""S"</f>
        <v>5°23'39.33"S</v>
      </c>
    </row>
    <row r="384" spans="1:51" x14ac:dyDescent="0.3">
      <c r="A384" t="s">
        <v>26172</v>
      </c>
      <c r="B384" t="s">
        <v>23809</v>
      </c>
      <c r="C384" t="s">
        <v>2044</v>
      </c>
      <c r="D384" t="s">
        <v>2499</v>
      </c>
      <c r="E384" t="s">
        <v>2499</v>
      </c>
      <c r="F384" t="s">
        <v>2500</v>
      </c>
      <c r="G384" t="s">
        <v>23889</v>
      </c>
      <c r="I384" t="s">
        <v>23813</v>
      </c>
      <c r="K384" t="s">
        <v>24020</v>
      </c>
      <c r="M384" t="s">
        <v>23835</v>
      </c>
      <c r="N384" t="s">
        <v>26173</v>
      </c>
      <c r="U384" t="s">
        <v>23823</v>
      </c>
      <c r="V384">
        <v>60</v>
      </c>
      <c r="W384">
        <v>-21595534</v>
      </c>
      <c r="X384">
        <v>-54059839</v>
      </c>
      <c r="Y384">
        <v>410</v>
      </c>
      <c r="Z384" t="s">
        <v>26174</v>
      </c>
      <c r="AB384" t="s">
        <v>23825</v>
      </c>
      <c r="AD384" t="s">
        <v>1491</v>
      </c>
      <c r="AH384" t="s">
        <v>26175</v>
      </c>
      <c r="AI384" t="s">
        <v>24270</v>
      </c>
      <c r="AJ384" t="s">
        <v>2493</v>
      </c>
      <c r="AL384">
        <f>VALUE(TRIM(FO_Candidato[[#This Row],[1.21 Latitude]]))</f>
        <v>-21595534</v>
      </c>
      <c r="AM384">
        <f>FO_Candidato[[#This Row],[LATITUDE_P1]]/1000000</f>
        <v>-21.595534000000001</v>
      </c>
      <c r="AN384">
        <f>INT(ABS(FO_Candidato[[#This Row],[LATITUDE_P2]]))</f>
        <v>21</v>
      </c>
      <c r="AO384">
        <f>INT((ABS(FO_Candidato[[#This Row],[LATITUDE_P2]])-INT(ABS(FO_Candidato[[#This Row],[LATITUDE_P2]])))*60)</f>
        <v>35</v>
      </c>
      <c r="AP384" s="73">
        <f t="shared" si="10"/>
        <v>43.92</v>
      </c>
      <c r="AQ384" t="str">
        <f>SUBSTITUTE(TEXT(FO_Candidato[[#This Row],[LATITUDE_P5]],"0,00"),",",".")</f>
        <v>43.92</v>
      </c>
      <c r="AR384" t="str">
        <f>FO_Candidato[[#This Row],[LATITUDE_P3]]&amp;"°"&amp;FO_Candidato[[#This Row],[LATITUDE_P4]]&amp;"'"&amp;FO_Candidato[[#This Row],[LATITUDE - P6]]&amp;"""S"</f>
        <v>21°35'43.92"S</v>
      </c>
      <c r="AS384">
        <f>VALUE(TRIM(FO_Candidato[[#This Row],[longitude]]))</f>
        <v>-54059839</v>
      </c>
      <c r="AT384">
        <f>FO_Candidato[[#This Row],[LONGITUDE_P1]]/1000000</f>
        <v>-54.059838999999997</v>
      </c>
      <c r="AU384">
        <f>INT(ABS(FO_Candidato[[#This Row],[LONGITUDE_P2]]))</f>
        <v>54</v>
      </c>
      <c r="AV384">
        <f>INT((ABS(FO_Candidato[[#This Row],[LONGITUDE_P2]])-INT(ABS(FO_Candidato[[#This Row],[LONGITUDE_P2]])))*60)</f>
        <v>3</v>
      </c>
      <c r="AW384" s="73">
        <f t="shared" si="11"/>
        <v>35.42</v>
      </c>
      <c r="AX384" t="str">
        <f>SUBSTITUTE(TEXT(FO_Candidato[[#This Row],[LONGITUDE_P5]],"0,00"),",",".")</f>
        <v>35.42</v>
      </c>
      <c r="AY384" t="str">
        <f>FO_Candidato[[#This Row],[LONGITUDE_P3]]&amp;"°"&amp;FO_Candidato[[#This Row],[LONGITUDE_P4]]&amp;"'"&amp;FO_Candidato[[#This Row],[LONGITUDE - P6]]&amp;"""S"</f>
        <v>54°3'35.42"S</v>
      </c>
    </row>
    <row r="385" spans="1:51" x14ac:dyDescent="0.3">
      <c r="A385" t="s">
        <v>26176</v>
      </c>
      <c r="B385" t="s">
        <v>23809</v>
      </c>
      <c r="C385" t="s">
        <v>2044</v>
      </c>
      <c r="D385" t="s">
        <v>8020</v>
      </c>
      <c r="E385" t="s">
        <v>8020</v>
      </c>
      <c r="F385" t="s">
        <v>8021</v>
      </c>
      <c r="G385" t="s">
        <v>23889</v>
      </c>
      <c r="I385" t="s">
        <v>23813</v>
      </c>
      <c r="K385" t="s">
        <v>24020</v>
      </c>
      <c r="M385" t="s">
        <v>23835</v>
      </c>
      <c r="N385" t="s">
        <v>2044</v>
      </c>
      <c r="U385" t="s">
        <v>23823</v>
      </c>
      <c r="V385">
        <v>50</v>
      </c>
      <c r="W385">
        <v>-2069422</v>
      </c>
      <c r="X385">
        <v>-54467422</v>
      </c>
      <c r="Y385">
        <v>570</v>
      </c>
      <c r="Z385" t="s">
        <v>26177</v>
      </c>
      <c r="AB385" t="s">
        <v>23825</v>
      </c>
      <c r="AD385" t="s">
        <v>23823</v>
      </c>
      <c r="AH385" t="s">
        <v>26178</v>
      </c>
      <c r="AI385" t="s">
        <v>24270</v>
      </c>
      <c r="AJ385" t="s">
        <v>2471</v>
      </c>
      <c r="AK385">
        <v>79124899</v>
      </c>
      <c r="AL385">
        <f>VALUE(TRIM(FO_Candidato[[#This Row],[1.21 Latitude]]))</f>
        <v>-2069422</v>
      </c>
      <c r="AM385">
        <f>FO_Candidato[[#This Row],[LATITUDE_P1]]/1000000</f>
        <v>-2.0694219999999999</v>
      </c>
      <c r="AN385">
        <f>INT(ABS(FO_Candidato[[#This Row],[LATITUDE_P2]]))</f>
        <v>2</v>
      </c>
      <c r="AO385">
        <f>INT((ABS(FO_Candidato[[#This Row],[LATITUDE_P2]])-INT(ABS(FO_Candidato[[#This Row],[LATITUDE_P2]])))*60)</f>
        <v>4</v>
      </c>
      <c r="AP385" s="73">
        <f t="shared" si="10"/>
        <v>9.92</v>
      </c>
      <c r="AQ385" t="str">
        <f>SUBSTITUTE(TEXT(FO_Candidato[[#This Row],[LATITUDE_P5]],"0,00"),",",".")</f>
        <v>9.92</v>
      </c>
      <c r="AR385" t="str">
        <f>FO_Candidato[[#This Row],[LATITUDE_P3]]&amp;"°"&amp;FO_Candidato[[#This Row],[LATITUDE_P4]]&amp;"'"&amp;FO_Candidato[[#This Row],[LATITUDE - P6]]&amp;"""S"</f>
        <v>2°4'9.92"S</v>
      </c>
      <c r="AS385">
        <f>VALUE(TRIM(FO_Candidato[[#This Row],[longitude]]))</f>
        <v>-54467422</v>
      </c>
      <c r="AT385">
        <f>FO_Candidato[[#This Row],[LONGITUDE_P1]]/1000000</f>
        <v>-54.467421999999999</v>
      </c>
      <c r="AU385">
        <f>INT(ABS(FO_Candidato[[#This Row],[LONGITUDE_P2]]))</f>
        <v>54</v>
      </c>
      <c r="AV385">
        <f>INT((ABS(FO_Candidato[[#This Row],[LONGITUDE_P2]])-INT(ABS(FO_Candidato[[#This Row],[LONGITUDE_P2]])))*60)</f>
        <v>28</v>
      </c>
      <c r="AW385" s="73">
        <f t="shared" si="11"/>
        <v>2.72</v>
      </c>
      <c r="AX385" t="str">
        <f>SUBSTITUTE(TEXT(FO_Candidato[[#This Row],[LONGITUDE_P5]],"0,00"),",",".")</f>
        <v>2.72</v>
      </c>
      <c r="AY385" t="str">
        <f>FO_Candidato[[#This Row],[LONGITUDE_P3]]&amp;"°"&amp;FO_Candidato[[#This Row],[LONGITUDE_P4]]&amp;"'"&amp;FO_Candidato[[#This Row],[LONGITUDE - P6]]&amp;"""S"</f>
        <v>54°28'2.72"S</v>
      </c>
    </row>
    <row r="386" spans="1:51" x14ac:dyDescent="0.3">
      <c r="A386" t="s">
        <v>26179</v>
      </c>
      <c r="B386" t="s">
        <v>23809</v>
      </c>
      <c r="C386" t="s">
        <v>2044</v>
      </c>
      <c r="D386" t="s">
        <v>2533</v>
      </c>
      <c r="E386" t="s">
        <v>2533</v>
      </c>
      <c r="F386" t="s">
        <v>2534</v>
      </c>
      <c r="G386" t="s">
        <v>23889</v>
      </c>
      <c r="I386" t="s">
        <v>23813</v>
      </c>
      <c r="K386" t="s">
        <v>24020</v>
      </c>
      <c r="M386" t="s">
        <v>23835</v>
      </c>
      <c r="R386" t="s">
        <v>2044</v>
      </c>
      <c r="U386" t="s">
        <v>23823</v>
      </c>
      <c r="V386">
        <v>50</v>
      </c>
      <c r="W386">
        <v>-21733694</v>
      </c>
      <c r="X386">
        <v>-5330335</v>
      </c>
      <c r="Y386">
        <v>432</v>
      </c>
      <c r="Z386" t="s">
        <v>26180</v>
      </c>
      <c r="AB386" t="s">
        <v>23825</v>
      </c>
      <c r="AD386" t="s">
        <v>1491</v>
      </c>
      <c r="AH386" t="s">
        <v>26181</v>
      </c>
      <c r="AI386" t="s">
        <v>24270</v>
      </c>
      <c r="AJ386" t="s">
        <v>2518</v>
      </c>
      <c r="AL386">
        <f>VALUE(TRIM(FO_Candidato[[#This Row],[1.21 Latitude]]))</f>
        <v>-21733694</v>
      </c>
      <c r="AM386">
        <f>FO_Candidato[[#This Row],[LATITUDE_P1]]/1000000</f>
        <v>-21.733694</v>
      </c>
      <c r="AN386">
        <f>INT(ABS(FO_Candidato[[#This Row],[LATITUDE_P2]]))</f>
        <v>21</v>
      </c>
      <c r="AO386">
        <f>INT((ABS(FO_Candidato[[#This Row],[LATITUDE_P2]])-INT(ABS(FO_Candidato[[#This Row],[LATITUDE_P2]])))*60)</f>
        <v>44</v>
      </c>
      <c r="AP386" s="73">
        <f t="shared" ref="AP386:AP449" si="12">ROUND(MOD(ABS(AL386/1000000)*3600,60),2)</f>
        <v>1.3</v>
      </c>
      <c r="AQ386" t="str">
        <f>SUBSTITUTE(TEXT(FO_Candidato[[#This Row],[LATITUDE_P5]],"0,00"),",",".")</f>
        <v>1.30</v>
      </c>
      <c r="AR386" t="str">
        <f>FO_Candidato[[#This Row],[LATITUDE_P3]]&amp;"°"&amp;FO_Candidato[[#This Row],[LATITUDE_P4]]&amp;"'"&amp;FO_Candidato[[#This Row],[LATITUDE - P6]]&amp;"""S"</f>
        <v>21°44'1.30"S</v>
      </c>
      <c r="AS386">
        <f>VALUE(TRIM(FO_Candidato[[#This Row],[longitude]]))</f>
        <v>-5330335</v>
      </c>
      <c r="AT386">
        <f>FO_Candidato[[#This Row],[LONGITUDE_P1]]/1000000</f>
        <v>-5.3303349999999998</v>
      </c>
      <c r="AU386">
        <f>INT(ABS(FO_Candidato[[#This Row],[LONGITUDE_P2]]))</f>
        <v>5</v>
      </c>
      <c r="AV386">
        <f>INT((ABS(FO_Candidato[[#This Row],[LONGITUDE_P2]])-INT(ABS(FO_Candidato[[#This Row],[LONGITUDE_P2]])))*60)</f>
        <v>19</v>
      </c>
      <c r="AW386" s="73">
        <f t="shared" ref="AW386:AW449" si="13">ROUND(MOD(ABS(AS386/1000000)*3600,60),2)</f>
        <v>49.21</v>
      </c>
      <c r="AX386" t="str">
        <f>SUBSTITUTE(TEXT(FO_Candidato[[#This Row],[LONGITUDE_P5]],"0,00"),",",".")</f>
        <v>49.21</v>
      </c>
      <c r="AY386" t="str">
        <f>FO_Candidato[[#This Row],[LONGITUDE_P3]]&amp;"°"&amp;FO_Candidato[[#This Row],[LONGITUDE_P4]]&amp;"'"&amp;FO_Candidato[[#This Row],[LONGITUDE - P6]]&amp;"""S"</f>
        <v>5°19'49.21"S</v>
      </c>
    </row>
    <row r="387" spans="1:51" x14ac:dyDescent="0.3">
      <c r="A387" t="s">
        <v>26182</v>
      </c>
      <c r="B387" t="s">
        <v>23809</v>
      </c>
      <c r="C387" t="s">
        <v>2044</v>
      </c>
      <c r="D387" t="s">
        <v>2511</v>
      </c>
      <c r="E387" t="s">
        <v>2511</v>
      </c>
      <c r="F387" t="s">
        <v>2512</v>
      </c>
      <c r="G387" t="s">
        <v>23889</v>
      </c>
      <c r="I387" t="s">
        <v>23813</v>
      </c>
      <c r="K387" t="s">
        <v>24074</v>
      </c>
      <c r="M387" t="s">
        <v>23835</v>
      </c>
      <c r="N387" t="s">
        <v>24267</v>
      </c>
      <c r="U387" t="s">
        <v>23823</v>
      </c>
      <c r="V387">
        <v>40</v>
      </c>
      <c r="W387">
        <v>-21606568</v>
      </c>
      <c r="X387">
        <v>-53783663</v>
      </c>
      <c r="Y387">
        <v>385</v>
      </c>
      <c r="Z387" t="s">
        <v>26183</v>
      </c>
      <c r="AB387" t="s">
        <v>23825</v>
      </c>
      <c r="AD387" t="s">
        <v>1491</v>
      </c>
      <c r="AH387" t="s">
        <v>26184</v>
      </c>
      <c r="AI387" t="s">
        <v>24270</v>
      </c>
      <c r="AJ387" t="s">
        <v>25670</v>
      </c>
      <c r="AL387">
        <f>VALUE(TRIM(FO_Candidato[[#This Row],[1.21 Latitude]]))</f>
        <v>-21606568</v>
      </c>
      <c r="AM387">
        <f>FO_Candidato[[#This Row],[LATITUDE_P1]]/1000000</f>
        <v>-21.606567999999999</v>
      </c>
      <c r="AN387">
        <f>INT(ABS(FO_Candidato[[#This Row],[LATITUDE_P2]]))</f>
        <v>21</v>
      </c>
      <c r="AO387">
        <f>INT((ABS(FO_Candidato[[#This Row],[LATITUDE_P2]])-INT(ABS(FO_Candidato[[#This Row],[LATITUDE_P2]])))*60)</f>
        <v>36</v>
      </c>
      <c r="AP387" s="73">
        <f t="shared" si="12"/>
        <v>23.64</v>
      </c>
      <c r="AQ387" t="str">
        <f>SUBSTITUTE(TEXT(FO_Candidato[[#This Row],[LATITUDE_P5]],"0,00"),",",".")</f>
        <v>23.64</v>
      </c>
      <c r="AR387" t="str">
        <f>FO_Candidato[[#This Row],[LATITUDE_P3]]&amp;"°"&amp;FO_Candidato[[#This Row],[LATITUDE_P4]]&amp;"'"&amp;FO_Candidato[[#This Row],[LATITUDE - P6]]&amp;"""S"</f>
        <v>21°36'23.64"S</v>
      </c>
      <c r="AS387">
        <f>VALUE(TRIM(FO_Candidato[[#This Row],[longitude]]))</f>
        <v>-53783663</v>
      </c>
      <c r="AT387">
        <f>FO_Candidato[[#This Row],[LONGITUDE_P1]]/1000000</f>
        <v>-53.783662999999997</v>
      </c>
      <c r="AU387">
        <f>INT(ABS(FO_Candidato[[#This Row],[LONGITUDE_P2]]))</f>
        <v>53</v>
      </c>
      <c r="AV387">
        <f>INT((ABS(FO_Candidato[[#This Row],[LONGITUDE_P2]])-INT(ABS(FO_Candidato[[#This Row],[LONGITUDE_P2]])))*60)</f>
        <v>47</v>
      </c>
      <c r="AW387" s="73">
        <f t="shared" si="13"/>
        <v>1.19</v>
      </c>
      <c r="AX387" t="str">
        <f>SUBSTITUTE(TEXT(FO_Candidato[[#This Row],[LONGITUDE_P5]],"0,00"),",",".")</f>
        <v>1.19</v>
      </c>
      <c r="AY387" t="str">
        <f>FO_Candidato[[#This Row],[LONGITUDE_P3]]&amp;"°"&amp;FO_Candidato[[#This Row],[LONGITUDE_P4]]&amp;"'"&amp;FO_Candidato[[#This Row],[LONGITUDE - P6]]&amp;"""S"</f>
        <v>53°47'1.19"S</v>
      </c>
    </row>
    <row r="388" spans="1:51" x14ac:dyDescent="0.3">
      <c r="A388" t="s">
        <v>26185</v>
      </c>
      <c r="B388" t="s">
        <v>23809</v>
      </c>
      <c r="C388" t="s">
        <v>2044</v>
      </c>
      <c r="D388" t="s">
        <v>8014</v>
      </c>
      <c r="E388" t="s">
        <v>8014</v>
      </c>
      <c r="F388" t="s">
        <v>8015</v>
      </c>
      <c r="G388" t="s">
        <v>23889</v>
      </c>
      <c r="I388" t="s">
        <v>23813</v>
      </c>
      <c r="K388" t="s">
        <v>26186</v>
      </c>
      <c r="M388" t="s">
        <v>23835</v>
      </c>
      <c r="N388" t="s">
        <v>2044</v>
      </c>
      <c r="U388" t="s">
        <v>23823</v>
      </c>
      <c r="V388">
        <v>60</v>
      </c>
      <c r="W388">
        <v>-21066999</v>
      </c>
      <c r="X388">
        <v>-53918071</v>
      </c>
      <c r="Y388">
        <v>479</v>
      </c>
      <c r="Z388" t="s">
        <v>26187</v>
      </c>
      <c r="AB388" t="s">
        <v>23825</v>
      </c>
      <c r="AD388" t="s">
        <v>1491</v>
      </c>
      <c r="AH388" t="s">
        <v>26188</v>
      </c>
      <c r="AI388" t="s">
        <v>24270</v>
      </c>
      <c r="AJ388" t="s">
        <v>2471</v>
      </c>
      <c r="AK388">
        <v>79125000</v>
      </c>
      <c r="AL388">
        <f>VALUE(TRIM(FO_Candidato[[#This Row],[1.21 Latitude]]))</f>
        <v>-21066999</v>
      </c>
      <c r="AM388">
        <f>FO_Candidato[[#This Row],[LATITUDE_P1]]/1000000</f>
        <v>-21.066998999999999</v>
      </c>
      <c r="AN388">
        <f>INT(ABS(FO_Candidato[[#This Row],[LATITUDE_P2]]))</f>
        <v>21</v>
      </c>
      <c r="AO388">
        <f>INT((ABS(FO_Candidato[[#This Row],[LATITUDE_P2]])-INT(ABS(FO_Candidato[[#This Row],[LATITUDE_P2]])))*60)</f>
        <v>4</v>
      </c>
      <c r="AP388" s="73">
        <f t="shared" si="12"/>
        <v>1.2</v>
      </c>
      <c r="AQ388" t="str">
        <f>SUBSTITUTE(TEXT(FO_Candidato[[#This Row],[LATITUDE_P5]],"0,00"),",",".")</f>
        <v>1.20</v>
      </c>
      <c r="AR388" t="str">
        <f>FO_Candidato[[#This Row],[LATITUDE_P3]]&amp;"°"&amp;FO_Candidato[[#This Row],[LATITUDE_P4]]&amp;"'"&amp;FO_Candidato[[#This Row],[LATITUDE - P6]]&amp;"""S"</f>
        <v>21°4'1.20"S</v>
      </c>
      <c r="AS388">
        <f>VALUE(TRIM(FO_Candidato[[#This Row],[longitude]]))</f>
        <v>-53918071</v>
      </c>
      <c r="AT388">
        <f>FO_Candidato[[#This Row],[LONGITUDE_P1]]/1000000</f>
        <v>-53.918070999999998</v>
      </c>
      <c r="AU388">
        <f>INT(ABS(FO_Candidato[[#This Row],[LONGITUDE_P2]]))</f>
        <v>53</v>
      </c>
      <c r="AV388">
        <f>INT((ABS(FO_Candidato[[#This Row],[LONGITUDE_P2]])-INT(ABS(FO_Candidato[[#This Row],[LONGITUDE_P2]])))*60)</f>
        <v>55</v>
      </c>
      <c r="AW388" s="73">
        <f t="shared" si="13"/>
        <v>5.0599999999999996</v>
      </c>
      <c r="AX388" t="str">
        <f>SUBSTITUTE(TEXT(FO_Candidato[[#This Row],[LONGITUDE_P5]],"0,00"),",",".")</f>
        <v>5.06</v>
      </c>
      <c r="AY388" t="str">
        <f>FO_Candidato[[#This Row],[LONGITUDE_P3]]&amp;"°"&amp;FO_Candidato[[#This Row],[LONGITUDE_P4]]&amp;"'"&amp;FO_Candidato[[#This Row],[LONGITUDE - P6]]&amp;"""S"</f>
        <v>53°55'5.06"S</v>
      </c>
    </row>
    <row r="389" spans="1:51" x14ac:dyDescent="0.3">
      <c r="A389" t="s">
        <v>26189</v>
      </c>
      <c r="B389" t="s">
        <v>23809</v>
      </c>
      <c r="C389" t="s">
        <v>2044</v>
      </c>
      <c r="D389" t="s">
        <v>2520</v>
      </c>
      <c r="E389" t="s">
        <v>2520</v>
      </c>
      <c r="F389" t="s">
        <v>2521</v>
      </c>
      <c r="G389" t="s">
        <v>23889</v>
      </c>
      <c r="I389" t="s">
        <v>23832</v>
      </c>
      <c r="K389" t="s">
        <v>24020</v>
      </c>
      <c r="M389" t="s">
        <v>23835</v>
      </c>
      <c r="N389" t="s">
        <v>2044</v>
      </c>
      <c r="U389" t="s">
        <v>23823</v>
      </c>
      <c r="V389">
        <v>60</v>
      </c>
      <c r="W389">
        <v>-21633292</v>
      </c>
      <c r="X389">
        <v>-53568845</v>
      </c>
      <c r="Y389">
        <v>377</v>
      </c>
      <c r="Z389" t="s">
        <v>26190</v>
      </c>
      <c r="AB389" t="s">
        <v>23825</v>
      </c>
      <c r="AD389" t="s">
        <v>1491</v>
      </c>
      <c r="AH389" t="s">
        <v>26191</v>
      </c>
      <c r="AI389" t="s">
        <v>24270</v>
      </c>
      <c r="AJ389" t="s">
        <v>2518</v>
      </c>
      <c r="AL389">
        <f>VALUE(TRIM(FO_Candidato[[#This Row],[1.21 Latitude]]))</f>
        <v>-21633292</v>
      </c>
      <c r="AM389">
        <f>FO_Candidato[[#This Row],[LATITUDE_P1]]/1000000</f>
        <v>-21.633292000000001</v>
      </c>
      <c r="AN389">
        <f>INT(ABS(FO_Candidato[[#This Row],[LATITUDE_P2]]))</f>
        <v>21</v>
      </c>
      <c r="AO389">
        <f>INT((ABS(FO_Candidato[[#This Row],[LATITUDE_P2]])-INT(ABS(FO_Candidato[[#This Row],[LATITUDE_P2]])))*60)</f>
        <v>37</v>
      </c>
      <c r="AP389" s="73">
        <f t="shared" si="12"/>
        <v>59.85</v>
      </c>
      <c r="AQ389" t="str">
        <f>SUBSTITUTE(TEXT(FO_Candidato[[#This Row],[LATITUDE_P5]],"0,00"),",",".")</f>
        <v>59.85</v>
      </c>
      <c r="AR389" t="str">
        <f>FO_Candidato[[#This Row],[LATITUDE_P3]]&amp;"°"&amp;FO_Candidato[[#This Row],[LATITUDE_P4]]&amp;"'"&amp;FO_Candidato[[#This Row],[LATITUDE - P6]]&amp;"""S"</f>
        <v>21°37'59.85"S</v>
      </c>
      <c r="AS389">
        <f>VALUE(TRIM(FO_Candidato[[#This Row],[longitude]]))</f>
        <v>-53568845</v>
      </c>
      <c r="AT389">
        <f>FO_Candidato[[#This Row],[LONGITUDE_P1]]/1000000</f>
        <v>-53.568845000000003</v>
      </c>
      <c r="AU389">
        <f>INT(ABS(FO_Candidato[[#This Row],[LONGITUDE_P2]]))</f>
        <v>53</v>
      </c>
      <c r="AV389">
        <f>INT((ABS(FO_Candidato[[#This Row],[LONGITUDE_P2]])-INT(ABS(FO_Candidato[[#This Row],[LONGITUDE_P2]])))*60)</f>
        <v>34</v>
      </c>
      <c r="AW389" s="73">
        <f t="shared" si="13"/>
        <v>7.84</v>
      </c>
      <c r="AX389" t="str">
        <f>SUBSTITUTE(TEXT(FO_Candidato[[#This Row],[LONGITUDE_P5]],"0,00"),",",".")</f>
        <v>7.84</v>
      </c>
      <c r="AY389" t="str">
        <f>FO_Candidato[[#This Row],[LONGITUDE_P3]]&amp;"°"&amp;FO_Candidato[[#This Row],[LONGITUDE_P4]]&amp;"'"&amp;FO_Candidato[[#This Row],[LONGITUDE - P6]]&amp;"""S"</f>
        <v>53°34'7.84"S</v>
      </c>
    </row>
    <row r="390" spans="1:51" x14ac:dyDescent="0.3">
      <c r="A390" t="s">
        <v>26192</v>
      </c>
      <c r="B390" t="s">
        <v>23809</v>
      </c>
      <c r="C390" t="s">
        <v>2044</v>
      </c>
      <c r="D390" t="s">
        <v>2528</v>
      </c>
      <c r="E390" t="s">
        <v>2528</v>
      </c>
      <c r="F390" t="s">
        <v>2529</v>
      </c>
      <c r="G390" t="s">
        <v>23889</v>
      </c>
      <c r="I390" t="s">
        <v>23832</v>
      </c>
      <c r="K390" t="s">
        <v>24020</v>
      </c>
      <c r="M390" t="s">
        <v>23835</v>
      </c>
      <c r="N390" t="s">
        <v>2044</v>
      </c>
      <c r="U390" t="s">
        <v>23823</v>
      </c>
      <c r="V390">
        <v>60</v>
      </c>
      <c r="W390">
        <v>-21680797</v>
      </c>
      <c r="X390">
        <v>-53400225</v>
      </c>
      <c r="Y390">
        <v>421</v>
      </c>
      <c r="Z390" t="s">
        <v>26193</v>
      </c>
      <c r="AB390" t="s">
        <v>23825</v>
      </c>
      <c r="AD390" t="s">
        <v>1491</v>
      </c>
      <c r="AH390" t="s">
        <v>26194</v>
      </c>
      <c r="AI390" t="s">
        <v>24270</v>
      </c>
      <c r="AJ390" t="s">
        <v>2518</v>
      </c>
      <c r="AK390">
        <v>79750000</v>
      </c>
      <c r="AL390">
        <f>VALUE(TRIM(FO_Candidato[[#This Row],[1.21 Latitude]]))</f>
        <v>-21680797</v>
      </c>
      <c r="AM390">
        <f>FO_Candidato[[#This Row],[LATITUDE_P1]]/1000000</f>
        <v>-21.680796999999998</v>
      </c>
      <c r="AN390">
        <f>INT(ABS(FO_Candidato[[#This Row],[LATITUDE_P2]]))</f>
        <v>21</v>
      </c>
      <c r="AO390">
        <f>INT((ABS(FO_Candidato[[#This Row],[LATITUDE_P2]])-INT(ABS(FO_Candidato[[#This Row],[LATITUDE_P2]])))*60)</f>
        <v>40</v>
      </c>
      <c r="AP390" s="73">
        <f t="shared" si="12"/>
        <v>50.87</v>
      </c>
      <c r="AQ390" t="str">
        <f>SUBSTITUTE(TEXT(FO_Candidato[[#This Row],[LATITUDE_P5]],"0,00"),",",".")</f>
        <v>50.87</v>
      </c>
      <c r="AR390" t="str">
        <f>FO_Candidato[[#This Row],[LATITUDE_P3]]&amp;"°"&amp;FO_Candidato[[#This Row],[LATITUDE_P4]]&amp;"'"&amp;FO_Candidato[[#This Row],[LATITUDE - P6]]&amp;"""S"</f>
        <v>21°40'50.87"S</v>
      </c>
      <c r="AS390">
        <f>VALUE(TRIM(FO_Candidato[[#This Row],[longitude]]))</f>
        <v>-53400225</v>
      </c>
      <c r="AT390">
        <f>FO_Candidato[[#This Row],[LONGITUDE_P1]]/1000000</f>
        <v>-53.400224999999999</v>
      </c>
      <c r="AU390">
        <f>INT(ABS(FO_Candidato[[#This Row],[LONGITUDE_P2]]))</f>
        <v>53</v>
      </c>
      <c r="AV390">
        <f>INT((ABS(FO_Candidato[[#This Row],[LONGITUDE_P2]])-INT(ABS(FO_Candidato[[#This Row],[LONGITUDE_P2]])))*60)</f>
        <v>24</v>
      </c>
      <c r="AW390" s="73">
        <f t="shared" si="13"/>
        <v>0.81</v>
      </c>
      <c r="AX390" t="str">
        <f>SUBSTITUTE(TEXT(FO_Candidato[[#This Row],[LONGITUDE_P5]],"0,00"),",",".")</f>
        <v>0.81</v>
      </c>
      <c r="AY390" t="str">
        <f>FO_Candidato[[#This Row],[LONGITUDE_P3]]&amp;"°"&amp;FO_Candidato[[#This Row],[LONGITUDE_P4]]&amp;"'"&amp;FO_Candidato[[#This Row],[LONGITUDE - P6]]&amp;"""S"</f>
        <v>53°24'0.81"S</v>
      </c>
    </row>
    <row r="391" spans="1:51" x14ac:dyDescent="0.3">
      <c r="A391" t="s">
        <v>26195</v>
      </c>
      <c r="B391" t="s">
        <v>23809</v>
      </c>
      <c r="C391" t="s">
        <v>2044</v>
      </c>
      <c r="D391" t="s">
        <v>2582</v>
      </c>
      <c r="E391" t="s">
        <v>2582</v>
      </c>
      <c r="F391" t="s">
        <v>2583</v>
      </c>
      <c r="G391" t="s">
        <v>23889</v>
      </c>
      <c r="I391" t="s">
        <v>23813</v>
      </c>
      <c r="K391" t="s">
        <v>24020</v>
      </c>
      <c r="M391" t="s">
        <v>23835</v>
      </c>
      <c r="N391" t="s">
        <v>24267</v>
      </c>
      <c r="U391" t="s">
        <v>23823</v>
      </c>
      <c r="V391">
        <v>40</v>
      </c>
      <c r="W391">
        <v>-21772889</v>
      </c>
      <c r="X391">
        <v>-53202847</v>
      </c>
      <c r="Y391">
        <v>423</v>
      </c>
      <c r="Z391" t="s">
        <v>26196</v>
      </c>
      <c r="AB391" t="s">
        <v>23825</v>
      </c>
      <c r="AD391" t="s">
        <v>1491</v>
      </c>
      <c r="AH391" t="s">
        <v>26197</v>
      </c>
      <c r="AI391" t="s">
        <v>24270</v>
      </c>
      <c r="AJ391" t="s">
        <v>2518</v>
      </c>
      <c r="AL391">
        <f>VALUE(TRIM(FO_Candidato[[#This Row],[1.21 Latitude]]))</f>
        <v>-21772889</v>
      </c>
      <c r="AM391">
        <f>FO_Candidato[[#This Row],[LATITUDE_P1]]/1000000</f>
        <v>-21.772888999999999</v>
      </c>
      <c r="AN391">
        <f>INT(ABS(FO_Candidato[[#This Row],[LATITUDE_P2]]))</f>
        <v>21</v>
      </c>
      <c r="AO391">
        <f>INT((ABS(FO_Candidato[[#This Row],[LATITUDE_P2]])-INT(ABS(FO_Candidato[[#This Row],[LATITUDE_P2]])))*60)</f>
        <v>46</v>
      </c>
      <c r="AP391" s="73">
        <f t="shared" si="12"/>
        <v>22.4</v>
      </c>
      <c r="AQ391" t="str">
        <f>SUBSTITUTE(TEXT(FO_Candidato[[#This Row],[LATITUDE_P5]],"0,00"),",",".")</f>
        <v>22.40</v>
      </c>
      <c r="AR391" t="str">
        <f>FO_Candidato[[#This Row],[LATITUDE_P3]]&amp;"°"&amp;FO_Candidato[[#This Row],[LATITUDE_P4]]&amp;"'"&amp;FO_Candidato[[#This Row],[LATITUDE - P6]]&amp;"""S"</f>
        <v>21°46'22.40"S</v>
      </c>
      <c r="AS391">
        <f>VALUE(TRIM(FO_Candidato[[#This Row],[longitude]]))</f>
        <v>-53202847</v>
      </c>
      <c r="AT391">
        <f>FO_Candidato[[#This Row],[LONGITUDE_P1]]/1000000</f>
        <v>-53.202846999999998</v>
      </c>
      <c r="AU391">
        <f>INT(ABS(FO_Candidato[[#This Row],[LONGITUDE_P2]]))</f>
        <v>53</v>
      </c>
      <c r="AV391">
        <f>INT((ABS(FO_Candidato[[#This Row],[LONGITUDE_P2]])-INT(ABS(FO_Candidato[[#This Row],[LONGITUDE_P2]])))*60)</f>
        <v>12</v>
      </c>
      <c r="AW391" s="73">
        <f t="shared" si="13"/>
        <v>10.25</v>
      </c>
      <c r="AX391" t="str">
        <f>SUBSTITUTE(TEXT(FO_Candidato[[#This Row],[LONGITUDE_P5]],"0,00"),",",".")</f>
        <v>10.25</v>
      </c>
      <c r="AY391" t="str">
        <f>FO_Candidato[[#This Row],[LONGITUDE_P3]]&amp;"°"&amp;FO_Candidato[[#This Row],[LONGITUDE_P4]]&amp;"'"&amp;FO_Candidato[[#This Row],[LONGITUDE - P6]]&amp;"""S"</f>
        <v>53°12'10.25"S</v>
      </c>
    </row>
    <row r="392" spans="1:51" x14ac:dyDescent="0.3">
      <c r="A392" t="s">
        <v>26198</v>
      </c>
      <c r="B392" t="s">
        <v>23809</v>
      </c>
      <c r="C392" t="s">
        <v>2044</v>
      </c>
      <c r="D392" t="s">
        <v>2586</v>
      </c>
      <c r="E392" t="s">
        <v>2586</v>
      </c>
      <c r="F392" t="s">
        <v>2587</v>
      </c>
      <c r="G392" t="s">
        <v>23889</v>
      </c>
      <c r="I392" t="s">
        <v>23832</v>
      </c>
      <c r="K392" t="s">
        <v>24020</v>
      </c>
      <c r="M392" t="s">
        <v>23835</v>
      </c>
      <c r="N392" t="s">
        <v>2044</v>
      </c>
      <c r="U392" t="s">
        <v>23823</v>
      </c>
      <c r="V392">
        <v>60</v>
      </c>
      <c r="W392">
        <v>-21819299</v>
      </c>
      <c r="X392">
        <v>-53118938</v>
      </c>
      <c r="Y392">
        <v>444</v>
      </c>
      <c r="Z392" t="s">
        <v>26199</v>
      </c>
      <c r="AB392" t="s">
        <v>23825</v>
      </c>
      <c r="AD392" t="s">
        <v>1491</v>
      </c>
      <c r="AH392" t="s">
        <v>26200</v>
      </c>
      <c r="AI392" t="s">
        <v>24270</v>
      </c>
      <c r="AJ392" t="s">
        <v>2518</v>
      </c>
      <c r="AK392">
        <v>79750000</v>
      </c>
      <c r="AL392">
        <f>VALUE(TRIM(FO_Candidato[[#This Row],[1.21 Latitude]]))</f>
        <v>-21819299</v>
      </c>
      <c r="AM392">
        <f>FO_Candidato[[#This Row],[LATITUDE_P1]]/1000000</f>
        <v>-21.819299000000001</v>
      </c>
      <c r="AN392">
        <f>INT(ABS(FO_Candidato[[#This Row],[LATITUDE_P2]]))</f>
        <v>21</v>
      </c>
      <c r="AO392">
        <f>INT((ABS(FO_Candidato[[#This Row],[LATITUDE_P2]])-INT(ABS(FO_Candidato[[#This Row],[LATITUDE_P2]])))*60)</f>
        <v>49</v>
      </c>
      <c r="AP392" s="73">
        <f t="shared" si="12"/>
        <v>9.48</v>
      </c>
      <c r="AQ392" t="str">
        <f>SUBSTITUTE(TEXT(FO_Candidato[[#This Row],[LATITUDE_P5]],"0,00"),",",".")</f>
        <v>9.48</v>
      </c>
      <c r="AR392" t="str">
        <f>FO_Candidato[[#This Row],[LATITUDE_P3]]&amp;"°"&amp;FO_Candidato[[#This Row],[LATITUDE_P4]]&amp;"'"&amp;FO_Candidato[[#This Row],[LATITUDE - P6]]&amp;"""S"</f>
        <v>21°49'9.48"S</v>
      </c>
      <c r="AS392">
        <f>VALUE(TRIM(FO_Candidato[[#This Row],[longitude]]))</f>
        <v>-53118938</v>
      </c>
      <c r="AT392">
        <f>FO_Candidato[[#This Row],[LONGITUDE_P1]]/1000000</f>
        <v>-53.118938</v>
      </c>
      <c r="AU392">
        <f>INT(ABS(FO_Candidato[[#This Row],[LONGITUDE_P2]]))</f>
        <v>53</v>
      </c>
      <c r="AV392">
        <f>INT((ABS(FO_Candidato[[#This Row],[LONGITUDE_P2]])-INT(ABS(FO_Candidato[[#This Row],[LONGITUDE_P2]])))*60)</f>
        <v>7</v>
      </c>
      <c r="AW392" s="73">
        <f t="shared" si="13"/>
        <v>8.18</v>
      </c>
      <c r="AX392" t="str">
        <f>SUBSTITUTE(TEXT(FO_Candidato[[#This Row],[LONGITUDE_P5]],"0,00"),",",".")</f>
        <v>8.18</v>
      </c>
      <c r="AY392" t="str">
        <f>FO_Candidato[[#This Row],[LONGITUDE_P3]]&amp;"°"&amp;FO_Candidato[[#This Row],[LONGITUDE_P4]]&amp;"'"&amp;FO_Candidato[[#This Row],[LONGITUDE - P6]]&amp;"""S"</f>
        <v>53°7'8.18"S</v>
      </c>
    </row>
    <row r="393" spans="1:51" x14ac:dyDescent="0.3">
      <c r="A393" t="s">
        <v>26201</v>
      </c>
      <c r="B393" t="s">
        <v>23809</v>
      </c>
      <c r="C393" t="s">
        <v>2044</v>
      </c>
      <c r="D393" t="s">
        <v>2515</v>
      </c>
      <c r="E393" t="s">
        <v>2515</v>
      </c>
      <c r="F393" t="s">
        <v>2516</v>
      </c>
      <c r="G393" t="s">
        <v>23889</v>
      </c>
      <c r="I393" t="s">
        <v>23832</v>
      </c>
      <c r="K393" t="s">
        <v>24020</v>
      </c>
      <c r="M393" t="s">
        <v>23835</v>
      </c>
      <c r="N393" t="s">
        <v>2044</v>
      </c>
      <c r="U393" t="s">
        <v>23823</v>
      </c>
      <c r="V393">
        <v>50</v>
      </c>
      <c r="W393">
        <v>-21618099</v>
      </c>
      <c r="X393">
        <v>-53688075</v>
      </c>
      <c r="Y393">
        <v>409</v>
      </c>
      <c r="Z393" t="s">
        <v>26202</v>
      </c>
      <c r="AB393" t="s">
        <v>23825</v>
      </c>
      <c r="AD393" t="s">
        <v>1491</v>
      </c>
      <c r="AH393" t="s">
        <v>26203</v>
      </c>
      <c r="AI393" t="s">
        <v>24270</v>
      </c>
      <c r="AJ393" t="s">
        <v>2518</v>
      </c>
      <c r="AK393">
        <v>79750000</v>
      </c>
      <c r="AL393">
        <f>VALUE(TRIM(FO_Candidato[[#This Row],[1.21 Latitude]]))</f>
        <v>-21618099</v>
      </c>
      <c r="AM393">
        <f>FO_Candidato[[#This Row],[LATITUDE_P1]]/1000000</f>
        <v>-21.618099000000001</v>
      </c>
      <c r="AN393">
        <f>INT(ABS(FO_Candidato[[#This Row],[LATITUDE_P2]]))</f>
        <v>21</v>
      </c>
      <c r="AO393">
        <f>INT((ABS(FO_Candidato[[#This Row],[LATITUDE_P2]])-INT(ABS(FO_Candidato[[#This Row],[LATITUDE_P2]])))*60)</f>
        <v>37</v>
      </c>
      <c r="AP393" s="73">
        <f t="shared" si="12"/>
        <v>5.16</v>
      </c>
      <c r="AQ393" t="str">
        <f>SUBSTITUTE(TEXT(FO_Candidato[[#This Row],[LATITUDE_P5]],"0,00"),",",".")</f>
        <v>5.16</v>
      </c>
      <c r="AR393" t="str">
        <f>FO_Candidato[[#This Row],[LATITUDE_P3]]&amp;"°"&amp;FO_Candidato[[#This Row],[LATITUDE_P4]]&amp;"'"&amp;FO_Candidato[[#This Row],[LATITUDE - P6]]&amp;"""S"</f>
        <v>21°37'5.16"S</v>
      </c>
      <c r="AS393">
        <f>VALUE(TRIM(FO_Candidato[[#This Row],[longitude]]))</f>
        <v>-53688075</v>
      </c>
      <c r="AT393">
        <f>FO_Candidato[[#This Row],[LONGITUDE_P1]]/1000000</f>
        <v>-53.688074999999998</v>
      </c>
      <c r="AU393">
        <f>INT(ABS(FO_Candidato[[#This Row],[LONGITUDE_P2]]))</f>
        <v>53</v>
      </c>
      <c r="AV393">
        <f>INT((ABS(FO_Candidato[[#This Row],[LONGITUDE_P2]])-INT(ABS(FO_Candidato[[#This Row],[LONGITUDE_P2]])))*60)</f>
        <v>41</v>
      </c>
      <c r="AW393" s="73">
        <f t="shared" si="13"/>
        <v>17.07</v>
      </c>
      <c r="AX393" t="str">
        <f>SUBSTITUTE(TEXT(FO_Candidato[[#This Row],[LONGITUDE_P5]],"0,00"),",",".")</f>
        <v>17.07</v>
      </c>
      <c r="AY393" t="str">
        <f>FO_Candidato[[#This Row],[LONGITUDE_P3]]&amp;"°"&amp;FO_Candidato[[#This Row],[LONGITUDE_P4]]&amp;"'"&amp;FO_Candidato[[#This Row],[LONGITUDE - P6]]&amp;"""S"</f>
        <v>53°41'17.07"S</v>
      </c>
    </row>
    <row r="394" spans="1:51" x14ac:dyDescent="0.3">
      <c r="A394" t="s">
        <v>26204</v>
      </c>
      <c r="B394" t="s">
        <v>23809</v>
      </c>
      <c r="C394" t="s">
        <v>2044</v>
      </c>
      <c r="D394" t="s">
        <v>7974</v>
      </c>
      <c r="E394" t="s">
        <v>7974</v>
      </c>
      <c r="F394" t="s">
        <v>7975</v>
      </c>
      <c r="G394" t="s">
        <v>23889</v>
      </c>
      <c r="I394" t="s">
        <v>23832</v>
      </c>
      <c r="K394" t="s">
        <v>26205</v>
      </c>
      <c r="M394" t="s">
        <v>23835</v>
      </c>
      <c r="R394" t="s">
        <v>2044</v>
      </c>
      <c r="U394" t="s">
        <v>23823</v>
      </c>
      <c r="V394">
        <v>50</v>
      </c>
      <c r="W394">
        <v>-2185183</v>
      </c>
      <c r="X394">
        <v>-52729519</v>
      </c>
      <c r="Y394">
        <v>402</v>
      </c>
      <c r="Z394" t="s">
        <v>26206</v>
      </c>
      <c r="AB394" t="s">
        <v>23825</v>
      </c>
      <c r="AD394" t="s">
        <v>1491</v>
      </c>
      <c r="AH394" t="s">
        <v>26207</v>
      </c>
      <c r="AI394" t="s">
        <v>24270</v>
      </c>
      <c r="AJ394" t="s">
        <v>25250</v>
      </c>
      <c r="AL394">
        <f>VALUE(TRIM(FO_Candidato[[#This Row],[1.21 Latitude]]))</f>
        <v>-2185183</v>
      </c>
      <c r="AM394">
        <f>FO_Candidato[[#This Row],[LATITUDE_P1]]/1000000</f>
        <v>-2.1851829999999999</v>
      </c>
      <c r="AN394">
        <f>INT(ABS(FO_Candidato[[#This Row],[LATITUDE_P2]]))</f>
        <v>2</v>
      </c>
      <c r="AO394">
        <f>INT((ABS(FO_Candidato[[#This Row],[LATITUDE_P2]])-INT(ABS(FO_Candidato[[#This Row],[LATITUDE_P2]])))*60)</f>
        <v>11</v>
      </c>
      <c r="AP394" s="73">
        <f t="shared" si="12"/>
        <v>6.66</v>
      </c>
      <c r="AQ394" t="str">
        <f>SUBSTITUTE(TEXT(FO_Candidato[[#This Row],[LATITUDE_P5]],"0,00"),",",".")</f>
        <v>6.66</v>
      </c>
      <c r="AR394" t="str">
        <f>FO_Candidato[[#This Row],[LATITUDE_P3]]&amp;"°"&amp;FO_Candidato[[#This Row],[LATITUDE_P4]]&amp;"'"&amp;FO_Candidato[[#This Row],[LATITUDE - P6]]&amp;"""S"</f>
        <v>2°11'6.66"S</v>
      </c>
      <c r="AS394">
        <f>VALUE(TRIM(FO_Candidato[[#This Row],[longitude]]))</f>
        <v>-52729519</v>
      </c>
      <c r="AT394">
        <f>FO_Candidato[[#This Row],[LONGITUDE_P1]]/1000000</f>
        <v>-52.729519000000003</v>
      </c>
      <c r="AU394">
        <f>INT(ABS(FO_Candidato[[#This Row],[LONGITUDE_P2]]))</f>
        <v>52</v>
      </c>
      <c r="AV394">
        <f>INT((ABS(FO_Candidato[[#This Row],[LONGITUDE_P2]])-INT(ABS(FO_Candidato[[#This Row],[LONGITUDE_P2]])))*60)</f>
        <v>43</v>
      </c>
      <c r="AW394" s="73">
        <f t="shared" si="13"/>
        <v>46.27</v>
      </c>
      <c r="AX394" t="str">
        <f>SUBSTITUTE(TEXT(FO_Candidato[[#This Row],[LONGITUDE_P5]],"0,00"),",",".")</f>
        <v>46.27</v>
      </c>
      <c r="AY394" t="str">
        <f>FO_Candidato[[#This Row],[LONGITUDE_P3]]&amp;"°"&amp;FO_Candidato[[#This Row],[LONGITUDE_P4]]&amp;"'"&amp;FO_Candidato[[#This Row],[LONGITUDE - P6]]&amp;"""S"</f>
        <v>52°43'46.27"S</v>
      </c>
    </row>
    <row r="395" spans="1:51" x14ac:dyDescent="0.3">
      <c r="A395" t="s">
        <v>26208</v>
      </c>
      <c r="B395" t="s">
        <v>23809</v>
      </c>
      <c r="C395" t="s">
        <v>2044</v>
      </c>
      <c r="D395" t="s">
        <v>2058</v>
      </c>
      <c r="E395" t="s">
        <v>2058</v>
      </c>
      <c r="F395" t="s">
        <v>2059</v>
      </c>
      <c r="G395" t="s">
        <v>23889</v>
      </c>
      <c r="I395" t="s">
        <v>23832</v>
      </c>
      <c r="K395" t="s">
        <v>24020</v>
      </c>
      <c r="M395" t="s">
        <v>23835</v>
      </c>
      <c r="N395" t="s">
        <v>2044</v>
      </c>
      <c r="U395" t="s">
        <v>23823</v>
      </c>
      <c r="V395">
        <v>50</v>
      </c>
      <c r="W395">
        <v>-21839045</v>
      </c>
      <c r="X395">
        <v>-52666</v>
      </c>
      <c r="Y395">
        <v>380</v>
      </c>
      <c r="Z395" t="s">
        <v>26209</v>
      </c>
      <c r="AB395" t="s">
        <v>23825</v>
      </c>
      <c r="AD395" t="s">
        <v>1491</v>
      </c>
      <c r="AH395" t="s">
        <v>26210</v>
      </c>
      <c r="AI395" t="s">
        <v>24270</v>
      </c>
      <c r="AJ395" t="s">
        <v>25250</v>
      </c>
      <c r="AK395">
        <v>79770000</v>
      </c>
      <c r="AL395">
        <f>VALUE(TRIM(FO_Candidato[[#This Row],[1.21 Latitude]]))</f>
        <v>-21839045</v>
      </c>
      <c r="AM395">
        <f>FO_Candidato[[#This Row],[LATITUDE_P1]]/1000000</f>
        <v>-21.839044999999999</v>
      </c>
      <c r="AN395">
        <f>INT(ABS(FO_Candidato[[#This Row],[LATITUDE_P2]]))</f>
        <v>21</v>
      </c>
      <c r="AO395">
        <f>INT((ABS(FO_Candidato[[#This Row],[LATITUDE_P2]])-INT(ABS(FO_Candidato[[#This Row],[LATITUDE_P2]])))*60)</f>
        <v>50</v>
      </c>
      <c r="AP395" s="73">
        <f t="shared" si="12"/>
        <v>20.56</v>
      </c>
      <c r="AQ395" t="str">
        <f>SUBSTITUTE(TEXT(FO_Candidato[[#This Row],[LATITUDE_P5]],"0,00"),",",".")</f>
        <v>20.56</v>
      </c>
      <c r="AR395" t="str">
        <f>FO_Candidato[[#This Row],[LATITUDE_P3]]&amp;"°"&amp;FO_Candidato[[#This Row],[LATITUDE_P4]]&amp;"'"&amp;FO_Candidato[[#This Row],[LATITUDE - P6]]&amp;"""S"</f>
        <v>21°50'20.56"S</v>
      </c>
      <c r="AS395">
        <f>VALUE(TRIM(FO_Candidato[[#This Row],[longitude]]))</f>
        <v>-52666</v>
      </c>
      <c r="AT395">
        <f>FO_Candidato[[#This Row],[LONGITUDE_P1]]/1000000</f>
        <v>-5.2665999999999998E-2</v>
      </c>
      <c r="AU395">
        <f>INT(ABS(FO_Candidato[[#This Row],[LONGITUDE_P2]]))</f>
        <v>0</v>
      </c>
      <c r="AV395">
        <f>INT((ABS(FO_Candidato[[#This Row],[LONGITUDE_P2]])-INT(ABS(FO_Candidato[[#This Row],[LONGITUDE_P2]])))*60)</f>
        <v>3</v>
      </c>
      <c r="AW395" s="73">
        <f t="shared" si="13"/>
        <v>9.6</v>
      </c>
      <c r="AX395" t="str">
        <f>SUBSTITUTE(TEXT(FO_Candidato[[#This Row],[LONGITUDE_P5]],"0,00"),",",".")</f>
        <v>9.60</v>
      </c>
      <c r="AY395" t="str">
        <f>FO_Candidato[[#This Row],[LONGITUDE_P3]]&amp;"°"&amp;FO_Candidato[[#This Row],[LONGITUDE_P4]]&amp;"'"&amp;FO_Candidato[[#This Row],[LONGITUDE - P6]]&amp;"""S"</f>
        <v>0°3'9.60"S</v>
      </c>
    </row>
    <row r="396" spans="1:51" x14ac:dyDescent="0.3">
      <c r="A396" t="s">
        <v>26211</v>
      </c>
      <c r="B396" t="s">
        <v>23809</v>
      </c>
      <c r="C396" t="s">
        <v>2044</v>
      </c>
      <c r="D396" t="s">
        <v>21063</v>
      </c>
      <c r="E396" t="s">
        <v>21063</v>
      </c>
      <c r="F396" t="s">
        <v>21065</v>
      </c>
      <c r="G396" t="s">
        <v>23889</v>
      </c>
      <c r="I396" t="s">
        <v>23813</v>
      </c>
      <c r="K396" t="s">
        <v>24020</v>
      </c>
      <c r="M396" t="s">
        <v>23835</v>
      </c>
      <c r="N396" t="s">
        <v>2044</v>
      </c>
      <c r="U396" t="s">
        <v>23823</v>
      </c>
      <c r="V396">
        <v>28</v>
      </c>
      <c r="W396">
        <v>-2186934</v>
      </c>
      <c r="X396">
        <v>-52918935</v>
      </c>
      <c r="Y396">
        <v>447</v>
      </c>
      <c r="Z396" t="s">
        <v>26212</v>
      </c>
      <c r="AB396" t="s">
        <v>23825</v>
      </c>
      <c r="AD396" t="s">
        <v>1491</v>
      </c>
      <c r="AH396" t="s">
        <v>26213</v>
      </c>
      <c r="AI396" t="s">
        <v>24270</v>
      </c>
      <c r="AJ396" t="s">
        <v>25250</v>
      </c>
      <c r="AL396">
        <f>VALUE(TRIM(FO_Candidato[[#This Row],[1.21 Latitude]]))</f>
        <v>-2186934</v>
      </c>
      <c r="AM396">
        <f>FO_Candidato[[#This Row],[LATITUDE_P1]]/1000000</f>
        <v>-2.1869339999999999</v>
      </c>
      <c r="AN396">
        <f>INT(ABS(FO_Candidato[[#This Row],[LATITUDE_P2]]))</f>
        <v>2</v>
      </c>
      <c r="AO396">
        <f>INT((ABS(FO_Candidato[[#This Row],[LATITUDE_P2]])-INT(ABS(FO_Candidato[[#This Row],[LATITUDE_P2]])))*60)</f>
        <v>11</v>
      </c>
      <c r="AP396" s="73">
        <f t="shared" si="12"/>
        <v>12.96</v>
      </c>
      <c r="AQ396" t="str">
        <f>SUBSTITUTE(TEXT(FO_Candidato[[#This Row],[LATITUDE_P5]],"0,00"),",",".")</f>
        <v>12.96</v>
      </c>
      <c r="AR396" t="str">
        <f>FO_Candidato[[#This Row],[LATITUDE_P3]]&amp;"°"&amp;FO_Candidato[[#This Row],[LATITUDE_P4]]&amp;"'"&amp;FO_Candidato[[#This Row],[LATITUDE - P6]]&amp;"""S"</f>
        <v>2°11'12.96"S</v>
      </c>
      <c r="AS396">
        <f>VALUE(TRIM(FO_Candidato[[#This Row],[longitude]]))</f>
        <v>-52918935</v>
      </c>
      <c r="AT396">
        <f>FO_Candidato[[#This Row],[LONGITUDE_P1]]/1000000</f>
        <v>-52.918934999999998</v>
      </c>
      <c r="AU396">
        <f>INT(ABS(FO_Candidato[[#This Row],[LONGITUDE_P2]]))</f>
        <v>52</v>
      </c>
      <c r="AV396">
        <f>INT((ABS(FO_Candidato[[#This Row],[LONGITUDE_P2]])-INT(ABS(FO_Candidato[[#This Row],[LONGITUDE_P2]])))*60)</f>
        <v>55</v>
      </c>
      <c r="AW396" s="73">
        <f t="shared" si="13"/>
        <v>8.17</v>
      </c>
      <c r="AX396" t="str">
        <f>SUBSTITUTE(TEXT(FO_Candidato[[#This Row],[LONGITUDE_P5]],"0,00"),",",".")</f>
        <v>8.17</v>
      </c>
      <c r="AY396" t="str">
        <f>FO_Candidato[[#This Row],[LONGITUDE_P3]]&amp;"°"&amp;FO_Candidato[[#This Row],[LONGITUDE_P4]]&amp;"'"&amp;FO_Candidato[[#This Row],[LONGITUDE - P6]]&amp;"""S"</f>
        <v>52°55'8.17"S</v>
      </c>
    </row>
    <row r="397" spans="1:51" x14ac:dyDescent="0.3">
      <c r="A397" t="s">
        <v>26214</v>
      </c>
      <c r="B397" t="s">
        <v>23809</v>
      </c>
      <c r="C397" t="s">
        <v>2044</v>
      </c>
      <c r="D397" t="s">
        <v>2041</v>
      </c>
      <c r="E397" t="s">
        <v>2041</v>
      </c>
      <c r="F397" t="s">
        <v>2042</v>
      </c>
      <c r="G397" t="s">
        <v>23889</v>
      </c>
      <c r="I397" t="s">
        <v>23832</v>
      </c>
      <c r="K397" t="s">
        <v>24020</v>
      </c>
      <c r="M397" t="s">
        <v>23835</v>
      </c>
      <c r="N397" t="s">
        <v>2044</v>
      </c>
      <c r="U397" t="s">
        <v>23823</v>
      </c>
      <c r="V397">
        <v>70</v>
      </c>
      <c r="W397">
        <v>-21856147</v>
      </c>
      <c r="X397">
        <v>-52997138</v>
      </c>
      <c r="Y397">
        <v>429</v>
      </c>
      <c r="Z397" t="s">
        <v>26215</v>
      </c>
      <c r="AB397" t="s">
        <v>23825</v>
      </c>
      <c r="AD397" t="s">
        <v>1491</v>
      </c>
      <c r="AH397" t="s">
        <v>26216</v>
      </c>
      <c r="AI397" t="s">
        <v>24270</v>
      </c>
      <c r="AJ397" t="s">
        <v>25250</v>
      </c>
      <c r="AL397">
        <f>VALUE(TRIM(FO_Candidato[[#This Row],[1.21 Latitude]]))</f>
        <v>-21856147</v>
      </c>
      <c r="AM397">
        <f>FO_Candidato[[#This Row],[LATITUDE_P1]]/1000000</f>
        <v>-21.856147</v>
      </c>
      <c r="AN397">
        <f>INT(ABS(FO_Candidato[[#This Row],[LATITUDE_P2]]))</f>
        <v>21</v>
      </c>
      <c r="AO397">
        <f>INT((ABS(FO_Candidato[[#This Row],[LATITUDE_P2]])-INT(ABS(FO_Candidato[[#This Row],[LATITUDE_P2]])))*60)</f>
        <v>51</v>
      </c>
      <c r="AP397" s="73">
        <f t="shared" si="12"/>
        <v>22.13</v>
      </c>
      <c r="AQ397" t="str">
        <f>SUBSTITUTE(TEXT(FO_Candidato[[#This Row],[LATITUDE_P5]],"0,00"),",",".")</f>
        <v>22.13</v>
      </c>
      <c r="AR397" t="str">
        <f>FO_Candidato[[#This Row],[LATITUDE_P3]]&amp;"°"&amp;FO_Candidato[[#This Row],[LATITUDE_P4]]&amp;"'"&amp;FO_Candidato[[#This Row],[LATITUDE - P6]]&amp;"""S"</f>
        <v>21°51'22.13"S</v>
      </c>
      <c r="AS397">
        <f>VALUE(TRIM(FO_Candidato[[#This Row],[longitude]]))</f>
        <v>-52997138</v>
      </c>
      <c r="AT397">
        <f>FO_Candidato[[#This Row],[LONGITUDE_P1]]/1000000</f>
        <v>-52.997138</v>
      </c>
      <c r="AU397">
        <f>INT(ABS(FO_Candidato[[#This Row],[LONGITUDE_P2]]))</f>
        <v>52</v>
      </c>
      <c r="AV397">
        <f>INT((ABS(FO_Candidato[[#This Row],[LONGITUDE_P2]])-INT(ABS(FO_Candidato[[#This Row],[LONGITUDE_P2]])))*60)</f>
        <v>59</v>
      </c>
      <c r="AW397" s="73">
        <f t="shared" si="13"/>
        <v>49.7</v>
      </c>
      <c r="AX397" t="str">
        <f>SUBSTITUTE(TEXT(FO_Candidato[[#This Row],[LONGITUDE_P5]],"0,00"),",",".")</f>
        <v>49.70</v>
      </c>
      <c r="AY397" t="str">
        <f>FO_Candidato[[#This Row],[LONGITUDE_P3]]&amp;"°"&amp;FO_Candidato[[#This Row],[LONGITUDE_P4]]&amp;"'"&amp;FO_Candidato[[#This Row],[LONGITUDE - P6]]&amp;"""S"</f>
        <v>52°59'49.70"S</v>
      </c>
    </row>
    <row r="398" spans="1:51" x14ac:dyDescent="0.3">
      <c r="A398" t="s">
        <v>26217</v>
      </c>
      <c r="B398" t="s">
        <v>23809</v>
      </c>
      <c r="C398" t="s">
        <v>2044</v>
      </c>
      <c r="D398" t="s">
        <v>2052</v>
      </c>
      <c r="E398" t="s">
        <v>2052</v>
      </c>
      <c r="F398" t="s">
        <v>2053</v>
      </c>
      <c r="G398" t="s">
        <v>23889</v>
      </c>
      <c r="I398" t="s">
        <v>23813</v>
      </c>
      <c r="K398" t="s">
        <v>24020</v>
      </c>
      <c r="M398" t="s">
        <v>23835</v>
      </c>
      <c r="N398" t="s">
        <v>2044</v>
      </c>
      <c r="U398" t="s">
        <v>23823</v>
      </c>
      <c r="V398">
        <v>70</v>
      </c>
      <c r="W398">
        <v>-21867933</v>
      </c>
      <c r="X398">
        <v>-52811917</v>
      </c>
      <c r="Y398">
        <v>451</v>
      </c>
      <c r="Z398" t="s">
        <v>26218</v>
      </c>
      <c r="AB398" t="s">
        <v>23825</v>
      </c>
      <c r="AD398" t="s">
        <v>1491</v>
      </c>
      <c r="AH398" t="s">
        <v>26219</v>
      </c>
      <c r="AI398" t="s">
        <v>24270</v>
      </c>
      <c r="AJ398" t="s">
        <v>25250</v>
      </c>
      <c r="AL398">
        <f>VALUE(TRIM(FO_Candidato[[#This Row],[1.21 Latitude]]))</f>
        <v>-21867933</v>
      </c>
      <c r="AM398">
        <f>FO_Candidato[[#This Row],[LATITUDE_P1]]/1000000</f>
        <v>-21.867933000000001</v>
      </c>
      <c r="AN398">
        <f>INT(ABS(FO_Candidato[[#This Row],[LATITUDE_P2]]))</f>
        <v>21</v>
      </c>
      <c r="AO398">
        <f>INT((ABS(FO_Candidato[[#This Row],[LATITUDE_P2]])-INT(ABS(FO_Candidato[[#This Row],[LATITUDE_P2]])))*60)</f>
        <v>52</v>
      </c>
      <c r="AP398" s="73">
        <f t="shared" si="12"/>
        <v>4.5599999999999996</v>
      </c>
      <c r="AQ398" t="str">
        <f>SUBSTITUTE(TEXT(FO_Candidato[[#This Row],[LATITUDE_P5]],"0,00"),",",".")</f>
        <v>4.56</v>
      </c>
      <c r="AR398" t="str">
        <f>FO_Candidato[[#This Row],[LATITUDE_P3]]&amp;"°"&amp;FO_Candidato[[#This Row],[LATITUDE_P4]]&amp;"'"&amp;FO_Candidato[[#This Row],[LATITUDE - P6]]&amp;"""S"</f>
        <v>21°52'4.56"S</v>
      </c>
      <c r="AS398">
        <f>VALUE(TRIM(FO_Candidato[[#This Row],[longitude]]))</f>
        <v>-52811917</v>
      </c>
      <c r="AT398">
        <f>FO_Candidato[[#This Row],[LONGITUDE_P1]]/1000000</f>
        <v>-52.811917000000001</v>
      </c>
      <c r="AU398">
        <f>INT(ABS(FO_Candidato[[#This Row],[LONGITUDE_P2]]))</f>
        <v>52</v>
      </c>
      <c r="AV398">
        <f>INT((ABS(FO_Candidato[[#This Row],[LONGITUDE_P2]])-INT(ABS(FO_Candidato[[#This Row],[LONGITUDE_P2]])))*60)</f>
        <v>48</v>
      </c>
      <c r="AW398" s="73">
        <f t="shared" si="13"/>
        <v>42.9</v>
      </c>
      <c r="AX398" t="str">
        <f>SUBSTITUTE(TEXT(FO_Candidato[[#This Row],[LONGITUDE_P5]],"0,00"),",",".")</f>
        <v>42.90</v>
      </c>
      <c r="AY398" t="str">
        <f>FO_Candidato[[#This Row],[LONGITUDE_P3]]&amp;"°"&amp;FO_Candidato[[#This Row],[LONGITUDE_P4]]&amp;"'"&amp;FO_Candidato[[#This Row],[LONGITUDE - P6]]&amp;"""S"</f>
        <v>52°48'42.90"S</v>
      </c>
    </row>
    <row r="399" spans="1:51" x14ac:dyDescent="0.3">
      <c r="A399" t="s">
        <v>26220</v>
      </c>
      <c r="B399" t="s">
        <v>23809</v>
      </c>
      <c r="C399" t="s">
        <v>308</v>
      </c>
      <c r="D399" t="s">
        <v>23552</v>
      </c>
      <c r="E399" t="s">
        <v>23552</v>
      </c>
      <c r="F399" t="s">
        <v>23554</v>
      </c>
      <c r="G399" t="s">
        <v>23812</v>
      </c>
      <c r="I399" t="s">
        <v>23832</v>
      </c>
      <c r="J399" t="s">
        <v>23814</v>
      </c>
      <c r="K399" t="s">
        <v>26221</v>
      </c>
      <c r="L399" t="s">
        <v>148</v>
      </c>
      <c r="M399" t="s">
        <v>23816</v>
      </c>
      <c r="N399" t="s">
        <v>26222</v>
      </c>
      <c r="O399" t="s">
        <v>26223</v>
      </c>
      <c r="P399" t="s">
        <v>26224</v>
      </c>
      <c r="Q399" t="s">
        <v>23820</v>
      </c>
      <c r="R399" t="s">
        <v>148</v>
      </c>
      <c r="S399" t="s">
        <v>148</v>
      </c>
      <c r="T399" t="s">
        <v>148</v>
      </c>
      <c r="U399" t="s">
        <v>23823</v>
      </c>
      <c r="V399">
        <v>30</v>
      </c>
      <c r="W399">
        <v>-12758056</v>
      </c>
      <c r="X399">
        <v>-38176801</v>
      </c>
      <c r="Y399">
        <v>6</v>
      </c>
      <c r="Z399" t="s">
        <v>148</v>
      </c>
      <c r="AB399" t="s">
        <v>23825</v>
      </c>
      <c r="AC399">
        <v>9000</v>
      </c>
      <c r="AD399" t="s">
        <v>23823</v>
      </c>
      <c r="AE399" t="s">
        <v>148</v>
      </c>
      <c r="AF399" t="s">
        <v>148</v>
      </c>
      <c r="AG399" t="s">
        <v>148</v>
      </c>
      <c r="AH399" t="s">
        <v>26225</v>
      </c>
      <c r="AI399" t="s">
        <v>24034</v>
      </c>
      <c r="AJ399" t="s">
        <v>26226</v>
      </c>
      <c r="AK399">
        <v>42829710</v>
      </c>
      <c r="AL399">
        <f>VALUE(TRIM(FO_Candidato[[#This Row],[1.21 Latitude]]))</f>
        <v>-12758056</v>
      </c>
      <c r="AM399">
        <f>FO_Candidato[[#This Row],[LATITUDE_P1]]/1000000</f>
        <v>-12.758056</v>
      </c>
      <c r="AN399">
        <f>INT(ABS(FO_Candidato[[#This Row],[LATITUDE_P2]]))</f>
        <v>12</v>
      </c>
      <c r="AO399">
        <f>INT((ABS(FO_Candidato[[#This Row],[LATITUDE_P2]])-INT(ABS(FO_Candidato[[#This Row],[LATITUDE_P2]])))*60)</f>
        <v>45</v>
      </c>
      <c r="AP399" s="73">
        <f t="shared" si="12"/>
        <v>29</v>
      </c>
      <c r="AQ399" t="str">
        <f>SUBSTITUTE(TEXT(FO_Candidato[[#This Row],[LATITUDE_P5]],"0,00"),",",".")</f>
        <v>29.00</v>
      </c>
      <c r="AR399" t="str">
        <f>FO_Candidato[[#This Row],[LATITUDE_P3]]&amp;"°"&amp;FO_Candidato[[#This Row],[LATITUDE_P4]]&amp;"'"&amp;FO_Candidato[[#This Row],[LATITUDE - P6]]&amp;"""S"</f>
        <v>12°45'29.00"S</v>
      </c>
      <c r="AS399">
        <f>VALUE(TRIM(FO_Candidato[[#This Row],[longitude]]))</f>
        <v>-38176801</v>
      </c>
      <c r="AT399">
        <f>FO_Candidato[[#This Row],[LONGITUDE_P1]]/1000000</f>
        <v>-38.176800999999998</v>
      </c>
      <c r="AU399">
        <f>INT(ABS(FO_Candidato[[#This Row],[LONGITUDE_P2]]))</f>
        <v>38</v>
      </c>
      <c r="AV399">
        <f>INT((ABS(FO_Candidato[[#This Row],[LONGITUDE_P2]])-INT(ABS(FO_Candidato[[#This Row],[LONGITUDE_P2]])))*60)</f>
        <v>10</v>
      </c>
      <c r="AW399" s="73">
        <f t="shared" si="13"/>
        <v>36.479999999999997</v>
      </c>
      <c r="AX399" t="str">
        <f>SUBSTITUTE(TEXT(FO_Candidato[[#This Row],[LONGITUDE_P5]],"0,00"),",",".")</f>
        <v>36.48</v>
      </c>
      <c r="AY399" t="str">
        <f>FO_Candidato[[#This Row],[LONGITUDE_P3]]&amp;"°"&amp;FO_Candidato[[#This Row],[LONGITUDE_P4]]&amp;"'"&amp;FO_Candidato[[#This Row],[LONGITUDE - P6]]&amp;"""S"</f>
        <v>38°10'36.48"S</v>
      </c>
    </row>
    <row r="400" spans="1:51" x14ac:dyDescent="0.3">
      <c r="A400" t="s">
        <v>26227</v>
      </c>
      <c r="B400" t="s">
        <v>23809</v>
      </c>
      <c r="C400" t="s">
        <v>1994</v>
      </c>
      <c r="D400" t="s">
        <v>26228</v>
      </c>
      <c r="E400" t="s">
        <v>26228</v>
      </c>
      <c r="F400" t="s">
        <v>26229</v>
      </c>
      <c r="G400" t="s">
        <v>23889</v>
      </c>
      <c r="I400" t="s">
        <v>23813</v>
      </c>
      <c r="K400" t="s">
        <v>26230</v>
      </c>
      <c r="M400" t="s">
        <v>23835</v>
      </c>
      <c r="R400" t="s">
        <v>26231</v>
      </c>
      <c r="U400" t="s">
        <v>23823</v>
      </c>
      <c r="V400">
        <v>60</v>
      </c>
      <c r="W400">
        <v>-1602199</v>
      </c>
      <c r="X400">
        <v>-49105517</v>
      </c>
      <c r="Y400">
        <v>691</v>
      </c>
      <c r="Z400" t="s">
        <v>26232</v>
      </c>
      <c r="AB400" t="s">
        <v>23825</v>
      </c>
      <c r="AD400" t="s">
        <v>1491</v>
      </c>
      <c r="AH400" t="s">
        <v>26233</v>
      </c>
      <c r="AI400" t="s">
        <v>24041</v>
      </c>
      <c r="AJ400" t="s">
        <v>6142</v>
      </c>
      <c r="AL400">
        <f>VALUE(TRIM(FO_Candidato[[#This Row],[1.21 Latitude]]))</f>
        <v>-1602199</v>
      </c>
      <c r="AM400">
        <f>FO_Candidato[[#This Row],[LATITUDE_P1]]/1000000</f>
        <v>-1.6021989999999999</v>
      </c>
      <c r="AN400">
        <f>INT(ABS(FO_Candidato[[#This Row],[LATITUDE_P2]]))</f>
        <v>1</v>
      </c>
      <c r="AO400">
        <f>INT((ABS(FO_Candidato[[#This Row],[LATITUDE_P2]])-INT(ABS(FO_Candidato[[#This Row],[LATITUDE_P2]])))*60)</f>
        <v>36</v>
      </c>
      <c r="AP400" s="73">
        <f t="shared" si="12"/>
        <v>7.92</v>
      </c>
      <c r="AQ400" t="str">
        <f>SUBSTITUTE(TEXT(FO_Candidato[[#This Row],[LATITUDE_P5]],"0,00"),",",".")</f>
        <v>7.92</v>
      </c>
      <c r="AR400" t="str">
        <f>FO_Candidato[[#This Row],[LATITUDE_P3]]&amp;"°"&amp;FO_Candidato[[#This Row],[LATITUDE_P4]]&amp;"'"&amp;FO_Candidato[[#This Row],[LATITUDE - P6]]&amp;"""S"</f>
        <v>1°36'7.92"S</v>
      </c>
      <c r="AS400">
        <f>VALUE(TRIM(FO_Candidato[[#This Row],[longitude]]))</f>
        <v>-49105517</v>
      </c>
      <c r="AT400">
        <f>FO_Candidato[[#This Row],[LONGITUDE_P1]]/1000000</f>
        <v>-49.105516999999999</v>
      </c>
      <c r="AU400">
        <f>INT(ABS(FO_Candidato[[#This Row],[LONGITUDE_P2]]))</f>
        <v>49</v>
      </c>
      <c r="AV400">
        <f>INT((ABS(FO_Candidato[[#This Row],[LONGITUDE_P2]])-INT(ABS(FO_Candidato[[#This Row],[LONGITUDE_P2]])))*60)</f>
        <v>6</v>
      </c>
      <c r="AW400" s="73">
        <f t="shared" si="13"/>
        <v>19.86</v>
      </c>
      <c r="AX400" t="str">
        <f>SUBSTITUTE(TEXT(FO_Candidato[[#This Row],[LONGITUDE_P5]],"0,00"),",",".")</f>
        <v>19.86</v>
      </c>
      <c r="AY400" t="str">
        <f>FO_Candidato[[#This Row],[LONGITUDE_P3]]&amp;"°"&amp;FO_Candidato[[#This Row],[LONGITUDE_P4]]&amp;"'"&amp;FO_Candidato[[#This Row],[LONGITUDE - P6]]&amp;"""S"</f>
        <v>49°6'19.86"S</v>
      </c>
    </row>
    <row r="401" spans="1:51" x14ac:dyDescent="0.3">
      <c r="A401" t="s">
        <v>26234</v>
      </c>
      <c r="B401" t="s">
        <v>23809</v>
      </c>
      <c r="C401" t="s">
        <v>1994</v>
      </c>
      <c r="D401" t="s">
        <v>26235</v>
      </c>
      <c r="E401" t="s">
        <v>26235</v>
      </c>
      <c r="F401" t="s">
        <v>26236</v>
      </c>
      <c r="G401" t="s">
        <v>23889</v>
      </c>
      <c r="I401" t="s">
        <v>23832</v>
      </c>
      <c r="K401" t="s">
        <v>24020</v>
      </c>
      <c r="M401" t="s">
        <v>23835</v>
      </c>
      <c r="N401" t="s">
        <v>26231</v>
      </c>
      <c r="U401" t="s">
        <v>23823</v>
      </c>
      <c r="V401">
        <v>60</v>
      </c>
      <c r="W401">
        <v>-15949287</v>
      </c>
      <c r="X401">
        <v>-4918873</v>
      </c>
      <c r="Y401">
        <v>715</v>
      </c>
      <c r="Z401" t="s">
        <v>26237</v>
      </c>
      <c r="AB401" t="s">
        <v>23825</v>
      </c>
      <c r="AD401" t="s">
        <v>1491</v>
      </c>
      <c r="AH401" t="s">
        <v>26238</v>
      </c>
      <c r="AI401" t="s">
        <v>24041</v>
      </c>
      <c r="AJ401" t="s">
        <v>26239</v>
      </c>
      <c r="AK401">
        <v>75490000</v>
      </c>
      <c r="AL401">
        <f>VALUE(TRIM(FO_Candidato[[#This Row],[1.21 Latitude]]))</f>
        <v>-15949287</v>
      </c>
      <c r="AM401">
        <f>FO_Candidato[[#This Row],[LATITUDE_P1]]/1000000</f>
        <v>-15.949287</v>
      </c>
      <c r="AN401">
        <f>INT(ABS(FO_Candidato[[#This Row],[LATITUDE_P2]]))</f>
        <v>15</v>
      </c>
      <c r="AO401">
        <f>INT((ABS(FO_Candidato[[#This Row],[LATITUDE_P2]])-INT(ABS(FO_Candidato[[#This Row],[LATITUDE_P2]])))*60)</f>
        <v>56</v>
      </c>
      <c r="AP401" s="73">
        <f t="shared" si="12"/>
        <v>57.43</v>
      </c>
      <c r="AQ401" t="str">
        <f>SUBSTITUTE(TEXT(FO_Candidato[[#This Row],[LATITUDE_P5]],"0,00"),",",".")</f>
        <v>57.43</v>
      </c>
      <c r="AR401" t="str">
        <f>FO_Candidato[[#This Row],[LATITUDE_P3]]&amp;"°"&amp;FO_Candidato[[#This Row],[LATITUDE_P4]]&amp;"'"&amp;FO_Candidato[[#This Row],[LATITUDE - P6]]&amp;"""S"</f>
        <v>15°56'57.43"S</v>
      </c>
      <c r="AS401">
        <f>VALUE(TRIM(FO_Candidato[[#This Row],[longitude]]))</f>
        <v>-4918873</v>
      </c>
      <c r="AT401">
        <f>FO_Candidato[[#This Row],[LONGITUDE_P1]]/1000000</f>
        <v>-4.9188729999999996</v>
      </c>
      <c r="AU401">
        <f>INT(ABS(FO_Candidato[[#This Row],[LONGITUDE_P2]]))</f>
        <v>4</v>
      </c>
      <c r="AV401">
        <f>INT((ABS(FO_Candidato[[#This Row],[LONGITUDE_P2]])-INT(ABS(FO_Candidato[[#This Row],[LONGITUDE_P2]])))*60)</f>
        <v>55</v>
      </c>
      <c r="AW401" s="73">
        <f t="shared" si="13"/>
        <v>7.94</v>
      </c>
      <c r="AX401" t="str">
        <f>SUBSTITUTE(TEXT(FO_Candidato[[#This Row],[LONGITUDE_P5]],"0,00"),",",".")</f>
        <v>7.94</v>
      </c>
      <c r="AY401" t="str">
        <f>FO_Candidato[[#This Row],[LONGITUDE_P3]]&amp;"°"&amp;FO_Candidato[[#This Row],[LONGITUDE_P4]]&amp;"'"&amp;FO_Candidato[[#This Row],[LONGITUDE - P6]]&amp;"""S"</f>
        <v>4°55'7.94"S</v>
      </c>
    </row>
    <row r="402" spans="1:51" x14ac:dyDescent="0.3">
      <c r="A402" t="s">
        <v>26240</v>
      </c>
      <c r="B402" t="s">
        <v>23809</v>
      </c>
      <c r="C402" t="s">
        <v>1994</v>
      </c>
      <c r="D402" t="s">
        <v>21076</v>
      </c>
      <c r="E402" t="s">
        <v>21076</v>
      </c>
      <c r="F402" t="s">
        <v>21078</v>
      </c>
      <c r="G402" t="s">
        <v>23889</v>
      </c>
      <c r="I402" t="s">
        <v>23832</v>
      </c>
      <c r="K402" t="s">
        <v>26241</v>
      </c>
      <c r="M402" t="s">
        <v>23835</v>
      </c>
      <c r="R402" t="s">
        <v>26231</v>
      </c>
      <c r="U402" t="s">
        <v>23823</v>
      </c>
      <c r="V402">
        <v>50</v>
      </c>
      <c r="W402">
        <v>-14867238</v>
      </c>
      <c r="X402">
        <v>-49014468</v>
      </c>
      <c r="Y402">
        <v>601</v>
      </c>
      <c r="Z402" t="s">
        <v>26242</v>
      </c>
      <c r="AB402" t="s">
        <v>23825</v>
      </c>
      <c r="AD402" t="s">
        <v>1491</v>
      </c>
      <c r="AH402" t="s">
        <v>26243</v>
      </c>
      <c r="AI402" t="s">
        <v>24041</v>
      </c>
      <c r="AJ402" t="s">
        <v>26244</v>
      </c>
      <c r="AL402">
        <f>VALUE(TRIM(FO_Candidato[[#This Row],[1.21 Latitude]]))</f>
        <v>-14867238</v>
      </c>
      <c r="AM402">
        <f>FO_Candidato[[#This Row],[LATITUDE_P1]]/1000000</f>
        <v>-14.867238</v>
      </c>
      <c r="AN402">
        <f>INT(ABS(FO_Candidato[[#This Row],[LATITUDE_P2]]))</f>
        <v>14</v>
      </c>
      <c r="AO402">
        <f>INT((ABS(FO_Candidato[[#This Row],[LATITUDE_P2]])-INT(ABS(FO_Candidato[[#This Row],[LATITUDE_P2]])))*60)</f>
        <v>52</v>
      </c>
      <c r="AP402" s="73">
        <f t="shared" si="12"/>
        <v>2.06</v>
      </c>
      <c r="AQ402" t="str">
        <f>SUBSTITUTE(TEXT(FO_Candidato[[#This Row],[LATITUDE_P5]],"0,00"),",",".")</f>
        <v>2.06</v>
      </c>
      <c r="AR402" t="str">
        <f>FO_Candidato[[#This Row],[LATITUDE_P3]]&amp;"°"&amp;FO_Candidato[[#This Row],[LATITUDE_P4]]&amp;"'"&amp;FO_Candidato[[#This Row],[LATITUDE - P6]]&amp;"""S"</f>
        <v>14°52'2.06"S</v>
      </c>
      <c r="AS402">
        <f>VALUE(TRIM(FO_Candidato[[#This Row],[longitude]]))</f>
        <v>-49014468</v>
      </c>
      <c r="AT402">
        <f>FO_Candidato[[#This Row],[LONGITUDE_P1]]/1000000</f>
        <v>-49.014468000000001</v>
      </c>
      <c r="AU402">
        <f>INT(ABS(FO_Candidato[[#This Row],[LONGITUDE_P2]]))</f>
        <v>49</v>
      </c>
      <c r="AV402">
        <f>INT((ABS(FO_Candidato[[#This Row],[LONGITUDE_P2]])-INT(ABS(FO_Candidato[[#This Row],[LONGITUDE_P2]])))*60)</f>
        <v>0</v>
      </c>
      <c r="AW402" s="73">
        <f t="shared" si="13"/>
        <v>52.08</v>
      </c>
      <c r="AX402" t="str">
        <f>SUBSTITUTE(TEXT(FO_Candidato[[#This Row],[LONGITUDE_P5]],"0,00"),",",".")</f>
        <v>52.08</v>
      </c>
      <c r="AY402" t="str">
        <f>FO_Candidato[[#This Row],[LONGITUDE_P3]]&amp;"°"&amp;FO_Candidato[[#This Row],[LONGITUDE_P4]]&amp;"'"&amp;FO_Candidato[[#This Row],[LONGITUDE - P6]]&amp;"""S"</f>
        <v>49°0'52.08"S</v>
      </c>
    </row>
    <row r="403" spans="1:51" x14ac:dyDescent="0.3">
      <c r="A403" t="s">
        <v>26245</v>
      </c>
      <c r="B403" t="s">
        <v>23809</v>
      </c>
      <c r="C403" t="s">
        <v>371</v>
      </c>
      <c r="D403" t="s">
        <v>26246</v>
      </c>
      <c r="E403" t="s">
        <v>26246</v>
      </c>
      <c r="F403" t="s">
        <v>26247</v>
      </c>
      <c r="G403" t="s">
        <v>23889</v>
      </c>
      <c r="I403" t="s">
        <v>23832</v>
      </c>
      <c r="K403" t="s">
        <v>24020</v>
      </c>
      <c r="M403" t="s">
        <v>23835</v>
      </c>
      <c r="N403" t="s">
        <v>26248</v>
      </c>
      <c r="U403" t="s">
        <v>23823</v>
      </c>
      <c r="V403">
        <v>60</v>
      </c>
      <c r="W403">
        <v>-18633392</v>
      </c>
      <c r="X403">
        <v>-44446386</v>
      </c>
      <c r="Y403">
        <v>662</v>
      </c>
      <c r="Z403" t="s">
        <v>26249</v>
      </c>
      <c r="AB403" t="s">
        <v>23825</v>
      </c>
      <c r="AD403" t="s">
        <v>1491</v>
      </c>
      <c r="AH403" t="s">
        <v>26250</v>
      </c>
      <c r="AI403" t="s">
        <v>24061</v>
      </c>
      <c r="AJ403" t="s">
        <v>24104</v>
      </c>
      <c r="AL403">
        <f>VALUE(TRIM(FO_Candidato[[#This Row],[1.21 Latitude]]))</f>
        <v>-18633392</v>
      </c>
      <c r="AM403">
        <f>FO_Candidato[[#This Row],[LATITUDE_P1]]/1000000</f>
        <v>-18.633392000000001</v>
      </c>
      <c r="AN403">
        <f>INT(ABS(FO_Candidato[[#This Row],[LATITUDE_P2]]))</f>
        <v>18</v>
      </c>
      <c r="AO403">
        <f>INT((ABS(FO_Candidato[[#This Row],[LATITUDE_P2]])-INT(ABS(FO_Candidato[[#This Row],[LATITUDE_P2]])))*60)</f>
        <v>38</v>
      </c>
      <c r="AP403" s="73">
        <f t="shared" si="12"/>
        <v>0.21</v>
      </c>
      <c r="AQ403" t="str">
        <f>SUBSTITUTE(TEXT(FO_Candidato[[#This Row],[LATITUDE_P5]],"0,00"),",",".")</f>
        <v>0.21</v>
      </c>
      <c r="AR403" t="str">
        <f>FO_Candidato[[#This Row],[LATITUDE_P3]]&amp;"°"&amp;FO_Candidato[[#This Row],[LATITUDE_P4]]&amp;"'"&amp;FO_Candidato[[#This Row],[LATITUDE - P6]]&amp;"""S"</f>
        <v>18°38'0.21"S</v>
      </c>
      <c r="AS403">
        <f>VALUE(TRIM(FO_Candidato[[#This Row],[longitude]]))</f>
        <v>-44446386</v>
      </c>
      <c r="AT403">
        <f>FO_Candidato[[#This Row],[LONGITUDE_P1]]/1000000</f>
        <v>-44.446385999999997</v>
      </c>
      <c r="AU403">
        <f>INT(ABS(FO_Candidato[[#This Row],[LONGITUDE_P2]]))</f>
        <v>44</v>
      </c>
      <c r="AV403">
        <f>INT((ABS(FO_Candidato[[#This Row],[LONGITUDE_P2]])-INT(ABS(FO_Candidato[[#This Row],[LONGITUDE_P2]])))*60)</f>
        <v>26</v>
      </c>
      <c r="AW403" s="73">
        <f t="shared" si="13"/>
        <v>46.99</v>
      </c>
      <c r="AX403" t="str">
        <f>SUBSTITUTE(TEXT(FO_Candidato[[#This Row],[LONGITUDE_P5]],"0,00"),",",".")</f>
        <v>46.99</v>
      </c>
      <c r="AY403" t="str">
        <f>FO_Candidato[[#This Row],[LONGITUDE_P3]]&amp;"°"&amp;FO_Candidato[[#This Row],[LONGITUDE_P4]]&amp;"'"&amp;FO_Candidato[[#This Row],[LONGITUDE - P6]]&amp;"""S"</f>
        <v>44°26'46.99"S</v>
      </c>
    </row>
    <row r="404" spans="1:51" x14ac:dyDescent="0.3">
      <c r="A404" t="s">
        <v>26251</v>
      </c>
      <c r="B404" t="s">
        <v>23809</v>
      </c>
      <c r="C404" t="s">
        <v>308</v>
      </c>
      <c r="D404" t="s">
        <v>26252</v>
      </c>
      <c r="E404" t="s">
        <v>26252</v>
      </c>
      <c r="F404" t="s">
        <v>26253</v>
      </c>
      <c r="G404" t="s">
        <v>23889</v>
      </c>
      <c r="I404" t="s">
        <v>23832</v>
      </c>
      <c r="K404" t="s">
        <v>24020</v>
      </c>
      <c r="M404" t="s">
        <v>23835</v>
      </c>
      <c r="N404" t="s">
        <v>26254</v>
      </c>
      <c r="U404" t="s">
        <v>23823</v>
      </c>
      <c r="V404">
        <v>60</v>
      </c>
      <c r="W404">
        <v>-16299853</v>
      </c>
      <c r="X404">
        <v>-47628372</v>
      </c>
      <c r="Y404">
        <v>970</v>
      </c>
      <c r="Z404" t="s">
        <v>26255</v>
      </c>
      <c r="AB404" t="s">
        <v>23825</v>
      </c>
      <c r="AD404" t="s">
        <v>1491</v>
      </c>
      <c r="AH404" t="s">
        <v>26256</v>
      </c>
      <c r="AI404" t="s">
        <v>24041</v>
      </c>
      <c r="AJ404" t="s">
        <v>24730</v>
      </c>
      <c r="AL404">
        <f>VALUE(TRIM(FO_Candidato[[#This Row],[1.21 Latitude]]))</f>
        <v>-16299853</v>
      </c>
      <c r="AM404">
        <f>FO_Candidato[[#This Row],[LATITUDE_P1]]/1000000</f>
        <v>-16.299852999999999</v>
      </c>
      <c r="AN404">
        <f>INT(ABS(FO_Candidato[[#This Row],[LATITUDE_P2]]))</f>
        <v>16</v>
      </c>
      <c r="AO404">
        <f>INT((ABS(FO_Candidato[[#This Row],[LATITUDE_P2]])-INT(ABS(FO_Candidato[[#This Row],[LATITUDE_P2]])))*60)</f>
        <v>17</v>
      </c>
      <c r="AP404" s="73">
        <f t="shared" si="12"/>
        <v>59.47</v>
      </c>
      <c r="AQ404" t="str">
        <f>SUBSTITUTE(TEXT(FO_Candidato[[#This Row],[LATITUDE_P5]],"0,00"),",",".")</f>
        <v>59.47</v>
      </c>
      <c r="AR404" t="str">
        <f>FO_Candidato[[#This Row],[LATITUDE_P3]]&amp;"°"&amp;FO_Candidato[[#This Row],[LATITUDE_P4]]&amp;"'"&amp;FO_Candidato[[#This Row],[LATITUDE - P6]]&amp;"""S"</f>
        <v>16°17'59.47"S</v>
      </c>
      <c r="AS404">
        <f>VALUE(TRIM(FO_Candidato[[#This Row],[longitude]]))</f>
        <v>-47628372</v>
      </c>
      <c r="AT404">
        <f>FO_Candidato[[#This Row],[LONGITUDE_P1]]/1000000</f>
        <v>-47.628371999999999</v>
      </c>
      <c r="AU404">
        <f>INT(ABS(FO_Candidato[[#This Row],[LONGITUDE_P2]]))</f>
        <v>47</v>
      </c>
      <c r="AV404">
        <f>INT((ABS(FO_Candidato[[#This Row],[LONGITUDE_P2]])-INT(ABS(FO_Candidato[[#This Row],[LONGITUDE_P2]])))*60)</f>
        <v>37</v>
      </c>
      <c r="AW404" s="73">
        <f t="shared" si="13"/>
        <v>42.14</v>
      </c>
      <c r="AX404" t="str">
        <f>SUBSTITUTE(TEXT(FO_Candidato[[#This Row],[LONGITUDE_P5]],"0,00"),",",".")</f>
        <v>42.14</v>
      </c>
      <c r="AY404" t="str">
        <f>FO_Candidato[[#This Row],[LONGITUDE_P3]]&amp;"°"&amp;FO_Candidato[[#This Row],[LONGITUDE_P4]]&amp;"'"&amp;FO_Candidato[[#This Row],[LONGITUDE - P6]]&amp;"""S"</f>
        <v>47°37'42.14"S</v>
      </c>
    </row>
    <row r="405" spans="1:51" x14ac:dyDescent="0.3">
      <c r="A405" t="s">
        <v>26257</v>
      </c>
      <c r="B405" t="s">
        <v>23809</v>
      </c>
      <c r="C405" t="s">
        <v>22159</v>
      </c>
      <c r="D405" t="s">
        <v>22212</v>
      </c>
      <c r="E405" t="s">
        <v>22212</v>
      </c>
      <c r="F405" t="s">
        <v>22214</v>
      </c>
      <c r="G405" t="s">
        <v>23889</v>
      </c>
      <c r="I405" t="s">
        <v>23813</v>
      </c>
      <c r="K405" t="s">
        <v>24020</v>
      </c>
      <c r="M405" t="s">
        <v>23835</v>
      </c>
      <c r="N405" t="s">
        <v>24039</v>
      </c>
      <c r="U405" t="s">
        <v>23823</v>
      </c>
      <c r="V405">
        <v>80</v>
      </c>
      <c r="W405">
        <v>-16835751</v>
      </c>
      <c r="X405">
        <v>-47675363</v>
      </c>
      <c r="Y405">
        <v>1153</v>
      </c>
      <c r="Z405" t="s">
        <v>26258</v>
      </c>
      <c r="AB405" t="s">
        <v>23825</v>
      </c>
      <c r="AD405" t="s">
        <v>1491</v>
      </c>
      <c r="AH405" t="s">
        <v>26259</v>
      </c>
      <c r="AI405" t="s">
        <v>24041</v>
      </c>
      <c r="AJ405" t="s">
        <v>24730</v>
      </c>
      <c r="AL405">
        <f>VALUE(TRIM(FO_Candidato[[#This Row],[1.21 Latitude]]))</f>
        <v>-16835751</v>
      </c>
      <c r="AM405">
        <f>FO_Candidato[[#This Row],[LATITUDE_P1]]/1000000</f>
        <v>-16.835750999999998</v>
      </c>
      <c r="AN405">
        <f>INT(ABS(FO_Candidato[[#This Row],[LATITUDE_P2]]))</f>
        <v>16</v>
      </c>
      <c r="AO405">
        <f>INT((ABS(FO_Candidato[[#This Row],[LATITUDE_P2]])-INT(ABS(FO_Candidato[[#This Row],[LATITUDE_P2]])))*60)</f>
        <v>50</v>
      </c>
      <c r="AP405" s="73">
        <f t="shared" si="12"/>
        <v>8.6999999999999993</v>
      </c>
      <c r="AQ405" t="str">
        <f>SUBSTITUTE(TEXT(FO_Candidato[[#This Row],[LATITUDE_P5]],"0,00"),",",".")</f>
        <v>8.70</v>
      </c>
      <c r="AR405" t="str">
        <f>FO_Candidato[[#This Row],[LATITUDE_P3]]&amp;"°"&amp;FO_Candidato[[#This Row],[LATITUDE_P4]]&amp;"'"&amp;FO_Candidato[[#This Row],[LATITUDE - P6]]&amp;"""S"</f>
        <v>16°50'8.70"S</v>
      </c>
      <c r="AS405">
        <f>VALUE(TRIM(FO_Candidato[[#This Row],[longitude]]))</f>
        <v>-47675363</v>
      </c>
      <c r="AT405">
        <f>FO_Candidato[[#This Row],[LONGITUDE_P1]]/1000000</f>
        <v>-47.675362999999997</v>
      </c>
      <c r="AU405">
        <f>INT(ABS(FO_Candidato[[#This Row],[LONGITUDE_P2]]))</f>
        <v>47</v>
      </c>
      <c r="AV405">
        <f>INT((ABS(FO_Candidato[[#This Row],[LONGITUDE_P2]])-INT(ABS(FO_Candidato[[#This Row],[LONGITUDE_P2]])))*60)</f>
        <v>40</v>
      </c>
      <c r="AW405" s="73">
        <f t="shared" si="13"/>
        <v>31.31</v>
      </c>
      <c r="AX405" t="str">
        <f>SUBSTITUTE(TEXT(FO_Candidato[[#This Row],[LONGITUDE_P5]],"0,00"),",",".")</f>
        <v>31.31</v>
      </c>
      <c r="AY405" t="str">
        <f>FO_Candidato[[#This Row],[LONGITUDE_P3]]&amp;"°"&amp;FO_Candidato[[#This Row],[LONGITUDE_P4]]&amp;"'"&amp;FO_Candidato[[#This Row],[LONGITUDE - P6]]&amp;"""S"</f>
        <v>47°40'31.31"S</v>
      </c>
    </row>
    <row r="406" spans="1:51" x14ac:dyDescent="0.3">
      <c r="A406" t="s">
        <v>26260</v>
      </c>
      <c r="B406" t="s">
        <v>23809</v>
      </c>
      <c r="C406" t="s">
        <v>22159</v>
      </c>
      <c r="D406" t="s">
        <v>22963</v>
      </c>
      <c r="E406" t="s">
        <v>22963</v>
      </c>
      <c r="F406" t="s">
        <v>22965</v>
      </c>
      <c r="G406" t="s">
        <v>23889</v>
      </c>
      <c r="I406" t="s">
        <v>23832</v>
      </c>
      <c r="K406" t="s">
        <v>24020</v>
      </c>
      <c r="M406" t="s">
        <v>23835</v>
      </c>
      <c r="R406" t="s">
        <v>24039</v>
      </c>
      <c r="U406" t="s">
        <v>23823</v>
      </c>
      <c r="V406">
        <v>40</v>
      </c>
      <c r="W406">
        <v>-1770648</v>
      </c>
      <c r="X406">
        <v>-47721292</v>
      </c>
      <c r="Y406">
        <v>950</v>
      </c>
      <c r="Z406" t="s">
        <v>26261</v>
      </c>
      <c r="AB406" t="s">
        <v>23825</v>
      </c>
      <c r="AD406" t="s">
        <v>1491</v>
      </c>
      <c r="AH406" t="s">
        <v>26262</v>
      </c>
      <c r="AI406" t="s">
        <v>24041</v>
      </c>
      <c r="AJ406" t="s">
        <v>24907</v>
      </c>
      <c r="AL406">
        <f>VALUE(TRIM(FO_Candidato[[#This Row],[1.21 Latitude]]))</f>
        <v>-1770648</v>
      </c>
      <c r="AM406">
        <f>FO_Candidato[[#This Row],[LATITUDE_P1]]/1000000</f>
        <v>-1.770648</v>
      </c>
      <c r="AN406">
        <f>INT(ABS(FO_Candidato[[#This Row],[LATITUDE_P2]]))</f>
        <v>1</v>
      </c>
      <c r="AO406">
        <f>INT((ABS(FO_Candidato[[#This Row],[LATITUDE_P2]])-INT(ABS(FO_Candidato[[#This Row],[LATITUDE_P2]])))*60)</f>
        <v>46</v>
      </c>
      <c r="AP406" s="73">
        <f t="shared" si="12"/>
        <v>14.33</v>
      </c>
      <c r="AQ406" t="str">
        <f>SUBSTITUTE(TEXT(FO_Candidato[[#This Row],[LATITUDE_P5]],"0,00"),",",".")</f>
        <v>14.33</v>
      </c>
      <c r="AR406" t="str">
        <f>FO_Candidato[[#This Row],[LATITUDE_P3]]&amp;"°"&amp;FO_Candidato[[#This Row],[LATITUDE_P4]]&amp;"'"&amp;FO_Candidato[[#This Row],[LATITUDE - P6]]&amp;"""S"</f>
        <v>1°46'14.33"S</v>
      </c>
      <c r="AS406">
        <f>VALUE(TRIM(FO_Candidato[[#This Row],[longitude]]))</f>
        <v>-47721292</v>
      </c>
      <c r="AT406">
        <f>FO_Candidato[[#This Row],[LONGITUDE_P1]]/1000000</f>
        <v>-47.721291999999998</v>
      </c>
      <c r="AU406">
        <f>INT(ABS(FO_Candidato[[#This Row],[LONGITUDE_P2]]))</f>
        <v>47</v>
      </c>
      <c r="AV406">
        <f>INT((ABS(FO_Candidato[[#This Row],[LONGITUDE_P2]])-INT(ABS(FO_Candidato[[#This Row],[LONGITUDE_P2]])))*60)</f>
        <v>43</v>
      </c>
      <c r="AW406" s="73">
        <f t="shared" si="13"/>
        <v>16.649999999999999</v>
      </c>
      <c r="AX406" t="str">
        <f>SUBSTITUTE(TEXT(FO_Candidato[[#This Row],[LONGITUDE_P5]],"0,00"),",",".")</f>
        <v>16.65</v>
      </c>
      <c r="AY406" t="str">
        <f>FO_Candidato[[#This Row],[LONGITUDE_P3]]&amp;"°"&amp;FO_Candidato[[#This Row],[LONGITUDE_P4]]&amp;"'"&amp;FO_Candidato[[#This Row],[LONGITUDE - P6]]&amp;"""S"</f>
        <v>47°43'16.65"S</v>
      </c>
    </row>
    <row r="407" spans="1:51" x14ac:dyDescent="0.3">
      <c r="A407" t="s">
        <v>26263</v>
      </c>
      <c r="B407" t="s">
        <v>23809</v>
      </c>
      <c r="C407" t="s">
        <v>22159</v>
      </c>
      <c r="D407" t="s">
        <v>22176</v>
      </c>
      <c r="E407" t="s">
        <v>22176</v>
      </c>
      <c r="F407" t="s">
        <v>22178</v>
      </c>
      <c r="G407" t="s">
        <v>23889</v>
      </c>
      <c r="I407" t="s">
        <v>23813</v>
      </c>
      <c r="K407" t="s">
        <v>24020</v>
      </c>
      <c r="M407" t="s">
        <v>23835</v>
      </c>
      <c r="N407" t="s">
        <v>24039</v>
      </c>
      <c r="U407" t="s">
        <v>23823</v>
      </c>
      <c r="V407">
        <v>60</v>
      </c>
      <c r="W407">
        <v>-17554829</v>
      </c>
      <c r="X407">
        <v>-47830051</v>
      </c>
      <c r="Y407">
        <v>950</v>
      </c>
      <c r="Z407" t="s">
        <v>26264</v>
      </c>
      <c r="AB407" t="s">
        <v>23825</v>
      </c>
      <c r="AD407" t="s">
        <v>1491</v>
      </c>
      <c r="AH407" t="s">
        <v>26265</v>
      </c>
      <c r="AI407" t="s">
        <v>24041</v>
      </c>
      <c r="AJ407" t="s">
        <v>24907</v>
      </c>
      <c r="AL407">
        <f>VALUE(TRIM(FO_Candidato[[#This Row],[1.21 Latitude]]))</f>
        <v>-17554829</v>
      </c>
      <c r="AM407">
        <f>FO_Candidato[[#This Row],[LATITUDE_P1]]/1000000</f>
        <v>-17.554829000000002</v>
      </c>
      <c r="AN407">
        <f>INT(ABS(FO_Candidato[[#This Row],[LATITUDE_P2]]))</f>
        <v>17</v>
      </c>
      <c r="AO407">
        <f>INT((ABS(FO_Candidato[[#This Row],[LATITUDE_P2]])-INT(ABS(FO_Candidato[[#This Row],[LATITUDE_P2]])))*60)</f>
        <v>33</v>
      </c>
      <c r="AP407" s="73">
        <f t="shared" si="12"/>
        <v>17.38</v>
      </c>
      <c r="AQ407" t="str">
        <f>SUBSTITUTE(TEXT(FO_Candidato[[#This Row],[LATITUDE_P5]],"0,00"),",",".")</f>
        <v>17.38</v>
      </c>
      <c r="AR407" t="str">
        <f>FO_Candidato[[#This Row],[LATITUDE_P3]]&amp;"°"&amp;FO_Candidato[[#This Row],[LATITUDE_P4]]&amp;"'"&amp;FO_Candidato[[#This Row],[LATITUDE - P6]]&amp;"""S"</f>
        <v>17°33'17.38"S</v>
      </c>
      <c r="AS407">
        <f>VALUE(TRIM(FO_Candidato[[#This Row],[longitude]]))</f>
        <v>-47830051</v>
      </c>
      <c r="AT407">
        <f>FO_Candidato[[#This Row],[LONGITUDE_P1]]/1000000</f>
        <v>-47.830050999999997</v>
      </c>
      <c r="AU407">
        <f>INT(ABS(FO_Candidato[[#This Row],[LONGITUDE_P2]]))</f>
        <v>47</v>
      </c>
      <c r="AV407">
        <f>INT((ABS(FO_Candidato[[#This Row],[LONGITUDE_P2]])-INT(ABS(FO_Candidato[[#This Row],[LONGITUDE_P2]])))*60)</f>
        <v>49</v>
      </c>
      <c r="AW407" s="73">
        <f t="shared" si="13"/>
        <v>48.18</v>
      </c>
      <c r="AX407" t="str">
        <f>SUBSTITUTE(TEXT(FO_Candidato[[#This Row],[LONGITUDE_P5]],"0,00"),",",".")</f>
        <v>48.18</v>
      </c>
      <c r="AY407" t="str">
        <f>FO_Candidato[[#This Row],[LONGITUDE_P3]]&amp;"°"&amp;FO_Candidato[[#This Row],[LONGITUDE_P4]]&amp;"'"&amp;FO_Candidato[[#This Row],[LONGITUDE - P6]]&amp;"""S"</f>
        <v>47°49'48.18"S</v>
      </c>
    </row>
    <row r="408" spans="1:51" x14ac:dyDescent="0.3">
      <c r="A408" t="s">
        <v>26266</v>
      </c>
      <c r="B408" t="s">
        <v>23809</v>
      </c>
      <c r="C408" t="s">
        <v>22159</v>
      </c>
      <c r="D408" t="s">
        <v>26267</v>
      </c>
      <c r="E408" t="s">
        <v>26267</v>
      </c>
      <c r="F408" t="s">
        <v>26268</v>
      </c>
      <c r="G408" t="s">
        <v>23889</v>
      </c>
      <c r="I408" t="s">
        <v>23832</v>
      </c>
      <c r="K408" t="s">
        <v>26269</v>
      </c>
      <c r="M408" t="s">
        <v>23835</v>
      </c>
      <c r="N408" t="s">
        <v>24039</v>
      </c>
      <c r="U408" t="s">
        <v>23823</v>
      </c>
      <c r="V408">
        <v>80</v>
      </c>
      <c r="W408">
        <v>-16929473</v>
      </c>
      <c r="X408">
        <v>-47710067</v>
      </c>
      <c r="Y408">
        <v>1068</v>
      </c>
      <c r="Z408" t="s">
        <v>26270</v>
      </c>
      <c r="AB408" t="s">
        <v>23825</v>
      </c>
      <c r="AD408" t="s">
        <v>1491</v>
      </c>
      <c r="AH408" t="s">
        <v>26271</v>
      </c>
      <c r="AI408" t="s">
        <v>24041</v>
      </c>
      <c r="AJ408" t="s">
        <v>24042</v>
      </c>
      <c r="AL408">
        <f>VALUE(TRIM(FO_Candidato[[#This Row],[1.21 Latitude]]))</f>
        <v>-16929473</v>
      </c>
      <c r="AM408">
        <f>FO_Candidato[[#This Row],[LATITUDE_P1]]/1000000</f>
        <v>-16.929473000000002</v>
      </c>
      <c r="AN408">
        <f>INT(ABS(FO_Candidato[[#This Row],[LATITUDE_P2]]))</f>
        <v>16</v>
      </c>
      <c r="AO408">
        <f>INT((ABS(FO_Candidato[[#This Row],[LATITUDE_P2]])-INT(ABS(FO_Candidato[[#This Row],[LATITUDE_P2]])))*60)</f>
        <v>55</v>
      </c>
      <c r="AP408" s="73">
        <f t="shared" si="12"/>
        <v>46.1</v>
      </c>
      <c r="AQ408" t="str">
        <f>SUBSTITUTE(TEXT(FO_Candidato[[#This Row],[LATITUDE_P5]],"0,00"),",",".")</f>
        <v>46.10</v>
      </c>
      <c r="AR408" t="str">
        <f>FO_Candidato[[#This Row],[LATITUDE_P3]]&amp;"°"&amp;FO_Candidato[[#This Row],[LATITUDE_P4]]&amp;"'"&amp;FO_Candidato[[#This Row],[LATITUDE - P6]]&amp;"""S"</f>
        <v>16°55'46.10"S</v>
      </c>
      <c r="AS408">
        <f>VALUE(TRIM(FO_Candidato[[#This Row],[longitude]]))</f>
        <v>-47710067</v>
      </c>
      <c r="AT408">
        <f>FO_Candidato[[#This Row],[LONGITUDE_P1]]/1000000</f>
        <v>-47.710067000000002</v>
      </c>
      <c r="AU408">
        <f>INT(ABS(FO_Candidato[[#This Row],[LONGITUDE_P2]]))</f>
        <v>47</v>
      </c>
      <c r="AV408">
        <f>INT((ABS(FO_Candidato[[#This Row],[LONGITUDE_P2]])-INT(ABS(FO_Candidato[[#This Row],[LONGITUDE_P2]])))*60)</f>
        <v>42</v>
      </c>
      <c r="AW408" s="73">
        <f t="shared" si="13"/>
        <v>36.24</v>
      </c>
      <c r="AX408" t="str">
        <f>SUBSTITUTE(TEXT(FO_Candidato[[#This Row],[LONGITUDE_P5]],"0,00"),",",".")</f>
        <v>36.24</v>
      </c>
      <c r="AY408" t="str">
        <f>FO_Candidato[[#This Row],[LONGITUDE_P3]]&amp;"°"&amp;FO_Candidato[[#This Row],[LONGITUDE_P4]]&amp;"'"&amp;FO_Candidato[[#This Row],[LONGITUDE - P6]]&amp;"""S"</f>
        <v>47°42'36.24"S</v>
      </c>
    </row>
    <row r="409" spans="1:51" x14ac:dyDescent="0.3">
      <c r="A409" t="s">
        <v>26272</v>
      </c>
      <c r="B409" t="s">
        <v>23809</v>
      </c>
      <c r="C409" t="s">
        <v>22159</v>
      </c>
      <c r="D409" t="s">
        <v>22156</v>
      </c>
      <c r="E409" t="s">
        <v>22156</v>
      </c>
      <c r="F409" t="s">
        <v>22158</v>
      </c>
      <c r="G409" t="s">
        <v>23889</v>
      </c>
      <c r="I409" t="s">
        <v>23813</v>
      </c>
      <c r="K409" t="s">
        <v>24020</v>
      </c>
      <c r="M409" t="s">
        <v>23835</v>
      </c>
      <c r="R409" t="s">
        <v>24039</v>
      </c>
      <c r="U409" t="s">
        <v>23823</v>
      </c>
      <c r="V409">
        <v>40</v>
      </c>
      <c r="W409">
        <v>-17961558</v>
      </c>
      <c r="X409">
        <v>-47795955</v>
      </c>
      <c r="Y409">
        <v>852</v>
      </c>
      <c r="Z409" t="s">
        <v>26273</v>
      </c>
      <c r="AB409" t="s">
        <v>23825</v>
      </c>
      <c r="AD409" t="s">
        <v>1491</v>
      </c>
      <c r="AH409" t="s">
        <v>26274</v>
      </c>
      <c r="AI409" t="s">
        <v>24041</v>
      </c>
      <c r="AJ409" t="s">
        <v>25263</v>
      </c>
      <c r="AL409">
        <f>VALUE(TRIM(FO_Candidato[[#This Row],[1.21 Latitude]]))</f>
        <v>-17961558</v>
      </c>
      <c r="AM409">
        <f>FO_Candidato[[#This Row],[LATITUDE_P1]]/1000000</f>
        <v>-17.961558</v>
      </c>
      <c r="AN409">
        <f>INT(ABS(FO_Candidato[[#This Row],[LATITUDE_P2]]))</f>
        <v>17</v>
      </c>
      <c r="AO409">
        <f>INT((ABS(FO_Candidato[[#This Row],[LATITUDE_P2]])-INT(ABS(FO_Candidato[[#This Row],[LATITUDE_P2]])))*60)</f>
        <v>57</v>
      </c>
      <c r="AP409" s="73">
        <f t="shared" si="12"/>
        <v>41.61</v>
      </c>
      <c r="AQ409" t="str">
        <f>SUBSTITUTE(TEXT(FO_Candidato[[#This Row],[LATITUDE_P5]],"0,00"),",",".")</f>
        <v>41.61</v>
      </c>
      <c r="AR409" t="str">
        <f>FO_Candidato[[#This Row],[LATITUDE_P3]]&amp;"°"&amp;FO_Candidato[[#This Row],[LATITUDE_P4]]&amp;"'"&amp;FO_Candidato[[#This Row],[LATITUDE - P6]]&amp;"""S"</f>
        <v>17°57'41.61"S</v>
      </c>
      <c r="AS409">
        <f>VALUE(TRIM(FO_Candidato[[#This Row],[longitude]]))</f>
        <v>-47795955</v>
      </c>
      <c r="AT409">
        <f>FO_Candidato[[#This Row],[LONGITUDE_P1]]/1000000</f>
        <v>-47.795954999999999</v>
      </c>
      <c r="AU409">
        <f>INT(ABS(FO_Candidato[[#This Row],[LONGITUDE_P2]]))</f>
        <v>47</v>
      </c>
      <c r="AV409">
        <f>INT((ABS(FO_Candidato[[#This Row],[LONGITUDE_P2]])-INT(ABS(FO_Candidato[[#This Row],[LONGITUDE_P2]])))*60)</f>
        <v>47</v>
      </c>
      <c r="AW409" s="73">
        <f t="shared" si="13"/>
        <v>45.44</v>
      </c>
      <c r="AX409" t="str">
        <f>SUBSTITUTE(TEXT(FO_Candidato[[#This Row],[LONGITUDE_P5]],"0,00"),",",".")</f>
        <v>45.44</v>
      </c>
      <c r="AY409" t="str">
        <f>FO_Candidato[[#This Row],[LONGITUDE_P3]]&amp;"°"&amp;FO_Candidato[[#This Row],[LONGITUDE_P4]]&amp;"'"&amp;FO_Candidato[[#This Row],[LONGITUDE - P6]]&amp;"""S"</f>
        <v>47°47'45.44"S</v>
      </c>
    </row>
    <row r="410" spans="1:51" x14ac:dyDescent="0.3">
      <c r="A410" t="s">
        <v>26275</v>
      </c>
      <c r="B410" t="s">
        <v>23809</v>
      </c>
      <c r="C410" t="s">
        <v>22159</v>
      </c>
      <c r="D410" t="s">
        <v>26276</v>
      </c>
      <c r="E410" t="s">
        <v>26276</v>
      </c>
      <c r="F410" t="s">
        <v>26277</v>
      </c>
      <c r="G410" t="s">
        <v>23889</v>
      </c>
      <c r="I410" t="s">
        <v>23813</v>
      </c>
      <c r="K410" t="s">
        <v>24020</v>
      </c>
      <c r="M410" t="s">
        <v>23835</v>
      </c>
      <c r="N410" t="s">
        <v>24039</v>
      </c>
      <c r="U410" t="s">
        <v>23823</v>
      </c>
      <c r="V410">
        <v>40</v>
      </c>
      <c r="W410">
        <v>-17123046</v>
      </c>
      <c r="X410">
        <v>-47721461</v>
      </c>
      <c r="Y410">
        <v>916</v>
      </c>
      <c r="Z410" t="s">
        <v>26278</v>
      </c>
      <c r="AB410" t="s">
        <v>23825</v>
      </c>
      <c r="AD410" t="s">
        <v>1491</v>
      </c>
      <c r="AH410" t="s">
        <v>26279</v>
      </c>
      <c r="AI410" t="s">
        <v>24041</v>
      </c>
      <c r="AJ410" t="s">
        <v>24042</v>
      </c>
      <c r="AK410">
        <v>75780000</v>
      </c>
      <c r="AL410">
        <f>VALUE(TRIM(FO_Candidato[[#This Row],[1.21 Latitude]]))</f>
        <v>-17123046</v>
      </c>
      <c r="AM410">
        <f>FO_Candidato[[#This Row],[LATITUDE_P1]]/1000000</f>
        <v>-17.123045999999999</v>
      </c>
      <c r="AN410">
        <f>INT(ABS(FO_Candidato[[#This Row],[LATITUDE_P2]]))</f>
        <v>17</v>
      </c>
      <c r="AO410">
        <f>INT((ABS(FO_Candidato[[#This Row],[LATITUDE_P2]])-INT(ABS(FO_Candidato[[#This Row],[LATITUDE_P2]])))*60)</f>
        <v>7</v>
      </c>
      <c r="AP410" s="73">
        <f t="shared" si="12"/>
        <v>22.97</v>
      </c>
      <c r="AQ410" t="str">
        <f>SUBSTITUTE(TEXT(FO_Candidato[[#This Row],[LATITUDE_P5]],"0,00"),",",".")</f>
        <v>22.97</v>
      </c>
      <c r="AR410" t="str">
        <f>FO_Candidato[[#This Row],[LATITUDE_P3]]&amp;"°"&amp;FO_Candidato[[#This Row],[LATITUDE_P4]]&amp;"'"&amp;FO_Candidato[[#This Row],[LATITUDE - P6]]&amp;"""S"</f>
        <v>17°7'22.97"S</v>
      </c>
      <c r="AS410">
        <f>VALUE(TRIM(FO_Candidato[[#This Row],[longitude]]))</f>
        <v>-47721461</v>
      </c>
      <c r="AT410">
        <f>FO_Candidato[[#This Row],[LONGITUDE_P1]]/1000000</f>
        <v>-47.721460999999998</v>
      </c>
      <c r="AU410">
        <f>INT(ABS(FO_Candidato[[#This Row],[LONGITUDE_P2]]))</f>
        <v>47</v>
      </c>
      <c r="AV410">
        <f>INT((ABS(FO_Candidato[[#This Row],[LONGITUDE_P2]])-INT(ABS(FO_Candidato[[#This Row],[LONGITUDE_P2]])))*60)</f>
        <v>43</v>
      </c>
      <c r="AW410" s="73">
        <f t="shared" si="13"/>
        <v>17.260000000000002</v>
      </c>
      <c r="AX410" t="str">
        <f>SUBSTITUTE(TEXT(FO_Candidato[[#This Row],[LONGITUDE_P5]],"0,00"),",",".")</f>
        <v>17.26</v>
      </c>
      <c r="AY410" t="str">
        <f>FO_Candidato[[#This Row],[LONGITUDE_P3]]&amp;"°"&amp;FO_Candidato[[#This Row],[LONGITUDE_P4]]&amp;"'"&amp;FO_Candidato[[#This Row],[LONGITUDE - P6]]&amp;"""S"</f>
        <v>47°43'17.26"S</v>
      </c>
    </row>
    <row r="411" spans="1:51" x14ac:dyDescent="0.3">
      <c r="A411" t="s">
        <v>26280</v>
      </c>
      <c r="B411" t="s">
        <v>23809</v>
      </c>
      <c r="C411" t="s">
        <v>22159</v>
      </c>
      <c r="D411" t="s">
        <v>22202</v>
      </c>
      <c r="E411" t="s">
        <v>22202</v>
      </c>
      <c r="F411" t="s">
        <v>22204</v>
      </c>
      <c r="G411" t="s">
        <v>23889</v>
      </c>
      <c r="I411" t="s">
        <v>23813</v>
      </c>
      <c r="K411" t="s">
        <v>24020</v>
      </c>
      <c r="M411" t="s">
        <v>23835</v>
      </c>
      <c r="N411" t="s">
        <v>24039</v>
      </c>
      <c r="U411" t="s">
        <v>23823</v>
      </c>
      <c r="V411">
        <v>60</v>
      </c>
      <c r="W411">
        <v>-1732523</v>
      </c>
      <c r="X411">
        <v>-47784409</v>
      </c>
      <c r="Y411">
        <v>952</v>
      </c>
      <c r="Z411" t="s">
        <v>26281</v>
      </c>
      <c r="AD411" t="s">
        <v>1491</v>
      </c>
      <c r="AH411" t="s">
        <v>26282</v>
      </c>
      <c r="AI411" t="s">
        <v>24041</v>
      </c>
      <c r="AJ411" t="s">
        <v>24907</v>
      </c>
      <c r="AK411">
        <v>75795000</v>
      </c>
      <c r="AL411">
        <f>VALUE(TRIM(FO_Candidato[[#This Row],[1.21 Latitude]]))</f>
        <v>-1732523</v>
      </c>
      <c r="AM411">
        <f>FO_Candidato[[#This Row],[LATITUDE_P1]]/1000000</f>
        <v>-1.732523</v>
      </c>
      <c r="AN411">
        <f>INT(ABS(FO_Candidato[[#This Row],[LATITUDE_P2]]))</f>
        <v>1</v>
      </c>
      <c r="AO411">
        <f>INT((ABS(FO_Candidato[[#This Row],[LATITUDE_P2]])-INT(ABS(FO_Candidato[[#This Row],[LATITUDE_P2]])))*60)</f>
        <v>43</v>
      </c>
      <c r="AP411" s="73">
        <f t="shared" si="12"/>
        <v>57.08</v>
      </c>
      <c r="AQ411" t="str">
        <f>SUBSTITUTE(TEXT(FO_Candidato[[#This Row],[LATITUDE_P5]],"0,00"),",",".")</f>
        <v>57.08</v>
      </c>
      <c r="AR411" t="str">
        <f>FO_Candidato[[#This Row],[LATITUDE_P3]]&amp;"°"&amp;FO_Candidato[[#This Row],[LATITUDE_P4]]&amp;"'"&amp;FO_Candidato[[#This Row],[LATITUDE - P6]]&amp;"""S"</f>
        <v>1°43'57.08"S</v>
      </c>
      <c r="AS411">
        <f>VALUE(TRIM(FO_Candidato[[#This Row],[longitude]]))</f>
        <v>-47784409</v>
      </c>
      <c r="AT411">
        <f>FO_Candidato[[#This Row],[LONGITUDE_P1]]/1000000</f>
        <v>-47.784408999999997</v>
      </c>
      <c r="AU411">
        <f>INT(ABS(FO_Candidato[[#This Row],[LONGITUDE_P2]]))</f>
        <v>47</v>
      </c>
      <c r="AV411">
        <f>INT((ABS(FO_Candidato[[#This Row],[LONGITUDE_P2]])-INT(ABS(FO_Candidato[[#This Row],[LONGITUDE_P2]])))*60)</f>
        <v>47</v>
      </c>
      <c r="AW411" s="73">
        <f t="shared" si="13"/>
        <v>3.87</v>
      </c>
      <c r="AX411" t="str">
        <f>SUBSTITUTE(TEXT(FO_Candidato[[#This Row],[LONGITUDE_P5]],"0,00"),",",".")</f>
        <v>3.87</v>
      </c>
      <c r="AY411" t="str">
        <f>FO_Candidato[[#This Row],[LONGITUDE_P3]]&amp;"°"&amp;FO_Candidato[[#This Row],[LONGITUDE_P4]]&amp;"'"&amp;FO_Candidato[[#This Row],[LONGITUDE - P6]]&amp;"""S"</f>
        <v>47°47'3.87"S</v>
      </c>
    </row>
    <row r="412" spans="1:51" x14ac:dyDescent="0.3">
      <c r="A412" t="s">
        <v>26283</v>
      </c>
      <c r="B412" t="s">
        <v>23809</v>
      </c>
      <c r="C412" t="s">
        <v>308</v>
      </c>
      <c r="D412" t="s">
        <v>26284</v>
      </c>
      <c r="E412" t="s">
        <v>26284</v>
      </c>
      <c r="F412" t="s">
        <v>26285</v>
      </c>
      <c r="G412" t="s">
        <v>23889</v>
      </c>
      <c r="I412" t="s">
        <v>23813</v>
      </c>
      <c r="K412" t="s">
        <v>26286</v>
      </c>
      <c r="M412" t="s">
        <v>23835</v>
      </c>
      <c r="N412" t="s">
        <v>26287</v>
      </c>
      <c r="U412" t="s">
        <v>23823</v>
      </c>
      <c r="V412">
        <v>60</v>
      </c>
      <c r="W412">
        <v>-23025338</v>
      </c>
      <c r="X412">
        <v>-49753748</v>
      </c>
      <c r="Y412">
        <v>506</v>
      </c>
      <c r="Z412" t="s">
        <v>26288</v>
      </c>
      <c r="AB412" t="s">
        <v>23825</v>
      </c>
      <c r="AD412" t="s">
        <v>1491</v>
      </c>
      <c r="AH412" t="s">
        <v>26289</v>
      </c>
      <c r="AI412" t="s">
        <v>23852</v>
      </c>
      <c r="AJ412" t="s">
        <v>26290</v>
      </c>
      <c r="AL412">
        <f>VALUE(TRIM(FO_Candidato[[#This Row],[1.21 Latitude]]))</f>
        <v>-23025338</v>
      </c>
      <c r="AM412">
        <f>FO_Candidato[[#This Row],[LATITUDE_P1]]/1000000</f>
        <v>-23.025338000000001</v>
      </c>
      <c r="AN412">
        <f>INT(ABS(FO_Candidato[[#This Row],[LATITUDE_P2]]))</f>
        <v>23</v>
      </c>
      <c r="AO412">
        <f>INT((ABS(FO_Candidato[[#This Row],[LATITUDE_P2]])-INT(ABS(FO_Candidato[[#This Row],[LATITUDE_P2]])))*60)</f>
        <v>1</v>
      </c>
      <c r="AP412" s="73">
        <f t="shared" si="12"/>
        <v>31.22</v>
      </c>
      <c r="AQ412" t="str">
        <f>SUBSTITUTE(TEXT(FO_Candidato[[#This Row],[LATITUDE_P5]],"0,00"),",",".")</f>
        <v>31.22</v>
      </c>
      <c r="AR412" t="str">
        <f>FO_Candidato[[#This Row],[LATITUDE_P3]]&amp;"°"&amp;FO_Candidato[[#This Row],[LATITUDE_P4]]&amp;"'"&amp;FO_Candidato[[#This Row],[LATITUDE - P6]]&amp;"""S"</f>
        <v>23°1'31.22"S</v>
      </c>
      <c r="AS412">
        <f>VALUE(TRIM(FO_Candidato[[#This Row],[longitude]]))</f>
        <v>-49753748</v>
      </c>
      <c r="AT412">
        <f>FO_Candidato[[#This Row],[LONGITUDE_P1]]/1000000</f>
        <v>-49.753748000000002</v>
      </c>
      <c r="AU412">
        <f>INT(ABS(FO_Candidato[[#This Row],[LONGITUDE_P2]]))</f>
        <v>49</v>
      </c>
      <c r="AV412">
        <f>INT((ABS(FO_Candidato[[#This Row],[LONGITUDE_P2]])-INT(ABS(FO_Candidato[[#This Row],[LONGITUDE_P2]])))*60)</f>
        <v>45</v>
      </c>
      <c r="AW412" s="73">
        <f t="shared" si="13"/>
        <v>13.49</v>
      </c>
      <c r="AX412" t="str">
        <f>SUBSTITUTE(TEXT(FO_Candidato[[#This Row],[LONGITUDE_P5]],"0,00"),",",".")</f>
        <v>13.49</v>
      </c>
      <c r="AY412" t="str">
        <f>FO_Candidato[[#This Row],[LONGITUDE_P3]]&amp;"°"&amp;FO_Candidato[[#This Row],[LONGITUDE_P4]]&amp;"'"&amp;FO_Candidato[[#This Row],[LONGITUDE - P6]]&amp;"""S"</f>
        <v>49°45'13.49"S</v>
      </c>
    </row>
    <row r="413" spans="1:51" x14ac:dyDescent="0.3">
      <c r="A413" t="s">
        <v>26291</v>
      </c>
      <c r="B413" t="s">
        <v>23809</v>
      </c>
      <c r="C413" t="s">
        <v>22159</v>
      </c>
      <c r="D413" t="s">
        <v>22894</v>
      </c>
      <c r="E413" t="s">
        <v>22894</v>
      </c>
      <c r="F413" t="s">
        <v>22896</v>
      </c>
      <c r="G413" t="s">
        <v>23889</v>
      </c>
      <c r="I413" t="s">
        <v>23813</v>
      </c>
      <c r="K413" t="s">
        <v>24020</v>
      </c>
      <c r="M413" t="s">
        <v>23835</v>
      </c>
      <c r="N413" t="s">
        <v>24039</v>
      </c>
      <c r="U413" t="s">
        <v>23823</v>
      </c>
      <c r="V413">
        <v>40</v>
      </c>
      <c r="W413">
        <v>-17770665</v>
      </c>
      <c r="X413">
        <v>-47749331</v>
      </c>
      <c r="Y413">
        <v>963</v>
      </c>
      <c r="Z413" t="s">
        <v>26292</v>
      </c>
      <c r="AB413" t="s">
        <v>23825</v>
      </c>
      <c r="AD413" t="s">
        <v>1491</v>
      </c>
      <c r="AH413" t="s">
        <v>26293</v>
      </c>
      <c r="AI413" t="s">
        <v>24041</v>
      </c>
      <c r="AJ413" t="s">
        <v>24907</v>
      </c>
      <c r="AK413">
        <v>75795000</v>
      </c>
      <c r="AL413">
        <f>VALUE(TRIM(FO_Candidato[[#This Row],[1.21 Latitude]]))</f>
        <v>-17770665</v>
      </c>
      <c r="AM413">
        <f>FO_Candidato[[#This Row],[LATITUDE_P1]]/1000000</f>
        <v>-17.770665000000001</v>
      </c>
      <c r="AN413">
        <f>INT(ABS(FO_Candidato[[#This Row],[LATITUDE_P2]]))</f>
        <v>17</v>
      </c>
      <c r="AO413">
        <f>INT((ABS(FO_Candidato[[#This Row],[LATITUDE_P2]])-INT(ABS(FO_Candidato[[#This Row],[LATITUDE_P2]])))*60)</f>
        <v>46</v>
      </c>
      <c r="AP413" s="73">
        <f t="shared" si="12"/>
        <v>14.39</v>
      </c>
      <c r="AQ413" t="str">
        <f>SUBSTITUTE(TEXT(FO_Candidato[[#This Row],[LATITUDE_P5]],"0,00"),",",".")</f>
        <v>14.39</v>
      </c>
      <c r="AR413" t="str">
        <f>FO_Candidato[[#This Row],[LATITUDE_P3]]&amp;"°"&amp;FO_Candidato[[#This Row],[LATITUDE_P4]]&amp;"'"&amp;FO_Candidato[[#This Row],[LATITUDE - P6]]&amp;"""S"</f>
        <v>17°46'14.39"S</v>
      </c>
      <c r="AS413">
        <f>VALUE(TRIM(FO_Candidato[[#This Row],[longitude]]))</f>
        <v>-47749331</v>
      </c>
      <c r="AT413">
        <f>FO_Candidato[[#This Row],[LONGITUDE_P1]]/1000000</f>
        <v>-47.749330999999998</v>
      </c>
      <c r="AU413">
        <f>INT(ABS(FO_Candidato[[#This Row],[LONGITUDE_P2]]))</f>
        <v>47</v>
      </c>
      <c r="AV413">
        <f>INT((ABS(FO_Candidato[[#This Row],[LONGITUDE_P2]])-INT(ABS(FO_Candidato[[#This Row],[LONGITUDE_P2]])))*60)</f>
        <v>44</v>
      </c>
      <c r="AW413" s="73">
        <f t="shared" si="13"/>
        <v>57.59</v>
      </c>
      <c r="AX413" t="str">
        <f>SUBSTITUTE(TEXT(FO_Candidato[[#This Row],[LONGITUDE_P5]],"0,00"),",",".")</f>
        <v>57.59</v>
      </c>
      <c r="AY413" t="str">
        <f>FO_Candidato[[#This Row],[LONGITUDE_P3]]&amp;"°"&amp;FO_Candidato[[#This Row],[LONGITUDE_P4]]&amp;"'"&amp;FO_Candidato[[#This Row],[LONGITUDE - P6]]&amp;"""S"</f>
        <v>47°44'57.59"S</v>
      </c>
    </row>
    <row r="414" spans="1:51" x14ac:dyDescent="0.3">
      <c r="A414" t="s">
        <v>26294</v>
      </c>
      <c r="B414" t="s">
        <v>23809</v>
      </c>
      <c r="C414" t="s">
        <v>22159</v>
      </c>
      <c r="D414" t="s">
        <v>23026</v>
      </c>
      <c r="E414" t="s">
        <v>23026</v>
      </c>
      <c r="F414" t="s">
        <v>23028</v>
      </c>
      <c r="G414" t="s">
        <v>23889</v>
      </c>
      <c r="I414" t="s">
        <v>23832</v>
      </c>
      <c r="K414" t="s">
        <v>24020</v>
      </c>
      <c r="M414" t="s">
        <v>23835</v>
      </c>
      <c r="N414" t="s">
        <v>24039</v>
      </c>
      <c r="U414" t="s">
        <v>23823</v>
      </c>
      <c r="V414">
        <v>40</v>
      </c>
      <c r="W414">
        <v>-17460535</v>
      </c>
      <c r="X414">
        <v>-47808597</v>
      </c>
      <c r="Y414">
        <v>968</v>
      </c>
      <c r="Z414" t="s">
        <v>26295</v>
      </c>
      <c r="AB414" t="s">
        <v>23825</v>
      </c>
      <c r="AD414" t="s">
        <v>1491</v>
      </c>
      <c r="AH414" t="s">
        <v>26296</v>
      </c>
      <c r="AI414" t="s">
        <v>24041</v>
      </c>
      <c r="AJ414" t="s">
        <v>24907</v>
      </c>
      <c r="AL414">
        <f>VALUE(TRIM(FO_Candidato[[#This Row],[1.21 Latitude]]))</f>
        <v>-17460535</v>
      </c>
      <c r="AM414">
        <f>FO_Candidato[[#This Row],[LATITUDE_P1]]/1000000</f>
        <v>-17.460535</v>
      </c>
      <c r="AN414">
        <f>INT(ABS(FO_Candidato[[#This Row],[LATITUDE_P2]]))</f>
        <v>17</v>
      </c>
      <c r="AO414">
        <f>INT((ABS(FO_Candidato[[#This Row],[LATITUDE_P2]])-INT(ABS(FO_Candidato[[#This Row],[LATITUDE_P2]])))*60)</f>
        <v>27</v>
      </c>
      <c r="AP414" s="73">
        <f t="shared" si="12"/>
        <v>37.93</v>
      </c>
      <c r="AQ414" t="str">
        <f>SUBSTITUTE(TEXT(FO_Candidato[[#This Row],[LATITUDE_P5]],"0,00"),",",".")</f>
        <v>37.93</v>
      </c>
      <c r="AR414" t="str">
        <f>FO_Candidato[[#This Row],[LATITUDE_P3]]&amp;"°"&amp;FO_Candidato[[#This Row],[LATITUDE_P4]]&amp;"'"&amp;FO_Candidato[[#This Row],[LATITUDE - P6]]&amp;"""S"</f>
        <v>17°27'37.93"S</v>
      </c>
      <c r="AS414">
        <f>VALUE(TRIM(FO_Candidato[[#This Row],[longitude]]))</f>
        <v>-47808597</v>
      </c>
      <c r="AT414">
        <f>FO_Candidato[[#This Row],[LONGITUDE_P1]]/1000000</f>
        <v>-47.808596999999999</v>
      </c>
      <c r="AU414">
        <f>INT(ABS(FO_Candidato[[#This Row],[LONGITUDE_P2]]))</f>
        <v>47</v>
      </c>
      <c r="AV414">
        <f>INT((ABS(FO_Candidato[[#This Row],[LONGITUDE_P2]])-INT(ABS(FO_Candidato[[#This Row],[LONGITUDE_P2]])))*60)</f>
        <v>48</v>
      </c>
      <c r="AW414" s="73">
        <f t="shared" si="13"/>
        <v>30.95</v>
      </c>
      <c r="AX414" t="str">
        <f>SUBSTITUTE(TEXT(FO_Candidato[[#This Row],[LONGITUDE_P5]],"0,00"),",",".")</f>
        <v>30.95</v>
      </c>
      <c r="AY414" t="str">
        <f>FO_Candidato[[#This Row],[LONGITUDE_P3]]&amp;"°"&amp;FO_Candidato[[#This Row],[LONGITUDE_P4]]&amp;"'"&amp;FO_Candidato[[#This Row],[LONGITUDE - P6]]&amp;"""S"</f>
        <v>47°48'30.95"S</v>
      </c>
    </row>
    <row r="415" spans="1:51" x14ac:dyDescent="0.3">
      <c r="A415" t="s">
        <v>26297</v>
      </c>
      <c r="B415" t="s">
        <v>23809</v>
      </c>
      <c r="C415" t="s">
        <v>22159</v>
      </c>
      <c r="D415" t="s">
        <v>26298</v>
      </c>
      <c r="E415" t="s">
        <v>26298</v>
      </c>
      <c r="F415" t="s">
        <v>26299</v>
      </c>
      <c r="G415" t="s">
        <v>23889</v>
      </c>
      <c r="I415" t="s">
        <v>23813</v>
      </c>
      <c r="K415" t="s">
        <v>24020</v>
      </c>
      <c r="M415" t="s">
        <v>23835</v>
      </c>
      <c r="R415" t="s">
        <v>24039</v>
      </c>
      <c r="U415" t="s">
        <v>23823</v>
      </c>
      <c r="V415">
        <v>40</v>
      </c>
      <c r="W415">
        <v>-17814248</v>
      </c>
      <c r="X415">
        <v>-47768364</v>
      </c>
      <c r="Y415">
        <v>932</v>
      </c>
      <c r="Z415" t="s">
        <v>26300</v>
      </c>
      <c r="AB415" t="s">
        <v>23825</v>
      </c>
      <c r="AD415" t="s">
        <v>1491</v>
      </c>
      <c r="AH415" t="s">
        <v>26301</v>
      </c>
      <c r="AI415" t="s">
        <v>24041</v>
      </c>
      <c r="AJ415" t="s">
        <v>25263</v>
      </c>
      <c r="AL415">
        <f>VALUE(TRIM(FO_Candidato[[#This Row],[1.21 Latitude]]))</f>
        <v>-17814248</v>
      </c>
      <c r="AM415">
        <f>FO_Candidato[[#This Row],[LATITUDE_P1]]/1000000</f>
        <v>-17.814247999999999</v>
      </c>
      <c r="AN415">
        <f>INT(ABS(FO_Candidato[[#This Row],[LATITUDE_P2]]))</f>
        <v>17</v>
      </c>
      <c r="AO415">
        <f>INT((ABS(FO_Candidato[[#This Row],[LATITUDE_P2]])-INT(ABS(FO_Candidato[[#This Row],[LATITUDE_P2]])))*60)</f>
        <v>48</v>
      </c>
      <c r="AP415" s="73">
        <f t="shared" si="12"/>
        <v>51.29</v>
      </c>
      <c r="AQ415" t="str">
        <f>SUBSTITUTE(TEXT(FO_Candidato[[#This Row],[LATITUDE_P5]],"0,00"),",",".")</f>
        <v>51.29</v>
      </c>
      <c r="AR415" t="str">
        <f>FO_Candidato[[#This Row],[LATITUDE_P3]]&amp;"°"&amp;FO_Candidato[[#This Row],[LATITUDE_P4]]&amp;"'"&amp;FO_Candidato[[#This Row],[LATITUDE - P6]]&amp;"""S"</f>
        <v>17°48'51.29"S</v>
      </c>
      <c r="AS415">
        <f>VALUE(TRIM(FO_Candidato[[#This Row],[longitude]]))</f>
        <v>-47768364</v>
      </c>
      <c r="AT415">
        <f>FO_Candidato[[#This Row],[LONGITUDE_P1]]/1000000</f>
        <v>-47.768363999999998</v>
      </c>
      <c r="AU415">
        <f>INT(ABS(FO_Candidato[[#This Row],[LONGITUDE_P2]]))</f>
        <v>47</v>
      </c>
      <c r="AV415">
        <f>INT((ABS(FO_Candidato[[#This Row],[LONGITUDE_P2]])-INT(ABS(FO_Candidato[[#This Row],[LONGITUDE_P2]])))*60)</f>
        <v>46</v>
      </c>
      <c r="AW415" s="73">
        <f t="shared" si="13"/>
        <v>6.11</v>
      </c>
      <c r="AX415" t="str">
        <f>SUBSTITUTE(TEXT(FO_Candidato[[#This Row],[LONGITUDE_P5]],"0,00"),",",".")</f>
        <v>6.11</v>
      </c>
      <c r="AY415" t="str">
        <f>FO_Candidato[[#This Row],[LONGITUDE_P3]]&amp;"°"&amp;FO_Candidato[[#This Row],[LONGITUDE_P4]]&amp;"'"&amp;FO_Candidato[[#This Row],[LONGITUDE - P6]]&amp;"""S"</f>
        <v>47°46'6.11"S</v>
      </c>
    </row>
    <row r="416" spans="1:51" x14ac:dyDescent="0.3">
      <c r="A416" t="s">
        <v>26302</v>
      </c>
      <c r="B416" t="s">
        <v>23809</v>
      </c>
      <c r="C416" t="s">
        <v>22159</v>
      </c>
      <c r="D416" t="s">
        <v>22733</v>
      </c>
      <c r="E416" t="s">
        <v>22733</v>
      </c>
      <c r="F416" t="s">
        <v>22735</v>
      </c>
      <c r="G416" t="s">
        <v>23889</v>
      </c>
      <c r="I416" t="s">
        <v>23832</v>
      </c>
      <c r="K416" t="s">
        <v>26269</v>
      </c>
      <c r="M416" t="s">
        <v>23835</v>
      </c>
      <c r="N416" t="s">
        <v>24039</v>
      </c>
      <c r="U416" t="s">
        <v>23823</v>
      </c>
      <c r="V416">
        <v>40</v>
      </c>
      <c r="W416">
        <v>-16994297</v>
      </c>
      <c r="X416">
        <v>-47753214</v>
      </c>
      <c r="Y416">
        <v>966</v>
      </c>
      <c r="Z416" t="s">
        <v>26303</v>
      </c>
      <c r="AB416" t="s">
        <v>23825</v>
      </c>
      <c r="AD416" t="s">
        <v>1491</v>
      </c>
      <c r="AH416" t="s">
        <v>26304</v>
      </c>
      <c r="AI416" t="s">
        <v>24041</v>
      </c>
      <c r="AJ416" t="s">
        <v>24042</v>
      </c>
      <c r="AL416">
        <f>VALUE(TRIM(FO_Candidato[[#This Row],[1.21 Latitude]]))</f>
        <v>-16994297</v>
      </c>
      <c r="AM416">
        <f>FO_Candidato[[#This Row],[LATITUDE_P1]]/1000000</f>
        <v>-16.994297</v>
      </c>
      <c r="AN416">
        <f>INT(ABS(FO_Candidato[[#This Row],[LATITUDE_P2]]))</f>
        <v>16</v>
      </c>
      <c r="AO416">
        <f>INT((ABS(FO_Candidato[[#This Row],[LATITUDE_P2]])-INT(ABS(FO_Candidato[[#This Row],[LATITUDE_P2]])))*60)</f>
        <v>59</v>
      </c>
      <c r="AP416" s="73">
        <f t="shared" si="12"/>
        <v>39.47</v>
      </c>
      <c r="AQ416" t="str">
        <f>SUBSTITUTE(TEXT(FO_Candidato[[#This Row],[LATITUDE_P5]],"0,00"),",",".")</f>
        <v>39.47</v>
      </c>
      <c r="AR416" t="str">
        <f>FO_Candidato[[#This Row],[LATITUDE_P3]]&amp;"°"&amp;FO_Candidato[[#This Row],[LATITUDE_P4]]&amp;"'"&amp;FO_Candidato[[#This Row],[LATITUDE - P6]]&amp;"""S"</f>
        <v>16°59'39.47"S</v>
      </c>
      <c r="AS416">
        <f>VALUE(TRIM(FO_Candidato[[#This Row],[longitude]]))</f>
        <v>-47753214</v>
      </c>
      <c r="AT416">
        <f>FO_Candidato[[#This Row],[LONGITUDE_P1]]/1000000</f>
        <v>-47.753214</v>
      </c>
      <c r="AU416">
        <f>INT(ABS(FO_Candidato[[#This Row],[LONGITUDE_P2]]))</f>
        <v>47</v>
      </c>
      <c r="AV416">
        <f>INT((ABS(FO_Candidato[[#This Row],[LONGITUDE_P2]])-INT(ABS(FO_Candidato[[#This Row],[LONGITUDE_P2]])))*60)</f>
        <v>45</v>
      </c>
      <c r="AW416" s="73">
        <f t="shared" si="13"/>
        <v>11.57</v>
      </c>
      <c r="AX416" t="str">
        <f>SUBSTITUTE(TEXT(FO_Candidato[[#This Row],[LONGITUDE_P5]],"0,00"),",",".")</f>
        <v>11.57</v>
      </c>
      <c r="AY416" t="str">
        <f>FO_Candidato[[#This Row],[LONGITUDE_P3]]&amp;"°"&amp;FO_Candidato[[#This Row],[LONGITUDE_P4]]&amp;"'"&amp;FO_Candidato[[#This Row],[LONGITUDE - P6]]&amp;"""S"</f>
        <v>47°45'11.57"S</v>
      </c>
    </row>
    <row r="417" spans="1:51" x14ac:dyDescent="0.3">
      <c r="A417" t="s">
        <v>26305</v>
      </c>
      <c r="B417" t="s">
        <v>23809</v>
      </c>
      <c r="C417" t="s">
        <v>22159</v>
      </c>
      <c r="D417" t="s">
        <v>26306</v>
      </c>
      <c r="E417" t="s">
        <v>26306</v>
      </c>
      <c r="F417" t="s">
        <v>26307</v>
      </c>
      <c r="G417" t="s">
        <v>23889</v>
      </c>
      <c r="I417" t="s">
        <v>23813</v>
      </c>
      <c r="K417" t="s">
        <v>24020</v>
      </c>
      <c r="M417" t="s">
        <v>23835</v>
      </c>
      <c r="N417" t="s">
        <v>24039</v>
      </c>
      <c r="U417" t="s">
        <v>23823</v>
      </c>
      <c r="V417">
        <v>80</v>
      </c>
      <c r="W417">
        <v>-17882074</v>
      </c>
      <c r="X417">
        <v>-47790426</v>
      </c>
      <c r="Z417" t="s">
        <v>26308</v>
      </c>
      <c r="AB417" t="s">
        <v>23825</v>
      </c>
      <c r="AD417" t="s">
        <v>1491</v>
      </c>
      <c r="AH417" t="s">
        <v>26309</v>
      </c>
      <c r="AI417" t="s">
        <v>24041</v>
      </c>
      <c r="AJ417" t="s">
        <v>25263</v>
      </c>
      <c r="AK417">
        <v>75700000</v>
      </c>
      <c r="AL417">
        <f>VALUE(TRIM(FO_Candidato[[#This Row],[1.21 Latitude]]))</f>
        <v>-17882074</v>
      </c>
      <c r="AM417">
        <f>FO_Candidato[[#This Row],[LATITUDE_P1]]/1000000</f>
        <v>-17.882073999999999</v>
      </c>
      <c r="AN417">
        <f>INT(ABS(FO_Candidato[[#This Row],[LATITUDE_P2]]))</f>
        <v>17</v>
      </c>
      <c r="AO417">
        <f>INT((ABS(FO_Candidato[[#This Row],[LATITUDE_P2]])-INT(ABS(FO_Candidato[[#This Row],[LATITUDE_P2]])))*60)</f>
        <v>52</v>
      </c>
      <c r="AP417" s="73">
        <f t="shared" si="12"/>
        <v>55.47</v>
      </c>
      <c r="AQ417" t="str">
        <f>SUBSTITUTE(TEXT(FO_Candidato[[#This Row],[LATITUDE_P5]],"0,00"),",",".")</f>
        <v>55.47</v>
      </c>
      <c r="AR417" t="str">
        <f>FO_Candidato[[#This Row],[LATITUDE_P3]]&amp;"°"&amp;FO_Candidato[[#This Row],[LATITUDE_P4]]&amp;"'"&amp;FO_Candidato[[#This Row],[LATITUDE - P6]]&amp;"""S"</f>
        <v>17°52'55.47"S</v>
      </c>
      <c r="AS417">
        <f>VALUE(TRIM(FO_Candidato[[#This Row],[longitude]]))</f>
        <v>-47790426</v>
      </c>
      <c r="AT417">
        <f>FO_Candidato[[#This Row],[LONGITUDE_P1]]/1000000</f>
        <v>-47.790425999999997</v>
      </c>
      <c r="AU417">
        <f>INT(ABS(FO_Candidato[[#This Row],[LONGITUDE_P2]]))</f>
        <v>47</v>
      </c>
      <c r="AV417">
        <f>INT((ABS(FO_Candidato[[#This Row],[LONGITUDE_P2]])-INT(ABS(FO_Candidato[[#This Row],[LONGITUDE_P2]])))*60)</f>
        <v>47</v>
      </c>
      <c r="AW417" s="73">
        <f t="shared" si="13"/>
        <v>25.53</v>
      </c>
      <c r="AX417" t="str">
        <f>SUBSTITUTE(TEXT(FO_Candidato[[#This Row],[LONGITUDE_P5]],"0,00"),",",".")</f>
        <v>25.53</v>
      </c>
      <c r="AY417" t="str">
        <f>FO_Candidato[[#This Row],[LONGITUDE_P3]]&amp;"°"&amp;FO_Candidato[[#This Row],[LONGITUDE_P4]]&amp;"'"&amp;FO_Candidato[[#This Row],[LONGITUDE - P6]]&amp;"""S"</f>
        <v>47°47'25.53"S</v>
      </c>
    </row>
    <row r="418" spans="1:51" x14ac:dyDescent="0.3">
      <c r="A418" t="s">
        <v>26310</v>
      </c>
      <c r="B418" t="s">
        <v>23809</v>
      </c>
      <c r="C418" t="s">
        <v>9863</v>
      </c>
      <c r="D418" t="s">
        <v>26311</v>
      </c>
      <c r="E418" t="s">
        <v>26311</v>
      </c>
      <c r="F418" t="s">
        <v>26312</v>
      </c>
      <c r="G418" t="s">
        <v>23889</v>
      </c>
      <c r="I418" t="s">
        <v>23832</v>
      </c>
      <c r="K418" t="s">
        <v>26313</v>
      </c>
      <c r="M418" t="s">
        <v>23835</v>
      </c>
      <c r="N418" t="s">
        <v>25278</v>
      </c>
      <c r="U418" t="s">
        <v>23823</v>
      </c>
      <c r="V418">
        <v>70</v>
      </c>
      <c r="W418">
        <v>-19014334</v>
      </c>
      <c r="X418">
        <v>-4198374</v>
      </c>
      <c r="Y418">
        <v>229</v>
      </c>
      <c r="Z418" t="s">
        <v>26314</v>
      </c>
      <c r="AB418" t="s">
        <v>23825</v>
      </c>
      <c r="AD418" t="s">
        <v>1491</v>
      </c>
      <c r="AH418" t="s">
        <v>26315</v>
      </c>
      <c r="AI418" t="s">
        <v>24061</v>
      </c>
      <c r="AJ418" t="s">
        <v>26316</v>
      </c>
      <c r="AK418">
        <v>35130000</v>
      </c>
      <c r="AL418">
        <f>VALUE(TRIM(FO_Candidato[[#This Row],[1.21 Latitude]]))</f>
        <v>-19014334</v>
      </c>
      <c r="AM418">
        <f>FO_Candidato[[#This Row],[LATITUDE_P1]]/1000000</f>
        <v>-19.014334000000002</v>
      </c>
      <c r="AN418">
        <f>INT(ABS(FO_Candidato[[#This Row],[LATITUDE_P2]]))</f>
        <v>19</v>
      </c>
      <c r="AO418">
        <f>INT((ABS(FO_Candidato[[#This Row],[LATITUDE_P2]])-INT(ABS(FO_Candidato[[#This Row],[LATITUDE_P2]])))*60)</f>
        <v>0</v>
      </c>
      <c r="AP418" s="73">
        <f t="shared" si="12"/>
        <v>51.6</v>
      </c>
      <c r="AQ418" t="str">
        <f>SUBSTITUTE(TEXT(FO_Candidato[[#This Row],[LATITUDE_P5]],"0,00"),",",".")</f>
        <v>51.60</v>
      </c>
      <c r="AR418" t="str">
        <f>FO_Candidato[[#This Row],[LATITUDE_P3]]&amp;"°"&amp;FO_Candidato[[#This Row],[LATITUDE_P4]]&amp;"'"&amp;FO_Candidato[[#This Row],[LATITUDE - P6]]&amp;"""S"</f>
        <v>19°0'51.60"S</v>
      </c>
      <c r="AS418">
        <f>VALUE(TRIM(FO_Candidato[[#This Row],[longitude]]))</f>
        <v>-4198374</v>
      </c>
      <c r="AT418">
        <f>FO_Candidato[[#This Row],[LONGITUDE_P1]]/1000000</f>
        <v>-4.1983740000000003</v>
      </c>
      <c r="AU418">
        <f>INT(ABS(FO_Candidato[[#This Row],[LONGITUDE_P2]]))</f>
        <v>4</v>
      </c>
      <c r="AV418">
        <f>INT((ABS(FO_Candidato[[#This Row],[LONGITUDE_P2]])-INT(ABS(FO_Candidato[[#This Row],[LONGITUDE_P2]])))*60)</f>
        <v>11</v>
      </c>
      <c r="AW418" s="73">
        <f t="shared" si="13"/>
        <v>54.15</v>
      </c>
      <c r="AX418" t="str">
        <f>SUBSTITUTE(TEXT(FO_Candidato[[#This Row],[LONGITUDE_P5]],"0,00"),",",".")</f>
        <v>54.15</v>
      </c>
      <c r="AY418" t="str">
        <f>FO_Candidato[[#This Row],[LONGITUDE_P3]]&amp;"°"&amp;FO_Candidato[[#This Row],[LONGITUDE_P4]]&amp;"'"&amp;FO_Candidato[[#This Row],[LONGITUDE - P6]]&amp;"""S"</f>
        <v>4°11'54.15"S</v>
      </c>
    </row>
    <row r="419" spans="1:51" x14ac:dyDescent="0.3">
      <c r="A419" t="s">
        <v>26317</v>
      </c>
      <c r="B419" t="s">
        <v>23809</v>
      </c>
      <c r="C419" t="s">
        <v>9863</v>
      </c>
      <c r="D419" t="s">
        <v>26318</v>
      </c>
      <c r="E419" t="s">
        <v>26318</v>
      </c>
      <c r="F419" t="s">
        <v>26319</v>
      </c>
      <c r="G419" t="s">
        <v>23889</v>
      </c>
      <c r="I419" t="s">
        <v>23832</v>
      </c>
      <c r="K419" t="s">
        <v>26313</v>
      </c>
      <c r="M419" t="s">
        <v>23835</v>
      </c>
      <c r="N419" t="s">
        <v>25278</v>
      </c>
      <c r="U419" t="s">
        <v>23823</v>
      </c>
      <c r="V419">
        <v>70</v>
      </c>
      <c r="W419">
        <v>-19099675</v>
      </c>
      <c r="X419">
        <v>-42006831</v>
      </c>
      <c r="Y419">
        <v>212</v>
      </c>
      <c r="Z419" t="s">
        <v>26320</v>
      </c>
      <c r="AB419" t="s">
        <v>23825</v>
      </c>
      <c r="AD419" t="s">
        <v>1491</v>
      </c>
      <c r="AH419" t="s">
        <v>26321</v>
      </c>
      <c r="AI419" t="s">
        <v>24061</v>
      </c>
      <c r="AJ419" t="s">
        <v>26316</v>
      </c>
      <c r="AK419">
        <v>35130000</v>
      </c>
      <c r="AL419">
        <f>VALUE(TRIM(FO_Candidato[[#This Row],[1.21 Latitude]]))</f>
        <v>-19099675</v>
      </c>
      <c r="AM419">
        <f>FO_Candidato[[#This Row],[LATITUDE_P1]]/1000000</f>
        <v>-19.099675000000001</v>
      </c>
      <c r="AN419">
        <f>INT(ABS(FO_Candidato[[#This Row],[LATITUDE_P2]]))</f>
        <v>19</v>
      </c>
      <c r="AO419">
        <f>INT((ABS(FO_Candidato[[#This Row],[LATITUDE_P2]])-INT(ABS(FO_Candidato[[#This Row],[LATITUDE_P2]])))*60)</f>
        <v>5</v>
      </c>
      <c r="AP419" s="73">
        <f t="shared" si="12"/>
        <v>58.83</v>
      </c>
      <c r="AQ419" t="str">
        <f>SUBSTITUTE(TEXT(FO_Candidato[[#This Row],[LATITUDE_P5]],"0,00"),",",".")</f>
        <v>58.83</v>
      </c>
      <c r="AR419" t="str">
        <f>FO_Candidato[[#This Row],[LATITUDE_P3]]&amp;"°"&amp;FO_Candidato[[#This Row],[LATITUDE_P4]]&amp;"'"&amp;FO_Candidato[[#This Row],[LATITUDE - P6]]&amp;"""S"</f>
        <v>19°5'58.83"S</v>
      </c>
      <c r="AS419">
        <f>VALUE(TRIM(FO_Candidato[[#This Row],[longitude]]))</f>
        <v>-42006831</v>
      </c>
      <c r="AT419">
        <f>FO_Candidato[[#This Row],[LONGITUDE_P1]]/1000000</f>
        <v>-42.006830999999998</v>
      </c>
      <c r="AU419">
        <f>INT(ABS(FO_Candidato[[#This Row],[LONGITUDE_P2]]))</f>
        <v>42</v>
      </c>
      <c r="AV419">
        <f>INT((ABS(FO_Candidato[[#This Row],[LONGITUDE_P2]])-INT(ABS(FO_Candidato[[#This Row],[LONGITUDE_P2]])))*60)</f>
        <v>0</v>
      </c>
      <c r="AW419" s="73">
        <f t="shared" si="13"/>
        <v>24.59</v>
      </c>
      <c r="AX419" t="str">
        <f>SUBSTITUTE(TEXT(FO_Candidato[[#This Row],[LONGITUDE_P5]],"0,00"),",",".")</f>
        <v>24.59</v>
      </c>
      <c r="AY419" t="str">
        <f>FO_Candidato[[#This Row],[LONGITUDE_P3]]&amp;"°"&amp;FO_Candidato[[#This Row],[LONGITUDE_P4]]&amp;"'"&amp;FO_Candidato[[#This Row],[LONGITUDE - P6]]&amp;"""S"</f>
        <v>42°0'24.59"S</v>
      </c>
    </row>
    <row r="420" spans="1:51" x14ac:dyDescent="0.3">
      <c r="A420" t="s">
        <v>26322</v>
      </c>
      <c r="B420" t="s">
        <v>23809</v>
      </c>
      <c r="C420" t="s">
        <v>354</v>
      </c>
      <c r="D420" t="s">
        <v>5184</v>
      </c>
      <c r="E420" t="s">
        <v>5184</v>
      </c>
      <c r="F420" t="s">
        <v>17884</v>
      </c>
      <c r="G420" t="s">
        <v>23889</v>
      </c>
      <c r="I420" t="s">
        <v>23832</v>
      </c>
      <c r="K420" t="s">
        <v>24020</v>
      </c>
      <c r="M420" t="s">
        <v>23835</v>
      </c>
      <c r="R420" t="s">
        <v>354</v>
      </c>
      <c r="U420" t="s">
        <v>23823</v>
      </c>
      <c r="V420">
        <v>50</v>
      </c>
      <c r="W420">
        <v>-23685772</v>
      </c>
      <c r="X420">
        <v>-47267779</v>
      </c>
      <c r="Y420">
        <v>900</v>
      </c>
      <c r="Z420" t="s">
        <v>26323</v>
      </c>
      <c r="AB420" t="s">
        <v>23825</v>
      </c>
      <c r="AD420" t="s">
        <v>1491</v>
      </c>
      <c r="AH420" t="s">
        <v>26324</v>
      </c>
      <c r="AI420" t="s">
        <v>23852</v>
      </c>
      <c r="AJ420" t="s">
        <v>24875</v>
      </c>
      <c r="AL420">
        <f>VALUE(TRIM(FO_Candidato[[#This Row],[1.21 Latitude]]))</f>
        <v>-23685772</v>
      </c>
      <c r="AM420">
        <f>FO_Candidato[[#This Row],[LATITUDE_P1]]/1000000</f>
        <v>-23.685772</v>
      </c>
      <c r="AN420">
        <f>INT(ABS(FO_Candidato[[#This Row],[LATITUDE_P2]]))</f>
        <v>23</v>
      </c>
      <c r="AO420">
        <f>INT((ABS(FO_Candidato[[#This Row],[LATITUDE_P2]])-INT(ABS(FO_Candidato[[#This Row],[LATITUDE_P2]])))*60)</f>
        <v>41</v>
      </c>
      <c r="AP420" s="73">
        <f t="shared" si="12"/>
        <v>8.7799999999999994</v>
      </c>
      <c r="AQ420" t="str">
        <f>SUBSTITUTE(TEXT(FO_Candidato[[#This Row],[LATITUDE_P5]],"0,00"),",",".")</f>
        <v>8.78</v>
      </c>
      <c r="AR420" t="str">
        <f>FO_Candidato[[#This Row],[LATITUDE_P3]]&amp;"°"&amp;FO_Candidato[[#This Row],[LATITUDE_P4]]&amp;"'"&amp;FO_Candidato[[#This Row],[LATITUDE - P6]]&amp;"""S"</f>
        <v>23°41'8.78"S</v>
      </c>
      <c r="AS420">
        <f>VALUE(TRIM(FO_Candidato[[#This Row],[longitude]]))</f>
        <v>-47267779</v>
      </c>
      <c r="AT420">
        <f>FO_Candidato[[#This Row],[LONGITUDE_P1]]/1000000</f>
        <v>-47.267778999999997</v>
      </c>
      <c r="AU420">
        <f>INT(ABS(FO_Candidato[[#This Row],[LONGITUDE_P2]]))</f>
        <v>47</v>
      </c>
      <c r="AV420">
        <f>INT((ABS(FO_Candidato[[#This Row],[LONGITUDE_P2]])-INT(ABS(FO_Candidato[[#This Row],[LONGITUDE_P2]])))*60)</f>
        <v>16</v>
      </c>
      <c r="AW420" s="73">
        <f t="shared" si="13"/>
        <v>4</v>
      </c>
      <c r="AX420" t="str">
        <f>SUBSTITUTE(TEXT(FO_Candidato[[#This Row],[LONGITUDE_P5]],"0,00"),",",".")</f>
        <v>4.00</v>
      </c>
      <c r="AY420" t="str">
        <f>FO_Candidato[[#This Row],[LONGITUDE_P3]]&amp;"°"&amp;FO_Candidato[[#This Row],[LONGITUDE_P4]]&amp;"'"&amp;FO_Candidato[[#This Row],[LONGITUDE - P6]]&amp;"""S"</f>
        <v>47°16'4.00"S</v>
      </c>
    </row>
    <row r="421" spans="1:51" x14ac:dyDescent="0.3">
      <c r="A421" t="s">
        <v>26325</v>
      </c>
      <c r="B421" t="s">
        <v>23809</v>
      </c>
      <c r="C421" t="s">
        <v>371</v>
      </c>
      <c r="D421" t="s">
        <v>23631</v>
      </c>
      <c r="E421" t="s">
        <v>23631</v>
      </c>
      <c r="F421" t="s">
        <v>23633</v>
      </c>
      <c r="G421" t="s">
        <v>26326</v>
      </c>
      <c r="H421" t="s">
        <v>26327</v>
      </c>
      <c r="I421" t="s">
        <v>23813</v>
      </c>
      <c r="J421" t="s">
        <v>23814</v>
      </c>
      <c r="K421" t="s">
        <v>26328</v>
      </c>
      <c r="L421" t="s">
        <v>148</v>
      </c>
      <c r="M421" t="s">
        <v>23816</v>
      </c>
      <c r="N421" t="s">
        <v>26329</v>
      </c>
      <c r="O421" t="s">
        <v>26330</v>
      </c>
      <c r="P421" t="s">
        <v>26331</v>
      </c>
      <c r="Q421" t="s">
        <v>26332</v>
      </c>
      <c r="R421" t="s">
        <v>148</v>
      </c>
      <c r="S421" t="s">
        <v>148</v>
      </c>
      <c r="T421" t="s">
        <v>148</v>
      </c>
      <c r="U421" t="s">
        <v>23823</v>
      </c>
      <c r="V421">
        <v>30</v>
      </c>
      <c r="W421">
        <v>-300974</v>
      </c>
      <c r="X421">
        <v>-5994708</v>
      </c>
      <c r="Y421">
        <v>53</v>
      </c>
      <c r="Z421" t="s">
        <v>12336</v>
      </c>
      <c r="AA421" t="s">
        <v>124</v>
      </c>
      <c r="AB421" t="s">
        <v>23825</v>
      </c>
      <c r="AC421">
        <v>3000</v>
      </c>
      <c r="AD421" t="s">
        <v>23823</v>
      </c>
      <c r="AE421" t="s">
        <v>1532</v>
      </c>
      <c r="AF421" t="s">
        <v>23633</v>
      </c>
      <c r="AG421" t="s">
        <v>23631</v>
      </c>
      <c r="AH421" t="s">
        <v>26333</v>
      </c>
      <c r="AI421" t="s">
        <v>24432</v>
      </c>
      <c r="AJ421" t="s">
        <v>8127</v>
      </c>
      <c r="AK421">
        <v>69099318</v>
      </c>
      <c r="AL421">
        <f>VALUE(TRIM(FO_Candidato[[#This Row],[1.21 Latitude]]))</f>
        <v>-300974</v>
      </c>
      <c r="AM421">
        <f>FO_Candidato[[#This Row],[LATITUDE_P1]]/1000000</f>
        <v>-0.30097400000000002</v>
      </c>
      <c r="AN421">
        <f>INT(ABS(FO_Candidato[[#This Row],[LATITUDE_P2]]))</f>
        <v>0</v>
      </c>
      <c r="AO421">
        <f>INT((ABS(FO_Candidato[[#This Row],[LATITUDE_P2]])-INT(ABS(FO_Candidato[[#This Row],[LATITUDE_P2]])))*60)</f>
        <v>18</v>
      </c>
      <c r="AP421" s="73">
        <f t="shared" si="12"/>
        <v>3.51</v>
      </c>
      <c r="AQ421" t="str">
        <f>SUBSTITUTE(TEXT(FO_Candidato[[#This Row],[LATITUDE_P5]],"0,00"),",",".")</f>
        <v>3.51</v>
      </c>
      <c r="AR421" t="str">
        <f>FO_Candidato[[#This Row],[LATITUDE_P3]]&amp;"°"&amp;FO_Candidato[[#This Row],[LATITUDE_P4]]&amp;"'"&amp;FO_Candidato[[#This Row],[LATITUDE - P6]]&amp;"""S"</f>
        <v>0°18'3.51"S</v>
      </c>
      <c r="AS421">
        <f>VALUE(TRIM(FO_Candidato[[#This Row],[longitude]]))</f>
        <v>-5994708</v>
      </c>
      <c r="AT421">
        <f>FO_Candidato[[#This Row],[LONGITUDE_P1]]/1000000</f>
        <v>-5.9947080000000001</v>
      </c>
      <c r="AU421">
        <f>INT(ABS(FO_Candidato[[#This Row],[LONGITUDE_P2]]))</f>
        <v>5</v>
      </c>
      <c r="AV421">
        <f>INT((ABS(FO_Candidato[[#This Row],[LONGITUDE_P2]])-INT(ABS(FO_Candidato[[#This Row],[LONGITUDE_P2]])))*60)</f>
        <v>59</v>
      </c>
      <c r="AW421" s="73">
        <f t="shared" si="13"/>
        <v>40.950000000000003</v>
      </c>
      <c r="AX421" t="str">
        <f>SUBSTITUTE(TEXT(FO_Candidato[[#This Row],[LONGITUDE_P5]],"0,00"),",",".")</f>
        <v>40.95</v>
      </c>
      <c r="AY421" t="str">
        <f>FO_Candidato[[#This Row],[LONGITUDE_P3]]&amp;"°"&amp;FO_Candidato[[#This Row],[LONGITUDE_P4]]&amp;"'"&amp;FO_Candidato[[#This Row],[LONGITUDE - P6]]&amp;"""S"</f>
        <v>5°59'40.95"S</v>
      </c>
    </row>
    <row r="422" spans="1:51" x14ac:dyDescent="0.3">
      <c r="A422" t="s">
        <v>26334</v>
      </c>
      <c r="B422" t="s">
        <v>23809</v>
      </c>
      <c r="C422" t="s">
        <v>20974</v>
      </c>
      <c r="D422" t="s">
        <v>21113</v>
      </c>
      <c r="E422" t="s">
        <v>21113</v>
      </c>
      <c r="F422" t="s">
        <v>21115</v>
      </c>
      <c r="G422" t="s">
        <v>23889</v>
      </c>
      <c r="I422" t="s">
        <v>23813</v>
      </c>
      <c r="K422" t="s">
        <v>26335</v>
      </c>
      <c r="M422" t="s">
        <v>23835</v>
      </c>
      <c r="R422" t="s">
        <v>26336</v>
      </c>
      <c r="U422" t="s">
        <v>23823</v>
      </c>
      <c r="V422">
        <v>60</v>
      </c>
      <c r="W422">
        <v>-21052697</v>
      </c>
      <c r="X422">
        <v>-51114964</v>
      </c>
      <c r="Y422">
        <v>475</v>
      </c>
      <c r="Z422" t="s">
        <v>26337</v>
      </c>
      <c r="AB422" t="s">
        <v>23825</v>
      </c>
      <c r="AD422" t="s">
        <v>1491</v>
      </c>
      <c r="AH422" t="s">
        <v>26338</v>
      </c>
      <c r="AI422" t="s">
        <v>23852</v>
      </c>
      <c r="AJ422" t="s">
        <v>26339</v>
      </c>
      <c r="AL422">
        <f>VALUE(TRIM(FO_Candidato[[#This Row],[1.21 Latitude]]))</f>
        <v>-21052697</v>
      </c>
      <c r="AM422">
        <f>FO_Candidato[[#This Row],[LATITUDE_P1]]/1000000</f>
        <v>-21.052696999999998</v>
      </c>
      <c r="AN422">
        <f>INT(ABS(FO_Candidato[[#This Row],[LATITUDE_P2]]))</f>
        <v>21</v>
      </c>
      <c r="AO422">
        <f>INT((ABS(FO_Candidato[[#This Row],[LATITUDE_P2]])-INT(ABS(FO_Candidato[[#This Row],[LATITUDE_P2]])))*60)</f>
        <v>3</v>
      </c>
      <c r="AP422" s="73">
        <f t="shared" si="12"/>
        <v>9.7100000000000009</v>
      </c>
      <c r="AQ422" t="str">
        <f>SUBSTITUTE(TEXT(FO_Candidato[[#This Row],[LATITUDE_P5]],"0,00"),",",".")</f>
        <v>9.71</v>
      </c>
      <c r="AR422" t="str">
        <f>FO_Candidato[[#This Row],[LATITUDE_P3]]&amp;"°"&amp;FO_Candidato[[#This Row],[LATITUDE_P4]]&amp;"'"&amp;FO_Candidato[[#This Row],[LATITUDE - P6]]&amp;"""S"</f>
        <v>21°3'9.71"S</v>
      </c>
      <c r="AS422">
        <f>VALUE(TRIM(FO_Candidato[[#This Row],[longitude]]))</f>
        <v>-51114964</v>
      </c>
      <c r="AT422">
        <f>FO_Candidato[[#This Row],[LONGITUDE_P1]]/1000000</f>
        <v>-51.114964000000001</v>
      </c>
      <c r="AU422">
        <f>INT(ABS(FO_Candidato[[#This Row],[LONGITUDE_P2]]))</f>
        <v>51</v>
      </c>
      <c r="AV422">
        <f>INT((ABS(FO_Candidato[[#This Row],[LONGITUDE_P2]])-INT(ABS(FO_Candidato[[#This Row],[LONGITUDE_P2]])))*60)</f>
        <v>6</v>
      </c>
      <c r="AW422" s="73">
        <f t="shared" si="13"/>
        <v>53.87</v>
      </c>
      <c r="AX422" t="str">
        <f>SUBSTITUTE(TEXT(FO_Candidato[[#This Row],[LONGITUDE_P5]],"0,00"),",",".")</f>
        <v>53.87</v>
      </c>
      <c r="AY422" t="str">
        <f>FO_Candidato[[#This Row],[LONGITUDE_P3]]&amp;"°"&amp;FO_Candidato[[#This Row],[LONGITUDE_P4]]&amp;"'"&amp;FO_Candidato[[#This Row],[LONGITUDE - P6]]&amp;"""S"</f>
        <v>51°6'53.87"S</v>
      </c>
    </row>
    <row r="423" spans="1:51" x14ac:dyDescent="0.3">
      <c r="A423" t="s">
        <v>26340</v>
      </c>
      <c r="B423" t="s">
        <v>23809</v>
      </c>
      <c r="C423" t="s">
        <v>308</v>
      </c>
      <c r="D423" t="s">
        <v>26341</v>
      </c>
      <c r="E423" t="s">
        <v>26341</v>
      </c>
      <c r="F423" t="s">
        <v>26342</v>
      </c>
      <c r="G423" t="s">
        <v>23889</v>
      </c>
      <c r="I423" t="s">
        <v>23813</v>
      </c>
      <c r="K423" t="s">
        <v>26343</v>
      </c>
      <c r="M423" t="s">
        <v>23835</v>
      </c>
      <c r="N423" t="s">
        <v>26344</v>
      </c>
      <c r="U423" t="s">
        <v>23823</v>
      </c>
      <c r="V423">
        <v>30</v>
      </c>
      <c r="W423">
        <v>-2585089</v>
      </c>
      <c r="X423">
        <v>-49009674</v>
      </c>
      <c r="Y423">
        <v>951</v>
      </c>
      <c r="Z423" t="s">
        <v>26345</v>
      </c>
      <c r="AB423" t="s">
        <v>23825</v>
      </c>
      <c r="AD423" t="s">
        <v>1491</v>
      </c>
      <c r="AH423" t="s">
        <v>26346</v>
      </c>
      <c r="AI423" t="s">
        <v>23827</v>
      </c>
      <c r="AJ423" t="s">
        <v>26347</v>
      </c>
      <c r="AK423">
        <v>83190000</v>
      </c>
      <c r="AL423">
        <f>VALUE(TRIM(FO_Candidato[[#This Row],[1.21 Latitude]]))</f>
        <v>-2585089</v>
      </c>
      <c r="AM423">
        <f>FO_Candidato[[#This Row],[LATITUDE_P1]]/1000000</f>
        <v>-2.585089</v>
      </c>
      <c r="AN423">
        <f>INT(ABS(FO_Candidato[[#This Row],[LATITUDE_P2]]))</f>
        <v>2</v>
      </c>
      <c r="AO423">
        <f>INT((ABS(FO_Candidato[[#This Row],[LATITUDE_P2]])-INT(ABS(FO_Candidato[[#This Row],[LATITUDE_P2]])))*60)</f>
        <v>35</v>
      </c>
      <c r="AP423" s="73">
        <f t="shared" si="12"/>
        <v>6.32</v>
      </c>
      <c r="AQ423" t="str">
        <f>SUBSTITUTE(TEXT(FO_Candidato[[#This Row],[LATITUDE_P5]],"0,00"),",",".")</f>
        <v>6.32</v>
      </c>
      <c r="AR423" t="str">
        <f>FO_Candidato[[#This Row],[LATITUDE_P3]]&amp;"°"&amp;FO_Candidato[[#This Row],[LATITUDE_P4]]&amp;"'"&amp;FO_Candidato[[#This Row],[LATITUDE - P6]]&amp;"""S"</f>
        <v>2°35'6.32"S</v>
      </c>
      <c r="AS423">
        <f>VALUE(TRIM(FO_Candidato[[#This Row],[longitude]]))</f>
        <v>-49009674</v>
      </c>
      <c r="AT423">
        <f>FO_Candidato[[#This Row],[LONGITUDE_P1]]/1000000</f>
        <v>-49.009673999999997</v>
      </c>
      <c r="AU423">
        <f>INT(ABS(FO_Candidato[[#This Row],[LONGITUDE_P2]]))</f>
        <v>49</v>
      </c>
      <c r="AV423">
        <f>INT((ABS(FO_Candidato[[#This Row],[LONGITUDE_P2]])-INT(ABS(FO_Candidato[[#This Row],[LONGITUDE_P2]])))*60)</f>
        <v>0</v>
      </c>
      <c r="AW423" s="73">
        <f t="shared" si="13"/>
        <v>34.83</v>
      </c>
      <c r="AX423" t="str">
        <f>SUBSTITUTE(TEXT(FO_Candidato[[#This Row],[LONGITUDE_P5]],"0,00"),",",".")</f>
        <v>34.83</v>
      </c>
      <c r="AY423" t="str">
        <f>FO_Candidato[[#This Row],[LONGITUDE_P3]]&amp;"°"&amp;FO_Candidato[[#This Row],[LONGITUDE_P4]]&amp;"'"&amp;FO_Candidato[[#This Row],[LONGITUDE - P6]]&amp;"""S"</f>
        <v>49°0'34.83"S</v>
      </c>
    </row>
    <row r="424" spans="1:51" x14ac:dyDescent="0.3">
      <c r="A424" t="s">
        <v>26348</v>
      </c>
      <c r="B424" t="s">
        <v>23809</v>
      </c>
      <c r="C424" t="s">
        <v>2727</v>
      </c>
      <c r="D424" t="s">
        <v>26349</v>
      </c>
      <c r="E424" t="s">
        <v>26349</v>
      </c>
      <c r="F424" t="s">
        <v>26350</v>
      </c>
      <c r="G424" t="s">
        <v>23812</v>
      </c>
      <c r="I424" t="s">
        <v>23832</v>
      </c>
      <c r="J424" t="s">
        <v>23814</v>
      </c>
      <c r="K424" t="s">
        <v>26351</v>
      </c>
      <c r="L424" t="s">
        <v>148</v>
      </c>
      <c r="M424" t="s">
        <v>23835</v>
      </c>
      <c r="N424" t="s">
        <v>26352</v>
      </c>
      <c r="O424" t="s">
        <v>26353</v>
      </c>
      <c r="P424" t="s">
        <v>23820</v>
      </c>
      <c r="Q424" t="s">
        <v>148</v>
      </c>
      <c r="R424" t="s">
        <v>26354</v>
      </c>
      <c r="S424" t="s">
        <v>26353</v>
      </c>
      <c r="T424" t="s">
        <v>26355</v>
      </c>
      <c r="U424" t="s">
        <v>23823</v>
      </c>
      <c r="V424">
        <v>70</v>
      </c>
      <c r="W424">
        <v>-17048639</v>
      </c>
      <c r="X424">
        <v>-46363403</v>
      </c>
      <c r="Y424">
        <v>540</v>
      </c>
      <c r="Z424" t="s">
        <v>148</v>
      </c>
      <c r="AA424" t="s">
        <v>107</v>
      </c>
      <c r="AB424" t="s">
        <v>23825</v>
      </c>
      <c r="AC424">
        <v>0</v>
      </c>
      <c r="AD424" t="s">
        <v>23823</v>
      </c>
      <c r="AE424" t="s">
        <v>148</v>
      </c>
      <c r="AF424" t="s">
        <v>148</v>
      </c>
      <c r="AG424" t="s">
        <v>148</v>
      </c>
      <c r="AH424" t="s">
        <v>26353</v>
      </c>
      <c r="AI424" t="s">
        <v>24061</v>
      </c>
      <c r="AJ424" t="s">
        <v>24120</v>
      </c>
      <c r="AK424">
        <v>38609899</v>
      </c>
      <c r="AL424">
        <f>VALUE(TRIM(FO_Candidato[[#This Row],[1.21 Latitude]]))</f>
        <v>-17048639</v>
      </c>
      <c r="AM424">
        <f>FO_Candidato[[#This Row],[LATITUDE_P1]]/1000000</f>
        <v>-17.048639000000001</v>
      </c>
      <c r="AN424">
        <f>INT(ABS(FO_Candidato[[#This Row],[LATITUDE_P2]]))</f>
        <v>17</v>
      </c>
      <c r="AO424">
        <f>INT((ABS(FO_Candidato[[#This Row],[LATITUDE_P2]])-INT(ABS(FO_Candidato[[#This Row],[LATITUDE_P2]])))*60)</f>
        <v>2</v>
      </c>
      <c r="AP424" s="73">
        <f t="shared" si="12"/>
        <v>55.1</v>
      </c>
      <c r="AQ424" t="str">
        <f>SUBSTITUTE(TEXT(FO_Candidato[[#This Row],[LATITUDE_P5]],"0,00"),",",".")</f>
        <v>55.10</v>
      </c>
      <c r="AR424" t="str">
        <f>FO_Candidato[[#This Row],[LATITUDE_P3]]&amp;"°"&amp;FO_Candidato[[#This Row],[LATITUDE_P4]]&amp;"'"&amp;FO_Candidato[[#This Row],[LATITUDE - P6]]&amp;"""S"</f>
        <v>17°2'55.10"S</v>
      </c>
      <c r="AS424">
        <f>VALUE(TRIM(FO_Candidato[[#This Row],[longitude]]))</f>
        <v>-46363403</v>
      </c>
      <c r="AT424">
        <f>FO_Candidato[[#This Row],[LONGITUDE_P1]]/1000000</f>
        <v>-46.363402999999998</v>
      </c>
      <c r="AU424">
        <f>INT(ABS(FO_Candidato[[#This Row],[LONGITUDE_P2]]))</f>
        <v>46</v>
      </c>
      <c r="AV424">
        <f>INT((ABS(FO_Candidato[[#This Row],[LONGITUDE_P2]])-INT(ABS(FO_Candidato[[#This Row],[LONGITUDE_P2]])))*60)</f>
        <v>21</v>
      </c>
      <c r="AW424" s="73">
        <f t="shared" si="13"/>
        <v>48.25</v>
      </c>
      <c r="AX424" t="str">
        <f>SUBSTITUTE(TEXT(FO_Candidato[[#This Row],[LONGITUDE_P5]],"0,00"),",",".")</f>
        <v>48.25</v>
      </c>
      <c r="AY424" t="str">
        <f>FO_Candidato[[#This Row],[LONGITUDE_P3]]&amp;"°"&amp;FO_Candidato[[#This Row],[LONGITUDE_P4]]&amp;"'"&amp;FO_Candidato[[#This Row],[LONGITUDE - P6]]&amp;"""S"</f>
        <v>46°21'48.25"S</v>
      </c>
    </row>
    <row r="425" spans="1:51" x14ac:dyDescent="0.3">
      <c r="A425" t="s">
        <v>26356</v>
      </c>
      <c r="B425" t="s">
        <v>23809</v>
      </c>
      <c r="C425" t="s">
        <v>308</v>
      </c>
      <c r="D425" t="s">
        <v>26357</v>
      </c>
      <c r="E425" t="s">
        <v>26357</v>
      </c>
      <c r="F425" t="s">
        <v>26358</v>
      </c>
      <c r="G425" t="s">
        <v>23846</v>
      </c>
      <c r="I425" t="s">
        <v>23813</v>
      </c>
      <c r="J425" t="s">
        <v>23833</v>
      </c>
      <c r="K425" t="s">
        <v>26359</v>
      </c>
      <c r="L425" t="s">
        <v>148</v>
      </c>
      <c r="M425" t="s">
        <v>23835</v>
      </c>
      <c r="N425" t="s">
        <v>26360</v>
      </c>
      <c r="O425" t="s">
        <v>26361</v>
      </c>
      <c r="P425" t="s">
        <v>23820</v>
      </c>
      <c r="Q425" t="s">
        <v>26362</v>
      </c>
      <c r="R425" t="s">
        <v>26363</v>
      </c>
      <c r="S425" t="s">
        <v>26361</v>
      </c>
      <c r="T425" t="s">
        <v>26364</v>
      </c>
      <c r="U425" t="s">
        <v>23823</v>
      </c>
      <c r="V425">
        <v>50</v>
      </c>
      <c r="W425">
        <v>-23360288</v>
      </c>
      <c r="X425">
        <v>-46849552</v>
      </c>
      <c r="Y425">
        <v>719</v>
      </c>
      <c r="Z425" t="s">
        <v>12336</v>
      </c>
      <c r="AB425" t="s">
        <v>23825</v>
      </c>
      <c r="AD425" t="s">
        <v>23823</v>
      </c>
      <c r="AE425" t="s">
        <v>1532</v>
      </c>
      <c r="AF425" t="s">
        <v>26357</v>
      </c>
      <c r="AG425" t="s">
        <v>26358</v>
      </c>
      <c r="AH425" t="s">
        <v>26361</v>
      </c>
      <c r="AI425" t="s">
        <v>23852</v>
      </c>
      <c r="AJ425" t="s">
        <v>26365</v>
      </c>
      <c r="AL425">
        <f>VALUE(TRIM(FO_Candidato[[#This Row],[1.21 Latitude]]))</f>
        <v>-23360288</v>
      </c>
      <c r="AM425">
        <f>FO_Candidato[[#This Row],[LATITUDE_P1]]/1000000</f>
        <v>-23.360288000000001</v>
      </c>
      <c r="AN425">
        <f>INT(ABS(FO_Candidato[[#This Row],[LATITUDE_P2]]))</f>
        <v>23</v>
      </c>
      <c r="AO425">
        <f>INT((ABS(FO_Candidato[[#This Row],[LATITUDE_P2]])-INT(ABS(FO_Candidato[[#This Row],[LATITUDE_P2]])))*60)</f>
        <v>21</v>
      </c>
      <c r="AP425" s="73">
        <f t="shared" si="12"/>
        <v>37.04</v>
      </c>
      <c r="AQ425" t="str">
        <f>SUBSTITUTE(TEXT(FO_Candidato[[#This Row],[LATITUDE_P5]],"0,00"),",",".")</f>
        <v>37.04</v>
      </c>
      <c r="AR425" t="str">
        <f>FO_Candidato[[#This Row],[LATITUDE_P3]]&amp;"°"&amp;FO_Candidato[[#This Row],[LATITUDE_P4]]&amp;"'"&amp;FO_Candidato[[#This Row],[LATITUDE - P6]]&amp;"""S"</f>
        <v>23°21'37.04"S</v>
      </c>
      <c r="AS425">
        <f>VALUE(TRIM(FO_Candidato[[#This Row],[longitude]]))</f>
        <v>-46849552</v>
      </c>
      <c r="AT425">
        <f>FO_Candidato[[#This Row],[LONGITUDE_P1]]/1000000</f>
        <v>-46.849552000000003</v>
      </c>
      <c r="AU425">
        <f>INT(ABS(FO_Candidato[[#This Row],[LONGITUDE_P2]]))</f>
        <v>46</v>
      </c>
      <c r="AV425">
        <f>INT((ABS(FO_Candidato[[#This Row],[LONGITUDE_P2]])-INT(ABS(FO_Candidato[[#This Row],[LONGITUDE_P2]])))*60)</f>
        <v>50</v>
      </c>
      <c r="AW425" s="73">
        <f t="shared" si="13"/>
        <v>58.39</v>
      </c>
      <c r="AX425" t="str">
        <f>SUBSTITUTE(TEXT(FO_Candidato[[#This Row],[LONGITUDE_P5]],"0,00"),",",".")</f>
        <v>58.39</v>
      </c>
      <c r="AY425" t="str">
        <f>FO_Candidato[[#This Row],[LONGITUDE_P3]]&amp;"°"&amp;FO_Candidato[[#This Row],[LONGITUDE_P4]]&amp;"'"&amp;FO_Candidato[[#This Row],[LONGITUDE - P6]]&amp;"""S"</f>
        <v>46°50'58.39"S</v>
      </c>
    </row>
    <row r="426" spans="1:51" x14ac:dyDescent="0.3">
      <c r="A426" t="s">
        <v>26366</v>
      </c>
      <c r="B426" t="s">
        <v>23809</v>
      </c>
      <c r="C426" t="s">
        <v>22159</v>
      </c>
      <c r="D426" t="s">
        <v>26367</v>
      </c>
      <c r="E426" t="s">
        <v>26367</v>
      </c>
      <c r="F426" t="s">
        <v>26368</v>
      </c>
      <c r="G426" t="s">
        <v>23889</v>
      </c>
      <c r="I426" t="s">
        <v>23813</v>
      </c>
      <c r="K426" t="s">
        <v>24020</v>
      </c>
      <c r="M426" t="s">
        <v>23835</v>
      </c>
      <c r="N426" t="s">
        <v>24039</v>
      </c>
      <c r="U426" t="s">
        <v>23823</v>
      </c>
      <c r="V426">
        <v>70</v>
      </c>
      <c r="W426">
        <v>-18345582</v>
      </c>
      <c r="X426">
        <v>-48036045</v>
      </c>
      <c r="Y426">
        <v>774</v>
      </c>
      <c r="Z426" t="s">
        <v>26369</v>
      </c>
      <c r="AB426" t="s">
        <v>23825</v>
      </c>
      <c r="AD426" t="s">
        <v>1491</v>
      </c>
      <c r="AH426" t="s">
        <v>26370</v>
      </c>
      <c r="AI426" t="s">
        <v>24041</v>
      </c>
      <c r="AJ426" t="s">
        <v>25263</v>
      </c>
      <c r="AK426">
        <v>75700000</v>
      </c>
      <c r="AL426">
        <f>VALUE(TRIM(FO_Candidato[[#This Row],[1.21 Latitude]]))</f>
        <v>-18345582</v>
      </c>
      <c r="AM426">
        <f>FO_Candidato[[#This Row],[LATITUDE_P1]]/1000000</f>
        <v>-18.345582</v>
      </c>
      <c r="AN426">
        <f>INT(ABS(FO_Candidato[[#This Row],[LATITUDE_P2]]))</f>
        <v>18</v>
      </c>
      <c r="AO426">
        <f>INT((ABS(FO_Candidato[[#This Row],[LATITUDE_P2]])-INT(ABS(FO_Candidato[[#This Row],[LATITUDE_P2]])))*60)</f>
        <v>20</v>
      </c>
      <c r="AP426" s="73">
        <f t="shared" si="12"/>
        <v>44.1</v>
      </c>
      <c r="AQ426" t="str">
        <f>SUBSTITUTE(TEXT(FO_Candidato[[#This Row],[LATITUDE_P5]],"0,00"),",",".")</f>
        <v>44.10</v>
      </c>
      <c r="AR426" t="str">
        <f>FO_Candidato[[#This Row],[LATITUDE_P3]]&amp;"°"&amp;FO_Candidato[[#This Row],[LATITUDE_P4]]&amp;"'"&amp;FO_Candidato[[#This Row],[LATITUDE - P6]]&amp;"""S"</f>
        <v>18°20'44.10"S</v>
      </c>
      <c r="AS426">
        <f>VALUE(TRIM(FO_Candidato[[#This Row],[longitude]]))</f>
        <v>-48036045</v>
      </c>
      <c r="AT426">
        <f>FO_Candidato[[#This Row],[LONGITUDE_P1]]/1000000</f>
        <v>-48.036045000000001</v>
      </c>
      <c r="AU426">
        <f>INT(ABS(FO_Candidato[[#This Row],[LONGITUDE_P2]]))</f>
        <v>48</v>
      </c>
      <c r="AV426">
        <f>INT((ABS(FO_Candidato[[#This Row],[LONGITUDE_P2]])-INT(ABS(FO_Candidato[[#This Row],[LONGITUDE_P2]])))*60)</f>
        <v>2</v>
      </c>
      <c r="AW426" s="73">
        <f t="shared" si="13"/>
        <v>9.76</v>
      </c>
      <c r="AX426" t="str">
        <f>SUBSTITUTE(TEXT(FO_Candidato[[#This Row],[LONGITUDE_P5]],"0,00"),",",".")</f>
        <v>9.76</v>
      </c>
      <c r="AY426" t="str">
        <f>FO_Candidato[[#This Row],[LONGITUDE_P3]]&amp;"°"&amp;FO_Candidato[[#This Row],[LONGITUDE_P4]]&amp;"'"&amp;FO_Candidato[[#This Row],[LONGITUDE - P6]]&amp;"""S"</f>
        <v>48°2'9.76"S</v>
      </c>
    </row>
    <row r="427" spans="1:51" x14ac:dyDescent="0.3">
      <c r="A427" t="s">
        <v>26371</v>
      </c>
      <c r="B427" t="s">
        <v>23809</v>
      </c>
      <c r="C427" t="s">
        <v>22159</v>
      </c>
      <c r="D427" t="s">
        <v>26372</v>
      </c>
      <c r="E427" t="s">
        <v>26372</v>
      </c>
      <c r="F427" t="s">
        <v>26373</v>
      </c>
      <c r="G427" t="s">
        <v>23889</v>
      </c>
      <c r="I427" t="s">
        <v>23813</v>
      </c>
      <c r="K427" t="s">
        <v>24117</v>
      </c>
      <c r="M427" t="s">
        <v>23835</v>
      </c>
      <c r="N427" t="s">
        <v>24039</v>
      </c>
      <c r="U427" t="s">
        <v>23823</v>
      </c>
      <c r="V427">
        <v>40</v>
      </c>
      <c r="W427">
        <v>-1829766</v>
      </c>
      <c r="X427">
        <v>-4801067</v>
      </c>
      <c r="Y427">
        <v>821</v>
      </c>
      <c r="Z427" t="s">
        <v>26374</v>
      </c>
      <c r="AB427" t="s">
        <v>23825</v>
      </c>
      <c r="AD427" t="s">
        <v>1491</v>
      </c>
      <c r="AH427" t="s">
        <v>26375</v>
      </c>
      <c r="AI427" t="s">
        <v>24041</v>
      </c>
      <c r="AJ427" t="s">
        <v>25263</v>
      </c>
      <c r="AK427">
        <v>75700000</v>
      </c>
      <c r="AL427">
        <f>VALUE(TRIM(FO_Candidato[[#This Row],[1.21 Latitude]]))</f>
        <v>-1829766</v>
      </c>
      <c r="AM427">
        <f>FO_Candidato[[#This Row],[LATITUDE_P1]]/1000000</f>
        <v>-1.829766</v>
      </c>
      <c r="AN427">
        <f>INT(ABS(FO_Candidato[[#This Row],[LATITUDE_P2]]))</f>
        <v>1</v>
      </c>
      <c r="AO427">
        <f>INT((ABS(FO_Candidato[[#This Row],[LATITUDE_P2]])-INT(ABS(FO_Candidato[[#This Row],[LATITUDE_P2]])))*60)</f>
        <v>49</v>
      </c>
      <c r="AP427" s="73">
        <f t="shared" si="12"/>
        <v>47.16</v>
      </c>
      <c r="AQ427" t="str">
        <f>SUBSTITUTE(TEXT(FO_Candidato[[#This Row],[LATITUDE_P5]],"0,00"),",",".")</f>
        <v>47.16</v>
      </c>
      <c r="AR427" t="str">
        <f>FO_Candidato[[#This Row],[LATITUDE_P3]]&amp;"°"&amp;FO_Candidato[[#This Row],[LATITUDE_P4]]&amp;"'"&amp;FO_Candidato[[#This Row],[LATITUDE - P6]]&amp;"""S"</f>
        <v>1°49'47.16"S</v>
      </c>
      <c r="AS427">
        <f>VALUE(TRIM(FO_Candidato[[#This Row],[longitude]]))</f>
        <v>-4801067</v>
      </c>
      <c r="AT427">
        <f>FO_Candidato[[#This Row],[LONGITUDE_P1]]/1000000</f>
        <v>-4.8010669999999998</v>
      </c>
      <c r="AU427">
        <f>INT(ABS(FO_Candidato[[#This Row],[LONGITUDE_P2]]))</f>
        <v>4</v>
      </c>
      <c r="AV427">
        <f>INT((ABS(FO_Candidato[[#This Row],[LONGITUDE_P2]])-INT(ABS(FO_Candidato[[#This Row],[LONGITUDE_P2]])))*60)</f>
        <v>48</v>
      </c>
      <c r="AW427" s="73">
        <f t="shared" si="13"/>
        <v>3.84</v>
      </c>
      <c r="AX427" t="str">
        <f>SUBSTITUTE(TEXT(FO_Candidato[[#This Row],[LONGITUDE_P5]],"0,00"),",",".")</f>
        <v>3.84</v>
      </c>
      <c r="AY427" t="str">
        <f>FO_Candidato[[#This Row],[LONGITUDE_P3]]&amp;"°"&amp;FO_Candidato[[#This Row],[LONGITUDE_P4]]&amp;"'"&amp;FO_Candidato[[#This Row],[LONGITUDE - P6]]&amp;"""S"</f>
        <v>4°48'3.84"S</v>
      </c>
    </row>
    <row r="428" spans="1:51" x14ac:dyDescent="0.3">
      <c r="A428" t="s">
        <v>26376</v>
      </c>
      <c r="B428" t="s">
        <v>23809</v>
      </c>
      <c r="C428" t="s">
        <v>22159</v>
      </c>
      <c r="D428" t="s">
        <v>26377</v>
      </c>
      <c r="E428" t="s">
        <v>26377</v>
      </c>
      <c r="F428" t="s">
        <v>26378</v>
      </c>
      <c r="G428" t="s">
        <v>23889</v>
      </c>
      <c r="I428" t="s">
        <v>23813</v>
      </c>
      <c r="K428" t="s">
        <v>24117</v>
      </c>
      <c r="M428" t="s">
        <v>23835</v>
      </c>
      <c r="N428" t="s">
        <v>24039</v>
      </c>
      <c r="U428" t="s">
        <v>23823</v>
      </c>
      <c r="V428">
        <v>40</v>
      </c>
      <c r="W428">
        <v>-18240226</v>
      </c>
      <c r="X428">
        <v>-47987836</v>
      </c>
      <c r="Y428">
        <v>854</v>
      </c>
      <c r="Z428" t="s">
        <v>26379</v>
      </c>
      <c r="AB428" t="s">
        <v>23825</v>
      </c>
      <c r="AD428" t="s">
        <v>1491</v>
      </c>
      <c r="AH428" t="s">
        <v>26380</v>
      </c>
      <c r="AI428" t="s">
        <v>24041</v>
      </c>
      <c r="AJ428" t="s">
        <v>25263</v>
      </c>
      <c r="AK428">
        <v>75700000</v>
      </c>
      <c r="AL428">
        <f>VALUE(TRIM(FO_Candidato[[#This Row],[1.21 Latitude]]))</f>
        <v>-18240226</v>
      </c>
      <c r="AM428">
        <f>FO_Candidato[[#This Row],[LATITUDE_P1]]/1000000</f>
        <v>-18.240226</v>
      </c>
      <c r="AN428">
        <f>INT(ABS(FO_Candidato[[#This Row],[LATITUDE_P2]]))</f>
        <v>18</v>
      </c>
      <c r="AO428">
        <f>INT((ABS(FO_Candidato[[#This Row],[LATITUDE_P2]])-INT(ABS(FO_Candidato[[#This Row],[LATITUDE_P2]])))*60)</f>
        <v>14</v>
      </c>
      <c r="AP428" s="73">
        <f t="shared" si="12"/>
        <v>24.81</v>
      </c>
      <c r="AQ428" t="str">
        <f>SUBSTITUTE(TEXT(FO_Candidato[[#This Row],[LATITUDE_P5]],"0,00"),",",".")</f>
        <v>24.81</v>
      </c>
      <c r="AR428" t="str">
        <f>FO_Candidato[[#This Row],[LATITUDE_P3]]&amp;"°"&amp;FO_Candidato[[#This Row],[LATITUDE_P4]]&amp;"'"&amp;FO_Candidato[[#This Row],[LATITUDE - P6]]&amp;"""S"</f>
        <v>18°14'24.81"S</v>
      </c>
      <c r="AS428">
        <f>VALUE(TRIM(FO_Candidato[[#This Row],[longitude]]))</f>
        <v>-47987836</v>
      </c>
      <c r="AT428">
        <f>FO_Candidato[[#This Row],[LONGITUDE_P1]]/1000000</f>
        <v>-47.987836000000001</v>
      </c>
      <c r="AU428">
        <f>INT(ABS(FO_Candidato[[#This Row],[LONGITUDE_P2]]))</f>
        <v>47</v>
      </c>
      <c r="AV428">
        <f>INT((ABS(FO_Candidato[[#This Row],[LONGITUDE_P2]])-INT(ABS(FO_Candidato[[#This Row],[LONGITUDE_P2]])))*60)</f>
        <v>59</v>
      </c>
      <c r="AW428" s="73">
        <f t="shared" si="13"/>
        <v>16.21</v>
      </c>
      <c r="AX428" t="str">
        <f>SUBSTITUTE(TEXT(FO_Candidato[[#This Row],[LONGITUDE_P5]],"0,00"),",",".")</f>
        <v>16.21</v>
      </c>
      <c r="AY428" t="str">
        <f>FO_Candidato[[#This Row],[LONGITUDE_P3]]&amp;"°"&amp;FO_Candidato[[#This Row],[LONGITUDE_P4]]&amp;"'"&amp;FO_Candidato[[#This Row],[LONGITUDE - P6]]&amp;"""S"</f>
        <v>47°59'16.21"S</v>
      </c>
    </row>
    <row r="429" spans="1:51" x14ac:dyDescent="0.3">
      <c r="A429" t="s">
        <v>26381</v>
      </c>
      <c r="B429" t="s">
        <v>23809</v>
      </c>
      <c r="C429" t="s">
        <v>22159</v>
      </c>
      <c r="D429" t="s">
        <v>22409</v>
      </c>
      <c r="E429" t="s">
        <v>22409</v>
      </c>
      <c r="F429" t="s">
        <v>22411</v>
      </c>
      <c r="G429" t="s">
        <v>23889</v>
      </c>
      <c r="I429" t="s">
        <v>23832</v>
      </c>
      <c r="K429" t="s">
        <v>24020</v>
      </c>
      <c r="M429" t="s">
        <v>23835</v>
      </c>
      <c r="N429" t="s">
        <v>26382</v>
      </c>
      <c r="U429" t="s">
        <v>23823</v>
      </c>
      <c r="V429">
        <v>40</v>
      </c>
      <c r="W429">
        <v>-18104234</v>
      </c>
      <c r="X429">
        <v>-47884438</v>
      </c>
      <c r="Y429">
        <v>933</v>
      </c>
      <c r="Z429" t="s">
        <v>26383</v>
      </c>
      <c r="AB429" t="s">
        <v>23825</v>
      </c>
      <c r="AD429" t="s">
        <v>1491</v>
      </c>
      <c r="AH429" t="s">
        <v>26384</v>
      </c>
      <c r="AI429" t="s">
        <v>24041</v>
      </c>
      <c r="AJ429" t="s">
        <v>25263</v>
      </c>
      <c r="AL429">
        <f>VALUE(TRIM(FO_Candidato[[#This Row],[1.21 Latitude]]))</f>
        <v>-18104234</v>
      </c>
      <c r="AM429">
        <f>FO_Candidato[[#This Row],[LATITUDE_P1]]/1000000</f>
        <v>-18.104234000000002</v>
      </c>
      <c r="AN429">
        <f>INT(ABS(FO_Candidato[[#This Row],[LATITUDE_P2]]))</f>
        <v>18</v>
      </c>
      <c r="AO429">
        <f>INT((ABS(FO_Candidato[[#This Row],[LATITUDE_P2]])-INT(ABS(FO_Candidato[[#This Row],[LATITUDE_P2]])))*60)</f>
        <v>6</v>
      </c>
      <c r="AP429" s="73">
        <f t="shared" si="12"/>
        <v>15.24</v>
      </c>
      <c r="AQ429" t="str">
        <f>SUBSTITUTE(TEXT(FO_Candidato[[#This Row],[LATITUDE_P5]],"0,00"),",",".")</f>
        <v>15.24</v>
      </c>
      <c r="AR429" t="str">
        <f>FO_Candidato[[#This Row],[LATITUDE_P3]]&amp;"°"&amp;FO_Candidato[[#This Row],[LATITUDE_P4]]&amp;"'"&amp;FO_Candidato[[#This Row],[LATITUDE - P6]]&amp;"""S"</f>
        <v>18°6'15.24"S</v>
      </c>
      <c r="AS429">
        <f>VALUE(TRIM(FO_Candidato[[#This Row],[longitude]]))</f>
        <v>-47884438</v>
      </c>
      <c r="AT429">
        <f>FO_Candidato[[#This Row],[LONGITUDE_P1]]/1000000</f>
        <v>-47.884438000000003</v>
      </c>
      <c r="AU429">
        <f>INT(ABS(FO_Candidato[[#This Row],[LONGITUDE_P2]]))</f>
        <v>47</v>
      </c>
      <c r="AV429">
        <f>INT((ABS(FO_Candidato[[#This Row],[LONGITUDE_P2]])-INT(ABS(FO_Candidato[[#This Row],[LONGITUDE_P2]])))*60)</f>
        <v>53</v>
      </c>
      <c r="AW429" s="73">
        <f t="shared" si="13"/>
        <v>3.98</v>
      </c>
      <c r="AX429" t="str">
        <f>SUBSTITUTE(TEXT(FO_Candidato[[#This Row],[LONGITUDE_P5]],"0,00"),",",".")</f>
        <v>3.98</v>
      </c>
      <c r="AY429" t="str">
        <f>FO_Candidato[[#This Row],[LONGITUDE_P3]]&amp;"°"&amp;FO_Candidato[[#This Row],[LONGITUDE_P4]]&amp;"'"&amp;FO_Candidato[[#This Row],[LONGITUDE - P6]]&amp;"""S"</f>
        <v>47°53'3.98"S</v>
      </c>
    </row>
    <row r="430" spans="1:51" x14ac:dyDescent="0.3">
      <c r="A430" t="s">
        <v>26385</v>
      </c>
      <c r="B430" t="s">
        <v>23809</v>
      </c>
      <c r="C430" t="s">
        <v>22159</v>
      </c>
      <c r="D430" t="s">
        <v>26386</v>
      </c>
      <c r="E430" t="s">
        <v>26386</v>
      </c>
      <c r="F430" t="s">
        <v>26387</v>
      </c>
      <c r="G430" t="s">
        <v>23889</v>
      </c>
      <c r="I430" t="s">
        <v>23813</v>
      </c>
      <c r="K430" t="s">
        <v>26388</v>
      </c>
      <c r="M430" t="s">
        <v>23835</v>
      </c>
      <c r="R430" t="s">
        <v>24039</v>
      </c>
      <c r="U430" t="s">
        <v>23823</v>
      </c>
      <c r="V430">
        <v>60</v>
      </c>
      <c r="W430">
        <v>-19937089</v>
      </c>
      <c r="X430">
        <v>-47814245</v>
      </c>
      <c r="Y430">
        <v>638</v>
      </c>
      <c r="Z430" t="s">
        <v>26389</v>
      </c>
      <c r="AB430" t="s">
        <v>23825</v>
      </c>
      <c r="AD430" t="s">
        <v>1491</v>
      </c>
      <c r="AH430" t="s">
        <v>26390</v>
      </c>
      <c r="AI430" t="s">
        <v>24061</v>
      </c>
      <c r="AJ430" t="s">
        <v>26388</v>
      </c>
      <c r="AL430">
        <f>VALUE(TRIM(FO_Candidato[[#This Row],[1.21 Latitude]]))</f>
        <v>-19937089</v>
      </c>
      <c r="AM430">
        <f>FO_Candidato[[#This Row],[LATITUDE_P1]]/1000000</f>
        <v>-19.937089</v>
      </c>
      <c r="AN430">
        <f>INT(ABS(FO_Candidato[[#This Row],[LATITUDE_P2]]))</f>
        <v>19</v>
      </c>
      <c r="AO430">
        <f>INT((ABS(FO_Candidato[[#This Row],[LATITUDE_P2]])-INT(ABS(FO_Candidato[[#This Row],[LATITUDE_P2]])))*60)</f>
        <v>56</v>
      </c>
      <c r="AP430" s="73">
        <f t="shared" si="12"/>
        <v>13.52</v>
      </c>
      <c r="AQ430" t="str">
        <f>SUBSTITUTE(TEXT(FO_Candidato[[#This Row],[LATITUDE_P5]],"0,00"),",",".")</f>
        <v>13.52</v>
      </c>
      <c r="AR430" t="str">
        <f>FO_Candidato[[#This Row],[LATITUDE_P3]]&amp;"°"&amp;FO_Candidato[[#This Row],[LATITUDE_P4]]&amp;"'"&amp;FO_Candidato[[#This Row],[LATITUDE - P6]]&amp;"""S"</f>
        <v>19°56'13.52"S</v>
      </c>
      <c r="AS430">
        <f>VALUE(TRIM(FO_Candidato[[#This Row],[longitude]]))</f>
        <v>-47814245</v>
      </c>
      <c r="AT430">
        <f>FO_Candidato[[#This Row],[LONGITUDE_P1]]/1000000</f>
        <v>-47.814245</v>
      </c>
      <c r="AU430">
        <f>INT(ABS(FO_Candidato[[#This Row],[LONGITUDE_P2]]))</f>
        <v>47</v>
      </c>
      <c r="AV430">
        <f>INT((ABS(FO_Candidato[[#This Row],[LONGITUDE_P2]])-INT(ABS(FO_Candidato[[#This Row],[LONGITUDE_P2]])))*60)</f>
        <v>48</v>
      </c>
      <c r="AW430" s="73">
        <f t="shared" si="13"/>
        <v>51.28</v>
      </c>
      <c r="AX430" t="str">
        <f>SUBSTITUTE(TEXT(FO_Candidato[[#This Row],[LONGITUDE_P5]],"0,00"),",",".")</f>
        <v>51.28</v>
      </c>
      <c r="AY430" t="str">
        <f>FO_Candidato[[#This Row],[LONGITUDE_P3]]&amp;"°"&amp;FO_Candidato[[#This Row],[LONGITUDE_P4]]&amp;"'"&amp;FO_Candidato[[#This Row],[LONGITUDE - P6]]&amp;"""S"</f>
        <v>47°48'51.28"S</v>
      </c>
    </row>
    <row r="431" spans="1:51" x14ac:dyDescent="0.3">
      <c r="A431" t="s">
        <v>26391</v>
      </c>
      <c r="B431" t="s">
        <v>23809</v>
      </c>
      <c r="C431" t="s">
        <v>22159</v>
      </c>
      <c r="D431" t="s">
        <v>26392</v>
      </c>
      <c r="E431" t="s">
        <v>26392</v>
      </c>
      <c r="F431" t="s">
        <v>26393</v>
      </c>
      <c r="G431" t="s">
        <v>23889</v>
      </c>
      <c r="I431" t="s">
        <v>23813</v>
      </c>
      <c r="K431" t="s">
        <v>24020</v>
      </c>
      <c r="M431" t="s">
        <v>23835</v>
      </c>
      <c r="N431" t="s">
        <v>24039</v>
      </c>
      <c r="U431" t="s">
        <v>23823</v>
      </c>
      <c r="V431">
        <v>60</v>
      </c>
      <c r="W431">
        <v>-19529596</v>
      </c>
      <c r="X431">
        <v>-4803778</v>
      </c>
      <c r="Y431">
        <v>866</v>
      </c>
      <c r="Z431" t="s">
        <v>26394</v>
      </c>
      <c r="AB431" t="s">
        <v>23825</v>
      </c>
      <c r="AD431" t="s">
        <v>1491</v>
      </c>
      <c r="AH431" t="s">
        <v>26395</v>
      </c>
      <c r="AI431" t="s">
        <v>24061</v>
      </c>
      <c r="AJ431" t="s">
        <v>26396</v>
      </c>
      <c r="AL431">
        <f>VALUE(TRIM(FO_Candidato[[#This Row],[1.21 Latitude]]))</f>
        <v>-19529596</v>
      </c>
      <c r="AM431">
        <f>FO_Candidato[[#This Row],[LATITUDE_P1]]/1000000</f>
        <v>-19.529596000000002</v>
      </c>
      <c r="AN431">
        <f>INT(ABS(FO_Candidato[[#This Row],[LATITUDE_P2]]))</f>
        <v>19</v>
      </c>
      <c r="AO431">
        <f>INT((ABS(FO_Candidato[[#This Row],[LATITUDE_P2]])-INT(ABS(FO_Candidato[[#This Row],[LATITUDE_P2]])))*60)</f>
        <v>31</v>
      </c>
      <c r="AP431" s="73">
        <f t="shared" si="12"/>
        <v>46.55</v>
      </c>
      <c r="AQ431" t="str">
        <f>SUBSTITUTE(TEXT(FO_Candidato[[#This Row],[LATITUDE_P5]],"0,00"),",",".")</f>
        <v>46.55</v>
      </c>
      <c r="AR431" t="str">
        <f>FO_Candidato[[#This Row],[LATITUDE_P3]]&amp;"°"&amp;FO_Candidato[[#This Row],[LATITUDE_P4]]&amp;"'"&amp;FO_Candidato[[#This Row],[LATITUDE - P6]]&amp;"""S"</f>
        <v>19°31'46.55"S</v>
      </c>
      <c r="AS431">
        <f>VALUE(TRIM(FO_Candidato[[#This Row],[longitude]]))</f>
        <v>-4803778</v>
      </c>
      <c r="AT431">
        <f>FO_Candidato[[#This Row],[LONGITUDE_P1]]/1000000</f>
        <v>-4.8037780000000003</v>
      </c>
      <c r="AU431">
        <f>INT(ABS(FO_Candidato[[#This Row],[LONGITUDE_P2]]))</f>
        <v>4</v>
      </c>
      <c r="AV431">
        <f>INT((ABS(FO_Candidato[[#This Row],[LONGITUDE_P2]])-INT(ABS(FO_Candidato[[#This Row],[LONGITUDE_P2]])))*60)</f>
        <v>48</v>
      </c>
      <c r="AW431" s="73">
        <f t="shared" si="13"/>
        <v>13.6</v>
      </c>
      <c r="AX431" t="str">
        <f>SUBSTITUTE(TEXT(FO_Candidato[[#This Row],[LONGITUDE_P5]],"0,00"),",",".")</f>
        <v>13.60</v>
      </c>
      <c r="AY431" t="str">
        <f>FO_Candidato[[#This Row],[LONGITUDE_P3]]&amp;"°"&amp;FO_Candidato[[#This Row],[LONGITUDE_P4]]&amp;"'"&amp;FO_Candidato[[#This Row],[LONGITUDE - P6]]&amp;"""S"</f>
        <v>4°48'13.60"S</v>
      </c>
    </row>
    <row r="432" spans="1:51" x14ac:dyDescent="0.3">
      <c r="A432" t="s">
        <v>26397</v>
      </c>
      <c r="B432" t="s">
        <v>23809</v>
      </c>
      <c r="C432" t="s">
        <v>22159</v>
      </c>
      <c r="D432" t="s">
        <v>26398</v>
      </c>
      <c r="E432" t="s">
        <v>26398</v>
      </c>
      <c r="F432" t="s">
        <v>26399</v>
      </c>
      <c r="G432" t="s">
        <v>23889</v>
      </c>
      <c r="I432" t="s">
        <v>23813</v>
      </c>
      <c r="K432" t="s">
        <v>24020</v>
      </c>
      <c r="M432" t="s">
        <v>23835</v>
      </c>
      <c r="N432" t="s">
        <v>24039</v>
      </c>
      <c r="U432" t="s">
        <v>23823</v>
      </c>
      <c r="V432">
        <v>60</v>
      </c>
      <c r="W432">
        <v>-18632213</v>
      </c>
      <c r="X432">
        <v>-48119422</v>
      </c>
      <c r="Y432">
        <v>924</v>
      </c>
      <c r="Z432" t="s">
        <v>26400</v>
      </c>
      <c r="AB432" t="s">
        <v>23825</v>
      </c>
      <c r="AD432" t="s">
        <v>1491</v>
      </c>
      <c r="AH432" t="s">
        <v>26401</v>
      </c>
      <c r="AI432" t="s">
        <v>24061</v>
      </c>
      <c r="AJ432" t="s">
        <v>26402</v>
      </c>
      <c r="AL432">
        <f>VALUE(TRIM(FO_Candidato[[#This Row],[1.21 Latitude]]))</f>
        <v>-18632213</v>
      </c>
      <c r="AM432">
        <f>FO_Candidato[[#This Row],[LATITUDE_P1]]/1000000</f>
        <v>-18.632213</v>
      </c>
      <c r="AN432">
        <f>INT(ABS(FO_Candidato[[#This Row],[LATITUDE_P2]]))</f>
        <v>18</v>
      </c>
      <c r="AO432">
        <f>INT((ABS(FO_Candidato[[#This Row],[LATITUDE_P2]])-INT(ABS(FO_Candidato[[#This Row],[LATITUDE_P2]])))*60)</f>
        <v>37</v>
      </c>
      <c r="AP432" s="73">
        <f t="shared" si="12"/>
        <v>55.97</v>
      </c>
      <c r="AQ432" t="str">
        <f>SUBSTITUTE(TEXT(FO_Candidato[[#This Row],[LATITUDE_P5]],"0,00"),",",".")</f>
        <v>55.97</v>
      </c>
      <c r="AR432" t="str">
        <f>FO_Candidato[[#This Row],[LATITUDE_P3]]&amp;"°"&amp;FO_Candidato[[#This Row],[LATITUDE_P4]]&amp;"'"&amp;FO_Candidato[[#This Row],[LATITUDE - P6]]&amp;"""S"</f>
        <v>18°37'55.97"S</v>
      </c>
      <c r="AS432">
        <f>VALUE(TRIM(FO_Candidato[[#This Row],[longitude]]))</f>
        <v>-48119422</v>
      </c>
      <c r="AT432">
        <f>FO_Candidato[[#This Row],[LONGITUDE_P1]]/1000000</f>
        <v>-48.119422</v>
      </c>
      <c r="AU432">
        <f>INT(ABS(FO_Candidato[[#This Row],[LONGITUDE_P2]]))</f>
        <v>48</v>
      </c>
      <c r="AV432">
        <f>INT((ABS(FO_Candidato[[#This Row],[LONGITUDE_P2]])-INT(ABS(FO_Candidato[[#This Row],[LONGITUDE_P2]])))*60)</f>
        <v>7</v>
      </c>
      <c r="AW432" s="73">
        <f t="shared" si="13"/>
        <v>9.92</v>
      </c>
      <c r="AX432" t="str">
        <f>SUBSTITUTE(TEXT(FO_Candidato[[#This Row],[LONGITUDE_P5]],"0,00"),",",".")</f>
        <v>9.92</v>
      </c>
      <c r="AY432" t="str">
        <f>FO_Candidato[[#This Row],[LONGITUDE_P3]]&amp;"°"&amp;FO_Candidato[[#This Row],[LONGITUDE_P4]]&amp;"'"&amp;FO_Candidato[[#This Row],[LONGITUDE - P6]]&amp;"""S"</f>
        <v>48°7'9.92"S</v>
      </c>
    </row>
    <row r="433" spans="1:51" x14ac:dyDescent="0.3">
      <c r="A433" t="s">
        <v>26403</v>
      </c>
      <c r="B433" t="s">
        <v>23809</v>
      </c>
      <c r="C433" t="s">
        <v>22159</v>
      </c>
      <c r="D433" t="s">
        <v>23016</v>
      </c>
      <c r="E433" t="s">
        <v>23016</v>
      </c>
      <c r="F433" t="s">
        <v>23018</v>
      </c>
      <c r="G433" t="s">
        <v>23889</v>
      </c>
      <c r="I433" t="s">
        <v>23813</v>
      </c>
      <c r="K433" t="s">
        <v>24020</v>
      </c>
      <c r="M433" t="s">
        <v>23835</v>
      </c>
      <c r="N433" t="s">
        <v>24039</v>
      </c>
      <c r="U433" t="s">
        <v>23823</v>
      </c>
      <c r="V433">
        <v>60</v>
      </c>
      <c r="W433">
        <v>-18601782</v>
      </c>
      <c r="X433">
        <v>-48051511</v>
      </c>
      <c r="Y433">
        <v>931</v>
      </c>
      <c r="Z433" t="s">
        <v>26404</v>
      </c>
      <c r="AB433" t="s">
        <v>23825</v>
      </c>
      <c r="AD433" t="s">
        <v>1491</v>
      </c>
      <c r="AH433" t="s">
        <v>26405</v>
      </c>
      <c r="AI433" t="s">
        <v>24061</v>
      </c>
      <c r="AJ433" t="s">
        <v>26402</v>
      </c>
      <c r="AL433">
        <f>VALUE(TRIM(FO_Candidato[[#This Row],[1.21 Latitude]]))</f>
        <v>-18601782</v>
      </c>
      <c r="AM433">
        <f>FO_Candidato[[#This Row],[LATITUDE_P1]]/1000000</f>
        <v>-18.601782</v>
      </c>
      <c r="AN433">
        <f>INT(ABS(FO_Candidato[[#This Row],[LATITUDE_P2]]))</f>
        <v>18</v>
      </c>
      <c r="AO433">
        <f>INT((ABS(FO_Candidato[[#This Row],[LATITUDE_P2]])-INT(ABS(FO_Candidato[[#This Row],[LATITUDE_P2]])))*60)</f>
        <v>36</v>
      </c>
      <c r="AP433" s="73">
        <f t="shared" si="12"/>
        <v>6.42</v>
      </c>
      <c r="AQ433" t="str">
        <f>SUBSTITUTE(TEXT(FO_Candidato[[#This Row],[LATITUDE_P5]],"0,00"),",",".")</f>
        <v>6.42</v>
      </c>
      <c r="AR433" t="str">
        <f>FO_Candidato[[#This Row],[LATITUDE_P3]]&amp;"°"&amp;FO_Candidato[[#This Row],[LATITUDE_P4]]&amp;"'"&amp;FO_Candidato[[#This Row],[LATITUDE - P6]]&amp;"""S"</f>
        <v>18°36'6.42"S</v>
      </c>
      <c r="AS433">
        <f>VALUE(TRIM(FO_Candidato[[#This Row],[longitude]]))</f>
        <v>-48051511</v>
      </c>
      <c r="AT433">
        <f>FO_Candidato[[#This Row],[LONGITUDE_P1]]/1000000</f>
        <v>-48.051510999999998</v>
      </c>
      <c r="AU433">
        <f>INT(ABS(FO_Candidato[[#This Row],[LONGITUDE_P2]]))</f>
        <v>48</v>
      </c>
      <c r="AV433">
        <f>INT((ABS(FO_Candidato[[#This Row],[LONGITUDE_P2]])-INT(ABS(FO_Candidato[[#This Row],[LONGITUDE_P2]])))*60)</f>
        <v>3</v>
      </c>
      <c r="AW433" s="73">
        <f t="shared" si="13"/>
        <v>5.44</v>
      </c>
      <c r="AX433" t="str">
        <f>SUBSTITUTE(TEXT(FO_Candidato[[#This Row],[LONGITUDE_P5]],"0,00"),",",".")</f>
        <v>5.44</v>
      </c>
      <c r="AY433" t="str">
        <f>FO_Candidato[[#This Row],[LONGITUDE_P3]]&amp;"°"&amp;FO_Candidato[[#This Row],[LONGITUDE_P4]]&amp;"'"&amp;FO_Candidato[[#This Row],[LONGITUDE - P6]]&amp;"""S"</f>
        <v>48°3'5.44"S</v>
      </c>
    </row>
    <row r="434" spans="1:51" x14ac:dyDescent="0.3">
      <c r="A434" t="s">
        <v>26406</v>
      </c>
      <c r="B434" t="s">
        <v>23809</v>
      </c>
      <c r="C434" t="s">
        <v>22159</v>
      </c>
      <c r="D434" t="s">
        <v>22221</v>
      </c>
      <c r="E434" t="s">
        <v>22221</v>
      </c>
      <c r="F434" t="s">
        <v>22223</v>
      </c>
      <c r="G434" t="s">
        <v>23889</v>
      </c>
      <c r="I434" t="s">
        <v>23813</v>
      </c>
      <c r="K434" t="s">
        <v>24020</v>
      </c>
      <c r="M434" t="s">
        <v>23835</v>
      </c>
      <c r="N434" t="s">
        <v>24039</v>
      </c>
      <c r="U434" t="s">
        <v>23823</v>
      </c>
      <c r="V434">
        <v>60</v>
      </c>
      <c r="W434">
        <v>-1854953</v>
      </c>
      <c r="X434">
        <v>-48052997</v>
      </c>
      <c r="Y434">
        <v>760</v>
      </c>
      <c r="Z434" t="s">
        <v>26407</v>
      </c>
      <c r="AB434" t="s">
        <v>23825</v>
      </c>
      <c r="AD434" t="s">
        <v>1491</v>
      </c>
      <c r="AH434" t="s">
        <v>26408</v>
      </c>
      <c r="AI434" t="s">
        <v>24061</v>
      </c>
      <c r="AJ434" t="s">
        <v>26402</v>
      </c>
      <c r="AL434">
        <f>VALUE(TRIM(FO_Candidato[[#This Row],[1.21 Latitude]]))</f>
        <v>-1854953</v>
      </c>
      <c r="AM434">
        <f>FO_Candidato[[#This Row],[LATITUDE_P1]]/1000000</f>
        <v>-1.8549530000000001</v>
      </c>
      <c r="AN434">
        <f>INT(ABS(FO_Candidato[[#This Row],[LATITUDE_P2]]))</f>
        <v>1</v>
      </c>
      <c r="AO434">
        <f>INT((ABS(FO_Candidato[[#This Row],[LATITUDE_P2]])-INT(ABS(FO_Candidato[[#This Row],[LATITUDE_P2]])))*60)</f>
        <v>51</v>
      </c>
      <c r="AP434" s="73">
        <f t="shared" si="12"/>
        <v>17.829999999999998</v>
      </c>
      <c r="AQ434" t="str">
        <f>SUBSTITUTE(TEXT(FO_Candidato[[#This Row],[LATITUDE_P5]],"0,00"),",",".")</f>
        <v>17.83</v>
      </c>
      <c r="AR434" t="str">
        <f>FO_Candidato[[#This Row],[LATITUDE_P3]]&amp;"°"&amp;FO_Candidato[[#This Row],[LATITUDE_P4]]&amp;"'"&amp;FO_Candidato[[#This Row],[LATITUDE - P6]]&amp;"""S"</f>
        <v>1°51'17.83"S</v>
      </c>
      <c r="AS434">
        <f>VALUE(TRIM(FO_Candidato[[#This Row],[longitude]]))</f>
        <v>-48052997</v>
      </c>
      <c r="AT434">
        <f>FO_Candidato[[#This Row],[LONGITUDE_P1]]/1000000</f>
        <v>-48.052996999999998</v>
      </c>
      <c r="AU434">
        <f>INT(ABS(FO_Candidato[[#This Row],[LONGITUDE_P2]]))</f>
        <v>48</v>
      </c>
      <c r="AV434">
        <f>INT((ABS(FO_Candidato[[#This Row],[LONGITUDE_P2]])-INT(ABS(FO_Candidato[[#This Row],[LONGITUDE_P2]])))*60)</f>
        <v>3</v>
      </c>
      <c r="AW434" s="73">
        <f t="shared" si="13"/>
        <v>10.79</v>
      </c>
      <c r="AX434" t="str">
        <f>SUBSTITUTE(TEXT(FO_Candidato[[#This Row],[LONGITUDE_P5]],"0,00"),",",".")</f>
        <v>10.79</v>
      </c>
      <c r="AY434" t="str">
        <f>FO_Candidato[[#This Row],[LONGITUDE_P3]]&amp;"°"&amp;FO_Candidato[[#This Row],[LONGITUDE_P4]]&amp;"'"&amp;FO_Candidato[[#This Row],[LONGITUDE - P6]]&amp;"""S"</f>
        <v>48°3'10.79"S</v>
      </c>
    </row>
    <row r="435" spans="1:51" x14ac:dyDescent="0.3">
      <c r="A435" t="s">
        <v>26409</v>
      </c>
      <c r="B435" t="s">
        <v>23809</v>
      </c>
      <c r="C435" t="s">
        <v>308</v>
      </c>
      <c r="D435" t="s">
        <v>26410</v>
      </c>
      <c r="E435" t="s">
        <v>26410</v>
      </c>
      <c r="F435" t="s">
        <v>26411</v>
      </c>
      <c r="G435" t="s">
        <v>23889</v>
      </c>
      <c r="I435" t="s">
        <v>23832</v>
      </c>
      <c r="K435" t="s">
        <v>26347</v>
      </c>
      <c r="M435" t="s">
        <v>23835</v>
      </c>
      <c r="N435" t="s">
        <v>26412</v>
      </c>
      <c r="U435" t="s">
        <v>23823</v>
      </c>
      <c r="V435">
        <v>60</v>
      </c>
      <c r="W435">
        <v>-25845487</v>
      </c>
      <c r="X435">
        <v>-49080402</v>
      </c>
      <c r="Y435">
        <v>850</v>
      </c>
      <c r="Z435" t="s">
        <v>26413</v>
      </c>
      <c r="AB435" t="s">
        <v>23825</v>
      </c>
      <c r="AD435" t="s">
        <v>1491</v>
      </c>
      <c r="AH435" t="s">
        <v>26414</v>
      </c>
      <c r="AI435" t="s">
        <v>23827</v>
      </c>
      <c r="AJ435" t="s">
        <v>26347</v>
      </c>
      <c r="AL435">
        <f>VALUE(TRIM(FO_Candidato[[#This Row],[1.21 Latitude]]))</f>
        <v>-25845487</v>
      </c>
      <c r="AM435">
        <f>FO_Candidato[[#This Row],[LATITUDE_P1]]/1000000</f>
        <v>-25.845486999999999</v>
      </c>
      <c r="AN435">
        <f>INT(ABS(FO_Candidato[[#This Row],[LATITUDE_P2]]))</f>
        <v>25</v>
      </c>
      <c r="AO435">
        <f>INT((ABS(FO_Candidato[[#This Row],[LATITUDE_P2]])-INT(ABS(FO_Candidato[[#This Row],[LATITUDE_P2]])))*60)</f>
        <v>50</v>
      </c>
      <c r="AP435" s="73">
        <f t="shared" si="12"/>
        <v>43.75</v>
      </c>
      <c r="AQ435" t="str">
        <f>SUBSTITUTE(TEXT(FO_Candidato[[#This Row],[LATITUDE_P5]],"0,00"),",",".")</f>
        <v>43.75</v>
      </c>
      <c r="AR435" t="str">
        <f>FO_Candidato[[#This Row],[LATITUDE_P3]]&amp;"°"&amp;FO_Candidato[[#This Row],[LATITUDE_P4]]&amp;"'"&amp;FO_Candidato[[#This Row],[LATITUDE - P6]]&amp;"""S"</f>
        <v>25°50'43.75"S</v>
      </c>
      <c r="AS435">
        <f>VALUE(TRIM(FO_Candidato[[#This Row],[longitude]]))</f>
        <v>-49080402</v>
      </c>
      <c r="AT435">
        <f>FO_Candidato[[#This Row],[LONGITUDE_P1]]/1000000</f>
        <v>-49.080401999999999</v>
      </c>
      <c r="AU435">
        <f>INT(ABS(FO_Candidato[[#This Row],[LONGITUDE_P2]]))</f>
        <v>49</v>
      </c>
      <c r="AV435">
        <f>INT((ABS(FO_Candidato[[#This Row],[LONGITUDE_P2]])-INT(ABS(FO_Candidato[[#This Row],[LONGITUDE_P2]])))*60)</f>
        <v>4</v>
      </c>
      <c r="AW435" s="73">
        <f t="shared" si="13"/>
        <v>49.45</v>
      </c>
      <c r="AX435" t="str">
        <f>SUBSTITUTE(TEXT(FO_Candidato[[#This Row],[LONGITUDE_P5]],"0,00"),",",".")</f>
        <v>49.45</v>
      </c>
      <c r="AY435" t="str">
        <f>FO_Candidato[[#This Row],[LONGITUDE_P3]]&amp;"°"&amp;FO_Candidato[[#This Row],[LONGITUDE_P4]]&amp;"'"&amp;FO_Candidato[[#This Row],[LONGITUDE - P6]]&amp;"""S"</f>
        <v>49°4'49.45"S</v>
      </c>
    </row>
    <row r="436" spans="1:51" x14ac:dyDescent="0.3">
      <c r="A436" t="s">
        <v>26415</v>
      </c>
      <c r="B436" t="s">
        <v>23809</v>
      </c>
      <c r="C436" t="s">
        <v>308</v>
      </c>
      <c r="D436" t="s">
        <v>26416</v>
      </c>
      <c r="E436" t="s">
        <v>26416</v>
      </c>
      <c r="F436" t="s">
        <v>26417</v>
      </c>
      <c r="G436" t="s">
        <v>23889</v>
      </c>
      <c r="I436" t="s">
        <v>23813</v>
      </c>
      <c r="K436" t="s">
        <v>24020</v>
      </c>
      <c r="M436" t="s">
        <v>23835</v>
      </c>
      <c r="N436" t="s">
        <v>26418</v>
      </c>
      <c r="U436" t="s">
        <v>23823</v>
      </c>
      <c r="V436">
        <v>60</v>
      </c>
      <c r="W436">
        <v>-25807321</v>
      </c>
      <c r="X436">
        <v>-49135169</v>
      </c>
      <c r="Y436">
        <v>914</v>
      </c>
      <c r="Z436" t="s">
        <v>26419</v>
      </c>
      <c r="AB436" t="s">
        <v>23825</v>
      </c>
      <c r="AD436" t="s">
        <v>1491</v>
      </c>
      <c r="AH436" t="s">
        <v>26420</v>
      </c>
      <c r="AI436" t="s">
        <v>23827</v>
      </c>
      <c r="AJ436" t="s">
        <v>26347</v>
      </c>
      <c r="AK436">
        <v>83190000</v>
      </c>
      <c r="AL436">
        <f>VALUE(TRIM(FO_Candidato[[#This Row],[1.21 Latitude]]))</f>
        <v>-25807321</v>
      </c>
      <c r="AM436">
        <f>FO_Candidato[[#This Row],[LATITUDE_P1]]/1000000</f>
        <v>-25.807321000000002</v>
      </c>
      <c r="AN436">
        <f>INT(ABS(FO_Candidato[[#This Row],[LATITUDE_P2]]))</f>
        <v>25</v>
      </c>
      <c r="AO436">
        <f>INT((ABS(FO_Candidato[[#This Row],[LATITUDE_P2]])-INT(ABS(FO_Candidato[[#This Row],[LATITUDE_P2]])))*60)</f>
        <v>48</v>
      </c>
      <c r="AP436" s="73">
        <f t="shared" si="12"/>
        <v>26.36</v>
      </c>
      <c r="AQ436" t="str">
        <f>SUBSTITUTE(TEXT(FO_Candidato[[#This Row],[LATITUDE_P5]],"0,00"),",",".")</f>
        <v>26.36</v>
      </c>
      <c r="AR436" t="str">
        <f>FO_Candidato[[#This Row],[LATITUDE_P3]]&amp;"°"&amp;FO_Candidato[[#This Row],[LATITUDE_P4]]&amp;"'"&amp;FO_Candidato[[#This Row],[LATITUDE - P6]]&amp;"""S"</f>
        <v>25°48'26.36"S</v>
      </c>
      <c r="AS436">
        <f>VALUE(TRIM(FO_Candidato[[#This Row],[longitude]]))</f>
        <v>-49135169</v>
      </c>
      <c r="AT436">
        <f>FO_Candidato[[#This Row],[LONGITUDE_P1]]/1000000</f>
        <v>-49.135168999999998</v>
      </c>
      <c r="AU436">
        <f>INT(ABS(FO_Candidato[[#This Row],[LONGITUDE_P2]]))</f>
        <v>49</v>
      </c>
      <c r="AV436">
        <f>INT((ABS(FO_Candidato[[#This Row],[LONGITUDE_P2]])-INT(ABS(FO_Candidato[[#This Row],[LONGITUDE_P2]])))*60)</f>
        <v>8</v>
      </c>
      <c r="AW436" s="73">
        <f t="shared" si="13"/>
        <v>6.61</v>
      </c>
      <c r="AX436" t="str">
        <f>SUBSTITUTE(TEXT(FO_Candidato[[#This Row],[LONGITUDE_P5]],"0,00"),",",".")</f>
        <v>6.61</v>
      </c>
      <c r="AY436" t="str">
        <f>FO_Candidato[[#This Row],[LONGITUDE_P3]]&amp;"°"&amp;FO_Candidato[[#This Row],[LONGITUDE_P4]]&amp;"'"&amp;FO_Candidato[[#This Row],[LONGITUDE - P6]]&amp;"""S"</f>
        <v>49°8'6.61"S</v>
      </c>
    </row>
    <row r="437" spans="1:51" x14ac:dyDescent="0.3">
      <c r="A437" t="s">
        <v>26421</v>
      </c>
      <c r="B437" t="s">
        <v>23809</v>
      </c>
      <c r="C437" t="s">
        <v>371</v>
      </c>
      <c r="D437" t="s">
        <v>7802</v>
      </c>
      <c r="E437" t="s">
        <v>7802</v>
      </c>
      <c r="F437" t="s">
        <v>7803</v>
      </c>
      <c r="G437" t="s">
        <v>24555</v>
      </c>
      <c r="I437" t="s">
        <v>23832</v>
      </c>
      <c r="J437" t="s">
        <v>23814</v>
      </c>
      <c r="K437" t="s">
        <v>26422</v>
      </c>
      <c r="L437" t="s">
        <v>23909</v>
      </c>
      <c r="M437" t="s">
        <v>23816</v>
      </c>
      <c r="N437" t="s">
        <v>26423</v>
      </c>
      <c r="O437" t="s">
        <v>26424</v>
      </c>
      <c r="P437" t="s">
        <v>26425</v>
      </c>
      <c r="Q437" t="s">
        <v>23909</v>
      </c>
      <c r="R437" t="s">
        <v>23909</v>
      </c>
      <c r="S437" t="s">
        <v>23909</v>
      </c>
      <c r="T437" t="s">
        <v>23909</v>
      </c>
      <c r="U437" t="s">
        <v>23823</v>
      </c>
      <c r="V437">
        <v>50</v>
      </c>
      <c r="W437">
        <v>-7913319</v>
      </c>
      <c r="X437">
        <v>-34904042</v>
      </c>
      <c r="Y437">
        <v>22</v>
      </c>
      <c r="Z437" t="s">
        <v>12336</v>
      </c>
      <c r="AA437" t="s">
        <v>107</v>
      </c>
      <c r="AB437" t="s">
        <v>23825</v>
      </c>
      <c r="AC437">
        <v>5000</v>
      </c>
      <c r="AD437" t="s">
        <v>23823</v>
      </c>
      <c r="AE437" t="s">
        <v>23909</v>
      </c>
      <c r="AF437" t="s">
        <v>26426</v>
      </c>
      <c r="AG437" t="s">
        <v>26427</v>
      </c>
      <c r="AH437" t="s">
        <v>26428</v>
      </c>
      <c r="AI437" t="s">
        <v>23864</v>
      </c>
      <c r="AJ437" t="s">
        <v>26429</v>
      </c>
      <c r="AK437">
        <v>53520090</v>
      </c>
      <c r="AL437">
        <f>VALUE(TRIM(FO_Candidato[[#This Row],[1.21 Latitude]]))</f>
        <v>-7913319</v>
      </c>
      <c r="AM437">
        <f>FO_Candidato[[#This Row],[LATITUDE_P1]]/1000000</f>
        <v>-7.9133190000000004</v>
      </c>
      <c r="AN437">
        <f>INT(ABS(FO_Candidato[[#This Row],[LATITUDE_P2]]))</f>
        <v>7</v>
      </c>
      <c r="AO437">
        <f>INT((ABS(FO_Candidato[[#This Row],[LATITUDE_P2]])-INT(ABS(FO_Candidato[[#This Row],[LATITUDE_P2]])))*60)</f>
        <v>54</v>
      </c>
      <c r="AP437" s="73">
        <f t="shared" si="12"/>
        <v>47.95</v>
      </c>
      <c r="AQ437" t="str">
        <f>SUBSTITUTE(TEXT(FO_Candidato[[#This Row],[LATITUDE_P5]],"0,00"),",",".")</f>
        <v>47.95</v>
      </c>
      <c r="AR437" t="str">
        <f>FO_Candidato[[#This Row],[LATITUDE_P3]]&amp;"°"&amp;FO_Candidato[[#This Row],[LATITUDE_P4]]&amp;"'"&amp;FO_Candidato[[#This Row],[LATITUDE - P6]]&amp;"""S"</f>
        <v>7°54'47.95"S</v>
      </c>
      <c r="AS437">
        <f>VALUE(TRIM(FO_Candidato[[#This Row],[longitude]]))</f>
        <v>-34904042</v>
      </c>
      <c r="AT437">
        <f>FO_Candidato[[#This Row],[LONGITUDE_P1]]/1000000</f>
        <v>-34.904041999999997</v>
      </c>
      <c r="AU437">
        <f>INT(ABS(FO_Candidato[[#This Row],[LONGITUDE_P2]]))</f>
        <v>34</v>
      </c>
      <c r="AV437">
        <f>INT((ABS(FO_Candidato[[#This Row],[LONGITUDE_P2]])-INT(ABS(FO_Candidato[[#This Row],[LONGITUDE_P2]])))*60)</f>
        <v>54</v>
      </c>
      <c r="AW437" s="73">
        <f t="shared" si="13"/>
        <v>14.55</v>
      </c>
      <c r="AX437" t="str">
        <f>SUBSTITUTE(TEXT(FO_Candidato[[#This Row],[LONGITUDE_P5]],"0,00"),",",".")</f>
        <v>14.55</v>
      </c>
      <c r="AY437" t="str">
        <f>FO_Candidato[[#This Row],[LONGITUDE_P3]]&amp;"°"&amp;FO_Candidato[[#This Row],[LONGITUDE_P4]]&amp;"'"&amp;FO_Candidato[[#This Row],[LONGITUDE - P6]]&amp;"""S"</f>
        <v>34°54'14.55"S</v>
      </c>
    </row>
    <row r="438" spans="1:51" x14ac:dyDescent="0.3">
      <c r="A438" t="s">
        <v>26430</v>
      </c>
      <c r="B438" t="s">
        <v>23809</v>
      </c>
      <c r="C438" t="s">
        <v>20974</v>
      </c>
      <c r="D438" t="s">
        <v>21143</v>
      </c>
      <c r="E438" t="s">
        <v>21143</v>
      </c>
      <c r="F438" t="s">
        <v>21145</v>
      </c>
      <c r="G438" t="s">
        <v>23889</v>
      </c>
      <c r="I438" t="s">
        <v>23832</v>
      </c>
      <c r="K438" t="s">
        <v>24020</v>
      </c>
      <c r="M438" t="s">
        <v>23835</v>
      </c>
      <c r="R438" t="s">
        <v>26336</v>
      </c>
      <c r="U438" t="s">
        <v>23823</v>
      </c>
      <c r="V438">
        <v>50</v>
      </c>
      <c r="W438">
        <v>-21205446</v>
      </c>
      <c r="X438">
        <v>-50794308</v>
      </c>
      <c r="Y438">
        <v>461</v>
      </c>
      <c r="Z438" t="s">
        <v>26431</v>
      </c>
      <c r="AB438" t="s">
        <v>23825</v>
      </c>
      <c r="AD438" t="s">
        <v>1491</v>
      </c>
      <c r="AH438" t="s">
        <v>26432</v>
      </c>
      <c r="AI438" t="s">
        <v>23852</v>
      </c>
      <c r="AJ438" t="s">
        <v>26433</v>
      </c>
      <c r="AL438">
        <f>VALUE(TRIM(FO_Candidato[[#This Row],[1.21 Latitude]]))</f>
        <v>-21205446</v>
      </c>
      <c r="AM438">
        <f>FO_Candidato[[#This Row],[LATITUDE_P1]]/1000000</f>
        <v>-21.205445999999998</v>
      </c>
      <c r="AN438">
        <f>INT(ABS(FO_Candidato[[#This Row],[LATITUDE_P2]]))</f>
        <v>21</v>
      </c>
      <c r="AO438">
        <f>INT((ABS(FO_Candidato[[#This Row],[LATITUDE_P2]])-INT(ABS(FO_Candidato[[#This Row],[LATITUDE_P2]])))*60)</f>
        <v>12</v>
      </c>
      <c r="AP438" s="73">
        <f t="shared" si="12"/>
        <v>19.61</v>
      </c>
      <c r="AQ438" t="str">
        <f>SUBSTITUTE(TEXT(FO_Candidato[[#This Row],[LATITUDE_P5]],"0,00"),",",".")</f>
        <v>19.61</v>
      </c>
      <c r="AR438" t="str">
        <f>FO_Candidato[[#This Row],[LATITUDE_P3]]&amp;"°"&amp;FO_Candidato[[#This Row],[LATITUDE_P4]]&amp;"'"&amp;FO_Candidato[[#This Row],[LATITUDE - P6]]&amp;"""S"</f>
        <v>21°12'19.61"S</v>
      </c>
      <c r="AS438">
        <f>VALUE(TRIM(FO_Candidato[[#This Row],[longitude]]))</f>
        <v>-50794308</v>
      </c>
      <c r="AT438">
        <f>FO_Candidato[[#This Row],[LONGITUDE_P1]]/1000000</f>
        <v>-50.794308000000001</v>
      </c>
      <c r="AU438">
        <f>INT(ABS(FO_Candidato[[#This Row],[LONGITUDE_P2]]))</f>
        <v>50</v>
      </c>
      <c r="AV438">
        <f>INT((ABS(FO_Candidato[[#This Row],[LONGITUDE_P2]])-INT(ABS(FO_Candidato[[#This Row],[LONGITUDE_P2]])))*60)</f>
        <v>47</v>
      </c>
      <c r="AW438" s="73">
        <f t="shared" si="13"/>
        <v>39.51</v>
      </c>
      <c r="AX438" t="str">
        <f>SUBSTITUTE(TEXT(FO_Candidato[[#This Row],[LONGITUDE_P5]],"0,00"),",",".")</f>
        <v>39.51</v>
      </c>
      <c r="AY438" t="str">
        <f>FO_Candidato[[#This Row],[LONGITUDE_P3]]&amp;"°"&amp;FO_Candidato[[#This Row],[LONGITUDE_P4]]&amp;"'"&amp;FO_Candidato[[#This Row],[LONGITUDE - P6]]&amp;"""S"</f>
        <v>50°47'39.51"S</v>
      </c>
    </row>
    <row r="439" spans="1:51" x14ac:dyDescent="0.3">
      <c r="A439" t="s">
        <v>26434</v>
      </c>
      <c r="B439" t="s">
        <v>23809</v>
      </c>
      <c r="C439" t="s">
        <v>127</v>
      </c>
      <c r="D439" t="s">
        <v>3250</v>
      </c>
      <c r="E439" t="s">
        <v>3250</v>
      </c>
      <c r="F439" t="s">
        <v>3251</v>
      </c>
      <c r="G439" t="s">
        <v>23953</v>
      </c>
      <c r="I439" t="s">
        <v>23832</v>
      </c>
      <c r="J439" t="s">
        <v>23814</v>
      </c>
      <c r="K439" t="s">
        <v>26359</v>
      </c>
      <c r="L439" t="s">
        <v>148</v>
      </c>
      <c r="M439" t="s">
        <v>23816</v>
      </c>
      <c r="N439" t="s">
        <v>26435</v>
      </c>
      <c r="O439" t="s">
        <v>23820</v>
      </c>
      <c r="P439" t="s">
        <v>26436</v>
      </c>
      <c r="Q439" t="s">
        <v>26437</v>
      </c>
      <c r="R439" t="s">
        <v>26438</v>
      </c>
      <c r="S439" t="s">
        <v>26439</v>
      </c>
      <c r="T439" t="s">
        <v>26436</v>
      </c>
      <c r="U439" t="s">
        <v>23823</v>
      </c>
      <c r="V439">
        <v>40</v>
      </c>
      <c r="W439">
        <v>-2649647</v>
      </c>
      <c r="X439">
        <v>-49082813</v>
      </c>
      <c r="Y439">
        <v>31</v>
      </c>
      <c r="Z439" t="s">
        <v>24096</v>
      </c>
      <c r="AB439" t="s">
        <v>23825</v>
      </c>
      <c r="AC439">
        <v>5200</v>
      </c>
      <c r="AD439" t="s">
        <v>23823</v>
      </c>
      <c r="AE439" t="s">
        <v>1532</v>
      </c>
      <c r="AF439" t="s">
        <v>26440</v>
      </c>
      <c r="AG439" t="s">
        <v>26440</v>
      </c>
      <c r="AH439" t="s">
        <v>26441</v>
      </c>
      <c r="AI439" t="s">
        <v>26442</v>
      </c>
      <c r="AJ439" t="s">
        <v>2395</v>
      </c>
      <c r="AL439">
        <f>VALUE(TRIM(FO_Candidato[[#This Row],[1.21 Latitude]]))</f>
        <v>-2649647</v>
      </c>
      <c r="AM439">
        <f>FO_Candidato[[#This Row],[LATITUDE_P1]]/1000000</f>
        <v>-2.6496469999999999</v>
      </c>
      <c r="AN439">
        <f>INT(ABS(FO_Candidato[[#This Row],[LATITUDE_P2]]))</f>
        <v>2</v>
      </c>
      <c r="AO439">
        <f>INT((ABS(FO_Candidato[[#This Row],[LATITUDE_P2]])-INT(ABS(FO_Candidato[[#This Row],[LATITUDE_P2]])))*60)</f>
        <v>38</v>
      </c>
      <c r="AP439" s="73">
        <f t="shared" si="12"/>
        <v>58.73</v>
      </c>
      <c r="AQ439" t="str">
        <f>SUBSTITUTE(TEXT(FO_Candidato[[#This Row],[LATITUDE_P5]],"0,00"),",",".")</f>
        <v>58.73</v>
      </c>
      <c r="AR439" t="str">
        <f>FO_Candidato[[#This Row],[LATITUDE_P3]]&amp;"°"&amp;FO_Candidato[[#This Row],[LATITUDE_P4]]&amp;"'"&amp;FO_Candidato[[#This Row],[LATITUDE - P6]]&amp;"""S"</f>
        <v>2°38'58.73"S</v>
      </c>
      <c r="AS439">
        <f>VALUE(TRIM(FO_Candidato[[#This Row],[longitude]]))</f>
        <v>-49082813</v>
      </c>
      <c r="AT439">
        <f>FO_Candidato[[#This Row],[LONGITUDE_P1]]/1000000</f>
        <v>-49.082813000000002</v>
      </c>
      <c r="AU439">
        <f>INT(ABS(FO_Candidato[[#This Row],[LONGITUDE_P2]]))</f>
        <v>49</v>
      </c>
      <c r="AV439">
        <f>INT((ABS(FO_Candidato[[#This Row],[LONGITUDE_P2]])-INT(ABS(FO_Candidato[[#This Row],[LONGITUDE_P2]])))*60)</f>
        <v>4</v>
      </c>
      <c r="AW439" s="73">
        <f t="shared" si="13"/>
        <v>58.13</v>
      </c>
      <c r="AX439" t="str">
        <f>SUBSTITUTE(TEXT(FO_Candidato[[#This Row],[LONGITUDE_P5]],"0,00"),",",".")</f>
        <v>58.13</v>
      </c>
      <c r="AY439" t="str">
        <f>FO_Candidato[[#This Row],[LONGITUDE_P3]]&amp;"°"&amp;FO_Candidato[[#This Row],[LONGITUDE_P4]]&amp;"'"&amp;FO_Candidato[[#This Row],[LONGITUDE - P6]]&amp;"""S"</f>
        <v>49°4'58.13"S</v>
      </c>
    </row>
    <row r="440" spans="1:51" x14ac:dyDescent="0.3">
      <c r="A440" t="s">
        <v>26443</v>
      </c>
      <c r="B440" t="s">
        <v>23809</v>
      </c>
      <c r="C440" t="s">
        <v>9863</v>
      </c>
      <c r="D440" t="s">
        <v>21486</v>
      </c>
      <c r="E440" t="s">
        <v>21486</v>
      </c>
      <c r="F440" t="s">
        <v>21488</v>
      </c>
      <c r="G440" t="s">
        <v>23889</v>
      </c>
      <c r="I440" t="s">
        <v>23832</v>
      </c>
      <c r="K440" t="s">
        <v>26444</v>
      </c>
      <c r="M440" t="s">
        <v>23835</v>
      </c>
      <c r="N440" t="s">
        <v>25278</v>
      </c>
      <c r="U440" t="s">
        <v>23823</v>
      </c>
      <c r="V440">
        <v>70</v>
      </c>
      <c r="W440">
        <v>-21274054</v>
      </c>
      <c r="X440">
        <v>-42406158</v>
      </c>
      <c r="Y440">
        <v>260</v>
      </c>
      <c r="Z440" t="s">
        <v>26445</v>
      </c>
      <c r="AB440" t="s">
        <v>23825</v>
      </c>
      <c r="AD440" t="s">
        <v>1491</v>
      </c>
      <c r="AH440" t="s">
        <v>26446</v>
      </c>
      <c r="AI440" t="s">
        <v>24061</v>
      </c>
      <c r="AJ440" t="s">
        <v>2311</v>
      </c>
      <c r="AL440">
        <f>VALUE(TRIM(FO_Candidato[[#This Row],[1.21 Latitude]]))</f>
        <v>-21274054</v>
      </c>
      <c r="AM440">
        <f>FO_Candidato[[#This Row],[LATITUDE_P1]]/1000000</f>
        <v>-21.274054</v>
      </c>
      <c r="AN440">
        <f>INT(ABS(FO_Candidato[[#This Row],[LATITUDE_P2]]))</f>
        <v>21</v>
      </c>
      <c r="AO440">
        <f>INT((ABS(FO_Candidato[[#This Row],[LATITUDE_P2]])-INT(ABS(FO_Candidato[[#This Row],[LATITUDE_P2]])))*60)</f>
        <v>16</v>
      </c>
      <c r="AP440" s="73">
        <f t="shared" si="12"/>
        <v>26.59</v>
      </c>
      <c r="AQ440" t="str">
        <f>SUBSTITUTE(TEXT(FO_Candidato[[#This Row],[LATITUDE_P5]],"0,00"),",",".")</f>
        <v>26.59</v>
      </c>
      <c r="AR440" t="str">
        <f>FO_Candidato[[#This Row],[LATITUDE_P3]]&amp;"°"&amp;FO_Candidato[[#This Row],[LATITUDE_P4]]&amp;"'"&amp;FO_Candidato[[#This Row],[LATITUDE - P6]]&amp;"""S"</f>
        <v>21°16'26.59"S</v>
      </c>
      <c r="AS440">
        <f>VALUE(TRIM(FO_Candidato[[#This Row],[longitude]]))</f>
        <v>-42406158</v>
      </c>
      <c r="AT440">
        <f>FO_Candidato[[#This Row],[LONGITUDE_P1]]/1000000</f>
        <v>-42.406157999999998</v>
      </c>
      <c r="AU440">
        <f>INT(ABS(FO_Candidato[[#This Row],[LONGITUDE_P2]]))</f>
        <v>42</v>
      </c>
      <c r="AV440">
        <f>INT((ABS(FO_Candidato[[#This Row],[LONGITUDE_P2]])-INT(ABS(FO_Candidato[[#This Row],[LONGITUDE_P2]])))*60)</f>
        <v>24</v>
      </c>
      <c r="AW440" s="73">
        <f t="shared" si="13"/>
        <v>22.17</v>
      </c>
      <c r="AX440" t="str">
        <f>SUBSTITUTE(TEXT(FO_Candidato[[#This Row],[LONGITUDE_P5]],"0,00"),",",".")</f>
        <v>22.17</v>
      </c>
      <c r="AY440" t="str">
        <f>FO_Candidato[[#This Row],[LONGITUDE_P3]]&amp;"°"&amp;FO_Candidato[[#This Row],[LONGITUDE_P4]]&amp;"'"&amp;FO_Candidato[[#This Row],[LONGITUDE - P6]]&amp;"""S"</f>
        <v>42°24'22.17"S</v>
      </c>
    </row>
    <row r="441" spans="1:51" x14ac:dyDescent="0.3">
      <c r="A441" t="s">
        <v>26447</v>
      </c>
      <c r="B441" t="s">
        <v>23809</v>
      </c>
      <c r="C441" t="s">
        <v>20974</v>
      </c>
      <c r="D441" t="s">
        <v>20971</v>
      </c>
      <c r="E441" t="s">
        <v>20971</v>
      </c>
      <c r="F441" t="s">
        <v>20973</v>
      </c>
      <c r="G441" t="s">
        <v>23889</v>
      </c>
      <c r="I441" t="s">
        <v>23832</v>
      </c>
      <c r="K441" t="s">
        <v>24020</v>
      </c>
      <c r="M441" t="s">
        <v>23835</v>
      </c>
      <c r="R441" t="s">
        <v>26336</v>
      </c>
      <c r="U441" t="s">
        <v>23823</v>
      </c>
      <c r="V441">
        <v>50</v>
      </c>
      <c r="W441">
        <v>-21101342</v>
      </c>
      <c r="X441">
        <v>-51039332</v>
      </c>
      <c r="Y441">
        <v>373</v>
      </c>
      <c r="Z441" t="s">
        <v>26448</v>
      </c>
      <c r="AB441" t="s">
        <v>23825</v>
      </c>
      <c r="AD441" t="s">
        <v>1491</v>
      </c>
      <c r="AH441" t="s">
        <v>26449</v>
      </c>
      <c r="AI441" t="s">
        <v>23852</v>
      </c>
      <c r="AJ441" t="s">
        <v>26450</v>
      </c>
      <c r="AL441">
        <f>VALUE(TRIM(FO_Candidato[[#This Row],[1.21 Latitude]]))</f>
        <v>-21101342</v>
      </c>
      <c r="AM441">
        <f>FO_Candidato[[#This Row],[LATITUDE_P1]]/1000000</f>
        <v>-21.101341999999999</v>
      </c>
      <c r="AN441">
        <f>INT(ABS(FO_Candidato[[#This Row],[LATITUDE_P2]]))</f>
        <v>21</v>
      </c>
      <c r="AO441">
        <f>INT((ABS(FO_Candidato[[#This Row],[LATITUDE_P2]])-INT(ABS(FO_Candidato[[#This Row],[LATITUDE_P2]])))*60)</f>
        <v>6</v>
      </c>
      <c r="AP441" s="73">
        <f t="shared" si="12"/>
        <v>4.83</v>
      </c>
      <c r="AQ441" t="str">
        <f>SUBSTITUTE(TEXT(FO_Candidato[[#This Row],[LATITUDE_P5]],"0,00"),",",".")</f>
        <v>4.83</v>
      </c>
      <c r="AR441" t="str">
        <f>FO_Candidato[[#This Row],[LATITUDE_P3]]&amp;"°"&amp;FO_Candidato[[#This Row],[LATITUDE_P4]]&amp;"'"&amp;FO_Candidato[[#This Row],[LATITUDE - P6]]&amp;"""S"</f>
        <v>21°6'4.83"S</v>
      </c>
      <c r="AS441">
        <f>VALUE(TRIM(FO_Candidato[[#This Row],[longitude]]))</f>
        <v>-51039332</v>
      </c>
      <c r="AT441">
        <f>FO_Candidato[[#This Row],[LONGITUDE_P1]]/1000000</f>
        <v>-51.039332000000002</v>
      </c>
      <c r="AU441">
        <f>INT(ABS(FO_Candidato[[#This Row],[LONGITUDE_P2]]))</f>
        <v>51</v>
      </c>
      <c r="AV441">
        <f>INT((ABS(FO_Candidato[[#This Row],[LONGITUDE_P2]])-INT(ABS(FO_Candidato[[#This Row],[LONGITUDE_P2]])))*60)</f>
        <v>2</v>
      </c>
      <c r="AW441" s="73">
        <f t="shared" si="13"/>
        <v>21.6</v>
      </c>
      <c r="AX441" t="str">
        <f>SUBSTITUTE(TEXT(FO_Candidato[[#This Row],[LONGITUDE_P5]],"0,00"),",",".")</f>
        <v>21.60</v>
      </c>
      <c r="AY441" t="str">
        <f>FO_Candidato[[#This Row],[LONGITUDE_P3]]&amp;"°"&amp;FO_Candidato[[#This Row],[LONGITUDE_P4]]&amp;"'"&amp;FO_Candidato[[#This Row],[LONGITUDE - P6]]&amp;"""S"</f>
        <v>51°2'21.60"S</v>
      </c>
    </row>
    <row r="442" spans="1:51" x14ac:dyDescent="0.3">
      <c r="A442" t="s">
        <v>26451</v>
      </c>
      <c r="B442" t="s">
        <v>23809</v>
      </c>
      <c r="C442" t="s">
        <v>1296</v>
      </c>
      <c r="D442" t="s">
        <v>1769</v>
      </c>
      <c r="E442" t="s">
        <v>1769</v>
      </c>
      <c r="F442" t="s">
        <v>1770</v>
      </c>
      <c r="G442" t="s">
        <v>26326</v>
      </c>
      <c r="H442" t="s">
        <v>26327</v>
      </c>
      <c r="I442" t="s">
        <v>23813</v>
      </c>
      <c r="J442" t="s">
        <v>23814</v>
      </c>
      <c r="K442" t="s">
        <v>24029</v>
      </c>
      <c r="L442" t="s">
        <v>148</v>
      </c>
      <c r="M442" t="s">
        <v>23816</v>
      </c>
      <c r="N442" t="s">
        <v>26452</v>
      </c>
      <c r="O442" t="s">
        <v>26453</v>
      </c>
      <c r="P442" t="s">
        <v>26454</v>
      </c>
      <c r="Q442" t="s">
        <v>26455</v>
      </c>
      <c r="R442" t="s">
        <v>148</v>
      </c>
      <c r="S442" t="s">
        <v>148</v>
      </c>
      <c r="T442" t="s">
        <v>148</v>
      </c>
      <c r="U442" t="s">
        <v>23823</v>
      </c>
      <c r="V442">
        <v>40</v>
      </c>
      <c r="W442">
        <v>-172822</v>
      </c>
      <c r="X442">
        <v>-4889043</v>
      </c>
      <c r="Y442">
        <v>3</v>
      </c>
      <c r="Z442" t="s">
        <v>12336</v>
      </c>
      <c r="AA442" t="s">
        <v>124</v>
      </c>
      <c r="AB442" t="s">
        <v>23825</v>
      </c>
      <c r="AC442">
        <v>5000</v>
      </c>
      <c r="AD442" t="s">
        <v>23823</v>
      </c>
      <c r="AE442" t="s">
        <v>1532</v>
      </c>
      <c r="AF442" t="s">
        <v>1770</v>
      </c>
      <c r="AG442" t="s">
        <v>1769</v>
      </c>
      <c r="AH442" t="s">
        <v>26453</v>
      </c>
      <c r="AI442" t="s">
        <v>24432</v>
      </c>
      <c r="AJ442" t="s">
        <v>8127</v>
      </c>
      <c r="AK442">
        <v>68440000</v>
      </c>
      <c r="AL442">
        <f>VALUE(TRIM(FO_Candidato[[#This Row],[1.21 Latitude]]))</f>
        <v>-172822</v>
      </c>
      <c r="AM442">
        <f>FO_Candidato[[#This Row],[LATITUDE_P1]]/1000000</f>
        <v>-0.172822</v>
      </c>
      <c r="AN442">
        <f>INT(ABS(FO_Candidato[[#This Row],[LATITUDE_P2]]))</f>
        <v>0</v>
      </c>
      <c r="AO442">
        <f>INT((ABS(FO_Candidato[[#This Row],[LATITUDE_P2]])-INT(ABS(FO_Candidato[[#This Row],[LATITUDE_P2]])))*60)</f>
        <v>10</v>
      </c>
      <c r="AP442" s="73">
        <f t="shared" si="12"/>
        <v>22.16</v>
      </c>
      <c r="AQ442" t="str">
        <f>SUBSTITUTE(TEXT(FO_Candidato[[#This Row],[LATITUDE_P5]],"0,00"),",",".")</f>
        <v>22.16</v>
      </c>
      <c r="AR442" t="str">
        <f>FO_Candidato[[#This Row],[LATITUDE_P3]]&amp;"°"&amp;FO_Candidato[[#This Row],[LATITUDE_P4]]&amp;"'"&amp;FO_Candidato[[#This Row],[LATITUDE - P6]]&amp;"""S"</f>
        <v>0°10'22.16"S</v>
      </c>
      <c r="AS442">
        <f>VALUE(TRIM(FO_Candidato[[#This Row],[longitude]]))</f>
        <v>-4889043</v>
      </c>
      <c r="AT442">
        <f>FO_Candidato[[#This Row],[LONGITUDE_P1]]/1000000</f>
        <v>-4.889043</v>
      </c>
      <c r="AU442">
        <f>INT(ABS(FO_Candidato[[#This Row],[LONGITUDE_P2]]))</f>
        <v>4</v>
      </c>
      <c r="AV442">
        <f>INT((ABS(FO_Candidato[[#This Row],[LONGITUDE_P2]])-INT(ABS(FO_Candidato[[#This Row],[LONGITUDE_P2]])))*60)</f>
        <v>53</v>
      </c>
      <c r="AW442" s="73">
        <f t="shared" si="13"/>
        <v>20.55</v>
      </c>
      <c r="AX442" t="str">
        <f>SUBSTITUTE(TEXT(FO_Candidato[[#This Row],[LONGITUDE_P5]],"0,00"),",",".")</f>
        <v>20.55</v>
      </c>
      <c r="AY442" t="str">
        <f>FO_Candidato[[#This Row],[LONGITUDE_P3]]&amp;"°"&amp;FO_Candidato[[#This Row],[LONGITUDE_P4]]&amp;"'"&amp;FO_Candidato[[#This Row],[LONGITUDE - P6]]&amp;"""S"</f>
        <v>4°53'20.55"S</v>
      </c>
    </row>
    <row r="443" spans="1:51" x14ac:dyDescent="0.3">
      <c r="A443" t="s">
        <v>26456</v>
      </c>
      <c r="B443" t="s">
        <v>23809</v>
      </c>
      <c r="C443" t="s">
        <v>20974</v>
      </c>
      <c r="D443" t="s">
        <v>21123</v>
      </c>
      <c r="E443" t="s">
        <v>21123</v>
      </c>
      <c r="F443" t="s">
        <v>21125</v>
      </c>
      <c r="G443" t="s">
        <v>23889</v>
      </c>
      <c r="I443" t="s">
        <v>23832</v>
      </c>
      <c r="K443" t="s">
        <v>24020</v>
      </c>
      <c r="M443" t="s">
        <v>23835</v>
      </c>
      <c r="N443" t="s">
        <v>26336</v>
      </c>
      <c r="U443" t="s">
        <v>23823</v>
      </c>
      <c r="V443">
        <v>50</v>
      </c>
      <c r="W443">
        <v>-20793265</v>
      </c>
      <c r="X443">
        <v>-51570833</v>
      </c>
      <c r="Y443">
        <v>373</v>
      </c>
      <c r="Z443" t="s">
        <v>26457</v>
      </c>
      <c r="AB443" t="s">
        <v>23825</v>
      </c>
      <c r="AD443" t="s">
        <v>1491</v>
      </c>
      <c r="AH443" t="s">
        <v>26458</v>
      </c>
      <c r="AI443" t="s">
        <v>23852</v>
      </c>
      <c r="AJ443" t="s">
        <v>26459</v>
      </c>
      <c r="AL443">
        <f>VALUE(TRIM(FO_Candidato[[#This Row],[1.21 Latitude]]))</f>
        <v>-20793265</v>
      </c>
      <c r="AM443">
        <f>FO_Candidato[[#This Row],[LATITUDE_P1]]/1000000</f>
        <v>-20.793265000000002</v>
      </c>
      <c r="AN443">
        <f>INT(ABS(FO_Candidato[[#This Row],[LATITUDE_P2]]))</f>
        <v>20</v>
      </c>
      <c r="AO443">
        <f>INT((ABS(FO_Candidato[[#This Row],[LATITUDE_P2]])-INT(ABS(FO_Candidato[[#This Row],[LATITUDE_P2]])))*60)</f>
        <v>47</v>
      </c>
      <c r="AP443" s="73">
        <f t="shared" si="12"/>
        <v>35.75</v>
      </c>
      <c r="AQ443" t="str">
        <f>SUBSTITUTE(TEXT(FO_Candidato[[#This Row],[LATITUDE_P5]],"0,00"),",",".")</f>
        <v>35.75</v>
      </c>
      <c r="AR443" t="str">
        <f>FO_Candidato[[#This Row],[LATITUDE_P3]]&amp;"°"&amp;FO_Candidato[[#This Row],[LATITUDE_P4]]&amp;"'"&amp;FO_Candidato[[#This Row],[LATITUDE - P6]]&amp;"""S"</f>
        <v>20°47'35.75"S</v>
      </c>
      <c r="AS443">
        <f>VALUE(TRIM(FO_Candidato[[#This Row],[longitude]]))</f>
        <v>-51570833</v>
      </c>
      <c r="AT443">
        <f>FO_Candidato[[#This Row],[LONGITUDE_P1]]/1000000</f>
        <v>-51.570833</v>
      </c>
      <c r="AU443">
        <f>INT(ABS(FO_Candidato[[#This Row],[LONGITUDE_P2]]))</f>
        <v>51</v>
      </c>
      <c r="AV443">
        <f>INT((ABS(FO_Candidato[[#This Row],[LONGITUDE_P2]])-INT(ABS(FO_Candidato[[#This Row],[LONGITUDE_P2]])))*60)</f>
        <v>34</v>
      </c>
      <c r="AW443" s="73">
        <f t="shared" si="13"/>
        <v>15</v>
      </c>
      <c r="AX443" t="str">
        <f>SUBSTITUTE(TEXT(FO_Candidato[[#This Row],[LONGITUDE_P5]],"0,00"),",",".")</f>
        <v>15.00</v>
      </c>
      <c r="AY443" t="str">
        <f>FO_Candidato[[#This Row],[LONGITUDE_P3]]&amp;"°"&amp;FO_Candidato[[#This Row],[LONGITUDE_P4]]&amp;"'"&amp;FO_Candidato[[#This Row],[LONGITUDE - P6]]&amp;"""S"</f>
        <v>51°34'15.00"S</v>
      </c>
    </row>
    <row r="444" spans="1:51" x14ac:dyDescent="0.3">
      <c r="A444" t="s">
        <v>26460</v>
      </c>
      <c r="B444" t="s">
        <v>23809</v>
      </c>
      <c r="C444" t="s">
        <v>371</v>
      </c>
      <c r="D444" t="s">
        <v>7506</v>
      </c>
      <c r="E444" t="s">
        <v>7506</v>
      </c>
      <c r="F444" t="s">
        <v>7507</v>
      </c>
      <c r="G444" t="s">
        <v>23880</v>
      </c>
      <c r="I444" t="s">
        <v>23813</v>
      </c>
      <c r="J444" t="s">
        <v>23814</v>
      </c>
      <c r="K444" t="s">
        <v>24642</v>
      </c>
      <c r="L444" t="s">
        <v>26461</v>
      </c>
      <c r="M444" t="s">
        <v>23835</v>
      </c>
      <c r="N444" t="s">
        <v>26461</v>
      </c>
      <c r="Q444" t="s">
        <v>26462</v>
      </c>
      <c r="R444" t="s">
        <v>26463</v>
      </c>
      <c r="S444" t="s">
        <v>26464</v>
      </c>
      <c r="T444" t="s">
        <v>26465</v>
      </c>
      <c r="U444" t="s">
        <v>1491</v>
      </c>
      <c r="V444">
        <v>45</v>
      </c>
      <c r="W444">
        <v>-23691658</v>
      </c>
      <c r="X444">
        <v>-46626577</v>
      </c>
      <c r="Y444">
        <v>818</v>
      </c>
      <c r="AB444" t="s">
        <v>23825</v>
      </c>
      <c r="AC444">
        <v>8000</v>
      </c>
      <c r="AD444" t="s">
        <v>23823</v>
      </c>
      <c r="AE444" t="s">
        <v>23823</v>
      </c>
      <c r="AF444" t="s">
        <v>7507</v>
      </c>
      <c r="AG444" t="s">
        <v>7506</v>
      </c>
      <c r="AH444" t="s">
        <v>26466</v>
      </c>
      <c r="AI444" t="s">
        <v>23852</v>
      </c>
      <c r="AJ444" t="s">
        <v>26467</v>
      </c>
      <c r="AL444">
        <f>VALUE(TRIM(FO_Candidato[[#This Row],[1.21 Latitude]]))</f>
        <v>-23691658</v>
      </c>
      <c r="AM444">
        <f>FO_Candidato[[#This Row],[LATITUDE_P1]]/1000000</f>
        <v>-23.691658</v>
      </c>
      <c r="AN444">
        <f>INT(ABS(FO_Candidato[[#This Row],[LATITUDE_P2]]))</f>
        <v>23</v>
      </c>
      <c r="AO444">
        <f>INT((ABS(FO_Candidato[[#This Row],[LATITUDE_P2]])-INT(ABS(FO_Candidato[[#This Row],[LATITUDE_P2]])))*60)</f>
        <v>41</v>
      </c>
      <c r="AP444" s="73">
        <f t="shared" si="12"/>
        <v>29.97</v>
      </c>
      <c r="AQ444" t="str">
        <f>SUBSTITUTE(TEXT(FO_Candidato[[#This Row],[LATITUDE_P5]],"0,00"),",",".")</f>
        <v>29.97</v>
      </c>
      <c r="AR444" t="str">
        <f>FO_Candidato[[#This Row],[LATITUDE_P3]]&amp;"°"&amp;FO_Candidato[[#This Row],[LATITUDE_P4]]&amp;"'"&amp;FO_Candidato[[#This Row],[LATITUDE - P6]]&amp;"""S"</f>
        <v>23°41'29.97"S</v>
      </c>
      <c r="AS444">
        <f>VALUE(TRIM(FO_Candidato[[#This Row],[longitude]]))</f>
        <v>-46626577</v>
      </c>
      <c r="AT444">
        <f>FO_Candidato[[#This Row],[LONGITUDE_P1]]/1000000</f>
        <v>-46.626576999999997</v>
      </c>
      <c r="AU444">
        <f>INT(ABS(FO_Candidato[[#This Row],[LONGITUDE_P2]]))</f>
        <v>46</v>
      </c>
      <c r="AV444">
        <f>INT((ABS(FO_Candidato[[#This Row],[LONGITUDE_P2]])-INT(ABS(FO_Candidato[[#This Row],[LONGITUDE_P2]])))*60)</f>
        <v>37</v>
      </c>
      <c r="AW444" s="73">
        <f t="shared" si="13"/>
        <v>35.68</v>
      </c>
      <c r="AX444" t="str">
        <f>SUBSTITUTE(TEXT(FO_Candidato[[#This Row],[LONGITUDE_P5]],"0,00"),",",".")</f>
        <v>35.68</v>
      </c>
      <c r="AY444" t="str">
        <f>FO_Candidato[[#This Row],[LONGITUDE_P3]]&amp;"°"&amp;FO_Candidato[[#This Row],[LONGITUDE_P4]]&amp;"'"&amp;FO_Candidato[[#This Row],[LONGITUDE - P6]]&amp;"""S"</f>
        <v>46°37'35.68"S</v>
      </c>
    </row>
    <row r="445" spans="1:51" x14ac:dyDescent="0.3">
      <c r="A445" t="s">
        <v>26468</v>
      </c>
      <c r="B445" t="s">
        <v>23809</v>
      </c>
      <c r="C445" t="s">
        <v>419</v>
      </c>
      <c r="D445" t="s">
        <v>22636</v>
      </c>
      <c r="E445" t="s">
        <v>22636</v>
      </c>
      <c r="F445" t="s">
        <v>22638</v>
      </c>
      <c r="G445" t="s">
        <v>23880</v>
      </c>
      <c r="I445" t="s">
        <v>23832</v>
      </c>
      <c r="J445" t="s">
        <v>23814</v>
      </c>
      <c r="K445" t="s">
        <v>23943</v>
      </c>
      <c r="M445" t="s">
        <v>23835</v>
      </c>
      <c r="N445" t="s">
        <v>26469</v>
      </c>
      <c r="P445" t="s">
        <v>26470</v>
      </c>
      <c r="Q445" t="s">
        <v>25911</v>
      </c>
      <c r="R445" t="s">
        <v>25912</v>
      </c>
      <c r="T445" t="s">
        <v>26471</v>
      </c>
      <c r="U445" t="s">
        <v>23823</v>
      </c>
      <c r="V445">
        <v>70</v>
      </c>
      <c r="W445">
        <v>-20819663</v>
      </c>
      <c r="X445">
        <v>-47658746</v>
      </c>
      <c r="Y445">
        <v>860</v>
      </c>
      <c r="AB445" t="s">
        <v>23825</v>
      </c>
      <c r="AC445">
        <v>0</v>
      </c>
      <c r="AD445" t="s">
        <v>23823</v>
      </c>
      <c r="AE445" t="s">
        <v>23823</v>
      </c>
      <c r="AF445" t="s">
        <v>22636</v>
      </c>
      <c r="AG445" t="s">
        <v>22638</v>
      </c>
      <c r="AH445" t="s">
        <v>26472</v>
      </c>
      <c r="AI445" t="s">
        <v>23852</v>
      </c>
      <c r="AJ445" t="s">
        <v>7471</v>
      </c>
      <c r="AL445">
        <f>VALUE(TRIM(FO_Candidato[[#This Row],[1.21 Latitude]]))</f>
        <v>-20819663</v>
      </c>
      <c r="AM445">
        <f>FO_Candidato[[#This Row],[LATITUDE_P1]]/1000000</f>
        <v>-20.819662999999998</v>
      </c>
      <c r="AN445">
        <f>INT(ABS(FO_Candidato[[#This Row],[LATITUDE_P2]]))</f>
        <v>20</v>
      </c>
      <c r="AO445">
        <f>INT((ABS(FO_Candidato[[#This Row],[LATITUDE_P2]])-INT(ABS(FO_Candidato[[#This Row],[LATITUDE_P2]])))*60)</f>
        <v>49</v>
      </c>
      <c r="AP445" s="73">
        <f t="shared" si="12"/>
        <v>10.79</v>
      </c>
      <c r="AQ445" t="str">
        <f>SUBSTITUTE(TEXT(FO_Candidato[[#This Row],[LATITUDE_P5]],"0,00"),",",".")</f>
        <v>10.79</v>
      </c>
      <c r="AR445" t="str">
        <f>FO_Candidato[[#This Row],[LATITUDE_P3]]&amp;"°"&amp;FO_Candidato[[#This Row],[LATITUDE_P4]]&amp;"'"&amp;FO_Candidato[[#This Row],[LATITUDE - P6]]&amp;"""S"</f>
        <v>20°49'10.79"S</v>
      </c>
      <c r="AS445">
        <f>VALUE(TRIM(FO_Candidato[[#This Row],[longitude]]))</f>
        <v>-47658746</v>
      </c>
      <c r="AT445">
        <f>FO_Candidato[[#This Row],[LONGITUDE_P1]]/1000000</f>
        <v>-47.658746000000001</v>
      </c>
      <c r="AU445">
        <f>INT(ABS(FO_Candidato[[#This Row],[LONGITUDE_P2]]))</f>
        <v>47</v>
      </c>
      <c r="AV445">
        <f>INT((ABS(FO_Candidato[[#This Row],[LONGITUDE_P2]])-INT(ABS(FO_Candidato[[#This Row],[LONGITUDE_P2]])))*60)</f>
        <v>39</v>
      </c>
      <c r="AW445" s="73">
        <f t="shared" si="13"/>
        <v>31.49</v>
      </c>
      <c r="AX445" t="str">
        <f>SUBSTITUTE(TEXT(FO_Candidato[[#This Row],[LONGITUDE_P5]],"0,00"),",",".")</f>
        <v>31.49</v>
      </c>
      <c r="AY445" t="str">
        <f>FO_Candidato[[#This Row],[LONGITUDE_P3]]&amp;"°"&amp;FO_Candidato[[#This Row],[LONGITUDE_P4]]&amp;"'"&amp;FO_Candidato[[#This Row],[LONGITUDE - P6]]&amp;"""S"</f>
        <v>47°39'31.49"S</v>
      </c>
    </row>
    <row r="446" spans="1:51" x14ac:dyDescent="0.3">
      <c r="A446" t="s">
        <v>26473</v>
      </c>
      <c r="B446" t="s">
        <v>23809</v>
      </c>
      <c r="C446" t="s">
        <v>127</v>
      </c>
      <c r="D446" t="s">
        <v>20689</v>
      </c>
      <c r="E446" t="s">
        <v>20689</v>
      </c>
      <c r="F446" t="s">
        <v>20691</v>
      </c>
      <c r="G446" t="s">
        <v>23846</v>
      </c>
      <c r="I446" t="s">
        <v>23832</v>
      </c>
      <c r="J446" t="s">
        <v>23814</v>
      </c>
      <c r="K446" t="s">
        <v>26474</v>
      </c>
      <c r="L446" t="s">
        <v>26475</v>
      </c>
      <c r="M446" t="s">
        <v>23835</v>
      </c>
      <c r="N446" t="s">
        <v>26475</v>
      </c>
      <c r="O446" t="s">
        <v>26476</v>
      </c>
      <c r="P446" t="s">
        <v>26477</v>
      </c>
      <c r="Q446" t="s">
        <v>148</v>
      </c>
      <c r="R446" t="s">
        <v>26478</v>
      </c>
      <c r="S446" t="s">
        <v>26476</v>
      </c>
      <c r="T446" t="s">
        <v>26477</v>
      </c>
      <c r="U446" t="s">
        <v>1491</v>
      </c>
      <c r="V446">
        <v>186</v>
      </c>
      <c r="W446">
        <v>-2295337</v>
      </c>
      <c r="X446">
        <v>-4308339</v>
      </c>
      <c r="Y446">
        <v>10</v>
      </c>
      <c r="Z446" t="s">
        <v>23824</v>
      </c>
      <c r="AB446" t="s">
        <v>23825</v>
      </c>
      <c r="AD446" t="s">
        <v>23823</v>
      </c>
      <c r="AE446" t="s">
        <v>1532</v>
      </c>
      <c r="AF446" t="s">
        <v>20689</v>
      </c>
      <c r="AG446" t="s">
        <v>20691</v>
      </c>
      <c r="AH446" t="s">
        <v>26476</v>
      </c>
      <c r="AI446" t="s">
        <v>23968</v>
      </c>
      <c r="AJ446" t="s">
        <v>26479</v>
      </c>
      <c r="AL446">
        <f>VALUE(TRIM(FO_Candidato[[#This Row],[1.21 Latitude]]))</f>
        <v>-2295337</v>
      </c>
      <c r="AM446">
        <f>FO_Candidato[[#This Row],[LATITUDE_P1]]/1000000</f>
        <v>-2.295337</v>
      </c>
      <c r="AN446">
        <f>INT(ABS(FO_Candidato[[#This Row],[LATITUDE_P2]]))</f>
        <v>2</v>
      </c>
      <c r="AO446">
        <f>INT((ABS(FO_Candidato[[#This Row],[LATITUDE_P2]])-INT(ABS(FO_Candidato[[#This Row],[LATITUDE_P2]])))*60)</f>
        <v>17</v>
      </c>
      <c r="AP446" s="73">
        <f t="shared" si="12"/>
        <v>43.21</v>
      </c>
      <c r="AQ446" t="str">
        <f>SUBSTITUTE(TEXT(FO_Candidato[[#This Row],[LATITUDE_P5]],"0,00"),",",".")</f>
        <v>43.21</v>
      </c>
      <c r="AR446" t="str">
        <f>FO_Candidato[[#This Row],[LATITUDE_P3]]&amp;"°"&amp;FO_Candidato[[#This Row],[LATITUDE_P4]]&amp;"'"&amp;FO_Candidato[[#This Row],[LATITUDE - P6]]&amp;"""S"</f>
        <v>2°17'43.21"S</v>
      </c>
      <c r="AS446">
        <f>VALUE(TRIM(FO_Candidato[[#This Row],[longitude]]))</f>
        <v>-4308339</v>
      </c>
      <c r="AT446">
        <f>FO_Candidato[[#This Row],[LONGITUDE_P1]]/1000000</f>
        <v>-4.3083390000000001</v>
      </c>
      <c r="AU446">
        <f>INT(ABS(FO_Candidato[[#This Row],[LONGITUDE_P2]]))</f>
        <v>4</v>
      </c>
      <c r="AV446">
        <f>INT((ABS(FO_Candidato[[#This Row],[LONGITUDE_P2]])-INT(ABS(FO_Candidato[[#This Row],[LONGITUDE_P2]])))*60)</f>
        <v>18</v>
      </c>
      <c r="AW446" s="73">
        <f t="shared" si="13"/>
        <v>30.02</v>
      </c>
      <c r="AX446" t="str">
        <f>SUBSTITUTE(TEXT(FO_Candidato[[#This Row],[LONGITUDE_P5]],"0,00"),",",".")</f>
        <v>30.02</v>
      </c>
      <c r="AY446" t="str">
        <f>FO_Candidato[[#This Row],[LONGITUDE_P3]]&amp;"°"&amp;FO_Candidato[[#This Row],[LONGITUDE_P4]]&amp;"'"&amp;FO_Candidato[[#This Row],[LONGITUDE - P6]]&amp;"""S"</f>
        <v>4°18'30.02"S</v>
      </c>
    </row>
    <row r="447" spans="1:51" x14ac:dyDescent="0.3">
      <c r="A447" t="s">
        <v>26480</v>
      </c>
      <c r="B447" t="s">
        <v>23809</v>
      </c>
      <c r="C447" t="s">
        <v>20974</v>
      </c>
      <c r="D447" t="s">
        <v>21133</v>
      </c>
      <c r="E447" t="s">
        <v>21133</v>
      </c>
      <c r="F447" t="s">
        <v>21135</v>
      </c>
      <c r="G447" t="s">
        <v>23889</v>
      </c>
      <c r="I447" t="s">
        <v>23832</v>
      </c>
      <c r="K447" t="s">
        <v>24020</v>
      </c>
      <c r="M447" t="s">
        <v>23835</v>
      </c>
      <c r="N447" t="s">
        <v>26336</v>
      </c>
      <c r="U447" t="s">
        <v>23823</v>
      </c>
      <c r="V447">
        <v>50</v>
      </c>
      <c r="W447">
        <v>-2098369</v>
      </c>
      <c r="X447">
        <v>-51224562</v>
      </c>
      <c r="Y447">
        <v>482</v>
      </c>
      <c r="Z447" t="s">
        <v>26481</v>
      </c>
      <c r="AB447" t="s">
        <v>23825</v>
      </c>
      <c r="AD447" t="s">
        <v>1491</v>
      </c>
      <c r="AH447" t="s">
        <v>26482</v>
      </c>
      <c r="AI447" t="s">
        <v>23852</v>
      </c>
      <c r="AJ447" t="s">
        <v>26483</v>
      </c>
      <c r="AK447">
        <v>16980000</v>
      </c>
      <c r="AL447">
        <f>VALUE(TRIM(FO_Candidato[[#This Row],[1.21 Latitude]]))</f>
        <v>-2098369</v>
      </c>
      <c r="AM447">
        <f>FO_Candidato[[#This Row],[LATITUDE_P1]]/1000000</f>
        <v>-2.0983689999999999</v>
      </c>
      <c r="AN447">
        <f>INT(ABS(FO_Candidato[[#This Row],[LATITUDE_P2]]))</f>
        <v>2</v>
      </c>
      <c r="AO447">
        <f>INT((ABS(FO_Candidato[[#This Row],[LATITUDE_P2]])-INT(ABS(FO_Candidato[[#This Row],[LATITUDE_P2]])))*60)</f>
        <v>5</v>
      </c>
      <c r="AP447" s="73">
        <f t="shared" si="12"/>
        <v>54.13</v>
      </c>
      <c r="AQ447" t="str">
        <f>SUBSTITUTE(TEXT(FO_Candidato[[#This Row],[LATITUDE_P5]],"0,00"),",",".")</f>
        <v>54.13</v>
      </c>
      <c r="AR447" t="str">
        <f>FO_Candidato[[#This Row],[LATITUDE_P3]]&amp;"°"&amp;FO_Candidato[[#This Row],[LATITUDE_P4]]&amp;"'"&amp;FO_Candidato[[#This Row],[LATITUDE - P6]]&amp;"""S"</f>
        <v>2°5'54.13"S</v>
      </c>
      <c r="AS447">
        <f>VALUE(TRIM(FO_Candidato[[#This Row],[longitude]]))</f>
        <v>-51224562</v>
      </c>
      <c r="AT447">
        <f>FO_Candidato[[#This Row],[LONGITUDE_P1]]/1000000</f>
        <v>-51.224561999999999</v>
      </c>
      <c r="AU447">
        <f>INT(ABS(FO_Candidato[[#This Row],[LONGITUDE_P2]]))</f>
        <v>51</v>
      </c>
      <c r="AV447">
        <f>INT((ABS(FO_Candidato[[#This Row],[LONGITUDE_P2]])-INT(ABS(FO_Candidato[[#This Row],[LONGITUDE_P2]])))*60)</f>
        <v>13</v>
      </c>
      <c r="AW447" s="73">
        <f t="shared" si="13"/>
        <v>28.42</v>
      </c>
      <c r="AX447" t="str">
        <f>SUBSTITUTE(TEXT(FO_Candidato[[#This Row],[LONGITUDE_P5]],"0,00"),",",".")</f>
        <v>28.42</v>
      </c>
      <c r="AY447" t="str">
        <f>FO_Candidato[[#This Row],[LONGITUDE_P3]]&amp;"°"&amp;FO_Candidato[[#This Row],[LONGITUDE_P4]]&amp;"'"&amp;FO_Candidato[[#This Row],[LONGITUDE - P6]]&amp;"""S"</f>
        <v>51°13'28.42"S</v>
      </c>
    </row>
    <row r="448" spans="1:51" x14ac:dyDescent="0.3">
      <c r="A448" t="s">
        <v>26484</v>
      </c>
      <c r="B448" t="s">
        <v>23809</v>
      </c>
      <c r="C448" t="s">
        <v>20974</v>
      </c>
      <c r="D448" t="s">
        <v>21173</v>
      </c>
      <c r="E448" t="s">
        <v>21173</v>
      </c>
      <c r="F448" t="s">
        <v>21175</v>
      </c>
      <c r="G448" t="s">
        <v>23889</v>
      </c>
      <c r="I448" t="s">
        <v>23832</v>
      </c>
      <c r="K448" t="s">
        <v>26485</v>
      </c>
      <c r="M448" t="s">
        <v>23835</v>
      </c>
      <c r="R448" t="s">
        <v>26336</v>
      </c>
      <c r="U448" t="s">
        <v>1491</v>
      </c>
      <c r="V448">
        <v>60</v>
      </c>
      <c r="W448">
        <v>-20941464</v>
      </c>
      <c r="X448">
        <v>-51292201</v>
      </c>
      <c r="Y448">
        <v>417</v>
      </c>
      <c r="Z448" t="s">
        <v>26486</v>
      </c>
      <c r="AB448" t="s">
        <v>23825</v>
      </c>
      <c r="AD448" t="s">
        <v>1491</v>
      </c>
      <c r="AH448" t="s">
        <v>26487</v>
      </c>
      <c r="AI448" t="s">
        <v>23852</v>
      </c>
      <c r="AJ448" t="s">
        <v>26488</v>
      </c>
      <c r="AL448">
        <f>VALUE(TRIM(FO_Candidato[[#This Row],[1.21 Latitude]]))</f>
        <v>-20941464</v>
      </c>
      <c r="AM448">
        <f>FO_Candidato[[#This Row],[LATITUDE_P1]]/1000000</f>
        <v>-20.941464</v>
      </c>
      <c r="AN448">
        <f>INT(ABS(FO_Candidato[[#This Row],[LATITUDE_P2]]))</f>
        <v>20</v>
      </c>
      <c r="AO448">
        <f>INT((ABS(FO_Candidato[[#This Row],[LATITUDE_P2]])-INT(ABS(FO_Candidato[[#This Row],[LATITUDE_P2]])))*60)</f>
        <v>56</v>
      </c>
      <c r="AP448" s="73">
        <f t="shared" si="12"/>
        <v>29.27</v>
      </c>
      <c r="AQ448" t="str">
        <f>SUBSTITUTE(TEXT(FO_Candidato[[#This Row],[LATITUDE_P5]],"0,00"),",",".")</f>
        <v>29.27</v>
      </c>
      <c r="AR448" t="str">
        <f>FO_Candidato[[#This Row],[LATITUDE_P3]]&amp;"°"&amp;FO_Candidato[[#This Row],[LATITUDE_P4]]&amp;"'"&amp;FO_Candidato[[#This Row],[LATITUDE - P6]]&amp;"""S"</f>
        <v>20°56'29.27"S</v>
      </c>
      <c r="AS448">
        <f>VALUE(TRIM(FO_Candidato[[#This Row],[longitude]]))</f>
        <v>-51292201</v>
      </c>
      <c r="AT448">
        <f>FO_Candidato[[#This Row],[LONGITUDE_P1]]/1000000</f>
        <v>-51.292200999999999</v>
      </c>
      <c r="AU448">
        <f>INT(ABS(FO_Candidato[[#This Row],[LONGITUDE_P2]]))</f>
        <v>51</v>
      </c>
      <c r="AV448">
        <f>INT((ABS(FO_Candidato[[#This Row],[LONGITUDE_P2]])-INT(ABS(FO_Candidato[[#This Row],[LONGITUDE_P2]])))*60)</f>
        <v>17</v>
      </c>
      <c r="AW448" s="73">
        <f t="shared" si="13"/>
        <v>31.92</v>
      </c>
      <c r="AX448" t="str">
        <f>SUBSTITUTE(TEXT(FO_Candidato[[#This Row],[LONGITUDE_P5]],"0,00"),",",".")</f>
        <v>31.92</v>
      </c>
      <c r="AY448" t="str">
        <f>FO_Candidato[[#This Row],[LONGITUDE_P3]]&amp;"°"&amp;FO_Candidato[[#This Row],[LONGITUDE_P4]]&amp;"'"&amp;FO_Candidato[[#This Row],[LONGITUDE - P6]]&amp;"""S"</f>
        <v>51°17'31.92"S</v>
      </c>
    </row>
    <row r="449" spans="1:51" x14ac:dyDescent="0.3">
      <c r="A449" t="s">
        <v>26489</v>
      </c>
      <c r="B449" t="s">
        <v>23809</v>
      </c>
      <c r="C449" t="s">
        <v>371</v>
      </c>
      <c r="D449" t="s">
        <v>1641</v>
      </c>
      <c r="E449" t="s">
        <v>1641</v>
      </c>
      <c r="F449" t="s">
        <v>1642</v>
      </c>
      <c r="G449" t="s">
        <v>26326</v>
      </c>
      <c r="H449" t="s">
        <v>26327</v>
      </c>
      <c r="I449" t="s">
        <v>23813</v>
      </c>
      <c r="J449" t="s">
        <v>23814</v>
      </c>
      <c r="K449" t="s">
        <v>26490</v>
      </c>
      <c r="L449" t="s">
        <v>148</v>
      </c>
      <c r="M449" t="s">
        <v>23816</v>
      </c>
      <c r="N449" t="s">
        <v>26491</v>
      </c>
      <c r="O449" t="s">
        <v>26492</v>
      </c>
      <c r="P449" t="s">
        <v>26493</v>
      </c>
      <c r="Q449" t="s">
        <v>26494</v>
      </c>
      <c r="R449" t="s">
        <v>148</v>
      </c>
      <c r="S449" t="s">
        <v>148</v>
      </c>
      <c r="T449" t="s">
        <v>148</v>
      </c>
      <c r="U449" t="s">
        <v>23823</v>
      </c>
      <c r="V449">
        <v>30</v>
      </c>
      <c r="W449">
        <v>-30506</v>
      </c>
      <c r="X449">
        <v>-5996092</v>
      </c>
      <c r="Y449">
        <v>60</v>
      </c>
      <c r="Z449" t="s">
        <v>12336</v>
      </c>
      <c r="AA449" t="s">
        <v>107</v>
      </c>
      <c r="AB449" t="s">
        <v>23825</v>
      </c>
      <c r="AC449">
        <v>4500</v>
      </c>
      <c r="AD449" t="s">
        <v>23823</v>
      </c>
      <c r="AE449" t="s">
        <v>1532</v>
      </c>
      <c r="AF449" t="s">
        <v>1642</v>
      </c>
      <c r="AG449" t="s">
        <v>1641</v>
      </c>
      <c r="AH449" t="s">
        <v>26495</v>
      </c>
      <c r="AI449" t="s">
        <v>24432</v>
      </c>
      <c r="AJ449" t="s">
        <v>8127</v>
      </c>
      <c r="AK449">
        <v>69098165</v>
      </c>
      <c r="AL449">
        <f>VALUE(TRIM(FO_Candidato[[#This Row],[1.21 Latitude]]))</f>
        <v>-30506</v>
      </c>
      <c r="AM449">
        <f>FO_Candidato[[#This Row],[LATITUDE_P1]]/1000000</f>
        <v>-3.0505999999999998E-2</v>
      </c>
      <c r="AN449">
        <f>INT(ABS(FO_Candidato[[#This Row],[LATITUDE_P2]]))</f>
        <v>0</v>
      </c>
      <c r="AO449">
        <f>INT((ABS(FO_Candidato[[#This Row],[LATITUDE_P2]])-INT(ABS(FO_Candidato[[#This Row],[LATITUDE_P2]])))*60)</f>
        <v>1</v>
      </c>
      <c r="AP449" s="73">
        <f t="shared" si="12"/>
        <v>49.82</v>
      </c>
      <c r="AQ449" t="str">
        <f>SUBSTITUTE(TEXT(FO_Candidato[[#This Row],[LATITUDE_P5]],"0,00"),",",".")</f>
        <v>49.82</v>
      </c>
      <c r="AR449" t="str">
        <f>FO_Candidato[[#This Row],[LATITUDE_P3]]&amp;"°"&amp;FO_Candidato[[#This Row],[LATITUDE_P4]]&amp;"'"&amp;FO_Candidato[[#This Row],[LATITUDE - P6]]&amp;"""S"</f>
        <v>0°1'49.82"S</v>
      </c>
      <c r="AS449">
        <f>VALUE(TRIM(FO_Candidato[[#This Row],[longitude]]))</f>
        <v>-5996092</v>
      </c>
      <c r="AT449">
        <f>FO_Candidato[[#This Row],[LONGITUDE_P1]]/1000000</f>
        <v>-5.996092</v>
      </c>
      <c r="AU449">
        <f>INT(ABS(FO_Candidato[[#This Row],[LONGITUDE_P2]]))</f>
        <v>5</v>
      </c>
      <c r="AV449">
        <f>INT((ABS(FO_Candidato[[#This Row],[LONGITUDE_P2]])-INT(ABS(FO_Candidato[[#This Row],[LONGITUDE_P2]])))*60)</f>
        <v>59</v>
      </c>
      <c r="AW449" s="73">
        <f t="shared" si="13"/>
        <v>45.93</v>
      </c>
      <c r="AX449" t="str">
        <f>SUBSTITUTE(TEXT(FO_Candidato[[#This Row],[LONGITUDE_P5]],"0,00"),",",".")</f>
        <v>45.93</v>
      </c>
      <c r="AY449" t="str">
        <f>FO_Candidato[[#This Row],[LONGITUDE_P3]]&amp;"°"&amp;FO_Candidato[[#This Row],[LONGITUDE_P4]]&amp;"'"&amp;FO_Candidato[[#This Row],[LONGITUDE - P6]]&amp;"""S"</f>
        <v>5°59'45.93"S</v>
      </c>
    </row>
    <row r="450" spans="1:51" x14ac:dyDescent="0.3">
      <c r="A450" t="s">
        <v>26496</v>
      </c>
      <c r="B450" t="s">
        <v>23809</v>
      </c>
      <c r="C450" t="s">
        <v>371</v>
      </c>
      <c r="D450" t="s">
        <v>22861</v>
      </c>
      <c r="E450" t="s">
        <v>22861</v>
      </c>
      <c r="F450" t="s">
        <v>22863</v>
      </c>
      <c r="G450" t="s">
        <v>26326</v>
      </c>
      <c r="H450" t="s">
        <v>26327</v>
      </c>
      <c r="I450" t="s">
        <v>23813</v>
      </c>
      <c r="J450" t="s">
        <v>23814</v>
      </c>
      <c r="K450" t="s">
        <v>26497</v>
      </c>
      <c r="L450" t="s">
        <v>148</v>
      </c>
      <c r="M450" t="s">
        <v>23816</v>
      </c>
      <c r="N450" t="s">
        <v>26498</v>
      </c>
      <c r="O450" t="s">
        <v>26499</v>
      </c>
      <c r="P450" t="s">
        <v>26500</v>
      </c>
      <c r="Q450" t="s">
        <v>26501</v>
      </c>
      <c r="R450" t="s">
        <v>148</v>
      </c>
      <c r="S450" t="s">
        <v>148</v>
      </c>
      <c r="T450" t="s">
        <v>148</v>
      </c>
      <c r="U450" t="s">
        <v>23823</v>
      </c>
      <c r="V450">
        <v>40</v>
      </c>
      <c r="W450">
        <v>-1066969</v>
      </c>
      <c r="X450">
        <v>-46798777</v>
      </c>
      <c r="Y450">
        <v>38</v>
      </c>
      <c r="Z450" t="s">
        <v>12336</v>
      </c>
      <c r="AA450" t="s">
        <v>213</v>
      </c>
      <c r="AB450" t="s">
        <v>23825</v>
      </c>
      <c r="AC450">
        <v>3000</v>
      </c>
      <c r="AD450" t="s">
        <v>23823</v>
      </c>
      <c r="AE450" t="s">
        <v>23823</v>
      </c>
      <c r="AF450" t="s">
        <v>22863</v>
      </c>
      <c r="AG450" t="s">
        <v>22861</v>
      </c>
      <c r="AH450" t="s">
        <v>26502</v>
      </c>
      <c r="AI450" t="s">
        <v>23875</v>
      </c>
      <c r="AJ450" t="s">
        <v>26503</v>
      </c>
      <c r="AK450">
        <v>68600000</v>
      </c>
      <c r="AL450">
        <f>VALUE(TRIM(FO_Candidato[[#This Row],[1.21 Latitude]]))</f>
        <v>-1066969</v>
      </c>
      <c r="AM450">
        <f>FO_Candidato[[#This Row],[LATITUDE_P1]]/1000000</f>
        <v>-1.0669690000000001</v>
      </c>
      <c r="AN450">
        <f>INT(ABS(FO_Candidato[[#This Row],[LATITUDE_P2]]))</f>
        <v>1</v>
      </c>
      <c r="AO450">
        <f>INT((ABS(FO_Candidato[[#This Row],[LATITUDE_P2]])-INT(ABS(FO_Candidato[[#This Row],[LATITUDE_P2]])))*60)</f>
        <v>4</v>
      </c>
      <c r="AP450" s="73">
        <f t="shared" ref="AP450:AP513" si="14">ROUND(MOD(ABS(AL450/1000000)*3600,60),2)</f>
        <v>1.0900000000000001</v>
      </c>
      <c r="AQ450" t="str">
        <f>SUBSTITUTE(TEXT(FO_Candidato[[#This Row],[LATITUDE_P5]],"0,00"),",",".")</f>
        <v>1.09</v>
      </c>
      <c r="AR450" t="str">
        <f>FO_Candidato[[#This Row],[LATITUDE_P3]]&amp;"°"&amp;FO_Candidato[[#This Row],[LATITUDE_P4]]&amp;"'"&amp;FO_Candidato[[#This Row],[LATITUDE - P6]]&amp;"""S"</f>
        <v>1°4'1.09"S</v>
      </c>
      <c r="AS450">
        <f>VALUE(TRIM(FO_Candidato[[#This Row],[longitude]]))</f>
        <v>-46798777</v>
      </c>
      <c r="AT450">
        <f>FO_Candidato[[#This Row],[LONGITUDE_P1]]/1000000</f>
        <v>-46.798777000000001</v>
      </c>
      <c r="AU450">
        <f>INT(ABS(FO_Candidato[[#This Row],[LONGITUDE_P2]]))</f>
        <v>46</v>
      </c>
      <c r="AV450">
        <f>INT((ABS(FO_Candidato[[#This Row],[LONGITUDE_P2]])-INT(ABS(FO_Candidato[[#This Row],[LONGITUDE_P2]])))*60)</f>
        <v>47</v>
      </c>
      <c r="AW450" s="73">
        <f t="shared" ref="AW450:AW513" si="15">ROUND(MOD(ABS(AS450/1000000)*3600,60),2)</f>
        <v>55.6</v>
      </c>
      <c r="AX450" t="str">
        <f>SUBSTITUTE(TEXT(FO_Candidato[[#This Row],[LONGITUDE_P5]],"0,00"),",",".")</f>
        <v>55.60</v>
      </c>
      <c r="AY450" t="str">
        <f>FO_Candidato[[#This Row],[LONGITUDE_P3]]&amp;"°"&amp;FO_Candidato[[#This Row],[LONGITUDE_P4]]&amp;"'"&amp;FO_Candidato[[#This Row],[LONGITUDE - P6]]&amp;"""S"</f>
        <v>46°47'55.60"S</v>
      </c>
    </row>
    <row r="451" spans="1:51" x14ac:dyDescent="0.3">
      <c r="A451" t="s">
        <v>26504</v>
      </c>
      <c r="B451" t="s">
        <v>23809</v>
      </c>
      <c r="C451" t="s">
        <v>308</v>
      </c>
      <c r="D451" t="s">
        <v>26505</v>
      </c>
      <c r="E451" t="s">
        <v>26505</v>
      </c>
      <c r="F451" t="s">
        <v>26506</v>
      </c>
      <c r="G451" t="s">
        <v>23953</v>
      </c>
      <c r="I451" t="s">
        <v>23832</v>
      </c>
      <c r="J451" t="s">
        <v>23814</v>
      </c>
      <c r="K451" t="s">
        <v>26507</v>
      </c>
      <c r="L451" t="s">
        <v>148</v>
      </c>
      <c r="M451" t="s">
        <v>23835</v>
      </c>
      <c r="N451" t="s">
        <v>26508</v>
      </c>
      <c r="O451" t="s">
        <v>26509</v>
      </c>
      <c r="P451" t="s">
        <v>26510</v>
      </c>
      <c r="Q451" t="s">
        <v>26511</v>
      </c>
      <c r="R451" t="s">
        <v>26512</v>
      </c>
      <c r="S451" t="s">
        <v>26509</v>
      </c>
      <c r="T451" t="s">
        <v>26510</v>
      </c>
      <c r="U451" t="s">
        <v>23823</v>
      </c>
      <c r="V451">
        <v>40</v>
      </c>
      <c r="W451">
        <v>-22932742</v>
      </c>
      <c r="X451">
        <v>-48478801</v>
      </c>
      <c r="Y451">
        <v>837</v>
      </c>
      <c r="Z451" t="s">
        <v>24096</v>
      </c>
      <c r="AB451" t="s">
        <v>23825</v>
      </c>
      <c r="AC451">
        <v>350</v>
      </c>
      <c r="AD451" t="s">
        <v>23823</v>
      </c>
      <c r="AE451" t="s">
        <v>1532</v>
      </c>
      <c r="AF451" t="s">
        <v>26513</v>
      </c>
      <c r="AG451" t="s">
        <v>26513</v>
      </c>
      <c r="AH451" t="s">
        <v>26514</v>
      </c>
      <c r="AI451" t="s">
        <v>23852</v>
      </c>
      <c r="AJ451" t="s">
        <v>26515</v>
      </c>
      <c r="AK451">
        <v>18606875</v>
      </c>
      <c r="AL451">
        <f>VALUE(TRIM(FO_Candidato[[#This Row],[1.21 Latitude]]))</f>
        <v>-22932742</v>
      </c>
      <c r="AM451">
        <f>FO_Candidato[[#This Row],[LATITUDE_P1]]/1000000</f>
        <v>-22.932742000000001</v>
      </c>
      <c r="AN451">
        <f>INT(ABS(FO_Candidato[[#This Row],[LATITUDE_P2]]))</f>
        <v>22</v>
      </c>
      <c r="AO451">
        <f>INT((ABS(FO_Candidato[[#This Row],[LATITUDE_P2]])-INT(ABS(FO_Candidato[[#This Row],[LATITUDE_P2]])))*60)</f>
        <v>55</v>
      </c>
      <c r="AP451" s="73">
        <f t="shared" si="14"/>
        <v>57.87</v>
      </c>
      <c r="AQ451" t="str">
        <f>SUBSTITUTE(TEXT(FO_Candidato[[#This Row],[LATITUDE_P5]],"0,00"),",",".")</f>
        <v>57.87</v>
      </c>
      <c r="AR451" t="str">
        <f>FO_Candidato[[#This Row],[LATITUDE_P3]]&amp;"°"&amp;FO_Candidato[[#This Row],[LATITUDE_P4]]&amp;"'"&amp;FO_Candidato[[#This Row],[LATITUDE - P6]]&amp;"""S"</f>
        <v>22°55'57.87"S</v>
      </c>
      <c r="AS451">
        <f>VALUE(TRIM(FO_Candidato[[#This Row],[longitude]]))</f>
        <v>-48478801</v>
      </c>
      <c r="AT451">
        <f>FO_Candidato[[#This Row],[LONGITUDE_P1]]/1000000</f>
        <v>-48.478800999999997</v>
      </c>
      <c r="AU451">
        <f>INT(ABS(FO_Candidato[[#This Row],[LONGITUDE_P2]]))</f>
        <v>48</v>
      </c>
      <c r="AV451">
        <f>INT((ABS(FO_Candidato[[#This Row],[LONGITUDE_P2]])-INT(ABS(FO_Candidato[[#This Row],[LONGITUDE_P2]])))*60)</f>
        <v>28</v>
      </c>
      <c r="AW451" s="73">
        <f t="shared" si="15"/>
        <v>43.68</v>
      </c>
      <c r="AX451" t="str">
        <f>SUBSTITUTE(TEXT(FO_Candidato[[#This Row],[LONGITUDE_P5]],"0,00"),",",".")</f>
        <v>43.68</v>
      </c>
      <c r="AY451" t="str">
        <f>FO_Candidato[[#This Row],[LONGITUDE_P3]]&amp;"°"&amp;FO_Candidato[[#This Row],[LONGITUDE_P4]]&amp;"'"&amp;FO_Candidato[[#This Row],[LONGITUDE - P6]]&amp;"""S"</f>
        <v>48°28'43.68"S</v>
      </c>
    </row>
    <row r="452" spans="1:51" x14ac:dyDescent="0.3">
      <c r="A452" t="s">
        <v>26516</v>
      </c>
      <c r="B452" t="s">
        <v>23809</v>
      </c>
      <c r="C452" t="s">
        <v>308</v>
      </c>
      <c r="D452" t="s">
        <v>6725</v>
      </c>
      <c r="E452" t="s">
        <v>6725</v>
      </c>
      <c r="F452" t="s">
        <v>6726</v>
      </c>
      <c r="G452" t="s">
        <v>23846</v>
      </c>
      <c r="I452" t="s">
        <v>23813</v>
      </c>
      <c r="J452" t="s">
        <v>23814</v>
      </c>
      <c r="K452" t="s">
        <v>26517</v>
      </c>
      <c r="L452" t="s">
        <v>148</v>
      </c>
      <c r="M452" t="s">
        <v>23816</v>
      </c>
      <c r="N452" t="s">
        <v>26518</v>
      </c>
      <c r="O452" t="s">
        <v>26519</v>
      </c>
      <c r="P452" t="s">
        <v>26520</v>
      </c>
      <c r="Q452" t="s">
        <v>26521</v>
      </c>
      <c r="R452" t="s">
        <v>148</v>
      </c>
      <c r="S452" t="s">
        <v>148</v>
      </c>
      <c r="T452" t="s">
        <v>148</v>
      </c>
      <c r="U452" t="s">
        <v>23823</v>
      </c>
      <c r="V452">
        <v>50</v>
      </c>
      <c r="W452">
        <v>-23793353</v>
      </c>
      <c r="X452">
        <v>-46547669</v>
      </c>
      <c r="Y452">
        <v>779</v>
      </c>
      <c r="Z452" t="s">
        <v>12336</v>
      </c>
      <c r="AB452" t="s">
        <v>23825</v>
      </c>
      <c r="AC452">
        <v>6000</v>
      </c>
      <c r="AD452" t="s">
        <v>23823</v>
      </c>
      <c r="AE452" t="s">
        <v>1532</v>
      </c>
      <c r="AF452" t="s">
        <v>6725</v>
      </c>
      <c r="AG452" t="s">
        <v>6726</v>
      </c>
      <c r="AH452" t="s">
        <v>26519</v>
      </c>
      <c r="AI452" t="s">
        <v>23852</v>
      </c>
      <c r="AJ452" t="s">
        <v>1615</v>
      </c>
      <c r="AL452">
        <f>VALUE(TRIM(FO_Candidato[[#This Row],[1.21 Latitude]]))</f>
        <v>-23793353</v>
      </c>
      <c r="AM452">
        <f>FO_Candidato[[#This Row],[LATITUDE_P1]]/1000000</f>
        <v>-23.793353</v>
      </c>
      <c r="AN452">
        <f>INT(ABS(FO_Candidato[[#This Row],[LATITUDE_P2]]))</f>
        <v>23</v>
      </c>
      <c r="AO452">
        <f>INT((ABS(FO_Candidato[[#This Row],[LATITUDE_P2]])-INT(ABS(FO_Candidato[[#This Row],[LATITUDE_P2]])))*60)</f>
        <v>47</v>
      </c>
      <c r="AP452" s="73">
        <f t="shared" si="14"/>
        <v>36.07</v>
      </c>
      <c r="AQ452" t="str">
        <f>SUBSTITUTE(TEXT(FO_Candidato[[#This Row],[LATITUDE_P5]],"0,00"),",",".")</f>
        <v>36.07</v>
      </c>
      <c r="AR452" t="str">
        <f>FO_Candidato[[#This Row],[LATITUDE_P3]]&amp;"°"&amp;FO_Candidato[[#This Row],[LATITUDE_P4]]&amp;"'"&amp;FO_Candidato[[#This Row],[LATITUDE - P6]]&amp;"""S"</f>
        <v>23°47'36.07"S</v>
      </c>
      <c r="AS452">
        <f>VALUE(TRIM(FO_Candidato[[#This Row],[longitude]]))</f>
        <v>-46547669</v>
      </c>
      <c r="AT452">
        <f>FO_Candidato[[#This Row],[LONGITUDE_P1]]/1000000</f>
        <v>-46.547668999999999</v>
      </c>
      <c r="AU452">
        <f>INT(ABS(FO_Candidato[[#This Row],[LONGITUDE_P2]]))</f>
        <v>46</v>
      </c>
      <c r="AV452">
        <f>INT((ABS(FO_Candidato[[#This Row],[LONGITUDE_P2]])-INT(ABS(FO_Candidato[[#This Row],[LONGITUDE_P2]])))*60)</f>
        <v>32</v>
      </c>
      <c r="AW452" s="73">
        <f t="shared" si="15"/>
        <v>51.61</v>
      </c>
      <c r="AX452" t="str">
        <f>SUBSTITUTE(TEXT(FO_Candidato[[#This Row],[LONGITUDE_P5]],"0,00"),",",".")</f>
        <v>51.61</v>
      </c>
      <c r="AY452" t="str">
        <f>FO_Candidato[[#This Row],[LONGITUDE_P3]]&amp;"°"&amp;FO_Candidato[[#This Row],[LONGITUDE_P4]]&amp;"'"&amp;FO_Candidato[[#This Row],[LONGITUDE - P6]]&amp;"""S"</f>
        <v>46°32'51.61"S</v>
      </c>
    </row>
    <row r="453" spans="1:51" x14ac:dyDescent="0.3">
      <c r="A453" t="s">
        <v>26522</v>
      </c>
      <c r="B453" t="s">
        <v>23809</v>
      </c>
      <c r="C453" t="s">
        <v>9863</v>
      </c>
      <c r="D453" t="s">
        <v>26523</v>
      </c>
      <c r="E453" t="s">
        <v>26523</v>
      </c>
      <c r="F453" t="s">
        <v>26524</v>
      </c>
      <c r="G453" t="s">
        <v>23889</v>
      </c>
      <c r="I453" t="s">
        <v>23832</v>
      </c>
      <c r="K453" t="s">
        <v>4112</v>
      </c>
      <c r="M453" t="s">
        <v>23835</v>
      </c>
      <c r="R453" t="s">
        <v>25278</v>
      </c>
      <c r="U453" t="s">
        <v>1491</v>
      </c>
      <c r="V453">
        <v>40</v>
      </c>
      <c r="W453">
        <v>-227176</v>
      </c>
      <c r="X453">
        <v>-43704134</v>
      </c>
      <c r="Y453">
        <v>33</v>
      </c>
      <c r="Z453" t="s">
        <v>26525</v>
      </c>
      <c r="AB453" t="s">
        <v>23825</v>
      </c>
      <c r="AD453" t="s">
        <v>1491</v>
      </c>
      <c r="AH453" t="s">
        <v>26526</v>
      </c>
      <c r="AI453" t="s">
        <v>23968</v>
      </c>
      <c r="AJ453" t="s">
        <v>26527</v>
      </c>
      <c r="AL453">
        <f>VALUE(TRIM(FO_Candidato[[#This Row],[1.21 Latitude]]))</f>
        <v>-227176</v>
      </c>
      <c r="AM453">
        <f>FO_Candidato[[#This Row],[LATITUDE_P1]]/1000000</f>
        <v>-0.22717599999999999</v>
      </c>
      <c r="AN453">
        <f>INT(ABS(FO_Candidato[[#This Row],[LATITUDE_P2]]))</f>
        <v>0</v>
      </c>
      <c r="AO453">
        <f>INT((ABS(FO_Candidato[[#This Row],[LATITUDE_P2]])-INT(ABS(FO_Candidato[[#This Row],[LATITUDE_P2]])))*60)</f>
        <v>13</v>
      </c>
      <c r="AP453" s="73">
        <f t="shared" si="14"/>
        <v>37.83</v>
      </c>
      <c r="AQ453" t="str">
        <f>SUBSTITUTE(TEXT(FO_Candidato[[#This Row],[LATITUDE_P5]],"0,00"),",",".")</f>
        <v>37.83</v>
      </c>
      <c r="AR453" t="str">
        <f>FO_Candidato[[#This Row],[LATITUDE_P3]]&amp;"°"&amp;FO_Candidato[[#This Row],[LATITUDE_P4]]&amp;"'"&amp;FO_Candidato[[#This Row],[LATITUDE - P6]]&amp;"""S"</f>
        <v>0°13'37.83"S</v>
      </c>
      <c r="AS453">
        <f>VALUE(TRIM(FO_Candidato[[#This Row],[longitude]]))</f>
        <v>-43704134</v>
      </c>
      <c r="AT453">
        <f>FO_Candidato[[#This Row],[LONGITUDE_P1]]/1000000</f>
        <v>-43.704134000000003</v>
      </c>
      <c r="AU453">
        <f>INT(ABS(FO_Candidato[[#This Row],[LONGITUDE_P2]]))</f>
        <v>43</v>
      </c>
      <c r="AV453">
        <f>INT((ABS(FO_Candidato[[#This Row],[LONGITUDE_P2]])-INT(ABS(FO_Candidato[[#This Row],[LONGITUDE_P2]])))*60)</f>
        <v>42</v>
      </c>
      <c r="AW453" s="73">
        <f t="shared" si="15"/>
        <v>14.88</v>
      </c>
      <c r="AX453" t="str">
        <f>SUBSTITUTE(TEXT(FO_Candidato[[#This Row],[LONGITUDE_P5]],"0,00"),",",".")</f>
        <v>14.88</v>
      </c>
      <c r="AY453" t="str">
        <f>FO_Candidato[[#This Row],[LONGITUDE_P3]]&amp;"°"&amp;FO_Candidato[[#This Row],[LONGITUDE_P4]]&amp;"'"&amp;FO_Candidato[[#This Row],[LONGITUDE - P6]]&amp;"""S"</f>
        <v>43°42'14.88"S</v>
      </c>
    </row>
    <row r="454" spans="1:51" x14ac:dyDescent="0.3">
      <c r="A454" t="s">
        <v>26528</v>
      </c>
      <c r="B454" t="s">
        <v>23809</v>
      </c>
      <c r="C454" t="s">
        <v>9863</v>
      </c>
      <c r="D454" t="s">
        <v>22837</v>
      </c>
      <c r="E454" t="s">
        <v>22837</v>
      </c>
      <c r="F454" t="s">
        <v>22839</v>
      </c>
      <c r="G454" t="s">
        <v>23889</v>
      </c>
      <c r="I454" t="s">
        <v>23832</v>
      </c>
      <c r="K454" t="s">
        <v>25277</v>
      </c>
      <c r="M454" t="s">
        <v>23835</v>
      </c>
      <c r="N454" t="s">
        <v>25278</v>
      </c>
      <c r="U454" t="s">
        <v>23823</v>
      </c>
      <c r="V454">
        <v>40</v>
      </c>
      <c r="W454">
        <v>-22050678</v>
      </c>
      <c r="X454">
        <v>-42784148</v>
      </c>
      <c r="Y454">
        <v>483</v>
      </c>
      <c r="Z454" t="s">
        <v>26529</v>
      </c>
      <c r="AB454" t="s">
        <v>23825</v>
      </c>
      <c r="AD454" t="s">
        <v>1491</v>
      </c>
      <c r="AH454" t="s">
        <v>26530</v>
      </c>
      <c r="AI454" t="s">
        <v>23968</v>
      </c>
      <c r="AJ454" t="s">
        <v>25281</v>
      </c>
      <c r="AL454">
        <f>VALUE(TRIM(FO_Candidato[[#This Row],[1.21 Latitude]]))</f>
        <v>-22050678</v>
      </c>
      <c r="AM454">
        <f>FO_Candidato[[#This Row],[LATITUDE_P1]]/1000000</f>
        <v>-22.050678000000001</v>
      </c>
      <c r="AN454">
        <f>INT(ABS(FO_Candidato[[#This Row],[LATITUDE_P2]]))</f>
        <v>22</v>
      </c>
      <c r="AO454">
        <f>INT((ABS(FO_Candidato[[#This Row],[LATITUDE_P2]])-INT(ABS(FO_Candidato[[#This Row],[LATITUDE_P2]])))*60)</f>
        <v>3</v>
      </c>
      <c r="AP454" s="73">
        <f t="shared" si="14"/>
        <v>2.44</v>
      </c>
      <c r="AQ454" t="str">
        <f>SUBSTITUTE(TEXT(FO_Candidato[[#This Row],[LATITUDE_P5]],"0,00"),",",".")</f>
        <v>2.44</v>
      </c>
      <c r="AR454" t="str">
        <f>FO_Candidato[[#This Row],[LATITUDE_P3]]&amp;"°"&amp;FO_Candidato[[#This Row],[LATITUDE_P4]]&amp;"'"&amp;FO_Candidato[[#This Row],[LATITUDE - P6]]&amp;"""S"</f>
        <v>22°3'2.44"S</v>
      </c>
      <c r="AS454">
        <f>VALUE(TRIM(FO_Candidato[[#This Row],[longitude]]))</f>
        <v>-42784148</v>
      </c>
      <c r="AT454">
        <f>FO_Candidato[[#This Row],[LONGITUDE_P1]]/1000000</f>
        <v>-42.784148000000002</v>
      </c>
      <c r="AU454">
        <f>INT(ABS(FO_Candidato[[#This Row],[LONGITUDE_P2]]))</f>
        <v>42</v>
      </c>
      <c r="AV454">
        <f>INT((ABS(FO_Candidato[[#This Row],[LONGITUDE_P2]])-INT(ABS(FO_Candidato[[#This Row],[LONGITUDE_P2]])))*60)</f>
        <v>47</v>
      </c>
      <c r="AW454" s="73">
        <f t="shared" si="15"/>
        <v>2.93</v>
      </c>
      <c r="AX454" t="str">
        <f>SUBSTITUTE(TEXT(FO_Candidato[[#This Row],[LONGITUDE_P5]],"0,00"),",",".")</f>
        <v>2.93</v>
      </c>
      <c r="AY454" t="str">
        <f>FO_Candidato[[#This Row],[LONGITUDE_P3]]&amp;"°"&amp;FO_Candidato[[#This Row],[LONGITUDE_P4]]&amp;"'"&amp;FO_Candidato[[#This Row],[LONGITUDE - P6]]&amp;"""S"</f>
        <v>42°47'2.93"S</v>
      </c>
    </row>
    <row r="455" spans="1:51" x14ac:dyDescent="0.3">
      <c r="A455" t="s">
        <v>26531</v>
      </c>
      <c r="B455" t="s">
        <v>23809</v>
      </c>
      <c r="C455" t="s">
        <v>9863</v>
      </c>
      <c r="D455" t="s">
        <v>22461</v>
      </c>
      <c r="E455" t="s">
        <v>22461</v>
      </c>
      <c r="F455" t="s">
        <v>22463</v>
      </c>
      <c r="G455" t="s">
        <v>23889</v>
      </c>
      <c r="I455" t="s">
        <v>23832</v>
      </c>
      <c r="K455" t="s">
        <v>26532</v>
      </c>
      <c r="M455" t="s">
        <v>23835</v>
      </c>
      <c r="N455" t="s">
        <v>25278</v>
      </c>
      <c r="U455" t="s">
        <v>23823</v>
      </c>
      <c r="V455">
        <v>70</v>
      </c>
      <c r="W455">
        <v>-21846075</v>
      </c>
      <c r="X455">
        <v>-42670296</v>
      </c>
      <c r="Y455">
        <v>222</v>
      </c>
      <c r="Z455" t="s">
        <v>26533</v>
      </c>
      <c r="AB455" t="s">
        <v>23825</v>
      </c>
      <c r="AD455" t="s">
        <v>1491</v>
      </c>
      <c r="AH455" t="s">
        <v>26534</v>
      </c>
      <c r="AI455" t="s">
        <v>24061</v>
      </c>
      <c r="AJ455" t="s">
        <v>26535</v>
      </c>
      <c r="AK455">
        <v>36660000</v>
      </c>
      <c r="AL455">
        <f>VALUE(TRIM(FO_Candidato[[#This Row],[1.21 Latitude]]))</f>
        <v>-21846075</v>
      </c>
      <c r="AM455">
        <f>FO_Candidato[[#This Row],[LATITUDE_P1]]/1000000</f>
        <v>-21.846074999999999</v>
      </c>
      <c r="AN455">
        <f>INT(ABS(FO_Candidato[[#This Row],[LATITUDE_P2]]))</f>
        <v>21</v>
      </c>
      <c r="AO455">
        <f>INT((ABS(FO_Candidato[[#This Row],[LATITUDE_P2]])-INT(ABS(FO_Candidato[[#This Row],[LATITUDE_P2]])))*60)</f>
        <v>50</v>
      </c>
      <c r="AP455" s="73">
        <f t="shared" si="14"/>
        <v>45.87</v>
      </c>
      <c r="AQ455" t="str">
        <f>SUBSTITUTE(TEXT(FO_Candidato[[#This Row],[LATITUDE_P5]],"0,00"),",",".")</f>
        <v>45.87</v>
      </c>
      <c r="AR455" t="str">
        <f>FO_Candidato[[#This Row],[LATITUDE_P3]]&amp;"°"&amp;FO_Candidato[[#This Row],[LATITUDE_P4]]&amp;"'"&amp;FO_Candidato[[#This Row],[LATITUDE - P6]]&amp;"""S"</f>
        <v>21°50'45.87"S</v>
      </c>
      <c r="AS455">
        <f>VALUE(TRIM(FO_Candidato[[#This Row],[longitude]]))</f>
        <v>-42670296</v>
      </c>
      <c r="AT455">
        <f>FO_Candidato[[#This Row],[LONGITUDE_P1]]/1000000</f>
        <v>-42.670296</v>
      </c>
      <c r="AU455">
        <f>INT(ABS(FO_Candidato[[#This Row],[LONGITUDE_P2]]))</f>
        <v>42</v>
      </c>
      <c r="AV455">
        <f>INT((ABS(FO_Candidato[[#This Row],[LONGITUDE_P2]])-INT(ABS(FO_Candidato[[#This Row],[LONGITUDE_P2]])))*60)</f>
        <v>40</v>
      </c>
      <c r="AW455" s="73">
        <f t="shared" si="15"/>
        <v>13.07</v>
      </c>
      <c r="AX455" t="str">
        <f>SUBSTITUTE(TEXT(FO_Candidato[[#This Row],[LONGITUDE_P5]],"0,00"),",",".")</f>
        <v>13.07</v>
      </c>
      <c r="AY455" t="str">
        <f>FO_Candidato[[#This Row],[LONGITUDE_P3]]&amp;"°"&amp;FO_Candidato[[#This Row],[LONGITUDE_P4]]&amp;"'"&amp;FO_Candidato[[#This Row],[LONGITUDE - P6]]&amp;"""S"</f>
        <v>42°40'13.07"S</v>
      </c>
    </row>
    <row r="456" spans="1:51" x14ac:dyDescent="0.3">
      <c r="A456" t="s">
        <v>26536</v>
      </c>
      <c r="B456" t="s">
        <v>23809</v>
      </c>
      <c r="C456" t="s">
        <v>19134</v>
      </c>
      <c r="D456" t="s">
        <v>21190</v>
      </c>
      <c r="E456" t="s">
        <v>21190</v>
      </c>
      <c r="F456" t="s">
        <v>21192</v>
      </c>
      <c r="G456" t="s">
        <v>23889</v>
      </c>
      <c r="I456" t="s">
        <v>23832</v>
      </c>
      <c r="K456" t="s">
        <v>24020</v>
      </c>
      <c r="M456" t="s">
        <v>23835</v>
      </c>
      <c r="N456" t="s">
        <v>26537</v>
      </c>
      <c r="U456" t="s">
        <v>23823</v>
      </c>
      <c r="V456">
        <v>40</v>
      </c>
      <c r="W456">
        <v>-23921919</v>
      </c>
      <c r="X456">
        <v>-46532533</v>
      </c>
      <c r="Y456">
        <v>601</v>
      </c>
      <c r="Z456" t="s">
        <v>26538</v>
      </c>
      <c r="AB456" t="s">
        <v>23825</v>
      </c>
      <c r="AD456" t="s">
        <v>1491</v>
      </c>
      <c r="AH456" t="s">
        <v>26539</v>
      </c>
      <c r="AI456" t="s">
        <v>23852</v>
      </c>
      <c r="AJ456" t="s">
        <v>26540</v>
      </c>
      <c r="AL456">
        <f>VALUE(TRIM(FO_Candidato[[#This Row],[1.21 Latitude]]))</f>
        <v>-23921919</v>
      </c>
      <c r="AM456">
        <f>FO_Candidato[[#This Row],[LATITUDE_P1]]/1000000</f>
        <v>-23.921918999999999</v>
      </c>
      <c r="AN456">
        <f>INT(ABS(FO_Candidato[[#This Row],[LATITUDE_P2]]))</f>
        <v>23</v>
      </c>
      <c r="AO456">
        <f>INT((ABS(FO_Candidato[[#This Row],[LATITUDE_P2]])-INT(ABS(FO_Candidato[[#This Row],[LATITUDE_P2]])))*60)</f>
        <v>55</v>
      </c>
      <c r="AP456" s="73">
        <f t="shared" si="14"/>
        <v>18.91</v>
      </c>
      <c r="AQ456" t="str">
        <f>SUBSTITUTE(TEXT(FO_Candidato[[#This Row],[LATITUDE_P5]],"0,00"),",",".")</f>
        <v>18.91</v>
      </c>
      <c r="AR456" t="str">
        <f>FO_Candidato[[#This Row],[LATITUDE_P3]]&amp;"°"&amp;FO_Candidato[[#This Row],[LATITUDE_P4]]&amp;"'"&amp;FO_Candidato[[#This Row],[LATITUDE - P6]]&amp;"""S"</f>
        <v>23°55'18.91"S</v>
      </c>
      <c r="AS456">
        <f>VALUE(TRIM(FO_Candidato[[#This Row],[longitude]]))</f>
        <v>-46532533</v>
      </c>
      <c r="AT456">
        <f>FO_Candidato[[#This Row],[LONGITUDE_P1]]/1000000</f>
        <v>-46.532533000000001</v>
      </c>
      <c r="AU456">
        <f>INT(ABS(FO_Candidato[[#This Row],[LONGITUDE_P2]]))</f>
        <v>46</v>
      </c>
      <c r="AV456">
        <f>INT((ABS(FO_Candidato[[#This Row],[LONGITUDE_P2]])-INT(ABS(FO_Candidato[[#This Row],[LONGITUDE_P2]])))*60)</f>
        <v>31</v>
      </c>
      <c r="AW456" s="73">
        <f t="shared" si="15"/>
        <v>57.12</v>
      </c>
      <c r="AX456" t="str">
        <f>SUBSTITUTE(TEXT(FO_Candidato[[#This Row],[LONGITUDE_P5]],"0,00"),",",".")</f>
        <v>57.12</v>
      </c>
      <c r="AY456" t="str">
        <f>FO_Candidato[[#This Row],[LONGITUDE_P3]]&amp;"°"&amp;FO_Candidato[[#This Row],[LONGITUDE_P4]]&amp;"'"&amp;FO_Candidato[[#This Row],[LONGITUDE - P6]]&amp;"""S"</f>
        <v>46°31'57.12"S</v>
      </c>
    </row>
    <row r="457" spans="1:51" x14ac:dyDescent="0.3">
      <c r="A457" t="s">
        <v>26541</v>
      </c>
      <c r="B457" t="s">
        <v>23809</v>
      </c>
      <c r="C457" t="s">
        <v>19134</v>
      </c>
      <c r="D457" t="s">
        <v>26542</v>
      </c>
      <c r="E457" t="s">
        <v>26542</v>
      </c>
      <c r="F457" t="s">
        <v>26543</v>
      </c>
      <c r="G457" t="s">
        <v>23889</v>
      </c>
      <c r="I457" t="s">
        <v>23832</v>
      </c>
      <c r="K457" t="s">
        <v>24074</v>
      </c>
      <c r="M457" t="s">
        <v>23835</v>
      </c>
      <c r="N457" t="s">
        <v>26544</v>
      </c>
      <c r="U457" t="s">
        <v>23823</v>
      </c>
      <c r="V457">
        <v>40</v>
      </c>
      <c r="W457">
        <v>-23891212</v>
      </c>
      <c r="X457">
        <v>-4649264</v>
      </c>
      <c r="Y457">
        <v>367</v>
      </c>
      <c r="Z457" t="s">
        <v>26545</v>
      </c>
      <c r="AB457" t="s">
        <v>23825</v>
      </c>
      <c r="AD457" t="s">
        <v>1491</v>
      </c>
      <c r="AH457" t="s">
        <v>26546</v>
      </c>
      <c r="AI457" t="s">
        <v>23852</v>
      </c>
      <c r="AJ457" t="s">
        <v>1615</v>
      </c>
      <c r="AL457">
        <f>VALUE(TRIM(FO_Candidato[[#This Row],[1.21 Latitude]]))</f>
        <v>-23891212</v>
      </c>
      <c r="AM457">
        <f>FO_Candidato[[#This Row],[LATITUDE_P1]]/1000000</f>
        <v>-23.891211999999999</v>
      </c>
      <c r="AN457">
        <f>INT(ABS(FO_Candidato[[#This Row],[LATITUDE_P2]]))</f>
        <v>23</v>
      </c>
      <c r="AO457">
        <f>INT((ABS(FO_Candidato[[#This Row],[LATITUDE_P2]])-INT(ABS(FO_Candidato[[#This Row],[LATITUDE_P2]])))*60)</f>
        <v>53</v>
      </c>
      <c r="AP457" s="73">
        <f t="shared" si="14"/>
        <v>28.36</v>
      </c>
      <c r="AQ457" t="str">
        <f>SUBSTITUTE(TEXT(FO_Candidato[[#This Row],[LATITUDE_P5]],"0,00"),",",".")</f>
        <v>28.36</v>
      </c>
      <c r="AR457" t="str">
        <f>FO_Candidato[[#This Row],[LATITUDE_P3]]&amp;"°"&amp;FO_Candidato[[#This Row],[LATITUDE_P4]]&amp;"'"&amp;FO_Candidato[[#This Row],[LATITUDE - P6]]&amp;"""S"</f>
        <v>23°53'28.36"S</v>
      </c>
      <c r="AS457">
        <f>VALUE(TRIM(FO_Candidato[[#This Row],[longitude]]))</f>
        <v>-4649264</v>
      </c>
      <c r="AT457">
        <f>FO_Candidato[[#This Row],[LONGITUDE_P1]]/1000000</f>
        <v>-4.6492639999999996</v>
      </c>
      <c r="AU457">
        <f>INT(ABS(FO_Candidato[[#This Row],[LONGITUDE_P2]]))</f>
        <v>4</v>
      </c>
      <c r="AV457">
        <f>INT((ABS(FO_Candidato[[#This Row],[LONGITUDE_P2]])-INT(ABS(FO_Candidato[[#This Row],[LONGITUDE_P2]])))*60)</f>
        <v>38</v>
      </c>
      <c r="AW457" s="73">
        <f t="shared" si="15"/>
        <v>57.35</v>
      </c>
      <c r="AX457" t="str">
        <f>SUBSTITUTE(TEXT(FO_Candidato[[#This Row],[LONGITUDE_P5]],"0,00"),",",".")</f>
        <v>57.35</v>
      </c>
      <c r="AY457" t="str">
        <f>FO_Candidato[[#This Row],[LONGITUDE_P3]]&amp;"°"&amp;FO_Candidato[[#This Row],[LONGITUDE_P4]]&amp;"'"&amp;FO_Candidato[[#This Row],[LONGITUDE - P6]]&amp;"""S"</f>
        <v>4°38'57.35"S</v>
      </c>
    </row>
    <row r="458" spans="1:51" x14ac:dyDescent="0.3">
      <c r="A458" t="s">
        <v>26547</v>
      </c>
      <c r="B458" t="s">
        <v>23809</v>
      </c>
      <c r="C458" t="s">
        <v>19134</v>
      </c>
      <c r="D458" t="s">
        <v>21257</v>
      </c>
      <c r="E458" t="s">
        <v>21257</v>
      </c>
      <c r="F458" t="s">
        <v>21259</v>
      </c>
      <c r="G458" t="s">
        <v>23889</v>
      </c>
      <c r="I458" t="s">
        <v>23832</v>
      </c>
      <c r="K458" t="s">
        <v>24020</v>
      </c>
      <c r="M458" t="s">
        <v>23835</v>
      </c>
      <c r="N458" t="s">
        <v>26537</v>
      </c>
      <c r="U458" t="s">
        <v>23823</v>
      </c>
      <c r="V458">
        <v>60</v>
      </c>
      <c r="W458">
        <v>-2389776</v>
      </c>
      <c r="X458">
        <v>-46474663</v>
      </c>
      <c r="Y458">
        <v>108</v>
      </c>
      <c r="Z458" t="s">
        <v>26548</v>
      </c>
      <c r="AB458" t="s">
        <v>23825</v>
      </c>
      <c r="AD458" t="s">
        <v>1491</v>
      </c>
      <c r="AH458" t="s">
        <v>26549</v>
      </c>
      <c r="AI458" t="s">
        <v>23852</v>
      </c>
      <c r="AJ458" t="s">
        <v>5735</v>
      </c>
      <c r="AL458">
        <f>VALUE(TRIM(FO_Candidato[[#This Row],[1.21 Latitude]]))</f>
        <v>-2389776</v>
      </c>
      <c r="AM458">
        <f>FO_Candidato[[#This Row],[LATITUDE_P1]]/1000000</f>
        <v>-2.3897759999999999</v>
      </c>
      <c r="AN458">
        <f>INT(ABS(FO_Candidato[[#This Row],[LATITUDE_P2]]))</f>
        <v>2</v>
      </c>
      <c r="AO458">
        <f>INT((ABS(FO_Candidato[[#This Row],[LATITUDE_P2]])-INT(ABS(FO_Candidato[[#This Row],[LATITUDE_P2]])))*60)</f>
        <v>23</v>
      </c>
      <c r="AP458" s="73">
        <f t="shared" si="14"/>
        <v>23.19</v>
      </c>
      <c r="AQ458" t="str">
        <f>SUBSTITUTE(TEXT(FO_Candidato[[#This Row],[LATITUDE_P5]],"0,00"),",",".")</f>
        <v>23.19</v>
      </c>
      <c r="AR458" t="str">
        <f>FO_Candidato[[#This Row],[LATITUDE_P3]]&amp;"°"&amp;FO_Candidato[[#This Row],[LATITUDE_P4]]&amp;"'"&amp;FO_Candidato[[#This Row],[LATITUDE - P6]]&amp;"""S"</f>
        <v>2°23'23.19"S</v>
      </c>
      <c r="AS458">
        <f>VALUE(TRIM(FO_Candidato[[#This Row],[longitude]]))</f>
        <v>-46474663</v>
      </c>
      <c r="AT458">
        <f>FO_Candidato[[#This Row],[LONGITUDE_P1]]/1000000</f>
        <v>-46.474663</v>
      </c>
      <c r="AU458">
        <f>INT(ABS(FO_Candidato[[#This Row],[LONGITUDE_P2]]))</f>
        <v>46</v>
      </c>
      <c r="AV458">
        <f>INT((ABS(FO_Candidato[[#This Row],[LONGITUDE_P2]])-INT(ABS(FO_Candidato[[#This Row],[LONGITUDE_P2]])))*60)</f>
        <v>28</v>
      </c>
      <c r="AW458" s="73">
        <f t="shared" si="15"/>
        <v>28.79</v>
      </c>
      <c r="AX458" t="str">
        <f>SUBSTITUTE(TEXT(FO_Candidato[[#This Row],[LONGITUDE_P5]],"0,00"),",",".")</f>
        <v>28.79</v>
      </c>
      <c r="AY458" t="str">
        <f>FO_Candidato[[#This Row],[LONGITUDE_P3]]&amp;"°"&amp;FO_Candidato[[#This Row],[LONGITUDE_P4]]&amp;"'"&amp;FO_Candidato[[#This Row],[LONGITUDE - P6]]&amp;"""S"</f>
        <v>46°28'28.79"S</v>
      </c>
    </row>
    <row r="459" spans="1:51" x14ac:dyDescent="0.3">
      <c r="A459" t="s">
        <v>26550</v>
      </c>
      <c r="B459" t="s">
        <v>23809</v>
      </c>
      <c r="C459" t="s">
        <v>371</v>
      </c>
      <c r="D459" t="s">
        <v>8106</v>
      </c>
      <c r="E459" t="s">
        <v>8106</v>
      </c>
      <c r="F459" t="s">
        <v>8107</v>
      </c>
      <c r="G459" t="s">
        <v>26326</v>
      </c>
      <c r="H459" t="s">
        <v>26327</v>
      </c>
      <c r="I459" t="s">
        <v>23813</v>
      </c>
      <c r="J459" t="s">
        <v>23814</v>
      </c>
      <c r="K459" t="s">
        <v>26551</v>
      </c>
      <c r="M459" t="s">
        <v>23816</v>
      </c>
      <c r="N459" t="s">
        <v>26552</v>
      </c>
      <c r="O459" t="s">
        <v>26553</v>
      </c>
      <c r="P459" t="s">
        <v>26554</v>
      </c>
      <c r="Q459" t="s">
        <v>26555</v>
      </c>
      <c r="U459" t="s">
        <v>23823</v>
      </c>
      <c r="V459">
        <v>30</v>
      </c>
      <c r="W459">
        <v>-301978</v>
      </c>
      <c r="X459">
        <v>-6004721</v>
      </c>
      <c r="Y459">
        <v>45</v>
      </c>
      <c r="Z459" t="s">
        <v>12336</v>
      </c>
      <c r="AA459" t="s">
        <v>124</v>
      </c>
      <c r="AB459" t="s">
        <v>23825</v>
      </c>
      <c r="AD459" t="s">
        <v>23823</v>
      </c>
      <c r="AF459" t="s">
        <v>8107</v>
      </c>
      <c r="AG459" t="s">
        <v>8106</v>
      </c>
      <c r="AH459" t="s">
        <v>26556</v>
      </c>
      <c r="AI459" t="s">
        <v>24432</v>
      </c>
      <c r="AJ459" t="s">
        <v>8127</v>
      </c>
      <c r="AK459">
        <v>69041050</v>
      </c>
      <c r="AL459">
        <f>VALUE(TRIM(FO_Candidato[[#This Row],[1.21 Latitude]]))</f>
        <v>-301978</v>
      </c>
      <c r="AM459">
        <f>FO_Candidato[[#This Row],[LATITUDE_P1]]/1000000</f>
        <v>-0.30197800000000002</v>
      </c>
      <c r="AN459">
        <f>INT(ABS(FO_Candidato[[#This Row],[LATITUDE_P2]]))</f>
        <v>0</v>
      </c>
      <c r="AO459">
        <f>INT((ABS(FO_Candidato[[#This Row],[LATITUDE_P2]])-INT(ABS(FO_Candidato[[#This Row],[LATITUDE_P2]])))*60)</f>
        <v>18</v>
      </c>
      <c r="AP459" s="73">
        <f t="shared" si="14"/>
        <v>7.12</v>
      </c>
      <c r="AQ459" t="str">
        <f>SUBSTITUTE(TEXT(FO_Candidato[[#This Row],[LATITUDE_P5]],"0,00"),",",".")</f>
        <v>7.12</v>
      </c>
      <c r="AR459" t="str">
        <f>FO_Candidato[[#This Row],[LATITUDE_P3]]&amp;"°"&amp;FO_Candidato[[#This Row],[LATITUDE_P4]]&amp;"'"&amp;FO_Candidato[[#This Row],[LATITUDE - P6]]&amp;"""S"</f>
        <v>0°18'7.12"S</v>
      </c>
      <c r="AS459">
        <f>VALUE(TRIM(FO_Candidato[[#This Row],[longitude]]))</f>
        <v>-6004721</v>
      </c>
      <c r="AT459">
        <f>FO_Candidato[[#This Row],[LONGITUDE_P1]]/1000000</f>
        <v>-6.004721</v>
      </c>
      <c r="AU459">
        <f>INT(ABS(FO_Candidato[[#This Row],[LONGITUDE_P2]]))</f>
        <v>6</v>
      </c>
      <c r="AV459">
        <f>INT((ABS(FO_Candidato[[#This Row],[LONGITUDE_P2]])-INT(ABS(FO_Candidato[[#This Row],[LONGITUDE_P2]])))*60)</f>
        <v>0</v>
      </c>
      <c r="AW459" s="73">
        <f t="shared" si="15"/>
        <v>17</v>
      </c>
      <c r="AX459" t="str">
        <f>SUBSTITUTE(TEXT(FO_Candidato[[#This Row],[LONGITUDE_P5]],"0,00"),",",".")</f>
        <v>17.00</v>
      </c>
      <c r="AY459" t="str">
        <f>FO_Candidato[[#This Row],[LONGITUDE_P3]]&amp;"°"&amp;FO_Candidato[[#This Row],[LONGITUDE_P4]]&amp;"'"&amp;FO_Candidato[[#This Row],[LONGITUDE - P6]]&amp;"""S"</f>
        <v>6°0'17.00"S</v>
      </c>
    </row>
    <row r="460" spans="1:51" x14ac:dyDescent="0.3">
      <c r="A460" t="s">
        <v>26557</v>
      </c>
      <c r="B460" t="s">
        <v>23809</v>
      </c>
      <c r="C460" t="s">
        <v>308</v>
      </c>
      <c r="D460" t="s">
        <v>26558</v>
      </c>
      <c r="E460" t="s">
        <v>26558</v>
      </c>
      <c r="F460" t="s">
        <v>26559</v>
      </c>
      <c r="G460" t="s">
        <v>23889</v>
      </c>
      <c r="I460" t="s">
        <v>23813</v>
      </c>
      <c r="K460" t="s">
        <v>26560</v>
      </c>
      <c r="M460" t="s">
        <v>23835</v>
      </c>
      <c r="N460" t="s">
        <v>14150</v>
      </c>
      <c r="U460" t="s">
        <v>23823</v>
      </c>
      <c r="V460">
        <v>60</v>
      </c>
      <c r="W460">
        <v>-25469404</v>
      </c>
      <c r="X460">
        <v>-49597504</v>
      </c>
      <c r="Y460">
        <v>920</v>
      </c>
      <c r="Z460" t="s">
        <v>26561</v>
      </c>
      <c r="AB460" t="s">
        <v>23825</v>
      </c>
      <c r="AD460" t="s">
        <v>1491</v>
      </c>
      <c r="AH460" t="s">
        <v>26562</v>
      </c>
      <c r="AI460" t="s">
        <v>23827</v>
      </c>
      <c r="AJ460" t="s">
        <v>24529</v>
      </c>
      <c r="AL460">
        <f>VALUE(TRIM(FO_Candidato[[#This Row],[1.21 Latitude]]))</f>
        <v>-25469404</v>
      </c>
      <c r="AM460">
        <f>FO_Candidato[[#This Row],[LATITUDE_P1]]/1000000</f>
        <v>-25.469404000000001</v>
      </c>
      <c r="AN460">
        <f>INT(ABS(FO_Candidato[[#This Row],[LATITUDE_P2]]))</f>
        <v>25</v>
      </c>
      <c r="AO460">
        <f>INT((ABS(FO_Candidato[[#This Row],[LATITUDE_P2]])-INT(ABS(FO_Candidato[[#This Row],[LATITUDE_P2]])))*60)</f>
        <v>28</v>
      </c>
      <c r="AP460" s="73">
        <f t="shared" si="14"/>
        <v>9.85</v>
      </c>
      <c r="AQ460" t="str">
        <f>SUBSTITUTE(TEXT(FO_Candidato[[#This Row],[LATITUDE_P5]],"0,00"),",",".")</f>
        <v>9.85</v>
      </c>
      <c r="AR460" t="str">
        <f>FO_Candidato[[#This Row],[LATITUDE_P3]]&amp;"°"&amp;FO_Candidato[[#This Row],[LATITUDE_P4]]&amp;"'"&amp;FO_Candidato[[#This Row],[LATITUDE - P6]]&amp;"""S"</f>
        <v>25°28'9.85"S</v>
      </c>
      <c r="AS460">
        <f>VALUE(TRIM(FO_Candidato[[#This Row],[longitude]]))</f>
        <v>-49597504</v>
      </c>
      <c r="AT460">
        <f>FO_Candidato[[#This Row],[LONGITUDE_P1]]/1000000</f>
        <v>-49.597504000000001</v>
      </c>
      <c r="AU460">
        <f>INT(ABS(FO_Candidato[[#This Row],[LONGITUDE_P2]]))</f>
        <v>49</v>
      </c>
      <c r="AV460">
        <f>INT((ABS(FO_Candidato[[#This Row],[LONGITUDE_P2]])-INT(ABS(FO_Candidato[[#This Row],[LONGITUDE_P2]])))*60)</f>
        <v>35</v>
      </c>
      <c r="AW460" s="73">
        <f t="shared" si="15"/>
        <v>51.01</v>
      </c>
      <c r="AX460" t="str">
        <f>SUBSTITUTE(TEXT(FO_Candidato[[#This Row],[LONGITUDE_P5]],"0,00"),",",".")</f>
        <v>51.01</v>
      </c>
      <c r="AY460" t="str">
        <f>FO_Candidato[[#This Row],[LONGITUDE_P3]]&amp;"°"&amp;FO_Candidato[[#This Row],[LONGITUDE_P4]]&amp;"'"&amp;FO_Candidato[[#This Row],[LONGITUDE - P6]]&amp;"""S"</f>
        <v>49°35'51.01"S</v>
      </c>
    </row>
    <row r="461" spans="1:51" x14ac:dyDescent="0.3">
      <c r="A461" t="s">
        <v>26563</v>
      </c>
      <c r="B461" t="s">
        <v>23809</v>
      </c>
      <c r="C461" t="s">
        <v>308</v>
      </c>
      <c r="D461" t="s">
        <v>26564</v>
      </c>
      <c r="E461" t="s">
        <v>26564</v>
      </c>
      <c r="F461" t="s">
        <v>26565</v>
      </c>
      <c r="G461" t="s">
        <v>23889</v>
      </c>
      <c r="I461" t="s">
        <v>23832</v>
      </c>
      <c r="K461" t="s">
        <v>26566</v>
      </c>
      <c r="M461" t="s">
        <v>23835</v>
      </c>
      <c r="R461" t="s">
        <v>26567</v>
      </c>
      <c r="U461" t="s">
        <v>23823</v>
      </c>
      <c r="V461">
        <v>60</v>
      </c>
      <c r="W461">
        <v>-25956486</v>
      </c>
      <c r="X461">
        <v>-48655502</v>
      </c>
      <c r="Y461">
        <v>7</v>
      </c>
      <c r="Z461" t="s">
        <v>26568</v>
      </c>
      <c r="AB461" t="s">
        <v>23825</v>
      </c>
      <c r="AD461" t="s">
        <v>1491</v>
      </c>
      <c r="AH461" t="s">
        <v>26569</v>
      </c>
      <c r="AI461" t="s">
        <v>23827</v>
      </c>
      <c r="AJ461" t="s">
        <v>26570</v>
      </c>
      <c r="AL461">
        <f>VALUE(TRIM(FO_Candidato[[#This Row],[1.21 Latitude]]))</f>
        <v>-25956486</v>
      </c>
      <c r="AM461">
        <f>FO_Candidato[[#This Row],[LATITUDE_P1]]/1000000</f>
        <v>-25.956486000000002</v>
      </c>
      <c r="AN461">
        <f>INT(ABS(FO_Candidato[[#This Row],[LATITUDE_P2]]))</f>
        <v>25</v>
      </c>
      <c r="AO461">
        <f>INT((ABS(FO_Candidato[[#This Row],[LATITUDE_P2]])-INT(ABS(FO_Candidato[[#This Row],[LATITUDE_P2]])))*60)</f>
        <v>57</v>
      </c>
      <c r="AP461" s="73">
        <f t="shared" si="14"/>
        <v>23.35</v>
      </c>
      <c r="AQ461" t="str">
        <f>SUBSTITUTE(TEXT(FO_Candidato[[#This Row],[LATITUDE_P5]],"0,00"),",",".")</f>
        <v>23.35</v>
      </c>
      <c r="AR461" t="str">
        <f>FO_Candidato[[#This Row],[LATITUDE_P3]]&amp;"°"&amp;FO_Candidato[[#This Row],[LATITUDE_P4]]&amp;"'"&amp;FO_Candidato[[#This Row],[LATITUDE - P6]]&amp;"""S"</f>
        <v>25°57'23.35"S</v>
      </c>
      <c r="AS461">
        <f>VALUE(TRIM(FO_Candidato[[#This Row],[longitude]]))</f>
        <v>-48655502</v>
      </c>
      <c r="AT461">
        <f>FO_Candidato[[#This Row],[LONGITUDE_P1]]/1000000</f>
        <v>-48.655501999999998</v>
      </c>
      <c r="AU461">
        <f>INT(ABS(FO_Candidato[[#This Row],[LONGITUDE_P2]]))</f>
        <v>48</v>
      </c>
      <c r="AV461">
        <f>INT((ABS(FO_Candidato[[#This Row],[LONGITUDE_P2]])-INT(ABS(FO_Candidato[[#This Row],[LONGITUDE_P2]])))*60)</f>
        <v>39</v>
      </c>
      <c r="AW461" s="73">
        <f t="shared" si="15"/>
        <v>19.809999999999999</v>
      </c>
      <c r="AX461" t="str">
        <f>SUBSTITUTE(TEXT(FO_Candidato[[#This Row],[LONGITUDE_P5]],"0,00"),",",".")</f>
        <v>19.81</v>
      </c>
      <c r="AY461" t="str">
        <f>FO_Candidato[[#This Row],[LONGITUDE_P3]]&amp;"°"&amp;FO_Candidato[[#This Row],[LONGITUDE_P4]]&amp;"'"&amp;FO_Candidato[[#This Row],[LONGITUDE - P6]]&amp;"""S"</f>
        <v>48°39'19.81"S</v>
      </c>
    </row>
    <row r="462" spans="1:51" x14ac:dyDescent="0.3">
      <c r="A462" t="s">
        <v>26571</v>
      </c>
      <c r="B462" t="s">
        <v>23809</v>
      </c>
      <c r="C462" t="s">
        <v>308</v>
      </c>
      <c r="D462" t="s">
        <v>26572</v>
      </c>
      <c r="E462" t="s">
        <v>26572</v>
      </c>
      <c r="F462" t="s">
        <v>26573</v>
      </c>
      <c r="G462" t="s">
        <v>23889</v>
      </c>
      <c r="I462" t="s">
        <v>23832</v>
      </c>
      <c r="K462" t="s">
        <v>26574</v>
      </c>
      <c r="M462" t="s">
        <v>23835</v>
      </c>
      <c r="N462" t="s">
        <v>14150</v>
      </c>
      <c r="U462" t="s">
        <v>23823</v>
      </c>
      <c r="V462">
        <v>60</v>
      </c>
      <c r="W462">
        <v>-25465024</v>
      </c>
      <c r="X462">
        <v>-49764149</v>
      </c>
      <c r="Y462">
        <v>969</v>
      </c>
      <c r="Z462" t="s">
        <v>26575</v>
      </c>
      <c r="AB462" t="s">
        <v>23825</v>
      </c>
      <c r="AD462" t="s">
        <v>1491</v>
      </c>
      <c r="AH462" t="s">
        <v>26576</v>
      </c>
      <c r="AI462" t="s">
        <v>23827</v>
      </c>
      <c r="AJ462" t="s">
        <v>24529</v>
      </c>
      <c r="AL462">
        <f>VALUE(TRIM(FO_Candidato[[#This Row],[1.21 Latitude]]))</f>
        <v>-25465024</v>
      </c>
      <c r="AM462">
        <f>FO_Candidato[[#This Row],[LATITUDE_P1]]/1000000</f>
        <v>-25.465024</v>
      </c>
      <c r="AN462">
        <f>INT(ABS(FO_Candidato[[#This Row],[LATITUDE_P2]]))</f>
        <v>25</v>
      </c>
      <c r="AO462">
        <f>INT((ABS(FO_Candidato[[#This Row],[LATITUDE_P2]])-INT(ABS(FO_Candidato[[#This Row],[LATITUDE_P2]])))*60)</f>
        <v>27</v>
      </c>
      <c r="AP462" s="73">
        <f t="shared" si="14"/>
        <v>54.09</v>
      </c>
      <c r="AQ462" t="str">
        <f>SUBSTITUTE(TEXT(FO_Candidato[[#This Row],[LATITUDE_P5]],"0,00"),",",".")</f>
        <v>54.09</v>
      </c>
      <c r="AR462" t="str">
        <f>FO_Candidato[[#This Row],[LATITUDE_P3]]&amp;"°"&amp;FO_Candidato[[#This Row],[LATITUDE_P4]]&amp;"'"&amp;FO_Candidato[[#This Row],[LATITUDE - P6]]&amp;"""S"</f>
        <v>25°27'54.09"S</v>
      </c>
      <c r="AS462">
        <f>VALUE(TRIM(FO_Candidato[[#This Row],[longitude]]))</f>
        <v>-49764149</v>
      </c>
      <c r="AT462">
        <f>FO_Candidato[[#This Row],[LONGITUDE_P1]]/1000000</f>
        <v>-49.764149000000003</v>
      </c>
      <c r="AU462">
        <f>INT(ABS(FO_Candidato[[#This Row],[LONGITUDE_P2]]))</f>
        <v>49</v>
      </c>
      <c r="AV462">
        <f>INT((ABS(FO_Candidato[[#This Row],[LONGITUDE_P2]])-INT(ABS(FO_Candidato[[#This Row],[LONGITUDE_P2]])))*60)</f>
        <v>45</v>
      </c>
      <c r="AW462" s="73">
        <f t="shared" si="15"/>
        <v>50.94</v>
      </c>
      <c r="AX462" t="str">
        <f>SUBSTITUTE(TEXT(FO_Candidato[[#This Row],[LONGITUDE_P5]],"0,00"),",",".")</f>
        <v>50.94</v>
      </c>
      <c r="AY462" t="str">
        <f>FO_Candidato[[#This Row],[LONGITUDE_P3]]&amp;"°"&amp;FO_Candidato[[#This Row],[LONGITUDE_P4]]&amp;"'"&amp;FO_Candidato[[#This Row],[LONGITUDE - P6]]&amp;"""S"</f>
        <v>49°45'50.94"S</v>
      </c>
    </row>
    <row r="463" spans="1:51" x14ac:dyDescent="0.3">
      <c r="A463" t="s">
        <v>26577</v>
      </c>
      <c r="B463" t="s">
        <v>23809</v>
      </c>
      <c r="C463" t="s">
        <v>308</v>
      </c>
      <c r="D463" t="s">
        <v>26578</v>
      </c>
      <c r="E463" t="s">
        <v>26578</v>
      </c>
      <c r="F463" t="s">
        <v>26579</v>
      </c>
      <c r="G463" t="s">
        <v>23889</v>
      </c>
      <c r="I463" t="s">
        <v>23813</v>
      </c>
      <c r="K463" t="s">
        <v>24020</v>
      </c>
      <c r="M463" t="s">
        <v>23835</v>
      </c>
      <c r="N463" t="s">
        <v>24757</v>
      </c>
      <c r="U463" t="s">
        <v>23823</v>
      </c>
      <c r="V463">
        <v>60</v>
      </c>
      <c r="W463">
        <v>-25670108</v>
      </c>
      <c r="X463">
        <v>-48580715</v>
      </c>
      <c r="Y463">
        <v>7</v>
      </c>
      <c r="Z463" t="s">
        <v>26580</v>
      </c>
      <c r="AB463" t="s">
        <v>23825</v>
      </c>
      <c r="AD463" t="s">
        <v>1491</v>
      </c>
      <c r="AH463" t="s">
        <v>26581</v>
      </c>
      <c r="AI463" t="s">
        <v>23827</v>
      </c>
      <c r="AJ463" t="s">
        <v>24931</v>
      </c>
      <c r="AK463">
        <v>83251850</v>
      </c>
      <c r="AL463">
        <f>VALUE(TRIM(FO_Candidato[[#This Row],[1.21 Latitude]]))</f>
        <v>-25670108</v>
      </c>
      <c r="AM463">
        <f>FO_Candidato[[#This Row],[LATITUDE_P1]]/1000000</f>
        <v>-25.670107999999999</v>
      </c>
      <c r="AN463">
        <f>INT(ABS(FO_Candidato[[#This Row],[LATITUDE_P2]]))</f>
        <v>25</v>
      </c>
      <c r="AO463">
        <f>INT((ABS(FO_Candidato[[#This Row],[LATITUDE_P2]])-INT(ABS(FO_Candidato[[#This Row],[LATITUDE_P2]])))*60)</f>
        <v>40</v>
      </c>
      <c r="AP463" s="73">
        <f t="shared" si="14"/>
        <v>12.39</v>
      </c>
      <c r="AQ463" t="str">
        <f>SUBSTITUTE(TEXT(FO_Candidato[[#This Row],[LATITUDE_P5]],"0,00"),",",".")</f>
        <v>12.39</v>
      </c>
      <c r="AR463" t="str">
        <f>FO_Candidato[[#This Row],[LATITUDE_P3]]&amp;"°"&amp;FO_Candidato[[#This Row],[LATITUDE_P4]]&amp;"'"&amp;FO_Candidato[[#This Row],[LATITUDE - P6]]&amp;"""S"</f>
        <v>25°40'12.39"S</v>
      </c>
      <c r="AS463">
        <f>VALUE(TRIM(FO_Candidato[[#This Row],[longitude]]))</f>
        <v>-48580715</v>
      </c>
      <c r="AT463">
        <f>FO_Candidato[[#This Row],[LONGITUDE_P1]]/1000000</f>
        <v>-48.580714999999998</v>
      </c>
      <c r="AU463">
        <f>INT(ABS(FO_Candidato[[#This Row],[LONGITUDE_P2]]))</f>
        <v>48</v>
      </c>
      <c r="AV463">
        <f>INT((ABS(FO_Candidato[[#This Row],[LONGITUDE_P2]])-INT(ABS(FO_Candidato[[#This Row],[LONGITUDE_P2]])))*60)</f>
        <v>34</v>
      </c>
      <c r="AW463" s="73">
        <f t="shared" si="15"/>
        <v>50.57</v>
      </c>
      <c r="AX463" t="str">
        <f>SUBSTITUTE(TEXT(FO_Candidato[[#This Row],[LONGITUDE_P5]],"0,00"),",",".")</f>
        <v>50.57</v>
      </c>
      <c r="AY463" t="str">
        <f>FO_Candidato[[#This Row],[LONGITUDE_P3]]&amp;"°"&amp;FO_Candidato[[#This Row],[LONGITUDE_P4]]&amp;"'"&amp;FO_Candidato[[#This Row],[LONGITUDE - P6]]&amp;"""S"</f>
        <v>48°34'50.57"S</v>
      </c>
    </row>
    <row r="464" spans="1:51" x14ac:dyDescent="0.3">
      <c r="A464" t="s">
        <v>26582</v>
      </c>
      <c r="B464" t="s">
        <v>23809</v>
      </c>
      <c r="C464" t="s">
        <v>308</v>
      </c>
      <c r="D464" t="s">
        <v>26583</v>
      </c>
      <c r="E464" t="s">
        <v>26583</v>
      </c>
      <c r="F464" t="s">
        <v>26584</v>
      </c>
      <c r="G464" t="s">
        <v>23889</v>
      </c>
      <c r="I464" t="s">
        <v>23813</v>
      </c>
      <c r="K464" t="s">
        <v>24020</v>
      </c>
      <c r="M464" t="s">
        <v>23835</v>
      </c>
      <c r="R464" t="s">
        <v>26567</v>
      </c>
      <c r="U464" t="s">
        <v>1491</v>
      </c>
      <c r="V464">
        <v>60</v>
      </c>
      <c r="W464">
        <v>-25429874</v>
      </c>
      <c r="X464">
        <v>-48806106</v>
      </c>
      <c r="Y464">
        <v>76</v>
      </c>
      <c r="Z464" t="s">
        <v>26585</v>
      </c>
      <c r="AB464" t="s">
        <v>23825</v>
      </c>
      <c r="AD464" t="s">
        <v>1491</v>
      </c>
      <c r="AH464" t="s">
        <v>26586</v>
      </c>
      <c r="AI464" t="s">
        <v>23827</v>
      </c>
      <c r="AJ464" t="s">
        <v>24925</v>
      </c>
      <c r="AL464">
        <f>VALUE(TRIM(FO_Candidato[[#This Row],[1.21 Latitude]]))</f>
        <v>-25429874</v>
      </c>
      <c r="AM464">
        <f>FO_Candidato[[#This Row],[LATITUDE_P1]]/1000000</f>
        <v>-25.429874000000002</v>
      </c>
      <c r="AN464">
        <f>INT(ABS(FO_Candidato[[#This Row],[LATITUDE_P2]]))</f>
        <v>25</v>
      </c>
      <c r="AO464">
        <f>INT((ABS(FO_Candidato[[#This Row],[LATITUDE_P2]])-INT(ABS(FO_Candidato[[#This Row],[LATITUDE_P2]])))*60)</f>
        <v>25</v>
      </c>
      <c r="AP464" s="73">
        <f t="shared" si="14"/>
        <v>47.55</v>
      </c>
      <c r="AQ464" t="str">
        <f>SUBSTITUTE(TEXT(FO_Candidato[[#This Row],[LATITUDE_P5]],"0,00"),",",".")</f>
        <v>47.55</v>
      </c>
      <c r="AR464" t="str">
        <f>FO_Candidato[[#This Row],[LATITUDE_P3]]&amp;"°"&amp;FO_Candidato[[#This Row],[LATITUDE_P4]]&amp;"'"&amp;FO_Candidato[[#This Row],[LATITUDE - P6]]&amp;"""S"</f>
        <v>25°25'47.55"S</v>
      </c>
      <c r="AS464">
        <f>VALUE(TRIM(FO_Candidato[[#This Row],[longitude]]))</f>
        <v>-48806106</v>
      </c>
      <c r="AT464">
        <f>FO_Candidato[[#This Row],[LONGITUDE_P1]]/1000000</f>
        <v>-48.806106</v>
      </c>
      <c r="AU464">
        <f>INT(ABS(FO_Candidato[[#This Row],[LONGITUDE_P2]]))</f>
        <v>48</v>
      </c>
      <c r="AV464">
        <f>INT((ABS(FO_Candidato[[#This Row],[LONGITUDE_P2]])-INT(ABS(FO_Candidato[[#This Row],[LONGITUDE_P2]])))*60)</f>
        <v>48</v>
      </c>
      <c r="AW464" s="73">
        <f t="shared" si="15"/>
        <v>21.98</v>
      </c>
      <c r="AX464" t="str">
        <f>SUBSTITUTE(TEXT(FO_Candidato[[#This Row],[LONGITUDE_P5]],"0,00"),",",".")</f>
        <v>21.98</v>
      </c>
      <c r="AY464" t="str">
        <f>FO_Candidato[[#This Row],[LONGITUDE_P3]]&amp;"°"&amp;FO_Candidato[[#This Row],[LONGITUDE_P4]]&amp;"'"&amp;FO_Candidato[[#This Row],[LONGITUDE - P6]]&amp;"""S"</f>
        <v>48°48'21.98"S</v>
      </c>
    </row>
    <row r="465" spans="1:51" x14ac:dyDescent="0.3">
      <c r="A465" t="s">
        <v>26587</v>
      </c>
      <c r="B465" t="s">
        <v>23809</v>
      </c>
      <c r="C465" t="s">
        <v>308</v>
      </c>
      <c r="D465" t="s">
        <v>26588</v>
      </c>
      <c r="E465" t="s">
        <v>26588</v>
      </c>
      <c r="F465" t="s">
        <v>26589</v>
      </c>
      <c r="G465" t="s">
        <v>23889</v>
      </c>
      <c r="I465" t="s">
        <v>23832</v>
      </c>
      <c r="K465" t="s">
        <v>26590</v>
      </c>
      <c r="M465" t="s">
        <v>23835</v>
      </c>
      <c r="R465" t="s">
        <v>24757</v>
      </c>
      <c r="U465" t="s">
        <v>23823</v>
      </c>
      <c r="V465">
        <v>60</v>
      </c>
      <c r="W465">
        <v>-25446554</v>
      </c>
      <c r="X465">
        <v>-48798218</v>
      </c>
      <c r="Y465">
        <v>27</v>
      </c>
      <c r="Z465" t="s">
        <v>26591</v>
      </c>
      <c r="AB465" t="s">
        <v>23825</v>
      </c>
      <c r="AD465" t="s">
        <v>1491</v>
      </c>
      <c r="AH465" t="s">
        <v>26592</v>
      </c>
      <c r="AI465" t="s">
        <v>23827</v>
      </c>
      <c r="AJ465" t="s">
        <v>24925</v>
      </c>
      <c r="AK465">
        <v>83370000</v>
      </c>
      <c r="AL465">
        <f>VALUE(TRIM(FO_Candidato[[#This Row],[1.21 Latitude]]))</f>
        <v>-25446554</v>
      </c>
      <c r="AM465">
        <f>FO_Candidato[[#This Row],[LATITUDE_P1]]/1000000</f>
        <v>-25.446553999999999</v>
      </c>
      <c r="AN465">
        <f>INT(ABS(FO_Candidato[[#This Row],[LATITUDE_P2]]))</f>
        <v>25</v>
      </c>
      <c r="AO465">
        <f>INT((ABS(FO_Candidato[[#This Row],[LATITUDE_P2]])-INT(ABS(FO_Candidato[[#This Row],[LATITUDE_P2]])))*60)</f>
        <v>26</v>
      </c>
      <c r="AP465" s="73">
        <f t="shared" si="14"/>
        <v>47.59</v>
      </c>
      <c r="AQ465" t="str">
        <f>SUBSTITUTE(TEXT(FO_Candidato[[#This Row],[LATITUDE_P5]],"0,00"),",",".")</f>
        <v>47.59</v>
      </c>
      <c r="AR465" t="str">
        <f>FO_Candidato[[#This Row],[LATITUDE_P3]]&amp;"°"&amp;FO_Candidato[[#This Row],[LATITUDE_P4]]&amp;"'"&amp;FO_Candidato[[#This Row],[LATITUDE - P6]]&amp;"""S"</f>
        <v>25°26'47.59"S</v>
      </c>
      <c r="AS465">
        <f>VALUE(TRIM(FO_Candidato[[#This Row],[longitude]]))</f>
        <v>-48798218</v>
      </c>
      <c r="AT465">
        <f>FO_Candidato[[#This Row],[LONGITUDE_P1]]/1000000</f>
        <v>-48.798217999999999</v>
      </c>
      <c r="AU465">
        <f>INT(ABS(FO_Candidato[[#This Row],[LONGITUDE_P2]]))</f>
        <v>48</v>
      </c>
      <c r="AV465">
        <f>INT((ABS(FO_Candidato[[#This Row],[LONGITUDE_P2]])-INT(ABS(FO_Candidato[[#This Row],[LONGITUDE_P2]])))*60)</f>
        <v>47</v>
      </c>
      <c r="AW465" s="73">
        <f t="shared" si="15"/>
        <v>53.58</v>
      </c>
      <c r="AX465" t="str">
        <f>SUBSTITUTE(TEXT(FO_Candidato[[#This Row],[LONGITUDE_P5]],"0,00"),",",".")</f>
        <v>53.58</v>
      </c>
      <c r="AY465" t="str">
        <f>FO_Candidato[[#This Row],[LONGITUDE_P3]]&amp;"°"&amp;FO_Candidato[[#This Row],[LONGITUDE_P4]]&amp;"'"&amp;FO_Candidato[[#This Row],[LONGITUDE - P6]]&amp;"""S"</f>
        <v>48°47'53.58"S</v>
      </c>
    </row>
    <row r="466" spans="1:51" x14ac:dyDescent="0.3">
      <c r="A466" t="s">
        <v>26593</v>
      </c>
      <c r="B466" t="s">
        <v>23809</v>
      </c>
      <c r="C466" t="s">
        <v>371</v>
      </c>
      <c r="D466" t="s">
        <v>5968</v>
      </c>
      <c r="E466" t="s">
        <v>5968</v>
      </c>
      <c r="F466" t="s">
        <v>5969</v>
      </c>
      <c r="G466" t="s">
        <v>23812</v>
      </c>
      <c r="I466" t="s">
        <v>23832</v>
      </c>
      <c r="J466" t="s">
        <v>23814</v>
      </c>
      <c r="K466" t="s">
        <v>24020</v>
      </c>
      <c r="M466" t="s">
        <v>23835</v>
      </c>
      <c r="N466" t="s">
        <v>26594</v>
      </c>
      <c r="O466" t="s">
        <v>26595</v>
      </c>
      <c r="P466" t="s">
        <v>26596</v>
      </c>
      <c r="R466" t="s">
        <v>26597</v>
      </c>
      <c r="S466" t="s">
        <v>26595</v>
      </c>
      <c r="T466" t="s">
        <v>26596</v>
      </c>
      <c r="U466" t="s">
        <v>23823</v>
      </c>
      <c r="V466">
        <v>40</v>
      </c>
      <c r="W466">
        <v>-4700789</v>
      </c>
      <c r="X466">
        <v>-38220019</v>
      </c>
      <c r="Y466">
        <v>90</v>
      </c>
      <c r="AA466" t="s">
        <v>124</v>
      </c>
      <c r="AB466" t="s">
        <v>23825</v>
      </c>
      <c r="AC466">
        <v>1200</v>
      </c>
      <c r="AD466" t="s">
        <v>23823</v>
      </c>
      <c r="AF466" t="s">
        <v>5968</v>
      </c>
      <c r="AG466" t="s">
        <v>5969</v>
      </c>
      <c r="AH466" t="s">
        <v>26595</v>
      </c>
      <c r="AI466" t="s">
        <v>25765</v>
      </c>
      <c r="AJ466" t="s">
        <v>26598</v>
      </c>
      <c r="AL466">
        <f>VALUE(TRIM(FO_Candidato[[#This Row],[1.21 Latitude]]))</f>
        <v>-4700789</v>
      </c>
      <c r="AM466">
        <f>FO_Candidato[[#This Row],[LATITUDE_P1]]/1000000</f>
        <v>-4.7007890000000003</v>
      </c>
      <c r="AN466">
        <f>INT(ABS(FO_Candidato[[#This Row],[LATITUDE_P2]]))</f>
        <v>4</v>
      </c>
      <c r="AO466">
        <f>INT((ABS(FO_Candidato[[#This Row],[LATITUDE_P2]])-INT(ABS(FO_Candidato[[#This Row],[LATITUDE_P2]])))*60)</f>
        <v>42</v>
      </c>
      <c r="AP466" s="73">
        <f t="shared" si="14"/>
        <v>2.84</v>
      </c>
      <c r="AQ466" t="str">
        <f>SUBSTITUTE(TEXT(FO_Candidato[[#This Row],[LATITUDE_P5]],"0,00"),",",".")</f>
        <v>2.84</v>
      </c>
      <c r="AR466" t="str">
        <f>FO_Candidato[[#This Row],[LATITUDE_P3]]&amp;"°"&amp;FO_Candidato[[#This Row],[LATITUDE_P4]]&amp;"'"&amp;FO_Candidato[[#This Row],[LATITUDE - P6]]&amp;"""S"</f>
        <v>4°42'2.84"S</v>
      </c>
      <c r="AS466">
        <f>VALUE(TRIM(FO_Candidato[[#This Row],[longitude]]))</f>
        <v>-38220019</v>
      </c>
      <c r="AT466">
        <f>FO_Candidato[[#This Row],[LONGITUDE_P1]]/1000000</f>
        <v>-38.220019000000001</v>
      </c>
      <c r="AU466">
        <f>INT(ABS(FO_Candidato[[#This Row],[LONGITUDE_P2]]))</f>
        <v>38</v>
      </c>
      <c r="AV466">
        <f>INT((ABS(FO_Candidato[[#This Row],[LONGITUDE_P2]])-INT(ABS(FO_Candidato[[#This Row],[LONGITUDE_P2]])))*60)</f>
        <v>13</v>
      </c>
      <c r="AW466" s="73">
        <f t="shared" si="15"/>
        <v>12.07</v>
      </c>
      <c r="AX466" t="str">
        <f>SUBSTITUTE(TEXT(FO_Candidato[[#This Row],[LONGITUDE_P5]],"0,00"),",",".")</f>
        <v>12.07</v>
      </c>
      <c r="AY466" t="str">
        <f>FO_Candidato[[#This Row],[LONGITUDE_P3]]&amp;"°"&amp;FO_Candidato[[#This Row],[LONGITUDE_P4]]&amp;"'"&amp;FO_Candidato[[#This Row],[LONGITUDE - P6]]&amp;"""S"</f>
        <v>38°13'12.07"S</v>
      </c>
    </row>
    <row r="467" spans="1:51" x14ac:dyDescent="0.3">
      <c r="A467" t="s">
        <v>26599</v>
      </c>
      <c r="B467" t="s">
        <v>23809</v>
      </c>
      <c r="C467" t="s">
        <v>371</v>
      </c>
      <c r="D467" t="s">
        <v>23369</v>
      </c>
      <c r="E467" t="s">
        <v>23369</v>
      </c>
      <c r="F467" t="s">
        <v>23371</v>
      </c>
      <c r="G467" t="s">
        <v>26600</v>
      </c>
      <c r="I467" t="s">
        <v>23832</v>
      </c>
      <c r="J467" t="s">
        <v>23814</v>
      </c>
      <c r="K467" t="s">
        <v>23943</v>
      </c>
      <c r="M467" t="s">
        <v>23816</v>
      </c>
      <c r="N467" t="s">
        <v>26601</v>
      </c>
      <c r="O467" t="s">
        <v>26602</v>
      </c>
      <c r="U467" t="s">
        <v>23823</v>
      </c>
      <c r="V467">
        <v>30</v>
      </c>
      <c r="W467">
        <v>-619417</v>
      </c>
      <c r="X467">
        <v>-4077445</v>
      </c>
      <c r="Y467">
        <v>560</v>
      </c>
      <c r="AA467" t="s">
        <v>124</v>
      </c>
      <c r="AB467" t="s">
        <v>23825</v>
      </c>
      <c r="AC467">
        <v>1500</v>
      </c>
      <c r="AD467" t="s">
        <v>23823</v>
      </c>
      <c r="AF467" t="s">
        <v>23369</v>
      </c>
      <c r="AG467" t="s">
        <v>23371</v>
      </c>
      <c r="AH467" t="s">
        <v>26603</v>
      </c>
      <c r="AI467" t="s">
        <v>25765</v>
      </c>
      <c r="AJ467" t="s">
        <v>26604</v>
      </c>
      <c r="AL467">
        <f>VALUE(TRIM(FO_Candidato[[#This Row],[1.21 Latitude]]))</f>
        <v>-619417</v>
      </c>
      <c r="AM467">
        <f>FO_Candidato[[#This Row],[LATITUDE_P1]]/1000000</f>
        <v>-0.619417</v>
      </c>
      <c r="AN467">
        <f>INT(ABS(FO_Candidato[[#This Row],[LATITUDE_P2]]))</f>
        <v>0</v>
      </c>
      <c r="AO467">
        <f>INT((ABS(FO_Candidato[[#This Row],[LATITUDE_P2]])-INT(ABS(FO_Candidato[[#This Row],[LATITUDE_P2]])))*60)</f>
        <v>37</v>
      </c>
      <c r="AP467" s="73">
        <f t="shared" si="14"/>
        <v>9.9</v>
      </c>
      <c r="AQ467" t="str">
        <f>SUBSTITUTE(TEXT(FO_Candidato[[#This Row],[LATITUDE_P5]],"0,00"),",",".")</f>
        <v>9.90</v>
      </c>
      <c r="AR467" t="str">
        <f>FO_Candidato[[#This Row],[LATITUDE_P3]]&amp;"°"&amp;FO_Candidato[[#This Row],[LATITUDE_P4]]&amp;"'"&amp;FO_Candidato[[#This Row],[LATITUDE - P6]]&amp;"""S"</f>
        <v>0°37'9.90"S</v>
      </c>
      <c r="AS467">
        <f>VALUE(TRIM(FO_Candidato[[#This Row],[longitude]]))</f>
        <v>-4077445</v>
      </c>
      <c r="AT467">
        <f>FO_Candidato[[#This Row],[LONGITUDE_P1]]/1000000</f>
        <v>-4.077445</v>
      </c>
      <c r="AU467">
        <f>INT(ABS(FO_Candidato[[#This Row],[LONGITUDE_P2]]))</f>
        <v>4</v>
      </c>
      <c r="AV467">
        <f>INT((ABS(FO_Candidato[[#This Row],[LONGITUDE_P2]])-INT(ABS(FO_Candidato[[#This Row],[LONGITUDE_P2]])))*60)</f>
        <v>4</v>
      </c>
      <c r="AW467" s="73">
        <f t="shared" si="15"/>
        <v>38.799999999999997</v>
      </c>
      <c r="AX467" t="str">
        <f>SUBSTITUTE(TEXT(FO_Candidato[[#This Row],[LONGITUDE_P5]],"0,00"),",",".")</f>
        <v>38.80</v>
      </c>
      <c r="AY467" t="str">
        <f>FO_Candidato[[#This Row],[LONGITUDE_P3]]&amp;"°"&amp;FO_Candidato[[#This Row],[LONGITUDE_P4]]&amp;"'"&amp;FO_Candidato[[#This Row],[LONGITUDE - P6]]&amp;"""S"</f>
        <v>4°4'38.80"S</v>
      </c>
    </row>
    <row r="468" spans="1:51" x14ac:dyDescent="0.3">
      <c r="A468" t="s">
        <v>26605</v>
      </c>
      <c r="B468" t="s">
        <v>23809</v>
      </c>
      <c r="C468" t="s">
        <v>127</v>
      </c>
      <c r="D468" t="s">
        <v>22147</v>
      </c>
      <c r="E468" t="s">
        <v>22147</v>
      </c>
      <c r="F468" t="s">
        <v>22149</v>
      </c>
      <c r="G468" t="s">
        <v>23812</v>
      </c>
      <c r="I468" t="s">
        <v>23832</v>
      </c>
      <c r="J468" t="s">
        <v>23833</v>
      </c>
      <c r="K468" t="s">
        <v>26606</v>
      </c>
      <c r="L468" t="s">
        <v>148</v>
      </c>
      <c r="M468" t="s">
        <v>23816</v>
      </c>
      <c r="N468" t="s">
        <v>26607</v>
      </c>
      <c r="O468" t="s">
        <v>26608</v>
      </c>
      <c r="P468" t="s">
        <v>26609</v>
      </c>
      <c r="Q468" t="s">
        <v>23820</v>
      </c>
      <c r="R468" t="s">
        <v>148</v>
      </c>
      <c r="S468" t="s">
        <v>148</v>
      </c>
      <c r="T468" t="s">
        <v>148</v>
      </c>
      <c r="U468" t="s">
        <v>23823</v>
      </c>
      <c r="V468">
        <v>20</v>
      </c>
      <c r="W468">
        <v>-23251262</v>
      </c>
      <c r="X468">
        <v>-45803422</v>
      </c>
      <c r="Y468">
        <v>675</v>
      </c>
      <c r="Z468" t="s">
        <v>23948</v>
      </c>
      <c r="AA468" t="s">
        <v>124</v>
      </c>
      <c r="AB468" t="s">
        <v>23825</v>
      </c>
      <c r="AC468">
        <v>2500</v>
      </c>
      <c r="AD468" t="s">
        <v>23823</v>
      </c>
      <c r="AE468" t="s">
        <v>148</v>
      </c>
      <c r="AF468" t="s">
        <v>148</v>
      </c>
      <c r="AG468" t="s">
        <v>148</v>
      </c>
      <c r="AH468" t="s">
        <v>26610</v>
      </c>
      <c r="AI468" t="s">
        <v>23852</v>
      </c>
      <c r="AJ468" t="s">
        <v>24006</v>
      </c>
      <c r="AK468">
        <v>12228033</v>
      </c>
      <c r="AL468">
        <f>VALUE(TRIM(FO_Candidato[[#This Row],[1.21 Latitude]]))</f>
        <v>-23251262</v>
      </c>
      <c r="AM468">
        <f>FO_Candidato[[#This Row],[LATITUDE_P1]]/1000000</f>
        <v>-23.251262000000001</v>
      </c>
      <c r="AN468">
        <f>INT(ABS(FO_Candidato[[#This Row],[LATITUDE_P2]]))</f>
        <v>23</v>
      </c>
      <c r="AO468">
        <f>INT((ABS(FO_Candidato[[#This Row],[LATITUDE_P2]])-INT(ABS(FO_Candidato[[#This Row],[LATITUDE_P2]])))*60)</f>
        <v>15</v>
      </c>
      <c r="AP468" s="73">
        <f t="shared" si="14"/>
        <v>4.54</v>
      </c>
      <c r="AQ468" t="str">
        <f>SUBSTITUTE(TEXT(FO_Candidato[[#This Row],[LATITUDE_P5]],"0,00"),",",".")</f>
        <v>4.54</v>
      </c>
      <c r="AR468" t="str">
        <f>FO_Candidato[[#This Row],[LATITUDE_P3]]&amp;"°"&amp;FO_Candidato[[#This Row],[LATITUDE_P4]]&amp;"'"&amp;FO_Candidato[[#This Row],[LATITUDE - P6]]&amp;"""S"</f>
        <v>23°15'4.54"S</v>
      </c>
      <c r="AS468">
        <f>VALUE(TRIM(FO_Candidato[[#This Row],[longitude]]))</f>
        <v>-45803422</v>
      </c>
      <c r="AT468">
        <f>FO_Candidato[[#This Row],[LONGITUDE_P1]]/1000000</f>
        <v>-45.803421999999998</v>
      </c>
      <c r="AU468">
        <f>INT(ABS(FO_Candidato[[#This Row],[LONGITUDE_P2]]))</f>
        <v>45</v>
      </c>
      <c r="AV468">
        <f>INT((ABS(FO_Candidato[[#This Row],[LONGITUDE_P2]])-INT(ABS(FO_Candidato[[#This Row],[LONGITUDE_P2]])))*60)</f>
        <v>48</v>
      </c>
      <c r="AW468" s="73">
        <f t="shared" si="15"/>
        <v>12.32</v>
      </c>
      <c r="AX468" t="str">
        <f>SUBSTITUTE(TEXT(FO_Candidato[[#This Row],[LONGITUDE_P5]],"0,00"),",",".")</f>
        <v>12.32</v>
      </c>
      <c r="AY468" t="str">
        <f>FO_Candidato[[#This Row],[LONGITUDE_P3]]&amp;"°"&amp;FO_Candidato[[#This Row],[LONGITUDE_P4]]&amp;"'"&amp;FO_Candidato[[#This Row],[LONGITUDE - P6]]&amp;"""S"</f>
        <v>45°48'12.32"S</v>
      </c>
    </row>
    <row r="469" spans="1:51" x14ac:dyDescent="0.3">
      <c r="A469" t="s">
        <v>26611</v>
      </c>
      <c r="B469" t="s">
        <v>23809</v>
      </c>
      <c r="C469" t="s">
        <v>354</v>
      </c>
      <c r="D469" t="s">
        <v>5442</v>
      </c>
      <c r="E469" t="s">
        <v>5442</v>
      </c>
      <c r="F469" t="s">
        <v>15508</v>
      </c>
      <c r="G469" t="s">
        <v>23889</v>
      </c>
      <c r="I469" t="s">
        <v>23813</v>
      </c>
      <c r="K469" t="s">
        <v>26612</v>
      </c>
      <c r="M469" t="s">
        <v>23835</v>
      </c>
      <c r="N469" t="s">
        <v>26613</v>
      </c>
      <c r="U469" t="s">
        <v>23823</v>
      </c>
      <c r="V469">
        <v>40</v>
      </c>
      <c r="W469">
        <v>-23780066</v>
      </c>
      <c r="X469">
        <v>-47506524</v>
      </c>
      <c r="Y469">
        <v>942</v>
      </c>
      <c r="Z469" t="s">
        <v>26614</v>
      </c>
      <c r="AB469" t="s">
        <v>23825</v>
      </c>
      <c r="AD469" t="s">
        <v>1491</v>
      </c>
      <c r="AH469" t="s">
        <v>26615</v>
      </c>
      <c r="AI469" t="s">
        <v>23852</v>
      </c>
      <c r="AJ469" t="s">
        <v>5434</v>
      </c>
      <c r="AL469">
        <f>VALUE(TRIM(FO_Candidato[[#This Row],[1.21 Latitude]]))</f>
        <v>-23780066</v>
      </c>
      <c r="AM469">
        <f>FO_Candidato[[#This Row],[LATITUDE_P1]]/1000000</f>
        <v>-23.780066000000001</v>
      </c>
      <c r="AN469">
        <f>INT(ABS(FO_Candidato[[#This Row],[LATITUDE_P2]]))</f>
        <v>23</v>
      </c>
      <c r="AO469">
        <f>INT((ABS(FO_Candidato[[#This Row],[LATITUDE_P2]])-INT(ABS(FO_Candidato[[#This Row],[LATITUDE_P2]])))*60)</f>
        <v>46</v>
      </c>
      <c r="AP469" s="73">
        <f t="shared" si="14"/>
        <v>48.24</v>
      </c>
      <c r="AQ469" t="str">
        <f>SUBSTITUTE(TEXT(FO_Candidato[[#This Row],[LATITUDE_P5]],"0,00"),",",".")</f>
        <v>48.24</v>
      </c>
      <c r="AR469" t="str">
        <f>FO_Candidato[[#This Row],[LATITUDE_P3]]&amp;"°"&amp;FO_Candidato[[#This Row],[LATITUDE_P4]]&amp;"'"&amp;FO_Candidato[[#This Row],[LATITUDE - P6]]&amp;"""S"</f>
        <v>23°46'48.24"S</v>
      </c>
      <c r="AS469">
        <f>VALUE(TRIM(FO_Candidato[[#This Row],[longitude]]))</f>
        <v>-47506524</v>
      </c>
      <c r="AT469">
        <f>FO_Candidato[[#This Row],[LONGITUDE_P1]]/1000000</f>
        <v>-47.506523999999999</v>
      </c>
      <c r="AU469">
        <f>INT(ABS(FO_Candidato[[#This Row],[LONGITUDE_P2]]))</f>
        <v>47</v>
      </c>
      <c r="AV469">
        <f>INT((ABS(FO_Candidato[[#This Row],[LONGITUDE_P2]])-INT(ABS(FO_Candidato[[#This Row],[LONGITUDE_P2]])))*60)</f>
        <v>30</v>
      </c>
      <c r="AW469" s="73">
        <f t="shared" si="15"/>
        <v>23.49</v>
      </c>
      <c r="AX469" t="str">
        <f>SUBSTITUTE(TEXT(FO_Candidato[[#This Row],[LONGITUDE_P5]],"0,00"),",",".")</f>
        <v>23.49</v>
      </c>
      <c r="AY469" t="str">
        <f>FO_Candidato[[#This Row],[LONGITUDE_P3]]&amp;"°"&amp;FO_Candidato[[#This Row],[LONGITUDE_P4]]&amp;"'"&amp;FO_Candidato[[#This Row],[LONGITUDE - P6]]&amp;"""S"</f>
        <v>47°30'23.49"S</v>
      </c>
    </row>
    <row r="470" spans="1:51" x14ac:dyDescent="0.3">
      <c r="A470" t="s">
        <v>26616</v>
      </c>
      <c r="B470" t="s">
        <v>23809</v>
      </c>
      <c r="C470" t="s">
        <v>308</v>
      </c>
      <c r="D470" t="s">
        <v>26617</v>
      </c>
      <c r="E470" t="s">
        <v>26617</v>
      </c>
      <c r="F470" t="s">
        <v>26618</v>
      </c>
      <c r="G470" t="s">
        <v>23846</v>
      </c>
      <c r="I470" t="s">
        <v>23813</v>
      </c>
      <c r="J470" t="s">
        <v>23814</v>
      </c>
      <c r="K470" t="s">
        <v>26619</v>
      </c>
      <c r="L470" t="s">
        <v>26620</v>
      </c>
      <c r="M470" t="s">
        <v>23835</v>
      </c>
      <c r="N470" t="s">
        <v>26620</v>
      </c>
      <c r="O470" t="s">
        <v>26621</v>
      </c>
      <c r="P470" t="s">
        <v>23820</v>
      </c>
      <c r="Q470" t="s">
        <v>26622</v>
      </c>
      <c r="R470" t="s">
        <v>26623</v>
      </c>
      <c r="S470" t="s">
        <v>23820</v>
      </c>
      <c r="T470" t="s">
        <v>26624</v>
      </c>
      <c r="U470" t="s">
        <v>1491</v>
      </c>
      <c r="V470">
        <v>75</v>
      </c>
      <c r="W470">
        <v>-21247361</v>
      </c>
      <c r="X470">
        <v>-47832889</v>
      </c>
      <c r="Y470">
        <v>623</v>
      </c>
      <c r="Z470" t="s">
        <v>12336</v>
      </c>
      <c r="AA470" t="s">
        <v>213</v>
      </c>
      <c r="AB470" t="s">
        <v>23825</v>
      </c>
      <c r="AC470">
        <v>0</v>
      </c>
      <c r="AD470" t="s">
        <v>23823</v>
      </c>
      <c r="AE470" t="s">
        <v>148</v>
      </c>
      <c r="AF470" t="s">
        <v>26617</v>
      </c>
      <c r="AG470" t="s">
        <v>26618</v>
      </c>
      <c r="AH470" t="s">
        <v>26625</v>
      </c>
      <c r="AI470" t="s">
        <v>23852</v>
      </c>
      <c r="AJ470" t="s">
        <v>26626</v>
      </c>
      <c r="AK470">
        <v>14027690</v>
      </c>
      <c r="AL470">
        <f>VALUE(TRIM(FO_Candidato[[#This Row],[1.21 Latitude]]))</f>
        <v>-21247361</v>
      </c>
      <c r="AM470">
        <f>FO_Candidato[[#This Row],[LATITUDE_P1]]/1000000</f>
        <v>-21.247361000000001</v>
      </c>
      <c r="AN470">
        <f>INT(ABS(FO_Candidato[[#This Row],[LATITUDE_P2]]))</f>
        <v>21</v>
      </c>
      <c r="AO470">
        <f>INT((ABS(FO_Candidato[[#This Row],[LATITUDE_P2]])-INT(ABS(FO_Candidato[[#This Row],[LATITUDE_P2]])))*60)</f>
        <v>14</v>
      </c>
      <c r="AP470" s="73">
        <f t="shared" si="14"/>
        <v>50.5</v>
      </c>
      <c r="AQ470" t="str">
        <f>SUBSTITUTE(TEXT(FO_Candidato[[#This Row],[LATITUDE_P5]],"0,00"),",",".")</f>
        <v>50.50</v>
      </c>
      <c r="AR470" t="str">
        <f>FO_Candidato[[#This Row],[LATITUDE_P3]]&amp;"°"&amp;FO_Candidato[[#This Row],[LATITUDE_P4]]&amp;"'"&amp;FO_Candidato[[#This Row],[LATITUDE - P6]]&amp;"""S"</f>
        <v>21°14'50.50"S</v>
      </c>
      <c r="AS470">
        <f>VALUE(TRIM(FO_Candidato[[#This Row],[longitude]]))</f>
        <v>-47832889</v>
      </c>
      <c r="AT470">
        <f>FO_Candidato[[#This Row],[LONGITUDE_P1]]/1000000</f>
        <v>-47.832889000000002</v>
      </c>
      <c r="AU470">
        <f>INT(ABS(FO_Candidato[[#This Row],[LONGITUDE_P2]]))</f>
        <v>47</v>
      </c>
      <c r="AV470">
        <f>INT((ABS(FO_Candidato[[#This Row],[LONGITUDE_P2]])-INT(ABS(FO_Candidato[[#This Row],[LONGITUDE_P2]])))*60)</f>
        <v>49</v>
      </c>
      <c r="AW470" s="73">
        <f t="shared" si="15"/>
        <v>58.4</v>
      </c>
      <c r="AX470" t="str">
        <f>SUBSTITUTE(TEXT(FO_Candidato[[#This Row],[LONGITUDE_P5]],"0,00"),",",".")</f>
        <v>58.40</v>
      </c>
      <c r="AY470" t="str">
        <f>FO_Candidato[[#This Row],[LONGITUDE_P3]]&amp;"°"&amp;FO_Candidato[[#This Row],[LONGITUDE_P4]]&amp;"'"&amp;FO_Candidato[[#This Row],[LONGITUDE - P6]]&amp;"""S"</f>
        <v>47°49'58.40"S</v>
      </c>
    </row>
    <row r="471" spans="1:51" x14ac:dyDescent="0.3">
      <c r="A471" t="s">
        <v>26627</v>
      </c>
      <c r="B471" t="s">
        <v>23809</v>
      </c>
      <c r="C471" t="s">
        <v>308</v>
      </c>
      <c r="D471" t="s">
        <v>26628</v>
      </c>
      <c r="E471" t="s">
        <v>26628</v>
      </c>
      <c r="F471" t="s">
        <v>26629</v>
      </c>
      <c r="G471" t="s">
        <v>23812</v>
      </c>
      <c r="I471" t="s">
        <v>23832</v>
      </c>
      <c r="J471" t="s">
        <v>23814</v>
      </c>
      <c r="K471" t="s">
        <v>23943</v>
      </c>
      <c r="L471" t="s">
        <v>148</v>
      </c>
      <c r="M471" t="s">
        <v>23816</v>
      </c>
      <c r="N471" t="s">
        <v>26630</v>
      </c>
      <c r="O471" t="s">
        <v>26631</v>
      </c>
      <c r="P471" t="s">
        <v>26632</v>
      </c>
      <c r="Q471" t="s">
        <v>26633</v>
      </c>
      <c r="R471" t="s">
        <v>148</v>
      </c>
      <c r="S471" t="s">
        <v>148</v>
      </c>
      <c r="T471" t="s">
        <v>148</v>
      </c>
      <c r="U471" t="s">
        <v>23823</v>
      </c>
      <c r="V471">
        <v>40</v>
      </c>
      <c r="W471">
        <v>-3158966</v>
      </c>
      <c r="X471">
        <v>-59151212</v>
      </c>
      <c r="Y471">
        <v>49</v>
      </c>
      <c r="Z471" t="s">
        <v>26634</v>
      </c>
      <c r="AA471" t="s">
        <v>213</v>
      </c>
      <c r="AB471" t="s">
        <v>23825</v>
      </c>
      <c r="AC471">
        <v>1500</v>
      </c>
      <c r="AD471" t="s">
        <v>23823</v>
      </c>
      <c r="AE471" t="s">
        <v>1532</v>
      </c>
      <c r="AF471" t="s">
        <v>26628</v>
      </c>
      <c r="AG471" t="s">
        <v>26629</v>
      </c>
      <c r="AH471" t="s">
        <v>26635</v>
      </c>
      <c r="AI471" t="s">
        <v>24432</v>
      </c>
      <c r="AJ471" t="s">
        <v>26636</v>
      </c>
      <c r="AK471">
        <v>69112970</v>
      </c>
      <c r="AL471">
        <f>VALUE(TRIM(FO_Candidato[[#This Row],[1.21 Latitude]]))</f>
        <v>-3158966</v>
      </c>
      <c r="AM471">
        <f>FO_Candidato[[#This Row],[LATITUDE_P1]]/1000000</f>
        <v>-3.1589659999999999</v>
      </c>
      <c r="AN471">
        <f>INT(ABS(FO_Candidato[[#This Row],[LATITUDE_P2]]))</f>
        <v>3</v>
      </c>
      <c r="AO471">
        <f>INT((ABS(FO_Candidato[[#This Row],[LATITUDE_P2]])-INT(ABS(FO_Candidato[[#This Row],[LATITUDE_P2]])))*60)</f>
        <v>9</v>
      </c>
      <c r="AP471" s="73">
        <f t="shared" si="14"/>
        <v>32.28</v>
      </c>
      <c r="AQ471" t="str">
        <f>SUBSTITUTE(TEXT(FO_Candidato[[#This Row],[LATITUDE_P5]],"0,00"),",",".")</f>
        <v>32.28</v>
      </c>
      <c r="AR471" t="str">
        <f>FO_Candidato[[#This Row],[LATITUDE_P3]]&amp;"°"&amp;FO_Candidato[[#This Row],[LATITUDE_P4]]&amp;"'"&amp;FO_Candidato[[#This Row],[LATITUDE - P6]]&amp;"""S"</f>
        <v>3°9'32.28"S</v>
      </c>
      <c r="AS471">
        <f>VALUE(TRIM(FO_Candidato[[#This Row],[longitude]]))</f>
        <v>-59151212</v>
      </c>
      <c r="AT471">
        <f>FO_Candidato[[#This Row],[LONGITUDE_P1]]/1000000</f>
        <v>-59.151212000000001</v>
      </c>
      <c r="AU471">
        <f>INT(ABS(FO_Candidato[[#This Row],[LONGITUDE_P2]]))</f>
        <v>59</v>
      </c>
      <c r="AV471">
        <f>INT((ABS(FO_Candidato[[#This Row],[LONGITUDE_P2]])-INT(ABS(FO_Candidato[[#This Row],[LONGITUDE_P2]])))*60)</f>
        <v>9</v>
      </c>
      <c r="AW471" s="73">
        <f t="shared" si="15"/>
        <v>4.3600000000000003</v>
      </c>
      <c r="AX471" t="str">
        <f>SUBSTITUTE(TEXT(FO_Candidato[[#This Row],[LONGITUDE_P5]],"0,00"),",",".")</f>
        <v>4.36</v>
      </c>
      <c r="AY471" t="str">
        <f>FO_Candidato[[#This Row],[LONGITUDE_P3]]&amp;"°"&amp;FO_Candidato[[#This Row],[LONGITUDE_P4]]&amp;"'"&amp;FO_Candidato[[#This Row],[LONGITUDE - P6]]&amp;"""S"</f>
        <v>59°9'4.36"S</v>
      </c>
    </row>
    <row r="472" spans="1:51" x14ac:dyDescent="0.3">
      <c r="A472" t="s">
        <v>26637</v>
      </c>
      <c r="B472" t="s">
        <v>23809</v>
      </c>
      <c r="C472" t="s">
        <v>20974</v>
      </c>
      <c r="D472" t="s">
        <v>21153</v>
      </c>
      <c r="E472" t="s">
        <v>21153</v>
      </c>
      <c r="F472" t="s">
        <v>21155</v>
      </c>
      <c r="G472" t="s">
        <v>23889</v>
      </c>
      <c r="I472" t="s">
        <v>23832</v>
      </c>
      <c r="K472" t="s">
        <v>24020</v>
      </c>
      <c r="M472" t="s">
        <v>23835</v>
      </c>
      <c r="R472" t="s">
        <v>26336</v>
      </c>
      <c r="U472" t="s">
        <v>23823</v>
      </c>
      <c r="V472">
        <v>50</v>
      </c>
      <c r="W472">
        <v>-21210686</v>
      </c>
      <c r="X472">
        <v>-50730051</v>
      </c>
      <c r="Y472">
        <v>412</v>
      </c>
      <c r="Z472" t="s">
        <v>26638</v>
      </c>
      <c r="AB472" t="s">
        <v>23825</v>
      </c>
      <c r="AD472" t="s">
        <v>1491</v>
      </c>
      <c r="AH472" t="s">
        <v>26639</v>
      </c>
      <c r="AI472" t="s">
        <v>23852</v>
      </c>
      <c r="AJ472" t="s">
        <v>26640</v>
      </c>
      <c r="AL472">
        <f>VALUE(TRIM(FO_Candidato[[#This Row],[1.21 Latitude]]))</f>
        <v>-21210686</v>
      </c>
      <c r="AM472">
        <f>FO_Candidato[[#This Row],[LATITUDE_P1]]/1000000</f>
        <v>-21.210685999999999</v>
      </c>
      <c r="AN472">
        <f>INT(ABS(FO_Candidato[[#This Row],[LATITUDE_P2]]))</f>
        <v>21</v>
      </c>
      <c r="AO472">
        <f>INT((ABS(FO_Candidato[[#This Row],[LATITUDE_P2]])-INT(ABS(FO_Candidato[[#This Row],[LATITUDE_P2]])))*60)</f>
        <v>12</v>
      </c>
      <c r="AP472" s="73">
        <f t="shared" si="14"/>
        <v>38.47</v>
      </c>
      <c r="AQ472" t="str">
        <f>SUBSTITUTE(TEXT(FO_Candidato[[#This Row],[LATITUDE_P5]],"0,00"),",",".")</f>
        <v>38.47</v>
      </c>
      <c r="AR472" t="str">
        <f>FO_Candidato[[#This Row],[LATITUDE_P3]]&amp;"°"&amp;FO_Candidato[[#This Row],[LATITUDE_P4]]&amp;"'"&amp;FO_Candidato[[#This Row],[LATITUDE - P6]]&amp;"""S"</f>
        <v>21°12'38.47"S</v>
      </c>
      <c r="AS472">
        <f>VALUE(TRIM(FO_Candidato[[#This Row],[longitude]]))</f>
        <v>-50730051</v>
      </c>
      <c r="AT472">
        <f>FO_Candidato[[#This Row],[LONGITUDE_P1]]/1000000</f>
        <v>-50.730051000000003</v>
      </c>
      <c r="AU472">
        <f>INT(ABS(FO_Candidato[[#This Row],[LONGITUDE_P2]]))</f>
        <v>50</v>
      </c>
      <c r="AV472">
        <f>INT((ABS(FO_Candidato[[#This Row],[LONGITUDE_P2]])-INT(ABS(FO_Candidato[[#This Row],[LONGITUDE_P2]])))*60)</f>
        <v>43</v>
      </c>
      <c r="AW472" s="73">
        <f t="shared" si="15"/>
        <v>48.18</v>
      </c>
      <c r="AX472" t="str">
        <f>SUBSTITUTE(TEXT(FO_Candidato[[#This Row],[LONGITUDE_P5]],"0,00"),",",".")</f>
        <v>48.18</v>
      </c>
      <c r="AY472" t="str">
        <f>FO_Candidato[[#This Row],[LONGITUDE_P3]]&amp;"°"&amp;FO_Candidato[[#This Row],[LONGITUDE_P4]]&amp;"'"&amp;FO_Candidato[[#This Row],[LONGITUDE - P6]]&amp;"""S"</f>
        <v>50°43'48.18"S</v>
      </c>
    </row>
    <row r="473" spans="1:51" x14ac:dyDescent="0.3">
      <c r="A473" t="s">
        <v>26641</v>
      </c>
      <c r="B473" t="s">
        <v>23809</v>
      </c>
      <c r="C473" t="s">
        <v>20974</v>
      </c>
      <c r="D473" t="s">
        <v>21163</v>
      </c>
      <c r="E473" t="s">
        <v>21163</v>
      </c>
      <c r="F473" t="s">
        <v>21165</v>
      </c>
      <c r="G473" t="s">
        <v>23889</v>
      </c>
      <c r="I473" t="s">
        <v>23832</v>
      </c>
      <c r="K473" t="s">
        <v>24020</v>
      </c>
      <c r="M473" t="s">
        <v>23835</v>
      </c>
      <c r="N473" t="s">
        <v>26336</v>
      </c>
      <c r="U473" t="s">
        <v>23823</v>
      </c>
      <c r="V473">
        <v>50</v>
      </c>
      <c r="W473">
        <v>-21549111</v>
      </c>
      <c r="X473">
        <v>-499589</v>
      </c>
      <c r="Y473">
        <v>442</v>
      </c>
      <c r="Z473" t="s">
        <v>26642</v>
      </c>
      <c r="AB473" t="s">
        <v>23825</v>
      </c>
      <c r="AD473" t="s">
        <v>1491</v>
      </c>
      <c r="AH473" t="s">
        <v>26643</v>
      </c>
      <c r="AI473" t="s">
        <v>23852</v>
      </c>
      <c r="AJ473" t="s">
        <v>26644</v>
      </c>
      <c r="AK473">
        <v>16360000</v>
      </c>
      <c r="AL473">
        <f>VALUE(TRIM(FO_Candidato[[#This Row],[1.21 Latitude]]))</f>
        <v>-21549111</v>
      </c>
      <c r="AM473">
        <f>FO_Candidato[[#This Row],[LATITUDE_P1]]/1000000</f>
        <v>-21.549111</v>
      </c>
      <c r="AN473">
        <f>INT(ABS(FO_Candidato[[#This Row],[LATITUDE_P2]]))</f>
        <v>21</v>
      </c>
      <c r="AO473">
        <f>INT((ABS(FO_Candidato[[#This Row],[LATITUDE_P2]])-INT(ABS(FO_Candidato[[#This Row],[LATITUDE_P2]])))*60)</f>
        <v>32</v>
      </c>
      <c r="AP473" s="73">
        <f t="shared" si="14"/>
        <v>56.8</v>
      </c>
      <c r="AQ473" t="str">
        <f>SUBSTITUTE(TEXT(FO_Candidato[[#This Row],[LATITUDE_P5]],"0,00"),",",".")</f>
        <v>56.80</v>
      </c>
      <c r="AR473" t="str">
        <f>FO_Candidato[[#This Row],[LATITUDE_P3]]&amp;"°"&amp;FO_Candidato[[#This Row],[LATITUDE_P4]]&amp;"'"&amp;FO_Candidato[[#This Row],[LATITUDE - P6]]&amp;"""S"</f>
        <v>21°32'56.80"S</v>
      </c>
      <c r="AS473">
        <f>VALUE(TRIM(FO_Candidato[[#This Row],[longitude]]))</f>
        <v>-499589</v>
      </c>
      <c r="AT473">
        <f>FO_Candidato[[#This Row],[LONGITUDE_P1]]/1000000</f>
        <v>-0.49958900000000001</v>
      </c>
      <c r="AU473">
        <f>INT(ABS(FO_Candidato[[#This Row],[LONGITUDE_P2]]))</f>
        <v>0</v>
      </c>
      <c r="AV473">
        <f>INT((ABS(FO_Candidato[[#This Row],[LONGITUDE_P2]])-INT(ABS(FO_Candidato[[#This Row],[LONGITUDE_P2]])))*60)</f>
        <v>29</v>
      </c>
      <c r="AW473" s="73">
        <f t="shared" si="15"/>
        <v>58.52</v>
      </c>
      <c r="AX473" t="str">
        <f>SUBSTITUTE(TEXT(FO_Candidato[[#This Row],[LONGITUDE_P5]],"0,00"),",",".")</f>
        <v>58.52</v>
      </c>
      <c r="AY473" t="str">
        <f>FO_Candidato[[#This Row],[LONGITUDE_P3]]&amp;"°"&amp;FO_Candidato[[#This Row],[LONGITUDE_P4]]&amp;"'"&amp;FO_Candidato[[#This Row],[LONGITUDE - P6]]&amp;"""S"</f>
        <v>0°29'58.52"S</v>
      </c>
    </row>
    <row r="474" spans="1:51" x14ac:dyDescent="0.3">
      <c r="A474" t="s">
        <v>26645</v>
      </c>
      <c r="B474" t="s">
        <v>23809</v>
      </c>
      <c r="C474" t="s">
        <v>308</v>
      </c>
      <c r="D474" t="s">
        <v>22915</v>
      </c>
      <c r="E474" t="s">
        <v>22915</v>
      </c>
      <c r="F474" t="s">
        <v>22917</v>
      </c>
      <c r="G474" t="s">
        <v>23812</v>
      </c>
      <c r="I474" t="s">
        <v>23832</v>
      </c>
      <c r="J474" t="s">
        <v>23814</v>
      </c>
      <c r="K474" t="s">
        <v>26646</v>
      </c>
      <c r="L474" t="s">
        <v>148</v>
      </c>
      <c r="M474" t="s">
        <v>23816</v>
      </c>
      <c r="N474" t="s">
        <v>26647</v>
      </c>
      <c r="O474" t="s">
        <v>26648</v>
      </c>
      <c r="P474" t="s">
        <v>26649</v>
      </c>
      <c r="Q474" t="s">
        <v>26650</v>
      </c>
      <c r="R474" t="s">
        <v>148</v>
      </c>
      <c r="S474" t="s">
        <v>148</v>
      </c>
      <c r="T474" t="s">
        <v>148</v>
      </c>
      <c r="U474" t="s">
        <v>23823</v>
      </c>
      <c r="V474">
        <v>30</v>
      </c>
      <c r="W474">
        <v>-1486041</v>
      </c>
      <c r="X474">
        <v>-3904905</v>
      </c>
      <c r="Y474">
        <v>71</v>
      </c>
      <c r="Z474" t="s">
        <v>12336</v>
      </c>
      <c r="AA474" t="s">
        <v>213</v>
      </c>
      <c r="AB474" t="s">
        <v>23825</v>
      </c>
      <c r="AC474">
        <v>3500</v>
      </c>
      <c r="AD474" t="s">
        <v>23823</v>
      </c>
      <c r="AE474" t="s">
        <v>1532</v>
      </c>
      <c r="AF474" t="s">
        <v>22915</v>
      </c>
      <c r="AG474" t="s">
        <v>22917</v>
      </c>
      <c r="AH474" t="s">
        <v>26651</v>
      </c>
      <c r="AI474" t="s">
        <v>24034</v>
      </c>
      <c r="AJ474" t="s">
        <v>26652</v>
      </c>
      <c r="AK474">
        <v>45664000</v>
      </c>
      <c r="AL474">
        <f>VALUE(TRIM(FO_Candidato[[#This Row],[1.21 Latitude]]))</f>
        <v>-1486041</v>
      </c>
      <c r="AM474">
        <f>FO_Candidato[[#This Row],[LATITUDE_P1]]/1000000</f>
        <v>-1.4860409999999999</v>
      </c>
      <c r="AN474">
        <f>INT(ABS(FO_Candidato[[#This Row],[LATITUDE_P2]]))</f>
        <v>1</v>
      </c>
      <c r="AO474">
        <f>INT((ABS(FO_Candidato[[#This Row],[LATITUDE_P2]])-INT(ABS(FO_Candidato[[#This Row],[LATITUDE_P2]])))*60)</f>
        <v>29</v>
      </c>
      <c r="AP474" s="73">
        <f t="shared" si="14"/>
        <v>9.75</v>
      </c>
      <c r="AQ474" t="str">
        <f>SUBSTITUTE(TEXT(FO_Candidato[[#This Row],[LATITUDE_P5]],"0,00"),",",".")</f>
        <v>9.75</v>
      </c>
      <c r="AR474" t="str">
        <f>FO_Candidato[[#This Row],[LATITUDE_P3]]&amp;"°"&amp;FO_Candidato[[#This Row],[LATITUDE_P4]]&amp;"'"&amp;FO_Candidato[[#This Row],[LATITUDE - P6]]&amp;"""S"</f>
        <v>1°29'9.75"S</v>
      </c>
      <c r="AS474">
        <f>VALUE(TRIM(FO_Candidato[[#This Row],[longitude]]))</f>
        <v>-3904905</v>
      </c>
      <c r="AT474">
        <f>FO_Candidato[[#This Row],[LONGITUDE_P1]]/1000000</f>
        <v>-3.9049049999999998</v>
      </c>
      <c r="AU474">
        <f>INT(ABS(FO_Candidato[[#This Row],[LONGITUDE_P2]]))</f>
        <v>3</v>
      </c>
      <c r="AV474">
        <f>INT((ABS(FO_Candidato[[#This Row],[LONGITUDE_P2]])-INT(ABS(FO_Candidato[[#This Row],[LONGITUDE_P2]])))*60)</f>
        <v>54</v>
      </c>
      <c r="AW474" s="73">
        <f t="shared" si="15"/>
        <v>17.66</v>
      </c>
      <c r="AX474" t="str">
        <f>SUBSTITUTE(TEXT(FO_Candidato[[#This Row],[LONGITUDE_P5]],"0,00"),",",".")</f>
        <v>17.66</v>
      </c>
      <c r="AY474" t="str">
        <f>FO_Candidato[[#This Row],[LONGITUDE_P3]]&amp;"°"&amp;FO_Candidato[[#This Row],[LONGITUDE_P4]]&amp;"'"&amp;FO_Candidato[[#This Row],[LONGITUDE - P6]]&amp;"""S"</f>
        <v>3°54'17.66"S</v>
      </c>
    </row>
    <row r="475" spans="1:51" x14ac:dyDescent="0.3">
      <c r="A475" t="s">
        <v>26653</v>
      </c>
      <c r="B475" t="s">
        <v>23809</v>
      </c>
      <c r="C475" t="s">
        <v>371</v>
      </c>
      <c r="D475" t="s">
        <v>23399</v>
      </c>
      <c r="E475" t="s">
        <v>23399</v>
      </c>
      <c r="F475" t="s">
        <v>5791</v>
      </c>
      <c r="G475" t="s">
        <v>23812</v>
      </c>
      <c r="I475" t="s">
        <v>23832</v>
      </c>
      <c r="J475" t="s">
        <v>23814</v>
      </c>
      <c r="K475" t="s">
        <v>23943</v>
      </c>
      <c r="L475" t="s">
        <v>148</v>
      </c>
      <c r="M475" t="s">
        <v>23816</v>
      </c>
      <c r="N475" t="s">
        <v>26654</v>
      </c>
      <c r="O475" t="s">
        <v>26655</v>
      </c>
      <c r="P475" t="s">
        <v>26656</v>
      </c>
      <c r="Q475" t="s">
        <v>23909</v>
      </c>
      <c r="R475" t="s">
        <v>23909</v>
      </c>
      <c r="S475" t="s">
        <v>23909</v>
      </c>
      <c r="T475" t="s">
        <v>23909</v>
      </c>
      <c r="U475" t="s">
        <v>23823</v>
      </c>
      <c r="V475">
        <v>40</v>
      </c>
      <c r="W475">
        <v>-981395</v>
      </c>
      <c r="X475">
        <v>-36446869</v>
      </c>
      <c r="Y475">
        <v>206</v>
      </c>
      <c r="Z475" t="s">
        <v>12336</v>
      </c>
      <c r="AA475" t="s">
        <v>107</v>
      </c>
      <c r="AB475" t="s">
        <v>23825</v>
      </c>
      <c r="AC475">
        <v>5000</v>
      </c>
      <c r="AD475" t="s">
        <v>23823</v>
      </c>
      <c r="AE475" t="s">
        <v>1532</v>
      </c>
      <c r="AF475" t="s">
        <v>23399</v>
      </c>
      <c r="AG475" t="s">
        <v>5791</v>
      </c>
      <c r="AH475" t="s">
        <v>26655</v>
      </c>
      <c r="AI475" t="s">
        <v>26657</v>
      </c>
      <c r="AJ475" t="s">
        <v>5793</v>
      </c>
      <c r="AK475">
        <v>57270000</v>
      </c>
      <c r="AL475">
        <f>VALUE(TRIM(FO_Candidato[[#This Row],[1.21 Latitude]]))</f>
        <v>-981395</v>
      </c>
      <c r="AM475">
        <f>FO_Candidato[[#This Row],[LATITUDE_P1]]/1000000</f>
        <v>-0.98139500000000002</v>
      </c>
      <c r="AN475">
        <f>INT(ABS(FO_Candidato[[#This Row],[LATITUDE_P2]]))</f>
        <v>0</v>
      </c>
      <c r="AO475">
        <f>INT((ABS(FO_Candidato[[#This Row],[LATITUDE_P2]])-INT(ABS(FO_Candidato[[#This Row],[LATITUDE_P2]])))*60)</f>
        <v>58</v>
      </c>
      <c r="AP475" s="73">
        <f t="shared" si="14"/>
        <v>53.02</v>
      </c>
      <c r="AQ475" t="str">
        <f>SUBSTITUTE(TEXT(FO_Candidato[[#This Row],[LATITUDE_P5]],"0,00"),",",".")</f>
        <v>53.02</v>
      </c>
      <c r="AR475" t="str">
        <f>FO_Candidato[[#This Row],[LATITUDE_P3]]&amp;"°"&amp;FO_Candidato[[#This Row],[LATITUDE_P4]]&amp;"'"&amp;FO_Candidato[[#This Row],[LATITUDE - P6]]&amp;"""S"</f>
        <v>0°58'53.02"S</v>
      </c>
      <c r="AS475">
        <f>VALUE(TRIM(FO_Candidato[[#This Row],[longitude]]))</f>
        <v>-36446869</v>
      </c>
      <c r="AT475">
        <f>FO_Candidato[[#This Row],[LONGITUDE_P1]]/1000000</f>
        <v>-36.446869</v>
      </c>
      <c r="AU475">
        <f>INT(ABS(FO_Candidato[[#This Row],[LONGITUDE_P2]]))</f>
        <v>36</v>
      </c>
      <c r="AV475">
        <f>INT((ABS(FO_Candidato[[#This Row],[LONGITUDE_P2]])-INT(ABS(FO_Candidato[[#This Row],[LONGITUDE_P2]])))*60)</f>
        <v>26</v>
      </c>
      <c r="AW475" s="73">
        <f t="shared" si="15"/>
        <v>48.73</v>
      </c>
      <c r="AX475" t="str">
        <f>SUBSTITUTE(TEXT(FO_Candidato[[#This Row],[LONGITUDE_P5]],"0,00"),",",".")</f>
        <v>48.73</v>
      </c>
      <c r="AY475" t="str">
        <f>FO_Candidato[[#This Row],[LONGITUDE_P3]]&amp;"°"&amp;FO_Candidato[[#This Row],[LONGITUDE_P4]]&amp;"'"&amp;FO_Candidato[[#This Row],[LONGITUDE - P6]]&amp;"""S"</f>
        <v>36°26'48.73"S</v>
      </c>
    </row>
    <row r="476" spans="1:51" x14ac:dyDescent="0.3">
      <c r="A476" t="s">
        <v>26658</v>
      </c>
      <c r="B476" t="s">
        <v>23809</v>
      </c>
      <c r="C476" t="s">
        <v>308</v>
      </c>
      <c r="D476" t="s">
        <v>23100</v>
      </c>
      <c r="E476" t="s">
        <v>23100</v>
      </c>
      <c r="F476" t="s">
        <v>23102</v>
      </c>
      <c r="G476" t="s">
        <v>26600</v>
      </c>
      <c r="I476" t="s">
        <v>23832</v>
      </c>
      <c r="J476" t="s">
        <v>23814</v>
      </c>
      <c r="K476" t="s">
        <v>26659</v>
      </c>
      <c r="M476" t="s">
        <v>23835</v>
      </c>
      <c r="N476" t="s">
        <v>26660</v>
      </c>
      <c r="O476" t="s">
        <v>26661</v>
      </c>
      <c r="P476" t="s">
        <v>26662</v>
      </c>
      <c r="Q476" t="s">
        <v>26663</v>
      </c>
      <c r="R476" t="s">
        <v>26664</v>
      </c>
      <c r="S476" t="s">
        <v>26665</v>
      </c>
      <c r="T476" t="s">
        <v>26662</v>
      </c>
      <c r="U476" t="s">
        <v>23823</v>
      </c>
      <c r="V476">
        <v>60</v>
      </c>
      <c r="W476">
        <v>-23477</v>
      </c>
      <c r="X476">
        <v>-48738</v>
      </c>
      <c r="Y476">
        <v>672</v>
      </c>
      <c r="AA476" t="s">
        <v>124</v>
      </c>
      <c r="AB476" t="s">
        <v>23825</v>
      </c>
      <c r="AC476">
        <v>3000</v>
      </c>
      <c r="AD476" t="s">
        <v>23823</v>
      </c>
      <c r="AF476" t="s">
        <v>23100</v>
      </c>
      <c r="AG476" t="s">
        <v>23102</v>
      </c>
      <c r="AH476" t="s">
        <v>26661</v>
      </c>
      <c r="AI476" t="s">
        <v>23852</v>
      </c>
      <c r="AJ476" t="s">
        <v>1250</v>
      </c>
      <c r="AL476">
        <f>VALUE(TRIM(FO_Candidato[[#This Row],[1.21 Latitude]]))</f>
        <v>-23477</v>
      </c>
      <c r="AM476">
        <f>FO_Candidato[[#This Row],[LATITUDE_P1]]/1000000</f>
        <v>-2.3477000000000001E-2</v>
      </c>
      <c r="AN476">
        <f>INT(ABS(FO_Candidato[[#This Row],[LATITUDE_P2]]))</f>
        <v>0</v>
      </c>
      <c r="AO476">
        <f>INT((ABS(FO_Candidato[[#This Row],[LATITUDE_P2]])-INT(ABS(FO_Candidato[[#This Row],[LATITUDE_P2]])))*60)</f>
        <v>1</v>
      </c>
      <c r="AP476" s="73">
        <f t="shared" si="14"/>
        <v>24.52</v>
      </c>
      <c r="AQ476" t="str">
        <f>SUBSTITUTE(TEXT(FO_Candidato[[#This Row],[LATITUDE_P5]],"0,00"),",",".")</f>
        <v>24.52</v>
      </c>
      <c r="AR476" t="str">
        <f>FO_Candidato[[#This Row],[LATITUDE_P3]]&amp;"°"&amp;FO_Candidato[[#This Row],[LATITUDE_P4]]&amp;"'"&amp;FO_Candidato[[#This Row],[LATITUDE - P6]]&amp;"""S"</f>
        <v>0°1'24.52"S</v>
      </c>
      <c r="AS476">
        <f>VALUE(TRIM(FO_Candidato[[#This Row],[longitude]]))</f>
        <v>-48738</v>
      </c>
      <c r="AT476">
        <f>FO_Candidato[[#This Row],[LONGITUDE_P1]]/1000000</f>
        <v>-4.8737999999999997E-2</v>
      </c>
      <c r="AU476">
        <f>INT(ABS(FO_Candidato[[#This Row],[LONGITUDE_P2]]))</f>
        <v>0</v>
      </c>
      <c r="AV476">
        <f>INT((ABS(FO_Candidato[[#This Row],[LONGITUDE_P2]])-INT(ABS(FO_Candidato[[#This Row],[LONGITUDE_P2]])))*60)</f>
        <v>2</v>
      </c>
      <c r="AW476" s="73">
        <f t="shared" si="15"/>
        <v>55.46</v>
      </c>
      <c r="AX476" t="str">
        <f>SUBSTITUTE(TEXT(FO_Candidato[[#This Row],[LONGITUDE_P5]],"0,00"),",",".")</f>
        <v>55.46</v>
      </c>
      <c r="AY476" t="str">
        <f>FO_Candidato[[#This Row],[LONGITUDE_P3]]&amp;"°"&amp;FO_Candidato[[#This Row],[LONGITUDE_P4]]&amp;"'"&amp;FO_Candidato[[#This Row],[LONGITUDE - P6]]&amp;"""S"</f>
        <v>0°2'55.46"S</v>
      </c>
    </row>
    <row r="477" spans="1:51" x14ac:dyDescent="0.3">
      <c r="A477" t="s">
        <v>26666</v>
      </c>
      <c r="B477" t="s">
        <v>23809</v>
      </c>
      <c r="C477" t="s">
        <v>308</v>
      </c>
      <c r="D477" t="s">
        <v>22091</v>
      </c>
      <c r="E477" t="s">
        <v>22091</v>
      </c>
      <c r="F477" t="s">
        <v>22093</v>
      </c>
      <c r="G477" t="s">
        <v>24555</v>
      </c>
      <c r="I477" t="s">
        <v>23832</v>
      </c>
      <c r="J477" t="s">
        <v>23814</v>
      </c>
      <c r="K477" t="s">
        <v>24022</v>
      </c>
      <c r="L477" t="s">
        <v>148</v>
      </c>
      <c r="M477" t="s">
        <v>23816</v>
      </c>
      <c r="N477" t="s">
        <v>26667</v>
      </c>
      <c r="O477" t="s">
        <v>24022</v>
      </c>
      <c r="P477" t="s">
        <v>24022</v>
      </c>
      <c r="Q477" t="s">
        <v>24022</v>
      </c>
      <c r="R477" t="s">
        <v>26668</v>
      </c>
      <c r="S477" t="s">
        <v>24022</v>
      </c>
      <c r="T477" t="s">
        <v>26669</v>
      </c>
      <c r="U477" t="s">
        <v>23823</v>
      </c>
      <c r="V477">
        <v>40</v>
      </c>
      <c r="W477">
        <v>-1524092</v>
      </c>
      <c r="X477">
        <v>-40240663</v>
      </c>
      <c r="Y477">
        <v>255</v>
      </c>
      <c r="Z477" t="s">
        <v>12336</v>
      </c>
      <c r="AA477" t="s">
        <v>107</v>
      </c>
      <c r="AB477" t="s">
        <v>23825</v>
      </c>
      <c r="AC477">
        <v>5000</v>
      </c>
      <c r="AD477" t="s">
        <v>23823</v>
      </c>
      <c r="AE477" t="s">
        <v>1532</v>
      </c>
      <c r="AF477" t="s">
        <v>22093</v>
      </c>
      <c r="AG477" t="s">
        <v>22091</v>
      </c>
      <c r="AH477" t="s">
        <v>26670</v>
      </c>
      <c r="AI477" t="s">
        <v>24034</v>
      </c>
      <c r="AJ477" t="s">
        <v>4061</v>
      </c>
      <c r="AK477">
        <v>45700000</v>
      </c>
      <c r="AL477">
        <f>VALUE(TRIM(FO_Candidato[[#This Row],[1.21 Latitude]]))</f>
        <v>-1524092</v>
      </c>
      <c r="AM477">
        <f>FO_Candidato[[#This Row],[LATITUDE_P1]]/1000000</f>
        <v>-1.524092</v>
      </c>
      <c r="AN477">
        <f>INT(ABS(FO_Candidato[[#This Row],[LATITUDE_P2]]))</f>
        <v>1</v>
      </c>
      <c r="AO477">
        <f>INT((ABS(FO_Candidato[[#This Row],[LATITUDE_P2]])-INT(ABS(FO_Candidato[[#This Row],[LATITUDE_P2]])))*60)</f>
        <v>31</v>
      </c>
      <c r="AP477" s="73">
        <f t="shared" si="14"/>
        <v>26.73</v>
      </c>
      <c r="AQ477" t="str">
        <f>SUBSTITUTE(TEXT(FO_Candidato[[#This Row],[LATITUDE_P5]],"0,00"),",",".")</f>
        <v>26.73</v>
      </c>
      <c r="AR477" t="str">
        <f>FO_Candidato[[#This Row],[LATITUDE_P3]]&amp;"°"&amp;FO_Candidato[[#This Row],[LATITUDE_P4]]&amp;"'"&amp;FO_Candidato[[#This Row],[LATITUDE - P6]]&amp;"""S"</f>
        <v>1°31'26.73"S</v>
      </c>
      <c r="AS477">
        <f>VALUE(TRIM(FO_Candidato[[#This Row],[longitude]]))</f>
        <v>-40240663</v>
      </c>
      <c r="AT477">
        <f>FO_Candidato[[#This Row],[LONGITUDE_P1]]/1000000</f>
        <v>-40.240662999999998</v>
      </c>
      <c r="AU477">
        <f>INT(ABS(FO_Candidato[[#This Row],[LONGITUDE_P2]]))</f>
        <v>40</v>
      </c>
      <c r="AV477">
        <f>INT((ABS(FO_Candidato[[#This Row],[LONGITUDE_P2]])-INT(ABS(FO_Candidato[[#This Row],[LONGITUDE_P2]])))*60)</f>
        <v>14</v>
      </c>
      <c r="AW477" s="73">
        <f t="shared" si="15"/>
        <v>26.39</v>
      </c>
      <c r="AX477" t="str">
        <f>SUBSTITUTE(TEXT(FO_Candidato[[#This Row],[LONGITUDE_P5]],"0,00"),",",".")</f>
        <v>26.39</v>
      </c>
      <c r="AY477" t="str">
        <f>FO_Candidato[[#This Row],[LONGITUDE_P3]]&amp;"°"&amp;FO_Candidato[[#This Row],[LONGITUDE_P4]]&amp;"'"&amp;FO_Candidato[[#This Row],[LONGITUDE - P6]]&amp;"""S"</f>
        <v>40°14'26.39"S</v>
      </c>
    </row>
    <row r="478" spans="1:51" x14ac:dyDescent="0.3">
      <c r="A478" t="s">
        <v>26671</v>
      </c>
      <c r="B478" t="s">
        <v>23809</v>
      </c>
      <c r="C478" t="s">
        <v>436</v>
      </c>
      <c r="D478" t="s">
        <v>1153</v>
      </c>
      <c r="E478" t="s">
        <v>1153</v>
      </c>
      <c r="F478" t="s">
        <v>20407</v>
      </c>
      <c r="G478" t="s">
        <v>25209</v>
      </c>
      <c r="I478" t="s">
        <v>23813</v>
      </c>
      <c r="J478" t="s">
        <v>23833</v>
      </c>
      <c r="K478" t="s">
        <v>24020</v>
      </c>
      <c r="L478" t="s">
        <v>3632</v>
      </c>
      <c r="M478" t="s">
        <v>23835</v>
      </c>
      <c r="N478" t="s">
        <v>26672</v>
      </c>
      <c r="O478" t="s">
        <v>26673</v>
      </c>
      <c r="P478" t="s">
        <v>26674</v>
      </c>
      <c r="Q478" t="s">
        <v>23977</v>
      </c>
      <c r="R478" t="s">
        <v>3632</v>
      </c>
      <c r="S478" t="s">
        <v>3632</v>
      </c>
      <c r="T478" t="s">
        <v>3632</v>
      </c>
      <c r="U478" t="s">
        <v>23823</v>
      </c>
      <c r="V478">
        <v>40</v>
      </c>
      <c r="W478">
        <v>-2002936</v>
      </c>
      <c r="X478">
        <v>-5126357</v>
      </c>
      <c r="Y478">
        <v>421</v>
      </c>
      <c r="Z478" t="s">
        <v>23824</v>
      </c>
      <c r="AA478" t="s">
        <v>124</v>
      </c>
      <c r="AB478" t="s">
        <v>23825</v>
      </c>
      <c r="AD478" t="s">
        <v>1491</v>
      </c>
      <c r="AE478" t="s">
        <v>24004</v>
      </c>
      <c r="AF478" t="s">
        <v>26675</v>
      </c>
      <c r="AG478" t="s">
        <v>26675</v>
      </c>
      <c r="AH478" t="s">
        <v>26672</v>
      </c>
      <c r="AI478" t="s">
        <v>24270</v>
      </c>
      <c r="AJ478" t="s">
        <v>26676</v>
      </c>
      <c r="AL478">
        <f>VALUE(TRIM(FO_Candidato[[#This Row],[1.21 Latitude]]))</f>
        <v>-2002936</v>
      </c>
      <c r="AM478">
        <f>FO_Candidato[[#This Row],[LATITUDE_P1]]/1000000</f>
        <v>-2.002936</v>
      </c>
      <c r="AN478">
        <f>INT(ABS(FO_Candidato[[#This Row],[LATITUDE_P2]]))</f>
        <v>2</v>
      </c>
      <c r="AO478">
        <f>INT((ABS(FO_Candidato[[#This Row],[LATITUDE_P2]])-INT(ABS(FO_Candidato[[#This Row],[LATITUDE_P2]])))*60)</f>
        <v>0</v>
      </c>
      <c r="AP478" s="73">
        <f t="shared" si="14"/>
        <v>10.57</v>
      </c>
      <c r="AQ478" t="str">
        <f>SUBSTITUTE(TEXT(FO_Candidato[[#This Row],[LATITUDE_P5]],"0,00"),",",".")</f>
        <v>10.57</v>
      </c>
      <c r="AR478" t="str">
        <f>FO_Candidato[[#This Row],[LATITUDE_P3]]&amp;"°"&amp;FO_Candidato[[#This Row],[LATITUDE_P4]]&amp;"'"&amp;FO_Candidato[[#This Row],[LATITUDE - P6]]&amp;"""S"</f>
        <v>2°0'10.57"S</v>
      </c>
      <c r="AS478">
        <f>VALUE(TRIM(FO_Candidato[[#This Row],[longitude]]))</f>
        <v>-5126357</v>
      </c>
      <c r="AT478">
        <f>FO_Candidato[[#This Row],[LONGITUDE_P1]]/1000000</f>
        <v>-5.1263569999999996</v>
      </c>
      <c r="AU478">
        <f>INT(ABS(FO_Candidato[[#This Row],[LONGITUDE_P2]]))</f>
        <v>5</v>
      </c>
      <c r="AV478">
        <f>INT((ABS(FO_Candidato[[#This Row],[LONGITUDE_P2]])-INT(ABS(FO_Candidato[[#This Row],[LONGITUDE_P2]])))*60)</f>
        <v>7</v>
      </c>
      <c r="AW478" s="73">
        <f t="shared" si="15"/>
        <v>34.89</v>
      </c>
      <c r="AX478" t="str">
        <f>SUBSTITUTE(TEXT(FO_Candidato[[#This Row],[LONGITUDE_P5]],"0,00"),",",".")</f>
        <v>34.89</v>
      </c>
      <c r="AY478" t="str">
        <f>FO_Candidato[[#This Row],[LONGITUDE_P3]]&amp;"°"&amp;FO_Candidato[[#This Row],[LONGITUDE_P4]]&amp;"'"&amp;FO_Candidato[[#This Row],[LONGITUDE - P6]]&amp;"""S"</f>
        <v>5°7'34.89"S</v>
      </c>
    </row>
    <row r="479" spans="1:51" x14ac:dyDescent="0.3">
      <c r="A479" t="s">
        <v>26677</v>
      </c>
      <c r="B479" t="s">
        <v>23809</v>
      </c>
      <c r="C479" t="s">
        <v>436</v>
      </c>
      <c r="D479" t="s">
        <v>1199</v>
      </c>
      <c r="E479" t="s">
        <v>1199</v>
      </c>
      <c r="F479" t="s">
        <v>20474</v>
      </c>
      <c r="G479" t="s">
        <v>25209</v>
      </c>
      <c r="I479" t="s">
        <v>23813</v>
      </c>
      <c r="J479" t="s">
        <v>23833</v>
      </c>
      <c r="K479" t="s">
        <v>24020</v>
      </c>
      <c r="L479" t="s">
        <v>23977</v>
      </c>
      <c r="M479" t="s">
        <v>23835</v>
      </c>
      <c r="N479" t="s">
        <v>26678</v>
      </c>
      <c r="O479" t="s">
        <v>26673</v>
      </c>
      <c r="P479" t="s">
        <v>26674</v>
      </c>
      <c r="Q479" t="s">
        <v>23977</v>
      </c>
      <c r="R479" t="s">
        <v>23977</v>
      </c>
      <c r="S479" t="s">
        <v>23977</v>
      </c>
      <c r="T479" t="s">
        <v>23977</v>
      </c>
      <c r="U479" t="s">
        <v>23823</v>
      </c>
      <c r="V479">
        <v>60</v>
      </c>
      <c r="W479">
        <v>-20141216</v>
      </c>
      <c r="X479">
        <v>-5124858</v>
      </c>
      <c r="Y479">
        <v>414</v>
      </c>
      <c r="Z479" t="s">
        <v>23824</v>
      </c>
      <c r="AA479" t="s">
        <v>213</v>
      </c>
      <c r="AB479" t="s">
        <v>23825</v>
      </c>
      <c r="AD479" t="s">
        <v>1491</v>
      </c>
      <c r="AE479" t="s">
        <v>24004</v>
      </c>
      <c r="AF479" t="s">
        <v>26679</v>
      </c>
      <c r="AG479" t="s">
        <v>26679</v>
      </c>
      <c r="AH479" t="s">
        <v>26678</v>
      </c>
      <c r="AI479" t="s">
        <v>24270</v>
      </c>
      <c r="AJ479" t="s">
        <v>26676</v>
      </c>
      <c r="AL479">
        <f>VALUE(TRIM(FO_Candidato[[#This Row],[1.21 Latitude]]))</f>
        <v>-20141216</v>
      </c>
      <c r="AM479">
        <f>FO_Candidato[[#This Row],[LATITUDE_P1]]/1000000</f>
        <v>-20.141216</v>
      </c>
      <c r="AN479">
        <f>INT(ABS(FO_Candidato[[#This Row],[LATITUDE_P2]]))</f>
        <v>20</v>
      </c>
      <c r="AO479">
        <f>INT((ABS(FO_Candidato[[#This Row],[LATITUDE_P2]])-INT(ABS(FO_Candidato[[#This Row],[LATITUDE_P2]])))*60)</f>
        <v>8</v>
      </c>
      <c r="AP479" s="73">
        <f t="shared" si="14"/>
        <v>28.38</v>
      </c>
      <c r="AQ479" t="str">
        <f>SUBSTITUTE(TEXT(FO_Candidato[[#This Row],[LATITUDE_P5]],"0,00"),",",".")</f>
        <v>28.38</v>
      </c>
      <c r="AR479" t="str">
        <f>FO_Candidato[[#This Row],[LATITUDE_P3]]&amp;"°"&amp;FO_Candidato[[#This Row],[LATITUDE_P4]]&amp;"'"&amp;FO_Candidato[[#This Row],[LATITUDE - P6]]&amp;"""S"</f>
        <v>20°8'28.38"S</v>
      </c>
      <c r="AS479">
        <f>VALUE(TRIM(FO_Candidato[[#This Row],[longitude]]))</f>
        <v>-5124858</v>
      </c>
      <c r="AT479">
        <f>FO_Candidato[[#This Row],[LONGITUDE_P1]]/1000000</f>
        <v>-5.1248579999999997</v>
      </c>
      <c r="AU479">
        <f>INT(ABS(FO_Candidato[[#This Row],[LONGITUDE_P2]]))</f>
        <v>5</v>
      </c>
      <c r="AV479">
        <f>INT((ABS(FO_Candidato[[#This Row],[LONGITUDE_P2]])-INT(ABS(FO_Candidato[[#This Row],[LONGITUDE_P2]])))*60)</f>
        <v>7</v>
      </c>
      <c r="AW479" s="73">
        <f t="shared" si="15"/>
        <v>29.49</v>
      </c>
      <c r="AX479" t="str">
        <f>SUBSTITUTE(TEXT(FO_Candidato[[#This Row],[LONGITUDE_P5]],"0,00"),",",".")</f>
        <v>29.49</v>
      </c>
      <c r="AY479" t="str">
        <f>FO_Candidato[[#This Row],[LONGITUDE_P3]]&amp;"°"&amp;FO_Candidato[[#This Row],[LONGITUDE_P4]]&amp;"'"&amp;FO_Candidato[[#This Row],[LONGITUDE - P6]]&amp;"""S"</f>
        <v>5°7'29.49"S</v>
      </c>
    </row>
    <row r="480" spans="1:51" x14ac:dyDescent="0.3">
      <c r="A480" t="s">
        <v>26680</v>
      </c>
      <c r="B480" t="s">
        <v>23809</v>
      </c>
      <c r="C480" t="s">
        <v>436</v>
      </c>
      <c r="D480" t="s">
        <v>1897</v>
      </c>
      <c r="E480" t="s">
        <v>1897</v>
      </c>
      <c r="F480" t="s">
        <v>20468</v>
      </c>
      <c r="G480" t="s">
        <v>25209</v>
      </c>
      <c r="I480" t="s">
        <v>23813</v>
      </c>
      <c r="J480" t="s">
        <v>23833</v>
      </c>
      <c r="K480" t="s">
        <v>24020</v>
      </c>
      <c r="L480" t="s">
        <v>3632</v>
      </c>
      <c r="N480" t="s">
        <v>26672</v>
      </c>
      <c r="O480" t="s">
        <v>26673</v>
      </c>
      <c r="P480" t="s">
        <v>26674</v>
      </c>
      <c r="Q480" t="s">
        <v>23977</v>
      </c>
      <c r="R480" t="s">
        <v>3632</v>
      </c>
      <c r="S480" t="s">
        <v>3632</v>
      </c>
      <c r="T480" t="s">
        <v>3632</v>
      </c>
      <c r="U480" t="s">
        <v>23823</v>
      </c>
      <c r="V480">
        <v>50</v>
      </c>
      <c r="W480">
        <v>-2024363</v>
      </c>
      <c r="X480">
        <v>-5124144</v>
      </c>
      <c r="Y480">
        <v>376</v>
      </c>
      <c r="Z480" t="s">
        <v>23824</v>
      </c>
      <c r="AA480" t="s">
        <v>124</v>
      </c>
      <c r="AB480" t="s">
        <v>23825</v>
      </c>
      <c r="AD480" t="s">
        <v>1491</v>
      </c>
      <c r="AE480" t="s">
        <v>23823</v>
      </c>
      <c r="AF480" t="s">
        <v>26679</v>
      </c>
      <c r="AG480" t="s">
        <v>26679</v>
      </c>
      <c r="AH480" t="s">
        <v>26678</v>
      </c>
      <c r="AI480" t="s">
        <v>24270</v>
      </c>
      <c r="AJ480" t="s">
        <v>26676</v>
      </c>
      <c r="AL480">
        <f>VALUE(TRIM(FO_Candidato[[#This Row],[1.21 Latitude]]))</f>
        <v>-2024363</v>
      </c>
      <c r="AM480">
        <f>FO_Candidato[[#This Row],[LATITUDE_P1]]/1000000</f>
        <v>-2.0243630000000001</v>
      </c>
      <c r="AN480">
        <f>INT(ABS(FO_Candidato[[#This Row],[LATITUDE_P2]]))</f>
        <v>2</v>
      </c>
      <c r="AO480">
        <f>INT((ABS(FO_Candidato[[#This Row],[LATITUDE_P2]])-INT(ABS(FO_Candidato[[#This Row],[LATITUDE_P2]])))*60)</f>
        <v>1</v>
      </c>
      <c r="AP480" s="73">
        <f t="shared" si="14"/>
        <v>27.71</v>
      </c>
      <c r="AQ480" t="str">
        <f>SUBSTITUTE(TEXT(FO_Candidato[[#This Row],[LATITUDE_P5]],"0,00"),",",".")</f>
        <v>27.71</v>
      </c>
      <c r="AR480" t="str">
        <f>FO_Candidato[[#This Row],[LATITUDE_P3]]&amp;"°"&amp;FO_Candidato[[#This Row],[LATITUDE_P4]]&amp;"'"&amp;FO_Candidato[[#This Row],[LATITUDE - P6]]&amp;"""S"</f>
        <v>2°1'27.71"S</v>
      </c>
      <c r="AS480">
        <f>VALUE(TRIM(FO_Candidato[[#This Row],[longitude]]))</f>
        <v>-5124144</v>
      </c>
      <c r="AT480">
        <f>FO_Candidato[[#This Row],[LONGITUDE_P1]]/1000000</f>
        <v>-5.1241440000000003</v>
      </c>
      <c r="AU480">
        <f>INT(ABS(FO_Candidato[[#This Row],[LONGITUDE_P2]]))</f>
        <v>5</v>
      </c>
      <c r="AV480">
        <f>INT((ABS(FO_Candidato[[#This Row],[LONGITUDE_P2]])-INT(ABS(FO_Candidato[[#This Row],[LONGITUDE_P2]])))*60)</f>
        <v>7</v>
      </c>
      <c r="AW480" s="73">
        <f t="shared" si="15"/>
        <v>26.92</v>
      </c>
      <c r="AX480" t="str">
        <f>SUBSTITUTE(TEXT(FO_Candidato[[#This Row],[LONGITUDE_P5]],"0,00"),",",".")</f>
        <v>26.92</v>
      </c>
      <c r="AY480" t="str">
        <f>FO_Candidato[[#This Row],[LONGITUDE_P3]]&amp;"°"&amp;FO_Candidato[[#This Row],[LONGITUDE_P4]]&amp;"'"&amp;FO_Candidato[[#This Row],[LONGITUDE - P6]]&amp;"""S"</f>
        <v>5°7'26.92"S</v>
      </c>
    </row>
    <row r="481" spans="1:51" x14ac:dyDescent="0.3">
      <c r="A481" t="s">
        <v>26681</v>
      </c>
      <c r="B481" t="s">
        <v>23809</v>
      </c>
      <c r="C481" t="s">
        <v>371</v>
      </c>
      <c r="D481" t="s">
        <v>22680</v>
      </c>
      <c r="E481" t="s">
        <v>22680</v>
      </c>
      <c r="F481" t="s">
        <v>22682</v>
      </c>
      <c r="G481" t="s">
        <v>23812</v>
      </c>
      <c r="I481" t="s">
        <v>23832</v>
      </c>
      <c r="J481" t="s">
        <v>23814</v>
      </c>
      <c r="K481" t="s">
        <v>26682</v>
      </c>
      <c r="L481" t="s">
        <v>148</v>
      </c>
      <c r="M481" t="s">
        <v>23816</v>
      </c>
      <c r="O481" t="s">
        <v>26683</v>
      </c>
      <c r="P481" t="s">
        <v>26684</v>
      </c>
      <c r="Q481" t="s">
        <v>26685</v>
      </c>
      <c r="R481" t="s">
        <v>148</v>
      </c>
      <c r="S481" t="s">
        <v>148</v>
      </c>
      <c r="T481" t="s">
        <v>148</v>
      </c>
      <c r="U481" t="s">
        <v>23823</v>
      </c>
      <c r="V481">
        <v>40</v>
      </c>
      <c r="W481">
        <v>-12782753</v>
      </c>
      <c r="X481">
        <v>-38517228</v>
      </c>
      <c r="Y481">
        <v>8</v>
      </c>
      <c r="Z481" t="s">
        <v>12336</v>
      </c>
      <c r="AA481" t="s">
        <v>107</v>
      </c>
      <c r="AB481" t="s">
        <v>23825</v>
      </c>
      <c r="AC481">
        <v>4000</v>
      </c>
      <c r="AD481" t="s">
        <v>23823</v>
      </c>
      <c r="AE481" t="s">
        <v>1532</v>
      </c>
      <c r="AF481" t="s">
        <v>22680</v>
      </c>
      <c r="AG481" t="s">
        <v>22682</v>
      </c>
      <c r="AH481" t="s">
        <v>26686</v>
      </c>
      <c r="AI481" t="s">
        <v>24034</v>
      </c>
      <c r="AJ481" t="s">
        <v>1407</v>
      </c>
      <c r="AK481">
        <v>42000500</v>
      </c>
      <c r="AL481">
        <f>VALUE(TRIM(FO_Candidato[[#This Row],[1.21 Latitude]]))</f>
        <v>-12782753</v>
      </c>
      <c r="AM481">
        <f>FO_Candidato[[#This Row],[LATITUDE_P1]]/1000000</f>
        <v>-12.782753</v>
      </c>
      <c r="AN481">
        <f>INT(ABS(FO_Candidato[[#This Row],[LATITUDE_P2]]))</f>
        <v>12</v>
      </c>
      <c r="AO481">
        <f>INT((ABS(FO_Candidato[[#This Row],[LATITUDE_P2]])-INT(ABS(FO_Candidato[[#This Row],[LATITUDE_P2]])))*60)</f>
        <v>46</v>
      </c>
      <c r="AP481" s="73">
        <f t="shared" si="14"/>
        <v>57.91</v>
      </c>
      <c r="AQ481" t="str">
        <f>SUBSTITUTE(TEXT(FO_Candidato[[#This Row],[LATITUDE_P5]],"0,00"),",",".")</f>
        <v>57.91</v>
      </c>
      <c r="AR481" t="str">
        <f>FO_Candidato[[#This Row],[LATITUDE_P3]]&amp;"°"&amp;FO_Candidato[[#This Row],[LATITUDE_P4]]&amp;"'"&amp;FO_Candidato[[#This Row],[LATITUDE - P6]]&amp;"""S"</f>
        <v>12°46'57.91"S</v>
      </c>
      <c r="AS481">
        <f>VALUE(TRIM(FO_Candidato[[#This Row],[longitude]]))</f>
        <v>-38517228</v>
      </c>
      <c r="AT481">
        <f>FO_Candidato[[#This Row],[LONGITUDE_P1]]/1000000</f>
        <v>-38.517228000000003</v>
      </c>
      <c r="AU481">
        <f>INT(ABS(FO_Candidato[[#This Row],[LONGITUDE_P2]]))</f>
        <v>38</v>
      </c>
      <c r="AV481">
        <f>INT((ABS(FO_Candidato[[#This Row],[LONGITUDE_P2]])-INT(ABS(FO_Candidato[[#This Row],[LONGITUDE_P2]])))*60)</f>
        <v>31</v>
      </c>
      <c r="AW481" s="73">
        <f t="shared" si="15"/>
        <v>2.02</v>
      </c>
      <c r="AX481" t="str">
        <f>SUBSTITUTE(TEXT(FO_Candidato[[#This Row],[LONGITUDE_P5]],"0,00"),",",".")</f>
        <v>2.02</v>
      </c>
      <c r="AY481" t="str">
        <f>FO_Candidato[[#This Row],[LONGITUDE_P3]]&amp;"°"&amp;FO_Candidato[[#This Row],[LONGITUDE_P4]]&amp;"'"&amp;FO_Candidato[[#This Row],[LONGITUDE - P6]]&amp;"""S"</f>
        <v>38°31'2.02"S</v>
      </c>
    </row>
    <row r="482" spans="1:51" x14ac:dyDescent="0.3">
      <c r="A482" t="s">
        <v>26687</v>
      </c>
      <c r="B482" t="s">
        <v>23809</v>
      </c>
      <c r="C482" t="s">
        <v>371</v>
      </c>
      <c r="D482" t="s">
        <v>26688</v>
      </c>
      <c r="E482" t="s">
        <v>26688</v>
      </c>
      <c r="F482" t="s">
        <v>26689</v>
      </c>
      <c r="G482" t="s">
        <v>23812</v>
      </c>
      <c r="I482" t="s">
        <v>23832</v>
      </c>
      <c r="J482" t="s">
        <v>23814</v>
      </c>
      <c r="K482" t="s">
        <v>26690</v>
      </c>
      <c r="L482" t="s">
        <v>148</v>
      </c>
      <c r="M482" t="s">
        <v>23816</v>
      </c>
      <c r="N482" t="s">
        <v>26691</v>
      </c>
      <c r="O482" t="s">
        <v>26692</v>
      </c>
      <c r="P482" t="s">
        <v>26693</v>
      </c>
      <c r="Q482" t="s">
        <v>26694</v>
      </c>
      <c r="R482" t="s">
        <v>148</v>
      </c>
      <c r="S482" t="s">
        <v>148</v>
      </c>
      <c r="T482" t="s">
        <v>148</v>
      </c>
      <c r="U482" t="s">
        <v>23823</v>
      </c>
      <c r="V482">
        <v>30</v>
      </c>
      <c r="W482">
        <v>-1275079</v>
      </c>
      <c r="X482">
        <v>-38520475</v>
      </c>
      <c r="Y482">
        <v>16</v>
      </c>
      <c r="Z482" t="s">
        <v>12336</v>
      </c>
      <c r="AA482" t="s">
        <v>107</v>
      </c>
      <c r="AB482" t="s">
        <v>23825</v>
      </c>
      <c r="AC482">
        <v>5000</v>
      </c>
      <c r="AD482" t="s">
        <v>23823</v>
      </c>
      <c r="AE482" t="s">
        <v>1532</v>
      </c>
      <c r="AF482" t="s">
        <v>26688</v>
      </c>
      <c r="AG482" t="s">
        <v>26689</v>
      </c>
      <c r="AH482" t="s">
        <v>26695</v>
      </c>
      <c r="AI482" t="s">
        <v>24034</v>
      </c>
      <c r="AJ482" t="s">
        <v>1407</v>
      </c>
      <c r="AK482">
        <v>42500516</v>
      </c>
      <c r="AL482">
        <f>VALUE(TRIM(FO_Candidato[[#This Row],[1.21 Latitude]]))</f>
        <v>-1275079</v>
      </c>
      <c r="AM482">
        <f>FO_Candidato[[#This Row],[LATITUDE_P1]]/1000000</f>
        <v>-1.2750790000000001</v>
      </c>
      <c r="AN482">
        <f>INT(ABS(FO_Candidato[[#This Row],[LATITUDE_P2]]))</f>
        <v>1</v>
      </c>
      <c r="AO482">
        <f>INT((ABS(FO_Candidato[[#This Row],[LATITUDE_P2]])-INT(ABS(FO_Candidato[[#This Row],[LATITUDE_P2]])))*60)</f>
        <v>16</v>
      </c>
      <c r="AP482" s="73">
        <f t="shared" si="14"/>
        <v>30.28</v>
      </c>
      <c r="AQ482" t="str">
        <f>SUBSTITUTE(TEXT(FO_Candidato[[#This Row],[LATITUDE_P5]],"0,00"),",",".")</f>
        <v>30.28</v>
      </c>
      <c r="AR482" t="str">
        <f>FO_Candidato[[#This Row],[LATITUDE_P3]]&amp;"°"&amp;FO_Candidato[[#This Row],[LATITUDE_P4]]&amp;"'"&amp;FO_Candidato[[#This Row],[LATITUDE - P6]]&amp;"""S"</f>
        <v>1°16'30.28"S</v>
      </c>
      <c r="AS482">
        <f>VALUE(TRIM(FO_Candidato[[#This Row],[longitude]]))</f>
        <v>-38520475</v>
      </c>
      <c r="AT482">
        <f>FO_Candidato[[#This Row],[LONGITUDE_P1]]/1000000</f>
        <v>-38.520474999999998</v>
      </c>
      <c r="AU482">
        <f>INT(ABS(FO_Candidato[[#This Row],[LONGITUDE_P2]]))</f>
        <v>38</v>
      </c>
      <c r="AV482">
        <f>INT((ABS(FO_Candidato[[#This Row],[LONGITUDE_P2]])-INT(ABS(FO_Candidato[[#This Row],[LONGITUDE_P2]])))*60)</f>
        <v>31</v>
      </c>
      <c r="AW482" s="73">
        <f t="shared" si="15"/>
        <v>13.71</v>
      </c>
      <c r="AX482" t="str">
        <f>SUBSTITUTE(TEXT(FO_Candidato[[#This Row],[LONGITUDE_P5]],"0,00"),",",".")</f>
        <v>13.71</v>
      </c>
      <c r="AY482" t="str">
        <f>FO_Candidato[[#This Row],[LONGITUDE_P3]]&amp;"°"&amp;FO_Candidato[[#This Row],[LONGITUDE_P4]]&amp;"'"&amp;FO_Candidato[[#This Row],[LONGITUDE - P6]]&amp;"""S"</f>
        <v>38°31'13.71"S</v>
      </c>
    </row>
    <row r="483" spans="1:51" x14ac:dyDescent="0.3">
      <c r="A483" t="s">
        <v>26696</v>
      </c>
      <c r="B483" t="s">
        <v>23809</v>
      </c>
      <c r="C483" t="s">
        <v>2371</v>
      </c>
      <c r="D483" t="s">
        <v>4203</v>
      </c>
      <c r="E483" t="s">
        <v>4203</v>
      </c>
      <c r="F483" t="s">
        <v>4204</v>
      </c>
      <c r="G483" t="s">
        <v>24212</v>
      </c>
      <c r="I483" t="s">
        <v>23813</v>
      </c>
      <c r="J483" t="s">
        <v>23833</v>
      </c>
      <c r="K483" t="s">
        <v>24020</v>
      </c>
      <c r="L483" t="s">
        <v>3632</v>
      </c>
      <c r="M483" t="s">
        <v>23835</v>
      </c>
      <c r="N483" t="s">
        <v>26697</v>
      </c>
      <c r="O483" t="s">
        <v>26698</v>
      </c>
      <c r="P483" t="s">
        <v>26699</v>
      </c>
      <c r="Q483" t="s">
        <v>3632</v>
      </c>
      <c r="R483" t="s">
        <v>26700</v>
      </c>
      <c r="S483" t="s">
        <v>3632</v>
      </c>
      <c r="T483" t="s">
        <v>3632</v>
      </c>
      <c r="U483" t="s">
        <v>23823</v>
      </c>
      <c r="V483">
        <v>70</v>
      </c>
      <c r="W483">
        <v>-15194369</v>
      </c>
      <c r="X483">
        <v>-43883388</v>
      </c>
      <c r="Y483">
        <v>477</v>
      </c>
      <c r="Z483" t="s">
        <v>23824</v>
      </c>
      <c r="AA483" t="s">
        <v>213</v>
      </c>
      <c r="AB483" t="s">
        <v>23825</v>
      </c>
      <c r="AC483">
        <v>0</v>
      </c>
      <c r="AD483" t="s">
        <v>23823</v>
      </c>
      <c r="AE483" t="s">
        <v>3632</v>
      </c>
      <c r="AF483" t="s">
        <v>4203</v>
      </c>
      <c r="AG483" t="s">
        <v>26701</v>
      </c>
      <c r="AH483" t="s">
        <v>26698</v>
      </c>
      <c r="AI483" t="s">
        <v>24061</v>
      </c>
      <c r="AJ483" t="s">
        <v>26702</v>
      </c>
      <c r="AK483">
        <v>39508000</v>
      </c>
      <c r="AL483">
        <f>VALUE(TRIM(FO_Candidato[[#This Row],[1.21 Latitude]]))</f>
        <v>-15194369</v>
      </c>
      <c r="AM483">
        <f>FO_Candidato[[#This Row],[LATITUDE_P1]]/1000000</f>
        <v>-15.194369</v>
      </c>
      <c r="AN483">
        <f>INT(ABS(FO_Candidato[[#This Row],[LATITUDE_P2]]))</f>
        <v>15</v>
      </c>
      <c r="AO483">
        <f>INT((ABS(FO_Candidato[[#This Row],[LATITUDE_P2]])-INT(ABS(FO_Candidato[[#This Row],[LATITUDE_P2]])))*60)</f>
        <v>11</v>
      </c>
      <c r="AP483" s="73">
        <f t="shared" si="14"/>
        <v>39.729999999999997</v>
      </c>
      <c r="AQ483" t="str">
        <f>SUBSTITUTE(TEXT(FO_Candidato[[#This Row],[LATITUDE_P5]],"0,00"),",",".")</f>
        <v>39.73</v>
      </c>
      <c r="AR483" t="str">
        <f>FO_Candidato[[#This Row],[LATITUDE_P3]]&amp;"°"&amp;FO_Candidato[[#This Row],[LATITUDE_P4]]&amp;"'"&amp;FO_Candidato[[#This Row],[LATITUDE - P6]]&amp;"""S"</f>
        <v>15°11'39.73"S</v>
      </c>
      <c r="AS483">
        <f>VALUE(TRIM(FO_Candidato[[#This Row],[longitude]]))</f>
        <v>-43883388</v>
      </c>
      <c r="AT483">
        <f>FO_Candidato[[#This Row],[LONGITUDE_P1]]/1000000</f>
        <v>-43.883387999999997</v>
      </c>
      <c r="AU483">
        <f>INT(ABS(FO_Candidato[[#This Row],[LONGITUDE_P2]]))</f>
        <v>43</v>
      </c>
      <c r="AV483">
        <f>INT((ABS(FO_Candidato[[#This Row],[LONGITUDE_P2]])-INT(ABS(FO_Candidato[[#This Row],[LONGITUDE_P2]])))*60)</f>
        <v>53</v>
      </c>
      <c r="AW483" s="73">
        <f t="shared" si="15"/>
        <v>0.2</v>
      </c>
      <c r="AX483" t="str">
        <f>SUBSTITUTE(TEXT(FO_Candidato[[#This Row],[LONGITUDE_P5]],"0,00"),",",".")</f>
        <v>0.20</v>
      </c>
      <c r="AY483" t="str">
        <f>FO_Candidato[[#This Row],[LONGITUDE_P3]]&amp;"°"&amp;FO_Candidato[[#This Row],[LONGITUDE_P4]]&amp;"'"&amp;FO_Candidato[[#This Row],[LONGITUDE - P6]]&amp;"""S"</f>
        <v>43°53'0.20"S</v>
      </c>
    </row>
    <row r="484" spans="1:51" x14ac:dyDescent="0.3">
      <c r="A484" t="s">
        <v>26703</v>
      </c>
      <c r="B484" t="s">
        <v>23809</v>
      </c>
      <c r="C484" t="s">
        <v>327</v>
      </c>
      <c r="D484" t="s">
        <v>325</v>
      </c>
      <c r="E484" t="s">
        <v>325</v>
      </c>
      <c r="F484" t="s">
        <v>326</v>
      </c>
      <c r="G484" t="s">
        <v>23889</v>
      </c>
      <c r="I484" t="s">
        <v>23832</v>
      </c>
      <c r="K484" t="s">
        <v>26704</v>
      </c>
      <c r="M484" t="s">
        <v>23835</v>
      </c>
      <c r="N484" t="s">
        <v>26705</v>
      </c>
      <c r="U484" t="s">
        <v>23823</v>
      </c>
      <c r="V484">
        <v>60</v>
      </c>
      <c r="W484">
        <v>-22398427</v>
      </c>
      <c r="X484">
        <v>-49087255</v>
      </c>
      <c r="Y484">
        <v>561</v>
      </c>
      <c r="Z484" t="s">
        <v>26706</v>
      </c>
      <c r="AB484" t="s">
        <v>23825</v>
      </c>
      <c r="AD484" t="s">
        <v>1491</v>
      </c>
      <c r="AH484" t="s">
        <v>26707</v>
      </c>
      <c r="AI484" t="s">
        <v>23852</v>
      </c>
      <c r="AJ484" t="s">
        <v>26708</v>
      </c>
      <c r="AL484">
        <f>VALUE(TRIM(FO_Candidato[[#This Row],[1.21 Latitude]]))</f>
        <v>-22398427</v>
      </c>
      <c r="AM484">
        <f>FO_Candidato[[#This Row],[LATITUDE_P1]]/1000000</f>
        <v>-22.398427000000002</v>
      </c>
      <c r="AN484">
        <f>INT(ABS(FO_Candidato[[#This Row],[LATITUDE_P2]]))</f>
        <v>22</v>
      </c>
      <c r="AO484">
        <f>INT((ABS(FO_Candidato[[#This Row],[LATITUDE_P2]])-INT(ABS(FO_Candidato[[#This Row],[LATITUDE_P2]])))*60)</f>
        <v>23</v>
      </c>
      <c r="AP484" s="73">
        <f t="shared" si="14"/>
        <v>54.34</v>
      </c>
      <c r="AQ484" t="str">
        <f>SUBSTITUTE(TEXT(FO_Candidato[[#This Row],[LATITUDE_P5]],"0,00"),",",".")</f>
        <v>54.34</v>
      </c>
      <c r="AR484" t="str">
        <f>FO_Candidato[[#This Row],[LATITUDE_P3]]&amp;"°"&amp;FO_Candidato[[#This Row],[LATITUDE_P4]]&amp;"'"&amp;FO_Candidato[[#This Row],[LATITUDE - P6]]&amp;"""S"</f>
        <v>22°23'54.34"S</v>
      </c>
      <c r="AS484">
        <f>VALUE(TRIM(FO_Candidato[[#This Row],[longitude]]))</f>
        <v>-49087255</v>
      </c>
      <c r="AT484">
        <f>FO_Candidato[[#This Row],[LONGITUDE_P1]]/1000000</f>
        <v>-49.087254999999999</v>
      </c>
      <c r="AU484">
        <f>INT(ABS(FO_Candidato[[#This Row],[LONGITUDE_P2]]))</f>
        <v>49</v>
      </c>
      <c r="AV484">
        <f>INT((ABS(FO_Candidato[[#This Row],[LONGITUDE_P2]])-INT(ABS(FO_Candidato[[#This Row],[LONGITUDE_P2]])))*60)</f>
        <v>5</v>
      </c>
      <c r="AW484" s="73">
        <f t="shared" si="15"/>
        <v>14.12</v>
      </c>
      <c r="AX484" t="str">
        <f>SUBSTITUTE(TEXT(FO_Candidato[[#This Row],[LONGITUDE_P5]],"0,00"),",",".")</f>
        <v>14.12</v>
      </c>
      <c r="AY484" t="str">
        <f>FO_Candidato[[#This Row],[LONGITUDE_P3]]&amp;"°"&amp;FO_Candidato[[#This Row],[LONGITUDE_P4]]&amp;"'"&amp;FO_Candidato[[#This Row],[LONGITUDE - P6]]&amp;"""S"</f>
        <v>49°5'14.12"S</v>
      </c>
    </row>
    <row r="485" spans="1:51" x14ac:dyDescent="0.3">
      <c r="A485" t="s">
        <v>26709</v>
      </c>
      <c r="B485" t="s">
        <v>23809</v>
      </c>
      <c r="C485" t="s">
        <v>23520</v>
      </c>
      <c r="D485" t="s">
        <v>23528</v>
      </c>
      <c r="E485" t="s">
        <v>23528</v>
      </c>
      <c r="F485" t="s">
        <v>23530</v>
      </c>
      <c r="G485" t="s">
        <v>23812</v>
      </c>
      <c r="I485" t="s">
        <v>23832</v>
      </c>
      <c r="J485" t="s">
        <v>23833</v>
      </c>
      <c r="K485" t="s">
        <v>24029</v>
      </c>
      <c r="L485" t="s">
        <v>148</v>
      </c>
      <c r="M485" t="s">
        <v>23835</v>
      </c>
      <c r="N485" t="s">
        <v>26710</v>
      </c>
      <c r="O485" t="s">
        <v>23820</v>
      </c>
      <c r="P485" t="s">
        <v>23820</v>
      </c>
      <c r="Q485" t="s">
        <v>23820</v>
      </c>
      <c r="R485" t="s">
        <v>23849</v>
      </c>
      <c r="S485" t="s">
        <v>23820</v>
      </c>
      <c r="T485" t="s">
        <v>26711</v>
      </c>
      <c r="U485" t="s">
        <v>23823</v>
      </c>
      <c r="V485">
        <v>70</v>
      </c>
      <c r="W485">
        <v>-22625731</v>
      </c>
      <c r="X485">
        <v>-48752591</v>
      </c>
      <c r="Y485">
        <v>570</v>
      </c>
      <c r="Z485" t="s">
        <v>148</v>
      </c>
      <c r="AA485" t="s">
        <v>107</v>
      </c>
      <c r="AB485" t="s">
        <v>23825</v>
      </c>
      <c r="AC485">
        <v>0</v>
      </c>
      <c r="AD485" t="s">
        <v>23823</v>
      </c>
      <c r="AE485" t="s">
        <v>148</v>
      </c>
      <c r="AF485" t="s">
        <v>148</v>
      </c>
      <c r="AG485" t="s">
        <v>148</v>
      </c>
      <c r="AH485" t="s">
        <v>26712</v>
      </c>
      <c r="AI485" t="s">
        <v>23852</v>
      </c>
      <c r="AJ485" t="s">
        <v>26713</v>
      </c>
      <c r="AK485">
        <v>18682970</v>
      </c>
      <c r="AL485">
        <f>VALUE(TRIM(FO_Candidato[[#This Row],[1.21 Latitude]]))</f>
        <v>-22625731</v>
      </c>
      <c r="AM485">
        <f>FO_Candidato[[#This Row],[LATITUDE_P1]]/1000000</f>
        <v>-22.625730999999998</v>
      </c>
      <c r="AN485">
        <f>INT(ABS(FO_Candidato[[#This Row],[LATITUDE_P2]]))</f>
        <v>22</v>
      </c>
      <c r="AO485">
        <f>INT((ABS(FO_Candidato[[#This Row],[LATITUDE_P2]])-INT(ABS(FO_Candidato[[#This Row],[LATITUDE_P2]])))*60)</f>
        <v>37</v>
      </c>
      <c r="AP485" s="73">
        <f t="shared" si="14"/>
        <v>32.630000000000003</v>
      </c>
      <c r="AQ485" t="str">
        <f>SUBSTITUTE(TEXT(FO_Candidato[[#This Row],[LATITUDE_P5]],"0,00"),",",".")</f>
        <v>32.63</v>
      </c>
      <c r="AR485" t="str">
        <f>FO_Candidato[[#This Row],[LATITUDE_P3]]&amp;"°"&amp;FO_Candidato[[#This Row],[LATITUDE_P4]]&amp;"'"&amp;FO_Candidato[[#This Row],[LATITUDE - P6]]&amp;"""S"</f>
        <v>22°37'32.63"S</v>
      </c>
      <c r="AS485">
        <f>VALUE(TRIM(FO_Candidato[[#This Row],[longitude]]))</f>
        <v>-48752591</v>
      </c>
      <c r="AT485">
        <f>FO_Candidato[[#This Row],[LONGITUDE_P1]]/1000000</f>
        <v>-48.752591000000002</v>
      </c>
      <c r="AU485">
        <f>INT(ABS(FO_Candidato[[#This Row],[LONGITUDE_P2]]))</f>
        <v>48</v>
      </c>
      <c r="AV485">
        <f>INT((ABS(FO_Candidato[[#This Row],[LONGITUDE_P2]])-INT(ABS(FO_Candidato[[#This Row],[LONGITUDE_P2]])))*60)</f>
        <v>45</v>
      </c>
      <c r="AW485" s="73">
        <f t="shared" si="15"/>
        <v>9.33</v>
      </c>
      <c r="AX485" t="str">
        <f>SUBSTITUTE(TEXT(FO_Candidato[[#This Row],[LONGITUDE_P5]],"0,00"),",",".")</f>
        <v>9.33</v>
      </c>
      <c r="AY485" t="str">
        <f>FO_Candidato[[#This Row],[LONGITUDE_P3]]&amp;"°"&amp;FO_Candidato[[#This Row],[LONGITUDE_P4]]&amp;"'"&amp;FO_Candidato[[#This Row],[LONGITUDE - P6]]&amp;"""S"</f>
        <v>48°45'9.33"S</v>
      </c>
    </row>
    <row r="486" spans="1:51" x14ac:dyDescent="0.3">
      <c r="A486" t="s">
        <v>26714</v>
      </c>
      <c r="B486" t="s">
        <v>23809</v>
      </c>
      <c r="C486" t="s">
        <v>327</v>
      </c>
      <c r="D486" t="s">
        <v>1289</v>
      </c>
      <c r="E486" t="s">
        <v>1289</v>
      </c>
      <c r="F486" t="s">
        <v>1290</v>
      </c>
      <c r="G486" t="s">
        <v>23889</v>
      </c>
      <c r="I486" t="s">
        <v>23832</v>
      </c>
      <c r="K486" t="s">
        <v>26715</v>
      </c>
      <c r="M486" t="s">
        <v>23835</v>
      </c>
      <c r="N486" t="s">
        <v>26705</v>
      </c>
      <c r="U486" t="s">
        <v>23823</v>
      </c>
      <c r="V486">
        <v>60</v>
      </c>
      <c r="W486">
        <v>-22057053</v>
      </c>
      <c r="X486">
        <v>-51535837</v>
      </c>
      <c r="Y486">
        <v>407</v>
      </c>
      <c r="Z486" t="s">
        <v>26716</v>
      </c>
      <c r="AB486" t="s">
        <v>23825</v>
      </c>
      <c r="AD486" t="s">
        <v>1491</v>
      </c>
      <c r="AH486" t="s">
        <v>26717</v>
      </c>
      <c r="AI486" t="s">
        <v>23852</v>
      </c>
      <c r="AJ486" t="s">
        <v>5673</v>
      </c>
      <c r="AK486">
        <v>19300000</v>
      </c>
      <c r="AL486">
        <f>VALUE(TRIM(FO_Candidato[[#This Row],[1.21 Latitude]]))</f>
        <v>-22057053</v>
      </c>
      <c r="AM486">
        <f>FO_Candidato[[#This Row],[LATITUDE_P1]]/1000000</f>
        <v>-22.057053</v>
      </c>
      <c r="AN486">
        <f>INT(ABS(FO_Candidato[[#This Row],[LATITUDE_P2]]))</f>
        <v>22</v>
      </c>
      <c r="AO486">
        <f>INT((ABS(FO_Candidato[[#This Row],[LATITUDE_P2]])-INT(ABS(FO_Candidato[[#This Row],[LATITUDE_P2]])))*60)</f>
        <v>3</v>
      </c>
      <c r="AP486" s="73">
        <f t="shared" si="14"/>
        <v>25.39</v>
      </c>
      <c r="AQ486" t="str">
        <f>SUBSTITUTE(TEXT(FO_Candidato[[#This Row],[LATITUDE_P5]],"0,00"),",",".")</f>
        <v>25.39</v>
      </c>
      <c r="AR486" t="str">
        <f>FO_Candidato[[#This Row],[LATITUDE_P3]]&amp;"°"&amp;FO_Candidato[[#This Row],[LATITUDE_P4]]&amp;"'"&amp;FO_Candidato[[#This Row],[LATITUDE - P6]]&amp;"""S"</f>
        <v>22°3'25.39"S</v>
      </c>
      <c r="AS486">
        <f>VALUE(TRIM(FO_Candidato[[#This Row],[longitude]]))</f>
        <v>-51535837</v>
      </c>
      <c r="AT486">
        <f>FO_Candidato[[#This Row],[LONGITUDE_P1]]/1000000</f>
        <v>-51.535837000000001</v>
      </c>
      <c r="AU486">
        <f>INT(ABS(FO_Candidato[[#This Row],[LONGITUDE_P2]]))</f>
        <v>51</v>
      </c>
      <c r="AV486">
        <f>INT((ABS(FO_Candidato[[#This Row],[LONGITUDE_P2]])-INT(ABS(FO_Candidato[[#This Row],[LONGITUDE_P2]])))*60)</f>
        <v>32</v>
      </c>
      <c r="AW486" s="73">
        <f t="shared" si="15"/>
        <v>9.01</v>
      </c>
      <c r="AX486" t="str">
        <f>SUBSTITUTE(TEXT(FO_Candidato[[#This Row],[LONGITUDE_P5]],"0,00"),",",".")</f>
        <v>9.01</v>
      </c>
      <c r="AY486" t="str">
        <f>FO_Candidato[[#This Row],[LONGITUDE_P3]]&amp;"°"&amp;FO_Candidato[[#This Row],[LONGITUDE_P4]]&amp;"'"&amp;FO_Candidato[[#This Row],[LONGITUDE - P6]]&amp;"""S"</f>
        <v>51°32'9.01"S</v>
      </c>
    </row>
    <row r="487" spans="1:51" x14ac:dyDescent="0.3">
      <c r="A487" t="s">
        <v>26718</v>
      </c>
      <c r="B487" t="s">
        <v>23809</v>
      </c>
      <c r="C487" t="s">
        <v>23520</v>
      </c>
      <c r="D487" t="s">
        <v>23517</v>
      </c>
      <c r="E487" t="s">
        <v>23517</v>
      </c>
      <c r="F487" t="s">
        <v>23519</v>
      </c>
      <c r="G487" t="s">
        <v>23812</v>
      </c>
      <c r="I487" t="s">
        <v>23832</v>
      </c>
      <c r="J487" t="s">
        <v>23833</v>
      </c>
      <c r="K487" t="s">
        <v>23943</v>
      </c>
      <c r="L487" t="s">
        <v>148</v>
      </c>
      <c r="M487" t="s">
        <v>23835</v>
      </c>
      <c r="N487" t="s">
        <v>26710</v>
      </c>
      <c r="O487" t="s">
        <v>148</v>
      </c>
      <c r="P487" t="s">
        <v>148</v>
      </c>
      <c r="Q487" t="s">
        <v>148</v>
      </c>
      <c r="R487" t="s">
        <v>23849</v>
      </c>
      <c r="S487" t="s">
        <v>23820</v>
      </c>
      <c r="T487" t="s">
        <v>26711</v>
      </c>
      <c r="U487" t="s">
        <v>23823</v>
      </c>
      <c r="V487">
        <v>70</v>
      </c>
      <c r="W487">
        <v>-22779449</v>
      </c>
      <c r="X487">
        <v>-48799767</v>
      </c>
      <c r="Y487">
        <v>684</v>
      </c>
      <c r="Z487" t="s">
        <v>148</v>
      </c>
      <c r="AA487" t="s">
        <v>107</v>
      </c>
      <c r="AB487" t="s">
        <v>23825</v>
      </c>
      <c r="AC487">
        <v>0</v>
      </c>
      <c r="AD487" t="s">
        <v>1491</v>
      </c>
      <c r="AE487" t="s">
        <v>148</v>
      </c>
      <c r="AF487" t="s">
        <v>148</v>
      </c>
      <c r="AG487" t="s">
        <v>148</v>
      </c>
      <c r="AH487" t="s">
        <v>26719</v>
      </c>
      <c r="AI487" t="s">
        <v>23852</v>
      </c>
      <c r="AJ487" t="s">
        <v>26713</v>
      </c>
      <c r="AK487">
        <v>18687899</v>
      </c>
      <c r="AL487">
        <f>VALUE(TRIM(FO_Candidato[[#This Row],[1.21 Latitude]]))</f>
        <v>-22779449</v>
      </c>
      <c r="AM487">
        <f>FO_Candidato[[#This Row],[LATITUDE_P1]]/1000000</f>
        <v>-22.779449</v>
      </c>
      <c r="AN487">
        <f>INT(ABS(FO_Candidato[[#This Row],[LATITUDE_P2]]))</f>
        <v>22</v>
      </c>
      <c r="AO487">
        <f>INT((ABS(FO_Candidato[[#This Row],[LATITUDE_P2]])-INT(ABS(FO_Candidato[[#This Row],[LATITUDE_P2]])))*60)</f>
        <v>46</v>
      </c>
      <c r="AP487" s="73">
        <f t="shared" si="14"/>
        <v>46.02</v>
      </c>
      <c r="AQ487" t="str">
        <f>SUBSTITUTE(TEXT(FO_Candidato[[#This Row],[LATITUDE_P5]],"0,00"),",",".")</f>
        <v>46.02</v>
      </c>
      <c r="AR487" t="str">
        <f>FO_Candidato[[#This Row],[LATITUDE_P3]]&amp;"°"&amp;FO_Candidato[[#This Row],[LATITUDE_P4]]&amp;"'"&amp;FO_Candidato[[#This Row],[LATITUDE - P6]]&amp;"""S"</f>
        <v>22°46'46.02"S</v>
      </c>
      <c r="AS487">
        <f>VALUE(TRIM(FO_Candidato[[#This Row],[longitude]]))</f>
        <v>-48799767</v>
      </c>
      <c r="AT487">
        <f>FO_Candidato[[#This Row],[LONGITUDE_P1]]/1000000</f>
        <v>-48.799767000000003</v>
      </c>
      <c r="AU487">
        <f>INT(ABS(FO_Candidato[[#This Row],[LONGITUDE_P2]]))</f>
        <v>48</v>
      </c>
      <c r="AV487">
        <f>INT((ABS(FO_Candidato[[#This Row],[LONGITUDE_P2]])-INT(ABS(FO_Candidato[[#This Row],[LONGITUDE_P2]])))*60)</f>
        <v>47</v>
      </c>
      <c r="AW487" s="73">
        <f t="shared" si="15"/>
        <v>59.16</v>
      </c>
      <c r="AX487" t="str">
        <f>SUBSTITUTE(TEXT(FO_Candidato[[#This Row],[LONGITUDE_P5]],"0,00"),",",".")</f>
        <v>59.16</v>
      </c>
      <c r="AY487" t="str">
        <f>FO_Candidato[[#This Row],[LONGITUDE_P3]]&amp;"°"&amp;FO_Candidato[[#This Row],[LONGITUDE_P4]]&amp;"'"&amp;FO_Candidato[[#This Row],[LONGITUDE - P6]]&amp;"""S"</f>
        <v>48°47'59.16"S</v>
      </c>
    </row>
    <row r="488" spans="1:51" x14ac:dyDescent="0.3">
      <c r="A488" t="s">
        <v>26720</v>
      </c>
      <c r="B488" t="s">
        <v>23809</v>
      </c>
      <c r="C488" t="s">
        <v>127</v>
      </c>
      <c r="D488" t="s">
        <v>23581</v>
      </c>
      <c r="E488" t="s">
        <v>23581</v>
      </c>
      <c r="F488" t="s">
        <v>23583</v>
      </c>
      <c r="G488" t="s">
        <v>23812</v>
      </c>
      <c r="I488" t="s">
        <v>23832</v>
      </c>
      <c r="J488" t="s">
        <v>23814</v>
      </c>
      <c r="K488" t="s">
        <v>26721</v>
      </c>
      <c r="L488" t="s">
        <v>26722</v>
      </c>
      <c r="M488" t="s">
        <v>23835</v>
      </c>
      <c r="N488" t="s">
        <v>26722</v>
      </c>
      <c r="O488" t="s">
        <v>148</v>
      </c>
      <c r="P488" t="s">
        <v>148</v>
      </c>
      <c r="Q488" t="s">
        <v>148</v>
      </c>
      <c r="R488" t="s">
        <v>26723</v>
      </c>
      <c r="S488" t="s">
        <v>148</v>
      </c>
      <c r="T488" t="s">
        <v>26724</v>
      </c>
      <c r="U488" t="s">
        <v>1491</v>
      </c>
      <c r="V488">
        <v>291</v>
      </c>
      <c r="W488">
        <v>-22409953</v>
      </c>
      <c r="X488">
        <v>-41808078</v>
      </c>
      <c r="Y488">
        <v>8</v>
      </c>
      <c r="Z488" t="s">
        <v>23957</v>
      </c>
      <c r="AA488" t="s">
        <v>107</v>
      </c>
      <c r="AB488" t="s">
        <v>23825</v>
      </c>
      <c r="AC488">
        <v>0</v>
      </c>
      <c r="AD488" t="s">
        <v>23823</v>
      </c>
      <c r="AE488" t="s">
        <v>148</v>
      </c>
      <c r="AF488" t="s">
        <v>148</v>
      </c>
      <c r="AG488" t="s">
        <v>148</v>
      </c>
      <c r="AH488" t="s">
        <v>26725</v>
      </c>
      <c r="AI488" t="s">
        <v>23968</v>
      </c>
      <c r="AJ488" t="s">
        <v>26726</v>
      </c>
      <c r="AK488">
        <v>27920120</v>
      </c>
      <c r="AL488">
        <f>VALUE(TRIM(FO_Candidato[[#This Row],[1.21 Latitude]]))</f>
        <v>-22409953</v>
      </c>
      <c r="AM488">
        <f>FO_Candidato[[#This Row],[LATITUDE_P1]]/1000000</f>
        <v>-22.409953000000002</v>
      </c>
      <c r="AN488">
        <f>INT(ABS(FO_Candidato[[#This Row],[LATITUDE_P2]]))</f>
        <v>22</v>
      </c>
      <c r="AO488">
        <f>INT((ABS(FO_Candidato[[#This Row],[LATITUDE_P2]])-INT(ABS(FO_Candidato[[#This Row],[LATITUDE_P2]])))*60)</f>
        <v>24</v>
      </c>
      <c r="AP488" s="73">
        <f t="shared" si="14"/>
        <v>35.83</v>
      </c>
      <c r="AQ488" t="str">
        <f>SUBSTITUTE(TEXT(FO_Candidato[[#This Row],[LATITUDE_P5]],"0,00"),",",".")</f>
        <v>35.83</v>
      </c>
      <c r="AR488" t="str">
        <f>FO_Candidato[[#This Row],[LATITUDE_P3]]&amp;"°"&amp;FO_Candidato[[#This Row],[LATITUDE_P4]]&amp;"'"&amp;FO_Candidato[[#This Row],[LATITUDE - P6]]&amp;"""S"</f>
        <v>22°24'35.83"S</v>
      </c>
      <c r="AS488">
        <f>VALUE(TRIM(FO_Candidato[[#This Row],[longitude]]))</f>
        <v>-41808078</v>
      </c>
      <c r="AT488">
        <f>FO_Candidato[[#This Row],[LONGITUDE_P1]]/1000000</f>
        <v>-41.808078000000002</v>
      </c>
      <c r="AU488">
        <f>INT(ABS(FO_Candidato[[#This Row],[LONGITUDE_P2]]))</f>
        <v>41</v>
      </c>
      <c r="AV488">
        <f>INT((ABS(FO_Candidato[[#This Row],[LONGITUDE_P2]])-INT(ABS(FO_Candidato[[#This Row],[LONGITUDE_P2]])))*60)</f>
        <v>48</v>
      </c>
      <c r="AW488" s="73">
        <f t="shared" si="15"/>
        <v>29.08</v>
      </c>
      <c r="AX488" t="str">
        <f>SUBSTITUTE(TEXT(FO_Candidato[[#This Row],[LONGITUDE_P5]],"0,00"),",",".")</f>
        <v>29.08</v>
      </c>
      <c r="AY488" t="str">
        <f>FO_Candidato[[#This Row],[LONGITUDE_P3]]&amp;"°"&amp;FO_Candidato[[#This Row],[LONGITUDE_P4]]&amp;"'"&amp;FO_Candidato[[#This Row],[LONGITUDE - P6]]&amp;"""S"</f>
        <v>41°48'29.08"S</v>
      </c>
    </row>
    <row r="489" spans="1:51" x14ac:dyDescent="0.3">
      <c r="A489" t="s">
        <v>26727</v>
      </c>
      <c r="B489" t="s">
        <v>23809</v>
      </c>
      <c r="C489" t="s">
        <v>25672</v>
      </c>
      <c r="D489" t="s">
        <v>26728</v>
      </c>
      <c r="E489" t="s">
        <v>26728</v>
      </c>
      <c r="F489" t="s">
        <v>26729</v>
      </c>
      <c r="G489" t="s">
        <v>23846</v>
      </c>
      <c r="I489" t="s">
        <v>23832</v>
      </c>
      <c r="J489" t="s">
        <v>23833</v>
      </c>
      <c r="K489" t="s">
        <v>26730</v>
      </c>
      <c r="L489" t="s">
        <v>26731</v>
      </c>
      <c r="M489" t="s">
        <v>23835</v>
      </c>
      <c r="N489" t="s">
        <v>26732</v>
      </c>
      <c r="O489" t="s">
        <v>26733</v>
      </c>
      <c r="P489" t="s">
        <v>148</v>
      </c>
      <c r="Q489" t="s">
        <v>23820</v>
      </c>
      <c r="R489" t="s">
        <v>148</v>
      </c>
      <c r="S489" t="s">
        <v>148</v>
      </c>
      <c r="T489" t="s">
        <v>148</v>
      </c>
      <c r="U489" t="s">
        <v>23823</v>
      </c>
      <c r="V489">
        <v>50</v>
      </c>
      <c r="W489">
        <v>-27770923</v>
      </c>
      <c r="X489">
        <v>-54345027</v>
      </c>
      <c r="Y489">
        <v>287</v>
      </c>
      <c r="Z489" t="s">
        <v>12336</v>
      </c>
      <c r="AA489" t="s">
        <v>213</v>
      </c>
      <c r="AB489" t="s">
        <v>23825</v>
      </c>
      <c r="AC489">
        <v>0</v>
      </c>
      <c r="AD489" t="s">
        <v>23823</v>
      </c>
      <c r="AE489" t="s">
        <v>148</v>
      </c>
      <c r="AF489" t="s">
        <v>26728</v>
      </c>
      <c r="AG489" t="s">
        <v>26729</v>
      </c>
      <c r="AH489" t="s">
        <v>26734</v>
      </c>
      <c r="AI489" t="s">
        <v>23911</v>
      </c>
      <c r="AJ489" t="s">
        <v>26735</v>
      </c>
      <c r="AK489">
        <v>98910000</v>
      </c>
      <c r="AL489">
        <f>VALUE(TRIM(FO_Candidato[[#This Row],[1.21 Latitude]]))</f>
        <v>-27770923</v>
      </c>
      <c r="AM489">
        <f>FO_Candidato[[#This Row],[LATITUDE_P1]]/1000000</f>
        <v>-27.770923</v>
      </c>
      <c r="AN489">
        <f>INT(ABS(FO_Candidato[[#This Row],[LATITUDE_P2]]))</f>
        <v>27</v>
      </c>
      <c r="AO489">
        <f>INT((ABS(FO_Candidato[[#This Row],[LATITUDE_P2]])-INT(ABS(FO_Candidato[[#This Row],[LATITUDE_P2]])))*60)</f>
        <v>46</v>
      </c>
      <c r="AP489" s="73">
        <f t="shared" si="14"/>
        <v>15.32</v>
      </c>
      <c r="AQ489" t="str">
        <f>SUBSTITUTE(TEXT(FO_Candidato[[#This Row],[LATITUDE_P5]],"0,00"),",",".")</f>
        <v>15.32</v>
      </c>
      <c r="AR489" t="str">
        <f>FO_Candidato[[#This Row],[LATITUDE_P3]]&amp;"°"&amp;FO_Candidato[[#This Row],[LATITUDE_P4]]&amp;"'"&amp;FO_Candidato[[#This Row],[LATITUDE - P6]]&amp;"""S"</f>
        <v>27°46'15.32"S</v>
      </c>
      <c r="AS489">
        <f>VALUE(TRIM(FO_Candidato[[#This Row],[longitude]]))</f>
        <v>-54345027</v>
      </c>
      <c r="AT489">
        <f>FO_Candidato[[#This Row],[LONGITUDE_P1]]/1000000</f>
        <v>-54.345027000000002</v>
      </c>
      <c r="AU489">
        <f>INT(ABS(FO_Candidato[[#This Row],[LONGITUDE_P2]]))</f>
        <v>54</v>
      </c>
      <c r="AV489">
        <f>INT((ABS(FO_Candidato[[#This Row],[LONGITUDE_P2]])-INT(ABS(FO_Candidato[[#This Row],[LONGITUDE_P2]])))*60)</f>
        <v>20</v>
      </c>
      <c r="AW489" s="73">
        <f t="shared" si="15"/>
        <v>42.1</v>
      </c>
      <c r="AX489" t="str">
        <f>SUBSTITUTE(TEXT(FO_Candidato[[#This Row],[LONGITUDE_P5]],"0,00"),",",".")</f>
        <v>42.10</v>
      </c>
      <c r="AY489" t="str">
        <f>FO_Candidato[[#This Row],[LONGITUDE_P3]]&amp;"°"&amp;FO_Candidato[[#This Row],[LONGITUDE_P4]]&amp;"'"&amp;FO_Candidato[[#This Row],[LONGITUDE - P6]]&amp;"""S"</f>
        <v>54°20'42.10"S</v>
      </c>
    </row>
    <row r="490" spans="1:51" x14ac:dyDescent="0.3">
      <c r="A490" t="s">
        <v>26736</v>
      </c>
      <c r="B490" t="s">
        <v>23809</v>
      </c>
      <c r="C490" t="s">
        <v>1123</v>
      </c>
      <c r="D490" t="s">
        <v>5654</v>
      </c>
      <c r="E490" t="s">
        <v>5654</v>
      </c>
      <c r="F490" t="s">
        <v>5655</v>
      </c>
      <c r="G490" t="s">
        <v>23880</v>
      </c>
      <c r="I490" t="s">
        <v>23813</v>
      </c>
      <c r="J490" t="s">
        <v>23814</v>
      </c>
      <c r="K490" t="s">
        <v>23815</v>
      </c>
      <c r="M490" t="s">
        <v>23835</v>
      </c>
      <c r="N490" t="s">
        <v>26737</v>
      </c>
      <c r="U490" t="s">
        <v>23823</v>
      </c>
      <c r="V490">
        <v>50</v>
      </c>
      <c r="W490">
        <v>-20322911</v>
      </c>
      <c r="X490">
        <v>-47630978</v>
      </c>
      <c r="Y490">
        <v>862</v>
      </c>
      <c r="AA490" t="s">
        <v>213</v>
      </c>
      <c r="AB490" t="s">
        <v>23825</v>
      </c>
      <c r="AC490">
        <v>0</v>
      </c>
      <c r="AD490" t="s">
        <v>23823</v>
      </c>
      <c r="AE490" t="s">
        <v>1532</v>
      </c>
      <c r="AF490" t="s">
        <v>5655</v>
      </c>
      <c r="AG490" t="s">
        <v>5654</v>
      </c>
      <c r="AH490" t="s">
        <v>26738</v>
      </c>
      <c r="AI490" t="s">
        <v>23852</v>
      </c>
      <c r="AJ490" t="s">
        <v>26739</v>
      </c>
      <c r="AL490">
        <f>VALUE(TRIM(FO_Candidato[[#This Row],[1.21 Latitude]]))</f>
        <v>-20322911</v>
      </c>
      <c r="AM490">
        <f>FO_Candidato[[#This Row],[LATITUDE_P1]]/1000000</f>
        <v>-20.322911000000001</v>
      </c>
      <c r="AN490">
        <f>INT(ABS(FO_Candidato[[#This Row],[LATITUDE_P2]]))</f>
        <v>20</v>
      </c>
      <c r="AO490">
        <f>INT((ABS(FO_Candidato[[#This Row],[LATITUDE_P2]])-INT(ABS(FO_Candidato[[#This Row],[LATITUDE_P2]])))*60)</f>
        <v>19</v>
      </c>
      <c r="AP490" s="73">
        <f t="shared" si="14"/>
        <v>22.48</v>
      </c>
      <c r="AQ490" t="str">
        <f>SUBSTITUTE(TEXT(FO_Candidato[[#This Row],[LATITUDE_P5]],"0,00"),",",".")</f>
        <v>22.48</v>
      </c>
      <c r="AR490" t="str">
        <f>FO_Candidato[[#This Row],[LATITUDE_P3]]&amp;"°"&amp;FO_Candidato[[#This Row],[LATITUDE_P4]]&amp;"'"&amp;FO_Candidato[[#This Row],[LATITUDE - P6]]&amp;"""S"</f>
        <v>20°19'22.48"S</v>
      </c>
      <c r="AS490">
        <f>VALUE(TRIM(FO_Candidato[[#This Row],[longitude]]))</f>
        <v>-47630978</v>
      </c>
      <c r="AT490">
        <f>FO_Candidato[[#This Row],[LONGITUDE_P1]]/1000000</f>
        <v>-47.630977999999999</v>
      </c>
      <c r="AU490">
        <f>INT(ABS(FO_Candidato[[#This Row],[LONGITUDE_P2]]))</f>
        <v>47</v>
      </c>
      <c r="AV490">
        <f>INT((ABS(FO_Candidato[[#This Row],[LONGITUDE_P2]])-INT(ABS(FO_Candidato[[#This Row],[LONGITUDE_P2]])))*60)</f>
        <v>37</v>
      </c>
      <c r="AW490" s="73">
        <f t="shared" si="15"/>
        <v>51.52</v>
      </c>
      <c r="AX490" t="str">
        <f>SUBSTITUTE(TEXT(FO_Candidato[[#This Row],[LONGITUDE_P5]],"0,00"),",",".")</f>
        <v>51.52</v>
      </c>
      <c r="AY490" t="str">
        <f>FO_Candidato[[#This Row],[LONGITUDE_P3]]&amp;"°"&amp;FO_Candidato[[#This Row],[LONGITUDE_P4]]&amp;"'"&amp;FO_Candidato[[#This Row],[LONGITUDE - P6]]&amp;"""S"</f>
        <v>47°37'51.52"S</v>
      </c>
    </row>
    <row r="491" spans="1:51" x14ac:dyDescent="0.3">
      <c r="A491" t="s">
        <v>26740</v>
      </c>
      <c r="B491" t="s">
        <v>23809</v>
      </c>
      <c r="C491" t="s">
        <v>308</v>
      </c>
      <c r="D491" t="s">
        <v>23572</v>
      </c>
      <c r="E491" t="s">
        <v>23572</v>
      </c>
      <c r="F491" t="s">
        <v>23574</v>
      </c>
      <c r="G491" t="s">
        <v>23880</v>
      </c>
      <c r="I491" t="s">
        <v>23813</v>
      </c>
      <c r="J491" t="s">
        <v>23814</v>
      </c>
      <c r="K491" t="s">
        <v>26741</v>
      </c>
      <c r="L491" t="s">
        <v>26742</v>
      </c>
      <c r="M491" t="s">
        <v>23835</v>
      </c>
      <c r="N491" t="s">
        <v>26742</v>
      </c>
      <c r="P491" t="s">
        <v>26743</v>
      </c>
      <c r="Q491" t="s">
        <v>26744</v>
      </c>
      <c r="R491" t="s">
        <v>26745</v>
      </c>
      <c r="T491" t="s">
        <v>26743</v>
      </c>
      <c r="U491" t="s">
        <v>1491</v>
      </c>
      <c r="V491">
        <v>17</v>
      </c>
      <c r="W491">
        <v>-22925281</v>
      </c>
      <c r="X491">
        <v>-470879663</v>
      </c>
      <c r="Y491">
        <v>677</v>
      </c>
      <c r="AA491" t="s">
        <v>107</v>
      </c>
      <c r="AB491" t="s">
        <v>23825</v>
      </c>
      <c r="AC491">
        <v>6000</v>
      </c>
      <c r="AD491" t="s">
        <v>23823</v>
      </c>
      <c r="AE491" t="s">
        <v>23823</v>
      </c>
      <c r="AF491" t="s">
        <v>23574</v>
      </c>
      <c r="AG491" t="s">
        <v>23572</v>
      </c>
      <c r="AH491" t="s">
        <v>26746</v>
      </c>
      <c r="AI491" t="s">
        <v>23852</v>
      </c>
      <c r="AJ491" t="s">
        <v>7864</v>
      </c>
      <c r="AL491">
        <f>VALUE(TRIM(FO_Candidato[[#This Row],[1.21 Latitude]]))</f>
        <v>-22925281</v>
      </c>
      <c r="AM491">
        <f>FO_Candidato[[#This Row],[LATITUDE_P1]]/1000000</f>
        <v>-22.925280999999998</v>
      </c>
      <c r="AN491">
        <f>INT(ABS(FO_Candidato[[#This Row],[LATITUDE_P2]]))</f>
        <v>22</v>
      </c>
      <c r="AO491">
        <f>INT((ABS(FO_Candidato[[#This Row],[LATITUDE_P2]])-INT(ABS(FO_Candidato[[#This Row],[LATITUDE_P2]])))*60)</f>
        <v>55</v>
      </c>
      <c r="AP491" s="73">
        <f t="shared" si="14"/>
        <v>31.01</v>
      </c>
      <c r="AQ491" t="str">
        <f>SUBSTITUTE(TEXT(FO_Candidato[[#This Row],[LATITUDE_P5]],"0,00"),",",".")</f>
        <v>31.01</v>
      </c>
      <c r="AR491" t="str">
        <f>FO_Candidato[[#This Row],[LATITUDE_P3]]&amp;"°"&amp;FO_Candidato[[#This Row],[LATITUDE_P4]]&amp;"'"&amp;FO_Candidato[[#This Row],[LATITUDE - P6]]&amp;"""S"</f>
        <v>22°55'31.01"S</v>
      </c>
      <c r="AS491">
        <f>VALUE(TRIM(FO_Candidato[[#This Row],[longitude]]))</f>
        <v>-470879663</v>
      </c>
      <c r="AT491">
        <f>FO_Candidato[[#This Row],[LONGITUDE_P1]]/1000000</f>
        <v>-470.87966299999999</v>
      </c>
      <c r="AU491">
        <f>INT(ABS(FO_Candidato[[#This Row],[LONGITUDE_P2]]))</f>
        <v>470</v>
      </c>
      <c r="AV491">
        <f>INT((ABS(FO_Candidato[[#This Row],[LONGITUDE_P2]])-INT(ABS(FO_Candidato[[#This Row],[LONGITUDE_P2]])))*60)</f>
        <v>52</v>
      </c>
      <c r="AW491" s="73">
        <f t="shared" si="15"/>
        <v>46.79</v>
      </c>
      <c r="AX491" t="str">
        <f>SUBSTITUTE(TEXT(FO_Candidato[[#This Row],[LONGITUDE_P5]],"0,00"),",",".")</f>
        <v>46.79</v>
      </c>
      <c r="AY491" t="str">
        <f>FO_Candidato[[#This Row],[LONGITUDE_P3]]&amp;"°"&amp;FO_Candidato[[#This Row],[LONGITUDE_P4]]&amp;"'"&amp;FO_Candidato[[#This Row],[LONGITUDE - P6]]&amp;"""S"</f>
        <v>470°52'46.79"S</v>
      </c>
    </row>
    <row r="492" spans="1:51" x14ac:dyDescent="0.3">
      <c r="A492" t="s">
        <v>26747</v>
      </c>
      <c r="B492" t="s">
        <v>23809</v>
      </c>
      <c r="C492" t="s">
        <v>127</v>
      </c>
      <c r="D492" t="s">
        <v>26748</v>
      </c>
      <c r="E492" t="s">
        <v>26748</v>
      </c>
      <c r="F492" t="s">
        <v>26749</v>
      </c>
      <c r="G492" t="s">
        <v>23846</v>
      </c>
      <c r="I492" t="s">
        <v>23832</v>
      </c>
      <c r="J492" t="s">
        <v>23833</v>
      </c>
      <c r="K492" t="s">
        <v>26750</v>
      </c>
      <c r="L492" t="s">
        <v>148</v>
      </c>
      <c r="M492" t="s">
        <v>23816</v>
      </c>
      <c r="N492" t="s">
        <v>26751</v>
      </c>
      <c r="O492" t="s">
        <v>26752</v>
      </c>
      <c r="P492" t="s">
        <v>26753</v>
      </c>
      <c r="Q492" t="s">
        <v>23820</v>
      </c>
      <c r="R492" t="s">
        <v>148</v>
      </c>
      <c r="S492" t="s">
        <v>148</v>
      </c>
      <c r="T492" t="s">
        <v>148</v>
      </c>
      <c r="U492" t="s">
        <v>23823</v>
      </c>
      <c r="V492">
        <v>30</v>
      </c>
      <c r="W492">
        <v>-13404863</v>
      </c>
      <c r="X492">
        <v>-3891378</v>
      </c>
      <c r="Y492">
        <v>9</v>
      </c>
      <c r="Z492" t="s">
        <v>23824</v>
      </c>
      <c r="AA492" t="s">
        <v>124</v>
      </c>
      <c r="AB492" t="s">
        <v>23825</v>
      </c>
      <c r="AC492">
        <v>7</v>
      </c>
      <c r="AD492" t="s">
        <v>1491</v>
      </c>
      <c r="AE492" t="s">
        <v>148</v>
      </c>
      <c r="AF492" t="s">
        <v>26748</v>
      </c>
      <c r="AG492" t="s">
        <v>26754</v>
      </c>
      <c r="AH492" t="s">
        <v>26755</v>
      </c>
      <c r="AI492" t="s">
        <v>24034</v>
      </c>
      <c r="AJ492" t="s">
        <v>3746</v>
      </c>
      <c r="AL492">
        <f>VALUE(TRIM(FO_Candidato[[#This Row],[1.21 Latitude]]))</f>
        <v>-13404863</v>
      </c>
      <c r="AM492">
        <f>FO_Candidato[[#This Row],[LATITUDE_P1]]/1000000</f>
        <v>-13.404863000000001</v>
      </c>
      <c r="AN492">
        <f>INT(ABS(FO_Candidato[[#This Row],[LATITUDE_P2]]))</f>
        <v>13</v>
      </c>
      <c r="AO492">
        <f>INT((ABS(FO_Candidato[[#This Row],[LATITUDE_P2]])-INT(ABS(FO_Candidato[[#This Row],[LATITUDE_P2]])))*60)</f>
        <v>24</v>
      </c>
      <c r="AP492" s="73">
        <f t="shared" si="14"/>
        <v>17.510000000000002</v>
      </c>
      <c r="AQ492" t="str">
        <f>SUBSTITUTE(TEXT(FO_Candidato[[#This Row],[LATITUDE_P5]],"0,00"),",",".")</f>
        <v>17.51</v>
      </c>
      <c r="AR492" t="str">
        <f>FO_Candidato[[#This Row],[LATITUDE_P3]]&amp;"°"&amp;FO_Candidato[[#This Row],[LATITUDE_P4]]&amp;"'"&amp;FO_Candidato[[#This Row],[LATITUDE - P6]]&amp;"""S"</f>
        <v>13°24'17.51"S</v>
      </c>
      <c r="AS492">
        <f>VALUE(TRIM(FO_Candidato[[#This Row],[longitude]]))</f>
        <v>-3891378</v>
      </c>
      <c r="AT492">
        <f>FO_Candidato[[#This Row],[LONGITUDE_P1]]/1000000</f>
        <v>-3.891378</v>
      </c>
      <c r="AU492">
        <f>INT(ABS(FO_Candidato[[#This Row],[LONGITUDE_P2]]))</f>
        <v>3</v>
      </c>
      <c r="AV492">
        <f>INT((ABS(FO_Candidato[[#This Row],[LONGITUDE_P2]])-INT(ABS(FO_Candidato[[#This Row],[LONGITUDE_P2]])))*60)</f>
        <v>53</v>
      </c>
      <c r="AW492" s="73">
        <f t="shared" si="15"/>
        <v>28.96</v>
      </c>
      <c r="AX492" t="str">
        <f>SUBSTITUTE(TEXT(FO_Candidato[[#This Row],[LONGITUDE_P5]],"0,00"),",",".")</f>
        <v>28.96</v>
      </c>
      <c r="AY492" t="str">
        <f>FO_Candidato[[#This Row],[LONGITUDE_P3]]&amp;"°"&amp;FO_Candidato[[#This Row],[LONGITUDE_P4]]&amp;"'"&amp;FO_Candidato[[#This Row],[LONGITUDE - P6]]&amp;"""S"</f>
        <v>3°53'28.96"S</v>
      </c>
    </row>
    <row r="493" spans="1:51" x14ac:dyDescent="0.3">
      <c r="A493" t="s">
        <v>26756</v>
      </c>
      <c r="B493" t="s">
        <v>23809</v>
      </c>
      <c r="C493" t="s">
        <v>19134</v>
      </c>
      <c r="D493" t="s">
        <v>20222</v>
      </c>
      <c r="E493" t="s">
        <v>20222</v>
      </c>
      <c r="F493" t="s">
        <v>20224</v>
      </c>
      <c r="G493" t="s">
        <v>23889</v>
      </c>
      <c r="I493" t="s">
        <v>23813</v>
      </c>
      <c r="K493" t="s">
        <v>24117</v>
      </c>
      <c r="M493" t="s">
        <v>23835</v>
      </c>
      <c r="N493" t="s">
        <v>26537</v>
      </c>
      <c r="U493" t="s">
        <v>23823</v>
      </c>
      <c r="V493">
        <v>50</v>
      </c>
      <c r="W493">
        <v>-23882796</v>
      </c>
      <c r="X493">
        <v>46317506</v>
      </c>
      <c r="Y493">
        <v>4</v>
      </c>
      <c r="Z493" t="s">
        <v>26757</v>
      </c>
      <c r="AB493" t="s">
        <v>23825</v>
      </c>
      <c r="AD493" t="s">
        <v>1491</v>
      </c>
      <c r="AH493" t="s">
        <v>26758</v>
      </c>
      <c r="AI493" t="s">
        <v>23852</v>
      </c>
      <c r="AJ493" t="s">
        <v>26759</v>
      </c>
      <c r="AK493">
        <v>11010000</v>
      </c>
      <c r="AL493">
        <f>VALUE(TRIM(FO_Candidato[[#This Row],[1.21 Latitude]]))</f>
        <v>-23882796</v>
      </c>
      <c r="AM493">
        <f>FO_Candidato[[#This Row],[LATITUDE_P1]]/1000000</f>
        <v>-23.882795999999999</v>
      </c>
      <c r="AN493">
        <f>INT(ABS(FO_Candidato[[#This Row],[LATITUDE_P2]]))</f>
        <v>23</v>
      </c>
      <c r="AO493">
        <f>INT((ABS(FO_Candidato[[#This Row],[LATITUDE_P2]])-INT(ABS(FO_Candidato[[#This Row],[LATITUDE_P2]])))*60)</f>
        <v>52</v>
      </c>
      <c r="AP493" s="73">
        <f t="shared" si="14"/>
        <v>58.07</v>
      </c>
      <c r="AQ493" t="str">
        <f>SUBSTITUTE(TEXT(FO_Candidato[[#This Row],[LATITUDE_P5]],"0,00"),",",".")</f>
        <v>58.07</v>
      </c>
      <c r="AR493" t="str">
        <f>FO_Candidato[[#This Row],[LATITUDE_P3]]&amp;"°"&amp;FO_Candidato[[#This Row],[LATITUDE_P4]]&amp;"'"&amp;FO_Candidato[[#This Row],[LATITUDE - P6]]&amp;"""S"</f>
        <v>23°52'58.07"S</v>
      </c>
      <c r="AS493">
        <f>VALUE(TRIM(FO_Candidato[[#This Row],[longitude]]))</f>
        <v>46317506</v>
      </c>
      <c r="AT493">
        <f>FO_Candidato[[#This Row],[LONGITUDE_P1]]/1000000</f>
        <v>46.317506000000002</v>
      </c>
      <c r="AU493">
        <f>INT(ABS(FO_Candidato[[#This Row],[LONGITUDE_P2]]))</f>
        <v>46</v>
      </c>
      <c r="AV493">
        <f>INT((ABS(FO_Candidato[[#This Row],[LONGITUDE_P2]])-INT(ABS(FO_Candidato[[#This Row],[LONGITUDE_P2]])))*60)</f>
        <v>19</v>
      </c>
      <c r="AW493" s="73">
        <f t="shared" si="15"/>
        <v>3.02</v>
      </c>
      <c r="AX493" t="str">
        <f>SUBSTITUTE(TEXT(FO_Candidato[[#This Row],[LONGITUDE_P5]],"0,00"),",",".")</f>
        <v>3.02</v>
      </c>
      <c r="AY493" t="str">
        <f>FO_Candidato[[#This Row],[LONGITUDE_P3]]&amp;"°"&amp;FO_Candidato[[#This Row],[LONGITUDE_P4]]&amp;"'"&amp;FO_Candidato[[#This Row],[LONGITUDE - P6]]&amp;"""S"</f>
        <v>46°19'3.02"S</v>
      </c>
    </row>
    <row r="494" spans="1:51" x14ac:dyDescent="0.3">
      <c r="A494" t="s">
        <v>26760</v>
      </c>
      <c r="B494" t="s">
        <v>23809</v>
      </c>
      <c r="C494" t="s">
        <v>371</v>
      </c>
      <c r="D494" t="s">
        <v>26761</v>
      </c>
      <c r="E494" t="s">
        <v>26761</v>
      </c>
      <c r="F494" t="s">
        <v>26762</v>
      </c>
      <c r="G494" t="s">
        <v>23846</v>
      </c>
      <c r="I494" t="s">
        <v>23832</v>
      </c>
      <c r="J494" t="s">
        <v>23833</v>
      </c>
      <c r="K494" t="s">
        <v>26763</v>
      </c>
      <c r="L494" t="s">
        <v>148</v>
      </c>
      <c r="M494" t="s">
        <v>23835</v>
      </c>
      <c r="N494" t="s">
        <v>26764</v>
      </c>
      <c r="O494" t="s">
        <v>26765</v>
      </c>
      <c r="P494" t="s">
        <v>23820</v>
      </c>
      <c r="Q494" t="s">
        <v>26766</v>
      </c>
      <c r="R494" t="s">
        <v>26767</v>
      </c>
      <c r="S494" t="s">
        <v>26765</v>
      </c>
      <c r="T494" t="s">
        <v>26768</v>
      </c>
      <c r="U494" t="s">
        <v>23823</v>
      </c>
      <c r="V494">
        <v>30</v>
      </c>
      <c r="W494">
        <v>-2274945</v>
      </c>
      <c r="X494">
        <v>-47111719</v>
      </c>
      <c r="Y494">
        <v>580</v>
      </c>
      <c r="Z494" t="s">
        <v>12336</v>
      </c>
      <c r="AB494" t="s">
        <v>23825</v>
      </c>
      <c r="AD494" t="s">
        <v>23823</v>
      </c>
      <c r="AE494" t="s">
        <v>1532</v>
      </c>
      <c r="AF494" t="s">
        <v>26761</v>
      </c>
      <c r="AG494" t="s">
        <v>26762</v>
      </c>
      <c r="AH494" t="s">
        <v>26765</v>
      </c>
      <c r="AI494" t="s">
        <v>23852</v>
      </c>
      <c r="AJ494" t="s">
        <v>26769</v>
      </c>
      <c r="AL494">
        <f>VALUE(TRIM(FO_Candidato[[#This Row],[1.21 Latitude]]))</f>
        <v>-2274945</v>
      </c>
      <c r="AM494">
        <f>FO_Candidato[[#This Row],[LATITUDE_P1]]/1000000</f>
        <v>-2.2749450000000002</v>
      </c>
      <c r="AN494">
        <f>INT(ABS(FO_Candidato[[#This Row],[LATITUDE_P2]]))</f>
        <v>2</v>
      </c>
      <c r="AO494">
        <f>INT((ABS(FO_Candidato[[#This Row],[LATITUDE_P2]])-INT(ABS(FO_Candidato[[#This Row],[LATITUDE_P2]])))*60)</f>
        <v>16</v>
      </c>
      <c r="AP494" s="73">
        <f t="shared" si="14"/>
        <v>29.8</v>
      </c>
      <c r="AQ494" t="str">
        <f>SUBSTITUTE(TEXT(FO_Candidato[[#This Row],[LATITUDE_P5]],"0,00"),",",".")</f>
        <v>29.80</v>
      </c>
      <c r="AR494" t="str">
        <f>FO_Candidato[[#This Row],[LATITUDE_P3]]&amp;"°"&amp;FO_Candidato[[#This Row],[LATITUDE_P4]]&amp;"'"&amp;FO_Candidato[[#This Row],[LATITUDE - P6]]&amp;"""S"</f>
        <v>2°16'29.80"S</v>
      </c>
      <c r="AS494">
        <f>VALUE(TRIM(FO_Candidato[[#This Row],[longitude]]))</f>
        <v>-47111719</v>
      </c>
      <c r="AT494">
        <f>FO_Candidato[[#This Row],[LONGITUDE_P1]]/1000000</f>
        <v>-47.111719000000001</v>
      </c>
      <c r="AU494">
        <f>INT(ABS(FO_Candidato[[#This Row],[LONGITUDE_P2]]))</f>
        <v>47</v>
      </c>
      <c r="AV494">
        <f>INT((ABS(FO_Candidato[[#This Row],[LONGITUDE_P2]])-INT(ABS(FO_Candidato[[#This Row],[LONGITUDE_P2]])))*60)</f>
        <v>6</v>
      </c>
      <c r="AW494" s="73">
        <f t="shared" si="15"/>
        <v>42.19</v>
      </c>
      <c r="AX494" t="str">
        <f>SUBSTITUTE(TEXT(FO_Candidato[[#This Row],[LONGITUDE_P5]],"0,00"),",",".")</f>
        <v>42.19</v>
      </c>
      <c r="AY494" t="str">
        <f>FO_Candidato[[#This Row],[LONGITUDE_P3]]&amp;"°"&amp;FO_Candidato[[#This Row],[LONGITUDE_P4]]&amp;"'"&amp;FO_Candidato[[#This Row],[LONGITUDE - P6]]&amp;"""S"</f>
        <v>47°6'42.19"S</v>
      </c>
    </row>
    <row r="495" spans="1:51" x14ac:dyDescent="0.3">
      <c r="A495" t="s">
        <v>26770</v>
      </c>
      <c r="B495" t="s">
        <v>23809</v>
      </c>
      <c r="C495" t="s">
        <v>19134</v>
      </c>
      <c r="D495" t="s">
        <v>1952</v>
      </c>
      <c r="E495" t="s">
        <v>1952</v>
      </c>
      <c r="F495" t="s">
        <v>1953</v>
      </c>
      <c r="G495" t="s">
        <v>23889</v>
      </c>
      <c r="I495" t="s">
        <v>23832</v>
      </c>
      <c r="K495" t="s">
        <v>26771</v>
      </c>
      <c r="M495" t="s">
        <v>23835</v>
      </c>
      <c r="N495" t="s">
        <v>26772</v>
      </c>
      <c r="U495" t="s">
        <v>23823</v>
      </c>
      <c r="V495">
        <v>40</v>
      </c>
      <c r="W495">
        <v>-23510132</v>
      </c>
      <c r="X495">
        <v>-46972936</v>
      </c>
      <c r="Y495">
        <v>852</v>
      </c>
      <c r="Z495" t="s">
        <v>26773</v>
      </c>
      <c r="AB495" t="s">
        <v>23825</v>
      </c>
      <c r="AD495" t="s">
        <v>1491</v>
      </c>
      <c r="AH495" t="s">
        <v>26774</v>
      </c>
      <c r="AI495" t="s">
        <v>23852</v>
      </c>
      <c r="AJ495" t="s">
        <v>26775</v>
      </c>
      <c r="AK495">
        <v>6696000</v>
      </c>
      <c r="AL495">
        <f>VALUE(TRIM(FO_Candidato[[#This Row],[1.21 Latitude]]))</f>
        <v>-23510132</v>
      </c>
      <c r="AM495">
        <f>FO_Candidato[[#This Row],[LATITUDE_P1]]/1000000</f>
        <v>-23.510131999999999</v>
      </c>
      <c r="AN495">
        <f>INT(ABS(FO_Candidato[[#This Row],[LATITUDE_P2]]))</f>
        <v>23</v>
      </c>
      <c r="AO495">
        <f>INT((ABS(FO_Candidato[[#This Row],[LATITUDE_P2]])-INT(ABS(FO_Candidato[[#This Row],[LATITUDE_P2]])))*60)</f>
        <v>30</v>
      </c>
      <c r="AP495" s="73">
        <f t="shared" si="14"/>
        <v>36.479999999999997</v>
      </c>
      <c r="AQ495" t="str">
        <f>SUBSTITUTE(TEXT(FO_Candidato[[#This Row],[LATITUDE_P5]],"0,00"),",",".")</f>
        <v>36.48</v>
      </c>
      <c r="AR495" t="str">
        <f>FO_Candidato[[#This Row],[LATITUDE_P3]]&amp;"°"&amp;FO_Candidato[[#This Row],[LATITUDE_P4]]&amp;"'"&amp;FO_Candidato[[#This Row],[LATITUDE - P6]]&amp;"""S"</f>
        <v>23°30'36.48"S</v>
      </c>
      <c r="AS495">
        <f>VALUE(TRIM(FO_Candidato[[#This Row],[longitude]]))</f>
        <v>-46972936</v>
      </c>
      <c r="AT495">
        <f>FO_Candidato[[#This Row],[LONGITUDE_P1]]/1000000</f>
        <v>-46.972935999999997</v>
      </c>
      <c r="AU495">
        <f>INT(ABS(FO_Candidato[[#This Row],[LONGITUDE_P2]]))</f>
        <v>46</v>
      </c>
      <c r="AV495">
        <f>INT((ABS(FO_Candidato[[#This Row],[LONGITUDE_P2]])-INT(ABS(FO_Candidato[[#This Row],[LONGITUDE_P2]])))*60)</f>
        <v>58</v>
      </c>
      <c r="AW495" s="73">
        <f t="shared" si="15"/>
        <v>22.57</v>
      </c>
      <c r="AX495" t="str">
        <f>SUBSTITUTE(TEXT(FO_Candidato[[#This Row],[LONGITUDE_P5]],"0,00"),",",".")</f>
        <v>22.57</v>
      </c>
      <c r="AY495" t="str">
        <f>FO_Candidato[[#This Row],[LONGITUDE_P3]]&amp;"°"&amp;FO_Candidato[[#This Row],[LONGITUDE_P4]]&amp;"'"&amp;FO_Candidato[[#This Row],[LONGITUDE - P6]]&amp;"""S"</f>
        <v>46°58'22.57"S</v>
      </c>
    </row>
    <row r="496" spans="1:51" x14ac:dyDescent="0.3">
      <c r="A496" t="s">
        <v>26776</v>
      </c>
      <c r="B496" t="s">
        <v>23809</v>
      </c>
      <c r="C496" t="s">
        <v>19134</v>
      </c>
      <c r="D496" t="s">
        <v>1944</v>
      </c>
      <c r="E496" t="s">
        <v>1944</v>
      </c>
      <c r="F496" t="s">
        <v>1945</v>
      </c>
      <c r="G496" t="s">
        <v>23889</v>
      </c>
      <c r="I496" t="s">
        <v>23832</v>
      </c>
      <c r="K496" t="s">
        <v>26777</v>
      </c>
      <c r="M496" t="s">
        <v>23835</v>
      </c>
      <c r="N496" t="s">
        <v>26772</v>
      </c>
      <c r="U496" t="s">
        <v>23823</v>
      </c>
      <c r="V496">
        <v>40</v>
      </c>
      <c r="W496">
        <v>-23598174</v>
      </c>
      <c r="X496">
        <v>-46855913</v>
      </c>
      <c r="Y496">
        <v>787</v>
      </c>
      <c r="Z496" t="s">
        <v>26778</v>
      </c>
      <c r="AB496" t="s">
        <v>23825</v>
      </c>
      <c r="AD496" t="s">
        <v>1491</v>
      </c>
      <c r="AH496" t="s">
        <v>26779</v>
      </c>
      <c r="AI496" t="s">
        <v>23852</v>
      </c>
      <c r="AJ496" t="s">
        <v>26780</v>
      </c>
      <c r="AK496">
        <v>6708000</v>
      </c>
      <c r="AL496">
        <f>VALUE(TRIM(FO_Candidato[[#This Row],[1.21 Latitude]]))</f>
        <v>-23598174</v>
      </c>
      <c r="AM496">
        <f>FO_Candidato[[#This Row],[LATITUDE_P1]]/1000000</f>
        <v>-23.598174</v>
      </c>
      <c r="AN496">
        <f>INT(ABS(FO_Candidato[[#This Row],[LATITUDE_P2]]))</f>
        <v>23</v>
      </c>
      <c r="AO496">
        <f>INT((ABS(FO_Candidato[[#This Row],[LATITUDE_P2]])-INT(ABS(FO_Candidato[[#This Row],[LATITUDE_P2]])))*60)</f>
        <v>35</v>
      </c>
      <c r="AP496" s="73">
        <f t="shared" si="14"/>
        <v>53.43</v>
      </c>
      <c r="AQ496" t="str">
        <f>SUBSTITUTE(TEXT(FO_Candidato[[#This Row],[LATITUDE_P5]],"0,00"),",",".")</f>
        <v>53.43</v>
      </c>
      <c r="AR496" t="str">
        <f>FO_Candidato[[#This Row],[LATITUDE_P3]]&amp;"°"&amp;FO_Candidato[[#This Row],[LATITUDE_P4]]&amp;"'"&amp;FO_Candidato[[#This Row],[LATITUDE - P6]]&amp;"""S"</f>
        <v>23°35'53.43"S</v>
      </c>
      <c r="AS496">
        <f>VALUE(TRIM(FO_Candidato[[#This Row],[longitude]]))</f>
        <v>-46855913</v>
      </c>
      <c r="AT496">
        <f>FO_Candidato[[#This Row],[LONGITUDE_P1]]/1000000</f>
        <v>-46.855913000000001</v>
      </c>
      <c r="AU496">
        <f>INT(ABS(FO_Candidato[[#This Row],[LONGITUDE_P2]]))</f>
        <v>46</v>
      </c>
      <c r="AV496">
        <f>INT((ABS(FO_Candidato[[#This Row],[LONGITUDE_P2]])-INT(ABS(FO_Candidato[[#This Row],[LONGITUDE_P2]])))*60)</f>
        <v>51</v>
      </c>
      <c r="AW496" s="73">
        <f t="shared" si="15"/>
        <v>21.29</v>
      </c>
      <c r="AX496" t="str">
        <f>SUBSTITUTE(TEXT(FO_Candidato[[#This Row],[LONGITUDE_P5]],"0,00"),",",".")</f>
        <v>21.29</v>
      </c>
      <c r="AY496" t="str">
        <f>FO_Candidato[[#This Row],[LONGITUDE_P3]]&amp;"°"&amp;FO_Candidato[[#This Row],[LONGITUDE_P4]]&amp;"'"&amp;FO_Candidato[[#This Row],[LONGITUDE - P6]]&amp;"""S"</f>
        <v>46°51'21.29"S</v>
      </c>
    </row>
    <row r="497" spans="1:51" x14ac:dyDescent="0.3">
      <c r="A497" t="s">
        <v>26781</v>
      </c>
      <c r="B497" t="s">
        <v>23809</v>
      </c>
      <c r="C497" t="s">
        <v>6157</v>
      </c>
      <c r="D497" t="s">
        <v>6669</v>
      </c>
      <c r="E497" t="s">
        <v>6669</v>
      </c>
      <c r="F497" t="s">
        <v>6670</v>
      </c>
      <c r="G497" t="s">
        <v>23846</v>
      </c>
      <c r="I497" t="s">
        <v>23832</v>
      </c>
      <c r="J497" t="s">
        <v>23833</v>
      </c>
      <c r="K497" t="s">
        <v>23943</v>
      </c>
      <c r="L497" t="s">
        <v>148</v>
      </c>
      <c r="M497" t="s">
        <v>23835</v>
      </c>
      <c r="N497" t="s">
        <v>26782</v>
      </c>
      <c r="O497" t="s">
        <v>26783</v>
      </c>
      <c r="P497" t="s">
        <v>26784</v>
      </c>
      <c r="Q497" t="s">
        <v>23820</v>
      </c>
      <c r="R497" t="s">
        <v>26785</v>
      </c>
      <c r="S497" t="s">
        <v>26786</v>
      </c>
      <c r="T497" t="s">
        <v>26784</v>
      </c>
      <c r="U497" t="s">
        <v>23823</v>
      </c>
      <c r="V497">
        <v>50</v>
      </c>
      <c r="W497">
        <v>-16679625</v>
      </c>
      <c r="X497">
        <v>-54667936</v>
      </c>
      <c r="Y497">
        <v>493</v>
      </c>
      <c r="Z497" t="s">
        <v>23824</v>
      </c>
      <c r="AB497" t="s">
        <v>23825</v>
      </c>
      <c r="AD497" t="s">
        <v>23823</v>
      </c>
      <c r="AE497" t="s">
        <v>1532</v>
      </c>
      <c r="AF497" t="s">
        <v>6669</v>
      </c>
      <c r="AG497" t="s">
        <v>6670</v>
      </c>
      <c r="AH497" t="s">
        <v>26786</v>
      </c>
      <c r="AI497" t="s">
        <v>23841</v>
      </c>
      <c r="AJ497" t="s">
        <v>2919</v>
      </c>
      <c r="AL497">
        <f>VALUE(TRIM(FO_Candidato[[#This Row],[1.21 Latitude]]))</f>
        <v>-16679625</v>
      </c>
      <c r="AM497">
        <f>FO_Candidato[[#This Row],[LATITUDE_P1]]/1000000</f>
        <v>-16.679625000000001</v>
      </c>
      <c r="AN497">
        <f>INT(ABS(FO_Candidato[[#This Row],[LATITUDE_P2]]))</f>
        <v>16</v>
      </c>
      <c r="AO497">
        <f>INT((ABS(FO_Candidato[[#This Row],[LATITUDE_P2]])-INT(ABS(FO_Candidato[[#This Row],[LATITUDE_P2]])))*60)</f>
        <v>40</v>
      </c>
      <c r="AP497" s="73">
        <f t="shared" si="14"/>
        <v>46.65</v>
      </c>
      <c r="AQ497" t="str">
        <f>SUBSTITUTE(TEXT(FO_Candidato[[#This Row],[LATITUDE_P5]],"0,00"),",",".")</f>
        <v>46.65</v>
      </c>
      <c r="AR497" t="str">
        <f>FO_Candidato[[#This Row],[LATITUDE_P3]]&amp;"°"&amp;FO_Candidato[[#This Row],[LATITUDE_P4]]&amp;"'"&amp;FO_Candidato[[#This Row],[LATITUDE - P6]]&amp;"""S"</f>
        <v>16°40'46.65"S</v>
      </c>
      <c r="AS497">
        <f>VALUE(TRIM(FO_Candidato[[#This Row],[longitude]]))</f>
        <v>-54667936</v>
      </c>
      <c r="AT497">
        <f>FO_Candidato[[#This Row],[LONGITUDE_P1]]/1000000</f>
        <v>-54.667935999999997</v>
      </c>
      <c r="AU497">
        <f>INT(ABS(FO_Candidato[[#This Row],[LONGITUDE_P2]]))</f>
        <v>54</v>
      </c>
      <c r="AV497">
        <f>INT((ABS(FO_Candidato[[#This Row],[LONGITUDE_P2]])-INT(ABS(FO_Candidato[[#This Row],[LONGITUDE_P2]])))*60)</f>
        <v>40</v>
      </c>
      <c r="AW497" s="73">
        <f t="shared" si="15"/>
        <v>4.57</v>
      </c>
      <c r="AX497" t="str">
        <f>SUBSTITUTE(TEXT(FO_Candidato[[#This Row],[LONGITUDE_P5]],"0,00"),",",".")</f>
        <v>4.57</v>
      </c>
      <c r="AY497" t="str">
        <f>FO_Candidato[[#This Row],[LONGITUDE_P3]]&amp;"°"&amp;FO_Candidato[[#This Row],[LONGITUDE_P4]]&amp;"'"&amp;FO_Candidato[[#This Row],[LONGITUDE - P6]]&amp;"""S"</f>
        <v>54°40'4.57"S</v>
      </c>
    </row>
    <row r="498" spans="1:51" x14ac:dyDescent="0.3">
      <c r="A498" t="s">
        <v>26787</v>
      </c>
      <c r="B498" t="s">
        <v>23809</v>
      </c>
      <c r="C498" t="s">
        <v>308</v>
      </c>
      <c r="D498" t="s">
        <v>22647</v>
      </c>
      <c r="E498" t="s">
        <v>22647</v>
      </c>
      <c r="F498" t="s">
        <v>22649</v>
      </c>
      <c r="G498" t="s">
        <v>23880</v>
      </c>
      <c r="I498" t="s">
        <v>23813</v>
      </c>
      <c r="J498" t="s">
        <v>23833</v>
      </c>
      <c r="K498" t="s">
        <v>26788</v>
      </c>
      <c r="M498" t="s">
        <v>23835</v>
      </c>
      <c r="N498" t="s">
        <v>26789</v>
      </c>
      <c r="O498" t="s">
        <v>26790</v>
      </c>
      <c r="Q498" t="s">
        <v>26791</v>
      </c>
      <c r="R498" t="s">
        <v>26792</v>
      </c>
      <c r="T498" t="s">
        <v>26793</v>
      </c>
      <c r="U498" t="s">
        <v>23823</v>
      </c>
      <c r="V498">
        <v>40</v>
      </c>
      <c r="W498">
        <v>-2240398</v>
      </c>
      <c r="X498">
        <v>-4739805</v>
      </c>
      <c r="Y498">
        <v>668</v>
      </c>
      <c r="AB498" t="s">
        <v>23825</v>
      </c>
      <c r="AC498">
        <v>8000</v>
      </c>
      <c r="AD498" t="s">
        <v>23823</v>
      </c>
      <c r="AE498" t="s">
        <v>1532</v>
      </c>
      <c r="AF498" t="s">
        <v>22649</v>
      </c>
      <c r="AG498" t="s">
        <v>22647</v>
      </c>
      <c r="AH498" t="s">
        <v>26790</v>
      </c>
      <c r="AI498" t="s">
        <v>23852</v>
      </c>
      <c r="AJ498" t="s">
        <v>26794</v>
      </c>
      <c r="AL498">
        <f>VALUE(TRIM(FO_Candidato[[#This Row],[1.21 Latitude]]))</f>
        <v>-2240398</v>
      </c>
      <c r="AM498">
        <f>FO_Candidato[[#This Row],[LATITUDE_P1]]/1000000</f>
        <v>-2.2403979999999999</v>
      </c>
      <c r="AN498">
        <f>INT(ABS(FO_Candidato[[#This Row],[LATITUDE_P2]]))</f>
        <v>2</v>
      </c>
      <c r="AO498">
        <f>INT((ABS(FO_Candidato[[#This Row],[LATITUDE_P2]])-INT(ABS(FO_Candidato[[#This Row],[LATITUDE_P2]])))*60)</f>
        <v>14</v>
      </c>
      <c r="AP498" s="73">
        <f t="shared" si="14"/>
        <v>25.43</v>
      </c>
      <c r="AQ498" t="str">
        <f>SUBSTITUTE(TEXT(FO_Candidato[[#This Row],[LATITUDE_P5]],"0,00"),",",".")</f>
        <v>25.43</v>
      </c>
      <c r="AR498" t="str">
        <f>FO_Candidato[[#This Row],[LATITUDE_P3]]&amp;"°"&amp;FO_Candidato[[#This Row],[LATITUDE_P4]]&amp;"'"&amp;FO_Candidato[[#This Row],[LATITUDE - P6]]&amp;"""S"</f>
        <v>2°14'25.43"S</v>
      </c>
      <c r="AS498">
        <f>VALUE(TRIM(FO_Candidato[[#This Row],[longitude]]))</f>
        <v>-4739805</v>
      </c>
      <c r="AT498">
        <f>FO_Candidato[[#This Row],[LONGITUDE_P1]]/1000000</f>
        <v>-4.7398049999999996</v>
      </c>
      <c r="AU498">
        <f>INT(ABS(FO_Candidato[[#This Row],[LONGITUDE_P2]]))</f>
        <v>4</v>
      </c>
      <c r="AV498">
        <f>INT((ABS(FO_Candidato[[#This Row],[LONGITUDE_P2]])-INT(ABS(FO_Candidato[[#This Row],[LONGITUDE_P2]])))*60)</f>
        <v>44</v>
      </c>
      <c r="AW498" s="73">
        <f t="shared" si="15"/>
        <v>23.3</v>
      </c>
      <c r="AX498" t="str">
        <f>SUBSTITUTE(TEXT(FO_Candidato[[#This Row],[LONGITUDE_P5]],"0,00"),",",".")</f>
        <v>23.30</v>
      </c>
      <c r="AY498" t="str">
        <f>FO_Candidato[[#This Row],[LONGITUDE_P3]]&amp;"°"&amp;FO_Candidato[[#This Row],[LONGITUDE_P4]]&amp;"'"&amp;FO_Candidato[[#This Row],[LONGITUDE - P6]]&amp;"""S"</f>
        <v>4°44'23.30"S</v>
      </c>
    </row>
    <row r="499" spans="1:51" x14ac:dyDescent="0.3">
      <c r="A499" t="s">
        <v>26795</v>
      </c>
      <c r="B499" t="s">
        <v>23809</v>
      </c>
      <c r="C499" t="s">
        <v>371</v>
      </c>
      <c r="D499" t="s">
        <v>26796</v>
      </c>
      <c r="E499" t="s">
        <v>26796</v>
      </c>
      <c r="F499" t="s">
        <v>26797</v>
      </c>
      <c r="G499" t="s">
        <v>23812</v>
      </c>
      <c r="I499" t="s">
        <v>23832</v>
      </c>
      <c r="J499" t="s">
        <v>23814</v>
      </c>
      <c r="K499" t="s">
        <v>26798</v>
      </c>
      <c r="L499" t="s">
        <v>148</v>
      </c>
      <c r="M499" t="s">
        <v>23816</v>
      </c>
      <c r="N499" t="s">
        <v>26799</v>
      </c>
      <c r="O499" t="s">
        <v>26800</v>
      </c>
      <c r="P499" t="s">
        <v>26801</v>
      </c>
      <c r="Q499" t="s">
        <v>26802</v>
      </c>
      <c r="R499" t="s">
        <v>26803</v>
      </c>
      <c r="S499" t="s">
        <v>26800</v>
      </c>
      <c r="T499" t="s">
        <v>26804</v>
      </c>
      <c r="U499" t="s">
        <v>23823</v>
      </c>
      <c r="V499">
        <v>60</v>
      </c>
      <c r="W499">
        <v>-1959926</v>
      </c>
      <c r="X499">
        <v>-4715124</v>
      </c>
      <c r="Y499">
        <v>998</v>
      </c>
      <c r="Z499" t="s">
        <v>148</v>
      </c>
      <c r="AA499" t="s">
        <v>213</v>
      </c>
      <c r="AB499" t="s">
        <v>23825</v>
      </c>
      <c r="AC499">
        <v>4000</v>
      </c>
      <c r="AD499" t="s">
        <v>23823</v>
      </c>
      <c r="AE499" t="s">
        <v>148</v>
      </c>
      <c r="AF499" t="s">
        <v>148</v>
      </c>
      <c r="AG499" t="s">
        <v>148</v>
      </c>
      <c r="AH499" t="s">
        <v>26805</v>
      </c>
      <c r="AI499" t="s">
        <v>24061</v>
      </c>
      <c r="AJ499" t="s">
        <v>26798</v>
      </c>
      <c r="AK499">
        <v>38170000</v>
      </c>
      <c r="AL499">
        <f>VALUE(TRIM(FO_Candidato[[#This Row],[1.21 Latitude]]))</f>
        <v>-1959926</v>
      </c>
      <c r="AM499">
        <f>FO_Candidato[[#This Row],[LATITUDE_P1]]/1000000</f>
        <v>-1.9599260000000001</v>
      </c>
      <c r="AN499">
        <f>INT(ABS(FO_Candidato[[#This Row],[LATITUDE_P2]]))</f>
        <v>1</v>
      </c>
      <c r="AO499">
        <f>INT((ABS(FO_Candidato[[#This Row],[LATITUDE_P2]])-INT(ABS(FO_Candidato[[#This Row],[LATITUDE_P2]])))*60)</f>
        <v>57</v>
      </c>
      <c r="AP499" s="73">
        <f t="shared" si="14"/>
        <v>35.729999999999997</v>
      </c>
      <c r="AQ499" t="str">
        <f>SUBSTITUTE(TEXT(FO_Candidato[[#This Row],[LATITUDE_P5]],"0,00"),",",".")</f>
        <v>35.73</v>
      </c>
      <c r="AR499" t="str">
        <f>FO_Candidato[[#This Row],[LATITUDE_P3]]&amp;"°"&amp;FO_Candidato[[#This Row],[LATITUDE_P4]]&amp;"'"&amp;FO_Candidato[[#This Row],[LATITUDE - P6]]&amp;"""S"</f>
        <v>1°57'35.73"S</v>
      </c>
      <c r="AS499">
        <f>VALUE(TRIM(FO_Candidato[[#This Row],[longitude]]))</f>
        <v>-4715124</v>
      </c>
      <c r="AT499">
        <f>FO_Candidato[[#This Row],[LONGITUDE_P1]]/1000000</f>
        <v>-4.7151240000000003</v>
      </c>
      <c r="AU499">
        <f>INT(ABS(FO_Candidato[[#This Row],[LONGITUDE_P2]]))</f>
        <v>4</v>
      </c>
      <c r="AV499">
        <f>INT((ABS(FO_Candidato[[#This Row],[LONGITUDE_P2]])-INT(ABS(FO_Candidato[[#This Row],[LONGITUDE_P2]])))*60)</f>
        <v>42</v>
      </c>
      <c r="AW499" s="73">
        <f t="shared" si="15"/>
        <v>54.45</v>
      </c>
      <c r="AX499" t="str">
        <f>SUBSTITUTE(TEXT(FO_Candidato[[#This Row],[LONGITUDE_P5]],"0,00"),",",".")</f>
        <v>54.45</v>
      </c>
      <c r="AY499" t="str">
        <f>FO_Candidato[[#This Row],[LONGITUDE_P3]]&amp;"°"&amp;FO_Candidato[[#This Row],[LONGITUDE_P4]]&amp;"'"&amp;FO_Candidato[[#This Row],[LONGITUDE - P6]]&amp;"""S"</f>
        <v>4°42'54.45"S</v>
      </c>
    </row>
    <row r="500" spans="1:51" x14ac:dyDescent="0.3">
      <c r="A500" t="s">
        <v>26806</v>
      </c>
      <c r="B500" t="s">
        <v>23809</v>
      </c>
      <c r="C500" t="s">
        <v>308</v>
      </c>
      <c r="D500" t="s">
        <v>8120</v>
      </c>
      <c r="E500" t="s">
        <v>8120</v>
      </c>
      <c r="F500" t="s">
        <v>8121</v>
      </c>
      <c r="G500" t="s">
        <v>23846</v>
      </c>
      <c r="I500" t="s">
        <v>23813</v>
      </c>
      <c r="J500" t="s">
        <v>23814</v>
      </c>
      <c r="K500" t="s">
        <v>26807</v>
      </c>
      <c r="L500" t="s">
        <v>148</v>
      </c>
      <c r="M500" t="s">
        <v>23816</v>
      </c>
      <c r="N500" t="s">
        <v>26808</v>
      </c>
      <c r="O500" t="s">
        <v>26809</v>
      </c>
      <c r="P500" t="s">
        <v>26810</v>
      </c>
      <c r="Q500" t="s">
        <v>26811</v>
      </c>
      <c r="R500" t="s">
        <v>148</v>
      </c>
      <c r="S500" t="s">
        <v>148</v>
      </c>
      <c r="T500" t="s">
        <v>148</v>
      </c>
      <c r="U500" t="s">
        <v>23823</v>
      </c>
      <c r="V500">
        <v>40</v>
      </c>
      <c r="W500">
        <v>-2292565</v>
      </c>
      <c r="X500">
        <v>-47177896</v>
      </c>
      <c r="Y500">
        <v>584</v>
      </c>
      <c r="Z500" t="s">
        <v>23824</v>
      </c>
      <c r="AB500" t="s">
        <v>23825</v>
      </c>
      <c r="AD500" t="s">
        <v>23823</v>
      </c>
      <c r="AE500" t="s">
        <v>1532</v>
      </c>
      <c r="AF500" t="s">
        <v>8120</v>
      </c>
      <c r="AG500" t="s">
        <v>26812</v>
      </c>
      <c r="AH500" t="s">
        <v>26813</v>
      </c>
      <c r="AI500" t="s">
        <v>23852</v>
      </c>
      <c r="AJ500" t="s">
        <v>1180</v>
      </c>
      <c r="AL500">
        <f>VALUE(TRIM(FO_Candidato[[#This Row],[1.21 Latitude]]))</f>
        <v>-2292565</v>
      </c>
      <c r="AM500">
        <f>FO_Candidato[[#This Row],[LATITUDE_P1]]/1000000</f>
        <v>-2.2925650000000002</v>
      </c>
      <c r="AN500">
        <f>INT(ABS(FO_Candidato[[#This Row],[LATITUDE_P2]]))</f>
        <v>2</v>
      </c>
      <c r="AO500">
        <f>INT((ABS(FO_Candidato[[#This Row],[LATITUDE_P2]])-INT(ABS(FO_Candidato[[#This Row],[LATITUDE_P2]])))*60)</f>
        <v>17</v>
      </c>
      <c r="AP500" s="73">
        <f t="shared" si="14"/>
        <v>33.229999999999997</v>
      </c>
      <c r="AQ500" t="str">
        <f>SUBSTITUTE(TEXT(FO_Candidato[[#This Row],[LATITUDE_P5]],"0,00"),",",".")</f>
        <v>33.23</v>
      </c>
      <c r="AR500" t="str">
        <f>FO_Candidato[[#This Row],[LATITUDE_P3]]&amp;"°"&amp;FO_Candidato[[#This Row],[LATITUDE_P4]]&amp;"'"&amp;FO_Candidato[[#This Row],[LATITUDE - P6]]&amp;"""S"</f>
        <v>2°17'33.23"S</v>
      </c>
      <c r="AS500">
        <f>VALUE(TRIM(FO_Candidato[[#This Row],[longitude]]))</f>
        <v>-47177896</v>
      </c>
      <c r="AT500">
        <f>FO_Candidato[[#This Row],[LONGITUDE_P1]]/1000000</f>
        <v>-47.177895999999997</v>
      </c>
      <c r="AU500">
        <f>INT(ABS(FO_Candidato[[#This Row],[LONGITUDE_P2]]))</f>
        <v>47</v>
      </c>
      <c r="AV500">
        <f>INT((ABS(FO_Candidato[[#This Row],[LONGITUDE_P2]])-INT(ABS(FO_Candidato[[#This Row],[LONGITUDE_P2]])))*60)</f>
        <v>10</v>
      </c>
      <c r="AW500" s="73">
        <f t="shared" si="15"/>
        <v>40.43</v>
      </c>
      <c r="AX500" t="str">
        <f>SUBSTITUTE(TEXT(FO_Candidato[[#This Row],[LONGITUDE_P5]],"0,00"),",",".")</f>
        <v>40.43</v>
      </c>
      <c r="AY500" t="str">
        <f>FO_Candidato[[#This Row],[LONGITUDE_P3]]&amp;"°"&amp;FO_Candidato[[#This Row],[LONGITUDE_P4]]&amp;"'"&amp;FO_Candidato[[#This Row],[LONGITUDE - P6]]&amp;"""S"</f>
        <v>47°10'40.43"S</v>
      </c>
    </row>
    <row r="501" spans="1:51" x14ac:dyDescent="0.3">
      <c r="A501" t="s">
        <v>26814</v>
      </c>
      <c r="B501" t="s">
        <v>23809</v>
      </c>
      <c r="C501" t="s">
        <v>127</v>
      </c>
      <c r="D501" t="s">
        <v>3377</v>
      </c>
      <c r="E501" t="s">
        <v>3377</v>
      </c>
      <c r="F501" t="s">
        <v>3378</v>
      </c>
      <c r="G501" t="s">
        <v>23880</v>
      </c>
      <c r="I501" t="s">
        <v>23813</v>
      </c>
      <c r="J501" t="s">
        <v>23814</v>
      </c>
      <c r="K501" t="s">
        <v>26815</v>
      </c>
      <c r="M501" t="s">
        <v>23816</v>
      </c>
      <c r="N501" t="s">
        <v>26816</v>
      </c>
      <c r="P501" t="s">
        <v>26817</v>
      </c>
      <c r="Q501" t="s">
        <v>23909</v>
      </c>
      <c r="U501" t="s">
        <v>23823</v>
      </c>
      <c r="V501">
        <v>40</v>
      </c>
      <c r="W501">
        <v>-2069278</v>
      </c>
      <c r="X501">
        <v>-48917783</v>
      </c>
      <c r="Y501">
        <v>479</v>
      </c>
      <c r="AA501" t="s">
        <v>107</v>
      </c>
      <c r="AB501" t="s">
        <v>23825</v>
      </c>
      <c r="AC501">
        <v>0</v>
      </c>
      <c r="AD501" t="s">
        <v>23823</v>
      </c>
      <c r="AF501" t="s">
        <v>26818</v>
      </c>
      <c r="AG501" t="s">
        <v>3378</v>
      </c>
      <c r="AH501" t="s">
        <v>26819</v>
      </c>
      <c r="AI501" t="s">
        <v>23852</v>
      </c>
      <c r="AJ501" t="s">
        <v>3380</v>
      </c>
      <c r="AL501">
        <f>VALUE(TRIM(FO_Candidato[[#This Row],[1.21 Latitude]]))</f>
        <v>-2069278</v>
      </c>
      <c r="AM501">
        <f>FO_Candidato[[#This Row],[LATITUDE_P1]]/1000000</f>
        <v>-2.0692780000000002</v>
      </c>
      <c r="AN501">
        <f>INT(ABS(FO_Candidato[[#This Row],[LATITUDE_P2]]))</f>
        <v>2</v>
      </c>
      <c r="AO501">
        <f>INT((ABS(FO_Candidato[[#This Row],[LATITUDE_P2]])-INT(ABS(FO_Candidato[[#This Row],[LATITUDE_P2]])))*60)</f>
        <v>4</v>
      </c>
      <c r="AP501" s="73">
        <f t="shared" si="14"/>
        <v>9.4</v>
      </c>
      <c r="AQ501" t="str">
        <f>SUBSTITUTE(TEXT(FO_Candidato[[#This Row],[LATITUDE_P5]],"0,00"),",",".")</f>
        <v>9.40</v>
      </c>
      <c r="AR501" t="str">
        <f>FO_Candidato[[#This Row],[LATITUDE_P3]]&amp;"°"&amp;FO_Candidato[[#This Row],[LATITUDE_P4]]&amp;"'"&amp;FO_Candidato[[#This Row],[LATITUDE - P6]]&amp;"""S"</f>
        <v>2°4'9.40"S</v>
      </c>
      <c r="AS501">
        <f>VALUE(TRIM(FO_Candidato[[#This Row],[longitude]]))</f>
        <v>-48917783</v>
      </c>
      <c r="AT501">
        <f>FO_Candidato[[#This Row],[LONGITUDE_P1]]/1000000</f>
        <v>-48.917783</v>
      </c>
      <c r="AU501">
        <f>INT(ABS(FO_Candidato[[#This Row],[LONGITUDE_P2]]))</f>
        <v>48</v>
      </c>
      <c r="AV501">
        <f>INT((ABS(FO_Candidato[[#This Row],[LONGITUDE_P2]])-INT(ABS(FO_Candidato[[#This Row],[LONGITUDE_P2]])))*60)</f>
        <v>55</v>
      </c>
      <c r="AW501" s="73">
        <f t="shared" si="15"/>
        <v>4.0199999999999996</v>
      </c>
      <c r="AX501" t="str">
        <f>SUBSTITUTE(TEXT(FO_Candidato[[#This Row],[LONGITUDE_P5]],"0,00"),",",".")</f>
        <v>4.02</v>
      </c>
      <c r="AY501" t="str">
        <f>FO_Candidato[[#This Row],[LONGITUDE_P3]]&amp;"°"&amp;FO_Candidato[[#This Row],[LONGITUDE_P4]]&amp;"'"&amp;FO_Candidato[[#This Row],[LONGITUDE - P6]]&amp;"""S"</f>
        <v>48°55'4.02"S</v>
      </c>
    </row>
    <row r="502" spans="1:51" x14ac:dyDescent="0.3">
      <c r="A502" t="s">
        <v>26820</v>
      </c>
      <c r="B502" t="s">
        <v>23809</v>
      </c>
      <c r="C502" t="s">
        <v>308</v>
      </c>
      <c r="D502" t="s">
        <v>26821</v>
      </c>
      <c r="E502" t="s">
        <v>26821</v>
      </c>
      <c r="F502" t="s">
        <v>26822</v>
      </c>
      <c r="G502" t="s">
        <v>23953</v>
      </c>
      <c r="H502" t="s">
        <v>24798</v>
      </c>
      <c r="I502" t="s">
        <v>23813</v>
      </c>
      <c r="J502" t="s">
        <v>23814</v>
      </c>
      <c r="K502" t="s">
        <v>26823</v>
      </c>
      <c r="L502" t="s">
        <v>148</v>
      </c>
      <c r="M502" t="s">
        <v>23816</v>
      </c>
      <c r="N502" t="s">
        <v>26824</v>
      </c>
      <c r="O502" t="s">
        <v>26825</v>
      </c>
      <c r="P502" t="s">
        <v>26826</v>
      </c>
      <c r="Q502" t="s">
        <v>26827</v>
      </c>
      <c r="R502" t="s">
        <v>26828</v>
      </c>
      <c r="S502" t="s">
        <v>23820</v>
      </c>
      <c r="T502" t="s">
        <v>26829</v>
      </c>
      <c r="U502" t="s">
        <v>23823</v>
      </c>
      <c r="V502">
        <v>60</v>
      </c>
      <c r="W502">
        <v>-2357988</v>
      </c>
      <c r="X502">
        <v>-4814076</v>
      </c>
      <c r="Y502">
        <v>633</v>
      </c>
      <c r="Z502" t="s">
        <v>24096</v>
      </c>
      <c r="AB502" t="s">
        <v>23825</v>
      </c>
      <c r="AC502">
        <v>9000</v>
      </c>
      <c r="AD502" t="s">
        <v>23823</v>
      </c>
      <c r="AE502" t="s">
        <v>1532</v>
      </c>
      <c r="AF502" t="s">
        <v>26830</v>
      </c>
      <c r="AG502" t="s">
        <v>26830</v>
      </c>
      <c r="AH502" t="s">
        <v>26825</v>
      </c>
      <c r="AI502" t="s">
        <v>23852</v>
      </c>
      <c r="AJ502" t="s">
        <v>1283</v>
      </c>
      <c r="AL502">
        <f>VALUE(TRIM(FO_Candidato[[#This Row],[1.21 Latitude]]))</f>
        <v>-2357988</v>
      </c>
      <c r="AM502">
        <f>FO_Candidato[[#This Row],[LATITUDE_P1]]/1000000</f>
        <v>-2.3579880000000002</v>
      </c>
      <c r="AN502">
        <f>INT(ABS(FO_Candidato[[#This Row],[LATITUDE_P2]]))</f>
        <v>2</v>
      </c>
      <c r="AO502">
        <f>INT((ABS(FO_Candidato[[#This Row],[LATITUDE_P2]])-INT(ABS(FO_Candidato[[#This Row],[LATITUDE_P2]])))*60)</f>
        <v>21</v>
      </c>
      <c r="AP502" s="73">
        <f t="shared" si="14"/>
        <v>28.76</v>
      </c>
      <c r="AQ502" t="str">
        <f>SUBSTITUTE(TEXT(FO_Candidato[[#This Row],[LATITUDE_P5]],"0,00"),",",".")</f>
        <v>28.76</v>
      </c>
      <c r="AR502" t="str">
        <f>FO_Candidato[[#This Row],[LATITUDE_P3]]&amp;"°"&amp;FO_Candidato[[#This Row],[LATITUDE_P4]]&amp;"'"&amp;FO_Candidato[[#This Row],[LATITUDE - P6]]&amp;"""S"</f>
        <v>2°21'28.76"S</v>
      </c>
      <c r="AS502">
        <f>VALUE(TRIM(FO_Candidato[[#This Row],[longitude]]))</f>
        <v>-4814076</v>
      </c>
      <c r="AT502">
        <f>FO_Candidato[[#This Row],[LONGITUDE_P1]]/1000000</f>
        <v>-4.814076</v>
      </c>
      <c r="AU502">
        <f>INT(ABS(FO_Candidato[[#This Row],[LONGITUDE_P2]]))</f>
        <v>4</v>
      </c>
      <c r="AV502">
        <f>INT((ABS(FO_Candidato[[#This Row],[LONGITUDE_P2]])-INT(ABS(FO_Candidato[[#This Row],[LONGITUDE_P2]])))*60)</f>
        <v>48</v>
      </c>
      <c r="AW502" s="73">
        <f t="shared" si="15"/>
        <v>50.67</v>
      </c>
      <c r="AX502" t="str">
        <f>SUBSTITUTE(TEXT(FO_Candidato[[#This Row],[LONGITUDE_P5]],"0,00"),",",".")</f>
        <v>50.67</v>
      </c>
      <c r="AY502" t="str">
        <f>FO_Candidato[[#This Row],[LONGITUDE_P3]]&amp;"°"&amp;FO_Candidato[[#This Row],[LONGITUDE_P4]]&amp;"'"&amp;FO_Candidato[[#This Row],[LONGITUDE - P6]]&amp;"""S"</f>
        <v>4°48'50.67"S</v>
      </c>
    </row>
    <row r="503" spans="1:51" x14ac:dyDescent="0.3">
      <c r="A503" t="s">
        <v>26831</v>
      </c>
      <c r="B503" t="s">
        <v>23809</v>
      </c>
      <c r="C503" t="s">
        <v>1600</v>
      </c>
      <c r="D503" t="s">
        <v>6736</v>
      </c>
      <c r="E503" t="s">
        <v>6736</v>
      </c>
      <c r="F503" t="s">
        <v>6737</v>
      </c>
      <c r="G503" t="s">
        <v>23889</v>
      </c>
      <c r="I503" t="s">
        <v>23832</v>
      </c>
      <c r="K503" t="s">
        <v>24117</v>
      </c>
      <c r="M503" t="s">
        <v>23835</v>
      </c>
      <c r="N503" t="s">
        <v>26832</v>
      </c>
      <c r="U503" t="s">
        <v>23823</v>
      </c>
      <c r="V503">
        <v>30</v>
      </c>
      <c r="W503">
        <v>-12497028</v>
      </c>
      <c r="X503">
        <v>-55686551</v>
      </c>
      <c r="Y503">
        <v>377</v>
      </c>
      <c r="Z503" t="s">
        <v>26833</v>
      </c>
      <c r="AB503" t="s">
        <v>23825</v>
      </c>
      <c r="AD503" t="s">
        <v>1491</v>
      </c>
      <c r="AH503" t="s">
        <v>26834</v>
      </c>
      <c r="AI503" t="s">
        <v>23841</v>
      </c>
      <c r="AJ503" t="s">
        <v>6723</v>
      </c>
      <c r="AK503">
        <v>78890000</v>
      </c>
      <c r="AL503">
        <f>VALUE(TRIM(FO_Candidato[[#This Row],[1.21 Latitude]]))</f>
        <v>-12497028</v>
      </c>
      <c r="AM503">
        <f>FO_Candidato[[#This Row],[LATITUDE_P1]]/1000000</f>
        <v>-12.497028</v>
      </c>
      <c r="AN503">
        <f>INT(ABS(FO_Candidato[[#This Row],[LATITUDE_P2]]))</f>
        <v>12</v>
      </c>
      <c r="AO503">
        <f>INT((ABS(FO_Candidato[[#This Row],[LATITUDE_P2]])-INT(ABS(FO_Candidato[[#This Row],[LATITUDE_P2]])))*60)</f>
        <v>29</v>
      </c>
      <c r="AP503" s="73">
        <f t="shared" si="14"/>
        <v>49.3</v>
      </c>
      <c r="AQ503" t="str">
        <f>SUBSTITUTE(TEXT(FO_Candidato[[#This Row],[LATITUDE_P5]],"0,00"),",",".")</f>
        <v>49.30</v>
      </c>
      <c r="AR503" t="str">
        <f>FO_Candidato[[#This Row],[LATITUDE_P3]]&amp;"°"&amp;FO_Candidato[[#This Row],[LATITUDE_P4]]&amp;"'"&amp;FO_Candidato[[#This Row],[LATITUDE - P6]]&amp;"""S"</f>
        <v>12°29'49.30"S</v>
      </c>
      <c r="AS503">
        <f>VALUE(TRIM(FO_Candidato[[#This Row],[longitude]]))</f>
        <v>-55686551</v>
      </c>
      <c r="AT503">
        <f>FO_Candidato[[#This Row],[LONGITUDE_P1]]/1000000</f>
        <v>-55.686551000000001</v>
      </c>
      <c r="AU503">
        <f>INT(ABS(FO_Candidato[[#This Row],[LONGITUDE_P2]]))</f>
        <v>55</v>
      </c>
      <c r="AV503">
        <f>INT((ABS(FO_Candidato[[#This Row],[LONGITUDE_P2]])-INT(ABS(FO_Candidato[[#This Row],[LONGITUDE_P2]])))*60)</f>
        <v>41</v>
      </c>
      <c r="AW503" s="73">
        <f t="shared" si="15"/>
        <v>11.58</v>
      </c>
      <c r="AX503" t="str">
        <f>SUBSTITUTE(TEXT(FO_Candidato[[#This Row],[LONGITUDE_P5]],"0,00"),",",".")</f>
        <v>11.58</v>
      </c>
      <c r="AY503" t="str">
        <f>FO_Candidato[[#This Row],[LONGITUDE_P3]]&amp;"°"&amp;FO_Candidato[[#This Row],[LONGITUDE_P4]]&amp;"'"&amp;FO_Candidato[[#This Row],[LONGITUDE - P6]]&amp;"""S"</f>
        <v>55°41'11.58"S</v>
      </c>
    </row>
    <row r="504" spans="1:51" x14ac:dyDescent="0.3">
      <c r="A504" t="s">
        <v>26835</v>
      </c>
      <c r="B504" t="s">
        <v>23809</v>
      </c>
      <c r="C504" t="s">
        <v>19856</v>
      </c>
      <c r="D504" t="s">
        <v>19853</v>
      </c>
      <c r="E504" t="s">
        <v>19853</v>
      </c>
      <c r="F504" t="s">
        <v>19855</v>
      </c>
      <c r="G504" t="s">
        <v>23846</v>
      </c>
      <c r="I504" t="s">
        <v>23813</v>
      </c>
      <c r="J504" t="s">
        <v>24256</v>
      </c>
      <c r="K504" t="s">
        <v>24020</v>
      </c>
      <c r="L504" t="s">
        <v>148</v>
      </c>
      <c r="M504" t="s">
        <v>23835</v>
      </c>
      <c r="N504" t="s">
        <v>148</v>
      </c>
      <c r="O504" t="s">
        <v>148</v>
      </c>
      <c r="P504" t="s">
        <v>148</v>
      </c>
      <c r="Q504" t="s">
        <v>148</v>
      </c>
      <c r="R504" t="s">
        <v>26836</v>
      </c>
      <c r="S504" t="s">
        <v>148</v>
      </c>
      <c r="T504" t="s">
        <v>26837</v>
      </c>
      <c r="U504" t="s">
        <v>23823</v>
      </c>
      <c r="V504">
        <v>40</v>
      </c>
      <c r="W504">
        <v>-14653165</v>
      </c>
      <c r="X504">
        <v>-57894621</v>
      </c>
      <c r="Y504">
        <v>318</v>
      </c>
      <c r="Z504" t="s">
        <v>12336</v>
      </c>
      <c r="AA504" t="s">
        <v>107</v>
      </c>
      <c r="AB504" t="s">
        <v>23825</v>
      </c>
      <c r="AC504">
        <v>0</v>
      </c>
      <c r="AD504" t="s">
        <v>23823</v>
      </c>
      <c r="AE504" t="s">
        <v>148</v>
      </c>
      <c r="AF504" t="s">
        <v>19853</v>
      </c>
      <c r="AG504" t="s">
        <v>19855</v>
      </c>
      <c r="AH504" t="s">
        <v>26838</v>
      </c>
      <c r="AI504" t="s">
        <v>23841</v>
      </c>
      <c r="AJ504" t="s">
        <v>26839</v>
      </c>
      <c r="AK504">
        <v>7830000</v>
      </c>
      <c r="AL504">
        <f>VALUE(TRIM(FO_Candidato[[#This Row],[1.21 Latitude]]))</f>
        <v>-14653165</v>
      </c>
      <c r="AM504">
        <f>FO_Candidato[[#This Row],[LATITUDE_P1]]/1000000</f>
        <v>-14.653165</v>
      </c>
      <c r="AN504">
        <f>INT(ABS(FO_Candidato[[#This Row],[LATITUDE_P2]]))</f>
        <v>14</v>
      </c>
      <c r="AO504">
        <f>INT((ABS(FO_Candidato[[#This Row],[LATITUDE_P2]])-INT(ABS(FO_Candidato[[#This Row],[LATITUDE_P2]])))*60)</f>
        <v>39</v>
      </c>
      <c r="AP504" s="73">
        <f t="shared" si="14"/>
        <v>11.39</v>
      </c>
      <c r="AQ504" t="str">
        <f>SUBSTITUTE(TEXT(FO_Candidato[[#This Row],[LATITUDE_P5]],"0,00"),",",".")</f>
        <v>11.39</v>
      </c>
      <c r="AR504" t="str">
        <f>FO_Candidato[[#This Row],[LATITUDE_P3]]&amp;"°"&amp;FO_Candidato[[#This Row],[LATITUDE_P4]]&amp;"'"&amp;FO_Candidato[[#This Row],[LATITUDE - P6]]&amp;"""S"</f>
        <v>14°39'11.39"S</v>
      </c>
      <c r="AS504">
        <f>VALUE(TRIM(FO_Candidato[[#This Row],[longitude]]))</f>
        <v>-57894621</v>
      </c>
      <c r="AT504">
        <f>FO_Candidato[[#This Row],[LONGITUDE_P1]]/1000000</f>
        <v>-57.894621000000001</v>
      </c>
      <c r="AU504">
        <f>INT(ABS(FO_Candidato[[#This Row],[LONGITUDE_P2]]))</f>
        <v>57</v>
      </c>
      <c r="AV504">
        <f>INT((ABS(FO_Candidato[[#This Row],[LONGITUDE_P2]])-INT(ABS(FO_Candidato[[#This Row],[LONGITUDE_P2]])))*60)</f>
        <v>53</v>
      </c>
      <c r="AW504" s="73">
        <f t="shared" si="15"/>
        <v>40.64</v>
      </c>
      <c r="AX504" t="str">
        <f>SUBSTITUTE(TEXT(FO_Candidato[[#This Row],[LONGITUDE_P5]],"0,00"),",",".")</f>
        <v>40.64</v>
      </c>
      <c r="AY504" t="str">
        <f>FO_Candidato[[#This Row],[LONGITUDE_P3]]&amp;"°"&amp;FO_Candidato[[#This Row],[LONGITUDE_P4]]&amp;"'"&amp;FO_Candidato[[#This Row],[LONGITUDE - P6]]&amp;"""S"</f>
        <v>57°53'40.64"S</v>
      </c>
    </row>
    <row r="505" spans="1:51" x14ac:dyDescent="0.3">
      <c r="A505" t="s">
        <v>26840</v>
      </c>
      <c r="B505" t="s">
        <v>23809</v>
      </c>
      <c r="C505" t="s">
        <v>1843</v>
      </c>
      <c r="D505" t="s">
        <v>1839</v>
      </c>
      <c r="E505" t="s">
        <v>1839</v>
      </c>
      <c r="F505" t="s">
        <v>1840</v>
      </c>
      <c r="G505" t="s">
        <v>23846</v>
      </c>
      <c r="I505" t="s">
        <v>23813</v>
      </c>
      <c r="J505" t="s">
        <v>23814</v>
      </c>
      <c r="K505" t="s">
        <v>24020</v>
      </c>
      <c r="L505" t="s">
        <v>148</v>
      </c>
      <c r="M505" t="s">
        <v>23816</v>
      </c>
      <c r="N505" t="s">
        <v>26841</v>
      </c>
      <c r="O505" t="s">
        <v>26842</v>
      </c>
      <c r="P505" t="s">
        <v>26843</v>
      </c>
      <c r="Q505" t="s">
        <v>26844</v>
      </c>
      <c r="R505" t="s">
        <v>148</v>
      </c>
      <c r="S505" t="s">
        <v>148</v>
      </c>
      <c r="T505" t="s">
        <v>148</v>
      </c>
      <c r="U505" t="s">
        <v>23823</v>
      </c>
      <c r="V505">
        <v>40</v>
      </c>
      <c r="W505">
        <v>-7798411</v>
      </c>
      <c r="X505">
        <v>-45054603</v>
      </c>
      <c r="Y505">
        <v>434</v>
      </c>
      <c r="Z505" t="s">
        <v>12336</v>
      </c>
      <c r="AA505" t="s">
        <v>107</v>
      </c>
      <c r="AB505" t="s">
        <v>23825</v>
      </c>
      <c r="AC505">
        <v>0</v>
      </c>
      <c r="AD505" t="s">
        <v>23823</v>
      </c>
      <c r="AE505" t="s">
        <v>148</v>
      </c>
      <c r="AF505" t="s">
        <v>1839</v>
      </c>
      <c r="AG505" t="s">
        <v>1840</v>
      </c>
      <c r="AH505" t="s">
        <v>26845</v>
      </c>
      <c r="AI505" t="s">
        <v>26846</v>
      </c>
      <c r="AJ505" t="s">
        <v>26847</v>
      </c>
      <c r="AK505">
        <v>64865000</v>
      </c>
      <c r="AL505">
        <f>VALUE(TRIM(FO_Candidato[[#This Row],[1.21 Latitude]]))</f>
        <v>-7798411</v>
      </c>
      <c r="AM505">
        <f>FO_Candidato[[#This Row],[LATITUDE_P1]]/1000000</f>
        <v>-7.7984109999999998</v>
      </c>
      <c r="AN505">
        <f>INT(ABS(FO_Candidato[[#This Row],[LATITUDE_P2]]))</f>
        <v>7</v>
      </c>
      <c r="AO505">
        <f>INT((ABS(FO_Candidato[[#This Row],[LATITUDE_P2]])-INT(ABS(FO_Candidato[[#This Row],[LATITUDE_P2]])))*60)</f>
        <v>47</v>
      </c>
      <c r="AP505" s="73">
        <f t="shared" si="14"/>
        <v>54.28</v>
      </c>
      <c r="AQ505" t="str">
        <f>SUBSTITUTE(TEXT(FO_Candidato[[#This Row],[LATITUDE_P5]],"0,00"),",",".")</f>
        <v>54.28</v>
      </c>
      <c r="AR505" t="str">
        <f>FO_Candidato[[#This Row],[LATITUDE_P3]]&amp;"°"&amp;FO_Candidato[[#This Row],[LATITUDE_P4]]&amp;"'"&amp;FO_Candidato[[#This Row],[LATITUDE - P6]]&amp;"""S"</f>
        <v>7°47'54.28"S</v>
      </c>
      <c r="AS505">
        <f>VALUE(TRIM(FO_Candidato[[#This Row],[longitude]]))</f>
        <v>-45054603</v>
      </c>
      <c r="AT505">
        <f>FO_Candidato[[#This Row],[LONGITUDE_P1]]/1000000</f>
        <v>-45.054603</v>
      </c>
      <c r="AU505">
        <f>INT(ABS(FO_Candidato[[#This Row],[LONGITUDE_P2]]))</f>
        <v>45</v>
      </c>
      <c r="AV505">
        <f>INT((ABS(FO_Candidato[[#This Row],[LONGITUDE_P2]])-INT(ABS(FO_Candidato[[#This Row],[LONGITUDE_P2]])))*60)</f>
        <v>3</v>
      </c>
      <c r="AW505" s="73">
        <f t="shared" si="15"/>
        <v>16.57</v>
      </c>
      <c r="AX505" t="str">
        <f>SUBSTITUTE(TEXT(FO_Candidato[[#This Row],[LONGITUDE_P5]],"0,00"),",",".")</f>
        <v>16.57</v>
      </c>
      <c r="AY505" t="str">
        <f>FO_Candidato[[#This Row],[LONGITUDE_P3]]&amp;"°"&amp;FO_Candidato[[#This Row],[LONGITUDE_P4]]&amp;"'"&amp;FO_Candidato[[#This Row],[LONGITUDE - P6]]&amp;"""S"</f>
        <v>45°3'16.57"S</v>
      </c>
    </row>
    <row r="506" spans="1:51" x14ac:dyDescent="0.3">
      <c r="A506" t="s">
        <v>26848</v>
      </c>
      <c r="B506" t="s">
        <v>23809</v>
      </c>
      <c r="C506" t="s">
        <v>127</v>
      </c>
      <c r="D506" t="s">
        <v>26849</v>
      </c>
      <c r="E506" t="s">
        <v>26849</v>
      </c>
      <c r="F506" t="s">
        <v>26850</v>
      </c>
      <c r="G506" t="s">
        <v>23846</v>
      </c>
      <c r="I506" t="s">
        <v>23832</v>
      </c>
      <c r="J506" t="s">
        <v>23814</v>
      </c>
      <c r="K506" t="s">
        <v>26851</v>
      </c>
      <c r="L506" t="s">
        <v>148</v>
      </c>
      <c r="M506" t="s">
        <v>23816</v>
      </c>
      <c r="N506" t="s">
        <v>26852</v>
      </c>
      <c r="O506" t="s">
        <v>23820</v>
      </c>
      <c r="P506" t="s">
        <v>26853</v>
      </c>
      <c r="Q506" t="s">
        <v>26854</v>
      </c>
      <c r="R506" t="s">
        <v>148</v>
      </c>
      <c r="S506" t="s">
        <v>148</v>
      </c>
      <c r="T506" t="s">
        <v>148</v>
      </c>
      <c r="U506" t="s">
        <v>23823</v>
      </c>
      <c r="V506">
        <v>40</v>
      </c>
      <c r="W506">
        <v>-14819068</v>
      </c>
      <c r="X506">
        <v>-40796983</v>
      </c>
      <c r="Y506">
        <v>40</v>
      </c>
      <c r="Z506" t="s">
        <v>12336</v>
      </c>
      <c r="AA506" t="s">
        <v>107</v>
      </c>
      <c r="AB506" t="s">
        <v>26855</v>
      </c>
      <c r="AC506">
        <v>0</v>
      </c>
      <c r="AD506" t="s">
        <v>23823</v>
      </c>
      <c r="AE506" t="s">
        <v>1532</v>
      </c>
      <c r="AF506" t="s">
        <v>26849</v>
      </c>
      <c r="AG506" t="s">
        <v>26850</v>
      </c>
      <c r="AH506" t="s">
        <v>26856</v>
      </c>
      <c r="AI506" t="s">
        <v>24034</v>
      </c>
      <c r="AJ506" t="s">
        <v>26857</v>
      </c>
      <c r="AK506">
        <v>45008310</v>
      </c>
      <c r="AL506">
        <f>VALUE(TRIM(FO_Candidato[[#This Row],[1.21 Latitude]]))</f>
        <v>-14819068</v>
      </c>
      <c r="AM506">
        <f>FO_Candidato[[#This Row],[LATITUDE_P1]]/1000000</f>
        <v>-14.819068</v>
      </c>
      <c r="AN506">
        <f>INT(ABS(FO_Candidato[[#This Row],[LATITUDE_P2]]))</f>
        <v>14</v>
      </c>
      <c r="AO506">
        <f>INT((ABS(FO_Candidato[[#This Row],[LATITUDE_P2]])-INT(ABS(FO_Candidato[[#This Row],[LATITUDE_P2]])))*60)</f>
        <v>49</v>
      </c>
      <c r="AP506" s="73">
        <f t="shared" si="14"/>
        <v>8.64</v>
      </c>
      <c r="AQ506" t="str">
        <f>SUBSTITUTE(TEXT(FO_Candidato[[#This Row],[LATITUDE_P5]],"0,00"),",",".")</f>
        <v>8.64</v>
      </c>
      <c r="AR506" t="str">
        <f>FO_Candidato[[#This Row],[LATITUDE_P3]]&amp;"°"&amp;FO_Candidato[[#This Row],[LATITUDE_P4]]&amp;"'"&amp;FO_Candidato[[#This Row],[LATITUDE - P6]]&amp;"""S"</f>
        <v>14°49'8.64"S</v>
      </c>
      <c r="AS506">
        <f>VALUE(TRIM(FO_Candidato[[#This Row],[longitude]]))</f>
        <v>-40796983</v>
      </c>
      <c r="AT506">
        <f>FO_Candidato[[#This Row],[LONGITUDE_P1]]/1000000</f>
        <v>-40.796982999999997</v>
      </c>
      <c r="AU506">
        <f>INT(ABS(FO_Candidato[[#This Row],[LONGITUDE_P2]]))</f>
        <v>40</v>
      </c>
      <c r="AV506">
        <f>INT((ABS(FO_Candidato[[#This Row],[LONGITUDE_P2]])-INT(ABS(FO_Candidato[[#This Row],[LONGITUDE_P2]])))*60)</f>
        <v>47</v>
      </c>
      <c r="AW506" s="73">
        <f t="shared" si="15"/>
        <v>49.14</v>
      </c>
      <c r="AX506" t="str">
        <f>SUBSTITUTE(TEXT(FO_Candidato[[#This Row],[LONGITUDE_P5]],"0,00"),",",".")</f>
        <v>49.14</v>
      </c>
      <c r="AY506" t="str">
        <f>FO_Candidato[[#This Row],[LONGITUDE_P3]]&amp;"°"&amp;FO_Candidato[[#This Row],[LONGITUDE_P4]]&amp;"'"&amp;FO_Candidato[[#This Row],[LONGITUDE - P6]]&amp;"""S"</f>
        <v>40°47'49.14"S</v>
      </c>
    </row>
    <row r="507" spans="1:51" x14ac:dyDescent="0.3">
      <c r="A507" t="s">
        <v>26858</v>
      </c>
      <c r="B507" t="s">
        <v>23809</v>
      </c>
      <c r="C507" t="s">
        <v>308</v>
      </c>
      <c r="D507" t="s">
        <v>1799</v>
      </c>
      <c r="E507" t="s">
        <v>1799</v>
      </c>
      <c r="F507" t="s">
        <v>1800</v>
      </c>
      <c r="G507" t="s">
        <v>24555</v>
      </c>
      <c r="I507" t="s">
        <v>23832</v>
      </c>
      <c r="J507" t="s">
        <v>23814</v>
      </c>
      <c r="K507" t="s">
        <v>26859</v>
      </c>
      <c r="L507" t="s">
        <v>148</v>
      </c>
      <c r="M507" t="s">
        <v>23816</v>
      </c>
      <c r="N507" t="s">
        <v>26860</v>
      </c>
      <c r="O507" t="s">
        <v>24022</v>
      </c>
      <c r="P507" t="s">
        <v>24022</v>
      </c>
      <c r="Q507" t="s">
        <v>24022</v>
      </c>
      <c r="R507" t="s">
        <v>26861</v>
      </c>
      <c r="S507" t="s">
        <v>24022</v>
      </c>
      <c r="T507" t="s">
        <v>26862</v>
      </c>
      <c r="U507" t="s">
        <v>23823</v>
      </c>
      <c r="V507">
        <v>40</v>
      </c>
      <c r="W507">
        <v>-9727101</v>
      </c>
      <c r="X507">
        <v>-35827306</v>
      </c>
      <c r="Y507">
        <v>4</v>
      </c>
      <c r="Z507" t="s">
        <v>12336</v>
      </c>
      <c r="AA507" t="s">
        <v>107</v>
      </c>
      <c r="AB507" t="s">
        <v>23825</v>
      </c>
      <c r="AC507">
        <v>5000</v>
      </c>
      <c r="AD507" t="s">
        <v>23823</v>
      </c>
      <c r="AE507" t="s">
        <v>1532</v>
      </c>
      <c r="AF507" t="s">
        <v>1800</v>
      </c>
      <c r="AG507" t="s">
        <v>1799</v>
      </c>
      <c r="AH507" t="s">
        <v>26863</v>
      </c>
      <c r="AI507" t="s">
        <v>26657</v>
      </c>
      <c r="AJ507" t="s">
        <v>26864</v>
      </c>
      <c r="AK507">
        <v>57160000</v>
      </c>
      <c r="AL507">
        <f>VALUE(TRIM(FO_Candidato[[#This Row],[1.21 Latitude]]))</f>
        <v>-9727101</v>
      </c>
      <c r="AM507">
        <f>FO_Candidato[[#This Row],[LATITUDE_P1]]/1000000</f>
        <v>-9.7271009999999993</v>
      </c>
      <c r="AN507">
        <f>INT(ABS(FO_Candidato[[#This Row],[LATITUDE_P2]]))</f>
        <v>9</v>
      </c>
      <c r="AO507">
        <f>INT((ABS(FO_Candidato[[#This Row],[LATITUDE_P2]])-INT(ABS(FO_Candidato[[#This Row],[LATITUDE_P2]])))*60)</f>
        <v>43</v>
      </c>
      <c r="AP507" s="73">
        <f t="shared" si="14"/>
        <v>37.56</v>
      </c>
      <c r="AQ507" t="str">
        <f>SUBSTITUTE(TEXT(FO_Candidato[[#This Row],[LATITUDE_P5]],"0,00"),",",".")</f>
        <v>37.56</v>
      </c>
      <c r="AR507" t="str">
        <f>FO_Candidato[[#This Row],[LATITUDE_P3]]&amp;"°"&amp;FO_Candidato[[#This Row],[LATITUDE_P4]]&amp;"'"&amp;FO_Candidato[[#This Row],[LATITUDE - P6]]&amp;"""S"</f>
        <v>9°43'37.56"S</v>
      </c>
      <c r="AS507">
        <f>VALUE(TRIM(FO_Candidato[[#This Row],[longitude]]))</f>
        <v>-35827306</v>
      </c>
      <c r="AT507">
        <f>FO_Candidato[[#This Row],[LONGITUDE_P1]]/1000000</f>
        <v>-35.827306</v>
      </c>
      <c r="AU507">
        <f>INT(ABS(FO_Candidato[[#This Row],[LONGITUDE_P2]]))</f>
        <v>35</v>
      </c>
      <c r="AV507">
        <f>INT((ABS(FO_Candidato[[#This Row],[LONGITUDE_P2]])-INT(ABS(FO_Candidato[[#This Row],[LONGITUDE_P2]])))*60)</f>
        <v>49</v>
      </c>
      <c r="AW507" s="73">
        <f t="shared" si="15"/>
        <v>38.299999999999997</v>
      </c>
      <c r="AX507" t="str">
        <f>SUBSTITUTE(TEXT(FO_Candidato[[#This Row],[LONGITUDE_P5]],"0,00"),",",".")</f>
        <v>38.30</v>
      </c>
      <c r="AY507" t="str">
        <f>FO_Candidato[[#This Row],[LONGITUDE_P3]]&amp;"°"&amp;FO_Candidato[[#This Row],[LONGITUDE_P4]]&amp;"'"&amp;FO_Candidato[[#This Row],[LONGITUDE - P6]]&amp;"""S"</f>
        <v>35°49'38.30"S</v>
      </c>
    </row>
    <row r="508" spans="1:51" x14ac:dyDescent="0.3">
      <c r="A508" t="s">
        <v>26865</v>
      </c>
      <c r="B508" t="s">
        <v>23809</v>
      </c>
      <c r="C508" t="s">
        <v>127</v>
      </c>
      <c r="D508" t="s">
        <v>3279</v>
      </c>
      <c r="E508" t="s">
        <v>3279</v>
      </c>
      <c r="F508" t="s">
        <v>3280</v>
      </c>
      <c r="G508" t="s">
        <v>23880</v>
      </c>
      <c r="I508" t="s">
        <v>23832</v>
      </c>
      <c r="J508" t="s">
        <v>23814</v>
      </c>
      <c r="K508" t="s">
        <v>26866</v>
      </c>
      <c r="L508" t="s">
        <v>26867</v>
      </c>
      <c r="M508" t="s">
        <v>23835</v>
      </c>
      <c r="N508" t="s">
        <v>26867</v>
      </c>
      <c r="P508" t="s">
        <v>26868</v>
      </c>
      <c r="Q508" t="s">
        <v>26869</v>
      </c>
      <c r="R508" t="s">
        <v>26870</v>
      </c>
      <c r="T508" t="s">
        <v>26871</v>
      </c>
      <c r="U508" t="s">
        <v>1491</v>
      </c>
      <c r="V508">
        <v>65</v>
      </c>
      <c r="W508">
        <v>-23736846</v>
      </c>
      <c r="X508">
        <v>-46539127</v>
      </c>
      <c r="Y508">
        <v>793</v>
      </c>
      <c r="AB508" t="s">
        <v>23825</v>
      </c>
      <c r="AC508">
        <v>6500</v>
      </c>
      <c r="AD508" t="s">
        <v>23823</v>
      </c>
      <c r="AE508" t="s">
        <v>1532</v>
      </c>
      <c r="AF508" t="s">
        <v>3279</v>
      </c>
      <c r="AG508" t="s">
        <v>3280</v>
      </c>
      <c r="AH508" t="s">
        <v>26872</v>
      </c>
      <c r="AI508" t="s">
        <v>23852</v>
      </c>
      <c r="AJ508" t="s">
        <v>1615</v>
      </c>
      <c r="AL508">
        <f>VALUE(TRIM(FO_Candidato[[#This Row],[1.21 Latitude]]))</f>
        <v>-23736846</v>
      </c>
      <c r="AM508">
        <f>FO_Candidato[[#This Row],[LATITUDE_P1]]/1000000</f>
        <v>-23.736846</v>
      </c>
      <c r="AN508">
        <f>INT(ABS(FO_Candidato[[#This Row],[LATITUDE_P2]]))</f>
        <v>23</v>
      </c>
      <c r="AO508">
        <f>INT((ABS(FO_Candidato[[#This Row],[LATITUDE_P2]])-INT(ABS(FO_Candidato[[#This Row],[LATITUDE_P2]])))*60)</f>
        <v>44</v>
      </c>
      <c r="AP508" s="73">
        <f t="shared" si="14"/>
        <v>12.65</v>
      </c>
      <c r="AQ508" t="str">
        <f>SUBSTITUTE(TEXT(FO_Candidato[[#This Row],[LATITUDE_P5]],"0,00"),",",".")</f>
        <v>12.65</v>
      </c>
      <c r="AR508" t="str">
        <f>FO_Candidato[[#This Row],[LATITUDE_P3]]&amp;"°"&amp;FO_Candidato[[#This Row],[LATITUDE_P4]]&amp;"'"&amp;FO_Candidato[[#This Row],[LATITUDE - P6]]&amp;"""S"</f>
        <v>23°44'12.65"S</v>
      </c>
      <c r="AS508">
        <f>VALUE(TRIM(FO_Candidato[[#This Row],[longitude]]))</f>
        <v>-46539127</v>
      </c>
      <c r="AT508">
        <f>FO_Candidato[[#This Row],[LONGITUDE_P1]]/1000000</f>
        <v>-46.539127000000001</v>
      </c>
      <c r="AU508">
        <f>INT(ABS(FO_Candidato[[#This Row],[LONGITUDE_P2]]))</f>
        <v>46</v>
      </c>
      <c r="AV508">
        <f>INT((ABS(FO_Candidato[[#This Row],[LONGITUDE_P2]])-INT(ABS(FO_Candidato[[#This Row],[LONGITUDE_P2]])))*60)</f>
        <v>32</v>
      </c>
      <c r="AW508" s="73">
        <f t="shared" si="15"/>
        <v>20.86</v>
      </c>
      <c r="AX508" t="str">
        <f>SUBSTITUTE(TEXT(FO_Candidato[[#This Row],[LONGITUDE_P5]],"0,00"),",",".")</f>
        <v>20.86</v>
      </c>
      <c r="AY508" t="str">
        <f>FO_Candidato[[#This Row],[LONGITUDE_P3]]&amp;"°"&amp;FO_Candidato[[#This Row],[LONGITUDE_P4]]&amp;"'"&amp;FO_Candidato[[#This Row],[LONGITUDE - P6]]&amp;"""S"</f>
        <v>46°32'20.86"S</v>
      </c>
    </row>
    <row r="509" spans="1:51" x14ac:dyDescent="0.3">
      <c r="A509" t="s">
        <v>26873</v>
      </c>
      <c r="B509" t="s">
        <v>23809</v>
      </c>
      <c r="C509" t="s">
        <v>16868</v>
      </c>
      <c r="D509" t="s">
        <v>26874</v>
      </c>
      <c r="E509" t="s">
        <v>26874</v>
      </c>
      <c r="F509" t="s">
        <v>26875</v>
      </c>
      <c r="G509" t="s">
        <v>23889</v>
      </c>
      <c r="I509" t="s">
        <v>23813</v>
      </c>
      <c r="K509" t="s">
        <v>26876</v>
      </c>
      <c r="M509" t="s">
        <v>23835</v>
      </c>
      <c r="N509" t="s">
        <v>26877</v>
      </c>
      <c r="U509" t="s">
        <v>23823</v>
      </c>
      <c r="V509">
        <v>70</v>
      </c>
      <c r="W509">
        <v>-24357226</v>
      </c>
      <c r="X509">
        <v>-50820967</v>
      </c>
      <c r="Y509">
        <v>767</v>
      </c>
      <c r="Z509" t="s">
        <v>26878</v>
      </c>
      <c r="AB509" t="s">
        <v>23825</v>
      </c>
      <c r="AD509" t="s">
        <v>1491</v>
      </c>
      <c r="AH509" t="s">
        <v>26879</v>
      </c>
      <c r="AI509" t="s">
        <v>23827</v>
      </c>
      <c r="AJ509" t="s">
        <v>25032</v>
      </c>
      <c r="AK509">
        <v>84350000</v>
      </c>
      <c r="AL509">
        <f>VALUE(TRIM(FO_Candidato[[#This Row],[1.21 Latitude]]))</f>
        <v>-24357226</v>
      </c>
      <c r="AM509">
        <f>FO_Candidato[[#This Row],[LATITUDE_P1]]/1000000</f>
        <v>-24.357226000000001</v>
      </c>
      <c r="AN509">
        <f>INT(ABS(FO_Candidato[[#This Row],[LATITUDE_P2]]))</f>
        <v>24</v>
      </c>
      <c r="AO509">
        <f>INT((ABS(FO_Candidato[[#This Row],[LATITUDE_P2]])-INT(ABS(FO_Candidato[[#This Row],[LATITUDE_P2]])))*60)</f>
        <v>21</v>
      </c>
      <c r="AP509" s="73">
        <f t="shared" si="14"/>
        <v>26.01</v>
      </c>
      <c r="AQ509" t="str">
        <f>SUBSTITUTE(TEXT(FO_Candidato[[#This Row],[LATITUDE_P5]],"0,00"),",",".")</f>
        <v>26.01</v>
      </c>
      <c r="AR509" t="str">
        <f>FO_Candidato[[#This Row],[LATITUDE_P3]]&amp;"°"&amp;FO_Candidato[[#This Row],[LATITUDE_P4]]&amp;"'"&amp;FO_Candidato[[#This Row],[LATITUDE - P6]]&amp;"""S"</f>
        <v>24°21'26.01"S</v>
      </c>
      <c r="AS509">
        <f>VALUE(TRIM(FO_Candidato[[#This Row],[longitude]]))</f>
        <v>-50820967</v>
      </c>
      <c r="AT509">
        <f>FO_Candidato[[#This Row],[LONGITUDE_P1]]/1000000</f>
        <v>-50.820967000000003</v>
      </c>
      <c r="AU509">
        <f>INT(ABS(FO_Candidato[[#This Row],[LONGITUDE_P2]]))</f>
        <v>50</v>
      </c>
      <c r="AV509">
        <f>INT((ABS(FO_Candidato[[#This Row],[LONGITUDE_P2]])-INT(ABS(FO_Candidato[[#This Row],[LONGITUDE_P2]])))*60)</f>
        <v>49</v>
      </c>
      <c r="AW509" s="73">
        <f t="shared" si="15"/>
        <v>15.48</v>
      </c>
      <c r="AX509" t="str">
        <f>SUBSTITUTE(TEXT(FO_Candidato[[#This Row],[LONGITUDE_P5]],"0,00"),",",".")</f>
        <v>15.48</v>
      </c>
      <c r="AY509" t="str">
        <f>FO_Candidato[[#This Row],[LONGITUDE_P3]]&amp;"°"&amp;FO_Candidato[[#This Row],[LONGITUDE_P4]]&amp;"'"&amp;FO_Candidato[[#This Row],[LONGITUDE - P6]]&amp;"""S"</f>
        <v>50°49'15.48"S</v>
      </c>
    </row>
    <row r="510" spans="1:51" x14ac:dyDescent="0.3">
      <c r="A510" t="s">
        <v>26880</v>
      </c>
      <c r="B510" t="s">
        <v>23809</v>
      </c>
      <c r="C510" t="s">
        <v>308</v>
      </c>
      <c r="D510" t="s">
        <v>26881</v>
      </c>
      <c r="E510" t="s">
        <v>26881</v>
      </c>
      <c r="F510" t="s">
        <v>26882</v>
      </c>
      <c r="G510" t="s">
        <v>23953</v>
      </c>
      <c r="I510" t="s">
        <v>23832</v>
      </c>
      <c r="J510" t="s">
        <v>23814</v>
      </c>
      <c r="K510" t="s">
        <v>4716</v>
      </c>
      <c r="L510" t="s">
        <v>148</v>
      </c>
      <c r="M510" t="s">
        <v>23816</v>
      </c>
      <c r="N510" t="s">
        <v>26883</v>
      </c>
      <c r="O510" t="s">
        <v>26884</v>
      </c>
      <c r="P510" t="s">
        <v>26885</v>
      </c>
      <c r="Q510" t="s">
        <v>148</v>
      </c>
      <c r="R510" t="s">
        <v>148</v>
      </c>
      <c r="S510" t="s">
        <v>148</v>
      </c>
      <c r="T510" t="s">
        <v>148</v>
      </c>
      <c r="U510" t="s">
        <v>23823</v>
      </c>
      <c r="V510">
        <v>40</v>
      </c>
      <c r="W510">
        <v>-29151744</v>
      </c>
      <c r="X510">
        <v>-51113949</v>
      </c>
      <c r="Y510">
        <v>726</v>
      </c>
      <c r="Z510" t="s">
        <v>24096</v>
      </c>
      <c r="AB510" t="s">
        <v>23825</v>
      </c>
      <c r="AC510">
        <v>5000</v>
      </c>
      <c r="AD510" t="s">
        <v>23823</v>
      </c>
      <c r="AE510" t="s">
        <v>1532</v>
      </c>
      <c r="AF510" t="s">
        <v>26886</v>
      </c>
      <c r="AG510" t="s">
        <v>26886</v>
      </c>
      <c r="AH510" t="s">
        <v>26884</v>
      </c>
      <c r="AI510" t="s">
        <v>23911</v>
      </c>
      <c r="AJ510" t="s">
        <v>5097</v>
      </c>
      <c r="AL510">
        <f>VALUE(TRIM(FO_Candidato[[#This Row],[1.21 Latitude]]))</f>
        <v>-29151744</v>
      </c>
      <c r="AM510">
        <f>FO_Candidato[[#This Row],[LATITUDE_P1]]/1000000</f>
        <v>-29.151744000000001</v>
      </c>
      <c r="AN510">
        <f>INT(ABS(FO_Candidato[[#This Row],[LATITUDE_P2]]))</f>
        <v>29</v>
      </c>
      <c r="AO510">
        <f>INT((ABS(FO_Candidato[[#This Row],[LATITUDE_P2]])-INT(ABS(FO_Candidato[[#This Row],[LATITUDE_P2]])))*60)</f>
        <v>9</v>
      </c>
      <c r="AP510" s="73">
        <f t="shared" si="14"/>
        <v>6.28</v>
      </c>
      <c r="AQ510" t="str">
        <f>SUBSTITUTE(TEXT(FO_Candidato[[#This Row],[LATITUDE_P5]],"0,00"),",",".")</f>
        <v>6.28</v>
      </c>
      <c r="AR510" t="str">
        <f>FO_Candidato[[#This Row],[LATITUDE_P3]]&amp;"°"&amp;FO_Candidato[[#This Row],[LATITUDE_P4]]&amp;"'"&amp;FO_Candidato[[#This Row],[LATITUDE - P6]]&amp;"""S"</f>
        <v>29°9'6.28"S</v>
      </c>
      <c r="AS510">
        <f>VALUE(TRIM(FO_Candidato[[#This Row],[longitude]]))</f>
        <v>-51113949</v>
      </c>
      <c r="AT510">
        <f>FO_Candidato[[#This Row],[LONGITUDE_P1]]/1000000</f>
        <v>-51.113948999999998</v>
      </c>
      <c r="AU510">
        <f>INT(ABS(FO_Candidato[[#This Row],[LONGITUDE_P2]]))</f>
        <v>51</v>
      </c>
      <c r="AV510">
        <f>INT((ABS(FO_Candidato[[#This Row],[LONGITUDE_P2]])-INT(ABS(FO_Candidato[[#This Row],[LONGITUDE_P2]])))*60)</f>
        <v>6</v>
      </c>
      <c r="AW510" s="73">
        <f t="shared" si="15"/>
        <v>50.22</v>
      </c>
      <c r="AX510" t="str">
        <f>SUBSTITUTE(TEXT(FO_Candidato[[#This Row],[LONGITUDE_P5]],"0,00"),",",".")</f>
        <v>50.22</v>
      </c>
      <c r="AY510" t="str">
        <f>FO_Candidato[[#This Row],[LONGITUDE_P3]]&amp;"°"&amp;FO_Candidato[[#This Row],[LONGITUDE_P4]]&amp;"'"&amp;FO_Candidato[[#This Row],[LONGITUDE - P6]]&amp;"""S"</f>
        <v>51°6'50.22"S</v>
      </c>
    </row>
    <row r="511" spans="1:51" x14ac:dyDescent="0.3">
      <c r="A511" t="s">
        <v>26887</v>
      </c>
      <c r="B511" t="s">
        <v>23809</v>
      </c>
      <c r="C511" t="s">
        <v>371</v>
      </c>
      <c r="D511" t="s">
        <v>26888</v>
      </c>
      <c r="E511" t="s">
        <v>26888</v>
      </c>
      <c r="F511" t="s">
        <v>26889</v>
      </c>
      <c r="G511" t="s">
        <v>23889</v>
      </c>
      <c r="I511" t="s">
        <v>23832</v>
      </c>
      <c r="K511" t="s">
        <v>26890</v>
      </c>
      <c r="M511" t="s">
        <v>23835</v>
      </c>
      <c r="N511" t="s">
        <v>12557</v>
      </c>
      <c r="U511" t="s">
        <v>23823</v>
      </c>
      <c r="V511">
        <v>60</v>
      </c>
      <c r="W511">
        <v>-19315391</v>
      </c>
      <c r="X511">
        <v>-47387595</v>
      </c>
      <c r="Y511">
        <v>1095</v>
      </c>
      <c r="Z511" t="s">
        <v>26891</v>
      </c>
      <c r="AB511" t="s">
        <v>23825</v>
      </c>
      <c r="AD511" t="s">
        <v>1491</v>
      </c>
      <c r="AH511" t="s">
        <v>26892</v>
      </c>
      <c r="AI511" t="s">
        <v>24061</v>
      </c>
      <c r="AJ511" t="s">
        <v>6547</v>
      </c>
      <c r="AK511">
        <v>38170000</v>
      </c>
      <c r="AL511">
        <f>VALUE(TRIM(FO_Candidato[[#This Row],[1.21 Latitude]]))</f>
        <v>-19315391</v>
      </c>
      <c r="AM511">
        <f>FO_Candidato[[#This Row],[LATITUDE_P1]]/1000000</f>
        <v>-19.315391000000002</v>
      </c>
      <c r="AN511">
        <f>INT(ABS(FO_Candidato[[#This Row],[LATITUDE_P2]]))</f>
        <v>19</v>
      </c>
      <c r="AO511">
        <f>INT((ABS(FO_Candidato[[#This Row],[LATITUDE_P2]])-INT(ABS(FO_Candidato[[#This Row],[LATITUDE_P2]])))*60)</f>
        <v>18</v>
      </c>
      <c r="AP511" s="73">
        <f t="shared" si="14"/>
        <v>55.41</v>
      </c>
      <c r="AQ511" t="str">
        <f>SUBSTITUTE(TEXT(FO_Candidato[[#This Row],[LATITUDE_P5]],"0,00"),",",".")</f>
        <v>55.41</v>
      </c>
      <c r="AR511" t="str">
        <f>FO_Candidato[[#This Row],[LATITUDE_P3]]&amp;"°"&amp;FO_Candidato[[#This Row],[LATITUDE_P4]]&amp;"'"&amp;FO_Candidato[[#This Row],[LATITUDE - P6]]&amp;"""S"</f>
        <v>19°18'55.41"S</v>
      </c>
      <c r="AS511">
        <f>VALUE(TRIM(FO_Candidato[[#This Row],[longitude]]))</f>
        <v>-47387595</v>
      </c>
      <c r="AT511">
        <f>FO_Candidato[[#This Row],[LONGITUDE_P1]]/1000000</f>
        <v>-47.387594999999997</v>
      </c>
      <c r="AU511">
        <f>INT(ABS(FO_Candidato[[#This Row],[LONGITUDE_P2]]))</f>
        <v>47</v>
      </c>
      <c r="AV511">
        <f>INT((ABS(FO_Candidato[[#This Row],[LONGITUDE_P2]])-INT(ABS(FO_Candidato[[#This Row],[LONGITUDE_P2]])))*60)</f>
        <v>23</v>
      </c>
      <c r="AW511" s="73">
        <f t="shared" si="15"/>
        <v>15.34</v>
      </c>
      <c r="AX511" t="str">
        <f>SUBSTITUTE(TEXT(FO_Candidato[[#This Row],[LONGITUDE_P5]],"0,00"),",",".")</f>
        <v>15.34</v>
      </c>
      <c r="AY511" t="str">
        <f>FO_Candidato[[#This Row],[LONGITUDE_P3]]&amp;"°"&amp;FO_Candidato[[#This Row],[LONGITUDE_P4]]&amp;"'"&amp;FO_Candidato[[#This Row],[LONGITUDE - P6]]&amp;"""S"</f>
        <v>47°23'15.34"S</v>
      </c>
    </row>
    <row r="512" spans="1:51" x14ac:dyDescent="0.3">
      <c r="A512" t="s">
        <v>26893</v>
      </c>
      <c r="B512" t="s">
        <v>23809</v>
      </c>
      <c r="C512" t="s">
        <v>127</v>
      </c>
      <c r="D512" t="s">
        <v>2737</v>
      </c>
      <c r="E512" t="s">
        <v>2737</v>
      </c>
      <c r="F512" t="s">
        <v>2738</v>
      </c>
      <c r="G512" t="s">
        <v>23812</v>
      </c>
      <c r="I512" t="s">
        <v>23832</v>
      </c>
      <c r="J512" t="s">
        <v>23814</v>
      </c>
      <c r="K512" t="s">
        <v>26894</v>
      </c>
      <c r="L512" t="s">
        <v>148</v>
      </c>
      <c r="M512" t="s">
        <v>23816</v>
      </c>
      <c r="N512" t="s">
        <v>26895</v>
      </c>
      <c r="O512" t="s">
        <v>26896</v>
      </c>
      <c r="P512" t="s">
        <v>26897</v>
      </c>
      <c r="Q512" t="s">
        <v>148</v>
      </c>
      <c r="R512" t="s">
        <v>148</v>
      </c>
      <c r="S512" t="s">
        <v>148</v>
      </c>
      <c r="T512" t="s">
        <v>148</v>
      </c>
      <c r="U512" t="s">
        <v>23823</v>
      </c>
      <c r="V512">
        <v>40</v>
      </c>
      <c r="W512">
        <v>-12853231</v>
      </c>
      <c r="X512">
        <v>-38334194</v>
      </c>
      <c r="Y512">
        <v>51</v>
      </c>
      <c r="Z512" t="s">
        <v>23824</v>
      </c>
      <c r="AA512" t="s">
        <v>107</v>
      </c>
      <c r="AB512" t="s">
        <v>23825</v>
      </c>
      <c r="AC512">
        <v>4000</v>
      </c>
      <c r="AD512" t="s">
        <v>23823</v>
      </c>
      <c r="AE512" t="s">
        <v>148</v>
      </c>
      <c r="AF512" t="s">
        <v>148</v>
      </c>
      <c r="AG512" t="s">
        <v>148</v>
      </c>
      <c r="AH512" t="s">
        <v>26898</v>
      </c>
      <c r="AI512" t="s">
        <v>24034</v>
      </c>
      <c r="AJ512" t="s">
        <v>26899</v>
      </c>
      <c r="AK512">
        <v>42712750</v>
      </c>
      <c r="AL512">
        <f>VALUE(TRIM(FO_Candidato[[#This Row],[1.21 Latitude]]))</f>
        <v>-12853231</v>
      </c>
      <c r="AM512">
        <f>FO_Candidato[[#This Row],[LATITUDE_P1]]/1000000</f>
        <v>-12.853230999999999</v>
      </c>
      <c r="AN512">
        <f>INT(ABS(FO_Candidato[[#This Row],[LATITUDE_P2]]))</f>
        <v>12</v>
      </c>
      <c r="AO512">
        <f>INT((ABS(FO_Candidato[[#This Row],[LATITUDE_P2]])-INT(ABS(FO_Candidato[[#This Row],[LATITUDE_P2]])))*60)</f>
        <v>51</v>
      </c>
      <c r="AP512" s="73">
        <f t="shared" si="14"/>
        <v>11.63</v>
      </c>
      <c r="AQ512" t="str">
        <f>SUBSTITUTE(TEXT(FO_Candidato[[#This Row],[LATITUDE_P5]],"0,00"),",",".")</f>
        <v>11.63</v>
      </c>
      <c r="AR512" t="str">
        <f>FO_Candidato[[#This Row],[LATITUDE_P3]]&amp;"°"&amp;FO_Candidato[[#This Row],[LATITUDE_P4]]&amp;"'"&amp;FO_Candidato[[#This Row],[LATITUDE - P6]]&amp;"""S"</f>
        <v>12°51'11.63"S</v>
      </c>
      <c r="AS512">
        <f>VALUE(TRIM(FO_Candidato[[#This Row],[longitude]]))</f>
        <v>-38334194</v>
      </c>
      <c r="AT512">
        <f>FO_Candidato[[#This Row],[LONGITUDE_P1]]/1000000</f>
        <v>-38.334193999999997</v>
      </c>
      <c r="AU512">
        <f>INT(ABS(FO_Candidato[[#This Row],[LONGITUDE_P2]]))</f>
        <v>38</v>
      </c>
      <c r="AV512">
        <f>INT((ABS(FO_Candidato[[#This Row],[LONGITUDE_P2]])-INT(ABS(FO_Candidato[[#This Row],[LONGITUDE_P2]])))*60)</f>
        <v>20</v>
      </c>
      <c r="AW512" s="73">
        <f t="shared" si="15"/>
        <v>3.1</v>
      </c>
      <c r="AX512" t="str">
        <f>SUBSTITUTE(TEXT(FO_Candidato[[#This Row],[LONGITUDE_P5]],"0,00"),",",".")</f>
        <v>3.10</v>
      </c>
      <c r="AY512" t="str">
        <f>FO_Candidato[[#This Row],[LONGITUDE_P3]]&amp;"°"&amp;FO_Candidato[[#This Row],[LONGITUDE_P4]]&amp;"'"&amp;FO_Candidato[[#This Row],[LONGITUDE - P6]]&amp;"""S"</f>
        <v>38°20'3.10"S</v>
      </c>
    </row>
    <row r="513" spans="1:51" x14ac:dyDescent="0.3">
      <c r="A513" t="s">
        <v>26900</v>
      </c>
      <c r="B513" t="s">
        <v>23809</v>
      </c>
      <c r="C513" t="s">
        <v>371</v>
      </c>
      <c r="D513" t="s">
        <v>1457</v>
      </c>
      <c r="E513" t="s">
        <v>1457</v>
      </c>
      <c r="F513" t="s">
        <v>1458</v>
      </c>
      <c r="G513" t="s">
        <v>24555</v>
      </c>
      <c r="I513" t="s">
        <v>23832</v>
      </c>
      <c r="J513" t="s">
        <v>23814</v>
      </c>
      <c r="K513" t="s">
        <v>26901</v>
      </c>
      <c r="L513" t="s">
        <v>148</v>
      </c>
      <c r="M513" t="s">
        <v>23816</v>
      </c>
      <c r="N513" t="s">
        <v>26902</v>
      </c>
      <c r="O513" t="s">
        <v>26903</v>
      </c>
      <c r="P513" t="s">
        <v>26904</v>
      </c>
      <c r="Q513" t="s">
        <v>26905</v>
      </c>
      <c r="R513" t="s">
        <v>148</v>
      </c>
      <c r="S513" t="s">
        <v>148</v>
      </c>
      <c r="T513" t="s">
        <v>148</v>
      </c>
      <c r="U513" t="s">
        <v>23823</v>
      </c>
      <c r="V513">
        <v>30</v>
      </c>
      <c r="W513">
        <v>-9661958</v>
      </c>
      <c r="X513">
        <v>-36135042</v>
      </c>
      <c r="Y513">
        <v>154</v>
      </c>
      <c r="Z513" t="s">
        <v>12336</v>
      </c>
      <c r="AA513" t="s">
        <v>124</v>
      </c>
      <c r="AB513" t="s">
        <v>23825</v>
      </c>
      <c r="AC513">
        <v>1000</v>
      </c>
      <c r="AD513" t="s">
        <v>23823</v>
      </c>
      <c r="AE513" t="s">
        <v>148</v>
      </c>
      <c r="AF513" t="s">
        <v>26906</v>
      </c>
      <c r="AG513" t="s">
        <v>26907</v>
      </c>
      <c r="AH513" t="s">
        <v>26908</v>
      </c>
      <c r="AI513" t="s">
        <v>26657</v>
      </c>
      <c r="AJ513" t="s">
        <v>26909</v>
      </c>
      <c r="AK513">
        <v>57680000</v>
      </c>
      <c r="AL513">
        <f>VALUE(TRIM(FO_Candidato[[#This Row],[1.21 Latitude]]))</f>
        <v>-9661958</v>
      </c>
      <c r="AM513">
        <f>FO_Candidato[[#This Row],[LATITUDE_P1]]/1000000</f>
        <v>-9.6619580000000003</v>
      </c>
      <c r="AN513">
        <f>INT(ABS(FO_Candidato[[#This Row],[LATITUDE_P2]]))</f>
        <v>9</v>
      </c>
      <c r="AO513">
        <f>INT((ABS(FO_Candidato[[#This Row],[LATITUDE_P2]])-INT(ABS(FO_Candidato[[#This Row],[LATITUDE_P2]])))*60)</f>
        <v>39</v>
      </c>
      <c r="AP513" s="73">
        <f t="shared" si="14"/>
        <v>43.05</v>
      </c>
      <c r="AQ513" t="str">
        <f>SUBSTITUTE(TEXT(FO_Candidato[[#This Row],[LATITUDE_P5]],"0,00"),",",".")</f>
        <v>43.05</v>
      </c>
      <c r="AR513" t="str">
        <f>FO_Candidato[[#This Row],[LATITUDE_P3]]&amp;"°"&amp;FO_Candidato[[#This Row],[LATITUDE_P4]]&amp;"'"&amp;FO_Candidato[[#This Row],[LATITUDE - P6]]&amp;"""S"</f>
        <v>9°39'43.05"S</v>
      </c>
      <c r="AS513">
        <f>VALUE(TRIM(FO_Candidato[[#This Row],[longitude]]))</f>
        <v>-36135042</v>
      </c>
      <c r="AT513">
        <f>FO_Candidato[[#This Row],[LONGITUDE_P1]]/1000000</f>
        <v>-36.135041999999999</v>
      </c>
      <c r="AU513">
        <f>INT(ABS(FO_Candidato[[#This Row],[LONGITUDE_P2]]))</f>
        <v>36</v>
      </c>
      <c r="AV513">
        <f>INT((ABS(FO_Candidato[[#This Row],[LONGITUDE_P2]])-INT(ABS(FO_Candidato[[#This Row],[LONGITUDE_P2]])))*60)</f>
        <v>8</v>
      </c>
      <c r="AW513" s="73">
        <f t="shared" si="15"/>
        <v>6.15</v>
      </c>
      <c r="AX513" t="str">
        <f>SUBSTITUTE(TEXT(FO_Candidato[[#This Row],[LONGITUDE_P5]],"0,00"),",",".")</f>
        <v>6.15</v>
      </c>
      <c r="AY513" t="str">
        <f>FO_Candidato[[#This Row],[LONGITUDE_P3]]&amp;"°"&amp;FO_Candidato[[#This Row],[LONGITUDE_P4]]&amp;"'"&amp;FO_Candidato[[#This Row],[LONGITUDE - P6]]&amp;"""S"</f>
        <v>36°8'6.15"S</v>
      </c>
    </row>
    <row r="514" spans="1:51" x14ac:dyDescent="0.3">
      <c r="A514" t="s">
        <v>26910</v>
      </c>
      <c r="B514" t="s">
        <v>23809</v>
      </c>
      <c r="C514" t="s">
        <v>308</v>
      </c>
      <c r="D514" t="s">
        <v>5104</v>
      </c>
      <c r="E514" t="s">
        <v>5104</v>
      </c>
      <c r="F514" t="s">
        <v>5105</v>
      </c>
      <c r="G514" t="s">
        <v>23953</v>
      </c>
      <c r="I514" t="s">
        <v>23813</v>
      </c>
      <c r="J514" t="s">
        <v>23814</v>
      </c>
      <c r="K514" t="s">
        <v>7900</v>
      </c>
      <c r="L514" t="s">
        <v>148</v>
      </c>
      <c r="M514" t="s">
        <v>23816</v>
      </c>
      <c r="N514" t="s">
        <v>26911</v>
      </c>
      <c r="O514" t="s">
        <v>26912</v>
      </c>
      <c r="P514" t="s">
        <v>26913</v>
      </c>
      <c r="Q514" t="s">
        <v>26914</v>
      </c>
      <c r="R514" t="s">
        <v>148</v>
      </c>
      <c r="S514" t="s">
        <v>148</v>
      </c>
      <c r="T514" t="s">
        <v>148</v>
      </c>
      <c r="U514" t="s">
        <v>23823</v>
      </c>
      <c r="V514">
        <v>40</v>
      </c>
      <c r="W514">
        <v>-23372564</v>
      </c>
      <c r="X514">
        <v>-47562678</v>
      </c>
      <c r="Y514">
        <v>576</v>
      </c>
      <c r="Z514" t="s">
        <v>24096</v>
      </c>
      <c r="AB514" t="s">
        <v>23825</v>
      </c>
      <c r="AC514">
        <v>5000</v>
      </c>
      <c r="AD514" t="s">
        <v>23823</v>
      </c>
      <c r="AE514" t="s">
        <v>1532</v>
      </c>
      <c r="AF514" t="s">
        <v>26915</v>
      </c>
      <c r="AG514" t="s">
        <v>26915</v>
      </c>
      <c r="AH514" t="s">
        <v>26916</v>
      </c>
      <c r="AI514" t="s">
        <v>23852</v>
      </c>
      <c r="AJ514" t="s">
        <v>26917</v>
      </c>
      <c r="AL514">
        <f>VALUE(TRIM(FO_Candidato[[#This Row],[1.21 Latitude]]))</f>
        <v>-23372564</v>
      </c>
      <c r="AM514">
        <f>FO_Candidato[[#This Row],[LATITUDE_P1]]/1000000</f>
        <v>-23.372564000000001</v>
      </c>
      <c r="AN514">
        <f>INT(ABS(FO_Candidato[[#This Row],[LATITUDE_P2]]))</f>
        <v>23</v>
      </c>
      <c r="AO514">
        <f>INT((ABS(FO_Candidato[[#This Row],[LATITUDE_P2]])-INT(ABS(FO_Candidato[[#This Row],[LATITUDE_P2]])))*60)</f>
        <v>22</v>
      </c>
      <c r="AP514" s="73">
        <f t="shared" ref="AP514:AP577" si="16">ROUND(MOD(ABS(AL514/1000000)*3600,60),2)</f>
        <v>21.23</v>
      </c>
      <c r="AQ514" t="str">
        <f>SUBSTITUTE(TEXT(FO_Candidato[[#This Row],[LATITUDE_P5]],"0,00"),",",".")</f>
        <v>21.23</v>
      </c>
      <c r="AR514" t="str">
        <f>FO_Candidato[[#This Row],[LATITUDE_P3]]&amp;"°"&amp;FO_Candidato[[#This Row],[LATITUDE_P4]]&amp;"'"&amp;FO_Candidato[[#This Row],[LATITUDE - P6]]&amp;"""S"</f>
        <v>23°22'21.23"S</v>
      </c>
      <c r="AS514">
        <f>VALUE(TRIM(FO_Candidato[[#This Row],[longitude]]))</f>
        <v>-47562678</v>
      </c>
      <c r="AT514">
        <f>FO_Candidato[[#This Row],[LONGITUDE_P1]]/1000000</f>
        <v>-47.562677999999998</v>
      </c>
      <c r="AU514">
        <f>INT(ABS(FO_Candidato[[#This Row],[LONGITUDE_P2]]))</f>
        <v>47</v>
      </c>
      <c r="AV514">
        <f>INT((ABS(FO_Candidato[[#This Row],[LONGITUDE_P2]])-INT(ABS(FO_Candidato[[#This Row],[LONGITUDE_P2]])))*60)</f>
        <v>33</v>
      </c>
      <c r="AW514" s="73">
        <f t="shared" ref="AW514:AW577" si="17">ROUND(MOD(ABS(AS514/1000000)*3600,60),2)</f>
        <v>45.64</v>
      </c>
      <c r="AX514" t="str">
        <f>SUBSTITUTE(TEXT(FO_Candidato[[#This Row],[LONGITUDE_P5]],"0,00"),",",".")</f>
        <v>45.64</v>
      </c>
      <c r="AY514" t="str">
        <f>FO_Candidato[[#This Row],[LONGITUDE_P3]]&amp;"°"&amp;FO_Candidato[[#This Row],[LONGITUDE_P4]]&amp;"'"&amp;FO_Candidato[[#This Row],[LONGITUDE - P6]]&amp;"""S"</f>
        <v>47°33'45.64"S</v>
      </c>
    </row>
    <row r="515" spans="1:51" x14ac:dyDescent="0.3">
      <c r="A515" t="s">
        <v>26918</v>
      </c>
      <c r="B515" t="s">
        <v>23809</v>
      </c>
      <c r="C515" t="s">
        <v>127</v>
      </c>
      <c r="D515" t="s">
        <v>2031</v>
      </c>
      <c r="E515" t="s">
        <v>2031</v>
      </c>
      <c r="F515" t="s">
        <v>2032</v>
      </c>
      <c r="G515" t="s">
        <v>23812</v>
      </c>
      <c r="I515" t="s">
        <v>23832</v>
      </c>
      <c r="J515" t="s">
        <v>23814</v>
      </c>
      <c r="K515" t="s">
        <v>26919</v>
      </c>
      <c r="L515" t="s">
        <v>148</v>
      </c>
      <c r="M515" t="s">
        <v>23816</v>
      </c>
      <c r="N515" t="s">
        <v>26920</v>
      </c>
      <c r="O515" t="s">
        <v>148</v>
      </c>
      <c r="P515" t="s">
        <v>26921</v>
      </c>
      <c r="Q515" t="s">
        <v>148</v>
      </c>
      <c r="R515" t="s">
        <v>148</v>
      </c>
      <c r="S515" t="s">
        <v>148</v>
      </c>
      <c r="T515" t="s">
        <v>148</v>
      </c>
      <c r="U515" t="s">
        <v>23823</v>
      </c>
      <c r="V515">
        <v>50</v>
      </c>
      <c r="W515">
        <v>-15359704</v>
      </c>
      <c r="X515">
        <v>-48228948</v>
      </c>
      <c r="Y515">
        <v>767</v>
      </c>
      <c r="Z515" t="s">
        <v>26922</v>
      </c>
      <c r="AA515" t="s">
        <v>107</v>
      </c>
      <c r="AB515" t="s">
        <v>23825</v>
      </c>
      <c r="AC515">
        <v>1500</v>
      </c>
      <c r="AD515" t="s">
        <v>23823</v>
      </c>
      <c r="AE515" t="s">
        <v>148</v>
      </c>
      <c r="AF515" t="s">
        <v>148</v>
      </c>
      <c r="AG515" t="s">
        <v>148</v>
      </c>
      <c r="AH515" t="s">
        <v>26923</v>
      </c>
      <c r="AI515" t="s">
        <v>24041</v>
      </c>
      <c r="AJ515" t="s">
        <v>2034</v>
      </c>
      <c r="AK515">
        <v>73700000</v>
      </c>
      <c r="AL515">
        <f>VALUE(TRIM(FO_Candidato[[#This Row],[1.21 Latitude]]))</f>
        <v>-15359704</v>
      </c>
      <c r="AM515">
        <f>FO_Candidato[[#This Row],[LATITUDE_P1]]/1000000</f>
        <v>-15.359704000000001</v>
      </c>
      <c r="AN515">
        <f>INT(ABS(FO_Candidato[[#This Row],[LATITUDE_P2]]))</f>
        <v>15</v>
      </c>
      <c r="AO515">
        <f>INT((ABS(FO_Candidato[[#This Row],[LATITUDE_P2]])-INT(ABS(FO_Candidato[[#This Row],[LATITUDE_P2]])))*60)</f>
        <v>21</v>
      </c>
      <c r="AP515" s="73">
        <f t="shared" si="16"/>
        <v>34.93</v>
      </c>
      <c r="AQ515" t="str">
        <f>SUBSTITUTE(TEXT(FO_Candidato[[#This Row],[LATITUDE_P5]],"0,00"),",",".")</f>
        <v>34.93</v>
      </c>
      <c r="AR515" t="str">
        <f>FO_Candidato[[#This Row],[LATITUDE_P3]]&amp;"°"&amp;FO_Candidato[[#This Row],[LATITUDE_P4]]&amp;"'"&amp;FO_Candidato[[#This Row],[LATITUDE - P6]]&amp;"""S"</f>
        <v>15°21'34.93"S</v>
      </c>
      <c r="AS515">
        <f>VALUE(TRIM(FO_Candidato[[#This Row],[longitude]]))</f>
        <v>-48228948</v>
      </c>
      <c r="AT515">
        <f>FO_Candidato[[#This Row],[LONGITUDE_P1]]/1000000</f>
        <v>-48.228948000000003</v>
      </c>
      <c r="AU515">
        <f>INT(ABS(FO_Candidato[[#This Row],[LONGITUDE_P2]]))</f>
        <v>48</v>
      </c>
      <c r="AV515">
        <f>INT((ABS(FO_Candidato[[#This Row],[LONGITUDE_P2]])-INT(ABS(FO_Candidato[[#This Row],[LONGITUDE_P2]])))*60)</f>
        <v>13</v>
      </c>
      <c r="AW515" s="73">
        <f t="shared" si="17"/>
        <v>44.21</v>
      </c>
      <c r="AX515" t="str">
        <f>SUBSTITUTE(TEXT(FO_Candidato[[#This Row],[LONGITUDE_P5]],"0,00"),",",".")</f>
        <v>44.21</v>
      </c>
      <c r="AY515" t="str">
        <f>FO_Candidato[[#This Row],[LONGITUDE_P3]]&amp;"°"&amp;FO_Candidato[[#This Row],[LONGITUDE_P4]]&amp;"'"&amp;FO_Candidato[[#This Row],[LONGITUDE - P6]]&amp;"""S"</f>
        <v>48°13'44.21"S</v>
      </c>
    </row>
    <row r="516" spans="1:51" x14ac:dyDescent="0.3">
      <c r="A516" t="s">
        <v>26924</v>
      </c>
      <c r="B516" t="s">
        <v>23809</v>
      </c>
      <c r="C516" t="s">
        <v>371</v>
      </c>
      <c r="D516" t="s">
        <v>26925</v>
      </c>
      <c r="E516" t="s">
        <v>26925</v>
      </c>
      <c r="F516" t="s">
        <v>1104</v>
      </c>
      <c r="G516" t="s">
        <v>23953</v>
      </c>
      <c r="I516" t="s">
        <v>23832</v>
      </c>
      <c r="J516" t="s">
        <v>23814</v>
      </c>
      <c r="K516" t="s">
        <v>26926</v>
      </c>
      <c r="L516" t="s">
        <v>26927</v>
      </c>
      <c r="M516" t="s">
        <v>23835</v>
      </c>
      <c r="N516" t="s">
        <v>26928</v>
      </c>
      <c r="O516" t="s">
        <v>26929</v>
      </c>
      <c r="P516" t="s">
        <v>148</v>
      </c>
      <c r="Q516" t="s">
        <v>148</v>
      </c>
      <c r="R516" t="s">
        <v>26930</v>
      </c>
      <c r="S516" t="s">
        <v>26931</v>
      </c>
      <c r="T516" t="s">
        <v>26932</v>
      </c>
      <c r="U516" t="s">
        <v>23823</v>
      </c>
      <c r="V516">
        <v>60</v>
      </c>
      <c r="W516">
        <v>-2328812</v>
      </c>
      <c r="X516">
        <v>-4725582</v>
      </c>
      <c r="Y516">
        <v>600</v>
      </c>
      <c r="Z516" t="s">
        <v>24096</v>
      </c>
      <c r="AB516" t="s">
        <v>23825</v>
      </c>
      <c r="AC516">
        <v>12000</v>
      </c>
      <c r="AD516" t="s">
        <v>23823</v>
      </c>
      <c r="AE516" t="s">
        <v>1532</v>
      </c>
      <c r="AF516" t="s">
        <v>26933</v>
      </c>
      <c r="AG516" t="s">
        <v>26933</v>
      </c>
      <c r="AH516" t="s">
        <v>26929</v>
      </c>
      <c r="AI516" t="s">
        <v>23852</v>
      </c>
      <c r="AJ516" t="s">
        <v>1107</v>
      </c>
      <c r="AL516">
        <f>VALUE(TRIM(FO_Candidato[[#This Row],[1.21 Latitude]]))</f>
        <v>-2328812</v>
      </c>
      <c r="AM516">
        <f>FO_Candidato[[#This Row],[LATITUDE_P1]]/1000000</f>
        <v>-2.3288120000000001</v>
      </c>
      <c r="AN516">
        <f>INT(ABS(FO_Candidato[[#This Row],[LATITUDE_P2]]))</f>
        <v>2</v>
      </c>
      <c r="AO516">
        <f>INT((ABS(FO_Candidato[[#This Row],[LATITUDE_P2]])-INT(ABS(FO_Candidato[[#This Row],[LATITUDE_P2]])))*60)</f>
        <v>19</v>
      </c>
      <c r="AP516" s="73">
        <f t="shared" si="16"/>
        <v>43.72</v>
      </c>
      <c r="AQ516" t="str">
        <f>SUBSTITUTE(TEXT(FO_Candidato[[#This Row],[LATITUDE_P5]],"0,00"),",",".")</f>
        <v>43.72</v>
      </c>
      <c r="AR516" t="str">
        <f>FO_Candidato[[#This Row],[LATITUDE_P3]]&amp;"°"&amp;FO_Candidato[[#This Row],[LATITUDE_P4]]&amp;"'"&amp;FO_Candidato[[#This Row],[LATITUDE - P6]]&amp;"""S"</f>
        <v>2°19'43.72"S</v>
      </c>
      <c r="AS516">
        <f>VALUE(TRIM(FO_Candidato[[#This Row],[longitude]]))</f>
        <v>-4725582</v>
      </c>
      <c r="AT516">
        <f>FO_Candidato[[#This Row],[LONGITUDE_P1]]/1000000</f>
        <v>-4.7255820000000002</v>
      </c>
      <c r="AU516">
        <f>INT(ABS(FO_Candidato[[#This Row],[LONGITUDE_P2]]))</f>
        <v>4</v>
      </c>
      <c r="AV516">
        <f>INT((ABS(FO_Candidato[[#This Row],[LONGITUDE_P2]])-INT(ABS(FO_Candidato[[#This Row],[LONGITUDE_P2]])))*60)</f>
        <v>43</v>
      </c>
      <c r="AW516" s="73">
        <f t="shared" si="17"/>
        <v>32.1</v>
      </c>
      <c r="AX516" t="str">
        <f>SUBSTITUTE(TEXT(FO_Candidato[[#This Row],[LONGITUDE_P5]],"0,00"),",",".")</f>
        <v>32.10</v>
      </c>
      <c r="AY516" t="str">
        <f>FO_Candidato[[#This Row],[LONGITUDE_P3]]&amp;"°"&amp;FO_Candidato[[#This Row],[LONGITUDE_P4]]&amp;"'"&amp;FO_Candidato[[#This Row],[LONGITUDE - P6]]&amp;"""S"</f>
        <v>4°43'32.10"S</v>
      </c>
    </row>
    <row r="517" spans="1:51" x14ac:dyDescent="0.3">
      <c r="A517" t="s">
        <v>26934</v>
      </c>
      <c r="B517" t="s">
        <v>23809</v>
      </c>
      <c r="C517" t="s">
        <v>308</v>
      </c>
      <c r="D517" t="s">
        <v>2020</v>
      </c>
      <c r="E517" t="s">
        <v>2020</v>
      </c>
      <c r="F517" t="s">
        <v>2021</v>
      </c>
      <c r="G517" t="s">
        <v>24212</v>
      </c>
      <c r="I517" t="s">
        <v>23832</v>
      </c>
      <c r="J517" t="s">
        <v>23814</v>
      </c>
      <c r="K517" t="s">
        <v>26935</v>
      </c>
      <c r="L517" t="s">
        <v>3632</v>
      </c>
      <c r="M517" t="s">
        <v>23816</v>
      </c>
      <c r="N517" t="s">
        <v>26936</v>
      </c>
      <c r="O517" t="s">
        <v>26937</v>
      </c>
      <c r="P517" t="s">
        <v>26938</v>
      </c>
      <c r="Q517" t="s">
        <v>3632</v>
      </c>
      <c r="R517" t="s">
        <v>3632</v>
      </c>
      <c r="S517" t="s">
        <v>3632</v>
      </c>
      <c r="T517" t="s">
        <v>3632</v>
      </c>
      <c r="U517" t="s">
        <v>23823</v>
      </c>
      <c r="V517">
        <v>40</v>
      </c>
      <c r="W517">
        <v>-20639867</v>
      </c>
      <c r="X517">
        <v>-40864827</v>
      </c>
      <c r="Y517">
        <v>417</v>
      </c>
      <c r="Z517" t="s">
        <v>23824</v>
      </c>
      <c r="AA517" t="s">
        <v>124</v>
      </c>
      <c r="AB517" t="s">
        <v>23825</v>
      </c>
      <c r="AC517">
        <v>3000</v>
      </c>
      <c r="AD517" t="s">
        <v>23823</v>
      </c>
      <c r="AE517" t="s">
        <v>3632</v>
      </c>
      <c r="AF517" t="s">
        <v>2020</v>
      </c>
      <c r="AG517" t="s">
        <v>2021</v>
      </c>
      <c r="AH517" t="s">
        <v>26939</v>
      </c>
      <c r="AI517" t="s">
        <v>24220</v>
      </c>
      <c r="AJ517" t="s">
        <v>2022</v>
      </c>
      <c r="AK517">
        <v>29240000</v>
      </c>
      <c r="AL517">
        <f>VALUE(TRIM(FO_Candidato[[#This Row],[1.21 Latitude]]))</f>
        <v>-20639867</v>
      </c>
      <c r="AM517">
        <f>FO_Candidato[[#This Row],[LATITUDE_P1]]/1000000</f>
        <v>-20.639866999999999</v>
      </c>
      <c r="AN517">
        <f>INT(ABS(FO_Candidato[[#This Row],[LATITUDE_P2]]))</f>
        <v>20</v>
      </c>
      <c r="AO517">
        <f>INT((ABS(FO_Candidato[[#This Row],[LATITUDE_P2]])-INT(ABS(FO_Candidato[[#This Row],[LATITUDE_P2]])))*60)</f>
        <v>38</v>
      </c>
      <c r="AP517" s="73">
        <f t="shared" si="16"/>
        <v>23.52</v>
      </c>
      <c r="AQ517" t="str">
        <f>SUBSTITUTE(TEXT(FO_Candidato[[#This Row],[LATITUDE_P5]],"0,00"),",",".")</f>
        <v>23.52</v>
      </c>
      <c r="AR517" t="str">
        <f>FO_Candidato[[#This Row],[LATITUDE_P3]]&amp;"°"&amp;FO_Candidato[[#This Row],[LATITUDE_P4]]&amp;"'"&amp;FO_Candidato[[#This Row],[LATITUDE - P6]]&amp;"""S"</f>
        <v>20°38'23.52"S</v>
      </c>
      <c r="AS517">
        <f>VALUE(TRIM(FO_Candidato[[#This Row],[longitude]]))</f>
        <v>-40864827</v>
      </c>
      <c r="AT517">
        <f>FO_Candidato[[#This Row],[LONGITUDE_P1]]/1000000</f>
        <v>-40.864826999999998</v>
      </c>
      <c r="AU517">
        <f>INT(ABS(FO_Candidato[[#This Row],[LONGITUDE_P2]]))</f>
        <v>40</v>
      </c>
      <c r="AV517">
        <f>INT((ABS(FO_Candidato[[#This Row],[LONGITUDE_P2]])-INT(ABS(FO_Candidato[[#This Row],[LONGITUDE_P2]])))*60)</f>
        <v>51</v>
      </c>
      <c r="AW517" s="73">
        <f t="shared" si="17"/>
        <v>53.38</v>
      </c>
      <c r="AX517" t="str">
        <f>SUBSTITUTE(TEXT(FO_Candidato[[#This Row],[LONGITUDE_P5]],"0,00"),",",".")</f>
        <v>53.38</v>
      </c>
      <c r="AY517" t="str">
        <f>FO_Candidato[[#This Row],[LONGITUDE_P3]]&amp;"°"&amp;FO_Candidato[[#This Row],[LONGITUDE_P4]]&amp;"'"&amp;FO_Candidato[[#This Row],[LONGITUDE - P6]]&amp;"""S"</f>
        <v>40°51'53.38"S</v>
      </c>
    </row>
    <row r="518" spans="1:51" x14ac:dyDescent="0.3">
      <c r="A518" t="s">
        <v>26940</v>
      </c>
      <c r="B518" t="s">
        <v>23809</v>
      </c>
      <c r="C518" t="s">
        <v>127</v>
      </c>
      <c r="D518" t="s">
        <v>3428</v>
      </c>
      <c r="E518" t="s">
        <v>3428</v>
      </c>
      <c r="F518" t="s">
        <v>3429</v>
      </c>
      <c r="G518" t="s">
        <v>23880</v>
      </c>
      <c r="I518" t="s">
        <v>23832</v>
      </c>
      <c r="J518" t="s">
        <v>23814</v>
      </c>
      <c r="K518" t="s">
        <v>25140</v>
      </c>
      <c r="L518" t="s">
        <v>26941</v>
      </c>
      <c r="M518" t="s">
        <v>23816</v>
      </c>
      <c r="N518" t="s">
        <v>26941</v>
      </c>
      <c r="O518" t="s">
        <v>26942</v>
      </c>
      <c r="P518" t="s">
        <v>26943</v>
      </c>
      <c r="Q518" t="s">
        <v>26944</v>
      </c>
      <c r="R518" t="s">
        <v>26945</v>
      </c>
      <c r="T518" t="s">
        <v>26943</v>
      </c>
      <c r="U518" t="s">
        <v>1491</v>
      </c>
      <c r="V518">
        <v>69</v>
      </c>
      <c r="W518">
        <v>-235832</v>
      </c>
      <c r="X518">
        <v>-46798625</v>
      </c>
      <c r="Y518">
        <v>881</v>
      </c>
      <c r="AB518" t="s">
        <v>23825</v>
      </c>
      <c r="AC518">
        <v>4000</v>
      </c>
      <c r="AD518" t="s">
        <v>23823</v>
      </c>
      <c r="AE518" t="s">
        <v>1532</v>
      </c>
      <c r="AF518" t="s">
        <v>3428</v>
      </c>
      <c r="AG518" t="s">
        <v>3428</v>
      </c>
      <c r="AH518" t="s">
        <v>26942</v>
      </c>
      <c r="AI518" t="s">
        <v>23852</v>
      </c>
      <c r="AJ518" t="s">
        <v>906</v>
      </c>
      <c r="AL518">
        <f>VALUE(TRIM(FO_Candidato[[#This Row],[1.21 Latitude]]))</f>
        <v>-235832</v>
      </c>
      <c r="AM518">
        <f>FO_Candidato[[#This Row],[LATITUDE_P1]]/1000000</f>
        <v>-0.23583200000000001</v>
      </c>
      <c r="AN518">
        <f>INT(ABS(FO_Candidato[[#This Row],[LATITUDE_P2]]))</f>
        <v>0</v>
      </c>
      <c r="AO518">
        <f>INT((ABS(FO_Candidato[[#This Row],[LATITUDE_P2]])-INT(ABS(FO_Candidato[[#This Row],[LATITUDE_P2]])))*60)</f>
        <v>14</v>
      </c>
      <c r="AP518" s="73">
        <f t="shared" si="16"/>
        <v>9</v>
      </c>
      <c r="AQ518" t="str">
        <f>SUBSTITUTE(TEXT(FO_Candidato[[#This Row],[LATITUDE_P5]],"0,00"),",",".")</f>
        <v>9.00</v>
      </c>
      <c r="AR518" t="str">
        <f>FO_Candidato[[#This Row],[LATITUDE_P3]]&amp;"°"&amp;FO_Candidato[[#This Row],[LATITUDE_P4]]&amp;"'"&amp;FO_Candidato[[#This Row],[LATITUDE - P6]]&amp;"""S"</f>
        <v>0°14'9.00"S</v>
      </c>
      <c r="AS518">
        <f>VALUE(TRIM(FO_Candidato[[#This Row],[longitude]]))</f>
        <v>-46798625</v>
      </c>
      <c r="AT518">
        <f>FO_Candidato[[#This Row],[LONGITUDE_P1]]/1000000</f>
        <v>-46.798625000000001</v>
      </c>
      <c r="AU518">
        <f>INT(ABS(FO_Candidato[[#This Row],[LONGITUDE_P2]]))</f>
        <v>46</v>
      </c>
      <c r="AV518">
        <f>INT((ABS(FO_Candidato[[#This Row],[LONGITUDE_P2]])-INT(ABS(FO_Candidato[[#This Row],[LONGITUDE_P2]])))*60)</f>
        <v>47</v>
      </c>
      <c r="AW518" s="73">
        <f t="shared" si="17"/>
        <v>55.05</v>
      </c>
      <c r="AX518" t="str">
        <f>SUBSTITUTE(TEXT(FO_Candidato[[#This Row],[LONGITUDE_P5]],"0,00"),",",".")</f>
        <v>55.05</v>
      </c>
      <c r="AY518" t="str">
        <f>FO_Candidato[[#This Row],[LONGITUDE_P3]]&amp;"°"&amp;FO_Candidato[[#This Row],[LONGITUDE_P4]]&amp;"'"&amp;FO_Candidato[[#This Row],[LONGITUDE - P6]]&amp;"""S"</f>
        <v>46°47'55.05"S</v>
      </c>
    </row>
    <row r="519" spans="1:51" x14ac:dyDescent="0.3">
      <c r="A519" t="s">
        <v>26946</v>
      </c>
      <c r="B519" t="s">
        <v>23809</v>
      </c>
      <c r="C519" t="s">
        <v>308</v>
      </c>
      <c r="D519" t="s">
        <v>26947</v>
      </c>
      <c r="E519" t="s">
        <v>26947</v>
      </c>
      <c r="F519" t="s">
        <v>26948</v>
      </c>
      <c r="G519" t="s">
        <v>23889</v>
      </c>
      <c r="I519" t="s">
        <v>23832</v>
      </c>
      <c r="K519" t="s">
        <v>24642</v>
      </c>
      <c r="M519" t="s">
        <v>23835</v>
      </c>
      <c r="N519" t="s">
        <v>26949</v>
      </c>
      <c r="U519" t="s">
        <v>23823</v>
      </c>
      <c r="V519">
        <v>60</v>
      </c>
      <c r="W519">
        <v>-2282335</v>
      </c>
      <c r="X519">
        <v>-50038471</v>
      </c>
      <c r="Y519">
        <v>470</v>
      </c>
      <c r="Z519" t="s">
        <v>26950</v>
      </c>
      <c r="AB519" t="s">
        <v>23825</v>
      </c>
      <c r="AD519" t="s">
        <v>1491</v>
      </c>
      <c r="AH519" t="s">
        <v>26951</v>
      </c>
      <c r="AI519" t="s">
        <v>23852</v>
      </c>
      <c r="AJ519" t="s">
        <v>26952</v>
      </c>
      <c r="AK519">
        <v>19920000</v>
      </c>
      <c r="AL519">
        <f>VALUE(TRIM(FO_Candidato[[#This Row],[1.21 Latitude]]))</f>
        <v>-2282335</v>
      </c>
      <c r="AM519">
        <f>FO_Candidato[[#This Row],[LATITUDE_P1]]/1000000</f>
        <v>-2.2823349999999998</v>
      </c>
      <c r="AN519">
        <f>INT(ABS(FO_Candidato[[#This Row],[LATITUDE_P2]]))</f>
        <v>2</v>
      </c>
      <c r="AO519">
        <f>INT((ABS(FO_Candidato[[#This Row],[LATITUDE_P2]])-INT(ABS(FO_Candidato[[#This Row],[LATITUDE_P2]])))*60)</f>
        <v>16</v>
      </c>
      <c r="AP519" s="73">
        <f t="shared" si="16"/>
        <v>56.41</v>
      </c>
      <c r="AQ519" t="str">
        <f>SUBSTITUTE(TEXT(FO_Candidato[[#This Row],[LATITUDE_P5]],"0,00"),",",".")</f>
        <v>56.41</v>
      </c>
      <c r="AR519" t="str">
        <f>FO_Candidato[[#This Row],[LATITUDE_P3]]&amp;"°"&amp;FO_Candidato[[#This Row],[LATITUDE_P4]]&amp;"'"&amp;FO_Candidato[[#This Row],[LATITUDE - P6]]&amp;"""S"</f>
        <v>2°16'56.41"S</v>
      </c>
      <c r="AS519">
        <f>VALUE(TRIM(FO_Candidato[[#This Row],[longitude]]))</f>
        <v>-50038471</v>
      </c>
      <c r="AT519">
        <f>FO_Candidato[[#This Row],[LONGITUDE_P1]]/1000000</f>
        <v>-50.038471000000001</v>
      </c>
      <c r="AU519">
        <f>INT(ABS(FO_Candidato[[#This Row],[LONGITUDE_P2]]))</f>
        <v>50</v>
      </c>
      <c r="AV519">
        <f>INT((ABS(FO_Candidato[[#This Row],[LONGITUDE_P2]])-INT(ABS(FO_Candidato[[#This Row],[LONGITUDE_P2]])))*60)</f>
        <v>2</v>
      </c>
      <c r="AW519" s="73">
        <f t="shared" si="17"/>
        <v>18.5</v>
      </c>
      <c r="AX519" t="str">
        <f>SUBSTITUTE(TEXT(FO_Candidato[[#This Row],[LONGITUDE_P5]],"0,00"),",",".")</f>
        <v>18.50</v>
      </c>
      <c r="AY519" t="str">
        <f>FO_Candidato[[#This Row],[LONGITUDE_P3]]&amp;"°"&amp;FO_Candidato[[#This Row],[LONGITUDE_P4]]&amp;"'"&amp;FO_Candidato[[#This Row],[LONGITUDE - P6]]&amp;"""S"</f>
        <v>50°2'18.50"S</v>
      </c>
    </row>
    <row r="520" spans="1:51" x14ac:dyDescent="0.3">
      <c r="A520" t="s">
        <v>26953</v>
      </c>
      <c r="B520" t="s">
        <v>23809</v>
      </c>
      <c r="C520" t="s">
        <v>127</v>
      </c>
      <c r="D520" t="s">
        <v>3128</v>
      </c>
      <c r="E520" t="s">
        <v>3128</v>
      </c>
      <c r="F520" t="s">
        <v>3129</v>
      </c>
      <c r="G520" t="s">
        <v>26954</v>
      </c>
      <c r="H520" t="s">
        <v>26955</v>
      </c>
      <c r="I520" t="s">
        <v>23832</v>
      </c>
      <c r="J520" t="s">
        <v>23833</v>
      </c>
      <c r="K520" t="s">
        <v>26956</v>
      </c>
      <c r="M520" t="s">
        <v>23835</v>
      </c>
      <c r="N520" t="s">
        <v>26957</v>
      </c>
      <c r="O520" t="s">
        <v>26958</v>
      </c>
      <c r="P520" t="s">
        <v>26959</v>
      </c>
      <c r="Q520" t="s">
        <v>26960</v>
      </c>
      <c r="R520" t="s">
        <v>26961</v>
      </c>
      <c r="S520" t="s">
        <v>26958</v>
      </c>
      <c r="T520" t="s">
        <v>26962</v>
      </c>
      <c r="U520" t="s">
        <v>23823</v>
      </c>
      <c r="V520">
        <v>30</v>
      </c>
      <c r="W520">
        <v>-29270849</v>
      </c>
      <c r="X520">
        <v>-50843908</v>
      </c>
      <c r="Y520">
        <v>746</v>
      </c>
      <c r="Z520" t="s">
        <v>26963</v>
      </c>
      <c r="AA520" t="s">
        <v>107</v>
      </c>
      <c r="AB520" t="s">
        <v>23825</v>
      </c>
      <c r="AC520">
        <v>6000</v>
      </c>
      <c r="AD520" t="s">
        <v>23823</v>
      </c>
      <c r="AE520" t="s">
        <v>23823</v>
      </c>
      <c r="AF520" t="s">
        <v>148</v>
      </c>
      <c r="AH520" t="s">
        <v>26958</v>
      </c>
      <c r="AI520" t="s">
        <v>23911</v>
      </c>
      <c r="AJ520" t="s">
        <v>26964</v>
      </c>
      <c r="AK520">
        <v>95680000</v>
      </c>
      <c r="AL520">
        <f>VALUE(TRIM(FO_Candidato[[#This Row],[1.21 Latitude]]))</f>
        <v>-29270849</v>
      </c>
      <c r="AM520">
        <f>FO_Candidato[[#This Row],[LATITUDE_P1]]/1000000</f>
        <v>-29.270848999999998</v>
      </c>
      <c r="AN520">
        <f>INT(ABS(FO_Candidato[[#This Row],[LATITUDE_P2]]))</f>
        <v>29</v>
      </c>
      <c r="AO520">
        <f>INT((ABS(FO_Candidato[[#This Row],[LATITUDE_P2]])-INT(ABS(FO_Candidato[[#This Row],[LATITUDE_P2]])))*60)</f>
        <v>16</v>
      </c>
      <c r="AP520" s="73">
        <f t="shared" si="16"/>
        <v>15.06</v>
      </c>
      <c r="AQ520" t="str">
        <f>SUBSTITUTE(TEXT(FO_Candidato[[#This Row],[LATITUDE_P5]],"0,00"),",",".")</f>
        <v>15.06</v>
      </c>
      <c r="AR520" t="str">
        <f>FO_Candidato[[#This Row],[LATITUDE_P3]]&amp;"°"&amp;FO_Candidato[[#This Row],[LATITUDE_P4]]&amp;"'"&amp;FO_Candidato[[#This Row],[LATITUDE - P6]]&amp;"""S"</f>
        <v>29°16'15.06"S</v>
      </c>
      <c r="AS520">
        <f>VALUE(TRIM(FO_Candidato[[#This Row],[longitude]]))</f>
        <v>-50843908</v>
      </c>
      <c r="AT520">
        <f>FO_Candidato[[#This Row],[LONGITUDE_P1]]/1000000</f>
        <v>-50.843907999999999</v>
      </c>
      <c r="AU520">
        <f>INT(ABS(FO_Candidato[[#This Row],[LONGITUDE_P2]]))</f>
        <v>50</v>
      </c>
      <c r="AV520">
        <f>INT((ABS(FO_Candidato[[#This Row],[LONGITUDE_P2]])-INT(ABS(FO_Candidato[[#This Row],[LONGITUDE_P2]])))*60)</f>
        <v>50</v>
      </c>
      <c r="AW520" s="73">
        <f t="shared" si="17"/>
        <v>38.07</v>
      </c>
      <c r="AX520" t="str">
        <f>SUBSTITUTE(TEXT(FO_Candidato[[#This Row],[LONGITUDE_P5]],"0,00"),",",".")</f>
        <v>38.07</v>
      </c>
      <c r="AY520" t="str">
        <f>FO_Candidato[[#This Row],[LONGITUDE_P3]]&amp;"°"&amp;FO_Candidato[[#This Row],[LONGITUDE_P4]]&amp;"'"&amp;FO_Candidato[[#This Row],[LONGITUDE - P6]]&amp;"""S"</f>
        <v>50°50'38.07"S</v>
      </c>
    </row>
    <row r="521" spans="1:51" x14ac:dyDescent="0.3">
      <c r="A521" t="s">
        <v>26965</v>
      </c>
      <c r="B521" t="s">
        <v>23809</v>
      </c>
      <c r="C521" t="s">
        <v>308</v>
      </c>
      <c r="D521" t="s">
        <v>26966</v>
      </c>
      <c r="E521" t="s">
        <v>26966</v>
      </c>
      <c r="F521" t="s">
        <v>26967</v>
      </c>
      <c r="G521" t="s">
        <v>23889</v>
      </c>
      <c r="I521" t="s">
        <v>23832</v>
      </c>
      <c r="K521" t="s">
        <v>26968</v>
      </c>
      <c r="M521" t="s">
        <v>23835</v>
      </c>
      <c r="N521" t="s">
        <v>26949</v>
      </c>
      <c r="U521" t="s">
        <v>23823</v>
      </c>
      <c r="V521">
        <v>60</v>
      </c>
      <c r="W521">
        <v>-22704042</v>
      </c>
      <c r="X521">
        <v>-50276475</v>
      </c>
      <c r="Y521">
        <v>466</v>
      </c>
      <c r="Z521" t="s">
        <v>26969</v>
      </c>
      <c r="AB521" t="s">
        <v>23825</v>
      </c>
      <c r="AD521" t="s">
        <v>1491</v>
      </c>
      <c r="AH521" t="s">
        <v>26970</v>
      </c>
      <c r="AI521" t="s">
        <v>23852</v>
      </c>
      <c r="AJ521" t="s">
        <v>26971</v>
      </c>
      <c r="AK521">
        <v>18880000</v>
      </c>
      <c r="AL521">
        <f>VALUE(TRIM(FO_Candidato[[#This Row],[1.21 Latitude]]))</f>
        <v>-22704042</v>
      </c>
      <c r="AM521">
        <f>FO_Candidato[[#This Row],[LATITUDE_P1]]/1000000</f>
        <v>-22.704042000000001</v>
      </c>
      <c r="AN521">
        <f>INT(ABS(FO_Candidato[[#This Row],[LATITUDE_P2]]))</f>
        <v>22</v>
      </c>
      <c r="AO521">
        <f>INT((ABS(FO_Candidato[[#This Row],[LATITUDE_P2]])-INT(ABS(FO_Candidato[[#This Row],[LATITUDE_P2]])))*60)</f>
        <v>42</v>
      </c>
      <c r="AP521" s="73">
        <f t="shared" si="16"/>
        <v>14.55</v>
      </c>
      <c r="AQ521" t="str">
        <f>SUBSTITUTE(TEXT(FO_Candidato[[#This Row],[LATITUDE_P5]],"0,00"),",",".")</f>
        <v>14.55</v>
      </c>
      <c r="AR521" t="str">
        <f>FO_Candidato[[#This Row],[LATITUDE_P3]]&amp;"°"&amp;FO_Candidato[[#This Row],[LATITUDE_P4]]&amp;"'"&amp;FO_Candidato[[#This Row],[LATITUDE - P6]]&amp;"""S"</f>
        <v>22°42'14.55"S</v>
      </c>
      <c r="AS521">
        <f>VALUE(TRIM(FO_Candidato[[#This Row],[longitude]]))</f>
        <v>-50276475</v>
      </c>
      <c r="AT521">
        <f>FO_Candidato[[#This Row],[LONGITUDE_P1]]/1000000</f>
        <v>-50.276474999999998</v>
      </c>
      <c r="AU521">
        <f>INT(ABS(FO_Candidato[[#This Row],[LONGITUDE_P2]]))</f>
        <v>50</v>
      </c>
      <c r="AV521">
        <f>INT((ABS(FO_Candidato[[#This Row],[LONGITUDE_P2]])-INT(ABS(FO_Candidato[[#This Row],[LONGITUDE_P2]])))*60)</f>
        <v>16</v>
      </c>
      <c r="AW521" s="73">
        <f t="shared" si="17"/>
        <v>35.31</v>
      </c>
      <c r="AX521" t="str">
        <f>SUBSTITUTE(TEXT(FO_Candidato[[#This Row],[LONGITUDE_P5]],"0,00"),",",".")</f>
        <v>35.31</v>
      </c>
      <c r="AY521" t="str">
        <f>FO_Candidato[[#This Row],[LONGITUDE_P3]]&amp;"°"&amp;FO_Candidato[[#This Row],[LONGITUDE_P4]]&amp;"'"&amp;FO_Candidato[[#This Row],[LONGITUDE - P6]]&amp;"""S"</f>
        <v>50°16'35.31"S</v>
      </c>
    </row>
    <row r="522" spans="1:51" x14ac:dyDescent="0.3">
      <c r="A522" t="s">
        <v>26972</v>
      </c>
      <c r="B522" t="s">
        <v>23809</v>
      </c>
      <c r="C522" t="s">
        <v>127</v>
      </c>
      <c r="D522" t="s">
        <v>20930</v>
      </c>
      <c r="E522" t="s">
        <v>20930</v>
      </c>
      <c r="F522" t="s">
        <v>20932</v>
      </c>
      <c r="G522" t="s">
        <v>23880</v>
      </c>
      <c r="H522" t="s">
        <v>23881</v>
      </c>
      <c r="I522" t="s">
        <v>23832</v>
      </c>
      <c r="J522" t="s">
        <v>23814</v>
      </c>
      <c r="K522" t="s">
        <v>26973</v>
      </c>
      <c r="L522" t="s">
        <v>148</v>
      </c>
      <c r="M522" t="s">
        <v>23816</v>
      </c>
      <c r="N522" t="s">
        <v>26974</v>
      </c>
      <c r="O522" t="s">
        <v>26975</v>
      </c>
      <c r="P522" t="s">
        <v>26976</v>
      </c>
      <c r="Q522" t="s">
        <v>148</v>
      </c>
      <c r="R522" t="s">
        <v>148</v>
      </c>
      <c r="S522" t="s">
        <v>148</v>
      </c>
      <c r="T522" t="s">
        <v>148</v>
      </c>
      <c r="U522" t="s">
        <v>23823</v>
      </c>
      <c r="V522">
        <v>40</v>
      </c>
      <c r="W522">
        <v>-13526441</v>
      </c>
      <c r="X522">
        <v>-42172566</v>
      </c>
      <c r="Y522">
        <v>595</v>
      </c>
      <c r="Z522" t="s">
        <v>12336</v>
      </c>
      <c r="AA522" t="s">
        <v>124</v>
      </c>
      <c r="AB522" t="s">
        <v>23825</v>
      </c>
      <c r="AC522">
        <v>1500</v>
      </c>
      <c r="AD522" t="s">
        <v>23823</v>
      </c>
      <c r="AE522" t="s">
        <v>148</v>
      </c>
      <c r="AF522" t="s">
        <v>20930</v>
      </c>
      <c r="AG522" t="s">
        <v>20932</v>
      </c>
      <c r="AH522" t="s">
        <v>26975</v>
      </c>
      <c r="AI522" t="s">
        <v>24034</v>
      </c>
      <c r="AJ522" t="s">
        <v>26977</v>
      </c>
      <c r="AK522">
        <v>46190000</v>
      </c>
      <c r="AL522">
        <f>VALUE(TRIM(FO_Candidato[[#This Row],[1.21 Latitude]]))</f>
        <v>-13526441</v>
      </c>
      <c r="AM522">
        <f>FO_Candidato[[#This Row],[LATITUDE_P1]]/1000000</f>
        <v>-13.526441</v>
      </c>
      <c r="AN522">
        <f>INT(ABS(FO_Candidato[[#This Row],[LATITUDE_P2]]))</f>
        <v>13</v>
      </c>
      <c r="AO522">
        <f>INT((ABS(FO_Candidato[[#This Row],[LATITUDE_P2]])-INT(ABS(FO_Candidato[[#This Row],[LATITUDE_P2]])))*60)</f>
        <v>31</v>
      </c>
      <c r="AP522" s="73">
        <f t="shared" si="16"/>
        <v>35.19</v>
      </c>
      <c r="AQ522" t="str">
        <f>SUBSTITUTE(TEXT(FO_Candidato[[#This Row],[LATITUDE_P5]],"0,00"),",",".")</f>
        <v>35.19</v>
      </c>
      <c r="AR522" t="str">
        <f>FO_Candidato[[#This Row],[LATITUDE_P3]]&amp;"°"&amp;FO_Candidato[[#This Row],[LATITUDE_P4]]&amp;"'"&amp;FO_Candidato[[#This Row],[LATITUDE - P6]]&amp;"""S"</f>
        <v>13°31'35.19"S</v>
      </c>
      <c r="AS522">
        <f>VALUE(TRIM(FO_Candidato[[#This Row],[longitude]]))</f>
        <v>-42172566</v>
      </c>
      <c r="AT522">
        <f>FO_Candidato[[#This Row],[LONGITUDE_P1]]/1000000</f>
        <v>-42.172566000000003</v>
      </c>
      <c r="AU522">
        <f>INT(ABS(FO_Candidato[[#This Row],[LONGITUDE_P2]]))</f>
        <v>42</v>
      </c>
      <c r="AV522">
        <f>INT((ABS(FO_Candidato[[#This Row],[LONGITUDE_P2]])-INT(ABS(FO_Candidato[[#This Row],[LONGITUDE_P2]])))*60)</f>
        <v>10</v>
      </c>
      <c r="AW522" s="73">
        <f t="shared" si="17"/>
        <v>21.24</v>
      </c>
      <c r="AX522" t="str">
        <f>SUBSTITUTE(TEXT(FO_Candidato[[#This Row],[LONGITUDE_P5]],"0,00"),",",".")</f>
        <v>21.24</v>
      </c>
      <c r="AY522" t="str">
        <f>FO_Candidato[[#This Row],[LONGITUDE_P3]]&amp;"°"&amp;FO_Candidato[[#This Row],[LONGITUDE_P4]]&amp;"'"&amp;FO_Candidato[[#This Row],[LONGITUDE - P6]]&amp;"""S"</f>
        <v>42°10'21.24"S</v>
      </c>
    </row>
    <row r="523" spans="1:51" x14ac:dyDescent="0.3">
      <c r="A523" t="s">
        <v>26978</v>
      </c>
      <c r="B523" t="s">
        <v>23809</v>
      </c>
      <c r="C523" t="s">
        <v>308</v>
      </c>
      <c r="D523" t="s">
        <v>22390</v>
      </c>
      <c r="E523" t="s">
        <v>22390</v>
      </c>
      <c r="F523" t="s">
        <v>22392</v>
      </c>
      <c r="G523" t="s">
        <v>24212</v>
      </c>
      <c r="I523" t="s">
        <v>23832</v>
      </c>
      <c r="J523" t="s">
        <v>23814</v>
      </c>
      <c r="K523" t="s">
        <v>26979</v>
      </c>
      <c r="L523" t="s">
        <v>3632</v>
      </c>
      <c r="M523" t="s">
        <v>23816</v>
      </c>
      <c r="N523" t="s">
        <v>26980</v>
      </c>
      <c r="O523" t="s">
        <v>3632</v>
      </c>
      <c r="P523" t="s">
        <v>26981</v>
      </c>
      <c r="Q523" t="s">
        <v>3632</v>
      </c>
      <c r="R523" t="s">
        <v>3632</v>
      </c>
      <c r="S523" t="s">
        <v>3632</v>
      </c>
      <c r="T523" t="s">
        <v>3632</v>
      </c>
      <c r="U523" t="s">
        <v>23823</v>
      </c>
      <c r="V523">
        <v>15</v>
      </c>
      <c r="W523">
        <v>-19837617</v>
      </c>
      <c r="X523">
        <v>-44000531</v>
      </c>
      <c r="Y523">
        <v>853</v>
      </c>
      <c r="Z523" t="s">
        <v>23824</v>
      </c>
      <c r="AA523" t="s">
        <v>213</v>
      </c>
      <c r="AB523" t="s">
        <v>23825</v>
      </c>
      <c r="AC523">
        <v>5000</v>
      </c>
      <c r="AD523" t="s">
        <v>23823</v>
      </c>
      <c r="AE523" t="s">
        <v>3632</v>
      </c>
      <c r="AF523" t="s">
        <v>22392</v>
      </c>
      <c r="AG523" t="s">
        <v>22390</v>
      </c>
      <c r="AH523" t="s">
        <v>26982</v>
      </c>
      <c r="AI523" t="s">
        <v>24061</v>
      </c>
      <c r="AJ523" t="s">
        <v>6249</v>
      </c>
      <c r="AK523">
        <v>31370060</v>
      </c>
      <c r="AL523">
        <f>VALUE(TRIM(FO_Candidato[[#This Row],[1.21 Latitude]]))</f>
        <v>-19837617</v>
      </c>
      <c r="AM523">
        <f>FO_Candidato[[#This Row],[LATITUDE_P1]]/1000000</f>
        <v>-19.837617000000002</v>
      </c>
      <c r="AN523">
        <f>INT(ABS(FO_Candidato[[#This Row],[LATITUDE_P2]]))</f>
        <v>19</v>
      </c>
      <c r="AO523">
        <f>INT((ABS(FO_Candidato[[#This Row],[LATITUDE_P2]])-INT(ABS(FO_Candidato[[#This Row],[LATITUDE_P2]])))*60)</f>
        <v>50</v>
      </c>
      <c r="AP523" s="73">
        <f t="shared" si="16"/>
        <v>15.42</v>
      </c>
      <c r="AQ523" t="str">
        <f>SUBSTITUTE(TEXT(FO_Candidato[[#This Row],[LATITUDE_P5]],"0,00"),",",".")</f>
        <v>15.42</v>
      </c>
      <c r="AR523" t="str">
        <f>FO_Candidato[[#This Row],[LATITUDE_P3]]&amp;"°"&amp;FO_Candidato[[#This Row],[LATITUDE_P4]]&amp;"'"&amp;FO_Candidato[[#This Row],[LATITUDE - P6]]&amp;"""S"</f>
        <v>19°50'15.42"S</v>
      </c>
      <c r="AS523">
        <f>VALUE(TRIM(FO_Candidato[[#This Row],[longitude]]))</f>
        <v>-44000531</v>
      </c>
      <c r="AT523">
        <f>FO_Candidato[[#This Row],[LONGITUDE_P1]]/1000000</f>
        <v>-44.000531000000002</v>
      </c>
      <c r="AU523">
        <f>INT(ABS(FO_Candidato[[#This Row],[LONGITUDE_P2]]))</f>
        <v>44</v>
      </c>
      <c r="AV523">
        <f>INT((ABS(FO_Candidato[[#This Row],[LONGITUDE_P2]])-INT(ABS(FO_Candidato[[#This Row],[LONGITUDE_P2]])))*60)</f>
        <v>0</v>
      </c>
      <c r="AW523" s="73">
        <f t="shared" si="17"/>
        <v>1.91</v>
      </c>
      <c r="AX523" t="str">
        <f>SUBSTITUTE(TEXT(FO_Candidato[[#This Row],[LONGITUDE_P5]],"0,00"),",",".")</f>
        <v>1.91</v>
      </c>
      <c r="AY523" t="str">
        <f>FO_Candidato[[#This Row],[LONGITUDE_P3]]&amp;"°"&amp;FO_Candidato[[#This Row],[LONGITUDE_P4]]&amp;"'"&amp;FO_Candidato[[#This Row],[LONGITUDE - P6]]&amp;"""S"</f>
        <v>44°0'1.91"S</v>
      </c>
    </row>
    <row r="524" spans="1:51" x14ac:dyDescent="0.3">
      <c r="A524" t="s">
        <v>26983</v>
      </c>
      <c r="B524" t="s">
        <v>23809</v>
      </c>
      <c r="C524" t="s">
        <v>308</v>
      </c>
      <c r="D524" t="s">
        <v>26984</v>
      </c>
      <c r="E524" t="s">
        <v>26984</v>
      </c>
      <c r="F524" t="s">
        <v>26985</v>
      </c>
      <c r="G524" t="s">
        <v>23953</v>
      </c>
      <c r="I524" t="s">
        <v>23813</v>
      </c>
      <c r="J524" t="s">
        <v>23814</v>
      </c>
      <c r="K524" t="s">
        <v>23943</v>
      </c>
      <c r="L524" t="s">
        <v>148</v>
      </c>
      <c r="M524" t="s">
        <v>23816</v>
      </c>
      <c r="N524" t="s">
        <v>26986</v>
      </c>
      <c r="O524" t="s">
        <v>26987</v>
      </c>
      <c r="P524" t="s">
        <v>26988</v>
      </c>
      <c r="Q524" t="s">
        <v>26989</v>
      </c>
      <c r="R524" t="s">
        <v>26990</v>
      </c>
      <c r="S524" t="s">
        <v>23820</v>
      </c>
      <c r="T524" t="s">
        <v>26991</v>
      </c>
      <c r="U524" t="s">
        <v>23823</v>
      </c>
      <c r="V524">
        <v>40</v>
      </c>
      <c r="W524">
        <v>-2336165</v>
      </c>
      <c r="X524">
        <v>-4757873</v>
      </c>
      <c r="Y524">
        <v>539</v>
      </c>
      <c r="Z524" t="s">
        <v>24096</v>
      </c>
      <c r="AB524" t="s">
        <v>23825</v>
      </c>
      <c r="AC524">
        <v>6000</v>
      </c>
      <c r="AD524" t="s">
        <v>23823</v>
      </c>
      <c r="AE524" t="s">
        <v>1532</v>
      </c>
      <c r="AF524" t="s">
        <v>26992</v>
      </c>
      <c r="AG524" t="s">
        <v>26992</v>
      </c>
      <c r="AH524" t="s">
        <v>26993</v>
      </c>
      <c r="AI524" t="s">
        <v>23852</v>
      </c>
      <c r="AJ524" t="s">
        <v>26994</v>
      </c>
      <c r="AL524">
        <f>VALUE(TRIM(FO_Candidato[[#This Row],[1.21 Latitude]]))</f>
        <v>-2336165</v>
      </c>
      <c r="AM524">
        <f>FO_Candidato[[#This Row],[LATITUDE_P1]]/1000000</f>
        <v>-2.3361649999999998</v>
      </c>
      <c r="AN524">
        <f>INT(ABS(FO_Candidato[[#This Row],[LATITUDE_P2]]))</f>
        <v>2</v>
      </c>
      <c r="AO524">
        <f>INT((ABS(FO_Candidato[[#This Row],[LATITUDE_P2]])-INT(ABS(FO_Candidato[[#This Row],[LATITUDE_P2]])))*60)</f>
        <v>20</v>
      </c>
      <c r="AP524" s="73">
        <f t="shared" si="16"/>
        <v>10.19</v>
      </c>
      <c r="AQ524" t="str">
        <f>SUBSTITUTE(TEXT(FO_Candidato[[#This Row],[LATITUDE_P5]],"0,00"),",",".")</f>
        <v>10.19</v>
      </c>
      <c r="AR524" t="str">
        <f>FO_Candidato[[#This Row],[LATITUDE_P3]]&amp;"°"&amp;FO_Candidato[[#This Row],[LATITUDE_P4]]&amp;"'"&amp;FO_Candidato[[#This Row],[LATITUDE - P6]]&amp;"""S"</f>
        <v>2°20'10.19"S</v>
      </c>
      <c r="AS524">
        <f>VALUE(TRIM(FO_Candidato[[#This Row],[longitude]]))</f>
        <v>-4757873</v>
      </c>
      <c r="AT524">
        <f>FO_Candidato[[#This Row],[LONGITUDE_P1]]/1000000</f>
        <v>-4.757873</v>
      </c>
      <c r="AU524">
        <f>INT(ABS(FO_Candidato[[#This Row],[LONGITUDE_P2]]))</f>
        <v>4</v>
      </c>
      <c r="AV524">
        <f>INT((ABS(FO_Candidato[[#This Row],[LONGITUDE_P2]])-INT(ABS(FO_Candidato[[#This Row],[LONGITUDE_P2]])))*60)</f>
        <v>45</v>
      </c>
      <c r="AW524" s="73">
        <f t="shared" si="17"/>
        <v>28.34</v>
      </c>
      <c r="AX524" t="str">
        <f>SUBSTITUTE(TEXT(FO_Candidato[[#This Row],[LONGITUDE_P5]],"0,00"),",",".")</f>
        <v>28.34</v>
      </c>
      <c r="AY524" t="str">
        <f>FO_Candidato[[#This Row],[LONGITUDE_P3]]&amp;"°"&amp;FO_Candidato[[#This Row],[LONGITUDE_P4]]&amp;"'"&amp;FO_Candidato[[#This Row],[LONGITUDE - P6]]&amp;"""S"</f>
        <v>4°45'28.34"S</v>
      </c>
    </row>
    <row r="525" spans="1:51" x14ac:dyDescent="0.3">
      <c r="A525" t="s">
        <v>26995</v>
      </c>
      <c r="B525" t="s">
        <v>23809</v>
      </c>
      <c r="C525" t="s">
        <v>308</v>
      </c>
      <c r="D525" t="s">
        <v>26996</v>
      </c>
      <c r="E525" t="s">
        <v>26996</v>
      </c>
      <c r="F525" t="s">
        <v>26997</v>
      </c>
      <c r="G525" t="s">
        <v>23889</v>
      </c>
      <c r="I525" t="s">
        <v>23813</v>
      </c>
      <c r="K525" t="s">
        <v>26998</v>
      </c>
      <c r="M525" t="s">
        <v>23835</v>
      </c>
      <c r="N525" t="s">
        <v>26949</v>
      </c>
      <c r="U525" t="s">
        <v>23823</v>
      </c>
      <c r="V525">
        <v>60</v>
      </c>
      <c r="W525">
        <v>-22614039</v>
      </c>
      <c r="X525">
        <v>-50700285</v>
      </c>
      <c r="Y525">
        <v>417</v>
      </c>
      <c r="Z525" t="s">
        <v>26999</v>
      </c>
      <c r="AB525" t="s">
        <v>23825</v>
      </c>
      <c r="AD525" t="s">
        <v>1491</v>
      </c>
      <c r="AH525" t="s">
        <v>27000</v>
      </c>
      <c r="AI525" t="s">
        <v>23852</v>
      </c>
      <c r="AJ525" t="s">
        <v>27001</v>
      </c>
      <c r="AK525">
        <v>19840000</v>
      </c>
      <c r="AL525">
        <f>VALUE(TRIM(FO_Candidato[[#This Row],[1.21 Latitude]]))</f>
        <v>-22614039</v>
      </c>
      <c r="AM525">
        <f>FO_Candidato[[#This Row],[LATITUDE_P1]]/1000000</f>
        <v>-22.614038999999998</v>
      </c>
      <c r="AN525">
        <f>INT(ABS(FO_Candidato[[#This Row],[LATITUDE_P2]]))</f>
        <v>22</v>
      </c>
      <c r="AO525">
        <f>INT((ABS(FO_Candidato[[#This Row],[LATITUDE_P2]])-INT(ABS(FO_Candidato[[#This Row],[LATITUDE_P2]])))*60)</f>
        <v>36</v>
      </c>
      <c r="AP525" s="73">
        <f t="shared" si="16"/>
        <v>50.54</v>
      </c>
      <c r="AQ525" t="str">
        <f>SUBSTITUTE(TEXT(FO_Candidato[[#This Row],[LATITUDE_P5]],"0,00"),",",".")</f>
        <v>50.54</v>
      </c>
      <c r="AR525" t="str">
        <f>FO_Candidato[[#This Row],[LATITUDE_P3]]&amp;"°"&amp;FO_Candidato[[#This Row],[LATITUDE_P4]]&amp;"'"&amp;FO_Candidato[[#This Row],[LATITUDE - P6]]&amp;"""S"</f>
        <v>22°36'50.54"S</v>
      </c>
      <c r="AS525">
        <f>VALUE(TRIM(FO_Candidato[[#This Row],[longitude]]))</f>
        <v>-50700285</v>
      </c>
      <c r="AT525">
        <f>FO_Candidato[[#This Row],[LONGITUDE_P1]]/1000000</f>
        <v>-50.700285000000001</v>
      </c>
      <c r="AU525">
        <f>INT(ABS(FO_Candidato[[#This Row],[LONGITUDE_P2]]))</f>
        <v>50</v>
      </c>
      <c r="AV525">
        <f>INT((ABS(FO_Candidato[[#This Row],[LONGITUDE_P2]])-INT(ABS(FO_Candidato[[#This Row],[LONGITUDE_P2]])))*60)</f>
        <v>42</v>
      </c>
      <c r="AW525" s="73">
        <f t="shared" si="17"/>
        <v>1.03</v>
      </c>
      <c r="AX525" t="str">
        <f>SUBSTITUTE(TEXT(FO_Candidato[[#This Row],[LONGITUDE_P5]],"0,00"),",",".")</f>
        <v>1.03</v>
      </c>
      <c r="AY525" t="str">
        <f>FO_Candidato[[#This Row],[LONGITUDE_P3]]&amp;"°"&amp;FO_Candidato[[#This Row],[LONGITUDE_P4]]&amp;"'"&amp;FO_Candidato[[#This Row],[LONGITUDE - P6]]&amp;"""S"</f>
        <v>50°42'1.03"S</v>
      </c>
    </row>
    <row r="526" spans="1:51" x14ac:dyDescent="0.3">
      <c r="A526" t="s">
        <v>27002</v>
      </c>
      <c r="B526" t="s">
        <v>23809</v>
      </c>
      <c r="C526" t="s">
        <v>354</v>
      </c>
      <c r="D526" t="s">
        <v>5585</v>
      </c>
      <c r="E526" t="s">
        <v>5585</v>
      </c>
      <c r="F526" t="s">
        <v>15797</v>
      </c>
      <c r="G526" t="s">
        <v>23889</v>
      </c>
      <c r="I526" t="s">
        <v>23813</v>
      </c>
      <c r="K526" t="s">
        <v>27003</v>
      </c>
      <c r="M526" t="s">
        <v>23835</v>
      </c>
      <c r="N526" t="s">
        <v>26613</v>
      </c>
      <c r="U526" t="s">
        <v>23823</v>
      </c>
      <c r="V526">
        <v>50</v>
      </c>
      <c r="W526">
        <v>-23513606</v>
      </c>
      <c r="X526">
        <v>-47327367</v>
      </c>
      <c r="Y526">
        <v>707</v>
      </c>
      <c r="Z526" t="s">
        <v>27004</v>
      </c>
      <c r="AB526" t="s">
        <v>23825</v>
      </c>
      <c r="AD526" t="s">
        <v>1491</v>
      </c>
      <c r="AH526" t="s">
        <v>27005</v>
      </c>
      <c r="AI526" t="s">
        <v>23852</v>
      </c>
      <c r="AJ526" t="s">
        <v>27006</v>
      </c>
      <c r="AK526">
        <v>18108250</v>
      </c>
      <c r="AL526">
        <f>VALUE(TRIM(FO_Candidato[[#This Row],[1.21 Latitude]]))</f>
        <v>-23513606</v>
      </c>
      <c r="AM526">
        <f>FO_Candidato[[#This Row],[LATITUDE_P1]]/1000000</f>
        <v>-23.513605999999999</v>
      </c>
      <c r="AN526">
        <f>INT(ABS(FO_Candidato[[#This Row],[LATITUDE_P2]]))</f>
        <v>23</v>
      </c>
      <c r="AO526">
        <f>INT((ABS(FO_Candidato[[#This Row],[LATITUDE_P2]])-INT(ABS(FO_Candidato[[#This Row],[LATITUDE_P2]])))*60)</f>
        <v>30</v>
      </c>
      <c r="AP526" s="73">
        <f t="shared" si="16"/>
        <v>48.98</v>
      </c>
      <c r="AQ526" t="str">
        <f>SUBSTITUTE(TEXT(FO_Candidato[[#This Row],[LATITUDE_P5]],"0,00"),",",".")</f>
        <v>48.98</v>
      </c>
      <c r="AR526" t="str">
        <f>FO_Candidato[[#This Row],[LATITUDE_P3]]&amp;"°"&amp;FO_Candidato[[#This Row],[LATITUDE_P4]]&amp;"'"&amp;FO_Candidato[[#This Row],[LATITUDE - P6]]&amp;"""S"</f>
        <v>23°30'48.98"S</v>
      </c>
      <c r="AS526">
        <f>VALUE(TRIM(FO_Candidato[[#This Row],[longitude]]))</f>
        <v>-47327367</v>
      </c>
      <c r="AT526">
        <f>FO_Candidato[[#This Row],[LONGITUDE_P1]]/1000000</f>
        <v>-47.327367000000002</v>
      </c>
      <c r="AU526">
        <f>INT(ABS(FO_Candidato[[#This Row],[LONGITUDE_P2]]))</f>
        <v>47</v>
      </c>
      <c r="AV526">
        <f>INT((ABS(FO_Candidato[[#This Row],[LONGITUDE_P2]])-INT(ABS(FO_Candidato[[#This Row],[LONGITUDE_P2]])))*60)</f>
        <v>19</v>
      </c>
      <c r="AW526" s="73">
        <f t="shared" si="17"/>
        <v>38.520000000000003</v>
      </c>
      <c r="AX526" t="str">
        <f>SUBSTITUTE(TEXT(FO_Candidato[[#This Row],[LONGITUDE_P5]],"0,00"),",",".")</f>
        <v>38.52</v>
      </c>
      <c r="AY526" t="str">
        <f>FO_Candidato[[#This Row],[LONGITUDE_P3]]&amp;"°"&amp;FO_Candidato[[#This Row],[LONGITUDE_P4]]&amp;"'"&amp;FO_Candidato[[#This Row],[LONGITUDE - P6]]&amp;"""S"</f>
        <v>47°19'38.52"S</v>
      </c>
    </row>
    <row r="527" spans="1:51" x14ac:dyDescent="0.3">
      <c r="A527" t="s">
        <v>27007</v>
      </c>
      <c r="B527" t="s">
        <v>23809</v>
      </c>
      <c r="C527" t="s">
        <v>127</v>
      </c>
      <c r="D527" t="s">
        <v>1824</v>
      </c>
      <c r="E527" t="s">
        <v>1824</v>
      </c>
      <c r="F527" t="s">
        <v>1825</v>
      </c>
      <c r="G527" t="s">
        <v>23880</v>
      </c>
      <c r="H527" t="s">
        <v>23881</v>
      </c>
      <c r="I527" t="s">
        <v>23832</v>
      </c>
      <c r="J527" t="s">
        <v>23814</v>
      </c>
      <c r="K527" t="s">
        <v>23943</v>
      </c>
      <c r="L527" t="s">
        <v>148</v>
      </c>
      <c r="M527" t="s">
        <v>23816</v>
      </c>
      <c r="N527" t="s">
        <v>27008</v>
      </c>
      <c r="R527" t="s">
        <v>27009</v>
      </c>
      <c r="S527" t="s">
        <v>27010</v>
      </c>
      <c r="T527" t="s">
        <v>27011</v>
      </c>
      <c r="U527" t="s">
        <v>23823</v>
      </c>
      <c r="V527">
        <v>50</v>
      </c>
      <c r="W527">
        <v>-8735488</v>
      </c>
      <c r="X527">
        <v>-38428276</v>
      </c>
      <c r="Y527">
        <v>354</v>
      </c>
      <c r="AA527" t="s">
        <v>107</v>
      </c>
      <c r="AB527" t="s">
        <v>23825</v>
      </c>
      <c r="AC527">
        <v>1000</v>
      </c>
      <c r="AD527" t="s">
        <v>23823</v>
      </c>
      <c r="AE527" t="s">
        <v>148</v>
      </c>
      <c r="AF527" t="s">
        <v>1824</v>
      </c>
      <c r="AG527" t="s">
        <v>1825</v>
      </c>
      <c r="AH527" t="s">
        <v>27012</v>
      </c>
      <c r="AI527" t="s">
        <v>23864</v>
      </c>
      <c r="AJ527" t="s">
        <v>1828</v>
      </c>
      <c r="AK527">
        <v>56400000</v>
      </c>
      <c r="AL527">
        <f>VALUE(TRIM(FO_Candidato[[#This Row],[1.21 Latitude]]))</f>
        <v>-8735488</v>
      </c>
      <c r="AM527">
        <f>FO_Candidato[[#This Row],[LATITUDE_P1]]/1000000</f>
        <v>-8.7354880000000001</v>
      </c>
      <c r="AN527">
        <f>INT(ABS(FO_Candidato[[#This Row],[LATITUDE_P2]]))</f>
        <v>8</v>
      </c>
      <c r="AO527">
        <f>INT((ABS(FO_Candidato[[#This Row],[LATITUDE_P2]])-INT(ABS(FO_Candidato[[#This Row],[LATITUDE_P2]])))*60)</f>
        <v>44</v>
      </c>
      <c r="AP527" s="73">
        <f t="shared" si="16"/>
        <v>7.76</v>
      </c>
      <c r="AQ527" t="str">
        <f>SUBSTITUTE(TEXT(FO_Candidato[[#This Row],[LATITUDE_P5]],"0,00"),",",".")</f>
        <v>7.76</v>
      </c>
      <c r="AR527" t="str">
        <f>FO_Candidato[[#This Row],[LATITUDE_P3]]&amp;"°"&amp;FO_Candidato[[#This Row],[LATITUDE_P4]]&amp;"'"&amp;FO_Candidato[[#This Row],[LATITUDE - P6]]&amp;"""S"</f>
        <v>8°44'7.76"S</v>
      </c>
      <c r="AS527">
        <f>VALUE(TRIM(FO_Candidato[[#This Row],[longitude]]))</f>
        <v>-38428276</v>
      </c>
      <c r="AT527">
        <f>FO_Candidato[[#This Row],[LONGITUDE_P1]]/1000000</f>
        <v>-38.428275999999997</v>
      </c>
      <c r="AU527">
        <f>INT(ABS(FO_Candidato[[#This Row],[LONGITUDE_P2]]))</f>
        <v>38</v>
      </c>
      <c r="AV527">
        <f>INT((ABS(FO_Candidato[[#This Row],[LONGITUDE_P2]])-INT(ABS(FO_Candidato[[#This Row],[LONGITUDE_P2]])))*60)</f>
        <v>25</v>
      </c>
      <c r="AW527" s="73">
        <f t="shared" si="17"/>
        <v>41.79</v>
      </c>
      <c r="AX527" t="str">
        <f>SUBSTITUTE(TEXT(FO_Candidato[[#This Row],[LONGITUDE_P5]],"0,00"),",",".")</f>
        <v>41.79</v>
      </c>
      <c r="AY527" t="str">
        <f>FO_Candidato[[#This Row],[LONGITUDE_P3]]&amp;"°"&amp;FO_Candidato[[#This Row],[LONGITUDE_P4]]&amp;"'"&amp;FO_Candidato[[#This Row],[LONGITUDE - P6]]&amp;"""S"</f>
        <v>38°25'41.79"S</v>
      </c>
    </row>
    <row r="528" spans="1:51" x14ac:dyDescent="0.3">
      <c r="A528" t="s">
        <v>27013</v>
      </c>
      <c r="B528" t="s">
        <v>23809</v>
      </c>
      <c r="C528" t="s">
        <v>308</v>
      </c>
      <c r="D528" t="s">
        <v>7919</v>
      </c>
      <c r="E528" t="s">
        <v>7919</v>
      </c>
      <c r="F528" t="s">
        <v>7920</v>
      </c>
      <c r="G528" t="s">
        <v>26600</v>
      </c>
      <c r="I528" t="s">
        <v>23832</v>
      </c>
      <c r="J528" t="s">
        <v>23814</v>
      </c>
      <c r="K528" t="s">
        <v>24020</v>
      </c>
      <c r="M528" t="s">
        <v>23835</v>
      </c>
      <c r="N528" t="s">
        <v>27014</v>
      </c>
      <c r="O528" t="s">
        <v>27015</v>
      </c>
      <c r="P528" t="s">
        <v>27016</v>
      </c>
      <c r="Q528" t="s">
        <v>27017</v>
      </c>
      <c r="R528" t="s">
        <v>27018</v>
      </c>
      <c r="S528" t="s">
        <v>27019</v>
      </c>
      <c r="T528" t="s">
        <v>27016</v>
      </c>
      <c r="U528" t="s">
        <v>23823</v>
      </c>
      <c r="V528">
        <v>60</v>
      </c>
      <c r="W528">
        <v>-22782522</v>
      </c>
      <c r="X528">
        <v>-50122217</v>
      </c>
      <c r="Y528">
        <v>475</v>
      </c>
      <c r="AB528" t="s">
        <v>23825</v>
      </c>
      <c r="AC528">
        <v>3000</v>
      </c>
      <c r="AD528" t="s">
        <v>23823</v>
      </c>
      <c r="AF528" t="s">
        <v>7919</v>
      </c>
      <c r="AG528" t="s">
        <v>7920</v>
      </c>
      <c r="AH528" t="s">
        <v>27020</v>
      </c>
      <c r="AI528" t="s">
        <v>23852</v>
      </c>
      <c r="AJ528" t="s">
        <v>27021</v>
      </c>
      <c r="AL528">
        <f>VALUE(TRIM(FO_Candidato[[#This Row],[1.21 Latitude]]))</f>
        <v>-22782522</v>
      </c>
      <c r="AM528">
        <f>FO_Candidato[[#This Row],[LATITUDE_P1]]/1000000</f>
        <v>-22.782522</v>
      </c>
      <c r="AN528">
        <f>INT(ABS(FO_Candidato[[#This Row],[LATITUDE_P2]]))</f>
        <v>22</v>
      </c>
      <c r="AO528">
        <f>INT((ABS(FO_Candidato[[#This Row],[LATITUDE_P2]])-INT(ABS(FO_Candidato[[#This Row],[LATITUDE_P2]])))*60)</f>
        <v>46</v>
      </c>
      <c r="AP528" s="73">
        <f t="shared" si="16"/>
        <v>57.08</v>
      </c>
      <c r="AQ528" t="str">
        <f>SUBSTITUTE(TEXT(FO_Candidato[[#This Row],[LATITUDE_P5]],"0,00"),",",".")</f>
        <v>57.08</v>
      </c>
      <c r="AR528" t="str">
        <f>FO_Candidato[[#This Row],[LATITUDE_P3]]&amp;"°"&amp;FO_Candidato[[#This Row],[LATITUDE_P4]]&amp;"'"&amp;FO_Candidato[[#This Row],[LATITUDE - P6]]&amp;"""S"</f>
        <v>22°46'57.08"S</v>
      </c>
      <c r="AS528">
        <f>VALUE(TRIM(FO_Candidato[[#This Row],[longitude]]))</f>
        <v>-50122217</v>
      </c>
      <c r="AT528">
        <f>FO_Candidato[[#This Row],[LONGITUDE_P1]]/1000000</f>
        <v>-50.122216999999999</v>
      </c>
      <c r="AU528">
        <f>INT(ABS(FO_Candidato[[#This Row],[LONGITUDE_P2]]))</f>
        <v>50</v>
      </c>
      <c r="AV528">
        <f>INT((ABS(FO_Candidato[[#This Row],[LONGITUDE_P2]])-INT(ABS(FO_Candidato[[#This Row],[LONGITUDE_P2]])))*60)</f>
        <v>7</v>
      </c>
      <c r="AW528" s="73">
        <f t="shared" si="17"/>
        <v>19.98</v>
      </c>
      <c r="AX528" t="str">
        <f>SUBSTITUTE(TEXT(FO_Candidato[[#This Row],[LONGITUDE_P5]],"0,00"),",",".")</f>
        <v>19.98</v>
      </c>
      <c r="AY528" t="str">
        <f>FO_Candidato[[#This Row],[LONGITUDE_P3]]&amp;"°"&amp;FO_Candidato[[#This Row],[LONGITUDE_P4]]&amp;"'"&amp;FO_Candidato[[#This Row],[LONGITUDE - P6]]&amp;"""S"</f>
        <v>50°7'19.98"S</v>
      </c>
    </row>
    <row r="529" spans="1:51" x14ac:dyDescent="0.3">
      <c r="A529" t="s">
        <v>27022</v>
      </c>
      <c r="B529" t="s">
        <v>23809</v>
      </c>
      <c r="C529" t="s">
        <v>127</v>
      </c>
      <c r="D529" t="s">
        <v>20793</v>
      </c>
      <c r="E529" t="s">
        <v>20793</v>
      </c>
      <c r="F529" t="s">
        <v>20795</v>
      </c>
      <c r="G529" t="s">
        <v>23880</v>
      </c>
      <c r="I529" t="s">
        <v>23832</v>
      </c>
      <c r="J529" t="s">
        <v>23814</v>
      </c>
      <c r="K529" t="s">
        <v>23943</v>
      </c>
      <c r="M529" t="s">
        <v>23816</v>
      </c>
      <c r="N529" t="s">
        <v>27023</v>
      </c>
      <c r="P529" t="s">
        <v>27024</v>
      </c>
      <c r="U529" t="s">
        <v>23823</v>
      </c>
      <c r="V529">
        <v>40</v>
      </c>
      <c r="W529">
        <v>-1133477</v>
      </c>
      <c r="X529">
        <v>-4202122</v>
      </c>
      <c r="Y529">
        <v>673</v>
      </c>
      <c r="AA529" t="s">
        <v>107</v>
      </c>
      <c r="AB529" t="s">
        <v>23825</v>
      </c>
      <c r="AC529">
        <v>5000</v>
      </c>
      <c r="AD529" t="s">
        <v>23823</v>
      </c>
      <c r="AE529" t="s">
        <v>23823</v>
      </c>
      <c r="AF529" t="s">
        <v>20793</v>
      </c>
      <c r="AG529" t="s">
        <v>20795</v>
      </c>
      <c r="AH529" t="s">
        <v>27025</v>
      </c>
      <c r="AI529" t="s">
        <v>24034</v>
      </c>
      <c r="AJ529" t="s">
        <v>25299</v>
      </c>
      <c r="AL529">
        <f>VALUE(TRIM(FO_Candidato[[#This Row],[1.21 Latitude]]))</f>
        <v>-1133477</v>
      </c>
      <c r="AM529">
        <f>FO_Candidato[[#This Row],[LATITUDE_P1]]/1000000</f>
        <v>-1.1334770000000001</v>
      </c>
      <c r="AN529">
        <f>INT(ABS(FO_Candidato[[#This Row],[LATITUDE_P2]]))</f>
        <v>1</v>
      </c>
      <c r="AO529">
        <f>INT((ABS(FO_Candidato[[#This Row],[LATITUDE_P2]])-INT(ABS(FO_Candidato[[#This Row],[LATITUDE_P2]])))*60)</f>
        <v>8</v>
      </c>
      <c r="AP529" s="73">
        <f t="shared" si="16"/>
        <v>0.52</v>
      </c>
      <c r="AQ529" t="str">
        <f>SUBSTITUTE(TEXT(FO_Candidato[[#This Row],[LATITUDE_P5]],"0,00"),",",".")</f>
        <v>0.52</v>
      </c>
      <c r="AR529" t="str">
        <f>FO_Candidato[[#This Row],[LATITUDE_P3]]&amp;"°"&amp;FO_Candidato[[#This Row],[LATITUDE_P4]]&amp;"'"&amp;FO_Candidato[[#This Row],[LATITUDE - P6]]&amp;"""S"</f>
        <v>1°8'0.52"S</v>
      </c>
      <c r="AS529">
        <f>VALUE(TRIM(FO_Candidato[[#This Row],[longitude]]))</f>
        <v>-4202122</v>
      </c>
      <c r="AT529">
        <f>FO_Candidato[[#This Row],[LONGITUDE_P1]]/1000000</f>
        <v>-4.2021220000000001</v>
      </c>
      <c r="AU529">
        <f>INT(ABS(FO_Candidato[[#This Row],[LONGITUDE_P2]]))</f>
        <v>4</v>
      </c>
      <c r="AV529">
        <f>INT((ABS(FO_Candidato[[#This Row],[LONGITUDE_P2]])-INT(ABS(FO_Candidato[[#This Row],[LONGITUDE_P2]])))*60)</f>
        <v>12</v>
      </c>
      <c r="AW529" s="73">
        <f t="shared" si="17"/>
        <v>7.64</v>
      </c>
      <c r="AX529" t="str">
        <f>SUBSTITUTE(TEXT(FO_Candidato[[#This Row],[LONGITUDE_P5]],"0,00"),",",".")</f>
        <v>7.64</v>
      </c>
      <c r="AY529" t="str">
        <f>FO_Candidato[[#This Row],[LONGITUDE_P3]]&amp;"°"&amp;FO_Candidato[[#This Row],[LONGITUDE_P4]]&amp;"'"&amp;FO_Candidato[[#This Row],[LONGITUDE - P6]]&amp;"""S"</f>
        <v>4°12'7.64"S</v>
      </c>
    </row>
    <row r="530" spans="1:51" x14ac:dyDescent="0.3">
      <c r="A530" t="s">
        <v>27026</v>
      </c>
      <c r="B530" t="s">
        <v>23809</v>
      </c>
      <c r="C530" t="s">
        <v>308</v>
      </c>
      <c r="D530" t="s">
        <v>27027</v>
      </c>
      <c r="E530" t="s">
        <v>27027</v>
      </c>
      <c r="F530" t="s">
        <v>27028</v>
      </c>
      <c r="G530" t="s">
        <v>23846</v>
      </c>
      <c r="I530" t="s">
        <v>23832</v>
      </c>
      <c r="J530" t="s">
        <v>23833</v>
      </c>
      <c r="K530" t="s">
        <v>27029</v>
      </c>
      <c r="L530" t="s">
        <v>148</v>
      </c>
      <c r="M530" t="s">
        <v>23835</v>
      </c>
      <c r="N530" t="s">
        <v>27030</v>
      </c>
      <c r="O530" t="s">
        <v>27031</v>
      </c>
      <c r="P530" t="s">
        <v>27032</v>
      </c>
      <c r="Q530" t="s">
        <v>27033</v>
      </c>
      <c r="R530" t="s">
        <v>27034</v>
      </c>
      <c r="S530" t="s">
        <v>27031</v>
      </c>
      <c r="T530" t="s">
        <v>27035</v>
      </c>
      <c r="U530" t="s">
        <v>1491</v>
      </c>
      <c r="V530">
        <v>163</v>
      </c>
      <c r="W530">
        <v>-2285855</v>
      </c>
      <c r="X530">
        <v>-47106353</v>
      </c>
      <c r="Y530">
        <v>605</v>
      </c>
      <c r="Z530" t="s">
        <v>12336</v>
      </c>
      <c r="AB530" t="s">
        <v>23825</v>
      </c>
      <c r="AC530">
        <v>40000</v>
      </c>
      <c r="AD530" t="s">
        <v>23823</v>
      </c>
      <c r="AE530" t="s">
        <v>1532</v>
      </c>
      <c r="AF530" t="s">
        <v>27027</v>
      </c>
      <c r="AG530" t="s">
        <v>27028</v>
      </c>
      <c r="AH530" t="s">
        <v>27036</v>
      </c>
      <c r="AI530" t="s">
        <v>23852</v>
      </c>
      <c r="AJ530" t="s">
        <v>27029</v>
      </c>
      <c r="AL530">
        <f>VALUE(TRIM(FO_Candidato[[#This Row],[1.21 Latitude]]))</f>
        <v>-2285855</v>
      </c>
      <c r="AM530">
        <f>FO_Candidato[[#This Row],[LATITUDE_P1]]/1000000</f>
        <v>-2.2858550000000002</v>
      </c>
      <c r="AN530">
        <f>INT(ABS(FO_Candidato[[#This Row],[LATITUDE_P2]]))</f>
        <v>2</v>
      </c>
      <c r="AO530">
        <f>INT((ABS(FO_Candidato[[#This Row],[LATITUDE_P2]])-INT(ABS(FO_Candidato[[#This Row],[LATITUDE_P2]])))*60)</f>
        <v>17</v>
      </c>
      <c r="AP530" s="73">
        <f t="shared" si="16"/>
        <v>9.08</v>
      </c>
      <c r="AQ530" t="str">
        <f>SUBSTITUTE(TEXT(FO_Candidato[[#This Row],[LATITUDE_P5]],"0,00"),",",".")</f>
        <v>9.08</v>
      </c>
      <c r="AR530" t="str">
        <f>FO_Candidato[[#This Row],[LATITUDE_P3]]&amp;"°"&amp;FO_Candidato[[#This Row],[LATITUDE_P4]]&amp;"'"&amp;FO_Candidato[[#This Row],[LATITUDE - P6]]&amp;"""S"</f>
        <v>2°17'9.08"S</v>
      </c>
      <c r="AS530">
        <f>VALUE(TRIM(FO_Candidato[[#This Row],[longitude]]))</f>
        <v>-47106353</v>
      </c>
      <c r="AT530">
        <f>FO_Candidato[[#This Row],[LONGITUDE_P1]]/1000000</f>
        <v>-47.106352999999999</v>
      </c>
      <c r="AU530">
        <f>INT(ABS(FO_Candidato[[#This Row],[LONGITUDE_P2]]))</f>
        <v>47</v>
      </c>
      <c r="AV530">
        <f>INT((ABS(FO_Candidato[[#This Row],[LONGITUDE_P2]])-INT(ABS(FO_Candidato[[#This Row],[LONGITUDE_P2]])))*60)</f>
        <v>6</v>
      </c>
      <c r="AW530" s="73">
        <f t="shared" si="17"/>
        <v>22.87</v>
      </c>
      <c r="AX530" t="str">
        <f>SUBSTITUTE(TEXT(FO_Candidato[[#This Row],[LONGITUDE_P5]],"0,00"),",",".")</f>
        <v>22.87</v>
      </c>
      <c r="AY530" t="str">
        <f>FO_Candidato[[#This Row],[LONGITUDE_P3]]&amp;"°"&amp;FO_Candidato[[#This Row],[LONGITUDE_P4]]&amp;"'"&amp;FO_Candidato[[#This Row],[LONGITUDE - P6]]&amp;"""S"</f>
        <v>47°6'22.87"S</v>
      </c>
    </row>
    <row r="531" spans="1:51" x14ac:dyDescent="0.3">
      <c r="A531" t="s">
        <v>27037</v>
      </c>
      <c r="B531" t="s">
        <v>23809</v>
      </c>
      <c r="C531" t="s">
        <v>127</v>
      </c>
      <c r="D531" t="s">
        <v>1354</v>
      </c>
      <c r="E531" t="s">
        <v>1354</v>
      </c>
      <c r="F531" t="s">
        <v>1355</v>
      </c>
      <c r="G531" t="s">
        <v>23880</v>
      </c>
      <c r="I531" t="s">
        <v>23832</v>
      </c>
      <c r="J531" t="s">
        <v>23814</v>
      </c>
      <c r="K531" t="s">
        <v>23943</v>
      </c>
      <c r="M531" t="s">
        <v>23816</v>
      </c>
      <c r="N531" t="s">
        <v>27038</v>
      </c>
      <c r="P531" t="s">
        <v>27039</v>
      </c>
      <c r="U531" t="s">
        <v>23823</v>
      </c>
      <c r="V531">
        <v>40</v>
      </c>
      <c r="W531">
        <v>-1034495</v>
      </c>
      <c r="X531">
        <v>-4018208</v>
      </c>
      <c r="Y531">
        <v>618</v>
      </c>
      <c r="AA531" t="s">
        <v>213</v>
      </c>
      <c r="AB531" t="s">
        <v>23825</v>
      </c>
      <c r="AC531">
        <v>3700</v>
      </c>
      <c r="AD531" t="s">
        <v>23823</v>
      </c>
      <c r="AE531" t="s">
        <v>23823</v>
      </c>
      <c r="AF531" t="s">
        <v>1354</v>
      </c>
      <c r="AG531" t="s">
        <v>1355</v>
      </c>
      <c r="AH531" t="s">
        <v>27040</v>
      </c>
      <c r="AI531" t="s">
        <v>24034</v>
      </c>
      <c r="AJ531" t="s">
        <v>27041</v>
      </c>
      <c r="AL531">
        <f>VALUE(TRIM(FO_Candidato[[#This Row],[1.21 Latitude]]))</f>
        <v>-1034495</v>
      </c>
      <c r="AM531">
        <f>FO_Candidato[[#This Row],[LATITUDE_P1]]/1000000</f>
        <v>-1.0344949999999999</v>
      </c>
      <c r="AN531">
        <f>INT(ABS(FO_Candidato[[#This Row],[LATITUDE_P2]]))</f>
        <v>1</v>
      </c>
      <c r="AO531">
        <f>INT((ABS(FO_Candidato[[#This Row],[LATITUDE_P2]])-INT(ABS(FO_Candidato[[#This Row],[LATITUDE_P2]])))*60)</f>
        <v>2</v>
      </c>
      <c r="AP531" s="73">
        <f t="shared" si="16"/>
        <v>4.18</v>
      </c>
      <c r="AQ531" t="str">
        <f>SUBSTITUTE(TEXT(FO_Candidato[[#This Row],[LATITUDE_P5]],"0,00"),",",".")</f>
        <v>4.18</v>
      </c>
      <c r="AR531" t="str">
        <f>FO_Candidato[[#This Row],[LATITUDE_P3]]&amp;"°"&amp;FO_Candidato[[#This Row],[LATITUDE_P4]]&amp;"'"&amp;FO_Candidato[[#This Row],[LATITUDE - P6]]&amp;"""S"</f>
        <v>1°2'4.18"S</v>
      </c>
      <c r="AS531">
        <f>VALUE(TRIM(FO_Candidato[[#This Row],[longitude]]))</f>
        <v>-4018208</v>
      </c>
      <c r="AT531">
        <f>FO_Candidato[[#This Row],[LONGITUDE_P1]]/1000000</f>
        <v>-4.0182079999999996</v>
      </c>
      <c r="AU531">
        <f>INT(ABS(FO_Candidato[[#This Row],[LONGITUDE_P2]]))</f>
        <v>4</v>
      </c>
      <c r="AV531">
        <f>INT((ABS(FO_Candidato[[#This Row],[LONGITUDE_P2]])-INT(ABS(FO_Candidato[[#This Row],[LONGITUDE_P2]])))*60)</f>
        <v>1</v>
      </c>
      <c r="AW531" s="73">
        <f t="shared" si="17"/>
        <v>5.55</v>
      </c>
      <c r="AX531" t="str">
        <f>SUBSTITUTE(TEXT(FO_Candidato[[#This Row],[LONGITUDE_P5]],"0,00"),",",".")</f>
        <v>5.55</v>
      </c>
      <c r="AY531" t="str">
        <f>FO_Candidato[[#This Row],[LONGITUDE_P3]]&amp;"°"&amp;FO_Candidato[[#This Row],[LONGITUDE_P4]]&amp;"'"&amp;FO_Candidato[[#This Row],[LONGITUDE - P6]]&amp;"""S"</f>
        <v>4°1'5.55"S</v>
      </c>
    </row>
    <row r="532" spans="1:51" x14ac:dyDescent="0.3">
      <c r="A532" t="s">
        <v>27042</v>
      </c>
      <c r="B532" t="s">
        <v>23809</v>
      </c>
      <c r="C532" t="s">
        <v>371</v>
      </c>
      <c r="D532" t="s">
        <v>4033</v>
      </c>
      <c r="E532" t="s">
        <v>4033</v>
      </c>
      <c r="F532" t="s">
        <v>4034</v>
      </c>
      <c r="G532" t="s">
        <v>23953</v>
      </c>
      <c r="I532" t="s">
        <v>23832</v>
      </c>
      <c r="J532" t="s">
        <v>23814</v>
      </c>
      <c r="K532" t="s">
        <v>27043</v>
      </c>
      <c r="L532" t="s">
        <v>148</v>
      </c>
      <c r="M532" t="s">
        <v>23816</v>
      </c>
      <c r="N532" t="s">
        <v>27044</v>
      </c>
      <c r="O532" t="s">
        <v>27045</v>
      </c>
      <c r="P532" t="s">
        <v>27046</v>
      </c>
      <c r="Q532" t="s">
        <v>148</v>
      </c>
      <c r="R532" t="s">
        <v>148</v>
      </c>
      <c r="S532" t="s">
        <v>148</v>
      </c>
      <c r="T532" t="s">
        <v>27047</v>
      </c>
      <c r="U532" t="s">
        <v>23823</v>
      </c>
      <c r="V532">
        <v>40</v>
      </c>
      <c r="W532">
        <v>-24715533</v>
      </c>
      <c r="X532">
        <v>-53735594</v>
      </c>
      <c r="Y532">
        <v>557</v>
      </c>
      <c r="Z532" t="s">
        <v>24096</v>
      </c>
      <c r="AB532" t="s">
        <v>23825</v>
      </c>
      <c r="AC532">
        <v>2000</v>
      </c>
      <c r="AD532" t="s">
        <v>23823</v>
      </c>
      <c r="AE532" t="s">
        <v>1532</v>
      </c>
      <c r="AF532" t="s">
        <v>27048</v>
      </c>
      <c r="AG532" t="s">
        <v>27048</v>
      </c>
      <c r="AH532" t="s">
        <v>27045</v>
      </c>
      <c r="AI532" t="s">
        <v>23827</v>
      </c>
      <c r="AJ532" t="s">
        <v>27049</v>
      </c>
      <c r="AL532">
        <f>VALUE(TRIM(FO_Candidato[[#This Row],[1.21 Latitude]]))</f>
        <v>-24715533</v>
      </c>
      <c r="AM532">
        <f>FO_Candidato[[#This Row],[LATITUDE_P1]]/1000000</f>
        <v>-24.715533000000001</v>
      </c>
      <c r="AN532">
        <f>INT(ABS(FO_Candidato[[#This Row],[LATITUDE_P2]]))</f>
        <v>24</v>
      </c>
      <c r="AO532">
        <f>INT((ABS(FO_Candidato[[#This Row],[LATITUDE_P2]])-INT(ABS(FO_Candidato[[#This Row],[LATITUDE_P2]])))*60)</f>
        <v>42</v>
      </c>
      <c r="AP532" s="73">
        <f t="shared" si="16"/>
        <v>55.92</v>
      </c>
      <c r="AQ532" t="str">
        <f>SUBSTITUTE(TEXT(FO_Candidato[[#This Row],[LATITUDE_P5]],"0,00"),",",".")</f>
        <v>55.92</v>
      </c>
      <c r="AR532" t="str">
        <f>FO_Candidato[[#This Row],[LATITUDE_P3]]&amp;"°"&amp;FO_Candidato[[#This Row],[LATITUDE_P4]]&amp;"'"&amp;FO_Candidato[[#This Row],[LATITUDE - P6]]&amp;"""S"</f>
        <v>24°42'55.92"S</v>
      </c>
      <c r="AS532">
        <f>VALUE(TRIM(FO_Candidato[[#This Row],[longitude]]))</f>
        <v>-53735594</v>
      </c>
      <c r="AT532">
        <f>FO_Candidato[[#This Row],[LONGITUDE_P1]]/1000000</f>
        <v>-53.735593999999999</v>
      </c>
      <c r="AU532">
        <f>INT(ABS(FO_Candidato[[#This Row],[LONGITUDE_P2]]))</f>
        <v>53</v>
      </c>
      <c r="AV532">
        <f>INT((ABS(FO_Candidato[[#This Row],[LONGITUDE_P2]])-INT(ABS(FO_Candidato[[#This Row],[LONGITUDE_P2]])))*60)</f>
        <v>44</v>
      </c>
      <c r="AW532" s="73">
        <f t="shared" si="17"/>
        <v>8.14</v>
      </c>
      <c r="AX532" t="str">
        <f>SUBSTITUTE(TEXT(FO_Candidato[[#This Row],[LONGITUDE_P5]],"0,00"),",",".")</f>
        <v>8.14</v>
      </c>
      <c r="AY532" t="str">
        <f>FO_Candidato[[#This Row],[LONGITUDE_P3]]&amp;"°"&amp;FO_Candidato[[#This Row],[LONGITUDE_P4]]&amp;"'"&amp;FO_Candidato[[#This Row],[LONGITUDE - P6]]&amp;"""S"</f>
        <v>53°44'8.14"S</v>
      </c>
    </row>
    <row r="533" spans="1:51" x14ac:dyDescent="0.3">
      <c r="A533" t="s">
        <v>27050</v>
      </c>
      <c r="B533" t="s">
        <v>23809</v>
      </c>
      <c r="C533" t="s">
        <v>127</v>
      </c>
      <c r="D533" t="s">
        <v>21089</v>
      </c>
      <c r="E533" t="s">
        <v>21089</v>
      </c>
      <c r="F533" t="s">
        <v>21091</v>
      </c>
      <c r="G533" t="s">
        <v>23880</v>
      </c>
      <c r="I533" t="s">
        <v>23832</v>
      </c>
      <c r="J533" t="s">
        <v>23814</v>
      </c>
      <c r="K533" t="s">
        <v>24029</v>
      </c>
      <c r="M533" t="s">
        <v>23816</v>
      </c>
      <c r="N533" t="s">
        <v>27051</v>
      </c>
      <c r="P533" t="s">
        <v>27052</v>
      </c>
      <c r="U533" t="s">
        <v>23823</v>
      </c>
      <c r="V533">
        <v>40</v>
      </c>
      <c r="W533">
        <v>-13633175</v>
      </c>
      <c r="X533">
        <v>-38990575</v>
      </c>
      <c r="Y533">
        <v>16</v>
      </c>
      <c r="AA533" t="s">
        <v>124</v>
      </c>
      <c r="AB533" t="s">
        <v>23825</v>
      </c>
      <c r="AC533">
        <v>3500</v>
      </c>
      <c r="AD533" t="s">
        <v>23823</v>
      </c>
      <c r="AE533" t="s">
        <v>23823</v>
      </c>
      <c r="AF533" t="s">
        <v>21089</v>
      </c>
      <c r="AG533" t="s">
        <v>21091</v>
      </c>
      <c r="AH533" t="s">
        <v>27053</v>
      </c>
      <c r="AI533" t="s">
        <v>24034</v>
      </c>
      <c r="AJ533" t="s">
        <v>27054</v>
      </c>
      <c r="AL533">
        <f>VALUE(TRIM(FO_Candidato[[#This Row],[1.21 Latitude]]))</f>
        <v>-13633175</v>
      </c>
      <c r="AM533">
        <f>FO_Candidato[[#This Row],[LATITUDE_P1]]/1000000</f>
        <v>-13.633175</v>
      </c>
      <c r="AN533">
        <f>INT(ABS(FO_Candidato[[#This Row],[LATITUDE_P2]]))</f>
        <v>13</v>
      </c>
      <c r="AO533">
        <f>INT((ABS(FO_Candidato[[#This Row],[LATITUDE_P2]])-INT(ABS(FO_Candidato[[#This Row],[LATITUDE_P2]])))*60)</f>
        <v>37</v>
      </c>
      <c r="AP533" s="73">
        <f t="shared" si="16"/>
        <v>59.43</v>
      </c>
      <c r="AQ533" t="str">
        <f>SUBSTITUTE(TEXT(FO_Candidato[[#This Row],[LATITUDE_P5]],"0,00"),",",".")</f>
        <v>59.43</v>
      </c>
      <c r="AR533" t="str">
        <f>FO_Candidato[[#This Row],[LATITUDE_P3]]&amp;"°"&amp;FO_Candidato[[#This Row],[LATITUDE_P4]]&amp;"'"&amp;FO_Candidato[[#This Row],[LATITUDE - P6]]&amp;"""S"</f>
        <v>13°37'59.43"S</v>
      </c>
      <c r="AS533">
        <f>VALUE(TRIM(FO_Candidato[[#This Row],[longitude]]))</f>
        <v>-38990575</v>
      </c>
      <c r="AT533">
        <f>FO_Candidato[[#This Row],[LONGITUDE_P1]]/1000000</f>
        <v>-38.990575</v>
      </c>
      <c r="AU533">
        <f>INT(ABS(FO_Candidato[[#This Row],[LONGITUDE_P2]]))</f>
        <v>38</v>
      </c>
      <c r="AV533">
        <f>INT((ABS(FO_Candidato[[#This Row],[LONGITUDE_P2]])-INT(ABS(FO_Candidato[[#This Row],[LONGITUDE_P2]])))*60)</f>
        <v>59</v>
      </c>
      <c r="AW533" s="73">
        <f t="shared" si="17"/>
        <v>26.07</v>
      </c>
      <c r="AX533" t="str">
        <f>SUBSTITUTE(TEXT(FO_Candidato[[#This Row],[LONGITUDE_P5]],"0,00"),",",".")</f>
        <v>26.07</v>
      </c>
      <c r="AY533" t="str">
        <f>FO_Candidato[[#This Row],[LONGITUDE_P3]]&amp;"°"&amp;FO_Candidato[[#This Row],[LONGITUDE_P4]]&amp;"'"&amp;FO_Candidato[[#This Row],[LONGITUDE - P6]]&amp;"""S"</f>
        <v>38°59'26.07"S</v>
      </c>
    </row>
    <row r="534" spans="1:51" x14ac:dyDescent="0.3">
      <c r="A534" t="s">
        <v>27055</v>
      </c>
      <c r="B534" t="s">
        <v>23809</v>
      </c>
      <c r="C534" t="s">
        <v>308</v>
      </c>
      <c r="D534" t="s">
        <v>1792</v>
      </c>
      <c r="E534" t="s">
        <v>1792</v>
      </c>
      <c r="F534" t="s">
        <v>1793</v>
      </c>
      <c r="G534" t="s">
        <v>23880</v>
      </c>
      <c r="I534" t="s">
        <v>23832</v>
      </c>
      <c r="J534" t="s">
        <v>23814</v>
      </c>
      <c r="K534" t="s">
        <v>27056</v>
      </c>
      <c r="M534" t="s">
        <v>23816</v>
      </c>
      <c r="N534" t="s">
        <v>27057</v>
      </c>
      <c r="O534" t="s">
        <v>27058</v>
      </c>
      <c r="P534" t="s">
        <v>27059</v>
      </c>
      <c r="Q534" t="s">
        <v>27060</v>
      </c>
      <c r="U534" t="s">
        <v>23823</v>
      </c>
      <c r="V534">
        <v>30</v>
      </c>
      <c r="W534">
        <v>-10804017</v>
      </c>
      <c r="X534">
        <v>-44091381</v>
      </c>
      <c r="Y534">
        <v>475</v>
      </c>
      <c r="AA534" t="s">
        <v>124</v>
      </c>
      <c r="AB534" t="s">
        <v>23825</v>
      </c>
      <c r="AC534">
        <v>1500</v>
      </c>
      <c r="AD534" t="s">
        <v>23823</v>
      </c>
      <c r="AE534" t="s">
        <v>1532</v>
      </c>
      <c r="AF534" t="s">
        <v>1793</v>
      </c>
      <c r="AG534" t="s">
        <v>1793</v>
      </c>
      <c r="AH534" t="s">
        <v>27058</v>
      </c>
      <c r="AI534" t="s">
        <v>24034</v>
      </c>
      <c r="AJ534" t="s">
        <v>27061</v>
      </c>
      <c r="AL534">
        <f>VALUE(TRIM(FO_Candidato[[#This Row],[1.21 Latitude]]))</f>
        <v>-10804017</v>
      </c>
      <c r="AM534">
        <f>FO_Candidato[[#This Row],[LATITUDE_P1]]/1000000</f>
        <v>-10.804017</v>
      </c>
      <c r="AN534">
        <f>INT(ABS(FO_Candidato[[#This Row],[LATITUDE_P2]]))</f>
        <v>10</v>
      </c>
      <c r="AO534">
        <f>INT((ABS(FO_Candidato[[#This Row],[LATITUDE_P2]])-INT(ABS(FO_Candidato[[#This Row],[LATITUDE_P2]])))*60)</f>
        <v>48</v>
      </c>
      <c r="AP534" s="73">
        <f t="shared" si="16"/>
        <v>14.46</v>
      </c>
      <c r="AQ534" t="str">
        <f>SUBSTITUTE(TEXT(FO_Candidato[[#This Row],[LATITUDE_P5]],"0,00"),",",".")</f>
        <v>14.46</v>
      </c>
      <c r="AR534" t="str">
        <f>FO_Candidato[[#This Row],[LATITUDE_P3]]&amp;"°"&amp;FO_Candidato[[#This Row],[LATITUDE_P4]]&amp;"'"&amp;FO_Candidato[[#This Row],[LATITUDE - P6]]&amp;"""S"</f>
        <v>10°48'14.46"S</v>
      </c>
      <c r="AS534">
        <f>VALUE(TRIM(FO_Candidato[[#This Row],[longitude]]))</f>
        <v>-44091381</v>
      </c>
      <c r="AT534">
        <f>FO_Candidato[[#This Row],[LONGITUDE_P1]]/1000000</f>
        <v>-44.091380999999998</v>
      </c>
      <c r="AU534">
        <f>INT(ABS(FO_Candidato[[#This Row],[LONGITUDE_P2]]))</f>
        <v>44</v>
      </c>
      <c r="AV534">
        <f>INT((ABS(FO_Candidato[[#This Row],[LONGITUDE_P2]])-INT(ABS(FO_Candidato[[#This Row],[LONGITUDE_P2]])))*60)</f>
        <v>5</v>
      </c>
      <c r="AW534" s="73">
        <f t="shared" si="17"/>
        <v>28.97</v>
      </c>
      <c r="AX534" t="str">
        <f>SUBSTITUTE(TEXT(FO_Candidato[[#This Row],[LONGITUDE_P5]],"0,00"),",",".")</f>
        <v>28.97</v>
      </c>
      <c r="AY534" t="str">
        <f>FO_Candidato[[#This Row],[LONGITUDE_P3]]&amp;"°"&amp;FO_Candidato[[#This Row],[LONGITUDE_P4]]&amp;"'"&amp;FO_Candidato[[#This Row],[LONGITUDE - P6]]&amp;"""S"</f>
        <v>44°5'28.97"S</v>
      </c>
    </row>
    <row r="535" spans="1:51" x14ac:dyDescent="0.3">
      <c r="A535" t="s">
        <v>27062</v>
      </c>
      <c r="B535" t="s">
        <v>23809</v>
      </c>
      <c r="C535" t="s">
        <v>127</v>
      </c>
      <c r="D535" t="s">
        <v>1818</v>
      </c>
      <c r="E535" t="s">
        <v>1818</v>
      </c>
      <c r="F535" t="s">
        <v>1819</v>
      </c>
      <c r="G535" t="s">
        <v>27063</v>
      </c>
      <c r="I535" t="s">
        <v>23832</v>
      </c>
      <c r="J535" t="s">
        <v>23814</v>
      </c>
      <c r="K535" t="s">
        <v>23943</v>
      </c>
      <c r="L535" t="s">
        <v>148</v>
      </c>
      <c r="M535" t="s">
        <v>23816</v>
      </c>
      <c r="N535" t="s">
        <v>27064</v>
      </c>
      <c r="O535" t="s">
        <v>27065</v>
      </c>
      <c r="P535" t="s">
        <v>27066</v>
      </c>
      <c r="Q535" t="s">
        <v>148</v>
      </c>
      <c r="R535" t="s">
        <v>148</v>
      </c>
      <c r="S535" t="s">
        <v>148</v>
      </c>
      <c r="T535" t="s">
        <v>148</v>
      </c>
      <c r="U535" t="s">
        <v>23823</v>
      </c>
      <c r="V535">
        <v>50</v>
      </c>
      <c r="W535">
        <v>-861958</v>
      </c>
      <c r="X535">
        <v>-39082439</v>
      </c>
      <c r="Y535">
        <v>346</v>
      </c>
      <c r="Z535" t="s">
        <v>12336</v>
      </c>
      <c r="AA535" t="s">
        <v>107</v>
      </c>
      <c r="AB535" t="s">
        <v>23825</v>
      </c>
      <c r="AC535">
        <v>2000</v>
      </c>
      <c r="AD535" t="s">
        <v>23823</v>
      </c>
      <c r="AE535" t="s">
        <v>24004</v>
      </c>
      <c r="AF535" t="s">
        <v>1818</v>
      </c>
      <c r="AG535" t="s">
        <v>1819</v>
      </c>
      <c r="AH535" t="s">
        <v>27067</v>
      </c>
      <c r="AI535" t="s">
        <v>23864</v>
      </c>
      <c r="AJ535" t="s">
        <v>27068</v>
      </c>
      <c r="AK535">
        <v>56440000</v>
      </c>
      <c r="AL535">
        <f>VALUE(TRIM(FO_Candidato[[#This Row],[1.21 Latitude]]))</f>
        <v>-861958</v>
      </c>
      <c r="AM535">
        <f>FO_Candidato[[#This Row],[LATITUDE_P1]]/1000000</f>
        <v>-0.861958</v>
      </c>
      <c r="AN535">
        <f>INT(ABS(FO_Candidato[[#This Row],[LATITUDE_P2]]))</f>
        <v>0</v>
      </c>
      <c r="AO535">
        <f>INT((ABS(FO_Candidato[[#This Row],[LATITUDE_P2]])-INT(ABS(FO_Candidato[[#This Row],[LATITUDE_P2]])))*60)</f>
        <v>51</v>
      </c>
      <c r="AP535" s="73">
        <f t="shared" si="16"/>
        <v>43.05</v>
      </c>
      <c r="AQ535" t="str">
        <f>SUBSTITUTE(TEXT(FO_Candidato[[#This Row],[LATITUDE_P5]],"0,00"),",",".")</f>
        <v>43.05</v>
      </c>
      <c r="AR535" t="str">
        <f>FO_Candidato[[#This Row],[LATITUDE_P3]]&amp;"°"&amp;FO_Candidato[[#This Row],[LATITUDE_P4]]&amp;"'"&amp;FO_Candidato[[#This Row],[LATITUDE - P6]]&amp;"""S"</f>
        <v>0°51'43.05"S</v>
      </c>
      <c r="AS535">
        <f>VALUE(TRIM(FO_Candidato[[#This Row],[longitude]]))</f>
        <v>-39082439</v>
      </c>
      <c r="AT535">
        <f>FO_Candidato[[#This Row],[LONGITUDE_P1]]/1000000</f>
        <v>-39.082439000000001</v>
      </c>
      <c r="AU535">
        <f>INT(ABS(FO_Candidato[[#This Row],[LONGITUDE_P2]]))</f>
        <v>39</v>
      </c>
      <c r="AV535">
        <f>INT((ABS(FO_Candidato[[#This Row],[LONGITUDE_P2]])-INT(ABS(FO_Candidato[[#This Row],[LONGITUDE_P2]])))*60)</f>
        <v>4</v>
      </c>
      <c r="AW535" s="73">
        <f t="shared" si="17"/>
        <v>56.78</v>
      </c>
      <c r="AX535" t="str">
        <f>SUBSTITUTE(TEXT(FO_Candidato[[#This Row],[LONGITUDE_P5]],"0,00"),",",".")</f>
        <v>56.78</v>
      </c>
      <c r="AY535" t="str">
        <f>FO_Candidato[[#This Row],[LONGITUDE_P3]]&amp;"°"&amp;FO_Candidato[[#This Row],[LONGITUDE_P4]]&amp;"'"&amp;FO_Candidato[[#This Row],[LONGITUDE - P6]]&amp;"""S"</f>
        <v>39°4'56.78"S</v>
      </c>
    </row>
    <row r="536" spans="1:51" x14ac:dyDescent="0.3">
      <c r="A536" t="s">
        <v>27069</v>
      </c>
      <c r="B536" t="s">
        <v>23809</v>
      </c>
      <c r="C536" t="s">
        <v>371</v>
      </c>
      <c r="D536" t="s">
        <v>7837</v>
      </c>
      <c r="E536" t="s">
        <v>7837</v>
      </c>
      <c r="F536" t="s">
        <v>7838</v>
      </c>
      <c r="G536" t="s">
        <v>23812</v>
      </c>
      <c r="I536" t="s">
        <v>23832</v>
      </c>
      <c r="J536" t="s">
        <v>23814</v>
      </c>
      <c r="K536" t="s">
        <v>27070</v>
      </c>
      <c r="L536" t="s">
        <v>148</v>
      </c>
      <c r="M536" t="s">
        <v>23816</v>
      </c>
      <c r="N536" t="s">
        <v>27071</v>
      </c>
      <c r="O536" t="s">
        <v>27072</v>
      </c>
      <c r="P536" t="s">
        <v>27073</v>
      </c>
      <c r="Q536" t="s">
        <v>148</v>
      </c>
      <c r="R536" t="s">
        <v>148</v>
      </c>
      <c r="S536" t="s">
        <v>148</v>
      </c>
      <c r="T536" t="s">
        <v>148</v>
      </c>
      <c r="U536" t="s">
        <v>23823</v>
      </c>
      <c r="V536">
        <v>30</v>
      </c>
      <c r="W536">
        <v>-9786033</v>
      </c>
      <c r="X536">
        <v>-4398755</v>
      </c>
      <c r="Y536">
        <v>480</v>
      </c>
      <c r="Z536" t="s">
        <v>12336</v>
      </c>
      <c r="AA536" t="s">
        <v>124</v>
      </c>
      <c r="AB536" t="s">
        <v>23825</v>
      </c>
      <c r="AC536">
        <v>2200</v>
      </c>
      <c r="AD536" t="s">
        <v>23823</v>
      </c>
      <c r="AE536" t="s">
        <v>24004</v>
      </c>
      <c r="AF536" t="s">
        <v>7837</v>
      </c>
      <c r="AG536" t="s">
        <v>7838</v>
      </c>
      <c r="AH536" t="s">
        <v>27074</v>
      </c>
      <c r="AI536" t="s">
        <v>26846</v>
      </c>
      <c r="AJ536" t="s">
        <v>7040</v>
      </c>
      <c r="AK536">
        <v>64968000</v>
      </c>
      <c r="AL536">
        <f>VALUE(TRIM(FO_Candidato[[#This Row],[1.21 Latitude]]))</f>
        <v>-9786033</v>
      </c>
      <c r="AM536">
        <f>FO_Candidato[[#This Row],[LATITUDE_P1]]/1000000</f>
        <v>-9.7860329999999998</v>
      </c>
      <c r="AN536">
        <f>INT(ABS(FO_Candidato[[#This Row],[LATITUDE_P2]]))</f>
        <v>9</v>
      </c>
      <c r="AO536">
        <f>INT((ABS(FO_Candidato[[#This Row],[LATITUDE_P2]])-INT(ABS(FO_Candidato[[#This Row],[LATITUDE_P2]])))*60)</f>
        <v>47</v>
      </c>
      <c r="AP536" s="73">
        <f t="shared" si="16"/>
        <v>9.7200000000000006</v>
      </c>
      <c r="AQ536" t="str">
        <f>SUBSTITUTE(TEXT(FO_Candidato[[#This Row],[LATITUDE_P5]],"0,00"),",",".")</f>
        <v>9.72</v>
      </c>
      <c r="AR536" t="str">
        <f>FO_Candidato[[#This Row],[LATITUDE_P3]]&amp;"°"&amp;FO_Candidato[[#This Row],[LATITUDE_P4]]&amp;"'"&amp;FO_Candidato[[#This Row],[LATITUDE - P6]]&amp;"""S"</f>
        <v>9°47'9.72"S</v>
      </c>
      <c r="AS536">
        <f>VALUE(TRIM(FO_Candidato[[#This Row],[longitude]]))</f>
        <v>-4398755</v>
      </c>
      <c r="AT536">
        <f>FO_Candidato[[#This Row],[LONGITUDE_P1]]/1000000</f>
        <v>-4.3987550000000004</v>
      </c>
      <c r="AU536">
        <f>INT(ABS(FO_Candidato[[#This Row],[LONGITUDE_P2]]))</f>
        <v>4</v>
      </c>
      <c r="AV536">
        <f>INT((ABS(FO_Candidato[[#This Row],[LONGITUDE_P2]])-INT(ABS(FO_Candidato[[#This Row],[LONGITUDE_P2]])))*60)</f>
        <v>23</v>
      </c>
      <c r="AW536" s="73">
        <f t="shared" si="17"/>
        <v>55.52</v>
      </c>
      <c r="AX536" t="str">
        <f>SUBSTITUTE(TEXT(FO_Candidato[[#This Row],[LONGITUDE_P5]],"0,00"),",",".")</f>
        <v>55.52</v>
      </c>
      <c r="AY536" t="str">
        <f>FO_Candidato[[#This Row],[LONGITUDE_P3]]&amp;"°"&amp;FO_Candidato[[#This Row],[LONGITUDE_P4]]&amp;"'"&amp;FO_Candidato[[#This Row],[LONGITUDE - P6]]&amp;"""S"</f>
        <v>4°23'55.52"S</v>
      </c>
    </row>
    <row r="537" spans="1:51" x14ac:dyDescent="0.3">
      <c r="A537" t="s">
        <v>27075</v>
      </c>
      <c r="B537" t="s">
        <v>23809</v>
      </c>
      <c r="C537" t="s">
        <v>127</v>
      </c>
      <c r="D537" t="s">
        <v>2862</v>
      </c>
      <c r="E537" t="s">
        <v>2862</v>
      </c>
      <c r="F537" t="s">
        <v>2863</v>
      </c>
      <c r="G537" t="s">
        <v>27063</v>
      </c>
      <c r="I537" t="s">
        <v>23832</v>
      </c>
      <c r="J537" t="s">
        <v>23814</v>
      </c>
      <c r="K537" t="s">
        <v>23943</v>
      </c>
      <c r="L537" t="s">
        <v>148</v>
      </c>
      <c r="M537" t="s">
        <v>23816</v>
      </c>
      <c r="N537" t="s">
        <v>27076</v>
      </c>
      <c r="O537" t="s">
        <v>27077</v>
      </c>
      <c r="P537" t="s">
        <v>27078</v>
      </c>
      <c r="Q537" t="s">
        <v>27079</v>
      </c>
      <c r="R537" t="s">
        <v>148</v>
      </c>
      <c r="S537" t="s">
        <v>148</v>
      </c>
      <c r="T537" t="s">
        <v>148</v>
      </c>
      <c r="U537" t="s">
        <v>23823</v>
      </c>
      <c r="V537">
        <v>50</v>
      </c>
      <c r="W537">
        <v>-7928692</v>
      </c>
      <c r="X537">
        <v>-3997925</v>
      </c>
      <c r="Y537">
        <v>456</v>
      </c>
      <c r="Z537" t="s">
        <v>12336</v>
      </c>
      <c r="AA537" t="s">
        <v>107</v>
      </c>
      <c r="AB537" t="s">
        <v>23825</v>
      </c>
      <c r="AC537">
        <v>1800</v>
      </c>
      <c r="AD537" t="s">
        <v>23823</v>
      </c>
      <c r="AE537" t="s">
        <v>24004</v>
      </c>
      <c r="AF537" t="s">
        <v>2862</v>
      </c>
      <c r="AG537" t="s">
        <v>2863</v>
      </c>
      <c r="AH537" t="s">
        <v>27080</v>
      </c>
      <c r="AI537" t="s">
        <v>23864</v>
      </c>
      <c r="AJ537" t="s">
        <v>27081</v>
      </c>
      <c r="AL537">
        <f>VALUE(TRIM(FO_Candidato[[#This Row],[1.21 Latitude]]))</f>
        <v>-7928692</v>
      </c>
      <c r="AM537">
        <f>FO_Candidato[[#This Row],[LATITUDE_P1]]/1000000</f>
        <v>-7.9286919999999999</v>
      </c>
      <c r="AN537">
        <f>INT(ABS(FO_Candidato[[#This Row],[LATITUDE_P2]]))</f>
        <v>7</v>
      </c>
      <c r="AO537">
        <f>INT((ABS(FO_Candidato[[#This Row],[LATITUDE_P2]])-INT(ABS(FO_Candidato[[#This Row],[LATITUDE_P2]])))*60)</f>
        <v>55</v>
      </c>
      <c r="AP537" s="73">
        <f t="shared" si="16"/>
        <v>43.29</v>
      </c>
      <c r="AQ537" t="str">
        <f>SUBSTITUTE(TEXT(FO_Candidato[[#This Row],[LATITUDE_P5]],"0,00"),",",".")</f>
        <v>43.29</v>
      </c>
      <c r="AR537" t="str">
        <f>FO_Candidato[[#This Row],[LATITUDE_P3]]&amp;"°"&amp;FO_Candidato[[#This Row],[LATITUDE_P4]]&amp;"'"&amp;FO_Candidato[[#This Row],[LATITUDE - P6]]&amp;"""S"</f>
        <v>7°55'43.29"S</v>
      </c>
      <c r="AS537">
        <f>VALUE(TRIM(FO_Candidato[[#This Row],[longitude]]))</f>
        <v>-3997925</v>
      </c>
      <c r="AT537">
        <f>FO_Candidato[[#This Row],[LONGITUDE_P1]]/1000000</f>
        <v>-3.997925</v>
      </c>
      <c r="AU537">
        <f>INT(ABS(FO_Candidato[[#This Row],[LONGITUDE_P2]]))</f>
        <v>3</v>
      </c>
      <c r="AV537">
        <f>INT((ABS(FO_Candidato[[#This Row],[LONGITUDE_P2]])-INT(ABS(FO_Candidato[[#This Row],[LONGITUDE_P2]])))*60)</f>
        <v>59</v>
      </c>
      <c r="AW537" s="73">
        <f t="shared" si="17"/>
        <v>52.53</v>
      </c>
      <c r="AX537" t="str">
        <f>SUBSTITUTE(TEXT(FO_Candidato[[#This Row],[LONGITUDE_P5]],"0,00"),",",".")</f>
        <v>52.53</v>
      </c>
      <c r="AY537" t="str">
        <f>FO_Candidato[[#This Row],[LONGITUDE_P3]]&amp;"°"&amp;FO_Candidato[[#This Row],[LONGITUDE_P4]]&amp;"'"&amp;FO_Candidato[[#This Row],[LONGITUDE - P6]]&amp;"""S"</f>
        <v>3°59'52.53"S</v>
      </c>
    </row>
    <row r="538" spans="1:51" x14ac:dyDescent="0.3">
      <c r="A538" t="s">
        <v>27082</v>
      </c>
      <c r="B538" t="s">
        <v>23809</v>
      </c>
      <c r="C538" t="s">
        <v>327</v>
      </c>
      <c r="D538" t="s">
        <v>1740</v>
      </c>
      <c r="E538" t="s">
        <v>1740</v>
      </c>
      <c r="F538" t="s">
        <v>1741</v>
      </c>
      <c r="G538" t="s">
        <v>23889</v>
      </c>
      <c r="I538" t="s">
        <v>23832</v>
      </c>
      <c r="K538" t="s">
        <v>24117</v>
      </c>
      <c r="M538" t="s">
        <v>23835</v>
      </c>
      <c r="N538" t="s">
        <v>26705</v>
      </c>
      <c r="U538" t="s">
        <v>23823</v>
      </c>
      <c r="V538">
        <v>50</v>
      </c>
      <c r="W538">
        <v>-22303566</v>
      </c>
      <c r="X538">
        <v>-51254231</v>
      </c>
      <c r="Y538">
        <v>484</v>
      </c>
      <c r="Z538" t="s">
        <v>27083</v>
      </c>
      <c r="AB538" t="s">
        <v>23825</v>
      </c>
      <c r="AD538" t="s">
        <v>1491</v>
      </c>
      <c r="AH538" t="s">
        <v>27084</v>
      </c>
      <c r="AI538" t="s">
        <v>23852</v>
      </c>
      <c r="AJ538" t="s">
        <v>27085</v>
      </c>
      <c r="AK538">
        <v>19570000</v>
      </c>
      <c r="AL538">
        <f>VALUE(TRIM(FO_Candidato[[#This Row],[1.21 Latitude]]))</f>
        <v>-22303566</v>
      </c>
      <c r="AM538">
        <f>FO_Candidato[[#This Row],[LATITUDE_P1]]/1000000</f>
        <v>-22.303566</v>
      </c>
      <c r="AN538">
        <f>INT(ABS(FO_Candidato[[#This Row],[LATITUDE_P2]]))</f>
        <v>22</v>
      </c>
      <c r="AO538">
        <f>INT((ABS(FO_Candidato[[#This Row],[LATITUDE_P2]])-INT(ABS(FO_Candidato[[#This Row],[LATITUDE_P2]])))*60)</f>
        <v>18</v>
      </c>
      <c r="AP538" s="73">
        <f t="shared" si="16"/>
        <v>12.84</v>
      </c>
      <c r="AQ538" t="str">
        <f>SUBSTITUTE(TEXT(FO_Candidato[[#This Row],[LATITUDE_P5]],"0,00"),",",".")</f>
        <v>12.84</v>
      </c>
      <c r="AR538" t="str">
        <f>FO_Candidato[[#This Row],[LATITUDE_P3]]&amp;"°"&amp;FO_Candidato[[#This Row],[LATITUDE_P4]]&amp;"'"&amp;FO_Candidato[[#This Row],[LATITUDE - P6]]&amp;"""S"</f>
        <v>22°18'12.84"S</v>
      </c>
      <c r="AS538">
        <f>VALUE(TRIM(FO_Candidato[[#This Row],[longitude]]))</f>
        <v>-51254231</v>
      </c>
      <c r="AT538">
        <f>FO_Candidato[[#This Row],[LONGITUDE_P1]]/1000000</f>
        <v>-51.254230999999997</v>
      </c>
      <c r="AU538">
        <f>INT(ABS(FO_Candidato[[#This Row],[LONGITUDE_P2]]))</f>
        <v>51</v>
      </c>
      <c r="AV538">
        <f>INT((ABS(FO_Candidato[[#This Row],[LONGITUDE_P2]])-INT(ABS(FO_Candidato[[#This Row],[LONGITUDE_P2]])))*60)</f>
        <v>15</v>
      </c>
      <c r="AW538" s="73">
        <f t="shared" si="17"/>
        <v>15.23</v>
      </c>
      <c r="AX538" t="str">
        <f>SUBSTITUTE(TEXT(FO_Candidato[[#This Row],[LONGITUDE_P5]],"0,00"),",",".")</f>
        <v>15.23</v>
      </c>
      <c r="AY538" t="str">
        <f>FO_Candidato[[#This Row],[LONGITUDE_P3]]&amp;"°"&amp;FO_Candidato[[#This Row],[LONGITUDE_P4]]&amp;"'"&amp;FO_Candidato[[#This Row],[LONGITUDE - P6]]&amp;"""S"</f>
        <v>51°15'15.23"S</v>
      </c>
    </row>
    <row r="539" spans="1:51" x14ac:dyDescent="0.3">
      <c r="A539" t="s">
        <v>27086</v>
      </c>
      <c r="B539" t="s">
        <v>23809</v>
      </c>
      <c r="C539" t="s">
        <v>127</v>
      </c>
      <c r="D539" t="s">
        <v>7445</v>
      </c>
      <c r="E539" t="s">
        <v>7445</v>
      </c>
      <c r="F539" t="s">
        <v>7446</v>
      </c>
      <c r="G539" t="s">
        <v>27063</v>
      </c>
      <c r="I539" t="s">
        <v>23832</v>
      </c>
      <c r="J539" t="s">
        <v>23814</v>
      </c>
      <c r="K539" t="s">
        <v>23943</v>
      </c>
      <c r="L539" t="s">
        <v>148</v>
      </c>
      <c r="M539" t="s">
        <v>23816</v>
      </c>
      <c r="N539" t="s">
        <v>27087</v>
      </c>
      <c r="O539" t="s">
        <v>27088</v>
      </c>
      <c r="P539" t="s">
        <v>27089</v>
      </c>
      <c r="Q539" t="s">
        <v>148</v>
      </c>
      <c r="R539" t="s">
        <v>148</v>
      </c>
      <c r="S539" t="s">
        <v>148</v>
      </c>
      <c r="T539" t="s">
        <v>148</v>
      </c>
      <c r="U539" t="s">
        <v>23823</v>
      </c>
      <c r="V539">
        <v>50</v>
      </c>
      <c r="W539">
        <v>-8078044</v>
      </c>
      <c r="X539">
        <v>-43811239</v>
      </c>
      <c r="Y539">
        <v>201</v>
      </c>
      <c r="Z539" t="s">
        <v>12336</v>
      </c>
      <c r="AA539" t="s">
        <v>107</v>
      </c>
      <c r="AB539" t="s">
        <v>23825</v>
      </c>
      <c r="AC539">
        <v>2000</v>
      </c>
      <c r="AD539" t="s">
        <v>23823</v>
      </c>
      <c r="AE539" t="s">
        <v>1532</v>
      </c>
      <c r="AF539" t="s">
        <v>7445</v>
      </c>
      <c r="AG539" t="s">
        <v>27090</v>
      </c>
      <c r="AH539" t="s">
        <v>27088</v>
      </c>
      <c r="AI539" t="s">
        <v>26846</v>
      </c>
      <c r="AJ539" t="s">
        <v>27091</v>
      </c>
      <c r="AK539">
        <v>63875000</v>
      </c>
      <c r="AL539">
        <f>VALUE(TRIM(FO_Candidato[[#This Row],[1.21 Latitude]]))</f>
        <v>-8078044</v>
      </c>
      <c r="AM539">
        <f>FO_Candidato[[#This Row],[LATITUDE_P1]]/1000000</f>
        <v>-8.0780440000000002</v>
      </c>
      <c r="AN539">
        <f>INT(ABS(FO_Candidato[[#This Row],[LATITUDE_P2]]))</f>
        <v>8</v>
      </c>
      <c r="AO539">
        <f>INT((ABS(FO_Candidato[[#This Row],[LATITUDE_P2]])-INT(ABS(FO_Candidato[[#This Row],[LATITUDE_P2]])))*60)</f>
        <v>4</v>
      </c>
      <c r="AP539" s="73">
        <f t="shared" si="16"/>
        <v>40.96</v>
      </c>
      <c r="AQ539" t="str">
        <f>SUBSTITUTE(TEXT(FO_Candidato[[#This Row],[LATITUDE_P5]],"0,00"),",",".")</f>
        <v>40.96</v>
      </c>
      <c r="AR539" t="str">
        <f>FO_Candidato[[#This Row],[LATITUDE_P3]]&amp;"°"&amp;FO_Candidato[[#This Row],[LATITUDE_P4]]&amp;"'"&amp;FO_Candidato[[#This Row],[LATITUDE - P6]]&amp;"""S"</f>
        <v>8°4'40.96"S</v>
      </c>
      <c r="AS539">
        <f>VALUE(TRIM(FO_Candidato[[#This Row],[longitude]]))</f>
        <v>-43811239</v>
      </c>
      <c r="AT539">
        <f>FO_Candidato[[#This Row],[LONGITUDE_P1]]/1000000</f>
        <v>-43.811239</v>
      </c>
      <c r="AU539">
        <f>INT(ABS(FO_Candidato[[#This Row],[LONGITUDE_P2]]))</f>
        <v>43</v>
      </c>
      <c r="AV539">
        <f>INT((ABS(FO_Candidato[[#This Row],[LONGITUDE_P2]])-INT(ABS(FO_Candidato[[#This Row],[LONGITUDE_P2]])))*60)</f>
        <v>48</v>
      </c>
      <c r="AW539" s="73">
        <f t="shared" si="17"/>
        <v>40.46</v>
      </c>
      <c r="AX539" t="str">
        <f>SUBSTITUTE(TEXT(FO_Candidato[[#This Row],[LONGITUDE_P5]],"0,00"),",",".")</f>
        <v>40.46</v>
      </c>
      <c r="AY539" t="str">
        <f>FO_Candidato[[#This Row],[LONGITUDE_P3]]&amp;"°"&amp;FO_Candidato[[#This Row],[LONGITUDE_P4]]&amp;"'"&amp;FO_Candidato[[#This Row],[LONGITUDE - P6]]&amp;"""S"</f>
        <v>43°48'40.46"S</v>
      </c>
    </row>
    <row r="540" spans="1:51" x14ac:dyDescent="0.3">
      <c r="A540" t="s">
        <v>27092</v>
      </c>
      <c r="B540" t="s">
        <v>23809</v>
      </c>
      <c r="C540" t="s">
        <v>371</v>
      </c>
      <c r="D540" t="s">
        <v>20654</v>
      </c>
      <c r="E540" t="s">
        <v>20654</v>
      </c>
      <c r="F540" t="s">
        <v>20656</v>
      </c>
      <c r="G540" t="s">
        <v>24555</v>
      </c>
      <c r="I540" t="s">
        <v>23832</v>
      </c>
      <c r="J540" t="s">
        <v>23814</v>
      </c>
      <c r="K540" t="s">
        <v>23943</v>
      </c>
      <c r="L540" t="s">
        <v>3632</v>
      </c>
      <c r="M540" t="s">
        <v>23816</v>
      </c>
      <c r="N540" t="s">
        <v>27093</v>
      </c>
      <c r="O540" t="s">
        <v>27094</v>
      </c>
      <c r="P540" t="s">
        <v>27095</v>
      </c>
      <c r="Q540" t="s">
        <v>24022</v>
      </c>
      <c r="R540" t="s">
        <v>3632</v>
      </c>
      <c r="S540" t="s">
        <v>3632</v>
      </c>
      <c r="T540" t="s">
        <v>3632</v>
      </c>
      <c r="U540" t="s">
        <v>23823</v>
      </c>
      <c r="V540">
        <v>30</v>
      </c>
      <c r="W540">
        <v>-8721492</v>
      </c>
      <c r="X540">
        <v>-408486</v>
      </c>
      <c r="Y540">
        <v>477</v>
      </c>
      <c r="Z540" t="s">
        <v>12336</v>
      </c>
      <c r="AA540" t="s">
        <v>124</v>
      </c>
      <c r="AB540" t="s">
        <v>23825</v>
      </c>
      <c r="AC540">
        <v>1000</v>
      </c>
      <c r="AD540" t="s">
        <v>23823</v>
      </c>
      <c r="AE540" t="s">
        <v>1532</v>
      </c>
      <c r="AF540" t="s">
        <v>20654</v>
      </c>
      <c r="AG540" t="s">
        <v>20656</v>
      </c>
      <c r="AH540" t="s">
        <v>26670</v>
      </c>
      <c r="AI540" t="s">
        <v>23864</v>
      </c>
      <c r="AJ540" t="s">
        <v>27096</v>
      </c>
      <c r="AK540">
        <v>56345000</v>
      </c>
      <c r="AL540">
        <f>VALUE(TRIM(FO_Candidato[[#This Row],[1.21 Latitude]]))</f>
        <v>-8721492</v>
      </c>
      <c r="AM540">
        <f>FO_Candidato[[#This Row],[LATITUDE_P1]]/1000000</f>
        <v>-8.7214919999999996</v>
      </c>
      <c r="AN540">
        <f>INT(ABS(FO_Candidato[[#This Row],[LATITUDE_P2]]))</f>
        <v>8</v>
      </c>
      <c r="AO540">
        <f>INT((ABS(FO_Candidato[[#This Row],[LATITUDE_P2]])-INT(ABS(FO_Candidato[[#This Row],[LATITUDE_P2]])))*60)</f>
        <v>43</v>
      </c>
      <c r="AP540" s="73">
        <f t="shared" si="16"/>
        <v>17.37</v>
      </c>
      <c r="AQ540" t="str">
        <f>SUBSTITUTE(TEXT(FO_Candidato[[#This Row],[LATITUDE_P5]],"0,00"),",",".")</f>
        <v>17.37</v>
      </c>
      <c r="AR540" t="str">
        <f>FO_Candidato[[#This Row],[LATITUDE_P3]]&amp;"°"&amp;FO_Candidato[[#This Row],[LATITUDE_P4]]&amp;"'"&amp;FO_Candidato[[#This Row],[LATITUDE - P6]]&amp;"""S"</f>
        <v>8°43'17.37"S</v>
      </c>
      <c r="AS540">
        <f>VALUE(TRIM(FO_Candidato[[#This Row],[longitude]]))</f>
        <v>-408486</v>
      </c>
      <c r="AT540">
        <f>FO_Candidato[[#This Row],[LONGITUDE_P1]]/1000000</f>
        <v>-0.40848600000000002</v>
      </c>
      <c r="AU540">
        <f>INT(ABS(FO_Candidato[[#This Row],[LONGITUDE_P2]]))</f>
        <v>0</v>
      </c>
      <c r="AV540">
        <f>INT((ABS(FO_Candidato[[#This Row],[LONGITUDE_P2]])-INT(ABS(FO_Candidato[[#This Row],[LONGITUDE_P2]])))*60)</f>
        <v>24</v>
      </c>
      <c r="AW540" s="73">
        <f t="shared" si="17"/>
        <v>30.55</v>
      </c>
      <c r="AX540" t="str">
        <f>SUBSTITUTE(TEXT(FO_Candidato[[#This Row],[LONGITUDE_P5]],"0,00"),",",".")</f>
        <v>30.55</v>
      </c>
      <c r="AY540" t="str">
        <f>FO_Candidato[[#This Row],[LONGITUDE_P3]]&amp;"°"&amp;FO_Candidato[[#This Row],[LONGITUDE_P4]]&amp;"'"&amp;FO_Candidato[[#This Row],[LONGITUDE - P6]]&amp;"""S"</f>
        <v>0°24'30.55"S</v>
      </c>
    </row>
    <row r="541" spans="1:51" x14ac:dyDescent="0.3">
      <c r="A541" t="s">
        <v>27097</v>
      </c>
      <c r="B541" t="s">
        <v>23809</v>
      </c>
      <c r="C541" t="s">
        <v>308</v>
      </c>
      <c r="D541" t="s">
        <v>22324</v>
      </c>
      <c r="E541" t="s">
        <v>22324</v>
      </c>
      <c r="F541" t="s">
        <v>22326</v>
      </c>
      <c r="G541" t="s">
        <v>23846</v>
      </c>
      <c r="I541" t="s">
        <v>23832</v>
      </c>
      <c r="J541" t="s">
        <v>23814</v>
      </c>
      <c r="K541" t="s">
        <v>27098</v>
      </c>
      <c r="L541" t="s">
        <v>148</v>
      </c>
      <c r="M541" t="s">
        <v>23835</v>
      </c>
      <c r="N541" t="s">
        <v>27099</v>
      </c>
      <c r="O541" t="s">
        <v>27100</v>
      </c>
      <c r="P541" t="s">
        <v>27101</v>
      </c>
      <c r="Q541" t="s">
        <v>23820</v>
      </c>
      <c r="R541" t="s">
        <v>27102</v>
      </c>
      <c r="S541" t="s">
        <v>27100</v>
      </c>
      <c r="T541" t="s">
        <v>27103</v>
      </c>
      <c r="U541" t="s">
        <v>23823</v>
      </c>
      <c r="V541">
        <v>30</v>
      </c>
      <c r="W541">
        <v>-22634825</v>
      </c>
      <c r="X541">
        <v>-42025192</v>
      </c>
      <c r="Y541">
        <v>6</v>
      </c>
      <c r="Z541" t="s">
        <v>23824</v>
      </c>
      <c r="AB541" t="s">
        <v>23825</v>
      </c>
      <c r="AD541" t="s">
        <v>23823</v>
      </c>
      <c r="AE541" t="s">
        <v>1532</v>
      </c>
      <c r="AF541" t="s">
        <v>22324</v>
      </c>
      <c r="AG541" t="s">
        <v>22326</v>
      </c>
      <c r="AH541" t="s">
        <v>27104</v>
      </c>
      <c r="AI541" t="s">
        <v>23968</v>
      </c>
      <c r="AJ541" t="s">
        <v>7081</v>
      </c>
      <c r="AL541">
        <f>VALUE(TRIM(FO_Candidato[[#This Row],[1.21 Latitude]]))</f>
        <v>-22634825</v>
      </c>
      <c r="AM541">
        <f>FO_Candidato[[#This Row],[LATITUDE_P1]]/1000000</f>
        <v>-22.634824999999999</v>
      </c>
      <c r="AN541">
        <f>INT(ABS(FO_Candidato[[#This Row],[LATITUDE_P2]]))</f>
        <v>22</v>
      </c>
      <c r="AO541">
        <f>INT((ABS(FO_Candidato[[#This Row],[LATITUDE_P2]])-INT(ABS(FO_Candidato[[#This Row],[LATITUDE_P2]])))*60)</f>
        <v>38</v>
      </c>
      <c r="AP541" s="73">
        <f t="shared" si="16"/>
        <v>5.37</v>
      </c>
      <c r="AQ541" t="str">
        <f>SUBSTITUTE(TEXT(FO_Candidato[[#This Row],[LATITUDE_P5]],"0,00"),",",".")</f>
        <v>5.37</v>
      </c>
      <c r="AR541" t="str">
        <f>FO_Candidato[[#This Row],[LATITUDE_P3]]&amp;"°"&amp;FO_Candidato[[#This Row],[LATITUDE_P4]]&amp;"'"&amp;FO_Candidato[[#This Row],[LATITUDE - P6]]&amp;"""S"</f>
        <v>22°38'5.37"S</v>
      </c>
      <c r="AS541">
        <f>VALUE(TRIM(FO_Candidato[[#This Row],[longitude]]))</f>
        <v>-42025192</v>
      </c>
      <c r="AT541">
        <f>FO_Candidato[[#This Row],[LONGITUDE_P1]]/1000000</f>
        <v>-42.025191999999997</v>
      </c>
      <c r="AU541">
        <f>INT(ABS(FO_Candidato[[#This Row],[LONGITUDE_P2]]))</f>
        <v>42</v>
      </c>
      <c r="AV541">
        <f>INT((ABS(FO_Candidato[[#This Row],[LONGITUDE_P2]])-INT(ABS(FO_Candidato[[#This Row],[LONGITUDE_P2]])))*60)</f>
        <v>1</v>
      </c>
      <c r="AW541" s="73">
        <f t="shared" si="17"/>
        <v>30.69</v>
      </c>
      <c r="AX541" t="str">
        <f>SUBSTITUTE(TEXT(FO_Candidato[[#This Row],[LONGITUDE_P5]],"0,00"),",",".")</f>
        <v>30.69</v>
      </c>
      <c r="AY541" t="str">
        <f>FO_Candidato[[#This Row],[LONGITUDE_P3]]&amp;"°"&amp;FO_Candidato[[#This Row],[LONGITUDE_P4]]&amp;"'"&amp;FO_Candidato[[#This Row],[LONGITUDE - P6]]&amp;"""S"</f>
        <v>42°1'30.69"S</v>
      </c>
    </row>
    <row r="542" spans="1:51" x14ac:dyDescent="0.3">
      <c r="A542" t="s">
        <v>27105</v>
      </c>
      <c r="B542" t="s">
        <v>23809</v>
      </c>
      <c r="C542" t="s">
        <v>1187</v>
      </c>
      <c r="D542" t="s">
        <v>7198</v>
      </c>
      <c r="E542" t="s">
        <v>7198</v>
      </c>
      <c r="F542" t="s">
        <v>7199</v>
      </c>
      <c r="G542" t="s">
        <v>23889</v>
      </c>
      <c r="I542" t="s">
        <v>23813</v>
      </c>
      <c r="K542" t="s">
        <v>24117</v>
      </c>
      <c r="M542" t="s">
        <v>23835</v>
      </c>
      <c r="N542" t="s">
        <v>27106</v>
      </c>
      <c r="U542" t="s">
        <v>23823</v>
      </c>
      <c r="V542">
        <v>60</v>
      </c>
      <c r="W542">
        <v>-8915832</v>
      </c>
      <c r="X542">
        <v>-63435027</v>
      </c>
      <c r="Y542">
        <v>88</v>
      </c>
      <c r="Z542" t="s">
        <v>27107</v>
      </c>
      <c r="AB542" t="s">
        <v>23825</v>
      </c>
      <c r="AD542" t="s">
        <v>1491</v>
      </c>
      <c r="AH542" t="s">
        <v>27108</v>
      </c>
      <c r="AI542" t="s">
        <v>24653</v>
      </c>
      <c r="AJ542" t="s">
        <v>7184</v>
      </c>
      <c r="AK542">
        <v>76860000</v>
      </c>
      <c r="AL542">
        <f>VALUE(TRIM(FO_Candidato[[#This Row],[1.21 Latitude]]))</f>
        <v>-8915832</v>
      </c>
      <c r="AM542">
        <f>FO_Candidato[[#This Row],[LATITUDE_P1]]/1000000</f>
        <v>-8.915832</v>
      </c>
      <c r="AN542">
        <f>INT(ABS(FO_Candidato[[#This Row],[LATITUDE_P2]]))</f>
        <v>8</v>
      </c>
      <c r="AO542">
        <f>INT((ABS(FO_Candidato[[#This Row],[LATITUDE_P2]])-INT(ABS(FO_Candidato[[#This Row],[LATITUDE_P2]])))*60)</f>
        <v>54</v>
      </c>
      <c r="AP542" s="73">
        <f t="shared" si="16"/>
        <v>57</v>
      </c>
      <c r="AQ542" t="str">
        <f>SUBSTITUTE(TEXT(FO_Candidato[[#This Row],[LATITUDE_P5]],"0,00"),",",".")</f>
        <v>57.00</v>
      </c>
      <c r="AR542" t="str">
        <f>FO_Candidato[[#This Row],[LATITUDE_P3]]&amp;"°"&amp;FO_Candidato[[#This Row],[LATITUDE_P4]]&amp;"'"&amp;FO_Candidato[[#This Row],[LATITUDE - P6]]&amp;"""S"</f>
        <v>8°54'57.00"S</v>
      </c>
      <c r="AS542">
        <f>VALUE(TRIM(FO_Candidato[[#This Row],[longitude]]))</f>
        <v>-63435027</v>
      </c>
      <c r="AT542">
        <f>FO_Candidato[[#This Row],[LONGITUDE_P1]]/1000000</f>
        <v>-63.435026999999998</v>
      </c>
      <c r="AU542">
        <f>INT(ABS(FO_Candidato[[#This Row],[LONGITUDE_P2]]))</f>
        <v>63</v>
      </c>
      <c r="AV542">
        <f>INT((ABS(FO_Candidato[[#This Row],[LONGITUDE_P2]])-INT(ABS(FO_Candidato[[#This Row],[LONGITUDE_P2]])))*60)</f>
        <v>26</v>
      </c>
      <c r="AW542" s="73">
        <f t="shared" si="17"/>
        <v>6.1</v>
      </c>
      <c r="AX542" t="str">
        <f>SUBSTITUTE(TEXT(FO_Candidato[[#This Row],[LONGITUDE_P5]],"0,00"),",",".")</f>
        <v>6.10</v>
      </c>
      <c r="AY542" t="str">
        <f>FO_Candidato[[#This Row],[LONGITUDE_P3]]&amp;"°"&amp;FO_Candidato[[#This Row],[LONGITUDE_P4]]&amp;"'"&amp;FO_Candidato[[#This Row],[LONGITUDE - P6]]&amp;"""S"</f>
        <v>63°26'6.10"S</v>
      </c>
    </row>
    <row r="543" spans="1:51" x14ac:dyDescent="0.3">
      <c r="A543" t="s">
        <v>27109</v>
      </c>
      <c r="B543" t="s">
        <v>23809</v>
      </c>
      <c r="C543" t="s">
        <v>127</v>
      </c>
      <c r="D543" t="s">
        <v>7878</v>
      </c>
      <c r="E543" t="s">
        <v>7878</v>
      </c>
      <c r="F543" t="s">
        <v>7879</v>
      </c>
      <c r="G543" t="s">
        <v>23812</v>
      </c>
      <c r="I543" t="s">
        <v>23832</v>
      </c>
      <c r="J543" t="s">
        <v>23833</v>
      </c>
      <c r="K543" t="s">
        <v>27110</v>
      </c>
      <c r="L543" t="s">
        <v>148</v>
      </c>
      <c r="M543" t="s">
        <v>23816</v>
      </c>
      <c r="N543" t="s">
        <v>27111</v>
      </c>
      <c r="O543" t="s">
        <v>27112</v>
      </c>
      <c r="P543" t="s">
        <v>27113</v>
      </c>
      <c r="Q543" t="s">
        <v>148</v>
      </c>
      <c r="R543" t="s">
        <v>148</v>
      </c>
      <c r="S543" t="s">
        <v>148</v>
      </c>
      <c r="T543" t="s">
        <v>148</v>
      </c>
      <c r="U543" t="s">
        <v>23823</v>
      </c>
      <c r="V543">
        <v>40</v>
      </c>
      <c r="W543">
        <v>-24935193</v>
      </c>
      <c r="X543">
        <v>-47958506</v>
      </c>
      <c r="Y543">
        <v>9</v>
      </c>
      <c r="Z543" t="s">
        <v>23948</v>
      </c>
      <c r="AA543" t="s">
        <v>124</v>
      </c>
      <c r="AB543" t="s">
        <v>23825</v>
      </c>
      <c r="AC543">
        <v>0</v>
      </c>
      <c r="AD543" t="s">
        <v>23823</v>
      </c>
      <c r="AE543" t="s">
        <v>148</v>
      </c>
      <c r="AF543" t="s">
        <v>148</v>
      </c>
      <c r="AG543" t="s">
        <v>148</v>
      </c>
      <c r="AH543" t="s">
        <v>27114</v>
      </c>
      <c r="AI543" t="s">
        <v>23852</v>
      </c>
      <c r="AJ543" t="s">
        <v>27115</v>
      </c>
      <c r="AK543">
        <v>11990000</v>
      </c>
      <c r="AL543">
        <f>VALUE(TRIM(FO_Candidato[[#This Row],[1.21 Latitude]]))</f>
        <v>-24935193</v>
      </c>
      <c r="AM543">
        <f>FO_Candidato[[#This Row],[LATITUDE_P1]]/1000000</f>
        <v>-24.935193000000002</v>
      </c>
      <c r="AN543">
        <f>INT(ABS(FO_Candidato[[#This Row],[LATITUDE_P2]]))</f>
        <v>24</v>
      </c>
      <c r="AO543">
        <f>INT((ABS(FO_Candidato[[#This Row],[LATITUDE_P2]])-INT(ABS(FO_Candidato[[#This Row],[LATITUDE_P2]])))*60)</f>
        <v>56</v>
      </c>
      <c r="AP543" s="73">
        <f t="shared" si="16"/>
        <v>6.69</v>
      </c>
      <c r="AQ543" t="str">
        <f>SUBSTITUTE(TEXT(FO_Candidato[[#This Row],[LATITUDE_P5]],"0,00"),",",".")</f>
        <v>6.69</v>
      </c>
      <c r="AR543" t="str">
        <f>FO_Candidato[[#This Row],[LATITUDE_P3]]&amp;"°"&amp;FO_Candidato[[#This Row],[LATITUDE_P4]]&amp;"'"&amp;FO_Candidato[[#This Row],[LATITUDE - P6]]&amp;"""S"</f>
        <v>24°56'6.69"S</v>
      </c>
      <c r="AS543">
        <f>VALUE(TRIM(FO_Candidato[[#This Row],[longitude]]))</f>
        <v>-47958506</v>
      </c>
      <c r="AT543">
        <f>FO_Candidato[[#This Row],[LONGITUDE_P1]]/1000000</f>
        <v>-47.958506</v>
      </c>
      <c r="AU543">
        <f>INT(ABS(FO_Candidato[[#This Row],[LONGITUDE_P2]]))</f>
        <v>47</v>
      </c>
      <c r="AV543">
        <f>INT((ABS(FO_Candidato[[#This Row],[LONGITUDE_P2]])-INT(ABS(FO_Candidato[[#This Row],[LONGITUDE_P2]])))*60)</f>
        <v>57</v>
      </c>
      <c r="AW543" s="73">
        <f t="shared" si="17"/>
        <v>30.62</v>
      </c>
      <c r="AX543" t="str">
        <f>SUBSTITUTE(TEXT(FO_Candidato[[#This Row],[LONGITUDE_P5]],"0,00"),",",".")</f>
        <v>30.62</v>
      </c>
      <c r="AY543" t="str">
        <f>FO_Candidato[[#This Row],[LONGITUDE_P3]]&amp;"°"&amp;FO_Candidato[[#This Row],[LONGITUDE_P4]]&amp;"'"&amp;FO_Candidato[[#This Row],[LONGITUDE - P6]]&amp;"""S"</f>
        <v>47°57'30.62"S</v>
      </c>
    </row>
    <row r="544" spans="1:51" x14ac:dyDescent="0.3">
      <c r="A544" t="s">
        <v>27116</v>
      </c>
      <c r="B544" t="s">
        <v>23809</v>
      </c>
      <c r="C544" t="s">
        <v>127</v>
      </c>
      <c r="D544" t="s">
        <v>3332</v>
      </c>
      <c r="E544" t="s">
        <v>3332</v>
      </c>
      <c r="F544" t="s">
        <v>3333</v>
      </c>
      <c r="G544" t="s">
        <v>23812</v>
      </c>
      <c r="I544" t="s">
        <v>23832</v>
      </c>
      <c r="J544" t="s">
        <v>23814</v>
      </c>
      <c r="K544" t="s">
        <v>27117</v>
      </c>
      <c r="L544" t="s">
        <v>148</v>
      </c>
      <c r="M544" t="s">
        <v>23816</v>
      </c>
      <c r="N544" t="s">
        <v>27118</v>
      </c>
      <c r="O544" t="s">
        <v>27119</v>
      </c>
      <c r="P544" t="s">
        <v>27120</v>
      </c>
      <c r="Q544" t="s">
        <v>148</v>
      </c>
      <c r="R544" t="s">
        <v>27121</v>
      </c>
      <c r="S544" t="s">
        <v>148</v>
      </c>
      <c r="T544" t="s">
        <v>27120</v>
      </c>
      <c r="U544" t="s">
        <v>23823</v>
      </c>
      <c r="V544">
        <v>40</v>
      </c>
      <c r="W544">
        <v>-23469223</v>
      </c>
      <c r="X544">
        <v>-47697401</v>
      </c>
      <c r="Y544">
        <v>591</v>
      </c>
      <c r="Z544" t="s">
        <v>23948</v>
      </c>
      <c r="AA544" t="s">
        <v>124</v>
      </c>
      <c r="AB544" t="s">
        <v>23825</v>
      </c>
      <c r="AC544">
        <v>4500</v>
      </c>
      <c r="AD544" t="s">
        <v>23823</v>
      </c>
      <c r="AE544" t="s">
        <v>148</v>
      </c>
      <c r="AF544" t="s">
        <v>148</v>
      </c>
      <c r="AG544" t="s">
        <v>148</v>
      </c>
      <c r="AH544" t="s">
        <v>27122</v>
      </c>
      <c r="AI544" t="s">
        <v>23852</v>
      </c>
      <c r="AJ544" t="s">
        <v>3335</v>
      </c>
      <c r="AK544">
        <v>18195000</v>
      </c>
      <c r="AL544">
        <f>VALUE(TRIM(FO_Candidato[[#This Row],[1.21 Latitude]]))</f>
        <v>-23469223</v>
      </c>
      <c r="AM544">
        <f>FO_Candidato[[#This Row],[LATITUDE_P1]]/1000000</f>
        <v>-23.469223</v>
      </c>
      <c r="AN544">
        <f>INT(ABS(FO_Candidato[[#This Row],[LATITUDE_P2]]))</f>
        <v>23</v>
      </c>
      <c r="AO544">
        <f>INT((ABS(FO_Candidato[[#This Row],[LATITUDE_P2]])-INT(ABS(FO_Candidato[[#This Row],[LATITUDE_P2]])))*60)</f>
        <v>28</v>
      </c>
      <c r="AP544" s="73">
        <f t="shared" si="16"/>
        <v>9.1999999999999993</v>
      </c>
      <c r="AQ544" t="str">
        <f>SUBSTITUTE(TEXT(FO_Candidato[[#This Row],[LATITUDE_P5]],"0,00"),",",".")</f>
        <v>9.20</v>
      </c>
      <c r="AR544" t="str">
        <f>FO_Candidato[[#This Row],[LATITUDE_P3]]&amp;"°"&amp;FO_Candidato[[#This Row],[LATITUDE_P4]]&amp;"'"&amp;FO_Candidato[[#This Row],[LATITUDE - P6]]&amp;"""S"</f>
        <v>23°28'9.20"S</v>
      </c>
      <c r="AS544">
        <f>VALUE(TRIM(FO_Candidato[[#This Row],[longitude]]))</f>
        <v>-47697401</v>
      </c>
      <c r="AT544">
        <f>FO_Candidato[[#This Row],[LONGITUDE_P1]]/1000000</f>
        <v>-47.697400999999999</v>
      </c>
      <c r="AU544">
        <f>INT(ABS(FO_Candidato[[#This Row],[LONGITUDE_P2]]))</f>
        <v>47</v>
      </c>
      <c r="AV544">
        <f>INT((ABS(FO_Candidato[[#This Row],[LONGITUDE_P2]])-INT(ABS(FO_Candidato[[#This Row],[LONGITUDE_P2]])))*60)</f>
        <v>41</v>
      </c>
      <c r="AW544" s="73">
        <f t="shared" si="17"/>
        <v>50.64</v>
      </c>
      <c r="AX544" t="str">
        <f>SUBSTITUTE(TEXT(FO_Candidato[[#This Row],[LONGITUDE_P5]],"0,00"),",",".")</f>
        <v>50.64</v>
      </c>
      <c r="AY544" t="str">
        <f>FO_Candidato[[#This Row],[LONGITUDE_P3]]&amp;"°"&amp;FO_Candidato[[#This Row],[LONGITUDE_P4]]&amp;"'"&amp;FO_Candidato[[#This Row],[LONGITUDE - P6]]&amp;"""S"</f>
        <v>47°41'50.64"S</v>
      </c>
    </row>
    <row r="545" spans="1:51" x14ac:dyDescent="0.3">
      <c r="A545" t="s">
        <v>27123</v>
      </c>
      <c r="B545" t="s">
        <v>23809</v>
      </c>
      <c r="C545" t="s">
        <v>308</v>
      </c>
      <c r="D545" t="s">
        <v>8101</v>
      </c>
      <c r="E545" t="s">
        <v>8101</v>
      </c>
      <c r="F545" t="s">
        <v>8102</v>
      </c>
      <c r="G545" t="s">
        <v>26600</v>
      </c>
      <c r="I545" t="s">
        <v>23832</v>
      </c>
      <c r="J545" t="s">
        <v>23814</v>
      </c>
      <c r="M545" t="s">
        <v>23816</v>
      </c>
      <c r="N545" t="s">
        <v>27124</v>
      </c>
      <c r="O545" t="s">
        <v>27125</v>
      </c>
      <c r="P545" t="s">
        <v>27126</v>
      </c>
      <c r="Q545" t="s">
        <v>27127</v>
      </c>
      <c r="U545" t="s">
        <v>23823</v>
      </c>
      <c r="V545">
        <v>60</v>
      </c>
      <c r="W545">
        <v>-222745</v>
      </c>
      <c r="X545">
        <v>-512918</v>
      </c>
      <c r="Y545">
        <v>446</v>
      </c>
      <c r="AB545" t="s">
        <v>23825</v>
      </c>
      <c r="AC545">
        <v>3000</v>
      </c>
      <c r="AD545" t="s">
        <v>23823</v>
      </c>
      <c r="AF545" t="s">
        <v>8101</v>
      </c>
      <c r="AG545" t="s">
        <v>8102</v>
      </c>
      <c r="AH545" t="s">
        <v>27128</v>
      </c>
      <c r="AI545" t="s">
        <v>23852</v>
      </c>
      <c r="AJ545" t="s">
        <v>8104</v>
      </c>
      <c r="AL545">
        <f>VALUE(TRIM(FO_Candidato[[#This Row],[1.21 Latitude]]))</f>
        <v>-222745</v>
      </c>
      <c r="AM545">
        <f>FO_Candidato[[#This Row],[LATITUDE_P1]]/1000000</f>
        <v>-0.222745</v>
      </c>
      <c r="AN545">
        <f>INT(ABS(FO_Candidato[[#This Row],[LATITUDE_P2]]))</f>
        <v>0</v>
      </c>
      <c r="AO545">
        <f>INT((ABS(FO_Candidato[[#This Row],[LATITUDE_P2]])-INT(ABS(FO_Candidato[[#This Row],[LATITUDE_P2]])))*60)</f>
        <v>13</v>
      </c>
      <c r="AP545" s="73">
        <f t="shared" si="16"/>
        <v>21.88</v>
      </c>
      <c r="AQ545" t="str">
        <f>SUBSTITUTE(TEXT(FO_Candidato[[#This Row],[LATITUDE_P5]],"0,00"),",",".")</f>
        <v>21.88</v>
      </c>
      <c r="AR545" t="str">
        <f>FO_Candidato[[#This Row],[LATITUDE_P3]]&amp;"°"&amp;FO_Candidato[[#This Row],[LATITUDE_P4]]&amp;"'"&amp;FO_Candidato[[#This Row],[LATITUDE - P6]]&amp;"""S"</f>
        <v>0°13'21.88"S</v>
      </c>
      <c r="AS545">
        <f>VALUE(TRIM(FO_Candidato[[#This Row],[longitude]]))</f>
        <v>-512918</v>
      </c>
      <c r="AT545">
        <f>FO_Candidato[[#This Row],[LONGITUDE_P1]]/1000000</f>
        <v>-0.51291799999999999</v>
      </c>
      <c r="AU545">
        <f>INT(ABS(FO_Candidato[[#This Row],[LONGITUDE_P2]]))</f>
        <v>0</v>
      </c>
      <c r="AV545">
        <f>INT((ABS(FO_Candidato[[#This Row],[LONGITUDE_P2]])-INT(ABS(FO_Candidato[[#This Row],[LONGITUDE_P2]])))*60)</f>
        <v>30</v>
      </c>
      <c r="AW545" s="73">
        <f t="shared" si="17"/>
        <v>46.5</v>
      </c>
      <c r="AX545" t="str">
        <f>SUBSTITUTE(TEXT(FO_Candidato[[#This Row],[LONGITUDE_P5]],"0,00"),",",".")</f>
        <v>46.50</v>
      </c>
      <c r="AY545" t="str">
        <f>FO_Candidato[[#This Row],[LONGITUDE_P3]]&amp;"°"&amp;FO_Candidato[[#This Row],[LONGITUDE_P4]]&amp;"'"&amp;FO_Candidato[[#This Row],[LONGITUDE - P6]]&amp;"""S"</f>
        <v>0°30'46.50"S</v>
      </c>
    </row>
    <row r="546" spans="1:51" x14ac:dyDescent="0.3">
      <c r="A546" t="s">
        <v>27129</v>
      </c>
      <c r="B546" t="s">
        <v>23809</v>
      </c>
      <c r="C546" t="s">
        <v>127</v>
      </c>
      <c r="D546" t="s">
        <v>27130</v>
      </c>
      <c r="E546" t="s">
        <v>27130</v>
      </c>
      <c r="F546" t="s">
        <v>27131</v>
      </c>
      <c r="G546" t="s">
        <v>23846</v>
      </c>
      <c r="I546" t="s">
        <v>23832</v>
      </c>
      <c r="J546" t="s">
        <v>23814</v>
      </c>
      <c r="K546" t="s">
        <v>27132</v>
      </c>
      <c r="L546" t="s">
        <v>27133</v>
      </c>
      <c r="M546" t="s">
        <v>23835</v>
      </c>
      <c r="N546" t="s">
        <v>27133</v>
      </c>
      <c r="O546" t="s">
        <v>27134</v>
      </c>
      <c r="P546" t="s">
        <v>23820</v>
      </c>
      <c r="Q546" t="s">
        <v>27135</v>
      </c>
      <c r="R546" t="s">
        <v>27136</v>
      </c>
      <c r="S546" t="s">
        <v>27134</v>
      </c>
      <c r="T546" t="s">
        <v>27137</v>
      </c>
      <c r="U546" t="s">
        <v>1491</v>
      </c>
      <c r="V546">
        <v>319</v>
      </c>
      <c r="W546">
        <v>-1484855</v>
      </c>
      <c r="X546">
        <v>-3902845</v>
      </c>
      <c r="Y546">
        <v>8</v>
      </c>
      <c r="Z546" t="s">
        <v>12336</v>
      </c>
      <c r="AB546" t="s">
        <v>23825</v>
      </c>
      <c r="AD546" t="s">
        <v>23823</v>
      </c>
      <c r="AE546" t="s">
        <v>1532</v>
      </c>
      <c r="AF546" t="s">
        <v>27130</v>
      </c>
      <c r="AG546" t="s">
        <v>27131</v>
      </c>
      <c r="AH546" t="s">
        <v>27134</v>
      </c>
      <c r="AI546" t="s">
        <v>24034</v>
      </c>
      <c r="AJ546" t="s">
        <v>27138</v>
      </c>
      <c r="AL546">
        <f>VALUE(TRIM(FO_Candidato[[#This Row],[1.21 Latitude]]))</f>
        <v>-1484855</v>
      </c>
      <c r="AM546">
        <f>FO_Candidato[[#This Row],[LATITUDE_P1]]/1000000</f>
        <v>-1.484855</v>
      </c>
      <c r="AN546">
        <f>INT(ABS(FO_Candidato[[#This Row],[LATITUDE_P2]]))</f>
        <v>1</v>
      </c>
      <c r="AO546">
        <f>INT((ABS(FO_Candidato[[#This Row],[LATITUDE_P2]])-INT(ABS(FO_Candidato[[#This Row],[LATITUDE_P2]])))*60)</f>
        <v>29</v>
      </c>
      <c r="AP546" s="73">
        <f t="shared" si="16"/>
        <v>5.48</v>
      </c>
      <c r="AQ546" t="str">
        <f>SUBSTITUTE(TEXT(FO_Candidato[[#This Row],[LATITUDE_P5]],"0,00"),",",".")</f>
        <v>5.48</v>
      </c>
      <c r="AR546" t="str">
        <f>FO_Candidato[[#This Row],[LATITUDE_P3]]&amp;"°"&amp;FO_Candidato[[#This Row],[LATITUDE_P4]]&amp;"'"&amp;FO_Candidato[[#This Row],[LATITUDE - P6]]&amp;"""S"</f>
        <v>1°29'5.48"S</v>
      </c>
      <c r="AS546">
        <f>VALUE(TRIM(FO_Candidato[[#This Row],[longitude]]))</f>
        <v>-3902845</v>
      </c>
      <c r="AT546">
        <f>FO_Candidato[[#This Row],[LONGITUDE_P1]]/1000000</f>
        <v>-3.9028450000000001</v>
      </c>
      <c r="AU546">
        <f>INT(ABS(FO_Candidato[[#This Row],[LONGITUDE_P2]]))</f>
        <v>3</v>
      </c>
      <c r="AV546">
        <f>INT((ABS(FO_Candidato[[#This Row],[LONGITUDE_P2]])-INT(ABS(FO_Candidato[[#This Row],[LONGITUDE_P2]])))*60)</f>
        <v>54</v>
      </c>
      <c r="AW546" s="73">
        <f t="shared" si="17"/>
        <v>10.24</v>
      </c>
      <c r="AX546" t="str">
        <f>SUBSTITUTE(TEXT(FO_Candidato[[#This Row],[LONGITUDE_P5]],"0,00"),",",".")</f>
        <v>10.24</v>
      </c>
      <c r="AY546" t="str">
        <f>FO_Candidato[[#This Row],[LONGITUDE_P3]]&amp;"°"&amp;FO_Candidato[[#This Row],[LONGITUDE_P4]]&amp;"'"&amp;FO_Candidato[[#This Row],[LONGITUDE - P6]]&amp;"""S"</f>
        <v>3°54'10.24"S</v>
      </c>
    </row>
    <row r="547" spans="1:51" x14ac:dyDescent="0.3">
      <c r="A547" t="s">
        <v>27139</v>
      </c>
      <c r="B547" t="s">
        <v>23809</v>
      </c>
      <c r="C547" t="s">
        <v>1244</v>
      </c>
      <c r="D547" t="s">
        <v>1248</v>
      </c>
      <c r="E547" t="s">
        <v>1248</v>
      </c>
      <c r="F547" t="s">
        <v>1249</v>
      </c>
      <c r="G547" t="s">
        <v>23889</v>
      </c>
      <c r="I547" t="s">
        <v>23832</v>
      </c>
      <c r="K547" t="s">
        <v>24020</v>
      </c>
      <c r="M547" t="s">
        <v>23835</v>
      </c>
      <c r="N547" t="s">
        <v>27140</v>
      </c>
      <c r="U547" t="s">
        <v>23823</v>
      </c>
      <c r="V547">
        <v>70</v>
      </c>
      <c r="W547">
        <v>-23432076</v>
      </c>
      <c r="X547">
        <v>-48762158</v>
      </c>
      <c r="Y547">
        <v>611</v>
      </c>
      <c r="Z547" t="s">
        <v>27141</v>
      </c>
      <c r="AB547" t="s">
        <v>23825</v>
      </c>
      <c r="AD547" t="s">
        <v>1491</v>
      </c>
      <c r="AH547" t="s">
        <v>27142</v>
      </c>
      <c r="AI547" t="s">
        <v>23852</v>
      </c>
      <c r="AJ547" t="s">
        <v>27143</v>
      </c>
      <c r="AK547">
        <v>18720000</v>
      </c>
      <c r="AL547">
        <f>VALUE(TRIM(FO_Candidato[[#This Row],[1.21 Latitude]]))</f>
        <v>-23432076</v>
      </c>
      <c r="AM547">
        <f>FO_Candidato[[#This Row],[LATITUDE_P1]]/1000000</f>
        <v>-23.432075999999999</v>
      </c>
      <c r="AN547">
        <f>INT(ABS(FO_Candidato[[#This Row],[LATITUDE_P2]]))</f>
        <v>23</v>
      </c>
      <c r="AO547">
        <f>INT((ABS(FO_Candidato[[#This Row],[LATITUDE_P2]])-INT(ABS(FO_Candidato[[#This Row],[LATITUDE_P2]])))*60)</f>
        <v>25</v>
      </c>
      <c r="AP547" s="73">
        <f t="shared" si="16"/>
        <v>55.47</v>
      </c>
      <c r="AQ547" t="str">
        <f>SUBSTITUTE(TEXT(FO_Candidato[[#This Row],[LATITUDE_P5]],"0,00"),",",".")</f>
        <v>55.47</v>
      </c>
      <c r="AR547" t="str">
        <f>FO_Candidato[[#This Row],[LATITUDE_P3]]&amp;"°"&amp;FO_Candidato[[#This Row],[LATITUDE_P4]]&amp;"'"&amp;FO_Candidato[[#This Row],[LATITUDE - P6]]&amp;"""S"</f>
        <v>23°25'55.47"S</v>
      </c>
      <c r="AS547">
        <f>VALUE(TRIM(FO_Candidato[[#This Row],[longitude]]))</f>
        <v>-48762158</v>
      </c>
      <c r="AT547">
        <f>FO_Candidato[[#This Row],[LONGITUDE_P1]]/1000000</f>
        <v>-48.762157999999999</v>
      </c>
      <c r="AU547">
        <f>INT(ABS(FO_Candidato[[#This Row],[LONGITUDE_P2]]))</f>
        <v>48</v>
      </c>
      <c r="AV547">
        <f>INT((ABS(FO_Candidato[[#This Row],[LONGITUDE_P2]])-INT(ABS(FO_Candidato[[#This Row],[LONGITUDE_P2]])))*60)</f>
        <v>45</v>
      </c>
      <c r="AW547" s="73">
        <f t="shared" si="17"/>
        <v>43.77</v>
      </c>
      <c r="AX547" t="str">
        <f>SUBSTITUTE(TEXT(FO_Candidato[[#This Row],[LONGITUDE_P5]],"0,00"),",",".")</f>
        <v>43.77</v>
      </c>
      <c r="AY547" t="str">
        <f>FO_Candidato[[#This Row],[LONGITUDE_P3]]&amp;"°"&amp;FO_Candidato[[#This Row],[LONGITUDE_P4]]&amp;"'"&amp;FO_Candidato[[#This Row],[LONGITUDE - P6]]&amp;"""S"</f>
        <v>48°45'43.77"S</v>
      </c>
    </row>
    <row r="548" spans="1:51" x14ac:dyDescent="0.3">
      <c r="A548" t="s">
        <v>27144</v>
      </c>
      <c r="B548" t="s">
        <v>23809</v>
      </c>
      <c r="C548" t="s">
        <v>371</v>
      </c>
      <c r="D548" t="s">
        <v>21466</v>
      </c>
      <c r="E548" t="s">
        <v>21466</v>
      </c>
      <c r="F548" t="s">
        <v>21468</v>
      </c>
      <c r="G548" t="s">
        <v>25209</v>
      </c>
      <c r="I548" t="s">
        <v>23832</v>
      </c>
      <c r="J548" t="s">
        <v>23814</v>
      </c>
      <c r="K548" t="s">
        <v>24020</v>
      </c>
      <c r="L548" t="s">
        <v>23977</v>
      </c>
      <c r="M548" t="s">
        <v>23816</v>
      </c>
      <c r="N548" t="s">
        <v>27145</v>
      </c>
      <c r="O548" t="s">
        <v>27146</v>
      </c>
      <c r="P548" t="s">
        <v>27147</v>
      </c>
      <c r="R548" t="s">
        <v>3632</v>
      </c>
      <c r="S548" t="s">
        <v>3632</v>
      </c>
      <c r="T548" t="s">
        <v>3632</v>
      </c>
      <c r="U548" t="s">
        <v>23823</v>
      </c>
      <c r="V548">
        <v>70</v>
      </c>
      <c r="W548">
        <v>-1457496</v>
      </c>
      <c r="X548">
        <v>-4958466</v>
      </c>
      <c r="Y548">
        <v>460</v>
      </c>
      <c r="Z548" t="s">
        <v>23824</v>
      </c>
      <c r="AB548" t="s">
        <v>23825</v>
      </c>
      <c r="AC548">
        <v>2000</v>
      </c>
      <c r="AD548" t="s">
        <v>1491</v>
      </c>
      <c r="AE548" t="s">
        <v>24004</v>
      </c>
      <c r="AF548" t="s">
        <v>21468</v>
      </c>
      <c r="AG548" t="s">
        <v>21468</v>
      </c>
      <c r="AH548" t="s">
        <v>27148</v>
      </c>
      <c r="AI548" t="s">
        <v>24041</v>
      </c>
      <c r="AJ548" t="s">
        <v>27149</v>
      </c>
      <c r="AL548">
        <f>VALUE(TRIM(FO_Candidato[[#This Row],[1.21 Latitude]]))</f>
        <v>-1457496</v>
      </c>
      <c r="AM548">
        <f>FO_Candidato[[#This Row],[LATITUDE_P1]]/1000000</f>
        <v>-1.4574959999999999</v>
      </c>
      <c r="AN548">
        <f>INT(ABS(FO_Candidato[[#This Row],[LATITUDE_P2]]))</f>
        <v>1</v>
      </c>
      <c r="AO548">
        <f>INT((ABS(FO_Candidato[[#This Row],[LATITUDE_P2]])-INT(ABS(FO_Candidato[[#This Row],[LATITUDE_P2]])))*60)</f>
        <v>27</v>
      </c>
      <c r="AP548" s="73">
        <f t="shared" si="16"/>
        <v>26.99</v>
      </c>
      <c r="AQ548" t="str">
        <f>SUBSTITUTE(TEXT(FO_Candidato[[#This Row],[LATITUDE_P5]],"0,00"),",",".")</f>
        <v>26.99</v>
      </c>
      <c r="AR548" t="str">
        <f>FO_Candidato[[#This Row],[LATITUDE_P3]]&amp;"°"&amp;FO_Candidato[[#This Row],[LATITUDE_P4]]&amp;"'"&amp;FO_Candidato[[#This Row],[LATITUDE - P6]]&amp;"""S"</f>
        <v>1°27'26.99"S</v>
      </c>
      <c r="AS548">
        <f>VALUE(TRIM(FO_Candidato[[#This Row],[longitude]]))</f>
        <v>-4958466</v>
      </c>
      <c r="AT548">
        <f>FO_Candidato[[#This Row],[LONGITUDE_P1]]/1000000</f>
        <v>-4.9584659999999996</v>
      </c>
      <c r="AU548">
        <f>INT(ABS(FO_Candidato[[#This Row],[LONGITUDE_P2]]))</f>
        <v>4</v>
      </c>
      <c r="AV548">
        <f>INT((ABS(FO_Candidato[[#This Row],[LONGITUDE_P2]])-INT(ABS(FO_Candidato[[#This Row],[LONGITUDE_P2]])))*60)</f>
        <v>57</v>
      </c>
      <c r="AW548" s="73">
        <f t="shared" si="17"/>
        <v>30.48</v>
      </c>
      <c r="AX548" t="str">
        <f>SUBSTITUTE(TEXT(FO_Candidato[[#This Row],[LONGITUDE_P5]],"0,00"),",",".")</f>
        <v>30.48</v>
      </c>
      <c r="AY548" t="str">
        <f>FO_Candidato[[#This Row],[LONGITUDE_P3]]&amp;"°"&amp;FO_Candidato[[#This Row],[LONGITUDE_P4]]&amp;"'"&amp;FO_Candidato[[#This Row],[LONGITUDE - P6]]&amp;"""S"</f>
        <v>4°57'30.48"S</v>
      </c>
    </row>
    <row r="549" spans="1:51" x14ac:dyDescent="0.3">
      <c r="A549" t="s">
        <v>27150</v>
      </c>
      <c r="B549" t="s">
        <v>23809</v>
      </c>
      <c r="C549" t="s">
        <v>1244</v>
      </c>
      <c r="D549" t="s">
        <v>1285</v>
      </c>
      <c r="E549" t="s">
        <v>1285</v>
      </c>
      <c r="F549" t="s">
        <v>1286</v>
      </c>
      <c r="G549" t="s">
        <v>23889</v>
      </c>
      <c r="I549" t="s">
        <v>23813</v>
      </c>
      <c r="K549" t="s">
        <v>24020</v>
      </c>
      <c r="M549" t="s">
        <v>23835</v>
      </c>
      <c r="N549" t="s">
        <v>27140</v>
      </c>
      <c r="U549" t="s">
        <v>23823</v>
      </c>
      <c r="V549">
        <v>50</v>
      </c>
      <c r="W549">
        <v>-23291492</v>
      </c>
      <c r="X549">
        <v>-49155015</v>
      </c>
      <c r="Y549">
        <v>626</v>
      </c>
      <c r="Z549" t="s">
        <v>27151</v>
      </c>
      <c r="AB549" t="s">
        <v>23825</v>
      </c>
      <c r="AD549" t="s">
        <v>1491</v>
      </c>
      <c r="AH549" t="s">
        <v>27152</v>
      </c>
      <c r="AI549" t="s">
        <v>23852</v>
      </c>
      <c r="AJ549" t="s">
        <v>27153</v>
      </c>
      <c r="AK549">
        <v>18730000</v>
      </c>
      <c r="AL549">
        <f>VALUE(TRIM(FO_Candidato[[#This Row],[1.21 Latitude]]))</f>
        <v>-23291492</v>
      </c>
      <c r="AM549">
        <f>FO_Candidato[[#This Row],[LATITUDE_P1]]/1000000</f>
        <v>-23.291492000000002</v>
      </c>
      <c r="AN549">
        <f>INT(ABS(FO_Candidato[[#This Row],[LATITUDE_P2]]))</f>
        <v>23</v>
      </c>
      <c r="AO549">
        <f>INT((ABS(FO_Candidato[[#This Row],[LATITUDE_P2]])-INT(ABS(FO_Candidato[[#This Row],[LATITUDE_P2]])))*60)</f>
        <v>17</v>
      </c>
      <c r="AP549" s="73">
        <f t="shared" si="16"/>
        <v>29.37</v>
      </c>
      <c r="AQ549" t="str">
        <f>SUBSTITUTE(TEXT(FO_Candidato[[#This Row],[LATITUDE_P5]],"0,00"),",",".")</f>
        <v>29.37</v>
      </c>
      <c r="AR549" t="str">
        <f>FO_Candidato[[#This Row],[LATITUDE_P3]]&amp;"°"&amp;FO_Candidato[[#This Row],[LATITUDE_P4]]&amp;"'"&amp;FO_Candidato[[#This Row],[LATITUDE - P6]]&amp;"""S"</f>
        <v>23°17'29.37"S</v>
      </c>
      <c r="AS549">
        <f>VALUE(TRIM(FO_Candidato[[#This Row],[longitude]]))</f>
        <v>-49155015</v>
      </c>
      <c r="AT549">
        <f>FO_Candidato[[#This Row],[LONGITUDE_P1]]/1000000</f>
        <v>-49.155014999999999</v>
      </c>
      <c r="AU549">
        <f>INT(ABS(FO_Candidato[[#This Row],[LONGITUDE_P2]]))</f>
        <v>49</v>
      </c>
      <c r="AV549">
        <f>INT((ABS(FO_Candidato[[#This Row],[LONGITUDE_P2]])-INT(ABS(FO_Candidato[[#This Row],[LONGITUDE_P2]])))*60)</f>
        <v>9</v>
      </c>
      <c r="AW549" s="73">
        <f t="shared" si="17"/>
        <v>18.05</v>
      </c>
      <c r="AX549" t="str">
        <f>SUBSTITUTE(TEXT(FO_Candidato[[#This Row],[LONGITUDE_P5]],"0,00"),",",".")</f>
        <v>18.05</v>
      </c>
      <c r="AY549" t="str">
        <f>FO_Candidato[[#This Row],[LONGITUDE_P3]]&amp;"°"&amp;FO_Candidato[[#This Row],[LONGITUDE_P4]]&amp;"'"&amp;FO_Candidato[[#This Row],[LONGITUDE - P6]]&amp;"""S"</f>
        <v>49°9'18.05"S</v>
      </c>
    </row>
    <row r="550" spans="1:51" x14ac:dyDescent="0.3">
      <c r="A550" t="s">
        <v>27154</v>
      </c>
      <c r="B550" t="s">
        <v>23809</v>
      </c>
      <c r="C550" t="s">
        <v>1244</v>
      </c>
      <c r="D550" t="s">
        <v>1426</v>
      </c>
      <c r="E550" t="s">
        <v>1426</v>
      </c>
      <c r="F550" t="s">
        <v>1427</v>
      </c>
      <c r="G550" t="s">
        <v>23889</v>
      </c>
      <c r="I550" t="s">
        <v>23813</v>
      </c>
      <c r="K550" t="s">
        <v>27155</v>
      </c>
      <c r="M550" t="s">
        <v>23835</v>
      </c>
      <c r="N550" t="s">
        <v>27140</v>
      </c>
      <c r="U550" t="s">
        <v>23823</v>
      </c>
      <c r="V550">
        <v>50</v>
      </c>
      <c r="W550">
        <v>-23330036</v>
      </c>
      <c r="X550">
        <v>-49063371</v>
      </c>
      <c r="Y550">
        <v>686</v>
      </c>
      <c r="Z550" t="s">
        <v>27156</v>
      </c>
      <c r="AB550" t="s">
        <v>23825</v>
      </c>
      <c r="AD550" t="s">
        <v>1491</v>
      </c>
      <c r="AH550" t="s">
        <v>27157</v>
      </c>
      <c r="AI550" t="s">
        <v>23852</v>
      </c>
      <c r="AJ550" t="s">
        <v>27153</v>
      </c>
      <c r="AK550">
        <v>18730000</v>
      </c>
      <c r="AL550">
        <f>VALUE(TRIM(FO_Candidato[[#This Row],[1.21 Latitude]]))</f>
        <v>-23330036</v>
      </c>
      <c r="AM550">
        <f>FO_Candidato[[#This Row],[LATITUDE_P1]]/1000000</f>
        <v>-23.330036</v>
      </c>
      <c r="AN550">
        <f>INT(ABS(FO_Candidato[[#This Row],[LATITUDE_P2]]))</f>
        <v>23</v>
      </c>
      <c r="AO550">
        <f>INT((ABS(FO_Candidato[[#This Row],[LATITUDE_P2]])-INT(ABS(FO_Candidato[[#This Row],[LATITUDE_P2]])))*60)</f>
        <v>19</v>
      </c>
      <c r="AP550" s="73">
        <f t="shared" si="16"/>
        <v>48.13</v>
      </c>
      <c r="AQ550" t="str">
        <f>SUBSTITUTE(TEXT(FO_Candidato[[#This Row],[LATITUDE_P5]],"0,00"),",",".")</f>
        <v>48.13</v>
      </c>
      <c r="AR550" t="str">
        <f>FO_Candidato[[#This Row],[LATITUDE_P3]]&amp;"°"&amp;FO_Candidato[[#This Row],[LATITUDE_P4]]&amp;"'"&amp;FO_Candidato[[#This Row],[LATITUDE - P6]]&amp;"""S"</f>
        <v>23°19'48.13"S</v>
      </c>
      <c r="AS550">
        <f>VALUE(TRIM(FO_Candidato[[#This Row],[longitude]]))</f>
        <v>-49063371</v>
      </c>
      <c r="AT550">
        <f>FO_Candidato[[#This Row],[LONGITUDE_P1]]/1000000</f>
        <v>-49.063370999999997</v>
      </c>
      <c r="AU550">
        <f>INT(ABS(FO_Candidato[[#This Row],[LONGITUDE_P2]]))</f>
        <v>49</v>
      </c>
      <c r="AV550">
        <f>INT((ABS(FO_Candidato[[#This Row],[LONGITUDE_P2]])-INT(ABS(FO_Candidato[[#This Row],[LONGITUDE_P2]])))*60)</f>
        <v>3</v>
      </c>
      <c r="AW550" s="73">
        <f t="shared" si="17"/>
        <v>48.14</v>
      </c>
      <c r="AX550" t="str">
        <f>SUBSTITUTE(TEXT(FO_Candidato[[#This Row],[LONGITUDE_P5]],"0,00"),",",".")</f>
        <v>48.14</v>
      </c>
      <c r="AY550" t="str">
        <f>FO_Candidato[[#This Row],[LONGITUDE_P3]]&amp;"°"&amp;FO_Candidato[[#This Row],[LONGITUDE_P4]]&amp;"'"&amp;FO_Candidato[[#This Row],[LONGITUDE - P6]]&amp;"""S"</f>
        <v>49°3'48.14"S</v>
      </c>
    </row>
    <row r="551" spans="1:51" x14ac:dyDescent="0.3">
      <c r="A551" t="s">
        <v>27158</v>
      </c>
      <c r="B551" t="s">
        <v>23809</v>
      </c>
      <c r="C551" t="s">
        <v>1244</v>
      </c>
      <c r="D551" t="s">
        <v>1269</v>
      </c>
      <c r="E551" t="s">
        <v>1269</v>
      </c>
      <c r="F551" t="s">
        <v>1270</v>
      </c>
      <c r="G551" t="s">
        <v>23889</v>
      </c>
      <c r="I551" t="s">
        <v>23813</v>
      </c>
      <c r="K551" t="s">
        <v>27159</v>
      </c>
      <c r="M551" t="s">
        <v>23835</v>
      </c>
      <c r="N551" t="s">
        <v>27140</v>
      </c>
      <c r="U551" t="s">
        <v>23823</v>
      </c>
      <c r="V551">
        <v>50</v>
      </c>
      <c r="W551">
        <v>-23272936</v>
      </c>
      <c r="X551">
        <v>-49263443</v>
      </c>
      <c r="Y551">
        <v>675</v>
      </c>
      <c r="Z551" t="s">
        <v>27160</v>
      </c>
      <c r="AB551" t="s">
        <v>23825</v>
      </c>
      <c r="AD551" t="s">
        <v>1491</v>
      </c>
      <c r="AH551" t="s">
        <v>27161</v>
      </c>
      <c r="AI551" t="s">
        <v>23852</v>
      </c>
      <c r="AJ551" t="s">
        <v>27162</v>
      </c>
      <c r="AK551">
        <v>18830000</v>
      </c>
      <c r="AL551">
        <f>VALUE(TRIM(FO_Candidato[[#This Row],[1.21 Latitude]]))</f>
        <v>-23272936</v>
      </c>
      <c r="AM551">
        <f>FO_Candidato[[#This Row],[LATITUDE_P1]]/1000000</f>
        <v>-23.272936000000001</v>
      </c>
      <c r="AN551">
        <f>INT(ABS(FO_Candidato[[#This Row],[LATITUDE_P2]]))</f>
        <v>23</v>
      </c>
      <c r="AO551">
        <f>INT((ABS(FO_Candidato[[#This Row],[LATITUDE_P2]])-INT(ABS(FO_Candidato[[#This Row],[LATITUDE_P2]])))*60)</f>
        <v>16</v>
      </c>
      <c r="AP551" s="73">
        <f t="shared" si="16"/>
        <v>22.57</v>
      </c>
      <c r="AQ551" t="str">
        <f>SUBSTITUTE(TEXT(FO_Candidato[[#This Row],[LATITUDE_P5]],"0,00"),",",".")</f>
        <v>22.57</v>
      </c>
      <c r="AR551" t="str">
        <f>FO_Candidato[[#This Row],[LATITUDE_P3]]&amp;"°"&amp;FO_Candidato[[#This Row],[LATITUDE_P4]]&amp;"'"&amp;FO_Candidato[[#This Row],[LATITUDE - P6]]&amp;"""S"</f>
        <v>23°16'22.57"S</v>
      </c>
      <c r="AS551">
        <f>VALUE(TRIM(FO_Candidato[[#This Row],[longitude]]))</f>
        <v>-49263443</v>
      </c>
      <c r="AT551">
        <f>FO_Candidato[[#This Row],[LONGITUDE_P1]]/1000000</f>
        <v>-49.263443000000002</v>
      </c>
      <c r="AU551">
        <f>INT(ABS(FO_Candidato[[#This Row],[LONGITUDE_P2]]))</f>
        <v>49</v>
      </c>
      <c r="AV551">
        <f>INT((ABS(FO_Candidato[[#This Row],[LONGITUDE_P2]])-INT(ABS(FO_Candidato[[#This Row],[LONGITUDE_P2]])))*60)</f>
        <v>15</v>
      </c>
      <c r="AW551" s="73">
        <f t="shared" si="17"/>
        <v>48.39</v>
      </c>
      <c r="AX551" t="str">
        <f>SUBSTITUTE(TEXT(FO_Candidato[[#This Row],[LONGITUDE_P5]],"0,00"),",",".")</f>
        <v>48.39</v>
      </c>
      <c r="AY551" t="str">
        <f>FO_Candidato[[#This Row],[LONGITUDE_P3]]&amp;"°"&amp;FO_Candidato[[#This Row],[LONGITUDE_P4]]&amp;"'"&amp;FO_Candidato[[#This Row],[LONGITUDE - P6]]&amp;"""S"</f>
        <v>49°15'48.39"S</v>
      </c>
    </row>
    <row r="552" spans="1:51" x14ac:dyDescent="0.3">
      <c r="A552" t="s">
        <v>27163</v>
      </c>
      <c r="B552" t="s">
        <v>23809</v>
      </c>
      <c r="C552" t="s">
        <v>308</v>
      </c>
      <c r="D552" t="s">
        <v>27164</v>
      </c>
      <c r="E552" t="s">
        <v>27164</v>
      </c>
      <c r="F552" t="s">
        <v>27165</v>
      </c>
      <c r="G552" t="s">
        <v>23889</v>
      </c>
      <c r="I552" t="s">
        <v>23832</v>
      </c>
      <c r="K552" t="s">
        <v>24117</v>
      </c>
      <c r="M552" t="s">
        <v>23835</v>
      </c>
      <c r="U552" t="s">
        <v>23823</v>
      </c>
      <c r="V552">
        <v>60</v>
      </c>
      <c r="W552">
        <v>-15782142</v>
      </c>
      <c r="X552">
        <v>-47645479</v>
      </c>
      <c r="Y552">
        <v>988</v>
      </c>
      <c r="Z552" t="s">
        <v>27166</v>
      </c>
      <c r="AB552" t="s">
        <v>23825</v>
      </c>
      <c r="AD552" t="s">
        <v>1491</v>
      </c>
      <c r="AH552" t="s">
        <v>27167</v>
      </c>
      <c r="AI552" t="s">
        <v>23852</v>
      </c>
      <c r="AJ552" t="s">
        <v>2316</v>
      </c>
      <c r="AK552">
        <v>73370992</v>
      </c>
      <c r="AL552">
        <f>VALUE(TRIM(FO_Candidato[[#This Row],[1.21 Latitude]]))</f>
        <v>-15782142</v>
      </c>
      <c r="AM552">
        <f>FO_Candidato[[#This Row],[LATITUDE_P1]]/1000000</f>
        <v>-15.782142</v>
      </c>
      <c r="AN552">
        <f>INT(ABS(FO_Candidato[[#This Row],[LATITUDE_P2]]))</f>
        <v>15</v>
      </c>
      <c r="AO552">
        <f>INT((ABS(FO_Candidato[[#This Row],[LATITUDE_P2]])-INT(ABS(FO_Candidato[[#This Row],[LATITUDE_P2]])))*60)</f>
        <v>46</v>
      </c>
      <c r="AP552" s="73">
        <f t="shared" si="16"/>
        <v>55.71</v>
      </c>
      <c r="AQ552" t="str">
        <f>SUBSTITUTE(TEXT(FO_Candidato[[#This Row],[LATITUDE_P5]],"0,00"),",",".")</f>
        <v>55.71</v>
      </c>
      <c r="AR552" t="str">
        <f>FO_Candidato[[#This Row],[LATITUDE_P3]]&amp;"°"&amp;FO_Candidato[[#This Row],[LATITUDE_P4]]&amp;"'"&amp;FO_Candidato[[#This Row],[LATITUDE - P6]]&amp;"""S"</f>
        <v>15°46'55.71"S</v>
      </c>
      <c r="AS552">
        <f>VALUE(TRIM(FO_Candidato[[#This Row],[longitude]]))</f>
        <v>-47645479</v>
      </c>
      <c r="AT552">
        <f>FO_Candidato[[#This Row],[LONGITUDE_P1]]/1000000</f>
        <v>-47.645479000000002</v>
      </c>
      <c r="AU552">
        <f>INT(ABS(FO_Candidato[[#This Row],[LONGITUDE_P2]]))</f>
        <v>47</v>
      </c>
      <c r="AV552">
        <f>INT((ABS(FO_Candidato[[#This Row],[LONGITUDE_P2]])-INT(ABS(FO_Candidato[[#This Row],[LONGITUDE_P2]])))*60)</f>
        <v>38</v>
      </c>
      <c r="AW552" s="73">
        <f t="shared" si="17"/>
        <v>43.72</v>
      </c>
      <c r="AX552" t="str">
        <f>SUBSTITUTE(TEXT(FO_Candidato[[#This Row],[LONGITUDE_P5]],"0,00"),",",".")</f>
        <v>43.72</v>
      </c>
      <c r="AY552" t="str">
        <f>FO_Candidato[[#This Row],[LONGITUDE_P3]]&amp;"°"&amp;FO_Candidato[[#This Row],[LONGITUDE_P4]]&amp;"'"&amp;FO_Candidato[[#This Row],[LONGITUDE - P6]]&amp;"""S"</f>
        <v>47°38'43.72"S</v>
      </c>
    </row>
    <row r="553" spans="1:51" x14ac:dyDescent="0.3">
      <c r="A553" t="s">
        <v>27168</v>
      </c>
      <c r="B553" t="s">
        <v>23809</v>
      </c>
      <c r="C553" t="s">
        <v>136</v>
      </c>
      <c r="D553" t="s">
        <v>19846</v>
      </c>
      <c r="E553" t="s">
        <v>19846</v>
      </c>
      <c r="F553" t="s">
        <v>19848</v>
      </c>
      <c r="G553" t="s">
        <v>23812</v>
      </c>
      <c r="I553" t="s">
        <v>23832</v>
      </c>
      <c r="J553" t="s">
        <v>23814</v>
      </c>
      <c r="K553" t="s">
        <v>27169</v>
      </c>
      <c r="L553" t="s">
        <v>148</v>
      </c>
      <c r="M553" t="s">
        <v>23816</v>
      </c>
      <c r="N553" t="s">
        <v>27170</v>
      </c>
      <c r="O553" t="s">
        <v>27171</v>
      </c>
      <c r="P553" t="s">
        <v>27172</v>
      </c>
      <c r="Q553" t="s">
        <v>23820</v>
      </c>
      <c r="R553" t="s">
        <v>148</v>
      </c>
      <c r="S553" t="s">
        <v>148</v>
      </c>
      <c r="T553" t="s">
        <v>148</v>
      </c>
      <c r="U553" t="s">
        <v>23823</v>
      </c>
      <c r="V553">
        <v>30</v>
      </c>
      <c r="W553">
        <v>9758563</v>
      </c>
      <c r="X553">
        <v>-66612646</v>
      </c>
      <c r="Y553">
        <v>160</v>
      </c>
      <c r="Z553" t="s">
        <v>23948</v>
      </c>
      <c r="AB553" t="s">
        <v>23825</v>
      </c>
      <c r="AC553">
        <v>2500</v>
      </c>
      <c r="AD553" t="s">
        <v>23823</v>
      </c>
      <c r="AE553" t="s">
        <v>148</v>
      </c>
      <c r="AF553" t="s">
        <v>148</v>
      </c>
      <c r="AG553" t="s">
        <v>148</v>
      </c>
      <c r="AH553" t="s">
        <v>27173</v>
      </c>
      <c r="AI553" t="s">
        <v>24653</v>
      </c>
      <c r="AJ553" t="s">
        <v>27174</v>
      </c>
      <c r="AK553">
        <v>76848000</v>
      </c>
      <c r="AL553">
        <f>VALUE(TRIM(FO_Candidato[[#This Row],[1.21 Latitude]]))</f>
        <v>9758563</v>
      </c>
      <c r="AM553">
        <f>FO_Candidato[[#This Row],[LATITUDE_P1]]/1000000</f>
        <v>9.7585630000000005</v>
      </c>
      <c r="AN553">
        <f>INT(ABS(FO_Candidato[[#This Row],[LATITUDE_P2]]))</f>
        <v>9</v>
      </c>
      <c r="AO553">
        <f>INT((ABS(FO_Candidato[[#This Row],[LATITUDE_P2]])-INT(ABS(FO_Candidato[[#This Row],[LATITUDE_P2]])))*60)</f>
        <v>45</v>
      </c>
      <c r="AP553" s="73">
        <f t="shared" si="16"/>
        <v>30.83</v>
      </c>
      <c r="AQ553" t="str">
        <f>SUBSTITUTE(TEXT(FO_Candidato[[#This Row],[LATITUDE_P5]],"0,00"),",",".")</f>
        <v>30.83</v>
      </c>
      <c r="AR553" t="str">
        <f>FO_Candidato[[#This Row],[LATITUDE_P3]]&amp;"°"&amp;FO_Candidato[[#This Row],[LATITUDE_P4]]&amp;"'"&amp;FO_Candidato[[#This Row],[LATITUDE - P6]]&amp;"""S"</f>
        <v>9°45'30.83"S</v>
      </c>
      <c r="AS553">
        <f>VALUE(TRIM(FO_Candidato[[#This Row],[longitude]]))</f>
        <v>-66612646</v>
      </c>
      <c r="AT553">
        <f>FO_Candidato[[#This Row],[LONGITUDE_P1]]/1000000</f>
        <v>-66.612645999999998</v>
      </c>
      <c r="AU553">
        <f>INT(ABS(FO_Candidato[[#This Row],[LONGITUDE_P2]]))</f>
        <v>66</v>
      </c>
      <c r="AV553">
        <f>INT((ABS(FO_Candidato[[#This Row],[LONGITUDE_P2]])-INT(ABS(FO_Candidato[[#This Row],[LONGITUDE_P2]])))*60)</f>
        <v>36</v>
      </c>
      <c r="AW553" s="73">
        <f t="shared" si="17"/>
        <v>45.53</v>
      </c>
      <c r="AX553" t="str">
        <f>SUBSTITUTE(TEXT(FO_Candidato[[#This Row],[LONGITUDE_P5]],"0,00"),",",".")</f>
        <v>45.53</v>
      </c>
      <c r="AY553" t="str">
        <f>FO_Candidato[[#This Row],[LONGITUDE_P3]]&amp;"°"&amp;FO_Candidato[[#This Row],[LONGITUDE_P4]]&amp;"'"&amp;FO_Candidato[[#This Row],[LONGITUDE - P6]]&amp;"""S"</f>
        <v>66°36'45.53"S</v>
      </c>
    </row>
    <row r="554" spans="1:51" x14ac:dyDescent="0.3">
      <c r="A554" t="s">
        <v>27175</v>
      </c>
      <c r="B554" t="s">
        <v>23809</v>
      </c>
      <c r="C554" t="s">
        <v>127</v>
      </c>
      <c r="D554" t="s">
        <v>19898</v>
      </c>
      <c r="E554" t="s">
        <v>19898</v>
      </c>
      <c r="F554" t="s">
        <v>19900</v>
      </c>
      <c r="G554" t="s">
        <v>23812</v>
      </c>
      <c r="I554" t="s">
        <v>23832</v>
      </c>
      <c r="J554" t="s">
        <v>23814</v>
      </c>
      <c r="K554" t="s">
        <v>24756</v>
      </c>
      <c r="L554" t="s">
        <v>148</v>
      </c>
      <c r="M554" t="s">
        <v>23816</v>
      </c>
      <c r="N554" t="s">
        <v>27176</v>
      </c>
      <c r="O554" t="s">
        <v>148</v>
      </c>
      <c r="P554" t="s">
        <v>148</v>
      </c>
      <c r="Q554" t="s">
        <v>148</v>
      </c>
      <c r="R554" t="s">
        <v>27177</v>
      </c>
      <c r="S554" t="s">
        <v>148</v>
      </c>
      <c r="T554" t="s">
        <v>27178</v>
      </c>
      <c r="U554" t="s">
        <v>23823</v>
      </c>
      <c r="V554">
        <v>40</v>
      </c>
      <c r="W554">
        <v>-23603955</v>
      </c>
      <c r="X554">
        <v>-45398241</v>
      </c>
      <c r="Y554">
        <v>29</v>
      </c>
      <c r="Z554" t="s">
        <v>148</v>
      </c>
      <c r="AA554" t="s">
        <v>107</v>
      </c>
      <c r="AB554" t="s">
        <v>23825</v>
      </c>
      <c r="AC554">
        <v>0</v>
      </c>
      <c r="AD554" t="s">
        <v>23823</v>
      </c>
      <c r="AE554" t="s">
        <v>148</v>
      </c>
      <c r="AF554" t="s">
        <v>148</v>
      </c>
      <c r="AG554" t="s">
        <v>148</v>
      </c>
      <c r="AH554" t="s">
        <v>27179</v>
      </c>
      <c r="AI554" t="s">
        <v>23852</v>
      </c>
      <c r="AJ554" t="s">
        <v>27180</v>
      </c>
      <c r="AK554">
        <v>11661395</v>
      </c>
      <c r="AL554">
        <f>VALUE(TRIM(FO_Candidato[[#This Row],[1.21 Latitude]]))</f>
        <v>-23603955</v>
      </c>
      <c r="AM554">
        <f>FO_Candidato[[#This Row],[LATITUDE_P1]]/1000000</f>
        <v>-23.603954999999999</v>
      </c>
      <c r="AN554">
        <f>INT(ABS(FO_Candidato[[#This Row],[LATITUDE_P2]]))</f>
        <v>23</v>
      </c>
      <c r="AO554">
        <f>INT((ABS(FO_Candidato[[#This Row],[LATITUDE_P2]])-INT(ABS(FO_Candidato[[#This Row],[LATITUDE_P2]])))*60)</f>
        <v>36</v>
      </c>
      <c r="AP554" s="73">
        <f t="shared" si="16"/>
        <v>14.24</v>
      </c>
      <c r="AQ554" t="str">
        <f>SUBSTITUTE(TEXT(FO_Candidato[[#This Row],[LATITUDE_P5]],"0,00"),",",".")</f>
        <v>14.24</v>
      </c>
      <c r="AR554" t="str">
        <f>FO_Candidato[[#This Row],[LATITUDE_P3]]&amp;"°"&amp;FO_Candidato[[#This Row],[LATITUDE_P4]]&amp;"'"&amp;FO_Candidato[[#This Row],[LATITUDE - P6]]&amp;"""S"</f>
        <v>23°36'14.24"S</v>
      </c>
      <c r="AS554">
        <f>VALUE(TRIM(FO_Candidato[[#This Row],[longitude]]))</f>
        <v>-45398241</v>
      </c>
      <c r="AT554">
        <f>FO_Candidato[[#This Row],[LONGITUDE_P1]]/1000000</f>
        <v>-45.398240999999999</v>
      </c>
      <c r="AU554">
        <f>INT(ABS(FO_Candidato[[#This Row],[LONGITUDE_P2]]))</f>
        <v>45</v>
      </c>
      <c r="AV554">
        <f>INT((ABS(FO_Candidato[[#This Row],[LONGITUDE_P2]])-INT(ABS(FO_Candidato[[#This Row],[LONGITUDE_P2]])))*60)</f>
        <v>23</v>
      </c>
      <c r="AW554" s="73">
        <f t="shared" si="17"/>
        <v>53.67</v>
      </c>
      <c r="AX554" t="str">
        <f>SUBSTITUTE(TEXT(FO_Candidato[[#This Row],[LONGITUDE_P5]],"0,00"),",",".")</f>
        <v>53.67</v>
      </c>
      <c r="AY554" t="str">
        <f>FO_Candidato[[#This Row],[LONGITUDE_P3]]&amp;"°"&amp;FO_Candidato[[#This Row],[LONGITUDE_P4]]&amp;"'"&amp;FO_Candidato[[#This Row],[LONGITUDE - P6]]&amp;"""S"</f>
        <v>45°23'53.67"S</v>
      </c>
    </row>
    <row r="555" spans="1:51" x14ac:dyDescent="0.3">
      <c r="A555" t="s">
        <v>27181</v>
      </c>
      <c r="B555" t="s">
        <v>23809</v>
      </c>
      <c r="C555" t="s">
        <v>127</v>
      </c>
      <c r="D555" t="s">
        <v>27182</v>
      </c>
      <c r="E555" t="s">
        <v>27182</v>
      </c>
      <c r="F555" t="s">
        <v>27183</v>
      </c>
      <c r="G555" t="s">
        <v>27063</v>
      </c>
      <c r="I555" t="s">
        <v>23832</v>
      </c>
      <c r="J555" t="s">
        <v>23814</v>
      </c>
      <c r="K555" t="s">
        <v>27184</v>
      </c>
      <c r="L555" t="s">
        <v>148</v>
      </c>
      <c r="M555" t="s">
        <v>23835</v>
      </c>
      <c r="N555" t="s">
        <v>27185</v>
      </c>
      <c r="O555" t="s">
        <v>27186</v>
      </c>
      <c r="P555" t="s">
        <v>27187</v>
      </c>
      <c r="Q555" t="s">
        <v>27188</v>
      </c>
      <c r="R555" t="s">
        <v>27185</v>
      </c>
      <c r="S555" t="s">
        <v>27189</v>
      </c>
      <c r="T555" t="s">
        <v>27187</v>
      </c>
      <c r="U555" t="s">
        <v>23823</v>
      </c>
      <c r="V555">
        <v>20</v>
      </c>
      <c r="W555">
        <v>-22646069</v>
      </c>
      <c r="X555">
        <v>-54805448</v>
      </c>
      <c r="Y555">
        <v>420</v>
      </c>
      <c r="Z555" t="s">
        <v>120</v>
      </c>
      <c r="AA555" t="s">
        <v>107</v>
      </c>
      <c r="AB555" t="s">
        <v>26855</v>
      </c>
      <c r="AC555">
        <v>60000</v>
      </c>
      <c r="AD555" t="s">
        <v>23823</v>
      </c>
      <c r="AE555" t="s">
        <v>1532</v>
      </c>
      <c r="AF555" t="s">
        <v>27182</v>
      </c>
      <c r="AG555" t="s">
        <v>27183</v>
      </c>
      <c r="AH555" t="s">
        <v>27190</v>
      </c>
      <c r="AI555" t="s">
        <v>24270</v>
      </c>
      <c r="AJ555" t="s">
        <v>27191</v>
      </c>
      <c r="AK555">
        <v>79940000</v>
      </c>
      <c r="AL555">
        <f>VALUE(TRIM(FO_Candidato[[#This Row],[1.21 Latitude]]))</f>
        <v>-22646069</v>
      </c>
      <c r="AM555">
        <f>FO_Candidato[[#This Row],[LATITUDE_P1]]/1000000</f>
        <v>-22.646069000000001</v>
      </c>
      <c r="AN555">
        <f>INT(ABS(FO_Candidato[[#This Row],[LATITUDE_P2]]))</f>
        <v>22</v>
      </c>
      <c r="AO555">
        <f>INT((ABS(FO_Candidato[[#This Row],[LATITUDE_P2]])-INT(ABS(FO_Candidato[[#This Row],[LATITUDE_P2]])))*60)</f>
        <v>38</v>
      </c>
      <c r="AP555" s="73">
        <f t="shared" si="16"/>
        <v>45.85</v>
      </c>
      <c r="AQ555" t="str">
        <f>SUBSTITUTE(TEXT(FO_Candidato[[#This Row],[LATITUDE_P5]],"0,00"),",",".")</f>
        <v>45.85</v>
      </c>
      <c r="AR555" t="str">
        <f>FO_Candidato[[#This Row],[LATITUDE_P3]]&amp;"°"&amp;FO_Candidato[[#This Row],[LATITUDE_P4]]&amp;"'"&amp;FO_Candidato[[#This Row],[LATITUDE - P6]]&amp;"""S"</f>
        <v>22°38'45.85"S</v>
      </c>
      <c r="AS555">
        <f>VALUE(TRIM(FO_Candidato[[#This Row],[longitude]]))</f>
        <v>-54805448</v>
      </c>
      <c r="AT555">
        <f>FO_Candidato[[#This Row],[LONGITUDE_P1]]/1000000</f>
        <v>-54.805447999999998</v>
      </c>
      <c r="AU555">
        <f>INT(ABS(FO_Candidato[[#This Row],[LONGITUDE_P2]]))</f>
        <v>54</v>
      </c>
      <c r="AV555">
        <f>INT((ABS(FO_Candidato[[#This Row],[LONGITUDE_P2]])-INT(ABS(FO_Candidato[[#This Row],[LONGITUDE_P2]])))*60)</f>
        <v>48</v>
      </c>
      <c r="AW555" s="73">
        <f t="shared" si="17"/>
        <v>19.61</v>
      </c>
      <c r="AX555" t="str">
        <f>SUBSTITUTE(TEXT(FO_Candidato[[#This Row],[LONGITUDE_P5]],"0,00"),",",".")</f>
        <v>19.61</v>
      </c>
      <c r="AY555" t="str">
        <f>FO_Candidato[[#This Row],[LONGITUDE_P3]]&amp;"°"&amp;FO_Candidato[[#This Row],[LONGITUDE_P4]]&amp;"'"&amp;FO_Candidato[[#This Row],[LONGITUDE - P6]]&amp;"""S"</f>
        <v>54°48'19.61"S</v>
      </c>
    </row>
    <row r="556" spans="1:51" x14ac:dyDescent="0.3">
      <c r="A556" t="s">
        <v>27192</v>
      </c>
      <c r="B556" t="s">
        <v>23809</v>
      </c>
      <c r="C556" t="s">
        <v>1187</v>
      </c>
      <c r="D556" t="s">
        <v>7251</v>
      </c>
      <c r="E556" t="s">
        <v>7251</v>
      </c>
      <c r="F556" t="s">
        <v>7252</v>
      </c>
      <c r="G556" t="s">
        <v>23889</v>
      </c>
      <c r="I556" t="s">
        <v>23832</v>
      </c>
      <c r="K556" t="s">
        <v>27193</v>
      </c>
      <c r="M556" t="s">
        <v>23835</v>
      </c>
      <c r="N556" t="s">
        <v>27194</v>
      </c>
      <c r="U556" t="s">
        <v>23823</v>
      </c>
      <c r="V556">
        <v>60</v>
      </c>
      <c r="W556">
        <v>-10996483</v>
      </c>
      <c r="X556">
        <v>-6191668</v>
      </c>
      <c r="Y556">
        <v>192</v>
      </c>
      <c r="Z556" t="s">
        <v>27195</v>
      </c>
      <c r="AB556" t="s">
        <v>23825</v>
      </c>
      <c r="AD556" t="s">
        <v>1491</v>
      </c>
      <c r="AH556" t="s">
        <v>27196</v>
      </c>
      <c r="AI556" t="s">
        <v>24653</v>
      </c>
      <c r="AJ556" t="s">
        <v>27197</v>
      </c>
      <c r="AK556">
        <v>76916000</v>
      </c>
      <c r="AL556">
        <f>VALUE(TRIM(FO_Candidato[[#This Row],[1.21 Latitude]]))</f>
        <v>-10996483</v>
      </c>
      <c r="AM556">
        <f>FO_Candidato[[#This Row],[LATITUDE_P1]]/1000000</f>
        <v>-10.996483</v>
      </c>
      <c r="AN556">
        <f>INT(ABS(FO_Candidato[[#This Row],[LATITUDE_P2]]))</f>
        <v>10</v>
      </c>
      <c r="AO556">
        <f>INT((ABS(FO_Candidato[[#This Row],[LATITUDE_P2]])-INT(ABS(FO_Candidato[[#This Row],[LATITUDE_P2]])))*60)</f>
        <v>59</v>
      </c>
      <c r="AP556" s="73">
        <f t="shared" si="16"/>
        <v>47.34</v>
      </c>
      <c r="AQ556" t="str">
        <f>SUBSTITUTE(TEXT(FO_Candidato[[#This Row],[LATITUDE_P5]],"0,00"),",",".")</f>
        <v>47.34</v>
      </c>
      <c r="AR556" t="str">
        <f>FO_Candidato[[#This Row],[LATITUDE_P3]]&amp;"°"&amp;FO_Candidato[[#This Row],[LATITUDE_P4]]&amp;"'"&amp;FO_Candidato[[#This Row],[LATITUDE - P6]]&amp;"""S"</f>
        <v>10°59'47.34"S</v>
      </c>
      <c r="AS556">
        <f>VALUE(TRIM(FO_Candidato[[#This Row],[longitude]]))</f>
        <v>-6191668</v>
      </c>
      <c r="AT556">
        <f>FO_Candidato[[#This Row],[LONGITUDE_P1]]/1000000</f>
        <v>-6.1916679999999999</v>
      </c>
      <c r="AU556">
        <f>INT(ABS(FO_Candidato[[#This Row],[LONGITUDE_P2]]))</f>
        <v>6</v>
      </c>
      <c r="AV556">
        <f>INT((ABS(FO_Candidato[[#This Row],[LONGITUDE_P2]])-INT(ABS(FO_Candidato[[#This Row],[LONGITUDE_P2]])))*60)</f>
        <v>11</v>
      </c>
      <c r="AW556" s="73">
        <f t="shared" si="17"/>
        <v>30</v>
      </c>
      <c r="AX556" t="str">
        <f>SUBSTITUTE(TEXT(FO_Candidato[[#This Row],[LONGITUDE_P5]],"0,00"),",",".")</f>
        <v>30.00</v>
      </c>
      <c r="AY556" t="str">
        <f>FO_Candidato[[#This Row],[LONGITUDE_P3]]&amp;"°"&amp;FO_Candidato[[#This Row],[LONGITUDE_P4]]&amp;"'"&amp;FO_Candidato[[#This Row],[LONGITUDE - P6]]&amp;"""S"</f>
        <v>6°11'30.00"S</v>
      </c>
    </row>
    <row r="557" spans="1:51" x14ac:dyDescent="0.3">
      <c r="A557" t="s">
        <v>27198</v>
      </c>
      <c r="B557" t="s">
        <v>23809</v>
      </c>
      <c r="C557" t="s">
        <v>1187</v>
      </c>
      <c r="D557" t="s">
        <v>1520</v>
      </c>
      <c r="E557" t="s">
        <v>1520</v>
      </c>
      <c r="F557" t="s">
        <v>1521</v>
      </c>
      <c r="G557" t="s">
        <v>23889</v>
      </c>
      <c r="I557" t="s">
        <v>23813</v>
      </c>
      <c r="K557" t="s">
        <v>24117</v>
      </c>
      <c r="M557" t="s">
        <v>23835</v>
      </c>
      <c r="N557" t="s">
        <v>27106</v>
      </c>
      <c r="U557" t="s">
        <v>23823</v>
      </c>
      <c r="V557">
        <v>60</v>
      </c>
      <c r="W557">
        <v>-9393532</v>
      </c>
      <c r="X557">
        <v>-63127914</v>
      </c>
      <c r="Y557">
        <v>77</v>
      </c>
      <c r="Z557" t="s">
        <v>27199</v>
      </c>
      <c r="AB557" t="s">
        <v>23825</v>
      </c>
      <c r="AD557" t="s">
        <v>1491</v>
      </c>
      <c r="AH557" t="s">
        <v>27200</v>
      </c>
      <c r="AI557" t="s">
        <v>24653</v>
      </c>
      <c r="AJ557" t="s">
        <v>1523</v>
      </c>
      <c r="AK557">
        <v>76861000</v>
      </c>
      <c r="AL557">
        <f>VALUE(TRIM(FO_Candidato[[#This Row],[1.21 Latitude]]))</f>
        <v>-9393532</v>
      </c>
      <c r="AM557">
        <f>FO_Candidato[[#This Row],[LATITUDE_P1]]/1000000</f>
        <v>-9.3935320000000004</v>
      </c>
      <c r="AN557">
        <f>INT(ABS(FO_Candidato[[#This Row],[LATITUDE_P2]]))</f>
        <v>9</v>
      </c>
      <c r="AO557">
        <f>INT((ABS(FO_Candidato[[#This Row],[LATITUDE_P2]])-INT(ABS(FO_Candidato[[#This Row],[LATITUDE_P2]])))*60)</f>
        <v>23</v>
      </c>
      <c r="AP557" s="73">
        <f t="shared" si="16"/>
        <v>36.72</v>
      </c>
      <c r="AQ557" t="str">
        <f>SUBSTITUTE(TEXT(FO_Candidato[[#This Row],[LATITUDE_P5]],"0,00"),",",".")</f>
        <v>36.72</v>
      </c>
      <c r="AR557" t="str">
        <f>FO_Candidato[[#This Row],[LATITUDE_P3]]&amp;"°"&amp;FO_Candidato[[#This Row],[LATITUDE_P4]]&amp;"'"&amp;FO_Candidato[[#This Row],[LATITUDE - P6]]&amp;"""S"</f>
        <v>9°23'36.72"S</v>
      </c>
      <c r="AS557">
        <f>VALUE(TRIM(FO_Candidato[[#This Row],[longitude]]))</f>
        <v>-63127914</v>
      </c>
      <c r="AT557">
        <f>FO_Candidato[[#This Row],[LONGITUDE_P1]]/1000000</f>
        <v>-63.127913999999997</v>
      </c>
      <c r="AU557">
        <f>INT(ABS(FO_Candidato[[#This Row],[LONGITUDE_P2]]))</f>
        <v>63</v>
      </c>
      <c r="AV557">
        <f>INT((ABS(FO_Candidato[[#This Row],[LONGITUDE_P2]])-INT(ABS(FO_Candidato[[#This Row],[LONGITUDE_P2]])))*60)</f>
        <v>7</v>
      </c>
      <c r="AW557" s="73">
        <f t="shared" si="17"/>
        <v>40.49</v>
      </c>
      <c r="AX557" t="str">
        <f>SUBSTITUTE(TEXT(FO_Candidato[[#This Row],[LONGITUDE_P5]],"0,00"),",",".")</f>
        <v>40.49</v>
      </c>
      <c r="AY557" t="str">
        <f>FO_Candidato[[#This Row],[LONGITUDE_P3]]&amp;"°"&amp;FO_Candidato[[#This Row],[LONGITUDE_P4]]&amp;"'"&amp;FO_Candidato[[#This Row],[LONGITUDE - P6]]&amp;"""S"</f>
        <v>63°7'40.49"S</v>
      </c>
    </row>
    <row r="558" spans="1:51" x14ac:dyDescent="0.3">
      <c r="A558" t="s">
        <v>27201</v>
      </c>
      <c r="B558" t="s">
        <v>23809</v>
      </c>
      <c r="C558" t="s">
        <v>1187</v>
      </c>
      <c r="D558" t="s">
        <v>7325</v>
      </c>
      <c r="E558" t="s">
        <v>7325</v>
      </c>
      <c r="F558" t="s">
        <v>7326</v>
      </c>
      <c r="G558" t="s">
        <v>23889</v>
      </c>
      <c r="I558" t="s">
        <v>23832</v>
      </c>
      <c r="K558" t="s">
        <v>24117</v>
      </c>
      <c r="M558" t="s">
        <v>23835</v>
      </c>
      <c r="N558" t="s">
        <v>27106</v>
      </c>
      <c r="U558" t="s">
        <v>23823</v>
      </c>
      <c r="V558">
        <v>60</v>
      </c>
      <c r="W558">
        <v>-9199993</v>
      </c>
      <c r="X558">
        <v>-63180887</v>
      </c>
      <c r="Y558">
        <v>75</v>
      </c>
      <c r="Z558" t="s">
        <v>27202</v>
      </c>
      <c r="AB558" t="s">
        <v>23825</v>
      </c>
      <c r="AD558" t="s">
        <v>1491</v>
      </c>
      <c r="AH558" t="s">
        <v>27203</v>
      </c>
      <c r="AI558" t="s">
        <v>24653</v>
      </c>
      <c r="AJ558" t="s">
        <v>1523</v>
      </c>
      <c r="AK558">
        <v>78861000</v>
      </c>
      <c r="AL558">
        <f>VALUE(TRIM(FO_Candidato[[#This Row],[1.21 Latitude]]))</f>
        <v>-9199993</v>
      </c>
      <c r="AM558">
        <f>FO_Candidato[[#This Row],[LATITUDE_P1]]/1000000</f>
        <v>-9.1999929999999992</v>
      </c>
      <c r="AN558">
        <f>INT(ABS(FO_Candidato[[#This Row],[LATITUDE_P2]]))</f>
        <v>9</v>
      </c>
      <c r="AO558">
        <f>INT((ABS(FO_Candidato[[#This Row],[LATITUDE_P2]])-INT(ABS(FO_Candidato[[#This Row],[LATITUDE_P2]])))*60)</f>
        <v>11</v>
      </c>
      <c r="AP558" s="73">
        <f t="shared" si="16"/>
        <v>59.97</v>
      </c>
      <c r="AQ558" t="str">
        <f>SUBSTITUTE(TEXT(FO_Candidato[[#This Row],[LATITUDE_P5]],"0,00"),",",".")</f>
        <v>59.97</v>
      </c>
      <c r="AR558" t="str">
        <f>FO_Candidato[[#This Row],[LATITUDE_P3]]&amp;"°"&amp;FO_Candidato[[#This Row],[LATITUDE_P4]]&amp;"'"&amp;FO_Candidato[[#This Row],[LATITUDE - P6]]&amp;"""S"</f>
        <v>9°11'59.97"S</v>
      </c>
      <c r="AS558">
        <f>VALUE(TRIM(FO_Candidato[[#This Row],[longitude]]))</f>
        <v>-63180887</v>
      </c>
      <c r="AT558">
        <f>FO_Candidato[[#This Row],[LONGITUDE_P1]]/1000000</f>
        <v>-63.180886999999998</v>
      </c>
      <c r="AU558">
        <f>INT(ABS(FO_Candidato[[#This Row],[LONGITUDE_P2]]))</f>
        <v>63</v>
      </c>
      <c r="AV558">
        <f>INT((ABS(FO_Candidato[[#This Row],[LONGITUDE_P2]])-INT(ABS(FO_Candidato[[#This Row],[LONGITUDE_P2]])))*60)</f>
        <v>10</v>
      </c>
      <c r="AW558" s="73">
        <f t="shared" si="17"/>
        <v>51.19</v>
      </c>
      <c r="AX558" t="str">
        <f>SUBSTITUTE(TEXT(FO_Candidato[[#This Row],[LONGITUDE_P5]],"0,00"),",",".")</f>
        <v>51.19</v>
      </c>
      <c r="AY558" t="str">
        <f>FO_Candidato[[#This Row],[LONGITUDE_P3]]&amp;"°"&amp;FO_Candidato[[#This Row],[LONGITUDE_P4]]&amp;"'"&amp;FO_Candidato[[#This Row],[LONGITUDE - P6]]&amp;"""S"</f>
        <v>63°10'51.19"S</v>
      </c>
    </row>
    <row r="559" spans="1:51" x14ac:dyDescent="0.3">
      <c r="A559" t="s">
        <v>27204</v>
      </c>
      <c r="B559" t="s">
        <v>23809</v>
      </c>
      <c r="C559" t="s">
        <v>1187</v>
      </c>
      <c r="D559" t="s">
        <v>7215</v>
      </c>
      <c r="E559" t="s">
        <v>7215</v>
      </c>
      <c r="F559" t="s">
        <v>7216</v>
      </c>
      <c r="G559" t="s">
        <v>23889</v>
      </c>
      <c r="I559" t="s">
        <v>23832</v>
      </c>
      <c r="K559" t="s">
        <v>24117</v>
      </c>
      <c r="M559" t="s">
        <v>23835</v>
      </c>
      <c r="N559" t="s">
        <v>27106</v>
      </c>
      <c r="U559" t="s">
        <v>23823</v>
      </c>
      <c r="V559">
        <v>60</v>
      </c>
      <c r="W559">
        <v>-10342241</v>
      </c>
      <c r="X559">
        <v>-62597752</v>
      </c>
      <c r="Y559">
        <v>159</v>
      </c>
      <c r="Z559" t="s">
        <v>27205</v>
      </c>
      <c r="AB559" t="s">
        <v>23825</v>
      </c>
      <c r="AD559" t="s">
        <v>1491</v>
      </c>
      <c r="AH559" t="s">
        <v>27206</v>
      </c>
      <c r="AI559" t="s">
        <v>24653</v>
      </c>
      <c r="AJ559" t="s">
        <v>27207</v>
      </c>
      <c r="AK559">
        <v>76890000</v>
      </c>
      <c r="AL559">
        <f>VALUE(TRIM(FO_Candidato[[#This Row],[1.21 Latitude]]))</f>
        <v>-10342241</v>
      </c>
      <c r="AM559">
        <f>FO_Candidato[[#This Row],[LATITUDE_P1]]/1000000</f>
        <v>-10.342241</v>
      </c>
      <c r="AN559">
        <f>INT(ABS(FO_Candidato[[#This Row],[LATITUDE_P2]]))</f>
        <v>10</v>
      </c>
      <c r="AO559">
        <f>INT((ABS(FO_Candidato[[#This Row],[LATITUDE_P2]])-INT(ABS(FO_Candidato[[#This Row],[LATITUDE_P2]])))*60)</f>
        <v>20</v>
      </c>
      <c r="AP559" s="73">
        <f t="shared" si="16"/>
        <v>32.07</v>
      </c>
      <c r="AQ559" t="str">
        <f>SUBSTITUTE(TEXT(FO_Candidato[[#This Row],[LATITUDE_P5]],"0,00"),",",".")</f>
        <v>32.07</v>
      </c>
      <c r="AR559" t="str">
        <f>FO_Candidato[[#This Row],[LATITUDE_P3]]&amp;"°"&amp;FO_Candidato[[#This Row],[LATITUDE_P4]]&amp;"'"&amp;FO_Candidato[[#This Row],[LATITUDE - P6]]&amp;"""S"</f>
        <v>10°20'32.07"S</v>
      </c>
      <c r="AS559">
        <f>VALUE(TRIM(FO_Candidato[[#This Row],[longitude]]))</f>
        <v>-62597752</v>
      </c>
      <c r="AT559">
        <f>FO_Candidato[[#This Row],[LONGITUDE_P1]]/1000000</f>
        <v>-62.597752</v>
      </c>
      <c r="AU559">
        <f>INT(ABS(FO_Candidato[[#This Row],[LONGITUDE_P2]]))</f>
        <v>62</v>
      </c>
      <c r="AV559">
        <f>INT((ABS(FO_Candidato[[#This Row],[LONGITUDE_P2]])-INT(ABS(FO_Candidato[[#This Row],[LONGITUDE_P2]])))*60)</f>
        <v>35</v>
      </c>
      <c r="AW559" s="73">
        <f t="shared" si="17"/>
        <v>51.91</v>
      </c>
      <c r="AX559" t="str">
        <f>SUBSTITUTE(TEXT(FO_Candidato[[#This Row],[LONGITUDE_P5]],"0,00"),",",".")</f>
        <v>51.91</v>
      </c>
      <c r="AY559" t="str">
        <f>FO_Candidato[[#This Row],[LONGITUDE_P3]]&amp;"°"&amp;FO_Candidato[[#This Row],[LONGITUDE_P4]]&amp;"'"&amp;FO_Candidato[[#This Row],[LONGITUDE - P6]]&amp;"""S"</f>
        <v>62°35'51.91"S</v>
      </c>
    </row>
    <row r="560" spans="1:51" x14ac:dyDescent="0.3">
      <c r="A560" t="s">
        <v>27208</v>
      </c>
      <c r="B560" t="s">
        <v>23809</v>
      </c>
      <c r="C560" t="s">
        <v>127</v>
      </c>
      <c r="D560" t="s">
        <v>2988</v>
      </c>
      <c r="E560" t="s">
        <v>2988</v>
      </c>
      <c r="F560" t="s">
        <v>2989</v>
      </c>
      <c r="G560" t="s">
        <v>23846</v>
      </c>
      <c r="I560" t="s">
        <v>23832</v>
      </c>
      <c r="J560" t="s">
        <v>23833</v>
      </c>
      <c r="K560" t="s">
        <v>27209</v>
      </c>
      <c r="L560" t="s">
        <v>148</v>
      </c>
      <c r="M560" t="s">
        <v>23816</v>
      </c>
      <c r="N560" t="s">
        <v>27210</v>
      </c>
      <c r="O560" t="s">
        <v>23820</v>
      </c>
      <c r="P560" t="s">
        <v>27211</v>
      </c>
      <c r="Q560" t="s">
        <v>148</v>
      </c>
      <c r="R560" t="s">
        <v>148</v>
      </c>
      <c r="S560" t="s">
        <v>148</v>
      </c>
      <c r="T560" t="s">
        <v>148</v>
      </c>
      <c r="U560" t="s">
        <v>1491</v>
      </c>
      <c r="V560">
        <v>33</v>
      </c>
      <c r="W560">
        <v>-23275535</v>
      </c>
      <c r="X560">
        <v>-51281803</v>
      </c>
      <c r="Y560">
        <v>664</v>
      </c>
      <c r="Z560" t="s">
        <v>12336</v>
      </c>
      <c r="AB560" t="s">
        <v>23825</v>
      </c>
      <c r="AC560">
        <v>4000</v>
      </c>
      <c r="AD560" t="s">
        <v>23823</v>
      </c>
      <c r="AE560" t="s">
        <v>23823</v>
      </c>
      <c r="AF560" t="s">
        <v>2988</v>
      </c>
      <c r="AG560" t="s">
        <v>2989</v>
      </c>
      <c r="AH560" t="s">
        <v>27212</v>
      </c>
      <c r="AI560" t="s">
        <v>23827</v>
      </c>
      <c r="AJ560" t="s">
        <v>24263</v>
      </c>
      <c r="AK560">
        <v>86182135</v>
      </c>
      <c r="AL560">
        <f>VALUE(TRIM(FO_Candidato[[#This Row],[1.21 Latitude]]))</f>
        <v>-23275535</v>
      </c>
      <c r="AM560">
        <f>FO_Candidato[[#This Row],[LATITUDE_P1]]/1000000</f>
        <v>-23.275535000000001</v>
      </c>
      <c r="AN560">
        <f>INT(ABS(FO_Candidato[[#This Row],[LATITUDE_P2]]))</f>
        <v>23</v>
      </c>
      <c r="AO560">
        <f>INT((ABS(FO_Candidato[[#This Row],[LATITUDE_P2]])-INT(ABS(FO_Candidato[[#This Row],[LATITUDE_P2]])))*60)</f>
        <v>16</v>
      </c>
      <c r="AP560" s="73">
        <f t="shared" si="16"/>
        <v>31.93</v>
      </c>
      <c r="AQ560" t="str">
        <f>SUBSTITUTE(TEXT(FO_Candidato[[#This Row],[LATITUDE_P5]],"0,00"),",",".")</f>
        <v>31.93</v>
      </c>
      <c r="AR560" t="str">
        <f>FO_Candidato[[#This Row],[LATITUDE_P3]]&amp;"°"&amp;FO_Candidato[[#This Row],[LATITUDE_P4]]&amp;"'"&amp;FO_Candidato[[#This Row],[LATITUDE - P6]]&amp;"""S"</f>
        <v>23°16'31.93"S</v>
      </c>
      <c r="AS560">
        <f>VALUE(TRIM(FO_Candidato[[#This Row],[longitude]]))</f>
        <v>-51281803</v>
      </c>
      <c r="AT560">
        <f>FO_Candidato[[#This Row],[LONGITUDE_P1]]/1000000</f>
        <v>-51.281802999999996</v>
      </c>
      <c r="AU560">
        <f>INT(ABS(FO_Candidato[[#This Row],[LONGITUDE_P2]]))</f>
        <v>51</v>
      </c>
      <c r="AV560">
        <f>INT((ABS(FO_Candidato[[#This Row],[LONGITUDE_P2]])-INT(ABS(FO_Candidato[[#This Row],[LONGITUDE_P2]])))*60)</f>
        <v>16</v>
      </c>
      <c r="AW560" s="73">
        <f t="shared" si="17"/>
        <v>54.49</v>
      </c>
      <c r="AX560" t="str">
        <f>SUBSTITUTE(TEXT(FO_Candidato[[#This Row],[LONGITUDE_P5]],"0,00"),",",".")</f>
        <v>54.49</v>
      </c>
      <c r="AY560" t="str">
        <f>FO_Candidato[[#This Row],[LONGITUDE_P3]]&amp;"°"&amp;FO_Candidato[[#This Row],[LONGITUDE_P4]]&amp;"'"&amp;FO_Candidato[[#This Row],[LONGITUDE - P6]]&amp;"""S"</f>
        <v>51°16'54.49"S</v>
      </c>
    </row>
    <row r="561" spans="1:51" x14ac:dyDescent="0.3">
      <c r="A561" t="s">
        <v>27213</v>
      </c>
      <c r="B561" t="s">
        <v>23809</v>
      </c>
      <c r="C561" t="s">
        <v>1600</v>
      </c>
      <c r="D561" t="s">
        <v>6712</v>
      </c>
      <c r="E561" t="s">
        <v>6712</v>
      </c>
      <c r="F561" t="s">
        <v>6713</v>
      </c>
      <c r="G561" t="s">
        <v>23889</v>
      </c>
      <c r="I561" t="s">
        <v>23832</v>
      </c>
      <c r="K561" t="s">
        <v>24117</v>
      </c>
      <c r="M561" t="s">
        <v>23835</v>
      </c>
      <c r="N561" t="s">
        <v>26832</v>
      </c>
      <c r="U561" t="s">
        <v>23823</v>
      </c>
      <c r="V561">
        <v>80</v>
      </c>
      <c r="W561">
        <v>-1508396</v>
      </c>
      <c r="X561">
        <v>-5651851</v>
      </c>
      <c r="Y561">
        <v>212</v>
      </c>
      <c r="Z561" t="s">
        <v>27214</v>
      </c>
      <c r="AB561" t="s">
        <v>23825</v>
      </c>
      <c r="AD561" t="s">
        <v>1491</v>
      </c>
      <c r="AH561" t="s">
        <v>27215</v>
      </c>
      <c r="AI561" t="s">
        <v>24653</v>
      </c>
      <c r="AJ561" t="s">
        <v>27216</v>
      </c>
      <c r="AK561">
        <v>78480000</v>
      </c>
      <c r="AL561">
        <f>VALUE(TRIM(FO_Candidato[[#This Row],[1.21 Latitude]]))</f>
        <v>-1508396</v>
      </c>
      <c r="AM561">
        <f>FO_Candidato[[#This Row],[LATITUDE_P1]]/1000000</f>
        <v>-1.5083960000000001</v>
      </c>
      <c r="AN561">
        <f>INT(ABS(FO_Candidato[[#This Row],[LATITUDE_P2]]))</f>
        <v>1</v>
      </c>
      <c r="AO561">
        <f>INT((ABS(FO_Candidato[[#This Row],[LATITUDE_P2]])-INT(ABS(FO_Candidato[[#This Row],[LATITUDE_P2]])))*60)</f>
        <v>30</v>
      </c>
      <c r="AP561" s="73">
        <f t="shared" si="16"/>
        <v>30.23</v>
      </c>
      <c r="AQ561" t="str">
        <f>SUBSTITUTE(TEXT(FO_Candidato[[#This Row],[LATITUDE_P5]],"0,00"),",",".")</f>
        <v>30.23</v>
      </c>
      <c r="AR561" t="str">
        <f>FO_Candidato[[#This Row],[LATITUDE_P3]]&amp;"°"&amp;FO_Candidato[[#This Row],[LATITUDE_P4]]&amp;"'"&amp;FO_Candidato[[#This Row],[LATITUDE - P6]]&amp;"""S"</f>
        <v>1°30'30.23"S</v>
      </c>
      <c r="AS561">
        <f>VALUE(TRIM(FO_Candidato[[#This Row],[longitude]]))</f>
        <v>-5651851</v>
      </c>
      <c r="AT561">
        <f>FO_Candidato[[#This Row],[LONGITUDE_P1]]/1000000</f>
        <v>-5.6518509999999997</v>
      </c>
      <c r="AU561">
        <f>INT(ABS(FO_Candidato[[#This Row],[LONGITUDE_P2]]))</f>
        <v>5</v>
      </c>
      <c r="AV561">
        <f>INT((ABS(FO_Candidato[[#This Row],[LONGITUDE_P2]])-INT(ABS(FO_Candidato[[#This Row],[LONGITUDE_P2]])))*60)</f>
        <v>39</v>
      </c>
      <c r="AW561" s="73">
        <f t="shared" si="17"/>
        <v>6.66</v>
      </c>
      <c r="AX561" t="str">
        <f>SUBSTITUTE(TEXT(FO_Candidato[[#This Row],[LONGITUDE_P5]],"0,00"),",",".")</f>
        <v>6.66</v>
      </c>
      <c r="AY561" t="str">
        <f>FO_Candidato[[#This Row],[LONGITUDE_P3]]&amp;"°"&amp;FO_Candidato[[#This Row],[LONGITUDE_P4]]&amp;"'"&amp;FO_Candidato[[#This Row],[LONGITUDE - P6]]&amp;"""S"</f>
        <v>5°39'6.66"S</v>
      </c>
    </row>
    <row r="562" spans="1:51" x14ac:dyDescent="0.3">
      <c r="A562" t="s">
        <v>27217</v>
      </c>
      <c r="B562" t="s">
        <v>23809</v>
      </c>
      <c r="C562" t="s">
        <v>1244</v>
      </c>
      <c r="D562" t="s">
        <v>1429</v>
      </c>
      <c r="E562" t="s">
        <v>1429</v>
      </c>
      <c r="F562" t="s">
        <v>1430</v>
      </c>
      <c r="G562" t="s">
        <v>23889</v>
      </c>
      <c r="I562" t="s">
        <v>23813</v>
      </c>
      <c r="K562" t="s">
        <v>27218</v>
      </c>
      <c r="M562" t="s">
        <v>23835</v>
      </c>
      <c r="N562" t="s">
        <v>27140</v>
      </c>
      <c r="U562" t="s">
        <v>23823</v>
      </c>
      <c r="V562">
        <v>60</v>
      </c>
      <c r="W562">
        <v>-23716639</v>
      </c>
      <c r="X562">
        <v>-48481445</v>
      </c>
      <c r="Y562">
        <v>641</v>
      </c>
      <c r="Z562" t="s">
        <v>27219</v>
      </c>
      <c r="AB562" t="s">
        <v>23825</v>
      </c>
      <c r="AD562" t="s">
        <v>1491</v>
      </c>
      <c r="AH562" t="s">
        <v>27220</v>
      </c>
      <c r="AI562" t="s">
        <v>23852</v>
      </c>
      <c r="AJ562" t="s">
        <v>27221</v>
      </c>
      <c r="AK562">
        <v>18299008</v>
      </c>
      <c r="AL562">
        <f>VALUE(TRIM(FO_Candidato[[#This Row],[1.21 Latitude]]))</f>
        <v>-23716639</v>
      </c>
      <c r="AM562">
        <f>FO_Candidato[[#This Row],[LATITUDE_P1]]/1000000</f>
        <v>-23.716639000000001</v>
      </c>
      <c r="AN562">
        <f>INT(ABS(FO_Candidato[[#This Row],[LATITUDE_P2]]))</f>
        <v>23</v>
      </c>
      <c r="AO562">
        <f>INT((ABS(FO_Candidato[[#This Row],[LATITUDE_P2]])-INT(ABS(FO_Candidato[[#This Row],[LATITUDE_P2]])))*60)</f>
        <v>42</v>
      </c>
      <c r="AP562" s="73">
        <f t="shared" si="16"/>
        <v>59.9</v>
      </c>
      <c r="AQ562" t="str">
        <f>SUBSTITUTE(TEXT(FO_Candidato[[#This Row],[LATITUDE_P5]],"0,00"),",",".")</f>
        <v>59.90</v>
      </c>
      <c r="AR562" t="str">
        <f>FO_Candidato[[#This Row],[LATITUDE_P3]]&amp;"°"&amp;FO_Candidato[[#This Row],[LATITUDE_P4]]&amp;"'"&amp;FO_Candidato[[#This Row],[LATITUDE - P6]]&amp;"""S"</f>
        <v>23°42'59.90"S</v>
      </c>
      <c r="AS562">
        <f>VALUE(TRIM(FO_Candidato[[#This Row],[longitude]]))</f>
        <v>-48481445</v>
      </c>
      <c r="AT562">
        <f>FO_Candidato[[#This Row],[LONGITUDE_P1]]/1000000</f>
        <v>-48.481445000000001</v>
      </c>
      <c r="AU562">
        <f>INT(ABS(FO_Candidato[[#This Row],[LONGITUDE_P2]]))</f>
        <v>48</v>
      </c>
      <c r="AV562">
        <f>INT((ABS(FO_Candidato[[#This Row],[LONGITUDE_P2]])-INT(ABS(FO_Candidato[[#This Row],[LONGITUDE_P2]])))*60)</f>
        <v>28</v>
      </c>
      <c r="AW562" s="73">
        <f t="shared" si="17"/>
        <v>53.2</v>
      </c>
      <c r="AX562" t="str">
        <f>SUBSTITUTE(TEXT(FO_Candidato[[#This Row],[LONGITUDE_P5]],"0,00"),",",".")</f>
        <v>53.20</v>
      </c>
      <c r="AY562" t="str">
        <f>FO_Candidato[[#This Row],[LONGITUDE_P3]]&amp;"°"&amp;FO_Candidato[[#This Row],[LONGITUDE_P4]]&amp;"'"&amp;FO_Candidato[[#This Row],[LONGITUDE - P6]]&amp;"""S"</f>
        <v>48°28'53.20"S</v>
      </c>
    </row>
    <row r="563" spans="1:51" x14ac:dyDescent="0.3">
      <c r="A563" t="s">
        <v>27222</v>
      </c>
      <c r="B563" t="s">
        <v>23809</v>
      </c>
      <c r="C563" t="s">
        <v>1244</v>
      </c>
      <c r="D563" t="s">
        <v>1261</v>
      </c>
      <c r="E563" t="s">
        <v>1261</v>
      </c>
      <c r="F563" t="s">
        <v>1262</v>
      </c>
      <c r="G563" t="s">
        <v>23889</v>
      </c>
      <c r="I563" t="s">
        <v>23813</v>
      </c>
      <c r="K563" t="s">
        <v>27223</v>
      </c>
      <c r="M563" t="s">
        <v>23835</v>
      </c>
      <c r="N563" t="s">
        <v>27140</v>
      </c>
      <c r="U563" t="s">
        <v>23823</v>
      </c>
      <c r="V563">
        <v>50</v>
      </c>
      <c r="W563">
        <v>-22994578</v>
      </c>
      <c r="X563">
        <v>-49848293</v>
      </c>
      <c r="Y563">
        <v>500</v>
      </c>
      <c r="Z563" t="s">
        <v>27224</v>
      </c>
      <c r="AB563" t="s">
        <v>23825</v>
      </c>
      <c r="AD563" t="s">
        <v>1491</v>
      </c>
      <c r="AH563" t="s">
        <v>27225</v>
      </c>
      <c r="AI563" t="s">
        <v>23852</v>
      </c>
      <c r="AJ563" t="s">
        <v>27226</v>
      </c>
      <c r="AK563">
        <v>19913520</v>
      </c>
      <c r="AL563">
        <f>VALUE(TRIM(FO_Candidato[[#This Row],[1.21 Latitude]]))</f>
        <v>-22994578</v>
      </c>
      <c r="AM563">
        <f>FO_Candidato[[#This Row],[LATITUDE_P1]]/1000000</f>
        <v>-22.994578000000001</v>
      </c>
      <c r="AN563">
        <f>INT(ABS(FO_Candidato[[#This Row],[LATITUDE_P2]]))</f>
        <v>22</v>
      </c>
      <c r="AO563">
        <f>INT((ABS(FO_Candidato[[#This Row],[LATITUDE_P2]])-INT(ABS(FO_Candidato[[#This Row],[LATITUDE_P2]])))*60)</f>
        <v>59</v>
      </c>
      <c r="AP563" s="73">
        <f t="shared" si="16"/>
        <v>40.479999999999997</v>
      </c>
      <c r="AQ563" t="str">
        <f>SUBSTITUTE(TEXT(FO_Candidato[[#This Row],[LATITUDE_P5]],"0,00"),",",".")</f>
        <v>40.48</v>
      </c>
      <c r="AR563" t="str">
        <f>FO_Candidato[[#This Row],[LATITUDE_P3]]&amp;"°"&amp;FO_Candidato[[#This Row],[LATITUDE_P4]]&amp;"'"&amp;FO_Candidato[[#This Row],[LATITUDE - P6]]&amp;"""S"</f>
        <v>22°59'40.48"S</v>
      </c>
      <c r="AS563">
        <f>VALUE(TRIM(FO_Candidato[[#This Row],[longitude]]))</f>
        <v>-49848293</v>
      </c>
      <c r="AT563">
        <f>FO_Candidato[[#This Row],[LONGITUDE_P1]]/1000000</f>
        <v>-49.848292999999998</v>
      </c>
      <c r="AU563">
        <f>INT(ABS(FO_Candidato[[#This Row],[LONGITUDE_P2]]))</f>
        <v>49</v>
      </c>
      <c r="AV563">
        <f>INT((ABS(FO_Candidato[[#This Row],[LONGITUDE_P2]])-INT(ABS(FO_Candidato[[#This Row],[LONGITUDE_P2]])))*60)</f>
        <v>50</v>
      </c>
      <c r="AW563" s="73">
        <f t="shared" si="17"/>
        <v>53.85</v>
      </c>
      <c r="AX563" t="str">
        <f>SUBSTITUTE(TEXT(FO_Candidato[[#This Row],[LONGITUDE_P5]],"0,00"),",",".")</f>
        <v>53.85</v>
      </c>
      <c r="AY563" t="str">
        <f>FO_Candidato[[#This Row],[LONGITUDE_P3]]&amp;"°"&amp;FO_Candidato[[#This Row],[LONGITUDE_P4]]&amp;"'"&amp;FO_Candidato[[#This Row],[LONGITUDE - P6]]&amp;"""S"</f>
        <v>49°50'53.85"S</v>
      </c>
    </row>
    <row r="564" spans="1:51" x14ac:dyDescent="0.3">
      <c r="A564" t="s">
        <v>27227</v>
      </c>
      <c r="B564" t="s">
        <v>23809</v>
      </c>
      <c r="C564" t="s">
        <v>1244</v>
      </c>
      <c r="D564" t="s">
        <v>20317</v>
      </c>
      <c r="E564" t="s">
        <v>20317</v>
      </c>
      <c r="F564" t="s">
        <v>20319</v>
      </c>
      <c r="G564" t="s">
        <v>23889</v>
      </c>
      <c r="I564" t="s">
        <v>23832</v>
      </c>
      <c r="K564" t="s">
        <v>24117</v>
      </c>
      <c r="M564" t="s">
        <v>23835</v>
      </c>
      <c r="N564" t="s">
        <v>27140</v>
      </c>
      <c r="U564" t="s">
        <v>23823</v>
      </c>
      <c r="V564">
        <v>50</v>
      </c>
      <c r="W564">
        <v>-23773598</v>
      </c>
      <c r="X564">
        <v>-48541436</v>
      </c>
      <c r="Y564">
        <v>679</v>
      </c>
      <c r="Z564" t="s">
        <v>27228</v>
      </c>
      <c r="AD564" t="s">
        <v>1491</v>
      </c>
      <c r="AH564" t="s">
        <v>27229</v>
      </c>
      <c r="AI564" t="s">
        <v>23852</v>
      </c>
      <c r="AJ564" t="s">
        <v>27221</v>
      </c>
      <c r="AK564">
        <v>18290000</v>
      </c>
      <c r="AL564">
        <f>VALUE(TRIM(FO_Candidato[[#This Row],[1.21 Latitude]]))</f>
        <v>-23773598</v>
      </c>
      <c r="AM564">
        <f>FO_Candidato[[#This Row],[LATITUDE_P1]]/1000000</f>
        <v>-23.773598</v>
      </c>
      <c r="AN564">
        <f>INT(ABS(FO_Candidato[[#This Row],[LATITUDE_P2]]))</f>
        <v>23</v>
      </c>
      <c r="AO564">
        <f>INT((ABS(FO_Candidato[[#This Row],[LATITUDE_P2]])-INT(ABS(FO_Candidato[[#This Row],[LATITUDE_P2]])))*60)</f>
        <v>46</v>
      </c>
      <c r="AP564" s="73">
        <f t="shared" si="16"/>
        <v>24.95</v>
      </c>
      <c r="AQ564" t="str">
        <f>SUBSTITUTE(TEXT(FO_Candidato[[#This Row],[LATITUDE_P5]],"0,00"),",",".")</f>
        <v>24.95</v>
      </c>
      <c r="AR564" t="str">
        <f>FO_Candidato[[#This Row],[LATITUDE_P3]]&amp;"°"&amp;FO_Candidato[[#This Row],[LATITUDE_P4]]&amp;"'"&amp;FO_Candidato[[#This Row],[LATITUDE - P6]]&amp;"""S"</f>
        <v>23°46'24.95"S</v>
      </c>
      <c r="AS564">
        <f>VALUE(TRIM(FO_Candidato[[#This Row],[longitude]]))</f>
        <v>-48541436</v>
      </c>
      <c r="AT564">
        <f>FO_Candidato[[#This Row],[LONGITUDE_P1]]/1000000</f>
        <v>-48.541435999999997</v>
      </c>
      <c r="AU564">
        <f>INT(ABS(FO_Candidato[[#This Row],[LONGITUDE_P2]]))</f>
        <v>48</v>
      </c>
      <c r="AV564">
        <f>INT((ABS(FO_Candidato[[#This Row],[LONGITUDE_P2]])-INT(ABS(FO_Candidato[[#This Row],[LONGITUDE_P2]])))*60)</f>
        <v>32</v>
      </c>
      <c r="AW564" s="73">
        <f t="shared" si="17"/>
        <v>29.17</v>
      </c>
      <c r="AX564" t="str">
        <f>SUBSTITUTE(TEXT(FO_Candidato[[#This Row],[LONGITUDE_P5]],"0,00"),",",".")</f>
        <v>29.17</v>
      </c>
      <c r="AY564" t="str">
        <f>FO_Candidato[[#This Row],[LONGITUDE_P3]]&amp;"°"&amp;FO_Candidato[[#This Row],[LONGITUDE_P4]]&amp;"'"&amp;FO_Candidato[[#This Row],[LONGITUDE - P6]]&amp;"""S"</f>
        <v>48°32'29.17"S</v>
      </c>
    </row>
    <row r="565" spans="1:51" x14ac:dyDescent="0.3">
      <c r="A565" t="s">
        <v>27230</v>
      </c>
      <c r="B565" t="s">
        <v>23809</v>
      </c>
      <c r="C565" t="s">
        <v>1398</v>
      </c>
      <c r="D565" t="s">
        <v>7734</v>
      </c>
      <c r="E565" t="s">
        <v>7734</v>
      </c>
      <c r="F565" t="s">
        <v>7735</v>
      </c>
      <c r="G565" t="s">
        <v>23880</v>
      </c>
      <c r="I565" t="s">
        <v>23832</v>
      </c>
      <c r="J565" t="s">
        <v>23814</v>
      </c>
      <c r="K565" t="s">
        <v>27231</v>
      </c>
      <c r="M565" t="s">
        <v>23816</v>
      </c>
      <c r="N565" t="s">
        <v>27232</v>
      </c>
      <c r="P565" t="s">
        <v>27233</v>
      </c>
      <c r="R565" t="s">
        <v>27234</v>
      </c>
      <c r="T565" t="s">
        <v>27235</v>
      </c>
      <c r="U565" t="s">
        <v>23823</v>
      </c>
      <c r="V565">
        <v>50</v>
      </c>
      <c r="W565">
        <v>-16494156</v>
      </c>
      <c r="X565">
        <v>-39122436</v>
      </c>
      <c r="Y565">
        <v>56</v>
      </c>
      <c r="AB565" t="s">
        <v>23825</v>
      </c>
      <c r="AC565">
        <v>5000</v>
      </c>
      <c r="AD565" t="s">
        <v>23823</v>
      </c>
      <c r="AE565" t="s">
        <v>1532</v>
      </c>
      <c r="AF565" t="s">
        <v>7735</v>
      </c>
      <c r="AG565" t="s">
        <v>7735</v>
      </c>
      <c r="AH565" t="s">
        <v>27236</v>
      </c>
      <c r="AI565" t="s">
        <v>24034</v>
      </c>
      <c r="AJ565" t="s">
        <v>1398</v>
      </c>
      <c r="AL565">
        <f>VALUE(TRIM(FO_Candidato[[#This Row],[1.21 Latitude]]))</f>
        <v>-16494156</v>
      </c>
      <c r="AM565">
        <f>FO_Candidato[[#This Row],[LATITUDE_P1]]/1000000</f>
        <v>-16.494156</v>
      </c>
      <c r="AN565">
        <f>INT(ABS(FO_Candidato[[#This Row],[LATITUDE_P2]]))</f>
        <v>16</v>
      </c>
      <c r="AO565">
        <f>INT((ABS(FO_Candidato[[#This Row],[LATITUDE_P2]])-INT(ABS(FO_Candidato[[#This Row],[LATITUDE_P2]])))*60)</f>
        <v>29</v>
      </c>
      <c r="AP565" s="73">
        <f t="shared" si="16"/>
        <v>38.96</v>
      </c>
      <c r="AQ565" t="str">
        <f>SUBSTITUTE(TEXT(FO_Candidato[[#This Row],[LATITUDE_P5]],"0,00"),",",".")</f>
        <v>38.96</v>
      </c>
      <c r="AR565" t="str">
        <f>FO_Candidato[[#This Row],[LATITUDE_P3]]&amp;"°"&amp;FO_Candidato[[#This Row],[LATITUDE_P4]]&amp;"'"&amp;FO_Candidato[[#This Row],[LATITUDE - P6]]&amp;"""S"</f>
        <v>16°29'38.96"S</v>
      </c>
      <c r="AS565">
        <f>VALUE(TRIM(FO_Candidato[[#This Row],[longitude]]))</f>
        <v>-39122436</v>
      </c>
      <c r="AT565">
        <f>FO_Candidato[[#This Row],[LONGITUDE_P1]]/1000000</f>
        <v>-39.122436</v>
      </c>
      <c r="AU565">
        <f>INT(ABS(FO_Candidato[[#This Row],[LONGITUDE_P2]]))</f>
        <v>39</v>
      </c>
      <c r="AV565">
        <f>INT((ABS(FO_Candidato[[#This Row],[LONGITUDE_P2]])-INT(ABS(FO_Candidato[[#This Row],[LONGITUDE_P2]])))*60)</f>
        <v>7</v>
      </c>
      <c r="AW565" s="73">
        <f t="shared" si="17"/>
        <v>20.77</v>
      </c>
      <c r="AX565" t="str">
        <f>SUBSTITUTE(TEXT(FO_Candidato[[#This Row],[LONGITUDE_P5]],"0,00"),",",".")</f>
        <v>20.77</v>
      </c>
      <c r="AY565" t="str">
        <f>FO_Candidato[[#This Row],[LONGITUDE_P3]]&amp;"°"&amp;FO_Candidato[[#This Row],[LONGITUDE_P4]]&amp;"'"&amp;FO_Candidato[[#This Row],[LONGITUDE - P6]]&amp;"""S"</f>
        <v>39°7'20.77"S</v>
      </c>
    </row>
    <row r="566" spans="1:51" x14ac:dyDescent="0.3">
      <c r="A566" t="s">
        <v>27237</v>
      </c>
      <c r="B566" t="s">
        <v>23809</v>
      </c>
      <c r="C566" t="s">
        <v>127</v>
      </c>
      <c r="D566" t="s">
        <v>21183</v>
      </c>
      <c r="E566" t="s">
        <v>21183</v>
      </c>
      <c r="F566" t="s">
        <v>21185</v>
      </c>
      <c r="G566" t="s">
        <v>23880</v>
      </c>
      <c r="I566" t="s">
        <v>23832</v>
      </c>
      <c r="J566" t="s">
        <v>23814</v>
      </c>
      <c r="K566" t="s">
        <v>24029</v>
      </c>
      <c r="M566" t="s">
        <v>23816</v>
      </c>
      <c r="N566" t="s">
        <v>27238</v>
      </c>
      <c r="P566" t="s">
        <v>27239</v>
      </c>
      <c r="U566" t="s">
        <v>23823</v>
      </c>
      <c r="V566">
        <v>40</v>
      </c>
      <c r="W566">
        <v>-1100413</v>
      </c>
      <c r="X566">
        <v>-40097621</v>
      </c>
      <c r="Y566">
        <v>399</v>
      </c>
      <c r="AA566" t="s">
        <v>213</v>
      </c>
      <c r="AB566" t="s">
        <v>23825</v>
      </c>
      <c r="AC566">
        <v>3000</v>
      </c>
      <c r="AD566" t="s">
        <v>23823</v>
      </c>
      <c r="AE566" t="s">
        <v>1532</v>
      </c>
      <c r="AF566" t="s">
        <v>21185</v>
      </c>
      <c r="AG566" t="s">
        <v>21183</v>
      </c>
      <c r="AH566" t="s">
        <v>27240</v>
      </c>
      <c r="AI566" t="s">
        <v>24034</v>
      </c>
      <c r="AJ566" t="s">
        <v>27241</v>
      </c>
      <c r="AL566">
        <f>VALUE(TRIM(FO_Candidato[[#This Row],[1.21 Latitude]]))</f>
        <v>-1100413</v>
      </c>
      <c r="AM566">
        <f>FO_Candidato[[#This Row],[LATITUDE_P1]]/1000000</f>
        <v>-1.1004130000000001</v>
      </c>
      <c r="AN566">
        <f>INT(ABS(FO_Candidato[[#This Row],[LATITUDE_P2]]))</f>
        <v>1</v>
      </c>
      <c r="AO566">
        <f>INT((ABS(FO_Candidato[[#This Row],[LATITUDE_P2]])-INT(ABS(FO_Candidato[[#This Row],[LATITUDE_P2]])))*60)</f>
        <v>6</v>
      </c>
      <c r="AP566" s="73">
        <f t="shared" si="16"/>
        <v>1.49</v>
      </c>
      <c r="AQ566" t="str">
        <f>SUBSTITUTE(TEXT(FO_Candidato[[#This Row],[LATITUDE_P5]],"0,00"),",",".")</f>
        <v>1.49</v>
      </c>
      <c r="AR566" t="str">
        <f>FO_Candidato[[#This Row],[LATITUDE_P3]]&amp;"°"&amp;FO_Candidato[[#This Row],[LATITUDE_P4]]&amp;"'"&amp;FO_Candidato[[#This Row],[LATITUDE - P6]]&amp;"""S"</f>
        <v>1°6'1.49"S</v>
      </c>
      <c r="AS566">
        <f>VALUE(TRIM(FO_Candidato[[#This Row],[longitude]]))</f>
        <v>-40097621</v>
      </c>
      <c r="AT566">
        <f>FO_Candidato[[#This Row],[LONGITUDE_P1]]/1000000</f>
        <v>-40.097620999999997</v>
      </c>
      <c r="AU566">
        <f>INT(ABS(FO_Candidato[[#This Row],[LONGITUDE_P2]]))</f>
        <v>40</v>
      </c>
      <c r="AV566">
        <f>INT((ABS(FO_Candidato[[#This Row],[LONGITUDE_P2]])-INT(ABS(FO_Candidato[[#This Row],[LONGITUDE_P2]])))*60)</f>
        <v>5</v>
      </c>
      <c r="AW566" s="73">
        <f t="shared" si="17"/>
        <v>51.44</v>
      </c>
      <c r="AX566" t="str">
        <f>SUBSTITUTE(TEXT(FO_Candidato[[#This Row],[LONGITUDE_P5]],"0,00"),",",".")</f>
        <v>51.44</v>
      </c>
      <c r="AY566" t="str">
        <f>FO_Candidato[[#This Row],[LONGITUDE_P3]]&amp;"°"&amp;FO_Candidato[[#This Row],[LONGITUDE_P4]]&amp;"'"&amp;FO_Candidato[[#This Row],[LONGITUDE - P6]]&amp;"""S"</f>
        <v>40°5'51.44"S</v>
      </c>
    </row>
    <row r="567" spans="1:51" x14ac:dyDescent="0.3">
      <c r="A567" t="s">
        <v>27242</v>
      </c>
      <c r="B567" t="s">
        <v>23809</v>
      </c>
      <c r="C567" t="s">
        <v>1123</v>
      </c>
      <c r="D567" t="s">
        <v>5457</v>
      </c>
      <c r="E567" t="s">
        <v>5457</v>
      </c>
      <c r="F567" t="s">
        <v>5458</v>
      </c>
      <c r="G567" t="s">
        <v>25675</v>
      </c>
      <c r="I567" t="s">
        <v>23813</v>
      </c>
      <c r="J567" t="s">
        <v>24256</v>
      </c>
      <c r="K567" t="s">
        <v>23943</v>
      </c>
      <c r="M567" t="s">
        <v>23835</v>
      </c>
      <c r="N567" t="s">
        <v>27243</v>
      </c>
      <c r="U567" t="s">
        <v>23823</v>
      </c>
      <c r="V567">
        <v>50</v>
      </c>
      <c r="W567">
        <v>-20123608</v>
      </c>
      <c r="X567">
        <v>-4746825</v>
      </c>
      <c r="Y567">
        <v>770</v>
      </c>
      <c r="Z567" t="s">
        <v>24096</v>
      </c>
      <c r="AA567" t="s">
        <v>213</v>
      </c>
      <c r="AB567" t="s">
        <v>23825</v>
      </c>
      <c r="AD567" t="s">
        <v>23823</v>
      </c>
      <c r="AE567" t="s">
        <v>1532</v>
      </c>
      <c r="AF567" t="s">
        <v>27244</v>
      </c>
      <c r="AG567" t="s">
        <v>5457</v>
      </c>
      <c r="AH567" t="s">
        <v>27245</v>
      </c>
      <c r="AI567" t="s">
        <v>23852</v>
      </c>
      <c r="AJ567" t="s">
        <v>5459</v>
      </c>
      <c r="AL567">
        <f>VALUE(TRIM(FO_Candidato[[#This Row],[1.21 Latitude]]))</f>
        <v>-20123608</v>
      </c>
      <c r="AM567">
        <f>FO_Candidato[[#This Row],[LATITUDE_P1]]/1000000</f>
        <v>-20.123608000000001</v>
      </c>
      <c r="AN567">
        <f>INT(ABS(FO_Candidato[[#This Row],[LATITUDE_P2]]))</f>
        <v>20</v>
      </c>
      <c r="AO567">
        <f>INT((ABS(FO_Candidato[[#This Row],[LATITUDE_P2]])-INT(ABS(FO_Candidato[[#This Row],[LATITUDE_P2]])))*60)</f>
        <v>7</v>
      </c>
      <c r="AP567" s="73">
        <f t="shared" si="16"/>
        <v>24.99</v>
      </c>
      <c r="AQ567" t="str">
        <f>SUBSTITUTE(TEXT(FO_Candidato[[#This Row],[LATITUDE_P5]],"0,00"),",",".")</f>
        <v>24.99</v>
      </c>
      <c r="AR567" t="str">
        <f>FO_Candidato[[#This Row],[LATITUDE_P3]]&amp;"°"&amp;FO_Candidato[[#This Row],[LATITUDE_P4]]&amp;"'"&amp;FO_Candidato[[#This Row],[LATITUDE - P6]]&amp;"""S"</f>
        <v>20°7'24.99"S</v>
      </c>
      <c r="AS567">
        <f>VALUE(TRIM(FO_Candidato[[#This Row],[longitude]]))</f>
        <v>-4746825</v>
      </c>
      <c r="AT567">
        <f>FO_Candidato[[#This Row],[LONGITUDE_P1]]/1000000</f>
        <v>-4.7468250000000003</v>
      </c>
      <c r="AU567">
        <f>INT(ABS(FO_Candidato[[#This Row],[LONGITUDE_P2]]))</f>
        <v>4</v>
      </c>
      <c r="AV567">
        <f>INT((ABS(FO_Candidato[[#This Row],[LONGITUDE_P2]])-INT(ABS(FO_Candidato[[#This Row],[LONGITUDE_P2]])))*60)</f>
        <v>44</v>
      </c>
      <c r="AW567" s="73">
        <f t="shared" si="17"/>
        <v>48.57</v>
      </c>
      <c r="AX567" t="str">
        <f>SUBSTITUTE(TEXT(FO_Candidato[[#This Row],[LONGITUDE_P5]],"0,00"),",",".")</f>
        <v>48.57</v>
      </c>
      <c r="AY567" t="str">
        <f>FO_Candidato[[#This Row],[LONGITUDE_P3]]&amp;"°"&amp;FO_Candidato[[#This Row],[LONGITUDE_P4]]&amp;"'"&amp;FO_Candidato[[#This Row],[LONGITUDE - P6]]&amp;"""S"</f>
        <v>4°44'48.57"S</v>
      </c>
    </row>
    <row r="568" spans="1:51" x14ac:dyDescent="0.3">
      <c r="A568" t="s">
        <v>27246</v>
      </c>
      <c r="B568" t="s">
        <v>23809</v>
      </c>
      <c r="C568" t="s">
        <v>1244</v>
      </c>
      <c r="D568" t="s">
        <v>1240</v>
      </c>
      <c r="E568" t="s">
        <v>1240</v>
      </c>
      <c r="F568" t="s">
        <v>1241</v>
      </c>
      <c r="G568" t="s">
        <v>23889</v>
      </c>
      <c r="I568" t="s">
        <v>23832</v>
      </c>
      <c r="K568" t="s">
        <v>24117</v>
      </c>
      <c r="M568" t="s">
        <v>23835</v>
      </c>
      <c r="N568" t="s">
        <v>27140</v>
      </c>
      <c r="U568" t="s">
        <v>23823</v>
      </c>
      <c r="V568">
        <v>50</v>
      </c>
      <c r="W568">
        <v>-23187363</v>
      </c>
      <c r="X568">
        <v>-49351392</v>
      </c>
      <c r="Y568">
        <v>575</v>
      </c>
      <c r="Z568" t="s">
        <v>27247</v>
      </c>
      <c r="AB568" t="s">
        <v>23825</v>
      </c>
      <c r="AD568" t="s">
        <v>1491</v>
      </c>
      <c r="AH568" t="s">
        <v>27248</v>
      </c>
      <c r="AI568" t="s">
        <v>23852</v>
      </c>
      <c r="AJ568" t="s">
        <v>27249</v>
      </c>
      <c r="AK568">
        <v>148803010</v>
      </c>
      <c r="AL568">
        <f>VALUE(TRIM(FO_Candidato[[#This Row],[1.21 Latitude]]))</f>
        <v>-23187363</v>
      </c>
      <c r="AM568">
        <f>FO_Candidato[[#This Row],[LATITUDE_P1]]/1000000</f>
        <v>-23.187363000000001</v>
      </c>
      <c r="AN568">
        <f>INT(ABS(FO_Candidato[[#This Row],[LATITUDE_P2]]))</f>
        <v>23</v>
      </c>
      <c r="AO568">
        <f>INT((ABS(FO_Candidato[[#This Row],[LATITUDE_P2]])-INT(ABS(FO_Candidato[[#This Row],[LATITUDE_P2]])))*60)</f>
        <v>11</v>
      </c>
      <c r="AP568" s="73">
        <f t="shared" si="16"/>
        <v>14.51</v>
      </c>
      <c r="AQ568" t="str">
        <f>SUBSTITUTE(TEXT(FO_Candidato[[#This Row],[LATITUDE_P5]],"0,00"),",",".")</f>
        <v>14.51</v>
      </c>
      <c r="AR568" t="str">
        <f>FO_Candidato[[#This Row],[LATITUDE_P3]]&amp;"°"&amp;FO_Candidato[[#This Row],[LATITUDE_P4]]&amp;"'"&amp;FO_Candidato[[#This Row],[LATITUDE - P6]]&amp;"""S"</f>
        <v>23°11'14.51"S</v>
      </c>
      <c r="AS568">
        <f>VALUE(TRIM(FO_Candidato[[#This Row],[longitude]]))</f>
        <v>-49351392</v>
      </c>
      <c r="AT568">
        <f>FO_Candidato[[#This Row],[LONGITUDE_P1]]/1000000</f>
        <v>-49.351391999999997</v>
      </c>
      <c r="AU568">
        <f>INT(ABS(FO_Candidato[[#This Row],[LONGITUDE_P2]]))</f>
        <v>49</v>
      </c>
      <c r="AV568">
        <f>INT((ABS(FO_Candidato[[#This Row],[LONGITUDE_P2]])-INT(ABS(FO_Candidato[[#This Row],[LONGITUDE_P2]])))*60)</f>
        <v>21</v>
      </c>
      <c r="AW568" s="73">
        <f t="shared" si="17"/>
        <v>5.01</v>
      </c>
      <c r="AX568" t="str">
        <f>SUBSTITUTE(TEXT(FO_Candidato[[#This Row],[LONGITUDE_P5]],"0,00"),",",".")</f>
        <v>5.01</v>
      </c>
      <c r="AY568" t="str">
        <f>FO_Candidato[[#This Row],[LONGITUDE_P3]]&amp;"°"&amp;FO_Candidato[[#This Row],[LONGITUDE_P4]]&amp;"'"&amp;FO_Candidato[[#This Row],[LONGITUDE - P6]]&amp;"""S"</f>
        <v>49°21'5.01"S</v>
      </c>
    </row>
    <row r="569" spans="1:51" x14ac:dyDescent="0.3">
      <c r="A569" t="s">
        <v>27250</v>
      </c>
      <c r="B569" t="s">
        <v>23809</v>
      </c>
      <c r="C569" t="s">
        <v>1244</v>
      </c>
      <c r="D569" t="s">
        <v>2550</v>
      </c>
      <c r="E569" t="s">
        <v>2550</v>
      </c>
      <c r="F569" t="s">
        <v>2551</v>
      </c>
      <c r="G569" t="s">
        <v>23889</v>
      </c>
      <c r="I569" t="s">
        <v>23832</v>
      </c>
      <c r="K569" t="s">
        <v>27251</v>
      </c>
      <c r="M569" t="s">
        <v>23835</v>
      </c>
      <c r="N569" t="s">
        <v>27140</v>
      </c>
      <c r="U569" t="s">
        <v>23823</v>
      </c>
      <c r="V569">
        <v>70</v>
      </c>
      <c r="W569">
        <v>-2338204</v>
      </c>
      <c r="X569">
        <v>-48951742</v>
      </c>
      <c r="Y569">
        <v>698</v>
      </c>
      <c r="Z569" t="s">
        <v>27252</v>
      </c>
      <c r="AB569" t="s">
        <v>23825</v>
      </c>
      <c r="AD569" t="s">
        <v>1491</v>
      </c>
      <c r="AH569" t="s">
        <v>27253</v>
      </c>
      <c r="AI569" t="s">
        <v>23852</v>
      </c>
      <c r="AJ569" t="s">
        <v>27143</v>
      </c>
      <c r="AK569">
        <v>18725000</v>
      </c>
      <c r="AL569">
        <f>VALUE(TRIM(FO_Candidato[[#This Row],[1.21 Latitude]]))</f>
        <v>-2338204</v>
      </c>
      <c r="AM569">
        <f>FO_Candidato[[#This Row],[LATITUDE_P1]]/1000000</f>
        <v>-2.3382040000000002</v>
      </c>
      <c r="AN569">
        <f>INT(ABS(FO_Candidato[[#This Row],[LATITUDE_P2]]))</f>
        <v>2</v>
      </c>
      <c r="AO569">
        <f>INT((ABS(FO_Candidato[[#This Row],[LATITUDE_P2]])-INT(ABS(FO_Candidato[[#This Row],[LATITUDE_P2]])))*60)</f>
        <v>20</v>
      </c>
      <c r="AP569" s="73">
        <f t="shared" si="16"/>
        <v>17.53</v>
      </c>
      <c r="AQ569" t="str">
        <f>SUBSTITUTE(TEXT(FO_Candidato[[#This Row],[LATITUDE_P5]],"0,00"),",",".")</f>
        <v>17.53</v>
      </c>
      <c r="AR569" t="str">
        <f>FO_Candidato[[#This Row],[LATITUDE_P3]]&amp;"°"&amp;FO_Candidato[[#This Row],[LATITUDE_P4]]&amp;"'"&amp;FO_Candidato[[#This Row],[LATITUDE - P6]]&amp;"""S"</f>
        <v>2°20'17.53"S</v>
      </c>
      <c r="AS569">
        <f>VALUE(TRIM(FO_Candidato[[#This Row],[longitude]]))</f>
        <v>-48951742</v>
      </c>
      <c r="AT569">
        <f>FO_Candidato[[#This Row],[LONGITUDE_P1]]/1000000</f>
        <v>-48.951742000000003</v>
      </c>
      <c r="AU569">
        <f>INT(ABS(FO_Candidato[[#This Row],[LONGITUDE_P2]]))</f>
        <v>48</v>
      </c>
      <c r="AV569">
        <f>INT((ABS(FO_Candidato[[#This Row],[LONGITUDE_P2]])-INT(ABS(FO_Candidato[[#This Row],[LONGITUDE_P2]])))*60)</f>
        <v>57</v>
      </c>
      <c r="AW569" s="73">
        <f t="shared" si="17"/>
        <v>6.27</v>
      </c>
      <c r="AX569" t="str">
        <f>SUBSTITUTE(TEXT(FO_Candidato[[#This Row],[LONGITUDE_P5]],"0,00"),",",".")</f>
        <v>6.27</v>
      </c>
      <c r="AY569" t="str">
        <f>FO_Candidato[[#This Row],[LONGITUDE_P3]]&amp;"°"&amp;FO_Candidato[[#This Row],[LONGITUDE_P4]]&amp;"'"&amp;FO_Candidato[[#This Row],[LONGITUDE - P6]]&amp;"""S"</f>
        <v>48°57'6.27"S</v>
      </c>
    </row>
    <row r="570" spans="1:51" x14ac:dyDescent="0.3">
      <c r="A570" t="s">
        <v>27254</v>
      </c>
      <c r="B570" t="s">
        <v>23809</v>
      </c>
      <c r="C570" t="s">
        <v>1244</v>
      </c>
      <c r="D570" t="s">
        <v>20355</v>
      </c>
      <c r="E570" t="s">
        <v>20355</v>
      </c>
      <c r="F570" t="s">
        <v>20357</v>
      </c>
      <c r="G570" t="s">
        <v>23889</v>
      </c>
      <c r="I570" t="s">
        <v>23832</v>
      </c>
      <c r="K570" t="s">
        <v>27255</v>
      </c>
      <c r="M570" t="s">
        <v>23835</v>
      </c>
      <c r="N570" t="s">
        <v>27140</v>
      </c>
      <c r="U570" t="s">
        <v>23823</v>
      </c>
      <c r="V570">
        <v>50</v>
      </c>
      <c r="W570">
        <v>-23473798</v>
      </c>
      <c r="X570">
        <v>-48736703</v>
      </c>
      <c r="Y570">
        <v>676</v>
      </c>
      <c r="Z570" t="s">
        <v>27256</v>
      </c>
      <c r="AB570" t="s">
        <v>23825</v>
      </c>
      <c r="AD570" t="s">
        <v>1491</v>
      </c>
      <c r="AH570" t="s">
        <v>27257</v>
      </c>
      <c r="AI570" t="s">
        <v>23852</v>
      </c>
      <c r="AJ570" t="s">
        <v>27143</v>
      </c>
      <c r="AK570">
        <v>18720000</v>
      </c>
      <c r="AL570">
        <f>VALUE(TRIM(FO_Candidato[[#This Row],[1.21 Latitude]]))</f>
        <v>-23473798</v>
      </c>
      <c r="AM570">
        <f>FO_Candidato[[#This Row],[LATITUDE_P1]]/1000000</f>
        <v>-23.473797999999999</v>
      </c>
      <c r="AN570">
        <f>INT(ABS(FO_Candidato[[#This Row],[LATITUDE_P2]]))</f>
        <v>23</v>
      </c>
      <c r="AO570">
        <f>INT((ABS(FO_Candidato[[#This Row],[LATITUDE_P2]])-INT(ABS(FO_Candidato[[#This Row],[LATITUDE_P2]])))*60)</f>
        <v>28</v>
      </c>
      <c r="AP570" s="73">
        <f t="shared" si="16"/>
        <v>25.67</v>
      </c>
      <c r="AQ570" t="str">
        <f>SUBSTITUTE(TEXT(FO_Candidato[[#This Row],[LATITUDE_P5]],"0,00"),",",".")</f>
        <v>25.67</v>
      </c>
      <c r="AR570" t="str">
        <f>FO_Candidato[[#This Row],[LATITUDE_P3]]&amp;"°"&amp;FO_Candidato[[#This Row],[LATITUDE_P4]]&amp;"'"&amp;FO_Candidato[[#This Row],[LATITUDE - P6]]&amp;"""S"</f>
        <v>23°28'25.67"S</v>
      </c>
      <c r="AS570">
        <f>VALUE(TRIM(FO_Candidato[[#This Row],[longitude]]))</f>
        <v>-48736703</v>
      </c>
      <c r="AT570">
        <f>FO_Candidato[[#This Row],[LONGITUDE_P1]]/1000000</f>
        <v>-48.736702999999999</v>
      </c>
      <c r="AU570">
        <f>INT(ABS(FO_Candidato[[#This Row],[LONGITUDE_P2]]))</f>
        <v>48</v>
      </c>
      <c r="AV570">
        <f>INT((ABS(FO_Candidato[[#This Row],[LONGITUDE_P2]])-INT(ABS(FO_Candidato[[#This Row],[LONGITUDE_P2]])))*60)</f>
        <v>44</v>
      </c>
      <c r="AW570" s="73">
        <f t="shared" si="17"/>
        <v>12.13</v>
      </c>
      <c r="AX570" t="str">
        <f>SUBSTITUTE(TEXT(FO_Candidato[[#This Row],[LONGITUDE_P5]],"0,00"),",",".")</f>
        <v>12.13</v>
      </c>
      <c r="AY570" t="str">
        <f>FO_Candidato[[#This Row],[LONGITUDE_P3]]&amp;"°"&amp;FO_Candidato[[#This Row],[LONGITUDE_P4]]&amp;"'"&amp;FO_Candidato[[#This Row],[LONGITUDE - P6]]&amp;"""S"</f>
        <v>48°44'12.13"S</v>
      </c>
    </row>
    <row r="571" spans="1:51" x14ac:dyDescent="0.3">
      <c r="A571" t="s">
        <v>27258</v>
      </c>
      <c r="B571" t="s">
        <v>23809</v>
      </c>
      <c r="C571" t="s">
        <v>1148</v>
      </c>
      <c r="D571" t="s">
        <v>23600</v>
      </c>
      <c r="E571" t="s">
        <v>23600</v>
      </c>
      <c r="F571" t="s">
        <v>23602</v>
      </c>
      <c r="G571" t="s">
        <v>23812</v>
      </c>
      <c r="I571" t="s">
        <v>23832</v>
      </c>
      <c r="J571" t="s">
        <v>23814</v>
      </c>
      <c r="K571" t="s">
        <v>27259</v>
      </c>
      <c r="L571" t="s">
        <v>148</v>
      </c>
      <c r="M571" t="s">
        <v>23816</v>
      </c>
      <c r="N571" t="s">
        <v>27260</v>
      </c>
      <c r="O571" t="s">
        <v>27261</v>
      </c>
      <c r="P571" t="s">
        <v>27262</v>
      </c>
      <c r="Q571" t="s">
        <v>148</v>
      </c>
      <c r="R571" t="s">
        <v>148</v>
      </c>
      <c r="S571" t="s">
        <v>148</v>
      </c>
      <c r="T571" t="s">
        <v>148</v>
      </c>
      <c r="U571" t="s">
        <v>23823</v>
      </c>
      <c r="V571">
        <v>40</v>
      </c>
      <c r="W571">
        <v>-5205263</v>
      </c>
      <c r="X571">
        <v>-37361062</v>
      </c>
      <c r="Y571">
        <v>36</v>
      </c>
      <c r="Z571" t="s">
        <v>27263</v>
      </c>
      <c r="AA571" t="s">
        <v>124</v>
      </c>
      <c r="AB571" t="s">
        <v>23825</v>
      </c>
      <c r="AC571">
        <v>5000</v>
      </c>
      <c r="AD571" t="s">
        <v>23823</v>
      </c>
      <c r="AE571" t="s">
        <v>1532</v>
      </c>
      <c r="AF571" t="s">
        <v>23600</v>
      </c>
      <c r="AG571" t="s">
        <v>23602</v>
      </c>
      <c r="AH571" t="s">
        <v>27264</v>
      </c>
      <c r="AI571" t="s">
        <v>24660</v>
      </c>
      <c r="AJ571" t="s">
        <v>27265</v>
      </c>
      <c r="AK571">
        <v>59604460</v>
      </c>
      <c r="AL571">
        <f>VALUE(TRIM(FO_Candidato[[#This Row],[1.21 Latitude]]))</f>
        <v>-5205263</v>
      </c>
      <c r="AM571">
        <f>FO_Candidato[[#This Row],[LATITUDE_P1]]/1000000</f>
        <v>-5.2052630000000004</v>
      </c>
      <c r="AN571">
        <f>INT(ABS(FO_Candidato[[#This Row],[LATITUDE_P2]]))</f>
        <v>5</v>
      </c>
      <c r="AO571">
        <f>INT((ABS(FO_Candidato[[#This Row],[LATITUDE_P2]])-INT(ABS(FO_Candidato[[#This Row],[LATITUDE_P2]])))*60)</f>
        <v>12</v>
      </c>
      <c r="AP571" s="73">
        <f t="shared" si="16"/>
        <v>18.95</v>
      </c>
      <c r="AQ571" t="str">
        <f>SUBSTITUTE(TEXT(FO_Candidato[[#This Row],[LATITUDE_P5]],"0,00"),",",".")</f>
        <v>18.95</v>
      </c>
      <c r="AR571" t="str">
        <f>FO_Candidato[[#This Row],[LATITUDE_P3]]&amp;"°"&amp;FO_Candidato[[#This Row],[LATITUDE_P4]]&amp;"'"&amp;FO_Candidato[[#This Row],[LATITUDE - P6]]&amp;"""S"</f>
        <v>5°12'18.95"S</v>
      </c>
      <c r="AS571">
        <f>VALUE(TRIM(FO_Candidato[[#This Row],[longitude]]))</f>
        <v>-37361062</v>
      </c>
      <c r="AT571">
        <f>FO_Candidato[[#This Row],[LONGITUDE_P1]]/1000000</f>
        <v>-37.361061999999997</v>
      </c>
      <c r="AU571">
        <f>INT(ABS(FO_Candidato[[#This Row],[LONGITUDE_P2]]))</f>
        <v>37</v>
      </c>
      <c r="AV571">
        <f>INT((ABS(FO_Candidato[[#This Row],[LONGITUDE_P2]])-INT(ABS(FO_Candidato[[#This Row],[LONGITUDE_P2]])))*60)</f>
        <v>21</v>
      </c>
      <c r="AW571" s="73">
        <f t="shared" si="17"/>
        <v>39.82</v>
      </c>
      <c r="AX571" t="str">
        <f>SUBSTITUTE(TEXT(FO_Candidato[[#This Row],[LONGITUDE_P5]],"0,00"),",",".")</f>
        <v>39.82</v>
      </c>
      <c r="AY571" t="str">
        <f>FO_Candidato[[#This Row],[LONGITUDE_P3]]&amp;"°"&amp;FO_Candidato[[#This Row],[LONGITUDE_P4]]&amp;"'"&amp;FO_Candidato[[#This Row],[LONGITUDE - P6]]&amp;"""S"</f>
        <v>37°21'39.82"S</v>
      </c>
    </row>
    <row r="572" spans="1:51" x14ac:dyDescent="0.3">
      <c r="A572" t="s">
        <v>27266</v>
      </c>
      <c r="B572" t="s">
        <v>23809</v>
      </c>
      <c r="C572" t="s">
        <v>1244</v>
      </c>
      <c r="D572" t="s">
        <v>1453</v>
      </c>
      <c r="E572" t="s">
        <v>1453</v>
      </c>
      <c r="F572" t="s">
        <v>1454</v>
      </c>
      <c r="G572" t="s">
        <v>23889</v>
      </c>
      <c r="I572" t="s">
        <v>23832</v>
      </c>
      <c r="K572" t="s">
        <v>27267</v>
      </c>
      <c r="M572" t="s">
        <v>23835</v>
      </c>
      <c r="N572" t="s">
        <v>27140</v>
      </c>
      <c r="U572" t="s">
        <v>23823</v>
      </c>
      <c r="V572">
        <v>50</v>
      </c>
      <c r="W572">
        <v>-2352647</v>
      </c>
      <c r="X572">
        <v>-48474077</v>
      </c>
      <c r="Y572">
        <v>694</v>
      </c>
      <c r="Z572" t="s">
        <v>27268</v>
      </c>
      <c r="AB572" t="s">
        <v>23825</v>
      </c>
      <c r="AD572" t="s">
        <v>1491</v>
      </c>
      <c r="AH572" t="s">
        <v>27269</v>
      </c>
      <c r="AI572" t="s">
        <v>23852</v>
      </c>
      <c r="AJ572" t="s">
        <v>7810</v>
      </c>
      <c r="AK572">
        <v>18240000</v>
      </c>
      <c r="AL572">
        <f>VALUE(TRIM(FO_Candidato[[#This Row],[1.21 Latitude]]))</f>
        <v>-2352647</v>
      </c>
      <c r="AM572">
        <f>FO_Candidato[[#This Row],[LATITUDE_P1]]/1000000</f>
        <v>-2.3526470000000002</v>
      </c>
      <c r="AN572">
        <f>INT(ABS(FO_Candidato[[#This Row],[LATITUDE_P2]]))</f>
        <v>2</v>
      </c>
      <c r="AO572">
        <f>INT((ABS(FO_Candidato[[#This Row],[LATITUDE_P2]])-INT(ABS(FO_Candidato[[#This Row],[LATITUDE_P2]])))*60)</f>
        <v>21</v>
      </c>
      <c r="AP572" s="73">
        <f t="shared" si="16"/>
        <v>9.5299999999999994</v>
      </c>
      <c r="AQ572" t="str">
        <f>SUBSTITUTE(TEXT(FO_Candidato[[#This Row],[LATITUDE_P5]],"0,00"),",",".")</f>
        <v>9.53</v>
      </c>
      <c r="AR572" t="str">
        <f>FO_Candidato[[#This Row],[LATITUDE_P3]]&amp;"°"&amp;FO_Candidato[[#This Row],[LATITUDE_P4]]&amp;"'"&amp;FO_Candidato[[#This Row],[LATITUDE - P6]]&amp;"""S"</f>
        <v>2°21'9.53"S</v>
      </c>
      <c r="AS572">
        <f>VALUE(TRIM(FO_Candidato[[#This Row],[longitude]]))</f>
        <v>-48474077</v>
      </c>
      <c r="AT572">
        <f>FO_Candidato[[#This Row],[LONGITUDE_P1]]/1000000</f>
        <v>-48.474077000000001</v>
      </c>
      <c r="AU572">
        <f>INT(ABS(FO_Candidato[[#This Row],[LONGITUDE_P2]]))</f>
        <v>48</v>
      </c>
      <c r="AV572">
        <f>INT((ABS(FO_Candidato[[#This Row],[LONGITUDE_P2]])-INT(ABS(FO_Candidato[[#This Row],[LONGITUDE_P2]])))*60)</f>
        <v>28</v>
      </c>
      <c r="AW572" s="73">
        <f t="shared" si="17"/>
        <v>26.68</v>
      </c>
      <c r="AX572" t="str">
        <f>SUBSTITUTE(TEXT(FO_Candidato[[#This Row],[LONGITUDE_P5]],"0,00"),",",".")</f>
        <v>26.68</v>
      </c>
      <c r="AY572" t="str">
        <f>FO_Candidato[[#This Row],[LONGITUDE_P3]]&amp;"°"&amp;FO_Candidato[[#This Row],[LONGITUDE_P4]]&amp;"'"&amp;FO_Candidato[[#This Row],[LONGITUDE - P6]]&amp;"""S"</f>
        <v>48°28'26.68"S</v>
      </c>
    </row>
    <row r="573" spans="1:51" x14ac:dyDescent="0.3">
      <c r="A573" t="s">
        <v>27270</v>
      </c>
      <c r="B573" t="s">
        <v>23809</v>
      </c>
      <c r="C573" t="s">
        <v>327</v>
      </c>
      <c r="D573" t="s">
        <v>7793</v>
      </c>
      <c r="E573" t="s">
        <v>7793</v>
      </c>
      <c r="F573" t="s">
        <v>7794</v>
      </c>
      <c r="G573" t="s">
        <v>23889</v>
      </c>
      <c r="I573" t="s">
        <v>23832</v>
      </c>
      <c r="K573" t="s">
        <v>27271</v>
      </c>
      <c r="M573" t="s">
        <v>23835</v>
      </c>
      <c r="N573" t="s">
        <v>26705</v>
      </c>
      <c r="U573" t="s">
        <v>23823</v>
      </c>
      <c r="V573">
        <v>40</v>
      </c>
      <c r="W573">
        <v>-22451541</v>
      </c>
      <c r="X573">
        <v>-4917109</v>
      </c>
      <c r="Y573">
        <v>607</v>
      </c>
      <c r="Z573" t="s">
        <v>27272</v>
      </c>
      <c r="AB573" t="s">
        <v>23825</v>
      </c>
      <c r="AD573" t="s">
        <v>1491</v>
      </c>
      <c r="AH573" t="s">
        <v>27273</v>
      </c>
      <c r="AI573" t="s">
        <v>23852</v>
      </c>
      <c r="AJ573" t="s">
        <v>27274</v>
      </c>
      <c r="AK573">
        <v>17490000</v>
      </c>
      <c r="AL573">
        <f>VALUE(TRIM(FO_Candidato[[#This Row],[1.21 Latitude]]))</f>
        <v>-22451541</v>
      </c>
      <c r="AM573">
        <f>FO_Candidato[[#This Row],[LATITUDE_P1]]/1000000</f>
        <v>-22.451540999999999</v>
      </c>
      <c r="AN573">
        <f>INT(ABS(FO_Candidato[[#This Row],[LATITUDE_P2]]))</f>
        <v>22</v>
      </c>
      <c r="AO573">
        <f>INT((ABS(FO_Candidato[[#This Row],[LATITUDE_P2]])-INT(ABS(FO_Candidato[[#This Row],[LATITUDE_P2]])))*60)</f>
        <v>27</v>
      </c>
      <c r="AP573" s="73">
        <f t="shared" si="16"/>
        <v>5.55</v>
      </c>
      <c r="AQ573" t="str">
        <f>SUBSTITUTE(TEXT(FO_Candidato[[#This Row],[LATITUDE_P5]],"0,00"),",",".")</f>
        <v>5.55</v>
      </c>
      <c r="AR573" t="str">
        <f>FO_Candidato[[#This Row],[LATITUDE_P3]]&amp;"°"&amp;FO_Candidato[[#This Row],[LATITUDE_P4]]&amp;"'"&amp;FO_Candidato[[#This Row],[LATITUDE - P6]]&amp;"""S"</f>
        <v>22°27'5.55"S</v>
      </c>
      <c r="AS573">
        <f>VALUE(TRIM(FO_Candidato[[#This Row],[longitude]]))</f>
        <v>-4917109</v>
      </c>
      <c r="AT573">
        <f>FO_Candidato[[#This Row],[LONGITUDE_P1]]/1000000</f>
        <v>-4.917109</v>
      </c>
      <c r="AU573">
        <f>INT(ABS(FO_Candidato[[#This Row],[LONGITUDE_P2]]))</f>
        <v>4</v>
      </c>
      <c r="AV573">
        <f>INT((ABS(FO_Candidato[[#This Row],[LONGITUDE_P2]])-INT(ABS(FO_Candidato[[#This Row],[LONGITUDE_P2]])))*60)</f>
        <v>55</v>
      </c>
      <c r="AW573" s="73">
        <f t="shared" si="17"/>
        <v>1.59</v>
      </c>
      <c r="AX573" t="str">
        <f>SUBSTITUTE(TEXT(FO_Candidato[[#This Row],[LONGITUDE_P5]],"0,00"),",",".")</f>
        <v>1.59</v>
      </c>
      <c r="AY573" t="str">
        <f>FO_Candidato[[#This Row],[LONGITUDE_P3]]&amp;"°"&amp;FO_Candidato[[#This Row],[LONGITUDE_P4]]&amp;"'"&amp;FO_Candidato[[#This Row],[LONGITUDE - P6]]&amp;"""S"</f>
        <v>4°55'1.59"S</v>
      </c>
    </row>
    <row r="574" spans="1:51" x14ac:dyDescent="0.3">
      <c r="A574" t="s">
        <v>27275</v>
      </c>
      <c r="B574" t="s">
        <v>23809</v>
      </c>
      <c r="C574" t="s">
        <v>127</v>
      </c>
      <c r="D574" t="s">
        <v>7951</v>
      </c>
      <c r="E574" t="s">
        <v>7951</v>
      </c>
      <c r="F574" t="s">
        <v>7952</v>
      </c>
      <c r="G574" t="s">
        <v>27063</v>
      </c>
      <c r="I574" t="s">
        <v>23832</v>
      </c>
      <c r="J574" t="s">
        <v>23814</v>
      </c>
      <c r="K574" t="s">
        <v>27276</v>
      </c>
      <c r="L574" t="s">
        <v>148</v>
      </c>
      <c r="M574" t="s">
        <v>23816</v>
      </c>
      <c r="N574" t="s">
        <v>27277</v>
      </c>
      <c r="O574" t="s">
        <v>27278</v>
      </c>
      <c r="P574" t="s">
        <v>27279</v>
      </c>
      <c r="Q574" t="s">
        <v>27280</v>
      </c>
      <c r="R574" t="s">
        <v>148</v>
      </c>
      <c r="S574" t="s">
        <v>148</v>
      </c>
      <c r="T574" t="s">
        <v>148</v>
      </c>
      <c r="U574" t="s">
        <v>23823</v>
      </c>
      <c r="V574">
        <v>40</v>
      </c>
      <c r="W574">
        <v>-5551864</v>
      </c>
      <c r="X574">
        <v>-47578804</v>
      </c>
      <c r="Y574">
        <v>183</v>
      </c>
      <c r="Z574" t="s">
        <v>12336</v>
      </c>
      <c r="AA574" t="s">
        <v>107</v>
      </c>
      <c r="AB574" t="s">
        <v>23825</v>
      </c>
      <c r="AC574">
        <v>2000</v>
      </c>
      <c r="AD574" t="s">
        <v>23823</v>
      </c>
      <c r="AE574" t="s">
        <v>1532</v>
      </c>
      <c r="AF574" t="s">
        <v>7951</v>
      </c>
      <c r="AG574" t="s">
        <v>7952</v>
      </c>
      <c r="AH574" t="s">
        <v>27281</v>
      </c>
      <c r="AI574" t="s">
        <v>26071</v>
      </c>
      <c r="AJ574" t="s">
        <v>27282</v>
      </c>
      <c r="AK574">
        <v>77925000</v>
      </c>
      <c r="AL574">
        <f>VALUE(TRIM(FO_Candidato[[#This Row],[1.21 Latitude]]))</f>
        <v>-5551864</v>
      </c>
      <c r="AM574">
        <f>FO_Candidato[[#This Row],[LATITUDE_P1]]/1000000</f>
        <v>-5.5518640000000001</v>
      </c>
      <c r="AN574">
        <f>INT(ABS(FO_Candidato[[#This Row],[LATITUDE_P2]]))</f>
        <v>5</v>
      </c>
      <c r="AO574">
        <f>INT((ABS(FO_Candidato[[#This Row],[LATITUDE_P2]])-INT(ABS(FO_Candidato[[#This Row],[LATITUDE_P2]])))*60)</f>
        <v>33</v>
      </c>
      <c r="AP574" s="73">
        <f t="shared" si="16"/>
        <v>6.71</v>
      </c>
      <c r="AQ574" t="str">
        <f>SUBSTITUTE(TEXT(FO_Candidato[[#This Row],[LATITUDE_P5]],"0,00"),",",".")</f>
        <v>6.71</v>
      </c>
      <c r="AR574" t="str">
        <f>FO_Candidato[[#This Row],[LATITUDE_P3]]&amp;"°"&amp;FO_Candidato[[#This Row],[LATITUDE_P4]]&amp;"'"&amp;FO_Candidato[[#This Row],[LATITUDE - P6]]&amp;"""S"</f>
        <v>5°33'6.71"S</v>
      </c>
      <c r="AS574">
        <f>VALUE(TRIM(FO_Candidato[[#This Row],[longitude]]))</f>
        <v>-47578804</v>
      </c>
      <c r="AT574">
        <f>FO_Candidato[[#This Row],[LONGITUDE_P1]]/1000000</f>
        <v>-47.578803999999998</v>
      </c>
      <c r="AU574">
        <f>INT(ABS(FO_Candidato[[#This Row],[LONGITUDE_P2]]))</f>
        <v>47</v>
      </c>
      <c r="AV574">
        <f>INT((ABS(FO_Candidato[[#This Row],[LONGITUDE_P2]])-INT(ABS(FO_Candidato[[#This Row],[LONGITUDE_P2]])))*60)</f>
        <v>34</v>
      </c>
      <c r="AW574" s="73">
        <f t="shared" si="17"/>
        <v>43.69</v>
      </c>
      <c r="AX574" t="str">
        <f>SUBSTITUTE(TEXT(FO_Candidato[[#This Row],[LONGITUDE_P5]],"0,00"),",",".")</f>
        <v>43.69</v>
      </c>
      <c r="AY574" t="str">
        <f>FO_Candidato[[#This Row],[LONGITUDE_P3]]&amp;"°"&amp;FO_Candidato[[#This Row],[LONGITUDE_P4]]&amp;"'"&amp;FO_Candidato[[#This Row],[LONGITUDE - P6]]&amp;"""S"</f>
        <v>47°34'43.69"S</v>
      </c>
    </row>
    <row r="575" spans="1:51" x14ac:dyDescent="0.3">
      <c r="A575" t="s">
        <v>27283</v>
      </c>
      <c r="B575" t="s">
        <v>23809</v>
      </c>
      <c r="C575" t="s">
        <v>327</v>
      </c>
      <c r="D575" t="s">
        <v>1972</v>
      </c>
      <c r="E575" t="s">
        <v>1972</v>
      </c>
      <c r="F575" t="s">
        <v>1973</v>
      </c>
      <c r="G575" t="s">
        <v>23889</v>
      </c>
      <c r="I575" t="s">
        <v>23832</v>
      </c>
      <c r="K575" t="s">
        <v>27284</v>
      </c>
      <c r="M575" t="s">
        <v>23835</v>
      </c>
      <c r="N575" t="s">
        <v>26705</v>
      </c>
      <c r="U575" t="s">
        <v>23823</v>
      </c>
      <c r="V575">
        <v>60</v>
      </c>
      <c r="W575">
        <v>-22350913</v>
      </c>
      <c r="X575">
        <v>-51154043</v>
      </c>
      <c r="Y575">
        <v>448</v>
      </c>
      <c r="Z575" t="s">
        <v>27285</v>
      </c>
      <c r="AB575" t="s">
        <v>23825</v>
      </c>
      <c r="AD575" t="s">
        <v>1491</v>
      </c>
      <c r="AH575" t="s">
        <v>27286</v>
      </c>
      <c r="AI575" t="s">
        <v>23852</v>
      </c>
      <c r="AJ575" t="s">
        <v>27287</v>
      </c>
      <c r="AK575">
        <v>19500000</v>
      </c>
      <c r="AL575">
        <f>VALUE(TRIM(FO_Candidato[[#This Row],[1.21 Latitude]]))</f>
        <v>-22350913</v>
      </c>
      <c r="AM575">
        <f>FO_Candidato[[#This Row],[LATITUDE_P1]]/1000000</f>
        <v>-22.350912999999998</v>
      </c>
      <c r="AN575">
        <f>INT(ABS(FO_Candidato[[#This Row],[LATITUDE_P2]]))</f>
        <v>22</v>
      </c>
      <c r="AO575">
        <f>INT((ABS(FO_Candidato[[#This Row],[LATITUDE_P2]])-INT(ABS(FO_Candidato[[#This Row],[LATITUDE_P2]])))*60)</f>
        <v>21</v>
      </c>
      <c r="AP575" s="73">
        <f t="shared" si="16"/>
        <v>3.29</v>
      </c>
      <c r="AQ575" t="str">
        <f>SUBSTITUTE(TEXT(FO_Candidato[[#This Row],[LATITUDE_P5]],"0,00"),",",".")</f>
        <v>3.29</v>
      </c>
      <c r="AR575" t="str">
        <f>FO_Candidato[[#This Row],[LATITUDE_P3]]&amp;"°"&amp;FO_Candidato[[#This Row],[LATITUDE_P4]]&amp;"'"&amp;FO_Candidato[[#This Row],[LATITUDE - P6]]&amp;"""S"</f>
        <v>22°21'3.29"S</v>
      </c>
      <c r="AS575">
        <f>VALUE(TRIM(FO_Candidato[[#This Row],[longitude]]))</f>
        <v>-51154043</v>
      </c>
      <c r="AT575">
        <f>FO_Candidato[[#This Row],[LONGITUDE_P1]]/1000000</f>
        <v>-51.154043000000001</v>
      </c>
      <c r="AU575">
        <f>INT(ABS(FO_Candidato[[#This Row],[LONGITUDE_P2]]))</f>
        <v>51</v>
      </c>
      <c r="AV575">
        <f>INT((ABS(FO_Candidato[[#This Row],[LONGITUDE_P2]])-INT(ABS(FO_Candidato[[#This Row],[LONGITUDE_P2]])))*60)</f>
        <v>9</v>
      </c>
      <c r="AW575" s="73">
        <f t="shared" si="17"/>
        <v>14.55</v>
      </c>
      <c r="AX575" t="str">
        <f>SUBSTITUTE(TEXT(FO_Candidato[[#This Row],[LONGITUDE_P5]],"0,00"),",",".")</f>
        <v>14.55</v>
      </c>
      <c r="AY575" t="str">
        <f>FO_Candidato[[#This Row],[LONGITUDE_P3]]&amp;"°"&amp;FO_Candidato[[#This Row],[LONGITUDE_P4]]&amp;"'"&amp;FO_Candidato[[#This Row],[LONGITUDE - P6]]&amp;"""S"</f>
        <v>51°9'14.55"S</v>
      </c>
    </row>
    <row r="576" spans="1:51" x14ac:dyDescent="0.3">
      <c r="A576" t="s">
        <v>27288</v>
      </c>
      <c r="B576" t="s">
        <v>23809</v>
      </c>
      <c r="C576" t="s">
        <v>327</v>
      </c>
      <c r="D576" t="s">
        <v>1976</v>
      </c>
      <c r="E576" t="s">
        <v>1976</v>
      </c>
      <c r="F576" t="s">
        <v>1977</v>
      </c>
      <c r="G576" t="s">
        <v>23889</v>
      </c>
      <c r="I576" t="s">
        <v>23832</v>
      </c>
      <c r="K576" t="s">
        <v>27289</v>
      </c>
      <c r="M576" t="s">
        <v>23835</v>
      </c>
      <c r="N576" t="s">
        <v>26705</v>
      </c>
      <c r="U576" t="s">
        <v>23823</v>
      </c>
      <c r="V576">
        <v>60</v>
      </c>
      <c r="W576">
        <v>-22480863</v>
      </c>
      <c r="X576">
        <v>-50929581</v>
      </c>
      <c r="Y576">
        <v>408</v>
      </c>
      <c r="Z576" t="s">
        <v>27290</v>
      </c>
      <c r="AB576" t="s">
        <v>23825</v>
      </c>
      <c r="AD576" t="s">
        <v>1491</v>
      </c>
      <c r="AH576" t="s">
        <v>27291</v>
      </c>
      <c r="AI576" t="s">
        <v>23852</v>
      </c>
      <c r="AJ576" t="s">
        <v>27292</v>
      </c>
      <c r="AK576">
        <v>19600000</v>
      </c>
      <c r="AL576">
        <f>VALUE(TRIM(FO_Candidato[[#This Row],[1.21 Latitude]]))</f>
        <v>-22480863</v>
      </c>
      <c r="AM576">
        <f>FO_Candidato[[#This Row],[LATITUDE_P1]]/1000000</f>
        <v>-22.480862999999999</v>
      </c>
      <c r="AN576">
        <f>INT(ABS(FO_Candidato[[#This Row],[LATITUDE_P2]]))</f>
        <v>22</v>
      </c>
      <c r="AO576">
        <f>INT((ABS(FO_Candidato[[#This Row],[LATITUDE_P2]])-INT(ABS(FO_Candidato[[#This Row],[LATITUDE_P2]])))*60)</f>
        <v>28</v>
      </c>
      <c r="AP576" s="73">
        <f t="shared" si="16"/>
        <v>51.11</v>
      </c>
      <c r="AQ576" t="str">
        <f>SUBSTITUTE(TEXT(FO_Candidato[[#This Row],[LATITUDE_P5]],"0,00"),",",".")</f>
        <v>51.11</v>
      </c>
      <c r="AR576" t="str">
        <f>FO_Candidato[[#This Row],[LATITUDE_P3]]&amp;"°"&amp;FO_Candidato[[#This Row],[LATITUDE_P4]]&amp;"'"&amp;FO_Candidato[[#This Row],[LATITUDE - P6]]&amp;"""S"</f>
        <v>22°28'51.11"S</v>
      </c>
      <c r="AS576">
        <f>VALUE(TRIM(FO_Candidato[[#This Row],[longitude]]))</f>
        <v>-50929581</v>
      </c>
      <c r="AT576">
        <f>FO_Candidato[[#This Row],[LONGITUDE_P1]]/1000000</f>
        <v>-50.929580999999999</v>
      </c>
      <c r="AU576">
        <f>INT(ABS(FO_Candidato[[#This Row],[LONGITUDE_P2]]))</f>
        <v>50</v>
      </c>
      <c r="AV576">
        <f>INT((ABS(FO_Candidato[[#This Row],[LONGITUDE_P2]])-INT(ABS(FO_Candidato[[#This Row],[LONGITUDE_P2]])))*60)</f>
        <v>55</v>
      </c>
      <c r="AW576" s="73">
        <f t="shared" si="17"/>
        <v>46.49</v>
      </c>
      <c r="AX576" t="str">
        <f>SUBSTITUTE(TEXT(FO_Candidato[[#This Row],[LONGITUDE_P5]],"0,00"),",",".")</f>
        <v>46.49</v>
      </c>
      <c r="AY576" t="str">
        <f>FO_Candidato[[#This Row],[LONGITUDE_P3]]&amp;"°"&amp;FO_Candidato[[#This Row],[LONGITUDE_P4]]&amp;"'"&amp;FO_Candidato[[#This Row],[LONGITUDE - P6]]&amp;"""S"</f>
        <v>50°55'46.49"S</v>
      </c>
    </row>
    <row r="577" spans="1:51" x14ac:dyDescent="0.3">
      <c r="A577" t="s">
        <v>27293</v>
      </c>
      <c r="B577" t="s">
        <v>23809</v>
      </c>
      <c r="C577" t="s">
        <v>127</v>
      </c>
      <c r="D577" t="s">
        <v>3320</v>
      </c>
      <c r="E577" t="s">
        <v>3320</v>
      </c>
      <c r="F577" t="s">
        <v>3321</v>
      </c>
      <c r="G577" t="s">
        <v>23846</v>
      </c>
      <c r="I577" t="s">
        <v>23813</v>
      </c>
      <c r="J577" t="s">
        <v>23814</v>
      </c>
      <c r="K577" t="s">
        <v>27294</v>
      </c>
      <c r="L577" t="s">
        <v>148</v>
      </c>
      <c r="M577" t="s">
        <v>23816</v>
      </c>
      <c r="N577" t="s">
        <v>27295</v>
      </c>
      <c r="O577" t="s">
        <v>27296</v>
      </c>
      <c r="P577" t="s">
        <v>27297</v>
      </c>
      <c r="Q577" t="s">
        <v>23820</v>
      </c>
      <c r="R577" t="s">
        <v>148</v>
      </c>
      <c r="S577" t="s">
        <v>148</v>
      </c>
      <c r="T577" t="s">
        <v>148</v>
      </c>
      <c r="U577" t="s">
        <v>23823</v>
      </c>
      <c r="V577">
        <v>40</v>
      </c>
      <c r="W577">
        <v>-23193569</v>
      </c>
      <c r="X577">
        <v>-46729753</v>
      </c>
      <c r="Y577">
        <v>866</v>
      </c>
      <c r="Z577" t="s">
        <v>12336</v>
      </c>
      <c r="AB577" t="s">
        <v>23825</v>
      </c>
      <c r="AC577">
        <v>8000</v>
      </c>
      <c r="AD577" t="s">
        <v>23823</v>
      </c>
      <c r="AE577" t="s">
        <v>1532</v>
      </c>
      <c r="AF577" t="s">
        <v>3320</v>
      </c>
      <c r="AG577" t="s">
        <v>3321</v>
      </c>
      <c r="AH577" t="s">
        <v>27298</v>
      </c>
      <c r="AI577" t="s">
        <v>23852</v>
      </c>
      <c r="AJ577" t="s">
        <v>27299</v>
      </c>
      <c r="AL577">
        <f>VALUE(TRIM(FO_Candidato[[#This Row],[1.21 Latitude]]))</f>
        <v>-23193569</v>
      </c>
      <c r="AM577">
        <f>FO_Candidato[[#This Row],[LATITUDE_P1]]/1000000</f>
        <v>-23.193569</v>
      </c>
      <c r="AN577">
        <f>INT(ABS(FO_Candidato[[#This Row],[LATITUDE_P2]]))</f>
        <v>23</v>
      </c>
      <c r="AO577">
        <f>INT((ABS(FO_Candidato[[#This Row],[LATITUDE_P2]])-INT(ABS(FO_Candidato[[#This Row],[LATITUDE_P2]])))*60)</f>
        <v>11</v>
      </c>
      <c r="AP577" s="73">
        <f t="shared" si="16"/>
        <v>36.85</v>
      </c>
      <c r="AQ577" t="str">
        <f>SUBSTITUTE(TEXT(FO_Candidato[[#This Row],[LATITUDE_P5]],"0,00"),",",".")</f>
        <v>36.85</v>
      </c>
      <c r="AR577" t="str">
        <f>FO_Candidato[[#This Row],[LATITUDE_P3]]&amp;"°"&amp;FO_Candidato[[#This Row],[LATITUDE_P4]]&amp;"'"&amp;FO_Candidato[[#This Row],[LATITUDE - P6]]&amp;"""S"</f>
        <v>23°11'36.85"S</v>
      </c>
      <c r="AS577">
        <f>VALUE(TRIM(FO_Candidato[[#This Row],[longitude]]))</f>
        <v>-46729753</v>
      </c>
      <c r="AT577">
        <f>FO_Candidato[[#This Row],[LONGITUDE_P1]]/1000000</f>
        <v>-46.729753000000002</v>
      </c>
      <c r="AU577">
        <f>INT(ABS(FO_Candidato[[#This Row],[LONGITUDE_P2]]))</f>
        <v>46</v>
      </c>
      <c r="AV577">
        <f>INT((ABS(FO_Candidato[[#This Row],[LONGITUDE_P2]])-INT(ABS(FO_Candidato[[#This Row],[LONGITUDE_P2]])))*60)</f>
        <v>43</v>
      </c>
      <c r="AW577" s="73">
        <f t="shared" si="17"/>
        <v>47.11</v>
      </c>
      <c r="AX577" t="str">
        <f>SUBSTITUTE(TEXT(FO_Candidato[[#This Row],[LONGITUDE_P5]],"0,00"),",",".")</f>
        <v>47.11</v>
      </c>
      <c r="AY577" t="str">
        <f>FO_Candidato[[#This Row],[LONGITUDE_P3]]&amp;"°"&amp;FO_Candidato[[#This Row],[LONGITUDE_P4]]&amp;"'"&amp;FO_Candidato[[#This Row],[LONGITUDE - P6]]&amp;"""S"</f>
        <v>46°43'47.11"S</v>
      </c>
    </row>
    <row r="578" spans="1:51" x14ac:dyDescent="0.3">
      <c r="A578" t="s">
        <v>27300</v>
      </c>
      <c r="B578" t="s">
        <v>23809</v>
      </c>
      <c r="C578" t="s">
        <v>327</v>
      </c>
      <c r="D578" t="s">
        <v>1907</v>
      </c>
      <c r="E578" t="s">
        <v>1907</v>
      </c>
      <c r="F578" t="s">
        <v>1908</v>
      </c>
      <c r="G578" t="s">
        <v>23889</v>
      </c>
      <c r="I578" t="s">
        <v>23813</v>
      </c>
      <c r="K578" t="s">
        <v>24117</v>
      </c>
      <c r="M578" t="s">
        <v>23835</v>
      </c>
      <c r="N578" t="s">
        <v>26705</v>
      </c>
      <c r="U578" t="s">
        <v>23823</v>
      </c>
      <c r="V578">
        <v>50</v>
      </c>
      <c r="W578">
        <v>-22591911</v>
      </c>
      <c r="X578">
        <v>-50739388</v>
      </c>
      <c r="Y578">
        <v>478</v>
      </c>
      <c r="Z578" t="s">
        <v>27301</v>
      </c>
      <c r="AB578" t="s">
        <v>23825</v>
      </c>
      <c r="AD578" t="s">
        <v>1491</v>
      </c>
      <c r="AH578" t="s">
        <v>27302</v>
      </c>
      <c r="AI578" t="s">
        <v>23852</v>
      </c>
      <c r="AJ578" t="s">
        <v>27303</v>
      </c>
      <c r="AK578">
        <v>18840000</v>
      </c>
      <c r="AL578">
        <f>VALUE(TRIM(FO_Candidato[[#This Row],[1.21 Latitude]]))</f>
        <v>-22591911</v>
      </c>
      <c r="AM578">
        <f>FO_Candidato[[#This Row],[LATITUDE_P1]]/1000000</f>
        <v>-22.591911</v>
      </c>
      <c r="AN578">
        <f>INT(ABS(FO_Candidato[[#This Row],[LATITUDE_P2]]))</f>
        <v>22</v>
      </c>
      <c r="AO578">
        <f>INT((ABS(FO_Candidato[[#This Row],[LATITUDE_P2]])-INT(ABS(FO_Candidato[[#This Row],[LATITUDE_P2]])))*60)</f>
        <v>35</v>
      </c>
      <c r="AP578" s="73">
        <f t="shared" ref="AP578:AP641" si="18">ROUND(MOD(ABS(AL578/1000000)*3600,60),2)</f>
        <v>30.88</v>
      </c>
      <c r="AQ578" t="str">
        <f>SUBSTITUTE(TEXT(FO_Candidato[[#This Row],[LATITUDE_P5]],"0,00"),",",".")</f>
        <v>30.88</v>
      </c>
      <c r="AR578" t="str">
        <f>FO_Candidato[[#This Row],[LATITUDE_P3]]&amp;"°"&amp;FO_Candidato[[#This Row],[LATITUDE_P4]]&amp;"'"&amp;FO_Candidato[[#This Row],[LATITUDE - P6]]&amp;"""S"</f>
        <v>22°35'30.88"S</v>
      </c>
      <c r="AS578">
        <f>VALUE(TRIM(FO_Candidato[[#This Row],[longitude]]))</f>
        <v>-50739388</v>
      </c>
      <c r="AT578">
        <f>FO_Candidato[[#This Row],[LONGITUDE_P1]]/1000000</f>
        <v>-50.739387999999998</v>
      </c>
      <c r="AU578">
        <f>INT(ABS(FO_Candidato[[#This Row],[LONGITUDE_P2]]))</f>
        <v>50</v>
      </c>
      <c r="AV578">
        <f>INT((ABS(FO_Candidato[[#This Row],[LONGITUDE_P2]])-INT(ABS(FO_Candidato[[#This Row],[LONGITUDE_P2]])))*60)</f>
        <v>44</v>
      </c>
      <c r="AW578" s="73">
        <f t="shared" ref="AW578:AW641" si="19">ROUND(MOD(ABS(AS578/1000000)*3600,60),2)</f>
        <v>21.8</v>
      </c>
      <c r="AX578" t="str">
        <f>SUBSTITUTE(TEXT(FO_Candidato[[#This Row],[LONGITUDE_P5]],"0,00"),",",".")</f>
        <v>21.80</v>
      </c>
      <c r="AY578" t="str">
        <f>FO_Candidato[[#This Row],[LONGITUDE_P3]]&amp;"°"&amp;FO_Candidato[[#This Row],[LONGITUDE_P4]]&amp;"'"&amp;FO_Candidato[[#This Row],[LONGITUDE - P6]]&amp;"""S"</f>
        <v>50°44'21.80"S</v>
      </c>
    </row>
    <row r="579" spans="1:51" x14ac:dyDescent="0.3">
      <c r="A579" t="s">
        <v>27304</v>
      </c>
      <c r="B579" t="s">
        <v>23809</v>
      </c>
      <c r="C579" t="s">
        <v>354</v>
      </c>
      <c r="D579" t="s">
        <v>5686</v>
      </c>
      <c r="E579" t="s">
        <v>5686</v>
      </c>
      <c r="F579" t="s">
        <v>19869</v>
      </c>
      <c r="G579" t="s">
        <v>23889</v>
      </c>
      <c r="I579" t="s">
        <v>23832</v>
      </c>
      <c r="K579" t="s">
        <v>24117</v>
      </c>
      <c r="M579" t="s">
        <v>23835</v>
      </c>
      <c r="N579" t="s">
        <v>26613</v>
      </c>
      <c r="U579" t="s">
        <v>23823</v>
      </c>
      <c r="V579">
        <v>60</v>
      </c>
      <c r="W579">
        <v>-24047889</v>
      </c>
      <c r="X579">
        <v>-47570407</v>
      </c>
      <c r="Y579">
        <v>585</v>
      </c>
      <c r="Z579" t="s">
        <v>27305</v>
      </c>
      <c r="AB579" t="s">
        <v>23825</v>
      </c>
      <c r="AD579" t="s">
        <v>1491</v>
      </c>
      <c r="AH579" t="s">
        <v>27306</v>
      </c>
      <c r="AI579" t="s">
        <v>23852</v>
      </c>
      <c r="AJ579" t="s">
        <v>23894</v>
      </c>
      <c r="AK579">
        <v>18180000</v>
      </c>
      <c r="AL579">
        <f>VALUE(TRIM(FO_Candidato[[#This Row],[1.21 Latitude]]))</f>
        <v>-24047889</v>
      </c>
      <c r="AM579">
        <f>FO_Candidato[[#This Row],[LATITUDE_P1]]/1000000</f>
        <v>-24.047889000000001</v>
      </c>
      <c r="AN579">
        <f>INT(ABS(FO_Candidato[[#This Row],[LATITUDE_P2]]))</f>
        <v>24</v>
      </c>
      <c r="AO579">
        <f>INT((ABS(FO_Candidato[[#This Row],[LATITUDE_P2]])-INT(ABS(FO_Candidato[[#This Row],[LATITUDE_P2]])))*60)</f>
        <v>2</v>
      </c>
      <c r="AP579" s="73">
        <f t="shared" si="18"/>
        <v>52.4</v>
      </c>
      <c r="AQ579" t="str">
        <f>SUBSTITUTE(TEXT(FO_Candidato[[#This Row],[LATITUDE_P5]],"0,00"),",",".")</f>
        <v>52.40</v>
      </c>
      <c r="AR579" t="str">
        <f>FO_Candidato[[#This Row],[LATITUDE_P3]]&amp;"°"&amp;FO_Candidato[[#This Row],[LATITUDE_P4]]&amp;"'"&amp;FO_Candidato[[#This Row],[LATITUDE - P6]]&amp;"""S"</f>
        <v>24°2'52.40"S</v>
      </c>
      <c r="AS579">
        <f>VALUE(TRIM(FO_Candidato[[#This Row],[longitude]]))</f>
        <v>-47570407</v>
      </c>
      <c r="AT579">
        <f>FO_Candidato[[#This Row],[LONGITUDE_P1]]/1000000</f>
        <v>-47.570407000000003</v>
      </c>
      <c r="AU579">
        <f>INT(ABS(FO_Candidato[[#This Row],[LONGITUDE_P2]]))</f>
        <v>47</v>
      </c>
      <c r="AV579">
        <f>INT((ABS(FO_Candidato[[#This Row],[LONGITUDE_P2]])-INT(ABS(FO_Candidato[[#This Row],[LONGITUDE_P2]])))*60)</f>
        <v>34</v>
      </c>
      <c r="AW579" s="73">
        <f t="shared" si="19"/>
        <v>13.47</v>
      </c>
      <c r="AX579" t="str">
        <f>SUBSTITUTE(TEXT(FO_Candidato[[#This Row],[LONGITUDE_P5]],"0,00"),",",".")</f>
        <v>13.47</v>
      </c>
      <c r="AY579" t="str">
        <f>FO_Candidato[[#This Row],[LONGITUDE_P3]]&amp;"°"&amp;FO_Candidato[[#This Row],[LONGITUDE_P4]]&amp;"'"&amp;FO_Candidato[[#This Row],[LONGITUDE - P6]]&amp;"""S"</f>
        <v>47°34'13.47"S</v>
      </c>
    </row>
    <row r="580" spans="1:51" x14ac:dyDescent="0.3">
      <c r="A580" t="s">
        <v>27307</v>
      </c>
      <c r="B580" t="s">
        <v>23809</v>
      </c>
      <c r="C580" t="s">
        <v>327</v>
      </c>
      <c r="D580" t="s">
        <v>1903</v>
      </c>
      <c r="E580" t="s">
        <v>1903</v>
      </c>
      <c r="F580" t="s">
        <v>1904</v>
      </c>
      <c r="G580" t="s">
        <v>23889</v>
      </c>
      <c r="I580" t="s">
        <v>23832</v>
      </c>
      <c r="K580" t="s">
        <v>27308</v>
      </c>
      <c r="M580" t="s">
        <v>23835</v>
      </c>
      <c r="N580" t="s">
        <v>26705</v>
      </c>
      <c r="U580" t="s">
        <v>23823</v>
      </c>
      <c r="V580">
        <v>40</v>
      </c>
      <c r="W580">
        <v>-22663359</v>
      </c>
      <c r="X580">
        <v>-50355578</v>
      </c>
      <c r="Y580">
        <v>549</v>
      </c>
      <c r="Z580" t="s">
        <v>27309</v>
      </c>
      <c r="AB580" t="s">
        <v>23825</v>
      </c>
      <c r="AD580" t="s">
        <v>1491</v>
      </c>
      <c r="AH580" t="s">
        <v>27310</v>
      </c>
      <c r="AI580" t="s">
        <v>23852</v>
      </c>
      <c r="AJ580" t="s">
        <v>27311</v>
      </c>
      <c r="AL580">
        <f>VALUE(TRIM(FO_Candidato[[#This Row],[1.21 Latitude]]))</f>
        <v>-22663359</v>
      </c>
      <c r="AM580">
        <f>FO_Candidato[[#This Row],[LATITUDE_P1]]/1000000</f>
        <v>-22.663359</v>
      </c>
      <c r="AN580">
        <f>INT(ABS(FO_Candidato[[#This Row],[LATITUDE_P2]]))</f>
        <v>22</v>
      </c>
      <c r="AO580">
        <f>INT((ABS(FO_Candidato[[#This Row],[LATITUDE_P2]])-INT(ABS(FO_Candidato[[#This Row],[LATITUDE_P2]])))*60)</f>
        <v>39</v>
      </c>
      <c r="AP580" s="73">
        <f t="shared" si="18"/>
        <v>48.09</v>
      </c>
      <c r="AQ580" t="str">
        <f>SUBSTITUTE(TEXT(FO_Candidato[[#This Row],[LATITUDE_P5]],"0,00"),",",".")</f>
        <v>48.09</v>
      </c>
      <c r="AR580" t="str">
        <f>FO_Candidato[[#This Row],[LATITUDE_P3]]&amp;"°"&amp;FO_Candidato[[#This Row],[LATITUDE_P4]]&amp;"'"&amp;FO_Candidato[[#This Row],[LATITUDE - P6]]&amp;"""S"</f>
        <v>22°39'48.09"S</v>
      </c>
      <c r="AS580">
        <f>VALUE(TRIM(FO_Candidato[[#This Row],[longitude]]))</f>
        <v>-50355578</v>
      </c>
      <c r="AT580">
        <f>FO_Candidato[[#This Row],[LONGITUDE_P1]]/1000000</f>
        <v>-50.355578000000001</v>
      </c>
      <c r="AU580">
        <f>INT(ABS(FO_Candidato[[#This Row],[LONGITUDE_P2]]))</f>
        <v>50</v>
      </c>
      <c r="AV580">
        <f>INT((ABS(FO_Candidato[[#This Row],[LONGITUDE_P2]])-INT(ABS(FO_Candidato[[#This Row],[LONGITUDE_P2]])))*60)</f>
        <v>21</v>
      </c>
      <c r="AW580" s="73">
        <f t="shared" si="19"/>
        <v>20.079999999999998</v>
      </c>
      <c r="AX580" t="str">
        <f>SUBSTITUTE(TEXT(FO_Candidato[[#This Row],[LONGITUDE_P5]],"0,00"),",",".")</f>
        <v>20.08</v>
      </c>
      <c r="AY580" t="str">
        <f>FO_Candidato[[#This Row],[LONGITUDE_P3]]&amp;"°"&amp;FO_Candidato[[#This Row],[LONGITUDE_P4]]&amp;"'"&amp;FO_Candidato[[#This Row],[LONGITUDE - P6]]&amp;"""S"</f>
        <v>50°21'20.08"S</v>
      </c>
    </row>
    <row r="581" spans="1:51" x14ac:dyDescent="0.3">
      <c r="A581" t="s">
        <v>27312</v>
      </c>
      <c r="B581" t="s">
        <v>23809</v>
      </c>
      <c r="C581" t="s">
        <v>136</v>
      </c>
      <c r="D581" t="s">
        <v>19140</v>
      </c>
      <c r="E581" t="s">
        <v>19140</v>
      </c>
      <c r="F581" t="s">
        <v>19142</v>
      </c>
      <c r="G581" t="s">
        <v>24981</v>
      </c>
      <c r="I581" t="s">
        <v>23832</v>
      </c>
      <c r="J581" t="s">
        <v>23814</v>
      </c>
      <c r="K581" t="s">
        <v>27313</v>
      </c>
      <c r="L581" t="s">
        <v>148</v>
      </c>
      <c r="M581" t="s">
        <v>23816</v>
      </c>
      <c r="N581" t="s">
        <v>27314</v>
      </c>
      <c r="O581" t="s">
        <v>27315</v>
      </c>
      <c r="P581" t="s">
        <v>27316</v>
      </c>
      <c r="Q581" t="s">
        <v>27317</v>
      </c>
      <c r="R581" t="s">
        <v>148</v>
      </c>
      <c r="S581" t="s">
        <v>148</v>
      </c>
      <c r="T581" t="s">
        <v>148</v>
      </c>
      <c r="U581" t="s">
        <v>23823</v>
      </c>
      <c r="V581">
        <v>30</v>
      </c>
      <c r="W581">
        <v>-9966044</v>
      </c>
      <c r="X581">
        <v>-58015227</v>
      </c>
      <c r="Y581">
        <v>252</v>
      </c>
      <c r="Z581" t="s">
        <v>23957</v>
      </c>
      <c r="AB581" t="s">
        <v>23825</v>
      </c>
      <c r="AC581">
        <v>2000</v>
      </c>
      <c r="AD581" t="s">
        <v>23823</v>
      </c>
      <c r="AE581" t="s">
        <v>1532</v>
      </c>
      <c r="AF581" t="s">
        <v>148</v>
      </c>
      <c r="AG581" t="s">
        <v>148</v>
      </c>
      <c r="AH581" t="s">
        <v>27318</v>
      </c>
      <c r="AI581" t="s">
        <v>23841</v>
      </c>
      <c r="AJ581" t="s">
        <v>27319</v>
      </c>
      <c r="AL581">
        <f>VALUE(TRIM(FO_Candidato[[#This Row],[1.21 Latitude]]))</f>
        <v>-9966044</v>
      </c>
      <c r="AM581">
        <f>FO_Candidato[[#This Row],[LATITUDE_P1]]/1000000</f>
        <v>-9.9660440000000001</v>
      </c>
      <c r="AN581">
        <f>INT(ABS(FO_Candidato[[#This Row],[LATITUDE_P2]]))</f>
        <v>9</v>
      </c>
      <c r="AO581">
        <f>INT((ABS(FO_Candidato[[#This Row],[LATITUDE_P2]])-INT(ABS(FO_Candidato[[#This Row],[LATITUDE_P2]])))*60)</f>
        <v>57</v>
      </c>
      <c r="AP581" s="73">
        <f t="shared" si="18"/>
        <v>57.76</v>
      </c>
      <c r="AQ581" t="str">
        <f>SUBSTITUTE(TEXT(FO_Candidato[[#This Row],[LATITUDE_P5]],"0,00"),",",".")</f>
        <v>57.76</v>
      </c>
      <c r="AR581" t="str">
        <f>FO_Candidato[[#This Row],[LATITUDE_P3]]&amp;"°"&amp;FO_Candidato[[#This Row],[LATITUDE_P4]]&amp;"'"&amp;FO_Candidato[[#This Row],[LATITUDE - P6]]&amp;"""S"</f>
        <v>9°57'57.76"S</v>
      </c>
      <c r="AS581">
        <f>VALUE(TRIM(FO_Candidato[[#This Row],[longitude]]))</f>
        <v>-58015227</v>
      </c>
      <c r="AT581">
        <f>FO_Candidato[[#This Row],[LONGITUDE_P1]]/1000000</f>
        <v>-58.015227000000003</v>
      </c>
      <c r="AU581">
        <f>INT(ABS(FO_Candidato[[#This Row],[LONGITUDE_P2]]))</f>
        <v>58</v>
      </c>
      <c r="AV581">
        <f>INT((ABS(FO_Candidato[[#This Row],[LONGITUDE_P2]])-INT(ABS(FO_Candidato[[#This Row],[LONGITUDE_P2]])))*60)</f>
        <v>0</v>
      </c>
      <c r="AW581" s="73">
        <f t="shared" si="19"/>
        <v>54.82</v>
      </c>
      <c r="AX581" t="str">
        <f>SUBSTITUTE(TEXT(FO_Candidato[[#This Row],[LONGITUDE_P5]],"0,00"),",",".")</f>
        <v>54.82</v>
      </c>
      <c r="AY581" t="str">
        <f>FO_Candidato[[#This Row],[LONGITUDE_P3]]&amp;"°"&amp;FO_Candidato[[#This Row],[LONGITUDE_P4]]&amp;"'"&amp;FO_Candidato[[#This Row],[LONGITUDE - P6]]&amp;"""S"</f>
        <v>58°0'54.82"S</v>
      </c>
    </row>
    <row r="582" spans="1:51" x14ac:dyDescent="0.3">
      <c r="A582" t="s">
        <v>27320</v>
      </c>
      <c r="B582" t="s">
        <v>23809</v>
      </c>
      <c r="C582" t="s">
        <v>327</v>
      </c>
      <c r="D582" t="s">
        <v>1265</v>
      </c>
      <c r="E582" t="s">
        <v>1265</v>
      </c>
      <c r="F582" t="s">
        <v>1266</v>
      </c>
      <c r="G582" t="s">
        <v>23889</v>
      </c>
      <c r="I582" t="s">
        <v>23832</v>
      </c>
      <c r="K582" t="s">
        <v>24642</v>
      </c>
      <c r="M582" t="s">
        <v>23835</v>
      </c>
      <c r="N582" t="s">
        <v>26705</v>
      </c>
      <c r="U582" t="s">
        <v>23823</v>
      </c>
      <c r="V582">
        <v>40</v>
      </c>
      <c r="W582">
        <v>-22848625</v>
      </c>
      <c r="X582">
        <v>-50004942</v>
      </c>
      <c r="Y582">
        <v>434</v>
      </c>
      <c r="Z582" t="s">
        <v>27321</v>
      </c>
      <c r="AB582" t="s">
        <v>23825</v>
      </c>
      <c r="AD582" t="s">
        <v>1491</v>
      </c>
      <c r="AH582" t="s">
        <v>27322</v>
      </c>
      <c r="AI582" t="s">
        <v>23852</v>
      </c>
      <c r="AJ582" t="s">
        <v>27323</v>
      </c>
      <c r="AL582">
        <f>VALUE(TRIM(FO_Candidato[[#This Row],[1.21 Latitude]]))</f>
        <v>-22848625</v>
      </c>
      <c r="AM582">
        <f>FO_Candidato[[#This Row],[LATITUDE_P1]]/1000000</f>
        <v>-22.848624999999998</v>
      </c>
      <c r="AN582">
        <f>INT(ABS(FO_Candidato[[#This Row],[LATITUDE_P2]]))</f>
        <v>22</v>
      </c>
      <c r="AO582">
        <f>INT((ABS(FO_Candidato[[#This Row],[LATITUDE_P2]])-INT(ABS(FO_Candidato[[#This Row],[LATITUDE_P2]])))*60)</f>
        <v>50</v>
      </c>
      <c r="AP582" s="73">
        <f t="shared" si="18"/>
        <v>55.05</v>
      </c>
      <c r="AQ582" t="str">
        <f>SUBSTITUTE(TEXT(FO_Candidato[[#This Row],[LATITUDE_P5]],"0,00"),",",".")</f>
        <v>55.05</v>
      </c>
      <c r="AR582" t="str">
        <f>FO_Candidato[[#This Row],[LATITUDE_P3]]&amp;"°"&amp;FO_Candidato[[#This Row],[LATITUDE_P4]]&amp;"'"&amp;FO_Candidato[[#This Row],[LATITUDE - P6]]&amp;"""S"</f>
        <v>22°50'55.05"S</v>
      </c>
      <c r="AS582">
        <f>VALUE(TRIM(FO_Candidato[[#This Row],[longitude]]))</f>
        <v>-50004942</v>
      </c>
      <c r="AT582">
        <f>FO_Candidato[[#This Row],[LONGITUDE_P1]]/1000000</f>
        <v>-50.004942</v>
      </c>
      <c r="AU582">
        <f>INT(ABS(FO_Candidato[[#This Row],[LONGITUDE_P2]]))</f>
        <v>50</v>
      </c>
      <c r="AV582">
        <f>INT((ABS(FO_Candidato[[#This Row],[LONGITUDE_P2]])-INT(ABS(FO_Candidato[[#This Row],[LONGITUDE_P2]])))*60)</f>
        <v>0</v>
      </c>
      <c r="AW582" s="73">
        <f t="shared" si="19"/>
        <v>17.79</v>
      </c>
      <c r="AX582" t="str">
        <f>SUBSTITUTE(TEXT(FO_Candidato[[#This Row],[LONGITUDE_P5]],"0,00"),",",".")</f>
        <v>17.79</v>
      </c>
      <c r="AY582" t="str">
        <f>FO_Candidato[[#This Row],[LONGITUDE_P3]]&amp;"°"&amp;FO_Candidato[[#This Row],[LONGITUDE_P4]]&amp;"'"&amp;FO_Candidato[[#This Row],[LONGITUDE - P6]]&amp;"""S"</f>
        <v>50°0'17.79"S</v>
      </c>
    </row>
    <row r="583" spans="1:51" x14ac:dyDescent="0.3">
      <c r="A583" t="s">
        <v>27324</v>
      </c>
      <c r="B583" t="s">
        <v>23809</v>
      </c>
      <c r="C583" t="s">
        <v>327</v>
      </c>
      <c r="D583" t="s">
        <v>1257</v>
      </c>
      <c r="E583" t="s">
        <v>1257</v>
      </c>
      <c r="F583" t="s">
        <v>1258</v>
      </c>
      <c r="G583" t="s">
        <v>23889</v>
      </c>
      <c r="I583" t="s">
        <v>23832</v>
      </c>
      <c r="K583" t="s">
        <v>24020</v>
      </c>
      <c r="M583" t="s">
        <v>23835</v>
      </c>
      <c r="N583" t="s">
        <v>26705</v>
      </c>
      <c r="U583" t="s">
        <v>23823</v>
      </c>
      <c r="V583">
        <v>40</v>
      </c>
      <c r="W583">
        <v>-21806231</v>
      </c>
      <c r="X583">
        <v>-52103767</v>
      </c>
      <c r="Y583">
        <v>369</v>
      </c>
      <c r="Z583" t="s">
        <v>27325</v>
      </c>
      <c r="AB583" t="s">
        <v>23825</v>
      </c>
      <c r="AD583" t="s">
        <v>1491</v>
      </c>
      <c r="AH583" t="s">
        <v>27326</v>
      </c>
      <c r="AI583" t="s">
        <v>23852</v>
      </c>
      <c r="AJ583" t="s">
        <v>27327</v>
      </c>
      <c r="AL583">
        <f>VALUE(TRIM(FO_Candidato[[#This Row],[1.21 Latitude]]))</f>
        <v>-21806231</v>
      </c>
      <c r="AM583">
        <f>FO_Candidato[[#This Row],[LATITUDE_P1]]/1000000</f>
        <v>-21.806231</v>
      </c>
      <c r="AN583">
        <f>INT(ABS(FO_Candidato[[#This Row],[LATITUDE_P2]]))</f>
        <v>21</v>
      </c>
      <c r="AO583">
        <f>INT((ABS(FO_Candidato[[#This Row],[LATITUDE_P2]])-INT(ABS(FO_Candidato[[#This Row],[LATITUDE_P2]])))*60)</f>
        <v>48</v>
      </c>
      <c r="AP583" s="73">
        <f t="shared" si="18"/>
        <v>22.43</v>
      </c>
      <c r="AQ583" t="str">
        <f>SUBSTITUTE(TEXT(FO_Candidato[[#This Row],[LATITUDE_P5]],"0,00"),",",".")</f>
        <v>22.43</v>
      </c>
      <c r="AR583" t="str">
        <f>FO_Candidato[[#This Row],[LATITUDE_P3]]&amp;"°"&amp;FO_Candidato[[#This Row],[LATITUDE_P4]]&amp;"'"&amp;FO_Candidato[[#This Row],[LATITUDE - P6]]&amp;"""S"</f>
        <v>21°48'22.43"S</v>
      </c>
      <c r="AS583">
        <f>VALUE(TRIM(FO_Candidato[[#This Row],[longitude]]))</f>
        <v>-52103767</v>
      </c>
      <c r="AT583">
        <f>FO_Candidato[[#This Row],[LONGITUDE_P1]]/1000000</f>
        <v>-52.103766999999998</v>
      </c>
      <c r="AU583">
        <f>INT(ABS(FO_Candidato[[#This Row],[LONGITUDE_P2]]))</f>
        <v>52</v>
      </c>
      <c r="AV583">
        <f>INT((ABS(FO_Candidato[[#This Row],[LONGITUDE_P2]])-INT(ABS(FO_Candidato[[#This Row],[LONGITUDE_P2]])))*60)</f>
        <v>6</v>
      </c>
      <c r="AW583" s="73">
        <f t="shared" si="19"/>
        <v>13.56</v>
      </c>
      <c r="AX583" t="str">
        <f>SUBSTITUTE(TEXT(FO_Candidato[[#This Row],[LONGITUDE_P5]],"0,00"),",",".")</f>
        <v>13.56</v>
      </c>
      <c r="AY583" t="str">
        <f>FO_Candidato[[#This Row],[LONGITUDE_P3]]&amp;"°"&amp;FO_Candidato[[#This Row],[LONGITUDE_P4]]&amp;"'"&amp;FO_Candidato[[#This Row],[LONGITUDE - P6]]&amp;"""S"</f>
        <v>52°6'13.56"S</v>
      </c>
    </row>
    <row r="584" spans="1:51" x14ac:dyDescent="0.3">
      <c r="A584" t="s">
        <v>27328</v>
      </c>
      <c r="B584" t="s">
        <v>23809</v>
      </c>
      <c r="C584" t="s">
        <v>327</v>
      </c>
      <c r="D584" t="s">
        <v>1252</v>
      </c>
      <c r="E584" t="s">
        <v>1252</v>
      </c>
      <c r="F584" t="s">
        <v>1253</v>
      </c>
      <c r="G584" t="s">
        <v>23889</v>
      </c>
      <c r="I584" t="s">
        <v>23832</v>
      </c>
      <c r="K584" t="s">
        <v>27329</v>
      </c>
      <c r="M584" t="s">
        <v>23835</v>
      </c>
      <c r="N584" t="s">
        <v>26705</v>
      </c>
      <c r="U584" t="s">
        <v>23823</v>
      </c>
      <c r="V584">
        <v>50</v>
      </c>
      <c r="W584">
        <v>-22525286</v>
      </c>
      <c r="X584">
        <v>-50853991</v>
      </c>
      <c r="Y584">
        <v>489</v>
      </c>
      <c r="Z584" t="s">
        <v>27330</v>
      </c>
      <c r="AB584" t="s">
        <v>23825</v>
      </c>
      <c r="AD584" t="s">
        <v>1491</v>
      </c>
      <c r="AH584" t="s">
        <v>27331</v>
      </c>
      <c r="AI584" t="s">
        <v>23852</v>
      </c>
      <c r="AJ584" t="s">
        <v>24025</v>
      </c>
      <c r="AL584">
        <f>VALUE(TRIM(FO_Candidato[[#This Row],[1.21 Latitude]]))</f>
        <v>-22525286</v>
      </c>
      <c r="AM584">
        <f>FO_Candidato[[#This Row],[LATITUDE_P1]]/1000000</f>
        <v>-22.525286000000001</v>
      </c>
      <c r="AN584">
        <f>INT(ABS(FO_Candidato[[#This Row],[LATITUDE_P2]]))</f>
        <v>22</v>
      </c>
      <c r="AO584">
        <f>INT((ABS(FO_Candidato[[#This Row],[LATITUDE_P2]])-INT(ABS(FO_Candidato[[#This Row],[LATITUDE_P2]])))*60)</f>
        <v>31</v>
      </c>
      <c r="AP584" s="73">
        <f t="shared" si="18"/>
        <v>31.03</v>
      </c>
      <c r="AQ584" t="str">
        <f>SUBSTITUTE(TEXT(FO_Candidato[[#This Row],[LATITUDE_P5]],"0,00"),",",".")</f>
        <v>31.03</v>
      </c>
      <c r="AR584" t="str">
        <f>FO_Candidato[[#This Row],[LATITUDE_P3]]&amp;"°"&amp;FO_Candidato[[#This Row],[LATITUDE_P4]]&amp;"'"&amp;FO_Candidato[[#This Row],[LATITUDE - P6]]&amp;"""S"</f>
        <v>22°31'31.03"S</v>
      </c>
      <c r="AS584">
        <f>VALUE(TRIM(FO_Candidato[[#This Row],[longitude]]))</f>
        <v>-50853991</v>
      </c>
      <c r="AT584">
        <f>FO_Candidato[[#This Row],[LONGITUDE_P1]]/1000000</f>
        <v>-50.853991000000001</v>
      </c>
      <c r="AU584">
        <f>INT(ABS(FO_Candidato[[#This Row],[LONGITUDE_P2]]))</f>
        <v>50</v>
      </c>
      <c r="AV584">
        <f>INT((ABS(FO_Candidato[[#This Row],[LONGITUDE_P2]])-INT(ABS(FO_Candidato[[#This Row],[LONGITUDE_P2]])))*60)</f>
        <v>51</v>
      </c>
      <c r="AW584" s="73">
        <f t="shared" si="19"/>
        <v>14.37</v>
      </c>
      <c r="AX584" t="str">
        <f>SUBSTITUTE(TEXT(FO_Candidato[[#This Row],[LONGITUDE_P5]],"0,00"),",",".")</f>
        <v>14.37</v>
      </c>
      <c r="AY584" t="str">
        <f>FO_Candidato[[#This Row],[LONGITUDE_P3]]&amp;"°"&amp;FO_Candidato[[#This Row],[LONGITUDE_P4]]&amp;"'"&amp;FO_Candidato[[#This Row],[LONGITUDE - P6]]&amp;"""S"</f>
        <v>50°51'14.37"S</v>
      </c>
    </row>
    <row r="585" spans="1:51" x14ac:dyDescent="0.3">
      <c r="A585" t="s">
        <v>27332</v>
      </c>
      <c r="B585" t="s">
        <v>23809</v>
      </c>
      <c r="C585" t="s">
        <v>327</v>
      </c>
      <c r="D585" t="s">
        <v>1735</v>
      </c>
      <c r="E585" t="s">
        <v>1735</v>
      </c>
      <c r="F585" t="s">
        <v>1736</v>
      </c>
      <c r="G585" t="s">
        <v>23889</v>
      </c>
      <c r="I585" t="s">
        <v>23832</v>
      </c>
      <c r="K585" t="s">
        <v>27333</v>
      </c>
      <c r="M585" t="s">
        <v>23835</v>
      </c>
      <c r="N585" t="s">
        <v>26705</v>
      </c>
      <c r="U585" t="s">
        <v>23823</v>
      </c>
      <c r="V585">
        <v>60</v>
      </c>
      <c r="W585">
        <v>-22690731</v>
      </c>
      <c r="X585">
        <v>-50230906</v>
      </c>
      <c r="Y585">
        <v>438</v>
      </c>
      <c r="Z585" t="s">
        <v>27334</v>
      </c>
      <c r="AB585" t="s">
        <v>23825</v>
      </c>
      <c r="AD585" t="s">
        <v>1491</v>
      </c>
      <c r="AH585" t="s">
        <v>27335</v>
      </c>
      <c r="AI585" t="s">
        <v>23852</v>
      </c>
      <c r="AJ585" t="s">
        <v>27336</v>
      </c>
      <c r="AL585">
        <f>VALUE(TRIM(FO_Candidato[[#This Row],[1.21 Latitude]]))</f>
        <v>-22690731</v>
      </c>
      <c r="AM585">
        <f>FO_Candidato[[#This Row],[LATITUDE_P1]]/1000000</f>
        <v>-22.690731</v>
      </c>
      <c r="AN585">
        <f>INT(ABS(FO_Candidato[[#This Row],[LATITUDE_P2]]))</f>
        <v>22</v>
      </c>
      <c r="AO585">
        <f>INT((ABS(FO_Candidato[[#This Row],[LATITUDE_P2]])-INT(ABS(FO_Candidato[[#This Row],[LATITUDE_P2]])))*60)</f>
        <v>41</v>
      </c>
      <c r="AP585" s="73">
        <f t="shared" si="18"/>
        <v>26.63</v>
      </c>
      <c r="AQ585" t="str">
        <f>SUBSTITUTE(TEXT(FO_Candidato[[#This Row],[LATITUDE_P5]],"0,00"),",",".")</f>
        <v>26.63</v>
      </c>
      <c r="AR585" t="str">
        <f>FO_Candidato[[#This Row],[LATITUDE_P3]]&amp;"°"&amp;FO_Candidato[[#This Row],[LATITUDE_P4]]&amp;"'"&amp;FO_Candidato[[#This Row],[LATITUDE - P6]]&amp;"""S"</f>
        <v>22°41'26.63"S</v>
      </c>
      <c r="AS585">
        <f>VALUE(TRIM(FO_Candidato[[#This Row],[longitude]]))</f>
        <v>-50230906</v>
      </c>
      <c r="AT585">
        <f>FO_Candidato[[#This Row],[LONGITUDE_P1]]/1000000</f>
        <v>-50.230905999999997</v>
      </c>
      <c r="AU585">
        <f>INT(ABS(FO_Candidato[[#This Row],[LONGITUDE_P2]]))</f>
        <v>50</v>
      </c>
      <c r="AV585">
        <f>INT((ABS(FO_Candidato[[#This Row],[LONGITUDE_P2]])-INT(ABS(FO_Candidato[[#This Row],[LONGITUDE_P2]])))*60)</f>
        <v>13</v>
      </c>
      <c r="AW585" s="73">
        <f t="shared" si="19"/>
        <v>51.26</v>
      </c>
      <c r="AX585" t="str">
        <f>SUBSTITUTE(TEXT(FO_Candidato[[#This Row],[LONGITUDE_P5]],"0,00"),",",".")</f>
        <v>51.26</v>
      </c>
      <c r="AY585" t="str">
        <f>FO_Candidato[[#This Row],[LONGITUDE_P3]]&amp;"°"&amp;FO_Candidato[[#This Row],[LONGITUDE_P4]]&amp;"'"&amp;FO_Candidato[[#This Row],[LONGITUDE - P6]]&amp;"""S"</f>
        <v>50°13'51.26"S</v>
      </c>
    </row>
    <row r="586" spans="1:51" x14ac:dyDescent="0.3">
      <c r="A586" t="s">
        <v>27337</v>
      </c>
      <c r="B586" t="s">
        <v>23809</v>
      </c>
      <c r="C586" t="s">
        <v>327</v>
      </c>
      <c r="D586" t="s">
        <v>1234</v>
      </c>
      <c r="E586" t="s">
        <v>1234</v>
      </c>
      <c r="F586" t="s">
        <v>1235</v>
      </c>
      <c r="G586" t="s">
        <v>23889</v>
      </c>
      <c r="I586" t="s">
        <v>23832</v>
      </c>
      <c r="K586" t="s">
        <v>24642</v>
      </c>
      <c r="M586" t="s">
        <v>23835</v>
      </c>
      <c r="N586" t="s">
        <v>26705</v>
      </c>
      <c r="U586" t="s">
        <v>23823</v>
      </c>
      <c r="V586">
        <v>40</v>
      </c>
      <c r="W586">
        <v>-22769542</v>
      </c>
      <c r="X586">
        <v>-50146598</v>
      </c>
      <c r="Y586">
        <v>484</v>
      </c>
      <c r="Z586" t="s">
        <v>27338</v>
      </c>
      <c r="AB586" t="s">
        <v>23825</v>
      </c>
      <c r="AD586" t="s">
        <v>1491</v>
      </c>
      <c r="AH586" t="s">
        <v>27339</v>
      </c>
      <c r="AI586" t="s">
        <v>23852</v>
      </c>
      <c r="AJ586" t="s">
        <v>27021</v>
      </c>
      <c r="AL586">
        <f>VALUE(TRIM(FO_Candidato[[#This Row],[1.21 Latitude]]))</f>
        <v>-22769542</v>
      </c>
      <c r="AM586">
        <f>FO_Candidato[[#This Row],[LATITUDE_P1]]/1000000</f>
        <v>-22.769542000000001</v>
      </c>
      <c r="AN586">
        <f>INT(ABS(FO_Candidato[[#This Row],[LATITUDE_P2]]))</f>
        <v>22</v>
      </c>
      <c r="AO586">
        <f>INT((ABS(FO_Candidato[[#This Row],[LATITUDE_P2]])-INT(ABS(FO_Candidato[[#This Row],[LATITUDE_P2]])))*60)</f>
        <v>46</v>
      </c>
      <c r="AP586" s="73">
        <f t="shared" si="18"/>
        <v>10.35</v>
      </c>
      <c r="AQ586" t="str">
        <f>SUBSTITUTE(TEXT(FO_Candidato[[#This Row],[LATITUDE_P5]],"0,00"),",",".")</f>
        <v>10.35</v>
      </c>
      <c r="AR586" t="str">
        <f>FO_Candidato[[#This Row],[LATITUDE_P3]]&amp;"°"&amp;FO_Candidato[[#This Row],[LATITUDE_P4]]&amp;"'"&amp;FO_Candidato[[#This Row],[LATITUDE - P6]]&amp;"""S"</f>
        <v>22°46'10.35"S</v>
      </c>
      <c r="AS586">
        <f>VALUE(TRIM(FO_Candidato[[#This Row],[longitude]]))</f>
        <v>-50146598</v>
      </c>
      <c r="AT586">
        <f>FO_Candidato[[#This Row],[LONGITUDE_P1]]/1000000</f>
        <v>-50.146597999999997</v>
      </c>
      <c r="AU586">
        <f>INT(ABS(FO_Candidato[[#This Row],[LONGITUDE_P2]]))</f>
        <v>50</v>
      </c>
      <c r="AV586">
        <f>INT((ABS(FO_Candidato[[#This Row],[LONGITUDE_P2]])-INT(ABS(FO_Candidato[[#This Row],[LONGITUDE_P2]])))*60)</f>
        <v>8</v>
      </c>
      <c r="AW586" s="73">
        <f t="shared" si="19"/>
        <v>47.75</v>
      </c>
      <c r="AX586" t="str">
        <f>SUBSTITUTE(TEXT(FO_Candidato[[#This Row],[LONGITUDE_P5]],"0,00"),",",".")</f>
        <v>47.75</v>
      </c>
      <c r="AY586" t="str">
        <f>FO_Candidato[[#This Row],[LONGITUDE_P3]]&amp;"°"&amp;FO_Candidato[[#This Row],[LONGITUDE_P4]]&amp;"'"&amp;FO_Candidato[[#This Row],[LONGITUDE - P6]]&amp;"""S"</f>
        <v>50°8'47.75"S</v>
      </c>
    </row>
    <row r="587" spans="1:51" x14ac:dyDescent="0.3">
      <c r="A587" t="s">
        <v>27340</v>
      </c>
      <c r="B587" t="s">
        <v>23809</v>
      </c>
      <c r="C587" t="s">
        <v>327</v>
      </c>
      <c r="D587" t="s">
        <v>1900</v>
      </c>
      <c r="E587" t="s">
        <v>1900</v>
      </c>
      <c r="F587" t="s">
        <v>1901</v>
      </c>
      <c r="G587" t="s">
        <v>23889</v>
      </c>
      <c r="I587" t="s">
        <v>23832</v>
      </c>
      <c r="K587" t="s">
        <v>25301</v>
      </c>
      <c r="M587" t="s">
        <v>23835</v>
      </c>
      <c r="N587" t="s">
        <v>26705</v>
      </c>
      <c r="U587" t="s">
        <v>23823</v>
      </c>
      <c r="V587">
        <v>50</v>
      </c>
      <c r="W587">
        <v>-22257628</v>
      </c>
      <c r="X587">
        <v>-51345839</v>
      </c>
      <c r="Y587">
        <v>504</v>
      </c>
      <c r="Z587" t="s">
        <v>27341</v>
      </c>
      <c r="AB587" t="s">
        <v>23825</v>
      </c>
      <c r="AD587" t="s">
        <v>1491</v>
      </c>
      <c r="AH587" t="s">
        <v>27342</v>
      </c>
      <c r="AI587" t="s">
        <v>26442</v>
      </c>
      <c r="AJ587" t="s">
        <v>27085</v>
      </c>
      <c r="AK587">
        <v>19570000</v>
      </c>
      <c r="AL587">
        <f>VALUE(TRIM(FO_Candidato[[#This Row],[1.21 Latitude]]))</f>
        <v>-22257628</v>
      </c>
      <c r="AM587">
        <f>FO_Candidato[[#This Row],[LATITUDE_P1]]/1000000</f>
        <v>-22.257628</v>
      </c>
      <c r="AN587">
        <f>INT(ABS(FO_Candidato[[#This Row],[LATITUDE_P2]]))</f>
        <v>22</v>
      </c>
      <c r="AO587">
        <f>INT((ABS(FO_Candidato[[#This Row],[LATITUDE_P2]])-INT(ABS(FO_Candidato[[#This Row],[LATITUDE_P2]])))*60)</f>
        <v>15</v>
      </c>
      <c r="AP587" s="73">
        <f t="shared" si="18"/>
        <v>27.46</v>
      </c>
      <c r="AQ587" t="str">
        <f>SUBSTITUTE(TEXT(FO_Candidato[[#This Row],[LATITUDE_P5]],"0,00"),",",".")</f>
        <v>27.46</v>
      </c>
      <c r="AR587" t="str">
        <f>FO_Candidato[[#This Row],[LATITUDE_P3]]&amp;"°"&amp;FO_Candidato[[#This Row],[LATITUDE_P4]]&amp;"'"&amp;FO_Candidato[[#This Row],[LATITUDE - P6]]&amp;"""S"</f>
        <v>22°15'27.46"S</v>
      </c>
      <c r="AS587">
        <f>VALUE(TRIM(FO_Candidato[[#This Row],[longitude]]))</f>
        <v>-51345839</v>
      </c>
      <c r="AT587">
        <f>FO_Candidato[[#This Row],[LONGITUDE_P1]]/1000000</f>
        <v>-51.345838999999998</v>
      </c>
      <c r="AU587">
        <f>INT(ABS(FO_Candidato[[#This Row],[LONGITUDE_P2]]))</f>
        <v>51</v>
      </c>
      <c r="AV587">
        <f>INT((ABS(FO_Candidato[[#This Row],[LONGITUDE_P2]])-INT(ABS(FO_Candidato[[#This Row],[LONGITUDE_P2]])))*60)</f>
        <v>20</v>
      </c>
      <c r="AW587" s="73">
        <f t="shared" si="19"/>
        <v>45.02</v>
      </c>
      <c r="AX587" t="str">
        <f>SUBSTITUTE(TEXT(FO_Candidato[[#This Row],[LONGITUDE_P5]],"0,00"),",",".")</f>
        <v>45.02</v>
      </c>
      <c r="AY587" t="str">
        <f>FO_Candidato[[#This Row],[LONGITUDE_P3]]&amp;"°"&amp;FO_Candidato[[#This Row],[LONGITUDE_P4]]&amp;"'"&amp;FO_Candidato[[#This Row],[LONGITUDE - P6]]&amp;"""S"</f>
        <v>51°20'45.02"S</v>
      </c>
    </row>
    <row r="588" spans="1:51" x14ac:dyDescent="0.3">
      <c r="A588" t="s">
        <v>27343</v>
      </c>
      <c r="B588" t="s">
        <v>23809</v>
      </c>
      <c r="C588" t="s">
        <v>327</v>
      </c>
      <c r="D588" t="s">
        <v>1273</v>
      </c>
      <c r="E588" t="s">
        <v>1273</v>
      </c>
      <c r="F588" t="s">
        <v>1274</v>
      </c>
      <c r="G588" t="s">
        <v>23889</v>
      </c>
      <c r="I588" t="s">
        <v>23832</v>
      </c>
      <c r="K588" t="s">
        <v>24117</v>
      </c>
      <c r="M588" t="s">
        <v>23835</v>
      </c>
      <c r="N588" t="s">
        <v>26705</v>
      </c>
      <c r="U588" t="s">
        <v>23823</v>
      </c>
      <c r="V588">
        <v>60</v>
      </c>
      <c r="W588">
        <v>-22893785</v>
      </c>
      <c r="X588">
        <v>-49724721</v>
      </c>
      <c r="Y588">
        <v>505</v>
      </c>
      <c r="Z588" t="s">
        <v>27344</v>
      </c>
      <c r="AB588" t="s">
        <v>23825</v>
      </c>
      <c r="AD588" t="s">
        <v>1491</v>
      </c>
      <c r="AH588" t="s">
        <v>27345</v>
      </c>
      <c r="AI588" t="s">
        <v>23852</v>
      </c>
      <c r="AJ588" t="s">
        <v>27346</v>
      </c>
      <c r="AK588">
        <v>18900000</v>
      </c>
      <c r="AL588">
        <f>VALUE(TRIM(FO_Candidato[[#This Row],[1.21 Latitude]]))</f>
        <v>-22893785</v>
      </c>
      <c r="AM588">
        <f>FO_Candidato[[#This Row],[LATITUDE_P1]]/1000000</f>
        <v>-22.893785000000001</v>
      </c>
      <c r="AN588">
        <f>INT(ABS(FO_Candidato[[#This Row],[LATITUDE_P2]]))</f>
        <v>22</v>
      </c>
      <c r="AO588">
        <f>INT((ABS(FO_Candidato[[#This Row],[LATITUDE_P2]])-INT(ABS(FO_Candidato[[#This Row],[LATITUDE_P2]])))*60)</f>
        <v>53</v>
      </c>
      <c r="AP588" s="73">
        <f t="shared" si="18"/>
        <v>37.630000000000003</v>
      </c>
      <c r="AQ588" t="str">
        <f>SUBSTITUTE(TEXT(FO_Candidato[[#This Row],[LATITUDE_P5]],"0,00"),",",".")</f>
        <v>37.63</v>
      </c>
      <c r="AR588" t="str">
        <f>FO_Candidato[[#This Row],[LATITUDE_P3]]&amp;"°"&amp;FO_Candidato[[#This Row],[LATITUDE_P4]]&amp;"'"&amp;FO_Candidato[[#This Row],[LATITUDE - P6]]&amp;"""S"</f>
        <v>22°53'37.63"S</v>
      </c>
      <c r="AS588">
        <f>VALUE(TRIM(FO_Candidato[[#This Row],[longitude]]))</f>
        <v>-49724721</v>
      </c>
      <c r="AT588">
        <f>FO_Candidato[[#This Row],[LONGITUDE_P1]]/1000000</f>
        <v>-49.724721000000002</v>
      </c>
      <c r="AU588">
        <f>INT(ABS(FO_Candidato[[#This Row],[LONGITUDE_P2]]))</f>
        <v>49</v>
      </c>
      <c r="AV588">
        <f>INT((ABS(FO_Candidato[[#This Row],[LONGITUDE_P2]])-INT(ABS(FO_Candidato[[#This Row],[LONGITUDE_P2]])))*60)</f>
        <v>43</v>
      </c>
      <c r="AW588" s="73">
        <f t="shared" si="19"/>
        <v>29</v>
      </c>
      <c r="AX588" t="str">
        <f>SUBSTITUTE(TEXT(FO_Candidato[[#This Row],[LONGITUDE_P5]],"0,00"),",",".")</f>
        <v>29.00</v>
      </c>
      <c r="AY588" t="str">
        <f>FO_Candidato[[#This Row],[LONGITUDE_P3]]&amp;"°"&amp;FO_Candidato[[#This Row],[LONGITUDE_P4]]&amp;"'"&amp;FO_Candidato[[#This Row],[LONGITUDE - P6]]&amp;"""S"</f>
        <v>49°43'29.00"S</v>
      </c>
    </row>
    <row r="589" spans="1:51" x14ac:dyDescent="0.3">
      <c r="A589" t="s">
        <v>27347</v>
      </c>
      <c r="B589" t="s">
        <v>23809</v>
      </c>
      <c r="C589" t="s">
        <v>327</v>
      </c>
      <c r="D589" t="s">
        <v>1226</v>
      </c>
      <c r="E589" t="s">
        <v>1226</v>
      </c>
      <c r="F589" t="s">
        <v>1227</v>
      </c>
      <c r="G589" t="s">
        <v>23889</v>
      </c>
      <c r="I589" t="s">
        <v>23832</v>
      </c>
      <c r="K589" t="s">
        <v>27348</v>
      </c>
      <c r="M589" t="s">
        <v>23835</v>
      </c>
      <c r="N589" t="s">
        <v>26705</v>
      </c>
      <c r="U589" t="s">
        <v>1491</v>
      </c>
      <c r="V589">
        <v>50</v>
      </c>
      <c r="W589">
        <v>-22862186</v>
      </c>
      <c r="X589">
        <v>-49588543</v>
      </c>
      <c r="Y589">
        <v>556</v>
      </c>
      <c r="Z589" t="s">
        <v>27349</v>
      </c>
      <c r="AB589" t="s">
        <v>23825</v>
      </c>
      <c r="AD589" t="s">
        <v>1491</v>
      </c>
      <c r="AH589" t="s">
        <v>27350</v>
      </c>
      <c r="AI589" t="s">
        <v>23852</v>
      </c>
      <c r="AJ589" t="s">
        <v>27346</v>
      </c>
      <c r="AK589">
        <v>18900000</v>
      </c>
      <c r="AL589">
        <f>VALUE(TRIM(FO_Candidato[[#This Row],[1.21 Latitude]]))</f>
        <v>-22862186</v>
      </c>
      <c r="AM589">
        <f>FO_Candidato[[#This Row],[LATITUDE_P1]]/1000000</f>
        <v>-22.862186000000001</v>
      </c>
      <c r="AN589">
        <f>INT(ABS(FO_Candidato[[#This Row],[LATITUDE_P2]]))</f>
        <v>22</v>
      </c>
      <c r="AO589">
        <f>INT((ABS(FO_Candidato[[#This Row],[LATITUDE_P2]])-INT(ABS(FO_Candidato[[#This Row],[LATITUDE_P2]])))*60)</f>
        <v>51</v>
      </c>
      <c r="AP589" s="73">
        <f t="shared" si="18"/>
        <v>43.87</v>
      </c>
      <c r="AQ589" t="str">
        <f>SUBSTITUTE(TEXT(FO_Candidato[[#This Row],[LATITUDE_P5]],"0,00"),",",".")</f>
        <v>43.87</v>
      </c>
      <c r="AR589" t="str">
        <f>FO_Candidato[[#This Row],[LATITUDE_P3]]&amp;"°"&amp;FO_Candidato[[#This Row],[LATITUDE_P4]]&amp;"'"&amp;FO_Candidato[[#This Row],[LATITUDE - P6]]&amp;"""S"</f>
        <v>22°51'43.87"S</v>
      </c>
      <c r="AS589">
        <f>VALUE(TRIM(FO_Candidato[[#This Row],[longitude]]))</f>
        <v>-49588543</v>
      </c>
      <c r="AT589">
        <f>FO_Candidato[[#This Row],[LONGITUDE_P1]]/1000000</f>
        <v>-49.588543000000001</v>
      </c>
      <c r="AU589">
        <f>INT(ABS(FO_Candidato[[#This Row],[LONGITUDE_P2]]))</f>
        <v>49</v>
      </c>
      <c r="AV589">
        <f>INT((ABS(FO_Candidato[[#This Row],[LONGITUDE_P2]])-INT(ABS(FO_Candidato[[#This Row],[LONGITUDE_P2]])))*60)</f>
        <v>35</v>
      </c>
      <c r="AW589" s="73">
        <f t="shared" si="19"/>
        <v>18.75</v>
      </c>
      <c r="AX589" t="str">
        <f>SUBSTITUTE(TEXT(FO_Candidato[[#This Row],[LONGITUDE_P5]],"0,00"),",",".")</f>
        <v>18.75</v>
      </c>
      <c r="AY589" t="str">
        <f>FO_Candidato[[#This Row],[LONGITUDE_P3]]&amp;"°"&amp;FO_Candidato[[#This Row],[LONGITUDE_P4]]&amp;"'"&amp;FO_Candidato[[#This Row],[LONGITUDE - P6]]&amp;"""S"</f>
        <v>49°35'18.75"S</v>
      </c>
    </row>
    <row r="590" spans="1:51" x14ac:dyDescent="0.3">
      <c r="A590" t="s">
        <v>27351</v>
      </c>
      <c r="B590" t="s">
        <v>23809</v>
      </c>
      <c r="C590" t="s">
        <v>327</v>
      </c>
      <c r="D590" t="s">
        <v>1277</v>
      </c>
      <c r="E590" t="s">
        <v>1277</v>
      </c>
      <c r="F590" t="s">
        <v>1278</v>
      </c>
      <c r="G590" t="s">
        <v>23889</v>
      </c>
      <c r="I590" t="s">
        <v>23832</v>
      </c>
      <c r="K590" t="s">
        <v>27352</v>
      </c>
      <c r="M590" t="s">
        <v>23835</v>
      </c>
      <c r="N590" t="s">
        <v>26705</v>
      </c>
      <c r="U590" t="s">
        <v>23823</v>
      </c>
      <c r="V590">
        <v>50</v>
      </c>
      <c r="W590">
        <v>-22187148</v>
      </c>
      <c r="X590">
        <v>-51360507</v>
      </c>
      <c r="Y590">
        <v>486</v>
      </c>
      <c r="Z590" t="s">
        <v>27353</v>
      </c>
      <c r="AB590" t="s">
        <v>23825</v>
      </c>
      <c r="AD590" t="s">
        <v>1491</v>
      </c>
      <c r="AH590" t="s">
        <v>27354</v>
      </c>
      <c r="AI590" t="s">
        <v>23852</v>
      </c>
      <c r="AJ590" t="s">
        <v>8104</v>
      </c>
      <c r="AL590">
        <f>VALUE(TRIM(FO_Candidato[[#This Row],[1.21 Latitude]]))</f>
        <v>-22187148</v>
      </c>
      <c r="AM590">
        <f>FO_Candidato[[#This Row],[LATITUDE_P1]]/1000000</f>
        <v>-22.187148000000001</v>
      </c>
      <c r="AN590">
        <f>INT(ABS(FO_Candidato[[#This Row],[LATITUDE_P2]]))</f>
        <v>22</v>
      </c>
      <c r="AO590">
        <f>INT((ABS(FO_Candidato[[#This Row],[LATITUDE_P2]])-INT(ABS(FO_Candidato[[#This Row],[LATITUDE_P2]])))*60)</f>
        <v>11</v>
      </c>
      <c r="AP590" s="73">
        <f t="shared" si="18"/>
        <v>13.73</v>
      </c>
      <c r="AQ590" t="str">
        <f>SUBSTITUTE(TEXT(FO_Candidato[[#This Row],[LATITUDE_P5]],"0,00"),",",".")</f>
        <v>13.73</v>
      </c>
      <c r="AR590" t="str">
        <f>FO_Candidato[[#This Row],[LATITUDE_P3]]&amp;"°"&amp;FO_Candidato[[#This Row],[LATITUDE_P4]]&amp;"'"&amp;FO_Candidato[[#This Row],[LATITUDE - P6]]&amp;"""S"</f>
        <v>22°11'13.73"S</v>
      </c>
      <c r="AS590">
        <f>VALUE(TRIM(FO_Candidato[[#This Row],[longitude]]))</f>
        <v>-51360507</v>
      </c>
      <c r="AT590">
        <f>FO_Candidato[[#This Row],[LONGITUDE_P1]]/1000000</f>
        <v>-51.360506999999998</v>
      </c>
      <c r="AU590">
        <f>INT(ABS(FO_Candidato[[#This Row],[LONGITUDE_P2]]))</f>
        <v>51</v>
      </c>
      <c r="AV590">
        <f>INT((ABS(FO_Candidato[[#This Row],[LONGITUDE_P2]])-INT(ABS(FO_Candidato[[#This Row],[LONGITUDE_P2]])))*60)</f>
        <v>21</v>
      </c>
      <c r="AW590" s="73">
        <f t="shared" si="19"/>
        <v>37.83</v>
      </c>
      <c r="AX590" t="str">
        <f>SUBSTITUTE(TEXT(FO_Candidato[[#This Row],[LONGITUDE_P5]],"0,00"),",",".")</f>
        <v>37.83</v>
      </c>
      <c r="AY590" t="str">
        <f>FO_Candidato[[#This Row],[LONGITUDE_P3]]&amp;"°"&amp;FO_Candidato[[#This Row],[LONGITUDE_P4]]&amp;"'"&amp;FO_Candidato[[#This Row],[LONGITUDE - P6]]&amp;"""S"</f>
        <v>51°21'37.83"S</v>
      </c>
    </row>
    <row r="591" spans="1:51" x14ac:dyDescent="0.3">
      <c r="A591" t="s">
        <v>27355</v>
      </c>
      <c r="B591" t="s">
        <v>23809</v>
      </c>
      <c r="C591" t="s">
        <v>327</v>
      </c>
      <c r="D591" t="s">
        <v>1448</v>
      </c>
      <c r="E591" t="s">
        <v>1448</v>
      </c>
      <c r="F591" t="s">
        <v>1449</v>
      </c>
      <c r="G591" t="s">
        <v>23889</v>
      </c>
      <c r="I591" t="s">
        <v>23832</v>
      </c>
      <c r="K591" t="s">
        <v>27356</v>
      </c>
      <c r="M591" t="s">
        <v>23835</v>
      </c>
      <c r="N591" t="s">
        <v>26705</v>
      </c>
      <c r="U591" t="s">
        <v>23823</v>
      </c>
      <c r="V591">
        <v>60</v>
      </c>
      <c r="W591">
        <v>-22546554</v>
      </c>
      <c r="X591">
        <v>-49356891</v>
      </c>
      <c r="Y591">
        <v>632</v>
      </c>
      <c r="Z591" t="s">
        <v>27357</v>
      </c>
      <c r="AB591" t="s">
        <v>23825</v>
      </c>
      <c r="AD591" t="s">
        <v>1491</v>
      </c>
      <c r="AH591" t="s">
        <v>27358</v>
      </c>
      <c r="AI591" t="s">
        <v>23852</v>
      </c>
      <c r="AJ591" t="s">
        <v>27359</v>
      </c>
      <c r="AK591">
        <v>17480000</v>
      </c>
      <c r="AL591">
        <f>VALUE(TRIM(FO_Candidato[[#This Row],[1.21 Latitude]]))</f>
        <v>-22546554</v>
      </c>
      <c r="AM591">
        <f>FO_Candidato[[#This Row],[LATITUDE_P1]]/1000000</f>
        <v>-22.546554</v>
      </c>
      <c r="AN591">
        <f>INT(ABS(FO_Candidato[[#This Row],[LATITUDE_P2]]))</f>
        <v>22</v>
      </c>
      <c r="AO591">
        <f>INT((ABS(FO_Candidato[[#This Row],[LATITUDE_P2]])-INT(ABS(FO_Candidato[[#This Row],[LATITUDE_P2]])))*60)</f>
        <v>32</v>
      </c>
      <c r="AP591" s="73">
        <f t="shared" si="18"/>
        <v>47.59</v>
      </c>
      <c r="AQ591" t="str">
        <f>SUBSTITUTE(TEXT(FO_Candidato[[#This Row],[LATITUDE_P5]],"0,00"),",",".")</f>
        <v>47.59</v>
      </c>
      <c r="AR591" t="str">
        <f>FO_Candidato[[#This Row],[LATITUDE_P3]]&amp;"°"&amp;FO_Candidato[[#This Row],[LATITUDE_P4]]&amp;"'"&amp;FO_Candidato[[#This Row],[LATITUDE - P6]]&amp;"""S"</f>
        <v>22°32'47.59"S</v>
      </c>
      <c r="AS591">
        <f>VALUE(TRIM(FO_Candidato[[#This Row],[longitude]]))</f>
        <v>-49356891</v>
      </c>
      <c r="AT591">
        <f>FO_Candidato[[#This Row],[LONGITUDE_P1]]/1000000</f>
        <v>-49.356890999999997</v>
      </c>
      <c r="AU591">
        <f>INT(ABS(FO_Candidato[[#This Row],[LONGITUDE_P2]]))</f>
        <v>49</v>
      </c>
      <c r="AV591">
        <f>INT((ABS(FO_Candidato[[#This Row],[LONGITUDE_P2]])-INT(ABS(FO_Candidato[[#This Row],[LONGITUDE_P2]])))*60)</f>
        <v>21</v>
      </c>
      <c r="AW591" s="73">
        <f t="shared" si="19"/>
        <v>24.81</v>
      </c>
      <c r="AX591" t="str">
        <f>SUBSTITUTE(TEXT(FO_Candidato[[#This Row],[LONGITUDE_P5]],"0,00"),",",".")</f>
        <v>24.81</v>
      </c>
      <c r="AY591" t="str">
        <f>FO_Candidato[[#This Row],[LONGITUDE_P3]]&amp;"°"&amp;FO_Candidato[[#This Row],[LONGITUDE_P4]]&amp;"'"&amp;FO_Candidato[[#This Row],[LONGITUDE - P6]]&amp;"""S"</f>
        <v>49°21'24.81"S</v>
      </c>
    </row>
    <row r="592" spans="1:51" x14ac:dyDescent="0.3">
      <c r="A592" t="s">
        <v>27360</v>
      </c>
      <c r="B592" t="s">
        <v>23809</v>
      </c>
      <c r="C592" t="s">
        <v>308</v>
      </c>
      <c r="D592" t="s">
        <v>8117</v>
      </c>
      <c r="E592" t="s">
        <v>8117</v>
      </c>
      <c r="F592" t="s">
        <v>8118</v>
      </c>
      <c r="G592" t="s">
        <v>24555</v>
      </c>
      <c r="I592" t="s">
        <v>23832</v>
      </c>
      <c r="J592" t="s">
        <v>23814</v>
      </c>
      <c r="K592" t="s">
        <v>27361</v>
      </c>
      <c r="L592" t="s">
        <v>148</v>
      </c>
      <c r="M592" t="s">
        <v>23816</v>
      </c>
      <c r="N592" t="s">
        <v>27362</v>
      </c>
      <c r="O592" t="s">
        <v>27363</v>
      </c>
      <c r="P592" t="s">
        <v>27364</v>
      </c>
      <c r="Q592" t="s">
        <v>23820</v>
      </c>
      <c r="R592" t="s">
        <v>148</v>
      </c>
      <c r="S592" t="s">
        <v>148</v>
      </c>
      <c r="T592" t="s">
        <v>148</v>
      </c>
      <c r="U592" t="s">
        <v>23823</v>
      </c>
      <c r="V592">
        <v>30</v>
      </c>
      <c r="W592">
        <v>-11933756</v>
      </c>
      <c r="X592">
        <v>-38865242</v>
      </c>
      <c r="Y592">
        <v>251</v>
      </c>
      <c r="Z592" t="s">
        <v>12336</v>
      </c>
      <c r="AA592" t="s">
        <v>124</v>
      </c>
      <c r="AB592" t="s">
        <v>23825</v>
      </c>
      <c r="AC592">
        <v>1000</v>
      </c>
      <c r="AD592" t="s">
        <v>23823</v>
      </c>
      <c r="AE592" t="s">
        <v>24004</v>
      </c>
      <c r="AF592" t="s">
        <v>8118</v>
      </c>
      <c r="AG592" t="s">
        <v>8118</v>
      </c>
      <c r="AH592" t="s">
        <v>27365</v>
      </c>
      <c r="AI592" t="s">
        <v>24034</v>
      </c>
      <c r="AJ592" t="s">
        <v>27366</v>
      </c>
      <c r="AK592">
        <v>44260000</v>
      </c>
      <c r="AL592">
        <f>VALUE(TRIM(FO_Candidato[[#This Row],[1.21 Latitude]]))</f>
        <v>-11933756</v>
      </c>
      <c r="AM592">
        <f>FO_Candidato[[#This Row],[LATITUDE_P1]]/1000000</f>
        <v>-11.933756000000001</v>
      </c>
      <c r="AN592">
        <f>INT(ABS(FO_Candidato[[#This Row],[LATITUDE_P2]]))</f>
        <v>11</v>
      </c>
      <c r="AO592">
        <f>INT((ABS(FO_Candidato[[#This Row],[LATITUDE_P2]])-INT(ABS(FO_Candidato[[#This Row],[LATITUDE_P2]])))*60)</f>
        <v>56</v>
      </c>
      <c r="AP592" s="73">
        <f t="shared" si="18"/>
        <v>1.52</v>
      </c>
      <c r="AQ592" t="str">
        <f>SUBSTITUTE(TEXT(FO_Candidato[[#This Row],[LATITUDE_P5]],"0,00"),",",".")</f>
        <v>1.52</v>
      </c>
      <c r="AR592" t="str">
        <f>FO_Candidato[[#This Row],[LATITUDE_P3]]&amp;"°"&amp;FO_Candidato[[#This Row],[LATITUDE_P4]]&amp;"'"&amp;FO_Candidato[[#This Row],[LATITUDE - P6]]&amp;"""S"</f>
        <v>11°56'1.52"S</v>
      </c>
      <c r="AS592">
        <f>VALUE(TRIM(FO_Candidato[[#This Row],[longitude]]))</f>
        <v>-38865242</v>
      </c>
      <c r="AT592">
        <f>FO_Candidato[[#This Row],[LONGITUDE_P1]]/1000000</f>
        <v>-38.865242000000002</v>
      </c>
      <c r="AU592">
        <f>INT(ABS(FO_Candidato[[#This Row],[LONGITUDE_P2]]))</f>
        <v>38</v>
      </c>
      <c r="AV592">
        <f>INT((ABS(FO_Candidato[[#This Row],[LONGITUDE_P2]])-INT(ABS(FO_Candidato[[#This Row],[LONGITUDE_P2]])))*60)</f>
        <v>51</v>
      </c>
      <c r="AW592" s="73">
        <f t="shared" si="19"/>
        <v>54.87</v>
      </c>
      <c r="AX592" t="str">
        <f>SUBSTITUTE(TEXT(FO_Candidato[[#This Row],[LONGITUDE_P5]],"0,00"),",",".")</f>
        <v>54.87</v>
      </c>
      <c r="AY592" t="str">
        <f>FO_Candidato[[#This Row],[LONGITUDE_P3]]&amp;"°"&amp;FO_Candidato[[#This Row],[LONGITUDE_P4]]&amp;"'"&amp;FO_Candidato[[#This Row],[LONGITUDE - P6]]&amp;"""S"</f>
        <v>38°51'54.87"S</v>
      </c>
    </row>
    <row r="593" spans="1:51" x14ac:dyDescent="0.3">
      <c r="A593" t="s">
        <v>27367</v>
      </c>
      <c r="B593" t="s">
        <v>23809</v>
      </c>
      <c r="C593" t="s">
        <v>2727</v>
      </c>
      <c r="D593" t="s">
        <v>27368</v>
      </c>
      <c r="E593" t="s">
        <v>27368</v>
      </c>
      <c r="F593" t="s">
        <v>27369</v>
      </c>
      <c r="G593" t="s">
        <v>23812</v>
      </c>
      <c r="I593" t="s">
        <v>23832</v>
      </c>
      <c r="J593" t="s">
        <v>23814</v>
      </c>
      <c r="K593" t="s">
        <v>27370</v>
      </c>
      <c r="L593" t="s">
        <v>148</v>
      </c>
      <c r="M593" t="s">
        <v>23835</v>
      </c>
      <c r="N593" t="s">
        <v>27371</v>
      </c>
      <c r="O593" t="s">
        <v>148</v>
      </c>
      <c r="P593" t="s">
        <v>148</v>
      </c>
      <c r="Q593" t="s">
        <v>148</v>
      </c>
      <c r="R593" t="s">
        <v>27372</v>
      </c>
      <c r="S593" t="s">
        <v>148</v>
      </c>
      <c r="T593" t="s">
        <v>27373</v>
      </c>
      <c r="U593" t="s">
        <v>23823</v>
      </c>
      <c r="V593">
        <v>60</v>
      </c>
      <c r="W593">
        <v>-17169067</v>
      </c>
      <c r="X593">
        <v>-46249368</v>
      </c>
      <c r="Y593">
        <v>536</v>
      </c>
      <c r="Z593" t="s">
        <v>148</v>
      </c>
      <c r="AA593" t="s">
        <v>107</v>
      </c>
      <c r="AB593" t="s">
        <v>23825</v>
      </c>
      <c r="AC593">
        <v>0</v>
      </c>
      <c r="AD593" t="s">
        <v>23823</v>
      </c>
      <c r="AE593" t="s">
        <v>148</v>
      </c>
      <c r="AF593" t="s">
        <v>148</v>
      </c>
      <c r="AG593" t="s">
        <v>148</v>
      </c>
      <c r="AH593" t="s">
        <v>27374</v>
      </c>
      <c r="AI593" t="s">
        <v>24061</v>
      </c>
      <c r="AJ593" t="s">
        <v>24161</v>
      </c>
      <c r="AK593">
        <v>38770000</v>
      </c>
      <c r="AL593">
        <f>VALUE(TRIM(FO_Candidato[[#This Row],[1.21 Latitude]]))</f>
        <v>-17169067</v>
      </c>
      <c r="AM593">
        <f>FO_Candidato[[#This Row],[LATITUDE_P1]]/1000000</f>
        <v>-17.169066999999998</v>
      </c>
      <c r="AN593">
        <f>INT(ABS(FO_Candidato[[#This Row],[LATITUDE_P2]]))</f>
        <v>17</v>
      </c>
      <c r="AO593">
        <f>INT((ABS(FO_Candidato[[#This Row],[LATITUDE_P2]])-INT(ABS(FO_Candidato[[#This Row],[LATITUDE_P2]])))*60)</f>
        <v>10</v>
      </c>
      <c r="AP593" s="73">
        <f t="shared" si="18"/>
        <v>8.64</v>
      </c>
      <c r="AQ593" t="str">
        <f>SUBSTITUTE(TEXT(FO_Candidato[[#This Row],[LATITUDE_P5]],"0,00"),",",".")</f>
        <v>8.64</v>
      </c>
      <c r="AR593" t="str">
        <f>FO_Candidato[[#This Row],[LATITUDE_P3]]&amp;"°"&amp;FO_Candidato[[#This Row],[LATITUDE_P4]]&amp;"'"&amp;FO_Candidato[[#This Row],[LATITUDE - P6]]&amp;"""S"</f>
        <v>17°10'8.64"S</v>
      </c>
      <c r="AS593">
        <f>VALUE(TRIM(FO_Candidato[[#This Row],[longitude]]))</f>
        <v>-46249368</v>
      </c>
      <c r="AT593">
        <f>FO_Candidato[[#This Row],[LONGITUDE_P1]]/1000000</f>
        <v>-46.249367999999997</v>
      </c>
      <c r="AU593">
        <f>INT(ABS(FO_Candidato[[#This Row],[LONGITUDE_P2]]))</f>
        <v>46</v>
      </c>
      <c r="AV593">
        <f>INT((ABS(FO_Candidato[[#This Row],[LONGITUDE_P2]])-INT(ABS(FO_Candidato[[#This Row],[LONGITUDE_P2]])))*60)</f>
        <v>14</v>
      </c>
      <c r="AW593" s="73">
        <f t="shared" si="19"/>
        <v>57.72</v>
      </c>
      <c r="AX593" t="str">
        <f>SUBSTITUTE(TEXT(FO_Candidato[[#This Row],[LONGITUDE_P5]],"0,00"),",",".")</f>
        <v>57.72</v>
      </c>
      <c r="AY593" t="str">
        <f>FO_Candidato[[#This Row],[LONGITUDE_P3]]&amp;"°"&amp;FO_Candidato[[#This Row],[LONGITUDE_P4]]&amp;"'"&amp;FO_Candidato[[#This Row],[LONGITUDE - P6]]&amp;"""S"</f>
        <v>46°14'57.72"S</v>
      </c>
    </row>
    <row r="594" spans="1:51" x14ac:dyDescent="0.3">
      <c r="A594" t="s">
        <v>27375</v>
      </c>
      <c r="B594" t="s">
        <v>23809</v>
      </c>
      <c r="C594" t="s">
        <v>308</v>
      </c>
      <c r="D594" t="s">
        <v>6839</v>
      </c>
      <c r="E594" t="s">
        <v>6839</v>
      </c>
      <c r="F594" t="s">
        <v>6840</v>
      </c>
      <c r="G594" t="s">
        <v>23812</v>
      </c>
      <c r="I594" t="s">
        <v>23832</v>
      </c>
      <c r="J594" t="s">
        <v>23814</v>
      </c>
      <c r="K594" t="s">
        <v>27376</v>
      </c>
      <c r="L594" t="s">
        <v>148</v>
      </c>
      <c r="M594" t="s">
        <v>23816</v>
      </c>
      <c r="N594" t="s">
        <v>27377</v>
      </c>
      <c r="O594" t="s">
        <v>148</v>
      </c>
      <c r="P594" t="s">
        <v>27378</v>
      </c>
      <c r="Q594" t="s">
        <v>148</v>
      </c>
      <c r="R594" t="s">
        <v>148</v>
      </c>
      <c r="S594" t="s">
        <v>148</v>
      </c>
      <c r="T594" t="s">
        <v>148</v>
      </c>
      <c r="U594" t="s">
        <v>23823</v>
      </c>
      <c r="V594">
        <v>40</v>
      </c>
      <c r="W594">
        <v>-25418228</v>
      </c>
      <c r="X594">
        <v>-49192803</v>
      </c>
      <c r="Y594">
        <v>893</v>
      </c>
      <c r="Z594" t="s">
        <v>148</v>
      </c>
      <c r="AA594" t="s">
        <v>107</v>
      </c>
      <c r="AB594" t="s">
        <v>23825</v>
      </c>
      <c r="AC594">
        <v>6000</v>
      </c>
      <c r="AD594" t="s">
        <v>23823</v>
      </c>
      <c r="AE594" t="s">
        <v>148</v>
      </c>
      <c r="AF594" t="s">
        <v>148</v>
      </c>
      <c r="AG594" t="s">
        <v>148</v>
      </c>
      <c r="AH594" t="s">
        <v>27379</v>
      </c>
      <c r="AI594" t="s">
        <v>23827</v>
      </c>
      <c r="AJ594" t="s">
        <v>27380</v>
      </c>
      <c r="AK594">
        <v>83324400</v>
      </c>
      <c r="AL594">
        <f>VALUE(TRIM(FO_Candidato[[#This Row],[1.21 Latitude]]))</f>
        <v>-25418228</v>
      </c>
      <c r="AM594">
        <f>FO_Candidato[[#This Row],[LATITUDE_P1]]/1000000</f>
        <v>-25.418227999999999</v>
      </c>
      <c r="AN594">
        <f>INT(ABS(FO_Candidato[[#This Row],[LATITUDE_P2]]))</f>
        <v>25</v>
      </c>
      <c r="AO594">
        <f>INT((ABS(FO_Candidato[[#This Row],[LATITUDE_P2]])-INT(ABS(FO_Candidato[[#This Row],[LATITUDE_P2]])))*60)</f>
        <v>25</v>
      </c>
      <c r="AP594" s="73">
        <f t="shared" si="18"/>
        <v>5.62</v>
      </c>
      <c r="AQ594" t="str">
        <f>SUBSTITUTE(TEXT(FO_Candidato[[#This Row],[LATITUDE_P5]],"0,00"),",",".")</f>
        <v>5.62</v>
      </c>
      <c r="AR594" t="str">
        <f>FO_Candidato[[#This Row],[LATITUDE_P3]]&amp;"°"&amp;FO_Candidato[[#This Row],[LATITUDE_P4]]&amp;"'"&amp;FO_Candidato[[#This Row],[LATITUDE - P6]]&amp;"""S"</f>
        <v>25°25'5.62"S</v>
      </c>
      <c r="AS594">
        <f>VALUE(TRIM(FO_Candidato[[#This Row],[longitude]]))</f>
        <v>-49192803</v>
      </c>
      <c r="AT594">
        <f>FO_Candidato[[#This Row],[LONGITUDE_P1]]/1000000</f>
        <v>-49.192802999999998</v>
      </c>
      <c r="AU594">
        <f>INT(ABS(FO_Candidato[[#This Row],[LONGITUDE_P2]]))</f>
        <v>49</v>
      </c>
      <c r="AV594">
        <f>INT((ABS(FO_Candidato[[#This Row],[LONGITUDE_P2]])-INT(ABS(FO_Candidato[[#This Row],[LONGITUDE_P2]])))*60)</f>
        <v>11</v>
      </c>
      <c r="AW594" s="73">
        <f t="shared" si="19"/>
        <v>34.090000000000003</v>
      </c>
      <c r="AX594" t="str">
        <f>SUBSTITUTE(TEXT(FO_Candidato[[#This Row],[LONGITUDE_P5]],"0,00"),",",".")</f>
        <v>34.09</v>
      </c>
      <c r="AY594" t="str">
        <f>FO_Candidato[[#This Row],[LONGITUDE_P3]]&amp;"°"&amp;FO_Candidato[[#This Row],[LONGITUDE_P4]]&amp;"'"&amp;FO_Candidato[[#This Row],[LONGITUDE - P6]]&amp;"""S"</f>
        <v>49°11'34.09"S</v>
      </c>
    </row>
    <row r="595" spans="1:51" x14ac:dyDescent="0.3">
      <c r="A595" t="s">
        <v>27381</v>
      </c>
      <c r="B595" t="s">
        <v>23809</v>
      </c>
      <c r="C595" t="s">
        <v>19147</v>
      </c>
      <c r="D595" t="s">
        <v>1846</v>
      </c>
      <c r="E595" t="s">
        <v>1846</v>
      </c>
      <c r="F595" t="s">
        <v>1847</v>
      </c>
      <c r="G595" t="s">
        <v>23953</v>
      </c>
      <c r="I595" t="s">
        <v>23813</v>
      </c>
      <c r="J595" t="s">
        <v>23833</v>
      </c>
      <c r="K595" t="s">
        <v>27382</v>
      </c>
      <c r="L595" t="s">
        <v>148</v>
      </c>
      <c r="M595" t="s">
        <v>23835</v>
      </c>
      <c r="N595" t="s">
        <v>27383</v>
      </c>
      <c r="O595" t="s">
        <v>23820</v>
      </c>
      <c r="P595" t="s">
        <v>27384</v>
      </c>
      <c r="Q595" t="s">
        <v>23820</v>
      </c>
      <c r="R595" t="s">
        <v>27385</v>
      </c>
      <c r="S595" t="s">
        <v>23820</v>
      </c>
      <c r="T595" t="s">
        <v>27386</v>
      </c>
      <c r="U595" t="s">
        <v>23823</v>
      </c>
      <c r="V595">
        <v>40</v>
      </c>
      <c r="W595">
        <v>-24795531</v>
      </c>
      <c r="X595">
        <v>-49961383</v>
      </c>
      <c r="Y595">
        <v>996</v>
      </c>
      <c r="Z595" t="s">
        <v>24096</v>
      </c>
      <c r="AB595" t="s">
        <v>23825</v>
      </c>
      <c r="AC595">
        <v>0</v>
      </c>
      <c r="AD595" t="s">
        <v>23823</v>
      </c>
      <c r="AE595" t="s">
        <v>1532</v>
      </c>
      <c r="AF595" t="s">
        <v>27387</v>
      </c>
      <c r="AG595" t="s">
        <v>27387</v>
      </c>
      <c r="AH595" t="s">
        <v>27388</v>
      </c>
      <c r="AI595" t="s">
        <v>23827</v>
      </c>
      <c r="AJ595" t="s">
        <v>26040</v>
      </c>
      <c r="AL595">
        <f>VALUE(TRIM(FO_Candidato[[#This Row],[1.21 Latitude]]))</f>
        <v>-24795531</v>
      </c>
      <c r="AM595">
        <f>FO_Candidato[[#This Row],[LATITUDE_P1]]/1000000</f>
        <v>-24.795531</v>
      </c>
      <c r="AN595">
        <f>INT(ABS(FO_Candidato[[#This Row],[LATITUDE_P2]]))</f>
        <v>24</v>
      </c>
      <c r="AO595">
        <f>INT((ABS(FO_Candidato[[#This Row],[LATITUDE_P2]])-INT(ABS(FO_Candidato[[#This Row],[LATITUDE_P2]])))*60)</f>
        <v>47</v>
      </c>
      <c r="AP595" s="73">
        <f t="shared" si="18"/>
        <v>43.91</v>
      </c>
      <c r="AQ595" t="str">
        <f>SUBSTITUTE(TEXT(FO_Candidato[[#This Row],[LATITUDE_P5]],"0,00"),",",".")</f>
        <v>43.91</v>
      </c>
      <c r="AR595" t="str">
        <f>FO_Candidato[[#This Row],[LATITUDE_P3]]&amp;"°"&amp;FO_Candidato[[#This Row],[LATITUDE_P4]]&amp;"'"&amp;FO_Candidato[[#This Row],[LATITUDE - P6]]&amp;"""S"</f>
        <v>24°47'43.91"S</v>
      </c>
      <c r="AS595">
        <f>VALUE(TRIM(FO_Candidato[[#This Row],[longitude]]))</f>
        <v>-49961383</v>
      </c>
      <c r="AT595">
        <f>FO_Candidato[[#This Row],[LONGITUDE_P1]]/1000000</f>
        <v>-49.961382999999998</v>
      </c>
      <c r="AU595">
        <f>INT(ABS(FO_Candidato[[#This Row],[LONGITUDE_P2]]))</f>
        <v>49</v>
      </c>
      <c r="AV595">
        <f>INT((ABS(FO_Candidato[[#This Row],[LONGITUDE_P2]])-INT(ABS(FO_Candidato[[#This Row],[LONGITUDE_P2]])))*60)</f>
        <v>57</v>
      </c>
      <c r="AW595" s="73">
        <f t="shared" si="19"/>
        <v>40.98</v>
      </c>
      <c r="AX595" t="str">
        <f>SUBSTITUTE(TEXT(FO_Candidato[[#This Row],[LONGITUDE_P5]],"0,00"),",",".")</f>
        <v>40.98</v>
      </c>
      <c r="AY595" t="str">
        <f>FO_Candidato[[#This Row],[LONGITUDE_P3]]&amp;"°"&amp;FO_Candidato[[#This Row],[LONGITUDE_P4]]&amp;"'"&amp;FO_Candidato[[#This Row],[LONGITUDE - P6]]&amp;"""S"</f>
        <v>49°57'40.98"S</v>
      </c>
    </row>
    <row r="596" spans="1:51" x14ac:dyDescent="0.3">
      <c r="A596" t="s">
        <v>27389</v>
      </c>
      <c r="B596" t="s">
        <v>23809</v>
      </c>
      <c r="C596" t="s">
        <v>436</v>
      </c>
      <c r="D596" t="s">
        <v>432</v>
      </c>
      <c r="E596" t="s">
        <v>432</v>
      </c>
      <c r="F596" t="s">
        <v>21454</v>
      </c>
      <c r="G596" t="s">
        <v>25209</v>
      </c>
      <c r="H596" t="s">
        <v>26955</v>
      </c>
      <c r="I596" t="s">
        <v>23832</v>
      </c>
      <c r="J596" t="s">
        <v>24256</v>
      </c>
      <c r="K596" t="s">
        <v>23943</v>
      </c>
      <c r="M596" t="s">
        <v>23835</v>
      </c>
      <c r="N596" t="s">
        <v>27390</v>
      </c>
      <c r="U596" t="s">
        <v>23823</v>
      </c>
      <c r="V596">
        <v>50</v>
      </c>
      <c r="W596">
        <v>-2007099</v>
      </c>
      <c r="X596">
        <v>-51419221</v>
      </c>
      <c r="Y596">
        <v>412</v>
      </c>
      <c r="Z596" t="s">
        <v>24096</v>
      </c>
      <c r="AA596" t="s">
        <v>213</v>
      </c>
      <c r="AB596" t="s">
        <v>23825</v>
      </c>
      <c r="AD596" t="s">
        <v>23823</v>
      </c>
      <c r="AE596" t="s">
        <v>1532</v>
      </c>
      <c r="AF596" t="s">
        <v>27391</v>
      </c>
      <c r="AG596" t="s">
        <v>27392</v>
      </c>
      <c r="AH596" t="s">
        <v>27390</v>
      </c>
      <c r="AI596" t="s">
        <v>24270</v>
      </c>
      <c r="AJ596" t="s">
        <v>27393</v>
      </c>
      <c r="AL596">
        <f>VALUE(TRIM(FO_Candidato[[#This Row],[1.21 Latitude]]))</f>
        <v>-2007099</v>
      </c>
      <c r="AM596">
        <f>FO_Candidato[[#This Row],[LATITUDE_P1]]/1000000</f>
        <v>-2.0070990000000002</v>
      </c>
      <c r="AN596">
        <f>INT(ABS(FO_Candidato[[#This Row],[LATITUDE_P2]]))</f>
        <v>2</v>
      </c>
      <c r="AO596">
        <f>INT((ABS(FO_Candidato[[#This Row],[LATITUDE_P2]])-INT(ABS(FO_Candidato[[#This Row],[LATITUDE_P2]])))*60)</f>
        <v>0</v>
      </c>
      <c r="AP596" s="73">
        <f t="shared" si="18"/>
        <v>25.56</v>
      </c>
      <c r="AQ596" t="str">
        <f>SUBSTITUTE(TEXT(FO_Candidato[[#This Row],[LATITUDE_P5]],"0,00"),",",".")</f>
        <v>25.56</v>
      </c>
      <c r="AR596" t="str">
        <f>FO_Candidato[[#This Row],[LATITUDE_P3]]&amp;"°"&amp;FO_Candidato[[#This Row],[LATITUDE_P4]]&amp;"'"&amp;FO_Candidato[[#This Row],[LATITUDE - P6]]&amp;"""S"</f>
        <v>2°0'25.56"S</v>
      </c>
      <c r="AS596">
        <f>VALUE(TRIM(FO_Candidato[[#This Row],[longitude]]))</f>
        <v>-51419221</v>
      </c>
      <c r="AT596">
        <f>FO_Candidato[[#This Row],[LONGITUDE_P1]]/1000000</f>
        <v>-51.419221</v>
      </c>
      <c r="AU596">
        <f>INT(ABS(FO_Candidato[[#This Row],[LONGITUDE_P2]]))</f>
        <v>51</v>
      </c>
      <c r="AV596">
        <f>INT((ABS(FO_Candidato[[#This Row],[LONGITUDE_P2]])-INT(ABS(FO_Candidato[[#This Row],[LONGITUDE_P2]])))*60)</f>
        <v>25</v>
      </c>
      <c r="AW596" s="73">
        <f t="shared" si="19"/>
        <v>9.1999999999999993</v>
      </c>
      <c r="AX596" t="str">
        <f>SUBSTITUTE(TEXT(FO_Candidato[[#This Row],[LONGITUDE_P5]],"0,00"),",",".")</f>
        <v>9.20</v>
      </c>
      <c r="AY596" t="str">
        <f>FO_Candidato[[#This Row],[LONGITUDE_P3]]&amp;"°"&amp;FO_Candidato[[#This Row],[LONGITUDE_P4]]&amp;"'"&amp;FO_Candidato[[#This Row],[LONGITUDE - P6]]&amp;"""S"</f>
        <v>51°25'9.20"S</v>
      </c>
    </row>
    <row r="597" spans="1:51" x14ac:dyDescent="0.3">
      <c r="A597" t="s">
        <v>27394</v>
      </c>
      <c r="B597" t="s">
        <v>23809</v>
      </c>
      <c r="C597" t="s">
        <v>436</v>
      </c>
      <c r="D597" t="s">
        <v>1892</v>
      </c>
      <c r="E597" t="s">
        <v>1892</v>
      </c>
      <c r="F597" t="s">
        <v>20481</v>
      </c>
      <c r="G597" t="s">
        <v>25209</v>
      </c>
      <c r="I597" t="s">
        <v>23813</v>
      </c>
      <c r="J597" t="s">
        <v>23814</v>
      </c>
      <c r="K597" t="s">
        <v>24020</v>
      </c>
      <c r="L597" t="s">
        <v>23977</v>
      </c>
      <c r="M597" t="s">
        <v>23835</v>
      </c>
      <c r="N597" t="s">
        <v>26678</v>
      </c>
      <c r="O597" t="s">
        <v>26673</v>
      </c>
      <c r="P597" t="s">
        <v>26674</v>
      </c>
      <c r="U597" t="s">
        <v>23823</v>
      </c>
      <c r="V597">
        <v>60</v>
      </c>
      <c r="W597">
        <v>-1996503</v>
      </c>
      <c r="X597">
        <v>-5124546</v>
      </c>
      <c r="Y597">
        <v>432</v>
      </c>
      <c r="Z597" t="s">
        <v>24189</v>
      </c>
      <c r="AA597" t="s">
        <v>107</v>
      </c>
      <c r="AB597" t="s">
        <v>23825</v>
      </c>
      <c r="AD597" t="s">
        <v>1491</v>
      </c>
      <c r="AE597" t="s">
        <v>24004</v>
      </c>
      <c r="AF597" t="s">
        <v>27395</v>
      </c>
      <c r="AG597" t="s">
        <v>27395</v>
      </c>
      <c r="AH597" t="s">
        <v>26678</v>
      </c>
      <c r="AI597" t="s">
        <v>24270</v>
      </c>
      <c r="AJ597" t="s">
        <v>27396</v>
      </c>
      <c r="AL597">
        <f>VALUE(TRIM(FO_Candidato[[#This Row],[1.21 Latitude]]))</f>
        <v>-1996503</v>
      </c>
      <c r="AM597">
        <f>FO_Candidato[[#This Row],[LATITUDE_P1]]/1000000</f>
        <v>-1.9965029999999999</v>
      </c>
      <c r="AN597">
        <f>INT(ABS(FO_Candidato[[#This Row],[LATITUDE_P2]]))</f>
        <v>1</v>
      </c>
      <c r="AO597">
        <f>INT((ABS(FO_Candidato[[#This Row],[LATITUDE_P2]])-INT(ABS(FO_Candidato[[#This Row],[LATITUDE_P2]])))*60)</f>
        <v>59</v>
      </c>
      <c r="AP597" s="73">
        <f t="shared" si="18"/>
        <v>47.41</v>
      </c>
      <c r="AQ597" t="str">
        <f>SUBSTITUTE(TEXT(FO_Candidato[[#This Row],[LATITUDE_P5]],"0,00"),",",".")</f>
        <v>47.41</v>
      </c>
      <c r="AR597" t="str">
        <f>FO_Candidato[[#This Row],[LATITUDE_P3]]&amp;"°"&amp;FO_Candidato[[#This Row],[LATITUDE_P4]]&amp;"'"&amp;FO_Candidato[[#This Row],[LATITUDE - P6]]&amp;"""S"</f>
        <v>1°59'47.41"S</v>
      </c>
      <c r="AS597">
        <f>VALUE(TRIM(FO_Candidato[[#This Row],[longitude]]))</f>
        <v>-5124546</v>
      </c>
      <c r="AT597">
        <f>FO_Candidato[[#This Row],[LONGITUDE_P1]]/1000000</f>
        <v>-5.1245459999999996</v>
      </c>
      <c r="AU597">
        <f>INT(ABS(FO_Candidato[[#This Row],[LONGITUDE_P2]]))</f>
        <v>5</v>
      </c>
      <c r="AV597">
        <f>INT((ABS(FO_Candidato[[#This Row],[LONGITUDE_P2]])-INT(ABS(FO_Candidato[[#This Row],[LONGITUDE_P2]])))*60)</f>
        <v>7</v>
      </c>
      <c r="AW597" s="73">
        <f t="shared" si="19"/>
        <v>28.37</v>
      </c>
      <c r="AX597" t="str">
        <f>SUBSTITUTE(TEXT(FO_Candidato[[#This Row],[LONGITUDE_P5]],"0,00"),",",".")</f>
        <v>28.37</v>
      </c>
      <c r="AY597" t="str">
        <f>FO_Candidato[[#This Row],[LONGITUDE_P3]]&amp;"°"&amp;FO_Candidato[[#This Row],[LONGITUDE_P4]]&amp;"'"&amp;FO_Candidato[[#This Row],[LONGITUDE - P6]]&amp;"""S"</f>
        <v>5°7'28.37"S</v>
      </c>
    </row>
    <row r="598" spans="1:51" x14ac:dyDescent="0.3">
      <c r="A598" t="s">
        <v>27397</v>
      </c>
      <c r="B598" t="s">
        <v>23809</v>
      </c>
      <c r="C598" t="s">
        <v>436</v>
      </c>
      <c r="D598" t="s">
        <v>1202</v>
      </c>
      <c r="E598" t="s">
        <v>1202</v>
      </c>
      <c r="F598" t="s">
        <v>20415</v>
      </c>
      <c r="G598" t="s">
        <v>25209</v>
      </c>
      <c r="I598" t="s">
        <v>23832</v>
      </c>
      <c r="J598" t="s">
        <v>24256</v>
      </c>
      <c r="K598" t="s">
        <v>24074</v>
      </c>
      <c r="M598" t="s">
        <v>23835</v>
      </c>
      <c r="N598" t="s">
        <v>27398</v>
      </c>
      <c r="P598" t="s">
        <v>27399</v>
      </c>
      <c r="U598" t="s">
        <v>23823</v>
      </c>
      <c r="V598">
        <v>40</v>
      </c>
      <c r="W598">
        <v>-2009136</v>
      </c>
      <c r="X598">
        <v>-5130026</v>
      </c>
      <c r="Y598">
        <v>391</v>
      </c>
      <c r="Z598" t="s">
        <v>24096</v>
      </c>
      <c r="AB598" t="s">
        <v>23825</v>
      </c>
      <c r="AD598" t="s">
        <v>23823</v>
      </c>
      <c r="AE598" t="s">
        <v>23823</v>
      </c>
      <c r="AF598" t="s">
        <v>27400</v>
      </c>
      <c r="AG598" t="s">
        <v>27401</v>
      </c>
      <c r="AH598" t="s">
        <v>27402</v>
      </c>
      <c r="AI598" t="s">
        <v>24270</v>
      </c>
      <c r="AJ598" t="s">
        <v>27393</v>
      </c>
      <c r="AL598">
        <f>VALUE(TRIM(FO_Candidato[[#This Row],[1.21 Latitude]]))</f>
        <v>-2009136</v>
      </c>
      <c r="AM598">
        <f>FO_Candidato[[#This Row],[LATITUDE_P1]]/1000000</f>
        <v>-2.0091359999999998</v>
      </c>
      <c r="AN598">
        <f>INT(ABS(FO_Candidato[[#This Row],[LATITUDE_P2]]))</f>
        <v>2</v>
      </c>
      <c r="AO598">
        <f>INT((ABS(FO_Candidato[[#This Row],[LATITUDE_P2]])-INT(ABS(FO_Candidato[[#This Row],[LATITUDE_P2]])))*60)</f>
        <v>0</v>
      </c>
      <c r="AP598" s="73">
        <f t="shared" si="18"/>
        <v>32.89</v>
      </c>
      <c r="AQ598" t="str">
        <f>SUBSTITUTE(TEXT(FO_Candidato[[#This Row],[LATITUDE_P5]],"0,00"),",",".")</f>
        <v>32.89</v>
      </c>
      <c r="AR598" t="str">
        <f>FO_Candidato[[#This Row],[LATITUDE_P3]]&amp;"°"&amp;FO_Candidato[[#This Row],[LATITUDE_P4]]&amp;"'"&amp;FO_Candidato[[#This Row],[LATITUDE - P6]]&amp;"""S"</f>
        <v>2°0'32.89"S</v>
      </c>
      <c r="AS598">
        <f>VALUE(TRIM(FO_Candidato[[#This Row],[longitude]]))</f>
        <v>-5130026</v>
      </c>
      <c r="AT598">
        <f>FO_Candidato[[#This Row],[LONGITUDE_P1]]/1000000</f>
        <v>-5.130026</v>
      </c>
      <c r="AU598">
        <f>INT(ABS(FO_Candidato[[#This Row],[LONGITUDE_P2]]))</f>
        <v>5</v>
      </c>
      <c r="AV598">
        <f>INT((ABS(FO_Candidato[[#This Row],[LONGITUDE_P2]])-INT(ABS(FO_Candidato[[#This Row],[LONGITUDE_P2]])))*60)</f>
        <v>7</v>
      </c>
      <c r="AW598" s="73">
        <f t="shared" si="19"/>
        <v>48.09</v>
      </c>
      <c r="AX598" t="str">
        <f>SUBSTITUTE(TEXT(FO_Candidato[[#This Row],[LONGITUDE_P5]],"0,00"),",",".")</f>
        <v>48.09</v>
      </c>
      <c r="AY598" t="str">
        <f>FO_Candidato[[#This Row],[LONGITUDE_P3]]&amp;"°"&amp;FO_Candidato[[#This Row],[LONGITUDE_P4]]&amp;"'"&amp;FO_Candidato[[#This Row],[LONGITUDE - P6]]&amp;"""S"</f>
        <v>5°7'48.09"S</v>
      </c>
    </row>
    <row r="599" spans="1:51" x14ac:dyDescent="0.3">
      <c r="A599" t="s">
        <v>27403</v>
      </c>
      <c r="B599" t="s">
        <v>23809</v>
      </c>
      <c r="C599" t="s">
        <v>1148</v>
      </c>
      <c r="D599" t="s">
        <v>3397</v>
      </c>
      <c r="E599" t="s">
        <v>3397</v>
      </c>
      <c r="F599" t="s">
        <v>3398</v>
      </c>
      <c r="G599" t="s">
        <v>27404</v>
      </c>
      <c r="I599" t="s">
        <v>23813</v>
      </c>
      <c r="J599" t="s">
        <v>23814</v>
      </c>
      <c r="K599" t="s">
        <v>27405</v>
      </c>
      <c r="M599" t="s">
        <v>23816</v>
      </c>
      <c r="N599" t="s">
        <v>27406</v>
      </c>
      <c r="O599" t="s">
        <v>27407</v>
      </c>
      <c r="P599" t="s">
        <v>27408</v>
      </c>
      <c r="U599" t="s">
        <v>23823</v>
      </c>
      <c r="V599">
        <v>40</v>
      </c>
      <c r="W599">
        <v>-23454362</v>
      </c>
      <c r="X599">
        <v>-46943122</v>
      </c>
      <c r="Y599">
        <v>760</v>
      </c>
      <c r="AA599" t="s">
        <v>107</v>
      </c>
      <c r="AB599" t="s">
        <v>23825</v>
      </c>
      <c r="AC599">
        <v>12000</v>
      </c>
      <c r="AD599" t="s">
        <v>1491</v>
      </c>
      <c r="AH599" t="s">
        <v>27409</v>
      </c>
      <c r="AI599" t="s">
        <v>23852</v>
      </c>
      <c r="AJ599" t="s">
        <v>2634</v>
      </c>
      <c r="AL599">
        <f>VALUE(TRIM(FO_Candidato[[#This Row],[1.21 Latitude]]))</f>
        <v>-23454362</v>
      </c>
      <c r="AM599">
        <f>FO_Candidato[[#This Row],[LATITUDE_P1]]/1000000</f>
        <v>-23.454362</v>
      </c>
      <c r="AN599">
        <f>INT(ABS(FO_Candidato[[#This Row],[LATITUDE_P2]]))</f>
        <v>23</v>
      </c>
      <c r="AO599">
        <f>INT((ABS(FO_Candidato[[#This Row],[LATITUDE_P2]])-INT(ABS(FO_Candidato[[#This Row],[LATITUDE_P2]])))*60)</f>
        <v>27</v>
      </c>
      <c r="AP599" s="73">
        <f t="shared" si="18"/>
        <v>15.7</v>
      </c>
      <c r="AQ599" t="str">
        <f>SUBSTITUTE(TEXT(FO_Candidato[[#This Row],[LATITUDE_P5]],"0,00"),",",".")</f>
        <v>15.70</v>
      </c>
      <c r="AR599" t="str">
        <f>FO_Candidato[[#This Row],[LATITUDE_P3]]&amp;"°"&amp;FO_Candidato[[#This Row],[LATITUDE_P4]]&amp;"'"&amp;FO_Candidato[[#This Row],[LATITUDE - P6]]&amp;"""S"</f>
        <v>23°27'15.70"S</v>
      </c>
      <c r="AS599">
        <f>VALUE(TRIM(FO_Candidato[[#This Row],[longitude]]))</f>
        <v>-46943122</v>
      </c>
      <c r="AT599">
        <f>FO_Candidato[[#This Row],[LONGITUDE_P1]]/1000000</f>
        <v>-46.943122000000002</v>
      </c>
      <c r="AU599">
        <f>INT(ABS(FO_Candidato[[#This Row],[LONGITUDE_P2]]))</f>
        <v>46</v>
      </c>
      <c r="AV599">
        <f>INT((ABS(FO_Candidato[[#This Row],[LONGITUDE_P2]])-INT(ABS(FO_Candidato[[#This Row],[LONGITUDE_P2]])))*60)</f>
        <v>56</v>
      </c>
      <c r="AW599" s="73">
        <f t="shared" si="19"/>
        <v>35.24</v>
      </c>
      <c r="AX599" t="str">
        <f>SUBSTITUTE(TEXT(FO_Candidato[[#This Row],[LONGITUDE_P5]],"0,00"),",",".")</f>
        <v>35.24</v>
      </c>
      <c r="AY599" t="str">
        <f>FO_Candidato[[#This Row],[LONGITUDE_P3]]&amp;"°"&amp;FO_Candidato[[#This Row],[LONGITUDE_P4]]&amp;"'"&amp;FO_Candidato[[#This Row],[LONGITUDE - P6]]&amp;"""S"</f>
        <v>46°56'35.24"S</v>
      </c>
    </row>
    <row r="600" spans="1:51" x14ac:dyDescent="0.3">
      <c r="A600" t="s">
        <v>27410</v>
      </c>
      <c r="B600" t="s">
        <v>23809</v>
      </c>
      <c r="C600" t="s">
        <v>371</v>
      </c>
      <c r="D600" t="s">
        <v>7461</v>
      </c>
      <c r="E600" t="s">
        <v>7461</v>
      </c>
      <c r="F600" t="s">
        <v>7462</v>
      </c>
      <c r="G600" t="s">
        <v>23812</v>
      </c>
      <c r="I600" t="s">
        <v>23813</v>
      </c>
      <c r="J600" t="s">
        <v>23833</v>
      </c>
      <c r="K600" t="s">
        <v>27411</v>
      </c>
      <c r="L600" t="s">
        <v>27412</v>
      </c>
      <c r="M600" t="s">
        <v>23835</v>
      </c>
      <c r="N600" t="s">
        <v>27412</v>
      </c>
      <c r="P600" t="s">
        <v>27413</v>
      </c>
      <c r="Q600" t="s">
        <v>27414</v>
      </c>
      <c r="R600" t="s">
        <v>27415</v>
      </c>
      <c r="T600" t="s">
        <v>27413</v>
      </c>
      <c r="U600" t="s">
        <v>23823</v>
      </c>
      <c r="V600">
        <v>50</v>
      </c>
      <c r="W600">
        <v>-23509642</v>
      </c>
      <c r="X600">
        <v>-46823872</v>
      </c>
      <c r="Y600">
        <v>731</v>
      </c>
      <c r="Z600" t="s">
        <v>24096</v>
      </c>
      <c r="AA600" t="s">
        <v>124</v>
      </c>
      <c r="AB600" t="s">
        <v>23825</v>
      </c>
      <c r="AC600">
        <v>8000</v>
      </c>
      <c r="AD600" t="s">
        <v>23823</v>
      </c>
      <c r="AE600" t="s">
        <v>1532</v>
      </c>
      <c r="AF600" t="s">
        <v>7462</v>
      </c>
      <c r="AG600" t="s">
        <v>7462</v>
      </c>
      <c r="AH600" t="s">
        <v>27416</v>
      </c>
      <c r="AI600" t="s">
        <v>23852</v>
      </c>
      <c r="AJ600" t="s">
        <v>1162</v>
      </c>
      <c r="AL600">
        <f>VALUE(TRIM(FO_Candidato[[#This Row],[1.21 Latitude]]))</f>
        <v>-23509642</v>
      </c>
      <c r="AM600">
        <f>FO_Candidato[[#This Row],[LATITUDE_P1]]/1000000</f>
        <v>-23.509641999999999</v>
      </c>
      <c r="AN600">
        <f>INT(ABS(FO_Candidato[[#This Row],[LATITUDE_P2]]))</f>
        <v>23</v>
      </c>
      <c r="AO600">
        <f>INT((ABS(FO_Candidato[[#This Row],[LATITUDE_P2]])-INT(ABS(FO_Candidato[[#This Row],[LATITUDE_P2]])))*60)</f>
        <v>30</v>
      </c>
      <c r="AP600" s="73">
        <f t="shared" si="18"/>
        <v>34.71</v>
      </c>
      <c r="AQ600" t="str">
        <f>SUBSTITUTE(TEXT(FO_Candidato[[#This Row],[LATITUDE_P5]],"0,00"),",",".")</f>
        <v>34.71</v>
      </c>
      <c r="AR600" t="str">
        <f>FO_Candidato[[#This Row],[LATITUDE_P3]]&amp;"°"&amp;FO_Candidato[[#This Row],[LATITUDE_P4]]&amp;"'"&amp;FO_Candidato[[#This Row],[LATITUDE - P6]]&amp;"""S"</f>
        <v>23°30'34.71"S</v>
      </c>
      <c r="AS600">
        <f>VALUE(TRIM(FO_Candidato[[#This Row],[longitude]]))</f>
        <v>-46823872</v>
      </c>
      <c r="AT600">
        <f>FO_Candidato[[#This Row],[LONGITUDE_P1]]/1000000</f>
        <v>-46.823872000000001</v>
      </c>
      <c r="AU600">
        <f>INT(ABS(FO_Candidato[[#This Row],[LONGITUDE_P2]]))</f>
        <v>46</v>
      </c>
      <c r="AV600">
        <f>INT((ABS(FO_Candidato[[#This Row],[LONGITUDE_P2]])-INT(ABS(FO_Candidato[[#This Row],[LONGITUDE_P2]])))*60)</f>
        <v>49</v>
      </c>
      <c r="AW600" s="73">
        <f t="shared" si="19"/>
        <v>25.94</v>
      </c>
      <c r="AX600" t="str">
        <f>SUBSTITUTE(TEXT(FO_Candidato[[#This Row],[LONGITUDE_P5]],"0,00"),",",".")</f>
        <v>25.94</v>
      </c>
      <c r="AY600" t="str">
        <f>FO_Candidato[[#This Row],[LONGITUDE_P3]]&amp;"°"&amp;FO_Candidato[[#This Row],[LONGITUDE_P4]]&amp;"'"&amp;FO_Candidato[[#This Row],[LONGITUDE - P6]]&amp;"""S"</f>
        <v>46°49'25.94"S</v>
      </c>
    </row>
    <row r="601" spans="1:51" x14ac:dyDescent="0.3">
      <c r="A601" t="s">
        <v>27417</v>
      </c>
      <c r="B601" t="s">
        <v>23809</v>
      </c>
      <c r="C601" t="s">
        <v>308</v>
      </c>
      <c r="D601" t="s">
        <v>27418</v>
      </c>
      <c r="E601" t="s">
        <v>27418</v>
      </c>
      <c r="F601" t="s">
        <v>27419</v>
      </c>
      <c r="G601" t="s">
        <v>23889</v>
      </c>
      <c r="I601" t="s">
        <v>23832</v>
      </c>
      <c r="K601" t="s">
        <v>24117</v>
      </c>
      <c r="M601" t="s">
        <v>23835</v>
      </c>
      <c r="U601" t="s">
        <v>23823</v>
      </c>
      <c r="V601">
        <v>40</v>
      </c>
      <c r="W601">
        <v>-16553013</v>
      </c>
      <c r="X601">
        <v>-47618903</v>
      </c>
      <c r="Y601">
        <v>962</v>
      </c>
      <c r="Z601" t="s">
        <v>27420</v>
      </c>
      <c r="AB601" t="s">
        <v>23825</v>
      </c>
      <c r="AD601" t="s">
        <v>1491</v>
      </c>
      <c r="AH601" t="s">
        <v>27421</v>
      </c>
      <c r="AI601" t="s">
        <v>24041</v>
      </c>
      <c r="AJ601" t="s">
        <v>24730</v>
      </c>
      <c r="AK601">
        <v>73850000</v>
      </c>
      <c r="AL601">
        <f>VALUE(TRIM(FO_Candidato[[#This Row],[1.21 Latitude]]))</f>
        <v>-16553013</v>
      </c>
      <c r="AM601">
        <f>FO_Candidato[[#This Row],[LATITUDE_P1]]/1000000</f>
        <v>-16.553013</v>
      </c>
      <c r="AN601">
        <f>INT(ABS(FO_Candidato[[#This Row],[LATITUDE_P2]]))</f>
        <v>16</v>
      </c>
      <c r="AO601">
        <f>INT((ABS(FO_Candidato[[#This Row],[LATITUDE_P2]])-INT(ABS(FO_Candidato[[#This Row],[LATITUDE_P2]])))*60)</f>
        <v>33</v>
      </c>
      <c r="AP601" s="73">
        <f t="shared" si="18"/>
        <v>10.85</v>
      </c>
      <c r="AQ601" t="str">
        <f>SUBSTITUTE(TEXT(FO_Candidato[[#This Row],[LATITUDE_P5]],"0,00"),",",".")</f>
        <v>10.85</v>
      </c>
      <c r="AR601" t="str">
        <f>FO_Candidato[[#This Row],[LATITUDE_P3]]&amp;"°"&amp;FO_Candidato[[#This Row],[LATITUDE_P4]]&amp;"'"&amp;FO_Candidato[[#This Row],[LATITUDE - P6]]&amp;"""S"</f>
        <v>16°33'10.85"S</v>
      </c>
      <c r="AS601">
        <f>VALUE(TRIM(FO_Candidato[[#This Row],[longitude]]))</f>
        <v>-47618903</v>
      </c>
      <c r="AT601">
        <f>FO_Candidato[[#This Row],[LONGITUDE_P1]]/1000000</f>
        <v>-47.618903000000003</v>
      </c>
      <c r="AU601">
        <f>INT(ABS(FO_Candidato[[#This Row],[LONGITUDE_P2]]))</f>
        <v>47</v>
      </c>
      <c r="AV601">
        <f>INT((ABS(FO_Candidato[[#This Row],[LONGITUDE_P2]])-INT(ABS(FO_Candidato[[#This Row],[LONGITUDE_P2]])))*60)</f>
        <v>37</v>
      </c>
      <c r="AW601" s="73">
        <f t="shared" si="19"/>
        <v>8.0500000000000007</v>
      </c>
      <c r="AX601" t="str">
        <f>SUBSTITUTE(TEXT(FO_Candidato[[#This Row],[LONGITUDE_P5]],"0,00"),",",".")</f>
        <v>8.05</v>
      </c>
      <c r="AY601" t="str">
        <f>FO_Candidato[[#This Row],[LONGITUDE_P3]]&amp;"°"&amp;FO_Candidato[[#This Row],[LONGITUDE_P4]]&amp;"'"&amp;FO_Candidato[[#This Row],[LONGITUDE - P6]]&amp;"""S"</f>
        <v>47°37'8.05"S</v>
      </c>
    </row>
    <row r="602" spans="1:51" x14ac:dyDescent="0.3">
      <c r="A602" t="s">
        <v>27422</v>
      </c>
      <c r="B602" t="s">
        <v>23809</v>
      </c>
      <c r="C602" t="s">
        <v>1148</v>
      </c>
      <c r="D602" t="s">
        <v>20047</v>
      </c>
      <c r="E602" t="s">
        <v>20047</v>
      </c>
      <c r="F602" t="s">
        <v>20049</v>
      </c>
      <c r="G602" t="s">
        <v>23880</v>
      </c>
      <c r="I602" t="s">
        <v>23832</v>
      </c>
      <c r="J602" t="s">
        <v>23814</v>
      </c>
      <c r="K602" t="s">
        <v>27423</v>
      </c>
      <c r="M602" t="s">
        <v>23816</v>
      </c>
      <c r="N602" t="s">
        <v>27424</v>
      </c>
      <c r="O602" t="s">
        <v>27425</v>
      </c>
      <c r="P602" t="s">
        <v>27426</v>
      </c>
      <c r="Q602" t="s">
        <v>27427</v>
      </c>
      <c r="U602" t="s">
        <v>23823</v>
      </c>
      <c r="V602">
        <v>40</v>
      </c>
      <c r="W602">
        <v>-12841557</v>
      </c>
      <c r="X602">
        <v>-38284713</v>
      </c>
      <c r="Y602">
        <v>8</v>
      </c>
      <c r="AA602" t="s">
        <v>124</v>
      </c>
      <c r="AB602" t="s">
        <v>23825</v>
      </c>
      <c r="AC602">
        <v>5000</v>
      </c>
      <c r="AD602" t="s">
        <v>23823</v>
      </c>
      <c r="AE602" t="s">
        <v>23823</v>
      </c>
      <c r="AF602" t="s">
        <v>20049</v>
      </c>
      <c r="AG602" t="s">
        <v>20047</v>
      </c>
      <c r="AH602" t="s">
        <v>27428</v>
      </c>
      <c r="AI602" t="s">
        <v>24034</v>
      </c>
      <c r="AJ602" t="s">
        <v>2715</v>
      </c>
      <c r="AL602">
        <f>VALUE(TRIM(FO_Candidato[[#This Row],[1.21 Latitude]]))</f>
        <v>-12841557</v>
      </c>
      <c r="AM602">
        <f>FO_Candidato[[#This Row],[LATITUDE_P1]]/1000000</f>
        <v>-12.841557</v>
      </c>
      <c r="AN602">
        <f>INT(ABS(FO_Candidato[[#This Row],[LATITUDE_P2]]))</f>
        <v>12</v>
      </c>
      <c r="AO602">
        <f>INT((ABS(FO_Candidato[[#This Row],[LATITUDE_P2]])-INT(ABS(FO_Candidato[[#This Row],[LATITUDE_P2]])))*60)</f>
        <v>50</v>
      </c>
      <c r="AP602" s="73">
        <f t="shared" si="18"/>
        <v>29.61</v>
      </c>
      <c r="AQ602" t="str">
        <f>SUBSTITUTE(TEXT(FO_Candidato[[#This Row],[LATITUDE_P5]],"0,00"),",",".")</f>
        <v>29.61</v>
      </c>
      <c r="AR602" t="str">
        <f>FO_Candidato[[#This Row],[LATITUDE_P3]]&amp;"°"&amp;FO_Candidato[[#This Row],[LATITUDE_P4]]&amp;"'"&amp;FO_Candidato[[#This Row],[LATITUDE - P6]]&amp;"""S"</f>
        <v>12°50'29.61"S</v>
      </c>
      <c r="AS602">
        <f>VALUE(TRIM(FO_Candidato[[#This Row],[longitude]]))</f>
        <v>-38284713</v>
      </c>
      <c r="AT602">
        <f>FO_Candidato[[#This Row],[LONGITUDE_P1]]/1000000</f>
        <v>-38.284713000000004</v>
      </c>
      <c r="AU602">
        <f>INT(ABS(FO_Candidato[[#This Row],[LONGITUDE_P2]]))</f>
        <v>38</v>
      </c>
      <c r="AV602">
        <f>INT((ABS(FO_Candidato[[#This Row],[LONGITUDE_P2]])-INT(ABS(FO_Candidato[[#This Row],[LONGITUDE_P2]])))*60)</f>
        <v>17</v>
      </c>
      <c r="AW602" s="73">
        <f t="shared" si="19"/>
        <v>4.97</v>
      </c>
      <c r="AX602" t="str">
        <f>SUBSTITUTE(TEXT(FO_Candidato[[#This Row],[LONGITUDE_P5]],"0,00"),",",".")</f>
        <v>4.97</v>
      </c>
      <c r="AY602" t="str">
        <f>FO_Candidato[[#This Row],[LONGITUDE_P3]]&amp;"°"&amp;FO_Candidato[[#This Row],[LONGITUDE_P4]]&amp;"'"&amp;FO_Candidato[[#This Row],[LONGITUDE - P6]]&amp;"""S"</f>
        <v>38°17'4.97"S</v>
      </c>
    </row>
    <row r="603" spans="1:51" x14ac:dyDescent="0.3">
      <c r="A603" t="s">
        <v>27429</v>
      </c>
      <c r="B603" t="s">
        <v>23809</v>
      </c>
      <c r="C603" t="s">
        <v>3672</v>
      </c>
      <c r="D603" t="s">
        <v>3678</v>
      </c>
      <c r="E603" t="s">
        <v>3678</v>
      </c>
      <c r="F603" t="s">
        <v>3679</v>
      </c>
      <c r="G603" t="s">
        <v>23846</v>
      </c>
      <c r="I603" t="s">
        <v>23813</v>
      </c>
      <c r="J603" t="s">
        <v>23833</v>
      </c>
      <c r="K603" t="s">
        <v>24020</v>
      </c>
      <c r="L603" t="s">
        <v>148</v>
      </c>
      <c r="M603" t="s">
        <v>23835</v>
      </c>
      <c r="N603" t="s">
        <v>27430</v>
      </c>
      <c r="O603" t="s">
        <v>27431</v>
      </c>
      <c r="P603" t="s">
        <v>27432</v>
      </c>
      <c r="Q603" t="s">
        <v>23820</v>
      </c>
      <c r="R603" t="s">
        <v>27433</v>
      </c>
      <c r="S603" t="s">
        <v>23820</v>
      </c>
      <c r="T603" t="s">
        <v>27434</v>
      </c>
      <c r="U603" t="s">
        <v>23823</v>
      </c>
      <c r="V603">
        <v>60</v>
      </c>
      <c r="W603">
        <v>-1484576</v>
      </c>
      <c r="X603">
        <v>-4554046</v>
      </c>
      <c r="Y603">
        <v>831</v>
      </c>
      <c r="Z603" t="s">
        <v>12336</v>
      </c>
      <c r="AA603" t="s">
        <v>107</v>
      </c>
      <c r="AB603" t="s">
        <v>23825</v>
      </c>
      <c r="AC603">
        <v>0</v>
      </c>
      <c r="AD603" t="s">
        <v>23823</v>
      </c>
      <c r="AE603" t="s">
        <v>1533</v>
      </c>
      <c r="AF603" t="s">
        <v>3678</v>
      </c>
      <c r="AG603" t="s">
        <v>3679</v>
      </c>
      <c r="AH603" t="s">
        <v>27431</v>
      </c>
      <c r="AI603" t="s">
        <v>24034</v>
      </c>
      <c r="AJ603" t="s">
        <v>3681</v>
      </c>
      <c r="AK603">
        <v>47680000</v>
      </c>
      <c r="AL603">
        <f>VALUE(TRIM(FO_Candidato[[#This Row],[1.21 Latitude]]))</f>
        <v>-1484576</v>
      </c>
      <c r="AM603">
        <f>FO_Candidato[[#This Row],[LATITUDE_P1]]/1000000</f>
        <v>-1.4845759999999999</v>
      </c>
      <c r="AN603">
        <f>INT(ABS(FO_Candidato[[#This Row],[LATITUDE_P2]]))</f>
        <v>1</v>
      </c>
      <c r="AO603">
        <f>INT((ABS(FO_Candidato[[#This Row],[LATITUDE_P2]])-INT(ABS(FO_Candidato[[#This Row],[LATITUDE_P2]])))*60)</f>
        <v>29</v>
      </c>
      <c r="AP603" s="73">
        <f t="shared" si="18"/>
        <v>4.47</v>
      </c>
      <c r="AQ603" t="str">
        <f>SUBSTITUTE(TEXT(FO_Candidato[[#This Row],[LATITUDE_P5]],"0,00"),",",".")</f>
        <v>4.47</v>
      </c>
      <c r="AR603" t="str">
        <f>FO_Candidato[[#This Row],[LATITUDE_P3]]&amp;"°"&amp;FO_Candidato[[#This Row],[LATITUDE_P4]]&amp;"'"&amp;FO_Candidato[[#This Row],[LATITUDE - P6]]&amp;"""S"</f>
        <v>1°29'4.47"S</v>
      </c>
      <c r="AS603">
        <f>VALUE(TRIM(FO_Candidato[[#This Row],[longitude]]))</f>
        <v>-4554046</v>
      </c>
      <c r="AT603">
        <f>FO_Candidato[[#This Row],[LONGITUDE_P1]]/1000000</f>
        <v>-4.5540459999999996</v>
      </c>
      <c r="AU603">
        <f>INT(ABS(FO_Candidato[[#This Row],[LONGITUDE_P2]]))</f>
        <v>4</v>
      </c>
      <c r="AV603">
        <f>INT((ABS(FO_Candidato[[#This Row],[LONGITUDE_P2]])-INT(ABS(FO_Candidato[[#This Row],[LONGITUDE_P2]])))*60)</f>
        <v>33</v>
      </c>
      <c r="AW603" s="73">
        <f t="shared" si="19"/>
        <v>14.57</v>
      </c>
      <c r="AX603" t="str">
        <f>SUBSTITUTE(TEXT(FO_Candidato[[#This Row],[LONGITUDE_P5]],"0,00"),",",".")</f>
        <v>14.57</v>
      </c>
      <c r="AY603" t="str">
        <f>FO_Candidato[[#This Row],[LONGITUDE_P3]]&amp;"°"&amp;FO_Candidato[[#This Row],[LONGITUDE_P4]]&amp;"'"&amp;FO_Candidato[[#This Row],[LONGITUDE - P6]]&amp;"""S"</f>
        <v>4°33'14.57"S</v>
      </c>
    </row>
    <row r="604" spans="1:51" x14ac:dyDescent="0.3">
      <c r="A604" t="s">
        <v>27435</v>
      </c>
      <c r="B604" t="s">
        <v>23809</v>
      </c>
      <c r="C604" t="s">
        <v>136</v>
      </c>
      <c r="D604" t="s">
        <v>17351</v>
      </c>
      <c r="E604" t="s">
        <v>17351</v>
      </c>
      <c r="F604" t="s">
        <v>17353</v>
      </c>
      <c r="G604" t="s">
        <v>23846</v>
      </c>
      <c r="I604" t="s">
        <v>23832</v>
      </c>
      <c r="J604" t="s">
        <v>23833</v>
      </c>
      <c r="K604" t="s">
        <v>24029</v>
      </c>
      <c r="L604" t="s">
        <v>148</v>
      </c>
      <c r="M604" t="s">
        <v>23816</v>
      </c>
      <c r="N604" t="s">
        <v>27436</v>
      </c>
      <c r="O604" t="s">
        <v>27437</v>
      </c>
      <c r="P604" t="s">
        <v>27438</v>
      </c>
      <c r="Q604" t="s">
        <v>27439</v>
      </c>
      <c r="R604" t="s">
        <v>148</v>
      </c>
      <c r="S604" t="s">
        <v>148</v>
      </c>
      <c r="T604" t="s">
        <v>148</v>
      </c>
      <c r="U604" t="s">
        <v>23823</v>
      </c>
      <c r="V604">
        <v>30</v>
      </c>
      <c r="W604">
        <v>14685067</v>
      </c>
      <c r="X604">
        <v>-39428324</v>
      </c>
      <c r="Y604">
        <v>144</v>
      </c>
      <c r="Z604" t="s">
        <v>23824</v>
      </c>
      <c r="AB604" t="s">
        <v>23825</v>
      </c>
      <c r="AC604">
        <v>1000</v>
      </c>
      <c r="AD604" t="s">
        <v>23823</v>
      </c>
      <c r="AE604" t="s">
        <v>1532</v>
      </c>
      <c r="AF604" t="s">
        <v>17351</v>
      </c>
      <c r="AG604" t="s">
        <v>17353</v>
      </c>
      <c r="AH604" t="s">
        <v>27437</v>
      </c>
      <c r="AI604" t="s">
        <v>24034</v>
      </c>
      <c r="AJ604" t="s">
        <v>27440</v>
      </c>
      <c r="AL604">
        <f>VALUE(TRIM(FO_Candidato[[#This Row],[1.21 Latitude]]))</f>
        <v>14685067</v>
      </c>
      <c r="AM604">
        <f>FO_Candidato[[#This Row],[LATITUDE_P1]]/1000000</f>
        <v>14.685067</v>
      </c>
      <c r="AN604">
        <f>INT(ABS(FO_Candidato[[#This Row],[LATITUDE_P2]]))</f>
        <v>14</v>
      </c>
      <c r="AO604">
        <f>INT((ABS(FO_Candidato[[#This Row],[LATITUDE_P2]])-INT(ABS(FO_Candidato[[#This Row],[LATITUDE_P2]])))*60)</f>
        <v>41</v>
      </c>
      <c r="AP604" s="73">
        <f t="shared" si="18"/>
        <v>6.24</v>
      </c>
      <c r="AQ604" t="str">
        <f>SUBSTITUTE(TEXT(FO_Candidato[[#This Row],[LATITUDE_P5]],"0,00"),",",".")</f>
        <v>6.24</v>
      </c>
      <c r="AR604" t="str">
        <f>FO_Candidato[[#This Row],[LATITUDE_P3]]&amp;"°"&amp;FO_Candidato[[#This Row],[LATITUDE_P4]]&amp;"'"&amp;FO_Candidato[[#This Row],[LATITUDE - P6]]&amp;"""S"</f>
        <v>14°41'6.24"S</v>
      </c>
      <c r="AS604">
        <f>VALUE(TRIM(FO_Candidato[[#This Row],[longitude]]))</f>
        <v>-39428324</v>
      </c>
      <c r="AT604">
        <f>FO_Candidato[[#This Row],[LONGITUDE_P1]]/1000000</f>
        <v>-39.428324000000003</v>
      </c>
      <c r="AU604">
        <f>INT(ABS(FO_Candidato[[#This Row],[LONGITUDE_P2]]))</f>
        <v>39</v>
      </c>
      <c r="AV604">
        <f>INT((ABS(FO_Candidato[[#This Row],[LONGITUDE_P2]])-INT(ABS(FO_Candidato[[#This Row],[LONGITUDE_P2]])))*60)</f>
        <v>25</v>
      </c>
      <c r="AW604" s="73">
        <f t="shared" si="19"/>
        <v>41.97</v>
      </c>
      <c r="AX604" t="str">
        <f>SUBSTITUTE(TEXT(FO_Candidato[[#This Row],[LONGITUDE_P5]],"0,00"),",",".")</f>
        <v>41.97</v>
      </c>
      <c r="AY604" t="str">
        <f>FO_Candidato[[#This Row],[LONGITUDE_P3]]&amp;"°"&amp;FO_Candidato[[#This Row],[LONGITUDE_P4]]&amp;"'"&amp;FO_Candidato[[#This Row],[LONGITUDE - P6]]&amp;"""S"</f>
        <v>39°25'41.97"S</v>
      </c>
    </row>
    <row r="605" spans="1:51" x14ac:dyDescent="0.3">
      <c r="A605" t="s">
        <v>27441</v>
      </c>
      <c r="B605" t="s">
        <v>23809</v>
      </c>
      <c r="C605" t="s">
        <v>1169</v>
      </c>
      <c r="D605" t="s">
        <v>1166</v>
      </c>
      <c r="E605" t="s">
        <v>1166</v>
      </c>
      <c r="F605" t="s">
        <v>1167</v>
      </c>
      <c r="G605" t="s">
        <v>23846</v>
      </c>
      <c r="I605" t="s">
        <v>23813</v>
      </c>
      <c r="J605" t="s">
        <v>24256</v>
      </c>
      <c r="K605" t="s">
        <v>27442</v>
      </c>
      <c r="M605" t="s">
        <v>23835</v>
      </c>
      <c r="N605" t="s">
        <v>27443</v>
      </c>
      <c r="P605" t="s">
        <v>27444</v>
      </c>
      <c r="R605" t="s">
        <v>27445</v>
      </c>
      <c r="T605" t="s">
        <v>27444</v>
      </c>
      <c r="U605" t="s">
        <v>23823</v>
      </c>
      <c r="V605">
        <v>50</v>
      </c>
      <c r="W605">
        <v>-7789547</v>
      </c>
      <c r="X605">
        <v>-44704116</v>
      </c>
      <c r="Y605">
        <v>436</v>
      </c>
      <c r="Z605" t="s">
        <v>24096</v>
      </c>
      <c r="AA605" t="s">
        <v>213</v>
      </c>
      <c r="AC605">
        <v>0</v>
      </c>
      <c r="AD605" t="s">
        <v>23823</v>
      </c>
      <c r="AE605" t="s">
        <v>23823</v>
      </c>
      <c r="AF605" t="s">
        <v>1167</v>
      </c>
      <c r="AG605" t="s">
        <v>1166</v>
      </c>
      <c r="AH605" t="s">
        <v>27446</v>
      </c>
      <c r="AI605" t="s">
        <v>26846</v>
      </c>
      <c r="AJ605" t="s">
        <v>27447</v>
      </c>
      <c r="AL605">
        <f>VALUE(TRIM(FO_Candidato[[#This Row],[1.21 Latitude]]))</f>
        <v>-7789547</v>
      </c>
      <c r="AM605">
        <f>FO_Candidato[[#This Row],[LATITUDE_P1]]/1000000</f>
        <v>-7.7895469999999998</v>
      </c>
      <c r="AN605">
        <f>INT(ABS(FO_Candidato[[#This Row],[LATITUDE_P2]]))</f>
        <v>7</v>
      </c>
      <c r="AO605">
        <f>INT((ABS(FO_Candidato[[#This Row],[LATITUDE_P2]])-INT(ABS(FO_Candidato[[#This Row],[LATITUDE_P2]])))*60)</f>
        <v>47</v>
      </c>
      <c r="AP605" s="73">
        <f t="shared" si="18"/>
        <v>22.37</v>
      </c>
      <c r="AQ605" t="str">
        <f>SUBSTITUTE(TEXT(FO_Candidato[[#This Row],[LATITUDE_P5]],"0,00"),",",".")</f>
        <v>22.37</v>
      </c>
      <c r="AR605" t="str">
        <f>FO_Candidato[[#This Row],[LATITUDE_P3]]&amp;"°"&amp;FO_Candidato[[#This Row],[LATITUDE_P4]]&amp;"'"&amp;FO_Candidato[[#This Row],[LATITUDE - P6]]&amp;"""S"</f>
        <v>7°47'22.37"S</v>
      </c>
      <c r="AS605">
        <f>VALUE(TRIM(FO_Candidato[[#This Row],[longitude]]))</f>
        <v>-44704116</v>
      </c>
      <c r="AT605">
        <f>FO_Candidato[[#This Row],[LONGITUDE_P1]]/1000000</f>
        <v>-44.704115999999999</v>
      </c>
      <c r="AU605">
        <f>INT(ABS(FO_Candidato[[#This Row],[LONGITUDE_P2]]))</f>
        <v>44</v>
      </c>
      <c r="AV605">
        <f>INT((ABS(FO_Candidato[[#This Row],[LONGITUDE_P2]])-INT(ABS(FO_Candidato[[#This Row],[LONGITUDE_P2]])))*60)</f>
        <v>42</v>
      </c>
      <c r="AW605" s="73">
        <f t="shared" si="19"/>
        <v>14.82</v>
      </c>
      <c r="AX605" t="str">
        <f>SUBSTITUTE(TEXT(FO_Candidato[[#This Row],[LONGITUDE_P5]],"0,00"),",",".")</f>
        <v>14.82</v>
      </c>
      <c r="AY605" t="str">
        <f>FO_Candidato[[#This Row],[LONGITUDE_P3]]&amp;"°"&amp;FO_Candidato[[#This Row],[LONGITUDE_P4]]&amp;"'"&amp;FO_Candidato[[#This Row],[LONGITUDE - P6]]&amp;"""S"</f>
        <v>44°42'14.82"S</v>
      </c>
    </row>
    <row r="606" spans="1:51" x14ac:dyDescent="0.3">
      <c r="A606" t="s">
        <v>27448</v>
      </c>
      <c r="B606" t="s">
        <v>23809</v>
      </c>
      <c r="C606" t="s">
        <v>216</v>
      </c>
      <c r="D606" t="s">
        <v>4437</v>
      </c>
      <c r="E606" t="s">
        <v>4437</v>
      </c>
      <c r="F606" t="s">
        <v>4438</v>
      </c>
      <c r="G606" t="s">
        <v>23889</v>
      </c>
      <c r="I606" t="s">
        <v>23832</v>
      </c>
      <c r="K606" t="s">
        <v>24117</v>
      </c>
      <c r="M606" t="s">
        <v>23835</v>
      </c>
      <c r="N606" t="s">
        <v>27449</v>
      </c>
      <c r="U606" t="s">
        <v>23823</v>
      </c>
      <c r="V606">
        <v>50</v>
      </c>
      <c r="W606">
        <v>-18436175</v>
      </c>
      <c r="X606">
        <v>-49190439</v>
      </c>
      <c r="Y606">
        <v>467</v>
      </c>
      <c r="Z606" t="s">
        <v>27450</v>
      </c>
      <c r="AB606" t="s">
        <v>23825</v>
      </c>
      <c r="AD606" t="s">
        <v>1491</v>
      </c>
      <c r="AH606" t="s">
        <v>27451</v>
      </c>
      <c r="AI606" t="s">
        <v>24061</v>
      </c>
      <c r="AJ606" t="s">
        <v>27452</v>
      </c>
      <c r="AK606">
        <v>38435000</v>
      </c>
      <c r="AL606">
        <f>VALUE(TRIM(FO_Candidato[[#This Row],[1.21 Latitude]]))</f>
        <v>-18436175</v>
      </c>
      <c r="AM606">
        <f>FO_Candidato[[#This Row],[LATITUDE_P1]]/1000000</f>
        <v>-18.436174999999999</v>
      </c>
      <c r="AN606">
        <f>INT(ABS(FO_Candidato[[#This Row],[LATITUDE_P2]]))</f>
        <v>18</v>
      </c>
      <c r="AO606">
        <f>INT((ABS(FO_Candidato[[#This Row],[LATITUDE_P2]])-INT(ABS(FO_Candidato[[#This Row],[LATITUDE_P2]])))*60)</f>
        <v>26</v>
      </c>
      <c r="AP606" s="73">
        <f t="shared" si="18"/>
        <v>10.23</v>
      </c>
      <c r="AQ606" t="str">
        <f>SUBSTITUTE(TEXT(FO_Candidato[[#This Row],[LATITUDE_P5]],"0,00"),",",".")</f>
        <v>10.23</v>
      </c>
      <c r="AR606" t="str">
        <f>FO_Candidato[[#This Row],[LATITUDE_P3]]&amp;"°"&amp;FO_Candidato[[#This Row],[LATITUDE_P4]]&amp;"'"&amp;FO_Candidato[[#This Row],[LATITUDE - P6]]&amp;"""S"</f>
        <v>18°26'10.23"S</v>
      </c>
      <c r="AS606">
        <f>VALUE(TRIM(FO_Candidato[[#This Row],[longitude]]))</f>
        <v>-49190439</v>
      </c>
      <c r="AT606">
        <f>FO_Candidato[[#This Row],[LONGITUDE_P1]]/1000000</f>
        <v>-49.190438999999998</v>
      </c>
      <c r="AU606">
        <f>INT(ABS(FO_Candidato[[#This Row],[LONGITUDE_P2]]))</f>
        <v>49</v>
      </c>
      <c r="AV606">
        <f>INT((ABS(FO_Candidato[[#This Row],[LONGITUDE_P2]])-INT(ABS(FO_Candidato[[#This Row],[LONGITUDE_P2]])))*60)</f>
        <v>11</v>
      </c>
      <c r="AW606" s="73">
        <f t="shared" si="19"/>
        <v>25.58</v>
      </c>
      <c r="AX606" t="str">
        <f>SUBSTITUTE(TEXT(FO_Candidato[[#This Row],[LONGITUDE_P5]],"0,00"),",",".")</f>
        <v>25.58</v>
      </c>
      <c r="AY606" t="str">
        <f>FO_Candidato[[#This Row],[LONGITUDE_P3]]&amp;"°"&amp;FO_Candidato[[#This Row],[LONGITUDE_P4]]&amp;"'"&amp;FO_Candidato[[#This Row],[LONGITUDE - P6]]&amp;"""S"</f>
        <v>49°11'25.58"S</v>
      </c>
    </row>
    <row r="607" spans="1:51" x14ac:dyDescent="0.3">
      <c r="A607" t="s">
        <v>27453</v>
      </c>
      <c r="B607" t="s">
        <v>23809</v>
      </c>
      <c r="C607" t="s">
        <v>1123</v>
      </c>
      <c r="D607" t="s">
        <v>5279</v>
      </c>
      <c r="E607" t="s">
        <v>5279</v>
      </c>
      <c r="F607" t="s">
        <v>5280</v>
      </c>
      <c r="G607" t="s">
        <v>25675</v>
      </c>
      <c r="I607" t="s">
        <v>23813</v>
      </c>
      <c r="J607" t="s">
        <v>24256</v>
      </c>
      <c r="K607" t="s">
        <v>23943</v>
      </c>
      <c r="M607" t="s">
        <v>23835</v>
      </c>
      <c r="N607" t="s">
        <v>27454</v>
      </c>
      <c r="U607" t="s">
        <v>23823</v>
      </c>
      <c r="V607">
        <v>50</v>
      </c>
      <c r="W607">
        <v>-2163773</v>
      </c>
      <c r="X607">
        <v>-51603586</v>
      </c>
      <c r="Y607">
        <v>351</v>
      </c>
      <c r="Z607" t="s">
        <v>24096</v>
      </c>
      <c r="AA607" t="s">
        <v>213</v>
      </c>
      <c r="AB607" t="s">
        <v>23825</v>
      </c>
      <c r="AD607" t="s">
        <v>23823</v>
      </c>
      <c r="AE607" t="s">
        <v>23823</v>
      </c>
      <c r="AF607" t="s">
        <v>5280</v>
      </c>
      <c r="AG607" t="s">
        <v>5279</v>
      </c>
      <c r="AH607" t="s">
        <v>27455</v>
      </c>
      <c r="AI607" t="s">
        <v>23852</v>
      </c>
      <c r="AJ607" t="s">
        <v>5281</v>
      </c>
      <c r="AL607">
        <f>VALUE(TRIM(FO_Candidato[[#This Row],[1.21 Latitude]]))</f>
        <v>-2163773</v>
      </c>
      <c r="AM607">
        <f>FO_Candidato[[#This Row],[LATITUDE_P1]]/1000000</f>
        <v>-2.1637729999999999</v>
      </c>
      <c r="AN607">
        <f>INT(ABS(FO_Candidato[[#This Row],[LATITUDE_P2]]))</f>
        <v>2</v>
      </c>
      <c r="AO607">
        <f>INT((ABS(FO_Candidato[[#This Row],[LATITUDE_P2]])-INT(ABS(FO_Candidato[[#This Row],[LATITUDE_P2]])))*60)</f>
        <v>9</v>
      </c>
      <c r="AP607" s="73">
        <f t="shared" si="18"/>
        <v>49.58</v>
      </c>
      <c r="AQ607" t="str">
        <f>SUBSTITUTE(TEXT(FO_Candidato[[#This Row],[LATITUDE_P5]],"0,00"),",",".")</f>
        <v>49.58</v>
      </c>
      <c r="AR607" t="str">
        <f>FO_Candidato[[#This Row],[LATITUDE_P3]]&amp;"°"&amp;FO_Candidato[[#This Row],[LATITUDE_P4]]&amp;"'"&amp;FO_Candidato[[#This Row],[LATITUDE - P6]]&amp;"""S"</f>
        <v>2°9'49.58"S</v>
      </c>
      <c r="AS607">
        <f>VALUE(TRIM(FO_Candidato[[#This Row],[longitude]]))</f>
        <v>-51603586</v>
      </c>
      <c r="AT607">
        <f>FO_Candidato[[#This Row],[LONGITUDE_P1]]/1000000</f>
        <v>-51.603586</v>
      </c>
      <c r="AU607">
        <f>INT(ABS(FO_Candidato[[#This Row],[LONGITUDE_P2]]))</f>
        <v>51</v>
      </c>
      <c r="AV607">
        <f>INT((ABS(FO_Candidato[[#This Row],[LONGITUDE_P2]])-INT(ABS(FO_Candidato[[#This Row],[LONGITUDE_P2]])))*60)</f>
        <v>36</v>
      </c>
      <c r="AW607" s="73">
        <f t="shared" si="19"/>
        <v>12.91</v>
      </c>
      <c r="AX607" t="str">
        <f>SUBSTITUTE(TEXT(FO_Candidato[[#This Row],[LONGITUDE_P5]],"0,00"),",",".")</f>
        <v>12.91</v>
      </c>
      <c r="AY607" t="str">
        <f>FO_Candidato[[#This Row],[LONGITUDE_P3]]&amp;"°"&amp;FO_Candidato[[#This Row],[LONGITUDE_P4]]&amp;"'"&amp;FO_Candidato[[#This Row],[LONGITUDE - P6]]&amp;"""S"</f>
        <v>51°36'12.91"S</v>
      </c>
    </row>
    <row r="608" spans="1:51" x14ac:dyDescent="0.3">
      <c r="A608" t="s">
        <v>27456</v>
      </c>
      <c r="B608" t="s">
        <v>23809</v>
      </c>
      <c r="C608" t="s">
        <v>371</v>
      </c>
      <c r="D608" t="s">
        <v>27457</v>
      </c>
      <c r="E608" t="s">
        <v>27457</v>
      </c>
      <c r="F608" t="s">
        <v>27458</v>
      </c>
      <c r="G608" t="s">
        <v>23889</v>
      </c>
      <c r="I608" t="s">
        <v>23813</v>
      </c>
      <c r="K608" t="s">
        <v>24117</v>
      </c>
      <c r="M608" t="s">
        <v>23835</v>
      </c>
      <c r="N608" t="s">
        <v>26248</v>
      </c>
      <c r="U608" t="s">
        <v>23823</v>
      </c>
      <c r="V608">
        <v>60</v>
      </c>
      <c r="W608">
        <v>-16840519</v>
      </c>
      <c r="X608">
        <v>-43849706</v>
      </c>
      <c r="Y608">
        <v>977</v>
      </c>
      <c r="Z608" t="s">
        <v>27459</v>
      </c>
      <c r="AB608" t="s">
        <v>23825</v>
      </c>
      <c r="AD608" t="s">
        <v>1491</v>
      </c>
      <c r="AH608" t="s">
        <v>27460</v>
      </c>
      <c r="AI608" t="s">
        <v>24061</v>
      </c>
      <c r="AJ608" t="s">
        <v>27461</v>
      </c>
      <c r="AK608">
        <v>39401002</v>
      </c>
      <c r="AL608">
        <f>VALUE(TRIM(FO_Candidato[[#This Row],[1.21 Latitude]]))</f>
        <v>-16840519</v>
      </c>
      <c r="AM608">
        <f>FO_Candidato[[#This Row],[LATITUDE_P1]]/1000000</f>
        <v>-16.840519</v>
      </c>
      <c r="AN608">
        <f>INT(ABS(FO_Candidato[[#This Row],[LATITUDE_P2]]))</f>
        <v>16</v>
      </c>
      <c r="AO608">
        <f>INT((ABS(FO_Candidato[[#This Row],[LATITUDE_P2]])-INT(ABS(FO_Candidato[[#This Row],[LATITUDE_P2]])))*60)</f>
        <v>50</v>
      </c>
      <c r="AP608" s="73">
        <f t="shared" si="18"/>
        <v>25.87</v>
      </c>
      <c r="AQ608" t="str">
        <f>SUBSTITUTE(TEXT(FO_Candidato[[#This Row],[LATITUDE_P5]],"0,00"),",",".")</f>
        <v>25.87</v>
      </c>
      <c r="AR608" t="str">
        <f>FO_Candidato[[#This Row],[LATITUDE_P3]]&amp;"°"&amp;FO_Candidato[[#This Row],[LATITUDE_P4]]&amp;"'"&amp;FO_Candidato[[#This Row],[LATITUDE - P6]]&amp;"""S"</f>
        <v>16°50'25.87"S</v>
      </c>
      <c r="AS608">
        <f>VALUE(TRIM(FO_Candidato[[#This Row],[longitude]]))</f>
        <v>-43849706</v>
      </c>
      <c r="AT608">
        <f>FO_Candidato[[#This Row],[LONGITUDE_P1]]/1000000</f>
        <v>-43.849705999999998</v>
      </c>
      <c r="AU608">
        <f>INT(ABS(FO_Candidato[[#This Row],[LONGITUDE_P2]]))</f>
        <v>43</v>
      </c>
      <c r="AV608">
        <f>INT((ABS(FO_Candidato[[#This Row],[LONGITUDE_P2]])-INT(ABS(FO_Candidato[[#This Row],[LONGITUDE_P2]])))*60)</f>
        <v>50</v>
      </c>
      <c r="AW608" s="73">
        <f t="shared" si="19"/>
        <v>58.94</v>
      </c>
      <c r="AX608" t="str">
        <f>SUBSTITUTE(TEXT(FO_Candidato[[#This Row],[LONGITUDE_P5]],"0,00"),",",".")</f>
        <v>58.94</v>
      </c>
      <c r="AY608" t="str">
        <f>FO_Candidato[[#This Row],[LONGITUDE_P3]]&amp;"°"&amp;FO_Candidato[[#This Row],[LONGITUDE_P4]]&amp;"'"&amp;FO_Candidato[[#This Row],[LONGITUDE - P6]]&amp;"""S"</f>
        <v>43°50'58.94"S</v>
      </c>
    </row>
    <row r="609" spans="1:51" x14ac:dyDescent="0.3">
      <c r="A609" t="s">
        <v>27462</v>
      </c>
      <c r="B609" t="s">
        <v>23809</v>
      </c>
      <c r="C609" t="s">
        <v>371</v>
      </c>
      <c r="D609" t="s">
        <v>5937</v>
      </c>
      <c r="E609" t="s">
        <v>5937</v>
      </c>
      <c r="F609" t="s">
        <v>5938</v>
      </c>
      <c r="G609" t="s">
        <v>27063</v>
      </c>
      <c r="I609" t="s">
        <v>23832</v>
      </c>
      <c r="J609" t="s">
        <v>23814</v>
      </c>
      <c r="K609" t="s">
        <v>27463</v>
      </c>
      <c r="L609" t="s">
        <v>148</v>
      </c>
      <c r="M609" t="s">
        <v>23816</v>
      </c>
      <c r="N609" t="s">
        <v>27464</v>
      </c>
      <c r="O609" t="s">
        <v>27465</v>
      </c>
      <c r="P609" t="s">
        <v>27466</v>
      </c>
      <c r="Q609" t="s">
        <v>27467</v>
      </c>
      <c r="R609" t="s">
        <v>148</v>
      </c>
      <c r="S609" t="s">
        <v>148</v>
      </c>
      <c r="T609" t="s">
        <v>148</v>
      </c>
      <c r="U609" t="s">
        <v>23823</v>
      </c>
      <c r="V609">
        <v>30</v>
      </c>
      <c r="W609">
        <v>-388693</v>
      </c>
      <c r="X609">
        <v>-3888994</v>
      </c>
      <c r="Y609">
        <v>93</v>
      </c>
      <c r="Z609" t="s">
        <v>12336</v>
      </c>
      <c r="AA609" t="s">
        <v>107</v>
      </c>
      <c r="AB609" t="s">
        <v>23825</v>
      </c>
      <c r="AC609">
        <v>2500</v>
      </c>
      <c r="AD609" t="s">
        <v>1491</v>
      </c>
      <c r="AE609" t="s">
        <v>1532</v>
      </c>
      <c r="AF609" t="s">
        <v>5937</v>
      </c>
      <c r="AG609" t="s">
        <v>5938</v>
      </c>
      <c r="AH609" t="s">
        <v>27468</v>
      </c>
      <c r="AI609" t="s">
        <v>25765</v>
      </c>
      <c r="AJ609" t="s">
        <v>27469</v>
      </c>
      <c r="AK609">
        <v>61600001</v>
      </c>
      <c r="AL609">
        <f>VALUE(TRIM(FO_Candidato[[#This Row],[1.21 Latitude]]))</f>
        <v>-388693</v>
      </c>
      <c r="AM609">
        <f>FO_Candidato[[#This Row],[LATITUDE_P1]]/1000000</f>
        <v>-0.38869300000000001</v>
      </c>
      <c r="AN609">
        <f>INT(ABS(FO_Candidato[[#This Row],[LATITUDE_P2]]))</f>
        <v>0</v>
      </c>
      <c r="AO609">
        <f>INT((ABS(FO_Candidato[[#This Row],[LATITUDE_P2]])-INT(ABS(FO_Candidato[[#This Row],[LATITUDE_P2]])))*60)</f>
        <v>23</v>
      </c>
      <c r="AP609" s="73">
        <f t="shared" si="18"/>
        <v>19.29</v>
      </c>
      <c r="AQ609" t="str">
        <f>SUBSTITUTE(TEXT(FO_Candidato[[#This Row],[LATITUDE_P5]],"0,00"),",",".")</f>
        <v>19.29</v>
      </c>
      <c r="AR609" t="str">
        <f>FO_Candidato[[#This Row],[LATITUDE_P3]]&amp;"°"&amp;FO_Candidato[[#This Row],[LATITUDE_P4]]&amp;"'"&amp;FO_Candidato[[#This Row],[LATITUDE - P6]]&amp;"""S"</f>
        <v>0°23'19.29"S</v>
      </c>
      <c r="AS609">
        <f>VALUE(TRIM(FO_Candidato[[#This Row],[longitude]]))</f>
        <v>-3888994</v>
      </c>
      <c r="AT609">
        <f>FO_Candidato[[#This Row],[LONGITUDE_P1]]/1000000</f>
        <v>-3.8889939999999998</v>
      </c>
      <c r="AU609">
        <f>INT(ABS(FO_Candidato[[#This Row],[LONGITUDE_P2]]))</f>
        <v>3</v>
      </c>
      <c r="AV609">
        <f>INT((ABS(FO_Candidato[[#This Row],[LONGITUDE_P2]])-INT(ABS(FO_Candidato[[#This Row],[LONGITUDE_P2]])))*60)</f>
        <v>53</v>
      </c>
      <c r="AW609" s="73">
        <f t="shared" si="19"/>
        <v>20.38</v>
      </c>
      <c r="AX609" t="str">
        <f>SUBSTITUTE(TEXT(FO_Candidato[[#This Row],[LONGITUDE_P5]],"0,00"),",",".")</f>
        <v>20.38</v>
      </c>
      <c r="AY609" t="str">
        <f>FO_Candidato[[#This Row],[LONGITUDE_P3]]&amp;"°"&amp;FO_Candidato[[#This Row],[LONGITUDE_P4]]&amp;"'"&amp;FO_Candidato[[#This Row],[LONGITUDE - P6]]&amp;"""S"</f>
        <v>3°53'20.38"S</v>
      </c>
    </row>
    <row r="610" spans="1:51" x14ac:dyDescent="0.3">
      <c r="A610" t="s">
        <v>27470</v>
      </c>
      <c r="B610" t="s">
        <v>23809</v>
      </c>
      <c r="C610" t="s">
        <v>308</v>
      </c>
      <c r="D610" t="s">
        <v>1213</v>
      </c>
      <c r="E610" t="s">
        <v>1213</v>
      </c>
      <c r="F610" t="s">
        <v>1214</v>
      </c>
      <c r="G610" t="s">
        <v>24555</v>
      </c>
      <c r="I610" t="s">
        <v>23832</v>
      </c>
      <c r="J610" t="s">
        <v>23814</v>
      </c>
      <c r="K610" t="s">
        <v>27471</v>
      </c>
      <c r="L610" t="s">
        <v>148</v>
      </c>
      <c r="M610" t="s">
        <v>23816</v>
      </c>
      <c r="N610" t="s">
        <v>27472</v>
      </c>
      <c r="O610" t="s">
        <v>27473</v>
      </c>
      <c r="P610" t="s">
        <v>27474</v>
      </c>
      <c r="Q610" t="s">
        <v>24022</v>
      </c>
      <c r="R610" t="s">
        <v>148</v>
      </c>
      <c r="S610" t="s">
        <v>148</v>
      </c>
      <c r="T610" t="s">
        <v>148</v>
      </c>
      <c r="U610" t="s">
        <v>23823</v>
      </c>
      <c r="V610">
        <v>30</v>
      </c>
      <c r="W610">
        <v>-11631408</v>
      </c>
      <c r="X610">
        <v>-39703956</v>
      </c>
      <c r="Y610">
        <v>319</v>
      </c>
      <c r="Z610" t="s">
        <v>12336</v>
      </c>
      <c r="AA610" t="s">
        <v>124</v>
      </c>
      <c r="AB610" t="s">
        <v>23825</v>
      </c>
      <c r="AC610">
        <v>1500</v>
      </c>
      <c r="AD610" t="s">
        <v>23823</v>
      </c>
      <c r="AE610" t="s">
        <v>1532</v>
      </c>
      <c r="AF610" t="s">
        <v>1213</v>
      </c>
      <c r="AG610" t="s">
        <v>1214</v>
      </c>
      <c r="AH610" t="s">
        <v>27475</v>
      </c>
      <c r="AI610" t="s">
        <v>24034</v>
      </c>
      <c r="AJ610" t="s">
        <v>1216</v>
      </c>
      <c r="AK610">
        <v>44642000</v>
      </c>
      <c r="AL610">
        <f>VALUE(TRIM(FO_Candidato[[#This Row],[1.21 Latitude]]))</f>
        <v>-11631408</v>
      </c>
      <c r="AM610">
        <f>FO_Candidato[[#This Row],[LATITUDE_P1]]/1000000</f>
        <v>-11.631408</v>
      </c>
      <c r="AN610">
        <f>INT(ABS(FO_Candidato[[#This Row],[LATITUDE_P2]]))</f>
        <v>11</v>
      </c>
      <c r="AO610">
        <f>INT((ABS(FO_Candidato[[#This Row],[LATITUDE_P2]])-INT(ABS(FO_Candidato[[#This Row],[LATITUDE_P2]])))*60)</f>
        <v>37</v>
      </c>
      <c r="AP610" s="73">
        <f t="shared" si="18"/>
        <v>53.07</v>
      </c>
      <c r="AQ610" t="str">
        <f>SUBSTITUTE(TEXT(FO_Candidato[[#This Row],[LATITUDE_P5]],"0,00"),",",".")</f>
        <v>53.07</v>
      </c>
      <c r="AR610" t="str">
        <f>FO_Candidato[[#This Row],[LATITUDE_P3]]&amp;"°"&amp;FO_Candidato[[#This Row],[LATITUDE_P4]]&amp;"'"&amp;FO_Candidato[[#This Row],[LATITUDE - P6]]&amp;"""S"</f>
        <v>11°37'53.07"S</v>
      </c>
      <c r="AS610">
        <f>VALUE(TRIM(FO_Candidato[[#This Row],[longitude]]))</f>
        <v>-39703956</v>
      </c>
      <c r="AT610">
        <f>FO_Candidato[[#This Row],[LONGITUDE_P1]]/1000000</f>
        <v>-39.703955999999998</v>
      </c>
      <c r="AU610">
        <f>INT(ABS(FO_Candidato[[#This Row],[LONGITUDE_P2]]))</f>
        <v>39</v>
      </c>
      <c r="AV610">
        <f>INT((ABS(FO_Candidato[[#This Row],[LONGITUDE_P2]])-INT(ABS(FO_Candidato[[#This Row],[LONGITUDE_P2]])))*60)</f>
        <v>42</v>
      </c>
      <c r="AW610" s="73">
        <f t="shared" si="19"/>
        <v>14.24</v>
      </c>
      <c r="AX610" t="str">
        <f>SUBSTITUTE(TEXT(FO_Candidato[[#This Row],[LONGITUDE_P5]],"0,00"),",",".")</f>
        <v>14.24</v>
      </c>
      <c r="AY610" t="str">
        <f>FO_Candidato[[#This Row],[LONGITUDE_P3]]&amp;"°"&amp;FO_Candidato[[#This Row],[LONGITUDE_P4]]&amp;"'"&amp;FO_Candidato[[#This Row],[LONGITUDE - P6]]&amp;"""S"</f>
        <v>39°42'14.24"S</v>
      </c>
    </row>
    <row r="611" spans="1:51" x14ac:dyDescent="0.3">
      <c r="A611" t="s">
        <v>27476</v>
      </c>
      <c r="B611" t="s">
        <v>23809</v>
      </c>
      <c r="C611" t="s">
        <v>308</v>
      </c>
      <c r="D611" t="s">
        <v>8114</v>
      </c>
      <c r="E611" t="s">
        <v>8114</v>
      </c>
      <c r="F611" t="s">
        <v>8115</v>
      </c>
      <c r="G611" t="s">
        <v>23812</v>
      </c>
      <c r="I611" t="s">
        <v>23832</v>
      </c>
      <c r="J611" t="s">
        <v>23814</v>
      </c>
      <c r="K611" t="s">
        <v>23943</v>
      </c>
      <c r="L611" t="s">
        <v>148</v>
      </c>
      <c r="M611" t="s">
        <v>23816</v>
      </c>
      <c r="N611" t="s">
        <v>27477</v>
      </c>
      <c r="O611" t="s">
        <v>27478</v>
      </c>
      <c r="P611" t="s">
        <v>27479</v>
      </c>
      <c r="Q611" t="s">
        <v>24022</v>
      </c>
      <c r="R611" t="s">
        <v>148</v>
      </c>
      <c r="S611" t="s">
        <v>148</v>
      </c>
      <c r="T611" t="s">
        <v>148</v>
      </c>
      <c r="U611" t="s">
        <v>23823</v>
      </c>
      <c r="V611">
        <v>30</v>
      </c>
      <c r="W611">
        <v>-11941256</v>
      </c>
      <c r="X611">
        <v>-38870875</v>
      </c>
      <c r="Y611">
        <v>253</v>
      </c>
      <c r="AE611" t="s">
        <v>1532</v>
      </c>
      <c r="AF611" t="s">
        <v>8114</v>
      </c>
      <c r="AG611" t="s">
        <v>8115</v>
      </c>
      <c r="AH611" t="s">
        <v>27478</v>
      </c>
      <c r="AI611" t="s">
        <v>24034</v>
      </c>
      <c r="AJ611" t="s">
        <v>27480</v>
      </c>
      <c r="AK611">
        <v>44260000</v>
      </c>
      <c r="AL611">
        <f>VALUE(TRIM(FO_Candidato[[#This Row],[1.21 Latitude]]))</f>
        <v>-11941256</v>
      </c>
      <c r="AM611">
        <f>FO_Candidato[[#This Row],[LATITUDE_P1]]/1000000</f>
        <v>-11.941255999999999</v>
      </c>
      <c r="AN611">
        <f>INT(ABS(FO_Candidato[[#This Row],[LATITUDE_P2]]))</f>
        <v>11</v>
      </c>
      <c r="AO611">
        <f>INT((ABS(FO_Candidato[[#This Row],[LATITUDE_P2]])-INT(ABS(FO_Candidato[[#This Row],[LATITUDE_P2]])))*60)</f>
        <v>56</v>
      </c>
      <c r="AP611" s="73">
        <f t="shared" si="18"/>
        <v>28.52</v>
      </c>
      <c r="AQ611" t="str">
        <f>SUBSTITUTE(TEXT(FO_Candidato[[#This Row],[LATITUDE_P5]],"0,00"),",",".")</f>
        <v>28.52</v>
      </c>
      <c r="AR611" t="str">
        <f>FO_Candidato[[#This Row],[LATITUDE_P3]]&amp;"°"&amp;FO_Candidato[[#This Row],[LATITUDE_P4]]&amp;"'"&amp;FO_Candidato[[#This Row],[LATITUDE - P6]]&amp;"""S"</f>
        <v>11°56'28.52"S</v>
      </c>
      <c r="AS611">
        <f>VALUE(TRIM(FO_Candidato[[#This Row],[longitude]]))</f>
        <v>-38870875</v>
      </c>
      <c r="AT611">
        <f>FO_Candidato[[#This Row],[LONGITUDE_P1]]/1000000</f>
        <v>-38.870874999999998</v>
      </c>
      <c r="AU611">
        <f>INT(ABS(FO_Candidato[[#This Row],[LONGITUDE_P2]]))</f>
        <v>38</v>
      </c>
      <c r="AV611">
        <f>INT((ABS(FO_Candidato[[#This Row],[LONGITUDE_P2]])-INT(ABS(FO_Candidato[[#This Row],[LONGITUDE_P2]])))*60)</f>
        <v>52</v>
      </c>
      <c r="AW611" s="73">
        <f t="shared" si="19"/>
        <v>15.15</v>
      </c>
      <c r="AX611" t="str">
        <f>SUBSTITUTE(TEXT(FO_Candidato[[#This Row],[LONGITUDE_P5]],"0,00"),",",".")</f>
        <v>15.15</v>
      </c>
      <c r="AY611" t="str">
        <f>FO_Candidato[[#This Row],[LONGITUDE_P3]]&amp;"°"&amp;FO_Candidato[[#This Row],[LONGITUDE_P4]]&amp;"'"&amp;FO_Candidato[[#This Row],[LONGITUDE - P6]]&amp;"""S"</f>
        <v>38°52'15.15"S</v>
      </c>
    </row>
    <row r="612" spans="1:51" x14ac:dyDescent="0.3">
      <c r="A612" t="s">
        <v>27481</v>
      </c>
      <c r="B612" t="s">
        <v>23809</v>
      </c>
      <c r="C612" t="s">
        <v>371</v>
      </c>
      <c r="D612" t="s">
        <v>27482</v>
      </c>
      <c r="E612" t="s">
        <v>27482</v>
      </c>
      <c r="F612" t="s">
        <v>27483</v>
      </c>
      <c r="G612" t="s">
        <v>23889</v>
      </c>
      <c r="I612" t="s">
        <v>23832</v>
      </c>
      <c r="K612" t="s">
        <v>24117</v>
      </c>
      <c r="M612" t="s">
        <v>23835</v>
      </c>
      <c r="N612" t="s">
        <v>26248</v>
      </c>
      <c r="U612" t="s">
        <v>23823</v>
      </c>
      <c r="V612">
        <v>60</v>
      </c>
      <c r="W612">
        <v>-17677183</v>
      </c>
      <c r="X612">
        <v>-44091217</v>
      </c>
      <c r="Y612">
        <v>847</v>
      </c>
      <c r="Z612" t="s">
        <v>27484</v>
      </c>
      <c r="AB612" t="s">
        <v>23825</v>
      </c>
      <c r="AD612" t="s">
        <v>1491</v>
      </c>
      <c r="AH612" t="s">
        <v>27485</v>
      </c>
      <c r="AI612" t="s">
        <v>24061</v>
      </c>
      <c r="AJ612" t="s">
        <v>27486</v>
      </c>
      <c r="AK612">
        <v>39240000</v>
      </c>
      <c r="AL612">
        <f>VALUE(TRIM(FO_Candidato[[#This Row],[1.21 Latitude]]))</f>
        <v>-17677183</v>
      </c>
      <c r="AM612">
        <f>FO_Candidato[[#This Row],[LATITUDE_P1]]/1000000</f>
        <v>-17.677182999999999</v>
      </c>
      <c r="AN612">
        <f>INT(ABS(FO_Candidato[[#This Row],[LATITUDE_P2]]))</f>
        <v>17</v>
      </c>
      <c r="AO612">
        <f>INT((ABS(FO_Candidato[[#This Row],[LATITUDE_P2]])-INT(ABS(FO_Candidato[[#This Row],[LATITUDE_P2]])))*60)</f>
        <v>40</v>
      </c>
      <c r="AP612" s="73">
        <f t="shared" si="18"/>
        <v>37.86</v>
      </c>
      <c r="AQ612" t="str">
        <f>SUBSTITUTE(TEXT(FO_Candidato[[#This Row],[LATITUDE_P5]],"0,00"),",",".")</f>
        <v>37.86</v>
      </c>
      <c r="AR612" t="str">
        <f>FO_Candidato[[#This Row],[LATITUDE_P3]]&amp;"°"&amp;FO_Candidato[[#This Row],[LATITUDE_P4]]&amp;"'"&amp;FO_Candidato[[#This Row],[LATITUDE - P6]]&amp;"""S"</f>
        <v>17°40'37.86"S</v>
      </c>
      <c r="AS612">
        <f>VALUE(TRIM(FO_Candidato[[#This Row],[longitude]]))</f>
        <v>-44091217</v>
      </c>
      <c r="AT612">
        <f>FO_Candidato[[#This Row],[LONGITUDE_P1]]/1000000</f>
        <v>-44.091217</v>
      </c>
      <c r="AU612">
        <f>INT(ABS(FO_Candidato[[#This Row],[LONGITUDE_P2]]))</f>
        <v>44</v>
      </c>
      <c r="AV612">
        <f>INT((ABS(FO_Candidato[[#This Row],[LONGITUDE_P2]])-INT(ABS(FO_Candidato[[#This Row],[LONGITUDE_P2]])))*60)</f>
        <v>5</v>
      </c>
      <c r="AW612" s="73">
        <f t="shared" si="19"/>
        <v>28.38</v>
      </c>
      <c r="AX612" t="str">
        <f>SUBSTITUTE(TEXT(FO_Candidato[[#This Row],[LONGITUDE_P5]],"0,00"),",",".")</f>
        <v>28.38</v>
      </c>
      <c r="AY612" t="str">
        <f>FO_Candidato[[#This Row],[LONGITUDE_P3]]&amp;"°"&amp;FO_Candidato[[#This Row],[LONGITUDE_P4]]&amp;"'"&amp;FO_Candidato[[#This Row],[LONGITUDE - P6]]&amp;"""S"</f>
        <v>44°5'28.38"S</v>
      </c>
    </row>
    <row r="613" spans="1:51" x14ac:dyDescent="0.3">
      <c r="A613" t="s">
        <v>27487</v>
      </c>
      <c r="B613" t="s">
        <v>23809</v>
      </c>
      <c r="C613" t="s">
        <v>308</v>
      </c>
      <c r="D613" t="s">
        <v>27488</v>
      </c>
      <c r="E613" t="s">
        <v>27488</v>
      </c>
      <c r="F613" t="s">
        <v>27489</v>
      </c>
      <c r="G613" t="s">
        <v>23889</v>
      </c>
      <c r="I613" t="s">
        <v>23832</v>
      </c>
      <c r="K613" t="s">
        <v>24117</v>
      </c>
      <c r="M613" t="s">
        <v>23835</v>
      </c>
      <c r="U613" t="s">
        <v>23823</v>
      </c>
      <c r="V613">
        <v>60</v>
      </c>
      <c r="W613">
        <v>-15401015</v>
      </c>
      <c r="X613">
        <v>-48199498</v>
      </c>
      <c r="Y613">
        <v>780</v>
      </c>
      <c r="Z613" t="s">
        <v>27490</v>
      </c>
      <c r="AB613" t="s">
        <v>23825</v>
      </c>
      <c r="AD613" t="s">
        <v>1491</v>
      </c>
      <c r="AH613" t="s">
        <v>27491</v>
      </c>
      <c r="AI613" t="s">
        <v>24041</v>
      </c>
      <c r="AJ613" t="s">
        <v>2034</v>
      </c>
      <c r="AK613">
        <v>73700000</v>
      </c>
      <c r="AL613">
        <f>VALUE(TRIM(FO_Candidato[[#This Row],[1.21 Latitude]]))</f>
        <v>-15401015</v>
      </c>
      <c r="AM613">
        <f>FO_Candidato[[#This Row],[LATITUDE_P1]]/1000000</f>
        <v>-15.401014999999999</v>
      </c>
      <c r="AN613">
        <f>INT(ABS(FO_Candidato[[#This Row],[LATITUDE_P2]]))</f>
        <v>15</v>
      </c>
      <c r="AO613">
        <f>INT((ABS(FO_Candidato[[#This Row],[LATITUDE_P2]])-INT(ABS(FO_Candidato[[#This Row],[LATITUDE_P2]])))*60)</f>
        <v>24</v>
      </c>
      <c r="AP613" s="73">
        <f t="shared" si="18"/>
        <v>3.65</v>
      </c>
      <c r="AQ613" t="str">
        <f>SUBSTITUTE(TEXT(FO_Candidato[[#This Row],[LATITUDE_P5]],"0,00"),",",".")</f>
        <v>3.65</v>
      </c>
      <c r="AR613" t="str">
        <f>FO_Candidato[[#This Row],[LATITUDE_P3]]&amp;"°"&amp;FO_Candidato[[#This Row],[LATITUDE_P4]]&amp;"'"&amp;FO_Candidato[[#This Row],[LATITUDE - P6]]&amp;"""S"</f>
        <v>15°24'3.65"S</v>
      </c>
      <c r="AS613">
        <f>VALUE(TRIM(FO_Candidato[[#This Row],[longitude]]))</f>
        <v>-48199498</v>
      </c>
      <c r="AT613">
        <f>FO_Candidato[[#This Row],[LONGITUDE_P1]]/1000000</f>
        <v>-48.199497999999998</v>
      </c>
      <c r="AU613">
        <f>INT(ABS(FO_Candidato[[#This Row],[LONGITUDE_P2]]))</f>
        <v>48</v>
      </c>
      <c r="AV613">
        <f>INT((ABS(FO_Candidato[[#This Row],[LONGITUDE_P2]])-INT(ABS(FO_Candidato[[#This Row],[LONGITUDE_P2]])))*60)</f>
        <v>11</v>
      </c>
      <c r="AW613" s="73">
        <f t="shared" si="19"/>
        <v>58.19</v>
      </c>
      <c r="AX613" t="str">
        <f>SUBSTITUTE(TEXT(FO_Candidato[[#This Row],[LONGITUDE_P5]],"0,00"),",",".")</f>
        <v>58.19</v>
      </c>
      <c r="AY613" t="str">
        <f>FO_Candidato[[#This Row],[LONGITUDE_P3]]&amp;"°"&amp;FO_Candidato[[#This Row],[LONGITUDE_P4]]&amp;"'"&amp;FO_Candidato[[#This Row],[LONGITUDE - P6]]&amp;"""S"</f>
        <v>48°11'58.19"S</v>
      </c>
    </row>
    <row r="614" spans="1:51" x14ac:dyDescent="0.3">
      <c r="A614" t="s">
        <v>27492</v>
      </c>
      <c r="B614" t="s">
        <v>23809</v>
      </c>
      <c r="C614" t="s">
        <v>308</v>
      </c>
      <c r="D614" t="s">
        <v>27493</v>
      </c>
      <c r="E614" t="s">
        <v>27493</v>
      </c>
      <c r="F614" t="s">
        <v>27494</v>
      </c>
      <c r="G614" t="s">
        <v>23889</v>
      </c>
      <c r="I614" t="s">
        <v>23832</v>
      </c>
      <c r="K614" t="s">
        <v>24117</v>
      </c>
      <c r="M614" t="s">
        <v>23835</v>
      </c>
      <c r="U614" t="s">
        <v>23823</v>
      </c>
      <c r="V614">
        <v>60</v>
      </c>
      <c r="W614">
        <v>-15202552</v>
      </c>
      <c r="X614">
        <v>-48456194</v>
      </c>
      <c r="Y614">
        <v>923</v>
      </c>
      <c r="Z614" t="s">
        <v>27495</v>
      </c>
      <c r="AB614" t="s">
        <v>23825</v>
      </c>
      <c r="AD614" t="s">
        <v>1491</v>
      </c>
      <c r="AH614" t="s">
        <v>27496</v>
      </c>
      <c r="AI614" t="s">
        <v>24041</v>
      </c>
      <c r="AJ614" t="s">
        <v>2034</v>
      </c>
      <c r="AK614">
        <v>73700000</v>
      </c>
      <c r="AL614">
        <f>VALUE(TRIM(FO_Candidato[[#This Row],[1.21 Latitude]]))</f>
        <v>-15202552</v>
      </c>
      <c r="AM614">
        <f>FO_Candidato[[#This Row],[LATITUDE_P1]]/1000000</f>
        <v>-15.202552000000001</v>
      </c>
      <c r="AN614">
        <f>INT(ABS(FO_Candidato[[#This Row],[LATITUDE_P2]]))</f>
        <v>15</v>
      </c>
      <c r="AO614">
        <f>INT((ABS(FO_Candidato[[#This Row],[LATITUDE_P2]])-INT(ABS(FO_Candidato[[#This Row],[LATITUDE_P2]])))*60)</f>
        <v>12</v>
      </c>
      <c r="AP614" s="73">
        <f t="shared" si="18"/>
        <v>9.19</v>
      </c>
      <c r="AQ614" t="str">
        <f>SUBSTITUTE(TEXT(FO_Candidato[[#This Row],[LATITUDE_P5]],"0,00"),",",".")</f>
        <v>9.19</v>
      </c>
      <c r="AR614" t="str">
        <f>FO_Candidato[[#This Row],[LATITUDE_P3]]&amp;"°"&amp;FO_Candidato[[#This Row],[LATITUDE_P4]]&amp;"'"&amp;FO_Candidato[[#This Row],[LATITUDE - P6]]&amp;"""S"</f>
        <v>15°12'9.19"S</v>
      </c>
      <c r="AS614">
        <f>VALUE(TRIM(FO_Candidato[[#This Row],[longitude]]))</f>
        <v>-48456194</v>
      </c>
      <c r="AT614">
        <f>FO_Candidato[[#This Row],[LONGITUDE_P1]]/1000000</f>
        <v>-48.456194000000004</v>
      </c>
      <c r="AU614">
        <f>INT(ABS(FO_Candidato[[#This Row],[LONGITUDE_P2]]))</f>
        <v>48</v>
      </c>
      <c r="AV614">
        <f>INT((ABS(FO_Candidato[[#This Row],[LONGITUDE_P2]])-INT(ABS(FO_Candidato[[#This Row],[LONGITUDE_P2]])))*60)</f>
        <v>27</v>
      </c>
      <c r="AW614" s="73">
        <f t="shared" si="19"/>
        <v>22.3</v>
      </c>
      <c r="AX614" t="str">
        <f>SUBSTITUTE(TEXT(FO_Candidato[[#This Row],[LONGITUDE_P5]],"0,00"),",",".")</f>
        <v>22.30</v>
      </c>
      <c r="AY614" t="str">
        <f>FO_Candidato[[#This Row],[LONGITUDE_P3]]&amp;"°"&amp;FO_Candidato[[#This Row],[LONGITUDE_P4]]&amp;"'"&amp;FO_Candidato[[#This Row],[LONGITUDE - P6]]&amp;"""S"</f>
        <v>48°27'22.30"S</v>
      </c>
    </row>
    <row r="615" spans="1:51" x14ac:dyDescent="0.3">
      <c r="A615" t="s">
        <v>27497</v>
      </c>
      <c r="B615" t="s">
        <v>23809</v>
      </c>
      <c r="C615" t="s">
        <v>2672</v>
      </c>
      <c r="D615" t="s">
        <v>2669</v>
      </c>
      <c r="E615" t="s">
        <v>2669</v>
      </c>
      <c r="F615" t="s">
        <v>2670</v>
      </c>
      <c r="G615" t="s">
        <v>23846</v>
      </c>
      <c r="I615" t="s">
        <v>23813</v>
      </c>
      <c r="J615" t="s">
        <v>24256</v>
      </c>
      <c r="K615" t="s">
        <v>23943</v>
      </c>
      <c r="L615" t="s">
        <v>3632</v>
      </c>
      <c r="M615" t="s">
        <v>23835</v>
      </c>
      <c r="N615" t="s">
        <v>27498</v>
      </c>
      <c r="O615" t="s">
        <v>27499</v>
      </c>
      <c r="P615" t="s">
        <v>27500</v>
      </c>
      <c r="Q615" t="s">
        <v>27501</v>
      </c>
      <c r="R615" t="s">
        <v>27502</v>
      </c>
      <c r="S615" t="s">
        <v>27499</v>
      </c>
      <c r="T615" t="s">
        <v>27503</v>
      </c>
      <c r="U615" t="s">
        <v>23823</v>
      </c>
      <c r="V615">
        <v>50</v>
      </c>
      <c r="W615">
        <v>-7848036</v>
      </c>
      <c r="X615">
        <v>-45710491</v>
      </c>
      <c r="Y615">
        <v>466</v>
      </c>
      <c r="Z615" t="s">
        <v>24096</v>
      </c>
      <c r="AA615" t="s">
        <v>213</v>
      </c>
      <c r="AB615" t="s">
        <v>23825</v>
      </c>
      <c r="AD615" t="s">
        <v>23823</v>
      </c>
      <c r="AE615" t="s">
        <v>23823</v>
      </c>
      <c r="AF615" t="s">
        <v>27504</v>
      </c>
      <c r="AG615" t="s">
        <v>2669</v>
      </c>
      <c r="AH615" t="s">
        <v>27505</v>
      </c>
      <c r="AI615" t="s">
        <v>23922</v>
      </c>
      <c r="AJ615" t="s">
        <v>27506</v>
      </c>
      <c r="AL615">
        <f>VALUE(TRIM(FO_Candidato[[#This Row],[1.21 Latitude]]))</f>
        <v>-7848036</v>
      </c>
      <c r="AM615">
        <f>FO_Candidato[[#This Row],[LATITUDE_P1]]/1000000</f>
        <v>-7.8480359999999996</v>
      </c>
      <c r="AN615">
        <f>INT(ABS(FO_Candidato[[#This Row],[LATITUDE_P2]]))</f>
        <v>7</v>
      </c>
      <c r="AO615">
        <f>INT((ABS(FO_Candidato[[#This Row],[LATITUDE_P2]])-INT(ABS(FO_Candidato[[#This Row],[LATITUDE_P2]])))*60)</f>
        <v>50</v>
      </c>
      <c r="AP615" s="73">
        <f t="shared" si="18"/>
        <v>52.93</v>
      </c>
      <c r="AQ615" t="str">
        <f>SUBSTITUTE(TEXT(FO_Candidato[[#This Row],[LATITUDE_P5]],"0,00"),",",".")</f>
        <v>52.93</v>
      </c>
      <c r="AR615" t="str">
        <f>FO_Candidato[[#This Row],[LATITUDE_P3]]&amp;"°"&amp;FO_Candidato[[#This Row],[LATITUDE_P4]]&amp;"'"&amp;FO_Candidato[[#This Row],[LATITUDE - P6]]&amp;"""S"</f>
        <v>7°50'52.93"S</v>
      </c>
      <c r="AS615">
        <f>VALUE(TRIM(FO_Candidato[[#This Row],[longitude]]))</f>
        <v>-45710491</v>
      </c>
      <c r="AT615">
        <f>FO_Candidato[[#This Row],[LONGITUDE_P1]]/1000000</f>
        <v>-45.710490999999998</v>
      </c>
      <c r="AU615">
        <f>INT(ABS(FO_Candidato[[#This Row],[LONGITUDE_P2]]))</f>
        <v>45</v>
      </c>
      <c r="AV615">
        <f>INT((ABS(FO_Candidato[[#This Row],[LONGITUDE_P2]])-INT(ABS(FO_Candidato[[#This Row],[LONGITUDE_P2]])))*60)</f>
        <v>42</v>
      </c>
      <c r="AW615" s="73">
        <f t="shared" si="19"/>
        <v>37.770000000000003</v>
      </c>
      <c r="AX615" t="str">
        <f>SUBSTITUTE(TEXT(FO_Candidato[[#This Row],[LONGITUDE_P5]],"0,00"),",",".")</f>
        <v>37.77</v>
      </c>
      <c r="AY615" t="str">
        <f>FO_Candidato[[#This Row],[LONGITUDE_P3]]&amp;"°"&amp;FO_Candidato[[#This Row],[LONGITUDE_P4]]&amp;"'"&amp;FO_Candidato[[#This Row],[LONGITUDE - P6]]&amp;"""S"</f>
        <v>45°42'37.77"S</v>
      </c>
    </row>
    <row r="616" spans="1:51" x14ac:dyDescent="0.3">
      <c r="A616" t="s">
        <v>27507</v>
      </c>
      <c r="B616" t="s">
        <v>23809</v>
      </c>
      <c r="C616" t="s">
        <v>308</v>
      </c>
      <c r="D616" t="s">
        <v>27508</v>
      </c>
      <c r="E616" t="s">
        <v>27508</v>
      </c>
      <c r="F616" t="s">
        <v>27509</v>
      </c>
      <c r="G616" t="s">
        <v>23889</v>
      </c>
      <c r="I616" t="s">
        <v>23832</v>
      </c>
      <c r="K616" t="s">
        <v>24020</v>
      </c>
      <c r="M616" t="s">
        <v>23835</v>
      </c>
      <c r="N616" t="s">
        <v>26254</v>
      </c>
      <c r="U616" t="s">
        <v>23823</v>
      </c>
      <c r="V616">
        <v>60</v>
      </c>
      <c r="W616">
        <v>-15346279</v>
      </c>
      <c r="X616">
        <v>-48232423</v>
      </c>
      <c r="Y616">
        <v>753</v>
      </c>
      <c r="Z616" t="s">
        <v>27510</v>
      </c>
      <c r="AB616" t="s">
        <v>23825</v>
      </c>
      <c r="AD616" t="s">
        <v>1491</v>
      </c>
      <c r="AH616" t="s">
        <v>27511</v>
      </c>
      <c r="AI616" t="s">
        <v>24041</v>
      </c>
      <c r="AJ616" t="s">
        <v>2034</v>
      </c>
      <c r="AL616">
        <f>VALUE(TRIM(FO_Candidato[[#This Row],[1.21 Latitude]]))</f>
        <v>-15346279</v>
      </c>
      <c r="AM616">
        <f>FO_Candidato[[#This Row],[LATITUDE_P1]]/1000000</f>
        <v>-15.346278999999999</v>
      </c>
      <c r="AN616">
        <f>INT(ABS(FO_Candidato[[#This Row],[LATITUDE_P2]]))</f>
        <v>15</v>
      </c>
      <c r="AO616">
        <f>INT((ABS(FO_Candidato[[#This Row],[LATITUDE_P2]])-INT(ABS(FO_Candidato[[#This Row],[LATITUDE_P2]])))*60)</f>
        <v>20</v>
      </c>
      <c r="AP616" s="73">
        <f t="shared" si="18"/>
        <v>46.6</v>
      </c>
      <c r="AQ616" t="str">
        <f>SUBSTITUTE(TEXT(FO_Candidato[[#This Row],[LATITUDE_P5]],"0,00"),",",".")</f>
        <v>46.60</v>
      </c>
      <c r="AR616" t="str">
        <f>FO_Candidato[[#This Row],[LATITUDE_P3]]&amp;"°"&amp;FO_Candidato[[#This Row],[LATITUDE_P4]]&amp;"'"&amp;FO_Candidato[[#This Row],[LATITUDE - P6]]&amp;"""S"</f>
        <v>15°20'46.60"S</v>
      </c>
      <c r="AS616">
        <f>VALUE(TRIM(FO_Candidato[[#This Row],[longitude]]))</f>
        <v>-48232423</v>
      </c>
      <c r="AT616">
        <f>FO_Candidato[[#This Row],[LONGITUDE_P1]]/1000000</f>
        <v>-48.232422999999997</v>
      </c>
      <c r="AU616">
        <f>INT(ABS(FO_Candidato[[#This Row],[LONGITUDE_P2]]))</f>
        <v>48</v>
      </c>
      <c r="AV616">
        <f>INT((ABS(FO_Candidato[[#This Row],[LONGITUDE_P2]])-INT(ABS(FO_Candidato[[#This Row],[LONGITUDE_P2]])))*60)</f>
        <v>13</v>
      </c>
      <c r="AW616" s="73">
        <f t="shared" si="19"/>
        <v>56.72</v>
      </c>
      <c r="AX616" t="str">
        <f>SUBSTITUTE(TEXT(FO_Candidato[[#This Row],[LONGITUDE_P5]],"0,00"),",",".")</f>
        <v>56.72</v>
      </c>
      <c r="AY616" t="str">
        <f>FO_Candidato[[#This Row],[LONGITUDE_P3]]&amp;"°"&amp;FO_Candidato[[#This Row],[LONGITUDE_P4]]&amp;"'"&amp;FO_Candidato[[#This Row],[LONGITUDE - P6]]&amp;"""S"</f>
        <v>48°13'56.72"S</v>
      </c>
    </row>
    <row r="617" spans="1:51" x14ac:dyDescent="0.3">
      <c r="A617" t="s">
        <v>27512</v>
      </c>
      <c r="B617" t="s">
        <v>23809</v>
      </c>
      <c r="C617" t="s">
        <v>308</v>
      </c>
      <c r="D617" t="s">
        <v>27513</v>
      </c>
      <c r="E617" t="s">
        <v>27513</v>
      </c>
      <c r="F617" t="s">
        <v>27514</v>
      </c>
      <c r="G617" t="s">
        <v>23880</v>
      </c>
      <c r="I617" t="s">
        <v>23813</v>
      </c>
      <c r="J617" t="s">
        <v>23833</v>
      </c>
      <c r="K617" t="s">
        <v>27515</v>
      </c>
      <c r="L617" t="s">
        <v>27516</v>
      </c>
      <c r="M617" t="s">
        <v>23835</v>
      </c>
      <c r="N617" t="s">
        <v>27516</v>
      </c>
      <c r="O617" t="s">
        <v>27517</v>
      </c>
      <c r="P617" t="s">
        <v>27518</v>
      </c>
      <c r="R617" t="s">
        <v>27519</v>
      </c>
      <c r="T617" t="s">
        <v>27520</v>
      </c>
      <c r="U617" t="s">
        <v>23823</v>
      </c>
      <c r="V617">
        <v>30</v>
      </c>
      <c r="W617">
        <v>-23924656</v>
      </c>
      <c r="X617">
        <v>-46353586</v>
      </c>
      <c r="Y617">
        <v>6</v>
      </c>
      <c r="AA617" t="s">
        <v>107</v>
      </c>
      <c r="AB617" t="s">
        <v>23825</v>
      </c>
      <c r="AC617">
        <v>0</v>
      </c>
      <c r="AD617" t="s">
        <v>23823</v>
      </c>
      <c r="AE617" t="s">
        <v>1532</v>
      </c>
      <c r="AF617" t="s">
        <v>27513</v>
      </c>
      <c r="AG617" t="s">
        <v>27514</v>
      </c>
      <c r="AH617" t="s">
        <v>27517</v>
      </c>
      <c r="AI617" t="s">
        <v>23852</v>
      </c>
      <c r="AJ617" t="s">
        <v>3528</v>
      </c>
      <c r="AL617">
        <f>VALUE(TRIM(FO_Candidato[[#This Row],[1.21 Latitude]]))</f>
        <v>-23924656</v>
      </c>
      <c r="AM617">
        <f>FO_Candidato[[#This Row],[LATITUDE_P1]]/1000000</f>
        <v>-23.924655999999999</v>
      </c>
      <c r="AN617">
        <f>INT(ABS(FO_Candidato[[#This Row],[LATITUDE_P2]]))</f>
        <v>23</v>
      </c>
      <c r="AO617">
        <f>INT((ABS(FO_Candidato[[#This Row],[LATITUDE_P2]])-INT(ABS(FO_Candidato[[#This Row],[LATITUDE_P2]])))*60)</f>
        <v>55</v>
      </c>
      <c r="AP617" s="73">
        <f t="shared" si="18"/>
        <v>28.76</v>
      </c>
      <c r="AQ617" t="str">
        <f>SUBSTITUTE(TEXT(FO_Candidato[[#This Row],[LATITUDE_P5]],"0,00"),",",".")</f>
        <v>28.76</v>
      </c>
      <c r="AR617" t="str">
        <f>FO_Candidato[[#This Row],[LATITUDE_P3]]&amp;"°"&amp;FO_Candidato[[#This Row],[LATITUDE_P4]]&amp;"'"&amp;FO_Candidato[[#This Row],[LATITUDE - P6]]&amp;"""S"</f>
        <v>23°55'28.76"S</v>
      </c>
      <c r="AS617">
        <f>VALUE(TRIM(FO_Candidato[[#This Row],[longitude]]))</f>
        <v>-46353586</v>
      </c>
      <c r="AT617">
        <f>FO_Candidato[[#This Row],[LONGITUDE_P1]]/1000000</f>
        <v>-46.353586</v>
      </c>
      <c r="AU617">
        <f>INT(ABS(FO_Candidato[[#This Row],[LONGITUDE_P2]]))</f>
        <v>46</v>
      </c>
      <c r="AV617">
        <f>INT((ABS(FO_Candidato[[#This Row],[LONGITUDE_P2]])-INT(ABS(FO_Candidato[[#This Row],[LONGITUDE_P2]])))*60)</f>
        <v>21</v>
      </c>
      <c r="AW617" s="73">
        <f t="shared" si="19"/>
        <v>12.91</v>
      </c>
      <c r="AX617" t="str">
        <f>SUBSTITUTE(TEXT(FO_Candidato[[#This Row],[LONGITUDE_P5]],"0,00"),",",".")</f>
        <v>12.91</v>
      </c>
      <c r="AY617" t="str">
        <f>FO_Candidato[[#This Row],[LONGITUDE_P3]]&amp;"°"&amp;FO_Candidato[[#This Row],[LONGITUDE_P4]]&amp;"'"&amp;FO_Candidato[[#This Row],[LONGITUDE - P6]]&amp;"""S"</f>
        <v>46°21'12.91"S</v>
      </c>
    </row>
    <row r="618" spans="1:51" x14ac:dyDescent="0.3">
      <c r="A618" t="s">
        <v>27521</v>
      </c>
      <c r="B618" t="s">
        <v>23809</v>
      </c>
      <c r="C618" t="s">
        <v>308</v>
      </c>
      <c r="D618" t="s">
        <v>27522</v>
      </c>
      <c r="E618" t="s">
        <v>27522</v>
      </c>
      <c r="F618" t="s">
        <v>27523</v>
      </c>
      <c r="G618" t="s">
        <v>23889</v>
      </c>
      <c r="I618" t="s">
        <v>23832</v>
      </c>
      <c r="K618" t="s">
        <v>24117</v>
      </c>
      <c r="M618" t="s">
        <v>23835</v>
      </c>
      <c r="N618" t="s">
        <v>26254</v>
      </c>
      <c r="U618" t="s">
        <v>23823</v>
      </c>
      <c r="V618">
        <v>60</v>
      </c>
      <c r="W618">
        <v>-15588256</v>
      </c>
      <c r="X618">
        <v>-48193078</v>
      </c>
      <c r="Y618">
        <v>1024</v>
      </c>
      <c r="Z618" t="s">
        <v>27524</v>
      </c>
      <c r="AB618" t="s">
        <v>23825</v>
      </c>
      <c r="AD618" t="s">
        <v>1491</v>
      </c>
      <c r="AH618" t="s">
        <v>27525</v>
      </c>
      <c r="AI618" t="s">
        <v>25065</v>
      </c>
      <c r="AJ618" t="s">
        <v>2316</v>
      </c>
      <c r="AK618">
        <v>70075900</v>
      </c>
      <c r="AL618">
        <f>VALUE(TRIM(FO_Candidato[[#This Row],[1.21 Latitude]]))</f>
        <v>-15588256</v>
      </c>
      <c r="AM618">
        <f>FO_Candidato[[#This Row],[LATITUDE_P1]]/1000000</f>
        <v>-15.588255999999999</v>
      </c>
      <c r="AN618">
        <f>INT(ABS(FO_Candidato[[#This Row],[LATITUDE_P2]]))</f>
        <v>15</v>
      </c>
      <c r="AO618">
        <f>INT((ABS(FO_Candidato[[#This Row],[LATITUDE_P2]])-INT(ABS(FO_Candidato[[#This Row],[LATITUDE_P2]])))*60)</f>
        <v>35</v>
      </c>
      <c r="AP618" s="73">
        <f t="shared" si="18"/>
        <v>17.72</v>
      </c>
      <c r="AQ618" t="str">
        <f>SUBSTITUTE(TEXT(FO_Candidato[[#This Row],[LATITUDE_P5]],"0,00"),",",".")</f>
        <v>17.72</v>
      </c>
      <c r="AR618" t="str">
        <f>FO_Candidato[[#This Row],[LATITUDE_P3]]&amp;"°"&amp;FO_Candidato[[#This Row],[LATITUDE_P4]]&amp;"'"&amp;FO_Candidato[[#This Row],[LATITUDE - P6]]&amp;"""S"</f>
        <v>15°35'17.72"S</v>
      </c>
      <c r="AS618">
        <f>VALUE(TRIM(FO_Candidato[[#This Row],[longitude]]))</f>
        <v>-48193078</v>
      </c>
      <c r="AT618">
        <f>FO_Candidato[[#This Row],[LONGITUDE_P1]]/1000000</f>
        <v>-48.193078</v>
      </c>
      <c r="AU618">
        <f>INT(ABS(FO_Candidato[[#This Row],[LONGITUDE_P2]]))</f>
        <v>48</v>
      </c>
      <c r="AV618">
        <f>INT((ABS(FO_Candidato[[#This Row],[LONGITUDE_P2]])-INT(ABS(FO_Candidato[[#This Row],[LONGITUDE_P2]])))*60)</f>
        <v>11</v>
      </c>
      <c r="AW618" s="73">
        <f t="shared" si="19"/>
        <v>35.08</v>
      </c>
      <c r="AX618" t="str">
        <f>SUBSTITUTE(TEXT(FO_Candidato[[#This Row],[LONGITUDE_P5]],"0,00"),",",".")</f>
        <v>35.08</v>
      </c>
      <c r="AY618" t="str">
        <f>FO_Candidato[[#This Row],[LONGITUDE_P3]]&amp;"°"&amp;FO_Candidato[[#This Row],[LONGITUDE_P4]]&amp;"'"&amp;FO_Candidato[[#This Row],[LONGITUDE - P6]]&amp;"""S"</f>
        <v>48°11'35.08"S</v>
      </c>
    </row>
    <row r="619" spans="1:51" x14ac:dyDescent="0.3">
      <c r="A619" t="s">
        <v>27526</v>
      </c>
      <c r="B619" t="s">
        <v>23809</v>
      </c>
      <c r="C619" t="s">
        <v>371</v>
      </c>
      <c r="D619" t="s">
        <v>27527</v>
      </c>
      <c r="E619" t="s">
        <v>27527</v>
      </c>
      <c r="F619" t="s">
        <v>27528</v>
      </c>
      <c r="G619" t="s">
        <v>23889</v>
      </c>
      <c r="I619" t="s">
        <v>23813</v>
      </c>
      <c r="K619" t="s">
        <v>24117</v>
      </c>
      <c r="M619" t="s">
        <v>23835</v>
      </c>
      <c r="N619" t="s">
        <v>27529</v>
      </c>
      <c r="U619" t="s">
        <v>23823</v>
      </c>
      <c r="V619">
        <v>60</v>
      </c>
      <c r="W619">
        <v>-19553081</v>
      </c>
      <c r="X619">
        <v>-46879347</v>
      </c>
      <c r="Y619">
        <v>1006</v>
      </c>
      <c r="Z619" t="s">
        <v>27530</v>
      </c>
      <c r="AB619" t="s">
        <v>23825</v>
      </c>
      <c r="AD619" t="s">
        <v>1491</v>
      </c>
      <c r="AH619" t="s">
        <v>27531</v>
      </c>
      <c r="AI619" t="s">
        <v>24061</v>
      </c>
      <c r="AJ619" t="s">
        <v>27532</v>
      </c>
      <c r="AK619">
        <v>38180802</v>
      </c>
      <c r="AL619">
        <f>VALUE(TRIM(FO_Candidato[[#This Row],[1.21 Latitude]]))</f>
        <v>-19553081</v>
      </c>
      <c r="AM619">
        <f>FO_Candidato[[#This Row],[LATITUDE_P1]]/1000000</f>
        <v>-19.553080999999999</v>
      </c>
      <c r="AN619">
        <f>INT(ABS(FO_Candidato[[#This Row],[LATITUDE_P2]]))</f>
        <v>19</v>
      </c>
      <c r="AO619">
        <f>INT((ABS(FO_Candidato[[#This Row],[LATITUDE_P2]])-INT(ABS(FO_Candidato[[#This Row],[LATITUDE_P2]])))*60)</f>
        <v>33</v>
      </c>
      <c r="AP619" s="73">
        <f t="shared" si="18"/>
        <v>11.09</v>
      </c>
      <c r="AQ619" t="str">
        <f>SUBSTITUTE(TEXT(FO_Candidato[[#This Row],[LATITUDE_P5]],"0,00"),",",".")</f>
        <v>11.09</v>
      </c>
      <c r="AR619" t="str">
        <f>FO_Candidato[[#This Row],[LATITUDE_P3]]&amp;"°"&amp;FO_Candidato[[#This Row],[LATITUDE_P4]]&amp;"'"&amp;FO_Candidato[[#This Row],[LATITUDE - P6]]&amp;"""S"</f>
        <v>19°33'11.09"S</v>
      </c>
      <c r="AS619">
        <f>VALUE(TRIM(FO_Candidato[[#This Row],[longitude]]))</f>
        <v>-46879347</v>
      </c>
      <c r="AT619">
        <f>FO_Candidato[[#This Row],[LONGITUDE_P1]]/1000000</f>
        <v>-46.879347000000003</v>
      </c>
      <c r="AU619">
        <f>INT(ABS(FO_Candidato[[#This Row],[LONGITUDE_P2]]))</f>
        <v>46</v>
      </c>
      <c r="AV619">
        <f>INT((ABS(FO_Candidato[[#This Row],[LONGITUDE_P2]])-INT(ABS(FO_Candidato[[#This Row],[LONGITUDE_P2]])))*60)</f>
        <v>52</v>
      </c>
      <c r="AW619" s="73">
        <f t="shared" si="19"/>
        <v>45.65</v>
      </c>
      <c r="AX619" t="str">
        <f>SUBSTITUTE(TEXT(FO_Candidato[[#This Row],[LONGITUDE_P5]],"0,00"),",",".")</f>
        <v>45.65</v>
      </c>
      <c r="AY619" t="str">
        <f>FO_Candidato[[#This Row],[LONGITUDE_P3]]&amp;"°"&amp;FO_Candidato[[#This Row],[LONGITUDE_P4]]&amp;"'"&amp;FO_Candidato[[#This Row],[LONGITUDE - P6]]&amp;"""S"</f>
        <v>46°52'45.65"S</v>
      </c>
    </row>
    <row r="620" spans="1:51" x14ac:dyDescent="0.3">
      <c r="A620" t="s">
        <v>27533</v>
      </c>
      <c r="B620" t="s">
        <v>23809</v>
      </c>
      <c r="C620" t="s">
        <v>308</v>
      </c>
      <c r="D620" t="s">
        <v>27534</v>
      </c>
      <c r="E620" t="s">
        <v>27534</v>
      </c>
      <c r="F620" t="s">
        <v>27535</v>
      </c>
      <c r="G620" t="s">
        <v>23889</v>
      </c>
      <c r="I620" t="s">
        <v>23832</v>
      </c>
      <c r="K620" t="s">
        <v>24020</v>
      </c>
      <c r="M620" t="s">
        <v>23835</v>
      </c>
      <c r="N620" t="s">
        <v>27536</v>
      </c>
      <c r="U620" t="s">
        <v>23823</v>
      </c>
      <c r="V620">
        <v>40</v>
      </c>
      <c r="W620">
        <v>-16212293</v>
      </c>
      <c r="X620">
        <v>-47632284</v>
      </c>
      <c r="Y620">
        <v>1001</v>
      </c>
      <c r="Z620" t="s">
        <v>27537</v>
      </c>
      <c r="AB620" t="s">
        <v>23825</v>
      </c>
      <c r="AD620" t="s">
        <v>1491</v>
      </c>
      <c r="AH620" t="s">
        <v>27538</v>
      </c>
      <c r="AI620" t="s">
        <v>24041</v>
      </c>
      <c r="AJ620" t="s">
        <v>24730</v>
      </c>
      <c r="AL620">
        <f>VALUE(TRIM(FO_Candidato[[#This Row],[1.21 Latitude]]))</f>
        <v>-16212293</v>
      </c>
      <c r="AM620">
        <f>FO_Candidato[[#This Row],[LATITUDE_P1]]/1000000</f>
        <v>-16.212292999999999</v>
      </c>
      <c r="AN620">
        <f>INT(ABS(FO_Candidato[[#This Row],[LATITUDE_P2]]))</f>
        <v>16</v>
      </c>
      <c r="AO620">
        <f>INT((ABS(FO_Candidato[[#This Row],[LATITUDE_P2]])-INT(ABS(FO_Candidato[[#This Row],[LATITUDE_P2]])))*60)</f>
        <v>12</v>
      </c>
      <c r="AP620" s="73">
        <f t="shared" si="18"/>
        <v>44.25</v>
      </c>
      <c r="AQ620" t="str">
        <f>SUBSTITUTE(TEXT(FO_Candidato[[#This Row],[LATITUDE_P5]],"0,00"),",",".")</f>
        <v>44.25</v>
      </c>
      <c r="AR620" t="str">
        <f>FO_Candidato[[#This Row],[LATITUDE_P3]]&amp;"°"&amp;FO_Candidato[[#This Row],[LATITUDE_P4]]&amp;"'"&amp;FO_Candidato[[#This Row],[LATITUDE - P6]]&amp;"""S"</f>
        <v>16°12'44.25"S</v>
      </c>
      <c r="AS620">
        <f>VALUE(TRIM(FO_Candidato[[#This Row],[longitude]]))</f>
        <v>-47632284</v>
      </c>
      <c r="AT620">
        <f>FO_Candidato[[#This Row],[LONGITUDE_P1]]/1000000</f>
        <v>-47.632283999999999</v>
      </c>
      <c r="AU620">
        <f>INT(ABS(FO_Candidato[[#This Row],[LONGITUDE_P2]]))</f>
        <v>47</v>
      </c>
      <c r="AV620">
        <f>INT((ABS(FO_Candidato[[#This Row],[LONGITUDE_P2]])-INT(ABS(FO_Candidato[[#This Row],[LONGITUDE_P2]])))*60)</f>
        <v>37</v>
      </c>
      <c r="AW620" s="73">
        <f t="shared" si="19"/>
        <v>56.22</v>
      </c>
      <c r="AX620" t="str">
        <f>SUBSTITUTE(TEXT(FO_Candidato[[#This Row],[LONGITUDE_P5]],"0,00"),",",".")</f>
        <v>56.22</v>
      </c>
      <c r="AY620" t="str">
        <f>FO_Candidato[[#This Row],[LONGITUDE_P3]]&amp;"°"&amp;FO_Candidato[[#This Row],[LONGITUDE_P4]]&amp;"'"&amp;FO_Candidato[[#This Row],[LONGITUDE - P6]]&amp;"""S"</f>
        <v>47°37'56.22"S</v>
      </c>
    </row>
    <row r="621" spans="1:51" x14ac:dyDescent="0.3">
      <c r="A621" t="s">
        <v>27539</v>
      </c>
      <c r="B621" t="s">
        <v>23809</v>
      </c>
      <c r="C621" t="s">
        <v>308</v>
      </c>
      <c r="D621" t="s">
        <v>27540</v>
      </c>
      <c r="E621" t="s">
        <v>27540</v>
      </c>
      <c r="F621" t="s">
        <v>27541</v>
      </c>
      <c r="G621" t="s">
        <v>23889</v>
      </c>
      <c r="I621" t="s">
        <v>23832</v>
      </c>
      <c r="K621" t="s">
        <v>24020</v>
      </c>
      <c r="M621" t="s">
        <v>23835</v>
      </c>
      <c r="N621" t="s">
        <v>27542</v>
      </c>
      <c r="U621" t="s">
        <v>23823</v>
      </c>
      <c r="V621">
        <v>60</v>
      </c>
      <c r="W621">
        <v>-14608711</v>
      </c>
      <c r="X621">
        <v>-49167265</v>
      </c>
      <c r="Y621">
        <v>540</v>
      </c>
      <c r="Z621" t="s">
        <v>27543</v>
      </c>
      <c r="AB621" t="s">
        <v>23825</v>
      </c>
      <c r="AD621" t="s">
        <v>1491</v>
      </c>
      <c r="AH621" t="s">
        <v>27544</v>
      </c>
      <c r="AI621" t="s">
        <v>24041</v>
      </c>
      <c r="AJ621" t="s">
        <v>27545</v>
      </c>
      <c r="AL621">
        <f>VALUE(TRIM(FO_Candidato[[#This Row],[1.21 Latitude]]))</f>
        <v>-14608711</v>
      </c>
      <c r="AM621">
        <f>FO_Candidato[[#This Row],[LATITUDE_P1]]/1000000</f>
        <v>-14.608711</v>
      </c>
      <c r="AN621">
        <f>INT(ABS(FO_Candidato[[#This Row],[LATITUDE_P2]]))</f>
        <v>14</v>
      </c>
      <c r="AO621">
        <f>INT((ABS(FO_Candidato[[#This Row],[LATITUDE_P2]])-INT(ABS(FO_Candidato[[#This Row],[LATITUDE_P2]])))*60)</f>
        <v>36</v>
      </c>
      <c r="AP621" s="73">
        <f t="shared" si="18"/>
        <v>31.36</v>
      </c>
      <c r="AQ621" t="str">
        <f>SUBSTITUTE(TEXT(FO_Candidato[[#This Row],[LATITUDE_P5]],"0,00"),",",".")</f>
        <v>31.36</v>
      </c>
      <c r="AR621" t="str">
        <f>FO_Candidato[[#This Row],[LATITUDE_P3]]&amp;"°"&amp;FO_Candidato[[#This Row],[LATITUDE_P4]]&amp;"'"&amp;FO_Candidato[[#This Row],[LATITUDE - P6]]&amp;"""S"</f>
        <v>14°36'31.36"S</v>
      </c>
      <c r="AS621">
        <f>VALUE(TRIM(FO_Candidato[[#This Row],[longitude]]))</f>
        <v>-49167265</v>
      </c>
      <c r="AT621">
        <f>FO_Candidato[[#This Row],[LONGITUDE_P1]]/1000000</f>
        <v>-49.167265</v>
      </c>
      <c r="AU621">
        <f>INT(ABS(FO_Candidato[[#This Row],[LONGITUDE_P2]]))</f>
        <v>49</v>
      </c>
      <c r="AV621">
        <f>INT((ABS(FO_Candidato[[#This Row],[LONGITUDE_P2]])-INT(ABS(FO_Candidato[[#This Row],[LONGITUDE_P2]])))*60)</f>
        <v>10</v>
      </c>
      <c r="AW621" s="73">
        <f t="shared" si="19"/>
        <v>2.15</v>
      </c>
      <c r="AX621" t="str">
        <f>SUBSTITUTE(TEXT(FO_Candidato[[#This Row],[LONGITUDE_P5]],"0,00"),",",".")</f>
        <v>2.15</v>
      </c>
      <c r="AY621" t="str">
        <f>FO_Candidato[[#This Row],[LONGITUDE_P3]]&amp;"°"&amp;FO_Candidato[[#This Row],[LONGITUDE_P4]]&amp;"'"&amp;FO_Candidato[[#This Row],[LONGITUDE - P6]]&amp;"""S"</f>
        <v>49°10'2.15"S</v>
      </c>
    </row>
    <row r="622" spans="1:51" x14ac:dyDescent="0.3">
      <c r="A622" t="s">
        <v>27546</v>
      </c>
      <c r="B622" t="s">
        <v>23809</v>
      </c>
      <c r="C622" t="s">
        <v>308</v>
      </c>
      <c r="D622" t="s">
        <v>27547</v>
      </c>
      <c r="E622" t="s">
        <v>27547</v>
      </c>
      <c r="F622" t="s">
        <v>27548</v>
      </c>
      <c r="G622" t="s">
        <v>23889</v>
      </c>
      <c r="I622" t="s">
        <v>23832</v>
      </c>
      <c r="K622" t="s">
        <v>24020</v>
      </c>
      <c r="M622" t="s">
        <v>23835</v>
      </c>
      <c r="N622" t="s">
        <v>26254</v>
      </c>
      <c r="U622" t="s">
        <v>23823</v>
      </c>
      <c r="V622">
        <v>60</v>
      </c>
      <c r="W622">
        <v>-152137</v>
      </c>
      <c r="X622">
        <v>-48578995</v>
      </c>
      <c r="Y622">
        <v>598</v>
      </c>
      <c r="Z622" t="s">
        <v>27549</v>
      </c>
      <c r="AB622" t="s">
        <v>23825</v>
      </c>
      <c r="AD622" t="s">
        <v>1491</v>
      </c>
      <c r="AH622" t="s">
        <v>27550</v>
      </c>
      <c r="AI622" t="s">
        <v>24041</v>
      </c>
      <c r="AJ622" t="s">
        <v>2034</v>
      </c>
      <c r="AL622">
        <f>VALUE(TRIM(FO_Candidato[[#This Row],[1.21 Latitude]]))</f>
        <v>-152137</v>
      </c>
      <c r="AM622">
        <f>FO_Candidato[[#This Row],[LATITUDE_P1]]/1000000</f>
        <v>-0.15213699999999999</v>
      </c>
      <c r="AN622">
        <f>INT(ABS(FO_Candidato[[#This Row],[LATITUDE_P2]]))</f>
        <v>0</v>
      </c>
      <c r="AO622">
        <f>INT((ABS(FO_Candidato[[#This Row],[LATITUDE_P2]])-INT(ABS(FO_Candidato[[#This Row],[LATITUDE_P2]])))*60)</f>
        <v>9</v>
      </c>
      <c r="AP622" s="73">
        <f t="shared" si="18"/>
        <v>7.69</v>
      </c>
      <c r="AQ622" t="str">
        <f>SUBSTITUTE(TEXT(FO_Candidato[[#This Row],[LATITUDE_P5]],"0,00"),",",".")</f>
        <v>7.69</v>
      </c>
      <c r="AR622" t="str">
        <f>FO_Candidato[[#This Row],[LATITUDE_P3]]&amp;"°"&amp;FO_Candidato[[#This Row],[LATITUDE_P4]]&amp;"'"&amp;FO_Candidato[[#This Row],[LATITUDE - P6]]&amp;"""S"</f>
        <v>0°9'7.69"S</v>
      </c>
      <c r="AS622">
        <f>VALUE(TRIM(FO_Candidato[[#This Row],[longitude]]))</f>
        <v>-48578995</v>
      </c>
      <c r="AT622">
        <f>FO_Candidato[[#This Row],[LONGITUDE_P1]]/1000000</f>
        <v>-48.578994999999999</v>
      </c>
      <c r="AU622">
        <f>INT(ABS(FO_Candidato[[#This Row],[LONGITUDE_P2]]))</f>
        <v>48</v>
      </c>
      <c r="AV622">
        <f>INT((ABS(FO_Candidato[[#This Row],[LONGITUDE_P2]])-INT(ABS(FO_Candidato[[#This Row],[LONGITUDE_P2]])))*60)</f>
        <v>34</v>
      </c>
      <c r="AW622" s="73">
        <f t="shared" si="19"/>
        <v>44.38</v>
      </c>
      <c r="AX622" t="str">
        <f>SUBSTITUTE(TEXT(FO_Candidato[[#This Row],[LONGITUDE_P5]],"0,00"),",",".")</f>
        <v>44.38</v>
      </c>
      <c r="AY622" t="str">
        <f>FO_Candidato[[#This Row],[LONGITUDE_P3]]&amp;"°"&amp;FO_Candidato[[#This Row],[LONGITUDE_P4]]&amp;"'"&amp;FO_Candidato[[#This Row],[LONGITUDE - P6]]&amp;"""S"</f>
        <v>48°34'44.38"S</v>
      </c>
    </row>
    <row r="623" spans="1:51" x14ac:dyDescent="0.3">
      <c r="A623" t="s">
        <v>27551</v>
      </c>
      <c r="B623" t="s">
        <v>23809</v>
      </c>
      <c r="C623" t="s">
        <v>4818</v>
      </c>
      <c r="D623" t="s">
        <v>4823</v>
      </c>
      <c r="E623" t="s">
        <v>4823</v>
      </c>
      <c r="F623" t="s">
        <v>19326</v>
      </c>
      <c r="G623" t="s">
        <v>25209</v>
      </c>
      <c r="I623" t="s">
        <v>23813</v>
      </c>
      <c r="J623" t="s">
        <v>24256</v>
      </c>
      <c r="K623" t="s">
        <v>27552</v>
      </c>
      <c r="L623" t="s">
        <v>3632</v>
      </c>
      <c r="M623" t="s">
        <v>23835</v>
      </c>
      <c r="P623" t="s">
        <v>27553</v>
      </c>
      <c r="U623" t="s">
        <v>23823</v>
      </c>
      <c r="V623">
        <v>60</v>
      </c>
      <c r="W623">
        <v>-1292881</v>
      </c>
      <c r="X623">
        <v>-5243282</v>
      </c>
      <c r="Y623">
        <v>359</v>
      </c>
      <c r="Z623" t="s">
        <v>24096</v>
      </c>
      <c r="AA623" t="s">
        <v>213</v>
      </c>
      <c r="AB623" t="s">
        <v>23825</v>
      </c>
      <c r="AD623" t="s">
        <v>23823</v>
      </c>
      <c r="AE623" t="s">
        <v>23823</v>
      </c>
      <c r="AF623" t="s">
        <v>19319</v>
      </c>
      <c r="AG623" t="s">
        <v>4823</v>
      </c>
      <c r="AH623" t="s">
        <v>27554</v>
      </c>
      <c r="AI623" t="s">
        <v>23841</v>
      </c>
      <c r="AJ623" t="s">
        <v>27555</v>
      </c>
      <c r="AL623">
        <f>VALUE(TRIM(FO_Candidato[[#This Row],[1.21 Latitude]]))</f>
        <v>-1292881</v>
      </c>
      <c r="AM623">
        <f>FO_Candidato[[#This Row],[LATITUDE_P1]]/1000000</f>
        <v>-1.2928809999999999</v>
      </c>
      <c r="AN623">
        <f>INT(ABS(FO_Candidato[[#This Row],[LATITUDE_P2]]))</f>
        <v>1</v>
      </c>
      <c r="AO623">
        <f>INT((ABS(FO_Candidato[[#This Row],[LATITUDE_P2]])-INT(ABS(FO_Candidato[[#This Row],[LATITUDE_P2]])))*60)</f>
        <v>17</v>
      </c>
      <c r="AP623" s="73">
        <f t="shared" si="18"/>
        <v>34.369999999999997</v>
      </c>
      <c r="AQ623" t="str">
        <f>SUBSTITUTE(TEXT(FO_Candidato[[#This Row],[LATITUDE_P5]],"0,00"),",",".")</f>
        <v>34.37</v>
      </c>
      <c r="AR623" t="str">
        <f>FO_Candidato[[#This Row],[LATITUDE_P3]]&amp;"°"&amp;FO_Candidato[[#This Row],[LATITUDE_P4]]&amp;"'"&amp;FO_Candidato[[#This Row],[LATITUDE - P6]]&amp;"""S"</f>
        <v>1°17'34.37"S</v>
      </c>
      <c r="AS623">
        <f>VALUE(TRIM(FO_Candidato[[#This Row],[longitude]]))</f>
        <v>-5243282</v>
      </c>
      <c r="AT623">
        <f>FO_Candidato[[#This Row],[LONGITUDE_P1]]/1000000</f>
        <v>-5.2432819999999998</v>
      </c>
      <c r="AU623">
        <f>INT(ABS(FO_Candidato[[#This Row],[LONGITUDE_P2]]))</f>
        <v>5</v>
      </c>
      <c r="AV623">
        <f>INT((ABS(FO_Candidato[[#This Row],[LONGITUDE_P2]])-INT(ABS(FO_Candidato[[#This Row],[LONGITUDE_P2]])))*60)</f>
        <v>14</v>
      </c>
      <c r="AW623" s="73">
        <f t="shared" si="19"/>
        <v>35.82</v>
      </c>
      <c r="AX623" t="str">
        <f>SUBSTITUTE(TEXT(FO_Candidato[[#This Row],[LONGITUDE_P5]],"0,00"),",",".")</f>
        <v>35.82</v>
      </c>
      <c r="AY623" t="str">
        <f>FO_Candidato[[#This Row],[LONGITUDE_P3]]&amp;"°"&amp;FO_Candidato[[#This Row],[LONGITUDE_P4]]&amp;"'"&amp;FO_Candidato[[#This Row],[LONGITUDE - P6]]&amp;"""S"</f>
        <v>5°14'35.82"S</v>
      </c>
    </row>
    <row r="624" spans="1:51" x14ac:dyDescent="0.3">
      <c r="A624" t="s">
        <v>27556</v>
      </c>
      <c r="B624" t="s">
        <v>23809</v>
      </c>
      <c r="C624" t="s">
        <v>308</v>
      </c>
      <c r="D624" t="s">
        <v>27557</v>
      </c>
      <c r="E624" t="s">
        <v>27557</v>
      </c>
      <c r="F624" t="s">
        <v>27558</v>
      </c>
      <c r="G624" t="s">
        <v>23889</v>
      </c>
      <c r="I624" t="s">
        <v>23832</v>
      </c>
      <c r="K624" t="s">
        <v>24020</v>
      </c>
      <c r="M624" t="s">
        <v>23835</v>
      </c>
      <c r="N624" t="s">
        <v>27559</v>
      </c>
      <c r="U624" t="s">
        <v>23823</v>
      </c>
      <c r="V624">
        <v>60</v>
      </c>
      <c r="W624">
        <v>-15732823</v>
      </c>
      <c r="X624">
        <v>-48085245</v>
      </c>
      <c r="Y624">
        <v>1236</v>
      </c>
      <c r="Z624" t="s">
        <v>27560</v>
      </c>
      <c r="AB624" t="s">
        <v>23825</v>
      </c>
      <c r="AD624" t="s">
        <v>1491</v>
      </c>
      <c r="AH624" t="s">
        <v>27561</v>
      </c>
      <c r="AI624" t="s">
        <v>25065</v>
      </c>
      <c r="AJ624" t="s">
        <v>2316</v>
      </c>
      <c r="AL624">
        <f>VALUE(TRIM(FO_Candidato[[#This Row],[1.21 Latitude]]))</f>
        <v>-15732823</v>
      </c>
      <c r="AM624">
        <f>FO_Candidato[[#This Row],[LATITUDE_P1]]/1000000</f>
        <v>-15.732823</v>
      </c>
      <c r="AN624">
        <f>INT(ABS(FO_Candidato[[#This Row],[LATITUDE_P2]]))</f>
        <v>15</v>
      </c>
      <c r="AO624">
        <f>INT((ABS(FO_Candidato[[#This Row],[LATITUDE_P2]])-INT(ABS(FO_Candidato[[#This Row],[LATITUDE_P2]])))*60)</f>
        <v>43</v>
      </c>
      <c r="AP624" s="73">
        <f t="shared" si="18"/>
        <v>58.16</v>
      </c>
      <c r="AQ624" t="str">
        <f>SUBSTITUTE(TEXT(FO_Candidato[[#This Row],[LATITUDE_P5]],"0,00"),",",".")</f>
        <v>58.16</v>
      </c>
      <c r="AR624" t="str">
        <f>FO_Candidato[[#This Row],[LATITUDE_P3]]&amp;"°"&amp;FO_Candidato[[#This Row],[LATITUDE_P4]]&amp;"'"&amp;FO_Candidato[[#This Row],[LATITUDE - P6]]&amp;"""S"</f>
        <v>15°43'58.16"S</v>
      </c>
      <c r="AS624">
        <f>VALUE(TRIM(FO_Candidato[[#This Row],[longitude]]))</f>
        <v>-48085245</v>
      </c>
      <c r="AT624">
        <f>FO_Candidato[[#This Row],[LONGITUDE_P1]]/1000000</f>
        <v>-48.085245</v>
      </c>
      <c r="AU624">
        <f>INT(ABS(FO_Candidato[[#This Row],[LONGITUDE_P2]]))</f>
        <v>48</v>
      </c>
      <c r="AV624">
        <f>INT((ABS(FO_Candidato[[#This Row],[LONGITUDE_P2]])-INT(ABS(FO_Candidato[[#This Row],[LONGITUDE_P2]])))*60)</f>
        <v>5</v>
      </c>
      <c r="AW624" s="73">
        <f t="shared" si="19"/>
        <v>6.88</v>
      </c>
      <c r="AX624" t="str">
        <f>SUBSTITUTE(TEXT(FO_Candidato[[#This Row],[LONGITUDE_P5]],"0,00"),",",".")</f>
        <v>6.88</v>
      </c>
      <c r="AY624" t="str">
        <f>FO_Candidato[[#This Row],[LONGITUDE_P3]]&amp;"°"&amp;FO_Candidato[[#This Row],[LONGITUDE_P4]]&amp;"'"&amp;FO_Candidato[[#This Row],[LONGITUDE - P6]]&amp;"""S"</f>
        <v>48°5'6.88"S</v>
      </c>
    </row>
    <row r="625" spans="1:51" x14ac:dyDescent="0.3">
      <c r="A625" t="s">
        <v>27562</v>
      </c>
      <c r="B625" t="s">
        <v>23809</v>
      </c>
      <c r="C625" t="s">
        <v>371</v>
      </c>
      <c r="D625" t="s">
        <v>27563</v>
      </c>
      <c r="E625" t="s">
        <v>27563</v>
      </c>
      <c r="F625" t="s">
        <v>27564</v>
      </c>
      <c r="G625" t="s">
        <v>23889</v>
      </c>
      <c r="I625" t="s">
        <v>23832</v>
      </c>
      <c r="K625" t="s">
        <v>24020</v>
      </c>
      <c r="M625" t="s">
        <v>23835</v>
      </c>
      <c r="N625" t="s">
        <v>12557</v>
      </c>
      <c r="U625" t="s">
        <v>23823</v>
      </c>
      <c r="V625">
        <v>60</v>
      </c>
      <c r="W625">
        <v>-19240892</v>
      </c>
      <c r="X625">
        <v>-47774796</v>
      </c>
      <c r="Y625">
        <v>934</v>
      </c>
      <c r="Z625" t="s">
        <v>27565</v>
      </c>
      <c r="AB625" t="s">
        <v>23825</v>
      </c>
      <c r="AD625" t="s">
        <v>1491</v>
      </c>
      <c r="AH625" t="s">
        <v>27566</v>
      </c>
      <c r="AI625" t="s">
        <v>24061</v>
      </c>
      <c r="AJ625" t="s">
        <v>27567</v>
      </c>
      <c r="AL625">
        <f>VALUE(TRIM(FO_Candidato[[#This Row],[1.21 Latitude]]))</f>
        <v>-19240892</v>
      </c>
      <c r="AM625">
        <f>FO_Candidato[[#This Row],[LATITUDE_P1]]/1000000</f>
        <v>-19.240891999999999</v>
      </c>
      <c r="AN625">
        <f>INT(ABS(FO_Candidato[[#This Row],[LATITUDE_P2]]))</f>
        <v>19</v>
      </c>
      <c r="AO625">
        <f>INT((ABS(FO_Candidato[[#This Row],[LATITUDE_P2]])-INT(ABS(FO_Candidato[[#This Row],[LATITUDE_P2]])))*60)</f>
        <v>14</v>
      </c>
      <c r="AP625" s="73">
        <f t="shared" si="18"/>
        <v>27.21</v>
      </c>
      <c r="AQ625" t="str">
        <f>SUBSTITUTE(TEXT(FO_Candidato[[#This Row],[LATITUDE_P5]],"0,00"),",",".")</f>
        <v>27.21</v>
      </c>
      <c r="AR625" t="str">
        <f>FO_Candidato[[#This Row],[LATITUDE_P3]]&amp;"°"&amp;FO_Candidato[[#This Row],[LATITUDE_P4]]&amp;"'"&amp;FO_Candidato[[#This Row],[LATITUDE - P6]]&amp;"""S"</f>
        <v>19°14'27.21"S</v>
      </c>
      <c r="AS625">
        <f>VALUE(TRIM(FO_Candidato[[#This Row],[longitude]]))</f>
        <v>-47774796</v>
      </c>
      <c r="AT625">
        <f>FO_Candidato[[#This Row],[LONGITUDE_P1]]/1000000</f>
        <v>-47.774796000000002</v>
      </c>
      <c r="AU625">
        <f>INT(ABS(FO_Candidato[[#This Row],[LONGITUDE_P2]]))</f>
        <v>47</v>
      </c>
      <c r="AV625">
        <f>INT((ABS(FO_Candidato[[#This Row],[LONGITUDE_P2]])-INT(ABS(FO_Candidato[[#This Row],[LONGITUDE_P2]])))*60)</f>
        <v>46</v>
      </c>
      <c r="AW625" s="73">
        <f t="shared" si="19"/>
        <v>29.27</v>
      </c>
      <c r="AX625" t="str">
        <f>SUBSTITUTE(TEXT(FO_Candidato[[#This Row],[LONGITUDE_P5]],"0,00"),",",".")</f>
        <v>29.27</v>
      </c>
      <c r="AY625" t="str">
        <f>FO_Candidato[[#This Row],[LONGITUDE_P3]]&amp;"°"&amp;FO_Candidato[[#This Row],[LONGITUDE_P4]]&amp;"'"&amp;FO_Candidato[[#This Row],[LONGITUDE - P6]]&amp;"""S"</f>
        <v>47°46'29.27"S</v>
      </c>
    </row>
    <row r="626" spans="1:51" x14ac:dyDescent="0.3">
      <c r="A626" t="s">
        <v>27568</v>
      </c>
      <c r="B626" t="s">
        <v>23809</v>
      </c>
      <c r="C626" t="s">
        <v>19134</v>
      </c>
      <c r="D626" t="s">
        <v>1949</v>
      </c>
      <c r="E626" t="s">
        <v>1949</v>
      </c>
      <c r="F626" t="s">
        <v>1950</v>
      </c>
      <c r="G626" t="s">
        <v>23889</v>
      </c>
      <c r="I626" t="s">
        <v>23832</v>
      </c>
      <c r="K626" t="s">
        <v>24117</v>
      </c>
      <c r="M626" t="s">
        <v>23835</v>
      </c>
      <c r="N626" t="s">
        <v>26772</v>
      </c>
      <c r="U626" t="s">
        <v>23823</v>
      </c>
      <c r="V626">
        <v>40</v>
      </c>
      <c r="W626">
        <v>-23588034</v>
      </c>
      <c r="X626">
        <v>-46921195</v>
      </c>
      <c r="Y626">
        <v>800</v>
      </c>
      <c r="Z626" t="s">
        <v>27569</v>
      </c>
      <c r="AB626" t="s">
        <v>23825</v>
      </c>
      <c r="AD626" t="s">
        <v>1491</v>
      </c>
      <c r="AH626" t="s">
        <v>27570</v>
      </c>
      <c r="AI626" t="s">
        <v>23852</v>
      </c>
      <c r="AJ626" t="s">
        <v>26780</v>
      </c>
      <c r="AK626">
        <v>6726460</v>
      </c>
      <c r="AL626">
        <f>VALUE(TRIM(FO_Candidato[[#This Row],[1.21 Latitude]]))</f>
        <v>-23588034</v>
      </c>
      <c r="AM626">
        <f>FO_Candidato[[#This Row],[LATITUDE_P1]]/1000000</f>
        <v>-23.588034</v>
      </c>
      <c r="AN626">
        <f>INT(ABS(FO_Candidato[[#This Row],[LATITUDE_P2]]))</f>
        <v>23</v>
      </c>
      <c r="AO626">
        <f>INT((ABS(FO_Candidato[[#This Row],[LATITUDE_P2]])-INT(ABS(FO_Candidato[[#This Row],[LATITUDE_P2]])))*60)</f>
        <v>35</v>
      </c>
      <c r="AP626" s="73">
        <f t="shared" si="18"/>
        <v>16.920000000000002</v>
      </c>
      <c r="AQ626" t="str">
        <f>SUBSTITUTE(TEXT(FO_Candidato[[#This Row],[LATITUDE_P5]],"0,00"),",",".")</f>
        <v>16.92</v>
      </c>
      <c r="AR626" t="str">
        <f>FO_Candidato[[#This Row],[LATITUDE_P3]]&amp;"°"&amp;FO_Candidato[[#This Row],[LATITUDE_P4]]&amp;"'"&amp;FO_Candidato[[#This Row],[LATITUDE - P6]]&amp;"""S"</f>
        <v>23°35'16.92"S</v>
      </c>
      <c r="AS626">
        <f>VALUE(TRIM(FO_Candidato[[#This Row],[longitude]]))</f>
        <v>-46921195</v>
      </c>
      <c r="AT626">
        <f>FO_Candidato[[#This Row],[LONGITUDE_P1]]/1000000</f>
        <v>-46.921194999999997</v>
      </c>
      <c r="AU626">
        <f>INT(ABS(FO_Candidato[[#This Row],[LONGITUDE_P2]]))</f>
        <v>46</v>
      </c>
      <c r="AV626">
        <f>INT((ABS(FO_Candidato[[#This Row],[LONGITUDE_P2]])-INT(ABS(FO_Candidato[[#This Row],[LONGITUDE_P2]])))*60)</f>
        <v>55</v>
      </c>
      <c r="AW626" s="73">
        <f t="shared" si="19"/>
        <v>16.3</v>
      </c>
      <c r="AX626" t="str">
        <f>SUBSTITUTE(TEXT(FO_Candidato[[#This Row],[LONGITUDE_P5]],"0,00"),",",".")</f>
        <v>16.30</v>
      </c>
      <c r="AY626" t="str">
        <f>FO_Candidato[[#This Row],[LONGITUDE_P3]]&amp;"°"&amp;FO_Candidato[[#This Row],[LONGITUDE_P4]]&amp;"'"&amp;FO_Candidato[[#This Row],[LONGITUDE - P6]]&amp;"""S"</f>
        <v>46°55'16.30"S</v>
      </c>
    </row>
    <row r="627" spans="1:51" x14ac:dyDescent="0.3">
      <c r="A627" t="s">
        <v>27571</v>
      </c>
      <c r="B627" t="s">
        <v>23809</v>
      </c>
      <c r="C627" t="s">
        <v>371</v>
      </c>
      <c r="D627" t="s">
        <v>27572</v>
      </c>
      <c r="E627" t="s">
        <v>27572</v>
      </c>
      <c r="F627" t="s">
        <v>27573</v>
      </c>
      <c r="G627" t="s">
        <v>23953</v>
      </c>
      <c r="I627" t="s">
        <v>23832</v>
      </c>
      <c r="J627" t="s">
        <v>23833</v>
      </c>
      <c r="K627" t="s">
        <v>27574</v>
      </c>
      <c r="L627" t="s">
        <v>27575</v>
      </c>
      <c r="M627" t="s">
        <v>23835</v>
      </c>
      <c r="N627" t="s">
        <v>27575</v>
      </c>
      <c r="O627" t="s">
        <v>27576</v>
      </c>
      <c r="P627" t="s">
        <v>27577</v>
      </c>
      <c r="Q627" t="s">
        <v>23820</v>
      </c>
      <c r="R627" t="s">
        <v>27578</v>
      </c>
      <c r="S627" t="s">
        <v>27576</v>
      </c>
      <c r="T627" t="s">
        <v>27577</v>
      </c>
      <c r="U627" t="s">
        <v>23823</v>
      </c>
      <c r="V627">
        <v>30</v>
      </c>
      <c r="W627">
        <v>-30070142</v>
      </c>
      <c r="X627">
        <v>-51118556</v>
      </c>
      <c r="Y627">
        <v>66</v>
      </c>
      <c r="Z627" t="s">
        <v>24096</v>
      </c>
      <c r="AB627" t="s">
        <v>23825</v>
      </c>
      <c r="AC627">
        <v>0</v>
      </c>
      <c r="AD627" t="s">
        <v>23823</v>
      </c>
      <c r="AE627" t="s">
        <v>1532</v>
      </c>
      <c r="AF627" t="s">
        <v>27579</v>
      </c>
      <c r="AG627" t="s">
        <v>27579</v>
      </c>
      <c r="AH627" t="s">
        <v>27576</v>
      </c>
      <c r="AI627" t="s">
        <v>23911</v>
      </c>
      <c r="AJ627" t="s">
        <v>3181</v>
      </c>
      <c r="AL627">
        <f>VALUE(TRIM(FO_Candidato[[#This Row],[1.21 Latitude]]))</f>
        <v>-30070142</v>
      </c>
      <c r="AM627">
        <f>FO_Candidato[[#This Row],[LATITUDE_P1]]/1000000</f>
        <v>-30.070142000000001</v>
      </c>
      <c r="AN627">
        <f>INT(ABS(FO_Candidato[[#This Row],[LATITUDE_P2]]))</f>
        <v>30</v>
      </c>
      <c r="AO627">
        <f>INT((ABS(FO_Candidato[[#This Row],[LATITUDE_P2]])-INT(ABS(FO_Candidato[[#This Row],[LATITUDE_P2]])))*60)</f>
        <v>4</v>
      </c>
      <c r="AP627" s="73">
        <f t="shared" si="18"/>
        <v>12.51</v>
      </c>
      <c r="AQ627" t="str">
        <f>SUBSTITUTE(TEXT(FO_Candidato[[#This Row],[LATITUDE_P5]],"0,00"),",",".")</f>
        <v>12.51</v>
      </c>
      <c r="AR627" t="str">
        <f>FO_Candidato[[#This Row],[LATITUDE_P3]]&amp;"°"&amp;FO_Candidato[[#This Row],[LATITUDE_P4]]&amp;"'"&amp;FO_Candidato[[#This Row],[LATITUDE - P6]]&amp;"""S"</f>
        <v>30°4'12.51"S</v>
      </c>
      <c r="AS627">
        <f>VALUE(TRIM(FO_Candidato[[#This Row],[longitude]]))</f>
        <v>-51118556</v>
      </c>
      <c r="AT627">
        <f>FO_Candidato[[#This Row],[LONGITUDE_P1]]/1000000</f>
        <v>-51.118555999999998</v>
      </c>
      <c r="AU627">
        <f>INT(ABS(FO_Candidato[[#This Row],[LONGITUDE_P2]]))</f>
        <v>51</v>
      </c>
      <c r="AV627">
        <f>INT((ABS(FO_Candidato[[#This Row],[LONGITUDE_P2]])-INT(ABS(FO_Candidato[[#This Row],[LONGITUDE_P2]])))*60)</f>
        <v>7</v>
      </c>
      <c r="AW627" s="73">
        <f t="shared" si="19"/>
        <v>6.8</v>
      </c>
      <c r="AX627" t="str">
        <f>SUBSTITUTE(TEXT(FO_Candidato[[#This Row],[LONGITUDE_P5]],"0,00"),",",".")</f>
        <v>6.80</v>
      </c>
      <c r="AY627" t="str">
        <f>FO_Candidato[[#This Row],[LONGITUDE_P3]]&amp;"°"&amp;FO_Candidato[[#This Row],[LONGITUDE_P4]]&amp;"'"&amp;FO_Candidato[[#This Row],[LONGITUDE - P6]]&amp;"""S"</f>
        <v>51°7'6.80"S</v>
      </c>
    </row>
    <row r="628" spans="1:51" x14ac:dyDescent="0.3">
      <c r="A628" t="s">
        <v>27580</v>
      </c>
      <c r="B628" t="s">
        <v>23809</v>
      </c>
      <c r="C628" t="s">
        <v>127</v>
      </c>
      <c r="D628" t="s">
        <v>3240</v>
      </c>
      <c r="E628" t="s">
        <v>3240</v>
      </c>
      <c r="F628" t="s">
        <v>3241</v>
      </c>
      <c r="G628" t="s">
        <v>23812</v>
      </c>
      <c r="I628" t="s">
        <v>23832</v>
      </c>
      <c r="J628" t="s">
        <v>23814</v>
      </c>
      <c r="K628" t="s">
        <v>27581</v>
      </c>
      <c r="L628" t="s">
        <v>148</v>
      </c>
      <c r="M628" t="s">
        <v>23816</v>
      </c>
      <c r="N628" t="s">
        <v>27582</v>
      </c>
      <c r="O628" t="s">
        <v>148</v>
      </c>
      <c r="P628" t="s">
        <v>27583</v>
      </c>
      <c r="Q628" t="s">
        <v>148</v>
      </c>
      <c r="R628" t="s">
        <v>148</v>
      </c>
      <c r="S628" t="s">
        <v>148</v>
      </c>
      <c r="T628" t="s">
        <v>148</v>
      </c>
      <c r="U628" t="s">
        <v>23823</v>
      </c>
      <c r="V628">
        <v>40</v>
      </c>
      <c r="W628">
        <v>-27468111</v>
      </c>
      <c r="X628">
        <v>-48464969</v>
      </c>
      <c r="Y628">
        <v>9</v>
      </c>
      <c r="Z628" t="s">
        <v>23824</v>
      </c>
      <c r="AA628" t="s">
        <v>213</v>
      </c>
      <c r="AB628" t="s">
        <v>23825</v>
      </c>
      <c r="AC628">
        <v>8</v>
      </c>
      <c r="AD628" t="s">
        <v>1491</v>
      </c>
      <c r="AE628" t="s">
        <v>148</v>
      </c>
      <c r="AF628" t="s">
        <v>148</v>
      </c>
      <c r="AG628" t="s">
        <v>148</v>
      </c>
      <c r="AH628" t="s">
        <v>27584</v>
      </c>
      <c r="AI628" t="s">
        <v>26442</v>
      </c>
      <c r="AJ628" t="s">
        <v>3232</v>
      </c>
      <c r="AK628">
        <v>88052417</v>
      </c>
      <c r="AL628">
        <f>VALUE(TRIM(FO_Candidato[[#This Row],[1.21 Latitude]]))</f>
        <v>-27468111</v>
      </c>
      <c r="AM628">
        <f>FO_Candidato[[#This Row],[LATITUDE_P1]]/1000000</f>
        <v>-27.468111</v>
      </c>
      <c r="AN628">
        <f>INT(ABS(FO_Candidato[[#This Row],[LATITUDE_P2]]))</f>
        <v>27</v>
      </c>
      <c r="AO628">
        <f>INT((ABS(FO_Candidato[[#This Row],[LATITUDE_P2]])-INT(ABS(FO_Candidato[[#This Row],[LATITUDE_P2]])))*60)</f>
        <v>28</v>
      </c>
      <c r="AP628" s="73">
        <f t="shared" si="18"/>
        <v>5.2</v>
      </c>
      <c r="AQ628" t="str">
        <f>SUBSTITUTE(TEXT(FO_Candidato[[#This Row],[LATITUDE_P5]],"0,00"),",",".")</f>
        <v>5.20</v>
      </c>
      <c r="AR628" t="str">
        <f>FO_Candidato[[#This Row],[LATITUDE_P3]]&amp;"°"&amp;FO_Candidato[[#This Row],[LATITUDE_P4]]&amp;"'"&amp;FO_Candidato[[#This Row],[LATITUDE - P6]]&amp;"""S"</f>
        <v>27°28'5.20"S</v>
      </c>
      <c r="AS628">
        <f>VALUE(TRIM(FO_Candidato[[#This Row],[longitude]]))</f>
        <v>-48464969</v>
      </c>
      <c r="AT628">
        <f>FO_Candidato[[#This Row],[LONGITUDE_P1]]/1000000</f>
        <v>-48.464969000000004</v>
      </c>
      <c r="AU628">
        <f>INT(ABS(FO_Candidato[[#This Row],[LONGITUDE_P2]]))</f>
        <v>48</v>
      </c>
      <c r="AV628">
        <f>INT((ABS(FO_Candidato[[#This Row],[LONGITUDE_P2]])-INT(ABS(FO_Candidato[[#This Row],[LONGITUDE_P2]])))*60)</f>
        <v>27</v>
      </c>
      <c r="AW628" s="73">
        <f t="shared" si="19"/>
        <v>53.89</v>
      </c>
      <c r="AX628" t="str">
        <f>SUBSTITUTE(TEXT(FO_Candidato[[#This Row],[LONGITUDE_P5]],"0,00"),",",".")</f>
        <v>53.89</v>
      </c>
      <c r="AY628" t="str">
        <f>FO_Candidato[[#This Row],[LONGITUDE_P3]]&amp;"°"&amp;FO_Candidato[[#This Row],[LONGITUDE_P4]]&amp;"'"&amp;FO_Candidato[[#This Row],[LONGITUDE - P6]]&amp;"""S"</f>
        <v>48°27'53.89"S</v>
      </c>
    </row>
    <row r="629" spans="1:51" x14ac:dyDescent="0.3">
      <c r="A629" t="s">
        <v>27585</v>
      </c>
      <c r="B629" t="s">
        <v>23809</v>
      </c>
      <c r="C629" t="s">
        <v>19134</v>
      </c>
      <c r="D629" t="s">
        <v>1157</v>
      </c>
      <c r="E629" t="s">
        <v>1157</v>
      </c>
      <c r="F629" t="s">
        <v>1158</v>
      </c>
      <c r="G629" t="s">
        <v>23889</v>
      </c>
      <c r="I629" t="s">
        <v>23832</v>
      </c>
      <c r="K629" t="s">
        <v>24117</v>
      </c>
      <c r="M629" t="s">
        <v>23835</v>
      </c>
      <c r="N629" t="s">
        <v>26772</v>
      </c>
      <c r="U629" t="s">
        <v>23823</v>
      </c>
      <c r="V629">
        <v>40</v>
      </c>
      <c r="W629">
        <v>-2351083</v>
      </c>
      <c r="X629">
        <v>-46816107</v>
      </c>
      <c r="Y629">
        <v>737</v>
      </c>
      <c r="Z629" t="s">
        <v>27586</v>
      </c>
      <c r="AB629" t="s">
        <v>23825</v>
      </c>
      <c r="AD629" t="s">
        <v>1491</v>
      </c>
      <c r="AH629" t="s">
        <v>27587</v>
      </c>
      <c r="AI629" t="s">
        <v>23852</v>
      </c>
      <c r="AJ629" t="s">
        <v>3284</v>
      </c>
      <c r="AK629">
        <v>16401000</v>
      </c>
      <c r="AL629">
        <f>VALUE(TRIM(FO_Candidato[[#This Row],[1.21 Latitude]]))</f>
        <v>-2351083</v>
      </c>
      <c r="AM629">
        <f>FO_Candidato[[#This Row],[LATITUDE_P1]]/1000000</f>
        <v>-2.351083</v>
      </c>
      <c r="AN629">
        <f>INT(ABS(FO_Candidato[[#This Row],[LATITUDE_P2]]))</f>
        <v>2</v>
      </c>
      <c r="AO629">
        <f>INT((ABS(FO_Candidato[[#This Row],[LATITUDE_P2]])-INT(ABS(FO_Candidato[[#This Row],[LATITUDE_P2]])))*60)</f>
        <v>21</v>
      </c>
      <c r="AP629" s="73">
        <f t="shared" si="18"/>
        <v>3.9</v>
      </c>
      <c r="AQ629" t="str">
        <f>SUBSTITUTE(TEXT(FO_Candidato[[#This Row],[LATITUDE_P5]],"0,00"),",",".")</f>
        <v>3.90</v>
      </c>
      <c r="AR629" t="str">
        <f>FO_Candidato[[#This Row],[LATITUDE_P3]]&amp;"°"&amp;FO_Candidato[[#This Row],[LATITUDE_P4]]&amp;"'"&amp;FO_Candidato[[#This Row],[LATITUDE - P6]]&amp;"""S"</f>
        <v>2°21'3.90"S</v>
      </c>
      <c r="AS629">
        <f>VALUE(TRIM(FO_Candidato[[#This Row],[longitude]]))</f>
        <v>-46816107</v>
      </c>
      <c r="AT629">
        <f>FO_Candidato[[#This Row],[LONGITUDE_P1]]/1000000</f>
        <v>-46.816107000000002</v>
      </c>
      <c r="AU629">
        <f>INT(ABS(FO_Candidato[[#This Row],[LONGITUDE_P2]]))</f>
        <v>46</v>
      </c>
      <c r="AV629">
        <f>INT((ABS(FO_Candidato[[#This Row],[LONGITUDE_P2]])-INT(ABS(FO_Candidato[[#This Row],[LONGITUDE_P2]])))*60)</f>
        <v>48</v>
      </c>
      <c r="AW629" s="73">
        <f t="shared" si="19"/>
        <v>57.99</v>
      </c>
      <c r="AX629" t="str">
        <f>SUBSTITUTE(TEXT(FO_Candidato[[#This Row],[LONGITUDE_P5]],"0,00"),",",".")</f>
        <v>57.99</v>
      </c>
      <c r="AY629" t="str">
        <f>FO_Candidato[[#This Row],[LONGITUDE_P3]]&amp;"°"&amp;FO_Candidato[[#This Row],[LONGITUDE_P4]]&amp;"'"&amp;FO_Candidato[[#This Row],[LONGITUDE - P6]]&amp;"""S"</f>
        <v>46°48'57.99"S</v>
      </c>
    </row>
    <row r="630" spans="1:51" x14ac:dyDescent="0.3">
      <c r="A630" t="s">
        <v>27588</v>
      </c>
      <c r="B630" t="s">
        <v>23809</v>
      </c>
      <c r="C630" t="s">
        <v>127</v>
      </c>
      <c r="D630" t="s">
        <v>3234</v>
      </c>
      <c r="E630" t="s">
        <v>3234</v>
      </c>
      <c r="F630" t="s">
        <v>3235</v>
      </c>
      <c r="G630" t="s">
        <v>23812</v>
      </c>
      <c r="I630" t="s">
        <v>23832</v>
      </c>
      <c r="J630" t="s">
        <v>23814</v>
      </c>
      <c r="K630" t="s">
        <v>27589</v>
      </c>
      <c r="L630" t="s">
        <v>148</v>
      </c>
      <c r="M630" t="s">
        <v>23816</v>
      </c>
      <c r="N630" t="s">
        <v>27590</v>
      </c>
      <c r="O630" t="s">
        <v>27591</v>
      </c>
      <c r="P630" t="s">
        <v>27592</v>
      </c>
      <c r="Q630" t="s">
        <v>148</v>
      </c>
      <c r="R630" t="s">
        <v>27593</v>
      </c>
      <c r="S630" t="s">
        <v>27591</v>
      </c>
      <c r="T630" t="s">
        <v>27594</v>
      </c>
      <c r="U630" t="s">
        <v>23823</v>
      </c>
      <c r="V630">
        <v>20</v>
      </c>
      <c r="W630">
        <v>-27688434</v>
      </c>
      <c r="X630">
        <v>-48488446</v>
      </c>
      <c r="Y630">
        <v>10</v>
      </c>
      <c r="Z630" t="s">
        <v>23824</v>
      </c>
      <c r="AA630" t="s">
        <v>213</v>
      </c>
      <c r="AB630" t="s">
        <v>23825</v>
      </c>
      <c r="AC630">
        <v>3</v>
      </c>
      <c r="AD630" t="s">
        <v>23823</v>
      </c>
      <c r="AE630" t="s">
        <v>148</v>
      </c>
      <c r="AF630" t="s">
        <v>148</v>
      </c>
      <c r="AG630" t="s">
        <v>1098</v>
      </c>
      <c r="AH630" t="s">
        <v>27591</v>
      </c>
      <c r="AI630" t="s">
        <v>26442</v>
      </c>
      <c r="AJ630" t="s">
        <v>3232</v>
      </c>
      <c r="AK630">
        <v>88063270</v>
      </c>
      <c r="AL630">
        <f>VALUE(TRIM(FO_Candidato[[#This Row],[1.21 Latitude]]))</f>
        <v>-27688434</v>
      </c>
      <c r="AM630">
        <f>FO_Candidato[[#This Row],[LATITUDE_P1]]/1000000</f>
        <v>-27.688434000000001</v>
      </c>
      <c r="AN630">
        <f>INT(ABS(FO_Candidato[[#This Row],[LATITUDE_P2]]))</f>
        <v>27</v>
      </c>
      <c r="AO630">
        <f>INT((ABS(FO_Candidato[[#This Row],[LATITUDE_P2]])-INT(ABS(FO_Candidato[[#This Row],[LATITUDE_P2]])))*60)</f>
        <v>41</v>
      </c>
      <c r="AP630" s="73">
        <f t="shared" si="18"/>
        <v>18.36</v>
      </c>
      <c r="AQ630" t="str">
        <f>SUBSTITUTE(TEXT(FO_Candidato[[#This Row],[LATITUDE_P5]],"0,00"),",",".")</f>
        <v>18.36</v>
      </c>
      <c r="AR630" t="str">
        <f>FO_Candidato[[#This Row],[LATITUDE_P3]]&amp;"°"&amp;FO_Candidato[[#This Row],[LATITUDE_P4]]&amp;"'"&amp;FO_Candidato[[#This Row],[LATITUDE - P6]]&amp;"""S"</f>
        <v>27°41'18.36"S</v>
      </c>
      <c r="AS630">
        <f>VALUE(TRIM(FO_Candidato[[#This Row],[longitude]]))</f>
        <v>-48488446</v>
      </c>
      <c r="AT630">
        <f>FO_Candidato[[#This Row],[LONGITUDE_P1]]/1000000</f>
        <v>-48.488446000000003</v>
      </c>
      <c r="AU630">
        <f>INT(ABS(FO_Candidato[[#This Row],[LONGITUDE_P2]]))</f>
        <v>48</v>
      </c>
      <c r="AV630">
        <f>INT((ABS(FO_Candidato[[#This Row],[LONGITUDE_P2]])-INT(ABS(FO_Candidato[[#This Row],[LONGITUDE_P2]])))*60)</f>
        <v>29</v>
      </c>
      <c r="AW630" s="73">
        <f t="shared" si="19"/>
        <v>18.41</v>
      </c>
      <c r="AX630" t="str">
        <f>SUBSTITUTE(TEXT(FO_Candidato[[#This Row],[LONGITUDE_P5]],"0,00"),",",".")</f>
        <v>18.41</v>
      </c>
      <c r="AY630" t="str">
        <f>FO_Candidato[[#This Row],[LONGITUDE_P3]]&amp;"°"&amp;FO_Candidato[[#This Row],[LONGITUDE_P4]]&amp;"'"&amp;FO_Candidato[[#This Row],[LONGITUDE - P6]]&amp;"""S"</f>
        <v>48°29'18.41"S</v>
      </c>
    </row>
    <row r="631" spans="1:51" x14ac:dyDescent="0.3">
      <c r="A631" t="s">
        <v>27595</v>
      </c>
      <c r="B631" t="s">
        <v>23809</v>
      </c>
      <c r="C631" t="s">
        <v>19134</v>
      </c>
      <c r="D631" t="s">
        <v>20259</v>
      </c>
      <c r="E631" t="s">
        <v>20259</v>
      </c>
      <c r="F631" t="s">
        <v>20261</v>
      </c>
      <c r="G631" t="s">
        <v>23889</v>
      </c>
      <c r="I631" t="s">
        <v>23832</v>
      </c>
      <c r="K631" t="s">
        <v>24117</v>
      </c>
      <c r="M631" t="s">
        <v>23835</v>
      </c>
      <c r="N631" t="s">
        <v>27596</v>
      </c>
      <c r="U631" t="s">
        <v>23823</v>
      </c>
      <c r="V631">
        <v>60</v>
      </c>
      <c r="W631">
        <v>-23345538</v>
      </c>
      <c r="X631">
        <v>-45998529</v>
      </c>
      <c r="Y631">
        <v>599</v>
      </c>
      <c r="Z631" t="s">
        <v>27597</v>
      </c>
      <c r="AB631" t="s">
        <v>23825</v>
      </c>
      <c r="AD631" t="s">
        <v>1491</v>
      </c>
      <c r="AH631" t="s">
        <v>27598</v>
      </c>
      <c r="AI631" t="s">
        <v>23852</v>
      </c>
      <c r="AJ631" t="s">
        <v>24855</v>
      </c>
      <c r="AK631">
        <v>12300000</v>
      </c>
      <c r="AL631">
        <f>VALUE(TRIM(FO_Candidato[[#This Row],[1.21 Latitude]]))</f>
        <v>-23345538</v>
      </c>
      <c r="AM631">
        <f>FO_Candidato[[#This Row],[LATITUDE_P1]]/1000000</f>
        <v>-23.345538000000001</v>
      </c>
      <c r="AN631">
        <f>INT(ABS(FO_Candidato[[#This Row],[LATITUDE_P2]]))</f>
        <v>23</v>
      </c>
      <c r="AO631">
        <f>INT((ABS(FO_Candidato[[#This Row],[LATITUDE_P2]])-INT(ABS(FO_Candidato[[#This Row],[LATITUDE_P2]])))*60)</f>
        <v>20</v>
      </c>
      <c r="AP631" s="73">
        <f t="shared" si="18"/>
        <v>43.94</v>
      </c>
      <c r="AQ631" t="str">
        <f>SUBSTITUTE(TEXT(FO_Candidato[[#This Row],[LATITUDE_P5]],"0,00"),",",".")</f>
        <v>43.94</v>
      </c>
      <c r="AR631" t="str">
        <f>FO_Candidato[[#This Row],[LATITUDE_P3]]&amp;"°"&amp;FO_Candidato[[#This Row],[LATITUDE_P4]]&amp;"'"&amp;FO_Candidato[[#This Row],[LATITUDE - P6]]&amp;"""S"</f>
        <v>23°20'43.94"S</v>
      </c>
      <c r="AS631">
        <f>VALUE(TRIM(FO_Candidato[[#This Row],[longitude]]))</f>
        <v>-45998529</v>
      </c>
      <c r="AT631">
        <f>FO_Candidato[[#This Row],[LONGITUDE_P1]]/1000000</f>
        <v>-45.998528999999998</v>
      </c>
      <c r="AU631">
        <f>INT(ABS(FO_Candidato[[#This Row],[LONGITUDE_P2]]))</f>
        <v>45</v>
      </c>
      <c r="AV631">
        <f>INT((ABS(FO_Candidato[[#This Row],[LONGITUDE_P2]])-INT(ABS(FO_Candidato[[#This Row],[LONGITUDE_P2]])))*60)</f>
        <v>59</v>
      </c>
      <c r="AW631" s="73">
        <f t="shared" si="19"/>
        <v>54.7</v>
      </c>
      <c r="AX631" t="str">
        <f>SUBSTITUTE(TEXT(FO_Candidato[[#This Row],[LONGITUDE_P5]],"0,00"),",",".")</f>
        <v>54.70</v>
      </c>
      <c r="AY631" t="str">
        <f>FO_Candidato[[#This Row],[LONGITUDE_P3]]&amp;"°"&amp;FO_Candidato[[#This Row],[LONGITUDE_P4]]&amp;"'"&amp;FO_Candidato[[#This Row],[LONGITUDE - P6]]&amp;"""S"</f>
        <v>45°59'54.70"S</v>
      </c>
    </row>
    <row r="632" spans="1:51" x14ac:dyDescent="0.3">
      <c r="A632" t="s">
        <v>27599</v>
      </c>
      <c r="B632" t="s">
        <v>23809</v>
      </c>
      <c r="C632" t="s">
        <v>19134</v>
      </c>
      <c r="D632" t="s">
        <v>20877</v>
      </c>
      <c r="E632" t="s">
        <v>20877</v>
      </c>
      <c r="F632" t="s">
        <v>20879</v>
      </c>
      <c r="G632" t="s">
        <v>23889</v>
      </c>
      <c r="I632" t="s">
        <v>23813</v>
      </c>
      <c r="K632" t="s">
        <v>24117</v>
      </c>
      <c r="M632" t="s">
        <v>23835</v>
      </c>
      <c r="N632" t="s">
        <v>27596</v>
      </c>
      <c r="U632" t="s">
        <v>23823</v>
      </c>
      <c r="V632">
        <v>30</v>
      </c>
      <c r="W632">
        <v>-2333922</v>
      </c>
      <c r="X632">
        <v>-45949799</v>
      </c>
      <c r="Y632">
        <v>621</v>
      </c>
      <c r="Z632" t="s">
        <v>27600</v>
      </c>
      <c r="AB632" t="s">
        <v>23825</v>
      </c>
      <c r="AD632" t="s">
        <v>1491</v>
      </c>
      <c r="AH632" t="s">
        <v>27601</v>
      </c>
      <c r="AI632" t="s">
        <v>23852</v>
      </c>
      <c r="AJ632" t="s">
        <v>24855</v>
      </c>
      <c r="AK632">
        <v>12327170</v>
      </c>
      <c r="AL632">
        <f>VALUE(TRIM(FO_Candidato[[#This Row],[1.21 Latitude]]))</f>
        <v>-2333922</v>
      </c>
      <c r="AM632">
        <f>FO_Candidato[[#This Row],[LATITUDE_P1]]/1000000</f>
        <v>-2.3339219999999998</v>
      </c>
      <c r="AN632">
        <f>INT(ABS(FO_Candidato[[#This Row],[LATITUDE_P2]]))</f>
        <v>2</v>
      </c>
      <c r="AO632">
        <f>INT((ABS(FO_Candidato[[#This Row],[LATITUDE_P2]])-INT(ABS(FO_Candidato[[#This Row],[LATITUDE_P2]])))*60)</f>
        <v>20</v>
      </c>
      <c r="AP632" s="73">
        <f t="shared" si="18"/>
        <v>2.12</v>
      </c>
      <c r="AQ632" t="str">
        <f>SUBSTITUTE(TEXT(FO_Candidato[[#This Row],[LATITUDE_P5]],"0,00"),",",".")</f>
        <v>2.12</v>
      </c>
      <c r="AR632" t="str">
        <f>FO_Candidato[[#This Row],[LATITUDE_P3]]&amp;"°"&amp;FO_Candidato[[#This Row],[LATITUDE_P4]]&amp;"'"&amp;FO_Candidato[[#This Row],[LATITUDE - P6]]&amp;"""S"</f>
        <v>2°20'2.12"S</v>
      </c>
      <c r="AS632">
        <f>VALUE(TRIM(FO_Candidato[[#This Row],[longitude]]))</f>
        <v>-45949799</v>
      </c>
      <c r="AT632">
        <f>FO_Candidato[[#This Row],[LONGITUDE_P1]]/1000000</f>
        <v>-45.949798999999999</v>
      </c>
      <c r="AU632">
        <f>INT(ABS(FO_Candidato[[#This Row],[LONGITUDE_P2]]))</f>
        <v>45</v>
      </c>
      <c r="AV632">
        <f>INT((ABS(FO_Candidato[[#This Row],[LONGITUDE_P2]])-INT(ABS(FO_Candidato[[#This Row],[LONGITUDE_P2]])))*60)</f>
        <v>56</v>
      </c>
      <c r="AW632" s="73">
        <f t="shared" si="19"/>
        <v>59.28</v>
      </c>
      <c r="AX632" t="str">
        <f>SUBSTITUTE(TEXT(FO_Candidato[[#This Row],[LONGITUDE_P5]],"0,00"),",",".")</f>
        <v>59.28</v>
      </c>
      <c r="AY632" t="str">
        <f>FO_Candidato[[#This Row],[LONGITUDE_P3]]&amp;"°"&amp;FO_Candidato[[#This Row],[LONGITUDE_P4]]&amp;"'"&amp;FO_Candidato[[#This Row],[LONGITUDE - P6]]&amp;"""S"</f>
        <v>45°56'59.28"S</v>
      </c>
    </row>
    <row r="633" spans="1:51" x14ac:dyDescent="0.3">
      <c r="A633" t="s">
        <v>27602</v>
      </c>
      <c r="B633" t="s">
        <v>23809</v>
      </c>
      <c r="C633" t="s">
        <v>371</v>
      </c>
      <c r="D633" t="s">
        <v>7630</v>
      </c>
      <c r="E633" t="s">
        <v>7630</v>
      </c>
      <c r="F633" t="s">
        <v>7631</v>
      </c>
      <c r="G633" t="s">
        <v>23880</v>
      </c>
      <c r="I633" t="s">
        <v>23813</v>
      </c>
      <c r="J633" t="s">
        <v>23833</v>
      </c>
      <c r="K633" t="s">
        <v>27603</v>
      </c>
      <c r="L633" t="s">
        <v>27604</v>
      </c>
      <c r="M633" t="s">
        <v>23835</v>
      </c>
      <c r="R633" t="s">
        <v>27605</v>
      </c>
      <c r="T633" t="s">
        <v>27606</v>
      </c>
      <c r="U633" t="s">
        <v>1491</v>
      </c>
      <c r="V633">
        <v>42</v>
      </c>
      <c r="W633">
        <v>-23621436</v>
      </c>
      <c r="X633">
        <v>-46687181</v>
      </c>
      <c r="Y633">
        <v>137</v>
      </c>
      <c r="Z633" t="s">
        <v>24096</v>
      </c>
      <c r="AA633" t="s">
        <v>124</v>
      </c>
      <c r="AB633" t="s">
        <v>23825</v>
      </c>
      <c r="AC633">
        <v>10000</v>
      </c>
      <c r="AD633" t="s">
        <v>23823</v>
      </c>
      <c r="AE633" t="s">
        <v>23823</v>
      </c>
      <c r="AF633" t="s">
        <v>7631</v>
      </c>
      <c r="AG633" t="s">
        <v>7630</v>
      </c>
      <c r="AH633" t="s">
        <v>27607</v>
      </c>
      <c r="AI633" t="s">
        <v>23852</v>
      </c>
      <c r="AJ633" t="s">
        <v>906</v>
      </c>
      <c r="AL633">
        <f>VALUE(TRIM(FO_Candidato[[#This Row],[1.21 Latitude]]))</f>
        <v>-23621436</v>
      </c>
      <c r="AM633">
        <f>FO_Candidato[[#This Row],[LATITUDE_P1]]/1000000</f>
        <v>-23.621435999999999</v>
      </c>
      <c r="AN633">
        <f>INT(ABS(FO_Candidato[[#This Row],[LATITUDE_P2]]))</f>
        <v>23</v>
      </c>
      <c r="AO633">
        <f>INT((ABS(FO_Candidato[[#This Row],[LATITUDE_P2]])-INT(ABS(FO_Candidato[[#This Row],[LATITUDE_P2]])))*60)</f>
        <v>37</v>
      </c>
      <c r="AP633" s="73">
        <f t="shared" si="18"/>
        <v>17.170000000000002</v>
      </c>
      <c r="AQ633" t="str">
        <f>SUBSTITUTE(TEXT(FO_Candidato[[#This Row],[LATITUDE_P5]],"0,00"),",",".")</f>
        <v>17.17</v>
      </c>
      <c r="AR633" t="str">
        <f>FO_Candidato[[#This Row],[LATITUDE_P3]]&amp;"°"&amp;FO_Candidato[[#This Row],[LATITUDE_P4]]&amp;"'"&amp;FO_Candidato[[#This Row],[LATITUDE - P6]]&amp;"""S"</f>
        <v>23°37'17.17"S</v>
      </c>
      <c r="AS633">
        <f>VALUE(TRIM(FO_Candidato[[#This Row],[longitude]]))</f>
        <v>-46687181</v>
      </c>
      <c r="AT633">
        <f>FO_Candidato[[#This Row],[LONGITUDE_P1]]/1000000</f>
        <v>-46.687181000000002</v>
      </c>
      <c r="AU633">
        <f>INT(ABS(FO_Candidato[[#This Row],[LONGITUDE_P2]]))</f>
        <v>46</v>
      </c>
      <c r="AV633">
        <f>INT((ABS(FO_Candidato[[#This Row],[LONGITUDE_P2]])-INT(ABS(FO_Candidato[[#This Row],[LONGITUDE_P2]])))*60)</f>
        <v>41</v>
      </c>
      <c r="AW633" s="73">
        <f t="shared" si="19"/>
        <v>13.85</v>
      </c>
      <c r="AX633" t="str">
        <f>SUBSTITUTE(TEXT(FO_Candidato[[#This Row],[LONGITUDE_P5]],"0,00"),",",".")</f>
        <v>13.85</v>
      </c>
      <c r="AY633" t="str">
        <f>FO_Candidato[[#This Row],[LONGITUDE_P3]]&amp;"°"&amp;FO_Candidato[[#This Row],[LONGITUDE_P4]]&amp;"'"&amp;FO_Candidato[[#This Row],[LONGITUDE - P6]]&amp;"""S"</f>
        <v>46°41'13.85"S</v>
      </c>
    </row>
    <row r="634" spans="1:51" x14ac:dyDescent="0.3">
      <c r="A634" t="s">
        <v>27608</v>
      </c>
      <c r="B634" t="s">
        <v>23809</v>
      </c>
      <c r="C634" t="s">
        <v>19134</v>
      </c>
      <c r="D634" t="s">
        <v>19788</v>
      </c>
      <c r="E634" t="s">
        <v>19788</v>
      </c>
      <c r="F634" t="s">
        <v>19790</v>
      </c>
      <c r="G634" t="s">
        <v>23889</v>
      </c>
      <c r="I634" t="s">
        <v>23813</v>
      </c>
      <c r="K634" t="s">
        <v>24020</v>
      </c>
      <c r="M634" t="s">
        <v>23835</v>
      </c>
      <c r="N634" t="s">
        <v>26537</v>
      </c>
      <c r="U634" t="s">
        <v>23823</v>
      </c>
      <c r="V634">
        <v>40</v>
      </c>
      <c r="W634">
        <v>-23921217</v>
      </c>
      <c r="X634">
        <v>-46460017</v>
      </c>
      <c r="Y634">
        <v>2</v>
      </c>
      <c r="Z634" t="s">
        <v>27609</v>
      </c>
      <c r="AB634" t="s">
        <v>23825</v>
      </c>
      <c r="AD634" t="s">
        <v>1491</v>
      </c>
      <c r="AH634" t="s">
        <v>27610</v>
      </c>
      <c r="AI634" t="s">
        <v>23852</v>
      </c>
      <c r="AJ634" t="s">
        <v>27611</v>
      </c>
      <c r="AL634">
        <f>VALUE(TRIM(FO_Candidato[[#This Row],[1.21 Latitude]]))</f>
        <v>-23921217</v>
      </c>
      <c r="AM634">
        <f>FO_Candidato[[#This Row],[LATITUDE_P1]]/1000000</f>
        <v>-23.921216999999999</v>
      </c>
      <c r="AN634">
        <f>INT(ABS(FO_Candidato[[#This Row],[LATITUDE_P2]]))</f>
        <v>23</v>
      </c>
      <c r="AO634">
        <f>INT((ABS(FO_Candidato[[#This Row],[LATITUDE_P2]])-INT(ABS(FO_Candidato[[#This Row],[LATITUDE_P2]])))*60)</f>
        <v>55</v>
      </c>
      <c r="AP634" s="73">
        <f t="shared" si="18"/>
        <v>16.38</v>
      </c>
      <c r="AQ634" t="str">
        <f>SUBSTITUTE(TEXT(FO_Candidato[[#This Row],[LATITUDE_P5]],"0,00"),",",".")</f>
        <v>16.38</v>
      </c>
      <c r="AR634" t="str">
        <f>FO_Candidato[[#This Row],[LATITUDE_P3]]&amp;"°"&amp;FO_Candidato[[#This Row],[LATITUDE_P4]]&amp;"'"&amp;FO_Candidato[[#This Row],[LATITUDE - P6]]&amp;"""S"</f>
        <v>23°55'16.38"S</v>
      </c>
      <c r="AS634">
        <f>VALUE(TRIM(FO_Candidato[[#This Row],[longitude]]))</f>
        <v>-46460017</v>
      </c>
      <c r="AT634">
        <f>FO_Candidato[[#This Row],[LONGITUDE_P1]]/1000000</f>
        <v>-46.460017000000001</v>
      </c>
      <c r="AU634">
        <f>INT(ABS(FO_Candidato[[#This Row],[LONGITUDE_P2]]))</f>
        <v>46</v>
      </c>
      <c r="AV634">
        <f>INT((ABS(FO_Candidato[[#This Row],[LONGITUDE_P2]])-INT(ABS(FO_Candidato[[#This Row],[LONGITUDE_P2]])))*60)</f>
        <v>27</v>
      </c>
      <c r="AW634" s="73">
        <f t="shared" si="19"/>
        <v>36.06</v>
      </c>
      <c r="AX634" t="str">
        <f>SUBSTITUTE(TEXT(FO_Candidato[[#This Row],[LONGITUDE_P5]],"0,00"),",",".")</f>
        <v>36.06</v>
      </c>
      <c r="AY634" t="str">
        <f>FO_Candidato[[#This Row],[LONGITUDE_P3]]&amp;"°"&amp;FO_Candidato[[#This Row],[LONGITUDE_P4]]&amp;"'"&amp;FO_Candidato[[#This Row],[LONGITUDE - P6]]&amp;"""S"</f>
        <v>46°27'36.06"S</v>
      </c>
    </row>
    <row r="635" spans="1:51" x14ac:dyDescent="0.3">
      <c r="A635" t="s">
        <v>27612</v>
      </c>
      <c r="B635" t="s">
        <v>23809</v>
      </c>
      <c r="C635" t="s">
        <v>19134</v>
      </c>
      <c r="D635" t="s">
        <v>20206</v>
      </c>
      <c r="E635" t="s">
        <v>20206</v>
      </c>
      <c r="F635" t="s">
        <v>20208</v>
      </c>
      <c r="G635" t="s">
        <v>23889</v>
      </c>
      <c r="I635" t="s">
        <v>23832</v>
      </c>
      <c r="K635" t="s">
        <v>24020</v>
      </c>
      <c r="M635" t="s">
        <v>23835</v>
      </c>
      <c r="N635" t="s">
        <v>26537</v>
      </c>
      <c r="U635" t="s">
        <v>23823</v>
      </c>
      <c r="V635">
        <v>50</v>
      </c>
      <c r="W635">
        <v>-23896796</v>
      </c>
      <c r="X635">
        <v>-46564048</v>
      </c>
      <c r="Y635">
        <v>745</v>
      </c>
      <c r="Z635" t="s">
        <v>27613</v>
      </c>
      <c r="AB635" t="s">
        <v>23825</v>
      </c>
      <c r="AD635" t="s">
        <v>1491</v>
      </c>
      <c r="AH635" t="s">
        <v>27614</v>
      </c>
      <c r="AI635" t="s">
        <v>23852</v>
      </c>
      <c r="AJ635" t="s">
        <v>27615</v>
      </c>
      <c r="AL635">
        <f>VALUE(TRIM(FO_Candidato[[#This Row],[1.21 Latitude]]))</f>
        <v>-23896796</v>
      </c>
      <c r="AM635">
        <f>FO_Candidato[[#This Row],[LATITUDE_P1]]/1000000</f>
        <v>-23.896795999999998</v>
      </c>
      <c r="AN635">
        <f>INT(ABS(FO_Candidato[[#This Row],[LATITUDE_P2]]))</f>
        <v>23</v>
      </c>
      <c r="AO635">
        <f>INT((ABS(FO_Candidato[[#This Row],[LATITUDE_P2]])-INT(ABS(FO_Candidato[[#This Row],[LATITUDE_P2]])))*60)</f>
        <v>53</v>
      </c>
      <c r="AP635" s="73">
        <f t="shared" si="18"/>
        <v>48.47</v>
      </c>
      <c r="AQ635" t="str">
        <f>SUBSTITUTE(TEXT(FO_Candidato[[#This Row],[LATITUDE_P5]],"0,00"),",",".")</f>
        <v>48.47</v>
      </c>
      <c r="AR635" t="str">
        <f>FO_Candidato[[#This Row],[LATITUDE_P3]]&amp;"°"&amp;FO_Candidato[[#This Row],[LATITUDE_P4]]&amp;"'"&amp;FO_Candidato[[#This Row],[LATITUDE - P6]]&amp;"""S"</f>
        <v>23°53'48.47"S</v>
      </c>
      <c r="AS635">
        <f>VALUE(TRIM(FO_Candidato[[#This Row],[longitude]]))</f>
        <v>-46564048</v>
      </c>
      <c r="AT635">
        <f>FO_Candidato[[#This Row],[LONGITUDE_P1]]/1000000</f>
        <v>-46.564048</v>
      </c>
      <c r="AU635">
        <f>INT(ABS(FO_Candidato[[#This Row],[LONGITUDE_P2]]))</f>
        <v>46</v>
      </c>
      <c r="AV635">
        <f>INT((ABS(FO_Candidato[[#This Row],[LONGITUDE_P2]])-INT(ABS(FO_Candidato[[#This Row],[LONGITUDE_P2]])))*60)</f>
        <v>33</v>
      </c>
      <c r="AW635" s="73">
        <f t="shared" si="19"/>
        <v>50.57</v>
      </c>
      <c r="AX635" t="str">
        <f>SUBSTITUTE(TEXT(FO_Candidato[[#This Row],[LONGITUDE_P5]],"0,00"),",",".")</f>
        <v>50.57</v>
      </c>
      <c r="AY635" t="str">
        <f>FO_Candidato[[#This Row],[LONGITUDE_P3]]&amp;"°"&amp;FO_Candidato[[#This Row],[LONGITUDE_P4]]&amp;"'"&amp;FO_Candidato[[#This Row],[LONGITUDE - P6]]&amp;"""S"</f>
        <v>46°33'50.57"S</v>
      </c>
    </row>
    <row r="636" spans="1:51" x14ac:dyDescent="0.3">
      <c r="A636" t="s">
        <v>27616</v>
      </c>
      <c r="B636" t="s">
        <v>23809</v>
      </c>
      <c r="C636" t="s">
        <v>216</v>
      </c>
      <c r="D636" t="s">
        <v>212</v>
      </c>
      <c r="E636" t="s">
        <v>212</v>
      </c>
      <c r="F636" t="s">
        <v>214</v>
      </c>
      <c r="G636" t="s">
        <v>23889</v>
      </c>
      <c r="I636" t="s">
        <v>23832</v>
      </c>
      <c r="K636" t="s">
        <v>24020</v>
      </c>
      <c r="M636" t="s">
        <v>23835</v>
      </c>
      <c r="N636" t="s">
        <v>27449</v>
      </c>
      <c r="U636" t="s">
        <v>23823</v>
      </c>
      <c r="V636">
        <v>50</v>
      </c>
      <c r="W636">
        <v>-19564415</v>
      </c>
      <c r="X636">
        <v>-48826043</v>
      </c>
      <c r="Y636">
        <v>729</v>
      </c>
      <c r="Z636" t="s">
        <v>27617</v>
      </c>
      <c r="AB636" t="s">
        <v>23825</v>
      </c>
      <c r="AD636" t="s">
        <v>1491</v>
      </c>
      <c r="AH636" t="s">
        <v>27618</v>
      </c>
      <c r="AI636" t="s">
        <v>24061</v>
      </c>
      <c r="AJ636" t="s">
        <v>4382</v>
      </c>
      <c r="AL636">
        <f>VALUE(TRIM(FO_Candidato[[#This Row],[1.21 Latitude]]))</f>
        <v>-19564415</v>
      </c>
      <c r="AM636">
        <f>FO_Candidato[[#This Row],[LATITUDE_P1]]/1000000</f>
        <v>-19.564415</v>
      </c>
      <c r="AN636">
        <f>INT(ABS(FO_Candidato[[#This Row],[LATITUDE_P2]]))</f>
        <v>19</v>
      </c>
      <c r="AO636">
        <f>INT((ABS(FO_Candidato[[#This Row],[LATITUDE_P2]])-INT(ABS(FO_Candidato[[#This Row],[LATITUDE_P2]])))*60)</f>
        <v>33</v>
      </c>
      <c r="AP636" s="73">
        <f t="shared" si="18"/>
        <v>51.89</v>
      </c>
      <c r="AQ636" t="str">
        <f>SUBSTITUTE(TEXT(FO_Candidato[[#This Row],[LATITUDE_P5]],"0,00"),",",".")</f>
        <v>51.89</v>
      </c>
      <c r="AR636" t="str">
        <f>FO_Candidato[[#This Row],[LATITUDE_P3]]&amp;"°"&amp;FO_Candidato[[#This Row],[LATITUDE_P4]]&amp;"'"&amp;FO_Candidato[[#This Row],[LATITUDE - P6]]&amp;"""S"</f>
        <v>19°33'51.89"S</v>
      </c>
      <c r="AS636">
        <f>VALUE(TRIM(FO_Candidato[[#This Row],[longitude]]))</f>
        <v>-48826043</v>
      </c>
      <c r="AT636">
        <f>FO_Candidato[[#This Row],[LONGITUDE_P1]]/1000000</f>
        <v>-48.826042999999999</v>
      </c>
      <c r="AU636">
        <f>INT(ABS(FO_Candidato[[#This Row],[LONGITUDE_P2]]))</f>
        <v>48</v>
      </c>
      <c r="AV636">
        <f>INT((ABS(FO_Candidato[[#This Row],[LONGITUDE_P2]])-INT(ABS(FO_Candidato[[#This Row],[LONGITUDE_P2]])))*60)</f>
        <v>49</v>
      </c>
      <c r="AW636" s="73">
        <f t="shared" si="19"/>
        <v>33.75</v>
      </c>
      <c r="AX636" t="str">
        <f>SUBSTITUTE(TEXT(FO_Candidato[[#This Row],[LONGITUDE_P5]],"0,00"),",",".")</f>
        <v>33.75</v>
      </c>
      <c r="AY636" t="str">
        <f>FO_Candidato[[#This Row],[LONGITUDE_P3]]&amp;"°"&amp;FO_Candidato[[#This Row],[LONGITUDE_P4]]&amp;"'"&amp;FO_Candidato[[#This Row],[LONGITUDE - P6]]&amp;"""S"</f>
        <v>48°49'33.75"S</v>
      </c>
    </row>
    <row r="637" spans="1:51" x14ac:dyDescent="0.3">
      <c r="A637" t="s">
        <v>27619</v>
      </c>
      <c r="B637" t="s">
        <v>23809</v>
      </c>
      <c r="C637" t="s">
        <v>177</v>
      </c>
      <c r="D637" t="s">
        <v>4785</v>
      </c>
      <c r="E637" t="s">
        <v>4785</v>
      </c>
      <c r="F637" t="s">
        <v>17756</v>
      </c>
      <c r="G637" t="s">
        <v>23889</v>
      </c>
      <c r="I637" t="s">
        <v>23832</v>
      </c>
      <c r="K637" t="s">
        <v>24020</v>
      </c>
      <c r="M637" t="s">
        <v>23835</v>
      </c>
      <c r="N637" t="s">
        <v>27620</v>
      </c>
      <c r="U637" t="s">
        <v>23823</v>
      </c>
      <c r="V637">
        <v>50</v>
      </c>
      <c r="W637">
        <v>-17074198</v>
      </c>
      <c r="X637">
        <v>-53466535</v>
      </c>
      <c r="Y637">
        <v>835</v>
      </c>
      <c r="Z637" t="s">
        <v>27621</v>
      </c>
      <c r="AB637" t="s">
        <v>23825</v>
      </c>
      <c r="AD637" t="s">
        <v>1491</v>
      </c>
      <c r="AH637" t="s">
        <v>27622</v>
      </c>
      <c r="AI637" t="s">
        <v>23841</v>
      </c>
      <c r="AJ637" t="s">
        <v>27623</v>
      </c>
      <c r="AL637">
        <f>VALUE(TRIM(FO_Candidato[[#This Row],[1.21 Latitude]]))</f>
        <v>-17074198</v>
      </c>
      <c r="AM637">
        <f>FO_Candidato[[#This Row],[LATITUDE_P1]]/1000000</f>
        <v>-17.074197999999999</v>
      </c>
      <c r="AN637">
        <f>INT(ABS(FO_Candidato[[#This Row],[LATITUDE_P2]]))</f>
        <v>17</v>
      </c>
      <c r="AO637">
        <f>INT((ABS(FO_Candidato[[#This Row],[LATITUDE_P2]])-INT(ABS(FO_Candidato[[#This Row],[LATITUDE_P2]])))*60)</f>
        <v>4</v>
      </c>
      <c r="AP637" s="73">
        <f t="shared" si="18"/>
        <v>27.11</v>
      </c>
      <c r="AQ637" t="str">
        <f>SUBSTITUTE(TEXT(FO_Candidato[[#This Row],[LATITUDE_P5]],"0,00"),",",".")</f>
        <v>27.11</v>
      </c>
      <c r="AR637" t="str">
        <f>FO_Candidato[[#This Row],[LATITUDE_P3]]&amp;"°"&amp;FO_Candidato[[#This Row],[LATITUDE_P4]]&amp;"'"&amp;FO_Candidato[[#This Row],[LATITUDE - P6]]&amp;"""S"</f>
        <v>17°4'27.11"S</v>
      </c>
      <c r="AS637">
        <f>VALUE(TRIM(FO_Candidato[[#This Row],[longitude]]))</f>
        <v>-53466535</v>
      </c>
      <c r="AT637">
        <f>FO_Candidato[[#This Row],[LONGITUDE_P1]]/1000000</f>
        <v>-53.466535</v>
      </c>
      <c r="AU637">
        <f>INT(ABS(FO_Candidato[[#This Row],[LONGITUDE_P2]]))</f>
        <v>53</v>
      </c>
      <c r="AV637">
        <f>INT((ABS(FO_Candidato[[#This Row],[LONGITUDE_P2]])-INT(ABS(FO_Candidato[[#This Row],[LONGITUDE_P2]])))*60)</f>
        <v>27</v>
      </c>
      <c r="AW637" s="73">
        <f t="shared" si="19"/>
        <v>59.53</v>
      </c>
      <c r="AX637" t="str">
        <f>SUBSTITUTE(TEXT(FO_Candidato[[#This Row],[LONGITUDE_P5]],"0,00"),",",".")</f>
        <v>59.53</v>
      </c>
      <c r="AY637" t="str">
        <f>FO_Candidato[[#This Row],[LONGITUDE_P3]]&amp;"°"&amp;FO_Candidato[[#This Row],[LONGITUDE_P4]]&amp;"'"&amp;FO_Candidato[[#This Row],[LONGITUDE - P6]]&amp;"""S"</f>
        <v>53°27'59.53"S</v>
      </c>
    </row>
    <row r="638" spans="1:51" x14ac:dyDescent="0.3">
      <c r="A638" t="s">
        <v>27624</v>
      </c>
      <c r="B638" t="s">
        <v>23809</v>
      </c>
      <c r="C638" t="s">
        <v>216</v>
      </c>
      <c r="D638" t="s">
        <v>3930</v>
      </c>
      <c r="E638" t="s">
        <v>3930</v>
      </c>
      <c r="F638" t="s">
        <v>3931</v>
      </c>
      <c r="G638" t="s">
        <v>23889</v>
      </c>
      <c r="I638" t="s">
        <v>23813</v>
      </c>
      <c r="K638" t="s">
        <v>24020</v>
      </c>
      <c r="M638" t="s">
        <v>23835</v>
      </c>
      <c r="N638" t="s">
        <v>27449</v>
      </c>
      <c r="U638" t="s">
        <v>23823</v>
      </c>
      <c r="V638">
        <v>60</v>
      </c>
      <c r="W638">
        <v>-17346824</v>
      </c>
      <c r="X638">
        <v>-49247917</v>
      </c>
      <c r="Y638">
        <v>728</v>
      </c>
      <c r="Z638" t="s">
        <v>27625</v>
      </c>
      <c r="AB638" t="s">
        <v>23825</v>
      </c>
      <c r="AD638" t="s">
        <v>1491</v>
      </c>
      <c r="AH638" t="s">
        <v>27626</v>
      </c>
      <c r="AI638" t="s">
        <v>24041</v>
      </c>
      <c r="AJ638" t="s">
        <v>27627</v>
      </c>
      <c r="AL638">
        <f>VALUE(TRIM(FO_Candidato[[#This Row],[1.21 Latitude]]))</f>
        <v>-17346824</v>
      </c>
      <c r="AM638">
        <f>FO_Candidato[[#This Row],[LATITUDE_P1]]/1000000</f>
        <v>-17.346824000000002</v>
      </c>
      <c r="AN638">
        <f>INT(ABS(FO_Candidato[[#This Row],[LATITUDE_P2]]))</f>
        <v>17</v>
      </c>
      <c r="AO638">
        <f>INT((ABS(FO_Candidato[[#This Row],[LATITUDE_P2]])-INT(ABS(FO_Candidato[[#This Row],[LATITUDE_P2]])))*60)</f>
        <v>20</v>
      </c>
      <c r="AP638" s="73">
        <f t="shared" si="18"/>
        <v>48.57</v>
      </c>
      <c r="AQ638" t="str">
        <f>SUBSTITUTE(TEXT(FO_Candidato[[#This Row],[LATITUDE_P5]],"0,00"),",",".")</f>
        <v>48.57</v>
      </c>
      <c r="AR638" t="str">
        <f>FO_Candidato[[#This Row],[LATITUDE_P3]]&amp;"°"&amp;FO_Candidato[[#This Row],[LATITUDE_P4]]&amp;"'"&amp;FO_Candidato[[#This Row],[LATITUDE - P6]]&amp;"""S"</f>
        <v>17°20'48.57"S</v>
      </c>
      <c r="AS638">
        <f>VALUE(TRIM(FO_Candidato[[#This Row],[longitude]]))</f>
        <v>-49247917</v>
      </c>
      <c r="AT638">
        <f>FO_Candidato[[#This Row],[LONGITUDE_P1]]/1000000</f>
        <v>-49.247917000000001</v>
      </c>
      <c r="AU638">
        <f>INT(ABS(FO_Candidato[[#This Row],[LONGITUDE_P2]]))</f>
        <v>49</v>
      </c>
      <c r="AV638">
        <f>INT((ABS(FO_Candidato[[#This Row],[LONGITUDE_P2]])-INT(ABS(FO_Candidato[[#This Row],[LONGITUDE_P2]])))*60)</f>
        <v>14</v>
      </c>
      <c r="AW638" s="73">
        <f t="shared" si="19"/>
        <v>52.5</v>
      </c>
      <c r="AX638" t="str">
        <f>SUBSTITUTE(TEXT(FO_Candidato[[#This Row],[LONGITUDE_P5]],"0,00"),",",".")</f>
        <v>52.50</v>
      </c>
      <c r="AY638" t="str">
        <f>FO_Candidato[[#This Row],[LONGITUDE_P3]]&amp;"°"&amp;FO_Candidato[[#This Row],[LONGITUDE_P4]]&amp;"'"&amp;FO_Candidato[[#This Row],[LONGITUDE - P6]]&amp;"""S"</f>
        <v>49°14'52.50"S</v>
      </c>
    </row>
    <row r="639" spans="1:51" x14ac:dyDescent="0.3">
      <c r="A639" t="s">
        <v>27628</v>
      </c>
      <c r="B639" t="s">
        <v>23809</v>
      </c>
      <c r="C639" t="s">
        <v>177</v>
      </c>
      <c r="D639" t="s">
        <v>2437</v>
      </c>
      <c r="E639" t="s">
        <v>2437</v>
      </c>
      <c r="F639" t="s">
        <v>17810</v>
      </c>
      <c r="G639" t="s">
        <v>23889</v>
      </c>
      <c r="I639" t="s">
        <v>23813</v>
      </c>
      <c r="K639" t="s">
        <v>24020</v>
      </c>
      <c r="M639" t="s">
        <v>23835</v>
      </c>
      <c r="N639" t="s">
        <v>27620</v>
      </c>
      <c r="U639" t="s">
        <v>23823</v>
      </c>
      <c r="V639">
        <v>40</v>
      </c>
      <c r="W639">
        <v>-1728032</v>
      </c>
      <c r="X639">
        <v>-53256099</v>
      </c>
      <c r="Y639">
        <v>743</v>
      </c>
      <c r="Z639" t="s">
        <v>27629</v>
      </c>
      <c r="AB639" t="s">
        <v>23825</v>
      </c>
      <c r="AD639" t="s">
        <v>1491</v>
      </c>
      <c r="AH639" t="s">
        <v>27630</v>
      </c>
      <c r="AI639" t="s">
        <v>23841</v>
      </c>
      <c r="AJ639" t="s">
        <v>27631</v>
      </c>
      <c r="AL639">
        <f>VALUE(TRIM(FO_Candidato[[#This Row],[1.21 Latitude]]))</f>
        <v>-1728032</v>
      </c>
      <c r="AM639">
        <f>FO_Candidato[[#This Row],[LATITUDE_P1]]/1000000</f>
        <v>-1.728032</v>
      </c>
      <c r="AN639">
        <f>INT(ABS(FO_Candidato[[#This Row],[LATITUDE_P2]]))</f>
        <v>1</v>
      </c>
      <c r="AO639">
        <f>INT((ABS(FO_Candidato[[#This Row],[LATITUDE_P2]])-INT(ABS(FO_Candidato[[#This Row],[LATITUDE_P2]])))*60)</f>
        <v>43</v>
      </c>
      <c r="AP639" s="73">
        <f t="shared" si="18"/>
        <v>40.92</v>
      </c>
      <c r="AQ639" t="str">
        <f>SUBSTITUTE(TEXT(FO_Candidato[[#This Row],[LATITUDE_P5]],"0,00"),",",".")</f>
        <v>40.92</v>
      </c>
      <c r="AR639" t="str">
        <f>FO_Candidato[[#This Row],[LATITUDE_P3]]&amp;"°"&amp;FO_Candidato[[#This Row],[LATITUDE_P4]]&amp;"'"&amp;FO_Candidato[[#This Row],[LATITUDE - P6]]&amp;"""S"</f>
        <v>1°43'40.92"S</v>
      </c>
      <c r="AS639">
        <f>VALUE(TRIM(FO_Candidato[[#This Row],[longitude]]))</f>
        <v>-53256099</v>
      </c>
      <c r="AT639">
        <f>FO_Candidato[[#This Row],[LONGITUDE_P1]]/1000000</f>
        <v>-53.256098999999999</v>
      </c>
      <c r="AU639">
        <f>INT(ABS(FO_Candidato[[#This Row],[LONGITUDE_P2]]))</f>
        <v>53</v>
      </c>
      <c r="AV639">
        <f>INT((ABS(FO_Candidato[[#This Row],[LONGITUDE_P2]])-INT(ABS(FO_Candidato[[#This Row],[LONGITUDE_P2]])))*60)</f>
        <v>15</v>
      </c>
      <c r="AW639" s="73">
        <f t="shared" si="19"/>
        <v>21.96</v>
      </c>
      <c r="AX639" t="str">
        <f>SUBSTITUTE(TEXT(FO_Candidato[[#This Row],[LONGITUDE_P5]],"0,00"),",",".")</f>
        <v>21.96</v>
      </c>
      <c r="AY639" t="str">
        <f>FO_Candidato[[#This Row],[LONGITUDE_P3]]&amp;"°"&amp;FO_Candidato[[#This Row],[LONGITUDE_P4]]&amp;"'"&amp;FO_Candidato[[#This Row],[LONGITUDE - P6]]&amp;"""S"</f>
        <v>53°15'21.96"S</v>
      </c>
    </row>
    <row r="640" spans="1:51" x14ac:dyDescent="0.3">
      <c r="A640" t="s">
        <v>27632</v>
      </c>
      <c r="B640" t="s">
        <v>23809</v>
      </c>
      <c r="C640" t="s">
        <v>308</v>
      </c>
      <c r="D640" t="s">
        <v>1177</v>
      </c>
      <c r="E640" t="s">
        <v>1177</v>
      </c>
      <c r="F640" t="s">
        <v>1178</v>
      </c>
      <c r="G640" t="s">
        <v>23846</v>
      </c>
      <c r="I640" t="s">
        <v>23813</v>
      </c>
      <c r="J640" t="s">
        <v>23814</v>
      </c>
      <c r="K640" t="s">
        <v>27633</v>
      </c>
      <c r="L640" t="s">
        <v>3632</v>
      </c>
      <c r="M640" t="s">
        <v>23816</v>
      </c>
      <c r="N640" t="s">
        <v>27634</v>
      </c>
      <c r="P640" t="s">
        <v>27635</v>
      </c>
      <c r="U640" t="s">
        <v>23823</v>
      </c>
      <c r="V640">
        <v>30</v>
      </c>
      <c r="W640">
        <v>-22897164</v>
      </c>
      <c r="X640">
        <v>-47015747</v>
      </c>
      <c r="Y640">
        <v>670</v>
      </c>
      <c r="Z640" t="s">
        <v>24096</v>
      </c>
      <c r="AA640" t="s">
        <v>107</v>
      </c>
      <c r="AB640" t="s">
        <v>23825</v>
      </c>
      <c r="AD640" t="s">
        <v>23823</v>
      </c>
      <c r="AE640" t="s">
        <v>23823</v>
      </c>
      <c r="AF640" t="s">
        <v>1178</v>
      </c>
      <c r="AG640" t="s">
        <v>1177</v>
      </c>
      <c r="AH640" t="s">
        <v>27636</v>
      </c>
      <c r="AI640" t="s">
        <v>23852</v>
      </c>
      <c r="AJ640" t="s">
        <v>27637</v>
      </c>
      <c r="AL640">
        <f>VALUE(TRIM(FO_Candidato[[#This Row],[1.21 Latitude]]))</f>
        <v>-22897164</v>
      </c>
      <c r="AM640">
        <f>FO_Candidato[[#This Row],[LATITUDE_P1]]/1000000</f>
        <v>-22.897164</v>
      </c>
      <c r="AN640">
        <f>INT(ABS(FO_Candidato[[#This Row],[LATITUDE_P2]]))</f>
        <v>22</v>
      </c>
      <c r="AO640">
        <f>INT((ABS(FO_Candidato[[#This Row],[LATITUDE_P2]])-INT(ABS(FO_Candidato[[#This Row],[LATITUDE_P2]])))*60)</f>
        <v>53</v>
      </c>
      <c r="AP640" s="73">
        <f t="shared" si="18"/>
        <v>49.79</v>
      </c>
      <c r="AQ640" t="str">
        <f>SUBSTITUTE(TEXT(FO_Candidato[[#This Row],[LATITUDE_P5]],"0,00"),",",".")</f>
        <v>49.79</v>
      </c>
      <c r="AR640" t="str">
        <f>FO_Candidato[[#This Row],[LATITUDE_P3]]&amp;"°"&amp;FO_Candidato[[#This Row],[LATITUDE_P4]]&amp;"'"&amp;FO_Candidato[[#This Row],[LATITUDE - P6]]&amp;"""S"</f>
        <v>22°53'49.79"S</v>
      </c>
      <c r="AS640">
        <f>VALUE(TRIM(FO_Candidato[[#This Row],[longitude]]))</f>
        <v>-47015747</v>
      </c>
      <c r="AT640">
        <f>FO_Candidato[[#This Row],[LONGITUDE_P1]]/1000000</f>
        <v>-47.015746999999998</v>
      </c>
      <c r="AU640">
        <f>INT(ABS(FO_Candidato[[#This Row],[LONGITUDE_P2]]))</f>
        <v>47</v>
      </c>
      <c r="AV640">
        <f>INT((ABS(FO_Candidato[[#This Row],[LONGITUDE_P2]])-INT(ABS(FO_Candidato[[#This Row],[LONGITUDE_P2]])))*60)</f>
        <v>0</v>
      </c>
      <c r="AW640" s="73">
        <f t="shared" si="19"/>
        <v>56.69</v>
      </c>
      <c r="AX640" t="str">
        <f>SUBSTITUTE(TEXT(FO_Candidato[[#This Row],[LONGITUDE_P5]],"0,00"),",",".")</f>
        <v>56.69</v>
      </c>
      <c r="AY640" t="str">
        <f>FO_Candidato[[#This Row],[LONGITUDE_P3]]&amp;"°"&amp;FO_Candidato[[#This Row],[LONGITUDE_P4]]&amp;"'"&amp;FO_Candidato[[#This Row],[LONGITUDE - P6]]&amp;"""S"</f>
        <v>47°0'56.69"S</v>
      </c>
    </row>
    <row r="641" spans="1:51" x14ac:dyDescent="0.3">
      <c r="A641" t="s">
        <v>27638</v>
      </c>
      <c r="B641" t="s">
        <v>23809</v>
      </c>
      <c r="C641" t="s">
        <v>177</v>
      </c>
      <c r="D641" t="s">
        <v>223</v>
      </c>
      <c r="E641" t="s">
        <v>223</v>
      </c>
      <c r="F641" t="s">
        <v>17788</v>
      </c>
      <c r="G641" t="s">
        <v>23889</v>
      </c>
      <c r="I641" t="s">
        <v>23832</v>
      </c>
      <c r="K641" t="s">
        <v>24020</v>
      </c>
      <c r="M641" t="s">
        <v>23835</v>
      </c>
      <c r="N641" t="s">
        <v>27620</v>
      </c>
      <c r="U641" t="s">
        <v>23823</v>
      </c>
      <c r="V641">
        <v>40</v>
      </c>
      <c r="W641">
        <v>-16896341</v>
      </c>
      <c r="X641">
        <v>-53659509</v>
      </c>
      <c r="Y641">
        <v>712</v>
      </c>
      <c r="Z641" t="s">
        <v>27639</v>
      </c>
      <c r="AB641" t="s">
        <v>23825</v>
      </c>
      <c r="AD641" t="s">
        <v>1491</v>
      </c>
      <c r="AH641" t="s">
        <v>27640</v>
      </c>
      <c r="AI641" t="s">
        <v>23841</v>
      </c>
      <c r="AJ641" t="s">
        <v>27623</v>
      </c>
      <c r="AL641">
        <f>VALUE(TRIM(FO_Candidato[[#This Row],[1.21 Latitude]]))</f>
        <v>-16896341</v>
      </c>
      <c r="AM641">
        <f>FO_Candidato[[#This Row],[LATITUDE_P1]]/1000000</f>
        <v>-16.896341</v>
      </c>
      <c r="AN641">
        <f>INT(ABS(FO_Candidato[[#This Row],[LATITUDE_P2]]))</f>
        <v>16</v>
      </c>
      <c r="AO641">
        <f>INT((ABS(FO_Candidato[[#This Row],[LATITUDE_P2]])-INT(ABS(FO_Candidato[[#This Row],[LATITUDE_P2]])))*60)</f>
        <v>53</v>
      </c>
      <c r="AP641" s="73">
        <f t="shared" si="18"/>
        <v>46.83</v>
      </c>
      <c r="AQ641" t="str">
        <f>SUBSTITUTE(TEXT(FO_Candidato[[#This Row],[LATITUDE_P5]],"0,00"),",",".")</f>
        <v>46.83</v>
      </c>
      <c r="AR641" t="str">
        <f>FO_Candidato[[#This Row],[LATITUDE_P3]]&amp;"°"&amp;FO_Candidato[[#This Row],[LATITUDE_P4]]&amp;"'"&amp;FO_Candidato[[#This Row],[LATITUDE - P6]]&amp;"""S"</f>
        <v>16°53'46.83"S</v>
      </c>
      <c r="AS641">
        <f>VALUE(TRIM(FO_Candidato[[#This Row],[longitude]]))</f>
        <v>-53659509</v>
      </c>
      <c r="AT641">
        <f>FO_Candidato[[#This Row],[LONGITUDE_P1]]/1000000</f>
        <v>-53.659509</v>
      </c>
      <c r="AU641">
        <f>INT(ABS(FO_Candidato[[#This Row],[LONGITUDE_P2]]))</f>
        <v>53</v>
      </c>
      <c r="AV641">
        <f>INT((ABS(FO_Candidato[[#This Row],[LONGITUDE_P2]])-INT(ABS(FO_Candidato[[#This Row],[LONGITUDE_P2]])))*60)</f>
        <v>39</v>
      </c>
      <c r="AW641" s="73">
        <f t="shared" si="19"/>
        <v>34.229999999999997</v>
      </c>
      <c r="AX641" t="str">
        <f>SUBSTITUTE(TEXT(FO_Candidato[[#This Row],[LONGITUDE_P5]],"0,00"),",",".")</f>
        <v>34.23</v>
      </c>
      <c r="AY641" t="str">
        <f>FO_Candidato[[#This Row],[LONGITUDE_P3]]&amp;"°"&amp;FO_Candidato[[#This Row],[LONGITUDE_P4]]&amp;"'"&amp;FO_Candidato[[#This Row],[LONGITUDE - P6]]&amp;"""S"</f>
        <v>53°39'34.23"S</v>
      </c>
    </row>
    <row r="642" spans="1:51" x14ac:dyDescent="0.3">
      <c r="A642" t="s">
        <v>27641</v>
      </c>
      <c r="B642" t="s">
        <v>23809</v>
      </c>
      <c r="C642" t="s">
        <v>177</v>
      </c>
      <c r="D642" t="s">
        <v>4782</v>
      </c>
      <c r="E642" t="s">
        <v>4782</v>
      </c>
      <c r="F642" t="s">
        <v>17818</v>
      </c>
      <c r="G642" t="s">
        <v>23889</v>
      </c>
      <c r="I642" t="s">
        <v>23813</v>
      </c>
      <c r="K642" t="s">
        <v>24020</v>
      </c>
      <c r="M642" t="s">
        <v>23835</v>
      </c>
      <c r="N642" t="s">
        <v>27620</v>
      </c>
      <c r="U642" t="s">
        <v>23823</v>
      </c>
      <c r="V642">
        <v>40</v>
      </c>
      <c r="W642">
        <v>-16989433</v>
      </c>
      <c r="X642">
        <v>-53507533</v>
      </c>
      <c r="Y642">
        <v>215</v>
      </c>
      <c r="Z642" t="s">
        <v>27642</v>
      </c>
      <c r="AB642" t="s">
        <v>23825</v>
      </c>
      <c r="AD642" t="s">
        <v>1491</v>
      </c>
      <c r="AH642" t="s">
        <v>27643</v>
      </c>
      <c r="AI642" t="s">
        <v>23841</v>
      </c>
      <c r="AJ642" t="s">
        <v>27623</v>
      </c>
      <c r="AL642">
        <f>VALUE(TRIM(FO_Candidato[[#This Row],[1.21 Latitude]]))</f>
        <v>-16989433</v>
      </c>
      <c r="AM642">
        <f>FO_Candidato[[#This Row],[LATITUDE_P1]]/1000000</f>
        <v>-16.989432999999998</v>
      </c>
      <c r="AN642">
        <f>INT(ABS(FO_Candidato[[#This Row],[LATITUDE_P2]]))</f>
        <v>16</v>
      </c>
      <c r="AO642">
        <f>INT((ABS(FO_Candidato[[#This Row],[LATITUDE_P2]])-INT(ABS(FO_Candidato[[#This Row],[LATITUDE_P2]])))*60)</f>
        <v>59</v>
      </c>
      <c r="AP642" s="73">
        <f t="shared" ref="AP642:AP705" si="20">ROUND(MOD(ABS(AL642/1000000)*3600,60),2)</f>
        <v>21.96</v>
      </c>
      <c r="AQ642" t="str">
        <f>SUBSTITUTE(TEXT(FO_Candidato[[#This Row],[LATITUDE_P5]],"0,00"),",",".")</f>
        <v>21.96</v>
      </c>
      <c r="AR642" t="str">
        <f>FO_Candidato[[#This Row],[LATITUDE_P3]]&amp;"°"&amp;FO_Candidato[[#This Row],[LATITUDE_P4]]&amp;"'"&amp;FO_Candidato[[#This Row],[LATITUDE - P6]]&amp;"""S"</f>
        <v>16°59'21.96"S</v>
      </c>
      <c r="AS642">
        <f>VALUE(TRIM(FO_Candidato[[#This Row],[longitude]]))</f>
        <v>-53507533</v>
      </c>
      <c r="AT642">
        <f>FO_Candidato[[#This Row],[LONGITUDE_P1]]/1000000</f>
        <v>-53.507533000000002</v>
      </c>
      <c r="AU642">
        <f>INT(ABS(FO_Candidato[[#This Row],[LONGITUDE_P2]]))</f>
        <v>53</v>
      </c>
      <c r="AV642">
        <f>INT((ABS(FO_Candidato[[#This Row],[LONGITUDE_P2]])-INT(ABS(FO_Candidato[[#This Row],[LONGITUDE_P2]])))*60)</f>
        <v>30</v>
      </c>
      <c r="AW642" s="73">
        <f t="shared" ref="AW642:AW705" si="21">ROUND(MOD(ABS(AS642/1000000)*3600,60),2)</f>
        <v>27.12</v>
      </c>
      <c r="AX642" t="str">
        <f>SUBSTITUTE(TEXT(FO_Candidato[[#This Row],[LONGITUDE_P5]],"0,00"),",",".")</f>
        <v>27.12</v>
      </c>
      <c r="AY642" t="str">
        <f>FO_Candidato[[#This Row],[LONGITUDE_P3]]&amp;"°"&amp;FO_Candidato[[#This Row],[LONGITUDE_P4]]&amp;"'"&amp;FO_Candidato[[#This Row],[LONGITUDE - P6]]&amp;"""S"</f>
        <v>53°30'27.12"S</v>
      </c>
    </row>
    <row r="643" spans="1:51" x14ac:dyDescent="0.3">
      <c r="A643" t="s">
        <v>27644</v>
      </c>
      <c r="B643" t="s">
        <v>23809</v>
      </c>
      <c r="C643" t="s">
        <v>177</v>
      </c>
      <c r="D643" t="s">
        <v>3879</v>
      </c>
      <c r="E643" t="s">
        <v>3879</v>
      </c>
      <c r="F643" t="s">
        <v>3880</v>
      </c>
      <c r="G643" t="s">
        <v>23889</v>
      </c>
      <c r="I643" t="s">
        <v>23832</v>
      </c>
      <c r="K643" t="s">
        <v>24020</v>
      </c>
      <c r="M643" t="s">
        <v>23835</v>
      </c>
      <c r="N643" t="s">
        <v>27620</v>
      </c>
      <c r="U643" t="s">
        <v>23823</v>
      </c>
      <c r="V643">
        <v>60</v>
      </c>
      <c r="W643">
        <v>-17716694</v>
      </c>
      <c r="X643">
        <v>-52168966</v>
      </c>
      <c r="Y643">
        <v>893</v>
      </c>
      <c r="Z643" t="s">
        <v>27645</v>
      </c>
      <c r="AB643" t="s">
        <v>23825</v>
      </c>
      <c r="AD643" t="s">
        <v>1491</v>
      </c>
      <c r="AH643" t="s">
        <v>27646</v>
      </c>
      <c r="AI643" t="s">
        <v>24041</v>
      </c>
      <c r="AJ643" t="s">
        <v>25574</v>
      </c>
      <c r="AL643">
        <f>VALUE(TRIM(FO_Candidato[[#This Row],[1.21 Latitude]]))</f>
        <v>-17716694</v>
      </c>
      <c r="AM643">
        <f>FO_Candidato[[#This Row],[LATITUDE_P1]]/1000000</f>
        <v>-17.716694</v>
      </c>
      <c r="AN643">
        <f>INT(ABS(FO_Candidato[[#This Row],[LATITUDE_P2]]))</f>
        <v>17</v>
      </c>
      <c r="AO643">
        <f>INT((ABS(FO_Candidato[[#This Row],[LATITUDE_P2]])-INT(ABS(FO_Candidato[[#This Row],[LATITUDE_P2]])))*60)</f>
        <v>43</v>
      </c>
      <c r="AP643" s="73">
        <f t="shared" si="20"/>
        <v>0.1</v>
      </c>
      <c r="AQ643" t="str">
        <f>SUBSTITUTE(TEXT(FO_Candidato[[#This Row],[LATITUDE_P5]],"0,00"),",",".")</f>
        <v>0.10</v>
      </c>
      <c r="AR643" t="str">
        <f>FO_Candidato[[#This Row],[LATITUDE_P3]]&amp;"°"&amp;FO_Candidato[[#This Row],[LATITUDE_P4]]&amp;"'"&amp;FO_Candidato[[#This Row],[LATITUDE - P6]]&amp;"""S"</f>
        <v>17°43'0.10"S</v>
      </c>
      <c r="AS643">
        <f>VALUE(TRIM(FO_Candidato[[#This Row],[longitude]]))</f>
        <v>-52168966</v>
      </c>
      <c r="AT643">
        <f>FO_Candidato[[#This Row],[LONGITUDE_P1]]/1000000</f>
        <v>-52.168965999999998</v>
      </c>
      <c r="AU643">
        <f>INT(ABS(FO_Candidato[[#This Row],[LONGITUDE_P2]]))</f>
        <v>52</v>
      </c>
      <c r="AV643">
        <f>INT((ABS(FO_Candidato[[#This Row],[LONGITUDE_P2]])-INT(ABS(FO_Candidato[[#This Row],[LONGITUDE_P2]])))*60)</f>
        <v>10</v>
      </c>
      <c r="AW643" s="73">
        <f t="shared" si="21"/>
        <v>8.2799999999999994</v>
      </c>
      <c r="AX643" t="str">
        <f>SUBSTITUTE(TEXT(FO_Candidato[[#This Row],[LONGITUDE_P5]],"0,00"),",",".")</f>
        <v>8.28</v>
      </c>
      <c r="AY643" t="str">
        <f>FO_Candidato[[#This Row],[LONGITUDE_P3]]&amp;"°"&amp;FO_Candidato[[#This Row],[LONGITUDE_P4]]&amp;"'"&amp;FO_Candidato[[#This Row],[LONGITUDE - P6]]&amp;"""S"</f>
        <v>52°10'8.28"S</v>
      </c>
    </row>
    <row r="644" spans="1:51" x14ac:dyDescent="0.3">
      <c r="A644" t="s">
        <v>27647</v>
      </c>
      <c r="B644" t="s">
        <v>23809</v>
      </c>
      <c r="C644" t="s">
        <v>177</v>
      </c>
      <c r="D644" t="s">
        <v>3858</v>
      </c>
      <c r="E644" t="s">
        <v>3858</v>
      </c>
      <c r="F644" t="s">
        <v>3859</v>
      </c>
      <c r="G644" t="s">
        <v>23889</v>
      </c>
      <c r="I644" t="s">
        <v>23832</v>
      </c>
      <c r="K644" t="s">
        <v>24020</v>
      </c>
      <c r="M644" t="s">
        <v>23835</v>
      </c>
      <c r="N644" t="s">
        <v>27620</v>
      </c>
      <c r="U644" t="s">
        <v>23823</v>
      </c>
      <c r="V644">
        <v>40</v>
      </c>
      <c r="W644">
        <v>-17911583</v>
      </c>
      <c r="X644">
        <v>-5176987</v>
      </c>
      <c r="Y644">
        <v>726</v>
      </c>
      <c r="Z644" t="s">
        <v>27648</v>
      </c>
      <c r="AB644" t="s">
        <v>23825</v>
      </c>
      <c r="AD644" t="s">
        <v>1491</v>
      </c>
      <c r="AH644" t="s">
        <v>27649</v>
      </c>
      <c r="AI644" t="s">
        <v>24041</v>
      </c>
      <c r="AJ644" t="s">
        <v>25574</v>
      </c>
      <c r="AL644">
        <f>VALUE(TRIM(FO_Candidato[[#This Row],[1.21 Latitude]]))</f>
        <v>-17911583</v>
      </c>
      <c r="AM644">
        <f>FO_Candidato[[#This Row],[LATITUDE_P1]]/1000000</f>
        <v>-17.911583</v>
      </c>
      <c r="AN644">
        <f>INT(ABS(FO_Candidato[[#This Row],[LATITUDE_P2]]))</f>
        <v>17</v>
      </c>
      <c r="AO644">
        <f>INT((ABS(FO_Candidato[[#This Row],[LATITUDE_P2]])-INT(ABS(FO_Candidato[[#This Row],[LATITUDE_P2]])))*60)</f>
        <v>54</v>
      </c>
      <c r="AP644" s="73">
        <f t="shared" si="20"/>
        <v>41.7</v>
      </c>
      <c r="AQ644" t="str">
        <f>SUBSTITUTE(TEXT(FO_Candidato[[#This Row],[LATITUDE_P5]],"0,00"),",",".")</f>
        <v>41.70</v>
      </c>
      <c r="AR644" t="str">
        <f>FO_Candidato[[#This Row],[LATITUDE_P3]]&amp;"°"&amp;FO_Candidato[[#This Row],[LATITUDE_P4]]&amp;"'"&amp;FO_Candidato[[#This Row],[LATITUDE - P6]]&amp;"""S"</f>
        <v>17°54'41.70"S</v>
      </c>
      <c r="AS644">
        <f>VALUE(TRIM(FO_Candidato[[#This Row],[longitude]]))</f>
        <v>-5176987</v>
      </c>
      <c r="AT644">
        <f>FO_Candidato[[#This Row],[LONGITUDE_P1]]/1000000</f>
        <v>-5.1769869999999996</v>
      </c>
      <c r="AU644">
        <f>INT(ABS(FO_Candidato[[#This Row],[LONGITUDE_P2]]))</f>
        <v>5</v>
      </c>
      <c r="AV644">
        <f>INT((ABS(FO_Candidato[[#This Row],[LONGITUDE_P2]])-INT(ABS(FO_Candidato[[#This Row],[LONGITUDE_P2]])))*60)</f>
        <v>10</v>
      </c>
      <c r="AW644" s="73">
        <f t="shared" si="21"/>
        <v>37.15</v>
      </c>
      <c r="AX644" t="str">
        <f>SUBSTITUTE(TEXT(FO_Candidato[[#This Row],[LONGITUDE_P5]],"0,00"),",",".")</f>
        <v>37.15</v>
      </c>
      <c r="AY644" t="str">
        <f>FO_Candidato[[#This Row],[LONGITUDE_P3]]&amp;"°"&amp;FO_Candidato[[#This Row],[LONGITUDE_P4]]&amp;"'"&amp;FO_Candidato[[#This Row],[LONGITUDE - P6]]&amp;"""S"</f>
        <v>5°10'37.15"S</v>
      </c>
    </row>
    <row r="645" spans="1:51" x14ac:dyDescent="0.3">
      <c r="A645" t="s">
        <v>27650</v>
      </c>
      <c r="B645" t="s">
        <v>23809</v>
      </c>
      <c r="C645" t="s">
        <v>216</v>
      </c>
      <c r="D645" t="s">
        <v>3841</v>
      </c>
      <c r="E645" t="s">
        <v>3841</v>
      </c>
      <c r="F645" t="s">
        <v>18892</v>
      </c>
      <c r="G645" t="s">
        <v>23889</v>
      </c>
      <c r="I645" t="s">
        <v>23832</v>
      </c>
      <c r="K645" t="s">
        <v>24117</v>
      </c>
      <c r="M645" t="s">
        <v>23835</v>
      </c>
      <c r="N645" t="s">
        <v>27449</v>
      </c>
      <c r="U645" t="s">
        <v>23823</v>
      </c>
      <c r="V645">
        <v>60</v>
      </c>
      <c r="W645">
        <v>-17067862</v>
      </c>
      <c r="X645">
        <v>-49224247</v>
      </c>
      <c r="Y645">
        <v>736</v>
      </c>
      <c r="Z645" t="s">
        <v>27651</v>
      </c>
      <c r="AB645" t="s">
        <v>23825</v>
      </c>
      <c r="AD645" t="s">
        <v>1491</v>
      </c>
      <c r="AH645" t="s">
        <v>27652</v>
      </c>
      <c r="AI645" t="s">
        <v>24041</v>
      </c>
      <c r="AJ645" t="s">
        <v>27653</v>
      </c>
      <c r="AK645">
        <v>75340000</v>
      </c>
      <c r="AL645">
        <f>VALUE(TRIM(FO_Candidato[[#This Row],[1.21 Latitude]]))</f>
        <v>-17067862</v>
      </c>
      <c r="AM645">
        <f>FO_Candidato[[#This Row],[LATITUDE_P1]]/1000000</f>
        <v>-17.067862000000002</v>
      </c>
      <c r="AN645">
        <f>INT(ABS(FO_Candidato[[#This Row],[LATITUDE_P2]]))</f>
        <v>17</v>
      </c>
      <c r="AO645">
        <f>INT((ABS(FO_Candidato[[#This Row],[LATITUDE_P2]])-INT(ABS(FO_Candidato[[#This Row],[LATITUDE_P2]])))*60)</f>
        <v>4</v>
      </c>
      <c r="AP645" s="73">
        <f t="shared" si="20"/>
        <v>4.3</v>
      </c>
      <c r="AQ645" t="str">
        <f>SUBSTITUTE(TEXT(FO_Candidato[[#This Row],[LATITUDE_P5]],"0,00"),",",".")</f>
        <v>4.30</v>
      </c>
      <c r="AR645" t="str">
        <f>FO_Candidato[[#This Row],[LATITUDE_P3]]&amp;"°"&amp;FO_Candidato[[#This Row],[LATITUDE_P4]]&amp;"'"&amp;FO_Candidato[[#This Row],[LATITUDE - P6]]&amp;"""S"</f>
        <v>17°4'4.30"S</v>
      </c>
      <c r="AS645">
        <f>VALUE(TRIM(FO_Candidato[[#This Row],[longitude]]))</f>
        <v>-49224247</v>
      </c>
      <c r="AT645">
        <f>FO_Candidato[[#This Row],[LONGITUDE_P1]]/1000000</f>
        <v>-49.224246999999998</v>
      </c>
      <c r="AU645">
        <f>INT(ABS(FO_Candidato[[#This Row],[LONGITUDE_P2]]))</f>
        <v>49</v>
      </c>
      <c r="AV645">
        <f>INT((ABS(FO_Candidato[[#This Row],[LONGITUDE_P2]])-INT(ABS(FO_Candidato[[#This Row],[LONGITUDE_P2]])))*60)</f>
        <v>13</v>
      </c>
      <c r="AW645" s="73">
        <f t="shared" si="21"/>
        <v>27.29</v>
      </c>
      <c r="AX645" t="str">
        <f>SUBSTITUTE(TEXT(FO_Candidato[[#This Row],[LONGITUDE_P5]],"0,00"),",",".")</f>
        <v>27.29</v>
      </c>
      <c r="AY645" t="str">
        <f>FO_Candidato[[#This Row],[LONGITUDE_P3]]&amp;"°"&amp;FO_Candidato[[#This Row],[LONGITUDE_P4]]&amp;"'"&amp;FO_Candidato[[#This Row],[LONGITUDE - P6]]&amp;"""S"</f>
        <v>49°13'27.29"S</v>
      </c>
    </row>
    <row r="646" spans="1:51" x14ac:dyDescent="0.3">
      <c r="A646" t="s">
        <v>27654</v>
      </c>
      <c r="B646" t="s">
        <v>23809</v>
      </c>
      <c r="C646" t="s">
        <v>216</v>
      </c>
      <c r="D646" t="s">
        <v>3944</v>
      </c>
      <c r="E646" t="s">
        <v>3944</v>
      </c>
      <c r="F646" t="s">
        <v>3945</v>
      </c>
      <c r="G646" t="s">
        <v>23889</v>
      </c>
      <c r="I646" t="s">
        <v>23832</v>
      </c>
      <c r="K646" t="s">
        <v>24117</v>
      </c>
      <c r="M646" t="s">
        <v>23835</v>
      </c>
      <c r="N646" t="s">
        <v>27449</v>
      </c>
      <c r="U646" t="s">
        <v>23823</v>
      </c>
      <c r="V646">
        <v>60</v>
      </c>
      <c r="W646">
        <v>-17411326</v>
      </c>
      <c r="X646">
        <v>-49225016</v>
      </c>
      <c r="Y646">
        <v>608</v>
      </c>
      <c r="Z646" t="s">
        <v>27655</v>
      </c>
      <c r="AB646" t="s">
        <v>23825</v>
      </c>
      <c r="AD646" t="s">
        <v>1491</v>
      </c>
      <c r="AH646" t="s">
        <v>27656</v>
      </c>
      <c r="AI646" t="s">
        <v>24041</v>
      </c>
      <c r="AJ646" t="s">
        <v>27657</v>
      </c>
      <c r="AK646">
        <v>75640103</v>
      </c>
      <c r="AL646">
        <f>VALUE(TRIM(FO_Candidato[[#This Row],[1.21 Latitude]]))</f>
        <v>-17411326</v>
      </c>
      <c r="AM646">
        <f>FO_Candidato[[#This Row],[LATITUDE_P1]]/1000000</f>
        <v>-17.411325999999999</v>
      </c>
      <c r="AN646">
        <f>INT(ABS(FO_Candidato[[#This Row],[LATITUDE_P2]]))</f>
        <v>17</v>
      </c>
      <c r="AO646">
        <f>INT((ABS(FO_Candidato[[#This Row],[LATITUDE_P2]])-INT(ABS(FO_Candidato[[#This Row],[LATITUDE_P2]])))*60)</f>
        <v>24</v>
      </c>
      <c r="AP646" s="73">
        <f t="shared" si="20"/>
        <v>40.770000000000003</v>
      </c>
      <c r="AQ646" t="str">
        <f>SUBSTITUTE(TEXT(FO_Candidato[[#This Row],[LATITUDE_P5]],"0,00"),",",".")</f>
        <v>40.77</v>
      </c>
      <c r="AR646" t="str">
        <f>FO_Candidato[[#This Row],[LATITUDE_P3]]&amp;"°"&amp;FO_Candidato[[#This Row],[LATITUDE_P4]]&amp;"'"&amp;FO_Candidato[[#This Row],[LATITUDE - P6]]&amp;"""S"</f>
        <v>17°24'40.77"S</v>
      </c>
      <c r="AS646">
        <f>VALUE(TRIM(FO_Candidato[[#This Row],[longitude]]))</f>
        <v>-49225016</v>
      </c>
      <c r="AT646">
        <f>FO_Candidato[[#This Row],[LONGITUDE_P1]]/1000000</f>
        <v>-49.225015999999997</v>
      </c>
      <c r="AU646">
        <f>INT(ABS(FO_Candidato[[#This Row],[LONGITUDE_P2]]))</f>
        <v>49</v>
      </c>
      <c r="AV646">
        <f>INT((ABS(FO_Candidato[[#This Row],[LONGITUDE_P2]])-INT(ABS(FO_Candidato[[#This Row],[LONGITUDE_P2]])))*60)</f>
        <v>13</v>
      </c>
      <c r="AW646" s="73">
        <f t="shared" si="21"/>
        <v>30.06</v>
      </c>
      <c r="AX646" t="str">
        <f>SUBSTITUTE(TEXT(FO_Candidato[[#This Row],[LONGITUDE_P5]],"0,00"),",",".")</f>
        <v>30.06</v>
      </c>
      <c r="AY646" t="str">
        <f>FO_Candidato[[#This Row],[LONGITUDE_P3]]&amp;"°"&amp;FO_Candidato[[#This Row],[LONGITUDE_P4]]&amp;"'"&amp;FO_Candidato[[#This Row],[LONGITUDE - P6]]&amp;"""S"</f>
        <v>49°13'30.06"S</v>
      </c>
    </row>
    <row r="647" spans="1:51" x14ac:dyDescent="0.3">
      <c r="A647" t="s">
        <v>27658</v>
      </c>
      <c r="B647" t="s">
        <v>23809</v>
      </c>
      <c r="C647" t="s">
        <v>216</v>
      </c>
      <c r="D647" t="s">
        <v>3830</v>
      </c>
      <c r="E647" t="s">
        <v>3830</v>
      </c>
      <c r="F647" t="s">
        <v>19029</v>
      </c>
      <c r="G647" t="s">
        <v>23889</v>
      </c>
      <c r="I647" t="s">
        <v>23813</v>
      </c>
      <c r="K647" t="s">
        <v>24117</v>
      </c>
      <c r="M647" t="s">
        <v>23835</v>
      </c>
      <c r="N647" t="s">
        <v>27449</v>
      </c>
      <c r="U647" t="s">
        <v>23823</v>
      </c>
      <c r="V647">
        <v>60</v>
      </c>
      <c r="W647">
        <v>-18135572</v>
      </c>
      <c r="X647">
        <v>-49286638</v>
      </c>
      <c r="Y647">
        <v>593</v>
      </c>
      <c r="Z647" t="s">
        <v>27659</v>
      </c>
      <c r="AB647" t="s">
        <v>23825</v>
      </c>
      <c r="AD647" t="s">
        <v>1491</v>
      </c>
      <c r="AH647" t="s">
        <v>27660</v>
      </c>
      <c r="AI647" t="s">
        <v>24041</v>
      </c>
      <c r="AJ647" t="s">
        <v>27661</v>
      </c>
      <c r="AK647">
        <v>75600000</v>
      </c>
      <c r="AL647">
        <f>VALUE(TRIM(FO_Candidato[[#This Row],[1.21 Latitude]]))</f>
        <v>-18135572</v>
      </c>
      <c r="AM647">
        <f>FO_Candidato[[#This Row],[LATITUDE_P1]]/1000000</f>
        <v>-18.135572</v>
      </c>
      <c r="AN647">
        <f>INT(ABS(FO_Candidato[[#This Row],[LATITUDE_P2]]))</f>
        <v>18</v>
      </c>
      <c r="AO647">
        <f>INT((ABS(FO_Candidato[[#This Row],[LATITUDE_P2]])-INT(ABS(FO_Candidato[[#This Row],[LATITUDE_P2]])))*60)</f>
        <v>8</v>
      </c>
      <c r="AP647" s="73">
        <f t="shared" si="20"/>
        <v>8.06</v>
      </c>
      <c r="AQ647" t="str">
        <f>SUBSTITUTE(TEXT(FO_Candidato[[#This Row],[LATITUDE_P5]],"0,00"),",",".")</f>
        <v>8.06</v>
      </c>
      <c r="AR647" t="str">
        <f>FO_Candidato[[#This Row],[LATITUDE_P3]]&amp;"°"&amp;FO_Candidato[[#This Row],[LATITUDE_P4]]&amp;"'"&amp;FO_Candidato[[#This Row],[LATITUDE - P6]]&amp;"""S"</f>
        <v>18°8'8.06"S</v>
      </c>
      <c r="AS647">
        <f>VALUE(TRIM(FO_Candidato[[#This Row],[longitude]]))</f>
        <v>-49286638</v>
      </c>
      <c r="AT647">
        <f>FO_Candidato[[#This Row],[LONGITUDE_P1]]/1000000</f>
        <v>-49.286638000000004</v>
      </c>
      <c r="AU647">
        <f>INT(ABS(FO_Candidato[[#This Row],[LONGITUDE_P2]]))</f>
        <v>49</v>
      </c>
      <c r="AV647">
        <f>INT((ABS(FO_Candidato[[#This Row],[LONGITUDE_P2]])-INT(ABS(FO_Candidato[[#This Row],[LONGITUDE_P2]])))*60)</f>
        <v>17</v>
      </c>
      <c r="AW647" s="73">
        <f t="shared" si="21"/>
        <v>11.9</v>
      </c>
      <c r="AX647" t="str">
        <f>SUBSTITUTE(TEXT(FO_Candidato[[#This Row],[LONGITUDE_P5]],"0,00"),",",".")</f>
        <v>11.90</v>
      </c>
      <c r="AY647" t="str">
        <f>FO_Candidato[[#This Row],[LONGITUDE_P3]]&amp;"°"&amp;FO_Candidato[[#This Row],[LONGITUDE_P4]]&amp;"'"&amp;FO_Candidato[[#This Row],[LONGITUDE - P6]]&amp;"""S"</f>
        <v>49°17'11.90"S</v>
      </c>
    </row>
    <row r="648" spans="1:51" x14ac:dyDescent="0.3">
      <c r="A648" t="s">
        <v>27662</v>
      </c>
      <c r="B648" t="s">
        <v>23809</v>
      </c>
      <c r="C648" t="s">
        <v>216</v>
      </c>
      <c r="D648" t="s">
        <v>4534</v>
      </c>
      <c r="E648" t="s">
        <v>4534</v>
      </c>
      <c r="F648" t="s">
        <v>4535</v>
      </c>
      <c r="G648" t="s">
        <v>23889</v>
      </c>
      <c r="I648" t="s">
        <v>23813</v>
      </c>
      <c r="K648" t="s">
        <v>24117</v>
      </c>
      <c r="M648" t="s">
        <v>23835</v>
      </c>
      <c r="N648" t="s">
        <v>27449</v>
      </c>
      <c r="U648" t="s">
        <v>23823</v>
      </c>
      <c r="V648">
        <v>70</v>
      </c>
      <c r="W648">
        <v>-19695672</v>
      </c>
      <c r="X648">
        <v>-48765343</v>
      </c>
      <c r="Y648">
        <v>709</v>
      </c>
      <c r="Z648" t="s">
        <v>27663</v>
      </c>
      <c r="AB648" t="s">
        <v>23825</v>
      </c>
      <c r="AD648" t="s">
        <v>1491</v>
      </c>
      <c r="AH648" t="s">
        <v>27664</v>
      </c>
      <c r="AI648" t="s">
        <v>24061</v>
      </c>
      <c r="AJ648" t="s">
        <v>4531</v>
      </c>
      <c r="AK648">
        <v>38130000</v>
      </c>
      <c r="AL648">
        <f>VALUE(TRIM(FO_Candidato[[#This Row],[1.21 Latitude]]))</f>
        <v>-19695672</v>
      </c>
      <c r="AM648">
        <f>FO_Candidato[[#This Row],[LATITUDE_P1]]/1000000</f>
        <v>-19.695671999999998</v>
      </c>
      <c r="AN648">
        <f>INT(ABS(FO_Candidato[[#This Row],[LATITUDE_P2]]))</f>
        <v>19</v>
      </c>
      <c r="AO648">
        <f>INT((ABS(FO_Candidato[[#This Row],[LATITUDE_P2]])-INT(ABS(FO_Candidato[[#This Row],[LATITUDE_P2]])))*60)</f>
        <v>41</v>
      </c>
      <c r="AP648" s="73">
        <f t="shared" si="20"/>
        <v>44.42</v>
      </c>
      <c r="AQ648" t="str">
        <f>SUBSTITUTE(TEXT(FO_Candidato[[#This Row],[LATITUDE_P5]],"0,00"),",",".")</f>
        <v>44.42</v>
      </c>
      <c r="AR648" t="str">
        <f>FO_Candidato[[#This Row],[LATITUDE_P3]]&amp;"°"&amp;FO_Candidato[[#This Row],[LATITUDE_P4]]&amp;"'"&amp;FO_Candidato[[#This Row],[LATITUDE - P6]]&amp;"""S"</f>
        <v>19°41'44.42"S</v>
      </c>
      <c r="AS648">
        <f>VALUE(TRIM(FO_Candidato[[#This Row],[longitude]]))</f>
        <v>-48765343</v>
      </c>
      <c r="AT648">
        <f>FO_Candidato[[#This Row],[LONGITUDE_P1]]/1000000</f>
        <v>-48.765343000000001</v>
      </c>
      <c r="AU648">
        <f>INT(ABS(FO_Candidato[[#This Row],[LONGITUDE_P2]]))</f>
        <v>48</v>
      </c>
      <c r="AV648">
        <f>INT((ABS(FO_Candidato[[#This Row],[LONGITUDE_P2]])-INT(ABS(FO_Candidato[[#This Row],[LONGITUDE_P2]])))*60)</f>
        <v>45</v>
      </c>
      <c r="AW648" s="73">
        <f t="shared" si="21"/>
        <v>55.23</v>
      </c>
      <c r="AX648" t="str">
        <f>SUBSTITUTE(TEXT(FO_Candidato[[#This Row],[LONGITUDE_P5]],"0,00"),",",".")</f>
        <v>55.23</v>
      </c>
      <c r="AY648" t="str">
        <f>FO_Candidato[[#This Row],[LONGITUDE_P3]]&amp;"°"&amp;FO_Candidato[[#This Row],[LONGITUDE_P4]]&amp;"'"&amp;FO_Candidato[[#This Row],[LONGITUDE - P6]]&amp;"""S"</f>
        <v>48°45'55.23"S</v>
      </c>
    </row>
    <row r="649" spans="1:51" x14ac:dyDescent="0.3">
      <c r="A649" t="s">
        <v>27665</v>
      </c>
      <c r="B649" t="s">
        <v>23809</v>
      </c>
      <c r="C649" t="s">
        <v>177</v>
      </c>
      <c r="D649" t="s">
        <v>3981</v>
      </c>
      <c r="E649" t="s">
        <v>3981</v>
      </c>
      <c r="F649" t="s">
        <v>3982</v>
      </c>
      <c r="G649" t="s">
        <v>23889</v>
      </c>
      <c r="I649" t="s">
        <v>23832</v>
      </c>
      <c r="K649" t="s">
        <v>24117</v>
      </c>
      <c r="M649" t="s">
        <v>23835</v>
      </c>
      <c r="N649" t="s">
        <v>27620</v>
      </c>
      <c r="U649" t="s">
        <v>23823</v>
      </c>
      <c r="V649">
        <v>40</v>
      </c>
      <c r="W649">
        <v>-17356182</v>
      </c>
      <c r="X649">
        <v>-53158837</v>
      </c>
      <c r="Y649">
        <v>770</v>
      </c>
      <c r="Z649" t="s">
        <v>27666</v>
      </c>
      <c r="AB649" t="s">
        <v>23825</v>
      </c>
      <c r="AD649" t="s">
        <v>1491</v>
      </c>
      <c r="AH649" t="s">
        <v>27667</v>
      </c>
      <c r="AI649" t="s">
        <v>24041</v>
      </c>
      <c r="AJ649" t="s">
        <v>27668</v>
      </c>
      <c r="AK649">
        <v>75840000</v>
      </c>
      <c r="AL649">
        <f>VALUE(TRIM(FO_Candidato[[#This Row],[1.21 Latitude]]))</f>
        <v>-17356182</v>
      </c>
      <c r="AM649">
        <f>FO_Candidato[[#This Row],[LATITUDE_P1]]/1000000</f>
        <v>-17.356182</v>
      </c>
      <c r="AN649">
        <f>INT(ABS(FO_Candidato[[#This Row],[LATITUDE_P2]]))</f>
        <v>17</v>
      </c>
      <c r="AO649">
        <f>INT((ABS(FO_Candidato[[#This Row],[LATITUDE_P2]])-INT(ABS(FO_Candidato[[#This Row],[LATITUDE_P2]])))*60)</f>
        <v>21</v>
      </c>
      <c r="AP649" s="73">
        <f t="shared" si="20"/>
        <v>22.26</v>
      </c>
      <c r="AQ649" t="str">
        <f>SUBSTITUTE(TEXT(FO_Candidato[[#This Row],[LATITUDE_P5]],"0,00"),",",".")</f>
        <v>22.26</v>
      </c>
      <c r="AR649" t="str">
        <f>FO_Candidato[[#This Row],[LATITUDE_P3]]&amp;"°"&amp;FO_Candidato[[#This Row],[LATITUDE_P4]]&amp;"'"&amp;FO_Candidato[[#This Row],[LATITUDE - P6]]&amp;"""S"</f>
        <v>17°21'22.26"S</v>
      </c>
      <c r="AS649">
        <f>VALUE(TRIM(FO_Candidato[[#This Row],[longitude]]))</f>
        <v>-53158837</v>
      </c>
      <c r="AT649">
        <f>FO_Candidato[[#This Row],[LONGITUDE_P1]]/1000000</f>
        <v>-53.158836999999998</v>
      </c>
      <c r="AU649">
        <f>INT(ABS(FO_Candidato[[#This Row],[LONGITUDE_P2]]))</f>
        <v>53</v>
      </c>
      <c r="AV649">
        <f>INT((ABS(FO_Candidato[[#This Row],[LONGITUDE_P2]])-INT(ABS(FO_Candidato[[#This Row],[LONGITUDE_P2]])))*60)</f>
        <v>9</v>
      </c>
      <c r="AW649" s="73">
        <f t="shared" si="21"/>
        <v>31.81</v>
      </c>
      <c r="AX649" t="str">
        <f>SUBSTITUTE(TEXT(FO_Candidato[[#This Row],[LONGITUDE_P5]],"0,00"),",",".")</f>
        <v>31.81</v>
      </c>
      <c r="AY649" t="str">
        <f>FO_Candidato[[#This Row],[LONGITUDE_P3]]&amp;"°"&amp;FO_Candidato[[#This Row],[LONGITUDE_P4]]&amp;"'"&amp;FO_Candidato[[#This Row],[LONGITUDE - P6]]&amp;"""S"</f>
        <v>53°9'31.81"S</v>
      </c>
    </row>
    <row r="650" spans="1:51" x14ac:dyDescent="0.3">
      <c r="A650" t="s">
        <v>27669</v>
      </c>
      <c r="B650" t="s">
        <v>23809</v>
      </c>
      <c r="C650" t="s">
        <v>216</v>
      </c>
      <c r="D650" t="s">
        <v>1657</v>
      </c>
      <c r="E650" t="s">
        <v>1657</v>
      </c>
      <c r="F650" t="s">
        <v>1658</v>
      </c>
      <c r="G650" t="s">
        <v>23889</v>
      </c>
      <c r="I650" t="s">
        <v>23813</v>
      </c>
      <c r="K650" t="s">
        <v>24117</v>
      </c>
      <c r="M650" t="s">
        <v>23835</v>
      </c>
      <c r="N650" t="s">
        <v>27449</v>
      </c>
      <c r="U650" t="s">
        <v>23823</v>
      </c>
      <c r="V650">
        <v>70</v>
      </c>
      <c r="W650">
        <v>-19075287</v>
      </c>
      <c r="X650">
        <v>-49000397</v>
      </c>
      <c r="Y650">
        <v>690</v>
      </c>
      <c r="Z650" t="s">
        <v>27670</v>
      </c>
      <c r="AB650" t="s">
        <v>23825</v>
      </c>
      <c r="AD650" t="s">
        <v>1491</v>
      </c>
      <c r="AH650" t="s">
        <v>27671</v>
      </c>
      <c r="AI650" t="s">
        <v>24061</v>
      </c>
      <c r="AJ650" t="s">
        <v>27672</v>
      </c>
      <c r="AK650">
        <v>38140000</v>
      </c>
      <c r="AL650">
        <f>VALUE(TRIM(FO_Candidato[[#This Row],[1.21 Latitude]]))</f>
        <v>-19075287</v>
      </c>
      <c r="AM650">
        <f>FO_Candidato[[#This Row],[LATITUDE_P1]]/1000000</f>
        <v>-19.075286999999999</v>
      </c>
      <c r="AN650">
        <f>INT(ABS(FO_Candidato[[#This Row],[LATITUDE_P2]]))</f>
        <v>19</v>
      </c>
      <c r="AO650">
        <f>INT((ABS(FO_Candidato[[#This Row],[LATITUDE_P2]])-INT(ABS(FO_Candidato[[#This Row],[LATITUDE_P2]])))*60)</f>
        <v>4</v>
      </c>
      <c r="AP650" s="73">
        <f t="shared" si="20"/>
        <v>31.03</v>
      </c>
      <c r="AQ650" t="str">
        <f>SUBSTITUTE(TEXT(FO_Candidato[[#This Row],[LATITUDE_P5]],"0,00"),",",".")</f>
        <v>31.03</v>
      </c>
      <c r="AR650" t="str">
        <f>FO_Candidato[[#This Row],[LATITUDE_P3]]&amp;"°"&amp;FO_Candidato[[#This Row],[LATITUDE_P4]]&amp;"'"&amp;FO_Candidato[[#This Row],[LATITUDE - P6]]&amp;"""S"</f>
        <v>19°4'31.03"S</v>
      </c>
      <c r="AS650">
        <f>VALUE(TRIM(FO_Candidato[[#This Row],[longitude]]))</f>
        <v>-49000397</v>
      </c>
      <c r="AT650">
        <f>FO_Candidato[[#This Row],[LONGITUDE_P1]]/1000000</f>
        <v>-49.000397</v>
      </c>
      <c r="AU650">
        <f>INT(ABS(FO_Candidato[[#This Row],[LONGITUDE_P2]]))</f>
        <v>49</v>
      </c>
      <c r="AV650">
        <f>INT((ABS(FO_Candidato[[#This Row],[LONGITUDE_P2]])-INT(ABS(FO_Candidato[[#This Row],[LONGITUDE_P2]])))*60)</f>
        <v>0</v>
      </c>
      <c r="AW650" s="73">
        <f t="shared" si="21"/>
        <v>1.43</v>
      </c>
      <c r="AX650" t="str">
        <f>SUBSTITUTE(TEXT(FO_Candidato[[#This Row],[LONGITUDE_P5]],"0,00"),",",".")</f>
        <v>1.43</v>
      </c>
      <c r="AY650" t="str">
        <f>FO_Candidato[[#This Row],[LONGITUDE_P3]]&amp;"°"&amp;FO_Candidato[[#This Row],[LONGITUDE_P4]]&amp;"'"&amp;FO_Candidato[[#This Row],[LONGITUDE - P6]]&amp;"""S"</f>
        <v>49°0'1.43"S</v>
      </c>
    </row>
    <row r="651" spans="1:51" x14ac:dyDescent="0.3">
      <c r="A651" t="s">
        <v>27673</v>
      </c>
      <c r="B651" t="s">
        <v>23809</v>
      </c>
      <c r="C651" t="s">
        <v>216</v>
      </c>
      <c r="D651" t="s">
        <v>4432</v>
      </c>
      <c r="E651" t="s">
        <v>4432</v>
      </c>
      <c r="F651" t="s">
        <v>4433</v>
      </c>
      <c r="G651" t="s">
        <v>23889</v>
      </c>
      <c r="I651" t="s">
        <v>23832</v>
      </c>
      <c r="K651" t="s">
        <v>24117</v>
      </c>
      <c r="M651" t="s">
        <v>23835</v>
      </c>
      <c r="N651" t="s">
        <v>27449</v>
      </c>
      <c r="U651" t="s">
        <v>23823</v>
      </c>
      <c r="V651">
        <v>70</v>
      </c>
      <c r="W651">
        <v>-18504279</v>
      </c>
      <c r="X651">
        <v>-49188711</v>
      </c>
      <c r="Y651">
        <v>496</v>
      </c>
      <c r="Z651" t="s">
        <v>27674</v>
      </c>
      <c r="AB651" t="s">
        <v>23825</v>
      </c>
      <c r="AD651" t="s">
        <v>1491</v>
      </c>
      <c r="AH651" t="s">
        <v>27675</v>
      </c>
      <c r="AI651" t="s">
        <v>24061</v>
      </c>
      <c r="AJ651" t="s">
        <v>27452</v>
      </c>
      <c r="AK651">
        <v>38435000</v>
      </c>
      <c r="AL651">
        <f>VALUE(TRIM(FO_Candidato[[#This Row],[1.21 Latitude]]))</f>
        <v>-18504279</v>
      </c>
      <c r="AM651">
        <f>FO_Candidato[[#This Row],[LATITUDE_P1]]/1000000</f>
        <v>-18.504279</v>
      </c>
      <c r="AN651">
        <f>INT(ABS(FO_Candidato[[#This Row],[LATITUDE_P2]]))</f>
        <v>18</v>
      </c>
      <c r="AO651">
        <f>INT((ABS(FO_Candidato[[#This Row],[LATITUDE_P2]])-INT(ABS(FO_Candidato[[#This Row],[LATITUDE_P2]])))*60)</f>
        <v>30</v>
      </c>
      <c r="AP651" s="73">
        <f t="shared" si="20"/>
        <v>15.4</v>
      </c>
      <c r="AQ651" t="str">
        <f>SUBSTITUTE(TEXT(FO_Candidato[[#This Row],[LATITUDE_P5]],"0,00"),",",".")</f>
        <v>15.40</v>
      </c>
      <c r="AR651" t="str">
        <f>FO_Candidato[[#This Row],[LATITUDE_P3]]&amp;"°"&amp;FO_Candidato[[#This Row],[LATITUDE_P4]]&amp;"'"&amp;FO_Candidato[[#This Row],[LATITUDE - P6]]&amp;"""S"</f>
        <v>18°30'15.40"S</v>
      </c>
      <c r="AS651">
        <f>VALUE(TRIM(FO_Candidato[[#This Row],[longitude]]))</f>
        <v>-49188711</v>
      </c>
      <c r="AT651">
        <f>FO_Candidato[[#This Row],[LONGITUDE_P1]]/1000000</f>
        <v>-49.188710999999998</v>
      </c>
      <c r="AU651">
        <f>INT(ABS(FO_Candidato[[#This Row],[LONGITUDE_P2]]))</f>
        <v>49</v>
      </c>
      <c r="AV651">
        <f>INT((ABS(FO_Candidato[[#This Row],[LONGITUDE_P2]])-INT(ABS(FO_Candidato[[#This Row],[LONGITUDE_P2]])))*60)</f>
        <v>11</v>
      </c>
      <c r="AW651" s="73">
        <f t="shared" si="21"/>
        <v>19.36</v>
      </c>
      <c r="AX651" t="str">
        <f>SUBSTITUTE(TEXT(FO_Candidato[[#This Row],[LONGITUDE_P5]],"0,00"),",",".")</f>
        <v>19.36</v>
      </c>
      <c r="AY651" t="str">
        <f>FO_Candidato[[#This Row],[LONGITUDE_P3]]&amp;"°"&amp;FO_Candidato[[#This Row],[LONGITUDE_P4]]&amp;"'"&amp;FO_Candidato[[#This Row],[LONGITUDE - P6]]&amp;"""S"</f>
        <v>49°11'19.36"S</v>
      </c>
    </row>
    <row r="652" spans="1:51" x14ac:dyDescent="0.3">
      <c r="A652" t="s">
        <v>27676</v>
      </c>
      <c r="B652" t="s">
        <v>23809</v>
      </c>
      <c r="C652" t="s">
        <v>216</v>
      </c>
      <c r="D652" t="s">
        <v>4188</v>
      </c>
      <c r="E652" t="s">
        <v>4188</v>
      </c>
      <c r="F652" t="s">
        <v>4189</v>
      </c>
      <c r="G652" t="s">
        <v>23889</v>
      </c>
      <c r="I652" t="s">
        <v>23832</v>
      </c>
      <c r="K652" t="s">
        <v>24117</v>
      </c>
      <c r="M652" t="s">
        <v>23835</v>
      </c>
      <c r="N652" t="s">
        <v>27449</v>
      </c>
      <c r="U652" t="s">
        <v>23823</v>
      </c>
      <c r="V652">
        <v>50</v>
      </c>
      <c r="W652">
        <v>-20005573</v>
      </c>
      <c r="X652">
        <v>-49045063</v>
      </c>
      <c r="Y652">
        <v>571</v>
      </c>
      <c r="Z652" t="s">
        <v>27677</v>
      </c>
      <c r="AB652" t="s">
        <v>23825</v>
      </c>
      <c r="AD652" t="s">
        <v>1491</v>
      </c>
      <c r="AH652" t="s">
        <v>27678</v>
      </c>
      <c r="AI652" t="s">
        <v>24061</v>
      </c>
      <c r="AJ652" t="s">
        <v>27679</v>
      </c>
      <c r="AK652">
        <v>38200000</v>
      </c>
      <c r="AL652">
        <f>VALUE(TRIM(FO_Candidato[[#This Row],[1.21 Latitude]]))</f>
        <v>-20005573</v>
      </c>
      <c r="AM652">
        <f>FO_Candidato[[#This Row],[LATITUDE_P1]]/1000000</f>
        <v>-20.005572999999998</v>
      </c>
      <c r="AN652">
        <f>INT(ABS(FO_Candidato[[#This Row],[LATITUDE_P2]]))</f>
        <v>20</v>
      </c>
      <c r="AO652">
        <f>INT((ABS(FO_Candidato[[#This Row],[LATITUDE_P2]])-INT(ABS(FO_Candidato[[#This Row],[LATITUDE_P2]])))*60)</f>
        <v>0</v>
      </c>
      <c r="AP652" s="73">
        <f t="shared" si="20"/>
        <v>20.059999999999999</v>
      </c>
      <c r="AQ652" t="str">
        <f>SUBSTITUTE(TEXT(FO_Candidato[[#This Row],[LATITUDE_P5]],"0,00"),",",".")</f>
        <v>20.06</v>
      </c>
      <c r="AR652" t="str">
        <f>FO_Candidato[[#This Row],[LATITUDE_P3]]&amp;"°"&amp;FO_Candidato[[#This Row],[LATITUDE_P4]]&amp;"'"&amp;FO_Candidato[[#This Row],[LATITUDE - P6]]&amp;"""S"</f>
        <v>20°0'20.06"S</v>
      </c>
      <c r="AS652">
        <f>VALUE(TRIM(FO_Candidato[[#This Row],[longitude]]))</f>
        <v>-49045063</v>
      </c>
      <c r="AT652">
        <f>FO_Candidato[[#This Row],[LONGITUDE_P1]]/1000000</f>
        <v>-49.045062999999999</v>
      </c>
      <c r="AU652">
        <f>INT(ABS(FO_Candidato[[#This Row],[LONGITUDE_P2]]))</f>
        <v>49</v>
      </c>
      <c r="AV652">
        <f>INT((ABS(FO_Candidato[[#This Row],[LONGITUDE_P2]])-INT(ABS(FO_Candidato[[#This Row],[LONGITUDE_P2]])))*60)</f>
        <v>2</v>
      </c>
      <c r="AW652" s="73">
        <f t="shared" si="21"/>
        <v>42.23</v>
      </c>
      <c r="AX652" t="str">
        <f>SUBSTITUTE(TEXT(FO_Candidato[[#This Row],[LONGITUDE_P5]],"0,00"),",",".")</f>
        <v>42.23</v>
      </c>
      <c r="AY652" t="str">
        <f>FO_Candidato[[#This Row],[LONGITUDE_P3]]&amp;"°"&amp;FO_Candidato[[#This Row],[LONGITUDE_P4]]&amp;"'"&amp;FO_Candidato[[#This Row],[LONGITUDE - P6]]&amp;"""S"</f>
        <v>49°2'42.23"S</v>
      </c>
    </row>
    <row r="653" spans="1:51" x14ac:dyDescent="0.3">
      <c r="A653" t="s">
        <v>27680</v>
      </c>
      <c r="B653" t="s">
        <v>23809</v>
      </c>
      <c r="C653" t="s">
        <v>308</v>
      </c>
      <c r="D653" t="s">
        <v>27681</v>
      </c>
      <c r="E653" t="s">
        <v>27681</v>
      </c>
      <c r="F653" t="s">
        <v>27682</v>
      </c>
      <c r="G653" t="s">
        <v>23812</v>
      </c>
      <c r="H653" t="s">
        <v>23881</v>
      </c>
      <c r="I653" t="s">
        <v>23832</v>
      </c>
      <c r="J653" t="s">
        <v>23833</v>
      </c>
      <c r="K653" t="s">
        <v>27683</v>
      </c>
      <c r="L653" t="s">
        <v>27684</v>
      </c>
      <c r="M653" t="s">
        <v>23835</v>
      </c>
      <c r="N653" t="s">
        <v>27685</v>
      </c>
      <c r="O653" t="s">
        <v>27686</v>
      </c>
      <c r="P653" t="s">
        <v>148</v>
      </c>
      <c r="Q653" t="s">
        <v>148</v>
      </c>
      <c r="R653" t="s">
        <v>27687</v>
      </c>
      <c r="S653" t="s">
        <v>27686</v>
      </c>
      <c r="T653" t="s">
        <v>27688</v>
      </c>
      <c r="U653" t="s">
        <v>23823</v>
      </c>
      <c r="V653">
        <v>30</v>
      </c>
      <c r="W653">
        <v>-2371074</v>
      </c>
      <c r="X653">
        <v>-4586487</v>
      </c>
      <c r="Y653">
        <v>7</v>
      </c>
      <c r="Z653" t="s">
        <v>148</v>
      </c>
      <c r="AA653" t="s">
        <v>107</v>
      </c>
      <c r="AB653" t="s">
        <v>23825</v>
      </c>
      <c r="AC653">
        <v>7000</v>
      </c>
      <c r="AF653" t="s">
        <v>27681</v>
      </c>
      <c r="AG653" t="s">
        <v>27682</v>
      </c>
      <c r="AH653" t="s">
        <v>27686</v>
      </c>
      <c r="AI653" t="s">
        <v>23852</v>
      </c>
      <c r="AJ653" t="s">
        <v>27689</v>
      </c>
      <c r="AK653">
        <v>11270205</v>
      </c>
      <c r="AL653">
        <f>VALUE(TRIM(FO_Candidato[[#This Row],[1.21 Latitude]]))</f>
        <v>-2371074</v>
      </c>
      <c r="AM653">
        <f>FO_Candidato[[#This Row],[LATITUDE_P1]]/1000000</f>
        <v>-2.3710740000000001</v>
      </c>
      <c r="AN653">
        <f>INT(ABS(FO_Candidato[[#This Row],[LATITUDE_P2]]))</f>
        <v>2</v>
      </c>
      <c r="AO653">
        <f>INT((ABS(FO_Candidato[[#This Row],[LATITUDE_P2]])-INT(ABS(FO_Candidato[[#This Row],[LATITUDE_P2]])))*60)</f>
        <v>22</v>
      </c>
      <c r="AP653" s="73">
        <f t="shared" si="20"/>
        <v>15.87</v>
      </c>
      <c r="AQ653" t="str">
        <f>SUBSTITUTE(TEXT(FO_Candidato[[#This Row],[LATITUDE_P5]],"0,00"),",",".")</f>
        <v>15.87</v>
      </c>
      <c r="AR653" t="str">
        <f>FO_Candidato[[#This Row],[LATITUDE_P3]]&amp;"°"&amp;FO_Candidato[[#This Row],[LATITUDE_P4]]&amp;"'"&amp;FO_Candidato[[#This Row],[LATITUDE - P6]]&amp;"""S"</f>
        <v>2°22'15.87"S</v>
      </c>
      <c r="AS653">
        <f>VALUE(TRIM(FO_Candidato[[#This Row],[longitude]]))</f>
        <v>-4586487</v>
      </c>
      <c r="AT653">
        <f>FO_Candidato[[#This Row],[LONGITUDE_P1]]/1000000</f>
        <v>-4.586487</v>
      </c>
      <c r="AU653">
        <f>INT(ABS(FO_Candidato[[#This Row],[LONGITUDE_P2]]))</f>
        <v>4</v>
      </c>
      <c r="AV653">
        <f>INT((ABS(FO_Candidato[[#This Row],[LONGITUDE_P2]])-INT(ABS(FO_Candidato[[#This Row],[LONGITUDE_P2]])))*60)</f>
        <v>35</v>
      </c>
      <c r="AW653" s="73">
        <f t="shared" si="21"/>
        <v>11.35</v>
      </c>
      <c r="AX653" t="str">
        <f>SUBSTITUTE(TEXT(FO_Candidato[[#This Row],[LONGITUDE_P5]],"0,00"),",",".")</f>
        <v>11.35</v>
      </c>
      <c r="AY653" t="str">
        <f>FO_Candidato[[#This Row],[LONGITUDE_P3]]&amp;"°"&amp;FO_Candidato[[#This Row],[LONGITUDE_P4]]&amp;"'"&amp;FO_Candidato[[#This Row],[LONGITUDE - P6]]&amp;"""S"</f>
        <v>4°35'11.35"S</v>
      </c>
    </row>
    <row r="654" spans="1:51" x14ac:dyDescent="0.3">
      <c r="A654" t="s">
        <v>27690</v>
      </c>
      <c r="B654" t="s">
        <v>23809</v>
      </c>
      <c r="C654" t="s">
        <v>308</v>
      </c>
      <c r="D654" t="s">
        <v>27691</v>
      </c>
      <c r="E654" t="s">
        <v>27691</v>
      </c>
      <c r="F654" t="s">
        <v>27692</v>
      </c>
      <c r="G654" t="s">
        <v>23880</v>
      </c>
      <c r="H654" t="s">
        <v>23881</v>
      </c>
      <c r="I654" t="s">
        <v>23832</v>
      </c>
      <c r="J654" t="s">
        <v>23814</v>
      </c>
      <c r="K654" t="s">
        <v>27683</v>
      </c>
      <c r="L654" t="s">
        <v>27683</v>
      </c>
      <c r="M654" t="s">
        <v>23816</v>
      </c>
      <c r="N654" t="s">
        <v>27693</v>
      </c>
      <c r="O654" t="s">
        <v>27694</v>
      </c>
      <c r="S654" t="s">
        <v>27695</v>
      </c>
      <c r="T654" t="s">
        <v>27696</v>
      </c>
      <c r="U654" t="s">
        <v>23823</v>
      </c>
      <c r="V654">
        <v>30</v>
      </c>
      <c r="W654">
        <v>-23742863</v>
      </c>
      <c r="X654">
        <v>-45867174</v>
      </c>
      <c r="Y654">
        <v>6</v>
      </c>
      <c r="AA654" t="s">
        <v>107</v>
      </c>
      <c r="AB654" t="s">
        <v>23825</v>
      </c>
      <c r="AC654">
        <v>12000</v>
      </c>
      <c r="AD654" t="s">
        <v>23823</v>
      </c>
      <c r="AE654" t="s">
        <v>1532</v>
      </c>
      <c r="AF654" t="s">
        <v>27697</v>
      </c>
      <c r="AG654" t="s">
        <v>27692</v>
      </c>
      <c r="AH654" t="s">
        <v>27694</v>
      </c>
      <c r="AI654" t="s">
        <v>23852</v>
      </c>
      <c r="AJ654" t="s">
        <v>27689</v>
      </c>
      <c r="AL654">
        <f>VALUE(TRIM(FO_Candidato[[#This Row],[1.21 Latitude]]))</f>
        <v>-23742863</v>
      </c>
      <c r="AM654">
        <f>FO_Candidato[[#This Row],[LATITUDE_P1]]/1000000</f>
        <v>-23.742863</v>
      </c>
      <c r="AN654">
        <f>INT(ABS(FO_Candidato[[#This Row],[LATITUDE_P2]]))</f>
        <v>23</v>
      </c>
      <c r="AO654">
        <f>INT((ABS(FO_Candidato[[#This Row],[LATITUDE_P2]])-INT(ABS(FO_Candidato[[#This Row],[LATITUDE_P2]])))*60)</f>
        <v>44</v>
      </c>
      <c r="AP654" s="73">
        <f t="shared" si="20"/>
        <v>34.31</v>
      </c>
      <c r="AQ654" t="str">
        <f>SUBSTITUTE(TEXT(FO_Candidato[[#This Row],[LATITUDE_P5]],"0,00"),",",".")</f>
        <v>34.31</v>
      </c>
      <c r="AR654" t="str">
        <f>FO_Candidato[[#This Row],[LATITUDE_P3]]&amp;"°"&amp;FO_Candidato[[#This Row],[LATITUDE_P4]]&amp;"'"&amp;FO_Candidato[[#This Row],[LATITUDE - P6]]&amp;"""S"</f>
        <v>23°44'34.31"S</v>
      </c>
      <c r="AS654">
        <f>VALUE(TRIM(FO_Candidato[[#This Row],[longitude]]))</f>
        <v>-45867174</v>
      </c>
      <c r="AT654">
        <f>FO_Candidato[[#This Row],[LONGITUDE_P1]]/1000000</f>
        <v>-45.867173999999999</v>
      </c>
      <c r="AU654">
        <f>INT(ABS(FO_Candidato[[#This Row],[LONGITUDE_P2]]))</f>
        <v>45</v>
      </c>
      <c r="AV654">
        <f>INT((ABS(FO_Candidato[[#This Row],[LONGITUDE_P2]])-INT(ABS(FO_Candidato[[#This Row],[LONGITUDE_P2]])))*60)</f>
        <v>52</v>
      </c>
      <c r="AW654" s="73">
        <f t="shared" si="21"/>
        <v>1.83</v>
      </c>
      <c r="AX654" t="str">
        <f>SUBSTITUTE(TEXT(FO_Candidato[[#This Row],[LONGITUDE_P5]],"0,00"),",",".")</f>
        <v>1.83</v>
      </c>
      <c r="AY654" t="str">
        <f>FO_Candidato[[#This Row],[LONGITUDE_P3]]&amp;"°"&amp;FO_Candidato[[#This Row],[LONGITUDE_P4]]&amp;"'"&amp;FO_Candidato[[#This Row],[LONGITUDE - P6]]&amp;"""S"</f>
        <v>45°52'1.83"S</v>
      </c>
    </row>
    <row r="655" spans="1:51" x14ac:dyDescent="0.3">
      <c r="A655" t="s">
        <v>27698</v>
      </c>
      <c r="B655" t="s">
        <v>23809</v>
      </c>
      <c r="C655" t="s">
        <v>4818</v>
      </c>
      <c r="D655" t="s">
        <v>4815</v>
      </c>
      <c r="E655" t="s">
        <v>4815</v>
      </c>
      <c r="F655" t="s">
        <v>19319</v>
      </c>
      <c r="G655" t="s">
        <v>25209</v>
      </c>
      <c r="I655" t="s">
        <v>23813</v>
      </c>
      <c r="J655" t="s">
        <v>24256</v>
      </c>
      <c r="K655" t="s">
        <v>27699</v>
      </c>
      <c r="L655" t="s">
        <v>27699</v>
      </c>
      <c r="M655" t="s">
        <v>23835</v>
      </c>
      <c r="N655" t="s">
        <v>27700</v>
      </c>
      <c r="U655" t="s">
        <v>23823</v>
      </c>
      <c r="V655">
        <v>60</v>
      </c>
      <c r="W655">
        <v>-1277486</v>
      </c>
      <c r="X655">
        <v>-5245313</v>
      </c>
      <c r="Y655">
        <v>352</v>
      </c>
      <c r="Z655" t="s">
        <v>24096</v>
      </c>
      <c r="AB655" t="s">
        <v>23825</v>
      </c>
      <c r="AC655">
        <v>0</v>
      </c>
      <c r="AD655" t="s">
        <v>23823</v>
      </c>
      <c r="AE655" t="s">
        <v>23823</v>
      </c>
      <c r="AF655" t="s">
        <v>19319</v>
      </c>
      <c r="AG655" t="s">
        <v>4815</v>
      </c>
      <c r="AH655" t="s">
        <v>27701</v>
      </c>
      <c r="AI655" t="s">
        <v>23841</v>
      </c>
      <c r="AJ655" t="s">
        <v>27555</v>
      </c>
      <c r="AL655">
        <f>VALUE(TRIM(FO_Candidato[[#This Row],[1.21 Latitude]]))</f>
        <v>-1277486</v>
      </c>
      <c r="AM655">
        <f>FO_Candidato[[#This Row],[LATITUDE_P1]]/1000000</f>
        <v>-1.2774859999999999</v>
      </c>
      <c r="AN655">
        <f>INT(ABS(FO_Candidato[[#This Row],[LATITUDE_P2]]))</f>
        <v>1</v>
      </c>
      <c r="AO655">
        <f>INT((ABS(FO_Candidato[[#This Row],[LATITUDE_P2]])-INT(ABS(FO_Candidato[[#This Row],[LATITUDE_P2]])))*60)</f>
        <v>16</v>
      </c>
      <c r="AP655" s="73">
        <f t="shared" si="20"/>
        <v>38.950000000000003</v>
      </c>
      <c r="AQ655" t="str">
        <f>SUBSTITUTE(TEXT(FO_Candidato[[#This Row],[LATITUDE_P5]],"0,00"),",",".")</f>
        <v>38.95</v>
      </c>
      <c r="AR655" t="str">
        <f>FO_Candidato[[#This Row],[LATITUDE_P3]]&amp;"°"&amp;FO_Candidato[[#This Row],[LATITUDE_P4]]&amp;"'"&amp;FO_Candidato[[#This Row],[LATITUDE - P6]]&amp;"""S"</f>
        <v>1°16'38.95"S</v>
      </c>
      <c r="AS655">
        <f>VALUE(TRIM(FO_Candidato[[#This Row],[longitude]]))</f>
        <v>-5245313</v>
      </c>
      <c r="AT655">
        <f>FO_Candidato[[#This Row],[LONGITUDE_P1]]/1000000</f>
        <v>-5.2453130000000003</v>
      </c>
      <c r="AU655">
        <f>INT(ABS(FO_Candidato[[#This Row],[LONGITUDE_P2]]))</f>
        <v>5</v>
      </c>
      <c r="AV655">
        <f>INT((ABS(FO_Candidato[[#This Row],[LONGITUDE_P2]])-INT(ABS(FO_Candidato[[#This Row],[LONGITUDE_P2]])))*60)</f>
        <v>14</v>
      </c>
      <c r="AW655" s="73">
        <f t="shared" si="21"/>
        <v>43.13</v>
      </c>
      <c r="AX655" t="str">
        <f>SUBSTITUTE(TEXT(FO_Candidato[[#This Row],[LONGITUDE_P5]],"0,00"),",",".")</f>
        <v>43.13</v>
      </c>
      <c r="AY655" t="str">
        <f>FO_Candidato[[#This Row],[LONGITUDE_P3]]&amp;"°"&amp;FO_Candidato[[#This Row],[LONGITUDE_P4]]&amp;"'"&amp;FO_Candidato[[#This Row],[LONGITUDE - P6]]&amp;"""S"</f>
        <v>5°14'43.13"S</v>
      </c>
    </row>
    <row r="656" spans="1:51" x14ac:dyDescent="0.3">
      <c r="A656" t="s">
        <v>27702</v>
      </c>
      <c r="B656" t="s">
        <v>23809</v>
      </c>
      <c r="C656" t="s">
        <v>216</v>
      </c>
      <c r="D656" t="s">
        <v>4179</v>
      </c>
      <c r="E656" t="s">
        <v>4179</v>
      </c>
      <c r="F656" t="s">
        <v>4180</v>
      </c>
      <c r="G656" t="s">
        <v>23889</v>
      </c>
      <c r="I656" t="s">
        <v>23832</v>
      </c>
      <c r="K656" t="s">
        <v>24117</v>
      </c>
      <c r="M656" t="s">
        <v>23835</v>
      </c>
      <c r="N656" t="s">
        <v>27449</v>
      </c>
      <c r="U656" t="s">
        <v>23823</v>
      </c>
      <c r="V656">
        <v>50</v>
      </c>
      <c r="W656">
        <v>-19861918</v>
      </c>
      <c r="X656">
        <v>-48966111</v>
      </c>
      <c r="Y656">
        <v>658</v>
      </c>
      <c r="Z656" t="s">
        <v>27703</v>
      </c>
      <c r="AB656" t="s">
        <v>23825</v>
      </c>
      <c r="AD656" t="s">
        <v>1491</v>
      </c>
      <c r="AH656" t="s">
        <v>27704</v>
      </c>
      <c r="AI656" t="s">
        <v>23841</v>
      </c>
      <c r="AJ656" t="s">
        <v>27705</v>
      </c>
      <c r="AK656">
        <v>38200000</v>
      </c>
      <c r="AL656">
        <f>VALUE(TRIM(FO_Candidato[[#This Row],[1.21 Latitude]]))</f>
        <v>-19861918</v>
      </c>
      <c r="AM656">
        <f>FO_Candidato[[#This Row],[LATITUDE_P1]]/1000000</f>
        <v>-19.861917999999999</v>
      </c>
      <c r="AN656">
        <f>INT(ABS(FO_Candidato[[#This Row],[LATITUDE_P2]]))</f>
        <v>19</v>
      </c>
      <c r="AO656">
        <f>INT((ABS(FO_Candidato[[#This Row],[LATITUDE_P2]])-INT(ABS(FO_Candidato[[#This Row],[LATITUDE_P2]])))*60)</f>
        <v>51</v>
      </c>
      <c r="AP656" s="73">
        <f t="shared" si="20"/>
        <v>42.9</v>
      </c>
      <c r="AQ656" t="str">
        <f>SUBSTITUTE(TEXT(FO_Candidato[[#This Row],[LATITUDE_P5]],"0,00"),",",".")</f>
        <v>42.90</v>
      </c>
      <c r="AR656" t="str">
        <f>FO_Candidato[[#This Row],[LATITUDE_P3]]&amp;"°"&amp;FO_Candidato[[#This Row],[LATITUDE_P4]]&amp;"'"&amp;FO_Candidato[[#This Row],[LATITUDE - P6]]&amp;"""S"</f>
        <v>19°51'42.90"S</v>
      </c>
      <c r="AS656">
        <f>VALUE(TRIM(FO_Candidato[[#This Row],[longitude]]))</f>
        <v>-48966111</v>
      </c>
      <c r="AT656">
        <f>FO_Candidato[[#This Row],[LONGITUDE_P1]]/1000000</f>
        <v>-48.966110999999998</v>
      </c>
      <c r="AU656">
        <f>INT(ABS(FO_Candidato[[#This Row],[LONGITUDE_P2]]))</f>
        <v>48</v>
      </c>
      <c r="AV656">
        <f>INT((ABS(FO_Candidato[[#This Row],[LONGITUDE_P2]])-INT(ABS(FO_Candidato[[#This Row],[LONGITUDE_P2]])))*60)</f>
        <v>57</v>
      </c>
      <c r="AW656" s="73">
        <f t="shared" si="21"/>
        <v>58</v>
      </c>
      <c r="AX656" t="str">
        <f>SUBSTITUTE(TEXT(FO_Candidato[[#This Row],[LONGITUDE_P5]],"0,00"),",",".")</f>
        <v>58.00</v>
      </c>
      <c r="AY656" t="str">
        <f>FO_Candidato[[#This Row],[LONGITUDE_P3]]&amp;"°"&amp;FO_Candidato[[#This Row],[LONGITUDE_P4]]&amp;"'"&amp;FO_Candidato[[#This Row],[LONGITUDE - P6]]&amp;"""S"</f>
        <v>48°57'58.00"S</v>
      </c>
    </row>
    <row r="657" spans="1:51" x14ac:dyDescent="0.3">
      <c r="A657" t="s">
        <v>27706</v>
      </c>
      <c r="B657" t="s">
        <v>23809</v>
      </c>
      <c r="C657" t="s">
        <v>216</v>
      </c>
      <c r="D657" t="s">
        <v>4610</v>
      </c>
      <c r="E657" t="s">
        <v>4610</v>
      </c>
      <c r="F657" t="s">
        <v>4611</v>
      </c>
      <c r="G657" t="s">
        <v>23889</v>
      </c>
      <c r="I657" t="s">
        <v>23832</v>
      </c>
      <c r="K657" t="s">
        <v>24020</v>
      </c>
      <c r="M657" t="s">
        <v>23835</v>
      </c>
      <c r="N657" t="s">
        <v>27449</v>
      </c>
      <c r="U657" t="s">
        <v>23823</v>
      </c>
      <c r="V657">
        <v>70</v>
      </c>
      <c r="W657">
        <v>-18910225</v>
      </c>
      <c r="X657">
        <v>-49038028</v>
      </c>
      <c r="Y657">
        <v>704</v>
      </c>
      <c r="Z657" t="s">
        <v>27707</v>
      </c>
      <c r="AB657" t="s">
        <v>23825</v>
      </c>
      <c r="AD657" t="s">
        <v>1491</v>
      </c>
      <c r="AH657" t="s">
        <v>27708</v>
      </c>
      <c r="AI657" t="s">
        <v>24061</v>
      </c>
      <c r="AJ657" t="s">
        <v>27709</v>
      </c>
      <c r="AL657">
        <f>VALUE(TRIM(FO_Candidato[[#This Row],[1.21 Latitude]]))</f>
        <v>-18910225</v>
      </c>
      <c r="AM657">
        <f>FO_Candidato[[#This Row],[LATITUDE_P1]]/1000000</f>
        <v>-18.910225000000001</v>
      </c>
      <c r="AN657">
        <f>INT(ABS(FO_Candidato[[#This Row],[LATITUDE_P2]]))</f>
        <v>18</v>
      </c>
      <c r="AO657">
        <f>INT((ABS(FO_Candidato[[#This Row],[LATITUDE_P2]])-INT(ABS(FO_Candidato[[#This Row],[LATITUDE_P2]])))*60)</f>
        <v>54</v>
      </c>
      <c r="AP657" s="73">
        <f t="shared" si="20"/>
        <v>36.81</v>
      </c>
      <c r="AQ657" t="str">
        <f>SUBSTITUTE(TEXT(FO_Candidato[[#This Row],[LATITUDE_P5]],"0,00"),",",".")</f>
        <v>36.81</v>
      </c>
      <c r="AR657" t="str">
        <f>FO_Candidato[[#This Row],[LATITUDE_P3]]&amp;"°"&amp;FO_Candidato[[#This Row],[LATITUDE_P4]]&amp;"'"&amp;FO_Candidato[[#This Row],[LATITUDE - P6]]&amp;"""S"</f>
        <v>18°54'36.81"S</v>
      </c>
      <c r="AS657">
        <f>VALUE(TRIM(FO_Candidato[[#This Row],[longitude]]))</f>
        <v>-49038028</v>
      </c>
      <c r="AT657">
        <f>FO_Candidato[[#This Row],[LONGITUDE_P1]]/1000000</f>
        <v>-49.038027999999997</v>
      </c>
      <c r="AU657">
        <f>INT(ABS(FO_Candidato[[#This Row],[LONGITUDE_P2]]))</f>
        <v>49</v>
      </c>
      <c r="AV657">
        <f>INT((ABS(FO_Candidato[[#This Row],[LONGITUDE_P2]])-INT(ABS(FO_Candidato[[#This Row],[LONGITUDE_P2]])))*60)</f>
        <v>2</v>
      </c>
      <c r="AW657" s="73">
        <f t="shared" si="21"/>
        <v>16.899999999999999</v>
      </c>
      <c r="AX657" t="str">
        <f>SUBSTITUTE(TEXT(FO_Candidato[[#This Row],[LONGITUDE_P5]],"0,00"),",",".")</f>
        <v>16.90</v>
      </c>
      <c r="AY657" t="str">
        <f>FO_Candidato[[#This Row],[LONGITUDE_P3]]&amp;"°"&amp;FO_Candidato[[#This Row],[LONGITUDE_P4]]&amp;"'"&amp;FO_Candidato[[#This Row],[LONGITUDE - P6]]&amp;"""S"</f>
        <v>49°2'16.90"S</v>
      </c>
    </row>
    <row r="658" spans="1:51" x14ac:dyDescent="0.3">
      <c r="A658" t="s">
        <v>27710</v>
      </c>
      <c r="B658" t="s">
        <v>23809</v>
      </c>
      <c r="C658" t="s">
        <v>308</v>
      </c>
      <c r="D658" t="s">
        <v>7589</v>
      </c>
      <c r="E658" t="s">
        <v>7589</v>
      </c>
      <c r="F658" t="s">
        <v>7590</v>
      </c>
      <c r="G658" t="s">
        <v>26600</v>
      </c>
      <c r="I658" t="s">
        <v>23832</v>
      </c>
      <c r="J658" t="s">
        <v>23814</v>
      </c>
      <c r="K658" t="s">
        <v>27711</v>
      </c>
      <c r="M658" t="s">
        <v>23816</v>
      </c>
      <c r="N658" t="s">
        <v>27712</v>
      </c>
      <c r="O658" t="s">
        <v>27713</v>
      </c>
      <c r="P658" t="s">
        <v>27714</v>
      </c>
      <c r="U658" t="s">
        <v>23823</v>
      </c>
      <c r="V658">
        <v>60</v>
      </c>
      <c r="W658">
        <v>-23547631</v>
      </c>
      <c r="X658">
        <v>-47657311</v>
      </c>
      <c r="Y658">
        <v>655</v>
      </c>
      <c r="AA658" t="s">
        <v>213</v>
      </c>
      <c r="AB658" t="s">
        <v>23825</v>
      </c>
      <c r="AC658">
        <v>2000</v>
      </c>
      <c r="AD658" t="s">
        <v>23823</v>
      </c>
      <c r="AF658" t="s">
        <v>7589</v>
      </c>
      <c r="AG658" t="s">
        <v>7590</v>
      </c>
      <c r="AH658" t="s">
        <v>27713</v>
      </c>
      <c r="AI658" t="s">
        <v>23852</v>
      </c>
      <c r="AJ658" t="s">
        <v>27715</v>
      </c>
      <c r="AK658">
        <v>18180000</v>
      </c>
      <c r="AL658">
        <f>VALUE(TRIM(FO_Candidato[[#This Row],[1.21 Latitude]]))</f>
        <v>-23547631</v>
      </c>
      <c r="AM658">
        <f>FO_Candidato[[#This Row],[LATITUDE_P1]]/1000000</f>
        <v>-23.547630999999999</v>
      </c>
      <c r="AN658">
        <f>INT(ABS(FO_Candidato[[#This Row],[LATITUDE_P2]]))</f>
        <v>23</v>
      </c>
      <c r="AO658">
        <f>INT((ABS(FO_Candidato[[#This Row],[LATITUDE_P2]])-INT(ABS(FO_Candidato[[#This Row],[LATITUDE_P2]])))*60)</f>
        <v>32</v>
      </c>
      <c r="AP658" s="73">
        <f t="shared" si="20"/>
        <v>51.47</v>
      </c>
      <c r="AQ658" t="str">
        <f>SUBSTITUTE(TEXT(FO_Candidato[[#This Row],[LATITUDE_P5]],"0,00"),",",".")</f>
        <v>51.47</v>
      </c>
      <c r="AR658" t="str">
        <f>FO_Candidato[[#This Row],[LATITUDE_P3]]&amp;"°"&amp;FO_Candidato[[#This Row],[LATITUDE_P4]]&amp;"'"&amp;FO_Candidato[[#This Row],[LATITUDE - P6]]&amp;"""S"</f>
        <v>23°32'51.47"S</v>
      </c>
      <c r="AS658">
        <f>VALUE(TRIM(FO_Candidato[[#This Row],[longitude]]))</f>
        <v>-47657311</v>
      </c>
      <c r="AT658">
        <f>FO_Candidato[[#This Row],[LONGITUDE_P1]]/1000000</f>
        <v>-47.657311</v>
      </c>
      <c r="AU658">
        <f>INT(ABS(FO_Candidato[[#This Row],[LONGITUDE_P2]]))</f>
        <v>47</v>
      </c>
      <c r="AV658">
        <f>INT((ABS(FO_Candidato[[#This Row],[LONGITUDE_P2]])-INT(ABS(FO_Candidato[[#This Row],[LONGITUDE_P2]])))*60)</f>
        <v>39</v>
      </c>
      <c r="AW658" s="73">
        <f t="shared" si="21"/>
        <v>26.32</v>
      </c>
      <c r="AX658" t="str">
        <f>SUBSTITUTE(TEXT(FO_Candidato[[#This Row],[LONGITUDE_P5]],"0,00"),",",".")</f>
        <v>26.32</v>
      </c>
      <c r="AY658" t="str">
        <f>FO_Candidato[[#This Row],[LONGITUDE_P3]]&amp;"°"&amp;FO_Candidato[[#This Row],[LONGITUDE_P4]]&amp;"'"&amp;FO_Candidato[[#This Row],[LONGITUDE - P6]]&amp;"""S"</f>
        <v>47°39'26.32"S</v>
      </c>
    </row>
    <row r="659" spans="1:51" x14ac:dyDescent="0.3">
      <c r="A659" t="s">
        <v>27716</v>
      </c>
      <c r="B659" t="s">
        <v>23809</v>
      </c>
      <c r="C659" t="s">
        <v>216</v>
      </c>
      <c r="D659" t="s">
        <v>1652</v>
      </c>
      <c r="E659" t="s">
        <v>1652</v>
      </c>
      <c r="F659" t="s">
        <v>1653</v>
      </c>
      <c r="G659" t="s">
        <v>23889</v>
      </c>
      <c r="I659" t="s">
        <v>23813</v>
      </c>
      <c r="K659" t="s">
        <v>24117</v>
      </c>
      <c r="M659" t="s">
        <v>23835</v>
      </c>
      <c r="N659" t="s">
        <v>27449</v>
      </c>
      <c r="U659" t="s">
        <v>23823</v>
      </c>
      <c r="V659">
        <v>70</v>
      </c>
      <c r="W659">
        <v>-19384149</v>
      </c>
      <c r="X659">
        <v>-48897995</v>
      </c>
      <c r="Y659">
        <v>667</v>
      </c>
      <c r="Z659" t="s">
        <v>27717</v>
      </c>
      <c r="AB659" t="s">
        <v>23825</v>
      </c>
      <c r="AD659" t="s">
        <v>1491</v>
      </c>
      <c r="AH659" t="s">
        <v>27718</v>
      </c>
      <c r="AI659" t="s">
        <v>24061</v>
      </c>
      <c r="AJ659" t="s">
        <v>4382</v>
      </c>
      <c r="AK659">
        <v>38140000</v>
      </c>
      <c r="AL659">
        <f>VALUE(TRIM(FO_Candidato[[#This Row],[1.21 Latitude]]))</f>
        <v>-19384149</v>
      </c>
      <c r="AM659">
        <f>FO_Candidato[[#This Row],[LATITUDE_P1]]/1000000</f>
        <v>-19.384149000000001</v>
      </c>
      <c r="AN659">
        <f>INT(ABS(FO_Candidato[[#This Row],[LATITUDE_P2]]))</f>
        <v>19</v>
      </c>
      <c r="AO659">
        <f>INT((ABS(FO_Candidato[[#This Row],[LATITUDE_P2]])-INT(ABS(FO_Candidato[[#This Row],[LATITUDE_P2]])))*60)</f>
        <v>23</v>
      </c>
      <c r="AP659" s="73">
        <f t="shared" si="20"/>
        <v>2.94</v>
      </c>
      <c r="AQ659" t="str">
        <f>SUBSTITUTE(TEXT(FO_Candidato[[#This Row],[LATITUDE_P5]],"0,00"),",",".")</f>
        <v>2.94</v>
      </c>
      <c r="AR659" t="str">
        <f>FO_Candidato[[#This Row],[LATITUDE_P3]]&amp;"°"&amp;FO_Candidato[[#This Row],[LATITUDE_P4]]&amp;"'"&amp;FO_Candidato[[#This Row],[LATITUDE - P6]]&amp;"""S"</f>
        <v>19°23'2.94"S</v>
      </c>
      <c r="AS659">
        <f>VALUE(TRIM(FO_Candidato[[#This Row],[longitude]]))</f>
        <v>-48897995</v>
      </c>
      <c r="AT659">
        <f>FO_Candidato[[#This Row],[LONGITUDE_P1]]/1000000</f>
        <v>-48.897995000000002</v>
      </c>
      <c r="AU659">
        <f>INT(ABS(FO_Candidato[[#This Row],[LONGITUDE_P2]]))</f>
        <v>48</v>
      </c>
      <c r="AV659">
        <f>INT((ABS(FO_Candidato[[#This Row],[LONGITUDE_P2]])-INT(ABS(FO_Candidato[[#This Row],[LONGITUDE_P2]])))*60)</f>
        <v>53</v>
      </c>
      <c r="AW659" s="73">
        <f t="shared" si="21"/>
        <v>52.78</v>
      </c>
      <c r="AX659" t="str">
        <f>SUBSTITUTE(TEXT(FO_Candidato[[#This Row],[LONGITUDE_P5]],"0,00"),",",".")</f>
        <v>52.78</v>
      </c>
      <c r="AY659" t="str">
        <f>FO_Candidato[[#This Row],[LONGITUDE_P3]]&amp;"°"&amp;FO_Candidato[[#This Row],[LONGITUDE_P4]]&amp;"'"&amp;FO_Candidato[[#This Row],[LONGITUDE - P6]]&amp;"""S"</f>
        <v>48°53'52.78"S</v>
      </c>
    </row>
    <row r="660" spans="1:51" x14ac:dyDescent="0.3">
      <c r="A660" t="s">
        <v>27719</v>
      </c>
      <c r="B660" t="s">
        <v>23809</v>
      </c>
      <c r="C660" t="s">
        <v>216</v>
      </c>
      <c r="D660" t="s">
        <v>4139</v>
      </c>
      <c r="E660" t="s">
        <v>4139</v>
      </c>
      <c r="F660" t="s">
        <v>4140</v>
      </c>
      <c r="G660" t="s">
        <v>23889</v>
      </c>
      <c r="I660" t="s">
        <v>23832</v>
      </c>
      <c r="K660" t="s">
        <v>24117</v>
      </c>
      <c r="M660" t="s">
        <v>23835</v>
      </c>
      <c r="N660" t="s">
        <v>27449</v>
      </c>
      <c r="U660" t="s">
        <v>23823</v>
      </c>
      <c r="V660">
        <v>50</v>
      </c>
      <c r="W660">
        <v>-19757747</v>
      </c>
      <c r="X660">
        <v>-48319074</v>
      </c>
      <c r="Y660">
        <v>638</v>
      </c>
      <c r="Z660" t="s">
        <v>27720</v>
      </c>
      <c r="AB660" t="s">
        <v>23825</v>
      </c>
      <c r="AD660" t="s">
        <v>1491</v>
      </c>
      <c r="AH660" t="s">
        <v>27721</v>
      </c>
      <c r="AI660" t="s">
        <v>24061</v>
      </c>
      <c r="AJ660" t="s">
        <v>27722</v>
      </c>
      <c r="AK660">
        <v>38120000</v>
      </c>
      <c r="AL660">
        <f>VALUE(TRIM(FO_Candidato[[#This Row],[1.21 Latitude]]))</f>
        <v>-19757747</v>
      </c>
      <c r="AM660">
        <f>FO_Candidato[[#This Row],[LATITUDE_P1]]/1000000</f>
        <v>-19.757746999999998</v>
      </c>
      <c r="AN660">
        <f>INT(ABS(FO_Candidato[[#This Row],[LATITUDE_P2]]))</f>
        <v>19</v>
      </c>
      <c r="AO660">
        <f>INT((ABS(FO_Candidato[[#This Row],[LATITUDE_P2]])-INT(ABS(FO_Candidato[[#This Row],[LATITUDE_P2]])))*60)</f>
        <v>45</v>
      </c>
      <c r="AP660" s="73">
        <f t="shared" si="20"/>
        <v>27.89</v>
      </c>
      <c r="AQ660" t="str">
        <f>SUBSTITUTE(TEXT(FO_Candidato[[#This Row],[LATITUDE_P5]],"0,00"),",",".")</f>
        <v>27.89</v>
      </c>
      <c r="AR660" t="str">
        <f>FO_Candidato[[#This Row],[LATITUDE_P3]]&amp;"°"&amp;FO_Candidato[[#This Row],[LATITUDE_P4]]&amp;"'"&amp;FO_Candidato[[#This Row],[LATITUDE - P6]]&amp;"""S"</f>
        <v>19°45'27.89"S</v>
      </c>
      <c r="AS660">
        <f>VALUE(TRIM(FO_Candidato[[#This Row],[longitude]]))</f>
        <v>-48319074</v>
      </c>
      <c r="AT660">
        <f>FO_Candidato[[#This Row],[LONGITUDE_P1]]/1000000</f>
        <v>-48.319074000000001</v>
      </c>
      <c r="AU660">
        <f>INT(ABS(FO_Candidato[[#This Row],[LONGITUDE_P2]]))</f>
        <v>48</v>
      </c>
      <c r="AV660">
        <f>INT((ABS(FO_Candidato[[#This Row],[LONGITUDE_P2]])-INT(ABS(FO_Candidato[[#This Row],[LONGITUDE_P2]])))*60)</f>
        <v>19</v>
      </c>
      <c r="AW660" s="73">
        <f t="shared" si="21"/>
        <v>8.67</v>
      </c>
      <c r="AX660" t="str">
        <f>SUBSTITUTE(TEXT(FO_Candidato[[#This Row],[LONGITUDE_P5]],"0,00"),",",".")</f>
        <v>8.67</v>
      </c>
      <c r="AY660" t="str">
        <f>FO_Candidato[[#This Row],[LONGITUDE_P3]]&amp;"°"&amp;FO_Candidato[[#This Row],[LONGITUDE_P4]]&amp;"'"&amp;FO_Candidato[[#This Row],[LONGITUDE - P6]]&amp;"""S"</f>
        <v>48°19'8.67"S</v>
      </c>
    </row>
    <row r="661" spans="1:51" x14ac:dyDescent="0.3">
      <c r="A661" t="s">
        <v>27723</v>
      </c>
      <c r="B661" t="s">
        <v>23809</v>
      </c>
      <c r="C661" t="s">
        <v>177</v>
      </c>
      <c r="D661" t="s">
        <v>3891</v>
      </c>
      <c r="E661" t="s">
        <v>3891</v>
      </c>
      <c r="F661" t="s">
        <v>3892</v>
      </c>
      <c r="G661" t="s">
        <v>23889</v>
      </c>
      <c r="I661" t="s">
        <v>23832</v>
      </c>
      <c r="K661" t="s">
        <v>24117</v>
      </c>
      <c r="U661" t="s">
        <v>23823</v>
      </c>
      <c r="V661">
        <v>40</v>
      </c>
      <c r="W661">
        <v>-17386313</v>
      </c>
      <c r="X661">
        <v>-5301956</v>
      </c>
      <c r="Y661">
        <v>770</v>
      </c>
      <c r="Z661" t="s">
        <v>27724</v>
      </c>
      <c r="AB661" t="s">
        <v>23825</v>
      </c>
      <c r="AD661" t="s">
        <v>1491</v>
      </c>
      <c r="AH661" t="s">
        <v>27725</v>
      </c>
      <c r="AI661" t="s">
        <v>24041</v>
      </c>
      <c r="AJ661" t="s">
        <v>27726</v>
      </c>
      <c r="AK661">
        <v>75830000</v>
      </c>
      <c r="AL661">
        <f>VALUE(TRIM(FO_Candidato[[#This Row],[1.21 Latitude]]))</f>
        <v>-17386313</v>
      </c>
      <c r="AM661">
        <f>FO_Candidato[[#This Row],[LATITUDE_P1]]/1000000</f>
        <v>-17.386313000000001</v>
      </c>
      <c r="AN661">
        <f>INT(ABS(FO_Candidato[[#This Row],[LATITUDE_P2]]))</f>
        <v>17</v>
      </c>
      <c r="AO661">
        <f>INT((ABS(FO_Candidato[[#This Row],[LATITUDE_P2]])-INT(ABS(FO_Candidato[[#This Row],[LATITUDE_P2]])))*60)</f>
        <v>23</v>
      </c>
      <c r="AP661" s="73">
        <f t="shared" si="20"/>
        <v>10.73</v>
      </c>
      <c r="AQ661" t="str">
        <f>SUBSTITUTE(TEXT(FO_Candidato[[#This Row],[LATITUDE_P5]],"0,00"),",",".")</f>
        <v>10.73</v>
      </c>
      <c r="AR661" t="str">
        <f>FO_Candidato[[#This Row],[LATITUDE_P3]]&amp;"°"&amp;FO_Candidato[[#This Row],[LATITUDE_P4]]&amp;"'"&amp;FO_Candidato[[#This Row],[LATITUDE - P6]]&amp;"""S"</f>
        <v>17°23'10.73"S</v>
      </c>
      <c r="AS661">
        <f>VALUE(TRIM(FO_Candidato[[#This Row],[longitude]]))</f>
        <v>-5301956</v>
      </c>
      <c r="AT661">
        <f>FO_Candidato[[#This Row],[LONGITUDE_P1]]/1000000</f>
        <v>-5.3019559999999997</v>
      </c>
      <c r="AU661">
        <f>INT(ABS(FO_Candidato[[#This Row],[LONGITUDE_P2]]))</f>
        <v>5</v>
      </c>
      <c r="AV661">
        <f>INT((ABS(FO_Candidato[[#This Row],[LONGITUDE_P2]])-INT(ABS(FO_Candidato[[#This Row],[LONGITUDE_P2]])))*60)</f>
        <v>18</v>
      </c>
      <c r="AW661" s="73">
        <f t="shared" si="21"/>
        <v>7.04</v>
      </c>
      <c r="AX661" t="str">
        <f>SUBSTITUTE(TEXT(FO_Candidato[[#This Row],[LONGITUDE_P5]],"0,00"),",",".")</f>
        <v>7.04</v>
      </c>
      <c r="AY661" t="str">
        <f>FO_Candidato[[#This Row],[LONGITUDE_P3]]&amp;"°"&amp;FO_Candidato[[#This Row],[LONGITUDE_P4]]&amp;"'"&amp;FO_Candidato[[#This Row],[LONGITUDE - P6]]&amp;"""S"</f>
        <v>5°18'7.04"S</v>
      </c>
    </row>
    <row r="662" spans="1:51" x14ac:dyDescent="0.3">
      <c r="A662" t="s">
        <v>27727</v>
      </c>
      <c r="B662" t="s">
        <v>23809</v>
      </c>
      <c r="C662" t="s">
        <v>177</v>
      </c>
      <c r="D662" t="s">
        <v>4772</v>
      </c>
      <c r="E662" t="s">
        <v>4772</v>
      </c>
      <c r="F662" t="s">
        <v>17802</v>
      </c>
      <c r="G662" t="s">
        <v>23889</v>
      </c>
      <c r="I662" t="s">
        <v>23813</v>
      </c>
      <c r="K662" t="s">
        <v>24117</v>
      </c>
      <c r="N662" t="s">
        <v>27620</v>
      </c>
      <c r="U662" t="s">
        <v>23823</v>
      </c>
      <c r="V662">
        <v>60</v>
      </c>
      <c r="W662">
        <v>-16856667</v>
      </c>
      <c r="X662">
        <v>-53863956</v>
      </c>
      <c r="Y662">
        <v>768</v>
      </c>
      <c r="Z662" t="s">
        <v>27728</v>
      </c>
      <c r="AB662" t="s">
        <v>23825</v>
      </c>
      <c r="AD662" t="s">
        <v>1491</v>
      </c>
      <c r="AH662" t="s">
        <v>27729</v>
      </c>
      <c r="AI662" t="s">
        <v>23841</v>
      </c>
      <c r="AJ662" t="s">
        <v>27623</v>
      </c>
      <c r="AK662">
        <v>78770000</v>
      </c>
      <c r="AL662">
        <f>VALUE(TRIM(FO_Candidato[[#This Row],[1.21 Latitude]]))</f>
        <v>-16856667</v>
      </c>
      <c r="AM662">
        <f>FO_Candidato[[#This Row],[LATITUDE_P1]]/1000000</f>
        <v>-16.856667000000002</v>
      </c>
      <c r="AN662">
        <f>INT(ABS(FO_Candidato[[#This Row],[LATITUDE_P2]]))</f>
        <v>16</v>
      </c>
      <c r="AO662">
        <f>INT((ABS(FO_Candidato[[#This Row],[LATITUDE_P2]])-INT(ABS(FO_Candidato[[#This Row],[LATITUDE_P2]])))*60)</f>
        <v>51</v>
      </c>
      <c r="AP662" s="73">
        <f t="shared" si="20"/>
        <v>24</v>
      </c>
      <c r="AQ662" t="str">
        <f>SUBSTITUTE(TEXT(FO_Candidato[[#This Row],[LATITUDE_P5]],"0,00"),",",".")</f>
        <v>24.00</v>
      </c>
      <c r="AR662" t="str">
        <f>FO_Candidato[[#This Row],[LATITUDE_P3]]&amp;"°"&amp;FO_Candidato[[#This Row],[LATITUDE_P4]]&amp;"'"&amp;FO_Candidato[[#This Row],[LATITUDE - P6]]&amp;"""S"</f>
        <v>16°51'24.00"S</v>
      </c>
      <c r="AS662">
        <f>VALUE(TRIM(FO_Candidato[[#This Row],[longitude]]))</f>
        <v>-53863956</v>
      </c>
      <c r="AT662">
        <f>FO_Candidato[[#This Row],[LONGITUDE_P1]]/1000000</f>
        <v>-53.863956000000002</v>
      </c>
      <c r="AU662">
        <f>INT(ABS(FO_Candidato[[#This Row],[LONGITUDE_P2]]))</f>
        <v>53</v>
      </c>
      <c r="AV662">
        <f>INT((ABS(FO_Candidato[[#This Row],[LONGITUDE_P2]])-INT(ABS(FO_Candidato[[#This Row],[LONGITUDE_P2]])))*60)</f>
        <v>51</v>
      </c>
      <c r="AW662" s="73">
        <f t="shared" si="21"/>
        <v>50.24</v>
      </c>
      <c r="AX662" t="str">
        <f>SUBSTITUTE(TEXT(FO_Candidato[[#This Row],[LONGITUDE_P5]],"0,00"),",",".")</f>
        <v>50.24</v>
      </c>
      <c r="AY662" t="str">
        <f>FO_Candidato[[#This Row],[LONGITUDE_P3]]&amp;"°"&amp;FO_Candidato[[#This Row],[LONGITUDE_P4]]&amp;"'"&amp;FO_Candidato[[#This Row],[LONGITUDE - P6]]&amp;"""S"</f>
        <v>53°51'50.24"S</v>
      </c>
    </row>
    <row r="663" spans="1:51" x14ac:dyDescent="0.3">
      <c r="A663" t="s">
        <v>27730</v>
      </c>
      <c r="B663" t="s">
        <v>23809</v>
      </c>
      <c r="C663" t="s">
        <v>177</v>
      </c>
      <c r="D663" t="s">
        <v>3888</v>
      </c>
      <c r="E663" t="s">
        <v>3888</v>
      </c>
      <c r="F663" t="s">
        <v>3889</v>
      </c>
      <c r="G663" t="s">
        <v>23889</v>
      </c>
      <c r="I663" t="s">
        <v>23832</v>
      </c>
      <c r="K663" t="s">
        <v>24117</v>
      </c>
      <c r="M663" t="s">
        <v>23835</v>
      </c>
      <c r="N663" t="s">
        <v>27620</v>
      </c>
      <c r="U663" t="s">
        <v>23823</v>
      </c>
      <c r="V663">
        <v>50</v>
      </c>
      <c r="W663">
        <v>-17669288</v>
      </c>
      <c r="X663">
        <v>-52299582</v>
      </c>
      <c r="Y663">
        <v>726</v>
      </c>
      <c r="Z663" t="s">
        <v>27731</v>
      </c>
      <c r="AB663" t="s">
        <v>23825</v>
      </c>
      <c r="AD663" t="s">
        <v>1491</v>
      </c>
      <c r="AH663" t="s">
        <v>27732</v>
      </c>
      <c r="AI663" t="s">
        <v>24041</v>
      </c>
      <c r="AJ663" t="s">
        <v>27726</v>
      </c>
      <c r="AK663">
        <v>75830000</v>
      </c>
      <c r="AL663">
        <f>VALUE(TRIM(FO_Candidato[[#This Row],[1.21 Latitude]]))</f>
        <v>-17669288</v>
      </c>
      <c r="AM663">
        <f>FO_Candidato[[#This Row],[LATITUDE_P1]]/1000000</f>
        <v>-17.669288000000002</v>
      </c>
      <c r="AN663">
        <f>INT(ABS(FO_Candidato[[#This Row],[LATITUDE_P2]]))</f>
        <v>17</v>
      </c>
      <c r="AO663">
        <f>INT((ABS(FO_Candidato[[#This Row],[LATITUDE_P2]])-INT(ABS(FO_Candidato[[#This Row],[LATITUDE_P2]])))*60)</f>
        <v>40</v>
      </c>
      <c r="AP663" s="73">
        <f t="shared" si="20"/>
        <v>9.44</v>
      </c>
      <c r="AQ663" t="str">
        <f>SUBSTITUTE(TEXT(FO_Candidato[[#This Row],[LATITUDE_P5]],"0,00"),",",".")</f>
        <v>9.44</v>
      </c>
      <c r="AR663" t="str">
        <f>FO_Candidato[[#This Row],[LATITUDE_P3]]&amp;"°"&amp;FO_Candidato[[#This Row],[LATITUDE_P4]]&amp;"'"&amp;FO_Candidato[[#This Row],[LATITUDE - P6]]&amp;"""S"</f>
        <v>17°40'9.44"S</v>
      </c>
      <c r="AS663">
        <f>VALUE(TRIM(FO_Candidato[[#This Row],[longitude]]))</f>
        <v>-52299582</v>
      </c>
      <c r="AT663">
        <f>FO_Candidato[[#This Row],[LONGITUDE_P1]]/1000000</f>
        <v>-52.299582000000001</v>
      </c>
      <c r="AU663">
        <f>INT(ABS(FO_Candidato[[#This Row],[LONGITUDE_P2]]))</f>
        <v>52</v>
      </c>
      <c r="AV663">
        <f>INT((ABS(FO_Candidato[[#This Row],[LONGITUDE_P2]])-INT(ABS(FO_Candidato[[#This Row],[LONGITUDE_P2]])))*60)</f>
        <v>17</v>
      </c>
      <c r="AW663" s="73">
        <f t="shared" si="21"/>
        <v>58.5</v>
      </c>
      <c r="AX663" t="str">
        <f>SUBSTITUTE(TEXT(FO_Candidato[[#This Row],[LONGITUDE_P5]],"0,00"),",",".")</f>
        <v>58.50</v>
      </c>
      <c r="AY663" t="str">
        <f>FO_Candidato[[#This Row],[LONGITUDE_P3]]&amp;"°"&amp;FO_Candidato[[#This Row],[LONGITUDE_P4]]&amp;"'"&amp;FO_Candidato[[#This Row],[LONGITUDE - P6]]&amp;"""S"</f>
        <v>52°17'58.50"S</v>
      </c>
    </row>
    <row r="664" spans="1:51" x14ac:dyDescent="0.3">
      <c r="A664" t="s">
        <v>27733</v>
      </c>
      <c r="B664" t="s">
        <v>23809</v>
      </c>
      <c r="C664" t="s">
        <v>177</v>
      </c>
      <c r="D664" t="s">
        <v>3871</v>
      </c>
      <c r="E664" t="s">
        <v>3871</v>
      </c>
      <c r="F664" t="s">
        <v>3872</v>
      </c>
      <c r="G664" t="s">
        <v>23889</v>
      </c>
      <c r="I664" t="s">
        <v>23832</v>
      </c>
      <c r="K664" t="s">
        <v>24117</v>
      </c>
      <c r="M664" t="s">
        <v>23835</v>
      </c>
      <c r="N664" t="s">
        <v>27620</v>
      </c>
      <c r="U664" t="s">
        <v>23823</v>
      </c>
      <c r="V664">
        <v>50</v>
      </c>
      <c r="W664">
        <v>-17816027</v>
      </c>
      <c r="X664">
        <v>-52007631</v>
      </c>
      <c r="Y664">
        <v>875</v>
      </c>
      <c r="Z664" t="s">
        <v>27734</v>
      </c>
      <c r="AB664" t="s">
        <v>23825</v>
      </c>
      <c r="AD664" t="s">
        <v>1491</v>
      </c>
      <c r="AH664" t="s">
        <v>27735</v>
      </c>
      <c r="AI664" t="s">
        <v>24041</v>
      </c>
      <c r="AJ664" t="s">
        <v>27736</v>
      </c>
      <c r="AK664">
        <v>75800089</v>
      </c>
      <c r="AL664">
        <f>VALUE(TRIM(FO_Candidato[[#This Row],[1.21 Latitude]]))</f>
        <v>-17816027</v>
      </c>
      <c r="AM664">
        <f>FO_Candidato[[#This Row],[LATITUDE_P1]]/1000000</f>
        <v>-17.816026999999998</v>
      </c>
      <c r="AN664">
        <f>INT(ABS(FO_Candidato[[#This Row],[LATITUDE_P2]]))</f>
        <v>17</v>
      </c>
      <c r="AO664">
        <f>INT((ABS(FO_Candidato[[#This Row],[LATITUDE_P2]])-INT(ABS(FO_Candidato[[#This Row],[LATITUDE_P2]])))*60)</f>
        <v>48</v>
      </c>
      <c r="AP664" s="73">
        <f t="shared" si="20"/>
        <v>57.7</v>
      </c>
      <c r="AQ664" t="str">
        <f>SUBSTITUTE(TEXT(FO_Candidato[[#This Row],[LATITUDE_P5]],"0,00"),",",".")</f>
        <v>57.70</v>
      </c>
      <c r="AR664" t="str">
        <f>FO_Candidato[[#This Row],[LATITUDE_P3]]&amp;"°"&amp;FO_Candidato[[#This Row],[LATITUDE_P4]]&amp;"'"&amp;FO_Candidato[[#This Row],[LATITUDE - P6]]&amp;"""S"</f>
        <v>17°48'57.70"S</v>
      </c>
      <c r="AS664">
        <f>VALUE(TRIM(FO_Candidato[[#This Row],[longitude]]))</f>
        <v>-52007631</v>
      </c>
      <c r="AT664">
        <f>FO_Candidato[[#This Row],[LONGITUDE_P1]]/1000000</f>
        <v>-52.007631000000003</v>
      </c>
      <c r="AU664">
        <f>INT(ABS(FO_Candidato[[#This Row],[LONGITUDE_P2]]))</f>
        <v>52</v>
      </c>
      <c r="AV664">
        <f>INT((ABS(FO_Candidato[[#This Row],[LONGITUDE_P2]])-INT(ABS(FO_Candidato[[#This Row],[LONGITUDE_P2]])))*60)</f>
        <v>0</v>
      </c>
      <c r="AW664" s="73">
        <f t="shared" si="21"/>
        <v>27.47</v>
      </c>
      <c r="AX664" t="str">
        <f>SUBSTITUTE(TEXT(FO_Candidato[[#This Row],[LONGITUDE_P5]],"0,00"),",",".")</f>
        <v>27.47</v>
      </c>
      <c r="AY664" t="str">
        <f>FO_Candidato[[#This Row],[LONGITUDE_P3]]&amp;"°"&amp;FO_Candidato[[#This Row],[LONGITUDE_P4]]&amp;"'"&amp;FO_Candidato[[#This Row],[LONGITUDE - P6]]&amp;"""S"</f>
        <v>52°0'27.47"S</v>
      </c>
    </row>
    <row r="665" spans="1:51" x14ac:dyDescent="0.3">
      <c r="A665" t="s">
        <v>27737</v>
      </c>
      <c r="B665" t="s">
        <v>23809</v>
      </c>
      <c r="C665" t="s">
        <v>177</v>
      </c>
      <c r="D665" t="s">
        <v>191</v>
      </c>
      <c r="E665" t="s">
        <v>191</v>
      </c>
      <c r="F665" t="s">
        <v>192</v>
      </c>
      <c r="G665" t="s">
        <v>23889</v>
      </c>
      <c r="I665" t="s">
        <v>23832</v>
      </c>
      <c r="K665" t="s">
        <v>24117</v>
      </c>
      <c r="M665" t="s">
        <v>23835</v>
      </c>
      <c r="N665" t="s">
        <v>27620</v>
      </c>
      <c r="U665" t="s">
        <v>23823</v>
      </c>
      <c r="V665">
        <v>40</v>
      </c>
      <c r="W665">
        <v>-17591994</v>
      </c>
      <c r="X665">
        <v>-52485555</v>
      </c>
      <c r="Y665">
        <v>661</v>
      </c>
      <c r="Z665" t="s">
        <v>27738</v>
      </c>
      <c r="AB665" t="s">
        <v>23825</v>
      </c>
      <c r="AD665" t="s">
        <v>1491</v>
      </c>
      <c r="AH665" t="s">
        <v>27739</v>
      </c>
      <c r="AI665" t="s">
        <v>24041</v>
      </c>
      <c r="AJ665" t="s">
        <v>27726</v>
      </c>
      <c r="AK665">
        <v>75830000</v>
      </c>
      <c r="AL665">
        <f>VALUE(TRIM(FO_Candidato[[#This Row],[1.21 Latitude]]))</f>
        <v>-17591994</v>
      </c>
      <c r="AM665">
        <f>FO_Candidato[[#This Row],[LATITUDE_P1]]/1000000</f>
        <v>-17.591994</v>
      </c>
      <c r="AN665">
        <f>INT(ABS(FO_Candidato[[#This Row],[LATITUDE_P2]]))</f>
        <v>17</v>
      </c>
      <c r="AO665">
        <f>INT((ABS(FO_Candidato[[#This Row],[LATITUDE_P2]])-INT(ABS(FO_Candidato[[#This Row],[LATITUDE_P2]])))*60)</f>
        <v>35</v>
      </c>
      <c r="AP665" s="73">
        <f t="shared" si="20"/>
        <v>31.18</v>
      </c>
      <c r="AQ665" t="str">
        <f>SUBSTITUTE(TEXT(FO_Candidato[[#This Row],[LATITUDE_P5]],"0,00"),",",".")</f>
        <v>31.18</v>
      </c>
      <c r="AR665" t="str">
        <f>FO_Candidato[[#This Row],[LATITUDE_P3]]&amp;"°"&amp;FO_Candidato[[#This Row],[LATITUDE_P4]]&amp;"'"&amp;FO_Candidato[[#This Row],[LATITUDE - P6]]&amp;"""S"</f>
        <v>17°35'31.18"S</v>
      </c>
      <c r="AS665">
        <f>VALUE(TRIM(FO_Candidato[[#This Row],[longitude]]))</f>
        <v>-52485555</v>
      </c>
      <c r="AT665">
        <f>FO_Candidato[[#This Row],[LONGITUDE_P1]]/1000000</f>
        <v>-52.485554999999998</v>
      </c>
      <c r="AU665">
        <f>INT(ABS(FO_Candidato[[#This Row],[LONGITUDE_P2]]))</f>
        <v>52</v>
      </c>
      <c r="AV665">
        <f>INT((ABS(FO_Candidato[[#This Row],[LONGITUDE_P2]])-INT(ABS(FO_Candidato[[#This Row],[LONGITUDE_P2]])))*60)</f>
        <v>29</v>
      </c>
      <c r="AW665" s="73">
        <f t="shared" si="21"/>
        <v>8</v>
      </c>
      <c r="AX665" t="str">
        <f>SUBSTITUTE(TEXT(FO_Candidato[[#This Row],[LONGITUDE_P5]],"0,00"),",",".")</f>
        <v>8.00</v>
      </c>
      <c r="AY665" t="str">
        <f>FO_Candidato[[#This Row],[LONGITUDE_P3]]&amp;"°"&amp;FO_Candidato[[#This Row],[LONGITUDE_P4]]&amp;"'"&amp;FO_Candidato[[#This Row],[LONGITUDE - P6]]&amp;"""S"</f>
        <v>52°29'8.00"S</v>
      </c>
    </row>
    <row r="666" spans="1:51" x14ac:dyDescent="0.3">
      <c r="A666" t="s">
        <v>27740</v>
      </c>
      <c r="B666" t="s">
        <v>23809</v>
      </c>
      <c r="C666" t="s">
        <v>1148</v>
      </c>
      <c r="D666" t="s">
        <v>2757</v>
      </c>
      <c r="E666" t="s">
        <v>2757</v>
      </c>
      <c r="F666" t="s">
        <v>2758</v>
      </c>
      <c r="G666" t="s">
        <v>27063</v>
      </c>
      <c r="I666" t="s">
        <v>23832</v>
      </c>
      <c r="J666" t="s">
        <v>23814</v>
      </c>
      <c r="K666" t="s">
        <v>24029</v>
      </c>
      <c r="L666" t="s">
        <v>148</v>
      </c>
      <c r="M666" t="s">
        <v>23816</v>
      </c>
      <c r="N666" t="s">
        <v>27741</v>
      </c>
      <c r="O666" t="s">
        <v>27742</v>
      </c>
      <c r="P666" t="s">
        <v>27743</v>
      </c>
      <c r="Q666" t="s">
        <v>27744</v>
      </c>
      <c r="R666" t="s">
        <v>148</v>
      </c>
      <c r="S666" t="s">
        <v>148</v>
      </c>
      <c r="T666" t="s">
        <v>148</v>
      </c>
      <c r="U666" t="s">
        <v>23823</v>
      </c>
      <c r="V666">
        <v>40</v>
      </c>
      <c r="W666">
        <v>-12274831</v>
      </c>
      <c r="X666">
        <v>-38533019</v>
      </c>
      <c r="Y666">
        <v>130</v>
      </c>
      <c r="Z666" t="s">
        <v>12336</v>
      </c>
      <c r="AA666" t="s">
        <v>107</v>
      </c>
      <c r="AB666" t="s">
        <v>23825</v>
      </c>
      <c r="AC666">
        <v>1500</v>
      </c>
      <c r="AD666" t="s">
        <v>23823</v>
      </c>
      <c r="AE666" t="s">
        <v>1532</v>
      </c>
      <c r="AF666" t="s">
        <v>2757</v>
      </c>
      <c r="AG666" t="s">
        <v>2758</v>
      </c>
      <c r="AH666" t="s">
        <v>27745</v>
      </c>
      <c r="AI666" t="s">
        <v>24034</v>
      </c>
      <c r="AJ666" t="s">
        <v>27746</v>
      </c>
      <c r="AK666">
        <v>44280000</v>
      </c>
      <c r="AL666">
        <f>VALUE(TRIM(FO_Candidato[[#This Row],[1.21 Latitude]]))</f>
        <v>-12274831</v>
      </c>
      <c r="AM666">
        <f>FO_Candidato[[#This Row],[LATITUDE_P1]]/1000000</f>
        <v>-12.274831000000001</v>
      </c>
      <c r="AN666">
        <f>INT(ABS(FO_Candidato[[#This Row],[LATITUDE_P2]]))</f>
        <v>12</v>
      </c>
      <c r="AO666">
        <f>INT((ABS(FO_Candidato[[#This Row],[LATITUDE_P2]])-INT(ABS(FO_Candidato[[#This Row],[LATITUDE_P2]])))*60)</f>
        <v>16</v>
      </c>
      <c r="AP666" s="73">
        <f t="shared" si="20"/>
        <v>29.39</v>
      </c>
      <c r="AQ666" t="str">
        <f>SUBSTITUTE(TEXT(FO_Candidato[[#This Row],[LATITUDE_P5]],"0,00"),",",".")</f>
        <v>29.39</v>
      </c>
      <c r="AR666" t="str">
        <f>FO_Candidato[[#This Row],[LATITUDE_P3]]&amp;"°"&amp;FO_Candidato[[#This Row],[LATITUDE_P4]]&amp;"'"&amp;FO_Candidato[[#This Row],[LATITUDE - P6]]&amp;"""S"</f>
        <v>12°16'29.39"S</v>
      </c>
      <c r="AS666">
        <f>VALUE(TRIM(FO_Candidato[[#This Row],[longitude]]))</f>
        <v>-38533019</v>
      </c>
      <c r="AT666">
        <f>FO_Candidato[[#This Row],[LONGITUDE_P1]]/1000000</f>
        <v>-38.533019000000003</v>
      </c>
      <c r="AU666">
        <f>INT(ABS(FO_Candidato[[#This Row],[LONGITUDE_P2]]))</f>
        <v>38</v>
      </c>
      <c r="AV666">
        <f>INT((ABS(FO_Candidato[[#This Row],[LONGITUDE_P2]])-INT(ABS(FO_Candidato[[#This Row],[LONGITUDE_P2]])))*60)</f>
        <v>31</v>
      </c>
      <c r="AW666" s="73">
        <f t="shared" si="21"/>
        <v>58.87</v>
      </c>
      <c r="AX666" t="str">
        <f>SUBSTITUTE(TEXT(FO_Candidato[[#This Row],[LONGITUDE_P5]],"0,00"),",",".")</f>
        <v>58.87</v>
      </c>
      <c r="AY666" t="str">
        <f>FO_Candidato[[#This Row],[LONGITUDE_P3]]&amp;"°"&amp;FO_Candidato[[#This Row],[LONGITUDE_P4]]&amp;"'"&amp;FO_Candidato[[#This Row],[LONGITUDE - P6]]&amp;"""S"</f>
        <v>38°31'58.87"S</v>
      </c>
    </row>
    <row r="667" spans="1:51" x14ac:dyDescent="0.3">
      <c r="A667" t="s">
        <v>27747</v>
      </c>
      <c r="B667" t="s">
        <v>23809</v>
      </c>
      <c r="C667" t="s">
        <v>177</v>
      </c>
      <c r="D667" t="s">
        <v>3895</v>
      </c>
      <c r="E667" t="s">
        <v>3895</v>
      </c>
      <c r="F667" t="s">
        <v>3896</v>
      </c>
      <c r="G667" t="s">
        <v>23889</v>
      </c>
      <c r="I667" t="s">
        <v>23832</v>
      </c>
      <c r="K667" t="s">
        <v>24117</v>
      </c>
      <c r="M667" t="s">
        <v>23835</v>
      </c>
      <c r="N667" t="s">
        <v>27620</v>
      </c>
      <c r="U667" t="s">
        <v>1491</v>
      </c>
      <c r="V667">
        <v>40</v>
      </c>
      <c r="W667">
        <v>-17386107</v>
      </c>
      <c r="X667">
        <v>-53059218</v>
      </c>
      <c r="Y667">
        <v>751</v>
      </c>
      <c r="Z667" t="s">
        <v>27748</v>
      </c>
      <c r="AB667" t="s">
        <v>23825</v>
      </c>
      <c r="AD667" t="s">
        <v>1491</v>
      </c>
      <c r="AH667" t="s">
        <v>27749</v>
      </c>
      <c r="AI667" t="s">
        <v>24041</v>
      </c>
      <c r="AJ667" t="s">
        <v>27726</v>
      </c>
      <c r="AK667">
        <v>75830000</v>
      </c>
      <c r="AL667">
        <f>VALUE(TRIM(FO_Candidato[[#This Row],[1.21 Latitude]]))</f>
        <v>-17386107</v>
      </c>
      <c r="AM667">
        <f>FO_Candidato[[#This Row],[LATITUDE_P1]]/1000000</f>
        <v>-17.386106999999999</v>
      </c>
      <c r="AN667">
        <f>INT(ABS(FO_Candidato[[#This Row],[LATITUDE_P2]]))</f>
        <v>17</v>
      </c>
      <c r="AO667">
        <f>INT((ABS(FO_Candidato[[#This Row],[LATITUDE_P2]])-INT(ABS(FO_Candidato[[#This Row],[LATITUDE_P2]])))*60)</f>
        <v>23</v>
      </c>
      <c r="AP667" s="73">
        <f t="shared" si="20"/>
        <v>9.99</v>
      </c>
      <c r="AQ667" t="str">
        <f>SUBSTITUTE(TEXT(FO_Candidato[[#This Row],[LATITUDE_P5]],"0,00"),",",".")</f>
        <v>9.99</v>
      </c>
      <c r="AR667" t="str">
        <f>FO_Candidato[[#This Row],[LATITUDE_P3]]&amp;"°"&amp;FO_Candidato[[#This Row],[LATITUDE_P4]]&amp;"'"&amp;FO_Candidato[[#This Row],[LATITUDE - P6]]&amp;"""S"</f>
        <v>17°23'9.99"S</v>
      </c>
      <c r="AS667">
        <f>VALUE(TRIM(FO_Candidato[[#This Row],[longitude]]))</f>
        <v>-53059218</v>
      </c>
      <c r="AT667">
        <f>FO_Candidato[[#This Row],[LONGITUDE_P1]]/1000000</f>
        <v>-53.059218000000001</v>
      </c>
      <c r="AU667">
        <f>INT(ABS(FO_Candidato[[#This Row],[LONGITUDE_P2]]))</f>
        <v>53</v>
      </c>
      <c r="AV667">
        <f>INT((ABS(FO_Candidato[[#This Row],[LONGITUDE_P2]])-INT(ABS(FO_Candidato[[#This Row],[LONGITUDE_P2]])))*60)</f>
        <v>3</v>
      </c>
      <c r="AW667" s="73">
        <f t="shared" si="21"/>
        <v>33.18</v>
      </c>
      <c r="AX667" t="str">
        <f>SUBSTITUTE(TEXT(FO_Candidato[[#This Row],[LONGITUDE_P5]],"0,00"),",",".")</f>
        <v>33.18</v>
      </c>
      <c r="AY667" t="str">
        <f>FO_Candidato[[#This Row],[LONGITUDE_P3]]&amp;"°"&amp;FO_Candidato[[#This Row],[LONGITUDE_P4]]&amp;"'"&amp;FO_Candidato[[#This Row],[LONGITUDE - P6]]&amp;"""S"</f>
        <v>53°3'33.18"S</v>
      </c>
    </row>
    <row r="668" spans="1:51" x14ac:dyDescent="0.3">
      <c r="A668" t="s">
        <v>27750</v>
      </c>
      <c r="B668" t="s">
        <v>23809</v>
      </c>
      <c r="C668" t="s">
        <v>177</v>
      </c>
      <c r="D668" t="s">
        <v>3990</v>
      </c>
      <c r="E668" t="s">
        <v>3990</v>
      </c>
      <c r="F668" t="s">
        <v>3991</v>
      </c>
      <c r="G668" t="s">
        <v>23889</v>
      </c>
      <c r="I668" t="s">
        <v>23832</v>
      </c>
      <c r="K668" t="s">
        <v>24117</v>
      </c>
      <c r="M668" t="s">
        <v>23835</v>
      </c>
      <c r="N668" t="s">
        <v>27620</v>
      </c>
      <c r="U668" t="s">
        <v>23823</v>
      </c>
      <c r="V668">
        <v>70</v>
      </c>
      <c r="W668">
        <v>-17815536</v>
      </c>
      <c r="X668">
        <v>-51113954</v>
      </c>
      <c r="Y668">
        <v>836</v>
      </c>
      <c r="Z668" t="s">
        <v>27751</v>
      </c>
      <c r="AB668" t="s">
        <v>23825</v>
      </c>
      <c r="AD668" t="s">
        <v>1491</v>
      </c>
      <c r="AH668" t="s">
        <v>27752</v>
      </c>
      <c r="AI668" t="s">
        <v>24041</v>
      </c>
      <c r="AJ668" t="s">
        <v>6152</v>
      </c>
      <c r="AK668">
        <v>75906858</v>
      </c>
      <c r="AL668">
        <f>VALUE(TRIM(FO_Candidato[[#This Row],[1.21 Latitude]]))</f>
        <v>-17815536</v>
      </c>
      <c r="AM668">
        <f>FO_Candidato[[#This Row],[LATITUDE_P1]]/1000000</f>
        <v>-17.815536000000002</v>
      </c>
      <c r="AN668">
        <f>INT(ABS(FO_Candidato[[#This Row],[LATITUDE_P2]]))</f>
        <v>17</v>
      </c>
      <c r="AO668">
        <f>INT((ABS(FO_Candidato[[#This Row],[LATITUDE_P2]])-INT(ABS(FO_Candidato[[#This Row],[LATITUDE_P2]])))*60)</f>
        <v>48</v>
      </c>
      <c r="AP668" s="73">
        <f t="shared" si="20"/>
        <v>55.93</v>
      </c>
      <c r="AQ668" t="str">
        <f>SUBSTITUTE(TEXT(FO_Candidato[[#This Row],[LATITUDE_P5]],"0,00"),",",".")</f>
        <v>55.93</v>
      </c>
      <c r="AR668" t="str">
        <f>FO_Candidato[[#This Row],[LATITUDE_P3]]&amp;"°"&amp;FO_Candidato[[#This Row],[LATITUDE_P4]]&amp;"'"&amp;FO_Candidato[[#This Row],[LATITUDE - P6]]&amp;"""S"</f>
        <v>17°48'55.93"S</v>
      </c>
      <c r="AS668">
        <f>VALUE(TRIM(FO_Candidato[[#This Row],[longitude]]))</f>
        <v>-51113954</v>
      </c>
      <c r="AT668">
        <f>FO_Candidato[[#This Row],[LONGITUDE_P1]]/1000000</f>
        <v>-51.113954</v>
      </c>
      <c r="AU668">
        <f>INT(ABS(FO_Candidato[[#This Row],[LONGITUDE_P2]]))</f>
        <v>51</v>
      </c>
      <c r="AV668">
        <f>INT((ABS(FO_Candidato[[#This Row],[LONGITUDE_P2]])-INT(ABS(FO_Candidato[[#This Row],[LONGITUDE_P2]])))*60)</f>
        <v>6</v>
      </c>
      <c r="AW668" s="73">
        <f t="shared" si="21"/>
        <v>50.23</v>
      </c>
      <c r="AX668" t="str">
        <f>SUBSTITUTE(TEXT(FO_Candidato[[#This Row],[LONGITUDE_P5]],"0,00"),",",".")</f>
        <v>50.23</v>
      </c>
      <c r="AY668" t="str">
        <f>FO_Candidato[[#This Row],[LONGITUDE_P3]]&amp;"°"&amp;FO_Candidato[[#This Row],[LONGITUDE_P4]]&amp;"'"&amp;FO_Candidato[[#This Row],[LONGITUDE - P6]]&amp;"""S"</f>
        <v>51°6'50.23"S</v>
      </c>
    </row>
    <row r="669" spans="1:51" x14ac:dyDescent="0.3">
      <c r="A669" t="s">
        <v>27753</v>
      </c>
      <c r="B669" t="s">
        <v>23809</v>
      </c>
      <c r="C669" t="s">
        <v>308</v>
      </c>
      <c r="D669" t="s">
        <v>23498</v>
      </c>
      <c r="E669" t="s">
        <v>23498</v>
      </c>
      <c r="F669" t="s">
        <v>23500</v>
      </c>
      <c r="G669" t="s">
        <v>23846</v>
      </c>
      <c r="I669" t="s">
        <v>23813</v>
      </c>
      <c r="J669" t="s">
        <v>23833</v>
      </c>
      <c r="K669" t="s">
        <v>27754</v>
      </c>
      <c r="L669" t="s">
        <v>27755</v>
      </c>
      <c r="M669" t="s">
        <v>23835</v>
      </c>
      <c r="R669" t="s">
        <v>27756</v>
      </c>
      <c r="T669" t="s">
        <v>27757</v>
      </c>
      <c r="U669" t="s">
        <v>1491</v>
      </c>
      <c r="V669">
        <v>60</v>
      </c>
      <c r="W669">
        <v>-23556608</v>
      </c>
      <c r="X669">
        <v>-4665985</v>
      </c>
      <c r="Y669">
        <v>821</v>
      </c>
      <c r="Z669" t="s">
        <v>24096</v>
      </c>
      <c r="AA669" t="s">
        <v>107</v>
      </c>
      <c r="AB669" t="s">
        <v>23825</v>
      </c>
      <c r="AD669" t="s">
        <v>23823</v>
      </c>
      <c r="AE669" t="s">
        <v>1532</v>
      </c>
      <c r="AF669" t="s">
        <v>23498</v>
      </c>
      <c r="AG669" t="s">
        <v>23500</v>
      </c>
      <c r="AH669" t="s">
        <v>27758</v>
      </c>
      <c r="AI669" t="s">
        <v>23852</v>
      </c>
      <c r="AJ669" t="s">
        <v>906</v>
      </c>
      <c r="AL669">
        <f>VALUE(TRIM(FO_Candidato[[#This Row],[1.21 Latitude]]))</f>
        <v>-23556608</v>
      </c>
      <c r="AM669">
        <f>FO_Candidato[[#This Row],[LATITUDE_P1]]/1000000</f>
        <v>-23.556608000000001</v>
      </c>
      <c r="AN669">
        <f>INT(ABS(FO_Candidato[[#This Row],[LATITUDE_P2]]))</f>
        <v>23</v>
      </c>
      <c r="AO669">
        <f>INT((ABS(FO_Candidato[[#This Row],[LATITUDE_P2]])-INT(ABS(FO_Candidato[[#This Row],[LATITUDE_P2]])))*60)</f>
        <v>33</v>
      </c>
      <c r="AP669" s="73">
        <f t="shared" si="20"/>
        <v>23.79</v>
      </c>
      <c r="AQ669" t="str">
        <f>SUBSTITUTE(TEXT(FO_Candidato[[#This Row],[LATITUDE_P5]],"0,00"),",",".")</f>
        <v>23.79</v>
      </c>
      <c r="AR669" t="str">
        <f>FO_Candidato[[#This Row],[LATITUDE_P3]]&amp;"°"&amp;FO_Candidato[[#This Row],[LATITUDE_P4]]&amp;"'"&amp;FO_Candidato[[#This Row],[LATITUDE - P6]]&amp;"""S"</f>
        <v>23°33'23.79"S</v>
      </c>
      <c r="AS669">
        <f>VALUE(TRIM(FO_Candidato[[#This Row],[longitude]]))</f>
        <v>-4665985</v>
      </c>
      <c r="AT669">
        <f>FO_Candidato[[#This Row],[LONGITUDE_P1]]/1000000</f>
        <v>-4.665985</v>
      </c>
      <c r="AU669">
        <f>INT(ABS(FO_Candidato[[#This Row],[LONGITUDE_P2]]))</f>
        <v>4</v>
      </c>
      <c r="AV669">
        <f>INT((ABS(FO_Candidato[[#This Row],[LONGITUDE_P2]])-INT(ABS(FO_Candidato[[#This Row],[LONGITUDE_P2]])))*60)</f>
        <v>39</v>
      </c>
      <c r="AW669" s="73">
        <f t="shared" si="21"/>
        <v>57.55</v>
      </c>
      <c r="AX669" t="str">
        <f>SUBSTITUTE(TEXT(FO_Candidato[[#This Row],[LONGITUDE_P5]],"0,00"),",",".")</f>
        <v>57.55</v>
      </c>
      <c r="AY669" t="str">
        <f>FO_Candidato[[#This Row],[LONGITUDE_P3]]&amp;"°"&amp;FO_Candidato[[#This Row],[LONGITUDE_P4]]&amp;"'"&amp;FO_Candidato[[#This Row],[LONGITUDE - P6]]&amp;"""S"</f>
        <v>4°39'57.55"S</v>
      </c>
    </row>
    <row r="670" spans="1:51" x14ac:dyDescent="0.3">
      <c r="A670" t="s">
        <v>27759</v>
      </c>
      <c r="B670" t="s">
        <v>23809</v>
      </c>
      <c r="C670" t="s">
        <v>14150</v>
      </c>
      <c r="D670" t="s">
        <v>4909</v>
      </c>
      <c r="E670" t="s">
        <v>4909</v>
      </c>
      <c r="F670" t="s">
        <v>4911</v>
      </c>
      <c r="G670" t="s">
        <v>23889</v>
      </c>
      <c r="I670" t="s">
        <v>23832</v>
      </c>
      <c r="K670" t="s">
        <v>24117</v>
      </c>
      <c r="M670" t="s">
        <v>23835</v>
      </c>
      <c r="N670" t="s">
        <v>27760</v>
      </c>
      <c r="U670" t="s">
        <v>23823</v>
      </c>
      <c r="V670">
        <v>60</v>
      </c>
      <c r="W670">
        <v>-25600724</v>
      </c>
      <c r="X670">
        <v>-49825649</v>
      </c>
      <c r="Y670">
        <v>789</v>
      </c>
      <c r="Z670" t="s">
        <v>27761</v>
      </c>
      <c r="AB670" t="s">
        <v>23825</v>
      </c>
      <c r="AD670" t="s">
        <v>1491</v>
      </c>
      <c r="AH670" t="s">
        <v>27762</v>
      </c>
      <c r="AI670" t="s">
        <v>23827</v>
      </c>
      <c r="AJ670" t="s">
        <v>27763</v>
      </c>
      <c r="AK670">
        <v>5038090</v>
      </c>
      <c r="AL670">
        <f>VALUE(TRIM(FO_Candidato[[#This Row],[1.21 Latitude]]))</f>
        <v>-25600724</v>
      </c>
      <c r="AM670">
        <f>FO_Candidato[[#This Row],[LATITUDE_P1]]/1000000</f>
        <v>-25.600724</v>
      </c>
      <c r="AN670">
        <f>INT(ABS(FO_Candidato[[#This Row],[LATITUDE_P2]]))</f>
        <v>25</v>
      </c>
      <c r="AO670">
        <f>INT((ABS(FO_Candidato[[#This Row],[LATITUDE_P2]])-INT(ABS(FO_Candidato[[#This Row],[LATITUDE_P2]])))*60)</f>
        <v>36</v>
      </c>
      <c r="AP670" s="73">
        <f t="shared" si="20"/>
        <v>2.61</v>
      </c>
      <c r="AQ670" t="str">
        <f>SUBSTITUTE(TEXT(FO_Candidato[[#This Row],[LATITUDE_P5]],"0,00"),",",".")</f>
        <v>2.61</v>
      </c>
      <c r="AR670" t="str">
        <f>FO_Candidato[[#This Row],[LATITUDE_P3]]&amp;"°"&amp;FO_Candidato[[#This Row],[LATITUDE_P4]]&amp;"'"&amp;FO_Candidato[[#This Row],[LATITUDE - P6]]&amp;"""S"</f>
        <v>25°36'2.61"S</v>
      </c>
      <c r="AS670">
        <f>VALUE(TRIM(FO_Candidato[[#This Row],[longitude]]))</f>
        <v>-49825649</v>
      </c>
      <c r="AT670">
        <f>FO_Candidato[[#This Row],[LONGITUDE_P1]]/1000000</f>
        <v>-49.825648999999999</v>
      </c>
      <c r="AU670">
        <f>INT(ABS(FO_Candidato[[#This Row],[LONGITUDE_P2]]))</f>
        <v>49</v>
      </c>
      <c r="AV670">
        <f>INT((ABS(FO_Candidato[[#This Row],[LONGITUDE_P2]])-INT(ABS(FO_Candidato[[#This Row],[LONGITUDE_P2]])))*60)</f>
        <v>49</v>
      </c>
      <c r="AW670" s="73">
        <f t="shared" si="21"/>
        <v>32.340000000000003</v>
      </c>
      <c r="AX670" t="str">
        <f>SUBSTITUTE(TEXT(FO_Candidato[[#This Row],[LONGITUDE_P5]],"0,00"),",",".")</f>
        <v>32.34</v>
      </c>
      <c r="AY670" t="str">
        <f>FO_Candidato[[#This Row],[LONGITUDE_P3]]&amp;"°"&amp;FO_Candidato[[#This Row],[LONGITUDE_P4]]&amp;"'"&amp;FO_Candidato[[#This Row],[LONGITUDE - P6]]&amp;"""S"</f>
        <v>49°49'32.34"S</v>
      </c>
    </row>
    <row r="671" spans="1:51" x14ac:dyDescent="0.3">
      <c r="A671" t="s">
        <v>27764</v>
      </c>
      <c r="B671" t="s">
        <v>23809</v>
      </c>
      <c r="C671" t="s">
        <v>308</v>
      </c>
      <c r="D671" t="s">
        <v>7414</v>
      </c>
      <c r="E671" t="s">
        <v>7414</v>
      </c>
      <c r="F671" t="s">
        <v>7415</v>
      </c>
      <c r="G671" t="s">
        <v>23953</v>
      </c>
      <c r="I671" t="s">
        <v>23832</v>
      </c>
      <c r="J671" t="s">
        <v>23814</v>
      </c>
      <c r="K671" t="s">
        <v>27765</v>
      </c>
      <c r="L671" t="s">
        <v>148</v>
      </c>
      <c r="M671" t="s">
        <v>23816</v>
      </c>
      <c r="N671" t="s">
        <v>25367</v>
      </c>
      <c r="O671" t="s">
        <v>148</v>
      </c>
      <c r="P671" t="s">
        <v>27766</v>
      </c>
      <c r="Q671" t="s">
        <v>148</v>
      </c>
      <c r="R671" t="s">
        <v>148</v>
      </c>
      <c r="S671" t="s">
        <v>148</v>
      </c>
      <c r="T671" t="s">
        <v>148</v>
      </c>
      <c r="U671" t="s">
        <v>23823</v>
      </c>
      <c r="V671">
        <v>30</v>
      </c>
      <c r="W671">
        <v>-27443556</v>
      </c>
      <c r="X671">
        <v>-48388361</v>
      </c>
      <c r="Y671">
        <v>11</v>
      </c>
      <c r="Z671" t="s">
        <v>24096</v>
      </c>
      <c r="AB671" t="s">
        <v>23825</v>
      </c>
      <c r="AC671">
        <v>5000</v>
      </c>
      <c r="AD671" t="s">
        <v>23823</v>
      </c>
      <c r="AE671" t="s">
        <v>1532</v>
      </c>
      <c r="AF671" t="s">
        <v>27767</v>
      </c>
      <c r="AG671" t="s">
        <v>27767</v>
      </c>
      <c r="AH671" t="s">
        <v>27768</v>
      </c>
      <c r="AI671" t="s">
        <v>26442</v>
      </c>
      <c r="AJ671" t="s">
        <v>1421</v>
      </c>
      <c r="AL671">
        <f>VALUE(TRIM(FO_Candidato[[#This Row],[1.21 Latitude]]))</f>
        <v>-27443556</v>
      </c>
      <c r="AM671">
        <f>FO_Candidato[[#This Row],[LATITUDE_P1]]/1000000</f>
        <v>-27.443556000000001</v>
      </c>
      <c r="AN671">
        <f>INT(ABS(FO_Candidato[[#This Row],[LATITUDE_P2]]))</f>
        <v>27</v>
      </c>
      <c r="AO671">
        <f>INT((ABS(FO_Candidato[[#This Row],[LATITUDE_P2]])-INT(ABS(FO_Candidato[[#This Row],[LATITUDE_P2]])))*60)</f>
        <v>26</v>
      </c>
      <c r="AP671" s="73">
        <f t="shared" si="20"/>
        <v>36.799999999999997</v>
      </c>
      <c r="AQ671" t="str">
        <f>SUBSTITUTE(TEXT(FO_Candidato[[#This Row],[LATITUDE_P5]],"0,00"),",",".")</f>
        <v>36.80</v>
      </c>
      <c r="AR671" t="str">
        <f>FO_Candidato[[#This Row],[LATITUDE_P3]]&amp;"°"&amp;FO_Candidato[[#This Row],[LATITUDE_P4]]&amp;"'"&amp;FO_Candidato[[#This Row],[LATITUDE - P6]]&amp;"""S"</f>
        <v>27°26'36.80"S</v>
      </c>
      <c r="AS671">
        <f>VALUE(TRIM(FO_Candidato[[#This Row],[longitude]]))</f>
        <v>-48388361</v>
      </c>
      <c r="AT671">
        <f>FO_Candidato[[#This Row],[LONGITUDE_P1]]/1000000</f>
        <v>-48.388361000000003</v>
      </c>
      <c r="AU671">
        <f>INT(ABS(FO_Candidato[[#This Row],[LONGITUDE_P2]]))</f>
        <v>48</v>
      </c>
      <c r="AV671">
        <f>INT((ABS(FO_Candidato[[#This Row],[LONGITUDE_P2]])-INT(ABS(FO_Candidato[[#This Row],[LONGITUDE_P2]])))*60)</f>
        <v>23</v>
      </c>
      <c r="AW671" s="73">
        <f t="shared" si="21"/>
        <v>18.100000000000001</v>
      </c>
      <c r="AX671" t="str">
        <f>SUBSTITUTE(TEXT(FO_Candidato[[#This Row],[LONGITUDE_P5]],"0,00"),",",".")</f>
        <v>18.10</v>
      </c>
      <c r="AY671" t="str">
        <f>FO_Candidato[[#This Row],[LONGITUDE_P3]]&amp;"°"&amp;FO_Candidato[[#This Row],[LONGITUDE_P4]]&amp;"'"&amp;FO_Candidato[[#This Row],[LONGITUDE - P6]]&amp;"""S"</f>
        <v>48°23'18.10"S</v>
      </c>
    </row>
    <row r="672" spans="1:51" x14ac:dyDescent="0.3">
      <c r="A672" t="s">
        <v>27769</v>
      </c>
      <c r="B672" t="s">
        <v>23809</v>
      </c>
      <c r="C672" t="s">
        <v>177</v>
      </c>
      <c r="D672" t="s">
        <v>4775</v>
      </c>
      <c r="E672" t="s">
        <v>4775</v>
      </c>
      <c r="F672" t="s">
        <v>17763</v>
      </c>
      <c r="G672" t="s">
        <v>23889</v>
      </c>
      <c r="I672" t="s">
        <v>23832</v>
      </c>
      <c r="K672" t="s">
        <v>24020</v>
      </c>
      <c r="M672" t="s">
        <v>23835</v>
      </c>
      <c r="N672" t="s">
        <v>27620</v>
      </c>
      <c r="U672" t="s">
        <v>23823</v>
      </c>
      <c r="V672">
        <v>50</v>
      </c>
      <c r="W672">
        <v>-16860488</v>
      </c>
      <c r="X672">
        <v>-53741645</v>
      </c>
      <c r="Y672">
        <v>778</v>
      </c>
      <c r="Z672" t="s">
        <v>27770</v>
      </c>
      <c r="AB672" t="s">
        <v>23825</v>
      </c>
      <c r="AD672" t="s">
        <v>1491</v>
      </c>
      <c r="AH672" t="s">
        <v>27771</v>
      </c>
      <c r="AI672" t="s">
        <v>23841</v>
      </c>
      <c r="AJ672" t="s">
        <v>27772</v>
      </c>
      <c r="AL672">
        <f>VALUE(TRIM(FO_Candidato[[#This Row],[1.21 Latitude]]))</f>
        <v>-16860488</v>
      </c>
      <c r="AM672">
        <f>FO_Candidato[[#This Row],[LATITUDE_P1]]/1000000</f>
        <v>-16.860488</v>
      </c>
      <c r="AN672">
        <f>INT(ABS(FO_Candidato[[#This Row],[LATITUDE_P2]]))</f>
        <v>16</v>
      </c>
      <c r="AO672">
        <f>INT((ABS(FO_Candidato[[#This Row],[LATITUDE_P2]])-INT(ABS(FO_Candidato[[#This Row],[LATITUDE_P2]])))*60)</f>
        <v>51</v>
      </c>
      <c r="AP672" s="73">
        <f t="shared" si="20"/>
        <v>37.76</v>
      </c>
      <c r="AQ672" t="str">
        <f>SUBSTITUTE(TEXT(FO_Candidato[[#This Row],[LATITUDE_P5]],"0,00"),",",".")</f>
        <v>37.76</v>
      </c>
      <c r="AR672" t="str">
        <f>FO_Candidato[[#This Row],[LATITUDE_P3]]&amp;"°"&amp;FO_Candidato[[#This Row],[LATITUDE_P4]]&amp;"'"&amp;FO_Candidato[[#This Row],[LATITUDE - P6]]&amp;"""S"</f>
        <v>16°51'37.76"S</v>
      </c>
      <c r="AS672">
        <f>VALUE(TRIM(FO_Candidato[[#This Row],[longitude]]))</f>
        <v>-53741645</v>
      </c>
      <c r="AT672">
        <f>FO_Candidato[[#This Row],[LONGITUDE_P1]]/1000000</f>
        <v>-53.741644999999998</v>
      </c>
      <c r="AU672">
        <f>INT(ABS(FO_Candidato[[#This Row],[LONGITUDE_P2]]))</f>
        <v>53</v>
      </c>
      <c r="AV672">
        <f>INT((ABS(FO_Candidato[[#This Row],[LONGITUDE_P2]])-INT(ABS(FO_Candidato[[#This Row],[LONGITUDE_P2]])))*60)</f>
        <v>44</v>
      </c>
      <c r="AW672" s="73">
        <f t="shared" si="21"/>
        <v>29.92</v>
      </c>
      <c r="AX672" t="str">
        <f>SUBSTITUTE(TEXT(FO_Candidato[[#This Row],[LONGITUDE_P5]],"0,00"),",",".")</f>
        <v>29.92</v>
      </c>
      <c r="AY672" t="str">
        <f>FO_Candidato[[#This Row],[LONGITUDE_P3]]&amp;"°"&amp;FO_Candidato[[#This Row],[LONGITUDE_P4]]&amp;"'"&amp;FO_Candidato[[#This Row],[LONGITUDE - P6]]&amp;"""S"</f>
        <v>53°44'29.92"S</v>
      </c>
    </row>
    <row r="673" spans="1:51" x14ac:dyDescent="0.3">
      <c r="A673" t="s">
        <v>27773</v>
      </c>
      <c r="B673" t="s">
        <v>23809</v>
      </c>
      <c r="C673" t="s">
        <v>308</v>
      </c>
      <c r="D673" t="s">
        <v>22985</v>
      </c>
      <c r="E673" t="s">
        <v>22985</v>
      </c>
      <c r="F673" t="s">
        <v>22987</v>
      </c>
      <c r="G673" t="s">
        <v>23846</v>
      </c>
      <c r="I673" t="s">
        <v>23832</v>
      </c>
      <c r="J673" t="s">
        <v>23833</v>
      </c>
      <c r="K673" t="s">
        <v>27774</v>
      </c>
      <c r="L673" t="s">
        <v>148</v>
      </c>
      <c r="M673" t="s">
        <v>23835</v>
      </c>
      <c r="N673" t="s">
        <v>27775</v>
      </c>
      <c r="O673" t="s">
        <v>27776</v>
      </c>
      <c r="P673" t="s">
        <v>27777</v>
      </c>
      <c r="Q673" t="s">
        <v>23820</v>
      </c>
      <c r="R673" t="s">
        <v>27778</v>
      </c>
      <c r="S673" t="s">
        <v>27779</v>
      </c>
      <c r="T673" t="s">
        <v>27777</v>
      </c>
      <c r="U673" t="s">
        <v>23823</v>
      </c>
      <c r="V673">
        <v>40</v>
      </c>
      <c r="W673">
        <v>-23299306</v>
      </c>
      <c r="X673">
        <v>-51231544</v>
      </c>
      <c r="Y673">
        <v>609</v>
      </c>
      <c r="Z673" t="s">
        <v>23824</v>
      </c>
      <c r="AB673" t="s">
        <v>23825</v>
      </c>
      <c r="AC673">
        <v>6000</v>
      </c>
      <c r="AD673" t="s">
        <v>23823</v>
      </c>
      <c r="AE673" t="s">
        <v>1532</v>
      </c>
      <c r="AF673" t="s">
        <v>22985</v>
      </c>
      <c r="AG673" t="s">
        <v>22987</v>
      </c>
      <c r="AH673" t="s">
        <v>27779</v>
      </c>
      <c r="AI673" t="s">
        <v>23827</v>
      </c>
      <c r="AJ673" t="s">
        <v>2972</v>
      </c>
      <c r="AL673">
        <f>VALUE(TRIM(FO_Candidato[[#This Row],[1.21 Latitude]]))</f>
        <v>-23299306</v>
      </c>
      <c r="AM673">
        <f>FO_Candidato[[#This Row],[LATITUDE_P1]]/1000000</f>
        <v>-23.299306000000001</v>
      </c>
      <c r="AN673">
        <f>INT(ABS(FO_Candidato[[#This Row],[LATITUDE_P2]]))</f>
        <v>23</v>
      </c>
      <c r="AO673">
        <f>INT((ABS(FO_Candidato[[#This Row],[LATITUDE_P2]])-INT(ABS(FO_Candidato[[#This Row],[LATITUDE_P2]])))*60)</f>
        <v>17</v>
      </c>
      <c r="AP673" s="73">
        <f t="shared" si="20"/>
        <v>57.5</v>
      </c>
      <c r="AQ673" t="str">
        <f>SUBSTITUTE(TEXT(FO_Candidato[[#This Row],[LATITUDE_P5]],"0,00"),",",".")</f>
        <v>57.50</v>
      </c>
      <c r="AR673" t="str">
        <f>FO_Candidato[[#This Row],[LATITUDE_P3]]&amp;"°"&amp;FO_Candidato[[#This Row],[LATITUDE_P4]]&amp;"'"&amp;FO_Candidato[[#This Row],[LATITUDE - P6]]&amp;"""S"</f>
        <v>23°17'57.50"S</v>
      </c>
      <c r="AS673">
        <f>VALUE(TRIM(FO_Candidato[[#This Row],[longitude]]))</f>
        <v>-51231544</v>
      </c>
      <c r="AT673">
        <f>FO_Candidato[[#This Row],[LONGITUDE_P1]]/1000000</f>
        <v>-51.231544</v>
      </c>
      <c r="AU673">
        <f>INT(ABS(FO_Candidato[[#This Row],[LONGITUDE_P2]]))</f>
        <v>51</v>
      </c>
      <c r="AV673">
        <f>INT((ABS(FO_Candidato[[#This Row],[LONGITUDE_P2]])-INT(ABS(FO_Candidato[[#This Row],[LONGITUDE_P2]])))*60)</f>
        <v>13</v>
      </c>
      <c r="AW673" s="73">
        <f t="shared" si="21"/>
        <v>53.56</v>
      </c>
      <c r="AX673" t="str">
        <f>SUBSTITUTE(TEXT(FO_Candidato[[#This Row],[LONGITUDE_P5]],"0,00"),",",".")</f>
        <v>53.56</v>
      </c>
      <c r="AY673" t="str">
        <f>FO_Candidato[[#This Row],[LONGITUDE_P3]]&amp;"°"&amp;FO_Candidato[[#This Row],[LONGITUDE_P4]]&amp;"'"&amp;FO_Candidato[[#This Row],[LONGITUDE - P6]]&amp;"""S"</f>
        <v>51°13'53.56"S</v>
      </c>
    </row>
    <row r="674" spans="1:51" x14ac:dyDescent="0.3">
      <c r="A674" t="s">
        <v>27780</v>
      </c>
      <c r="B674" t="s">
        <v>23809</v>
      </c>
      <c r="C674" t="s">
        <v>308</v>
      </c>
      <c r="D674" t="s">
        <v>27781</v>
      </c>
      <c r="E674" t="s">
        <v>27781</v>
      </c>
      <c r="F674" t="s">
        <v>27782</v>
      </c>
      <c r="G674" t="s">
        <v>23889</v>
      </c>
      <c r="I674" t="s">
        <v>23832</v>
      </c>
      <c r="K674" t="s">
        <v>24117</v>
      </c>
      <c r="M674" t="s">
        <v>23835</v>
      </c>
      <c r="N674" t="s">
        <v>27783</v>
      </c>
      <c r="U674" t="s">
        <v>23823</v>
      </c>
      <c r="V674">
        <v>60</v>
      </c>
      <c r="W674">
        <v>-22490487</v>
      </c>
      <c r="X674">
        <v>-43223232</v>
      </c>
      <c r="Y674">
        <v>965</v>
      </c>
      <c r="Z674" t="s">
        <v>27784</v>
      </c>
      <c r="AB674" t="s">
        <v>23825</v>
      </c>
      <c r="AD674" t="s">
        <v>1491</v>
      </c>
      <c r="AH674" t="s">
        <v>27785</v>
      </c>
      <c r="AI674" t="s">
        <v>23968</v>
      </c>
      <c r="AJ674" t="s">
        <v>5020</v>
      </c>
      <c r="AK674">
        <v>25680000</v>
      </c>
      <c r="AL674">
        <f>VALUE(TRIM(FO_Candidato[[#This Row],[1.21 Latitude]]))</f>
        <v>-22490487</v>
      </c>
      <c r="AM674">
        <f>FO_Candidato[[#This Row],[LATITUDE_P1]]/1000000</f>
        <v>-22.490487000000002</v>
      </c>
      <c r="AN674">
        <f>INT(ABS(FO_Candidato[[#This Row],[LATITUDE_P2]]))</f>
        <v>22</v>
      </c>
      <c r="AO674">
        <f>INT((ABS(FO_Candidato[[#This Row],[LATITUDE_P2]])-INT(ABS(FO_Candidato[[#This Row],[LATITUDE_P2]])))*60)</f>
        <v>29</v>
      </c>
      <c r="AP674" s="73">
        <f t="shared" si="20"/>
        <v>25.75</v>
      </c>
      <c r="AQ674" t="str">
        <f>SUBSTITUTE(TEXT(FO_Candidato[[#This Row],[LATITUDE_P5]],"0,00"),",",".")</f>
        <v>25.75</v>
      </c>
      <c r="AR674" t="str">
        <f>FO_Candidato[[#This Row],[LATITUDE_P3]]&amp;"°"&amp;FO_Candidato[[#This Row],[LATITUDE_P4]]&amp;"'"&amp;FO_Candidato[[#This Row],[LATITUDE - P6]]&amp;"""S"</f>
        <v>22°29'25.75"S</v>
      </c>
      <c r="AS674">
        <f>VALUE(TRIM(FO_Candidato[[#This Row],[longitude]]))</f>
        <v>-43223232</v>
      </c>
      <c r="AT674">
        <f>FO_Candidato[[#This Row],[LONGITUDE_P1]]/1000000</f>
        <v>-43.223232000000003</v>
      </c>
      <c r="AU674">
        <f>INT(ABS(FO_Candidato[[#This Row],[LONGITUDE_P2]]))</f>
        <v>43</v>
      </c>
      <c r="AV674">
        <f>INT((ABS(FO_Candidato[[#This Row],[LONGITUDE_P2]])-INT(ABS(FO_Candidato[[#This Row],[LONGITUDE_P2]])))*60)</f>
        <v>13</v>
      </c>
      <c r="AW674" s="73">
        <f t="shared" si="21"/>
        <v>23.64</v>
      </c>
      <c r="AX674" t="str">
        <f>SUBSTITUTE(TEXT(FO_Candidato[[#This Row],[LONGITUDE_P5]],"0,00"),",",".")</f>
        <v>23.64</v>
      </c>
      <c r="AY674" t="str">
        <f>FO_Candidato[[#This Row],[LONGITUDE_P3]]&amp;"°"&amp;FO_Candidato[[#This Row],[LONGITUDE_P4]]&amp;"'"&amp;FO_Candidato[[#This Row],[LONGITUDE - P6]]&amp;"""S"</f>
        <v>43°13'23.64"S</v>
      </c>
    </row>
    <row r="675" spans="1:51" x14ac:dyDescent="0.3">
      <c r="A675" t="s">
        <v>27786</v>
      </c>
      <c r="B675" t="s">
        <v>23809</v>
      </c>
      <c r="C675" t="s">
        <v>12557</v>
      </c>
      <c r="D675" t="s">
        <v>16513</v>
      </c>
      <c r="E675" t="s">
        <v>16513</v>
      </c>
      <c r="F675" t="s">
        <v>16515</v>
      </c>
      <c r="G675" t="s">
        <v>23889</v>
      </c>
      <c r="I675" t="s">
        <v>23832</v>
      </c>
      <c r="K675" t="s">
        <v>24117</v>
      </c>
      <c r="M675" t="s">
        <v>23835</v>
      </c>
      <c r="N675" t="s">
        <v>27787</v>
      </c>
      <c r="U675" t="s">
        <v>23823</v>
      </c>
      <c r="V675">
        <v>70</v>
      </c>
      <c r="W675">
        <v>-19267159</v>
      </c>
      <c r="X675">
        <v>-47721889</v>
      </c>
      <c r="Y675">
        <v>1001</v>
      </c>
      <c r="Z675" t="s">
        <v>27788</v>
      </c>
      <c r="AB675" t="s">
        <v>23825</v>
      </c>
      <c r="AD675" t="s">
        <v>1491</v>
      </c>
      <c r="AH675" t="s">
        <v>27789</v>
      </c>
      <c r="AI675" t="s">
        <v>24061</v>
      </c>
      <c r="AJ675" t="s">
        <v>27567</v>
      </c>
      <c r="AK675">
        <v>38160000</v>
      </c>
      <c r="AL675">
        <f>VALUE(TRIM(FO_Candidato[[#This Row],[1.21 Latitude]]))</f>
        <v>-19267159</v>
      </c>
      <c r="AM675">
        <f>FO_Candidato[[#This Row],[LATITUDE_P1]]/1000000</f>
        <v>-19.267158999999999</v>
      </c>
      <c r="AN675">
        <f>INT(ABS(FO_Candidato[[#This Row],[LATITUDE_P2]]))</f>
        <v>19</v>
      </c>
      <c r="AO675">
        <f>INT((ABS(FO_Candidato[[#This Row],[LATITUDE_P2]])-INT(ABS(FO_Candidato[[#This Row],[LATITUDE_P2]])))*60)</f>
        <v>16</v>
      </c>
      <c r="AP675" s="73">
        <f t="shared" si="20"/>
        <v>1.77</v>
      </c>
      <c r="AQ675" t="str">
        <f>SUBSTITUTE(TEXT(FO_Candidato[[#This Row],[LATITUDE_P5]],"0,00"),",",".")</f>
        <v>1.77</v>
      </c>
      <c r="AR675" t="str">
        <f>FO_Candidato[[#This Row],[LATITUDE_P3]]&amp;"°"&amp;FO_Candidato[[#This Row],[LATITUDE_P4]]&amp;"'"&amp;FO_Candidato[[#This Row],[LATITUDE - P6]]&amp;"""S"</f>
        <v>19°16'1.77"S</v>
      </c>
      <c r="AS675">
        <f>VALUE(TRIM(FO_Candidato[[#This Row],[longitude]]))</f>
        <v>-47721889</v>
      </c>
      <c r="AT675">
        <f>FO_Candidato[[#This Row],[LONGITUDE_P1]]/1000000</f>
        <v>-47.721888999999997</v>
      </c>
      <c r="AU675">
        <f>INT(ABS(FO_Candidato[[#This Row],[LONGITUDE_P2]]))</f>
        <v>47</v>
      </c>
      <c r="AV675">
        <f>INT((ABS(FO_Candidato[[#This Row],[LONGITUDE_P2]])-INT(ABS(FO_Candidato[[#This Row],[LONGITUDE_P2]])))*60)</f>
        <v>43</v>
      </c>
      <c r="AW675" s="73">
        <f t="shared" si="21"/>
        <v>18.8</v>
      </c>
      <c r="AX675" t="str">
        <f>SUBSTITUTE(TEXT(FO_Candidato[[#This Row],[LONGITUDE_P5]],"0,00"),",",".")</f>
        <v>18.80</v>
      </c>
      <c r="AY675" t="str">
        <f>FO_Candidato[[#This Row],[LONGITUDE_P3]]&amp;"°"&amp;FO_Candidato[[#This Row],[LONGITUDE_P4]]&amp;"'"&amp;FO_Candidato[[#This Row],[LONGITUDE - P6]]&amp;"""S"</f>
        <v>47°43'18.80"S</v>
      </c>
    </row>
    <row r="676" spans="1:51" x14ac:dyDescent="0.3">
      <c r="A676" t="s">
        <v>27790</v>
      </c>
      <c r="B676" t="s">
        <v>23809</v>
      </c>
      <c r="C676" t="s">
        <v>1148</v>
      </c>
      <c r="D676" t="s">
        <v>2752</v>
      </c>
      <c r="E676" t="s">
        <v>2752</v>
      </c>
      <c r="F676" t="s">
        <v>2753</v>
      </c>
      <c r="G676" t="s">
        <v>27063</v>
      </c>
      <c r="I676" t="s">
        <v>23832</v>
      </c>
      <c r="J676" t="s">
        <v>23814</v>
      </c>
      <c r="K676" t="s">
        <v>27791</v>
      </c>
      <c r="L676" t="s">
        <v>148</v>
      </c>
      <c r="M676" t="s">
        <v>23816</v>
      </c>
      <c r="N676" t="s">
        <v>27792</v>
      </c>
      <c r="O676" t="s">
        <v>27793</v>
      </c>
      <c r="P676" t="s">
        <v>27794</v>
      </c>
      <c r="Q676" t="s">
        <v>27795</v>
      </c>
      <c r="R676" t="s">
        <v>148</v>
      </c>
      <c r="S676" t="s">
        <v>148</v>
      </c>
      <c r="T676" t="s">
        <v>148</v>
      </c>
      <c r="U676" t="s">
        <v>23823</v>
      </c>
      <c r="V676">
        <v>40</v>
      </c>
      <c r="W676">
        <v>-12575841</v>
      </c>
      <c r="X676">
        <v>-39415147</v>
      </c>
      <c r="Y676">
        <v>203</v>
      </c>
      <c r="Z676" t="s">
        <v>24096</v>
      </c>
      <c r="AA676" t="s">
        <v>107</v>
      </c>
      <c r="AB676" t="s">
        <v>23825</v>
      </c>
      <c r="AC676">
        <v>1500</v>
      </c>
      <c r="AD676" t="s">
        <v>23823</v>
      </c>
      <c r="AE676" t="s">
        <v>1532</v>
      </c>
      <c r="AF676" t="s">
        <v>2752</v>
      </c>
      <c r="AG676" t="s">
        <v>2753</v>
      </c>
      <c r="AH676" t="s">
        <v>27796</v>
      </c>
      <c r="AI676" t="s">
        <v>24034</v>
      </c>
      <c r="AJ676" t="s">
        <v>27797</v>
      </c>
      <c r="AL676">
        <f>VALUE(TRIM(FO_Candidato[[#This Row],[1.21 Latitude]]))</f>
        <v>-12575841</v>
      </c>
      <c r="AM676">
        <f>FO_Candidato[[#This Row],[LATITUDE_P1]]/1000000</f>
        <v>-12.575841</v>
      </c>
      <c r="AN676">
        <f>INT(ABS(FO_Candidato[[#This Row],[LATITUDE_P2]]))</f>
        <v>12</v>
      </c>
      <c r="AO676">
        <f>INT((ABS(FO_Candidato[[#This Row],[LATITUDE_P2]])-INT(ABS(FO_Candidato[[#This Row],[LATITUDE_P2]])))*60)</f>
        <v>34</v>
      </c>
      <c r="AP676" s="73">
        <f t="shared" si="20"/>
        <v>33.03</v>
      </c>
      <c r="AQ676" t="str">
        <f>SUBSTITUTE(TEXT(FO_Candidato[[#This Row],[LATITUDE_P5]],"0,00"),",",".")</f>
        <v>33.03</v>
      </c>
      <c r="AR676" t="str">
        <f>FO_Candidato[[#This Row],[LATITUDE_P3]]&amp;"°"&amp;FO_Candidato[[#This Row],[LATITUDE_P4]]&amp;"'"&amp;FO_Candidato[[#This Row],[LATITUDE - P6]]&amp;"""S"</f>
        <v>12°34'33.03"S</v>
      </c>
      <c r="AS676">
        <f>VALUE(TRIM(FO_Candidato[[#This Row],[longitude]]))</f>
        <v>-39415147</v>
      </c>
      <c r="AT676">
        <f>FO_Candidato[[#This Row],[LONGITUDE_P1]]/1000000</f>
        <v>-39.415146999999997</v>
      </c>
      <c r="AU676">
        <f>INT(ABS(FO_Candidato[[#This Row],[LONGITUDE_P2]]))</f>
        <v>39</v>
      </c>
      <c r="AV676">
        <f>INT((ABS(FO_Candidato[[#This Row],[LONGITUDE_P2]])-INT(ABS(FO_Candidato[[#This Row],[LONGITUDE_P2]])))*60)</f>
        <v>24</v>
      </c>
      <c r="AW676" s="73">
        <f t="shared" si="21"/>
        <v>54.53</v>
      </c>
      <c r="AX676" t="str">
        <f>SUBSTITUTE(TEXT(FO_Candidato[[#This Row],[LONGITUDE_P5]],"0,00"),",",".")</f>
        <v>54.53</v>
      </c>
      <c r="AY676" t="str">
        <f>FO_Candidato[[#This Row],[LONGITUDE_P3]]&amp;"°"&amp;FO_Candidato[[#This Row],[LONGITUDE_P4]]&amp;"'"&amp;FO_Candidato[[#This Row],[LONGITUDE - P6]]&amp;"""S"</f>
        <v>39°24'54.53"S</v>
      </c>
    </row>
    <row r="677" spans="1:51" x14ac:dyDescent="0.3">
      <c r="A677" t="s">
        <v>27798</v>
      </c>
      <c r="B677" t="s">
        <v>23809</v>
      </c>
      <c r="C677" t="s">
        <v>1148</v>
      </c>
      <c r="D677" t="s">
        <v>1144</v>
      </c>
      <c r="E677" t="s">
        <v>1144</v>
      </c>
      <c r="F677" t="s">
        <v>1145</v>
      </c>
      <c r="G677" t="s">
        <v>27063</v>
      </c>
      <c r="I677" t="s">
        <v>23832</v>
      </c>
      <c r="J677" t="s">
        <v>23814</v>
      </c>
      <c r="K677" t="s">
        <v>24642</v>
      </c>
      <c r="L677" t="s">
        <v>148</v>
      </c>
      <c r="M677" t="s">
        <v>23816</v>
      </c>
      <c r="N677" t="s">
        <v>27799</v>
      </c>
      <c r="O677" t="s">
        <v>27800</v>
      </c>
      <c r="P677" t="s">
        <v>27801</v>
      </c>
      <c r="Q677" t="s">
        <v>27802</v>
      </c>
      <c r="R677" t="s">
        <v>148</v>
      </c>
      <c r="S677" t="s">
        <v>148</v>
      </c>
      <c r="T677" t="s">
        <v>148</v>
      </c>
      <c r="U677" t="s">
        <v>23823</v>
      </c>
      <c r="V677">
        <v>40</v>
      </c>
      <c r="W677">
        <v>-10344747</v>
      </c>
      <c r="X677">
        <v>-38112944</v>
      </c>
      <c r="Y677">
        <v>255</v>
      </c>
      <c r="Z677" t="s">
        <v>24096</v>
      </c>
      <c r="AA677" t="s">
        <v>107</v>
      </c>
      <c r="AB677" t="s">
        <v>23825</v>
      </c>
      <c r="AC677">
        <v>1500</v>
      </c>
      <c r="AD677" t="s">
        <v>23823</v>
      </c>
      <c r="AE677" t="s">
        <v>1532</v>
      </c>
      <c r="AF677" t="s">
        <v>1144</v>
      </c>
      <c r="AG677" t="s">
        <v>1145</v>
      </c>
      <c r="AH677" t="s">
        <v>27803</v>
      </c>
      <c r="AI677" t="s">
        <v>24034</v>
      </c>
      <c r="AJ677" t="s">
        <v>27804</v>
      </c>
      <c r="AL677">
        <f>VALUE(TRIM(FO_Candidato[[#This Row],[1.21 Latitude]]))</f>
        <v>-10344747</v>
      </c>
      <c r="AM677">
        <f>FO_Candidato[[#This Row],[LATITUDE_P1]]/1000000</f>
        <v>-10.344747</v>
      </c>
      <c r="AN677">
        <f>INT(ABS(FO_Candidato[[#This Row],[LATITUDE_P2]]))</f>
        <v>10</v>
      </c>
      <c r="AO677">
        <f>INT((ABS(FO_Candidato[[#This Row],[LATITUDE_P2]])-INT(ABS(FO_Candidato[[#This Row],[LATITUDE_P2]])))*60)</f>
        <v>20</v>
      </c>
      <c r="AP677" s="73">
        <f t="shared" si="20"/>
        <v>41.09</v>
      </c>
      <c r="AQ677" t="str">
        <f>SUBSTITUTE(TEXT(FO_Candidato[[#This Row],[LATITUDE_P5]],"0,00"),",",".")</f>
        <v>41.09</v>
      </c>
      <c r="AR677" t="str">
        <f>FO_Candidato[[#This Row],[LATITUDE_P3]]&amp;"°"&amp;FO_Candidato[[#This Row],[LATITUDE_P4]]&amp;"'"&amp;FO_Candidato[[#This Row],[LATITUDE - P6]]&amp;"""S"</f>
        <v>10°20'41.09"S</v>
      </c>
      <c r="AS677">
        <f>VALUE(TRIM(FO_Candidato[[#This Row],[longitude]]))</f>
        <v>-38112944</v>
      </c>
      <c r="AT677">
        <f>FO_Candidato[[#This Row],[LONGITUDE_P1]]/1000000</f>
        <v>-38.112943999999999</v>
      </c>
      <c r="AU677">
        <f>INT(ABS(FO_Candidato[[#This Row],[LONGITUDE_P2]]))</f>
        <v>38</v>
      </c>
      <c r="AV677">
        <f>INT((ABS(FO_Candidato[[#This Row],[LONGITUDE_P2]])-INT(ABS(FO_Candidato[[#This Row],[LONGITUDE_P2]])))*60)</f>
        <v>6</v>
      </c>
      <c r="AW677" s="73">
        <f t="shared" si="21"/>
        <v>46.6</v>
      </c>
      <c r="AX677" t="str">
        <f>SUBSTITUTE(TEXT(FO_Candidato[[#This Row],[LONGITUDE_P5]],"0,00"),",",".")</f>
        <v>46.60</v>
      </c>
      <c r="AY677" t="str">
        <f>FO_Candidato[[#This Row],[LONGITUDE_P3]]&amp;"°"&amp;FO_Candidato[[#This Row],[LONGITUDE_P4]]&amp;"'"&amp;FO_Candidato[[#This Row],[LONGITUDE - P6]]&amp;"""S"</f>
        <v>38°6'46.60"S</v>
      </c>
    </row>
    <row r="678" spans="1:51" x14ac:dyDescent="0.3">
      <c r="A678" t="s">
        <v>27805</v>
      </c>
      <c r="B678" t="s">
        <v>23809</v>
      </c>
      <c r="C678" t="s">
        <v>1148</v>
      </c>
      <c r="D678" t="s">
        <v>2747</v>
      </c>
      <c r="E678" t="s">
        <v>2747</v>
      </c>
      <c r="F678" t="s">
        <v>2748</v>
      </c>
      <c r="G678" t="s">
        <v>27063</v>
      </c>
      <c r="I678" t="s">
        <v>23832</v>
      </c>
      <c r="J678" t="s">
        <v>23814</v>
      </c>
      <c r="K678" t="s">
        <v>27806</v>
      </c>
      <c r="L678" t="s">
        <v>23909</v>
      </c>
      <c r="M678" t="s">
        <v>23816</v>
      </c>
      <c r="N678" t="s">
        <v>27807</v>
      </c>
      <c r="O678" t="s">
        <v>27808</v>
      </c>
      <c r="P678" t="s">
        <v>27809</v>
      </c>
      <c r="Q678" t="s">
        <v>27810</v>
      </c>
      <c r="R678" t="s">
        <v>23909</v>
      </c>
      <c r="S678" t="s">
        <v>23909</v>
      </c>
      <c r="T678" t="s">
        <v>23909</v>
      </c>
      <c r="U678" t="s">
        <v>23823</v>
      </c>
      <c r="V678">
        <v>40</v>
      </c>
      <c r="W678">
        <v>-95723</v>
      </c>
      <c r="X678">
        <v>-38223919</v>
      </c>
      <c r="Y678">
        <v>303</v>
      </c>
      <c r="Z678" t="s">
        <v>24096</v>
      </c>
      <c r="AA678" t="s">
        <v>107</v>
      </c>
      <c r="AB678" t="s">
        <v>23825</v>
      </c>
      <c r="AC678">
        <v>2000</v>
      </c>
      <c r="AD678" t="s">
        <v>23823</v>
      </c>
      <c r="AE678" t="s">
        <v>1532</v>
      </c>
      <c r="AF678" t="s">
        <v>2747</v>
      </c>
      <c r="AG678" t="s">
        <v>2748</v>
      </c>
      <c r="AH678" t="s">
        <v>27811</v>
      </c>
      <c r="AI678" t="s">
        <v>24034</v>
      </c>
      <c r="AJ678" t="s">
        <v>6939</v>
      </c>
      <c r="AL678">
        <f>VALUE(TRIM(FO_Candidato[[#This Row],[1.21 Latitude]]))</f>
        <v>-95723</v>
      </c>
      <c r="AM678">
        <f>FO_Candidato[[#This Row],[LATITUDE_P1]]/1000000</f>
        <v>-9.5723000000000003E-2</v>
      </c>
      <c r="AN678">
        <f>INT(ABS(FO_Candidato[[#This Row],[LATITUDE_P2]]))</f>
        <v>0</v>
      </c>
      <c r="AO678">
        <f>INT((ABS(FO_Candidato[[#This Row],[LATITUDE_P2]])-INT(ABS(FO_Candidato[[#This Row],[LATITUDE_P2]])))*60)</f>
        <v>5</v>
      </c>
      <c r="AP678" s="73">
        <f t="shared" si="20"/>
        <v>44.6</v>
      </c>
      <c r="AQ678" t="str">
        <f>SUBSTITUTE(TEXT(FO_Candidato[[#This Row],[LATITUDE_P5]],"0,00"),",",".")</f>
        <v>44.60</v>
      </c>
      <c r="AR678" t="str">
        <f>FO_Candidato[[#This Row],[LATITUDE_P3]]&amp;"°"&amp;FO_Candidato[[#This Row],[LATITUDE_P4]]&amp;"'"&amp;FO_Candidato[[#This Row],[LATITUDE - P6]]&amp;"""S"</f>
        <v>0°5'44.60"S</v>
      </c>
      <c r="AS678">
        <f>VALUE(TRIM(FO_Candidato[[#This Row],[longitude]]))</f>
        <v>-38223919</v>
      </c>
      <c r="AT678">
        <f>FO_Candidato[[#This Row],[LONGITUDE_P1]]/1000000</f>
        <v>-38.223919000000002</v>
      </c>
      <c r="AU678">
        <f>INT(ABS(FO_Candidato[[#This Row],[LONGITUDE_P2]]))</f>
        <v>38</v>
      </c>
      <c r="AV678">
        <f>INT((ABS(FO_Candidato[[#This Row],[LONGITUDE_P2]])-INT(ABS(FO_Candidato[[#This Row],[LONGITUDE_P2]])))*60)</f>
        <v>13</v>
      </c>
      <c r="AW678" s="73">
        <f t="shared" si="21"/>
        <v>26.11</v>
      </c>
      <c r="AX678" t="str">
        <f>SUBSTITUTE(TEXT(FO_Candidato[[#This Row],[LONGITUDE_P5]],"0,00"),",",".")</f>
        <v>26.11</v>
      </c>
      <c r="AY678" t="str">
        <f>FO_Candidato[[#This Row],[LONGITUDE_P3]]&amp;"°"&amp;FO_Candidato[[#This Row],[LONGITUDE_P4]]&amp;"'"&amp;FO_Candidato[[#This Row],[LONGITUDE - P6]]&amp;"""S"</f>
        <v>38°13'26.11"S</v>
      </c>
    </row>
    <row r="679" spans="1:51" x14ac:dyDescent="0.3">
      <c r="A679" t="s">
        <v>27812</v>
      </c>
      <c r="B679" t="s">
        <v>23809</v>
      </c>
      <c r="C679" t="s">
        <v>1148</v>
      </c>
      <c r="D679" t="s">
        <v>2537</v>
      </c>
      <c r="E679" t="s">
        <v>2537</v>
      </c>
      <c r="F679" t="s">
        <v>2538</v>
      </c>
      <c r="G679" t="s">
        <v>27063</v>
      </c>
      <c r="I679" t="s">
        <v>23832</v>
      </c>
      <c r="J679" t="s">
        <v>23814</v>
      </c>
      <c r="K679" t="s">
        <v>27813</v>
      </c>
      <c r="L679" t="s">
        <v>148</v>
      </c>
      <c r="M679" t="s">
        <v>23816</v>
      </c>
      <c r="N679" t="s">
        <v>27814</v>
      </c>
      <c r="O679" t="s">
        <v>27815</v>
      </c>
      <c r="Q679" t="s">
        <v>27816</v>
      </c>
      <c r="R679" t="s">
        <v>148</v>
      </c>
      <c r="S679" t="s">
        <v>148</v>
      </c>
      <c r="T679" t="s">
        <v>148</v>
      </c>
      <c r="U679" t="s">
        <v>23823</v>
      </c>
      <c r="V679">
        <v>40</v>
      </c>
      <c r="W679">
        <v>-11678866</v>
      </c>
      <c r="X679">
        <v>-39087733</v>
      </c>
      <c r="Y679">
        <v>337</v>
      </c>
      <c r="Z679" t="s">
        <v>12336</v>
      </c>
      <c r="AA679" t="s">
        <v>107</v>
      </c>
      <c r="AB679" t="s">
        <v>23825</v>
      </c>
      <c r="AC679">
        <v>1500</v>
      </c>
      <c r="AD679" t="s">
        <v>23823</v>
      </c>
      <c r="AE679" t="s">
        <v>1532</v>
      </c>
      <c r="AF679" t="s">
        <v>2537</v>
      </c>
      <c r="AG679" t="s">
        <v>2538</v>
      </c>
      <c r="AH679" t="s">
        <v>27817</v>
      </c>
      <c r="AI679" t="s">
        <v>24034</v>
      </c>
      <c r="AJ679" t="s">
        <v>2540</v>
      </c>
      <c r="AL679">
        <f>VALUE(TRIM(FO_Candidato[[#This Row],[1.21 Latitude]]))</f>
        <v>-11678866</v>
      </c>
      <c r="AM679">
        <f>FO_Candidato[[#This Row],[LATITUDE_P1]]/1000000</f>
        <v>-11.678865999999999</v>
      </c>
      <c r="AN679">
        <f>INT(ABS(FO_Candidato[[#This Row],[LATITUDE_P2]]))</f>
        <v>11</v>
      </c>
      <c r="AO679">
        <f>INT((ABS(FO_Candidato[[#This Row],[LATITUDE_P2]])-INT(ABS(FO_Candidato[[#This Row],[LATITUDE_P2]])))*60)</f>
        <v>40</v>
      </c>
      <c r="AP679" s="73">
        <f t="shared" si="20"/>
        <v>43.92</v>
      </c>
      <c r="AQ679" t="str">
        <f>SUBSTITUTE(TEXT(FO_Candidato[[#This Row],[LATITUDE_P5]],"0,00"),",",".")</f>
        <v>43.92</v>
      </c>
      <c r="AR679" t="str">
        <f>FO_Candidato[[#This Row],[LATITUDE_P3]]&amp;"°"&amp;FO_Candidato[[#This Row],[LATITUDE_P4]]&amp;"'"&amp;FO_Candidato[[#This Row],[LATITUDE - P6]]&amp;"""S"</f>
        <v>11°40'43.92"S</v>
      </c>
      <c r="AS679">
        <f>VALUE(TRIM(FO_Candidato[[#This Row],[longitude]]))</f>
        <v>-39087733</v>
      </c>
      <c r="AT679">
        <f>FO_Candidato[[#This Row],[LONGITUDE_P1]]/1000000</f>
        <v>-39.087733</v>
      </c>
      <c r="AU679">
        <f>INT(ABS(FO_Candidato[[#This Row],[LONGITUDE_P2]]))</f>
        <v>39</v>
      </c>
      <c r="AV679">
        <f>INT((ABS(FO_Candidato[[#This Row],[LONGITUDE_P2]])-INT(ABS(FO_Candidato[[#This Row],[LONGITUDE_P2]])))*60)</f>
        <v>5</v>
      </c>
      <c r="AW679" s="73">
        <f t="shared" si="21"/>
        <v>15.84</v>
      </c>
      <c r="AX679" t="str">
        <f>SUBSTITUTE(TEXT(FO_Candidato[[#This Row],[LONGITUDE_P5]],"0,00"),",",".")</f>
        <v>15.84</v>
      </c>
      <c r="AY679" t="str">
        <f>FO_Candidato[[#This Row],[LONGITUDE_P3]]&amp;"°"&amp;FO_Candidato[[#This Row],[LONGITUDE_P4]]&amp;"'"&amp;FO_Candidato[[#This Row],[LONGITUDE - P6]]&amp;"""S"</f>
        <v>39°5'15.84"S</v>
      </c>
    </row>
    <row r="680" spans="1:51" x14ac:dyDescent="0.3">
      <c r="A680" t="s">
        <v>27818</v>
      </c>
      <c r="B680" t="s">
        <v>23809</v>
      </c>
      <c r="C680" t="s">
        <v>16868</v>
      </c>
      <c r="D680" t="s">
        <v>19070</v>
      </c>
      <c r="E680" t="s">
        <v>19070</v>
      </c>
      <c r="F680" t="s">
        <v>19072</v>
      </c>
      <c r="G680" t="s">
        <v>23889</v>
      </c>
      <c r="I680" t="s">
        <v>23832</v>
      </c>
      <c r="K680" t="s">
        <v>24117</v>
      </c>
      <c r="M680" t="s">
        <v>23835</v>
      </c>
      <c r="N680" t="s">
        <v>27819</v>
      </c>
      <c r="U680" t="s">
        <v>23823</v>
      </c>
      <c r="V680">
        <v>50</v>
      </c>
      <c r="W680">
        <v>-23574356</v>
      </c>
      <c r="X680">
        <v>-51653079</v>
      </c>
      <c r="Y680">
        <v>794</v>
      </c>
      <c r="Z680" t="s">
        <v>27820</v>
      </c>
      <c r="AB680" t="s">
        <v>23825</v>
      </c>
      <c r="AD680" t="s">
        <v>1491</v>
      </c>
      <c r="AH680" t="s">
        <v>27821</v>
      </c>
      <c r="AI680" t="s">
        <v>23827</v>
      </c>
      <c r="AJ680" t="s">
        <v>27822</v>
      </c>
      <c r="AK680">
        <v>86975000</v>
      </c>
      <c r="AL680">
        <f>VALUE(TRIM(FO_Candidato[[#This Row],[1.21 Latitude]]))</f>
        <v>-23574356</v>
      </c>
      <c r="AM680">
        <f>FO_Candidato[[#This Row],[LATITUDE_P1]]/1000000</f>
        <v>-23.574356000000002</v>
      </c>
      <c r="AN680">
        <f>INT(ABS(FO_Candidato[[#This Row],[LATITUDE_P2]]))</f>
        <v>23</v>
      </c>
      <c r="AO680">
        <f>INT((ABS(FO_Candidato[[#This Row],[LATITUDE_P2]])-INT(ABS(FO_Candidato[[#This Row],[LATITUDE_P2]])))*60)</f>
        <v>34</v>
      </c>
      <c r="AP680" s="73">
        <f t="shared" si="20"/>
        <v>27.68</v>
      </c>
      <c r="AQ680" t="str">
        <f>SUBSTITUTE(TEXT(FO_Candidato[[#This Row],[LATITUDE_P5]],"0,00"),",",".")</f>
        <v>27.68</v>
      </c>
      <c r="AR680" t="str">
        <f>FO_Candidato[[#This Row],[LATITUDE_P3]]&amp;"°"&amp;FO_Candidato[[#This Row],[LATITUDE_P4]]&amp;"'"&amp;FO_Candidato[[#This Row],[LATITUDE - P6]]&amp;"""S"</f>
        <v>23°34'27.68"S</v>
      </c>
      <c r="AS680">
        <f>VALUE(TRIM(FO_Candidato[[#This Row],[longitude]]))</f>
        <v>-51653079</v>
      </c>
      <c r="AT680">
        <f>FO_Candidato[[#This Row],[LONGITUDE_P1]]/1000000</f>
        <v>-51.653078999999998</v>
      </c>
      <c r="AU680">
        <f>INT(ABS(FO_Candidato[[#This Row],[LONGITUDE_P2]]))</f>
        <v>51</v>
      </c>
      <c r="AV680">
        <f>INT((ABS(FO_Candidato[[#This Row],[LONGITUDE_P2]])-INT(ABS(FO_Candidato[[#This Row],[LONGITUDE_P2]])))*60)</f>
        <v>39</v>
      </c>
      <c r="AW680" s="73">
        <f t="shared" si="21"/>
        <v>11.08</v>
      </c>
      <c r="AX680" t="str">
        <f>SUBSTITUTE(TEXT(FO_Candidato[[#This Row],[LONGITUDE_P5]],"0,00"),",",".")</f>
        <v>11.08</v>
      </c>
      <c r="AY680" t="str">
        <f>FO_Candidato[[#This Row],[LONGITUDE_P3]]&amp;"°"&amp;FO_Candidato[[#This Row],[LONGITUDE_P4]]&amp;"'"&amp;FO_Candidato[[#This Row],[LONGITUDE - P6]]&amp;"""S"</f>
        <v>51°39'11.08"S</v>
      </c>
    </row>
    <row r="681" spans="1:51" x14ac:dyDescent="0.3">
      <c r="A681" t="s">
        <v>27823</v>
      </c>
      <c r="B681" t="s">
        <v>23809</v>
      </c>
      <c r="C681" t="s">
        <v>127</v>
      </c>
      <c r="D681" t="s">
        <v>3441</v>
      </c>
      <c r="E681" t="s">
        <v>3441</v>
      </c>
      <c r="F681" t="s">
        <v>3442</v>
      </c>
      <c r="G681" t="s">
        <v>23880</v>
      </c>
      <c r="I681" t="s">
        <v>23832</v>
      </c>
      <c r="J681" t="s">
        <v>23814</v>
      </c>
      <c r="K681" t="s">
        <v>27824</v>
      </c>
      <c r="L681" t="s">
        <v>27825</v>
      </c>
      <c r="M681" t="s">
        <v>23835</v>
      </c>
      <c r="N681" t="s">
        <v>27825</v>
      </c>
      <c r="P681" t="s">
        <v>27826</v>
      </c>
      <c r="R681" t="s">
        <v>27827</v>
      </c>
      <c r="S681" t="s">
        <v>27828</v>
      </c>
      <c r="T681" t="s">
        <v>27829</v>
      </c>
      <c r="U681" t="s">
        <v>1491</v>
      </c>
      <c r="V681">
        <v>2525</v>
      </c>
      <c r="W681">
        <v>-23653019</v>
      </c>
      <c r="X681">
        <v>-46766869</v>
      </c>
      <c r="Y681">
        <v>838</v>
      </c>
      <c r="AB681" t="s">
        <v>23825</v>
      </c>
      <c r="AC681">
        <v>8000</v>
      </c>
      <c r="AD681" t="s">
        <v>23823</v>
      </c>
      <c r="AF681" t="s">
        <v>3441</v>
      </c>
      <c r="AG681" t="s">
        <v>3441</v>
      </c>
      <c r="AH681" t="s">
        <v>27828</v>
      </c>
      <c r="AI681" t="s">
        <v>23852</v>
      </c>
      <c r="AJ681" t="s">
        <v>906</v>
      </c>
      <c r="AL681">
        <f>VALUE(TRIM(FO_Candidato[[#This Row],[1.21 Latitude]]))</f>
        <v>-23653019</v>
      </c>
      <c r="AM681">
        <f>FO_Candidato[[#This Row],[LATITUDE_P1]]/1000000</f>
        <v>-23.653019</v>
      </c>
      <c r="AN681">
        <f>INT(ABS(FO_Candidato[[#This Row],[LATITUDE_P2]]))</f>
        <v>23</v>
      </c>
      <c r="AO681">
        <f>INT((ABS(FO_Candidato[[#This Row],[LATITUDE_P2]])-INT(ABS(FO_Candidato[[#This Row],[LATITUDE_P2]])))*60)</f>
        <v>39</v>
      </c>
      <c r="AP681" s="73">
        <f t="shared" si="20"/>
        <v>10.87</v>
      </c>
      <c r="AQ681" t="str">
        <f>SUBSTITUTE(TEXT(FO_Candidato[[#This Row],[LATITUDE_P5]],"0,00"),",",".")</f>
        <v>10.87</v>
      </c>
      <c r="AR681" t="str">
        <f>FO_Candidato[[#This Row],[LATITUDE_P3]]&amp;"°"&amp;FO_Candidato[[#This Row],[LATITUDE_P4]]&amp;"'"&amp;FO_Candidato[[#This Row],[LATITUDE - P6]]&amp;"""S"</f>
        <v>23°39'10.87"S</v>
      </c>
      <c r="AS681">
        <f>VALUE(TRIM(FO_Candidato[[#This Row],[longitude]]))</f>
        <v>-46766869</v>
      </c>
      <c r="AT681">
        <f>FO_Candidato[[#This Row],[LONGITUDE_P1]]/1000000</f>
        <v>-46.766869</v>
      </c>
      <c r="AU681">
        <f>INT(ABS(FO_Candidato[[#This Row],[LONGITUDE_P2]]))</f>
        <v>46</v>
      </c>
      <c r="AV681">
        <f>INT((ABS(FO_Candidato[[#This Row],[LONGITUDE_P2]])-INT(ABS(FO_Candidato[[#This Row],[LONGITUDE_P2]])))*60)</f>
        <v>46</v>
      </c>
      <c r="AW681" s="73">
        <f t="shared" si="21"/>
        <v>0.73</v>
      </c>
      <c r="AX681" t="str">
        <f>SUBSTITUTE(TEXT(FO_Candidato[[#This Row],[LONGITUDE_P5]],"0,00"),",",".")</f>
        <v>0.73</v>
      </c>
      <c r="AY681" t="str">
        <f>FO_Candidato[[#This Row],[LONGITUDE_P3]]&amp;"°"&amp;FO_Candidato[[#This Row],[LONGITUDE_P4]]&amp;"'"&amp;FO_Candidato[[#This Row],[LONGITUDE - P6]]&amp;"""S"</f>
        <v>46°46'0.73"S</v>
      </c>
    </row>
    <row r="682" spans="1:51" x14ac:dyDescent="0.3">
      <c r="A682" t="s">
        <v>27830</v>
      </c>
      <c r="B682" t="s">
        <v>23809</v>
      </c>
      <c r="C682" t="s">
        <v>16868</v>
      </c>
      <c r="D682" t="s">
        <v>17974</v>
      </c>
      <c r="E682" t="s">
        <v>17974</v>
      </c>
      <c r="F682" t="s">
        <v>17976</v>
      </c>
      <c r="G682" t="s">
        <v>23889</v>
      </c>
      <c r="I682" t="s">
        <v>23813</v>
      </c>
      <c r="K682" t="s">
        <v>24117</v>
      </c>
      <c r="M682" t="s">
        <v>23835</v>
      </c>
      <c r="N682" t="s">
        <v>27831</v>
      </c>
      <c r="U682" t="s">
        <v>23823</v>
      </c>
      <c r="V682">
        <v>50</v>
      </c>
      <c r="W682">
        <v>-22928437</v>
      </c>
      <c r="X682">
        <v>-50828674</v>
      </c>
      <c r="Y682">
        <v>401</v>
      </c>
      <c r="Z682" t="s">
        <v>27832</v>
      </c>
      <c r="AB682" t="s">
        <v>23825</v>
      </c>
      <c r="AD682" t="s">
        <v>1491</v>
      </c>
      <c r="AH682" t="s">
        <v>27833</v>
      </c>
      <c r="AI682" t="s">
        <v>23827</v>
      </c>
      <c r="AJ682" t="s">
        <v>623</v>
      </c>
      <c r="AK682">
        <v>86345970</v>
      </c>
      <c r="AL682">
        <f>VALUE(TRIM(FO_Candidato[[#This Row],[1.21 Latitude]]))</f>
        <v>-22928437</v>
      </c>
      <c r="AM682">
        <f>FO_Candidato[[#This Row],[LATITUDE_P1]]/1000000</f>
        <v>-22.928436999999999</v>
      </c>
      <c r="AN682">
        <f>INT(ABS(FO_Candidato[[#This Row],[LATITUDE_P2]]))</f>
        <v>22</v>
      </c>
      <c r="AO682">
        <f>INT((ABS(FO_Candidato[[#This Row],[LATITUDE_P2]])-INT(ABS(FO_Candidato[[#This Row],[LATITUDE_P2]])))*60)</f>
        <v>55</v>
      </c>
      <c r="AP682" s="73">
        <f t="shared" si="20"/>
        <v>42.37</v>
      </c>
      <c r="AQ682" t="str">
        <f>SUBSTITUTE(TEXT(FO_Candidato[[#This Row],[LATITUDE_P5]],"0,00"),",",".")</f>
        <v>42.37</v>
      </c>
      <c r="AR682" t="str">
        <f>FO_Candidato[[#This Row],[LATITUDE_P3]]&amp;"°"&amp;FO_Candidato[[#This Row],[LATITUDE_P4]]&amp;"'"&amp;FO_Candidato[[#This Row],[LATITUDE - P6]]&amp;"""S"</f>
        <v>22°55'42.37"S</v>
      </c>
      <c r="AS682">
        <f>VALUE(TRIM(FO_Candidato[[#This Row],[longitude]]))</f>
        <v>-50828674</v>
      </c>
      <c r="AT682">
        <f>FO_Candidato[[#This Row],[LONGITUDE_P1]]/1000000</f>
        <v>-50.828673999999999</v>
      </c>
      <c r="AU682">
        <f>INT(ABS(FO_Candidato[[#This Row],[LONGITUDE_P2]]))</f>
        <v>50</v>
      </c>
      <c r="AV682">
        <f>INT((ABS(FO_Candidato[[#This Row],[LONGITUDE_P2]])-INT(ABS(FO_Candidato[[#This Row],[LONGITUDE_P2]])))*60)</f>
        <v>49</v>
      </c>
      <c r="AW682" s="73">
        <f t="shared" si="21"/>
        <v>43.23</v>
      </c>
      <c r="AX682" t="str">
        <f>SUBSTITUTE(TEXT(FO_Candidato[[#This Row],[LONGITUDE_P5]],"0,00"),",",".")</f>
        <v>43.23</v>
      </c>
      <c r="AY682" t="str">
        <f>FO_Candidato[[#This Row],[LONGITUDE_P3]]&amp;"°"&amp;FO_Candidato[[#This Row],[LONGITUDE_P4]]&amp;"'"&amp;FO_Candidato[[#This Row],[LONGITUDE - P6]]&amp;"""S"</f>
        <v>50°49'43.23"S</v>
      </c>
    </row>
    <row r="683" spans="1:51" x14ac:dyDescent="0.3">
      <c r="A683" t="s">
        <v>27834</v>
      </c>
      <c r="B683" t="s">
        <v>23809</v>
      </c>
      <c r="C683" t="s">
        <v>1209</v>
      </c>
      <c r="D683" t="s">
        <v>1925</v>
      </c>
      <c r="E683" t="s">
        <v>1925</v>
      </c>
      <c r="F683" t="s">
        <v>1926</v>
      </c>
      <c r="G683" t="s">
        <v>23846</v>
      </c>
      <c r="I683" t="s">
        <v>23832</v>
      </c>
      <c r="J683" t="s">
        <v>24256</v>
      </c>
      <c r="K683" t="s">
        <v>27835</v>
      </c>
      <c r="L683" t="s">
        <v>3632</v>
      </c>
      <c r="M683" t="s">
        <v>23835</v>
      </c>
      <c r="O683" t="s">
        <v>27836</v>
      </c>
      <c r="P683" t="s">
        <v>27837</v>
      </c>
      <c r="Q683" t="s">
        <v>27838</v>
      </c>
      <c r="R683" t="s">
        <v>27839</v>
      </c>
      <c r="S683" t="s">
        <v>27840</v>
      </c>
      <c r="T683" t="s">
        <v>27841</v>
      </c>
      <c r="U683" t="s">
        <v>23823</v>
      </c>
      <c r="V683">
        <v>70</v>
      </c>
      <c r="W683">
        <v>-21046476</v>
      </c>
      <c r="X683">
        <v>-48723156</v>
      </c>
      <c r="Y683">
        <v>565</v>
      </c>
      <c r="Z683" t="s">
        <v>24096</v>
      </c>
      <c r="AA683" t="s">
        <v>107</v>
      </c>
      <c r="AB683" t="s">
        <v>23825</v>
      </c>
      <c r="AC683">
        <v>0</v>
      </c>
      <c r="AD683" t="s">
        <v>23823</v>
      </c>
      <c r="AE683" t="s">
        <v>23823</v>
      </c>
      <c r="AF683" t="s">
        <v>1925</v>
      </c>
      <c r="AG683" t="s">
        <v>1926</v>
      </c>
      <c r="AH683" t="s">
        <v>27842</v>
      </c>
      <c r="AI683" t="s">
        <v>23852</v>
      </c>
      <c r="AJ683" t="s">
        <v>1927</v>
      </c>
      <c r="AL683">
        <f>VALUE(TRIM(FO_Candidato[[#This Row],[1.21 Latitude]]))</f>
        <v>-21046476</v>
      </c>
      <c r="AM683">
        <f>FO_Candidato[[#This Row],[LATITUDE_P1]]/1000000</f>
        <v>-21.046475999999998</v>
      </c>
      <c r="AN683">
        <f>INT(ABS(FO_Candidato[[#This Row],[LATITUDE_P2]]))</f>
        <v>21</v>
      </c>
      <c r="AO683">
        <f>INT((ABS(FO_Candidato[[#This Row],[LATITUDE_P2]])-INT(ABS(FO_Candidato[[#This Row],[LATITUDE_P2]])))*60)</f>
        <v>2</v>
      </c>
      <c r="AP683" s="73">
        <f t="shared" si="20"/>
        <v>47.31</v>
      </c>
      <c r="AQ683" t="str">
        <f>SUBSTITUTE(TEXT(FO_Candidato[[#This Row],[LATITUDE_P5]],"0,00"),",",".")</f>
        <v>47.31</v>
      </c>
      <c r="AR683" t="str">
        <f>FO_Candidato[[#This Row],[LATITUDE_P3]]&amp;"°"&amp;FO_Candidato[[#This Row],[LATITUDE_P4]]&amp;"'"&amp;FO_Candidato[[#This Row],[LATITUDE - P6]]&amp;"""S"</f>
        <v>21°2'47.31"S</v>
      </c>
      <c r="AS683">
        <f>VALUE(TRIM(FO_Candidato[[#This Row],[longitude]]))</f>
        <v>-48723156</v>
      </c>
      <c r="AT683">
        <f>FO_Candidato[[#This Row],[LONGITUDE_P1]]/1000000</f>
        <v>-48.723156000000003</v>
      </c>
      <c r="AU683">
        <f>INT(ABS(FO_Candidato[[#This Row],[LONGITUDE_P2]]))</f>
        <v>48</v>
      </c>
      <c r="AV683">
        <f>INT((ABS(FO_Candidato[[#This Row],[LONGITUDE_P2]])-INT(ABS(FO_Candidato[[#This Row],[LONGITUDE_P2]])))*60)</f>
        <v>43</v>
      </c>
      <c r="AW683" s="73">
        <f t="shared" si="21"/>
        <v>23.36</v>
      </c>
      <c r="AX683" t="str">
        <f>SUBSTITUTE(TEXT(FO_Candidato[[#This Row],[LONGITUDE_P5]],"0,00"),",",".")</f>
        <v>23.36</v>
      </c>
      <c r="AY683" t="str">
        <f>FO_Candidato[[#This Row],[LONGITUDE_P3]]&amp;"°"&amp;FO_Candidato[[#This Row],[LONGITUDE_P4]]&amp;"'"&amp;FO_Candidato[[#This Row],[LONGITUDE - P6]]&amp;"""S"</f>
        <v>48°43'23.36"S</v>
      </c>
    </row>
    <row r="684" spans="1:51" x14ac:dyDescent="0.3">
      <c r="A684" t="s">
        <v>27843</v>
      </c>
      <c r="B684" t="s">
        <v>23809</v>
      </c>
      <c r="C684" t="s">
        <v>1209</v>
      </c>
      <c r="D684" t="s">
        <v>1205</v>
      </c>
      <c r="E684" t="s">
        <v>1205</v>
      </c>
      <c r="F684" t="s">
        <v>1206</v>
      </c>
      <c r="G684" t="s">
        <v>23846</v>
      </c>
      <c r="I684" t="s">
        <v>23813</v>
      </c>
      <c r="J684" t="s">
        <v>24256</v>
      </c>
      <c r="K684" t="s">
        <v>27844</v>
      </c>
      <c r="L684" t="s">
        <v>3632</v>
      </c>
      <c r="M684" t="s">
        <v>23835</v>
      </c>
      <c r="N684" t="s">
        <v>27845</v>
      </c>
      <c r="O684" t="s">
        <v>27846</v>
      </c>
      <c r="P684" t="s">
        <v>27841</v>
      </c>
      <c r="R684" t="s">
        <v>27847</v>
      </c>
      <c r="T684" t="s">
        <v>27848</v>
      </c>
      <c r="U684" t="s">
        <v>23823</v>
      </c>
      <c r="V684">
        <v>70</v>
      </c>
      <c r="W684">
        <v>-2120928</v>
      </c>
      <c r="X684">
        <v>-4973986</v>
      </c>
      <c r="Y684">
        <v>452</v>
      </c>
      <c r="Z684" t="s">
        <v>24096</v>
      </c>
      <c r="AA684" t="s">
        <v>107</v>
      </c>
      <c r="AB684" t="s">
        <v>23825</v>
      </c>
      <c r="AC684">
        <v>0</v>
      </c>
      <c r="AD684" t="s">
        <v>23823</v>
      </c>
      <c r="AE684" t="s">
        <v>23823</v>
      </c>
      <c r="AF684" t="s">
        <v>1205</v>
      </c>
      <c r="AG684" t="s">
        <v>27849</v>
      </c>
      <c r="AH684" t="s">
        <v>27850</v>
      </c>
      <c r="AI684" t="s">
        <v>23852</v>
      </c>
      <c r="AJ684" t="s">
        <v>27851</v>
      </c>
      <c r="AL684">
        <f>VALUE(TRIM(FO_Candidato[[#This Row],[1.21 Latitude]]))</f>
        <v>-2120928</v>
      </c>
      <c r="AM684">
        <f>FO_Candidato[[#This Row],[LATITUDE_P1]]/1000000</f>
        <v>-2.1209280000000001</v>
      </c>
      <c r="AN684">
        <f>INT(ABS(FO_Candidato[[#This Row],[LATITUDE_P2]]))</f>
        <v>2</v>
      </c>
      <c r="AO684">
        <f>INT((ABS(FO_Candidato[[#This Row],[LATITUDE_P2]])-INT(ABS(FO_Candidato[[#This Row],[LATITUDE_P2]])))*60)</f>
        <v>7</v>
      </c>
      <c r="AP684" s="73">
        <f t="shared" si="20"/>
        <v>15.34</v>
      </c>
      <c r="AQ684" t="str">
        <f>SUBSTITUTE(TEXT(FO_Candidato[[#This Row],[LATITUDE_P5]],"0,00"),",",".")</f>
        <v>15.34</v>
      </c>
      <c r="AR684" t="str">
        <f>FO_Candidato[[#This Row],[LATITUDE_P3]]&amp;"°"&amp;FO_Candidato[[#This Row],[LATITUDE_P4]]&amp;"'"&amp;FO_Candidato[[#This Row],[LATITUDE - P6]]&amp;"""S"</f>
        <v>2°7'15.34"S</v>
      </c>
      <c r="AS684">
        <f>VALUE(TRIM(FO_Candidato[[#This Row],[longitude]]))</f>
        <v>-4973986</v>
      </c>
      <c r="AT684">
        <f>FO_Candidato[[#This Row],[LONGITUDE_P1]]/1000000</f>
        <v>-4.973986</v>
      </c>
      <c r="AU684">
        <f>INT(ABS(FO_Candidato[[#This Row],[LONGITUDE_P2]]))</f>
        <v>4</v>
      </c>
      <c r="AV684">
        <f>INT((ABS(FO_Candidato[[#This Row],[LONGITUDE_P2]])-INT(ABS(FO_Candidato[[#This Row],[LONGITUDE_P2]])))*60)</f>
        <v>58</v>
      </c>
      <c r="AW684" s="73">
        <f t="shared" si="21"/>
        <v>26.35</v>
      </c>
      <c r="AX684" t="str">
        <f>SUBSTITUTE(TEXT(FO_Candidato[[#This Row],[LONGITUDE_P5]],"0,00"),",",".")</f>
        <v>26.35</v>
      </c>
      <c r="AY684" t="str">
        <f>FO_Candidato[[#This Row],[LONGITUDE_P3]]&amp;"°"&amp;FO_Candidato[[#This Row],[LONGITUDE_P4]]&amp;"'"&amp;FO_Candidato[[#This Row],[LONGITUDE - P6]]&amp;"""S"</f>
        <v>4°58'26.35"S</v>
      </c>
    </row>
    <row r="685" spans="1:51" x14ac:dyDescent="0.3">
      <c r="A685" t="s">
        <v>27852</v>
      </c>
      <c r="B685" t="s">
        <v>23809</v>
      </c>
      <c r="C685" t="s">
        <v>371</v>
      </c>
      <c r="D685" t="s">
        <v>27853</v>
      </c>
      <c r="E685" t="s">
        <v>27853</v>
      </c>
      <c r="F685" t="s">
        <v>27854</v>
      </c>
      <c r="G685" t="s">
        <v>23889</v>
      </c>
      <c r="I685" t="s">
        <v>23832</v>
      </c>
      <c r="K685" t="s">
        <v>24020</v>
      </c>
      <c r="M685" t="s">
        <v>23835</v>
      </c>
      <c r="N685" t="s">
        <v>27855</v>
      </c>
      <c r="U685" t="s">
        <v>23823</v>
      </c>
      <c r="V685">
        <v>60</v>
      </c>
      <c r="W685">
        <v>-17603693</v>
      </c>
      <c r="X685">
        <v>-4406565</v>
      </c>
      <c r="Y685">
        <v>716</v>
      </c>
      <c r="Z685" t="s">
        <v>27856</v>
      </c>
      <c r="AB685" t="s">
        <v>23825</v>
      </c>
      <c r="AD685" t="s">
        <v>1491</v>
      </c>
      <c r="AH685" t="s">
        <v>27857</v>
      </c>
      <c r="AI685" t="s">
        <v>24061</v>
      </c>
      <c r="AJ685" t="s">
        <v>27486</v>
      </c>
      <c r="AL685">
        <f>VALUE(TRIM(FO_Candidato[[#This Row],[1.21 Latitude]]))</f>
        <v>-17603693</v>
      </c>
      <c r="AM685">
        <f>FO_Candidato[[#This Row],[LATITUDE_P1]]/1000000</f>
        <v>-17.603693</v>
      </c>
      <c r="AN685">
        <f>INT(ABS(FO_Candidato[[#This Row],[LATITUDE_P2]]))</f>
        <v>17</v>
      </c>
      <c r="AO685">
        <f>INT((ABS(FO_Candidato[[#This Row],[LATITUDE_P2]])-INT(ABS(FO_Candidato[[#This Row],[LATITUDE_P2]])))*60)</f>
        <v>36</v>
      </c>
      <c r="AP685" s="73">
        <f t="shared" si="20"/>
        <v>13.29</v>
      </c>
      <c r="AQ685" t="str">
        <f>SUBSTITUTE(TEXT(FO_Candidato[[#This Row],[LATITUDE_P5]],"0,00"),",",".")</f>
        <v>13.29</v>
      </c>
      <c r="AR685" t="str">
        <f>FO_Candidato[[#This Row],[LATITUDE_P3]]&amp;"°"&amp;FO_Candidato[[#This Row],[LATITUDE_P4]]&amp;"'"&amp;FO_Candidato[[#This Row],[LATITUDE - P6]]&amp;"""S"</f>
        <v>17°36'13.29"S</v>
      </c>
      <c r="AS685">
        <f>VALUE(TRIM(FO_Candidato[[#This Row],[longitude]]))</f>
        <v>-4406565</v>
      </c>
      <c r="AT685">
        <f>FO_Candidato[[#This Row],[LONGITUDE_P1]]/1000000</f>
        <v>-4.4065649999999996</v>
      </c>
      <c r="AU685">
        <f>INT(ABS(FO_Candidato[[#This Row],[LONGITUDE_P2]]))</f>
        <v>4</v>
      </c>
      <c r="AV685">
        <f>INT((ABS(FO_Candidato[[#This Row],[LONGITUDE_P2]])-INT(ABS(FO_Candidato[[#This Row],[LONGITUDE_P2]])))*60)</f>
        <v>24</v>
      </c>
      <c r="AW685" s="73">
        <f t="shared" si="21"/>
        <v>23.63</v>
      </c>
      <c r="AX685" t="str">
        <f>SUBSTITUTE(TEXT(FO_Candidato[[#This Row],[LONGITUDE_P5]],"0,00"),",",".")</f>
        <v>23.63</v>
      </c>
      <c r="AY685" t="str">
        <f>FO_Candidato[[#This Row],[LONGITUDE_P3]]&amp;"°"&amp;FO_Candidato[[#This Row],[LONGITUDE_P4]]&amp;"'"&amp;FO_Candidato[[#This Row],[LONGITUDE - P6]]&amp;"""S"</f>
        <v>4°24'23.63"S</v>
      </c>
    </row>
    <row r="686" spans="1:51" x14ac:dyDescent="0.3">
      <c r="A686" t="s">
        <v>27858</v>
      </c>
      <c r="B686" t="s">
        <v>23809</v>
      </c>
      <c r="C686" t="s">
        <v>16868</v>
      </c>
      <c r="D686" t="s">
        <v>18327</v>
      </c>
      <c r="E686" t="s">
        <v>18327</v>
      </c>
      <c r="F686" t="s">
        <v>18329</v>
      </c>
      <c r="G686" t="s">
        <v>23889</v>
      </c>
      <c r="I686" t="s">
        <v>23832</v>
      </c>
      <c r="K686" t="s">
        <v>24117</v>
      </c>
      <c r="M686" t="s">
        <v>23835</v>
      </c>
      <c r="N686" t="s">
        <v>27859</v>
      </c>
      <c r="U686" t="s">
        <v>23823</v>
      </c>
      <c r="V686">
        <v>50</v>
      </c>
      <c r="W686">
        <v>-22964483</v>
      </c>
      <c r="X686">
        <v>-50881376</v>
      </c>
      <c r="Y686">
        <v>410</v>
      </c>
      <c r="Z686" t="s">
        <v>27860</v>
      </c>
      <c r="AB686" t="s">
        <v>23825</v>
      </c>
      <c r="AD686" t="s">
        <v>1491</v>
      </c>
      <c r="AH686" t="s">
        <v>27861</v>
      </c>
      <c r="AI686" t="s">
        <v>23827</v>
      </c>
      <c r="AJ686" t="s">
        <v>623</v>
      </c>
      <c r="AK686">
        <v>86340000</v>
      </c>
      <c r="AL686">
        <f>VALUE(TRIM(FO_Candidato[[#This Row],[1.21 Latitude]]))</f>
        <v>-22964483</v>
      </c>
      <c r="AM686">
        <f>FO_Candidato[[#This Row],[LATITUDE_P1]]/1000000</f>
        <v>-22.964483000000001</v>
      </c>
      <c r="AN686">
        <f>INT(ABS(FO_Candidato[[#This Row],[LATITUDE_P2]]))</f>
        <v>22</v>
      </c>
      <c r="AO686">
        <f>INT((ABS(FO_Candidato[[#This Row],[LATITUDE_P2]])-INT(ABS(FO_Candidato[[#This Row],[LATITUDE_P2]])))*60)</f>
        <v>57</v>
      </c>
      <c r="AP686" s="73">
        <f t="shared" si="20"/>
        <v>52.14</v>
      </c>
      <c r="AQ686" t="str">
        <f>SUBSTITUTE(TEXT(FO_Candidato[[#This Row],[LATITUDE_P5]],"0,00"),",",".")</f>
        <v>52.14</v>
      </c>
      <c r="AR686" t="str">
        <f>FO_Candidato[[#This Row],[LATITUDE_P3]]&amp;"°"&amp;FO_Candidato[[#This Row],[LATITUDE_P4]]&amp;"'"&amp;FO_Candidato[[#This Row],[LATITUDE - P6]]&amp;"""S"</f>
        <v>22°57'52.14"S</v>
      </c>
      <c r="AS686">
        <f>VALUE(TRIM(FO_Candidato[[#This Row],[longitude]]))</f>
        <v>-50881376</v>
      </c>
      <c r="AT686">
        <f>FO_Candidato[[#This Row],[LONGITUDE_P1]]/1000000</f>
        <v>-50.881376000000003</v>
      </c>
      <c r="AU686">
        <f>INT(ABS(FO_Candidato[[#This Row],[LONGITUDE_P2]]))</f>
        <v>50</v>
      </c>
      <c r="AV686">
        <f>INT((ABS(FO_Candidato[[#This Row],[LONGITUDE_P2]])-INT(ABS(FO_Candidato[[#This Row],[LONGITUDE_P2]])))*60)</f>
        <v>52</v>
      </c>
      <c r="AW686" s="73">
        <f t="shared" si="21"/>
        <v>52.95</v>
      </c>
      <c r="AX686" t="str">
        <f>SUBSTITUTE(TEXT(FO_Candidato[[#This Row],[LONGITUDE_P5]],"0,00"),",",".")</f>
        <v>52.95</v>
      </c>
      <c r="AY686" t="str">
        <f>FO_Candidato[[#This Row],[LONGITUDE_P3]]&amp;"°"&amp;FO_Candidato[[#This Row],[LONGITUDE_P4]]&amp;"'"&amp;FO_Candidato[[#This Row],[LONGITUDE - P6]]&amp;"""S"</f>
        <v>50°52'52.95"S</v>
      </c>
    </row>
    <row r="687" spans="1:51" x14ac:dyDescent="0.3">
      <c r="A687" t="s">
        <v>27862</v>
      </c>
      <c r="B687" t="s">
        <v>23809</v>
      </c>
      <c r="C687" t="s">
        <v>16868</v>
      </c>
      <c r="D687" t="s">
        <v>20230</v>
      </c>
      <c r="E687" t="s">
        <v>20230</v>
      </c>
      <c r="F687" t="s">
        <v>20232</v>
      </c>
      <c r="G687" t="s">
        <v>23889</v>
      </c>
      <c r="I687" t="s">
        <v>23832</v>
      </c>
      <c r="K687" t="s">
        <v>24117</v>
      </c>
      <c r="M687" t="s">
        <v>23835</v>
      </c>
      <c r="N687" t="s">
        <v>27831</v>
      </c>
      <c r="U687" t="s">
        <v>23823</v>
      </c>
      <c r="V687">
        <v>50</v>
      </c>
      <c r="W687">
        <v>-23197578</v>
      </c>
      <c r="X687">
        <v>-51020795</v>
      </c>
      <c r="Y687">
        <v>431</v>
      </c>
      <c r="Z687" t="s">
        <v>27863</v>
      </c>
      <c r="AB687" t="s">
        <v>23825</v>
      </c>
      <c r="AD687" t="s">
        <v>1491</v>
      </c>
      <c r="AH687" t="s">
        <v>27864</v>
      </c>
      <c r="AI687" t="s">
        <v>23827</v>
      </c>
      <c r="AJ687" t="s">
        <v>27865</v>
      </c>
      <c r="AK687">
        <v>86200000</v>
      </c>
      <c r="AL687">
        <f>VALUE(TRIM(FO_Candidato[[#This Row],[1.21 Latitude]]))</f>
        <v>-23197578</v>
      </c>
      <c r="AM687">
        <f>FO_Candidato[[#This Row],[LATITUDE_P1]]/1000000</f>
        <v>-23.197578</v>
      </c>
      <c r="AN687">
        <f>INT(ABS(FO_Candidato[[#This Row],[LATITUDE_P2]]))</f>
        <v>23</v>
      </c>
      <c r="AO687">
        <f>INT((ABS(FO_Candidato[[#This Row],[LATITUDE_P2]])-INT(ABS(FO_Candidato[[#This Row],[LATITUDE_P2]])))*60)</f>
        <v>11</v>
      </c>
      <c r="AP687" s="73">
        <f t="shared" si="20"/>
        <v>51.28</v>
      </c>
      <c r="AQ687" t="str">
        <f>SUBSTITUTE(TEXT(FO_Candidato[[#This Row],[LATITUDE_P5]],"0,00"),",",".")</f>
        <v>51.28</v>
      </c>
      <c r="AR687" t="str">
        <f>FO_Candidato[[#This Row],[LATITUDE_P3]]&amp;"°"&amp;FO_Candidato[[#This Row],[LATITUDE_P4]]&amp;"'"&amp;FO_Candidato[[#This Row],[LATITUDE - P6]]&amp;"""S"</f>
        <v>23°11'51.28"S</v>
      </c>
      <c r="AS687">
        <f>VALUE(TRIM(FO_Candidato[[#This Row],[longitude]]))</f>
        <v>-51020795</v>
      </c>
      <c r="AT687">
        <f>FO_Candidato[[#This Row],[LONGITUDE_P1]]/1000000</f>
        <v>-51.020795</v>
      </c>
      <c r="AU687">
        <f>INT(ABS(FO_Candidato[[#This Row],[LONGITUDE_P2]]))</f>
        <v>51</v>
      </c>
      <c r="AV687">
        <f>INT((ABS(FO_Candidato[[#This Row],[LONGITUDE_P2]])-INT(ABS(FO_Candidato[[#This Row],[LONGITUDE_P2]])))*60)</f>
        <v>1</v>
      </c>
      <c r="AW687" s="73">
        <f t="shared" si="21"/>
        <v>14.86</v>
      </c>
      <c r="AX687" t="str">
        <f>SUBSTITUTE(TEXT(FO_Candidato[[#This Row],[LONGITUDE_P5]],"0,00"),",",".")</f>
        <v>14.86</v>
      </c>
      <c r="AY687" t="str">
        <f>FO_Candidato[[#This Row],[LONGITUDE_P3]]&amp;"°"&amp;FO_Candidato[[#This Row],[LONGITUDE_P4]]&amp;"'"&amp;FO_Candidato[[#This Row],[LONGITUDE - P6]]&amp;"""S"</f>
        <v>51°1'14.86"S</v>
      </c>
    </row>
    <row r="688" spans="1:51" x14ac:dyDescent="0.3">
      <c r="A688" t="s">
        <v>27866</v>
      </c>
      <c r="B688" t="s">
        <v>23809</v>
      </c>
      <c r="C688" t="s">
        <v>308</v>
      </c>
      <c r="D688" t="s">
        <v>2391</v>
      </c>
      <c r="E688" t="s">
        <v>2391</v>
      </c>
      <c r="F688" t="s">
        <v>2392</v>
      </c>
      <c r="G688" t="s">
        <v>23953</v>
      </c>
      <c r="I688" t="s">
        <v>23832</v>
      </c>
      <c r="J688" t="s">
        <v>23814</v>
      </c>
      <c r="K688" t="s">
        <v>27867</v>
      </c>
      <c r="L688" t="s">
        <v>148</v>
      </c>
      <c r="M688" t="s">
        <v>23816</v>
      </c>
      <c r="N688" t="s">
        <v>27868</v>
      </c>
      <c r="O688" t="s">
        <v>27869</v>
      </c>
      <c r="P688" t="s">
        <v>27870</v>
      </c>
      <c r="Q688" t="s">
        <v>27871</v>
      </c>
      <c r="R688" t="s">
        <v>148</v>
      </c>
      <c r="S688" t="s">
        <v>148</v>
      </c>
      <c r="T688" t="s">
        <v>148</v>
      </c>
      <c r="U688" t="s">
        <v>23823</v>
      </c>
      <c r="V688">
        <v>40</v>
      </c>
      <c r="W688">
        <v>-26510547</v>
      </c>
      <c r="X688">
        <v>-49117614</v>
      </c>
      <c r="Y688">
        <v>38</v>
      </c>
      <c r="Z688" t="s">
        <v>24096</v>
      </c>
      <c r="AB688" t="s">
        <v>23825</v>
      </c>
      <c r="AC688">
        <v>5500</v>
      </c>
      <c r="AD688" t="s">
        <v>23823</v>
      </c>
      <c r="AE688" t="s">
        <v>1532</v>
      </c>
      <c r="AF688" t="s">
        <v>27872</v>
      </c>
      <c r="AG688" t="s">
        <v>27872</v>
      </c>
      <c r="AH688" t="s">
        <v>27873</v>
      </c>
      <c r="AI688" t="s">
        <v>26442</v>
      </c>
      <c r="AJ688" t="s">
        <v>2395</v>
      </c>
      <c r="AL688">
        <f>VALUE(TRIM(FO_Candidato[[#This Row],[1.21 Latitude]]))</f>
        <v>-26510547</v>
      </c>
      <c r="AM688">
        <f>FO_Candidato[[#This Row],[LATITUDE_P1]]/1000000</f>
        <v>-26.510546999999999</v>
      </c>
      <c r="AN688">
        <f>INT(ABS(FO_Candidato[[#This Row],[LATITUDE_P2]]))</f>
        <v>26</v>
      </c>
      <c r="AO688">
        <f>INT((ABS(FO_Candidato[[#This Row],[LATITUDE_P2]])-INT(ABS(FO_Candidato[[#This Row],[LATITUDE_P2]])))*60)</f>
        <v>30</v>
      </c>
      <c r="AP688" s="73">
        <f t="shared" si="20"/>
        <v>37.97</v>
      </c>
      <c r="AQ688" t="str">
        <f>SUBSTITUTE(TEXT(FO_Candidato[[#This Row],[LATITUDE_P5]],"0,00"),",",".")</f>
        <v>37.97</v>
      </c>
      <c r="AR688" t="str">
        <f>FO_Candidato[[#This Row],[LATITUDE_P3]]&amp;"°"&amp;FO_Candidato[[#This Row],[LATITUDE_P4]]&amp;"'"&amp;FO_Candidato[[#This Row],[LATITUDE - P6]]&amp;"""S"</f>
        <v>26°30'37.97"S</v>
      </c>
      <c r="AS688">
        <f>VALUE(TRIM(FO_Candidato[[#This Row],[longitude]]))</f>
        <v>-49117614</v>
      </c>
      <c r="AT688">
        <f>FO_Candidato[[#This Row],[LONGITUDE_P1]]/1000000</f>
        <v>-49.117614000000003</v>
      </c>
      <c r="AU688">
        <f>INT(ABS(FO_Candidato[[#This Row],[LONGITUDE_P2]]))</f>
        <v>49</v>
      </c>
      <c r="AV688">
        <f>INT((ABS(FO_Candidato[[#This Row],[LONGITUDE_P2]])-INT(ABS(FO_Candidato[[#This Row],[LONGITUDE_P2]])))*60)</f>
        <v>7</v>
      </c>
      <c r="AW688" s="73">
        <f t="shared" si="21"/>
        <v>3.41</v>
      </c>
      <c r="AX688" t="str">
        <f>SUBSTITUTE(TEXT(FO_Candidato[[#This Row],[LONGITUDE_P5]],"0,00"),",",".")</f>
        <v>3.41</v>
      </c>
      <c r="AY688" t="str">
        <f>FO_Candidato[[#This Row],[LONGITUDE_P3]]&amp;"°"&amp;FO_Candidato[[#This Row],[LONGITUDE_P4]]&amp;"'"&amp;FO_Candidato[[#This Row],[LONGITUDE - P6]]&amp;"""S"</f>
        <v>49°7'3.41"S</v>
      </c>
    </row>
    <row r="689" spans="1:51" x14ac:dyDescent="0.3">
      <c r="A689" t="s">
        <v>27874</v>
      </c>
      <c r="B689" t="s">
        <v>23809</v>
      </c>
      <c r="C689" t="s">
        <v>308</v>
      </c>
      <c r="D689" t="s">
        <v>27875</v>
      </c>
      <c r="E689" t="s">
        <v>27875</v>
      </c>
      <c r="F689" t="s">
        <v>27876</v>
      </c>
      <c r="G689" t="s">
        <v>23953</v>
      </c>
      <c r="I689" t="s">
        <v>23832</v>
      </c>
      <c r="J689" t="s">
        <v>23814</v>
      </c>
      <c r="K689" t="s">
        <v>27877</v>
      </c>
      <c r="L689" t="s">
        <v>27878</v>
      </c>
      <c r="M689" t="s">
        <v>23835</v>
      </c>
      <c r="N689" t="s">
        <v>27878</v>
      </c>
      <c r="O689" t="s">
        <v>27879</v>
      </c>
      <c r="P689" t="s">
        <v>148</v>
      </c>
      <c r="Q689" t="s">
        <v>27880</v>
      </c>
      <c r="R689" t="s">
        <v>24490</v>
      </c>
      <c r="S689" t="s">
        <v>27879</v>
      </c>
      <c r="T689" t="s">
        <v>27881</v>
      </c>
      <c r="U689" t="s">
        <v>1491</v>
      </c>
      <c r="V689">
        <v>51</v>
      </c>
      <c r="W689">
        <v>-2761079</v>
      </c>
      <c r="X689">
        <v>-48586011</v>
      </c>
      <c r="Y689">
        <v>35</v>
      </c>
      <c r="Z689" t="s">
        <v>24096</v>
      </c>
      <c r="AB689" t="s">
        <v>23825</v>
      </c>
      <c r="AC689">
        <v>2500</v>
      </c>
      <c r="AD689" t="s">
        <v>23823</v>
      </c>
      <c r="AE689" t="s">
        <v>1532</v>
      </c>
      <c r="AF689" t="s">
        <v>27882</v>
      </c>
      <c r="AG689" t="s">
        <v>27882</v>
      </c>
      <c r="AH689" t="s">
        <v>27879</v>
      </c>
      <c r="AI689" t="s">
        <v>26442</v>
      </c>
      <c r="AJ689" t="s">
        <v>1421</v>
      </c>
      <c r="AL689">
        <f>VALUE(TRIM(FO_Candidato[[#This Row],[1.21 Latitude]]))</f>
        <v>-2761079</v>
      </c>
      <c r="AM689">
        <f>FO_Candidato[[#This Row],[LATITUDE_P1]]/1000000</f>
        <v>-2.7610790000000001</v>
      </c>
      <c r="AN689">
        <f>INT(ABS(FO_Candidato[[#This Row],[LATITUDE_P2]]))</f>
        <v>2</v>
      </c>
      <c r="AO689">
        <f>INT((ABS(FO_Candidato[[#This Row],[LATITUDE_P2]])-INT(ABS(FO_Candidato[[#This Row],[LATITUDE_P2]])))*60)</f>
        <v>45</v>
      </c>
      <c r="AP689" s="73">
        <f t="shared" si="20"/>
        <v>39.880000000000003</v>
      </c>
      <c r="AQ689" t="str">
        <f>SUBSTITUTE(TEXT(FO_Candidato[[#This Row],[LATITUDE_P5]],"0,00"),",",".")</f>
        <v>39.88</v>
      </c>
      <c r="AR689" t="str">
        <f>FO_Candidato[[#This Row],[LATITUDE_P3]]&amp;"°"&amp;FO_Candidato[[#This Row],[LATITUDE_P4]]&amp;"'"&amp;FO_Candidato[[#This Row],[LATITUDE - P6]]&amp;"""S"</f>
        <v>2°45'39.88"S</v>
      </c>
      <c r="AS689">
        <f>VALUE(TRIM(FO_Candidato[[#This Row],[longitude]]))</f>
        <v>-48586011</v>
      </c>
      <c r="AT689">
        <f>FO_Candidato[[#This Row],[LONGITUDE_P1]]/1000000</f>
        <v>-48.586010999999999</v>
      </c>
      <c r="AU689">
        <f>INT(ABS(FO_Candidato[[#This Row],[LONGITUDE_P2]]))</f>
        <v>48</v>
      </c>
      <c r="AV689">
        <f>INT((ABS(FO_Candidato[[#This Row],[LONGITUDE_P2]])-INT(ABS(FO_Candidato[[#This Row],[LONGITUDE_P2]])))*60)</f>
        <v>35</v>
      </c>
      <c r="AW689" s="73">
        <f t="shared" si="21"/>
        <v>9.64</v>
      </c>
      <c r="AX689" t="str">
        <f>SUBSTITUTE(TEXT(FO_Candidato[[#This Row],[LONGITUDE_P5]],"0,00"),",",".")</f>
        <v>9.64</v>
      </c>
      <c r="AY689" t="str">
        <f>FO_Candidato[[#This Row],[LONGITUDE_P3]]&amp;"°"&amp;FO_Candidato[[#This Row],[LONGITUDE_P4]]&amp;"'"&amp;FO_Candidato[[#This Row],[LONGITUDE - P6]]&amp;"""S"</f>
        <v>48°35'9.64"S</v>
      </c>
    </row>
    <row r="690" spans="1:51" x14ac:dyDescent="0.3">
      <c r="A690" t="s">
        <v>27883</v>
      </c>
      <c r="B690" t="s">
        <v>23809</v>
      </c>
      <c r="C690" t="s">
        <v>1123</v>
      </c>
      <c r="D690" t="s">
        <v>5387</v>
      </c>
      <c r="E690" t="s">
        <v>5387</v>
      </c>
      <c r="F690" t="s">
        <v>5388</v>
      </c>
      <c r="G690" t="s">
        <v>25675</v>
      </c>
      <c r="I690" t="s">
        <v>23813</v>
      </c>
      <c r="J690" t="s">
        <v>24256</v>
      </c>
      <c r="K690" t="s">
        <v>23943</v>
      </c>
      <c r="M690" t="s">
        <v>23835</v>
      </c>
      <c r="N690" t="s">
        <v>27243</v>
      </c>
      <c r="U690" t="s">
        <v>23823</v>
      </c>
      <c r="V690">
        <v>50</v>
      </c>
      <c r="W690">
        <v>-21218933</v>
      </c>
      <c r="X690">
        <v>-47277083</v>
      </c>
      <c r="Y690">
        <v>876</v>
      </c>
      <c r="Z690" t="s">
        <v>24096</v>
      </c>
      <c r="AA690" t="s">
        <v>124</v>
      </c>
      <c r="AB690" t="s">
        <v>23825</v>
      </c>
      <c r="AD690" t="s">
        <v>23823</v>
      </c>
      <c r="AE690" t="s">
        <v>1532</v>
      </c>
      <c r="AF690" t="s">
        <v>5387</v>
      </c>
      <c r="AG690" t="s">
        <v>5388</v>
      </c>
      <c r="AH690" t="s">
        <v>27884</v>
      </c>
      <c r="AI690" t="s">
        <v>23852</v>
      </c>
      <c r="AJ690" t="s">
        <v>5255</v>
      </c>
      <c r="AL690">
        <f>VALUE(TRIM(FO_Candidato[[#This Row],[1.21 Latitude]]))</f>
        <v>-21218933</v>
      </c>
      <c r="AM690">
        <f>FO_Candidato[[#This Row],[LATITUDE_P1]]/1000000</f>
        <v>-21.218933</v>
      </c>
      <c r="AN690">
        <f>INT(ABS(FO_Candidato[[#This Row],[LATITUDE_P2]]))</f>
        <v>21</v>
      </c>
      <c r="AO690">
        <f>INT((ABS(FO_Candidato[[#This Row],[LATITUDE_P2]])-INT(ABS(FO_Candidato[[#This Row],[LATITUDE_P2]])))*60)</f>
        <v>13</v>
      </c>
      <c r="AP690" s="73">
        <f t="shared" si="20"/>
        <v>8.16</v>
      </c>
      <c r="AQ690" t="str">
        <f>SUBSTITUTE(TEXT(FO_Candidato[[#This Row],[LATITUDE_P5]],"0,00"),",",".")</f>
        <v>8.16</v>
      </c>
      <c r="AR690" t="str">
        <f>FO_Candidato[[#This Row],[LATITUDE_P3]]&amp;"°"&amp;FO_Candidato[[#This Row],[LATITUDE_P4]]&amp;"'"&amp;FO_Candidato[[#This Row],[LATITUDE - P6]]&amp;"""S"</f>
        <v>21°13'8.16"S</v>
      </c>
      <c r="AS690">
        <f>VALUE(TRIM(FO_Candidato[[#This Row],[longitude]]))</f>
        <v>-47277083</v>
      </c>
      <c r="AT690">
        <f>FO_Candidato[[#This Row],[LONGITUDE_P1]]/1000000</f>
        <v>-47.277082999999998</v>
      </c>
      <c r="AU690">
        <f>INT(ABS(FO_Candidato[[#This Row],[LONGITUDE_P2]]))</f>
        <v>47</v>
      </c>
      <c r="AV690">
        <f>INT((ABS(FO_Candidato[[#This Row],[LONGITUDE_P2]])-INT(ABS(FO_Candidato[[#This Row],[LONGITUDE_P2]])))*60)</f>
        <v>16</v>
      </c>
      <c r="AW690" s="73">
        <f t="shared" si="21"/>
        <v>37.5</v>
      </c>
      <c r="AX690" t="str">
        <f>SUBSTITUTE(TEXT(FO_Candidato[[#This Row],[LONGITUDE_P5]],"0,00"),",",".")</f>
        <v>37.50</v>
      </c>
      <c r="AY690" t="str">
        <f>FO_Candidato[[#This Row],[LONGITUDE_P3]]&amp;"°"&amp;FO_Candidato[[#This Row],[LONGITUDE_P4]]&amp;"'"&amp;FO_Candidato[[#This Row],[LONGITUDE - P6]]&amp;"""S"</f>
        <v>47°16'37.50"S</v>
      </c>
    </row>
    <row r="691" spans="1:51" x14ac:dyDescent="0.3">
      <c r="A691" t="s">
        <v>27885</v>
      </c>
      <c r="B691" t="s">
        <v>23809</v>
      </c>
      <c r="C691" t="s">
        <v>1123</v>
      </c>
      <c r="D691" t="s">
        <v>15624</v>
      </c>
      <c r="E691" t="s">
        <v>15624</v>
      </c>
      <c r="F691" t="s">
        <v>15626</v>
      </c>
      <c r="G691" t="s">
        <v>25675</v>
      </c>
      <c r="I691" t="s">
        <v>23813</v>
      </c>
      <c r="J691" t="s">
        <v>24256</v>
      </c>
      <c r="K691" t="s">
        <v>23943</v>
      </c>
      <c r="M691" t="s">
        <v>23835</v>
      </c>
      <c r="N691" t="s">
        <v>27454</v>
      </c>
      <c r="U691" t="s">
        <v>23823</v>
      </c>
      <c r="V691">
        <v>50</v>
      </c>
      <c r="W691">
        <v>-21384253</v>
      </c>
      <c r="X691">
        <v>-47454536</v>
      </c>
      <c r="Y691">
        <v>615</v>
      </c>
      <c r="Z691" t="s">
        <v>24096</v>
      </c>
      <c r="AA691" t="s">
        <v>124</v>
      </c>
      <c r="AD691" t="s">
        <v>23823</v>
      </c>
      <c r="AE691" t="s">
        <v>1532</v>
      </c>
      <c r="AF691" t="s">
        <v>15624</v>
      </c>
      <c r="AG691" t="s">
        <v>15626</v>
      </c>
      <c r="AH691" t="s">
        <v>27886</v>
      </c>
      <c r="AI691" t="s">
        <v>23852</v>
      </c>
      <c r="AJ691" t="s">
        <v>115</v>
      </c>
      <c r="AL691">
        <f>VALUE(TRIM(FO_Candidato[[#This Row],[1.21 Latitude]]))</f>
        <v>-21384253</v>
      </c>
      <c r="AM691">
        <f>FO_Candidato[[#This Row],[LATITUDE_P1]]/1000000</f>
        <v>-21.384253000000001</v>
      </c>
      <c r="AN691">
        <f>INT(ABS(FO_Candidato[[#This Row],[LATITUDE_P2]]))</f>
        <v>21</v>
      </c>
      <c r="AO691">
        <f>INT((ABS(FO_Candidato[[#This Row],[LATITUDE_P2]])-INT(ABS(FO_Candidato[[#This Row],[LATITUDE_P2]])))*60)</f>
        <v>23</v>
      </c>
      <c r="AP691" s="73">
        <f t="shared" si="20"/>
        <v>3.31</v>
      </c>
      <c r="AQ691" t="str">
        <f>SUBSTITUTE(TEXT(FO_Candidato[[#This Row],[LATITUDE_P5]],"0,00"),",",".")</f>
        <v>3.31</v>
      </c>
      <c r="AR691" t="str">
        <f>FO_Candidato[[#This Row],[LATITUDE_P3]]&amp;"°"&amp;FO_Candidato[[#This Row],[LATITUDE_P4]]&amp;"'"&amp;FO_Candidato[[#This Row],[LATITUDE - P6]]&amp;"""S"</f>
        <v>21°23'3.31"S</v>
      </c>
      <c r="AS691">
        <f>VALUE(TRIM(FO_Candidato[[#This Row],[longitude]]))</f>
        <v>-47454536</v>
      </c>
      <c r="AT691">
        <f>FO_Candidato[[#This Row],[LONGITUDE_P1]]/1000000</f>
        <v>-47.454535999999997</v>
      </c>
      <c r="AU691">
        <f>INT(ABS(FO_Candidato[[#This Row],[LONGITUDE_P2]]))</f>
        <v>47</v>
      </c>
      <c r="AV691">
        <f>INT((ABS(FO_Candidato[[#This Row],[LONGITUDE_P2]])-INT(ABS(FO_Candidato[[#This Row],[LONGITUDE_P2]])))*60)</f>
        <v>27</v>
      </c>
      <c r="AW691" s="73">
        <f t="shared" si="21"/>
        <v>16.329999999999998</v>
      </c>
      <c r="AX691" t="str">
        <f>SUBSTITUTE(TEXT(FO_Candidato[[#This Row],[LONGITUDE_P5]],"0,00"),",",".")</f>
        <v>16.33</v>
      </c>
      <c r="AY691" t="str">
        <f>FO_Candidato[[#This Row],[LONGITUDE_P3]]&amp;"°"&amp;FO_Candidato[[#This Row],[LONGITUDE_P4]]&amp;"'"&amp;FO_Candidato[[#This Row],[LONGITUDE - P6]]&amp;"""S"</f>
        <v>47°27'16.33"S</v>
      </c>
    </row>
    <row r="692" spans="1:51" x14ac:dyDescent="0.3">
      <c r="A692" t="s">
        <v>27887</v>
      </c>
      <c r="B692" t="s">
        <v>23809</v>
      </c>
      <c r="C692" t="s">
        <v>16868</v>
      </c>
      <c r="D692" t="s">
        <v>18354</v>
      </c>
      <c r="E692" t="s">
        <v>18354</v>
      </c>
      <c r="F692" t="s">
        <v>18356</v>
      </c>
      <c r="G692" t="s">
        <v>23889</v>
      </c>
      <c r="I692" t="s">
        <v>23832</v>
      </c>
      <c r="K692" t="s">
        <v>24020</v>
      </c>
      <c r="M692" t="s">
        <v>23835</v>
      </c>
      <c r="N692" t="s">
        <v>27888</v>
      </c>
      <c r="U692" t="s">
        <v>23823</v>
      </c>
      <c r="V692">
        <v>50</v>
      </c>
      <c r="W692">
        <v>-24160865</v>
      </c>
      <c r="X692">
        <v>-50971413</v>
      </c>
      <c r="Y692">
        <v>779</v>
      </c>
      <c r="Z692" t="s">
        <v>27889</v>
      </c>
      <c r="AB692" t="s">
        <v>23825</v>
      </c>
      <c r="AD692" t="s">
        <v>1491</v>
      </c>
      <c r="AH692" t="s">
        <v>27890</v>
      </c>
      <c r="AI692" t="s">
        <v>23827</v>
      </c>
      <c r="AJ692" t="s">
        <v>25032</v>
      </c>
      <c r="AL692">
        <f>VALUE(TRIM(FO_Candidato[[#This Row],[1.21 Latitude]]))</f>
        <v>-24160865</v>
      </c>
      <c r="AM692">
        <f>FO_Candidato[[#This Row],[LATITUDE_P1]]/1000000</f>
        <v>-24.160865000000001</v>
      </c>
      <c r="AN692">
        <f>INT(ABS(FO_Candidato[[#This Row],[LATITUDE_P2]]))</f>
        <v>24</v>
      </c>
      <c r="AO692">
        <f>INT((ABS(FO_Candidato[[#This Row],[LATITUDE_P2]])-INT(ABS(FO_Candidato[[#This Row],[LATITUDE_P2]])))*60)</f>
        <v>9</v>
      </c>
      <c r="AP692" s="73">
        <f t="shared" si="20"/>
        <v>39.11</v>
      </c>
      <c r="AQ692" t="str">
        <f>SUBSTITUTE(TEXT(FO_Candidato[[#This Row],[LATITUDE_P5]],"0,00"),",",".")</f>
        <v>39.11</v>
      </c>
      <c r="AR692" t="str">
        <f>FO_Candidato[[#This Row],[LATITUDE_P3]]&amp;"°"&amp;FO_Candidato[[#This Row],[LATITUDE_P4]]&amp;"'"&amp;FO_Candidato[[#This Row],[LATITUDE - P6]]&amp;"""S"</f>
        <v>24°9'39.11"S</v>
      </c>
      <c r="AS692">
        <f>VALUE(TRIM(FO_Candidato[[#This Row],[longitude]]))</f>
        <v>-50971413</v>
      </c>
      <c r="AT692">
        <f>FO_Candidato[[#This Row],[LONGITUDE_P1]]/1000000</f>
        <v>-50.971412999999998</v>
      </c>
      <c r="AU692">
        <f>INT(ABS(FO_Candidato[[#This Row],[LONGITUDE_P2]]))</f>
        <v>50</v>
      </c>
      <c r="AV692">
        <f>INT((ABS(FO_Candidato[[#This Row],[LONGITUDE_P2]])-INT(ABS(FO_Candidato[[#This Row],[LONGITUDE_P2]])))*60)</f>
        <v>58</v>
      </c>
      <c r="AW692" s="73">
        <f t="shared" si="21"/>
        <v>17.09</v>
      </c>
      <c r="AX692" t="str">
        <f>SUBSTITUTE(TEXT(FO_Candidato[[#This Row],[LONGITUDE_P5]],"0,00"),",",".")</f>
        <v>17.09</v>
      </c>
      <c r="AY692" t="str">
        <f>FO_Candidato[[#This Row],[LONGITUDE_P3]]&amp;"°"&amp;FO_Candidato[[#This Row],[LONGITUDE_P4]]&amp;"'"&amp;FO_Candidato[[#This Row],[LONGITUDE - P6]]&amp;"""S"</f>
        <v>50°58'17.09"S</v>
      </c>
    </row>
    <row r="693" spans="1:51" x14ac:dyDescent="0.3">
      <c r="A693" t="s">
        <v>27891</v>
      </c>
      <c r="B693" t="s">
        <v>23809</v>
      </c>
      <c r="C693" t="s">
        <v>16868</v>
      </c>
      <c r="D693" t="s">
        <v>18318</v>
      </c>
      <c r="E693" t="s">
        <v>18318</v>
      </c>
      <c r="F693" t="s">
        <v>18320</v>
      </c>
      <c r="G693" t="s">
        <v>23889</v>
      </c>
      <c r="I693" t="s">
        <v>23813</v>
      </c>
      <c r="K693" t="s">
        <v>24020</v>
      </c>
      <c r="M693" t="s">
        <v>23835</v>
      </c>
      <c r="N693" t="s">
        <v>27892</v>
      </c>
      <c r="U693" t="s">
        <v>23823</v>
      </c>
      <c r="V693">
        <v>70</v>
      </c>
      <c r="W693">
        <v>-24744816</v>
      </c>
      <c r="X693">
        <v>-50537797</v>
      </c>
      <c r="Y693">
        <v>788</v>
      </c>
      <c r="Z693" t="s">
        <v>27893</v>
      </c>
      <c r="AB693" t="s">
        <v>23825</v>
      </c>
      <c r="AD693" t="s">
        <v>1491</v>
      </c>
      <c r="AH693" t="s">
        <v>27894</v>
      </c>
      <c r="AI693" t="s">
        <v>23827</v>
      </c>
      <c r="AJ693" t="s">
        <v>25041</v>
      </c>
      <c r="AL693">
        <f>VALUE(TRIM(FO_Candidato[[#This Row],[1.21 Latitude]]))</f>
        <v>-24744816</v>
      </c>
      <c r="AM693">
        <f>FO_Candidato[[#This Row],[LATITUDE_P1]]/1000000</f>
        <v>-24.744816</v>
      </c>
      <c r="AN693">
        <f>INT(ABS(FO_Candidato[[#This Row],[LATITUDE_P2]]))</f>
        <v>24</v>
      </c>
      <c r="AO693">
        <f>INT((ABS(FO_Candidato[[#This Row],[LATITUDE_P2]])-INT(ABS(FO_Candidato[[#This Row],[LATITUDE_P2]])))*60)</f>
        <v>44</v>
      </c>
      <c r="AP693" s="73">
        <f t="shared" si="20"/>
        <v>41.34</v>
      </c>
      <c r="AQ693" t="str">
        <f>SUBSTITUTE(TEXT(FO_Candidato[[#This Row],[LATITUDE_P5]],"0,00"),",",".")</f>
        <v>41.34</v>
      </c>
      <c r="AR693" t="str">
        <f>FO_Candidato[[#This Row],[LATITUDE_P3]]&amp;"°"&amp;FO_Candidato[[#This Row],[LATITUDE_P4]]&amp;"'"&amp;FO_Candidato[[#This Row],[LATITUDE - P6]]&amp;"""S"</f>
        <v>24°44'41.34"S</v>
      </c>
      <c r="AS693">
        <f>VALUE(TRIM(FO_Candidato[[#This Row],[longitude]]))</f>
        <v>-50537797</v>
      </c>
      <c r="AT693">
        <f>FO_Candidato[[#This Row],[LONGITUDE_P1]]/1000000</f>
        <v>-50.537796999999998</v>
      </c>
      <c r="AU693">
        <f>INT(ABS(FO_Candidato[[#This Row],[LONGITUDE_P2]]))</f>
        <v>50</v>
      </c>
      <c r="AV693">
        <f>INT((ABS(FO_Candidato[[#This Row],[LONGITUDE_P2]])-INT(ABS(FO_Candidato[[#This Row],[LONGITUDE_P2]])))*60)</f>
        <v>32</v>
      </c>
      <c r="AW693" s="73">
        <f t="shared" si="21"/>
        <v>16.07</v>
      </c>
      <c r="AX693" t="str">
        <f>SUBSTITUTE(TEXT(FO_Candidato[[#This Row],[LONGITUDE_P5]],"0,00"),",",".")</f>
        <v>16.07</v>
      </c>
      <c r="AY693" t="str">
        <f>FO_Candidato[[#This Row],[LONGITUDE_P3]]&amp;"°"&amp;FO_Candidato[[#This Row],[LONGITUDE_P4]]&amp;"'"&amp;FO_Candidato[[#This Row],[LONGITUDE - P6]]&amp;"""S"</f>
        <v>50°32'16.07"S</v>
      </c>
    </row>
    <row r="694" spans="1:51" x14ac:dyDescent="0.3">
      <c r="A694" t="s">
        <v>27895</v>
      </c>
      <c r="B694" t="s">
        <v>23809</v>
      </c>
      <c r="C694" t="s">
        <v>16868</v>
      </c>
      <c r="D694" t="s">
        <v>18300</v>
      </c>
      <c r="E694" t="s">
        <v>18300</v>
      </c>
      <c r="F694" t="s">
        <v>18302</v>
      </c>
      <c r="G694" t="s">
        <v>23889</v>
      </c>
      <c r="I694" t="s">
        <v>23832</v>
      </c>
      <c r="K694" t="s">
        <v>24020</v>
      </c>
      <c r="M694" t="s">
        <v>23835</v>
      </c>
      <c r="N694" t="s">
        <v>27892</v>
      </c>
      <c r="U694" t="s">
        <v>23823</v>
      </c>
      <c r="V694">
        <v>50</v>
      </c>
      <c r="W694">
        <v>-24792392</v>
      </c>
      <c r="X694">
        <v>-50498286</v>
      </c>
      <c r="Y694">
        <v>928</v>
      </c>
      <c r="Z694" t="s">
        <v>27896</v>
      </c>
      <c r="AB694" t="s">
        <v>23825</v>
      </c>
      <c r="AD694" t="s">
        <v>1491</v>
      </c>
      <c r="AH694" t="s">
        <v>27897</v>
      </c>
      <c r="AI694" t="s">
        <v>23827</v>
      </c>
      <c r="AJ694" t="s">
        <v>25041</v>
      </c>
      <c r="AL694">
        <f>VALUE(TRIM(FO_Candidato[[#This Row],[1.21 Latitude]]))</f>
        <v>-24792392</v>
      </c>
      <c r="AM694">
        <f>FO_Candidato[[#This Row],[LATITUDE_P1]]/1000000</f>
        <v>-24.792392</v>
      </c>
      <c r="AN694">
        <f>INT(ABS(FO_Candidato[[#This Row],[LATITUDE_P2]]))</f>
        <v>24</v>
      </c>
      <c r="AO694">
        <f>INT((ABS(FO_Candidato[[#This Row],[LATITUDE_P2]])-INT(ABS(FO_Candidato[[#This Row],[LATITUDE_P2]])))*60)</f>
        <v>47</v>
      </c>
      <c r="AP694" s="73">
        <f t="shared" si="20"/>
        <v>32.61</v>
      </c>
      <c r="AQ694" t="str">
        <f>SUBSTITUTE(TEXT(FO_Candidato[[#This Row],[LATITUDE_P5]],"0,00"),",",".")</f>
        <v>32.61</v>
      </c>
      <c r="AR694" t="str">
        <f>FO_Candidato[[#This Row],[LATITUDE_P3]]&amp;"°"&amp;FO_Candidato[[#This Row],[LATITUDE_P4]]&amp;"'"&amp;FO_Candidato[[#This Row],[LATITUDE - P6]]&amp;"""S"</f>
        <v>24°47'32.61"S</v>
      </c>
      <c r="AS694">
        <f>VALUE(TRIM(FO_Candidato[[#This Row],[longitude]]))</f>
        <v>-50498286</v>
      </c>
      <c r="AT694">
        <f>FO_Candidato[[#This Row],[LONGITUDE_P1]]/1000000</f>
        <v>-50.498286</v>
      </c>
      <c r="AU694">
        <f>INT(ABS(FO_Candidato[[#This Row],[LONGITUDE_P2]]))</f>
        <v>50</v>
      </c>
      <c r="AV694">
        <f>INT((ABS(FO_Candidato[[#This Row],[LONGITUDE_P2]])-INT(ABS(FO_Candidato[[#This Row],[LONGITUDE_P2]])))*60)</f>
        <v>29</v>
      </c>
      <c r="AW694" s="73">
        <f t="shared" si="21"/>
        <v>53.83</v>
      </c>
      <c r="AX694" t="str">
        <f>SUBSTITUTE(TEXT(FO_Candidato[[#This Row],[LONGITUDE_P5]],"0,00"),",",".")</f>
        <v>53.83</v>
      </c>
      <c r="AY694" t="str">
        <f>FO_Candidato[[#This Row],[LONGITUDE_P3]]&amp;"°"&amp;FO_Candidato[[#This Row],[LONGITUDE_P4]]&amp;"'"&amp;FO_Candidato[[#This Row],[LONGITUDE - P6]]&amp;"""S"</f>
        <v>50°29'53.83"S</v>
      </c>
    </row>
    <row r="695" spans="1:51" x14ac:dyDescent="0.3">
      <c r="A695" t="s">
        <v>27898</v>
      </c>
      <c r="B695" t="s">
        <v>23809</v>
      </c>
      <c r="C695" t="s">
        <v>16868</v>
      </c>
      <c r="D695" t="s">
        <v>19154</v>
      </c>
      <c r="E695" t="s">
        <v>19154</v>
      </c>
      <c r="F695" t="s">
        <v>19156</v>
      </c>
      <c r="G695" t="s">
        <v>23889</v>
      </c>
      <c r="I695" t="s">
        <v>23813</v>
      </c>
      <c r="K695" t="s">
        <v>24020</v>
      </c>
      <c r="M695" t="s">
        <v>23835</v>
      </c>
      <c r="N695" t="s">
        <v>27892</v>
      </c>
      <c r="U695" t="s">
        <v>23823</v>
      </c>
      <c r="V695">
        <v>60</v>
      </c>
      <c r="W695">
        <v>-24412632</v>
      </c>
      <c r="X695">
        <v>-50783941</v>
      </c>
      <c r="Y695">
        <v>811</v>
      </c>
      <c r="Z695" t="s">
        <v>27899</v>
      </c>
      <c r="AB695" t="s">
        <v>23825</v>
      </c>
      <c r="AD695" t="s">
        <v>1491</v>
      </c>
      <c r="AH695" t="s">
        <v>27900</v>
      </c>
      <c r="AI695" t="s">
        <v>23827</v>
      </c>
      <c r="AJ695" t="s">
        <v>27901</v>
      </c>
      <c r="AL695">
        <f>VALUE(TRIM(FO_Candidato[[#This Row],[1.21 Latitude]]))</f>
        <v>-24412632</v>
      </c>
      <c r="AM695">
        <f>FO_Candidato[[#This Row],[LATITUDE_P1]]/1000000</f>
        <v>-24.412631999999999</v>
      </c>
      <c r="AN695">
        <f>INT(ABS(FO_Candidato[[#This Row],[LATITUDE_P2]]))</f>
        <v>24</v>
      </c>
      <c r="AO695">
        <f>INT((ABS(FO_Candidato[[#This Row],[LATITUDE_P2]])-INT(ABS(FO_Candidato[[#This Row],[LATITUDE_P2]])))*60)</f>
        <v>24</v>
      </c>
      <c r="AP695" s="73">
        <f t="shared" si="20"/>
        <v>45.48</v>
      </c>
      <c r="AQ695" t="str">
        <f>SUBSTITUTE(TEXT(FO_Candidato[[#This Row],[LATITUDE_P5]],"0,00"),",",".")</f>
        <v>45.48</v>
      </c>
      <c r="AR695" t="str">
        <f>FO_Candidato[[#This Row],[LATITUDE_P3]]&amp;"°"&amp;FO_Candidato[[#This Row],[LATITUDE_P4]]&amp;"'"&amp;FO_Candidato[[#This Row],[LATITUDE - P6]]&amp;"""S"</f>
        <v>24°24'45.48"S</v>
      </c>
      <c r="AS695">
        <f>VALUE(TRIM(FO_Candidato[[#This Row],[longitude]]))</f>
        <v>-50783941</v>
      </c>
      <c r="AT695">
        <f>FO_Candidato[[#This Row],[LONGITUDE_P1]]/1000000</f>
        <v>-50.783940999999999</v>
      </c>
      <c r="AU695">
        <f>INT(ABS(FO_Candidato[[#This Row],[LONGITUDE_P2]]))</f>
        <v>50</v>
      </c>
      <c r="AV695">
        <f>INT((ABS(FO_Candidato[[#This Row],[LONGITUDE_P2]])-INT(ABS(FO_Candidato[[#This Row],[LONGITUDE_P2]])))*60)</f>
        <v>47</v>
      </c>
      <c r="AW695" s="73">
        <f t="shared" si="21"/>
        <v>2.19</v>
      </c>
      <c r="AX695" t="str">
        <f>SUBSTITUTE(TEXT(FO_Candidato[[#This Row],[LONGITUDE_P5]],"0,00"),",",".")</f>
        <v>2.19</v>
      </c>
      <c r="AY695" t="str">
        <f>FO_Candidato[[#This Row],[LONGITUDE_P3]]&amp;"°"&amp;FO_Candidato[[#This Row],[LONGITUDE_P4]]&amp;"'"&amp;FO_Candidato[[#This Row],[LONGITUDE - P6]]&amp;"""S"</f>
        <v>50°47'2.19"S</v>
      </c>
    </row>
    <row r="696" spans="1:51" x14ac:dyDescent="0.3">
      <c r="A696" t="s">
        <v>27902</v>
      </c>
      <c r="B696" t="s">
        <v>23809</v>
      </c>
      <c r="C696" t="s">
        <v>127</v>
      </c>
      <c r="D696" t="s">
        <v>3256</v>
      </c>
      <c r="E696" t="s">
        <v>3256</v>
      </c>
      <c r="F696" t="s">
        <v>3257</v>
      </c>
      <c r="G696" t="s">
        <v>23953</v>
      </c>
      <c r="I696" t="s">
        <v>23832</v>
      </c>
      <c r="J696" t="s">
        <v>23833</v>
      </c>
      <c r="K696" t="s">
        <v>27903</v>
      </c>
      <c r="L696" t="s">
        <v>3632</v>
      </c>
      <c r="M696" t="s">
        <v>23816</v>
      </c>
      <c r="N696" t="s">
        <v>27904</v>
      </c>
      <c r="O696" t="s">
        <v>27905</v>
      </c>
      <c r="P696" t="s">
        <v>27906</v>
      </c>
      <c r="Q696" t="s">
        <v>24022</v>
      </c>
      <c r="R696" t="s">
        <v>3632</v>
      </c>
      <c r="S696" t="s">
        <v>3632</v>
      </c>
      <c r="T696" t="s">
        <v>3632</v>
      </c>
      <c r="U696" t="s">
        <v>23823</v>
      </c>
      <c r="V696">
        <v>40</v>
      </c>
      <c r="W696">
        <v>-2635636</v>
      </c>
      <c r="X696">
        <v>-52833943</v>
      </c>
      <c r="Y696">
        <v>914</v>
      </c>
      <c r="Z696" t="s">
        <v>24096</v>
      </c>
      <c r="AB696" t="s">
        <v>23825</v>
      </c>
      <c r="AC696">
        <v>25</v>
      </c>
      <c r="AD696" t="s">
        <v>23823</v>
      </c>
      <c r="AE696" t="s">
        <v>23823</v>
      </c>
      <c r="AF696" t="s">
        <v>27907</v>
      </c>
      <c r="AG696" t="s">
        <v>27907</v>
      </c>
      <c r="AH696" t="s">
        <v>27908</v>
      </c>
      <c r="AI696" t="s">
        <v>26442</v>
      </c>
      <c r="AJ696" t="s">
        <v>3259</v>
      </c>
      <c r="AL696">
        <f>VALUE(TRIM(FO_Candidato[[#This Row],[1.21 Latitude]]))</f>
        <v>-2635636</v>
      </c>
      <c r="AM696">
        <f>FO_Candidato[[#This Row],[LATITUDE_P1]]/1000000</f>
        <v>-2.6356359999999999</v>
      </c>
      <c r="AN696">
        <f>INT(ABS(FO_Candidato[[#This Row],[LATITUDE_P2]]))</f>
        <v>2</v>
      </c>
      <c r="AO696">
        <f>INT((ABS(FO_Candidato[[#This Row],[LATITUDE_P2]])-INT(ABS(FO_Candidato[[#This Row],[LATITUDE_P2]])))*60)</f>
        <v>38</v>
      </c>
      <c r="AP696" s="73">
        <f t="shared" si="20"/>
        <v>8.2899999999999991</v>
      </c>
      <c r="AQ696" t="str">
        <f>SUBSTITUTE(TEXT(FO_Candidato[[#This Row],[LATITUDE_P5]],"0,00"),",",".")</f>
        <v>8.29</v>
      </c>
      <c r="AR696" t="str">
        <f>FO_Candidato[[#This Row],[LATITUDE_P3]]&amp;"°"&amp;FO_Candidato[[#This Row],[LATITUDE_P4]]&amp;"'"&amp;FO_Candidato[[#This Row],[LATITUDE - P6]]&amp;"""S"</f>
        <v>2°38'8.29"S</v>
      </c>
      <c r="AS696">
        <f>VALUE(TRIM(FO_Candidato[[#This Row],[longitude]]))</f>
        <v>-52833943</v>
      </c>
      <c r="AT696">
        <f>FO_Candidato[[#This Row],[LONGITUDE_P1]]/1000000</f>
        <v>-52.833942999999998</v>
      </c>
      <c r="AU696">
        <f>INT(ABS(FO_Candidato[[#This Row],[LONGITUDE_P2]]))</f>
        <v>52</v>
      </c>
      <c r="AV696">
        <f>INT((ABS(FO_Candidato[[#This Row],[LONGITUDE_P2]])-INT(ABS(FO_Candidato[[#This Row],[LONGITUDE_P2]])))*60)</f>
        <v>50</v>
      </c>
      <c r="AW696" s="73">
        <f t="shared" si="21"/>
        <v>2.19</v>
      </c>
      <c r="AX696" t="str">
        <f>SUBSTITUTE(TEXT(FO_Candidato[[#This Row],[LONGITUDE_P5]],"0,00"),",",".")</f>
        <v>2.19</v>
      </c>
      <c r="AY696" t="str">
        <f>FO_Candidato[[#This Row],[LONGITUDE_P3]]&amp;"°"&amp;FO_Candidato[[#This Row],[LONGITUDE_P4]]&amp;"'"&amp;FO_Candidato[[#This Row],[LONGITUDE - P6]]&amp;"""S"</f>
        <v>52°50'2.19"S</v>
      </c>
    </row>
    <row r="697" spans="1:51" x14ac:dyDescent="0.3">
      <c r="A697" t="s">
        <v>27909</v>
      </c>
      <c r="B697" t="s">
        <v>23809</v>
      </c>
      <c r="C697" t="s">
        <v>16868</v>
      </c>
      <c r="D697" t="s">
        <v>18309</v>
      </c>
      <c r="E697" t="s">
        <v>18309</v>
      </c>
      <c r="F697" t="s">
        <v>18311</v>
      </c>
      <c r="G697" t="s">
        <v>23889</v>
      </c>
      <c r="I697" t="s">
        <v>23832</v>
      </c>
      <c r="K697" t="s">
        <v>24020</v>
      </c>
      <c r="M697" t="s">
        <v>23835</v>
      </c>
      <c r="N697" t="s">
        <v>27910</v>
      </c>
      <c r="U697" t="s">
        <v>23823</v>
      </c>
      <c r="V697">
        <v>60</v>
      </c>
      <c r="W697">
        <v>-24605451</v>
      </c>
      <c r="X697">
        <v>-50662195</v>
      </c>
      <c r="Y697">
        <v>938</v>
      </c>
      <c r="Z697" t="s">
        <v>27911</v>
      </c>
      <c r="AB697" t="s">
        <v>23825</v>
      </c>
      <c r="AD697" t="s">
        <v>1491</v>
      </c>
      <c r="AH697" t="s">
        <v>27912</v>
      </c>
      <c r="AI697" t="s">
        <v>23827</v>
      </c>
      <c r="AJ697" t="s">
        <v>25041</v>
      </c>
      <c r="AL697">
        <f>VALUE(TRIM(FO_Candidato[[#This Row],[1.21 Latitude]]))</f>
        <v>-24605451</v>
      </c>
      <c r="AM697">
        <f>FO_Candidato[[#This Row],[LATITUDE_P1]]/1000000</f>
        <v>-24.605450999999999</v>
      </c>
      <c r="AN697">
        <f>INT(ABS(FO_Candidato[[#This Row],[LATITUDE_P2]]))</f>
        <v>24</v>
      </c>
      <c r="AO697">
        <f>INT((ABS(FO_Candidato[[#This Row],[LATITUDE_P2]])-INT(ABS(FO_Candidato[[#This Row],[LATITUDE_P2]])))*60)</f>
        <v>36</v>
      </c>
      <c r="AP697" s="73">
        <f t="shared" si="20"/>
        <v>19.62</v>
      </c>
      <c r="AQ697" t="str">
        <f>SUBSTITUTE(TEXT(FO_Candidato[[#This Row],[LATITUDE_P5]],"0,00"),",",".")</f>
        <v>19.62</v>
      </c>
      <c r="AR697" t="str">
        <f>FO_Candidato[[#This Row],[LATITUDE_P3]]&amp;"°"&amp;FO_Candidato[[#This Row],[LATITUDE_P4]]&amp;"'"&amp;FO_Candidato[[#This Row],[LATITUDE - P6]]&amp;"""S"</f>
        <v>24°36'19.62"S</v>
      </c>
      <c r="AS697">
        <f>VALUE(TRIM(FO_Candidato[[#This Row],[longitude]]))</f>
        <v>-50662195</v>
      </c>
      <c r="AT697">
        <f>FO_Candidato[[#This Row],[LONGITUDE_P1]]/1000000</f>
        <v>-50.662194999999997</v>
      </c>
      <c r="AU697">
        <f>INT(ABS(FO_Candidato[[#This Row],[LONGITUDE_P2]]))</f>
        <v>50</v>
      </c>
      <c r="AV697">
        <f>INT((ABS(FO_Candidato[[#This Row],[LONGITUDE_P2]])-INT(ABS(FO_Candidato[[#This Row],[LONGITUDE_P2]])))*60)</f>
        <v>39</v>
      </c>
      <c r="AW697" s="73">
        <f t="shared" si="21"/>
        <v>43.9</v>
      </c>
      <c r="AX697" t="str">
        <f>SUBSTITUTE(TEXT(FO_Candidato[[#This Row],[LONGITUDE_P5]],"0,00"),",",".")</f>
        <v>43.90</v>
      </c>
      <c r="AY697" t="str">
        <f>FO_Candidato[[#This Row],[LONGITUDE_P3]]&amp;"°"&amp;FO_Candidato[[#This Row],[LONGITUDE_P4]]&amp;"'"&amp;FO_Candidato[[#This Row],[LONGITUDE - P6]]&amp;"""S"</f>
        <v>50°39'43.90"S</v>
      </c>
    </row>
    <row r="698" spans="1:51" x14ac:dyDescent="0.3">
      <c r="A698" t="s">
        <v>27913</v>
      </c>
      <c r="B698" t="s">
        <v>23809</v>
      </c>
      <c r="C698" t="s">
        <v>16868</v>
      </c>
      <c r="D698" t="s">
        <v>19203</v>
      </c>
      <c r="E698" t="s">
        <v>19203</v>
      </c>
      <c r="F698" t="s">
        <v>19205</v>
      </c>
      <c r="G698" t="s">
        <v>23889</v>
      </c>
      <c r="I698" t="s">
        <v>23832</v>
      </c>
      <c r="K698" t="s">
        <v>24020</v>
      </c>
      <c r="M698" t="s">
        <v>23835</v>
      </c>
      <c r="N698" t="s">
        <v>27914</v>
      </c>
      <c r="U698" t="s">
        <v>23823</v>
      </c>
      <c r="V698">
        <v>50</v>
      </c>
      <c r="W698">
        <v>-2542317</v>
      </c>
      <c r="X698">
        <v>-49763721</v>
      </c>
      <c r="Y698">
        <v>1069</v>
      </c>
      <c r="Z698" t="s">
        <v>27915</v>
      </c>
      <c r="AB698" t="s">
        <v>23825</v>
      </c>
      <c r="AD698" t="s">
        <v>1491</v>
      </c>
      <c r="AH698" t="s">
        <v>27916</v>
      </c>
      <c r="AI698" t="s">
        <v>23827</v>
      </c>
      <c r="AJ698" t="s">
        <v>24460</v>
      </c>
      <c r="AL698">
        <f>VALUE(TRIM(FO_Candidato[[#This Row],[1.21 Latitude]]))</f>
        <v>-2542317</v>
      </c>
      <c r="AM698">
        <f>FO_Candidato[[#This Row],[LATITUDE_P1]]/1000000</f>
        <v>-2.5423170000000002</v>
      </c>
      <c r="AN698">
        <f>INT(ABS(FO_Candidato[[#This Row],[LATITUDE_P2]]))</f>
        <v>2</v>
      </c>
      <c r="AO698">
        <f>INT((ABS(FO_Candidato[[#This Row],[LATITUDE_P2]])-INT(ABS(FO_Candidato[[#This Row],[LATITUDE_P2]])))*60)</f>
        <v>32</v>
      </c>
      <c r="AP698" s="73">
        <f t="shared" si="20"/>
        <v>32.340000000000003</v>
      </c>
      <c r="AQ698" t="str">
        <f>SUBSTITUTE(TEXT(FO_Candidato[[#This Row],[LATITUDE_P5]],"0,00"),",",".")</f>
        <v>32.34</v>
      </c>
      <c r="AR698" t="str">
        <f>FO_Candidato[[#This Row],[LATITUDE_P3]]&amp;"°"&amp;FO_Candidato[[#This Row],[LATITUDE_P4]]&amp;"'"&amp;FO_Candidato[[#This Row],[LATITUDE - P6]]&amp;"""S"</f>
        <v>2°32'32.34"S</v>
      </c>
      <c r="AS698">
        <f>VALUE(TRIM(FO_Candidato[[#This Row],[longitude]]))</f>
        <v>-49763721</v>
      </c>
      <c r="AT698">
        <f>FO_Candidato[[#This Row],[LONGITUDE_P1]]/1000000</f>
        <v>-49.763720999999997</v>
      </c>
      <c r="AU698">
        <f>INT(ABS(FO_Candidato[[#This Row],[LONGITUDE_P2]]))</f>
        <v>49</v>
      </c>
      <c r="AV698">
        <f>INT((ABS(FO_Candidato[[#This Row],[LONGITUDE_P2]])-INT(ABS(FO_Candidato[[#This Row],[LONGITUDE_P2]])))*60)</f>
        <v>45</v>
      </c>
      <c r="AW698" s="73">
        <f t="shared" si="21"/>
        <v>49.4</v>
      </c>
      <c r="AX698" t="str">
        <f>SUBSTITUTE(TEXT(FO_Candidato[[#This Row],[LONGITUDE_P5]],"0,00"),",",".")</f>
        <v>49.40</v>
      </c>
      <c r="AY698" t="str">
        <f>FO_Candidato[[#This Row],[LONGITUDE_P3]]&amp;"°"&amp;FO_Candidato[[#This Row],[LONGITUDE_P4]]&amp;"'"&amp;FO_Candidato[[#This Row],[LONGITUDE - P6]]&amp;"""S"</f>
        <v>49°45'49.40"S</v>
      </c>
    </row>
    <row r="699" spans="1:51" x14ac:dyDescent="0.3">
      <c r="A699" t="s">
        <v>27917</v>
      </c>
      <c r="B699" t="s">
        <v>23809</v>
      </c>
      <c r="C699" t="s">
        <v>27918</v>
      </c>
      <c r="D699" t="s">
        <v>27919</v>
      </c>
      <c r="E699" t="s">
        <v>27919</v>
      </c>
      <c r="F699" t="s">
        <v>27920</v>
      </c>
      <c r="G699" t="s">
        <v>23846</v>
      </c>
      <c r="I699" t="s">
        <v>23832</v>
      </c>
      <c r="J699" t="s">
        <v>24256</v>
      </c>
      <c r="K699" t="s">
        <v>26823</v>
      </c>
      <c r="L699" t="s">
        <v>27918</v>
      </c>
      <c r="M699" t="s">
        <v>23835</v>
      </c>
      <c r="N699" t="s">
        <v>27921</v>
      </c>
      <c r="O699" t="s">
        <v>27922</v>
      </c>
      <c r="R699" t="s">
        <v>27923</v>
      </c>
      <c r="S699" t="s">
        <v>27922</v>
      </c>
      <c r="T699" t="s">
        <v>27924</v>
      </c>
      <c r="U699" t="s">
        <v>23823</v>
      </c>
      <c r="V699">
        <v>50</v>
      </c>
      <c r="W699">
        <v>-23277878</v>
      </c>
      <c r="X699">
        <v>-47114486</v>
      </c>
      <c r="Y699">
        <v>776</v>
      </c>
      <c r="Z699" t="s">
        <v>24096</v>
      </c>
      <c r="AA699" t="s">
        <v>107</v>
      </c>
      <c r="AB699" t="s">
        <v>23825</v>
      </c>
      <c r="AC699">
        <v>0</v>
      </c>
      <c r="AD699" t="s">
        <v>23823</v>
      </c>
      <c r="AE699" t="s">
        <v>23823</v>
      </c>
      <c r="AF699" t="s">
        <v>27919</v>
      </c>
      <c r="AG699" t="s">
        <v>27920</v>
      </c>
      <c r="AH699" t="s">
        <v>27925</v>
      </c>
      <c r="AI699" t="s">
        <v>23852</v>
      </c>
      <c r="AJ699" t="s">
        <v>27926</v>
      </c>
      <c r="AL699">
        <f>VALUE(TRIM(FO_Candidato[[#This Row],[1.21 Latitude]]))</f>
        <v>-23277878</v>
      </c>
      <c r="AM699">
        <f>FO_Candidato[[#This Row],[LATITUDE_P1]]/1000000</f>
        <v>-23.277878000000001</v>
      </c>
      <c r="AN699">
        <f>INT(ABS(FO_Candidato[[#This Row],[LATITUDE_P2]]))</f>
        <v>23</v>
      </c>
      <c r="AO699">
        <f>INT((ABS(FO_Candidato[[#This Row],[LATITUDE_P2]])-INT(ABS(FO_Candidato[[#This Row],[LATITUDE_P2]])))*60)</f>
        <v>16</v>
      </c>
      <c r="AP699" s="73">
        <f t="shared" si="20"/>
        <v>40.36</v>
      </c>
      <c r="AQ699" t="str">
        <f>SUBSTITUTE(TEXT(FO_Candidato[[#This Row],[LATITUDE_P5]],"0,00"),",",".")</f>
        <v>40.36</v>
      </c>
      <c r="AR699" t="str">
        <f>FO_Candidato[[#This Row],[LATITUDE_P3]]&amp;"°"&amp;FO_Candidato[[#This Row],[LATITUDE_P4]]&amp;"'"&amp;FO_Candidato[[#This Row],[LATITUDE - P6]]&amp;"""S"</f>
        <v>23°16'40.36"S</v>
      </c>
      <c r="AS699">
        <f>VALUE(TRIM(FO_Candidato[[#This Row],[longitude]]))</f>
        <v>-47114486</v>
      </c>
      <c r="AT699">
        <f>FO_Candidato[[#This Row],[LONGITUDE_P1]]/1000000</f>
        <v>-47.114485999999999</v>
      </c>
      <c r="AU699">
        <f>INT(ABS(FO_Candidato[[#This Row],[LONGITUDE_P2]]))</f>
        <v>47</v>
      </c>
      <c r="AV699">
        <f>INT((ABS(FO_Candidato[[#This Row],[LONGITUDE_P2]])-INT(ABS(FO_Candidato[[#This Row],[LONGITUDE_P2]])))*60)</f>
        <v>6</v>
      </c>
      <c r="AW699" s="73">
        <f t="shared" si="21"/>
        <v>52.15</v>
      </c>
      <c r="AX699" t="str">
        <f>SUBSTITUTE(TEXT(FO_Candidato[[#This Row],[LONGITUDE_P5]],"0,00"),",",".")</f>
        <v>52.15</v>
      </c>
      <c r="AY699" t="str">
        <f>FO_Candidato[[#This Row],[LONGITUDE_P3]]&amp;"°"&amp;FO_Candidato[[#This Row],[LONGITUDE_P4]]&amp;"'"&amp;FO_Candidato[[#This Row],[LONGITUDE - P6]]&amp;"""S"</f>
        <v>47°6'52.15"S</v>
      </c>
    </row>
    <row r="700" spans="1:51" x14ac:dyDescent="0.3">
      <c r="A700" t="s">
        <v>27927</v>
      </c>
      <c r="B700" t="s">
        <v>23809</v>
      </c>
      <c r="C700" t="s">
        <v>308</v>
      </c>
      <c r="D700" t="s">
        <v>1465</v>
      </c>
      <c r="E700" t="s">
        <v>1465</v>
      </c>
      <c r="F700" t="s">
        <v>1466</v>
      </c>
      <c r="G700" t="s">
        <v>27063</v>
      </c>
      <c r="I700" t="s">
        <v>23832</v>
      </c>
      <c r="J700" t="s">
        <v>23814</v>
      </c>
      <c r="K700" t="s">
        <v>27928</v>
      </c>
      <c r="L700" t="s">
        <v>148</v>
      </c>
      <c r="M700" t="s">
        <v>23816</v>
      </c>
      <c r="N700" t="s">
        <v>27929</v>
      </c>
      <c r="O700" t="s">
        <v>27930</v>
      </c>
      <c r="P700" t="s">
        <v>27931</v>
      </c>
      <c r="Q700" t="s">
        <v>27932</v>
      </c>
      <c r="R700" t="s">
        <v>148</v>
      </c>
      <c r="S700" t="s">
        <v>148</v>
      </c>
      <c r="T700" t="s">
        <v>148</v>
      </c>
      <c r="U700" t="s">
        <v>23823</v>
      </c>
      <c r="V700">
        <v>30</v>
      </c>
      <c r="W700">
        <v>-531669</v>
      </c>
      <c r="X700">
        <v>-407285</v>
      </c>
      <c r="Y700">
        <v>324</v>
      </c>
      <c r="Z700" t="s">
        <v>12336</v>
      </c>
      <c r="AA700" t="s">
        <v>124</v>
      </c>
      <c r="AB700" t="s">
        <v>23825</v>
      </c>
      <c r="AC700">
        <v>2000</v>
      </c>
      <c r="AD700" t="s">
        <v>23823</v>
      </c>
      <c r="AE700" t="s">
        <v>1532</v>
      </c>
      <c r="AF700" t="s">
        <v>27933</v>
      </c>
      <c r="AG700" t="s">
        <v>1466</v>
      </c>
      <c r="AH700" t="s">
        <v>27934</v>
      </c>
      <c r="AI700" t="s">
        <v>25765</v>
      </c>
      <c r="AJ700" t="s">
        <v>1468</v>
      </c>
      <c r="AK700">
        <v>63700001</v>
      </c>
      <c r="AL700">
        <f>VALUE(TRIM(FO_Candidato[[#This Row],[1.21 Latitude]]))</f>
        <v>-531669</v>
      </c>
      <c r="AM700">
        <f>FO_Candidato[[#This Row],[LATITUDE_P1]]/1000000</f>
        <v>-0.53166899999999995</v>
      </c>
      <c r="AN700">
        <f>INT(ABS(FO_Candidato[[#This Row],[LATITUDE_P2]]))</f>
        <v>0</v>
      </c>
      <c r="AO700">
        <f>INT((ABS(FO_Candidato[[#This Row],[LATITUDE_P2]])-INT(ABS(FO_Candidato[[#This Row],[LATITUDE_P2]])))*60)</f>
        <v>31</v>
      </c>
      <c r="AP700" s="73">
        <f t="shared" si="20"/>
        <v>54.01</v>
      </c>
      <c r="AQ700" t="str">
        <f>SUBSTITUTE(TEXT(FO_Candidato[[#This Row],[LATITUDE_P5]],"0,00"),",",".")</f>
        <v>54.01</v>
      </c>
      <c r="AR700" t="str">
        <f>FO_Candidato[[#This Row],[LATITUDE_P3]]&amp;"°"&amp;FO_Candidato[[#This Row],[LATITUDE_P4]]&amp;"'"&amp;FO_Candidato[[#This Row],[LATITUDE - P6]]&amp;"""S"</f>
        <v>0°31'54.01"S</v>
      </c>
      <c r="AS700">
        <f>VALUE(TRIM(FO_Candidato[[#This Row],[longitude]]))</f>
        <v>-407285</v>
      </c>
      <c r="AT700">
        <f>FO_Candidato[[#This Row],[LONGITUDE_P1]]/1000000</f>
        <v>-0.40728500000000001</v>
      </c>
      <c r="AU700">
        <f>INT(ABS(FO_Candidato[[#This Row],[LONGITUDE_P2]]))</f>
        <v>0</v>
      </c>
      <c r="AV700">
        <f>INT((ABS(FO_Candidato[[#This Row],[LONGITUDE_P2]])-INT(ABS(FO_Candidato[[#This Row],[LONGITUDE_P2]])))*60)</f>
        <v>24</v>
      </c>
      <c r="AW700" s="73">
        <f t="shared" si="21"/>
        <v>26.23</v>
      </c>
      <c r="AX700" t="str">
        <f>SUBSTITUTE(TEXT(FO_Candidato[[#This Row],[LONGITUDE_P5]],"0,00"),",",".")</f>
        <v>26.23</v>
      </c>
      <c r="AY700" t="str">
        <f>FO_Candidato[[#This Row],[LONGITUDE_P3]]&amp;"°"&amp;FO_Candidato[[#This Row],[LONGITUDE_P4]]&amp;"'"&amp;FO_Candidato[[#This Row],[LONGITUDE - P6]]&amp;"""S"</f>
        <v>0°24'26.23"S</v>
      </c>
    </row>
    <row r="701" spans="1:51" x14ac:dyDescent="0.3">
      <c r="A701" t="s">
        <v>27935</v>
      </c>
      <c r="B701" t="s">
        <v>23809</v>
      </c>
      <c r="C701" t="s">
        <v>308</v>
      </c>
      <c r="D701" t="s">
        <v>2461</v>
      </c>
      <c r="E701" t="s">
        <v>2461</v>
      </c>
      <c r="F701" t="s">
        <v>2462</v>
      </c>
      <c r="G701" t="s">
        <v>23812</v>
      </c>
      <c r="I701" t="s">
        <v>23832</v>
      </c>
      <c r="J701" t="s">
        <v>23814</v>
      </c>
      <c r="K701" t="s">
        <v>27936</v>
      </c>
      <c r="L701" t="s">
        <v>148</v>
      </c>
      <c r="M701" t="s">
        <v>23816</v>
      </c>
      <c r="N701" t="s">
        <v>27937</v>
      </c>
      <c r="O701" t="s">
        <v>148</v>
      </c>
      <c r="P701" t="s">
        <v>27938</v>
      </c>
      <c r="Q701" t="s">
        <v>148</v>
      </c>
      <c r="R701" t="s">
        <v>148</v>
      </c>
      <c r="S701" t="s">
        <v>148</v>
      </c>
      <c r="T701" t="s">
        <v>148</v>
      </c>
      <c r="U701" t="s">
        <v>23823</v>
      </c>
      <c r="V701">
        <v>30</v>
      </c>
      <c r="W701">
        <v>-18798628</v>
      </c>
      <c r="X701">
        <v>-52601839</v>
      </c>
      <c r="Y701">
        <v>822</v>
      </c>
      <c r="Z701" t="s">
        <v>148</v>
      </c>
      <c r="AA701" t="s">
        <v>124</v>
      </c>
      <c r="AB701" t="s">
        <v>23825</v>
      </c>
      <c r="AC701">
        <v>3000</v>
      </c>
      <c r="AD701" t="s">
        <v>23823</v>
      </c>
      <c r="AE701" t="s">
        <v>148</v>
      </c>
      <c r="AF701" t="s">
        <v>148</v>
      </c>
      <c r="AG701" t="s">
        <v>148</v>
      </c>
      <c r="AH701" t="s">
        <v>27939</v>
      </c>
      <c r="AI701" t="s">
        <v>24270</v>
      </c>
      <c r="AJ701" t="s">
        <v>27940</v>
      </c>
      <c r="AK701">
        <v>79560000</v>
      </c>
      <c r="AL701">
        <f>VALUE(TRIM(FO_Candidato[[#This Row],[1.21 Latitude]]))</f>
        <v>-18798628</v>
      </c>
      <c r="AM701">
        <f>FO_Candidato[[#This Row],[LATITUDE_P1]]/1000000</f>
        <v>-18.798628000000001</v>
      </c>
      <c r="AN701">
        <f>INT(ABS(FO_Candidato[[#This Row],[LATITUDE_P2]]))</f>
        <v>18</v>
      </c>
      <c r="AO701">
        <f>INT((ABS(FO_Candidato[[#This Row],[LATITUDE_P2]])-INT(ABS(FO_Candidato[[#This Row],[LATITUDE_P2]])))*60)</f>
        <v>47</v>
      </c>
      <c r="AP701" s="73">
        <f t="shared" si="20"/>
        <v>55.06</v>
      </c>
      <c r="AQ701" t="str">
        <f>SUBSTITUTE(TEXT(FO_Candidato[[#This Row],[LATITUDE_P5]],"0,00"),",",".")</f>
        <v>55.06</v>
      </c>
      <c r="AR701" t="str">
        <f>FO_Candidato[[#This Row],[LATITUDE_P3]]&amp;"°"&amp;FO_Candidato[[#This Row],[LATITUDE_P4]]&amp;"'"&amp;FO_Candidato[[#This Row],[LATITUDE - P6]]&amp;"""S"</f>
        <v>18°47'55.06"S</v>
      </c>
      <c r="AS701">
        <f>VALUE(TRIM(FO_Candidato[[#This Row],[longitude]]))</f>
        <v>-52601839</v>
      </c>
      <c r="AT701">
        <f>FO_Candidato[[#This Row],[LONGITUDE_P1]]/1000000</f>
        <v>-52.601838999999998</v>
      </c>
      <c r="AU701">
        <f>INT(ABS(FO_Candidato[[#This Row],[LONGITUDE_P2]]))</f>
        <v>52</v>
      </c>
      <c r="AV701">
        <f>INT((ABS(FO_Candidato[[#This Row],[LONGITUDE_P2]])-INT(ABS(FO_Candidato[[#This Row],[LONGITUDE_P2]])))*60)</f>
        <v>36</v>
      </c>
      <c r="AW701" s="73">
        <f t="shared" si="21"/>
        <v>6.62</v>
      </c>
      <c r="AX701" t="str">
        <f>SUBSTITUTE(TEXT(FO_Candidato[[#This Row],[LONGITUDE_P5]],"0,00"),",",".")</f>
        <v>6.62</v>
      </c>
      <c r="AY701" t="str">
        <f>FO_Candidato[[#This Row],[LONGITUDE_P3]]&amp;"°"&amp;FO_Candidato[[#This Row],[LONGITUDE_P4]]&amp;"'"&amp;FO_Candidato[[#This Row],[LONGITUDE - P6]]&amp;"""S"</f>
        <v>52°36'6.62"S</v>
      </c>
    </row>
    <row r="702" spans="1:51" x14ac:dyDescent="0.3">
      <c r="A702" t="s">
        <v>27941</v>
      </c>
      <c r="B702" t="s">
        <v>23809</v>
      </c>
      <c r="C702" t="s">
        <v>308</v>
      </c>
      <c r="D702" t="s">
        <v>27942</v>
      </c>
      <c r="E702" t="s">
        <v>27942</v>
      </c>
      <c r="F702" t="s">
        <v>27943</v>
      </c>
      <c r="G702" t="s">
        <v>23812</v>
      </c>
      <c r="I702" t="s">
        <v>23832</v>
      </c>
      <c r="J702" t="s">
        <v>23814</v>
      </c>
      <c r="K702" t="s">
        <v>27944</v>
      </c>
      <c r="L702" t="s">
        <v>148</v>
      </c>
      <c r="M702" t="s">
        <v>23835</v>
      </c>
      <c r="N702" t="s">
        <v>27945</v>
      </c>
      <c r="O702" t="s">
        <v>27946</v>
      </c>
      <c r="P702" t="s">
        <v>27947</v>
      </c>
      <c r="Q702" t="s">
        <v>148</v>
      </c>
      <c r="R702" t="s">
        <v>27948</v>
      </c>
      <c r="S702" t="s">
        <v>27946</v>
      </c>
      <c r="T702" t="s">
        <v>27947</v>
      </c>
      <c r="U702" t="s">
        <v>23823</v>
      </c>
      <c r="V702">
        <v>30</v>
      </c>
      <c r="W702">
        <v>-4178665</v>
      </c>
      <c r="X702">
        <v>-40240367</v>
      </c>
      <c r="Y702">
        <v>130</v>
      </c>
      <c r="Z702" t="s">
        <v>12336</v>
      </c>
      <c r="AA702" t="s">
        <v>107</v>
      </c>
      <c r="AB702" t="s">
        <v>23825</v>
      </c>
      <c r="AC702">
        <v>0</v>
      </c>
      <c r="AD702" t="s">
        <v>23823</v>
      </c>
      <c r="AE702" t="s">
        <v>23909</v>
      </c>
      <c r="AF702" t="s">
        <v>27942</v>
      </c>
      <c r="AG702" t="s">
        <v>27943</v>
      </c>
      <c r="AH702" t="s">
        <v>27949</v>
      </c>
      <c r="AI702" t="s">
        <v>25765</v>
      </c>
      <c r="AJ702" t="s">
        <v>27950</v>
      </c>
      <c r="AK702">
        <v>62280000</v>
      </c>
      <c r="AL702">
        <f>VALUE(TRIM(FO_Candidato[[#This Row],[1.21 Latitude]]))</f>
        <v>-4178665</v>
      </c>
      <c r="AM702">
        <f>FO_Candidato[[#This Row],[LATITUDE_P1]]/1000000</f>
        <v>-4.1786649999999996</v>
      </c>
      <c r="AN702">
        <f>INT(ABS(FO_Candidato[[#This Row],[LATITUDE_P2]]))</f>
        <v>4</v>
      </c>
      <c r="AO702">
        <f>INT((ABS(FO_Candidato[[#This Row],[LATITUDE_P2]])-INT(ABS(FO_Candidato[[#This Row],[LATITUDE_P2]])))*60)</f>
        <v>10</v>
      </c>
      <c r="AP702" s="73">
        <f t="shared" si="20"/>
        <v>43.19</v>
      </c>
      <c r="AQ702" t="str">
        <f>SUBSTITUTE(TEXT(FO_Candidato[[#This Row],[LATITUDE_P5]],"0,00"),",",".")</f>
        <v>43.19</v>
      </c>
      <c r="AR702" t="str">
        <f>FO_Candidato[[#This Row],[LATITUDE_P3]]&amp;"°"&amp;FO_Candidato[[#This Row],[LATITUDE_P4]]&amp;"'"&amp;FO_Candidato[[#This Row],[LATITUDE - P6]]&amp;"""S"</f>
        <v>4°10'43.19"S</v>
      </c>
      <c r="AS702">
        <f>VALUE(TRIM(FO_Candidato[[#This Row],[longitude]]))</f>
        <v>-40240367</v>
      </c>
      <c r="AT702">
        <f>FO_Candidato[[#This Row],[LONGITUDE_P1]]/1000000</f>
        <v>-40.240366999999999</v>
      </c>
      <c r="AU702">
        <f>INT(ABS(FO_Candidato[[#This Row],[LONGITUDE_P2]]))</f>
        <v>40</v>
      </c>
      <c r="AV702">
        <f>INT((ABS(FO_Candidato[[#This Row],[LONGITUDE_P2]])-INT(ABS(FO_Candidato[[#This Row],[LONGITUDE_P2]])))*60)</f>
        <v>14</v>
      </c>
      <c r="AW702" s="73">
        <f t="shared" si="21"/>
        <v>25.32</v>
      </c>
      <c r="AX702" t="str">
        <f>SUBSTITUTE(TEXT(FO_Candidato[[#This Row],[LONGITUDE_P5]],"0,00"),",",".")</f>
        <v>25.32</v>
      </c>
      <c r="AY702" t="str">
        <f>FO_Candidato[[#This Row],[LONGITUDE_P3]]&amp;"°"&amp;FO_Candidato[[#This Row],[LONGITUDE_P4]]&amp;"'"&amp;FO_Candidato[[#This Row],[LONGITUDE - P6]]&amp;"""S"</f>
        <v>40°14'25.32"S</v>
      </c>
    </row>
    <row r="703" spans="1:51" x14ac:dyDescent="0.3">
      <c r="A703" t="s">
        <v>27951</v>
      </c>
      <c r="B703" t="s">
        <v>23809</v>
      </c>
      <c r="C703" t="s">
        <v>308</v>
      </c>
      <c r="D703" t="s">
        <v>5992</v>
      </c>
      <c r="E703" t="s">
        <v>5992</v>
      </c>
      <c r="F703" t="s">
        <v>5993</v>
      </c>
      <c r="G703" t="s">
        <v>27063</v>
      </c>
      <c r="I703" t="s">
        <v>23832</v>
      </c>
      <c r="J703" t="s">
        <v>23814</v>
      </c>
      <c r="K703" t="s">
        <v>27952</v>
      </c>
      <c r="L703" t="s">
        <v>1532</v>
      </c>
      <c r="M703" t="s">
        <v>23816</v>
      </c>
      <c r="N703" t="s">
        <v>27953</v>
      </c>
      <c r="O703" t="s">
        <v>27954</v>
      </c>
      <c r="P703" t="s">
        <v>27955</v>
      </c>
      <c r="Q703" t="s">
        <v>148</v>
      </c>
      <c r="R703" t="s">
        <v>148</v>
      </c>
      <c r="S703" t="s">
        <v>148</v>
      </c>
      <c r="T703" t="s">
        <v>148</v>
      </c>
      <c r="U703" t="s">
        <v>23823</v>
      </c>
      <c r="V703">
        <v>30</v>
      </c>
      <c r="W703">
        <v>-59515</v>
      </c>
      <c r="X703">
        <v>-4036743</v>
      </c>
      <c r="Y703">
        <v>416</v>
      </c>
      <c r="Z703" t="s">
        <v>12336</v>
      </c>
      <c r="AA703" t="s">
        <v>124</v>
      </c>
      <c r="AB703" t="s">
        <v>23825</v>
      </c>
      <c r="AC703">
        <v>1800</v>
      </c>
      <c r="AD703" t="s">
        <v>23823</v>
      </c>
      <c r="AE703" t="s">
        <v>24004</v>
      </c>
      <c r="AF703" t="s">
        <v>5992</v>
      </c>
      <c r="AG703" t="s">
        <v>5993</v>
      </c>
      <c r="AH703" t="s">
        <v>27930</v>
      </c>
      <c r="AI703" t="s">
        <v>25765</v>
      </c>
      <c r="AJ703" t="s">
        <v>27956</v>
      </c>
      <c r="AK703">
        <v>63660000</v>
      </c>
      <c r="AL703">
        <f>VALUE(TRIM(FO_Candidato[[#This Row],[1.21 Latitude]]))</f>
        <v>-59515</v>
      </c>
      <c r="AM703">
        <f>FO_Candidato[[#This Row],[LATITUDE_P1]]/1000000</f>
        <v>-5.9514999999999998E-2</v>
      </c>
      <c r="AN703">
        <f>INT(ABS(FO_Candidato[[#This Row],[LATITUDE_P2]]))</f>
        <v>0</v>
      </c>
      <c r="AO703">
        <f>INT((ABS(FO_Candidato[[#This Row],[LATITUDE_P2]])-INT(ABS(FO_Candidato[[#This Row],[LATITUDE_P2]])))*60)</f>
        <v>3</v>
      </c>
      <c r="AP703" s="73">
        <f t="shared" si="20"/>
        <v>34.25</v>
      </c>
      <c r="AQ703" t="str">
        <f>SUBSTITUTE(TEXT(FO_Candidato[[#This Row],[LATITUDE_P5]],"0,00"),",",".")</f>
        <v>34.25</v>
      </c>
      <c r="AR703" t="str">
        <f>FO_Candidato[[#This Row],[LATITUDE_P3]]&amp;"°"&amp;FO_Candidato[[#This Row],[LATITUDE_P4]]&amp;"'"&amp;FO_Candidato[[#This Row],[LATITUDE - P6]]&amp;"""S"</f>
        <v>0°3'34.25"S</v>
      </c>
      <c r="AS703">
        <f>VALUE(TRIM(FO_Candidato[[#This Row],[longitude]]))</f>
        <v>-4036743</v>
      </c>
      <c r="AT703">
        <f>FO_Candidato[[#This Row],[LONGITUDE_P1]]/1000000</f>
        <v>-4.0367430000000004</v>
      </c>
      <c r="AU703">
        <f>INT(ABS(FO_Candidato[[#This Row],[LONGITUDE_P2]]))</f>
        <v>4</v>
      </c>
      <c r="AV703">
        <f>INT((ABS(FO_Candidato[[#This Row],[LONGITUDE_P2]])-INT(ABS(FO_Candidato[[#This Row],[LONGITUDE_P2]])))*60)</f>
        <v>2</v>
      </c>
      <c r="AW703" s="73">
        <f t="shared" si="21"/>
        <v>12.27</v>
      </c>
      <c r="AX703" t="str">
        <f>SUBSTITUTE(TEXT(FO_Candidato[[#This Row],[LONGITUDE_P5]],"0,00"),",",".")</f>
        <v>12.27</v>
      </c>
      <c r="AY703" t="str">
        <f>FO_Candidato[[#This Row],[LONGITUDE_P3]]&amp;"°"&amp;FO_Candidato[[#This Row],[LONGITUDE_P4]]&amp;"'"&amp;FO_Candidato[[#This Row],[LONGITUDE - P6]]&amp;"""S"</f>
        <v>4°2'12.27"S</v>
      </c>
    </row>
    <row r="704" spans="1:51" x14ac:dyDescent="0.3">
      <c r="A704" t="s">
        <v>27957</v>
      </c>
      <c r="B704" t="s">
        <v>23809</v>
      </c>
      <c r="C704" t="s">
        <v>308</v>
      </c>
      <c r="D704" t="s">
        <v>19707</v>
      </c>
      <c r="E704" t="s">
        <v>19707</v>
      </c>
      <c r="F704" t="s">
        <v>19709</v>
      </c>
      <c r="G704" t="s">
        <v>27063</v>
      </c>
      <c r="I704" t="s">
        <v>23832</v>
      </c>
      <c r="J704" t="s">
        <v>23814</v>
      </c>
      <c r="K704" t="s">
        <v>27958</v>
      </c>
      <c r="L704" t="s">
        <v>148</v>
      </c>
      <c r="M704" t="s">
        <v>23816</v>
      </c>
      <c r="N704" t="s">
        <v>27959</v>
      </c>
      <c r="O704" t="s">
        <v>27960</v>
      </c>
      <c r="P704" t="s">
        <v>27961</v>
      </c>
      <c r="Q704" t="s">
        <v>27962</v>
      </c>
      <c r="R704" t="s">
        <v>148</v>
      </c>
      <c r="S704" t="s">
        <v>148</v>
      </c>
      <c r="T704" t="s">
        <v>148</v>
      </c>
      <c r="U704" t="s">
        <v>23823</v>
      </c>
      <c r="V704">
        <v>30</v>
      </c>
      <c r="W704">
        <v>-600246</v>
      </c>
      <c r="X704">
        <v>-4020227</v>
      </c>
      <c r="Y704">
        <v>456</v>
      </c>
      <c r="Z704" t="s">
        <v>12336</v>
      </c>
      <c r="AA704" t="s">
        <v>107</v>
      </c>
      <c r="AB704" t="s">
        <v>23825</v>
      </c>
      <c r="AC704">
        <v>2000</v>
      </c>
      <c r="AD704" t="s">
        <v>23823</v>
      </c>
      <c r="AE704" t="s">
        <v>1532</v>
      </c>
      <c r="AF704" t="s">
        <v>19707</v>
      </c>
      <c r="AG704" t="s">
        <v>27963</v>
      </c>
      <c r="AH704" t="s">
        <v>27964</v>
      </c>
      <c r="AI704" t="s">
        <v>25765</v>
      </c>
      <c r="AJ704" t="s">
        <v>27956</v>
      </c>
      <c r="AK704">
        <v>63660000</v>
      </c>
      <c r="AL704">
        <f>VALUE(TRIM(FO_Candidato[[#This Row],[1.21 Latitude]]))</f>
        <v>-600246</v>
      </c>
      <c r="AM704">
        <f>FO_Candidato[[#This Row],[LATITUDE_P1]]/1000000</f>
        <v>-0.60024599999999995</v>
      </c>
      <c r="AN704">
        <f>INT(ABS(FO_Candidato[[#This Row],[LATITUDE_P2]]))</f>
        <v>0</v>
      </c>
      <c r="AO704">
        <f>INT((ABS(FO_Candidato[[#This Row],[LATITUDE_P2]])-INT(ABS(FO_Candidato[[#This Row],[LATITUDE_P2]])))*60)</f>
        <v>36</v>
      </c>
      <c r="AP704" s="73">
        <f t="shared" si="20"/>
        <v>0.89</v>
      </c>
      <c r="AQ704" t="str">
        <f>SUBSTITUTE(TEXT(FO_Candidato[[#This Row],[LATITUDE_P5]],"0,00"),",",".")</f>
        <v>0.89</v>
      </c>
      <c r="AR704" t="str">
        <f>FO_Candidato[[#This Row],[LATITUDE_P3]]&amp;"°"&amp;FO_Candidato[[#This Row],[LATITUDE_P4]]&amp;"'"&amp;FO_Candidato[[#This Row],[LATITUDE - P6]]&amp;"""S"</f>
        <v>0°36'0.89"S</v>
      </c>
      <c r="AS704">
        <f>VALUE(TRIM(FO_Candidato[[#This Row],[longitude]]))</f>
        <v>-4020227</v>
      </c>
      <c r="AT704">
        <f>FO_Candidato[[#This Row],[LONGITUDE_P1]]/1000000</f>
        <v>-4.0202270000000002</v>
      </c>
      <c r="AU704">
        <f>INT(ABS(FO_Candidato[[#This Row],[LONGITUDE_P2]]))</f>
        <v>4</v>
      </c>
      <c r="AV704">
        <f>INT((ABS(FO_Candidato[[#This Row],[LONGITUDE_P2]])-INT(ABS(FO_Candidato[[#This Row],[LONGITUDE_P2]])))*60)</f>
        <v>1</v>
      </c>
      <c r="AW704" s="73">
        <f t="shared" si="21"/>
        <v>12.82</v>
      </c>
      <c r="AX704" t="str">
        <f>SUBSTITUTE(TEXT(FO_Candidato[[#This Row],[LONGITUDE_P5]],"0,00"),",",".")</f>
        <v>12.82</v>
      </c>
      <c r="AY704" t="str">
        <f>FO_Candidato[[#This Row],[LONGITUDE_P3]]&amp;"°"&amp;FO_Candidato[[#This Row],[LONGITUDE_P4]]&amp;"'"&amp;FO_Candidato[[#This Row],[LONGITUDE - P6]]&amp;"""S"</f>
        <v>4°1'12.82"S</v>
      </c>
    </row>
    <row r="705" spans="1:51" x14ac:dyDescent="0.3">
      <c r="A705" t="s">
        <v>27965</v>
      </c>
      <c r="B705" t="s">
        <v>23809</v>
      </c>
      <c r="C705" t="s">
        <v>308</v>
      </c>
      <c r="D705" t="s">
        <v>5977</v>
      </c>
      <c r="E705" t="s">
        <v>5977</v>
      </c>
      <c r="F705" t="s">
        <v>5978</v>
      </c>
      <c r="G705" t="s">
        <v>27063</v>
      </c>
      <c r="I705" t="s">
        <v>23832</v>
      </c>
      <c r="J705" t="s">
        <v>23814</v>
      </c>
      <c r="K705" t="s">
        <v>23943</v>
      </c>
      <c r="L705" t="s">
        <v>148</v>
      </c>
      <c r="M705" t="s">
        <v>23816</v>
      </c>
      <c r="N705" t="s">
        <v>27966</v>
      </c>
      <c r="O705" t="s">
        <v>27967</v>
      </c>
      <c r="P705" t="s">
        <v>27968</v>
      </c>
      <c r="Q705" t="s">
        <v>27969</v>
      </c>
      <c r="R705" t="s">
        <v>148</v>
      </c>
      <c r="S705" t="s">
        <v>148</v>
      </c>
      <c r="T705" t="s">
        <v>148</v>
      </c>
      <c r="U705" t="s">
        <v>23823</v>
      </c>
      <c r="V705">
        <v>30</v>
      </c>
      <c r="W705">
        <v>-3762615</v>
      </c>
      <c r="X705">
        <v>-40099459</v>
      </c>
      <c r="Y705">
        <v>149</v>
      </c>
      <c r="Z705" t="s">
        <v>12336</v>
      </c>
      <c r="AA705" t="s">
        <v>107</v>
      </c>
      <c r="AB705" t="s">
        <v>23825</v>
      </c>
      <c r="AC705">
        <v>2500</v>
      </c>
      <c r="AD705" t="s">
        <v>23823</v>
      </c>
      <c r="AE705" t="s">
        <v>1532</v>
      </c>
      <c r="AF705" t="s">
        <v>5977</v>
      </c>
      <c r="AG705" t="s">
        <v>5978</v>
      </c>
      <c r="AH705" t="s">
        <v>27970</v>
      </c>
      <c r="AI705" t="s">
        <v>25765</v>
      </c>
      <c r="AJ705" t="s">
        <v>3763</v>
      </c>
      <c r="AK705">
        <v>62011000</v>
      </c>
      <c r="AL705">
        <f>VALUE(TRIM(FO_Candidato[[#This Row],[1.21 Latitude]]))</f>
        <v>-3762615</v>
      </c>
      <c r="AM705">
        <f>FO_Candidato[[#This Row],[LATITUDE_P1]]/1000000</f>
        <v>-3.7626149999999998</v>
      </c>
      <c r="AN705">
        <f>INT(ABS(FO_Candidato[[#This Row],[LATITUDE_P2]]))</f>
        <v>3</v>
      </c>
      <c r="AO705">
        <f>INT((ABS(FO_Candidato[[#This Row],[LATITUDE_P2]])-INT(ABS(FO_Candidato[[#This Row],[LATITUDE_P2]])))*60)</f>
        <v>45</v>
      </c>
      <c r="AP705" s="73">
        <f t="shared" si="20"/>
        <v>45.41</v>
      </c>
      <c r="AQ705" t="str">
        <f>SUBSTITUTE(TEXT(FO_Candidato[[#This Row],[LATITUDE_P5]],"0,00"),",",".")</f>
        <v>45.41</v>
      </c>
      <c r="AR705" t="str">
        <f>FO_Candidato[[#This Row],[LATITUDE_P3]]&amp;"°"&amp;FO_Candidato[[#This Row],[LATITUDE_P4]]&amp;"'"&amp;FO_Candidato[[#This Row],[LATITUDE - P6]]&amp;"""S"</f>
        <v>3°45'45.41"S</v>
      </c>
      <c r="AS705">
        <f>VALUE(TRIM(FO_Candidato[[#This Row],[longitude]]))</f>
        <v>-40099459</v>
      </c>
      <c r="AT705">
        <f>FO_Candidato[[#This Row],[LONGITUDE_P1]]/1000000</f>
        <v>-40.099459000000003</v>
      </c>
      <c r="AU705">
        <f>INT(ABS(FO_Candidato[[#This Row],[LONGITUDE_P2]]))</f>
        <v>40</v>
      </c>
      <c r="AV705">
        <f>INT((ABS(FO_Candidato[[#This Row],[LONGITUDE_P2]])-INT(ABS(FO_Candidato[[#This Row],[LONGITUDE_P2]])))*60)</f>
        <v>5</v>
      </c>
      <c r="AW705" s="73">
        <f t="shared" si="21"/>
        <v>58.05</v>
      </c>
      <c r="AX705" t="str">
        <f>SUBSTITUTE(TEXT(FO_Candidato[[#This Row],[LONGITUDE_P5]],"0,00"),",",".")</f>
        <v>58.05</v>
      </c>
      <c r="AY705" t="str">
        <f>FO_Candidato[[#This Row],[LONGITUDE_P3]]&amp;"°"&amp;FO_Candidato[[#This Row],[LONGITUDE_P4]]&amp;"'"&amp;FO_Candidato[[#This Row],[LONGITUDE - P6]]&amp;"""S"</f>
        <v>40°5'58.05"S</v>
      </c>
    </row>
    <row r="706" spans="1:51" x14ac:dyDescent="0.3">
      <c r="A706" t="s">
        <v>27971</v>
      </c>
      <c r="B706" t="s">
        <v>23809</v>
      </c>
      <c r="C706" t="s">
        <v>13142</v>
      </c>
      <c r="D706" t="s">
        <v>2076</v>
      </c>
      <c r="E706" t="s">
        <v>2076</v>
      </c>
      <c r="F706" t="s">
        <v>2077</v>
      </c>
      <c r="G706" t="s">
        <v>23889</v>
      </c>
      <c r="I706" t="s">
        <v>23832</v>
      </c>
      <c r="K706" t="s">
        <v>24020</v>
      </c>
      <c r="M706" t="s">
        <v>23835</v>
      </c>
      <c r="N706" t="s">
        <v>27972</v>
      </c>
      <c r="U706" t="s">
        <v>23823</v>
      </c>
      <c r="V706">
        <v>60</v>
      </c>
      <c r="W706">
        <v>-19804566</v>
      </c>
      <c r="X706">
        <v>-43061437</v>
      </c>
      <c r="Y706">
        <v>780</v>
      </c>
      <c r="Z706" t="s">
        <v>27973</v>
      </c>
      <c r="AB706" t="s">
        <v>23825</v>
      </c>
      <c r="AD706" t="s">
        <v>1491</v>
      </c>
      <c r="AH706" t="s">
        <v>27974</v>
      </c>
      <c r="AI706" t="s">
        <v>24061</v>
      </c>
      <c r="AJ706" t="s">
        <v>27975</v>
      </c>
      <c r="AL706">
        <f>VALUE(TRIM(FO_Candidato[[#This Row],[1.21 Latitude]]))</f>
        <v>-19804566</v>
      </c>
      <c r="AM706">
        <f>FO_Candidato[[#This Row],[LATITUDE_P1]]/1000000</f>
        <v>-19.804566000000001</v>
      </c>
      <c r="AN706">
        <f>INT(ABS(FO_Candidato[[#This Row],[LATITUDE_P2]]))</f>
        <v>19</v>
      </c>
      <c r="AO706">
        <f>INT((ABS(FO_Candidato[[#This Row],[LATITUDE_P2]])-INT(ABS(FO_Candidato[[#This Row],[LATITUDE_P2]])))*60)</f>
        <v>48</v>
      </c>
      <c r="AP706" s="73">
        <f t="shared" ref="AP706:AP769" si="22">ROUND(MOD(ABS(AL706/1000000)*3600,60),2)</f>
        <v>16.440000000000001</v>
      </c>
      <c r="AQ706" t="str">
        <f>SUBSTITUTE(TEXT(FO_Candidato[[#This Row],[LATITUDE_P5]],"0,00"),",",".")</f>
        <v>16.44</v>
      </c>
      <c r="AR706" t="str">
        <f>FO_Candidato[[#This Row],[LATITUDE_P3]]&amp;"°"&amp;FO_Candidato[[#This Row],[LATITUDE_P4]]&amp;"'"&amp;FO_Candidato[[#This Row],[LATITUDE - P6]]&amp;"""S"</f>
        <v>19°48'16.44"S</v>
      </c>
      <c r="AS706">
        <f>VALUE(TRIM(FO_Candidato[[#This Row],[longitude]]))</f>
        <v>-43061437</v>
      </c>
      <c r="AT706">
        <f>FO_Candidato[[#This Row],[LONGITUDE_P1]]/1000000</f>
        <v>-43.061436999999998</v>
      </c>
      <c r="AU706">
        <f>INT(ABS(FO_Candidato[[#This Row],[LONGITUDE_P2]]))</f>
        <v>43</v>
      </c>
      <c r="AV706">
        <f>INT((ABS(FO_Candidato[[#This Row],[LONGITUDE_P2]])-INT(ABS(FO_Candidato[[#This Row],[LONGITUDE_P2]])))*60)</f>
        <v>3</v>
      </c>
      <c r="AW706" s="73">
        <f t="shared" ref="AW706:AW769" si="23">ROUND(MOD(ABS(AS706/1000000)*3600,60),2)</f>
        <v>41.17</v>
      </c>
      <c r="AX706" t="str">
        <f>SUBSTITUTE(TEXT(FO_Candidato[[#This Row],[LONGITUDE_P5]],"0,00"),",",".")</f>
        <v>41.17</v>
      </c>
      <c r="AY706" t="str">
        <f>FO_Candidato[[#This Row],[LONGITUDE_P3]]&amp;"°"&amp;FO_Candidato[[#This Row],[LONGITUDE_P4]]&amp;"'"&amp;FO_Candidato[[#This Row],[LONGITUDE - P6]]&amp;"""S"</f>
        <v>43°3'41.17"S</v>
      </c>
    </row>
    <row r="707" spans="1:51" x14ac:dyDescent="0.3">
      <c r="A707" t="s">
        <v>27976</v>
      </c>
      <c r="B707" t="s">
        <v>23809</v>
      </c>
      <c r="C707" t="s">
        <v>308</v>
      </c>
      <c r="D707" t="s">
        <v>7896</v>
      </c>
      <c r="E707" t="s">
        <v>7896</v>
      </c>
      <c r="F707" t="s">
        <v>7897</v>
      </c>
      <c r="G707" t="s">
        <v>23846</v>
      </c>
      <c r="I707" t="s">
        <v>23832</v>
      </c>
      <c r="J707" t="s">
        <v>23814</v>
      </c>
      <c r="K707" t="s">
        <v>27977</v>
      </c>
      <c r="L707" t="s">
        <v>148</v>
      </c>
      <c r="M707" t="s">
        <v>23816</v>
      </c>
      <c r="N707" t="s">
        <v>27978</v>
      </c>
      <c r="O707" t="s">
        <v>27979</v>
      </c>
      <c r="P707" t="s">
        <v>27980</v>
      </c>
      <c r="Q707" t="s">
        <v>27981</v>
      </c>
      <c r="R707" t="s">
        <v>148</v>
      </c>
      <c r="S707" t="s">
        <v>148</v>
      </c>
      <c r="T707" t="s">
        <v>148</v>
      </c>
      <c r="U707" t="s">
        <v>23823</v>
      </c>
      <c r="V707">
        <v>40</v>
      </c>
      <c r="W707">
        <v>-23063092</v>
      </c>
      <c r="X707">
        <v>-47220092</v>
      </c>
      <c r="Y707">
        <v>608</v>
      </c>
      <c r="Z707" t="s">
        <v>23824</v>
      </c>
      <c r="AB707" t="s">
        <v>23825</v>
      </c>
      <c r="AD707" t="s">
        <v>23823</v>
      </c>
      <c r="AE707" t="s">
        <v>1532</v>
      </c>
      <c r="AF707" t="s">
        <v>7896</v>
      </c>
      <c r="AG707" t="s">
        <v>27982</v>
      </c>
      <c r="AH707" t="s">
        <v>27979</v>
      </c>
      <c r="AI707" t="s">
        <v>23852</v>
      </c>
      <c r="AJ707" t="s">
        <v>27983</v>
      </c>
      <c r="AL707">
        <f>VALUE(TRIM(FO_Candidato[[#This Row],[1.21 Latitude]]))</f>
        <v>-23063092</v>
      </c>
      <c r="AM707">
        <f>FO_Candidato[[#This Row],[LATITUDE_P1]]/1000000</f>
        <v>-23.063092000000001</v>
      </c>
      <c r="AN707">
        <f>INT(ABS(FO_Candidato[[#This Row],[LATITUDE_P2]]))</f>
        <v>23</v>
      </c>
      <c r="AO707">
        <f>INT((ABS(FO_Candidato[[#This Row],[LATITUDE_P2]])-INT(ABS(FO_Candidato[[#This Row],[LATITUDE_P2]])))*60)</f>
        <v>3</v>
      </c>
      <c r="AP707" s="73">
        <f t="shared" si="22"/>
        <v>47.13</v>
      </c>
      <c r="AQ707" t="str">
        <f>SUBSTITUTE(TEXT(FO_Candidato[[#This Row],[LATITUDE_P5]],"0,00"),",",".")</f>
        <v>47.13</v>
      </c>
      <c r="AR707" t="str">
        <f>FO_Candidato[[#This Row],[LATITUDE_P3]]&amp;"°"&amp;FO_Candidato[[#This Row],[LATITUDE_P4]]&amp;"'"&amp;FO_Candidato[[#This Row],[LATITUDE - P6]]&amp;"""S"</f>
        <v>23°3'47.13"S</v>
      </c>
      <c r="AS707">
        <f>VALUE(TRIM(FO_Candidato[[#This Row],[longitude]]))</f>
        <v>-47220092</v>
      </c>
      <c r="AT707">
        <f>FO_Candidato[[#This Row],[LONGITUDE_P1]]/1000000</f>
        <v>-47.220092000000001</v>
      </c>
      <c r="AU707">
        <f>INT(ABS(FO_Candidato[[#This Row],[LONGITUDE_P2]]))</f>
        <v>47</v>
      </c>
      <c r="AV707">
        <f>INT((ABS(FO_Candidato[[#This Row],[LONGITUDE_P2]])-INT(ABS(FO_Candidato[[#This Row],[LONGITUDE_P2]])))*60)</f>
        <v>13</v>
      </c>
      <c r="AW707" s="73">
        <f t="shared" si="23"/>
        <v>12.33</v>
      </c>
      <c r="AX707" t="str">
        <f>SUBSTITUTE(TEXT(FO_Candidato[[#This Row],[LONGITUDE_P5]],"0,00"),",",".")</f>
        <v>12.33</v>
      </c>
      <c r="AY707" t="str">
        <f>FO_Candidato[[#This Row],[LONGITUDE_P3]]&amp;"°"&amp;FO_Candidato[[#This Row],[LONGITUDE_P4]]&amp;"'"&amp;FO_Candidato[[#This Row],[LONGITUDE - P6]]&amp;"""S"</f>
        <v>47°13'12.33"S</v>
      </c>
    </row>
    <row r="708" spans="1:51" x14ac:dyDescent="0.3">
      <c r="A708" t="s">
        <v>27984</v>
      </c>
      <c r="B708" t="s">
        <v>23809</v>
      </c>
      <c r="C708" t="s">
        <v>1398</v>
      </c>
      <c r="D708" t="s">
        <v>8140</v>
      </c>
      <c r="E708" t="s">
        <v>8140</v>
      </c>
      <c r="F708" t="s">
        <v>8141</v>
      </c>
      <c r="G708" t="s">
        <v>23880</v>
      </c>
      <c r="H708" t="s">
        <v>23881</v>
      </c>
      <c r="I708" t="s">
        <v>23832</v>
      </c>
      <c r="J708" t="s">
        <v>23833</v>
      </c>
      <c r="K708" t="s">
        <v>24020</v>
      </c>
      <c r="M708" t="s">
        <v>23835</v>
      </c>
      <c r="N708" t="s">
        <v>27985</v>
      </c>
      <c r="O708" t="s">
        <v>27986</v>
      </c>
      <c r="P708" t="s">
        <v>27987</v>
      </c>
      <c r="R708" t="s">
        <v>27988</v>
      </c>
      <c r="U708" t="s">
        <v>23823</v>
      </c>
      <c r="V708">
        <v>50</v>
      </c>
      <c r="W708">
        <v>-16455278</v>
      </c>
      <c r="X708">
        <v>-39149167</v>
      </c>
      <c r="Y708">
        <v>21</v>
      </c>
      <c r="AA708" t="s">
        <v>213</v>
      </c>
      <c r="AB708" t="s">
        <v>23825</v>
      </c>
      <c r="AC708">
        <v>4000</v>
      </c>
      <c r="AE708" t="s">
        <v>24004</v>
      </c>
      <c r="AF708" t="s">
        <v>8141</v>
      </c>
      <c r="AG708" t="s">
        <v>8141</v>
      </c>
      <c r="AH708" t="s">
        <v>27989</v>
      </c>
      <c r="AI708" t="s">
        <v>24034</v>
      </c>
      <c r="AJ708" t="s">
        <v>1398</v>
      </c>
      <c r="AL708">
        <f>VALUE(TRIM(FO_Candidato[[#This Row],[1.21 Latitude]]))</f>
        <v>-16455278</v>
      </c>
      <c r="AM708">
        <f>FO_Candidato[[#This Row],[LATITUDE_P1]]/1000000</f>
        <v>-16.455278</v>
      </c>
      <c r="AN708">
        <f>INT(ABS(FO_Candidato[[#This Row],[LATITUDE_P2]]))</f>
        <v>16</v>
      </c>
      <c r="AO708">
        <f>INT((ABS(FO_Candidato[[#This Row],[LATITUDE_P2]])-INT(ABS(FO_Candidato[[#This Row],[LATITUDE_P2]])))*60)</f>
        <v>27</v>
      </c>
      <c r="AP708" s="73">
        <f t="shared" si="22"/>
        <v>19</v>
      </c>
      <c r="AQ708" t="str">
        <f>SUBSTITUTE(TEXT(FO_Candidato[[#This Row],[LATITUDE_P5]],"0,00"),",",".")</f>
        <v>19.00</v>
      </c>
      <c r="AR708" t="str">
        <f>FO_Candidato[[#This Row],[LATITUDE_P3]]&amp;"°"&amp;FO_Candidato[[#This Row],[LATITUDE_P4]]&amp;"'"&amp;FO_Candidato[[#This Row],[LATITUDE - P6]]&amp;"""S"</f>
        <v>16°27'19.00"S</v>
      </c>
      <c r="AS708">
        <f>VALUE(TRIM(FO_Candidato[[#This Row],[longitude]]))</f>
        <v>-39149167</v>
      </c>
      <c r="AT708">
        <f>FO_Candidato[[#This Row],[LONGITUDE_P1]]/1000000</f>
        <v>-39.149166999999998</v>
      </c>
      <c r="AU708">
        <f>INT(ABS(FO_Candidato[[#This Row],[LONGITUDE_P2]]))</f>
        <v>39</v>
      </c>
      <c r="AV708">
        <f>INT((ABS(FO_Candidato[[#This Row],[LONGITUDE_P2]])-INT(ABS(FO_Candidato[[#This Row],[LONGITUDE_P2]])))*60)</f>
        <v>8</v>
      </c>
      <c r="AW708" s="73">
        <f t="shared" si="23"/>
        <v>57</v>
      </c>
      <c r="AX708" t="str">
        <f>SUBSTITUTE(TEXT(FO_Candidato[[#This Row],[LONGITUDE_P5]],"0,00"),",",".")</f>
        <v>57.00</v>
      </c>
      <c r="AY708" t="str">
        <f>FO_Candidato[[#This Row],[LONGITUDE_P3]]&amp;"°"&amp;FO_Candidato[[#This Row],[LONGITUDE_P4]]&amp;"'"&amp;FO_Candidato[[#This Row],[LONGITUDE - P6]]&amp;"""S"</f>
        <v>39°8'57.00"S</v>
      </c>
    </row>
    <row r="709" spans="1:51" x14ac:dyDescent="0.3">
      <c r="A709" t="s">
        <v>27990</v>
      </c>
      <c r="B709" t="s">
        <v>23809</v>
      </c>
      <c r="C709" t="s">
        <v>308</v>
      </c>
      <c r="D709" t="s">
        <v>27991</v>
      </c>
      <c r="E709" t="s">
        <v>27991</v>
      </c>
      <c r="F709" t="s">
        <v>27992</v>
      </c>
      <c r="G709" t="s">
        <v>23880</v>
      </c>
      <c r="I709" t="s">
        <v>23832</v>
      </c>
      <c r="J709" t="s">
        <v>23814</v>
      </c>
      <c r="K709" t="s">
        <v>27993</v>
      </c>
      <c r="M709" t="s">
        <v>23816</v>
      </c>
      <c r="N709" t="s">
        <v>27994</v>
      </c>
      <c r="P709" t="s">
        <v>27995</v>
      </c>
      <c r="Q709" t="s">
        <v>27996</v>
      </c>
      <c r="U709" t="s">
        <v>23823</v>
      </c>
      <c r="V709">
        <v>50</v>
      </c>
      <c r="W709">
        <v>-23144683</v>
      </c>
      <c r="X709">
        <v>-46706397</v>
      </c>
      <c r="Y709">
        <v>794</v>
      </c>
      <c r="AA709" t="s">
        <v>124</v>
      </c>
      <c r="AB709" t="s">
        <v>23825</v>
      </c>
      <c r="AC709">
        <v>5000</v>
      </c>
      <c r="AD709" t="s">
        <v>23823</v>
      </c>
      <c r="AE709" t="s">
        <v>1532</v>
      </c>
      <c r="AF709" t="s">
        <v>27997</v>
      </c>
      <c r="AG709" t="s">
        <v>27997</v>
      </c>
      <c r="AH709" t="s">
        <v>27998</v>
      </c>
      <c r="AI709" t="s">
        <v>23852</v>
      </c>
      <c r="AJ709" t="s">
        <v>27999</v>
      </c>
      <c r="AL709">
        <f>VALUE(TRIM(FO_Candidato[[#This Row],[1.21 Latitude]]))</f>
        <v>-23144683</v>
      </c>
      <c r="AM709">
        <f>FO_Candidato[[#This Row],[LATITUDE_P1]]/1000000</f>
        <v>-23.144683000000001</v>
      </c>
      <c r="AN709">
        <f>INT(ABS(FO_Candidato[[#This Row],[LATITUDE_P2]]))</f>
        <v>23</v>
      </c>
      <c r="AO709">
        <f>INT((ABS(FO_Candidato[[#This Row],[LATITUDE_P2]])-INT(ABS(FO_Candidato[[#This Row],[LATITUDE_P2]])))*60)</f>
        <v>8</v>
      </c>
      <c r="AP709" s="73">
        <f t="shared" si="22"/>
        <v>40.86</v>
      </c>
      <c r="AQ709" t="str">
        <f>SUBSTITUTE(TEXT(FO_Candidato[[#This Row],[LATITUDE_P5]],"0,00"),",",".")</f>
        <v>40.86</v>
      </c>
      <c r="AR709" t="str">
        <f>FO_Candidato[[#This Row],[LATITUDE_P3]]&amp;"°"&amp;FO_Candidato[[#This Row],[LATITUDE_P4]]&amp;"'"&amp;FO_Candidato[[#This Row],[LATITUDE - P6]]&amp;"""S"</f>
        <v>23°8'40.86"S</v>
      </c>
      <c r="AS709">
        <f>VALUE(TRIM(FO_Candidato[[#This Row],[longitude]]))</f>
        <v>-46706397</v>
      </c>
      <c r="AT709">
        <f>FO_Candidato[[#This Row],[LONGITUDE_P1]]/1000000</f>
        <v>-46.706397000000003</v>
      </c>
      <c r="AU709">
        <f>INT(ABS(FO_Candidato[[#This Row],[LONGITUDE_P2]]))</f>
        <v>46</v>
      </c>
      <c r="AV709">
        <f>INT((ABS(FO_Candidato[[#This Row],[LONGITUDE_P2]])-INT(ABS(FO_Candidato[[#This Row],[LONGITUDE_P2]])))*60)</f>
        <v>42</v>
      </c>
      <c r="AW709" s="73">
        <f t="shared" si="23"/>
        <v>23.03</v>
      </c>
      <c r="AX709" t="str">
        <f>SUBSTITUTE(TEXT(FO_Candidato[[#This Row],[LONGITUDE_P5]],"0,00"),",",".")</f>
        <v>23.03</v>
      </c>
      <c r="AY709" t="str">
        <f>FO_Candidato[[#This Row],[LONGITUDE_P3]]&amp;"°"&amp;FO_Candidato[[#This Row],[LONGITUDE_P4]]&amp;"'"&amp;FO_Candidato[[#This Row],[LONGITUDE - P6]]&amp;"""S"</f>
        <v>46°42'23.03"S</v>
      </c>
    </row>
    <row r="710" spans="1:51" x14ac:dyDescent="0.3">
      <c r="A710" t="s">
        <v>28000</v>
      </c>
      <c r="B710" t="s">
        <v>23809</v>
      </c>
      <c r="C710" t="s">
        <v>308</v>
      </c>
      <c r="D710" t="s">
        <v>7425</v>
      </c>
      <c r="E710" t="s">
        <v>7425</v>
      </c>
      <c r="F710" t="s">
        <v>7426</v>
      </c>
      <c r="G710" t="s">
        <v>23953</v>
      </c>
      <c r="I710" t="s">
        <v>23832</v>
      </c>
      <c r="J710" t="s">
        <v>23814</v>
      </c>
      <c r="K710" t="s">
        <v>28001</v>
      </c>
      <c r="L710" t="s">
        <v>148</v>
      </c>
      <c r="M710" t="s">
        <v>23835</v>
      </c>
      <c r="N710" t="s">
        <v>28002</v>
      </c>
      <c r="O710" t="s">
        <v>28003</v>
      </c>
      <c r="P710" t="s">
        <v>28004</v>
      </c>
      <c r="Q710" t="s">
        <v>28005</v>
      </c>
      <c r="R710" t="s">
        <v>28006</v>
      </c>
      <c r="S710" t="s">
        <v>28007</v>
      </c>
      <c r="T710" t="s">
        <v>28008</v>
      </c>
      <c r="U710" t="s">
        <v>23823</v>
      </c>
      <c r="V710">
        <v>30</v>
      </c>
      <c r="W710">
        <v>-27009804</v>
      </c>
      <c r="X710">
        <v>-48600755</v>
      </c>
      <c r="Y710">
        <v>6</v>
      </c>
      <c r="Z710" t="s">
        <v>24096</v>
      </c>
      <c r="AB710" t="s">
        <v>23825</v>
      </c>
      <c r="AC710">
        <v>10000</v>
      </c>
      <c r="AD710" t="s">
        <v>23823</v>
      </c>
      <c r="AE710" t="s">
        <v>1532</v>
      </c>
      <c r="AF710" t="s">
        <v>28009</v>
      </c>
      <c r="AG710" t="s">
        <v>28009</v>
      </c>
      <c r="AH710" t="s">
        <v>28010</v>
      </c>
      <c r="AI710" t="s">
        <v>26442</v>
      </c>
      <c r="AJ710" t="s">
        <v>28011</v>
      </c>
      <c r="AL710">
        <f>VALUE(TRIM(FO_Candidato[[#This Row],[1.21 Latitude]]))</f>
        <v>-27009804</v>
      </c>
      <c r="AM710">
        <f>FO_Candidato[[#This Row],[LATITUDE_P1]]/1000000</f>
        <v>-27.009803999999999</v>
      </c>
      <c r="AN710">
        <f>INT(ABS(FO_Candidato[[#This Row],[LATITUDE_P2]]))</f>
        <v>27</v>
      </c>
      <c r="AO710">
        <f>INT((ABS(FO_Candidato[[#This Row],[LATITUDE_P2]])-INT(ABS(FO_Candidato[[#This Row],[LATITUDE_P2]])))*60)</f>
        <v>0</v>
      </c>
      <c r="AP710" s="73">
        <f t="shared" si="22"/>
        <v>35.29</v>
      </c>
      <c r="AQ710" t="str">
        <f>SUBSTITUTE(TEXT(FO_Candidato[[#This Row],[LATITUDE_P5]],"0,00"),",",".")</f>
        <v>35.29</v>
      </c>
      <c r="AR710" t="str">
        <f>FO_Candidato[[#This Row],[LATITUDE_P3]]&amp;"°"&amp;FO_Candidato[[#This Row],[LATITUDE_P4]]&amp;"'"&amp;FO_Candidato[[#This Row],[LATITUDE - P6]]&amp;"""S"</f>
        <v>27°0'35.29"S</v>
      </c>
      <c r="AS710">
        <f>VALUE(TRIM(FO_Candidato[[#This Row],[longitude]]))</f>
        <v>-48600755</v>
      </c>
      <c r="AT710">
        <f>FO_Candidato[[#This Row],[LONGITUDE_P1]]/1000000</f>
        <v>-48.600754999999999</v>
      </c>
      <c r="AU710">
        <f>INT(ABS(FO_Candidato[[#This Row],[LONGITUDE_P2]]))</f>
        <v>48</v>
      </c>
      <c r="AV710">
        <f>INT((ABS(FO_Candidato[[#This Row],[LONGITUDE_P2]])-INT(ABS(FO_Candidato[[#This Row],[LONGITUDE_P2]])))*60)</f>
        <v>36</v>
      </c>
      <c r="AW710" s="73">
        <f t="shared" si="23"/>
        <v>2.72</v>
      </c>
      <c r="AX710" t="str">
        <f>SUBSTITUTE(TEXT(FO_Candidato[[#This Row],[LONGITUDE_P5]],"0,00"),",",".")</f>
        <v>2.72</v>
      </c>
      <c r="AY710" t="str">
        <f>FO_Candidato[[#This Row],[LONGITUDE_P3]]&amp;"°"&amp;FO_Candidato[[#This Row],[LONGITUDE_P4]]&amp;"'"&amp;FO_Candidato[[#This Row],[LONGITUDE - P6]]&amp;"""S"</f>
        <v>48°36'2.72"S</v>
      </c>
    </row>
    <row r="711" spans="1:51" x14ac:dyDescent="0.3">
      <c r="A711" t="s">
        <v>28012</v>
      </c>
      <c r="B711" t="s">
        <v>23809</v>
      </c>
      <c r="C711" t="s">
        <v>371</v>
      </c>
      <c r="D711" t="s">
        <v>28013</v>
      </c>
      <c r="E711" t="s">
        <v>28013</v>
      </c>
      <c r="F711" t="s">
        <v>28014</v>
      </c>
      <c r="G711" t="s">
        <v>23889</v>
      </c>
      <c r="I711" t="s">
        <v>23832</v>
      </c>
      <c r="K711" t="s">
        <v>24117</v>
      </c>
      <c r="U711" t="s">
        <v>23823</v>
      </c>
      <c r="V711">
        <v>60</v>
      </c>
      <c r="W711">
        <v>-17780828</v>
      </c>
      <c r="X711">
        <v>-44147136</v>
      </c>
      <c r="Y711">
        <v>769</v>
      </c>
      <c r="Z711" t="s">
        <v>28015</v>
      </c>
      <c r="AB711" t="s">
        <v>23825</v>
      </c>
      <c r="AD711" t="s">
        <v>1491</v>
      </c>
      <c r="AH711" t="s">
        <v>28016</v>
      </c>
      <c r="AI711" t="s">
        <v>24061</v>
      </c>
      <c r="AJ711" t="s">
        <v>27486</v>
      </c>
      <c r="AK711">
        <v>39240000</v>
      </c>
      <c r="AL711">
        <f>VALUE(TRIM(FO_Candidato[[#This Row],[1.21 Latitude]]))</f>
        <v>-17780828</v>
      </c>
      <c r="AM711">
        <f>FO_Candidato[[#This Row],[LATITUDE_P1]]/1000000</f>
        <v>-17.780828</v>
      </c>
      <c r="AN711">
        <f>INT(ABS(FO_Candidato[[#This Row],[LATITUDE_P2]]))</f>
        <v>17</v>
      </c>
      <c r="AO711">
        <f>INT((ABS(FO_Candidato[[#This Row],[LATITUDE_P2]])-INT(ABS(FO_Candidato[[#This Row],[LATITUDE_P2]])))*60)</f>
        <v>46</v>
      </c>
      <c r="AP711" s="73">
        <f t="shared" si="22"/>
        <v>50.98</v>
      </c>
      <c r="AQ711" t="str">
        <f>SUBSTITUTE(TEXT(FO_Candidato[[#This Row],[LATITUDE_P5]],"0,00"),",",".")</f>
        <v>50.98</v>
      </c>
      <c r="AR711" t="str">
        <f>FO_Candidato[[#This Row],[LATITUDE_P3]]&amp;"°"&amp;FO_Candidato[[#This Row],[LATITUDE_P4]]&amp;"'"&amp;FO_Candidato[[#This Row],[LATITUDE - P6]]&amp;"""S"</f>
        <v>17°46'50.98"S</v>
      </c>
      <c r="AS711">
        <f>VALUE(TRIM(FO_Candidato[[#This Row],[longitude]]))</f>
        <v>-44147136</v>
      </c>
      <c r="AT711">
        <f>FO_Candidato[[#This Row],[LONGITUDE_P1]]/1000000</f>
        <v>-44.147136000000003</v>
      </c>
      <c r="AU711">
        <f>INT(ABS(FO_Candidato[[#This Row],[LONGITUDE_P2]]))</f>
        <v>44</v>
      </c>
      <c r="AV711">
        <f>INT((ABS(FO_Candidato[[#This Row],[LONGITUDE_P2]])-INT(ABS(FO_Candidato[[#This Row],[LONGITUDE_P2]])))*60)</f>
        <v>8</v>
      </c>
      <c r="AW711" s="73">
        <f t="shared" si="23"/>
        <v>49.69</v>
      </c>
      <c r="AX711" t="str">
        <f>SUBSTITUTE(TEXT(FO_Candidato[[#This Row],[LONGITUDE_P5]],"0,00"),",",".")</f>
        <v>49.69</v>
      </c>
      <c r="AY711" t="str">
        <f>FO_Candidato[[#This Row],[LONGITUDE_P3]]&amp;"°"&amp;FO_Candidato[[#This Row],[LONGITUDE_P4]]&amp;"'"&amp;FO_Candidato[[#This Row],[LONGITUDE - P6]]&amp;"""S"</f>
        <v>44°8'49.69"S</v>
      </c>
    </row>
    <row r="712" spans="1:51" x14ac:dyDescent="0.3">
      <c r="A712" t="s">
        <v>28017</v>
      </c>
      <c r="B712" t="s">
        <v>23809</v>
      </c>
      <c r="C712" t="s">
        <v>371</v>
      </c>
      <c r="D712" t="s">
        <v>28018</v>
      </c>
      <c r="E712" t="s">
        <v>28018</v>
      </c>
      <c r="F712" t="s">
        <v>28019</v>
      </c>
      <c r="G712" t="s">
        <v>23889</v>
      </c>
      <c r="I712" t="s">
        <v>23832</v>
      </c>
      <c r="K712" t="s">
        <v>24020</v>
      </c>
      <c r="M712" t="s">
        <v>23835</v>
      </c>
      <c r="N712" t="s">
        <v>26248</v>
      </c>
      <c r="U712" t="s">
        <v>23823</v>
      </c>
      <c r="V712">
        <v>60</v>
      </c>
      <c r="W712">
        <v>-17528218</v>
      </c>
      <c r="X712">
        <v>-44052707</v>
      </c>
      <c r="Y712">
        <v>673</v>
      </c>
      <c r="Z712" t="s">
        <v>28020</v>
      </c>
      <c r="AB712" t="s">
        <v>23825</v>
      </c>
      <c r="AD712" t="s">
        <v>1491</v>
      </c>
      <c r="AH712" t="s">
        <v>28021</v>
      </c>
      <c r="AI712" t="s">
        <v>24061</v>
      </c>
      <c r="AJ712" t="s">
        <v>27486</v>
      </c>
      <c r="AL712">
        <f>VALUE(TRIM(FO_Candidato[[#This Row],[1.21 Latitude]]))</f>
        <v>-17528218</v>
      </c>
      <c r="AM712">
        <f>FO_Candidato[[#This Row],[LATITUDE_P1]]/1000000</f>
        <v>-17.528217999999999</v>
      </c>
      <c r="AN712">
        <f>INT(ABS(FO_Candidato[[#This Row],[LATITUDE_P2]]))</f>
        <v>17</v>
      </c>
      <c r="AO712">
        <f>INT((ABS(FO_Candidato[[#This Row],[LATITUDE_P2]])-INT(ABS(FO_Candidato[[#This Row],[LATITUDE_P2]])))*60)</f>
        <v>31</v>
      </c>
      <c r="AP712" s="73">
        <f t="shared" si="22"/>
        <v>41.58</v>
      </c>
      <c r="AQ712" t="str">
        <f>SUBSTITUTE(TEXT(FO_Candidato[[#This Row],[LATITUDE_P5]],"0,00"),",",".")</f>
        <v>41.58</v>
      </c>
      <c r="AR712" t="str">
        <f>FO_Candidato[[#This Row],[LATITUDE_P3]]&amp;"°"&amp;FO_Candidato[[#This Row],[LATITUDE_P4]]&amp;"'"&amp;FO_Candidato[[#This Row],[LATITUDE - P6]]&amp;"""S"</f>
        <v>17°31'41.58"S</v>
      </c>
      <c r="AS712">
        <f>VALUE(TRIM(FO_Candidato[[#This Row],[longitude]]))</f>
        <v>-44052707</v>
      </c>
      <c r="AT712">
        <f>FO_Candidato[[#This Row],[LONGITUDE_P1]]/1000000</f>
        <v>-44.052706999999998</v>
      </c>
      <c r="AU712">
        <f>INT(ABS(FO_Candidato[[#This Row],[LONGITUDE_P2]]))</f>
        <v>44</v>
      </c>
      <c r="AV712">
        <f>INT((ABS(FO_Candidato[[#This Row],[LONGITUDE_P2]])-INT(ABS(FO_Candidato[[#This Row],[LONGITUDE_P2]])))*60)</f>
        <v>3</v>
      </c>
      <c r="AW712" s="73">
        <f t="shared" si="23"/>
        <v>9.75</v>
      </c>
      <c r="AX712" t="str">
        <f>SUBSTITUTE(TEXT(FO_Candidato[[#This Row],[LONGITUDE_P5]],"0,00"),",",".")</f>
        <v>9.75</v>
      </c>
      <c r="AY712" t="str">
        <f>FO_Candidato[[#This Row],[LONGITUDE_P3]]&amp;"°"&amp;FO_Candidato[[#This Row],[LONGITUDE_P4]]&amp;"'"&amp;FO_Candidato[[#This Row],[LONGITUDE - P6]]&amp;"""S"</f>
        <v>44°3'9.75"S</v>
      </c>
    </row>
    <row r="713" spans="1:51" x14ac:dyDescent="0.3">
      <c r="A713" t="s">
        <v>28022</v>
      </c>
      <c r="B713" t="s">
        <v>23809</v>
      </c>
      <c r="C713" t="s">
        <v>371</v>
      </c>
      <c r="D713" t="s">
        <v>28023</v>
      </c>
      <c r="E713" t="s">
        <v>28023</v>
      </c>
      <c r="F713" t="s">
        <v>28024</v>
      </c>
      <c r="G713" t="s">
        <v>23889</v>
      </c>
      <c r="I713" t="s">
        <v>23813</v>
      </c>
      <c r="K713" t="s">
        <v>24117</v>
      </c>
      <c r="M713" t="s">
        <v>23835</v>
      </c>
      <c r="N713" t="s">
        <v>26248</v>
      </c>
      <c r="U713" t="s">
        <v>23823</v>
      </c>
      <c r="V713">
        <v>60</v>
      </c>
      <c r="W713">
        <v>-18492211</v>
      </c>
      <c r="X713">
        <v>-44452126</v>
      </c>
      <c r="Y713">
        <v>699</v>
      </c>
      <c r="Z713" t="s">
        <v>28025</v>
      </c>
      <c r="AB713" t="s">
        <v>23825</v>
      </c>
      <c r="AD713" t="s">
        <v>1491</v>
      </c>
      <c r="AH713" t="s">
        <v>28026</v>
      </c>
      <c r="AI713" t="s">
        <v>24061</v>
      </c>
      <c r="AJ713" t="s">
        <v>28027</v>
      </c>
      <c r="AK713">
        <v>39200000</v>
      </c>
      <c r="AL713">
        <f>VALUE(TRIM(FO_Candidato[[#This Row],[1.21 Latitude]]))</f>
        <v>-18492211</v>
      </c>
      <c r="AM713">
        <f>FO_Candidato[[#This Row],[LATITUDE_P1]]/1000000</f>
        <v>-18.492211000000001</v>
      </c>
      <c r="AN713">
        <f>INT(ABS(FO_Candidato[[#This Row],[LATITUDE_P2]]))</f>
        <v>18</v>
      </c>
      <c r="AO713">
        <f>INT((ABS(FO_Candidato[[#This Row],[LATITUDE_P2]])-INT(ABS(FO_Candidato[[#This Row],[LATITUDE_P2]])))*60)</f>
        <v>29</v>
      </c>
      <c r="AP713" s="73">
        <f t="shared" si="22"/>
        <v>31.96</v>
      </c>
      <c r="AQ713" t="str">
        <f>SUBSTITUTE(TEXT(FO_Candidato[[#This Row],[LATITUDE_P5]],"0,00"),",",".")</f>
        <v>31.96</v>
      </c>
      <c r="AR713" t="str">
        <f>FO_Candidato[[#This Row],[LATITUDE_P3]]&amp;"°"&amp;FO_Candidato[[#This Row],[LATITUDE_P4]]&amp;"'"&amp;FO_Candidato[[#This Row],[LATITUDE - P6]]&amp;"""S"</f>
        <v>18°29'31.96"S</v>
      </c>
      <c r="AS713">
        <f>VALUE(TRIM(FO_Candidato[[#This Row],[longitude]]))</f>
        <v>-44452126</v>
      </c>
      <c r="AT713">
        <f>FO_Candidato[[#This Row],[LONGITUDE_P1]]/1000000</f>
        <v>-44.452126</v>
      </c>
      <c r="AU713">
        <f>INT(ABS(FO_Candidato[[#This Row],[LONGITUDE_P2]]))</f>
        <v>44</v>
      </c>
      <c r="AV713">
        <f>INT((ABS(FO_Candidato[[#This Row],[LONGITUDE_P2]])-INT(ABS(FO_Candidato[[#This Row],[LONGITUDE_P2]])))*60)</f>
        <v>27</v>
      </c>
      <c r="AW713" s="73">
        <f t="shared" si="23"/>
        <v>7.65</v>
      </c>
      <c r="AX713" t="str">
        <f>SUBSTITUTE(TEXT(FO_Candidato[[#This Row],[LONGITUDE_P5]],"0,00"),",",".")</f>
        <v>7.65</v>
      </c>
      <c r="AY713" t="str">
        <f>FO_Candidato[[#This Row],[LONGITUDE_P3]]&amp;"°"&amp;FO_Candidato[[#This Row],[LONGITUDE_P4]]&amp;"'"&amp;FO_Candidato[[#This Row],[LONGITUDE - P6]]&amp;"""S"</f>
        <v>44°27'7.65"S</v>
      </c>
    </row>
    <row r="714" spans="1:51" x14ac:dyDescent="0.3">
      <c r="A714" t="s">
        <v>28028</v>
      </c>
      <c r="B714" t="s">
        <v>23809</v>
      </c>
      <c r="C714" t="s">
        <v>371</v>
      </c>
      <c r="D714" t="s">
        <v>28029</v>
      </c>
      <c r="E714" t="s">
        <v>28029</v>
      </c>
      <c r="F714" t="s">
        <v>28030</v>
      </c>
      <c r="G714" t="s">
        <v>23889</v>
      </c>
      <c r="I714" t="s">
        <v>23832</v>
      </c>
      <c r="K714" t="s">
        <v>24117</v>
      </c>
      <c r="M714" t="s">
        <v>23835</v>
      </c>
      <c r="N714" t="s">
        <v>26248</v>
      </c>
      <c r="U714" t="s">
        <v>23823</v>
      </c>
      <c r="V714">
        <v>60</v>
      </c>
      <c r="W714">
        <v>-1900879</v>
      </c>
      <c r="X714">
        <v>-44509746</v>
      </c>
      <c r="Y714">
        <v>853</v>
      </c>
      <c r="Z714" t="s">
        <v>28031</v>
      </c>
      <c r="AB714" t="s">
        <v>23825</v>
      </c>
      <c r="AD714" t="s">
        <v>1491</v>
      </c>
      <c r="AH714" t="s">
        <v>28032</v>
      </c>
      <c r="AI714" t="s">
        <v>24061</v>
      </c>
      <c r="AJ714" t="s">
        <v>24104</v>
      </c>
      <c r="AK714">
        <v>35790273</v>
      </c>
      <c r="AL714">
        <f>VALUE(TRIM(FO_Candidato[[#This Row],[1.21 Latitude]]))</f>
        <v>-1900879</v>
      </c>
      <c r="AM714">
        <f>FO_Candidato[[#This Row],[LATITUDE_P1]]/1000000</f>
        <v>-1.900879</v>
      </c>
      <c r="AN714">
        <f>INT(ABS(FO_Candidato[[#This Row],[LATITUDE_P2]]))</f>
        <v>1</v>
      </c>
      <c r="AO714">
        <f>INT((ABS(FO_Candidato[[#This Row],[LATITUDE_P2]])-INT(ABS(FO_Candidato[[#This Row],[LATITUDE_P2]])))*60)</f>
        <v>54</v>
      </c>
      <c r="AP714" s="73">
        <f t="shared" si="22"/>
        <v>3.16</v>
      </c>
      <c r="AQ714" t="str">
        <f>SUBSTITUTE(TEXT(FO_Candidato[[#This Row],[LATITUDE_P5]],"0,00"),",",".")</f>
        <v>3.16</v>
      </c>
      <c r="AR714" t="str">
        <f>FO_Candidato[[#This Row],[LATITUDE_P3]]&amp;"°"&amp;FO_Candidato[[#This Row],[LATITUDE_P4]]&amp;"'"&amp;FO_Candidato[[#This Row],[LATITUDE - P6]]&amp;"""S"</f>
        <v>1°54'3.16"S</v>
      </c>
      <c r="AS714">
        <f>VALUE(TRIM(FO_Candidato[[#This Row],[longitude]]))</f>
        <v>-44509746</v>
      </c>
      <c r="AT714">
        <f>FO_Candidato[[#This Row],[LONGITUDE_P1]]/1000000</f>
        <v>-44.509746</v>
      </c>
      <c r="AU714">
        <f>INT(ABS(FO_Candidato[[#This Row],[LONGITUDE_P2]]))</f>
        <v>44</v>
      </c>
      <c r="AV714">
        <f>INT((ABS(FO_Candidato[[#This Row],[LONGITUDE_P2]])-INT(ABS(FO_Candidato[[#This Row],[LONGITUDE_P2]])))*60)</f>
        <v>30</v>
      </c>
      <c r="AW714" s="73">
        <f t="shared" si="23"/>
        <v>35.090000000000003</v>
      </c>
      <c r="AX714" t="str">
        <f>SUBSTITUTE(TEXT(FO_Candidato[[#This Row],[LONGITUDE_P5]],"0,00"),",",".")</f>
        <v>35.09</v>
      </c>
      <c r="AY714" t="str">
        <f>FO_Candidato[[#This Row],[LONGITUDE_P3]]&amp;"°"&amp;FO_Candidato[[#This Row],[LONGITUDE_P4]]&amp;"'"&amp;FO_Candidato[[#This Row],[LONGITUDE - P6]]&amp;"""S"</f>
        <v>44°30'35.09"S</v>
      </c>
    </row>
    <row r="715" spans="1:51" x14ac:dyDescent="0.3">
      <c r="A715" t="s">
        <v>28033</v>
      </c>
      <c r="B715" t="s">
        <v>23809</v>
      </c>
      <c r="C715" t="s">
        <v>371</v>
      </c>
      <c r="D715" t="s">
        <v>28034</v>
      </c>
      <c r="E715" t="s">
        <v>28034</v>
      </c>
      <c r="F715" t="s">
        <v>28035</v>
      </c>
      <c r="G715" t="s">
        <v>23889</v>
      </c>
      <c r="I715" t="s">
        <v>23832</v>
      </c>
      <c r="K715" t="s">
        <v>24117</v>
      </c>
      <c r="M715" t="s">
        <v>23835</v>
      </c>
      <c r="N715" t="s">
        <v>27529</v>
      </c>
      <c r="U715" t="s">
        <v>23823</v>
      </c>
      <c r="V715">
        <v>60</v>
      </c>
      <c r="W715">
        <v>-19786854</v>
      </c>
      <c r="X715">
        <v>-45206119</v>
      </c>
      <c r="Y715">
        <v>796</v>
      </c>
      <c r="Z715" t="s">
        <v>28036</v>
      </c>
      <c r="AB715" t="s">
        <v>23825</v>
      </c>
      <c r="AD715" t="s">
        <v>1491</v>
      </c>
      <c r="AH715" t="s">
        <v>28037</v>
      </c>
      <c r="AI715" t="s">
        <v>24061</v>
      </c>
      <c r="AJ715" t="s">
        <v>28038</v>
      </c>
      <c r="AK715">
        <v>35634026</v>
      </c>
      <c r="AL715">
        <f>VALUE(TRIM(FO_Candidato[[#This Row],[1.21 Latitude]]))</f>
        <v>-19786854</v>
      </c>
      <c r="AM715">
        <f>FO_Candidato[[#This Row],[LATITUDE_P1]]/1000000</f>
        <v>-19.786854000000002</v>
      </c>
      <c r="AN715">
        <f>INT(ABS(FO_Candidato[[#This Row],[LATITUDE_P2]]))</f>
        <v>19</v>
      </c>
      <c r="AO715">
        <f>INT((ABS(FO_Candidato[[#This Row],[LATITUDE_P2]])-INT(ABS(FO_Candidato[[#This Row],[LATITUDE_P2]])))*60)</f>
        <v>47</v>
      </c>
      <c r="AP715" s="73">
        <f t="shared" si="22"/>
        <v>12.67</v>
      </c>
      <c r="AQ715" t="str">
        <f>SUBSTITUTE(TEXT(FO_Candidato[[#This Row],[LATITUDE_P5]],"0,00"),",",".")</f>
        <v>12.67</v>
      </c>
      <c r="AR715" t="str">
        <f>FO_Candidato[[#This Row],[LATITUDE_P3]]&amp;"°"&amp;FO_Candidato[[#This Row],[LATITUDE_P4]]&amp;"'"&amp;FO_Candidato[[#This Row],[LATITUDE - P6]]&amp;"""S"</f>
        <v>19°47'12.67"S</v>
      </c>
      <c r="AS715">
        <f>VALUE(TRIM(FO_Candidato[[#This Row],[longitude]]))</f>
        <v>-45206119</v>
      </c>
      <c r="AT715">
        <f>FO_Candidato[[#This Row],[LONGITUDE_P1]]/1000000</f>
        <v>-45.206119000000001</v>
      </c>
      <c r="AU715">
        <f>INT(ABS(FO_Candidato[[#This Row],[LONGITUDE_P2]]))</f>
        <v>45</v>
      </c>
      <c r="AV715">
        <f>INT((ABS(FO_Candidato[[#This Row],[LONGITUDE_P2]])-INT(ABS(FO_Candidato[[#This Row],[LONGITUDE_P2]])))*60)</f>
        <v>12</v>
      </c>
      <c r="AW715" s="73">
        <f t="shared" si="23"/>
        <v>22.03</v>
      </c>
      <c r="AX715" t="str">
        <f>SUBSTITUTE(TEXT(FO_Candidato[[#This Row],[LONGITUDE_P5]],"0,00"),",",".")</f>
        <v>22.03</v>
      </c>
      <c r="AY715" t="str">
        <f>FO_Candidato[[#This Row],[LONGITUDE_P3]]&amp;"°"&amp;FO_Candidato[[#This Row],[LONGITUDE_P4]]&amp;"'"&amp;FO_Candidato[[#This Row],[LONGITUDE - P6]]&amp;"""S"</f>
        <v>45°12'22.03"S</v>
      </c>
    </row>
    <row r="716" spans="1:51" x14ac:dyDescent="0.3">
      <c r="A716" t="s">
        <v>28039</v>
      </c>
      <c r="B716" t="s">
        <v>23809</v>
      </c>
      <c r="C716" t="s">
        <v>1123</v>
      </c>
      <c r="D716" t="s">
        <v>5253</v>
      </c>
      <c r="E716" t="s">
        <v>5253</v>
      </c>
      <c r="F716" t="s">
        <v>5254</v>
      </c>
      <c r="G716" t="s">
        <v>25675</v>
      </c>
      <c r="I716" t="s">
        <v>23832</v>
      </c>
      <c r="J716" t="s">
        <v>24256</v>
      </c>
      <c r="K716" t="s">
        <v>23943</v>
      </c>
      <c r="M716" t="s">
        <v>23835</v>
      </c>
      <c r="N716" t="s">
        <v>27454</v>
      </c>
      <c r="O716" t="s">
        <v>28040</v>
      </c>
      <c r="U716" t="s">
        <v>23823</v>
      </c>
      <c r="V716">
        <v>50</v>
      </c>
      <c r="W716">
        <v>-209992</v>
      </c>
      <c r="X716">
        <v>-47272942</v>
      </c>
      <c r="Y716">
        <v>861</v>
      </c>
      <c r="Z716" t="s">
        <v>24096</v>
      </c>
      <c r="AA716" t="s">
        <v>107</v>
      </c>
      <c r="AB716" t="s">
        <v>23825</v>
      </c>
      <c r="AC716">
        <v>0</v>
      </c>
      <c r="AD716" t="s">
        <v>23823</v>
      </c>
      <c r="AE716" t="s">
        <v>23823</v>
      </c>
      <c r="AF716" t="s">
        <v>5253</v>
      </c>
      <c r="AG716" t="s">
        <v>5254</v>
      </c>
      <c r="AH716" t="s">
        <v>28041</v>
      </c>
      <c r="AI716" t="s">
        <v>23852</v>
      </c>
      <c r="AJ716" t="s">
        <v>420</v>
      </c>
      <c r="AL716">
        <f>VALUE(TRIM(FO_Candidato[[#This Row],[1.21 Latitude]]))</f>
        <v>-209992</v>
      </c>
      <c r="AM716">
        <f>FO_Candidato[[#This Row],[LATITUDE_P1]]/1000000</f>
        <v>-0.20999200000000001</v>
      </c>
      <c r="AN716">
        <f>INT(ABS(FO_Candidato[[#This Row],[LATITUDE_P2]]))</f>
        <v>0</v>
      </c>
      <c r="AO716">
        <f>INT((ABS(FO_Candidato[[#This Row],[LATITUDE_P2]])-INT(ABS(FO_Candidato[[#This Row],[LATITUDE_P2]])))*60)</f>
        <v>12</v>
      </c>
      <c r="AP716" s="73">
        <f t="shared" si="22"/>
        <v>35.97</v>
      </c>
      <c r="AQ716" t="str">
        <f>SUBSTITUTE(TEXT(FO_Candidato[[#This Row],[LATITUDE_P5]],"0,00"),",",".")</f>
        <v>35.97</v>
      </c>
      <c r="AR716" t="str">
        <f>FO_Candidato[[#This Row],[LATITUDE_P3]]&amp;"°"&amp;FO_Candidato[[#This Row],[LATITUDE_P4]]&amp;"'"&amp;FO_Candidato[[#This Row],[LATITUDE - P6]]&amp;"""S"</f>
        <v>0°12'35.97"S</v>
      </c>
      <c r="AS716">
        <f>VALUE(TRIM(FO_Candidato[[#This Row],[longitude]]))</f>
        <v>-47272942</v>
      </c>
      <c r="AT716">
        <f>FO_Candidato[[#This Row],[LONGITUDE_P1]]/1000000</f>
        <v>-47.272942</v>
      </c>
      <c r="AU716">
        <f>INT(ABS(FO_Candidato[[#This Row],[LONGITUDE_P2]]))</f>
        <v>47</v>
      </c>
      <c r="AV716">
        <f>INT((ABS(FO_Candidato[[#This Row],[LONGITUDE_P2]])-INT(ABS(FO_Candidato[[#This Row],[LONGITUDE_P2]])))*60)</f>
        <v>16</v>
      </c>
      <c r="AW716" s="73">
        <f t="shared" si="23"/>
        <v>22.59</v>
      </c>
      <c r="AX716" t="str">
        <f>SUBSTITUTE(TEXT(FO_Candidato[[#This Row],[LONGITUDE_P5]],"0,00"),",",".")</f>
        <v>22.59</v>
      </c>
      <c r="AY716" t="str">
        <f>FO_Candidato[[#This Row],[LONGITUDE_P3]]&amp;"°"&amp;FO_Candidato[[#This Row],[LONGITUDE_P4]]&amp;"'"&amp;FO_Candidato[[#This Row],[LONGITUDE - P6]]&amp;"""S"</f>
        <v>47°16'22.59"S</v>
      </c>
    </row>
    <row r="717" spans="1:51" x14ac:dyDescent="0.3">
      <c r="A717" t="s">
        <v>28042</v>
      </c>
      <c r="B717" t="s">
        <v>23809</v>
      </c>
      <c r="C717" t="s">
        <v>1123</v>
      </c>
      <c r="D717" t="s">
        <v>5248</v>
      </c>
      <c r="E717" t="s">
        <v>5248</v>
      </c>
      <c r="F717" t="s">
        <v>5249</v>
      </c>
      <c r="G717" t="s">
        <v>23880</v>
      </c>
      <c r="H717" t="s">
        <v>23881</v>
      </c>
      <c r="I717" t="s">
        <v>23832</v>
      </c>
      <c r="J717" t="s">
        <v>24256</v>
      </c>
      <c r="K717" t="s">
        <v>23943</v>
      </c>
      <c r="M717" t="s">
        <v>23835</v>
      </c>
      <c r="N717" t="s">
        <v>27454</v>
      </c>
      <c r="U717" t="s">
        <v>23823</v>
      </c>
      <c r="V717">
        <v>50</v>
      </c>
      <c r="W717">
        <v>-21123431</v>
      </c>
      <c r="X717">
        <v>-47521172</v>
      </c>
      <c r="Y717">
        <v>656</v>
      </c>
      <c r="Z717" t="s">
        <v>24096</v>
      </c>
      <c r="AA717" t="s">
        <v>107</v>
      </c>
      <c r="AB717" t="s">
        <v>23825</v>
      </c>
      <c r="AC717">
        <v>0</v>
      </c>
      <c r="AD717" t="s">
        <v>23823</v>
      </c>
      <c r="AE717" t="s">
        <v>23823</v>
      </c>
      <c r="AF717" t="s">
        <v>5248</v>
      </c>
      <c r="AG717" t="s">
        <v>5249</v>
      </c>
      <c r="AH717" t="s">
        <v>28043</v>
      </c>
      <c r="AI717" t="s">
        <v>23852</v>
      </c>
      <c r="AJ717" t="s">
        <v>420</v>
      </c>
      <c r="AL717">
        <f>VALUE(TRIM(FO_Candidato[[#This Row],[1.21 Latitude]]))</f>
        <v>-21123431</v>
      </c>
      <c r="AM717">
        <f>FO_Candidato[[#This Row],[LATITUDE_P1]]/1000000</f>
        <v>-21.123431</v>
      </c>
      <c r="AN717">
        <f>INT(ABS(FO_Candidato[[#This Row],[LATITUDE_P2]]))</f>
        <v>21</v>
      </c>
      <c r="AO717">
        <f>INT((ABS(FO_Candidato[[#This Row],[LATITUDE_P2]])-INT(ABS(FO_Candidato[[#This Row],[LATITUDE_P2]])))*60)</f>
        <v>7</v>
      </c>
      <c r="AP717" s="73">
        <f t="shared" si="22"/>
        <v>24.35</v>
      </c>
      <c r="AQ717" t="str">
        <f>SUBSTITUTE(TEXT(FO_Candidato[[#This Row],[LATITUDE_P5]],"0,00"),",",".")</f>
        <v>24.35</v>
      </c>
      <c r="AR717" t="str">
        <f>FO_Candidato[[#This Row],[LATITUDE_P3]]&amp;"°"&amp;FO_Candidato[[#This Row],[LATITUDE_P4]]&amp;"'"&amp;FO_Candidato[[#This Row],[LATITUDE - P6]]&amp;"""S"</f>
        <v>21°7'24.35"S</v>
      </c>
      <c r="AS717">
        <f>VALUE(TRIM(FO_Candidato[[#This Row],[longitude]]))</f>
        <v>-47521172</v>
      </c>
      <c r="AT717">
        <f>FO_Candidato[[#This Row],[LONGITUDE_P1]]/1000000</f>
        <v>-47.521172</v>
      </c>
      <c r="AU717">
        <f>INT(ABS(FO_Candidato[[#This Row],[LONGITUDE_P2]]))</f>
        <v>47</v>
      </c>
      <c r="AV717">
        <f>INT((ABS(FO_Candidato[[#This Row],[LONGITUDE_P2]])-INT(ABS(FO_Candidato[[#This Row],[LONGITUDE_P2]])))*60)</f>
        <v>31</v>
      </c>
      <c r="AW717" s="73">
        <f t="shared" si="23"/>
        <v>16.22</v>
      </c>
      <c r="AX717" t="str">
        <f>SUBSTITUTE(TEXT(FO_Candidato[[#This Row],[LONGITUDE_P5]],"0,00"),",",".")</f>
        <v>16.22</v>
      </c>
      <c r="AY717" t="str">
        <f>FO_Candidato[[#This Row],[LONGITUDE_P3]]&amp;"°"&amp;FO_Candidato[[#This Row],[LONGITUDE_P4]]&amp;"'"&amp;FO_Candidato[[#This Row],[LONGITUDE - P6]]&amp;"""S"</f>
        <v>47°31'16.22"S</v>
      </c>
    </row>
    <row r="718" spans="1:51" x14ac:dyDescent="0.3">
      <c r="A718" t="s">
        <v>28044</v>
      </c>
      <c r="B718" t="s">
        <v>23809</v>
      </c>
      <c r="C718" t="s">
        <v>127</v>
      </c>
      <c r="D718" t="s">
        <v>23011</v>
      </c>
      <c r="E718" t="s">
        <v>23011</v>
      </c>
      <c r="F718" t="s">
        <v>23317</v>
      </c>
      <c r="G718" t="s">
        <v>24555</v>
      </c>
      <c r="I718" t="s">
        <v>23813</v>
      </c>
      <c r="J718" t="s">
        <v>23814</v>
      </c>
      <c r="K718" t="s">
        <v>28045</v>
      </c>
      <c r="L718" t="s">
        <v>3632</v>
      </c>
      <c r="M718" t="s">
        <v>23816</v>
      </c>
      <c r="N718" t="s">
        <v>28046</v>
      </c>
      <c r="O718" t="s">
        <v>28047</v>
      </c>
      <c r="P718" t="s">
        <v>3632</v>
      </c>
      <c r="Q718" t="s">
        <v>3632</v>
      </c>
      <c r="R718" t="s">
        <v>28048</v>
      </c>
      <c r="S718" t="s">
        <v>28049</v>
      </c>
      <c r="T718" t="s">
        <v>28050</v>
      </c>
      <c r="U718" t="s">
        <v>23823</v>
      </c>
      <c r="V718">
        <v>50</v>
      </c>
      <c r="W718">
        <v>-14867409</v>
      </c>
      <c r="X718">
        <v>-39279175</v>
      </c>
      <c r="Y718">
        <v>133</v>
      </c>
      <c r="Z718" t="s">
        <v>12336</v>
      </c>
      <c r="AA718" t="s">
        <v>213</v>
      </c>
      <c r="AB718" t="s">
        <v>23825</v>
      </c>
      <c r="AC718">
        <v>7000</v>
      </c>
      <c r="AD718" t="s">
        <v>23823</v>
      </c>
      <c r="AE718" t="s">
        <v>148</v>
      </c>
      <c r="AF718" t="s">
        <v>28051</v>
      </c>
      <c r="AG718" t="s">
        <v>28052</v>
      </c>
      <c r="AH718" t="s">
        <v>28053</v>
      </c>
      <c r="AI718" t="s">
        <v>24034</v>
      </c>
      <c r="AJ718" t="s">
        <v>28054</v>
      </c>
      <c r="AK718">
        <v>45611860</v>
      </c>
      <c r="AL718">
        <f>VALUE(TRIM(FO_Candidato[[#This Row],[1.21 Latitude]]))</f>
        <v>-14867409</v>
      </c>
      <c r="AM718">
        <f>FO_Candidato[[#This Row],[LATITUDE_P1]]/1000000</f>
        <v>-14.867409</v>
      </c>
      <c r="AN718">
        <f>INT(ABS(FO_Candidato[[#This Row],[LATITUDE_P2]]))</f>
        <v>14</v>
      </c>
      <c r="AO718">
        <f>INT((ABS(FO_Candidato[[#This Row],[LATITUDE_P2]])-INT(ABS(FO_Candidato[[#This Row],[LATITUDE_P2]])))*60)</f>
        <v>52</v>
      </c>
      <c r="AP718" s="73">
        <f t="shared" si="22"/>
        <v>2.67</v>
      </c>
      <c r="AQ718" t="str">
        <f>SUBSTITUTE(TEXT(FO_Candidato[[#This Row],[LATITUDE_P5]],"0,00"),",",".")</f>
        <v>2.67</v>
      </c>
      <c r="AR718" t="str">
        <f>FO_Candidato[[#This Row],[LATITUDE_P3]]&amp;"°"&amp;FO_Candidato[[#This Row],[LATITUDE_P4]]&amp;"'"&amp;FO_Candidato[[#This Row],[LATITUDE - P6]]&amp;"""S"</f>
        <v>14°52'2.67"S</v>
      </c>
      <c r="AS718">
        <f>VALUE(TRIM(FO_Candidato[[#This Row],[longitude]]))</f>
        <v>-39279175</v>
      </c>
      <c r="AT718">
        <f>FO_Candidato[[#This Row],[LONGITUDE_P1]]/1000000</f>
        <v>-39.279175000000002</v>
      </c>
      <c r="AU718">
        <f>INT(ABS(FO_Candidato[[#This Row],[LONGITUDE_P2]]))</f>
        <v>39</v>
      </c>
      <c r="AV718">
        <f>INT((ABS(FO_Candidato[[#This Row],[LONGITUDE_P2]])-INT(ABS(FO_Candidato[[#This Row],[LONGITUDE_P2]])))*60)</f>
        <v>16</v>
      </c>
      <c r="AW718" s="73">
        <f t="shared" si="23"/>
        <v>45.03</v>
      </c>
      <c r="AX718" t="str">
        <f>SUBSTITUTE(TEXT(FO_Candidato[[#This Row],[LONGITUDE_P5]],"0,00"),",",".")</f>
        <v>45.03</v>
      </c>
      <c r="AY718" t="str">
        <f>FO_Candidato[[#This Row],[LONGITUDE_P3]]&amp;"°"&amp;FO_Candidato[[#This Row],[LONGITUDE_P4]]&amp;"'"&amp;FO_Candidato[[#This Row],[LONGITUDE - P6]]&amp;"""S"</f>
        <v>39°16'45.03"S</v>
      </c>
    </row>
    <row r="719" spans="1:51" x14ac:dyDescent="0.3">
      <c r="A719" t="s">
        <v>28055</v>
      </c>
      <c r="B719" t="s">
        <v>23809</v>
      </c>
      <c r="C719" t="s">
        <v>216</v>
      </c>
      <c r="D719" t="s">
        <v>4097</v>
      </c>
      <c r="E719" t="s">
        <v>4097</v>
      </c>
      <c r="F719" t="s">
        <v>4098</v>
      </c>
      <c r="G719" t="s">
        <v>23889</v>
      </c>
      <c r="I719" t="s">
        <v>23832</v>
      </c>
      <c r="K719" t="s">
        <v>24020</v>
      </c>
      <c r="M719" t="s">
        <v>23835</v>
      </c>
      <c r="N719" t="s">
        <v>27449</v>
      </c>
      <c r="U719" t="s">
        <v>23823</v>
      </c>
      <c r="V719">
        <v>50</v>
      </c>
      <c r="W719">
        <v>-19743975</v>
      </c>
      <c r="X719">
        <v>-48225375</v>
      </c>
      <c r="Y719">
        <v>718</v>
      </c>
      <c r="Z719" t="s">
        <v>28056</v>
      </c>
      <c r="AB719" t="s">
        <v>23825</v>
      </c>
      <c r="AD719" t="s">
        <v>1491</v>
      </c>
      <c r="AH719" t="s">
        <v>28057</v>
      </c>
      <c r="AI719" t="s">
        <v>24061</v>
      </c>
      <c r="AJ719" t="s">
        <v>26396</v>
      </c>
      <c r="AL719">
        <f>VALUE(TRIM(FO_Candidato[[#This Row],[1.21 Latitude]]))</f>
        <v>-19743975</v>
      </c>
      <c r="AM719">
        <f>FO_Candidato[[#This Row],[LATITUDE_P1]]/1000000</f>
        <v>-19.743974999999999</v>
      </c>
      <c r="AN719">
        <f>INT(ABS(FO_Candidato[[#This Row],[LATITUDE_P2]]))</f>
        <v>19</v>
      </c>
      <c r="AO719">
        <f>INT((ABS(FO_Candidato[[#This Row],[LATITUDE_P2]])-INT(ABS(FO_Candidato[[#This Row],[LATITUDE_P2]])))*60)</f>
        <v>44</v>
      </c>
      <c r="AP719" s="73">
        <f t="shared" si="22"/>
        <v>38.31</v>
      </c>
      <c r="AQ719" t="str">
        <f>SUBSTITUTE(TEXT(FO_Candidato[[#This Row],[LATITUDE_P5]],"0,00"),",",".")</f>
        <v>38.31</v>
      </c>
      <c r="AR719" t="str">
        <f>FO_Candidato[[#This Row],[LATITUDE_P3]]&amp;"°"&amp;FO_Candidato[[#This Row],[LATITUDE_P4]]&amp;"'"&amp;FO_Candidato[[#This Row],[LATITUDE - P6]]&amp;"""S"</f>
        <v>19°44'38.31"S</v>
      </c>
      <c r="AS719">
        <f>VALUE(TRIM(FO_Candidato[[#This Row],[longitude]]))</f>
        <v>-48225375</v>
      </c>
      <c r="AT719">
        <f>FO_Candidato[[#This Row],[LONGITUDE_P1]]/1000000</f>
        <v>-48.225375</v>
      </c>
      <c r="AU719">
        <f>INT(ABS(FO_Candidato[[#This Row],[LONGITUDE_P2]]))</f>
        <v>48</v>
      </c>
      <c r="AV719">
        <f>INT((ABS(FO_Candidato[[#This Row],[LONGITUDE_P2]])-INT(ABS(FO_Candidato[[#This Row],[LONGITUDE_P2]])))*60)</f>
        <v>13</v>
      </c>
      <c r="AW719" s="73">
        <f t="shared" si="23"/>
        <v>31.35</v>
      </c>
      <c r="AX719" t="str">
        <f>SUBSTITUTE(TEXT(FO_Candidato[[#This Row],[LONGITUDE_P5]],"0,00"),",",".")</f>
        <v>31.35</v>
      </c>
      <c r="AY719" t="str">
        <f>FO_Candidato[[#This Row],[LONGITUDE_P3]]&amp;"°"&amp;FO_Candidato[[#This Row],[LONGITUDE_P4]]&amp;"'"&amp;FO_Candidato[[#This Row],[LONGITUDE - P6]]&amp;"""S"</f>
        <v>48°13'31.35"S</v>
      </c>
    </row>
    <row r="720" spans="1:51" x14ac:dyDescent="0.3">
      <c r="A720" t="s">
        <v>28058</v>
      </c>
      <c r="B720" t="s">
        <v>23809</v>
      </c>
      <c r="C720" t="s">
        <v>216</v>
      </c>
      <c r="D720" t="s">
        <v>4146</v>
      </c>
      <c r="E720" t="s">
        <v>4146</v>
      </c>
      <c r="F720" t="s">
        <v>4147</v>
      </c>
      <c r="G720" t="s">
        <v>23889</v>
      </c>
      <c r="I720" t="s">
        <v>23832</v>
      </c>
      <c r="K720" t="s">
        <v>24020</v>
      </c>
      <c r="M720" t="s">
        <v>23835</v>
      </c>
      <c r="N720" t="s">
        <v>27449</v>
      </c>
      <c r="U720" t="s">
        <v>23823</v>
      </c>
      <c r="V720">
        <v>50</v>
      </c>
      <c r="W720">
        <v>-18771051</v>
      </c>
      <c r="X720">
        <v>-49073435</v>
      </c>
      <c r="Y720">
        <v>784</v>
      </c>
      <c r="Z720" t="s">
        <v>28059</v>
      </c>
      <c r="AB720" t="s">
        <v>23825</v>
      </c>
      <c r="AD720" t="s">
        <v>1491</v>
      </c>
      <c r="AH720" t="s">
        <v>28060</v>
      </c>
      <c r="AI720" t="s">
        <v>24061</v>
      </c>
      <c r="AJ720" t="s">
        <v>28061</v>
      </c>
      <c r="AL720">
        <f>VALUE(TRIM(FO_Candidato[[#This Row],[1.21 Latitude]]))</f>
        <v>-18771051</v>
      </c>
      <c r="AM720">
        <f>FO_Candidato[[#This Row],[LATITUDE_P1]]/1000000</f>
        <v>-18.771051</v>
      </c>
      <c r="AN720">
        <f>INT(ABS(FO_Candidato[[#This Row],[LATITUDE_P2]]))</f>
        <v>18</v>
      </c>
      <c r="AO720">
        <f>INT((ABS(FO_Candidato[[#This Row],[LATITUDE_P2]])-INT(ABS(FO_Candidato[[#This Row],[LATITUDE_P2]])))*60)</f>
        <v>46</v>
      </c>
      <c r="AP720" s="73">
        <f t="shared" si="22"/>
        <v>15.78</v>
      </c>
      <c r="AQ720" t="str">
        <f>SUBSTITUTE(TEXT(FO_Candidato[[#This Row],[LATITUDE_P5]],"0,00"),",",".")</f>
        <v>15.78</v>
      </c>
      <c r="AR720" t="str">
        <f>FO_Candidato[[#This Row],[LATITUDE_P3]]&amp;"°"&amp;FO_Candidato[[#This Row],[LATITUDE_P4]]&amp;"'"&amp;FO_Candidato[[#This Row],[LATITUDE - P6]]&amp;"""S"</f>
        <v>18°46'15.78"S</v>
      </c>
      <c r="AS720">
        <f>VALUE(TRIM(FO_Candidato[[#This Row],[longitude]]))</f>
        <v>-49073435</v>
      </c>
      <c r="AT720">
        <f>FO_Candidato[[#This Row],[LONGITUDE_P1]]/1000000</f>
        <v>-49.073435000000003</v>
      </c>
      <c r="AU720">
        <f>INT(ABS(FO_Candidato[[#This Row],[LONGITUDE_P2]]))</f>
        <v>49</v>
      </c>
      <c r="AV720">
        <f>INT((ABS(FO_Candidato[[#This Row],[LONGITUDE_P2]])-INT(ABS(FO_Candidato[[#This Row],[LONGITUDE_P2]])))*60)</f>
        <v>4</v>
      </c>
      <c r="AW720" s="73">
        <f t="shared" si="23"/>
        <v>24.37</v>
      </c>
      <c r="AX720" t="str">
        <f>SUBSTITUTE(TEXT(FO_Candidato[[#This Row],[LONGITUDE_P5]],"0,00"),",",".")</f>
        <v>24.37</v>
      </c>
      <c r="AY720" t="str">
        <f>FO_Candidato[[#This Row],[LONGITUDE_P3]]&amp;"°"&amp;FO_Candidato[[#This Row],[LONGITUDE_P4]]&amp;"'"&amp;FO_Candidato[[#This Row],[LONGITUDE - P6]]&amp;"""S"</f>
        <v>49°4'24.37"S</v>
      </c>
    </row>
    <row r="721" spans="1:51" x14ac:dyDescent="0.3">
      <c r="A721" t="s">
        <v>28062</v>
      </c>
      <c r="B721" t="s">
        <v>23809</v>
      </c>
      <c r="C721" t="s">
        <v>371</v>
      </c>
      <c r="D721" t="s">
        <v>28063</v>
      </c>
      <c r="E721" t="s">
        <v>28063</v>
      </c>
      <c r="F721" t="s">
        <v>28064</v>
      </c>
      <c r="G721" t="s">
        <v>23889</v>
      </c>
      <c r="I721" t="s">
        <v>23832</v>
      </c>
      <c r="K721" t="s">
        <v>24117</v>
      </c>
      <c r="M721" t="s">
        <v>23835</v>
      </c>
      <c r="N721" t="s">
        <v>26248</v>
      </c>
      <c r="U721" t="s">
        <v>23823</v>
      </c>
      <c r="V721">
        <v>60</v>
      </c>
      <c r="W721">
        <v>-18180923</v>
      </c>
      <c r="X721">
        <v>-44321344</v>
      </c>
      <c r="Y721">
        <v>596</v>
      </c>
      <c r="Z721" t="s">
        <v>28065</v>
      </c>
      <c r="AB721" t="s">
        <v>23825</v>
      </c>
      <c r="AD721" t="s">
        <v>1491</v>
      </c>
      <c r="AH721" t="s">
        <v>28066</v>
      </c>
      <c r="AI721" t="s">
        <v>24061</v>
      </c>
      <c r="AJ721" t="s">
        <v>28067</v>
      </c>
      <c r="AK721">
        <v>39220970</v>
      </c>
      <c r="AL721">
        <f>VALUE(TRIM(FO_Candidato[[#This Row],[1.21 Latitude]]))</f>
        <v>-18180923</v>
      </c>
      <c r="AM721">
        <f>FO_Candidato[[#This Row],[LATITUDE_P1]]/1000000</f>
        <v>-18.180923</v>
      </c>
      <c r="AN721">
        <f>INT(ABS(FO_Candidato[[#This Row],[LATITUDE_P2]]))</f>
        <v>18</v>
      </c>
      <c r="AO721">
        <f>INT((ABS(FO_Candidato[[#This Row],[LATITUDE_P2]])-INT(ABS(FO_Candidato[[#This Row],[LATITUDE_P2]])))*60)</f>
        <v>10</v>
      </c>
      <c r="AP721" s="73">
        <f t="shared" si="22"/>
        <v>51.32</v>
      </c>
      <c r="AQ721" t="str">
        <f>SUBSTITUTE(TEXT(FO_Candidato[[#This Row],[LATITUDE_P5]],"0,00"),",",".")</f>
        <v>51.32</v>
      </c>
      <c r="AR721" t="str">
        <f>FO_Candidato[[#This Row],[LATITUDE_P3]]&amp;"°"&amp;FO_Candidato[[#This Row],[LATITUDE_P4]]&amp;"'"&amp;FO_Candidato[[#This Row],[LATITUDE - P6]]&amp;"""S"</f>
        <v>18°10'51.32"S</v>
      </c>
      <c r="AS721">
        <f>VALUE(TRIM(FO_Candidato[[#This Row],[longitude]]))</f>
        <v>-44321344</v>
      </c>
      <c r="AT721">
        <f>FO_Candidato[[#This Row],[LONGITUDE_P1]]/1000000</f>
        <v>-44.321344000000003</v>
      </c>
      <c r="AU721">
        <f>INT(ABS(FO_Candidato[[#This Row],[LONGITUDE_P2]]))</f>
        <v>44</v>
      </c>
      <c r="AV721">
        <f>INT((ABS(FO_Candidato[[#This Row],[LONGITUDE_P2]])-INT(ABS(FO_Candidato[[#This Row],[LONGITUDE_P2]])))*60)</f>
        <v>19</v>
      </c>
      <c r="AW721" s="73">
        <f t="shared" si="23"/>
        <v>16.84</v>
      </c>
      <c r="AX721" t="str">
        <f>SUBSTITUTE(TEXT(FO_Candidato[[#This Row],[LONGITUDE_P5]],"0,00"),",",".")</f>
        <v>16.84</v>
      </c>
      <c r="AY721" t="str">
        <f>FO_Candidato[[#This Row],[LONGITUDE_P3]]&amp;"°"&amp;FO_Candidato[[#This Row],[LONGITUDE_P4]]&amp;"'"&amp;FO_Candidato[[#This Row],[LONGITUDE - P6]]&amp;"""S"</f>
        <v>44°19'16.84"S</v>
      </c>
    </row>
    <row r="722" spans="1:51" x14ac:dyDescent="0.3">
      <c r="A722" t="s">
        <v>28068</v>
      </c>
      <c r="B722" t="s">
        <v>23809</v>
      </c>
      <c r="C722" t="s">
        <v>216</v>
      </c>
      <c r="D722" t="s">
        <v>4615</v>
      </c>
      <c r="E722" t="s">
        <v>4615</v>
      </c>
      <c r="F722" t="s">
        <v>4616</v>
      </c>
      <c r="G722" t="s">
        <v>23889</v>
      </c>
      <c r="I722" t="s">
        <v>23832</v>
      </c>
      <c r="K722" t="s">
        <v>24020</v>
      </c>
      <c r="M722" t="s">
        <v>23835</v>
      </c>
      <c r="N722" t="s">
        <v>27449</v>
      </c>
      <c r="U722" t="s">
        <v>23823</v>
      </c>
      <c r="V722">
        <v>50</v>
      </c>
      <c r="W722">
        <v>-1900134</v>
      </c>
      <c r="X722">
        <v>-49019677</v>
      </c>
      <c r="Y722">
        <v>671</v>
      </c>
      <c r="Z722" t="s">
        <v>28069</v>
      </c>
      <c r="AB722" t="s">
        <v>23825</v>
      </c>
      <c r="AD722" t="s">
        <v>1491</v>
      </c>
      <c r="AH722" t="s">
        <v>28070</v>
      </c>
      <c r="AI722" t="s">
        <v>24061</v>
      </c>
      <c r="AJ722" t="s">
        <v>27709</v>
      </c>
      <c r="AL722">
        <f>VALUE(TRIM(FO_Candidato[[#This Row],[1.21 Latitude]]))</f>
        <v>-1900134</v>
      </c>
      <c r="AM722">
        <f>FO_Candidato[[#This Row],[LATITUDE_P1]]/1000000</f>
        <v>-1.900134</v>
      </c>
      <c r="AN722">
        <f>INT(ABS(FO_Candidato[[#This Row],[LATITUDE_P2]]))</f>
        <v>1</v>
      </c>
      <c r="AO722">
        <f>INT((ABS(FO_Candidato[[#This Row],[LATITUDE_P2]])-INT(ABS(FO_Candidato[[#This Row],[LATITUDE_P2]])))*60)</f>
        <v>54</v>
      </c>
      <c r="AP722" s="73">
        <f t="shared" si="22"/>
        <v>0.48</v>
      </c>
      <c r="AQ722" t="str">
        <f>SUBSTITUTE(TEXT(FO_Candidato[[#This Row],[LATITUDE_P5]],"0,00"),",",".")</f>
        <v>0.48</v>
      </c>
      <c r="AR722" t="str">
        <f>FO_Candidato[[#This Row],[LATITUDE_P3]]&amp;"°"&amp;FO_Candidato[[#This Row],[LATITUDE_P4]]&amp;"'"&amp;FO_Candidato[[#This Row],[LATITUDE - P6]]&amp;"""S"</f>
        <v>1°54'0.48"S</v>
      </c>
      <c r="AS722">
        <f>VALUE(TRIM(FO_Candidato[[#This Row],[longitude]]))</f>
        <v>-49019677</v>
      </c>
      <c r="AT722">
        <f>FO_Candidato[[#This Row],[LONGITUDE_P1]]/1000000</f>
        <v>-49.019677000000001</v>
      </c>
      <c r="AU722">
        <f>INT(ABS(FO_Candidato[[#This Row],[LONGITUDE_P2]]))</f>
        <v>49</v>
      </c>
      <c r="AV722">
        <f>INT((ABS(FO_Candidato[[#This Row],[LONGITUDE_P2]])-INT(ABS(FO_Candidato[[#This Row],[LONGITUDE_P2]])))*60)</f>
        <v>1</v>
      </c>
      <c r="AW722" s="73">
        <f t="shared" si="23"/>
        <v>10.84</v>
      </c>
      <c r="AX722" t="str">
        <f>SUBSTITUTE(TEXT(FO_Candidato[[#This Row],[LONGITUDE_P5]],"0,00"),",",".")</f>
        <v>10.84</v>
      </c>
      <c r="AY722" t="str">
        <f>FO_Candidato[[#This Row],[LONGITUDE_P3]]&amp;"°"&amp;FO_Candidato[[#This Row],[LONGITUDE_P4]]&amp;"'"&amp;FO_Candidato[[#This Row],[LONGITUDE - P6]]&amp;"""S"</f>
        <v>49°1'10.84"S</v>
      </c>
    </row>
    <row r="723" spans="1:51" x14ac:dyDescent="0.3">
      <c r="A723" t="s">
        <v>28071</v>
      </c>
      <c r="B723" t="s">
        <v>23809</v>
      </c>
      <c r="C723" t="s">
        <v>216</v>
      </c>
      <c r="D723" t="s">
        <v>3836</v>
      </c>
      <c r="E723" t="s">
        <v>3836</v>
      </c>
      <c r="F723" t="s">
        <v>3837</v>
      </c>
      <c r="G723" t="s">
        <v>23889</v>
      </c>
      <c r="I723" t="s">
        <v>23832</v>
      </c>
      <c r="K723" t="s">
        <v>24020</v>
      </c>
      <c r="M723" t="s">
        <v>23835</v>
      </c>
      <c r="N723" t="s">
        <v>27449</v>
      </c>
      <c r="U723" t="s">
        <v>23823</v>
      </c>
      <c r="V723">
        <v>40</v>
      </c>
      <c r="W723">
        <v>-16994481</v>
      </c>
      <c r="X723">
        <v>-49227352</v>
      </c>
      <c r="Y723">
        <v>849</v>
      </c>
      <c r="Z723" t="s">
        <v>28072</v>
      </c>
      <c r="AB723" t="s">
        <v>23825</v>
      </c>
      <c r="AD723" t="s">
        <v>1491</v>
      </c>
      <c r="AH723" t="s">
        <v>28073</v>
      </c>
      <c r="AI723" t="s">
        <v>24041</v>
      </c>
      <c r="AJ723" t="s">
        <v>6112</v>
      </c>
      <c r="AL723">
        <f>VALUE(TRIM(FO_Candidato[[#This Row],[1.21 Latitude]]))</f>
        <v>-16994481</v>
      </c>
      <c r="AM723">
        <f>FO_Candidato[[#This Row],[LATITUDE_P1]]/1000000</f>
        <v>-16.994481</v>
      </c>
      <c r="AN723">
        <f>INT(ABS(FO_Candidato[[#This Row],[LATITUDE_P2]]))</f>
        <v>16</v>
      </c>
      <c r="AO723">
        <f>INT((ABS(FO_Candidato[[#This Row],[LATITUDE_P2]])-INT(ABS(FO_Candidato[[#This Row],[LATITUDE_P2]])))*60)</f>
        <v>59</v>
      </c>
      <c r="AP723" s="73">
        <f t="shared" si="22"/>
        <v>40.130000000000003</v>
      </c>
      <c r="AQ723" t="str">
        <f>SUBSTITUTE(TEXT(FO_Candidato[[#This Row],[LATITUDE_P5]],"0,00"),",",".")</f>
        <v>40.13</v>
      </c>
      <c r="AR723" t="str">
        <f>FO_Candidato[[#This Row],[LATITUDE_P3]]&amp;"°"&amp;FO_Candidato[[#This Row],[LATITUDE_P4]]&amp;"'"&amp;FO_Candidato[[#This Row],[LATITUDE - P6]]&amp;"""S"</f>
        <v>16°59'40.13"S</v>
      </c>
      <c r="AS723">
        <f>VALUE(TRIM(FO_Candidato[[#This Row],[longitude]]))</f>
        <v>-49227352</v>
      </c>
      <c r="AT723">
        <f>FO_Candidato[[#This Row],[LONGITUDE_P1]]/1000000</f>
        <v>-49.227352000000003</v>
      </c>
      <c r="AU723">
        <f>INT(ABS(FO_Candidato[[#This Row],[LONGITUDE_P2]]))</f>
        <v>49</v>
      </c>
      <c r="AV723">
        <f>INT((ABS(FO_Candidato[[#This Row],[LONGITUDE_P2]])-INT(ABS(FO_Candidato[[#This Row],[LONGITUDE_P2]])))*60)</f>
        <v>13</v>
      </c>
      <c r="AW723" s="73">
        <f t="shared" si="23"/>
        <v>38.47</v>
      </c>
      <c r="AX723" t="str">
        <f>SUBSTITUTE(TEXT(FO_Candidato[[#This Row],[LONGITUDE_P5]],"0,00"),",",".")</f>
        <v>38.47</v>
      </c>
      <c r="AY723" t="str">
        <f>FO_Candidato[[#This Row],[LONGITUDE_P3]]&amp;"°"&amp;FO_Candidato[[#This Row],[LONGITUDE_P4]]&amp;"'"&amp;FO_Candidato[[#This Row],[LONGITUDE - P6]]&amp;"""S"</f>
        <v>49°13'38.47"S</v>
      </c>
    </row>
    <row r="724" spans="1:51" x14ac:dyDescent="0.3">
      <c r="A724" t="s">
        <v>28074</v>
      </c>
      <c r="B724" t="s">
        <v>23809</v>
      </c>
      <c r="C724" t="s">
        <v>371</v>
      </c>
      <c r="D724" t="s">
        <v>28075</v>
      </c>
      <c r="E724" t="s">
        <v>28075</v>
      </c>
      <c r="F724" t="s">
        <v>28076</v>
      </c>
      <c r="G724" t="s">
        <v>23889</v>
      </c>
      <c r="I724" t="s">
        <v>23832</v>
      </c>
      <c r="K724" t="s">
        <v>24117</v>
      </c>
      <c r="M724" t="s">
        <v>23835</v>
      </c>
      <c r="N724" t="s">
        <v>26248</v>
      </c>
      <c r="U724" t="s">
        <v>23823</v>
      </c>
      <c r="V724">
        <v>60</v>
      </c>
      <c r="W724">
        <v>-17983793</v>
      </c>
      <c r="X724">
        <v>-44167889</v>
      </c>
      <c r="Y724">
        <v>552</v>
      </c>
      <c r="Z724" t="s">
        <v>28077</v>
      </c>
      <c r="AB724" t="s">
        <v>23825</v>
      </c>
      <c r="AD724" t="s">
        <v>1491</v>
      </c>
      <c r="AH724" t="s">
        <v>28078</v>
      </c>
      <c r="AI724" t="s">
        <v>24061</v>
      </c>
      <c r="AJ724" t="s">
        <v>28079</v>
      </c>
      <c r="AK724">
        <v>39230000</v>
      </c>
      <c r="AL724">
        <f>VALUE(TRIM(FO_Candidato[[#This Row],[1.21 Latitude]]))</f>
        <v>-17983793</v>
      </c>
      <c r="AM724">
        <f>FO_Candidato[[#This Row],[LATITUDE_P1]]/1000000</f>
        <v>-17.983792999999999</v>
      </c>
      <c r="AN724">
        <f>INT(ABS(FO_Candidato[[#This Row],[LATITUDE_P2]]))</f>
        <v>17</v>
      </c>
      <c r="AO724">
        <f>INT((ABS(FO_Candidato[[#This Row],[LATITUDE_P2]])-INT(ABS(FO_Candidato[[#This Row],[LATITUDE_P2]])))*60)</f>
        <v>59</v>
      </c>
      <c r="AP724" s="73">
        <f t="shared" si="22"/>
        <v>1.65</v>
      </c>
      <c r="AQ724" t="str">
        <f>SUBSTITUTE(TEXT(FO_Candidato[[#This Row],[LATITUDE_P5]],"0,00"),",",".")</f>
        <v>1.65</v>
      </c>
      <c r="AR724" t="str">
        <f>FO_Candidato[[#This Row],[LATITUDE_P3]]&amp;"°"&amp;FO_Candidato[[#This Row],[LATITUDE_P4]]&amp;"'"&amp;FO_Candidato[[#This Row],[LATITUDE - P6]]&amp;"""S"</f>
        <v>17°59'1.65"S</v>
      </c>
      <c r="AS724">
        <f>VALUE(TRIM(FO_Candidato[[#This Row],[longitude]]))</f>
        <v>-44167889</v>
      </c>
      <c r="AT724">
        <f>FO_Candidato[[#This Row],[LONGITUDE_P1]]/1000000</f>
        <v>-44.167889000000002</v>
      </c>
      <c r="AU724">
        <f>INT(ABS(FO_Candidato[[#This Row],[LONGITUDE_P2]]))</f>
        <v>44</v>
      </c>
      <c r="AV724">
        <f>INT((ABS(FO_Candidato[[#This Row],[LONGITUDE_P2]])-INT(ABS(FO_Candidato[[#This Row],[LONGITUDE_P2]])))*60)</f>
        <v>10</v>
      </c>
      <c r="AW724" s="73">
        <f t="shared" si="23"/>
        <v>4.4000000000000004</v>
      </c>
      <c r="AX724" t="str">
        <f>SUBSTITUTE(TEXT(FO_Candidato[[#This Row],[LONGITUDE_P5]],"0,00"),",",".")</f>
        <v>4.40</v>
      </c>
      <c r="AY724" t="str">
        <f>FO_Candidato[[#This Row],[LONGITUDE_P3]]&amp;"°"&amp;FO_Candidato[[#This Row],[LONGITUDE_P4]]&amp;"'"&amp;FO_Candidato[[#This Row],[LONGITUDE - P6]]&amp;"""S"</f>
        <v>44°10'4.40"S</v>
      </c>
    </row>
    <row r="725" spans="1:51" x14ac:dyDescent="0.3">
      <c r="A725" t="s">
        <v>28080</v>
      </c>
      <c r="B725" t="s">
        <v>23809</v>
      </c>
      <c r="C725" t="s">
        <v>216</v>
      </c>
      <c r="D725" t="s">
        <v>4625</v>
      </c>
      <c r="E725" t="s">
        <v>4625</v>
      </c>
      <c r="F725" t="s">
        <v>4626</v>
      </c>
      <c r="G725" t="s">
        <v>23889</v>
      </c>
      <c r="I725" t="s">
        <v>23832</v>
      </c>
      <c r="K725" t="s">
        <v>24020</v>
      </c>
      <c r="M725" t="s">
        <v>23835</v>
      </c>
      <c r="N725" t="s">
        <v>27449</v>
      </c>
      <c r="U725" t="s">
        <v>23823</v>
      </c>
      <c r="V725">
        <v>50</v>
      </c>
      <c r="W725">
        <v>-18671673</v>
      </c>
      <c r="X725">
        <v>-4916022</v>
      </c>
      <c r="Y725">
        <v>734</v>
      </c>
      <c r="Z725" t="s">
        <v>28081</v>
      </c>
      <c r="AB725" t="s">
        <v>23825</v>
      </c>
      <c r="AD725" t="s">
        <v>1491</v>
      </c>
      <c r="AH725" t="s">
        <v>28082</v>
      </c>
      <c r="AI725" t="s">
        <v>24061</v>
      </c>
      <c r="AJ725" t="s">
        <v>4628</v>
      </c>
      <c r="AL725">
        <f>VALUE(TRIM(FO_Candidato[[#This Row],[1.21 Latitude]]))</f>
        <v>-18671673</v>
      </c>
      <c r="AM725">
        <f>FO_Candidato[[#This Row],[LATITUDE_P1]]/1000000</f>
        <v>-18.671672999999998</v>
      </c>
      <c r="AN725">
        <f>INT(ABS(FO_Candidato[[#This Row],[LATITUDE_P2]]))</f>
        <v>18</v>
      </c>
      <c r="AO725">
        <f>INT((ABS(FO_Candidato[[#This Row],[LATITUDE_P2]])-INT(ABS(FO_Candidato[[#This Row],[LATITUDE_P2]])))*60)</f>
        <v>40</v>
      </c>
      <c r="AP725" s="73">
        <f t="shared" si="22"/>
        <v>18.02</v>
      </c>
      <c r="AQ725" t="str">
        <f>SUBSTITUTE(TEXT(FO_Candidato[[#This Row],[LATITUDE_P5]],"0,00"),",",".")</f>
        <v>18.02</v>
      </c>
      <c r="AR725" t="str">
        <f>FO_Candidato[[#This Row],[LATITUDE_P3]]&amp;"°"&amp;FO_Candidato[[#This Row],[LATITUDE_P4]]&amp;"'"&amp;FO_Candidato[[#This Row],[LATITUDE - P6]]&amp;"""S"</f>
        <v>18°40'18.02"S</v>
      </c>
      <c r="AS725">
        <f>VALUE(TRIM(FO_Candidato[[#This Row],[longitude]]))</f>
        <v>-4916022</v>
      </c>
      <c r="AT725">
        <f>FO_Candidato[[#This Row],[LONGITUDE_P1]]/1000000</f>
        <v>-4.9160219999999999</v>
      </c>
      <c r="AU725">
        <f>INT(ABS(FO_Candidato[[#This Row],[LONGITUDE_P2]]))</f>
        <v>4</v>
      </c>
      <c r="AV725">
        <f>INT((ABS(FO_Candidato[[#This Row],[LONGITUDE_P2]])-INT(ABS(FO_Candidato[[#This Row],[LONGITUDE_P2]])))*60)</f>
        <v>54</v>
      </c>
      <c r="AW725" s="73">
        <f t="shared" si="23"/>
        <v>57.68</v>
      </c>
      <c r="AX725" t="str">
        <f>SUBSTITUTE(TEXT(FO_Candidato[[#This Row],[LONGITUDE_P5]],"0,00"),",",".")</f>
        <v>57.68</v>
      </c>
      <c r="AY725" t="str">
        <f>FO_Candidato[[#This Row],[LONGITUDE_P3]]&amp;"°"&amp;FO_Candidato[[#This Row],[LONGITUDE_P4]]&amp;"'"&amp;FO_Candidato[[#This Row],[LONGITUDE - P6]]&amp;"""S"</f>
        <v>4°54'57.68"S</v>
      </c>
    </row>
    <row r="726" spans="1:51" x14ac:dyDescent="0.3">
      <c r="A726" t="s">
        <v>28083</v>
      </c>
      <c r="B726" t="s">
        <v>23809</v>
      </c>
      <c r="C726" t="s">
        <v>371</v>
      </c>
      <c r="D726" t="s">
        <v>28084</v>
      </c>
      <c r="E726" t="s">
        <v>28084</v>
      </c>
      <c r="F726" t="s">
        <v>28085</v>
      </c>
      <c r="G726" t="s">
        <v>23889</v>
      </c>
      <c r="I726" t="s">
        <v>23832</v>
      </c>
      <c r="K726" t="s">
        <v>28086</v>
      </c>
      <c r="M726" t="s">
        <v>23835</v>
      </c>
      <c r="N726" t="s">
        <v>28087</v>
      </c>
      <c r="U726" t="s">
        <v>23823</v>
      </c>
      <c r="V726">
        <v>30</v>
      </c>
      <c r="W726">
        <v>-19011817</v>
      </c>
      <c r="X726">
        <v>-48207575</v>
      </c>
      <c r="Y726">
        <v>877</v>
      </c>
      <c r="Z726" t="s">
        <v>28088</v>
      </c>
      <c r="AB726" t="s">
        <v>23825</v>
      </c>
      <c r="AD726" t="s">
        <v>1491</v>
      </c>
      <c r="AH726" t="s">
        <v>28089</v>
      </c>
      <c r="AI726" t="s">
        <v>24061</v>
      </c>
      <c r="AJ726" t="s">
        <v>6259</v>
      </c>
      <c r="AK726">
        <v>38407845</v>
      </c>
      <c r="AL726">
        <f>VALUE(TRIM(FO_Candidato[[#This Row],[1.21 Latitude]]))</f>
        <v>-19011817</v>
      </c>
      <c r="AM726">
        <f>FO_Candidato[[#This Row],[LATITUDE_P1]]/1000000</f>
        <v>-19.011817000000001</v>
      </c>
      <c r="AN726">
        <f>INT(ABS(FO_Candidato[[#This Row],[LATITUDE_P2]]))</f>
        <v>19</v>
      </c>
      <c r="AO726">
        <f>INT((ABS(FO_Candidato[[#This Row],[LATITUDE_P2]])-INT(ABS(FO_Candidato[[#This Row],[LATITUDE_P2]])))*60)</f>
        <v>0</v>
      </c>
      <c r="AP726" s="73">
        <f t="shared" si="22"/>
        <v>42.54</v>
      </c>
      <c r="AQ726" t="str">
        <f>SUBSTITUTE(TEXT(FO_Candidato[[#This Row],[LATITUDE_P5]],"0,00"),",",".")</f>
        <v>42.54</v>
      </c>
      <c r="AR726" t="str">
        <f>FO_Candidato[[#This Row],[LATITUDE_P3]]&amp;"°"&amp;FO_Candidato[[#This Row],[LATITUDE_P4]]&amp;"'"&amp;FO_Candidato[[#This Row],[LATITUDE - P6]]&amp;"""S"</f>
        <v>19°0'42.54"S</v>
      </c>
      <c r="AS726">
        <f>VALUE(TRIM(FO_Candidato[[#This Row],[longitude]]))</f>
        <v>-48207575</v>
      </c>
      <c r="AT726">
        <f>FO_Candidato[[#This Row],[LONGITUDE_P1]]/1000000</f>
        <v>-48.207574999999999</v>
      </c>
      <c r="AU726">
        <f>INT(ABS(FO_Candidato[[#This Row],[LONGITUDE_P2]]))</f>
        <v>48</v>
      </c>
      <c r="AV726">
        <f>INT((ABS(FO_Candidato[[#This Row],[LONGITUDE_P2]])-INT(ABS(FO_Candidato[[#This Row],[LONGITUDE_P2]])))*60)</f>
        <v>12</v>
      </c>
      <c r="AW726" s="73">
        <f t="shared" si="23"/>
        <v>27.27</v>
      </c>
      <c r="AX726" t="str">
        <f>SUBSTITUTE(TEXT(FO_Candidato[[#This Row],[LONGITUDE_P5]],"0,00"),",",".")</f>
        <v>27.27</v>
      </c>
      <c r="AY726" t="str">
        <f>FO_Candidato[[#This Row],[LONGITUDE_P3]]&amp;"°"&amp;FO_Candidato[[#This Row],[LONGITUDE_P4]]&amp;"'"&amp;FO_Candidato[[#This Row],[LONGITUDE - P6]]&amp;"""S"</f>
        <v>48°12'27.27"S</v>
      </c>
    </row>
    <row r="727" spans="1:51" x14ac:dyDescent="0.3">
      <c r="A727" t="s">
        <v>28090</v>
      </c>
      <c r="B727" t="s">
        <v>23809</v>
      </c>
      <c r="C727" t="s">
        <v>371</v>
      </c>
      <c r="D727" t="s">
        <v>28091</v>
      </c>
      <c r="E727" t="s">
        <v>28091</v>
      </c>
      <c r="F727" t="s">
        <v>28092</v>
      </c>
      <c r="G727" t="s">
        <v>23889</v>
      </c>
      <c r="I727" t="s">
        <v>23832</v>
      </c>
      <c r="K727" t="s">
        <v>24117</v>
      </c>
      <c r="M727" t="s">
        <v>23835</v>
      </c>
      <c r="N727" t="s">
        <v>27529</v>
      </c>
      <c r="U727" t="s">
        <v>23823</v>
      </c>
      <c r="V727">
        <v>60</v>
      </c>
      <c r="W727">
        <v>-1966297</v>
      </c>
      <c r="X727">
        <v>-46098796</v>
      </c>
      <c r="Y727">
        <v>1099</v>
      </c>
      <c r="Z727" t="s">
        <v>28093</v>
      </c>
      <c r="AB727" t="s">
        <v>23825</v>
      </c>
      <c r="AD727" t="s">
        <v>1491</v>
      </c>
      <c r="AH727" t="s">
        <v>28094</v>
      </c>
      <c r="AI727" t="s">
        <v>24061</v>
      </c>
      <c r="AJ727" t="s">
        <v>28095</v>
      </c>
      <c r="AK727">
        <v>38990000</v>
      </c>
      <c r="AL727">
        <f>VALUE(TRIM(FO_Candidato[[#This Row],[1.21 Latitude]]))</f>
        <v>-1966297</v>
      </c>
      <c r="AM727">
        <f>FO_Candidato[[#This Row],[LATITUDE_P1]]/1000000</f>
        <v>-1.966297</v>
      </c>
      <c r="AN727">
        <f>INT(ABS(FO_Candidato[[#This Row],[LATITUDE_P2]]))</f>
        <v>1</v>
      </c>
      <c r="AO727">
        <f>INT((ABS(FO_Candidato[[#This Row],[LATITUDE_P2]])-INT(ABS(FO_Candidato[[#This Row],[LATITUDE_P2]])))*60)</f>
        <v>57</v>
      </c>
      <c r="AP727" s="73">
        <f t="shared" si="22"/>
        <v>58.67</v>
      </c>
      <c r="AQ727" t="str">
        <f>SUBSTITUTE(TEXT(FO_Candidato[[#This Row],[LATITUDE_P5]],"0,00"),",",".")</f>
        <v>58.67</v>
      </c>
      <c r="AR727" t="str">
        <f>FO_Candidato[[#This Row],[LATITUDE_P3]]&amp;"°"&amp;FO_Candidato[[#This Row],[LATITUDE_P4]]&amp;"'"&amp;FO_Candidato[[#This Row],[LATITUDE - P6]]&amp;"""S"</f>
        <v>1°57'58.67"S</v>
      </c>
      <c r="AS727">
        <f>VALUE(TRIM(FO_Candidato[[#This Row],[longitude]]))</f>
        <v>-46098796</v>
      </c>
      <c r="AT727">
        <f>FO_Candidato[[#This Row],[LONGITUDE_P1]]/1000000</f>
        <v>-46.098796</v>
      </c>
      <c r="AU727">
        <f>INT(ABS(FO_Candidato[[#This Row],[LONGITUDE_P2]]))</f>
        <v>46</v>
      </c>
      <c r="AV727">
        <f>INT((ABS(FO_Candidato[[#This Row],[LONGITUDE_P2]])-INT(ABS(FO_Candidato[[#This Row],[LONGITUDE_P2]])))*60)</f>
        <v>5</v>
      </c>
      <c r="AW727" s="73">
        <f t="shared" si="23"/>
        <v>55.67</v>
      </c>
      <c r="AX727" t="str">
        <f>SUBSTITUTE(TEXT(FO_Candidato[[#This Row],[LONGITUDE_P5]],"0,00"),",",".")</f>
        <v>55.67</v>
      </c>
      <c r="AY727" t="str">
        <f>FO_Candidato[[#This Row],[LONGITUDE_P3]]&amp;"°"&amp;FO_Candidato[[#This Row],[LONGITUDE_P4]]&amp;"'"&amp;FO_Candidato[[#This Row],[LONGITUDE - P6]]&amp;"""S"</f>
        <v>46°5'55.67"S</v>
      </c>
    </row>
    <row r="728" spans="1:51" x14ac:dyDescent="0.3">
      <c r="A728" t="s">
        <v>28096</v>
      </c>
      <c r="B728" t="s">
        <v>23809</v>
      </c>
      <c r="C728" t="s">
        <v>308</v>
      </c>
      <c r="D728" t="s">
        <v>28097</v>
      </c>
      <c r="E728" t="s">
        <v>28097</v>
      </c>
      <c r="F728" t="s">
        <v>28098</v>
      </c>
      <c r="G728" t="s">
        <v>23812</v>
      </c>
      <c r="I728" t="s">
        <v>23832</v>
      </c>
      <c r="J728" t="s">
        <v>23833</v>
      </c>
      <c r="K728" t="s">
        <v>28099</v>
      </c>
      <c r="L728" t="s">
        <v>28100</v>
      </c>
      <c r="M728" t="s">
        <v>23835</v>
      </c>
      <c r="N728" t="s">
        <v>28100</v>
      </c>
      <c r="O728" t="s">
        <v>28101</v>
      </c>
      <c r="P728" t="s">
        <v>28102</v>
      </c>
      <c r="Q728" t="s">
        <v>28103</v>
      </c>
      <c r="R728" t="s">
        <v>28104</v>
      </c>
      <c r="S728" t="s">
        <v>23820</v>
      </c>
      <c r="T728" t="s">
        <v>28102</v>
      </c>
      <c r="U728" t="s">
        <v>1491</v>
      </c>
      <c r="V728">
        <v>26</v>
      </c>
      <c r="W728">
        <v>-30024869</v>
      </c>
      <c r="X728">
        <v>-51183558</v>
      </c>
      <c r="Y728">
        <v>64</v>
      </c>
      <c r="Z728" t="s">
        <v>24096</v>
      </c>
      <c r="AB728" t="s">
        <v>23825</v>
      </c>
      <c r="AC728">
        <v>5000</v>
      </c>
      <c r="AD728" t="s">
        <v>23823</v>
      </c>
      <c r="AE728" t="s">
        <v>1532</v>
      </c>
      <c r="AF728" t="s">
        <v>28105</v>
      </c>
      <c r="AG728" t="s">
        <v>28105</v>
      </c>
      <c r="AH728" t="s">
        <v>28101</v>
      </c>
      <c r="AI728" t="s">
        <v>23911</v>
      </c>
      <c r="AJ728" t="s">
        <v>3181</v>
      </c>
      <c r="AL728">
        <f>VALUE(TRIM(FO_Candidato[[#This Row],[1.21 Latitude]]))</f>
        <v>-30024869</v>
      </c>
      <c r="AM728">
        <f>FO_Candidato[[#This Row],[LATITUDE_P1]]/1000000</f>
        <v>-30.024868999999999</v>
      </c>
      <c r="AN728">
        <f>INT(ABS(FO_Candidato[[#This Row],[LATITUDE_P2]]))</f>
        <v>30</v>
      </c>
      <c r="AO728">
        <f>INT((ABS(FO_Candidato[[#This Row],[LATITUDE_P2]])-INT(ABS(FO_Candidato[[#This Row],[LATITUDE_P2]])))*60)</f>
        <v>1</v>
      </c>
      <c r="AP728" s="73">
        <f t="shared" si="22"/>
        <v>29.53</v>
      </c>
      <c r="AQ728" t="str">
        <f>SUBSTITUTE(TEXT(FO_Candidato[[#This Row],[LATITUDE_P5]],"0,00"),",",".")</f>
        <v>29.53</v>
      </c>
      <c r="AR728" t="str">
        <f>FO_Candidato[[#This Row],[LATITUDE_P3]]&amp;"°"&amp;FO_Candidato[[#This Row],[LATITUDE_P4]]&amp;"'"&amp;FO_Candidato[[#This Row],[LATITUDE - P6]]&amp;"""S"</f>
        <v>30°1'29.53"S</v>
      </c>
      <c r="AS728">
        <f>VALUE(TRIM(FO_Candidato[[#This Row],[longitude]]))</f>
        <v>-51183558</v>
      </c>
      <c r="AT728">
        <f>FO_Candidato[[#This Row],[LONGITUDE_P1]]/1000000</f>
        <v>-51.183557999999998</v>
      </c>
      <c r="AU728">
        <f>INT(ABS(FO_Candidato[[#This Row],[LONGITUDE_P2]]))</f>
        <v>51</v>
      </c>
      <c r="AV728">
        <f>INT((ABS(FO_Candidato[[#This Row],[LONGITUDE_P2]])-INT(ABS(FO_Candidato[[#This Row],[LONGITUDE_P2]])))*60)</f>
        <v>11</v>
      </c>
      <c r="AW728" s="73">
        <f t="shared" si="23"/>
        <v>0.81</v>
      </c>
      <c r="AX728" t="str">
        <f>SUBSTITUTE(TEXT(FO_Candidato[[#This Row],[LONGITUDE_P5]],"0,00"),",",".")</f>
        <v>0.81</v>
      </c>
      <c r="AY728" t="str">
        <f>FO_Candidato[[#This Row],[LONGITUDE_P3]]&amp;"°"&amp;FO_Candidato[[#This Row],[LONGITUDE_P4]]&amp;"'"&amp;FO_Candidato[[#This Row],[LONGITUDE - P6]]&amp;"""S"</f>
        <v>51°11'0.81"S</v>
      </c>
    </row>
    <row r="729" spans="1:51" x14ac:dyDescent="0.3">
      <c r="A729" t="s">
        <v>28106</v>
      </c>
      <c r="B729" t="s">
        <v>23809</v>
      </c>
      <c r="C729" t="s">
        <v>216</v>
      </c>
      <c r="D729" t="s">
        <v>3904</v>
      </c>
      <c r="E729" t="s">
        <v>3904</v>
      </c>
      <c r="F729" t="s">
        <v>3905</v>
      </c>
      <c r="G729" t="s">
        <v>23889</v>
      </c>
      <c r="I729" t="s">
        <v>23832</v>
      </c>
      <c r="K729" t="s">
        <v>24020</v>
      </c>
      <c r="M729" t="s">
        <v>23835</v>
      </c>
      <c r="N729" t="s">
        <v>27449</v>
      </c>
      <c r="U729" t="s">
        <v>23823</v>
      </c>
      <c r="V729">
        <v>50</v>
      </c>
      <c r="W729">
        <v>-17695752</v>
      </c>
      <c r="X729">
        <v>-49155127</v>
      </c>
      <c r="Y729">
        <v>741</v>
      </c>
      <c r="Z729" t="s">
        <v>28107</v>
      </c>
      <c r="AB729" t="s">
        <v>23825</v>
      </c>
      <c r="AD729" t="s">
        <v>1491</v>
      </c>
      <c r="AH729" t="s">
        <v>28108</v>
      </c>
      <c r="AI729" t="s">
        <v>24041</v>
      </c>
      <c r="AJ729" t="s">
        <v>28109</v>
      </c>
      <c r="AL729">
        <f>VALUE(TRIM(FO_Candidato[[#This Row],[1.21 Latitude]]))</f>
        <v>-17695752</v>
      </c>
      <c r="AM729">
        <f>FO_Candidato[[#This Row],[LATITUDE_P1]]/1000000</f>
        <v>-17.695751999999999</v>
      </c>
      <c r="AN729">
        <f>INT(ABS(FO_Candidato[[#This Row],[LATITUDE_P2]]))</f>
        <v>17</v>
      </c>
      <c r="AO729">
        <f>INT((ABS(FO_Candidato[[#This Row],[LATITUDE_P2]])-INT(ABS(FO_Candidato[[#This Row],[LATITUDE_P2]])))*60)</f>
        <v>41</v>
      </c>
      <c r="AP729" s="73">
        <f t="shared" si="22"/>
        <v>44.71</v>
      </c>
      <c r="AQ729" t="str">
        <f>SUBSTITUTE(TEXT(FO_Candidato[[#This Row],[LATITUDE_P5]],"0,00"),",",".")</f>
        <v>44.71</v>
      </c>
      <c r="AR729" t="str">
        <f>FO_Candidato[[#This Row],[LATITUDE_P3]]&amp;"°"&amp;FO_Candidato[[#This Row],[LATITUDE_P4]]&amp;"'"&amp;FO_Candidato[[#This Row],[LATITUDE - P6]]&amp;"""S"</f>
        <v>17°41'44.71"S</v>
      </c>
      <c r="AS729">
        <f>VALUE(TRIM(FO_Candidato[[#This Row],[longitude]]))</f>
        <v>-49155127</v>
      </c>
      <c r="AT729">
        <f>FO_Candidato[[#This Row],[LONGITUDE_P1]]/1000000</f>
        <v>-49.155127</v>
      </c>
      <c r="AU729">
        <f>INT(ABS(FO_Candidato[[#This Row],[LONGITUDE_P2]]))</f>
        <v>49</v>
      </c>
      <c r="AV729">
        <f>INT((ABS(FO_Candidato[[#This Row],[LONGITUDE_P2]])-INT(ABS(FO_Candidato[[#This Row],[LONGITUDE_P2]])))*60)</f>
        <v>9</v>
      </c>
      <c r="AW729" s="73">
        <f t="shared" si="23"/>
        <v>18.46</v>
      </c>
      <c r="AX729" t="str">
        <f>SUBSTITUTE(TEXT(FO_Candidato[[#This Row],[LONGITUDE_P5]],"0,00"),",",".")</f>
        <v>18.46</v>
      </c>
      <c r="AY729" t="str">
        <f>FO_Candidato[[#This Row],[LONGITUDE_P3]]&amp;"°"&amp;FO_Candidato[[#This Row],[LONGITUDE_P4]]&amp;"'"&amp;FO_Candidato[[#This Row],[LONGITUDE - P6]]&amp;"""S"</f>
        <v>49°9'18.46"S</v>
      </c>
    </row>
    <row r="730" spans="1:51" x14ac:dyDescent="0.3">
      <c r="A730" t="s">
        <v>28110</v>
      </c>
      <c r="B730" t="s">
        <v>23809</v>
      </c>
      <c r="C730" t="s">
        <v>308</v>
      </c>
      <c r="D730" t="s">
        <v>28111</v>
      </c>
      <c r="E730" t="s">
        <v>28111</v>
      </c>
      <c r="F730" t="s">
        <v>28112</v>
      </c>
      <c r="G730" t="s">
        <v>23846</v>
      </c>
      <c r="I730" t="s">
        <v>23832</v>
      </c>
      <c r="J730" t="s">
        <v>23814</v>
      </c>
      <c r="K730" t="s">
        <v>28113</v>
      </c>
      <c r="L730" t="s">
        <v>28114</v>
      </c>
      <c r="M730" t="s">
        <v>23835</v>
      </c>
      <c r="N730" t="s">
        <v>28114</v>
      </c>
      <c r="O730" t="s">
        <v>28115</v>
      </c>
      <c r="P730" t="s">
        <v>23820</v>
      </c>
      <c r="Q730" t="s">
        <v>28116</v>
      </c>
      <c r="R730" t="s">
        <v>28117</v>
      </c>
      <c r="S730" t="s">
        <v>28115</v>
      </c>
      <c r="T730" t="s">
        <v>28118</v>
      </c>
      <c r="U730" t="s">
        <v>1491</v>
      </c>
      <c r="V730">
        <v>41</v>
      </c>
      <c r="W730">
        <v>-21240822</v>
      </c>
      <c r="X730">
        <v>-47791194</v>
      </c>
      <c r="Y730">
        <v>693</v>
      </c>
      <c r="Z730" t="s">
        <v>23824</v>
      </c>
      <c r="AB730" t="s">
        <v>23825</v>
      </c>
      <c r="AD730" t="s">
        <v>23823</v>
      </c>
      <c r="AE730" t="s">
        <v>1532</v>
      </c>
      <c r="AF730" t="s">
        <v>28111</v>
      </c>
      <c r="AG730" t="s">
        <v>28112</v>
      </c>
      <c r="AH730" t="s">
        <v>28115</v>
      </c>
      <c r="AI730" t="s">
        <v>23852</v>
      </c>
      <c r="AJ730" t="s">
        <v>28119</v>
      </c>
      <c r="AL730">
        <f>VALUE(TRIM(FO_Candidato[[#This Row],[1.21 Latitude]]))</f>
        <v>-21240822</v>
      </c>
      <c r="AM730">
        <f>FO_Candidato[[#This Row],[LATITUDE_P1]]/1000000</f>
        <v>-21.240822000000001</v>
      </c>
      <c r="AN730">
        <f>INT(ABS(FO_Candidato[[#This Row],[LATITUDE_P2]]))</f>
        <v>21</v>
      </c>
      <c r="AO730">
        <f>INT((ABS(FO_Candidato[[#This Row],[LATITUDE_P2]])-INT(ABS(FO_Candidato[[#This Row],[LATITUDE_P2]])))*60)</f>
        <v>14</v>
      </c>
      <c r="AP730" s="73">
        <f t="shared" si="22"/>
        <v>26.96</v>
      </c>
      <c r="AQ730" t="str">
        <f>SUBSTITUTE(TEXT(FO_Candidato[[#This Row],[LATITUDE_P5]],"0,00"),",",".")</f>
        <v>26.96</v>
      </c>
      <c r="AR730" t="str">
        <f>FO_Candidato[[#This Row],[LATITUDE_P3]]&amp;"°"&amp;FO_Candidato[[#This Row],[LATITUDE_P4]]&amp;"'"&amp;FO_Candidato[[#This Row],[LATITUDE - P6]]&amp;"""S"</f>
        <v>21°14'26.96"S</v>
      </c>
      <c r="AS730">
        <f>VALUE(TRIM(FO_Candidato[[#This Row],[longitude]]))</f>
        <v>-47791194</v>
      </c>
      <c r="AT730">
        <f>FO_Candidato[[#This Row],[LONGITUDE_P1]]/1000000</f>
        <v>-47.791193999999997</v>
      </c>
      <c r="AU730">
        <f>INT(ABS(FO_Candidato[[#This Row],[LONGITUDE_P2]]))</f>
        <v>47</v>
      </c>
      <c r="AV730">
        <f>INT((ABS(FO_Candidato[[#This Row],[LONGITUDE_P2]])-INT(ABS(FO_Candidato[[#This Row],[LONGITUDE_P2]])))*60)</f>
        <v>47</v>
      </c>
      <c r="AW730" s="73">
        <f t="shared" si="23"/>
        <v>28.3</v>
      </c>
      <c r="AX730" t="str">
        <f>SUBSTITUTE(TEXT(FO_Candidato[[#This Row],[LONGITUDE_P5]],"0,00"),",",".")</f>
        <v>28.30</v>
      </c>
      <c r="AY730" t="str">
        <f>FO_Candidato[[#This Row],[LONGITUDE_P3]]&amp;"°"&amp;FO_Candidato[[#This Row],[LONGITUDE_P4]]&amp;"'"&amp;FO_Candidato[[#This Row],[LONGITUDE - P6]]&amp;"""S"</f>
        <v>47°47'28.30"S</v>
      </c>
    </row>
    <row r="731" spans="1:51" x14ac:dyDescent="0.3">
      <c r="A731" t="s">
        <v>28120</v>
      </c>
      <c r="B731" t="s">
        <v>23809</v>
      </c>
      <c r="C731" t="s">
        <v>12557</v>
      </c>
      <c r="D731" t="s">
        <v>17944</v>
      </c>
      <c r="E731" t="s">
        <v>17944</v>
      </c>
      <c r="F731" t="s">
        <v>17946</v>
      </c>
      <c r="G731" t="s">
        <v>23889</v>
      </c>
      <c r="I731" t="s">
        <v>23832</v>
      </c>
      <c r="K731" t="s">
        <v>24117</v>
      </c>
      <c r="M731" t="s">
        <v>23835</v>
      </c>
      <c r="N731" t="s">
        <v>27787</v>
      </c>
      <c r="U731" t="s">
        <v>23823</v>
      </c>
      <c r="V731">
        <v>70</v>
      </c>
      <c r="W731">
        <v>-19804815</v>
      </c>
      <c r="X731">
        <v>-48020059</v>
      </c>
      <c r="Y731">
        <v>749</v>
      </c>
      <c r="Z731" t="s">
        <v>28121</v>
      </c>
      <c r="AB731" t="s">
        <v>23825</v>
      </c>
      <c r="AD731" t="s">
        <v>1491</v>
      </c>
      <c r="AH731" t="s">
        <v>28122</v>
      </c>
      <c r="AI731" t="s">
        <v>24061</v>
      </c>
      <c r="AJ731" t="s">
        <v>26396</v>
      </c>
      <c r="AK731">
        <v>38010070</v>
      </c>
      <c r="AL731">
        <f>VALUE(TRIM(FO_Candidato[[#This Row],[1.21 Latitude]]))</f>
        <v>-19804815</v>
      </c>
      <c r="AM731">
        <f>FO_Candidato[[#This Row],[LATITUDE_P1]]/1000000</f>
        <v>-19.804815000000001</v>
      </c>
      <c r="AN731">
        <f>INT(ABS(FO_Candidato[[#This Row],[LATITUDE_P2]]))</f>
        <v>19</v>
      </c>
      <c r="AO731">
        <f>INT((ABS(FO_Candidato[[#This Row],[LATITUDE_P2]])-INT(ABS(FO_Candidato[[#This Row],[LATITUDE_P2]])))*60)</f>
        <v>48</v>
      </c>
      <c r="AP731" s="73">
        <f t="shared" si="22"/>
        <v>17.329999999999998</v>
      </c>
      <c r="AQ731" t="str">
        <f>SUBSTITUTE(TEXT(FO_Candidato[[#This Row],[LATITUDE_P5]],"0,00"),",",".")</f>
        <v>17.33</v>
      </c>
      <c r="AR731" t="str">
        <f>FO_Candidato[[#This Row],[LATITUDE_P3]]&amp;"°"&amp;FO_Candidato[[#This Row],[LATITUDE_P4]]&amp;"'"&amp;FO_Candidato[[#This Row],[LATITUDE - P6]]&amp;"""S"</f>
        <v>19°48'17.33"S</v>
      </c>
      <c r="AS731">
        <f>VALUE(TRIM(FO_Candidato[[#This Row],[longitude]]))</f>
        <v>-48020059</v>
      </c>
      <c r="AT731">
        <f>FO_Candidato[[#This Row],[LONGITUDE_P1]]/1000000</f>
        <v>-48.020059000000003</v>
      </c>
      <c r="AU731">
        <f>INT(ABS(FO_Candidato[[#This Row],[LONGITUDE_P2]]))</f>
        <v>48</v>
      </c>
      <c r="AV731">
        <f>INT((ABS(FO_Candidato[[#This Row],[LONGITUDE_P2]])-INT(ABS(FO_Candidato[[#This Row],[LONGITUDE_P2]])))*60)</f>
        <v>1</v>
      </c>
      <c r="AW731" s="73">
        <f t="shared" si="23"/>
        <v>12.21</v>
      </c>
      <c r="AX731" t="str">
        <f>SUBSTITUTE(TEXT(FO_Candidato[[#This Row],[LONGITUDE_P5]],"0,00"),",",".")</f>
        <v>12.21</v>
      </c>
      <c r="AY731" t="str">
        <f>FO_Candidato[[#This Row],[LONGITUDE_P3]]&amp;"°"&amp;FO_Candidato[[#This Row],[LONGITUDE_P4]]&amp;"'"&amp;FO_Candidato[[#This Row],[LONGITUDE - P6]]&amp;"""S"</f>
        <v>48°1'12.21"S</v>
      </c>
    </row>
    <row r="732" spans="1:51" x14ac:dyDescent="0.3">
      <c r="A732" t="s">
        <v>28123</v>
      </c>
      <c r="B732" t="s">
        <v>23809</v>
      </c>
      <c r="C732" t="s">
        <v>216</v>
      </c>
      <c r="D732" t="s">
        <v>4184</v>
      </c>
      <c r="E732" t="s">
        <v>4184</v>
      </c>
      <c r="F732" t="s">
        <v>4185</v>
      </c>
      <c r="G732" t="s">
        <v>23889</v>
      </c>
      <c r="I732" t="s">
        <v>23832</v>
      </c>
      <c r="K732" t="s">
        <v>24020</v>
      </c>
      <c r="M732" t="s">
        <v>23835</v>
      </c>
      <c r="N732" t="s">
        <v>27449</v>
      </c>
      <c r="U732" t="s">
        <v>23823</v>
      </c>
      <c r="V732">
        <v>50</v>
      </c>
      <c r="W732">
        <v>-20084412</v>
      </c>
      <c r="X732">
        <v>-49079882</v>
      </c>
      <c r="Y732">
        <v>538</v>
      </c>
      <c r="Z732" t="s">
        <v>28124</v>
      </c>
      <c r="AB732" t="s">
        <v>23825</v>
      </c>
      <c r="AD732" t="s">
        <v>1491</v>
      </c>
      <c r="AH732" t="s">
        <v>28125</v>
      </c>
      <c r="AI732" t="s">
        <v>24061</v>
      </c>
      <c r="AJ732" t="s">
        <v>27679</v>
      </c>
      <c r="AL732">
        <f>VALUE(TRIM(FO_Candidato[[#This Row],[1.21 Latitude]]))</f>
        <v>-20084412</v>
      </c>
      <c r="AM732">
        <f>FO_Candidato[[#This Row],[LATITUDE_P1]]/1000000</f>
        <v>-20.084412</v>
      </c>
      <c r="AN732">
        <f>INT(ABS(FO_Candidato[[#This Row],[LATITUDE_P2]]))</f>
        <v>20</v>
      </c>
      <c r="AO732">
        <f>INT((ABS(FO_Candidato[[#This Row],[LATITUDE_P2]])-INT(ABS(FO_Candidato[[#This Row],[LATITUDE_P2]])))*60)</f>
        <v>5</v>
      </c>
      <c r="AP732" s="73">
        <f t="shared" si="22"/>
        <v>3.88</v>
      </c>
      <c r="AQ732" t="str">
        <f>SUBSTITUTE(TEXT(FO_Candidato[[#This Row],[LATITUDE_P5]],"0,00"),",",".")</f>
        <v>3.88</v>
      </c>
      <c r="AR732" t="str">
        <f>FO_Candidato[[#This Row],[LATITUDE_P3]]&amp;"°"&amp;FO_Candidato[[#This Row],[LATITUDE_P4]]&amp;"'"&amp;FO_Candidato[[#This Row],[LATITUDE - P6]]&amp;"""S"</f>
        <v>20°5'3.88"S</v>
      </c>
      <c r="AS732">
        <f>VALUE(TRIM(FO_Candidato[[#This Row],[longitude]]))</f>
        <v>-49079882</v>
      </c>
      <c r="AT732">
        <f>FO_Candidato[[#This Row],[LONGITUDE_P1]]/1000000</f>
        <v>-49.079881999999998</v>
      </c>
      <c r="AU732">
        <f>INT(ABS(FO_Candidato[[#This Row],[LONGITUDE_P2]]))</f>
        <v>49</v>
      </c>
      <c r="AV732">
        <f>INT((ABS(FO_Candidato[[#This Row],[LONGITUDE_P2]])-INT(ABS(FO_Candidato[[#This Row],[LONGITUDE_P2]])))*60)</f>
        <v>4</v>
      </c>
      <c r="AW732" s="73">
        <f t="shared" si="23"/>
        <v>47.58</v>
      </c>
      <c r="AX732" t="str">
        <f>SUBSTITUTE(TEXT(FO_Candidato[[#This Row],[LONGITUDE_P5]],"0,00"),",",".")</f>
        <v>47.58</v>
      </c>
      <c r="AY732" t="str">
        <f>FO_Candidato[[#This Row],[LONGITUDE_P3]]&amp;"°"&amp;FO_Candidato[[#This Row],[LONGITUDE_P4]]&amp;"'"&amp;FO_Candidato[[#This Row],[LONGITUDE - P6]]&amp;"""S"</f>
        <v>49°4'47.58"S</v>
      </c>
    </row>
    <row r="733" spans="1:51" x14ac:dyDescent="0.3">
      <c r="A733" t="s">
        <v>28126</v>
      </c>
      <c r="B733" t="s">
        <v>23809</v>
      </c>
      <c r="C733" t="s">
        <v>216</v>
      </c>
      <c r="D733" t="s">
        <v>4175</v>
      </c>
      <c r="E733" t="s">
        <v>4175</v>
      </c>
      <c r="F733" t="s">
        <v>4176</v>
      </c>
      <c r="G733" t="s">
        <v>23889</v>
      </c>
      <c r="I733" t="s">
        <v>23832</v>
      </c>
      <c r="K733" t="s">
        <v>24020</v>
      </c>
      <c r="M733" t="s">
        <v>23835</v>
      </c>
      <c r="N733" t="s">
        <v>27449</v>
      </c>
      <c r="U733" t="s">
        <v>23823</v>
      </c>
      <c r="V733">
        <v>50</v>
      </c>
      <c r="W733">
        <v>-20159311</v>
      </c>
      <c r="X733">
        <v>-49112456</v>
      </c>
      <c r="Y733">
        <v>495</v>
      </c>
      <c r="Z733" t="s">
        <v>28127</v>
      </c>
      <c r="AB733" t="s">
        <v>23825</v>
      </c>
      <c r="AD733" t="s">
        <v>1491</v>
      </c>
      <c r="AH733" t="s">
        <v>28128</v>
      </c>
      <c r="AI733" t="s">
        <v>24061</v>
      </c>
      <c r="AJ733" t="s">
        <v>28129</v>
      </c>
      <c r="AL733">
        <f>VALUE(TRIM(FO_Candidato[[#This Row],[1.21 Latitude]]))</f>
        <v>-20159311</v>
      </c>
      <c r="AM733">
        <f>FO_Candidato[[#This Row],[LATITUDE_P1]]/1000000</f>
        <v>-20.159310999999999</v>
      </c>
      <c r="AN733">
        <f>INT(ABS(FO_Candidato[[#This Row],[LATITUDE_P2]]))</f>
        <v>20</v>
      </c>
      <c r="AO733">
        <f>INT((ABS(FO_Candidato[[#This Row],[LATITUDE_P2]])-INT(ABS(FO_Candidato[[#This Row],[LATITUDE_P2]])))*60)</f>
        <v>9</v>
      </c>
      <c r="AP733" s="73">
        <f t="shared" si="22"/>
        <v>33.520000000000003</v>
      </c>
      <c r="AQ733" t="str">
        <f>SUBSTITUTE(TEXT(FO_Candidato[[#This Row],[LATITUDE_P5]],"0,00"),",",".")</f>
        <v>33.52</v>
      </c>
      <c r="AR733" t="str">
        <f>FO_Candidato[[#This Row],[LATITUDE_P3]]&amp;"°"&amp;FO_Candidato[[#This Row],[LATITUDE_P4]]&amp;"'"&amp;FO_Candidato[[#This Row],[LATITUDE - P6]]&amp;"""S"</f>
        <v>20°9'33.52"S</v>
      </c>
      <c r="AS733">
        <f>VALUE(TRIM(FO_Candidato[[#This Row],[longitude]]))</f>
        <v>-49112456</v>
      </c>
      <c r="AT733">
        <f>FO_Candidato[[#This Row],[LONGITUDE_P1]]/1000000</f>
        <v>-49.112456000000002</v>
      </c>
      <c r="AU733">
        <f>INT(ABS(FO_Candidato[[#This Row],[LONGITUDE_P2]]))</f>
        <v>49</v>
      </c>
      <c r="AV733">
        <f>INT((ABS(FO_Candidato[[#This Row],[LONGITUDE_P2]])-INT(ABS(FO_Candidato[[#This Row],[LONGITUDE_P2]])))*60)</f>
        <v>6</v>
      </c>
      <c r="AW733" s="73">
        <f t="shared" si="23"/>
        <v>44.84</v>
      </c>
      <c r="AX733" t="str">
        <f>SUBSTITUTE(TEXT(FO_Candidato[[#This Row],[LONGITUDE_P5]],"0,00"),",",".")</f>
        <v>44.84</v>
      </c>
      <c r="AY733" t="str">
        <f>FO_Candidato[[#This Row],[LONGITUDE_P3]]&amp;"°"&amp;FO_Candidato[[#This Row],[LONGITUDE_P4]]&amp;"'"&amp;FO_Candidato[[#This Row],[LONGITUDE - P6]]&amp;"""S"</f>
        <v>49°6'44.84"S</v>
      </c>
    </row>
    <row r="734" spans="1:51" x14ac:dyDescent="0.3">
      <c r="A734" t="s">
        <v>28130</v>
      </c>
      <c r="B734" t="s">
        <v>23809</v>
      </c>
      <c r="C734" t="s">
        <v>12557</v>
      </c>
      <c r="D734" t="s">
        <v>18638</v>
      </c>
      <c r="E734" t="s">
        <v>18638</v>
      </c>
      <c r="F734" t="s">
        <v>18640</v>
      </c>
      <c r="G734" t="s">
        <v>23889</v>
      </c>
      <c r="I734" t="s">
        <v>23832</v>
      </c>
      <c r="K734" t="s">
        <v>24117</v>
      </c>
      <c r="N734" t="s">
        <v>27787</v>
      </c>
      <c r="U734" t="s">
        <v>23823</v>
      </c>
      <c r="V734">
        <v>70</v>
      </c>
      <c r="W734">
        <v>-19908292</v>
      </c>
      <c r="X734">
        <v>-48127267</v>
      </c>
      <c r="Y734">
        <v>609</v>
      </c>
      <c r="Z734" t="s">
        <v>28131</v>
      </c>
      <c r="AB734" t="s">
        <v>23825</v>
      </c>
      <c r="AD734" t="s">
        <v>1491</v>
      </c>
      <c r="AH734" t="s">
        <v>28132</v>
      </c>
      <c r="AI734" t="s">
        <v>24061</v>
      </c>
      <c r="AJ734" t="s">
        <v>28133</v>
      </c>
      <c r="AK734">
        <v>38000000</v>
      </c>
      <c r="AL734">
        <f>VALUE(TRIM(FO_Candidato[[#This Row],[1.21 Latitude]]))</f>
        <v>-19908292</v>
      </c>
      <c r="AM734">
        <f>FO_Candidato[[#This Row],[LATITUDE_P1]]/1000000</f>
        <v>-19.908291999999999</v>
      </c>
      <c r="AN734">
        <f>INT(ABS(FO_Candidato[[#This Row],[LATITUDE_P2]]))</f>
        <v>19</v>
      </c>
      <c r="AO734">
        <f>INT((ABS(FO_Candidato[[#This Row],[LATITUDE_P2]])-INT(ABS(FO_Candidato[[#This Row],[LATITUDE_P2]])))*60)</f>
        <v>54</v>
      </c>
      <c r="AP734" s="73">
        <f t="shared" si="22"/>
        <v>29.85</v>
      </c>
      <c r="AQ734" t="str">
        <f>SUBSTITUTE(TEXT(FO_Candidato[[#This Row],[LATITUDE_P5]],"0,00"),",",".")</f>
        <v>29.85</v>
      </c>
      <c r="AR734" t="str">
        <f>FO_Candidato[[#This Row],[LATITUDE_P3]]&amp;"°"&amp;FO_Candidato[[#This Row],[LATITUDE_P4]]&amp;"'"&amp;FO_Candidato[[#This Row],[LATITUDE - P6]]&amp;"""S"</f>
        <v>19°54'29.85"S</v>
      </c>
      <c r="AS734">
        <f>VALUE(TRIM(FO_Candidato[[#This Row],[longitude]]))</f>
        <v>-48127267</v>
      </c>
      <c r="AT734">
        <f>FO_Candidato[[#This Row],[LONGITUDE_P1]]/1000000</f>
        <v>-48.127267000000003</v>
      </c>
      <c r="AU734">
        <f>INT(ABS(FO_Candidato[[#This Row],[LONGITUDE_P2]]))</f>
        <v>48</v>
      </c>
      <c r="AV734">
        <f>INT((ABS(FO_Candidato[[#This Row],[LONGITUDE_P2]])-INT(ABS(FO_Candidato[[#This Row],[LONGITUDE_P2]])))*60)</f>
        <v>7</v>
      </c>
      <c r="AW734" s="73">
        <f t="shared" si="23"/>
        <v>38.159999999999997</v>
      </c>
      <c r="AX734" t="str">
        <f>SUBSTITUTE(TEXT(FO_Candidato[[#This Row],[LONGITUDE_P5]],"0,00"),",",".")</f>
        <v>38.16</v>
      </c>
      <c r="AY734" t="str">
        <f>FO_Candidato[[#This Row],[LONGITUDE_P3]]&amp;"°"&amp;FO_Candidato[[#This Row],[LONGITUDE_P4]]&amp;"'"&amp;FO_Candidato[[#This Row],[LONGITUDE - P6]]&amp;"""S"</f>
        <v>48°7'38.16"S</v>
      </c>
    </row>
    <row r="735" spans="1:51" x14ac:dyDescent="0.3">
      <c r="A735" t="s">
        <v>28134</v>
      </c>
      <c r="B735" t="s">
        <v>23809</v>
      </c>
      <c r="C735" t="s">
        <v>216</v>
      </c>
      <c r="D735" t="s">
        <v>4151</v>
      </c>
      <c r="E735" t="s">
        <v>4151</v>
      </c>
      <c r="F735" t="s">
        <v>4152</v>
      </c>
      <c r="G735" t="s">
        <v>23889</v>
      </c>
      <c r="I735" t="s">
        <v>23832</v>
      </c>
      <c r="K735" t="s">
        <v>24020</v>
      </c>
      <c r="M735" t="s">
        <v>23835</v>
      </c>
      <c r="N735" t="s">
        <v>27449</v>
      </c>
      <c r="U735" t="s">
        <v>23823</v>
      </c>
      <c r="V735">
        <v>50</v>
      </c>
      <c r="W735">
        <v>-1871763</v>
      </c>
      <c r="X735">
        <v>-49127439</v>
      </c>
      <c r="Y735">
        <v>747</v>
      </c>
      <c r="Z735" t="s">
        <v>28135</v>
      </c>
      <c r="AB735" t="s">
        <v>23825</v>
      </c>
      <c r="AD735" t="s">
        <v>1491</v>
      </c>
      <c r="AH735" t="s">
        <v>28136</v>
      </c>
      <c r="AI735" t="s">
        <v>24061</v>
      </c>
      <c r="AJ735" t="s">
        <v>28061</v>
      </c>
      <c r="AL735">
        <f>VALUE(TRIM(FO_Candidato[[#This Row],[1.21 Latitude]]))</f>
        <v>-1871763</v>
      </c>
      <c r="AM735">
        <f>FO_Candidato[[#This Row],[LATITUDE_P1]]/1000000</f>
        <v>-1.8717630000000001</v>
      </c>
      <c r="AN735">
        <f>INT(ABS(FO_Candidato[[#This Row],[LATITUDE_P2]]))</f>
        <v>1</v>
      </c>
      <c r="AO735">
        <f>INT((ABS(FO_Candidato[[#This Row],[LATITUDE_P2]])-INT(ABS(FO_Candidato[[#This Row],[LATITUDE_P2]])))*60)</f>
        <v>52</v>
      </c>
      <c r="AP735" s="73">
        <f t="shared" si="22"/>
        <v>18.350000000000001</v>
      </c>
      <c r="AQ735" t="str">
        <f>SUBSTITUTE(TEXT(FO_Candidato[[#This Row],[LATITUDE_P5]],"0,00"),",",".")</f>
        <v>18.35</v>
      </c>
      <c r="AR735" t="str">
        <f>FO_Candidato[[#This Row],[LATITUDE_P3]]&amp;"°"&amp;FO_Candidato[[#This Row],[LATITUDE_P4]]&amp;"'"&amp;FO_Candidato[[#This Row],[LATITUDE - P6]]&amp;"""S"</f>
        <v>1°52'18.35"S</v>
      </c>
      <c r="AS735">
        <f>VALUE(TRIM(FO_Candidato[[#This Row],[longitude]]))</f>
        <v>-49127439</v>
      </c>
      <c r="AT735">
        <f>FO_Candidato[[#This Row],[LONGITUDE_P1]]/1000000</f>
        <v>-49.127439000000003</v>
      </c>
      <c r="AU735">
        <f>INT(ABS(FO_Candidato[[#This Row],[LONGITUDE_P2]]))</f>
        <v>49</v>
      </c>
      <c r="AV735">
        <f>INT((ABS(FO_Candidato[[#This Row],[LONGITUDE_P2]])-INT(ABS(FO_Candidato[[#This Row],[LONGITUDE_P2]])))*60)</f>
        <v>7</v>
      </c>
      <c r="AW735" s="73">
        <f t="shared" si="23"/>
        <v>38.78</v>
      </c>
      <c r="AX735" t="str">
        <f>SUBSTITUTE(TEXT(FO_Candidato[[#This Row],[LONGITUDE_P5]],"0,00"),",",".")</f>
        <v>38.78</v>
      </c>
      <c r="AY735" t="str">
        <f>FO_Candidato[[#This Row],[LONGITUDE_P3]]&amp;"°"&amp;FO_Candidato[[#This Row],[LONGITUDE_P4]]&amp;"'"&amp;FO_Candidato[[#This Row],[LONGITUDE - P6]]&amp;"""S"</f>
        <v>49°7'38.78"S</v>
      </c>
    </row>
    <row r="736" spans="1:51" x14ac:dyDescent="0.3">
      <c r="A736" t="s">
        <v>28137</v>
      </c>
      <c r="B736" t="s">
        <v>23809</v>
      </c>
      <c r="C736" t="s">
        <v>371</v>
      </c>
      <c r="D736" t="s">
        <v>28138</v>
      </c>
      <c r="E736" t="s">
        <v>28138</v>
      </c>
      <c r="F736" t="s">
        <v>28139</v>
      </c>
      <c r="G736" t="s">
        <v>23889</v>
      </c>
      <c r="I736" t="s">
        <v>23832</v>
      </c>
      <c r="K736" t="s">
        <v>24117</v>
      </c>
      <c r="U736" t="s">
        <v>23823</v>
      </c>
      <c r="V736">
        <v>60</v>
      </c>
      <c r="W736">
        <v>-19621412</v>
      </c>
      <c r="X736">
        <v>-47276558</v>
      </c>
      <c r="Y736">
        <v>1125</v>
      </c>
      <c r="Z736" t="s">
        <v>28140</v>
      </c>
      <c r="AB736" t="s">
        <v>23825</v>
      </c>
      <c r="AD736" t="s">
        <v>1491</v>
      </c>
      <c r="AH736" t="s">
        <v>28141</v>
      </c>
      <c r="AI736" t="s">
        <v>24061</v>
      </c>
      <c r="AJ736" t="s">
        <v>6547</v>
      </c>
      <c r="AK736">
        <v>38170000</v>
      </c>
      <c r="AL736">
        <f>VALUE(TRIM(FO_Candidato[[#This Row],[1.21 Latitude]]))</f>
        <v>-19621412</v>
      </c>
      <c r="AM736">
        <f>FO_Candidato[[#This Row],[LATITUDE_P1]]/1000000</f>
        <v>-19.621411999999999</v>
      </c>
      <c r="AN736">
        <f>INT(ABS(FO_Candidato[[#This Row],[LATITUDE_P2]]))</f>
        <v>19</v>
      </c>
      <c r="AO736">
        <f>INT((ABS(FO_Candidato[[#This Row],[LATITUDE_P2]])-INT(ABS(FO_Candidato[[#This Row],[LATITUDE_P2]])))*60)</f>
        <v>37</v>
      </c>
      <c r="AP736" s="73">
        <f t="shared" si="22"/>
        <v>17.079999999999998</v>
      </c>
      <c r="AQ736" t="str">
        <f>SUBSTITUTE(TEXT(FO_Candidato[[#This Row],[LATITUDE_P5]],"0,00"),",",".")</f>
        <v>17.08</v>
      </c>
      <c r="AR736" t="str">
        <f>FO_Candidato[[#This Row],[LATITUDE_P3]]&amp;"°"&amp;FO_Candidato[[#This Row],[LATITUDE_P4]]&amp;"'"&amp;FO_Candidato[[#This Row],[LATITUDE - P6]]&amp;"""S"</f>
        <v>19°37'17.08"S</v>
      </c>
      <c r="AS736">
        <f>VALUE(TRIM(FO_Candidato[[#This Row],[longitude]]))</f>
        <v>-47276558</v>
      </c>
      <c r="AT736">
        <f>FO_Candidato[[#This Row],[LONGITUDE_P1]]/1000000</f>
        <v>-47.276558000000001</v>
      </c>
      <c r="AU736">
        <f>INT(ABS(FO_Candidato[[#This Row],[LONGITUDE_P2]]))</f>
        <v>47</v>
      </c>
      <c r="AV736">
        <f>INT((ABS(FO_Candidato[[#This Row],[LONGITUDE_P2]])-INT(ABS(FO_Candidato[[#This Row],[LONGITUDE_P2]])))*60)</f>
        <v>16</v>
      </c>
      <c r="AW736" s="73">
        <f t="shared" si="23"/>
        <v>35.61</v>
      </c>
      <c r="AX736" t="str">
        <f>SUBSTITUTE(TEXT(FO_Candidato[[#This Row],[LONGITUDE_P5]],"0,00"),",",".")</f>
        <v>35.61</v>
      </c>
      <c r="AY736" t="str">
        <f>FO_Candidato[[#This Row],[LONGITUDE_P3]]&amp;"°"&amp;FO_Candidato[[#This Row],[LONGITUDE_P4]]&amp;"'"&amp;FO_Candidato[[#This Row],[LONGITUDE - P6]]&amp;"""S"</f>
        <v>47°16'35.61"S</v>
      </c>
    </row>
    <row r="737" spans="1:51" x14ac:dyDescent="0.3">
      <c r="A737" t="s">
        <v>28142</v>
      </c>
      <c r="B737" t="s">
        <v>23809</v>
      </c>
      <c r="C737" t="s">
        <v>216</v>
      </c>
      <c r="D737" t="s">
        <v>3899</v>
      </c>
      <c r="E737" t="s">
        <v>3899</v>
      </c>
      <c r="F737" t="s">
        <v>3900</v>
      </c>
      <c r="G737" t="s">
        <v>23889</v>
      </c>
      <c r="I737" t="s">
        <v>23832</v>
      </c>
      <c r="K737" t="s">
        <v>24020</v>
      </c>
      <c r="M737" t="s">
        <v>23835</v>
      </c>
      <c r="N737" t="s">
        <v>27449</v>
      </c>
      <c r="U737" t="s">
        <v>23823</v>
      </c>
      <c r="V737">
        <v>60</v>
      </c>
      <c r="W737">
        <v>-17613853</v>
      </c>
      <c r="X737">
        <v>-49180873</v>
      </c>
      <c r="Y737">
        <v>720</v>
      </c>
      <c r="Z737" t="s">
        <v>28143</v>
      </c>
      <c r="AB737" t="s">
        <v>23825</v>
      </c>
      <c r="AD737" t="s">
        <v>1491</v>
      </c>
      <c r="AH737" t="s">
        <v>28144</v>
      </c>
      <c r="AI737" t="s">
        <v>24041</v>
      </c>
      <c r="AJ737" t="s">
        <v>28109</v>
      </c>
      <c r="AL737">
        <f>VALUE(TRIM(FO_Candidato[[#This Row],[1.21 Latitude]]))</f>
        <v>-17613853</v>
      </c>
      <c r="AM737">
        <f>FO_Candidato[[#This Row],[LATITUDE_P1]]/1000000</f>
        <v>-17.613852999999999</v>
      </c>
      <c r="AN737">
        <f>INT(ABS(FO_Candidato[[#This Row],[LATITUDE_P2]]))</f>
        <v>17</v>
      </c>
      <c r="AO737">
        <f>INT((ABS(FO_Candidato[[#This Row],[LATITUDE_P2]])-INT(ABS(FO_Candidato[[#This Row],[LATITUDE_P2]])))*60)</f>
        <v>36</v>
      </c>
      <c r="AP737" s="73">
        <f t="shared" si="22"/>
        <v>49.87</v>
      </c>
      <c r="AQ737" t="str">
        <f>SUBSTITUTE(TEXT(FO_Candidato[[#This Row],[LATITUDE_P5]],"0,00"),",",".")</f>
        <v>49.87</v>
      </c>
      <c r="AR737" t="str">
        <f>FO_Candidato[[#This Row],[LATITUDE_P3]]&amp;"°"&amp;FO_Candidato[[#This Row],[LATITUDE_P4]]&amp;"'"&amp;FO_Candidato[[#This Row],[LATITUDE - P6]]&amp;"""S"</f>
        <v>17°36'49.87"S</v>
      </c>
      <c r="AS737">
        <f>VALUE(TRIM(FO_Candidato[[#This Row],[longitude]]))</f>
        <v>-49180873</v>
      </c>
      <c r="AT737">
        <f>FO_Candidato[[#This Row],[LONGITUDE_P1]]/1000000</f>
        <v>-49.180872999999998</v>
      </c>
      <c r="AU737">
        <f>INT(ABS(FO_Candidato[[#This Row],[LONGITUDE_P2]]))</f>
        <v>49</v>
      </c>
      <c r="AV737">
        <f>INT((ABS(FO_Candidato[[#This Row],[LONGITUDE_P2]])-INT(ABS(FO_Candidato[[#This Row],[LONGITUDE_P2]])))*60)</f>
        <v>10</v>
      </c>
      <c r="AW737" s="73">
        <f t="shared" si="23"/>
        <v>51.14</v>
      </c>
      <c r="AX737" t="str">
        <f>SUBSTITUTE(TEXT(FO_Candidato[[#This Row],[LONGITUDE_P5]],"0,00"),",",".")</f>
        <v>51.14</v>
      </c>
      <c r="AY737" t="str">
        <f>FO_Candidato[[#This Row],[LONGITUDE_P3]]&amp;"°"&amp;FO_Candidato[[#This Row],[LONGITUDE_P4]]&amp;"'"&amp;FO_Candidato[[#This Row],[LONGITUDE - P6]]&amp;"""S"</f>
        <v>49°10'51.14"S</v>
      </c>
    </row>
    <row r="738" spans="1:51" x14ac:dyDescent="0.3">
      <c r="A738" t="s">
        <v>28145</v>
      </c>
      <c r="B738" t="s">
        <v>23809</v>
      </c>
      <c r="C738" t="s">
        <v>216</v>
      </c>
      <c r="D738" t="s">
        <v>3939</v>
      </c>
      <c r="E738" t="s">
        <v>3939</v>
      </c>
      <c r="F738" t="s">
        <v>3940</v>
      </c>
      <c r="G738" t="s">
        <v>23889</v>
      </c>
      <c r="I738" t="s">
        <v>23832</v>
      </c>
      <c r="K738" t="s">
        <v>24020</v>
      </c>
      <c r="M738" t="s">
        <v>23835</v>
      </c>
      <c r="N738" t="s">
        <v>27449</v>
      </c>
      <c r="U738" t="s">
        <v>23823</v>
      </c>
      <c r="V738">
        <v>70</v>
      </c>
      <c r="W738">
        <v>-17169593</v>
      </c>
      <c r="X738">
        <v>-49211541</v>
      </c>
      <c r="Y738">
        <v>710</v>
      </c>
      <c r="Z738" t="s">
        <v>28146</v>
      </c>
      <c r="AB738" t="s">
        <v>23825</v>
      </c>
      <c r="AD738" t="s">
        <v>1491</v>
      </c>
      <c r="AH738" t="s">
        <v>28147</v>
      </c>
      <c r="AI738" t="s">
        <v>24041</v>
      </c>
      <c r="AJ738" t="s">
        <v>27657</v>
      </c>
      <c r="AL738">
        <f>VALUE(TRIM(FO_Candidato[[#This Row],[1.21 Latitude]]))</f>
        <v>-17169593</v>
      </c>
      <c r="AM738">
        <f>FO_Candidato[[#This Row],[LATITUDE_P1]]/1000000</f>
        <v>-17.169592999999999</v>
      </c>
      <c r="AN738">
        <f>INT(ABS(FO_Candidato[[#This Row],[LATITUDE_P2]]))</f>
        <v>17</v>
      </c>
      <c r="AO738">
        <f>INT((ABS(FO_Candidato[[#This Row],[LATITUDE_P2]])-INT(ABS(FO_Candidato[[#This Row],[LATITUDE_P2]])))*60)</f>
        <v>10</v>
      </c>
      <c r="AP738" s="73">
        <f t="shared" si="22"/>
        <v>10.53</v>
      </c>
      <c r="AQ738" t="str">
        <f>SUBSTITUTE(TEXT(FO_Candidato[[#This Row],[LATITUDE_P5]],"0,00"),",",".")</f>
        <v>10.53</v>
      </c>
      <c r="AR738" t="str">
        <f>FO_Candidato[[#This Row],[LATITUDE_P3]]&amp;"°"&amp;FO_Candidato[[#This Row],[LATITUDE_P4]]&amp;"'"&amp;FO_Candidato[[#This Row],[LATITUDE - P6]]&amp;"""S"</f>
        <v>17°10'10.53"S</v>
      </c>
      <c r="AS738">
        <f>VALUE(TRIM(FO_Candidato[[#This Row],[longitude]]))</f>
        <v>-49211541</v>
      </c>
      <c r="AT738">
        <f>FO_Candidato[[#This Row],[LONGITUDE_P1]]/1000000</f>
        <v>-49.211540999999997</v>
      </c>
      <c r="AU738">
        <f>INT(ABS(FO_Candidato[[#This Row],[LONGITUDE_P2]]))</f>
        <v>49</v>
      </c>
      <c r="AV738">
        <f>INT((ABS(FO_Candidato[[#This Row],[LONGITUDE_P2]])-INT(ABS(FO_Candidato[[#This Row],[LONGITUDE_P2]])))*60)</f>
        <v>12</v>
      </c>
      <c r="AW738" s="73">
        <f t="shared" si="23"/>
        <v>41.55</v>
      </c>
      <c r="AX738" t="str">
        <f>SUBSTITUTE(TEXT(FO_Candidato[[#This Row],[LONGITUDE_P5]],"0,00"),",",".")</f>
        <v>41.55</v>
      </c>
      <c r="AY738" t="str">
        <f>FO_Candidato[[#This Row],[LONGITUDE_P3]]&amp;"°"&amp;FO_Candidato[[#This Row],[LONGITUDE_P4]]&amp;"'"&amp;FO_Candidato[[#This Row],[LONGITUDE - P6]]&amp;"""S"</f>
        <v>49°12'41.55"S</v>
      </c>
    </row>
    <row r="739" spans="1:51" x14ac:dyDescent="0.3">
      <c r="A739" t="s">
        <v>28148</v>
      </c>
      <c r="B739" t="s">
        <v>23809</v>
      </c>
      <c r="C739" t="s">
        <v>371</v>
      </c>
      <c r="D739" t="s">
        <v>28149</v>
      </c>
      <c r="E739" t="s">
        <v>28149</v>
      </c>
      <c r="F739" t="s">
        <v>28150</v>
      </c>
      <c r="G739" t="s">
        <v>23889</v>
      </c>
      <c r="I739" t="s">
        <v>23832</v>
      </c>
      <c r="K739" t="s">
        <v>24117</v>
      </c>
      <c r="M739" t="s">
        <v>23835</v>
      </c>
      <c r="N739" t="s">
        <v>28151</v>
      </c>
      <c r="U739" t="s">
        <v>23823</v>
      </c>
      <c r="V739">
        <v>60</v>
      </c>
      <c r="W739">
        <v>-19697609</v>
      </c>
      <c r="X739">
        <v>-47687778</v>
      </c>
      <c r="Y739">
        <v>1032</v>
      </c>
      <c r="Z739" t="s">
        <v>28152</v>
      </c>
      <c r="AB739" t="s">
        <v>23825</v>
      </c>
      <c r="AD739" t="s">
        <v>1491</v>
      </c>
      <c r="AH739" t="s">
        <v>28153</v>
      </c>
      <c r="AI739" t="s">
        <v>24061</v>
      </c>
      <c r="AJ739" t="s">
        <v>28133</v>
      </c>
      <c r="AK739">
        <v>38000000</v>
      </c>
      <c r="AL739">
        <f>VALUE(TRIM(FO_Candidato[[#This Row],[1.21 Latitude]]))</f>
        <v>-19697609</v>
      </c>
      <c r="AM739">
        <f>FO_Candidato[[#This Row],[LATITUDE_P1]]/1000000</f>
        <v>-19.697609</v>
      </c>
      <c r="AN739">
        <f>INT(ABS(FO_Candidato[[#This Row],[LATITUDE_P2]]))</f>
        <v>19</v>
      </c>
      <c r="AO739">
        <f>INT((ABS(FO_Candidato[[#This Row],[LATITUDE_P2]])-INT(ABS(FO_Candidato[[#This Row],[LATITUDE_P2]])))*60)</f>
        <v>41</v>
      </c>
      <c r="AP739" s="73">
        <f t="shared" si="22"/>
        <v>51.39</v>
      </c>
      <c r="AQ739" t="str">
        <f>SUBSTITUTE(TEXT(FO_Candidato[[#This Row],[LATITUDE_P5]],"0,00"),",",".")</f>
        <v>51.39</v>
      </c>
      <c r="AR739" t="str">
        <f>FO_Candidato[[#This Row],[LATITUDE_P3]]&amp;"°"&amp;FO_Candidato[[#This Row],[LATITUDE_P4]]&amp;"'"&amp;FO_Candidato[[#This Row],[LATITUDE - P6]]&amp;"""S"</f>
        <v>19°41'51.39"S</v>
      </c>
      <c r="AS739">
        <f>VALUE(TRIM(FO_Candidato[[#This Row],[longitude]]))</f>
        <v>-47687778</v>
      </c>
      <c r="AT739">
        <f>FO_Candidato[[#This Row],[LONGITUDE_P1]]/1000000</f>
        <v>-47.687778000000002</v>
      </c>
      <c r="AU739">
        <f>INT(ABS(FO_Candidato[[#This Row],[LONGITUDE_P2]]))</f>
        <v>47</v>
      </c>
      <c r="AV739">
        <f>INT((ABS(FO_Candidato[[#This Row],[LONGITUDE_P2]])-INT(ABS(FO_Candidato[[#This Row],[LONGITUDE_P2]])))*60)</f>
        <v>41</v>
      </c>
      <c r="AW739" s="73">
        <f t="shared" si="23"/>
        <v>16</v>
      </c>
      <c r="AX739" t="str">
        <f>SUBSTITUTE(TEXT(FO_Candidato[[#This Row],[LONGITUDE_P5]],"0,00"),",",".")</f>
        <v>16.00</v>
      </c>
      <c r="AY739" t="str">
        <f>FO_Candidato[[#This Row],[LONGITUDE_P3]]&amp;"°"&amp;FO_Candidato[[#This Row],[LONGITUDE_P4]]&amp;"'"&amp;FO_Candidato[[#This Row],[LONGITUDE - P6]]&amp;"""S"</f>
        <v>47°41'16.00"S</v>
      </c>
    </row>
    <row r="740" spans="1:51" x14ac:dyDescent="0.3">
      <c r="A740" t="s">
        <v>28154</v>
      </c>
      <c r="B740" t="s">
        <v>23809</v>
      </c>
      <c r="C740" t="s">
        <v>371</v>
      </c>
      <c r="D740" t="s">
        <v>7626</v>
      </c>
      <c r="E740" t="s">
        <v>7626</v>
      </c>
      <c r="F740" t="s">
        <v>7627</v>
      </c>
      <c r="G740" t="s">
        <v>23880</v>
      </c>
      <c r="H740" t="s">
        <v>23881</v>
      </c>
      <c r="I740" t="s">
        <v>23832</v>
      </c>
      <c r="J740" t="s">
        <v>23833</v>
      </c>
      <c r="K740" t="s">
        <v>23989</v>
      </c>
      <c r="M740" t="s">
        <v>23816</v>
      </c>
      <c r="R740" t="s">
        <v>28155</v>
      </c>
      <c r="T740" t="s">
        <v>28156</v>
      </c>
      <c r="U740" t="s">
        <v>23823</v>
      </c>
      <c r="V740">
        <v>50</v>
      </c>
      <c r="W740">
        <v>-23446811</v>
      </c>
      <c r="X740">
        <v>-46614492</v>
      </c>
      <c r="Y740">
        <v>777</v>
      </c>
      <c r="AA740" t="s">
        <v>124</v>
      </c>
      <c r="AB740" t="s">
        <v>23825</v>
      </c>
      <c r="AC740">
        <v>8000</v>
      </c>
      <c r="AD740" t="s">
        <v>23823</v>
      </c>
      <c r="AE740" t="s">
        <v>1532</v>
      </c>
      <c r="AF740" t="s">
        <v>7626</v>
      </c>
      <c r="AG740" t="s">
        <v>7626</v>
      </c>
      <c r="AH740" t="s">
        <v>28157</v>
      </c>
      <c r="AI740" t="s">
        <v>23852</v>
      </c>
      <c r="AJ740" t="s">
        <v>2634</v>
      </c>
      <c r="AK740">
        <v>2357002</v>
      </c>
      <c r="AL740">
        <f>VALUE(TRIM(FO_Candidato[[#This Row],[1.21 Latitude]]))</f>
        <v>-23446811</v>
      </c>
      <c r="AM740">
        <f>FO_Candidato[[#This Row],[LATITUDE_P1]]/1000000</f>
        <v>-23.446811</v>
      </c>
      <c r="AN740">
        <f>INT(ABS(FO_Candidato[[#This Row],[LATITUDE_P2]]))</f>
        <v>23</v>
      </c>
      <c r="AO740">
        <f>INT((ABS(FO_Candidato[[#This Row],[LATITUDE_P2]])-INT(ABS(FO_Candidato[[#This Row],[LATITUDE_P2]])))*60)</f>
        <v>26</v>
      </c>
      <c r="AP740" s="73">
        <f t="shared" si="22"/>
        <v>48.52</v>
      </c>
      <c r="AQ740" t="str">
        <f>SUBSTITUTE(TEXT(FO_Candidato[[#This Row],[LATITUDE_P5]],"0,00"),",",".")</f>
        <v>48.52</v>
      </c>
      <c r="AR740" t="str">
        <f>FO_Candidato[[#This Row],[LATITUDE_P3]]&amp;"°"&amp;FO_Candidato[[#This Row],[LATITUDE_P4]]&amp;"'"&amp;FO_Candidato[[#This Row],[LATITUDE - P6]]&amp;"""S"</f>
        <v>23°26'48.52"S</v>
      </c>
      <c r="AS740">
        <f>VALUE(TRIM(FO_Candidato[[#This Row],[longitude]]))</f>
        <v>-46614492</v>
      </c>
      <c r="AT740">
        <f>FO_Candidato[[#This Row],[LONGITUDE_P1]]/1000000</f>
        <v>-46.614491999999998</v>
      </c>
      <c r="AU740">
        <f>INT(ABS(FO_Candidato[[#This Row],[LONGITUDE_P2]]))</f>
        <v>46</v>
      </c>
      <c r="AV740">
        <f>INT((ABS(FO_Candidato[[#This Row],[LONGITUDE_P2]])-INT(ABS(FO_Candidato[[#This Row],[LONGITUDE_P2]])))*60)</f>
        <v>36</v>
      </c>
      <c r="AW740" s="73">
        <f t="shared" si="23"/>
        <v>52.17</v>
      </c>
      <c r="AX740" t="str">
        <f>SUBSTITUTE(TEXT(FO_Candidato[[#This Row],[LONGITUDE_P5]],"0,00"),",",".")</f>
        <v>52.17</v>
      </c>
      <c r="AY740" t="str">
        <f>FO_Candidato[[#This Row],[LONGITUDE_P3]]&amp;"°"&amp;FO_Candidato[[#This Row],[LONGITUDE_P4]]&amp;"'"&amp;FO_Candidato[[#This Row],[LONGITUDE - P6]]&amp;"""S"</f>
        <v>46°36'52.17"S</v>
      </c>
    </row>
    <row r="741" spans="1:51" x14ac:dyDescent="0.3">
      <c r="A741" t="s">
        <v>28158</v>
      </c>
      <c r="B741" t="s">
        <v>23809</v>
      </c>
      <c r="C741" t="s">
        <v>216</v>
      </c>
      <c r="D741" t="s">
        <v>3949</v>
      </c>
      <c r="E741" t="s">
        <v>3949</v>
      </c>
      <c r="F741" t="s">
        <v>3950</v>
      </c>
      <c r="G741" t="s">
        <v>23889</v>
      </c>
      <c r="I741" t="s">
        <v>23832</v>
      </c>
      <c r="K741" t="s">
        <v>24117</v>
      </c>
      <c r="M741" t="s">
        <v>23835</v>
      </c>
      <c r="N741" t="s">
        <v>27449</v>
      </c>
      <c r="U741" t="s">
        <v>23823</v>
      </c>
      <c r="V741">
        <v>60</v>
      </c>
      <c r="W741">
        <v>-17452105</v>
      </c>
      <c r="X741">
        <v>-49226212</v>
      </c>
      <c r="Y741">
        <v>592</v>
      </c>
      <c r="Z741" t="s">
        <v>28159</v>
      </c>
      <c r="AB741" t="s">
        <v>23825</v>
      </c>
      <c r="AD741" t="s">
        <v>1491</v>
      </c>
      <c r="AH741" t="s">
        <v>28160</v>
      </c>
      <c r="AI741" t="s">
        <v>24041</v>
      </c>
      <c r="AJ741" t="s">
        <v>27657</v>
      </c>
      <c r="AK741">
        <v>75640103</v>
      </c>
      <c r="AL741">
        <f>VALUE(TRIM(FO_Candidato[[#This Row],[1.21 Latitude]]))</f>
        <v>-17452105</v>
      </c>
      <c r="AM741">
        <f>FO_Candidato[[#This Row],[LATITUDE_P1]]/1000000</f>
        <v>-17.452105</v>
      </c>
      <c r="AN741">
        <f>INT(ABS(FO_Candidato[[#This Row],[LATITUDE_P2]]))</f>
        <v>17</v>
      </c>
      <c r="AO741">
        <f>INT((ABS(FO_Candidato[[#This Row],[LATITUDE_P2]])-INT(ABS(FO_Candidato[[#This Row],[LATITUDE_P2]])))*60)</f>
        <v>27</v>
      </c>
      <c r="AP741" s="73">
        <f t="shared" si="22"/>
        <v>7.58</v>
      </c>
      <c r="AQ741" t="str">
        <f>SUBSTITUTE(TEXT(FO_Candidato[[#This Row],[LATITUDE_P5]],"0,00"),",",".")</f>
        <v>7.58</v>
      </c>
      <c r="AR741" t="str">
        <f>FO_Candidato[[#This Row],[LATITUDE_P3]]&amp;"°"&amp;FO_Candidato[[#This Row],[LATITUDE_P4]]&amp;"'"&amp;FO_Candidato[[#This Row],[LATITUDE - P6]]&amp;"""S"</f>
        <v>17°27'7.58"S</v>
      </c>
      <c r="AS741">
        <f>VALUE(TRIM(FO_Candidato[[#This Row],[longitude]]))</f>
        <v>-49226212</v>
      </c>
      <c r="AT741">
        <f>FO_Candidato[[#This Row],[LONGITUDE_P1]]/1000000</f>
        <v>-49.226211999999997</v>
      </c>
      <c r="AU741">
        <f>INT(ABS(FO_Candidato[[#This Row],[LONGITUDE_P2]]))</f>
        <v>49</v>
      </c>
      <c r="AV741">
        <f>INT((ABS(FO_Candidato[[#This Row],[LONGITUDE_P2]])-INT(ABS(FO_Candidato[[#This Row],[LONGITUDE_P2]])))*60)</f>
        <v>13</v>
      </c>
      <c r="AW741" s="73">
        <f t="shared" si="23"/>
        <v>34.36</v>
      </c>
      <c r="AX741" t="str">
        <f>SUBSTITUTE(TEXT(FO_Candidato[[#This Row],[LONGITUDE_P5]],"0,00"),",",".")</f>
        <v>34.36</v>
      </c>
      <c r="AY741" t="str">
        <f>FO_Candidato[[#This Row],[LONGITUDE_P3]]&amp;"°"&amp;FO_Candidato[[#This Row],[LONGITUDE_P4]]&amp;"'"&amp;FO_Candidato[[#This Row],[LONGITUDE - P6]]&amp;"""S"</f>
        <v>49°13'34.36"S</v>
      </c>
    </row>
    <row r="742" spans="1:51" x14ac:dyDescent="0.3">
      <c r="A742" t="s">
        <v>28161</v>
      </c>
      <c r="B742" t="s">
        <v>23809</v>
      </c>
      <c r="C742" t="s">
        <v>354</v>
      </c>
      <c r="D742" t="s">
        <v>5345</v>
      </c>
      <c r="E742" t="s">
        <v>5345</v>
      </c>
      <c r="F742" t="s">
        <v>5346</v>
      </c>
      <c r="G742" t="s">
        <v>23889</v>
      </c>
      <c r="I742" t="s">
        <v>23832</v>
      </c>
      <c r="K742" t="s">
        <v>28162</v>
      </c>
      <c r="M742" t="s">
        <v>23835</v>
      </c>
      <c r="N742" t="s">
        <v>24872</v>
      </c>
      <c r="U742" t="s">
        <v>23823</v>
      </c>
      <c r="V742">
        <v>70</v>
      </c>
      <c r="W742">
        <v>-24174206</v>
      </c>
      <c r="X742">
        <v>-47651195</v>
      </c>
      <c r="Y742">
        <v>55</v>
      </c>
      <c r="Z742" t="s">
        <v>28163</v>
      </c>
      <c r="AB742" t="s">
        <v>23825</v>
      </c>
      <c r="AD742" t="s">
        <v>1491</v>
      </c>
      <c r="AH742" t="s">
        <v>28164</v>
      </c>
      <c r="AI742" t="s">
        <v>23852</v>
      </c>
      <c r="AJ742" t="s">
        <v>28165</v>
      </c>
      <c r="AL742">
        <f>VALUE(TRIM(FO_Candidato[[#This Row],[1.21 Latitude]]))</f>
        <v>-24174206</v>
      </c>
      <c r="AM742">
        <f>FO_Candidato[[#This Row],[LATITUDE_P1]]/1000000</f>
        <v>-24.174206000000002</v>
      </c>
      <c r="AN742">
        <f>INT(ABS(FO_Candidato[[#This Row],[LATITUDE_P2]]))</f>
        <v>24</v>
      </c>
      <c r="AO742">
        <f>INT((ABS(FO_Candidato[[#This Row],[LATITUDE_P2]])-INT(ABS(FO_Candidato[[#This Row],[LATITUDE_P2]])))*60)</f>
        <v>10</v>
      </c>
      <c r="AP742" s="73">
        <f t="shared" si="22"/>
        <v>27.14</v>
      </c>
      <c r="AQ742" t="str">
        <f>SUBSTITUTE(TEXT(FO_Candidato[[#This Row],[LATITUDE_P5]],"0,00"),",",".")</f>
        <v>27.14</v>
      </c>
      <c r="AR742" t="str">
        <f>FO_Candidato[[#This Row],[LATITUDE_P3]]&amp;"°"&amp;FO_Candidato[[#This Row],[LATITUDE_P4]]&amp;"'"&amp;FO_Candidato[[#This Row],[LATITUDE - P6]]&amp;"""S"</f>
        <v>24°10'27.14"S</v>
      </c>
      <c r="AS742">
        <f>VALUE(TRIM(FO_Candidato[[#This Row],[longitude]]))</f>
        <v>-47651195</v>
      </c>
      <c r="AT742">
        <f>FO_Candidato[[#This Row],[LONGITUDE_P1]]/1000000</f>
        <v>-47.651195000000001</v>
      </c>
      <c r="AU742">
        <f>INT(ABS(FO_Candidato[[#This Row],[LONGITUDE_P2]]))</f>
        <v>47</v>
      </c>
      <c r="AV742">
        <f>INT((ABS(FO_Candidato[[#This Row],[LONGITUDE_P2]])-INT(ABS(FO_Candidato[[#This Row],[LONGITUDE_P2]])))*60)</f>
        <v>39</v>
      </c>
      <c r="AW742" s="73">
        <f t="shared" si="23"/>
        <v>4.3</v>
      </c>
      <c r="AX742" t="str">
        <f>SUBSTITUTE(TEXT(FO_Candidato[[#This Row],[LONGITUDE_P5]],"0,00"),",",".")</f>
        <v>4.30</v>
      </c>
      <c r="AY742" t="str">
        <f>FO_Candidato[[#This Row],[LONGITUDE_P3]]&amp;"°"&amp;FO_Candidato[[#This Row],[LONGITUDE_P4]]&amp;"'"&amp;FO_Candidato[[#This Row],[LONGITUDE - P6]]&amp;"""S"</f>
        <v>47°39'4.30"S</v>
      </c>
    </row>
    <row r="743" spans="1:51" x14ac:dyDescent="0.3">
      <c r="A743" t="s">
        <v>28166</v>
      </c>
      <c r="B743" t="s">
        <v>23809</v>
      </c>
      <c r="C743" t="s">
        <v>216</v>
      </c>
      <c r="D743" t="s">
        <v>4620</v>
      </c>
      <c r="E743" t="s">
        <v>4620</v>
      </c>
      <c r="F743" t="s">
        <v>4621</v>
      </c>
      <c r="G743" t="s">
        <v>23889</v>
      </c>
      <c r="I743" t="s">
        <v>23832</v>
      </c>
      <c r="K743" t="s">
        <v>24117</v>
      </c>
      <c r="M743" t="s">
        <v>23835</v>
      </c>
      <c r="N743" t="s">
        <v>27449</v>
      </c>
      <c r="U743" t="s">
        <v>23823</v>
      </c>
      <c r="V743">
        <v>50</v>
      </c>
      <c r="W743">
        <v>-18842872</v>
      </c>
      <c r="X743">
        <v>-4909295</v>
      </c>
      <c r="Y743">
        <v>758</v>
      </c>
      <c r="Z743" t="s">
        <v>28167</v>
      </c>
      <c r="AB743" t="s">
        <v>23825</v>
      </c>
      <c r="AD743" t="s">
        <v>1491</v>
      </c>
      <c r="AH743" t="s">
        <v>28168</v>
      </c>
      <c r="AI743" t="s">
        <v>24061</v>
      </c>
      <c r="AJ743" t="s">
        <v>27709</v>
      </c>
      <c r="AK743">
        <v>38475000</v>
      </c>
      <c r="AL743">
        <f>VALUE(TRIM(FO_Candidato[[#This Row],[1.21 Latitude]]))</f>
        <v>-18842872</v>
      </c>
      <c r="AM743">
        <f>FO_Candidato[[#This Row],[LATITUDE_P1]]/1000000</f>
        <v>-18.842872</v>
      </c>
      <c r="AN743">
        <f>INT(ABS(FO_Candidato[[#This Row],[LATITUDE_P2]]))</f>
        <v>18</v>
      </c>
      <c r="AO743">
        <f>INT((ABS(FO_Candidato[[#This Row],[LATITUDE_P2]])-INT(ABS(FO_Candidato[[#This Row],[LATITUDE_P2]])))*60)</f>
        <v>50</v>
      </c>
      <c r="AP743" s="73">
        <f t="shared" si="22"/>
        <v>34.340000000000003</v>
      </c>
      <c r="AQ743" t="str">
        <f>SUBSTITUTE(TEXT(FO_Candidato[[#This Row],[LATITUDE_P5]],"0,00"),",",".")</f>
        <v>34.34</v>
      </c>
      <c r="AR743" t="str">
        <f>FO_Candidato[[#This Row],[LATITUDE_P3]]&amp;"°"&amp;FO_Candidato[[#This Row],[LATITUDE_P4]]&amp;"'"&amp;FO_Candidato[[#This Row],[LATITUDE - P6]]&amp;"""S"</f>
        <v>18°50'34.34"S</v>
      </c>
      <c r="AS743">
        <f>VALUE(TRIM(FO_Candidato[[#This Row],[longitude]]))</f>
        <v>-4909295</v>
      </c>
      <c r="AT743">
        <f>FO_Candidato[[#This Row],[LONGITUDE_P1]]/1000000</f>
        <v>-4.9092950000000002</v>
      </c>
      <c r="AU743">
        <f>INT(ABS(FO_Candidato[[#This Row],[LONGITUDE_P2]]))</f>
        <v>4</v>
      </c>
      <c r="AV743">
        <f>INT((ABS(FO_Candidato[[#This Row],[LONGITUDE_P2]])-INT(ABS(FO_Candidato[[#This Row],[LONGITUDE_P2]])))*60)</f>
        <v>54</v>
      </c>
      <c r="AW743" s="73">
        <f t="shared" si="23"/>
        <v>33.46</v>
      </c>
      <c r="AX743" t="str">
        <f>SUBSTITUTE(TEXT(FO_Candidato[[#This Row],[LONGITUDE_P5]],"0,00"),",",".")</f>
        <v>33.46</v>
      </c>
      <c r="AY743" t="str">
        <f>FO_Candidato[[#This Row],[LONGITUDE_P3]]&amp;"°"&amp;FO_Candidato[[#This Row],[LONGITUDE_P4]]&amp;"'"&amp;FO_Candidato[[#This Row],[LONGITUDE - P6]]&amp;"""S"</f>
        <v>4°54'33.46"S</v>
      </c>
    </row>
    <row r="744" spans="1:51" x14ac:dyDescent="0.3">
      <c r="A744" t="s">
        <v>28169</v>
      </c>
      <c r="B744" t="s">
        <v>23809</v>
      </c>
      <c r="C744" t="s">
        <v>216</v>
      </c>
      <c r="D744" t="s">
        <v>4385</v>
      </c>
      <c r="E744" t="s">
        <v>4385</v>
      </c>
      <c r="F744" t="s">
        <v>4386</v>
      </c>
      <c r="G744" t="s">
        <v>23889</v>
      </c>
      <c r="I744" t="s">
        <v>23813</v>
      </c>
      <c r="K744" t="s">
        <v>24020</v>
      </c>
      <c r="M744" t="s">
        <v>23835</v>
      </c>
      <c r="N744" t="s">
        <v>28170</v>
      </c>
      <c r="U744" t="s">
        <v>23823</v>
      </c>
      <c r="V744">
        <v>50</v>
      </c>
      <c r="W744">
        <v>-19235928</v>
      </c>
      <c r="X744">
        <v>-48930064</v>
      </c>
      <c r="Y744">
        <v>702</v>
      </c>
      <c r="Z744" t="s">
        <v>28171</v>
      </c>
      <c r="AB744" t="s">
        <v>23825</v>
      </c>
      <c r="AD744" t="s">
        <v>1491</v>
      </c>
      <c r="AH744" t="s">
        <v>28172</v>
      </c>
      <c r="AI744" t="s">
        <v>24061</v>
      </c>
      <c r="AJ744" t="s">
        <v>4382</v>
      </c>
      <c r="AL744">
        <f>VALUE(TRIM(FO_Candidato[[#This Row],[1.21 Latitude]]))</f>
        <v>-19235928</v>
      </c>
      <c r="AM744">
        <f>FO_Candidato[[#This Row],[LATITUDE_P1]]/1000000</f>
        <v>-19.235928000000001</v>
      </c>
      <c r="AN744">
        <f>INT(ABS(FO_Candidato[[#This Row],[LATITUDE_P2]]))</f>
        <v>19</v>
      </c>
      <c r="AO744">
        <f>INT((ABS(FO_Candidato[[#This Row],[LATITUDE_P2]])-INT(ABS(FO_Candidato[[#This Row],[LATITUDE_P2]])))*60)</f>
        <v>14</v>
      </c>
      <c r="AP744" s="73">
        <f t="shared" si="22"/>
        <v>9.34</v>
      </c>
      <c r="AQ744" t="str">
        <f>SUBSTITUTE(TEXT(FO_Candidato[[#This Row],[LATITUDE_P5]],"0,00"),",",".")</f>
        <v>9.34</v>
      </c>
      <c r="AR744" t="str">
        <f>FO_Candidato[[#This Row],[LATITUDE_P3]]&amp;"°"&amp;FO_Candidato[[#This Row],[LATITUDE_P4]]&amp;"'"&amp;FO_Candidato[[#This Row],[LATITUDE - P6]]&amp;"""S"</f>
        <v>19°14'9.34"S</v>
      </c>
      <c r="AS744">
        <f>VALUE(TRIM(FO_Candidato[[#This Row],[longitude]]))</f>
        <v>-48930064</v>
      </c>
      <c r="AT744">
        <f>FO_Candidato[[#This Row],[LONGITUDE_P1]]/1000000</f>
        <v>-48.930064000000002</v>
      </c>
      <c r="AU744">
        <f>INT(ABS(FO_Candidato[[#This Row],[LONGITUDE_P2]]))</f>
        <v>48</v>
      </c>
      <c r="AV744">
        <f>INT((ABS(FO_Candidato[[#This Row],[LONGITUDE_P2]])-INT(ABS(FO_Candidato[[#This Row],[LONGITUDE_P2]])))*60)</f>
        <v>55</v>
      </c>
      <c r="AW744" s="73">
        <f t="shared" si="23"/>
        <v>48.23</v>
      </c>
      <c r="AX744" t="str">
        <f>SUBSTITUTE(TEXT(FO_Candidato[[#This Row],[LONGITUDE_P5]],"0,00"),",",".")</f>
        <v>48.23</v>
      </c>
      <c r="AY744" t="str">
        <f>FO_Candidato[[#This Row],[LONGITUDE_P3]]&amp;"°"&amp;FO_Candidato[[#This Row],[LONGITUDE_P4]]&amp;"'"&amp;FO_Candidato[[#This Row],[LONGITUDE - P6]]&amp;"""S"</f>
        <v>48°55'48.23"S</v>
      </c>
    </row>
    <row r="745" spans="1:51" x14ac:dyDescent="0.3">
      <c r="A745" t="s">
        <v>28173</v>
      </c>
      <c r="B745" t="s">
        <v>23809</v>
      </c>
      <c r="C745" t="s">
        <v>216</v>
      </c>
      <c r="D745" t="s">
        <v>3919</v>
      </c>
      <c r="E745" t="s">
        <v>3919</v>
      </c>
      <c r="F745" t="s">
        <v>3920</v>
      </c>
      <c r="G745" t="s">
        <v>23889</v>
      </c>
      <c r="I745" t="s">
        <v>23832</v>
      </c>
      <c r="K745" t="s">
        <v>24117</v>
      </c>
      <c r="U745" t="s">
        <v>23823</v>
      </c>
      <c r="V745">
        <v>50</v>
      </c>
      <c r="W745">
        <v>-179479</v>
      </c>
      <c r="X745">
        <v>-49248758</v>
      </c>
      <c r="Y745">
        <v>841</v>
      </c>
      <c r="Z745" t="s">
        <v>28174</v>
      </c>
      <c r="AB745" t="s">
        <v>23825</v>
      </c>
      <c r="AD745" t="s">
        <v>1491</v>
      </c>
      <c r="AH745" t="s">
        <v>28175</v>
      </c>
      <c r="AI745" t="s">
        <v>24041</v>
      </c>
      <c r="AJ745" t="s">
        <v>28109</v>
      </c>
      <c r="AK745">
        <v>75650000</v>
      </c>
      <c r="AL745">
        <f>VALUE(TRIM(FO_Candidato[[#This Row],[1.21 Latitude]]))</f>
        <v>-179479</v>
      </c>
      <c r="AM745">
        <f>FO_Candidato[[#This Row],[LATITUDE_P1]]/1000000</f>
        <v>-0.179479</v>
      </c>
      <c r="AN745">
        <f>INT(ABS(FO_Candidato[[#This Row],[LATITUDE_P2]]))</f>
        <v>0</v>
      </c>
      <c r="AO745">
        <f>INT((ABS(FO_Candidato[[#This Row],[LATITUDE_P2]])-INT(ABS(FO_Candidato[[#This Row],[LATITUDE_P2]])))*60)</f>
        <v>10</v>
      </c>
      <c r="AP745" s="73">
        <f t="shared" si="22"/>
        <v>46.12</v>
      </c>
      <c r="AQ745" t="str">
        <f>SUBSTITUTE(TEXT(FO_Candidato[[#This Row],[LATITUDE_P5]],"0,00"),",",".")</f>
        <v>46.12</v>
      </c>
      <c r="AR745" t="str">
        <f>FO_Candidato[[#This Row],[LATITUDE_P3]]&amp;"°"&amp;FO_Candidato[[#This Row],[LATITUDE_P4]]&amp;"'"&amp;FO_Candidato[[#This Row],[LATITUDE - P6]]&amp;"""S"</f>
        <v>0°10'46.12"S</v>
      </c>
      <c r="AS745">
        <f>VALUE(TRIM(FO_Candidato[[#This Row],[longitude]]))</f>
        <v>-49248758</v>
      </c>
      <c r="AT745">
        <f>FO_Candidato[[#This Row],[LONGITUDE_P1]]/1000000</f>
        <v>-49.248758000000002</v>
      </c>
      <c r="AU745">
        <f>INT(ABS(FO_Candidato[[#This Row],[LONGITUDE_P2]]))</f>
        <v>49</v>
      </c>
      <c r="AV745">
        <f>INT((ABS(FO_Candidato[[#This Row],[LONGITUDE_P2]])-INT(ABS(FO_Candidato[[#This Row],[LONGITUDE_P2]])))*60)</f>
        <v>14</v>
      </c>
      <c r="AW745" s="73">
        <f t="shared" si="23"/>
        <v>55.53</v>
      </c>
      <c r="AX745" t="str">
        <f>SUBSTITUTE(TEXT(FO_Candidato[[#This Row],[LONGITUDE_P5]],"0,00"),",",".")</f>
        <v>55.53</v>
      </c>
      <c r="AY745" t="str">
        <f>FO_Candidato[[#This Row],[LONGITUDE_P3]]&amp;"°"&amp;FO_Candidato[[#This Row],[LONGITUDE_P4]]&amp;"'"&amp;FO_Candidato[[#This Row],[LONGITUDE - P6]]&amp;"""S"</f>
        <v>49°14'55.53"S</v>
      </c>
    </row>
    <row r="746" spans="1:51" x14ac:dyDescent="0.3">
      <c r="A746" t="s">
        <v>28176</v>
      </c>
      <c r="B746" t="s">
        <v>23809</v>
      </c>
      <c r="C746" t="s">
        <v>216</v>
      </c>
      <c r="D746" t="s">
        <v>4171</v>
      </c>
      <c r="E746" t="s">
        <v>4171</v>
      </c>
      <c r="F746" t="s">
        <v>4172</v>
      </c>
      <c r="G746" t="s">
        <v>23889</v>
      </c>
      <c r="I746" t="s">
        <v>23832</v>
      </c>
      <c r="K746" t="s">
        <v>24020</v>
      </c>
      <c r="M746" t="s">
        <v>23835</v>
      </c>
      <c r="N746" t="s">
        <v>27449</v>
      </c>
      <c r="U746" t="s">
        <v>23823</v>
      </c>
      <c r="V746">
        <v>50</v>
      </c>
      <c r="W746">
        <v>-20236046</v>
      </c>
      <c r="X746">
        <v>-49157697</v>
      </c>
      <c r="Y746">
        <v>485</v>
      </c>
      <c r="Z746" t="s">
        <v>28177</v>
      </c>
      <c r="AB746" t="s">
        <v>23825</v>
      </c>
      <c r="AD746" t="s">
        <v>1491</v>
      </c>
      <c r="AH746" t="s">
        <v>28178</v>
      </c>
      <c r="AI746" t="s">
        <v>24061</v>
      </c>
      <c r="AJ746" t="s">
        <v>28179</v>
      </c>
      <c r="AK746">
        <v>38230000</v>
      </c>
      <c r="AL746">
        <f>VALUE(TRIM(FO_Candidato[[#This Row],[1.21 Latitude]]))</f>
        <v>-20236046</v>
      </c>
      <c r="AM746">
        <f>FO_Candidato[[#This Row],[LATITUDE_P1]]/1000000</f>
        <v>-20.236046000000002</v>
      </c>
      <c r="AN746">
        <f>INT(ABS(FO_Candidato[[#This Row],[LATITUDE_P2]]))</f>
        <v>20</v>
      </c>
      <c r="AO746">
        <f>INT((ABS(FO_Candidato[[#This Row],[LATITUDE_P2]])-INT(ABS(FO_Candidato[[#This Row],[LATITUDE_P2]])))*60)</f>
        <v>14</v>
      </c>
      <c r="AP746" s="73">
        <f t="shared" si="22"/>
        <v>9.77</v>
      </c>
      <c r="AQ746" t="str">
        <f>SUBSTITUTE(TEXT(FO_Candidato[[#This Row],[LATITUDE_P5]],"0,00"),",",".")</f>
        <v>9.77</v>
      </c>
      <c r="AR746" t="str">
        <f>FO_Candidato[[#This Row],[LATITUDE_P3]]&amp;"°"&amp;FO_Candidato[[#This Row],[LATITUDE_P4]]&amp;"'"&amp;FO_Candidato[[#This Row],[LATITUDE - P6]]&amp;"""S"</f>
        <v>20°14'9.77"S</v>
      </c>
      <c r="AS746">
        <f>VALUE(TRIM(FO_Candidato[[#This Row],[longitude]]))</f>
        <v>-49157697</v>
      </c>
      <c r="AT746">
        <f>FO_Candidato[[#This Row],[LONGITUDE_P1]]/1000000</f>
        <v>-49.157696999999999</v>
      </c>
      <c r="AU746">
        <f>INT(ABS(FO_Candidato[[#This Row],[LONGITUDE_P2]]))</f>
        <v>49</v>
      </c>
      <c r="AV746">
        <f>INT((ABS(FO_Candidato[[#This Row],[LONGITUDE_P2]])-INT(ABS(FO_Candidato[[#This Row],[LONGITUDE_P2]])))*60)</f>
        <v>9</v>
      </c>
      <c r="AW746" s="73">
        <f t="shared" si="23"/>
        <v>27.71</v>
      </c>
      <c r="AX746" t="str">
        <f>SUBSTITUTE(TEXT(FO_Candidato[[#This Row],[LONGITUDE_P5]],"0,00"),",",".")</f>
        <v>27.71</v>
      </c>
      <c r="AY746" t="str">
        <f>FO_Candidato[[#This Row],[LONGITUDE_P3]]&amp;"°"&amp;FO_Candidato[[#This Row],[LONGITUDE_P4]]&amp;"'"&amp;FO_Candidato[[#This Row],[LONGITUDE - P6]]&amp;"""S"</f>
        <v>49°9'27.71"S</v>
      </c>
    </row>
    <row r="747" spans="1:51" x14ac:dyDescent="0.3">
      <c r="A747" t="s">
        <v>28180</v>
      </c>
      <c r="B747" t="s">
        <v>23809</v>
      </c>
      <c r="C747" t="s">
        <v>216</v>
      </c>
      <c r="D747" t="s">
        <v>3959</v>
      </c>
      <c r="E747" t="s">
        <v>3959</v>
      </c>
      <c r="F747" t="s">
        <v>3960</v>
      </c>
      <c r="G747" t="s">
        <v>23889</v>
      </c>
      <c r="I747" t="s">
        <v>23832</v>
      </c>
      <c r="K747" t="s">
        <v>24020</v>
      </c>
      <c r="M747" t="s">
        <v>23835</v>
      </c>
      <c r="N747" t="s">
        <v>27449</v>
      </c>
      <c r="U747" t="s">
        <v>1491</v>
      </c>
      <c r="V747">
        <v>40</v>
      </c>
      <c r="W747">
        <v>-17386143</v>
      </c>
      <c r="X747">
        <v>-49232072</v>
      </c>
      <c r="Y747">
        <v>660</v>
      </c>
      <c r="Z747" t="s">
        <v>28181</v>
      </c>
      <c r="AB747" t="s">
        <v>23825</v>
      </c>
      <c r="AD747" t="s">
        <v>1491</v>
      </c>
      <c r="AH747" t="s">
        <v>28182</v>
      </c>
      <c r="AI747" t="s">
        <v>24041</v>
      </c>
      <c r="AJ747" t="s">
        <v>27657</v>
      </c>
      <c r="AK747">
        <v>75640103</v>
      </c>
      <c r="AL747">
        <f>VALUE(TRIM(FO_Candidato[[#This Row],[1.21 Latitude]]))</f>
        <v>-17386143</v>
      </c>
      <c r="AM747">
        <f>FO_Candidato[[#This Row],[LATITUDE_P1]]/1000000</f>
        <v>-17.386143000000001</v>
      </c>
      <c r="AN747">
        <f>INT(ABS(FO_Candidato[[#This Row],[LATITUDE_P2]]))</f>
        <v>17</v>
      </c>
      <c r="AO747">
        <f>INT((ABS(FO_Candidato[[#This Row],[LATITUDE_P2]])-INT(ABS(FO_Candidato[[#This Row],[LATITUDE_P2]])))*60)</f>
        <v>23</v>
      </c>
      <c r="AP747" s="73">
        <f t="shared" si="22"/>
        <v>10.11</v>
      </c>
      <c r="AQ747" t="str">
        <f>SUBSTITUTE(TEXT(FO_Candidato[[#This Row],[LATITUDE_P5]],"0,00"),",",".")</f>
        <v>10.11</v>
      </c>
      <c r="AR747" t="str">
        <f>FO_Candidato[[#This Row],[LATITUDE_P3]]&amp;"°"&amp;FO_Candidato[[#This Row],[LATITUDE_P4]]&amp;"'"&amp;FO_Candidato[[#This Row],[LATITUDE - P6]]&amp;"""S"</f>
        <v>17°23'10.11"S</v>
      </c>
      <c r="AS747">
        <f>VALUE(TRIM(FO_Candidato[[#This Row],[longitude]]))</f>
        <v>-49232072</v>
      </c>
      <c r="AT747">
        <f>FO_Candidato[[#This Row],[LONGITUDE_P1]]/1000000</f>
        <v>-49.232072000000002</v>
      </c>
      <c r="AU747">
        <f>INT(ABS(FO_Candidato[[#This Row],[LONGITUDE_P2]]))</f>
        <v>49</v>
      </c>
      <c r="AV747">
        <f>INT((ABS(FO_Candidato[[#This Row],[LONGITUDE_P2]])-INT(ABS(FO_Candidato[[#This Row],[LONGITUDE_P2]])))*60)</f>
        <v>13</v>
      </c>
      <c r="AW747" s="73">
        <f t="shared" si="23"/>
        <v>55.46</v>
      </c>
      <c r="AX747" t="str">
        <f>SUBSTITUTE(TEXT(FO_Candidato[[#This Row],[LONGITUDE_P5]],"0,00"),",",".")</f>
        <v>55.46</v>
      </c>
      <c r="AY747" t="str">
        <f>FO_Candidato[[#This Row],[LONGITUDE_P3]]&amp;"°"&amp;FO_Candidato[[#This Row],[LONGITUDE_P4]]&amp;"'"&amp;FO_Candidato[[#This Row],[LONGITUDE - P6]]&amp;"""S"</f>
        <v>49°13'55.46"S</v>
      </c>
    </row>
    <row r="748" spans="1:51" x14ac:dyDescent="0.3">
      <c r="A748" t="s">
        <v>28183</v>
      </c>
      <c r="B748" t="s">
        <v>23809</v>
      </c>
      <c r="C748" t="s">
        <v>216</v>
      </c>
      <c r="D748" t="s">
        <v>3954</v>
      </c>
      <c r="E748" t="s">
        <v>3954</v>
      </c>
      <c r="F748" t="s">
        <v>3955</v>
      </c>
      <c r="G748" t="s">
        <v>23889</v>
      </c>
      <c r="I748" t="s">
        <v>23832</v>
      </c>
      <c r="K748" t="s">
        <v>24117</v>
      </c>
      <c r="M748" t="s">
        <v>23835</v>
      </c>
      <c r="N748" t="s">
        <v>27449</v>
      </c>
      <c r="U748" t="s">
        <v>23823</v>
      </c>
      <c r="V748">
        <v>50</v>
      </c>
      <c r="W748">
        <v>-17504709</v>
      </c>
      <c r="X748">
        <v>-49214996</v>
      </c>
      <c r="Y748">
        <v>653</v>
      </c>
      <c r="Z748" t="s">
        <v>28184</v>
      </c>
      <c r="AB748" t="s">
        <v>23825</v>
      </c>
      <c r="AH748" t="s">
        <v>28185</v>
      </c>
      <c r="AI748" t="s">
        <v>24041</v>
      </c>
      <c r="AJ748" t="s">
        <v>27657</v>
      </c>
      <c r="AK748">
        <v>75640103</v>
      </c>
      <c r="AL748">
        <f>VALUE(TRIM(FO_Candidato[[#This Row],[1.21 Latitude]]))</f>
        <v>-17504709</v>
      </c>
      <c r="AM748">
        <f>FO_Candidato[[#This Row],[LATITUDE_P1]]/1000000</f>
        <v>-17.504708999999998</v>
      </c>
      <c r="AN748">
        <f>INT(ABS(FO_Candidato[[#This Row],[LATITUDE_P2]]))</f>
        <v>17</v>
      </c>
      <c r="AO748">
        <f>INT((ABS(FO_Candidato[[#This Row],[LATITUDE_P2]])-INT(ABS(FO_Candidato[[#This Row],[LATITUDE_P2]])))*60)</f>
        <v>30</v>
      </c>
      <c r="AP748" s="73">
        <f t="shared" si="22"/>
        <v>16.95</v>
      </c>
      <c r="AQ748" t="str">
        <f>SUBSTITUTE(TEXT(FO_Candidato[[#This Row],[LATITUDE_P5]],"0,00"),",",".")</f>
        <v>16.95</v>
      </c>
      <c r="AR748" t="str">
        <f>FO_Candidato[[#This Row],[LATITUDE_P3]]&amp;"°"&amp;FO_Candidato[[#This Row],[LATITUDE_P4]]&amp;"'"&amp;FO_Candidato[[#This Row],[LATITUDE - P6]]&amp;"""S"</f>
        <v>17°30'16.95"S</v>
      </c>
      <c r="AS748">
        <f>VALUE(TRIM(FO_Candidato[[#This Row],[longitude]]))</f>
        <v>-49214996</v>
      </c>
      <c r="AT748">
        <f>FO_Candidato[[#This Row],[LONGITUDE_P1]]/1000000</f>
        <v>-49.214995999999999</v>
      </c>
      <c r="AU748">
        <f>INT(ABS(FO_Candidato[[#This Row],[LONGITUDE_P2]]))</f>
        <v>49</v>
      </c>
      <c r="AV748">
        <f>INT((ABS(FO_Candidato[[#This Row],[LONGITUDE_P2]])-INT(ABS(FO_Candidato[[#This Row],[LONGITUDE_P2]])))*60)</f>
        <v>12</v>
      </c>
      <c r="AW748" s="73">
        <f t="shared" si="23"/>
        <v>53.99</v>
      </c>
      <c r="AX748" t="str">
        <f>SUBSTITUTE(TEXT(FO_Candidato[[#This Row],[LONGITUDE_P5]],"0,00"),",",".")</f>
        <v>53.99</v>
      </c>
      <c r="AY748" t="str">
        <f>FO_Candidato[[#This Row],[LONGITUDE_P3]]&amp;"°"&amp;FO_Candidato[[#This Row],[LONGITUDE_P4]]&amp;"'"&amp;FO_Candidato[[#This Row],[LONGITUDE - P6]]&amp;"""S"</f>
        <v>49°12'53.99"S</v>
      </c>
    </row>
    <row r="749" spans="1:51" x14ac:dyDescent="0.3">
      <c r="A749" t="s">
        <v>28186</v>
      </c>
      <c r="B749" t="s">
        <v>23809</v>
      </c>
      <c r="C749" t="s">
        <v>11897</v>
      </c>
      <c r="D749" t="s">
        <v>5257</v>
      </c>
      <c r="E749" t="s">
        <v>5257</v>
      </c>
      <c r="F749" t="s">
        <v>5258</v>
      </c>
      <c r="G749" t="s">
        <v>23889</v>
      </c>
      <c r="I749" t="s">
        <v>23832</v>
      </c>
      <c r="K749" t="s">
        <v>24117</v>
      </c>
      <c r="M749" t="s">
        <v>23835</v>
      </c>
      <c r="N749" t="s">
        <v>28187</v>
      </c>
      <c r="U749" t="s">
        <v>23823</v>
      </c>
      <c r="V749">
        <v>50</v>
      </c>
      <c r="W749">
        <v>-20689881</v>
      </c>
      <c r="X749">
        <v>-4853614</v>
      </c>
      <c r="Y749">
        <v>584</v>
      </c>
      <c r="Z749" t="s">
        <v>28188</v>
      </c>
      <c r="AB749" t="s">
        <v>23825</v>
      </c>
      <c r="AD749" t="s">
        <v>1491</v>
      </c>
      <c r="AH749" t="s">
        <v>28189</v>
      </c>
      <c r="AI749" t="s">
        <v>23852</v>
      </c>
      <c r="AJ749" t="s">
        <v>28190</v>
      </c>
      <c r="AK749">
        <v>1477000</v>
      </c>
      <c r="AL749">
        <f>VALUE(TRIM(FO_Candidato[[#This Row],[1.21 Latitude]]))</f>
        <v>-20689881</v>
      </c>
      <c r="AM749">
        <f>FO_Candidato[[#This Row],[LATITUDE_P1]]/1000000</f>
        <v>-20.689881</v>
      </c>
      <c r="AN749">
        <f>INT(ABS(FO_Candidato[[#This Row],[LATITUDE_P2]]))</f>
        <v>20</v>
      </c>
      <c r="AO749">
        <f>INT((ABS(FO_Candidato[[#This Row],[LATITUDE_P2]])-INT(ABS(FO_Candidato[[#This Row],[LATITUDE_P2]])))*60)</f>
        <v>41</v>
      </c>
      <c r="AP749" s="73">
        <f t="shared" si="22"/>
        <v>23.57</v>
      </c>
      <c r="AQ749" t="str">
        <f>SUBSTITUTE(TEXT(FO_Candidato[[#This Row],[LATITUDE_P5]],"0,00"),",",".")</f>
        <v>23.57</v>
      </c>
      <c r="AR749" t="str">
        <f>FO_Candidato[[#This Row],[LATITUDE_P3]]&amp;"°"&amp;FO_Candidato[[#This Row],[LATITUDE_P4]]&amp;"'"&amp;FO_Candidato[[#This Row],[LATITUDE - P6]]&amp;"""S"</f>
        <v>20°41'23.57"S</v>
      </c>
      <c r="AS749">
        <f>VALUE(TRIM(FO_Candidato[[#This Row],[longitude]]))</f>
        <v>-4853614</v>
      </c>
      <c r="AT749">
        <f>FO_Candidato[[#This Row],[LONGITUDE_P1]]/1000000</f>
        <v>-4.8536140000000003</v>
      </c>
      <c r="AU749">
        <f>INT(ABS(FO_Candidato[[#This Row],[LONGITUDE_P2]]))</f>
        <v>4</v>
      </c>
      <c r="AV749">
        <f>INT((ABS(FO_Candidato[[#This Row],[LONGITUDE_P2]])-INT(ABS(FO_Candidato[[#This Row],[LONGITUDE_P2]])))*60)</f>
        <v>51</v>
      </c>
      <c r="AW749" s="73">
        <f t="shared" si="23"/>
        <v>13.01</v>
      </c>
      <c r="AX749" t="str">
        <f>SUBSTITUTE(TEXT(FO_Candidato[[#This Row],[LONGITUDE_P5]],"0,00"),",",".")</f>
        <v>13.01</v>
      </c>
      <c r="AY749" t="str">
        <f>FO_Candidato[[#This Row],[LONGITUDE_P3]]&amp;"°"&amp;FO_Candidato[[#This Row],[LONGITUDE_P4]]&amp;"'"&amp;FO_Candidato[[#This Row],[LONGITUDE - P6]]&amp;"""S"</f>
        <v>4°51'13.01"S</v>
      </c>
    </row>
    <row r="750" spans="1:51" x14ac:dyDescent="0.3">
      <c r="A750" t="s">
        <v>28191</v>
      </c>
      <c r="B750" t="s">
        <v>23809</v>
      </c>
      <c r="C750" t="s">
        <v>216</v>
      </c>
      <c r="D750" t="s">
        <v>2418</v>
      </c>
      <c r="E750" t="s">
        <v>2418</v>
      </c>
      <c r="F750" t="s">
        <v>2419</v>
      </c>
      <c r="G750" t="s">
        <v>23889</v>
      </c>
      <c r="I750" t="s">
        <v>23832</v>
      </c>
      <c r="K750" t="s">
        <v>24117</v>
      </c>
      <c r="M750" t="s">
        <v>23835</v>
      </c>
      <c r="N750" t="s">
        <v>28170</v>
      </c>
      <c r="U750" t="s">
        <v>23823</v>
      </c>
      <c r="V750">
        <v>50</v>
      </c>
      <c r="W750">
        <v>-19759638</v>
      </c>
      <c r="X750">
        <v>-48067309</v>
      </c>
      <c r="Y750">
        <v>749</v>
      </c>
      <c r="Z750" t="s">
        <v>28192</v>
      </c>
      <c r="AB750" t="s">
        <v>23825</v>
      </c>
      <c r="AD750" t="s">
        <v>1491</v>
      </c>
      <c r="AH750" t="s">
        <v>28193</v>
      </c>
      <c r="AI750" t="s">
        <v>24061</v>
      </c>
      <c r="AJ750" t="s">
        <v>28194</v>
      </c>
      <c r="AK750">
        <v>38380000</v>
      </c>
      <c r="AL750">
        <f>VALUE(TRIM(FO_Candidato[[#This Row],[1.21 Latitude]]))</f>
        <v>-19759638</v>
      </c>
      <c r="AM750">
        <f>FO_Candidato[[#This Row],[LATITUDE_P1]]/1000000</f>
        <v>-19.759637999999999</v>
      </c>
      <c r="AN750">
        <f>INT(ABS(FO_Candidato[[#This Row],[LATITUDE_P2]]))</f>
        <v>19</v>
      </c>
      <c r="AO750">
        <f>INT((ABS(FO_Candidato[[#This Row],[LATITUDE_P2]])-INT(ABS(FO_Candidato[[#This Row],[LATITUDE_P2]])))*60)</f>
        <v>45</v>
      </c>
      <c r="AP750" s="73">
        <f t="shared" si="22"/>
        <v>34.700000000000003</v>
      </c>
      <c r="AQ750" t="str">
        <f>SUBSTITUTE(TEXT(FO_Candidato[[#This Row],[LATITUDE_P5]],"0,00"),",",".")</f>
        <v>34.70</v>
      </c>
      <c r="AR750" t="str">
        <f>FO_Candidato[[#This Row],[LATITUDE_P3]]&amp;"°"&amp;FO_Candidato[[#This Row],[LATITUDE_P4]]&amp;"'"&amp;FO_Candidato[[#This Row],[LATITUDE - P6]]&amp;"""S"</f>
        <v>19°45'34.70"S</v>
      </c>
      <c r="AS750">
        <f>VALUE(TRIM(FO_Candidato[[#This Row],[longitude]]))</f>
        <v>-48067309</v>
      </c>
      <c r="AT750">
        <f>FO_Candidato[[#This Row],[LONGITUDE_P1]]/1000000</f>
        <v>-48.067309000000002</v>
      </c>
      <c r="AU750">
        <f>INT(ABS(FO_Candidato[[#This Row],[LONGITUDE_P2]]))</f>
        <v>48</v>
      </c>
      <c r="AV750">
        <f>INT((ABS(FO_Candidato[[#This Row],[LONGITUDE_P2]])-INT(ABS(FO_Candidato[[#This Row],[LONGITUDE_P2]])))*60)</f>
        <v>4</v>
      </c>
      <c r="AW750" s="73">
        <f t="shared" si="23"/>
        <v>2.31</v>
      </c>
      <c r="AX750" t="str">
        <f>SUBSTITUTE(TEXT(FO_Candidato[[#This Row],[LONGITUDE_P5]],"0,00"),",",".")</f>
        <v>2.31</v>
      </c>
      <c r="AY750" t="str">
        <f>FO_Candidato[[#This Row],[LONGITUDE_P3]]&amp;"°"&amp;FO_Candidato[[#This Row],[LONGITUDE_P4]]&amp;"'"&amp;FO_Candidato[[#This Row],[LONGITUDE - P6]]&amp;"""S"</f>
        <v>48°4'2.31"S</v>
      </c>
    </row>
    <row r="751" spans="1:51" x14ac:dyDescent="0.3">
      <c r="A751" t="s">
        <v>28195</v>
      </c>
      <c r="B751" t="s">
        <v>23809</v>
      </c>
      <c r="C751" t="s">
        <v>216</v>
      </c>
      <c r="D751" t="s">
        <v>4552</v>
      </c>
      <c r="E751" t="s">
        <v>4552</v>
      </c>
      <c r="F751" t="s">
        <v>4553</v>
      </c>
      <c r="G751" t="s">
        <v>23889</v>
      </c>
      <c r="I751" t="s">
        <v>23832</v>
      </c>
      <c r="K751" t="s">
        <v>24117</v>
      </c>
      <c r="U751" t="s">
        <v>1491</v>
      </c>
      <c r="V751">
        <v>50</v>
      </c>
      <c r="W751">
        <v>-19777179</v>
      </c>
      <c r="X751">
        <v>-48458825</v>
      </c>
      <c r="Y751">
        <v>731</v>
      </c>
      <c r="Z751" t="s">
        <v>28196</v>
      </c>
      <c r="AB751" t="s">
        <v>23825</v>
      </c>
      <c r="AD751" t="s">
        <v>1491</v>
      </c>
      <c r="AH751" t="s">
        <v>28197</v>
      </c>
      <c r="AI751" t="s">
        <v>24061</v>
      </c>
      <c r="AJ751" t="s">
        <v>4555</v>
      </c>
      <c r="AK751">
        <v>38150000</v>
      </c>
      <c r="AL751">
        <f>VALUE(TRIM(FO_Candidato[[#This Row],[1.21 Latitude]]))</f>
        <v>-19777179</v>
      </c>
      <c r="AM751">
        <f>FO_Candidato[[#This Row],[LATITUDE_P1]]/1000000</f>
        <v>-19.777179</v>
      </c>
      <c r="AN751">
        <f>INT(ABS(FO_Candidato[[#This Row],[LATITUDE_P2]]))</f>
        <v>19</v>
      </c>
      <c r="AO751">
        <f>INT((ABS(FO_Candidato[[#This Row],[LATITUDE_P2]])-INT(ABS(FO_Candidato[[#This Row],[LATITUDE_P2]])))*60)</f>
        <v>46</v>
      </c>
      <c r="AP751" s="73">
        <f t="shared" si="22"/>
        <v>37.840000000000003</v>
      </c>
      <c r="AQ751" t="str">
        <f>SUBSTITUTE(TEXT(FO_Candidato[[#This Row],[LATITUDE_P5]],"0,00"),",",".")</f>
        <v>37.84</v>
      </c>
      <c r="AR751" t="str">
        <f>FO_Candidato[[#This Row],[LATITUDE_P3]]&amp;"°"&amp;FO_Candidato[[#This Row],[LATITUDE_P4]]&amp;"'"&amp;FO_Candidato[[#This Row],[LATITUDE - P6]]&amp;"""S"</f>
        <v>19°46'37.84"S</v>
      </c>
      <c r="AS751">
        <f>VALUE(TRIM(FO_Candidato[[#This Row],[longitude]]))</f>
        <v>-48458825</v>
      </c>
      <c r="AT751">
        <f>FO_Candidato[[#This Row],[LONGITUDE_P1]]/1000000</f>
        <v>-48.458824999999997</v>
      </c>
      <c r="AU751">
        <f>INT(ABS(FO_Candidato[[#This Row],[LONGITUDE_P2]]))</f>
        <v>48</v>
      </c>
      <c r="AV751">
        <f>INT((ABS(FO_Candidato[[#This Row],[LONGITUDE_P2]])-INT(ABS(FO_Candidato[[#This Row],[LONGITUDE_P2]])))*60)</f>
        <v>27</v>
      </c>
      <c r="AW751" s="73">
        <f t="shared" si="23"/>
        <v>31.77</v>
      </c>
      <c r="AX751" t="str">
        <f>SUBSTITUTE(TEXT(FO_Candidato[[#This Row],[LONGITUDE_P5]],"0,00"),",",".")</f>
        <v>31.77</v>
      </c>
      <c r="AY751" t="str">
        <f>FO_Candidato[[#This Row],[LONGITUDE_P3]]&amp;"°"&amp;FO_Candidato[[#This Row],[LONGITUDE_P4]]&amp;"'"&amp;FO_Candidato[[#This Row],[LONGITUDE - P6]]&amp;"""S"</f>
        <v>48°27'31.77"S</v>
      </c>
    </row>
    <row r="752" spans="1:51" x14ac:dyDescent="0.3">
      <c r="A752" t="s">
        <v>28198</v>
      </c>
      <c r="B752" t="s">
        <v>23809</v>
      </c>
      <c r="C752" t="s">
        <v>216</v>
      </c>
      <c r="D752" t="s">
        <v>4091</v>
      </c>
      <c r="E752" t="s">
        <v>4091</v>
      </c>
      <c r="F752" t="s">
        <v>4092</v>
      </c>
      <c r="G752" t="s">
        <v>23889</v>
      </c>
      <c r="I752" t="s">
        <v>23832</v>
      </c>
      <c r="K752" t="s">
        <v>24117</v>
      </c>
      <c r="M752" t="s">
        <v>23835</v>
      </c>
      <c r="N752" t="s">
        <v>27449</v>
      </c>
      <c r="U752" t="s">
        <v>23823</v>
      </c>
      <c r="V752">
        <v>50</v>
      </c>
      <c r="W752">
        <v>-19758988</v>
      </c>
      <c r="X752">
        <v>-48149997</v>
      </c>
      <c r="Y752">
        <v>752</v>
      </c>
      <c r="Z752" t="s">
        <v>28199</v>
      </c>
      <c r="AB752" t="s">
        <v>23825</v>
      </c>
      <c r="AD752" t="s">
        <v>1491</v>
      </c>
      <c r="AH752" t="s">
        <v>28200</v>
      </c>
      <c r="AI752" t="s">
        <v>24061</v>
      </c>
      <c r="AJ752" t="s">
        <v>28133</v>
      </c>
      <c r="AK752">
        <v>38061080</v>
      </c>
      <c r="AL752">
        <f>VALUE(TRIM(FO_Candidato[[#This Row],[1.21 Latitude]]))</f>
        <v>-19758988</v>
      </c>
      <c r="AM752">
        <f>FO_Candidato[[#This Row],[LATITUDE_P1]]/1000000</f>
        <v>-19.758987999999999</v>
      </c>
      <c r="AN752">
        <f>INT(ABS(FO_Candidato[[#This Row],[LATITUDE_P2]]))</f>
        <v>19</v>
      </c>
      <c r="AO752">
        <f>INT((ABS(FO_Candidato[[#This Row],[LATITUDE_P2]])-INT(ABS(FO_Candidato[[#This Row],[LATITUDE_P2]])))*60)</f>
        <v>45</v>
      </c>
      <c r="AP752" s="73">
        <f t="shared" si="22"/>
        <v>32.36</v>
      </c>
      <c r="AQ752" t="str">
        <f>SUBSTITUTE(TEXT(FO_Candidato[[#This Row],[LATITUDE_P5]],"0,00"),",",".")</f>
        <v>32.36</v>
      </c>
      <c r="AR752" t="str">
        <f>FO_Candidato[[#This Row],[LATITUDE_P3]]&amp;"°"&amp;FO_Candidato[[#This Row],[LATITUDE_P4]]&amp;"'"&amp;FO_Candidato[[#This Row],[LATITUDE - P6]]&amp;"""S"</f>
        <v>19°45'32.36"S</v>
      </c>
      <c r="AS752">
        <f>VALUE(TRIM(FO_Candidato[[#This Row],[longitude]]))</f>
        <v>-48149997</v>
      </c>
      <c r="AT752">
        <f>FO_Candidato[[#This Row],[LONGITUDE_P1]]/1000000</f>
        <v>-48.149996999999999</v>
      </c>
      <c r="AU752">
        <f>INT(ABS(FO_Candidato[[#This Row],[LONGITUDE_P2]]))</f>
        <v>48</v>
      </c>
      <c r="AV752">
        <f>INT((ABS(FO_Candidato[[#This Row],[LONGITUDE_P2]])-INT(ABS(FO_Candidato[[#This Row],[LONGITUDE_P2]])))*60)</f>
        <v>8</v>
      </c>
      <c r="AW752" s="73">
        <f t="shared" si="23"/>
        <v>59.99</v>
      </c>
      <c r="AX752" t="str">
        <f>SUBSTITUTE(TEXT(FO_Candidato[[#This Row],[LONGITUDE_P5]],"0,00"),",",".")</f>
        <v>59.99</v>
      </c>
      <c r="AY752" t="str">
        <f>FO_Candidato[[#This Row],[LONGITUDE_P3]]&amp;"°"&amp;FO_Candidato[[#This Row],[LONGITUDE_P4]]&amp;"'"&amp;FO_Candidato[[#This Row],[LONGITUDE - P6]]&amp;"""S"</f>
        <v>48°8'59.99"S</v>
      </c>
    </row>
    <row r="753" spans="1:51" x14ac:dyDescent="0.3">
      <c r="A753" t="s">
        <v>28201</v>
      </c>
      <c r="B753" t="s">
        <v>23809</v>
      </c>
      <c r="C753" t="s">
        <v>308</v>
      </c>
      <c r="D753" t="s">
        <v>6192</v>
      </c>
      <c r="E753" t="s">
        <v>6192</v>
      </c>
      <c r="F753" t="s">
        <v>6193</v>
      </c>
      <c r="G753" t="s">
        <v>23846</v>
      </c>
      <c r="I753" t="s">
        <v>23832</v>
      </c>
      <c r="J753" t="s">
        <v>23814</v>
      </c>
      <c r="K753" t="s">
        <v>28202</v>
      </c>
      <c r="L753" t="s">
        <v>148</v>
      </c>
      <c r="M753" t="s">
        <v>23835</v>
      </c>
      <c r="N753" t="s">
        <v>28203</v>
      </c>
      <c r="O753" t="s">
        <v>28204</v>
      </c>
      <c r="P753" t="s">
        <v>23820</v>
      </c>
      <c r="Q753" t="s">
        <v>28205</v>
      </c>
      <c r="R753" t="s">
        <v>28206</v>
      </c>
      <c r="S753" t="s">
        <v>28204</v>
      </c>
      <c r="T753" t="s">
        <v>28207</v>
      </c>
      <c r="U753" t="s">
        <v>23823</v>
      </c>
      <c r="V753">
        <v>25</v>
      </c>
      <c r="W753">
        <v>-21972002</v>
      </c>
      <c r="X753">
        <v>-47901301</v>
      </c>
      <c r="Y753">
        <v>851</v>
      </c>
      <c r="Z753" t="s">
        <v>12336</v>
      </c>
      <c r="AA753" t="s">
        <v>107</v>
      </c>
      <c r="AB753" t="s">
        <v>23825</v>
      </c>
      <c r="AD753" t="s">
        <v>23823</v>
      </c>
      <c r="AE753" t="s">
        <v>1532</v>
      </c>
      <c r="AF753" t="s">
        <v>6192</v>
      </c>
      <c r="AG753" t="s">
        <v>6193</v>
      </c>
      <c r="AH753" t="s">
        <v>28204</v>
      </c>
      <c r="AI753" t="s">
        <v>23852</v>
      </c>
      <c r="AJ753" t="s">
        <v>6195</v>
      </c>
      <c r="AL753">
        <f>VALUE(TRIM(FO_Candidato[[#This Row],[1.21 Latitude]]))</f>
        <v>-21972002</v>
      </c>
      <c r="AM753">
        <f>FO_Candidato[[#This Row],[LATITUDE_P1]]/1000000</f>
        <v>-21.972002</v>
      </c>
      <c r="AN753">
        <f>INT(ABS(FO_Candidato[[#This Row],[LATITUDE_P2]]))</f>
        <v>21</v>
      </c>
      <c r="AO753">
        <f>INT((ABS(FO_Candidato[[#This Row],[LATITUDE_P2]])-INT(ABS(FO_Candidato[[#This Row],[LATITUDE_P2]])))*60)</f>
        <v>58</v>
      </c>
      <c r="AP753" s="73">
        <f t="shared" si="22"/>
        <v>19.21</v>
      </c>
      <c r="AQ753" t="str">
        <f>SUBSTITUTE(TEXT(FO_Candidato[[#This Row],[LATITUDE_P5]],"0,00"),",",".")</f>
        <v>19.21</v>
      </c>
      <c r="AR753" t="str">
        <f>FO_Candidato[[#This Row],[LATITUDE_P3]]&amp;"°"&amp;FO_Candidato[[#This Row],[LATITUDE_P4]]&amp;"'"&amp;FO_Candidato[[#This Row],[LATITUDE - P6]]&amp;"""S"</f>
        <v>21°58'19.21"S</v>
      </c>
      <c r="AS753">
        <f>VALUE(TRIM(FO_Candidato[[#This Row],[longitude]]))</f>
        <v>-47901301</v>
      </c>
      <c r="AT753">
        <f>FO_Candidato[[#This Row],[LONGITUDE_P1]]/1000000</f>
        <v>-47.901300999999997</v>
      </c>
      <c r="AU753">
        <f>INT(ABS(FO_Candidato[[#This Row],[LONGITUDE_P2]]))</f>
        <v>47</v>
      </c>
      <c r="AV753">
        <f>INT((ABS(FO_Candidato[[#This Row],[LONGITUDE_P2]])-INT(ABS(FO_Candidato[[#This Row],[LONGITUDE_P2]])))*60)</f>
        <v>54</v>
      </c>
      <c r="AW753" s="73">
        <f t="shared" si="23"/>
        <v>4.68</v>
      </c>
      <c r="AX753" t="str">
        <f>SUBSTITUTE(TEXT(FO_Candidato[[#This Row],[LONGITUDE_P5]],"0,00"),",",".")</f>
        <v>4.68</v>
      </c>
      <c r="AY753" t="str">
        <f>FO_Candidato[[#This Row],[LONGITUDE_P3]]&amp;"°"&amp;FO_Candidato[[#This Row],[LONGITUDE_P4]]&amp;"'"&amp;FO_Candidato[[#This Row],[LONGITUDE - P6]]&amp;"""S"</f>
        <v>47°54'4.68"S</v>
      </c>
    </row>
    <row r="754" spans="1:51" x14ac:dyDescent="0.3">
      <c r="A754" t="s">
        <v>28208</v>
      </c>
      <c r="B754" t="s">
        <v>23809</v>
      </c>
      <c r="C754" t="s">
        <v>216</v>
      </c>
      <c r="D754" t="s">
        <v>4571</v>
      </c>
      <c r="E754" t="s">
        <v>4571</v>
      </c>
      <c r="F754" t="s">
        <v>4572</v>
      </c>
      <c r="G754" t="s">
        <v>23889</v>
      </c>
      <c r="I754" t="s">
        <v>23832</v>
      </c>
      <c r="K754" t="s">
        <v>24020</v>
      </c>
      <c r="M754" t="s">
        <v>23835</v>
      </c>
      <c r="N754" t="s">
        <v>28170</v>
      </c>
      <c r="U754" t="s">
        <v>23823</v>
      </c>
      <c r="V754">
        <v>50</v>
      </c>
      <c r="W754">
        <v>-1982172</v>
      </c>
      <c r="X754">
        <v>-4896731</v>
      </c>
      <c r="Y754">
        <v>889</v>
      </c>
      <c r="Z754" t="s">
        <v>28209</v>
      </c>
      <c r="AB754" t="s">
        <v>23825</v>
      </c>
      <c r="AD754" t="s">
        <v>1491</v>
      </c>
      <c r="AH754" t="s">
        <v>28210</v>
      </c>
      <c r="AI754" t="s">
        <v>24061</v>
      </c>
      <c r="AJ754" t="s">
        <v>28211</v>
      </c>
      <c r="AL754">
        <f>VALUE(TRIM(FO_Candidato[[#This Row],[1.21 Latitude]]))</f>
        <v>-1982172</v>
      </c>
      <c r="AM754">
        <f>FO_Candidato[[#This Row],[LATITUDE_P1]]/1000000</f>
        <v>-1.982172</v>
      </c>
      <c r="AN754">
        <f>INT(ABS(FO_Candidato[[#This Row],[LATITUDE_P2]]))</f>
        <v>1</v>
      </c>
      <c r="AO754">
        <f>INT((ABS(FO_Candidato[[#This Row],[LATITUDE_P2]])-INT(ABS(FO_Candidato[[#This Row],[LATITUDE_P2]])))*60)</f>
        <v>58</v>
      </c>
      <c r="AP754" s="73">
        <f t="shared" si="22"/>
        <v>55.82</v>
      </c>
      <c r="AQ754" t="str">
        <f>SUBSTITUTE(TEXT(FO_Candidato[[#This Row],[LATITUDE_P5]],"0,00"),",",".")</f>
        <v>55.82</v>
      </c>
      <c r="AR754" t="str">
        <f>FO_Candidato[[#This Row],[LATITUDE_P3]]&amp;"°"&amp;FO_Candidato[[#This Row],[LATITUDE_P4]]&amp;"'"&amp;FO_Candidato[[#This Row],[LATITUDE - P6]]&amp;"""S"</f>
        <v>1°58'55.82"S</v>
      </c>
      <c r="AS754">
        <f>VALUE(TRIM(FO_Candidato[[#This Row],[longitude]]))</f>
        <v>-4896731</v>
      </c>
      <c r="AT754">
        <f>FO_Candidato[[#This Row],[LONGITUDE_P1]]/1000000</f>
        <v>-4.8967309999999999</v>
      </c>
      <c r="AU754">
        <f>INT(ABS(FO_Candidato[[#This Row],[LONGITUDE_P2]]))</f>
        <v>4</v>
      </c>
      <c r="AV754">
        <f>INT((ABS(FO_Candidato[[#This Row],[LONGITUDE_P2]])-INT(ABS(FO_Candidato[[#This Row],[LONGITUDE_P2]])))*60)</f>
        <v>53</v>
      </c>
      <c r="AW754" s="73">
        <f t="shared" si="23"/>
        <v>48.23</v>
      </c>
      <c r="AX754" t="str">
        <f>SUBSTITUTE(TEXT(FO_Candidato[[#This Row],[LONGITUDE_P5]],"0,00"),",",".")</f>
        <v>48.23</v>
      </c>
      <c r="AY754" t="str">
        <f>FO_Candidato[[#This Row],[LONGITUDE_P3]]&amp;"°"&amp;FO_Candidato[[#This Row],[LONGITUDE_P4]]&amp;"'"&amp;FO_Candidato[[#This Row],[LONGITUDE - P6]]&amp;"""S"</f>
        <v>4°53'48.23"S</v>
      </c>
    </row>
    <row r="755" spans="1:51" x14ac:dyDescent="0.3">
      <c r="A755" t="s">
        <v>28212</v>
      </c>
      <c r="B755" t="s">
        <v>23809</v>
      </c>
      <c r="C755" t="s">
        <v>216</v>
      </c>
      <c r="D755" t="s">
        <v>3998</v>
      </c>
      <c r="E755" t="s">
        <v>3998</v>
      </c>
      <c r="F755" t="s">
        <v>3999</v>
      </c>
      <c r="G755" t="s">
        <v>23889</v>
      </c>
      <c r="I755" t="s">
        <v>23832</v>
      </c>
      <c r="K755" t="s">
        <v>24020</v>
      </c>
      <c r="M755" t="s">
        <v>23835</v>
      </c>
      <c r="O755" t="s">
        <v>27449</v>
      </c>
      <c r="U755" t="s">
        <v>23823</v>
      </c>
      <c r="V755">
        <v>50</v>
      </c>
      <c r="W755">
        <v>-18266528</v>
      </c>
      <c r="X755">
        <v>-49246364</v>
      </c>
      <c r="Y755">
        <v>577</v>
      </c>
      <c r="Z755" t="s">
        <v>28213</v>
      </c>
      <c r="AB755" t="s">
        <v>23825</v>
      </c>
      <c r="AD755" t="s">
        <v>1491</v>
      </c>
      <c r="AH755" t="s">
        <v>28214</v>
      </c>
      <c r="AI755" t="s">
        <v>24041</v>
      </c>
      <c r="AJ755" t="s">
        <v>28215</v>
      </c>
      <c r="AL755">
        <f>VALUE(TRIM(FO_Candidato[[#This Row],[1.21 Latitude]]))</f>
        <v>-18266528</v>
      </c>
      <c r="AM755">
        <f>FO_Candidato[[#This Row],[LATITUDE_P1]]/1000000</f>
        <v>-18.266528000000001</v>
      </c>
      <c r="AN755">
        <f>INT(ABS(FO_Candidato[[#This Row],[LATITUDE_P2]]))</f>
        <v>18</v>
      </c>
      <c r="AO755">
        <f>INT((ABS(FO_Candidato[[#This Row],[LATITUDE_P2]])-INT(ABS(FO_Candidato[[#This Row],[LATITUDE_P2]])))*60)</f>
        <v>15</v>
      </c>
      <c r="AP755" s="73">
        <f t="shared" si="22"/>
        <v>59.5</v>
      </c>
      <c r="AQ755" t="str">
        <f>SUBSTITUTE(TEXT(FO_Candidato[[#This Row],[LATITUDE_P5]],"0,00"),",",".")</f>
        <v>59.50</v>
      </c>
      <c r="AR755" t="str">
        <f>FO_Candidato[[#This Row],[LATITUDE_P3]]&amp;"°"&amp;FO_Candidato[[#This Row],[LATITUDE_P4]]&amp;"'"&amp;FO_Candidato[[#This Row],[LATITUDE - P6]]&amp;"""S"</f>
        <v>18°15'59.50"S</v>
      </c>
      <c r="AS755">
        <f>VALUE(TRIM(FO_Candidato[[#This Row],[longitude]]))</f>
        <v>-49246364</v>
      </c>
      <c r="AT755">
        <f>FO_Candidato[[#This Row],[LONGITUDE_P1]]/1000000</f>
        <v>-49.246364</v>
      </c>
      <c r="AU755">
        <f>INT(ABS(FO_Candidato[[#This Row],[LONGITUDE_P2]]))</f>
        <v>49</v>
      </c>
      <c r="AV755">
        <f>INT((ABS(FO_Candidato[[#This Row],[LONGITUDE_P2]])-INT(ABS(FO_Candidato[[#This Row],[LONGITUDE_P2]])))*60)</f>
        <v>14</v>
      </c>
      <c r="AW755" s="73">
        <f t="shared" si="23"/>
        <v>46.91</v>
      </c>
      <c r="AX755" t="str">
        <f>SUBSTITUTE(TEXT(FO_Candidato[[#This Row],[LONGITUDE_P5]],"0,00"),",",".")</f>
        <v>46.91</v>
      </c>
      <c r="AY755" t="str">
        <f>FO_Candidato[[#This Row],[LONGITUDE_P3]]&amp;"°"&amp;FO_Candidato[[#This Row],[LONGITUDE_P4]]&amp;"'"&amp;FO_Candidato[[#This Row],[LONGITUDE - P6]]&amp;"""S"</f>
        <v>49°14'46.91"S</v>
      </c>
    </row>
    <row r="756" spans="1:51" x14ac:dyDescent="0.3">
      <c r="A756" t="s">
        <v>28216</v>
      </c>
      <c r="B756" t="s">
        <v>23809</v>
      </c>
      <c r="C756" t="s">
        <v>216</v>
      </c>
      <c r="D756" t="s">
        <v>4567</v>
      </c>
      <c r="E756" t="s">
        <v>4567</v>
      </c>
      <c r="F756" t="s">
        <v>4568</v>
      </c>
      <c r="G756" t="s">
        <v>23889</v>
      </c>
      <c r="I756" t="s">
        <v>23832</v>
      </c>
      <c r="K756" t="s">
        <v>24020</v>
      </c>
      <c r="M756" t="s">
        <v>23835</v>
      </c>
      <c r="N756" t="s">
        <v>27449</v>
      </c>
      <c r="U756" t="s">
        <v>23823</v>
      </c>
      <c r="V756">
        <v>50</v>
      </c>
      <c r="W756">
        <v>-19726648</v>
      </c>
      <c r="X756">
        <v>-48974916</v>
      </c>
      <c r="Y756">
        <v>702</v>
      </c>
      <c r="Z756" t="s">
        <v>28217</v>
      </c>
      <c r="AB756" t="s">
        <v>23825</v>
      </c>
      <c r="AD756" t="s">
        <v>1491</v>
      </c>
      <c r="AH756" t="s">
        <v>28218</v>
      </c>
      <c r="AI756" t="s">
        <v>24061</v>
      </c>
      <c r="AJ756" t="s">
        <v>28219</v>
      </c>
      <c r="AL756">
        <f>VALUE(TRIM(FO_Candidato[[#This Row],[1.21 Latitude]]))</f>
        <v>-19726648</v>
      </c>
      <c r="AM756">
        <f>FO_Candidato[[#This Row],[LATITUDE_P1]]/1000000</f>
        <v>-19.726648000000001</v>
      </c>
      <c r="AN756">
        <f>INT(ABS(FO_Candidato[[#This Row],[LATITUDE_P2]]))</f>
        <v>19</v>
      </c>
      <c r="AO756">
        <f>INT((ABS(FO_Candidato[[#This Row],[LATITUDE_P2]])-INT(ABS(FO_Candidato[[#This Row],[LATITUDE_P2]])))*60)</f>
        <v>43</v>
      </c>
      <c r="AP756" s="73">
        <f t="shared" si="22"/>
        <v>35.93</v>
      </c>
      <c r="AQ756" t="str">
        <f>SUBSTITUTE(TEXT(FO_Candidato[[#This Row],[LATITUDE_P5]],"0,00"),",",".")</f>
        <v>35.93</v>
      </c>
      <c r="AR756" t="str">
        <f>FO_Candidato[[#This Row],[LATITUDE_P3]]&amp;"°"&amp;FO_Candidato[[#This Row],[LATITUDE_P4]]&amp;"'"&amp;FO_Candidato[[#This Row],[LATITUDE - P6]]&amp;"""S"</f>
        <v>19°43'35.93"S</v>
      </c>
      <c r="AS756">
        <f>VALUE(TRIM(FO_Candidato[[#This Row],[longitude]]))</f>
        <v>-48974916</v>
      </c>
      <c r="AT756">
        <f>FO_Candidato[[#This Row],[LONGITUDE_P1]]/1000000</f>
        <v>-48.974916</v>
      </c>
      <c r="AU756">
        <f>INT(ABS(FO_Candidato[[#This Row],[LONGITUDE_P2]]))</f>
        <v>48</v>
      </c>
      <c r="AV756">
        <f>INT((ABS(FO_Candidato[[#This Row],[LONGITUDE_P2]])-INT(ABS(FO_Candidato[[#This Row],[LONGITUDE_P2]])))*60)</f>
        <v>58</v>
      </c>
      <c r="AW756" s="73">
        <f t="shared" si="23"/>
        <v>29.7</v>
      </c>
      <c r="AX756" t="str">
        <f>SUBSTITUTE(TEXT(FO_Candidato[[#This Row],[LONGITUDE_P5]],"0,00"),",",".")</f>
        <v>29.70</v>
      </c>
      <c r="AY756" t="str">
        <f>FO_Candidato[[#This Row],[LONGITUDE_P3]]&amp;"°"&amp;FO_Candidato[[#This Row],[LONGITUDE_P4]]&amp;"'"&amp;FO_Candidato[[#This Row],[LONGITUDE - P6]]&amp;"""S"</f>
        <v>48°58'29.70"S</v>
      </c>
    </row>
    <row r="757" spans="1:51" x14ac:dyDescent="0.3">
      <c r="A757" t="s">
        <v>28220</v>
      </c>
      <c r="B757" t="s">
        <v>23809</v>
      </c>
      <c r="C757" t="s">
        <v>216</v>
      </c>
      <c r="D757" t="s">
        <v>4559</v>
      </c>
      <c r="E757" t="s">
        <v>4559</v>
      </c>
      <c r="F757" t="s">
        <v>4560</v>
      </c>
      <c r="G757" t="s">
        <v>23889</v>
      </c>
      <c r="I757" t="s">
        <v>23832</v>
      </c>
      <c r="K757" t="s">
        <v>24020</v>
      </c>
      <c r="M757" t="s">
        <v>23835</v>
      </c>
      <c r="N757" t="s">
        <v>27449</v>
      </c>
      <c r="U757" t="s">
        <v>23823</v>
      </c>
      <c r="V757">
        <v>50</v>
      </c>
      <c r="W757">
        <v>-19637785</v>
      </c>
      <c r="X757">
        <v>-48854875</v>
      </c>
      <c r="Y757">
        <v>716</v>
      </c>
      <c r="Z757" t="s">
        <v>28221</v>
      </c>
      <c r="AB757" t="s">
        <v>23825</v>
      </c>
      <c r="AD757" t="s">
        <v>1491</v>
      </c>
      <c r="AH757" t="s">
        <v>28222</v>
      </c>
      <c r="AI757" t="s">
        <v>24061</v>
      </c>
      <c r="AJ757" t="s">
        <v>28223</v>
      </c>
      <c r="AL757">
        <f>VALUE(TRIM(FO_Candidato[[#This Row],[1.21 Latitude]]))</f>
        <v>-19637785</v>
      </c>
      <c r="AM757">
        <f>FO_Candidato[[#This Row],[LATITUDE_P1]]/1000000</f>
        <v>-19.637785000000001</v>
      </c>
      <c r="AN757">
        <f>INT(ABS(FO_Candidato[[#This Row],[LATITUDE_P2]]))</f>
        <v>19</v>
      </c>
      <c r="AO757">
        <f>INT((ABS(FO_Candidato[[#This Row],[LATITUDE_P2]])-INT(ABS(FO_Candidato[[#This Row],[LATITUDE_P2]])))*60)</f>
        <v>38</v>
      </c>
      <c r="AP757" s="73">
        <f t="shared" si="22"/>
        <v>16.03</v>
      </c>
      <c r="AQ757" t="str">
        <f>SUBSTITUTE(TEXT(FO_Candidato[[#This Row],[LATITUDE_P5]],"0,00"),",",".")</f>
        <v>16.03</v>
      </c>
      <c r="AR757" t="str">
        <f>FO_Candidato[[#This Row],[LATITUDE_P3]]&amp;"°"&amp;FO_Candidato[[#This Row],[LATITUDE_P4]]&amp;"'"&amp;FO_Candidato[[#This Row],[LATITUDE - P6]]&amp;"""S"</f>
        <v>19°38'16.03"S</v>
      </c>
      <c r="AS757">
        <f>VALUE(TRIM(FO_Candidato[[#This Row],[longitude]]))</f>
        <v>-48854875</v>
      </c>
      <c r="AT757">
        <f>FO_Candidato[[#This Row],[LONGITUDE_P1]]/1000000</f>
        <v>-48.854875</v>
      </c>
      <c r="AU757">
        <f>INT(ABS(FO_Candidato[[#This Row],[LONGITUDE_P2]]))</f>
        <v>48</v>
      </c>
      <c r="AV757">
        <f>INT((ABS(FO_Candidato[[#This Row],[LONGITUDE_P2]])-INT(ABS(FO_Candidato[[#This Row],[LONGITUDE_P2]])))*60)</f>
        <v>51</v>
      </c>
      <c r="AW757" s="73">
        <f t="shared" si="23"/>
        <v>17.55</v>
      </c>
      <c r="AX757" t="str">
        <f>SUBSTITUTE(TEXT(FO_Candidato[[#This Row],[LONGITUDE_P5]],"0,00"),",",".")</f>
        <v>17.55</v>
      </c>
      <c r="AY757" t="str">
        <f>FO_Candidato[[#This Row],[LONGITUDE_P3]]&amp;"°"&amp;FO_Candidato[[#This Row],[LONGITUDE_P4]]&amp;"'"&amp;FO_Candidato[[#This Row],[LONGITUDE - P6]]&amp;"""S"</f>
        <v>48°51'17.55"S</v>
      </c>
    </row>
    <row r="758" spans="1:51" x14ac:dyDescent="0.3">
      <c r="A758" t="s">
        <v>28224</v>
      </c>
      <c r="B758" t="s">
        <v>23809</v>
      </c>
      <c r="C758" t="s">
        <v>216</v>
      </c>
      <c r="D758" t="s">
        <v>4563</v>
      </c>
      <c r="E758" t="s">
        <v>4563</v>
      </c>
      <c r="F758" t="s">
        <v>4564</v>
      </c>
      <c r="G758" t="s">
        <v>23889</v>
      </c>
      <c r="I758" t="s">
        <v>23832</v>
      </c>
      <c r="K758" t="s">
        <v>24020</v>
      </c>
      <c r="M758" t="s">
        <v>23835</v>
      </c>
      <c r="N758" t="s">
        <v>27449</v>
      </c>
      <c r="U758" t="s">
        <v>23823</v>
      </c>
      <c r="V758">
        <v>50</v>
      </c>
      <c r="W758">
        <v>-19629276</v>
      </c>
      <c r="X758">
        <v>-48960439</v>
      </c>
      <c r="Y758">
        <v>712</v>
      </c>
      <c r="Z758" t="s">
        <v>28225</v>
      </c>
      <c r="AB758" t="s">
        <v>23825</v>
      </c>
      <c r="AD758" t="s">
        <v>1491</v>
      </c>
      <c r="AH758" t="s">
        <v>28226</v>
      </c>
      <c r="AI758" t="s">
        <v>24061</v>
      </c>
      <c r="AJ758" t="s">
        <v>28219</v>
      </c>
      <c r="AL758">
        <f>VALUE(TRIM(FO_Candidato[[#This Row],[1.21 Latitude]]))</f>
        <v>-19629276</v>
      </c>
      <c r="AM758">
        <f>FO_Candidato[[#This Row],[LATITUDE_P1]]/1000000</f>
        <v>-19.629276000000001</v>
      </c>
      <c r="AN758">
        <f>INT(ABS(FO_Candidato[[#This Row],[LATITUDE_P2]]))</f>
        <v>19</v>
      </c>
      <c r="AO758">
        <f>INT((ABS(FO_Candidato[[#This Row],[LATITUDE_P2]])-INT(ABS(FO_Candidato[[#This Row],[LATITUDE_P2]])))*60)</f>
        <v>37</v>
      </c>
      <c r="AP758" s="73">
        <f t="shared" si="22"/>
        <v>45.39</v>
      </c>
      <c r="AQ758" t="str">
        <f>SUBSTITUTE(TEXT(FO_Candidato[[#This Row],[LATITUDE_P5]],"0,00"),",",".")</f>
        <v>45.39</v>
      </c>
      <c r="AR758" t="str">
        <f>FO_Candidato[[#This Row],[LATITUDE_P3]]&amp;"°"&amp;FO_Candidato[[#This Row],[LATITUDE_P4]]&amp;"'"&amp;FO_Candidato[[#This Row],[LATITUDE - P6]]&amp;"""S"</f>
        <v>19°37'45.39"S</v>
      </c>
      <c r="AS758">
        <f>VALUE(TRIM(FO_Candidato[[#This Row],[longitude]]))</f>
        <v>-48960439</v>
      </c>
      <c r="AT758">
        <f>FO_Candidato[[#This Row],[LONGITUDE_P1]]/1000000</f>
        <v>-48.960439000000001</v>
      </c>
      <c r="AU758">
        <f>INT(ABS(FO_Candidato[[#This Row],[LONGITUDE_P2]]))</f>
        <v>48</v>
      </c>
      <c r="AV758">
        <f>INT((ABS(FO_Candidato[[#This Row],[LONGITUDE_P2]])-INT(ABS(FO_Candidato[[#This Row],[LONGITUDE_P2]])))*60)</f>
        <v>57</v>
      </c>
      <c r="AW758" s="73">
        <f t="shared" si="23"/>
        <v>37.58</v>
      </c>
      <c r="AX758" t="str">
        <f>SUBSTITUTE(TEXT(FO_Candidato[[#This Row],[LONGITUDE_P5]],"0,00"),",",".")</f>
        <v>37.58</v>
      </c>
      <c r="AY758" t="str">
        <f>FO_Candidato[[#This Row],[LONGITUDE_P3]]&amp;"°"&amp;FO_Candidato[[#This Row],[LONGITUDE_P4]]&amp;"'"&amp;FO_Candidato[[#This Row],[LONGITUDE - P6]]&amp;"""S"</f>
        <v>48°57'37.58"S</v>
      </c>
    </row>
    <row r="759" spans="1:51" x14ac:dyDescent="0.3">
      <c r="A759" t="s">
        <v>28227</v>
      </c>
      <c r="B759" t="s">
        <v>23809</v>
      </c>
      <c r="C759" t="s">
        <v>216</v>
      </c>
      <c r="D759" t="s">
        <v>4528</v>
      </c>
      <c r="E759" t="s">
        <v>4528</v>
      </c>
      <c r="F759" t="s">
        <v>4529</v>
      </c>
      <c r="G759" t="s">
        <v>23889</v>
      </c>
      <c r="H759" t="s">
        <v>25737</v>
      </c>
      <c r="I759" t="s">
        <v>23832</v>
      </c>
      <c r="K759" t="s">
        <v>24020</v>
      </c>
      <c r="M759" t="s">
        <v>23835</v>
      </c>
      <c r="N759" t="s">
        <v>27449</v>
      </c>
      <c r="U759" t="s">
        <v>23823</v>
      </c>
      <c r="V759">
        <v>50</v>
      </c>
      <c r="W759">
        <v>-19734728</v>
      </c>
      <c r="X759">
        <v>-48654722</v>
      </c>
      <c r="Y759">
        <v>657</v>
      </c>
      <c r="Z759" t="s">
        <v>28228</v>
      </c>
      <c r="AB759" t="s">
        <v>23825</v>
      </c>
      <c r="AD759" t="s">
        <v>1491</v>
      </c>
      <c r="AH759" t="s">
        <v>28229</v>
      </c>
      <c r="AI759" t="s">
        <v>24061</v>
      </c>
      <c r="AJ759" t="s">
        <v>28230</v>
      </c>
      <c r="AL759">
        <f>VALUE(TRIM(FO_Candidato[[#This Row],[1.21 Latitude]]))</f>
        <v>-19734728</v>
      </c>
      <c r="AM759">
        <f>FO_Candidato[[#This Row],[LATITUDE_P1]]/1000000</f>
        <v>-19.734728</v>
      </c>
      <c r="AN759">
        <f>INT(ABS(FO_Candidato[[#This Row],[LATITUDE_P2]]))</f>
        <v>19</v>
      </c>
      <c r="AO759">
        <f>INT((ABS(FO_Candidato[[#This Row],[LATITUDE_P2]])-INT(ABS(FO_Candidato[[#This Row],[LATITUDE_P2]])))*60)</f>
        <v>44</v>
      </c>
      <c r="AP759" s="73">
        <f t="shared" si="22"/>
        <v>5.0199999999999996</v>
      </c>
      <c r="AQ759" t="str">
        <f>SUBSTITUTE(TEXT(FO_Candidato[[#This Row],[LATITUDE_P5]],"0,00"),",",".")</f>
        <v>5.02</v>
      </c>
      <c r="AR759" t="str">
        <f>FO_Candidato[[#This Row],[LATITUDE_P3]]&amp;"°"&amp;FO_Candidato[[#This Row],[LATITUDE_P4]]&amp;"'"&amp;FO_Candidato[[#This Row],[LATITUDE - P6]]&amp;"""S"</f>
        <v>19°44'5.02"S</v>
      </c>
      <c r="AS759">
        <f>VALUE(TRIM(FO_Candidato[[#This Row],[longitude]]))</f>
        <v>-48654722</v>
      </c>
      <c r="AT759">
        <f>FO_Candidato[[#This Row],[LONGITUDE_P1]]/1000000</f>
        <v>-48.654722</v>
      </c>
      <c r="AU759">
        <f>INT(ABS(FO_Candidato[[#This Row],[LONGITUDE_P2]]))</f>
        <v>48</v>
      </c>
      <c r="AV759">
        <f>INT((ABS(FO_Candidato[[#This Row],[LONGITUDE_P2]])-INT(ABS(FO_Candidato[[#This Row],[LONGITUDE_P2]])))*60)</f>
        <v>39</v>
      </c>
      <c r="AW759" s="73">
        <f t="shared" si="23"/>
        <v>17</v>
      </c>
      <c r="AX759" t="str">
        <f>SUBSTITUTE(TEXT(FO_Candidato[[#This Row],[LONGITUDE_P5]],"0,00"),",",".")</f>
        <v>17.00</v>
      </c>
      <c r="AY759" t="str">
        <f>FO_Candidato[[#This Row],[LONGITUDE_P3]]&amp;"°"&amp;FO_Candidato[[#This Row],[LONGITUDE_P4]]&amp;"'"&amp;FO_Candidato[[#This Row],[LONGITUDE - P6]]&amp;"""S"</f>
        <v>48°39'17.00"S</v>
      </c>
    </row>
    <row r="760" spans="1:51" x14ac:dyDescent="0.3">
      <c r="A760" t="s">
        <v>28231</v>
      </c>
      <c r="B760" t="s">
        <v>23809</v>
      </c>
      <c r="C760" t="s">
        <v>1148</v>
      </c>
      <c r="D760" t="s">
        <v>20106</v>
      </c>
      <c r="E760" t="s">
        <v>20106</v>
      </c>
      <c r="F760" t="s">
        <v>20108</v>
      </c>
      <c r="G760" t="s">
        <v>23812</v>
      </c>
      <c r="I760" t="s">
        <v>23832</v>
      </c>
      <c r="J760" t="s">
        <v>23814</v>
      </c>
      <c r="K760" t="s">
        <v>28232</v>
      </c>
      <c r="L760" t="s">
        <v>148</v>
      </c>
      <c r="M760" t="s">
        <v>23816</v>
      </c>
      <c r="N760" t="s">
        <v>28233</v>
      </c>
      <c r="O760" t="s">
        <v>148</v>
      </c>
      <c r="P760" t="s">
        <v>148</v>
      </c>
      <c r="Q760" t="s">
        <v>148</v>
      </c>
      <c r="R760" t="s">
        <v>28234</v>
      </c>
      <c r="S760" t="s">
        <v>148</v>
      </c>
      <c r="T760" t="s">
        <v>28235</v>
      </c>
      <c r="U760" t="s">
        <v>23823</v>
      </c>
      <c r="V760">
        <v>40</v>
      </c>
      <c r="W760">
        <v>-23403244</v>
      </c>
      <c r="X760">
        <v>-46305834</v>
      </c>
      <c r="Y760">
        <v>791</v>
      </c>
      <c r="Z760" t="s">
        <v>28236</v>
      </c>
      <c r="AA760" t="s">
        <v>213</v>
      </c>
      <c r="AB760" t="s">
        <v>23825</v>
      </c>
      <c r="AC760">
        <v>3500</v>
      </c>
      <c r="AD760" t="s">
        <v>23823</v>
      </c>
      <c r="AE760" t="s">
        <v>148</v>
      </c>
      <c r="AF760" t="s">
        <v>148</v>
      </c>
      <c r="AG760" t="s">
        <v>148</v>
      </c>
      <c r="AH760" t="s">
        <v>28237</v>
      </c>
      <c r="AI760" t="s">
        <v>23852</v>
      </c>
      <c r="AJ760" t="s">
        <v>24680</v>
      </c>
      <c r="AK760">
        <v>7438005</v>
      </c>
      <c r="AL760">
        <f>VALUE(TRIM(FO_Candidato[[#This Row],[1.21 Latitude]]))</f>
        <v>-23403244</v>
      </c>
      <c r="AM760">
        <f>FO_Candidato[[#This Row],[LATITUDE_P1]]/1000000</f>
        <v>-23.403244000000001</v>
      </c>
      <c r="AN760">
        <f>INT(ABS(FO_Candidato[[#This Row],[LATITUDE_P2]]))</f>
        <v>23</v>
      </c>
      <c r="AO760">
        <f>INT((ABS(FO_Candidato[[#This Row],[LATITUDE_P2]])-INT(ABS(FO_Candidato[[#This Row],[LATITUDE_P2]])))*60)</f>
        <v>24</v>
      </c>
      <c r="AP760" s="73">
        <f t="shared" si="22"/>
        <v>11.68</v>
      </c>
      <c r="AQ760" t="str">
        <f>SUBSTITUTE(TEXT(FO_Candidato[[#This Row],[LATITUDE_P5]],"0,00"),",",".")</f>
        <v>11.68</v>
      </c>
      <c r="AR760" t="str">
        <f>FO_Candidato[[#This Row],[LATITUDE_P3]]&amp;"°"&amp;FO_Candidato[[#This Row],[LATITUDE_P4]]&amp;"'"&amp;FO_Candidato[[#This Row],[LATITUDE - P6]]&amp;"""S"</f>
        <v>23°24'11.68"S</v>
      </c>
      <c r="AS760">
        <f>VALUE(TRIM(FO_Candidato[[#This Row],[longitude]]))</f>
        <v>-46305834</v>
      </c>
      <c r="AT760">
        <f>FO_Candidato[[#This Row],[LONGITUDE_P1]]/1000000</f>
        <v>-46.305833999999997</v>
      </c>
      <c r="AU760">
        <f>INT(ABS(FO_Candidato[[#This Row],[LONGITUDE_P2]]))</f>
        <v>46</v>
      </c>
      <c r="AV760">
        <f>INT((ABS(FO_Candidato[[#This Row],[LONGITUDE_P2]])-INT(ABS(FO_Candidato[[#This Row],[LONGITUDE_P2]])))*60)</f>
        <v>18</v>
      </c>
      <c r="AW760" s="73">
        <f t="shared" si="23"/>
        <v>21</v>
      </c>
      <c r="AX760" t="str">
        <f>SUBSTITUTE(TEXT(FO_Candidato[[#This Row],[LONGITUDE_P5]],"0,00"),",",".")</f>
        <v>21.00</v>
      </c>
      <c r="AY760" t="str">
        <f>FO_Candidato[[#This Row],[LONGITUDE_P3]]&amp;"°"&amp;FO_Candidato[[#This Row],[LONGITUDE_P4]]&amp;"'"&amp;FO_Candidato[[#This Row],[LONGITUDE - P6]]&amp;"""S"</f>
        <v>46°18'21.00"S</v>
      </c>
    </row>
    <row r="761" spans="1:51" x14ac:dyDescent="0.3">
      <c r="A761" t="s">
        <v>28238</v>
      </c>
      <c r="B761" t="s">
        <v>23809</v>
      </c>
      <c r="C761" t="s">
        <v>136</v>
      </c>
      <c r="D761" t="s">
        <v>19596</v>
      </c>
      <c r="E761" t="s">
        <v>19596</v>
      </c>
      <c r="F761" t="s">
        <v>19598</v>
      </c>
      <c r="G761" t="s">
        <v>23812</v>
      </c>
      <c r="I761" t="s">
        <v>23832</v>
      </c>
      <c r="J761" t="s">
        <v>23814</v>
      </c>
      <c r="K761" t="s">
        <v>28239</v>
      </c>
      <c r="L761" t="s">
        <v>148</v>
      </c>
      <c r="M761" t="s">
        <v>23816</v>
      </c>
      <c r="N761" t="s">
        <v>28240</v>
      </c>
      <c r="O761" t="s">
        <v>28241</v>
      </c>
      <c r="P761" t="s">
        <v>28242</v>
      </c>
      <c r="Q761" t="s">
        <v>28243</v>
      </c>
      <c r="R761" t="s">
        <v>148</v>
      </c>
      <c r="S761" t="s">
        <v>148</v>
      </c>
      <c r="T761" t="s">
        <v>148</v>
      </c>
      <c r="U761" t="s">
        <v>23823</v>
      </c>
      <c r="V761">
        <v>40</v>
      </c>
      <c r="W761">
        <v>-2176007</v>
      </c>
      <c r="X761">
        <v>-4360432</v>
      </c>
      <c r="Y761">
        <v>682</v>
      </c>
      <c r="Z761" t="s">
        <v>148</v>
      </c>
      <c r="AA761" t="s">
        <v>213</v>
      </c>
      <c r="AB761" t="s">
        <v>23825</v>
      </c>
      <c r="AC761">
        <v>4800</v>
      </c>
      <c r="AD761" t="s">
        <v>23823</v>
      </c>
      <c r="AE761" t="s">
        <v>148</v>
      </c>
      <c r="AF761" t="s">
        <v>148</v>
      </c>
      <c r="AG761" t="s">
        <v>148</v>
      </c>
      <c r="AH761" t="s">
        <v>28241</v>
      </c>
      <c r="AI761" t="s">
        <v>24061</v>
      </c>
      <c r="AJ761" t="s">
        <v>28244</v>
      </c>
      <c r="AK761">
        <v>36094540</v>
      </c>
      <c r="AL761">
        <f>VALUE(TRIM(FO_Candidato[[#This Row],[1.21 Latitude]]))</f>
        <v>-2176007</v>
      </c>
      <c r="AM761">
        <f>FO_Candidato[[#This Row],[LATITUDE_P1]]/1000000</f>
        <v>-2.1760069999999998</v>
      </c>
      <c r="AN761">
        <f>INT(ABS(FO_Candidato[[#This Row],[LATITUDE_P2]]))</f>
        <v>2</v>
      </c>
      <c r="AO761">
        <f>INT((ABS(FO_Candidato[[#This Row],[LATITUDE_P2]])-INT(ABS(FO_Candidato[[#This Row],[LATITUDE_P2]])))*60)</f>
        <v>10</v>
      </c>
      <c r="AP761" s="73">
        <f t="shared" si="22"/>
        <v>33.630000000000003</v>
      </c>
      <c r="AQ761" t="str">
        <f>SUBSTITUTE(TEXT(FO_Candidato[[#This Row],[LATITUDE_P5]],"0,00"),",",".")</f>
        <v>33.63</v>
      </c>
      <c r="AR761" t="str">
        <f>FO_Candidato[[#This Row],[LATITUDE_P3]]&amp;"°"&amp;FO_Candidato[[#This Row],[LATITUDE_P4]]&amp;"'"&amp;FO_Candidato[[#This Row],[LATITUDE - P6]]&amp;"""S"</f>
        <v>2°10'33.63"S</v>
      </c>
      <c r="AS761">
        <f>VALUE(TRIM(FO_Candidato[[#This Row],[longitude]]))</f>
        <v>-4360432</v>
      </c>
      <c r="AT761">
        <f>FO_Candidato[[#This Row],[LONGITUDE_P1]]/1000000</f>
        <v>-4.3604320000000003</v>
      </c>
      <c r="AU761">
        <f>INT(ABS(FO_Candidato[[#This Row],[LONGITUDE_P2]]))</f>
        <v>4</v>
      </c>
      <c r="AV761">
        <f>INT((ABS(FO_Candidato[[#This Row],[LONGITUDE_P2]])-INT(ABS(FO_Candidato[[#This Row],[LONGITUDE_P2]])))*60)</f>
        <v>21</v>
      </c>
      <c r="AW761" s="73">
        <f t="shared" si="23"/>
        <v>37.56</v>
      </c>
      <c r="AX761" t="str">
        <f>SUBSTITUTE(TEXT(FO_Candidato[[#This Row],[LONGITUDE_P5]],"0,00"),",",".")</f>
        <v>37.56</v>
      </c>
      <c r="AY761" t="str">
        <f>FO_Candidato[[#This Row],[LONGITUDE_P3]]&amp;"°"&amp;FO_Candidato[[#This Row],[LONGITUDE_P4]]&amp;"'"&amp;FO_Candidato[[#This Row],[LONGITUDE - P6]]&amp;"""S"</f>
        <v>4°21'37.56"S</v>
      </c>
    </row>
    <row r="762" spans="1:51" x14ac:dyDescent="0.3">
      <c r="A762" t="s">
        <v>28245</v>
      </c>
      <c r="B762" t="s">
        <v>23809</v>
      </c>
      <c r="C762" t="s">
        <v>308</v>
      </c>
      <c r="D762" t="s">
        <v>19921</v>
      </c>
      <c r="E762" t="s">
        <v>19921</v>
      </c>
      <c r="F762" t="s">
        <v>19923</v>
      </c>
      <c r="G762" t="s">
        <v>23812</v>
      </c>
      <c r="I762" t="s">
        <v>23832</v>
      </c>
      <c r="J762" t="s">
        <v>23814</v>
      </c>
      <c r="K762" t="s">
        <v>28246</v>
      </c>
      <c r="L762" t="s">
        <v>148</v>
      </c>
      <c r="M762" t="s">
        <v>23816</v>
      </c>
      <c r="N762" t="s">
        <v>28247</v>
      </c>
      <c r="O762" t="s">
        <v>148</v>
      </c>
      <c r="P762" t="s">
        <v>148</v>
      </c>
      <c r="Q762" t="s">
        <v>148</v>
      </c>
      <c r="R762" t="s">
        <v>28248</v>
      </c>
      <c r="S762" t="s">
        <v>148</v>
      </c>
      <c r="T762" t="s">
        <v>28249</v>
      </c>
      <c r="U762" t="s">
        <v>23823</v>
      </c>
      <c r="V762">
        <v>60</v>
      </c>
      <c r="W762">
        <v>-15526083</v>
      </c>
      <c r="X762">
        <v>-48190389</v>
      </c>
      <c r="Y762">
        <v>883</v>
      </c>
      <c r="Z762" t="s">
        <v>148</v>
      </c>
      <c r="AA762" t="s">
        <v>107</v>
      </c>
      <c r="AB762" t="s">
        <v>23825</v>
      </c>
      <c r="AC762">
        <v>2000</v>
      </c>
      <c r="AD762" t="s">
        <v>23823</v>
      </c>
      <c r="AE762" t="s">
        <v>148</v>
      </c>
      <c r="AF762" t="s">
        <v>148</v>
      </c>
      <c r="AG762" t="s">
        <v>148</v>
      </c>
      <c r="AH762" t="s">
        <v>28250</v>
      </c>
      <c r="AI762" t="s">
        <v>25065</v>
      </c>
      <c r="AJ762" t="s">
        <v>2316</v>
      </c>
      <c r="AK762">
        <v>73700000</v>
      </c>
      <c r="AL762">
        <f>VALUE(TRIM(FO_Candidato[[#This Row],[1.21 Latitude]]))</f>
        <v>-15526083</v>
      </c>
      <c r="AM762">
        <f>FO_Candidato[[#This Row],[LATITUDE_P1]]/1000000</f>
        <v>-15.526083</v>
      </c>
      <c r="AN762">
        <f>INT(ABS(FO_Candidato[[#This Row],[LATITUDE_P2]]))</f>
        <v>15</v>
      </c>
      <c r="AO762">
        <f>INT((ABS(FO_Candidato[[#This Row],[LATITUDE_P2]])-INT(ABS(FO_Candidato[[#This Row],[LATITUDE_P2]])))*60)</f>
        <v>31</v>
      </c>
      <c r="AP762" s="73">
        <f t="shared" si="22"/>
        <v>33.9</v>
      </c>
      <c r="AQ762" t="str">
        <f>SUBSTITUTE(TEXT(FO_Candidato[[#This Row],[LATITUDE_P5]],"0,00"),",",".")</f>
        <v>33.90</v>
      </c>
      <c r="AR762" t="str">
        <f>FO_Candidato[[#This Row],[LATITUDE_P3]]&amp;"°"&amp;FO_Candidato[[#This Row],[LATITUDE_P4]]&amp;"'"&amp;FO_Candidato[[#This Row],[LATITUDE - P6]]&amp;"""S"</f>
        <v>15°31'33.90"S</v>
      </c>
      <c r="AS762">
        <f>VALUE(TRIM(FO_Candidato[[#This Row],[longitude]]))</f>
        <v>-48190389</v>
      </c>
      <c r="AT762">
        <f>FO_Candidato[[#This Row],[LONGITUDE_P1]]/1000000</f>
        <v>-48.190389000000003</v>
      </c>
      <c r="AU762">
        <f>INT(ABS(FO_Candidato[[#This Row],[LONGITUDE_P2]]))</f>
        <v>48</v>
      </c>
      <c r="AV762">
        <f>INT((ABS(FO_Candidato[[#This Row],[LONGITUDE_P2]])-INT(ABS(FO_Candidato[[#This Row],[LONGITUDE_P2]])))*60)</f>
        <v>11</v>
      </c>
      <c r="AW762" s="73">
        <f t="shared" si="23"/>
        <v>25.4</v>
      </c>
      <c r="AX762" t="str">
        <f>SUBSTITUTE(TEXT(FO_Candidato[[#This Row],[LONGITUDE_P5]],"0,00"),",",".")</f>
        <v>25.40</v>
      </c>
      <c r="AY762" t="str">
        <f>FO_Candidato[[#This Row],[LONGITUDE_P3]]&amp;"°"&amp;FO_Candidato[[#This Row],[LONGITUDE_P4]]&amp;"'"&amp;FO_Candidato[[#This Row],[LONGITUDE - P6]]&amp;"""S"</f>
        <v>48°11'25.40"S</v>
      </c>
    </row>
    <row r="763" spans="1:51" x14ac:dyDescent="0.3">
      <c r="A763" t="s">
        <v>28251</v>
      </c>
      <c r="B763" t="s">
        <v>23809</v>
      </c>
      <c r="C763" t="s">
        <v>308</v>
      </c>
      <c r="D763" t="s">
        <v>20010</v>
      </c>
      <c r="E763" t="s">
        <v>20010</v>
      </c>
      <c r="F763" t="s">
        <v>20012</v>
      </c>
      <c r="G763" t="s">
        <v>23812</v>
      </c>
      <c r="I763" t="s">
        <v>23832</v>
      </c>
      <c r="J763" t="s">
        <v>23814</v>
      </c>
      <c r="K763" t="s">
        <v>28252</v>
      </c>
      <c r="L763" t="s">
        <v>148</v>
      </c>
      <c r="M763" t="s">
        <v>23816</v>
      </c>
      <c r="N763" t="s">
        <v>28253</v>
      </c>
      <c r="O763" t="s">
        <v>148</v>
      </c>
      <c r="P763" t="s">
        <v>28254</v>
      </c>
      <c r="Q763" t="s">
        <v>148</v>
      </c>
      <c r="R763" t="s">
        <v>148</v>
      </c>
      <c r="S763" t="s">
        <v>148</v>
      </c>
      <c r="T763" t="s">
        <v>148</v>
      </c>
      <c r="U763" t="s">
        <v>23823</v>
      </c>
      <c r="V763">
        <v>60</v>
      </c>
      <c r="W763">
        <v>-15219694</v>
      </c>
      <c r="X763">
        <v>-48645528</v>
      </c>
      <c r="Y763">
        <v>636</v>
      </c>
      <c r="Z763" t="s">
        <v>148</v>
      </c>
      <c r="AA763" t="s">
        <v>124</v>
      </c>
      <c r="AB763" t="s">
        <v>23825</v>
      </c>
      <c r="AC763">
        <v>3500</v>
      </c>
      <c r="AD763" t="s">
        <v>23823</v>
      </c>
      <c r="AE763" t="s">
        <v>148</v>
      </c>
      <c r="AF763" t="s">
        <v>148</v>
      </c>
      <c r="AG763" t="s">
        <v>148</v>
      </c>
      <c r="AH763" t="s">
        <v>28255</v>
      </c>
      <c r="AI763" t="s">
        <v>24041</v>
      </c>
      <c r="AJ763" t="s">
        <v>28256</v>
      </c>
      <c r="AK763">
        <v>76393000</v>
      </c>
      <c r="AL763">
        <f>VALUE(TRIM(FO_Candidato[[#This Row],[1.21 Latitude]]))</f>
        <v>-15219694</v>
      </c>
      <c r="AM763">
        <f>FO_Candidato[[#This Row],[LATITUDE_P1]]/1000000</f>
        <v>-15.219694</v>
      </c>
      <c r="AN763">
        <f>INT(ABS(FO_Candidato[[#This Row],[LATITUDE_P2]]))</f>
        <v>15</v>
      </c>
      <c r="AO763">
        <f>INT((ABS(FO_Candidato[[#This Row],[LATITUDE_P2]])-INT(ABS(FO_Candidato[[#This Row],[LATITUDE_P2]])))*60)</f>
        <v>13</v>
      </c>
      <c r="AP763" s="73">
        <f t="shared" si="22"/>
        <v>10.9</v>
      </c>
      <c r="AQ763" t="str">
        <f>SUBSTITUTE(TEXT(FO_Candidato[[#This Row],[LATITUDE_P5]],"0,00"),",",".")</f>
        <v>10.90</v>
      </c>
      <c r="AR763" t="str">
        <f>FO_Candidato[[#This Row],[LATITUDE_P3]]&amp;"°"&amp;FO_Candidato[[#This Row],[LATITUDE_P4]]&amp;"'"&amp;FO_Candidato[[#This Row],[LATITUDE - P6]]&amp;"""S"</f>
        <v>15°13'10.90"S</v>
      </c>
      <c r="AS763">
        <f>VALUE(TRIM(FO_Candidato[[#This Row],[longitude]]))</f>
        <v>-48645528</v>
      </c>
      <c r="AT763">
        <f>FO_Candidato[[#This Row],[LONGITUDE_P1]]/1000000</f>
        <v>-48.645527999999999</v>
      </c>
      <c r="AU763">
        <f>INT(ABS(FO_Candidato[[#This Row],[LONGITUDE_P2]]))</f>
        <v>48</v>
      </c>
      <c r="AV763">
        <f>INT((ABS(FO_Candidato[[#This Row],[LONGITUDE_P2]])-INT(ABS(FO_Candidato[[#This Row],[LONGITUDE_P2]])))*60)</f>
        <v>38</v>
      </c>
      <c r="AW763" s="73">
        <f t="shared" si="23"/>
        <v>43.9</v>
      </c>
      <c r="AX763" t="str">
        <f>SUBSTITUTE(TEXT(FO_Candidato[[#This Row],[LONGITUDE_P5]],"0,00"),",",".")</f>
        <v>43.90</v>
      </c>
      <c r="AY763" t="str">
        <f>FO_Candidato[[#This Row],[LONGITUDE_P3]]&amp;"°"&amp;FO_Candidato[[#This Row],[LONGITUDE_P4]]&amp;"'"&amp;FO_Candidato[[#This Row],[LONGITUDE - P6]]&amp;"""S"</f>
        <v>48°38'43.90"S</v>
      </c>
    </row>
    <row r="764" spans="1:51" x14ac:dyDescent="0.3">
      <c r="A764" t="s">
        <v>28257</v>
      </c>
      <c r="B764" t="s">
        <v>23809</v>
      </c>
      <c r="C764" t="s">
        <v>371</v>
      </c>
      <c r="D764" t="s">
        <v>28258</v>
      </c>
      <c r="E764" t="s">
        <v>28258</v>
      </c>
      <c r="F764" t="s">
        <v>28259</v>
      </c>
      <c r="G764" t="s">
        <v>27404</v>
      </c>
      <c r="I764" t="s">
        <v>23832</v>
      </c>
      <c r="J764" t="s">
        <v>23814</v>
      </c>
      <c r="K764" t="s">
        <v>28260</v>
      </c>
      <c r="L764" t="s">
        <v>148</v>
      </c>
      <c r="M764" t="s">
        <v>23816</v>
      </c>
      <c r="N764" t="s">
        <v>28261</v>
      </c>
      <c r="O764" t="s">
        <v>28262</v>
      </c>
      <c r="P764" t="s">
        <v>28263</v>
      </c>
      <c r="Q764" t="s">
        <v>28264</v>
      </c>
      <c r="R764" t="s">
        <v>148</v>
      </c>
      <c r="S764" t="s">
        <v>148</v>
      </c>
      <c r="T764" t="s">
        <v>148</v>
      </c>
      <c r="U764" t="s">
        <v>23823</v>
      </c>
      <c r="V764">
        <v>60</v>
      </c>
      <c r="W764">
        <v>-1720235</v>
      </c>
      <c r="X764">
        <v>-4386231</v>
      </c>
      <c r="Y764">
        <v>717</v>
      </c>
      <c r="Z764" t="s">
        <v>148</v>
      </c>
      <c r="AA764" t="s">
        <v>107</v>
      </c>
      <c r="AB764" t="s">
        <v>23825</v>
      </c>
      <c r="AC764">
        <v>6000</v>
      </c>
      <c r="AD764" t="s">
        <v>23823</v>
      </c>
      <c r="AE764" t="s">
        <v>148</v>
      </c>
      <c r="AF764" t="s">
        <v>148</v>
      </c>
      <c r="AG764" t="s">
        <v>148</v>
      </c>
      <c r="AH764" t="s">
        <v>28265</v>
      </c>
      <c r="AI764" t="s">
        <v>24061</v>
      </c>
      <c r="AJ764" t="s">
        <v>28266</v>
      </c>
      <c r="AL764">
        <f>VALUE(TRIM(FO_Candidato[[#This Row],[1.21 Latitude]]))</f>
        <v>-1720235</v>
      </c>
      <c r="AM764">
        <f>FO_Candidato[[#This Row],[LATITUDE_P1]]/1000000</f>
        <v>-1.720235</v>
      </c>
      <c r="AN764">
        <f>INT(ABS(FO_Candidato[[#This Row],[LATITUDE_P2]]))</f>
        <v>1</v>
      </c>
      <c r="AO764">
        <f>INT((ABS(FO_Candidato[[#This Row],[LATITUDE_P2]])-INT(ABS(FO_Candidato[[#This Row],[LATITUDE_P2]])))*60)</f>
        <v>43</v>
      </c>
      <c r="AP764" s="73">
        <f t="shared" si="22"/>
        <v>12.85</v>
      </c>
      <c r="AQ764" t="str">
        <f>SUBSTITUTE(TEXT(FO_Candidato[[#This Row],[LATITUDE_P5]],"0,00"),",",".")</f>
        <v>12.85</v>
      </c>
      <c r="AR764" t="str">
        <f>FO_Candidato[[#This Row],[LATITUDE_P3]]&amp;"°"&amp;FO_Candidato[[#This Row],[LATITUDE_P4]]&amp;"'"&amp;FO_Candidato[[#This Row],[LATITUDE - P6]]&amp;"""S"</f>
        <v>1°43'12.85"S</v>
      </c>
      <c r="AS764">
        <f>VALUE(TRIM(FO_Candidato[[#This Row],[longitude]]))</f>
        <v>-4386231</v>
      </c>
      <c r="AT764">
        <f>FO_Candidato[[#This Row],[LONGITUDE_P1]]/1000000</f>
        <v>-4.3862310000000004</v>
      </c>
      <c r="AU764">
        <f>INT(ABS(FO_Candidato[[#This Row],[LONGITUDE_P2]]))</f>
        <v>4</v>
      </c>
      <c r="AV764">
        <f>INT((ABS(FO_Candidato[[#This Row],[LONGITUDE_P2]])-INT(ABS(FO_Candidato[[#This Row],[LONGITUDE_P2]])))*60)</f>
        <v>23</v>
      </c>
      <c r="AW764" s="73">
        <f t="shared" si="23"/>
        <v>10.43</v>
      </c>
      <c r="AX764" t="str">
        <f>SUBSTITUTE(TEXT(FO_Candidato[[#This Row],[LONGITUDE_P5]],"0,00"),",",".")</f>
        <v>10.43</v>
      </c>
      <c r="AY764" t="str">
        <f>FO_Candidato[[#This Row],[LONGITUDE_P3]]&amp;"°"&amp;FO_Candidato[[#This Row],[LONGITUDE_P4]]&amp;"'"&amp;FO_Candidato[[#This Row],[LONGITUDE - P6]]&amp;"""S"</f>
        <v>4°23'10.43"S</v>
      </c>
    </row>
    <row r="765" spans="1:51" x14ac:dyDescent="0.3">
      <c r="A765" t="s">
        <v>28267</v>
      </c>
      <c r="B765" t="s">
        <v>23809</v>
      </c>
      <c r="C765" t="s">
        <v>371</v>
      </c>
      <c r="D765" t="s">
        <v>18783</v>
      </c>
      <c r="E765" t="s">
        <v>18783</v>
      </c>
      <c r="F765" t="s">
        <v>18785</v>
      </c>
      <c r="G765" t="s">
        <v>27404</v>
      </c>
      <c r="I765" t="s">
        <v>23832</v>
      </c>
      <c r="J765" t="s">
        <v>23814</v>
      </c>
      <c r="K765" t="s">
        <v>23943</v>
      </c>
      <c r="L765" t="s">
        <v>148</v>
      </c>
      <c r="M765" t="s">
        <v>23816</v>
      </c>
      <c r="N765" t="s">
        <v>28268</v>
      </c>
      <c r="O765" t="s">
        <v>28269</v>
      </c>
      <c r="P765" t="s">
        <v>28270</v>
      </c>
      <c r="Q765" t="s">
        <v>28271</v>
      </c>
      <c r="S765" t="s">
        <v>148</v>
      </c>
      <c r="T765" t="s">
        <v>148</v>
      </c>
      <c r="U765" t="s">
        <v>23823</v>
      </c>
      <c r="V765">
        <v>60</v>
      </c>
      <c r="W765">
        <v>-2001281</v>
      </c>
      <c r="X765">
        <v>-4494226</v>
      </c>
      <c r="Y765">
        <v>772</v>
      </c>
      <c r="Z765" t="s">
        <v>148</v>
      </c>
      <c r="AA765" t="s">
        <v>124</v>
      </c>
      <c r="AB765" t="s">
        <v>23825</v>
      </c>
      <c r="AC765">
        <v>4600</v>
      </c>
      <c r="AD765" t="s">
        <v>23823</v>
      </c>
      <c r="AE765" t="s">
        <v>148</v>
      </c>
      <c r="AF765" t="s">
        <v>148</v>
      </c>
      <c r="AG765" t="s">
        <v>148</v>
      </c>
      <c r="AH765" t="s">
        <v>28269</v>
      </c>
      <c r="AI765" t="s">
        <v>24061</v>
      </c>
      <c r="AJ765" t="s">
        <v>815</v>
      </c>
      <c r="AL765">
        <f>VALUE(TRIM(FO_Candidato[[#This Row],[1.21 Latitude]]))</f>
        <v>-2001281</v>
      </c>
      <c r="AM765">
        <f>FO_Candidato[[#This Row],[LATITUDE_P1]]/1000000</f>
        <v>-2.0012810000000001</v>
      </c>
      <c r="AN765">
        <f>INT(ABS(FO_Candidato[[#This Row],[LATITUDE_P2]]))</f>
        <v>2</v>
      </c>
      <c r="AO765">
        <f>INT((ABS(FO_Candidato[[#This Row],[LATITUDE_P2]])-INT(ABS(FO_Candidato[[#This Row],[LATITUDE_P2]])))*60)</f>
        <v>0</v>
      </c>
      <c r="AP765" s="73">
        <f t="shared" si="22"/>
        <v>4.6100000000000003</v>
      </c>
      <c r="AQ765" t="str">
        <f>SUBSTITUTE(TEXT(FO_Candidato[[#This Row],[LATITUDE_P5]],"0,00"),",",".")</f>
        <v>4.61</v>
      </c>
      <c r="AR765" t="str">
        <f>FO_Candidato[[#This Row],[LATITUDE_P3]]&amp;"°"&amp;FO_Candidato[[#This Row],[LATITUDE_P4]]&amp;"'"&amp;FO_Candidato[[#This Row],[LATITUDE - P6]]&amp;"""S"</f>
        <v>2°0'4.61"S</v>
      </c>
      <c r="AS765">
        <f>VALUE(TRIM(FO_Candidato[[#This Row],[longitude]]))</f>
        <v>-4494226</v>
      </c>
      <c r="AT765">
        <f>FO_Candidato[[#This Row],[LONGITUDE_P1]]/1000000</f>
        <v>-4.4942260000000003</v>
      </c>
      <c r="AU765">
        <f>INT(ABS(FO_Candidato[[#This Row],[LONGITUDE_P2]]))</f>
        <v>4</v>
      </c>
      <c r="AV765">
        <f>INT((ABS(FO_Candidato[[#This Row],[LONGITUDE_P2]])-INT(ABS(FO_Candidato[[#This Row],[LONGITUDE_P2]])))*60)</f>
        <v>29</v>
      </c>
      <c r="AW765" s="73">
        <f t="shared" si="23"/>
        <v>39.21</v>
      </c>
      <c r="AX765" t="str">
        <f>SUBSTITUTE(TEXT(FO_Candidato[[#This Row],[LONGITUDE_P5]],"0,00"),",",".")</f>
        <v>39.21</v>
      </c>
      <c r="AY765" t="str">
        <f>FO_Candidato[[#This Row],[LONGITUDE_P3]]&amp;"°"&amp;FO_Candidato[[#This Row],[LONGITUDE_P4]]&amp;"'"&amp;FO_Candidato[[#This Row],[LONGITUDE - P6]]&amp;"""S"</f>
        <v>4°29'39.21"S</v>
      </c>
    </row>
    <row r="766" spans="1:51" x14ac:dyDescent="0.3">
      <c r="A766" t="s">
        <v>28272</v>
      </c>
      <c r="B766" t="s">
        <v>23809</v>
      </c>
      <c r="C766" t="s">
        <v>371</v>
      </c>
      <c r="D766" t="s">
        <v>6240</v>
      </c>
      <c r="E766" t="s">
        <v>6240</v>
      </c>
      <c r="F766" t="s">
        <v>6241</v>
      </c>
      <c r="G766" t="s">
        <v>27404</v>
      </c>
      <c r="I766" t="s">
        <v>23832</v>
      </c>
      <c r="J766" t="s">
        <v>23814</v>
      </c>
      <c r="K766" t="s">
        <v>28273</v>
      </c>
      <c r="L766" t="s">
        <v>148</v>
      </c>
      <c r="M766" t="s">
        <v>23816</v>
      </c>
      <c r="N766" t="s">
        <v>28274</v>
      </c>
      <c r="O766" t="s">
        <v>28275</v>
      </c>
      <c r="P766" t="s">
        <v>28276</v>
      </c>
      <c r="Q766" t="s">
        <v>28277</v>
      </c>
      <c r="R766" t="s">
        <v>148</v>
      </c>
      <c r="S766" t="s">
        <v>148</v>
      </c>
      <c r="T766" t="s">
        <v>148</v>
      </c>
      <c r="U766" t="s">
        <v>23823</v>
      </c>
      <c r="V766">
        <v>60</v>
      </c>
      <c r="W766">
        <v>-1702797</v>
      </c>
      <c r="X766">
        <v>-4384347</v>
      </c>
      <c r="Y766">
        <v>931</v>
      </c>
      <c r="Z766" t="s">
        <v>148</v>
      </c>
      <c r="AA766" t="s">
        <v>107</v>
      </c>
      <c r="AB766" t="s">
        <v>23825</v>
      </c>
      <c r="AC766">
        <v>3000</v>
      </c>
      <c r="AD766" t="s">
        <v>23823</v>
      </c>
      <c r="AE766" t="s">
        <v>148</v>
      </c>
      <c r="AF766" t="s">
        <v>148</v>
      </c>
      <c r="AG766" t="s">
        <v>148</v>
      </c>
      <c r="AH766" t="s">
        <v>28278</v>
      </c>
      <c r="AI766" t="s">
        <v>24061</v>
      </c>
      <c r="AJ766" t="s">
        <v>28279</v>
      </c>
      <c r="AK766">
        <v>39390000</v>
      </c>
      <c r="AL766">
        <f>VALUE(TRIM(FO_Candidato[[#This Row],[1.21 Latitude]]))</f>
        <v>-1702797</v>
      </c>
      <c r="AM766">
        <f>FO_Candidato[[#This Row],[LATITUDE_P1]]/1000000</f>
        <v>-1.7027969999999999</v>
      </c>
      <c r="AN766">
        <f>INT(ABS(FO_Candidato[[#This Row],[LATITUDE_P2]]))</f>
        <v>1</v>
      </c>
      <c r="AO766">
        <f>INT((ABS(FO_Candidato[[#This Row],[LATITUDE_P2]])-INT(ABS(FO_Candidato[[#This Row],[LATITUDE_P2]])))*60)</f>
        <v>42</v>
      </c>
      <c r="AP766" s="73">
        <f t="shared" si="22"/>
        <v>10.07</v>
      </c>
      <c r="AQ766" t="str">
        <f>SUBSTITUTE(TEXT(FO_Candidato[[#This Row],[LATITUDE_P5]],"0,00"),",",".")</f>
        <v>10.07</v>
      </c>
      <c r="AR766" t="str">
        <f>FO_Candidato[[#This Row],[LATITUDE_P3]]&amp;"°"&amp;FO_Candidato[[#This Row],[LATITUDE_P4]]&amp;"'"&amp;FO_Candidato[[#This Row],[LATITUDE - P6]]&amp;"""S"</f>
        <v>1°42'10.07"S</v>
      </c>
      <c r="AS766">
        <f>VALUE(TRIM(FO_Candidato[[#This Row],[longitude]]))</f>
        <v>-4384347</v>
      </c>
      <c r="AT766">
        <f>FO_Candidato[[#This Row],[LONGITUDE_P1]]/1000000</f>
        <v>-4.384347</v>
      </c>
      <c r="AU766">
        <f>INT(ABS(FO_Candidato[[#This Row],[LONGITUDE_P2]]))</f>
        <v>4</v>
      </c>
      <c r="AV766">
        <f>INT((ABS(FO_Candidato[[#This Row],[LONGITUDE_P2]])-INT(ABS(FO_Candidato[[#This Row],[LONGITUDE_P2]])))*60)</f>
        <v>23</v>
      </c>
      <c r="AW766" s="73">
        <f t="shared" si="23"/>
        <v>3.65</v>
      </c>
      <c r="AX766" t="str">
        <f>SUBSTITUTE(TEXT(FO_Candidato[[#This Row],[LONGITUDE_P5]],"0,00"),",",".")</f>
        <v>3.65</v>
      </c>
      <c r="AY766" t="str">
        <f>FO_Candidato[[#This Row],[LONGITUDE_P3]]&amp;"°"&amp;FO_Candidato[[#This Row],[LONGITUDE_P4]]&amp;"'"&amp;FO_Candidato[[#This Row],[LONGITUDE - P6]]&amp;"""S"</f>
        <v>4°23'3.65"S</v>
      </c>
    </row>
    <row r="767" spans="1:51" x14ac:dyDescent="0.3">
      <c r="A767" t="s">
        <v>28280</v>
      </c>
      <c r="B767" t="s">
        <v>23809</v>
      </c>
      <c r="C767" t="s">
        <v>371</v>
      </c>
      <c r="D767" t="s">
        <v>6240</v>
      </c>
      <c r="E767" t="s">
        <v>6240</v>
      </c>
      <c r="F767" t="s">
        <v>6241</v>
      </c>
      <c r="G767" t="s">
        <v>27404</v>
      </c>
      <c r="I767" t="s">
        <v>23832</v>
      </c>
      <c r="J767" t="s">
        <v>23814</v>
      </c>
      <c r="K767" t="s">
        <v>25890</v>
      </c>
      <c r="L767" t="s">
        <v>148</v>
      </c>
      <c r="M767" t="s">
        <v>23816</v>
      </c>
      <c r="N767" t="s">
        <v>28274</v>
      </c>
      <c r="O767" t="s">
        <v>28275</v>
      </c>
      <c r="P767" t="s">
        <v>28276</v>
      </c>
      <c r="Q767" t="s">
        <v>28277</v>
      </c>
      <c r="R767" t="s">
        <v>148</v>
      </c>
      <c r="S767" t="s">
        <v>148</v>
      </c>
      <c r="T767" t="s">
        <v>148</v>
      </c>
      <c r="U767" t="s">
        <v>23823</v>
      </c>
      <c r="V767">
        <v>60</v>
      </c>
      <c r="W767">
        <v>-1702797</v>
      </c>
      <c r="X767">
        <v>-4384347</v>
      </c>
      <c r="Y767">
        <v>931</v>
      </c>
      <c r="Z767" t="s">
        <v>148</v>
      </c>
      <c r="AA767" t="s">
        <v>107</v>
      </c>
      <c r="AB767" t="s">
        <v>23825</v>
      </c>
      <c r="AC767">
        <v>3000</v>
      </c>
      <c r="AD767" t="s">
        <v>23823</v>
      </c>
      <c r="AE767" t="s">
        <v>148</v>
      </c>
      <c r="AF767" t="s">
        <v>148</v>
      </c>
      <c r="AG767" t="s">
        <v>148</v>
      </c>
      <c r="AH767" t="s">
        <v>28278</v>
      </c>
      <c r="AI767" t="s">
        <v>24061</v>
      </c>
      <c r="AJ767" t="s">
        <v>28279</v>
      </c>
      <c r="AL767">
        <f>VALUE(TRIM(FO_Candidato[[#This Row],[1.21 Latitude]]))</f>
        <v>-1702797</v>
      </c>
      <c r="AM767">
        <f>FO_Candidato[[#This Row],[LATITUDE_P1]]/1000000</f>
        <v>-1.7027969999999999</v>
      </c>
      <c r="AN767">
        <f>INT(ABS(FO_Candidato[[#This Row],[LATITUDE_P2]]))</f>
        <v>1</v>
      </c>
      <c r="AO767">
        <f>INT((ABS(FO_Candidato[[#This Row],[LATITUDE_P2]])-INT(ABS(FO_Candidato[[#This Row],[LATITUDE_P2]])))*60)</f>
        <v>42</v>
      </c>
      <c r="AP767" s="73">
        <f t="shared" si="22"/>
        <v>10.07</v>
      </c>
      <c r="AQ767" t="str">
        <f>SUBSTITUTE(TEXT(FO_Candidato[[#This Row],[LATITUDE_P5]],"0,00"),",",".")</f>
        <v>10.07</v>
      </c>
      <c r="AR767" t="str">
        <f>FO_Candidato[[#This Row],[LATITUDE_P3]]&amp;"°"&amp;FO_Candidato[[#This Row],[LATITUDE_P4]]&amp;"'"&amp;FO_Candidato[[#This Row],[LATITUDE - P6]]&amp;"""S"</f>
        <v>1°42'10.07"S</v>
      </c>
      <c r="AS767">
        <f>VALUE(TRIM(FO_Candidato[[#This Row],[longitude]]))</f>
        <v>-4384347</v>
      </c>
      <c r="AT767">
        <f>FO_Candidato[[#This Row],[LONGITUDE_P1]]/1000000</f>
        <v>-4.384347</v>
      </c>
      <c r="AU767">
        <f>INT(ABS(FO_Candidato[[#This Row],[LONGITUDE_P2]]))</f>
        <v>4</v>
      </c>
      <c r="AV767">
        <f>INT((ABS(FO_Candidato[[#This Row],[LONGITUDE_P2]])-INT(ABS(FO_Candidato[[#This Row],[LONGITUDE_P2]])))*60)</f>
        <v>23</v>
      </c>
      <c r="AW767" s="73">
        <f t="shared" si="23"/>
        <v>3.65</v>
      </c>
      <c r="AX767" t="str">
        <f>SUBSTITUTE(TEXT(FO_Candidato[[#This Row],[LONGITUDE_P5]],"0,00"),",",".")</f>
        <v>3.65</v>
      </c>
      <c r="AY767" t="str">
        <f>FO_Candidato[[#This Row],[LONGITUDE_P3]]&amp;"°"&amp;FO_Candidato[[#This Row],[LONGITUDE_P4]]&amp;"'"&amp;FO_Candidato[[#This Row],[LONGITUDE - P6]]&amp;"""S"</f>
        <v>4°23'3.65"S</v>
      </c>
    </row>
    <row r="768" spans="1:51" x14ac:dyDescent="0.3">
      <c r="A768" t="s">
        <v>28281</v>
      </c>
      <c r="B768" t="s">
        <v>23809</v>
      </c>
      <c r="C768" t="s">
        <v>216</v>
      </c>
      <c r="D768" t="s">
        <v>3914</v>
      </c>
      <c r="E768" t="s">
        <v>3914</v>
      </c>
      <c r="F768" t="s">
        <v>3915</v>
      </c>
      <c r="G768" t="s">
        <v>23889</v>
      </c>
      <c r="I768" t="s">
        <v>23813</v>
      </c>
      <c r="K768" t="s">
        <v>24117</v>
      </c>
      <c r="M768" t="s">
        <v>23835</v>
      </c>
      <c r="N768" t="s">
        <v>27449</v>
      </c>
      <c r="U768" t="s">
        <v>23823</v>
      </c>
      <c r="V768">
        <v>50</v>
      </c>
      <c r="W768">
        <v>-17842193</v>
      </c>
      <c r="X768">
        <v>-49218521</v>
      </c>
      <c r="Y768">
        <v>919</v>
      </c>
      <c r="Z768" t="s">
        <v>28282</v>
      </c>
      <c r="AB768" t="s">
        <v>23825</v>
      </c>
      <c r="AD768" t="s">
        <v>1491</v>
      </c>
      <c r="AH768" t="s">
        <v>28283</v>
      </c>
      <c r="AI768" t="s">
        <v>24041</v>
      </c>
      <c r="AJ768" t="s">
        <v>28109</v>
      </c>
      <c r="AL768">
        <f>VALUE(TRIM(FO_Candidato[[#This Row],[1.21 Latitude]]))</f>
        <v>-17842193</v>
      </c>
      <c r="AM768">
        <f>FO_Candidato[[#This Row],[LATITUDE_P1]]/1000000</f>
        <v>-17.842193000000002</v>
      </c>
      <c r="AN768">
        <f>INT(ABS(FO_Candidato[[#This Row],[LATITUDE_P2]]))</f>
        <v>17</v>
      </c>
      <c r="AO768">
        <f>INT((ABS(FO_Candidato[[#This Row],[LATITUDE_P2]])-INT(ABS(FO_Candidato[[#This Row],[LATITUDE_P2]])))*60)</f>
        <v>50</v>
      </c>
      <c r="AP768" s="73">
        <f t="shared" si="22"/>
        <v>31.89</v>
      </c>
      <c r="AQ768" t="str">
        <f>SUBSTITUTE(TEXT(FO_Candidato[[#This Row],[LATITUDE_P5]],"0,00"),",",".")</f>
        <v>31.89</v>
      </c>
      <c r="AR768" t="str">
        <f>FO_Candidato[[#This Row],[LATITUDE_P3]]&amp;"°"&amp;FO_Candidato[[#This Row],[LATITUDE_P4]]&amp;"'"&amp;FO_Candidato[[#This Row],[LATITUDE - P6]]&amp;"""S"</f>
        <v>17°50'31.89"S</v>
      </c>
      <c r="AS768">
        <f>VALUE(TRIM(FO_Candidato[[#This Row],[longitude]]))</f>
        <v>-49218521</v>
      </c>
      <c r="AT768">
        <f>FO_Candidato[[#This Row],[LONGITUDE_P1]]/1000000</f>
        <v>-49.218521000000003</v>
      </c>
      <c r="AU768">
        <f>INT(ABS(FO_Candidato[[#This Row],[LONGITUDE_P2]]))</f>
        <v>49</v>
      </c>
      <c r="AV768">
        <f>INT((ABS(FO_Candidato[[#This Row],[LONGITUDE_P2]])-INT(ABS(FO_Candidato[[#This Row],[LONGITUDE_P2]])))*60)</f>
        <v>13</v>
      </c>
      <c r="AW768" s="73">
        <f t="shared" si="23"/>
        <v>6.68</v>
      </c>
      <c r="AX768" t="str">
        <f>SUBSTITUTE(TEXT(FO_Candidato[[#This Row],[LONGITUDE_P5]],"0,00"),",",".")</f>
        <v>6.68</v>
      </c>
      <c r="AY768" t="str">
        <f>FO_Candidato[[#This Row],[LONGITUDE_P3]]&amp;"°"&amp;FO_Candidato[[#This Row],[LONGITUDE_P4]]&amp;"'"&amp;FO_Candidato[[#This Row],[LONGITUDE - P6]]&amp;"""S"</f>
        <v>49°13'6.68"S</v>
      </c>
    </row>
    <row r="769" spans="1:51" x14ac:dyDescent="0.3">
      <c r="A769" t="s">
        <v>28284</v>
      </c>
      <c r="B769" t="s">
        <v>23809</v>
      </c>
      <c r="C769" t="s">
        <v>308</v>
      </c>
      <c r="D769" t="s">
        <v>21029</v>
      </c>
      <c r="E769" t="s">
        <v>21029</v>
      </c>
      <c r="F769" t="s">
        <v>21031</v>
      </c>
      <c r="G769" t="s">
        <v>23846</v>
      </c>
      <c r="I769" t="s">
        <v>23813</v>
      </c>
      <c r="J769" t="s">
        <v>23814</v>
      </c>
      <c r="K769" t="s">
        <v>28285</v>
      </c>
      <c r="L769" t="s">
        <v>148</v>
      </c>
      <c r="M769" t="s">
        <v>23835</v>
      </c>
      <c r="N769" t="s">
        <v>28286</v>
      </c>
      <c r="O769" t="s">
        <v>28287</v>
      </c>
      <c r="P769" t="s">
        <v>148</v>
      </c>
      <c r="Q769" t="s">
        <v>23820</v>
      </c>
      <c r="R769" t="s">
        <v>28288</v>
      </c>
      <c r="S769" t="s">
        <v>28287</v>
      </c>
      <c r="T769" t="s">
        <v>28289</v>
      </c>
      <c r="U769" t="s">
        <v>23823</v>
      </c>
      <c r="V769">
        <v>30</v>
      </c>
      <c r="W769">
        <v>-21964067</v>
      </c>
      <c r="X769">
        <v>-479009</v>
      </c>
      <c r="Y769">
        <v>862</v>
      </c>
      <c r="Z769" t="s">
        <v>23824</v>
      </c>
      <c r="AB769" t="s">
        <v>23825</v>
      </c>
      <c r="AD769" t="s">
        <v>23823</v>
      </c>
      <c r="AE769" t="s">
        <v>1532</v>
      </c>
      <c r="AF769" t="s">
        <v>28290</v>
      </c>
      <c r="AG769" t="s">
        <v>21031</v>
      </c>
      <c r="AH769" t="s">
        <v>28287</v>
      </c>
      <c r="AI769" t="s">
        <v>23852</v>
      </c>
      <c r="AJ769" t="s">
        <v>28291</v>
      </c>
      <c r="AL769">
        <f>VALUE(TRIM(FO_Candidato[[#This Row],[1.21 Latitude]]))</f>
        <v>-21964067</v>
      </c>
      <c r="AM769">
        <f>FO_Candidato[[#This Row],[LATITUDE_P1]]/1000000</f>
        <v>-21.964067</v>
      </c>
      <c r="AN769">
        <f>INT(ABS(FO_Candidato[[#This Row],[LATITUDE_P2]]))</f>
        <v>21</v>
      </c>
      <c r="AO769">
        <f>INT((ABS(FO_Candidato[[#This Row],[LATITUDE_P2]])-INT(ABS(FO_Candidato[[#This Row],[LATITUDE_P2]])))*60)</f>
        <v>57</v>
      </c>
      <c r="AP769" s="73">
        <f t="shared" si="22"/>
        <v>50.64</v>
      </c>
      <c r="AQ769" t="str">
        <f>SUBSTITUTE(TEXT(FO_Candidato[[#This Row],[LATITUDE_P5]],"0,00"),",",".")</f>
        <v>50.64</v>
      </c>
      <c r="AR769" t="str">
        <f>FO_Candidato[[#This Row],[LATITUDE_P3]]&amp;"°"&amp;FO_Candidato[[#This Row],[LATITUDE_P4]]&amp;"'"&amp;FO_Candidato[[#This Row],[LATITUDE - P6]]&amp;"""S"</f>
        <v>21°57'50.64"S</v>
      </c>
      <c r="AS769">
        <f>VALUE(TRIM(FO_Candidato[[#This Row],[longitude]]))</f>
        <v>-479009</v>
      </c>
      <c r="AT769">
        <f>FO_Candidato[[#This Row],[LONGITUDE_P1]]/1000000</f>
        <v>-0.47900900000000002</v>
      </c>
      <c r="AU769">
        <f>INT(ABS(FO_Candidato[[#This Row],[LONGITUDE_P2]]))</f>
        <v>0</v>
      </c>
      <c r="AV769">
        <f>INT((ABS(FO_Candidato[[#This Row],[LONGITUDE_P2]])-INT(ABS(FO_Candidato[[#This Row],[LONGITUDE_P2]])))*60)</f>
        <v>28</v>
      </c>
      <c r="AW769" s="73">
        <f t="shared" si="23"/>
        <v>44.43</v>
      </c>
      <c r="AX769" t="str">
        <f>SUBSTITUTE(TEXT(FO_Candidato[[#This Row],[LONGITUDE_P5]],"0,00"),",",".")</f>
        <v>44.43</v>
      </c>
      <c r="AY769" t="str">
        <f>FO_Candidato[[#This Row],[LONGITUDE_P3]]&amp;"°"&amp;FO_Candidato[[#This Row],[LONGITUDE_P4]]&amp;"'"&amp;FO_Candidato[[#This Row],[LONGITUDE - P6]]&amp;"""S"</f>
        <v>0°28'44.43"S</v>
      </c>
    </row>
    <row r="770" spans="1:51" x14ac:dyDescent="0.3">
      <c r="A770" t="s">
        <v>28292</v>
      </c>
      <c r="B770" t="s">
        <v>23809</v>
      </c>
      <c r="C770" t="s">
        <v>216</v>
      </c>
      <c r="D770" t="s">
        <v>3909</v>
      </c>
      <c r="E770" t="s">
        <v>3909</v>
      </c>
      <c r="F770" t="s">
        <v>17579</v>
      </c>
      <c r="G770" t="s">
        <v>23889</v>
      </c>
      <c r="I770" t="s">
        <v>23813</v>
      </c>
      <c r="K770" t="s">
        <v>24020</v>
      </c>
      <c r="M770" t="s">
        <v>23835</v>
      </c>
      <c r="N770" t="s">
        <v>27449</v>
      </c>
      <c r="U770" t="s">
        <v>23823</v>
      </c>
      <c r="V770">
        <v>40</v>
      </c>
      <c r="W770">
        <v>-17791589</v>
      </c>
      <c r="X770">
        <v>-49199019</v>
      </c>
      <c r="Y770">
        <v>866</v>
      </c>
      <c r="Z770" t="s">
        <v>28293</v>
      </c>
      <c r="AB770" t="s">
        <v>23825</v>
      </c>
      <c r="AD770" t="s">
        <v>1491</v>
      </c>
      <c r="AH770" t="s">
        <v>28294</v>
      </c>
      <c r="AI770" t="s">
        <v>24041</v>
      </c>
      <c r="AJ770" t="s">
        <v>24020</v>
      </c>
      <c r="AL770">
        <f>VALUE(TRIM(FO_Candidato[[#This Row],[1.21 Latitude]]))</f>
        <v>-17791589</v>
      </c>
      <c r="AM770">
        <f>FO_Candidato[[#This Row],[LATITUDE_P1]]/1000000</f>
        <v>-17.791588999999998</v>
      </c>
      <c r="AN770">
        <f>INT(ABS(FO_Candidato[[#This Row],[LATITUDE_P2]]))</f>
        <v>17</v>
      </c>
      <c r="AO770">
        <f>INT((ABS(FO_Candidato[[#This Row],[LATITUDE_P2]])-INT(ABS(FO_Candidato[[#This Row],[LATITUDE_P2]])))*60)</f>
        <v>47</v>
      </c>
      <c r="AP770" s="73">
        <f t="shared" ref="AP770:AP833" si="24">ROUND(MOD(ABS(AL770/1000000)*3600,60),2)</f>
        <v>29.72</v>
      </c>
      <c r="AQ770" t="str">
        <f>SUBSTITUTE(TEXT(FO_Candidato[[#This Row],[LATITUDE_P5]],"0,00"),",",".")</f>
        <v>29.72</v>
      </c>
      <c r="AR770" t="str">
        <f>FO_Candidato[[#This Row],[LATITUDE_P3]]&amp;"°"&amp;FO_Candidato[[#This Row],[LATITUDE_P4]]&amp;"'"&amp;FO_Candidato[[#This Row],[LATITUDE - P6]]&amp;"""S"</f>
        <v>17°47'29.72"S</v>
      </c>
      <c r="AS770">
        <f>VALUE(TRIM(FO_Candidato[[#This Row],[longitude]]))</f>
        <v>-49199019</v>
      </c>
      <c r="AT770">
        <f>FO_Candidato[[#This Row],[LONGITUDE_P1]]/1000000</f>
        <v>-49.199019</v>
      </c>
      <c r="AU770">
        <f>INT(ABS(FO_Candidato[[#This Row],[LONGITUDE_P2]]))</f>
        <v>49</v>
      </c>
      <c r="AV770">
        <f>INT((ABS(FO_Candidato[[#This Row],[LONGITUDE_P2]])-INT(ABS(FO_Candidato[[#This Row],[LONGITUDE_P2]])))*60)</f>
        <v>11</v>
      </c>
      <c r="AW770" s="73">
        <f t="shared" ref="AW770:AW833" si="25">ROUND(MOD(ABS(AS770/1000000)*3600,60),2)</f>
        <v>56.47</v>
      </c>
      <c r="AX770" t="str">
        <f>SUBSTITUTE(TEXT(FO_Candidato[[#This Row],[LONGITUDE_P5]],"0,00"),",",".")</f>
        <v>56.47</v>
      </c>
      <c r="AY770" t="str">
        <f>FO_Candidato[[#This Row],[LONGITUDE_P3]]&amp;"°"&amp;FO_Candidato[[#This Row],[LONGITUDE_P4]]&amp;"'"&amp;FO_Candidato[[#This Row],[LONGITUDE - P6]]&amp;"""S"</f>
        <v>49°11'56.47"S</v>
      </c>
    </row>
    <row r="771" spans="1:51" x14ac:dyDescent="0.3">
      <c r="A771" t="s">
        <v>28295</v>
      </c>
      <c r="B771" t="s">
        <v>23809</v>
      </c>
      <c r="C771" t="s">
        <v>216</v>
      </c>
      <c r="D771" t="s">
        <v>4379</v>
      </c>
      <c r="E771" t="s">
        <v>4379</v>
      </c>
      <c r="F771" t="s">
        <v>4380</v>
      </c>
      <c r="G771" t="s">
        <v>23889</v>
      </c>
      <c r="I771" t="s">
        <v>23813</v>
      </c>
      <c r="K771" t="s">
        <v>24117</v>
      </c>
      <c r="M771" t="s">
        <v>23835</v>
      </c>
      <c r="N771" t="s">
        <v>27449</v>
      </c>
      <c r="U771" t="s">
        <v>23823</v>
      </c>
      <c r="V771">
        <v>50</v>
      </c>
      <c r="W771">
        <v>-19495274</v>
      </c>
      <c r="X771">
        <v>-48854818</v>
      </c>
      <c r="Y771">
        <v>666</v>
      </c>
      <c r="Z771" t="s">
        <v>28296</v>
      </c>
      <c r="AB771" t="s">
        <v>23825</v>
      </c>
      <c r="AD771" t="s">
        <v>1491</v>
      </c>
      <c r="AH771" t="s">
        <v>28297</v>
      </c>
      <c r="AI771" t="s">
        <v>24061</v>
      </c>
      <c r="AJ771" t="s">
        <v>27672</v>
      </c>
      <c r="AL771">
        <f>VALUE(TRIM(FO_Candidato[[#This Row],[1.21 Latitude]]))</f>
        <v>-19495274</v>
      </c>
      <c r="AM771">
        <f>FO_Candidato[[#This Row],[LATITUDE_P1]]/1000000</f>
        <v>-19.495273999999998</v>
      </c>
      <c r="AN771">
        <f>INT(ABS(FO_Candidato[[#This Row],[LATITUDE_P2]]))</f>
        <v>19</v>
      </c>
      <c r="AO771">
        <f>INT((ABS(FO_Candidato[[#This Row],[LATITUDE_P2]])-INT(ABS(FO_Candidato[[#This Row],[LATITUDE_P2]])))*60)</f>
        <v>29</v>
      </c>
      <c r="AP771" s="73">
        <f t="shared" si="24"/>
        <v>42.99</v>
      </c>
      <c r="AQ771" t="str">
        <f>SUBSTITUTE(TEXT(FO_Candidato[[#This Row],[LATITUDE_P5]],"0,00"),",",".")</f>
        <v>42.99</v>
      </c>
      <c r="AR771" t="str">
        <f>FO_Candidato[[#This Row],[LATITUDE_P3]]&amp;"°"&amp;FO_Candidato[[#This Row],[LATITUDE_P4]]&amp;"'"&amp;FO_Candidato[[#This Row],[LATITUDE - P6]]&amp;"""S"</f>
        <v>19°29'42.99"S</v>
      </c>
      <c r="AS771">
        <f>VALUE(TRIM(FO_Candidato[[#This Row],[longitude]]))</f>
        <v>-48854818</v>
      </c>
      <c r="AT771">
        <f>FO_Candidato[[#This Row],[LONGITUDE_P1]]/1000000</f>
        <v>-48.854818000000002</v>
      </c>
      <c r="AU771">
        <f>INT(ABS(FO_Candidato[[#This Row],[LONGITUDE_P2]]))</f>
        <v>48</v>
      </c>
      <c r="AV771">
        <f>INT((ABS(FO_Candidato[[#This Row],[LONGITUDE_P2]])-INT(ABS(FO_Candidato[[#This Row],[LONGITUDE_P2]])))*60)</f>
        <v>51</v>
      </c>
      <c r="AW771" s="73">
        <f t="shared" si="25"/>
        <v>17.34</v>
      </c>
      <c r="AX771" t="str">
        <f>SUBSTITUTE(TEXT(FO_Candidato[[#This Row],[LONGITUDE_P5]],"0,00"),",",".")</f>
        <v>17.34</v>
      </c>
      <c r="AY771" t="str">
        <f>FO_Candidato[[#This Row],[LONGITUDE_P3]]&amp;"°"&amp;FO_Candidato[[#This Row],[LONGITUDE_P4]]&amp;"'"&amp;FO_Candidato[[#This Row],[LONGITUDE - P6]]&amp;"""S"</f>
        <v>48°51'17.34"S</v>
      </c>
    </row>
    <row r="772" spans="1:51" x14ac:dyDescent="0.3">
      <c r="A772" t="s">
        <v>28298</v>
      </c>
      <c r="B772" t="s">
        <v>23809</v>
      </c>
      <c r="C772" t="s">
        <v>371</v>
      </c>
      <c r="D772" t="s">
        <v>28299</v>
      </c>
      <c r="E772" t="s">
        <v>28299</v>
      </c>
      <c r="F772" t="s">
        <v>28300</v>
      </c>
      <c r="G772" t="s">
        <v>23812</v>
      </c>
      <c r="I772" t="s">
        <v>23832</v>
      </c>
      <c r="J772" t="s">
        <v>23814</v>
      </c>
      <c r="K772" t="s">
        <v>24020</v>
      </c>
      <c r="L772" t="s">
        <v>148</v>
      </c>
      <c r="M772" t="s">
        <v>23835</v>
      </c>
      <c r="N772" t="s">
        <v>28301</v>
      </c>
      <c r="O772" t="s">
        <v>28302</v>
      </c>
      <c r="P772" t="s">
        <v>148</v>
      </c>
      <c r="Q772" t="s">
        <v>148</v>
      </c>
      <c r="R772" t="s">
        <v>28303</v>
      </c>
      <c r="S772" t="s">
        <v>28302</v>
      </c>
      <c r="T772" t="s">
        <v>28304</v>
      </c>
      <c r="U772" t="s">
        <v>23823</v>
      </c>
      <c r="V772">
        <v>60</v>
      </c>
      <c r="W772">
        <v>-1978068</v>
      </c>
      <c r="X772">
        <v>-4572602</v>
      </c>
      <c r="Y772">
        <v>714</v>
      </c>
      <c r="Z772" t="s">
        <v>148</v>
      </c>
      <c r="AA772" t="s">
        <v>124</v>
      </c>
      <c r="AB772" t="s">
        <v>23825</v>
      </c>
      <c r="AC772">
        <v>5000</v>
      </c>
      <c r="AD772" t="s">
        <v>23823</v>
      </c>
      <c r="AE772" t="s">
        <v>148</v>
      </c>
      <c r="AF772" t="s">
        <v>148</v>
      </c>
      <c r="AG772" t="s">
        <v>148</v>
      </c>
      <c r="AH772" t="s">
        <v>28302</v>
      </c>
      <c r="AI772" t="s">
        <v>24061</v>
      </c>
      <c r="AJ772" t="s">
        <v>28305</v>
      </c>
      <c r="AK772">
        <v>355950000</v>
      </c>
      <c r="AL772">
        <f>VALUE(TRIM(FO_Candidato[[#This Row],[1.21 Latitude]]))</f>
        <v>-1978068</v>
      </c>
      <c r="AM772">
        <f>FO_Candidato[[#This Row],[LATITUDE_P1]]/1000000</f>
        <v>-1.9780679999999999</v>
      </c>
      <c r="AN772">
        <f>INT(ABS(FO_Candidato[[#This Row],[LATITUDE_P2]]))</f>
        <v>1</v>
      </c>
      <c r="AO772">
        <f>INT((ABS(FO_Candidato[[#This Row],[LATITUDE_P2]])-INT(ABS(FO_Candidato[[#This Row],[LATITUDE_P2]])))*60)</f>
        <v>58</v>
      </c>
      <c r="AP772" s="73">
        <f t="shared" si="24"/>
        <v>41.04</v>
      </c>
      <c r="AQ772" t="str">
        <f>SUBSTITUTE(TEXT(FO_Candidato[[#This Row],[LATITUDE_P5]],"0,00"),",",".")</f>
        <v>41.04</v>
      </c>
      <c r="AR772" t="str">
        <f>FO_Candidato[[#This Row],[LATITUDE_P3]]&amp;"°"&amp;FO_Candidato[[#This Row],[LATITUDE_P4]]&amp;"'"&amp;FO_Candidato[[#This Row],[LATITUDE - P6]]&amp;"""S"</f>
        <v>1°58'41.04"S</v>
      </c>
      <c r="AS772">
        <f>VALUE(TRIM(FO_Candidato[[#This Row],[longitude]]))</f>
        <v>-4572602</v>
      </c>
      <c r="AT772">
        <f>FO_Candidato[[#This Row],[LONGITUDE_P1]]/1000000</f>
        <v>-4.5726019999999998</v>
      </c>
      <c r="AU772">
        <f>INT(ABS(FO_Candidato[[#This Row],[LONGITUDE_P2]]))</f>
        <v>4</v>
      </c>
      <c r="AV772">
        <f>INT((ABS(FO_Candidato[[#This Row],[LONGITUDE_P2]])-INT(ABS(FO_Candidato[[#This Row],[LONGITUDE_P2]])))*60)</f>
        <v>34</v>
      </c>
      <c r="AW772" s="73">
        <f t="shared" si="25"/>
        <v>21.37</v>
      </c>
      <c r="AX772" t="str">
        <f>SUBSTITUTE(TEXT(FO_Candidato[[#This Row],[LONGITUDE_P5]],"0,00"),",",".")</f>
        <v>21.37</v>
      </c>
      <c r="AY772" t="str">
        <f>FO_Candidato[[#This Row],[LONGITUDE_P3]]&amp;"°"&amp;FO_Candidato[[#This Row],[LONGITUDE_P4]]&amp;"'"&amp;FO_Candidato[[#This Row],[LONGITUDE - P6]]&amp;"""S"</f>
        <v>4°34'21.37"S</v>
      </c>
    </row>
    <row r="773" spans="1:51" x14ac:dyDescent="0.3">
      <c r="A773" t="s">
        <v>28306</v>
      </c>
      <c r="B773" t="s">
        <v>23809</v>
      </c>
      <c r="C773" t="s">
        <v>1600</v>
      </c>
      <c r="D773" t="s">
        <v>6740</v>
      </c>
      <c r="E773" t="s">
        <v>6740</v>
      </c>
      <c r="F773" t="s">
        <v>6741</v>
      </c>
      <c r="G773" t="s">
        <v>23889</v>
      </c>
      <c r="I773" t="s">
        <v>23832</v>
      </c>
      <c r="K773" t="s">
        <v>24117</v>
      </c>
      <c r="M773" t="s">
        <v>23835</v>
      </c>
      <c r="N773" t="s">
        <v>28307</v>
      </c>
      <c r="U773" t="s">
        <v>23823</v>
      </c>
      <c r="V773">
        <v>60</v>
      </c>
      <c r="W773">
        <v>-12690213</v>
      </c>
      <c r="X773">
        <v>-55803534</v>
      </c>
      <c r="Y773">
        <v>358</v>
      </c>
      <c r="Z773" t="s">
        <v>28308</v>
      </c>
      <c r="AB773" t="s">
        <v>23825</v>
      </c>
      <c r="AD773" t="s">
        <v>1491</v>
      </c>
      <c r="AH773" t="s">
        <v>28309</v>
      </c>
      <c r="AI773" t="s">
        <v>23841</v>
      </c>
      <c r="AJ773" t="s">
        <v>28310</v>
      </c>
      <c r="AL773">
        <f>VALUE(TRIM(FO_Candidato[[#This Row],[1.21 Latitude]]))</f>
        <v>-12690213</v>
      </c>
      <c r="AM773">
        <f>FO_Candidato[[#This Row],[LATITUDE_P1]]/1000000</f>
        <v>-12.690213</v>
      </c>
      <c r="AN773">
        <f>INT(ABS(FO_Candidato[[#This Row],[LATITUDE_P2]]))</f>
        <v>12</v>
      </c>
      <c r="AO773">
        <f>INT((ABS(FO_Candidato[[#This Row],[LATITUDE_P2]])-INT(ABS(FO_Candidato[[#This Row],[LATITUDE_P2]])))*60)</f>
        <v>41</v>
      </c>
      <c r="AP773" s="73">
        <f t="shared" si="24"/>
        <v>24.77</v>
      </c>
      <c r="AQ773" t="str">
        <f>SUBSTITUTE(TEXT(FO_Candidato[[#This Row],[LATITUDE_P5]],"0,00"),",",".")</f>
        <v>24.77</v>
      </c>
      <c r="AR773" t="str">
        <f>FO_Candidato[[#This Row],[LATITUDE_P3]]&amp;"°"&amp;FO_Candidato[[#This Row],[LATITUDE_P4]]&amp;"'"&amp;FO_Candidato[[#This Row],[LATITUDE - P6]]&amp;"""S"</f>
        <v>12°41'24.77"S</v>
      </c>
      <c r="AS773">
        <f>VALUE(TRIM(FO_Candidato[[#This Row],[longitude]]))</f>
        <v>-55803534</v>
      </c>
      <c r="AT773">
        <f>FO_Candidato[[#This Row],[LONGITUDE_P1]]/1000000</f>
        <v>-55.803533999999999</v>
      </c>
      <c r="AU773">
        <f>INT(ABS(FO_Candidato[[#This Row],[LONGITUDE_P2]]))</f>
        <v>55</v>
      </c>
      <c r="AV773">
        <f>INT((ABS(FO_Candidato[[#This Row],[LONGITUDE_P2]])-INT(ABS(FO_Candidato[[#This Row],[LONGITUDE_P2]])))*60)</f>
        <v>48</v>
      </c>
      <c r="AW773" s="73">
        <f t="shared" si="25"/>
        <v>12.72</v>
      </c>
      <c r="AX773" t="str">
        <f>SUBSTITUTE(TEXT(FO_Candidato[[#This Row],[LONGITUDE_P5]],"0,00"),",",".")</f>
        <v>12.72</v>
      </c>
      <c r="AY773" t="str">
        <f>FO_Candidato[[#This Row],[LONGITUDE_P3]]&amp;"°"&amp;FO_Candidato[[#This Row],[LONGITUDE_P4]]&amp;"'"&amp;FO_Candidato[[#This Row],[LONGITUDE - P6]]&amp;"""S"</f>
        <v>55°48'12.72"S</v>
      </c>
    </row>
    <row r="774" spans="1:51" x14ac:dyDescent="0.3">
      <c r="A774" t="s">
        <v>28311</v>
      </c>
      <c r="B774" t="s">
        <v>23809</v>
      </c>
      <c r="C774" t="s">
        <v>127</v>
      </c>
      <c r="D774" t="s">
        <v>3245</v>
      </c>
      <c r="E774" t="s">
        <v>3245</v>
      </c>
      <c r="F774" t="s">
        <v>3246</v>
      </c>
      <c r="G774" t="s">
        <v>23953</v>
      </c>
      <c r="I774" t="s">
        <v>23832</v>
      </c>
      <c r="J774" t="s">
        <v>23814</v>
      </c>
      <c r="K774" t="s">
        <v>5086</v>
      </c>
      <c r="L774" t="s">
        <v>148</v>
      </c>
      <c r="M774" t="s">
        <v>23816</v>
      </c>
      <c r="N774" t="s">
        <v>23820</v>
      </c>
      <c r="O774" t="s">
        <v>23820</v>
      </c>
      <c r="P774" t="s">
        <v>23820</v>
      </c>
      <c r="Q774" t="s">
        <v>23820</v>
      </c>
      <c r="R774" t="s">
        <v>28312</v>
      </c>
      <c r="S774" t="s">
        <v>28313</v>
      </c>
      <c r="T774" t="s">
        <v>28314</v>
      </c>
      <c r="U774" t="s">
        <v>23823</v>
      </c>
      <c r="V774">
        <v>40</v>
      </c>
      <c r="W774">
        <v>-28273269</v>
      </c>
      <c r="X774">
        <v>-49918153</v>
      </c>
      <c r="Y774">
        <v>1430</v>
      </c>
      <c r="Z774" t="s">
        <v>24096</v>
      </c>
      <c r="AB774" t="s">
        <v>23825</v>
      </c>
      <c r="AC774">
        <v>5000</v>
      </c>
      <c r="AD774" t="s">
        <v>23823</v>
      </c>
      <c r="AE774" t="s">
        <v>1532</v>
      </c>
      <c r="AF774" t="s">
        <v>28315</v>
      </c>
      <c r="AG774" t="s">
        <v>28315</v>
      </c>
      <c r="AH774" t="s">
        <v>28316</v>
      </c>
      <c r="AI774" t="s">
        <v>26442</v>
      </c>
      <c r="AJ774" t="s">
        <v>28317</v>
      </c>
      <c r="AL774">
        <f>VALUE(TRIM(FO_Candidato[[#This Row],[1.21 Latitude]]))</f>
        <v>-28273269</v>
      </c>
      <c r="AM774">
        <f>FO_Candidato[[#This Row],[LATITUDE_P1]]/1000000</f>
        <v>-28.273268999999999</v>
      </c>
      <c r="AN774">
        <f>INT(ABS(FO_Candidato[[#This Row],[LATITUDE_P2]]))</f>
        <v>28</v>
      </c>
      <c r="AO774">
        <f>INT((ABS(FO_Candidato[[#This Row],[LATITUDE_P2]])-INT(ABS(FO_Candidato[[#This Row],[LATITUDE_P2]])))*60)</f>
        <v>16</v>
      </c>
      <c r="AP774" s="73">
        <f t="shared" si="24"/>
        <v>23.77</v>
      </c>
      <c r="AQ774" t="str">
        <f>SUBSTITUTE(TEXT(FO_Candidato[[#This Row],[LATITUDE_P5]],"0,00"),",",".")</f>
        <v>23.77</v>
      </c>
      <c r="AR774" t="str">
        <f>FO_Candidato[[#This Row],[LATITUDE_P3]]&amp;"°"&amp;FO_Candidato[[#This Row],[LATITUDE_P4]]&amp;"'"&amp;FO_Candidato[[#This Row],[LATITUDE - P6]]&amp;"""S"</f>
        <v>28°16'23.77"S</v>
      </c>
      <c r="AS774">
        <f>VALUE(TRIM(FO_Candidato[[#This Row],[longitude]]))</f>
        <v>-49918153</v>
      </c>
      <c r="AT774">
        <f>FO_Candidato[[#This Row],[LONGITUDE_P1]]/1000000</f>
        <v>-49.918152999999997</v>
      </c>
      <c r="AU774">
        <f>INT(ABS(FO_Candidato[[#This Row],[LONGITUDE_P2]]))</f>
        <v>49</v>
      </c>
      <c r="AV774">
        <f>INT((ABS(FO_Candidato[[#This Row],[LONGITUDE_P2]])-INT(ABS(FO_Candidato[[#This Row],[LONGITUDE_P2]])))*60)</f>
        <v>55</v>
      </c>
      <c r="AW774" s="73">
        <f t="shared" si="25"/>
        <v>5.35</v>
      </c>
      <c r="AX774" t="str">
        <f>SUBSTITUTE(TEXT(FO_Candidato[[#This Row],[LONGITUDE_P5]],"0,00"),",",".")</f>
        <v>5.35</v>
      </c>
      <c r="AY774" t="str">
        <f>FO_Candidato[[#This Row],[LONGITUDE_P3]]&amp;"°"&amp;FO_Candidato[[#This Row],[LONGITUDE_P4]]&amp;"'"&amp;FO_Candidato[[#This Row],[LONGITUDE - P6]]&amp;"""S"</f>
        <v>49°55'5.35"S</v>
      </c>
    </row>
    <row r="775" spans="1:51" x14ac:dyDescent="0.3">
      <c r="A775" t="s">
        <v>28318</v>
      </c>
      <c r="B775" t="s">
        <v>23809</v>
      </c>
      <c r="C775" t="s">
        <v>18690</v>
      </c>
      <c r="D775" t="s">
        <v>1938</v>
      </c>
      <c r="E775" t="s">
        <v>1938</v>
      </c>
      <c r="F775" t="s">
        <v>18689</v>
      </c>
      <c r="G775" t="s">
        <v>23889</v>
      </c>
      <c r="I775" t="s">
        <v>23832</v>
      </c>
      <c r="K775" t="s">
        <v>24020</v>
      </c>
      <c r="M775" t="s">
        <v>23835</v>
      </c>
      <c r="N775" t="s">
        <v>27620</v>
      </c>
      <c r="U775" t="s">
        <v>23823</v>
      </c>
      <c r="V775">
        <v>50</v>
      </c>
      <c r="W775">
        <v>-20153421</v>
      </c>
      <c r="X775">
        <v>-51203428</v>
      </c>
      <c r="Y775">
        <v>392</v>
      </c>
      <c r="Z775" t="s">
        <v>28319</v>
      </c>
      <c r="AB775" t="s">
        <v>23825</v>
      </c>
      <c r="AD775" t="s">
        <v>1491</v>
      </c>
      <c r="AH775" t="s">
        <v>28320</v>
      </c>
      <c r="AI775" t="s">
        <v>24270</v>
      </c>
      <c r="AJ775" t="s">
        <v>26676</v>
      </c>
      <c r="AL775">
        <f>VALUE(TRIM(FO_Candidato[[#This Row],[1.21 Latitude]]))</f>
        <v>-20153421</v>
      </c>
      <c r="AM775">
        <f>FO_Candidato[[#This Row],[LATITUDE_P1]]/1000000</f>
        <v>-20.153421000000002</v>
      </c>
      <c r="AN775">
        <f>INT(ABS(FO_Candidato[[#This Row],[LATITUDE_P2]]))</f>
        <v>20</v>
      </c>
      <c r="AO775">
        <f>INT((ABS(FO_Candidato[[#This Row],[LATITUDE_P2]])-INT(ABS(FO_Candidato[[#This Row],[LATITUDE_P2]])))*60)</f>
        <v>9</v>
      </c>
      <c r="AP775" s="73">
        <f t="shared" si="24"/>
        <v>12.32</v>
      </c>
      <c r="AQ775" t="str">
        <f>SUBSTITUTE(TEXT(FO_Candidato[[#This Row],[LATITUDE_P5]],"0,00"),",",".")</f>
        <v>12.32</v>
      </c>
      <c r="AR775" t="str">
        <f>FO_Candidato[[#This Row],[LATITUDE_P3]]&amp;"°"&amp;FO_Candidato[[#This Row],[LATITUDE_P4]]&amp;"'"&amp;FO_Candidato[[#This Row],[LATITUDE - P6]]&amp;"""S"</f>
        <v>20°9'12.32"S</v>
      </c>
      <c r="AS775">
        <f>VALUE(TRIM(FO_Candidato[[#This Row],[longitude]]))</f>
        <v>-51203428</v>
      </c>
      <c r="AT775">
        <f>FO_Candidato[[#This Row],[LONGITUDE_P1]]/1000000</f>
        <v>-51.203428000000002</v>
      </c>
      <c r="AU775">
        <f>INT(ABS(FO_Candidato[[#This Row],[LONGITUDE_P2]]))</f>
        <v>51</v>
      </c>
      <c r="AV775">
        <f>INT((ABS(FO_Candidato[[#This Row],[LONGITUDE_P2]])-INT(ABS(FO_Candidato[[#This Row],[LONGITUDE_P2]])))*60)</f>
        <v>12</v>
      </c>
      <c r="AW775" s="73">
        <f t="shared" si="25"/>
        <v>12.34</v>
      </c>
      <c r="AX775" t="str">
        <f>SUBSTITUTE(TEXT(FO_Candidato[[#This Row],[LONGITUDE_P5]],"0,00"),",",".")</f>
        <v>12.34</v>
      </c>
      <c r="AY775" t="str">
        <f>FO_Candidato[[#This Row],[LONGITUDE_P3]]&amp;"°"&amp;FO_Candidato[[#This Row],[LONGITUDE_P4]]&amp;"'"&amp;FO_Candidato[[#This Row],[LONGITUDE - P6]]&amp;"""S"</f>
        <v>51°12'12.34"S</v>
      </c>
    </row>
    <row r="776" spans="1:51" x14ac:dyDescent="0.3">
      <c r="A776" t="s">
        <v>28321</v>
      </c>
      <c r="B776" t="s">
        <v>23809</v>
      </c>
      <c r="C776" t="s">
        <v>1600</v>
      </c>
      <c r="D776" t="s">
        <v>6683</v>
      </c>
      <c r="E776" t="s">
        <v>6683</v>
      </c>
      <c r="F776" t="s">
        <v>6684</v>
      </c>
      <c r="G776" t="s">
        <v>23889</v>
      </c>
      <c r="H776" t="s">
        <v>28322</v>
      </c>
      <c r="I776" t="s">
        <v>23832</v>
      </c>
      <c r="K776" t="s">
        <v>24020</v>
      </c>
      <c r="M776" t="s">
        <v>23835</v>
      </c>
      <c r="N776" t="s">
        <v>26832</v>
      </c>
      <c r="U776" t="s">
        <v>23823</v>
      </c>
      <c r="V776">
        <v>80</v>
      </c>
      <c r="W776">
        <v>-14926697</v>
      </c>
      <c r="X776">
        <v>-564826</v>
      </c>
      <c r="Y776">
        <v>210</v>
      </c>
      <c r="Z776" t="s">
        <v>28323</v>
      </c>
      <c r="AB776" t="s">
        <v>23825</v>
      </c>
      <c r="AD776" t="s">
        <v>1491</v>
      </c>
      <c r="AH776" t="s">
        <v>28324</v>
      </c>
      <c r="AI776" t="s">
        <v>23841</v>
      </c>
      <c r="AJ776" t="s">
        <v>27216</v>
      </c>
      <c r="AL776">
        <f>VALUE(TRIM(FO_Candidato[[#This Row],[1.21 Latitude]]))</f>
        <v>-14926697</v>
      </c>
      <c r="AM776">
        <f>FO_Candidato[[#This Row],[LATITUDE_P1]]/1000000</f>
        <v>-14.926697000000001</v>
      </c>
      <c r="AN776">
        <f>INT(ABS(FO_Candidato[[#This Row],[LATITUDE_P2]]))</f>
        <v>14</v>
      </c>
      <c r="AO776">
        <f>INT((ABS(FO_Candidato[[#This Row],[LATITUDE_P2]])-INT(ABS(FO_Candidato[[#This Row],[LATITUDE_P2]])))*60)</f>
        <v>55</v>
      </c>
      <c r="AP776" s="73">
        <f t="shared" si="24"/>
        <v>36.11</v>
      </c>
      <c r="AQ776" t="str">
        <f>SUBSTITUTE(TEXT(FO_Candidato[[#This Row],[LATITUDE_P5]],"0,00"),",",".")</f>
        <v>36.11</v>
      </c>
      <c r="AR776" t="str">
        <f>FO_Candidato[[#This Row],[LATITUDE_P3]]&amp;"°"&amp;FO_Candidato[[#This Row],[LATITUDE_P4]]&amp;"'"&amp;FO_Candidato[[#This Row],[LATITUDE - P6]]&amp;"""S"</f>
        <v>14°55'36.11"S</v>
      </c>
      <c r="AS776">
        <f>VALUE(TRIM(FO_Candidato[[#This Row],[longitude]]))</f>
        <v>-564826</v>
      </c>
      <c r="AT776">
        <f>FO_Candidato[[#This Row],[LONGITUDE_P1]]/1000000</f>
        <v>-0.56482600000000005</v>
      </c>
      <c r="AU776">
        <f>INT(ABS(FO_Candidato[[#This Row],[LONGITUDE_P2]]))</f>
        <v>0</v>
      </c>
      <c r="AV776">
        <f>INT((ABS(FO_Candidato[[#This Row],[LONGITUDE_P2]])-INT(ABS(FO_Candidato[[#This Row],[LONGITUDE_P2]])))*60)</f>
        <v>33</v>
      </c>
      <c r="AW776" s="73">
        <f t="shared" si="25"/>
        <v>53.37</v>
      </c>
      <c r="AX776" t="str">
        <f>SUBSTITUTE(TEXT(FO_Candidato[[#This Row],[LONGITUDE_P5]],"0,00"),",",".")</f>
        <v>53.37</v>
      </c>
      <c r="AY776" t="str">
        <f>FO_Candidato[[#This Row],[LONGITUDE_P3]]&amp;"°"&amp;FO_Candidato[[#This Row],[LONGITUDE_P4]]&amp;"'"&amp;FO_Candidato[[#This Row],[LONGITUDE - P6]]&amp;"""S"</f>
        <v>0°33'53.37"S</v>
      </c>
    </row>
    <row r="777" spans="1:51" x14ac:dyDescent="0.3">
      <c r="A777" t="s">
        <v>28325</v>
      </c>
      <c r="B777" t="s">
        <v>23809</v>
      </c>
      <c r="C777" t="s">
        <v>371</v>
      </c>
      <c r="D777" t="s">
        <v>28326</v>
      </c>
      <c r="E777" t="s">
        <v>28326</v>
      </c>
      <c r="F777" t="s">
        <v>28327</v>
      </c>
      <c r="G777" t="s">
        <v>23889</v>
      </c>
      <c r="I777" t="s">
        <v>23832</v>
      </c>
      <c r="K777" t="s">
        <v>24117</v>
      </c>
      <c r="M777" t="s">
        <v>23835</v>
      </c>
      <c r="N777" t="s">
        <v>28328</v>
      </c>
      <c r="U777" t="s">
        <v>23823</v>
      </c>
      <c r="V777">
        <v>60</v>
      </c>
      <c r="W777">
        <v>-19653513</v>
      </c>
      <c r="X777">
        <v>-46185085</v>
      </c>
      <c r="Y777">
        <v>1192</v>
      </c>
      <c r="Z777" t="s">
        <v>28329</v>
      </c>
      <c r="AB777" t="s">
        <v>23825</v>
      </c>
      <c r="AD777" t="s">
        <v>1491</v>
      </c>
      <c r="AH777" t="s">
        <v>28330</v>
      </c>
      <c r="AI777" t="s">
        <v>24061</v>
      </c>
      <c r="AJ777" t="s">
        <v>28331</v>
      </c>
      <c r="AK777">
        <v>38970000</v>
      </c>
      <c r="AL777">
        <f>VALUE(TRIM(FO_Candidato[[#This Row],[1.21 Latitude]]))</f>
        <v>-19653513</v>
      </c>
      <c r="AM777">
        <f>FO_Candidato[[#This Row],[LATITUDE_P1]]/1000000</f>
        <v>-19.653513</v>
      </c>
      <c r="AN777">
        <f>INT(ABS(FO_Candidato[[#This Row],[LATITUDE_P2]]))</f>
        <v>19</v>
      </c>
      <c r="AO777">
        <f>INT((ABS(FO_Candidato[[#This Row],[LATITUDE_P2]])-INT(ABS(FO_Candidato[[#This Row],[LATITUDE_P2]])))*60)</f>
        <v>39</v>
      </c>
      <c r="AP777" s="73">
        <f t="shared" si="24"/>
        <v>12.65</v>
      </c>
      <c r="AQ777" t="str">
        <f>SUBSTITUTE(TEXT(FO_Candidato[[#This Row],[LATITUDE_P5]],"0,00"),",",".")</f>
        <v>12.65</v>
      </c>
      <c r="AR777" t="str">
        <f>FO_Candidato[[#This Row],[LATITUDE_P3]]&amp;"°"&amp;FO_Candidato[[#This Row],[LATITUDE_P4]]&amp;"'"&amp;FO_Candidato[[#This Row],[LATITUDE - P6]]&amp;"""S"</f>
        <v>19°39'12.65"S</v>
      </c>
      <c r="AS777">
        <f>VALUE(TRIM(FO_Candidato[[#This Row],[longitude]]))</f>
        <v>-46185085</v>
      </c>
      <c r="AT777">
        <f>FO_Candidato[[#This Row],[LONGITUDE_P1]]/1000000</f>
        <v>-46.185085000000001</v>
      </c>
      <c r="AU777">
        <f>INT(ABS(FO_Candidato[[#This Row],[LONGITUDE_P2]]))</f>
        <v>46</v>
      </c>
      <c r="AV777">
        <f>INT((ABS(FO_Candidato[[#This Row],[LONGITUDE_P2]])-INT(ABS(FO_Candidato[[#This Row],[LONGITUDE_P2]])))*60)</f>
        <v>11</v>
      </c>
      <c r="AW777" s="73">
        <f t="shared" si="25"/>
        <v>6.31</v>
      </c>
      <c r="AX777" t="str">
        <f>SUBSTITUTE(TEXT(FO_Candidato[[#This Row],[LONGITUDE_P5]],"0,00"),",",".")</f>
        <v>6.31</v>
      </c>
      <c r="AY777" t="str">
        <f>FO_Candidato[[#This Row],[LONGITUDE_P3]]&amp;"°"&amp;FO_Candidato[[#This Row],[LONGITUDE_P4]]&amp;"'"&amp;FO_Candidato[[#This Row],[LONGITUDE - P6]]&amp;"""S"</f>
        <v>46°11'6.31"S</v>
      </c>
    </row>
    <row r="778" spans="1:51" x14ac:dyDescent="0.3">
      <c r="A778" t="s">
        <v>28332</v>
      </c>
      <c r="B778" t="s">
        <v>23809</v>
      </c>
      <c r="C778" t="s">
        <v>1600</v>
      </c>
      <c r="D778" t="s">
        <v>4740</v>
      </c>
      <c r="E778" t="s">
        <v>4740</v>
      </c>
      <c r="F778" t="s">
        <v>4741</v>
      </c>
      <c r="G778" t="s">
        <v>23889</v>
      </c>
      <c r="I778" t="s">
        <v>23813</v>
      </c>
      <c r="K778" t="s">
        <v>24117</v>
      </c>
      <c r="M778" t="s">
        <v>23835</v>
      </c>
      <c r="U778" t="s">
        <v>23823</v>
      </c>
      <c r="V778">
        <v>16</v>
      </c>
      <c r="W778">
        <v>-13333432</v>
      </c>
      <c r="X778">
        <v>-56052145</v>
      </c>
      <c r="Y778">
        <v>429</v>
      </c>
      <c r="Z778" t="s">
        <v>28333</v>
      </c>
      <c r="AB778" t="s">
        <v>23825</v>
      </c>
      <c r="AD778" t="s">
        <v>1491</v>
      </c>
      <c r="AH778" t="s">
        <v>28334</v>
      </c>
      <c r="AI778" t="s">
        <v>23841</v>
      </c>
      <c r="AJ778" t="s">
        <v>4743</v>
      </c>
      <c r="AK778">
        <v>78455970</v>
      </c>
      <c r="AL778">
        <f>VALUE(TRIM(FO_Candidato[[#This Row],[1.21 Latitude]]))</f>
        <v>-13333432</v>
      </c>
      <c r="AM778">
        <f>FO_Candidato[[#This Row],[LATITUDE_P1]]/1000000</f>
        <v>-13.333432</v>
      </c>
      <c r="AN778">
        <f>INT(ABS(FO_Candidato[[#This Row],[LATITUDE_P2]]))</f>
        <v>13</v>
      </c>
      <c r="AO778">
        <f>INT((ABS(FO_Candidato[[#This Row],[LATITUDE_P2]])-INT(ABS(FO_Candidato[[#This Row],[LATITUDE_P2]])))*60)</f>
        <v>20</v>
      </c>
      <c r="AP778" s="73">
        <f t="shared" si="24"/>
        <v>0.36</v>
      </c>
      <c r="AQ778" t="str">
        <f>SUBSTITUTE(TEXT(FO_Candidato[[#This Row],[LATITUDE_P5]],"0,00"),",",".")</f>
        <v>0.36</v>
      </c>
      <c r="AR778" t="str">
        <f>FO_Candidato[[#This Row],[LATITUDE_P3]]&amp;"°"&amp;FO_Candidato[[#This Row],[LATITUDE_P4]]&amp;"'"&amp;FO_Candidato[[#This Row],[LATITUDE - P6]]&amp;"""S"</f>
        <v>13°20'0.36"S</v>
      </c>
      <c r="AS778">
        <f>VALUE(TRIM(FO_Candidato[[#This Row],[longitude]]))</f>
        <v>-56052145</v>
      </c>
      <c r="AT778">
        <f>FO_Candidato[[#This Row],[LONGITUDE_P1]]/1000000</f>
        <v>-56.052145000000003</v>
      </c>
      <c r="AU778">
        <f>INT(ABS(FO_Candidato[[#This Row],[LONGITUDE_P2]]))</f>
        <v>56</v>
      </c>
      <c r="AV778">
        <f>INT((ABS(FO_Candidato[[#This Row],[LONGITUDE_P2]])-INT(ABS(FO_Candidato[[#This Row],[LONGITUDE_P2]])))*60)</f>
        <v>3</v>
      </c>
      <c r="AW778" s="73">
        <f t="shared" si="25"/>
        <v>7.72</v>
      </c>
      <c r="AX778" t="str">
        <f>SUBSTITUTE(TEXT(FO_Candidato[[#This Row],[LONGITUDE_P5]],"0,00"),",",".")</f>
        <v>7.72</v>
      </c>
      <c r="AY778" t="str">
        <f>FO_Candidato[[#This Row],[LONGITUDE_P3]]&amp;"°"&amp;FO_Candidato[[#This Row],[LONGITUDE_P4]]&amp;"'"&amp;FO_Candidato[[#This Row],[LONGITUDE - P6]]&amp;"""S"</f>
        <v>56°3'7.72"S</v>
      </c>
    </row>
    <row r="779" spans="1:51" x14ac:dyDescent="0.3">
      <c r="A779" t="s">
        <v>28335</v>
      </c>
      <c r="B779" t="s">
        <v>23809</v>
      </c>
      <c r="C779" t="s">
        <v>371</v>
      </c>
      <c r="D779" t="s">
        <v>22117</v>
      </c>
      <c r="E779" t="s">
        <v>22117</v>
      </c>
      <c r="F779" t="s">
        <v>22119</v>
      </c>
      <c r="G779" t="s">
        <v>23846</v>
      </c>
      <c r="I779" t="s">
        <v>23832</v>
      </c>
      <c r="J779" t="s">
        <v>23814</v>
      </c>
      <c r="K779" t="s">
        <v>28336</v>
      </c>
      <c r="L779" t="s">
        <v>148</v>
      </c>
      <c r="M779" t="s">
        <v>23816</v>
      </c>
      <c r="N779" t="s">
        <v>28337</v>
      </c>
      <c r="O779" t="s">
        <v>23820</v>
      </c>
      <c r="P779" t="s">
        <v>28338</v>
      </c>
      <c r="Q779" t="s">
        <v>28339</v>
      </c>
      <c r="R779" t="s">
        <v>148</v>
      </c>
      <c r="S779" t="s">
        <v>148</v>
      </c>
      <c r="T779" t="s">
        <v>148</v>
      </c>
      <c r="U779" t="s">
        <v>23823</v>
      </c>
      <c r="V779">
        <v>50</v>
      </c>
      <c r="W779">
        <v>-23731136</v>
      </c>
      <c r="X779">
        <v>-457413</v>
      </c>
      <c r="Y779">
        <v>18</v>
      </c>
      <c r="Z779" t="s">
        <v>12336</v>
      </c>
      <c r="AA779" t="s">
        <v>107</v>
      </c>
      <c r="AB779" t="s">
        <v>23825</v>
      </c>
      <c r="AC779">
        <v>8</v>
      </c>
      <c r="AD779" t="s">
        <v>23823</v>
      </c>
      <c r="AE779" t="s">
        <v>1532</v>
      </c>
      <c r="AF779" t="s">
        <v>22117</v>
      </c>
      <c r="AG779" t="s">
        <v>22119</v>
      </c>
      <c r="AH779" t="s">
        <v>28340</v>
      </c>
      <c r="AI779" t="s">
        <v>23852</v>
      </c>
      <c r="AJ779" t="s">
        <v>24701</v>
      </c>
      <c r="AL779">
        <f>VALUE(TRIM(FO_Candidato[[#This Row],[1.21 Latitude]]))</f>
        <v>-23731136</v>
      </c>
      <c r="AM779">
        <f>FO_Candidato[[#This Row],[LATITUDE_P1]]/1000000</f>
        <v>-23.731135999999999</v>
      </c>
      <c r="AN779">
        <f>INT(ABS(FO_Candidato[[#This Row],[LATITUDE_P2]]))</f>
        <v>23</v>
      </c>
      <c r="AO779">
        <f>INT((ABS(FO_Candidato[[#This Row],[LATITUDE_P2]])-INT(ABS(FO_Candidato[[#This Row],[LATITUDE_P2]])))*60)</f>
        <v>43</v>
      </c>
      <c r="AP779" s="73">
        <f t="shared" si="24"/>
        <v>52.09</v>
      </c>
      <c r="AQ779" t="str">
        <f>SUBSTITUTE(TEXT(FO_Candidato[[#This Row],[LATITUDE_P5]],"0,00"),",",".")</f>
        <v>52.09</v>
      </c>
      <c r="AR779" t="str">
        <f>FO_Candidato[[#This Row],[LATITUDE_P3]]&amp;"°"&amp;FO_Candidato[[#This Row],[LATITUDE_P4]]&amp;"'"&amp;FO_Candidato[[#This Row],[LATITUDE - P6]]&amp;"""S"</f>
        <v>23°43'52.09"S</v>
      </c>
      <c r="AS779">
        <f>VALUE(TRIM(FO_Candidato[[#This Row],[longitude]]))</f>
        <v>-457413</v>
      </c>
      <c r="AT779">
        <f>FO_Candidato[[#This Row],[LONGITUDE_P1]]/1000000</f>
        <v>-0.45741300000000001</v>
      </c>
      <c r="AU779">
        <f>INT(ABS(FO_Candidato[[#This Row],[LONGITUDE_P2]]))</f>
        <v>0</v>
      </c>
      <c r="AV779">
        <f>INT((ABS(FO_Candidato[[#This Row],[LONGITUDE_P2]])-INT(ABS(FO_Candidato[[#This Row],[LONGITUDE_P2]])))*60)</f>
        <v>27</v>
      </c>
      <c r="AW779" s="73">
        <f t="shared" si="25"/>
        <v>26.69</v>
      </c>
      <c r="AX779" t="str">
        <f>SUBSTITUTE(TEXT(FO_Candidato[[#This Row],[LONGITUDE_P5]],"0,00"),",",".")</f>
        <v>26.69</v>
      </c>
      <c r="AY779" t="str">
        <f>FO_Candidato[[#This Row],[LONGITUDE_P3]]&amp;"°"&amp;FO_Candidato[[#This Row],[LONGITUDE_P4]]&amp;"'"&amp;FO_Candidato[[#This Row],[LONGITUDE - P6]]&amp;"""S"</f>
        <v>0°27'26.69"S</v>
      </c>
    </row>
    <row r="780" spans="1:51" x14ac:dyDescent="0.3">
      <c r="A780" t="s">
        <v>28341</v>
      </c>
      <c r="B780" t="s">
        <v>23809</v>
      </c>
      <c r="C780" t="s">
        <v>308</v>
      </c>
      <c r="D780" t="s">
        <v>7914</v>
      </c>
      <c r="E780" t="s">
        <v>7914</v>
      </c>
      <c r="F780" t="s">
        <v>7915</v>
      </c>
      <c r="G780" t="s">
        <v>23846</v>
      </c>
      <c r="I780" t="s">
        <v>23832</v>
      </c>
      <c r="J780" t="s">
        <v>23814</v>
      </c>
      <c r="K780" t="s">
        <v>28342</v>
      </c>
      <c r="L780" t="s">
        <v>148</v>
      </c>
      <c r="M780" t="s">
        <v>23816</v>
      </c>
      <c r="N780" t="s">
        <v>28343</v>
      </c>
      <c r="O780" t="s">
        <v>28344</v>
      </c>
      <c r="P780" t="s">
        <v>28345</v>
      </c>
      <c r="Q780" t="s">
        <v>23820</v>
      </c>
      <c r="R780" t="s">
        <v>148</v>
      </c>
      <c r="S780" t="s">
        <v>148</v>
      </c>
      <c r="T780" t="s">
        <v>148</v>
      </c>
      <c r="U780" t="s">
        <v>23823</v>
      </c>
      <c r="V780">
        <v>50</v>
      </c>
      <c r="W780">
        <v>-22471494</v>
      </c>
      <c r="X780">
        <v>-42084947</v>
      </c>
      <c r="Y780">
        <v>15</v>
      </c>
      <c r="Z780" t="s">
        <v>12336</v>
      </c>
      <c r="AB780" t="s">
        <v>23825</v>
      </c>
      <c r="AC780">
        <v>4000</v>
      </c>
      <c r="AD780" t="s">
        <v>23823</v>
      </c>
      <c r="AE780" t="s">
        <v>148</v>
      </c>
      <c r="AF780" t="s">
        <v>7914</v>
      </c>
      <c r="AG780" t="s">
        <v>7915</v>
      </c>
      <c r="AH780" t="s">
        <v>28346</v>
      </c>
      <c r="AI780" t="s">
        <v>23968</v>
      </c>
      <c r="AJ780" t="s">
        <v>28347</v>
      </c>
      <c r="AL780">
        <f>VALUE(TRIM(FO_Candidato[[#This Row],[1.21 Latitude]]))</f>
        <v>-22471494</v>
      </c>
      <c r="AM780">
        <f>FO_Candidato[[#This Row],[LATITUDE_P1]]/1000000</f>
        <v>-22.471494</v>
      </c>
      <c r="AN780">
        <f>INT(ABS(FO_Candidato[[#This Row],[LATITUDE_P2]]))</f>
        <v>22</v>
      </c>
      <c r="AO780">
        <f>INT((ABS(FO_Candidato[[#This Row],[LATITUDE_P2]])-INT(ABS(FO_Candidato[[#This Row],[LATITUDE_P2]])))*60)</f>
        <v>28</v>
      </c>
      <c r="AP780" s="73">
        <f t="shared" si="24"/>
        <v>17.38</v>
      </c>
      <c r="AQ780" t="str">
        <f>SUBSTITUTE(TEXT(FO_Candidato[[#This Row],[LATITUDE_P5]],"0,00"),",",".")</f>
        <v>17.38</v>
      </c>
      <c r="AR780" t="str">
        <f>FO_Candidato[[#This Row],[LATITUDE_P3]]&amp;"°"&amp;FO_Candidato[[#This Row],[LATITUDE_P4]]&amp;"'"&amp;FO_Candidato[[#This Row],[LATITUDE - P6]]&amp;"""S"</f>
        <v>22°28'17.38"S</v>
      </c>
      <c r="AS780">
        <f>VALUE(TRIM(FO_Candidato[[#This Row],[longitude]]))</f>
        <v>-42084947</v>
      </c>
      <c r="AT780">
        <f>FO_Candidato[[#This Row],[LONGITUDE_P1]]/1000000</f>
        <v>-42.084947</v>
      </c>
      <c r="AU780">
        <f>INT(ABS(FO_Candidato[[#This Row],[LONGITUDE_P2]]))</f>
        <v>42</v>
      </c>
      <c r="AV780">
        <f>INT((ABS(FO_Candidato[[#This Row],[LONGITUDE_P2]])-INT(ABS(FO_Candidato[[#This Row],[LONGITUDE_P2]])))*60)</f>
        <v>5</v>
      </c>
      <c r="AW780" s="73">
        <f t="shared" si="25"/>
        <v>5.81</v>
      </c>
      <c r="AX780" t="str">
        <f>SUBSTITUTE(TEXT(FO_Candidato[[#This Row],[LONGITUDE_P5]],"0,00"),",",".")</f>
        <v>5.81</v>
      </c>
      <c r="AY780" t="str">
        <f>FO_Candidato[[#This Row],[LONGITUDE_P3]]&amp;"°"&amp;FO_Candidato[[#This Row],[LONGITUDE_P4]]&amp;"'"&amp;FO_Candidato[[#This Row],[LONGITUDE - P6]]&amp;"""S"</f>
        <v>42°5'5.81"S</v>
      </c>
    </row>
    <row r="781" spans="1:51" x14ac:dyDescent="0.3">
      <c r="A781" t="s">
        <v>28348</v>
      </c>
      <c r="B781" t="s">
        <v>23809</v>
      </c>
      <c r="C781" t="s">
        <v>308</v>
      </c>
      <c r="D781" t="s">
        <v>6969</v>
      </c>
      <c r="E781" t="s">
        <v>6969</v>
      </c>
      <c r="F781" t="s">
        <v>6970</v>
      </c>
      <c r="G781" t="s">
        <v>26600</v>
      </c>
      <c r="I781" t="s">
        <v>23832</v>
      </c>
      <c r="J781" t="s">
        <v>23814</v>
      </c>
      <c r="K781" t="s">
        <v>28349</v>
      </c>
      <c r="M781" t="s">
        <v>23816</v>
      </c>
      <c r="N781" t="s">
        <v>28350</v>
      </c>
      <c r="O781" t="s">
        <v>28351</v>
      </c>
      <c r="P781" t="s">
        <v>28352</v>
      </c>
      <c r="Q781" t="s">
        <v>28353</v>
      </c>
      <c r="U781" t="s">
        <v>23823</v>
      </c>
      <c r="V781">
        <v>50</v>
      </c>
      <c r="W781">
        <v>-7218565</v>
      </c>
      <c r="X781">
        <v>-34848013</v>
      </c>
      <c r="Y781">
        <v>36</v>
      </c>
      <c r="AA781" t="s">
        <v>124</v>
      </c>
      <c r="AB781" t="s">
        <v>23825</v>
      </c>
      <c r="AC781">
        <v>3500</v>
      </c>
      <c r="AF781" t="s">
        <v>6969</v>
      </c>
      <c r="AG781" t="s">
        <v>6970</v>
      </c>
      <c r="AH781" t="s">
        <v>28354</v>
      </c>
      <c r="AI781" t="s">
        <v>24711</v>
      </c>
      <c r="AJ781" t="s">
        <v>28355</v>
      </c>
      <c r="AL781">
        <f>VALUE(TRIM(FO_Candidato[[#This Row],[1.21 Latitude]]))</f>
        <v>-7218565</v>
      </c>
      <c r="AM781">
        <f>FO_Candidato[[#This Row],[LATITUDE_P1]]/1000000</f>
        <v>-7.2185649999999999</v>
      </c>
      <c r="AN781">
        <f>INT(ABS(FO_Candidato[[#This Row],[LATITUDE_P2]]))</f>
        <v>7</v>
      </c>
      <c r="AO781">
        <f>INT((ABS(FO_Candidato[[#This Row],[LATITUDE_P2]])-INT(ABS(FO_Candidato[[#This Row],[LATITUDE_P2]])))*60)</f>
        <v>13</v>
      </c>
      <c r="AP781" s="73">
        <f t="shared" si="24"/>
        <v>6.83</v>
      </c>
      <c r="AQ781" t="str">
        <f>SUBSTITUTE(TEXT(FO_Candidato[[#This Row],[LATITUDE_P5]],"0,00"),",",".")</f>
        <v>6.83</v>
      </c>
      <c r="AR781" t="str">
        <f>FO_Candidato[[#This Row],[LATITUDE_P3]]&amp;"°"&amp;FO_Candidato[[#This Row],[LATITUDE_P4]]&amp;"'"&amp;FO_Candidato[[#This Row],[LATITUDE - P6]]&amp;"""S"</f>
        <v>7°13'6.83"S</v>
      </c>
      <c r="AS781">
        <f>VALUE(TRIM(FO_Candidato[[#This Row],[longitude]]))</f>
        <v>-34848013</v>
      </c>
      <c r="AT781">
        <f>FO_Candidato[[#This Row],[LONGITUDE_P1]]/1000000</f>
        <v>-34.848013000000002</v>
      </c>
      <c r="AU781">
        <f>INT(ABS(FO_Candidato[[#This Row],[LONGITUDE_P2]]))</f>
        <v>34</v>
      </c>
      <c r="AV781">
        <f>INT((ABS(FO_Candidato[[#This Row],[LONGITUDE_P2]])-INT(ABS(FO_Candidato[[#This Row],[LONGITUDE_P2]])))*60)</f>
        <v>50</v>
      </c>
      <c r="AW781" s="73">
        <f t="shared" si="25"/>
        <v>52.85</v>
      </c>
      <c r="AX781" t="str">
        <f>SUBSTITUTE(TEXT(FO_Candidato[[#This Row],[LONGITUDE_P5]],"0,00"),",",".")</f>
        <v>52.85</v>
      </c>
      <c r="AY781" t="str">
        <f>FO_Candidato[[#This Row],[LONGITUDE_P3]]&amp;"°"&amp;FO_Candidato[[#This Row],[LONGITUDE_P4]]&amp;"'"&amp;FO_Candidato[[#This Row],[LONGITUDE - P6]]&amp;"""S"</f>
        <v>34°50'52.85"S</v>
      </c>
    </row>
    <row r="782" spans="1:51" x14ac:dyDescent="0.3">
      <c r="A782" t="s">
        <v>28356</v>
      </c>
      <c r="B782" t="s">
        <v>23809</v>
      </c>
      <c r="C782" t="s">
        <v>127</v>
      </c>
      <c r="D782" t="s">
        <v>7775</v>
      </c>
      <c r="E782" t="s">
        <v>7775</v>
      </c>
      <c r="F782" t="s">
        <v>7776</v>
      </c>
      <c r="G782" t="s">
        <v>26326</v>
      </c>
      <c r="H782" t="s">
        <v>26327</v>
      </c>
      <c r="I782" t="s">
        <v>23832</v>
      </c>
      <c r="J782" t="s">
        <v>23814</v>
      </c>
      <c r="K782" t="s">
        <v>28357</v>
      </c>
      <c r="L782" t="s">
        <v>148</v>
      </c>
      <c r="M782" t="s">
        <v>23816</v>
      </c>
      <c r="N782" t="s">
        <v>28358</v>
      </c>
      <c r="O782" t="s">
        <v>28359</v>
      </c>
      <c r="P782" t="s">
        <v>28360</v>
      </c>
      <c r="Q782" t="s">
        <v>28361</v>
      </c>
      <c r="R782" t="s">
        <v>148</v>
      </c>
      <c r="S782" t="s">
        <v>148</v>
      </c>
      <c r="T782" t="s">
        <v>148</v>
      </c>
      <c r="U782" t="s">
        <v>23823</v>
      </c>
      <c r="V782">
        <v>40</v>
      </c>
      <c r="W782">
        <v>-868957</v>
      </c>
      <c r="X782">
        <v>-48092018</v>
      </c>
      <c r="Y782">
        <v>14</v>
      </c>
      <c r="Z782" t="s">
        <v>12336</v>
      </c>
      <c r="AA782" t="s">
        <v>107</v>
      </c>
      <c r="AB782" t="s">
        <v>23825</v>
      </c>
      <c r="AC782">
        <v>3000</v>
      </c>
      <c r="AD782" t="s">
        <v>23823</v>
      </c>
      <c r="AE782" t="s">
        <v>23823</v>
      </c>
      <c r="AF782" t="s">
        <v>7776</v>
      </c>
      <c r="AG782" t="s">
        <v>7775</v>
      </c>
      <c r="AH782" t="s">
        <v>28359</v>
      </c>
      <c r="AI782" t="s">
        <v>23875</v>
      </c>
      <c r="AJ782" t="s">
        <v>7777</v>
      </c>
      <c r="AL782">
        <f>VALUE(TRIM(FO_Candidato[[#This Row],[1.21 Latitude]]))</f>
        <v>-868957</v>
      </c>
      <c r="AM782">
        <f>FO_Candidato[[#This Row],[LATITUDE_P1]]/1000000</f>
        <v>-0.86895699999999998</v>
      </c>
      <c r="AN782">
        <f>INT(ABS(FO_Candidato[[#This Row],[LATITUDE_P2]]))</f>
        <v>0</v>
      </c>
      <c r="AO782">
        <f>INT((ABS(FO_Candidato[[#This Row],[LATITUDE_P2]])-INT(ABS(FO_Candidato[[#This Row],[LATITUDE_P2]])))*60)</f>
        <v>52</v>
      </c>
      <c r="AP782" s="73">
        <f t="shared" si="24"/>
        <v>8.25</v>
      </c>
      <c r="AQ782" t="str">
        <f>SUBSTITUTE(TEXT(FO_Candidato[[#This Row],[LATITUDE_P5]],"0,00"),",",".")</f>
        <v>8.25</v>
      </c>
      <c r="AR782" t="str">
        <f>FO_Candidato[[#This Row],[LATITUDE_P3]]&amp;"°"&amp;FO_Candidato[[#This Row],[LATITUDE_P4]]&amp;"'"&amp;FO_Candidato[[#This Row],[LATITUDE - P6]]&amp;"""S"</f>
        <v>0°52'8.25"S</v>
      </c>
      <c r="AS782">
        <f>VALUE(TRIM(FO_Candidato[[#This Row],[longitude]]))</f>
        <v>-48092018</v>
      </c>
      <c r="AT782">
        <f>FO_Candidato[[#This Row],[LONGITUDE_P1]]/1000000</f>
        <v>-48.092018000000003</v>
      </c>
      <c r="AU782">
        <f>INT(ABS(FO_Candidato[[#This Row],[LONGITUDE_P2]]))</f>
        <v>48</v>
      </c>
      <c r="AV782">
        <f>INT((ABS(FO_Candidato[[#This Row],[LONGITUDE_P2]])-INT(ABS(FO_Candidato[[#This Row],[LONGITUDE_P2]])))*60)</f>
        <v>5</v>
      </c>
      <c r="AW782" s="73">
        <f t="shared" si="25"/>
        <v>31.26</v>
      </c>
      <c r="AX782" t="str">
        <f>SUBSTITUTE(TEXT(FO_Candidato[[#This Row],[LONGITUDE_P5]],"0,00"),",",".")</f>
        <v>31.26</v>
      </c>
      <c r="AY782" t="str">
        <f>FO_Candidato[[#This Row],[LONGITUDE_P3]]&amp;"°"&amp;FO_Candidato[[#This Row],[LONGITUDE_P4]]&amp;"'"&amp;FO_Candidato[[#This Row],[LONGITUDE - P6]]&amp;"""S"</f>
        <v>48°5'31.26"S</v>
      </c>
    </row>
    <row r="783" spans="1:51" x14ac:dyDescent="0.3">
      <c r="A783" t="s">
        <v>28362</v>
      </c>
      <c r="B783" t="s">
        <v>23809</v>
      </c>
      <c r="C783" t="s">
        <v>177</v>
      </c>
      <c r="D783" t="s">
        <v>1999</v>
      </c>
      <c r="E783" t="s">
        <v>1999</v>
      </c>
      <c r="F783" t="s">
        <v>17593</v>
      </c>
      <c r="G783" t="s">
        <v>23889</v>
      </c>
      <c r="I783" t="s">
        <v>23832</v>
      </c>
      <c r="K783" t="s">
        <v>24020</v>
      </c>
      <c r="M783" t="s">
        <v>23835</v>
      </c>
      <c r="N783" t="s">
        <v>27620</v>
      </c>
      <c r="U783" t="s">
        <v>23823</v>
      </c>
      <c r="V783">
        <v>40</v>
      </c>
      <c r="W783">
        <v>-16649599</v>
      </c>
      <c r="X783">
        <v>-54391686</v>
      </c>
      <c r="Y783">
        <v>265</v>
      </c>
      <c r="Z783" t="s">
        <v>28363</v>
      </c>
      <c r="AB783" t="s">
        <v>23825</v>
      </c>
      <c r="AD783" t="s">
        <v>1491</v>
      </c>
      <c r="AH783" t="s">
        <v>28364</v>
      </c>
      <c r="AI783" t="s">
        <v>23841</v>
      </c>
      <c r="AJ783" t="s">
        <v>28365</v>
      </c>
      <c r="AL783">
        <f>VALUE(TRIM(FO_Candidato[[#This Row],[1.21 Latitude]]))</f>
        <v>-16649599</v>
      </c>
      <c r="AM783">
        <f>FO_Candidato[[#This Row],[LATITUDE_P1]]/1000000</f>
        <v>-16.649598999999998</v>
      </c>
      <c r="AN783">
        <f>INT(ABS(FO_Candidato[[#This Row],[LATITUDE_P2]]))</f>
        <v>16</v>
      </c>
      <c r="AO783">
        <f>INT((ABS(FO_Candidato[[#This Row],[LATITUDE_P2]])-INT(ABS(FO_Candidato[[#This Row],[LATITUDE_P2]])))*60)</f>
        <v>38</v>
      </c>
      <c r="AP783" s="73">
        <f t="shared" si="24"/>
        <v>58.56</v>
      </c>
      <c r="AQ783" t="str">
        <f>SUBSTITUTE(TEXT(FO_Candidato[[#This Row],[LATITUDE_P5]],"0,00"),",",".")</f>
        <v>58.56</v>
      </c>
      <c r="AR783" t="str">
        <f>FO_Candidato[[#This Row],[LATITUDE_P3]]&amp;"°"&amp;FO_Candidato[[#This Row],[LATITUDE_P4]]&amp;"'"&amp;FO_Candidato[[#This Row],[LATITUDE - P6]]&amp;"""S"</f>
        <v>16°38'58.56"S</v>
      </c>
      <c r="AS783">
        <f>VALUE(TRIM(FO_Candidato[[#This Row],[longitude]]))</f>
        <v>-54391686</v>
      </c>
      <c r="AT783">
        <f>FO_Candidato[[#This Row],[LONGITUDE_P1]]/1000000</f>
        <v>-54.391686</v>
      </c>
      <c r="AU783">
        <f>INT(ABS(FO_Candidato[[#This Row],[LONGITUDE_P2]]))</f>
        <v>54</v>
      </c>
      <c r="AV783">
        <f>INT((ABS(FO_Candidato[[#This Row],[LONGITUDE_P2]])-INT(ABS(FO_Candidato[[#This Row],[LONGITUDE_P2]])))*60)</f>
        <v>23</v>
      </c>
      <c r="AW783" s="73">
        <f t="shared" si="25"/>
        <v>30.07</v>
      </c>
      <c r="AX783" t="str">
        <f>SUBSTITUTE(TEXT(FO_Candidato[[#This Row],[LONGITUDE_P5]],"0,00"),",",".")</f>
        <v>30.07</v>
      </c>
      <c r="AY783" t="str">
        <f>FO_Candidato[[#This Row],[LONGITUDE_P3]]&amp;"°"&amp;FO_Candidato[[#This Row],[LONGITUDE_P4]]&amp;"'"&amp;FO_Candidato[[#This Row],[LONGITUDE - P6]]&amp;"""S"</f>
        <v>54°23'30.07"S</v>
      </c>
    </row>
    <row r="784" spans="1:51" x14ac:dyDescent="0.3">
      <c r="A784" t="s">
        <v>28366</v>
      </c>
      <c r="B784" t="s">
        <v>23809</v>
      </c>
      <c r="C784" t="s">
        <v>177</v>
      </c>
      <c r="D784" t="s">
        <v>4811</v>
      </c>
      <c r="E784" t="s">
        <v>4811</v>
      </c>
      <c r="F784" t="s">
        <v>17220</v>
      </c>
      <c r="G784" t="s">
        <v>23889</v>
      </c>
      <c r="I784" t="s">
        <v>23832</v>
      </c>
      <c r="K784" t="s">
        <v>24117</v>
      </c>
      <c r="M784" t="s">
        <v>23835</v>
      </c>
      <c r="N784" t="s">
        <v>28367</v>
      </c>
      <c r="U784" t="s">
        <v>1491</v>
      </c>
      <c r="V784">
        <v>40</v>
      </c>
      <c r="W784">
        <v>-16595646</v>
      </c>
      <c r="X784">
        <v>-54505372</v>
      </c>
      <c r="Y784">
        <v>275</v>
      </c>
      <c r="Z784" t="s">
        <v>28368</v>
      </c>
      <c r="AB784" t="s">
        <v>23825</v>
      </c>
      <c r="AD784" t="s">
        <v>1491</v>
      </c>
      <c r="AH784" t="s">
        <v>28369</v>
      </c>
      <c r="AI784" t="s">
        <v>23841</v>
      </c>
      <c r="AJ784" t="s">
        <v>28365</v>
      </c>
      <c r="AK784">
        <v>78795000</v>
      </c>
      <c r="AL784">
        <f>VALUE(TRIM(FO_Candidato[[#This Row],[1.21 Latitude]]))</f>
        <v>-16595646</v>
      </c>
      <c r="AM784">
        <f>FO_Candidato[[#This Row],[LATITUDE_P1]]/1000000</f>
        <v>-16.595645999999999</v>
      </c>
      <c r="AN784">
        <f>INT(ABS(FO_Candidato[[#This Row],[LATITUDE_P2]]))</f>
        <v>16</v>
      </c>
      <c r="AO784">
        <f>INT((ABS(FO_Candidato[[#This Row],[LATITUDE_P2]])-INT(ABS(FO_Candidato[[#This Row],[LATITUDE_P2]])))*60)</f>
        <v>35</v>
      </c>
      <c r="AP784" s="73">
        <f t="shared" si="24"/>
        <v>44.33</v>
      </c>
      <c r="AQ784" t="str">
        <f>SUBSTITUTE(TEXT(FO_Candidato[[#This Row],[LATITUDE_P5]],"0,00"),",",".")</f>
        <v>44.33</v>
      </c>
      <c r="AR784" t="str">
        <f>FO_Candidato[[#This Row],[LATITUDE_P3]]&amp;"°"&amp;FO_Candidato[[#This Row],[LATITUDE_P4]]&amp;"'"&amp;FO_Candidato[[#This Row],[LATITUDE - P6]]&amp;"""S"</f>
        <v>16°35'44.33"S</v>
      </c>
      <c r="AS784">
        <f>VALUE(TRIM(FO_Candidato[[#This Row],[longitude]]))</f>
        <v>-54505372</v>
      </c>
      <c r="AT784">
        <f>FO_Candidato[[#This Row],[LONGITUDE_P1]]/1000000</f>
        <v>-54.505372000000001</v>
      </c>
      <c r="AU784">
        <f>INT(ABS(FO_Candidato[[#This Row],[LONGITUDE_P2]]))</f>
        <v>54</v>
      </c>
      <c r="AV784">
        <f>INT((ABS(FO_Candidato[[#This Row],[LONGITUDE_P2]])-INT(ABS(FO_Candidato[[#This Row],[LONGITUDE_P2]])))*60)</f>
        <v>30</v>
      </c>
      <c r="AW784" s="73">
        <f t="shared" si="25"/>
        <v>19.34</v>
      </c>
      <c r="AX784" t="str">
        <f>SUBSTITUTE(TEXT(FO_Candidato[[#This Row],[LONGITUDE_P5]],"0,00"),",",".")</f>
        <v>19.34</v>
      </c>
      <c r="AY784" t="str">
        <f>FO_Candidato[[#This Row],[LONGITUDE_P3]]&amp;"°"&amp;FO_Candidato[[#This Row],[LONGITUDE_P4]]&amp;"'"&amp;FO_Candidato[[#This Row],[LONGITUDE - P6]]&amp;"""S"</f>
        <v>54°30'19.34"S</v>
      </c>
    </row>
    <row r="785" spans="1:51" x14ac:dyDescent="0.3">
      <c r="A785" t="s">
        <v>28370</v>
      </c>
      <c r="B785" t="s">
        <v>23809</v>
      </c>
      <c r="C785" t="s">
        <v>177</v>
      </c>
      <c r="D785" t="s">
        <v>4793</v>
      </c>
      <c r="E785" t="s">
        <v>4793</v>
      </c>
      <c r="F785" t="s">
        <v>4794</v>
      </c>
      <c r="G785" t="s">
        <v>23889</v>
      </c>
      <c r="I785" t="s">
        <v>23832</v>
      </c>
      <c r="K785" t="s">
        <v>24117</v>
      </c>
      <c r="M785" t="s">
        <v>23835</v>
      </c>
      <c r="N785" t="s">
        <v>28367</v>
      </c>
      <c r="U785" t="s">
        <v>23823</v>
      </c>
      <c r="V785">
        <v>40</v>
      </c>
      <c r="W785">
        <v>-17150151</v>
      </c>
      <c r="X785">
        <v>-53418813</v>
      </c>
      <c r="Y785">
        <v>797</v>
      </c>
      <c r="Z785" t="s">
        <v>28371</v>
      </c>
      <c r="AB785" t="s">
        <v>23825</v>
      </c>
      <c r="AD785" t="s">
        <v>1491</v>
      </c>
      <c r="AH785" t="s">
        <v>28372</v>
      </c>
      <c r="AI785" t="s">
        <v>23841</v>
      </c>
      <c r="AJ785" t="s">
        <v>27631</v>
      </c>
      <c r="AK785">
        <v>78780000</v>
      </c>
      <c r="AL785">
        <f>VALUE(TRIM(FO_Candidato[[#This Row],[1.21 Latitude]]))</f>
        <v>-17150151</v>
      </c>
      <c r="AM785">
        <f>FO_Candidato[[#This Row],[LATITUDE_P1]]/1000000</f>
        <v>-17.150151000000001</v>
      </c>
      <c r="AN785">
        <f>INT(ABS(FO_Candidato[[#This Row],[LATITUDE_P2]]))</f>
        <v>17</v>
      </c>
      <c r="AO785">
        <f>INT((ABS(FO_Candidato[[#This Row],[LATITUDE_P2]])-INT(ABS(FO_Candidato[[#This Row],[LATITUDE_P2]])))*60)</f>
        <v>9</v>
      </c>
      <c r="AP785" s="73">
        <f t="shared" si="24"/>
        <v>0.54</v>
      </c>
      <c r="AQ785" t="str">
        <f>SUBSTITUTE(TEXT(FO_Candidato[[#This Row],[LATITUDE_P5]],"0,00"),",",".")</f>
        <v>0.54</v>
      </c>
      <c r="AR785" t="str">
        <f>FO_Candidato[[#This Row],[LATITUDE_P3]]&amp;"°"&amp;FO_Candidato[[#This Row],[LATITUDE_P4]]&amp;"'"&amp;FO_Candidato[[#This Row],[LATITUDE - P6]]&amp;"""S"</f>
        <v>17°9'0.54"S</v>
      </c>
      <c r="AS785">
        <f>VALUE(TRIM(FO_Candidato[[#This Row],[longitude]]))</f>
        <v>-53418813</v>
      </c>
      <c r="AT785">
        <f>FO_Candidato[[#This Row],[LONGITUDE_P1]]/1000000</f>
        <v>-53.418813</v>
      </c>
      <c r="AU785">
        <f>INT(ABS(FO_Candidato[[#This Row],[LONGITUDE_P2]]))</f>
        <v>53</v>
      </c>
      <c r="AV785">
        <f>INT((ABS(FO_Candidato[[#This Row],[LONGITUDE_P2]])-INT(ABS(FO_Candidato[[#This Row],[LONGITUDE_P2]])))*60)</f>
        <v>25</v>
      </c>
      <c r="AW785" s="73">
        <f t="shared" si="25"/>
        <v>7.73</v>
      </c>
      <c r="AX785" t="str">
        <f>SUBSTITUTE(TEXT(FO_Candidato[[#This Row],[LONGITUDE_P5]],"0,00"),",",".")</f>
        <v>7.73</v>
      </c>
      <c r="AY785" t="str">
        <f>FO_Candidato[[#This Row],[LONGITUDE_P3]]&amp;"°"&amp;FO_Candidato[[#This Row],[LONGITUDE_P4]]&amp;"'"&amp;FO_Candidato[[#This Row],[LONGITUDE - P6]]&amp;"""S"</f>
        <v>53°25'7.73"S</v>
      </c>
    </row>
    <row r="786" spans="1:51" x14ac:dyDescent="0.3">
      <c r="A786" t="s">
        <v>28373</v>
      </c>
      <c r="B786" t="s">
        <v>23809</v>
      </c>
      <c r="C786" t="s">
        <v>371</v>
      </c>
      <c r="D786" t="s">
        <v>19357</v>
      </c>
      <c r="E786" t="s">
        <v>19357</v>
      </c>
      <c r="F786" t="s">
        <v>19359</v>
      </c>
      <c r="G786" t="s">
        <v>23812</v>
      </c>
      <c r="I786" t="s">
        <v>23832</v>
      </c>
      <c r="J786" t="s">
        <v>23833</v>
      </c>
      <c r="K786" t="s">
        <v>23943</v>
      </c>
      <c r="L786" t="s">
        <v>148</v>
      </c>
      <c r="M786" t="s">
        <v>23816</v>
      </c>
      <c r="N786" t="s">
        <v>28374</v>
      </c>
      <c r="O786" t="s">
        <v>28375</v>
      </c>
      <c r="P786" t="s">
        <v>28376</v>
      </c>
      <c r="Q786" t="s">
        <v>28377</v>
      </c>
      <c r="R786" t="s">
        <v>148</v>
      </c>
      <c r="S786" t="s">
        <v>148</v>
      </c>
      <c r="T786" t="s">
        <v>148</v>
      </c>
      <c r="U786" t="s">
        <v>23823</v>
      </c>
      <c r="V786">
        <v>60</v>
      </c>
      <c r="W786">
        <v>-1978287</v>
      </c>
      <c r="X786">
        <v>-4534644</v>
      </c>
      <c r="Y786">
        <v>700</v>
      </c>
      <c r="Z786" t="s">
        <v>148</v>
      </c>
      <c r="AA786" t="s">
        <v>107</v>
      </c>
      <c r="AB786" t="s">
        <v>23825</v>
      </c>
      <c r="AC786">
        <v>5000</v>
      </c>
      <c r="AD786" t="s">
        <v>23823</v>
      </c>
      <c r="AE786" t="s">
        <v>148</v>
      </c>
      <c r="AF786" t="s">
        <v>148</v>
      </c>
      <c r="AG786" t="s">
        <v>148</v>
      </c>
      <c r="AH786" t="s">
        <v>28378</v>
      </c>
      <c r="AI786" t="s">
        <v>24061</v>
      </c>
      <c r="AJ786" t="s">
        <v>1315</v>
      </c>
      <c r="AK786">
        <v>35520000</v>
      </c>
      <c r="AL786">
        <f>VALUE(TRIM(FO_Candidato[[#This Row],[1.21 Latitude]]))</f>
        <v>-1978287</v>
      </c>
      <c r="AM786">
        <f>FO_Candidato[[#This Row],[LATITUDE_P1]]/1000000</f>
        <v>-1.9782869999999999</v>
      </c>
      <c r="AN786">
        <f>INT(ABS(FO_Candidato[[#This Row],[LATITUDE_P2]]))</f>
        <v>1</v>
      </c>
      <c r="AO786">
        <f>INT((ABS(FO_Candidato[[#This Row],[LATITUDE_P2]])-INT(ABS(FO_Candidato[[#This Row],[LATITUDE_P2]])))*60)</f>
        <v>58</v>
      </c>
      <c r="AP786" s="73">
        <f t="shared" si="24"/>
        <v>41.83</v>
      </c>
      <c r="AQ786" t="str">
        <f>SUBSTITUTE(TEXT(FO_Candidato[[#This Row],[LATITUDE_P5]],"0,00"),",",".")</f>
        <v>41.83</v>
      </c>
      <c r="AR786" t="str">
        <f>FO_Candidato[[#This Row],[LATITUDE_P3]]&amp;"°"&amp;FO_Candidato[[#This Row],[LATITUDE_P4]]&amp;"'"&amp;FO_Candidato[[#This Row],[LATITUDE - P6]]&amp;"""S"</f>
        <v>1°58'41.83"S</v>
      </c>
      <c r="AS786">
        <f>VALUE(TRIM(FO_Candidato[[#This Row],[longitude]]))</f>
        <v>-4534644</v>
      </c>
      <c r="AT786">
        <f>FO_Candidato[[#This Row],[LONGITUDE_P1]]/1000000</f>
        <v>-4.5346440000000001</v>
      </c>
      <c r="AU786">
        <f>INT(ABS(FO_Candidato[[#This Row],[LONGITUDE_P2]]))</f>
        <v>4</v>
      </c>
      <c r="AV786">
        <f>INT((ABS(FO_Candidato[[#This Row],[LONGITUDE_P2]])-INT(ABS(FO_Candidato[[#This Row],[LONGITUDE_P2]])))*60)</f>
        <v>32</v>
      </c>
      <c r="AW786" s="73">
        <f t="shared" si="25"/>
        <v>4.72</v>
      </c>
      <c r="AX786" t="str">
        <f>SUBSTITUTE(TEXT(FO_Candidato[[#This Row],[LONGITUDE_P5]],"0,00"),",",".")</f>
        <v>4.72</v>
      </c>
      <c r="AY786" t="str">
        <f>FO_Candidato[[#This Row],[LONGITUDE_P3]]&amp;"°"&amp;FO_Candidato[[#This Row],[LONGITUDE_P4]]&amp;"'"&amp;FO_Candidato[[#This Row],[LONGITUDE - P6]]&amp;"""S"</f>
        <v>4°32'4.72"S</v>
      </c>
    </row>
    <row r="787" spans="1:51" x14ac:dyDescent="0.3">
      <c r="A787" t="s">
        <v>28379</v>
      </c>
      <c r="B787" t="s">
        <v>23809</v>
      </c>
      <c r="C787" t="s">
        <v>127</v>
      </c>
      <c r="D787" t="s">
        <v>3307</v>
      </c>
      <c r="E787" t="s">
        <v>3307</v>
      </c>
      <c r="F787" t="s">
        <v>3309</v>
      </c>
      <c r="G787" t="s">
        <v>23812</v>
      </c>
      <c r="I787" t="s">
        <v>23832</v>
      </c>
      <c r="J787" t="s">
        <v>23814</v>
      </c>
      <c r="K787" t="s">
        <v>28380</v>
      </c>
      <c r="L787" t="s">
        <v>148</v>
      </c>
      <c r="M787" t="s">
        <v>23816</v>
      </c>
      <c r="N787" t="s">
        <v>28381</v>
      </c>
      <c r="O787" t="s">
        <v>148</v>
      </c>
      <c r="P787" t="s">
        <v>28382</v>
      </c>
      <c r="Q787" t="s">
        <v>148</v>
      </c>
      <c r="R787" t="s">
        <v>148</v>
      </c>
      <c r="S787" t="s">
        <v>148</v>
      </c>
      <c r="T787" t="s">
        <v>148</v>
      </c>
      <c r="U787" t="s">
        <v>23823</v>
      </c>
      <c r="V787">
        <v>40</v>
      </c>
      <c r="W787">
        <v>-23053821</v>
      </c>
      <c r="X787">
        <v>-457174</v>
      </c>
      <c r="Y787">
        <v>569</v>
      </c>
      <c r="Z787" t="s">
        <v>148</v>
      </c>
      <c r="AA787" t="s">
        <v>124</v>
      </c>
      <c r="AB787" t="s">
        <v>23825</v>
      </c>
      <c r="AC787">
        <v>2450</v>
      </c>
      <c r="AD787" t="s">
        <v>23823</v>
      </c>
      <c r="AE787" t="s">
        <v>148</v>
      </c>
      <c r="AF787" t="s">
        <v>148</v>
      </c>
      <c r="AG787" t="s">
        <v>148</v>
      </c>
      <c r="AH787" t="s">
        <v>28383</v>
      </c>
      <c r="AI787" t="s">
        <v>23852</v>
      </c>
      <c r="AJ787" t="s">
        <v>28384</v>
      </c>
      <c r="AK787">
        <v>12290250</v>
      </c>
      <c r="AL787">
        <f>VALUE(TRIM(FO_Candidato[[#This Row],[1.21 Latitude]]))</f>
        <v>-23053821</v>
      </c>
      <c r="AM787">
        <f>FO_Candidato[[#This Row],[LATITUDE_P1]]/1000000</f>
        <v>-23.053820999999999</v>
      </c>
      <c r="AN787">
        <f>INT(ABS(FO_Candidato[[#This Row],[LATITUDE_P2]]))</f>
        <v>23</v>
      </c>
      <c r="AO787">
        <f>INT((ABS(FO_Candidato[[#This Row],[LATITUDE_P2]])-INT(ABS(FO_Candidato[[#This Row],[LATITUDE_P2]])))*60)</f>
        <v>3</v>
      </c>
      <c r="AP787" s="73">
        <f t="shared" si="24"/>
        <v>13.76</v>
      </c>
      <c r="AQ787" t="str">
        <f>SUBSTITUTE(TEXT(FO_Candidato[[#This Row],[LATITUDE_P5]],"0,00"),",",".")</f>
        <v>13.76</v>
      </c>
      <c r="AR787" t="str">
        <f>FO_Candidato[[#This Row],[LATITUDE_P3]]&amp;"°"&amp;FO_Candidato[[#This Row],[LATITUDE_P4]]&amp;"'"&amp;FO_Candidato[[#This Row],[LATITUDE - P6]]&amp;"""S"</f>
        <v>23°3'13.76"S</v>
      </c>
      <c r="AS787">
        <f>VALUE(TRIM(FO_Candidato[[#This Row],[longitude]]))</f>
        <v>-457174</v>
      </c>
      <c r="AT787">
        <f>FO_Candidato[[#This Row],[LONGITUDE_P1]]/1000000</f>
        <v>-0.45717400000000002</v>
      </c>
      <c r="AU787">
        <f>INT(ABS(FO_Candidato[[#This Row],[LONGITUDE_P2]]))</f>
        <v>0</v>
      </c>
      <c r="AV787">
        <f>INT((ABS(FO_Candidato[[#This Row],[LONGITUDE_P2]])-INT(ABS(FO_Candidato[[#This Row],[LONGITUDE_P2]])))*60)</f>
        <v>27</v>
      </c>
      <c r="AW787" s="73">
        <f t="shared" si="25"/>
        <v>25.83</v>
      </c>
      <c r="AX787" t="str">
        <f>SUBSTITUTE(TEXT(FO_Candidato[[#This Row],[LONGITUDE_P5]],"0,00"),",",".")</f>
        <v>25.83</v>
      </c>
      <c r="AY787" t="str">
        <f>FO_Candidato[[#This Row],[LONGITUDE_P3]]&amp;"°"&amp;FO_Candidato[[#This Row],[LONGITUDE_P4]]&amp;"'"&amp;FO_Candidato[[#This Row],[LONGITUDE - P6]]&amp;"""S"</f>
        <v>0°27'25.83"S</v>
      </c>
    </row>
    <row r="788" spans="1:51" x14ac:dyDescent="0.3">
      <c r="A788" t="s">
        <v>28385</v>
      </c>
      <c r="B788" t="s">
        <v>23809</v>
      </c>
      <c r="C788" t="s">
        <v>177</v>
      </c>
      <c r="D788" t="s">
        <v>4789</v>
      </c>
      <c r="E788" t="s">
        <v>4789</v>
      </c>
      <c r="F788" t="s">
        <v>17364</v>
      </c>
      <c r="G788" t="s">
        <v>23889</v>
      </c>
      <c r="I788" t="s">
        <v>23832</v>
      </c>
      <c r="K788" t="s">
        <v>24117</v>
      </c>
      <c r="M788" t="s">
        <v>23835</v>
      </c>
      <c r="N788" t="s">
        <v>28367</v>
      </c>
      <c r="U788" t="s">
        <v>1491</v>
      </c>
      <c r="V788">
        <v>50</v>
      </c>
      <c r="W788">
        <v>-17199741</v>
      </c>
      <c r="X788">
        <v>-53359433</v>
      </c>
      <c r="Y788">
        <v>771</v>
      </c>
      <c r="Z788" t="s">
        <v>28386</v>
      </c>
      <c r="AB788" t="s">
        <v>23825</v>
      </c>
      <c r="AD788" t="s">
        <v>1491</v>
      </c>
      <c r="AH788" t="s">
        <v>28387</v>
      </c>
      <c r="AI788" t="s">
        <v>23841</v>
      </c>
      <c r="AJ788" t="s">
        <v>28388</v>
      </c>
      <c r="AL788">
        <f>VALUE(TRIM(FO_Candidato[[#This Row],[1.21 Latitude]]))</f>
        <v>-17199741</v>
      </c>
      <c r="AM788">
        <f>FO_Candidato[[#This Row],[LATITUDE_P1]]/1000000</f>
        <v>-17.199741</v>
      </c>
      <c r="AN788">
        <f>INT(ABS(FO_Candidato[[#This Row],[LATITUDE_P2]]))</f>
        <v>17</v>
      </c>
      <c r="AO788">
        <f>INT((ABS(FO_Candidato[[#This Row],[LATITUDE_P2]])-INT(ABS(FO_Candidato[[#This Row],[LATITUDE_P2]])))*60)</f>
        <v>11</v>
      </c>
      <c r="AP788" s="73">
        <f t="shared" si="24"/>
        <v>59.07</v>
      </c>
      <c r="AQ788" t="str">
        <f>SUBSTITUTE(TEXT(FO_Candidato[[#This Row],[LATITUDE_P5]],"0,00"),",",".")</f>
        <v>59.07</v>
      </c>
      <c r="AR788" t="str">
        <f>FO_Candidato[[#This Row],[LATITUDE_P3]]&amp;"°"&amp;FO_Candidato[[#This Row],[LATITUDE_P4]]&amp;"'"&amp;FO_Candidato[[#This Row],[LATITUDE - P6]]&amp;"""S"</f>
        <v>17°11'59.07"S</v>
      </c>
      <c r="AS788">
        <f>VALUE(TRIM(FO_Candidato[[#This Row],[longitude]]))</f>
        <v>-53359433</v>
      </c>
      <c r="AT788">
        <f>FO_Candidato[[#This Row],[LONGITUDE_P1]]/1000000</f>
        <v>-53.359433000000003</v>
      </c>
      <c r="AU788">
        <f>INT(ABS(FO_Candidato[[#This Row],[LONGITUDE_P2]]))</f>
        <v>53</v>
      </c>
      <c r="AV788">
        <f>INT((ABS(FO_Candidato[[#This Row],[LONGITUDE_P2]])-INT(ABS(FO_Candidato[[#This Row],[LONGITUDE_P2]])))*60)</f>
        <v>21</v>
      </c>
      <c r="AW788" s="73">
        <f t="shared" si="25"/>
        <v>33.96</v>
      </c>
      <c r="AX788" t="str">
        <f>SUBSTITUTE(TEXT(FO_Candidato[[#This Row],[LONGITUDE_P5]],"0,00"),",",".")</f>
        <v>33.96</v>
      </c>
      <c r="AY788" t="str">
        <f>FO_Candidato[[#This Row],[LONGITUDE_P3]]&amp;"°"&amp;FO_Candidato[[#This Row],[LONGITUDE_P4]]&amp;"'"&amp;FO_Candidato[[#This Row],[LONGITUDE - P6]]&amp;"""S"</f>
        <v>53°21'33.96"S</v>
      </c>
    </row>
    <row r="789" spans="1:51" x14ac:dyDescent="0.3">
      <c r="A789" t="s">
        <v>28389</v>
      </c>
      <c r="B789" t="s">
        <v>23809</v>
      </c>
      <c r="C789" t="s">
        <v>177</v>
      </c>
      <c r="D789" t="s">
        <v>4778</v>
      </c>
      <c r="E789" t="s">
        <v>4778</v>
      </c>
      <c r="F789" t="s">
        <v>17709</v>
      </c>
      <c r="G789" t="s">
        <v>23889</v>
      </c>
      <c r="I789" t="s">
        <v>23813</v>
      </c>
      <c r="K789" t="s">
        <v>24117</v>
      </c>
      <c r="M789" t="s">
        <v>23835</v>
      </c>
      <c r="N789" t="s">
        <v>28367</v>
      </c>
      <c r="U789" t="s">
        <v>23823</v>
      </c>
      <c r="V789">
        <v>40</v>
      </c>
      <c r="W789">
        <v>-16932737</v>
      </c>
      <c r="X789">
        <v>-53597829</v>
      </c>
      <c r="Y789">
        <v>852</v>
      </c>
      <c r="Z789" t="s">
        <v>28390</v>
      </c>
      <c r="AB789" t="s">
        <v>23825</v>
      </c>
      <c r="AD789" t="s">
        <v>1491</v>
      </c>
      <c r="AH789" t="s">
        <v>28391</v>
      </c>
      <c r="AI789" t="s">
        <v>23841</v>
      </c>
      <c r="AJ789" t="s">
        <v>27623</v>
      </c>
      <c r="AL789">
        <f>VALUE(TRIM(FO_Candidato[[#This Row],[1.21 Latitude]]))</f>
        <v>-16932737</v>
      </c>
      <c r="AM789">
        <f>FO_Candidato[[#This Row],[LATITUDE_P1]]/1000000</f>
        <v>-16.932736999999999</v>
      </c>
      <c r="AN789">
        <f>INT(ABS(FO_Candidato[[#This Row],[LATITUDE_P2]]))</f>
        <v>16</v>
      </c>
      <c r="AO789">
        <f>INT((ABS(FO_Candidato[[#This Row],[LATITUDE_P2]])-INT(ABS(FO_Candidato[[#This Row],[LATITUDE_P2]])))*60)</f>
        <v>55</v>
      </c>
      <c r="AP789" s="73">
        <f t="shared" si="24"/>
        <v>57.85</v>
      </c>
      <c r="AQ789" t="str">
        <f>SUBSTITUTE(TEXT(FO_Candidato[[#This Row],[LATITUDE_P5]],"0,00"),",",".")</f>
        <v>57.85</v>
      </c>
      <c r="AR789" t="str">
        <f>FO_Candidato[[#This Row],[LATITUDE_P3]]&amp;"°"&amp;FO_Candidato[[#This Row],[LATITUDE_P4]]&amp;"'"&amp;FO_Candidato[[#This Row],[LATITUDE - P6]]&amp;"""S"</f>
        <v>16°55'57.85"S</v>
      </c>
      <c r="AS789">
        <f>VALUE(TRIM(FO_Candidato[[#This Row],[longitude]]))</f>
        <v>-53597829</v>
      </c>
      <c r="AT789">
        <f>FO_Candidato[[#This Row],[LONGITUDE_P1]]/1000000</f>
        <v>-53.597828999999997</v>
      </c>
      <c r="AU789">
        <f>INT(ABS(FO_Candidato[[#This Row],[LONGITUDE_P2]]))</f>
        <v>53</v>
      </c>
      <c r="AV789">
        <f>INT((ABS(FO_Candidato[[#This Row],[LONGITUDE_P2]])-INT(ABS(FO_Candidato[[#This Row],[LONGITUDE_P2]])))*60)</f>
        <v>35</v>
      </c>
      <c r="AW789" s="73">
        <f t="shared" si="25"/>
        <v>52.18</v>
      </c>
      <c r="AX789" t="str">
        <f>SUBSTITUTE(TEXT(FO_Candidato[[#This Row],[LONGITUDE_P5]],"0,00"),",",".")</f>
        <v>52.18</v>
      </c>
      <c r="AY789" t="str">
        <f>FO_Candidato[[#This Row],[LONGITUDE_P3]]&amp;"°"&amp;FO_Candidato[[#This Row],[LONGITUDE_P4]]&amp;"'"&amp;FO_Candidato[[#This Row],[LONGITUDE - P6]]&amp;"""S"</f>
        <v>53°35'52.18"S</v>
      </c>
    </row>
    <row r="790" spans="1:51" x14ac:dyDescent="0.3">
      <c r="A790" t="s">
        <v>28392</v>
      </c>
      <c r="B790" t="s">
        <v>23809</v>
      </c>
      <c r="C790" t="s">
        <v>177</v>
      </c>
      <c r="D790" t="s">
        <v>4769</v>
      </c>
      <c r="E790" t="s">
        <v>4769</v>
      </c>
      <c r="F790" t="s">
        <v>18145</v>
      </c>
      <c r="G790" t="s">
        <v>23889</v>
      </c>
      <c r="I790" t="s">
        <v>23832</v>
      </c>
      <c r="K790" t="s">
        <v>24020</v>
      </c>
      <c r="M790" t="s">
        <v>23835</v>
      </c>
      <c r="N790" t="s">
        <v>27620</v>
      </c>
      <c r="U790" t="s">
        <v>23823</v>
      </c>
      <c r="V790">
        <v>50</v>
      </c>
      <c r="W790">
        <v>-16843378</v>
      </c>
      <c r="X790">
        <v>-53937149</v>
      </c>
      <c r="Y790">
        <v>689</v>
      </c>
      <c r="Z790" t="s">
        <v>28393</v>
      </c>
      <c r="AB790" t="s">
        <v>23825</v>
      </c>
      <c r="AD790" t="s">
        <v>1491</v>
      </c>
      <c r="AH790" t="s">
        <v>28394</v>
      </c>
      <c r="AI790" t="s">
        <v>23841</v>
      </c>
      <c r="AJ790" t="s">
        <v>27623</v>
      </c>
      <c r="AL790">
        <f>VALUE(TRIM(FO_Candidato[[#This Row],[1.21 Latitude]]))</f>
        <v>-16843378</v>
      </c>
      <c r="AM790">
        <f>FO_Candidato[[#This Row],[LATITUDE_P1]]/1000000</f>
        <v>-16.843378000000001</v>
      </c>
      <c r="AN790">
        <f>INT(ABS(FO_Candidato[[#This Row],[LATITUDE_P2]]))</f>
        <v>16</v>
      </c>
      <c r="AO790">
        <f>INT((ABS(FO_Candidato[[#This Row],[LATITUDE_P2]])-INT(ABS(FO_Candidato[[#This Row],[LATITUDE_P2]])))*60)</f>
        <v>50</v>
      </c>
      <c r="AP790" s="73">
        <f t="shared" si="24"/>
        <v>36.159999999999997</v>
      </c>
      <c r="AQ790" t="str">
        <f>SUBSTITUTE(TEXT(FO_Candidato[[#This Row],[LATITUDE_P5]],"0,00"),",",".")</f>
        <v>36.16</v>
      </c>
      <c r="AR790" t="str">
        <f>FO_Candidato[[#This Row],[LATITUDE_P3]]&amp;"°"&amp;FO_Candidato[[#This Row],[LATITUDE_P4]]&amp;"'"&amp;FO_Candidato[[#This Row],[LATITUDE - P6]]&amp;"""S"</f>
        <v>16°50'36.16"S</v>
      </c>
      <c r="AS790">
        <f>VALUE(TRIM(FO_Candidato[[#This Row],[longitude]]))</f>
        <v>-53937149</v>
      </c>
      <c r="AT790">
        <f>FO_Candidato[[#This Row],[LONGITUDE_P1]]/1000000</f>
        <v>-53.937148999999998</v>
      </c>
      <c r="AU790">
        <f>INT(ABS(FO_Candidato[[#This Row],[LONGITUDE_P2]]))</f>
        <v>53</v>
      </c>
      <c r="AV790">
        <f>INT((ABS(FO_Candidato[[#This Row],[LONGITUDE_P2]])-INT(ABS(FO_Candidato[[#This Row],[LONGITUDE_P2]])))*60)</f>
        <v>56</v>
      </c>
      <c r="AW790" s="73">
        <f t="shared" si="25"/>
        <v>13.74</v>
      </c>
      <c r="AX790" t="str">
        <f>SUBSTITUTE(TEXT(FO_Candidato[[#This Row],[LONGITUDE_P5]],"0,00"),",",".")</f>
        <v>13.74</v>
      </c>
      <c r="AY790" t="str">
        <f>FO_Candidato[[#This Row],[LONGITUDE_P3]]&amp;"°"&amp;FO_Candidato[[#This Row],[LONGITUDE_P4]]&amp;"'"&amp;FO_Candidato[[#This Row],[LONGITUDE - P6]]&amp;"""S"</f>
        <v>53°56'13.74"S</v>
      </c>
    </row>
    <row r="791" spans="1:51" x14ac:dyDescent="0.3">
      <c r="A791" t="s">
        <v>28395</v>
      </c>
      <c r="B791" t="s">
        <v>23809</v>
      </c>
      <c r="C791" t="s">
        <v>177</v>
      </c>
      <c r="D791" t="s">
        <v>4805</v>
      </c>
      <c r="E791" t="s">
        <v>4805</v>
      </c>
      <c r="F791" t="s">
        <v>17255</v>
      </c>
      <c r="G791" t="s">
        <v>23889</v>
      </c>
      <c r="I791" t="s">
        <v>23832</v>
      </c>
      <c r="K791" t="s">
        <v>24020</v>
      </c>
      <c r="M791" t="s">
        <v>23835</v>
      </c>
      <c r="N791" t="s">
        <v>27620</v>
      </c>
      <c r="U791" t="s">
        <v>23823</v>
      </c>
      <c r="V791">
        <v>50</v>
      </c>
      <c r="W791">
        <v>-16828915</v>
      </c>
      <c r="X791">
        <v>-54042898</v>
      </c>
      <c r="Y791">
        <v>742</v>
      </c>
      <c r="Z791" t="s">
        <v>28396</v>
      </c>
      <c r="AB791" t="s">
        <v>23825</v>
      </c>
      <c r="AD791" t="s">
        <v>1491</v>
      </c>
      <c r="AH791" t="s">
        <v>28397</v>
      </c>
      <c r="AI791" t="s">
        <v>23841</v>
      </c>
      <c r="AJ791" t="s">
        <v>28365</v>
      </c>
      <c r="AL791">
        <f>VALUE(TRIM(FO_Candidato[[#This Row],[1.21 Latitude]]))</f>
        <v>-16828915</v>
      </c>
      <c r="AM791">
        <f>FO_Candidato[[#This Row],[LATITUDE_P1]]/1000000</f>
        <v>-16.828914999999999</v>
      </c>
      <c r="AN791">
        <f>INT(ABS(FO_Candidato[[#This Row],[LATITUDE_P2]]))</f>
        <v>16</v>
      </c>
      <c r="AO791">
        <f>INT((ABS(FO_Candidato[[#This Row],[LATITUDE_P2]])-INT(ABS(FO_Candidato[[#This Row],[LATITUDE_P2]])))*60)</f>
        <v>49</v>
      </c>
      <c r="AP791" s="73">
        <f t="shared" si="24"/>
        <v>44.09</v>
      </c>
      <c r="AQ791" t="str">
        <f>SUBSTITUTE(TEXT(FO_Candidato[[#This Row],[LATITUDE_P5]],"0,00"),",",".")</f>
        <v>44.09</v>
      </c>
      <c r="AR791" t="str">
        <f>FO_Candidato[[#This Row],[LATITUDE_P3]]&amp;"°"&amp;FO_Candidato[[#This Row],[LATITUDE_P4]]&amp;"'"&amp;FO_Candidato[[#This Row],[LATITUDE - P6]]&amp;"""S"</f>
        <v>16°49'44.09"S</v>
      </c>
      <c r="AS791">
        <f>VALUE(TRIM(FO_Candidato[[#This Row],[longitude]]))</f>
        <v>-54042898</v>
      </c>
      <c r="AT791">
        <f>FO_Candidato[[#This Row],[LONGITUDE_P1]]/1000000</f>
        <v>-54.042898000000001</v>
      </c>
      <c r="AU791">
        <f>INT(ABS(FO_Candidato[[#This Row],[LONGITUDE_P2]]))</f>
        <v>54</v>
      </c>
      <c r="AV791">
        <f>INT((ABS(FO_Candidato[[#This Row],[LONGITUDE_P2]])-INT(ABS(FO_Candidato[[#This Row],[LONGITUDE_P2]])))*60)</f>
        <v>2</v>
      </c>
      <c r="AW791" s="73">
        <f t="shared" si="25"/>
        <v>34.43</v>
      </c>
      <c r="AX791" t="str">
        <f>SUBSTITUTE(TEXT(FO_Candidato[[#This Row],[LONGITUDE_P5]],"0,00"),",",".")</f>
        <v>34.43</v>
      </c>
      <c r="AY791" t="str">
        <f>FO_Candidato[[#This Row],[LONGITUDE_P3]]&amp;"°"&amp;FO_Candidato[[#This Row],[LONGITUDE_P4]]&amp;"'"&amp;FO_Candidato[[#This Row],[LONGITUDE - P6]]&amp;"""S"</f>
        <v>54°2'34.43"S</v>
      </c>
    </row>
    <row r="792" spans="1:51" x14ac:dyDescent="0.3">
      <c r="A792" t="s">
        <v>28398</v>
      </c>
      <c r="B792" t="s">
        <v>23809</v>
      </c>
      <c r="C792" t="s">
        <v>177</v>
      </c>
      <c r="D792" t="s">
        <v>239</v>
      </c>
      <c r="E792" t="s">
        <v>239</v>
      </c>
      <c r="F792" t="s">
        <v>17542</v>
      </c>
      <c r="G792" t="s">
        <v>23889</v>
      </c>
      <c r="I792" t="s">
        <v>23832</v>
      </c>
      <c r="K792" t="s">
        <v>24117</v>
      </c>
      <c r="M792" t="s">
        <v>23835</v>
      </c>
      <c r="N792" t="s">
        <v>28367</v>
      </c>
      <c r="U792" t="s">
        <v>1491</v>
      </c>
      <c r="V792">
        <v>50</v>
      </c>
      <c r="W792">
        <v>-16791861</v>
      </c>
      <c r="X792">
        <v>-54135734</v>
      </c>
      <c r="Y792">
        <v>741</v>
      </c>
      <c r="Z792" t="s">
        <v>28399</v>
      </c>
      <c r="AD792" t="s">
        <v>1491</v>
      </c>
      <c r="AH792" t="s">
        <v>28400</v>
      </c>
      <c r="AI792" t="s">
        <v>23841</v>
      </c>
      <c r="AJ792" t="s">
        <v>28401</v>
      </c>
      <c r="AL792">
        <f>VALUE(TRIM(FO_Candidato[[#This Row],[1.21 Latitude]]))</f>
        <v>-16791861</v>
      </c>
      <c r="AM792">
        <f>FO_Candidato[[#This Row],[LATITUDE_P1]]/1000000</f>
        <v>-16.791861000000001</v>
      </c>
      <c r="AN792">
        <f>INT(ABS(FO_Candidato[[#This Row],[LATITUDE_P2]]))</f>
        <v>16</v>
      </c>
      <c r="AO792">
        <f>INT((ABS(FO_Candidato[[#This Row],[LATITUDE_P2]])-INT(ABS(FO_Candidato[[#This Row],[LATITUDE_P2]])))*60)</f>
        <v>47</v>
      </c>
      <c r="AP792" s="73">
        <f t="shared" si="24"/>
        <v>30.7</v>
      </c>
      <c r="AQ792" t="str">
        <f>SUBSTITUTE(TEXT(FO_Candidato[[#This Row],[LATITUDE_P5]],"0,00"),",",".")</f>
        <v>30.70</v>
      </c>
      <c r="AR792" t="str">
        <f>FO_Candidato[[#This Row],[LATITUDE_P3]]&amp;"°"&amp;FO_Candidato[[#This Row],[LATITUDE_P4]]&amp;"'"&amp;FO_Candidato[[#This Row],[LATITUDE - P6]]&amp;"""S"</f>
        <v>16°47'30.70"S</v>
      </c>
      <c r="AS792">
        <f>VALUE(TRIM(FO_Candidato[[#This Row],[longitude]]))</f>
        <v>-54135734</v>
      </c>
      <c r="AT792">
        <f>FO_Candidato[[#This Row],[LONGITUDE_P1]]/1000000</f>
        <v>-54.135733999999999</v>
      </c>
      <c r="AU792">
        <f>INT(ABS(FO_Candidato[[#This Row],[LONGITUDE_P2]]))</f>
        <v>54</v>
      </c>
      <c r="AV792">
        <f>INT((ABS(FO_Candidato[[#This Row],[LONGITUDE_P2]])-INT(ABS(FO_Candidato[[#This Row],[LONGITUDE_P2]])))*60)</f>
        <v>8</v>
      </c>
      <c r="AW792" s="73">
        <f t="shared" si="25"/>
        <v>8.64</v>
      </c>
      <c r="AX792" t="str">
        <f>SUBSTITUTE(TEXT(FO_Candidato[[#This Row],[LONGITUDE_P5]],"0,00"),",",".")</f>
        <v>8.64</v>
      </c>
      <c r="AY792" t="str">
        <f>FO_Candidato[[#This Row],[LONGITUDE_P3]]&amp;"°"&amp;FO_Candidato[[#This Row],[LONGITUDE_P4]]&amp;"'"&amp;FO_Candidato[[#This Row],[LONGITUDE - P6]]&amp;"""S"</f>
        <v>54°8'8.64"S</v>
      </c>
    </row>
    <row r="793" spans="1:51" x14ac:dyDescent="0.3">
      <c r="A793" t="s">
        <v>28402</v>
      </c>
      <c r="B793" t="s">
        <v>23809</v>
      </c>
      <c r="C793" t="s">
        <v>177</v>
      </c>
      <c r="D793" t="s">
        <v>236</v>
      </c>
      <c r="E793" t="s">
        <v>236</v>
      </c>
      <c r="F793" t="s">
        <v>18229</v>
      </c>
      <c r="G793" t="s">
        <v>23889</v>
      </c>
      <c r="I793" t="s">
        <v>23832</v>
      </c>
      <c r="K793" t="s">
        <v>24117</v>
      </c>
      <c r="M793" t="s">
        <v>23835</v>
      </c>
      <c r="N793" t="s">
        <v>28367</v>
      </c>
      <c r="U793" t="s">
        <v>23823</v>
      </c>
      <c r="V793">
        <v>60</v>
      </c>
      <c r="W793">
        <v>-16790178</v>
      </c>
      <c r="X793">
        <v>-54205769</v>
      </c>
      <c r="Y793">
        <v>420</v>
      </c>
      <c r="Z793" t="s">
        <v>28403</v>
      </c>
      <c r="AB793" t="s">
        <v>23825</v>
      </c>
      <c r="AD793" t="s">
        <v>1491</v>
      </c>
      <c r="AH793" t="s">
        <v>28404</v>
      </c>
      <c r="AI793" t="s">
        <v>23841</v>
      </c>
      <c r="AJ793" t="s">
        <v>28401</v>
      </c>
      <c r="AL793">
        <f>VALUE(TRIM(FO_Candidato[[#This Row],[1.21 Latitude]]))</f>
        <v>-16790178</v>
      </c>
      <c r="AM793">
        <f>FO_Candidato[[#This Row],[LATITUDE_P1]]/1000000</f>
        <v>-16.790178000000001</v>
      </c>
      <c r="AN793">
        <f>INT(ABS(FO_Candidato[[#This Row],[LATITUDE_P2]]))</f>
        <v>16</v>
      </c>
      <c r="AO793">
        <f>INT((ABS(FO_Candidato[[#This Row],[LATITUDE_P2]])-INT(ABS(FO_Candidato[[#This Row],[LATITUDE_P2]])))*60)</f>
        <v>47</v>
      </c>
      <c r="AP793" s="73">
        <f t="shared" si="24"/>
        <v>24.64</v>
      </c>
      <c r="AQ793" t="str">
        <f>SUBSTITUTE(TEXT(FO_Candidato[[#This Row],[LATITUDE_P5]],"0,00"),",",".")</f>
        <v>24.64</v>
      </c>
      <c r="AR793" t="str">
        <f>FO_Candidato[[#This Row],[LATITUDE_P3]]&amp;"°"&amp;FO_Candidato[[#This Row],[LATITUDE_P4]]&amp;"'"&amp;FO_Candidato[[#This Row],[LATITUDE - P6]]&amp;"""S"</f>
        <v>16°47'24.64"S</v>
      </c>
      <c r="AS793">
        <f>VALUE(TRIM(FO_Candidato[[#This Row],[longitude]]))</f>
        <v>-54205769</v>
      </c>
      <c r="AT793">
        <f>FO_Candidato[[#This Row],[LONGITUDE_P1]]/1000000</f>
        <v>-54.205768999999997</v>
      </c>
      <c r="AU793">
        <f>INT(ABS(FO_Candidato[[#This Row],[LONGITUDE_P2]]))</f>
        <v>54</v>
      </c>
      <c r="AV793">
        <f>INT((ABS(FO_Candidato[[#This Row],[LONGITUDE_P2]])-INT(ABS(FO_Candidato[[#This Row],[LONGITUDE_P2]])))*60)</f>
        <v>12</v>
      </c>
      <c r="AW793" s="73">
        <f t="shared" si="25"/>
        <v>20.77</v>
      </c>
      <c r="AX793" t="str">
        <f>SUBSTITUTE(TEXT(FO_Candidato[[#This Row],[LONGITUDE_P5]],"0,00"),",",".")</f>
        <v>20.77</v>
      </c>
      <c r="AY793" t="str">
        <f>FO_Candidato[[#This Row],[LONGITUDE_P3]]&amp;"°"&amp;FO_Candidato[[#This Row],[LONGITUDE_P4]]&amp;"'"&amp;FO_Candidato[[#This Row],[LONGITUDE - P6]]&amp;"""S"</f>
        <v>54°12'20.77"S</v>
      </c>
    </row>
    <row r="794" spans="1:51" x14ac:dyDescent="0.3">
      <c r="A794" t="s">
        <v>28405</v>
      </c>
      <c r="B794" t="s">
        <v>23809</v>
      </c>
      <c r="C794" t="s">
        <v>177</v>
      </c>
      <c r="D794" t="s">
        <v>233</v>
      </c>
      <c r="E794" t="s">
        <v>233</v>
      </c>
      <c r="F794" t="s">
        <v>17600</v>
      </c>
      <c r="G794" t="s">
        <v>23889</v>
      </c>
      <c r="I794" t="s">
        <v>23832</v>
      </c>
      <c r="K794" t="s">
        <v>24020</v>
      </c>
      <c r="M794" t="s">
        <v>23835</v>
      </c>
      <c r="N794" t="s">
        <v>27620</v>
      </c>
      <c r="U794" t="s">
        <v>23823</v>
      </c>
      <c r="V794">
        <v>50</v>
      </c>
      <c r="W794">
        <v>-1671839</v>
      </c>
      <c r="X794">
        <v>-542642</v>
      </c>
      <c r="Y794">
        <v>299</v>
      </c>
      <c r="Z794" t="s">
        <v>28406</v>
      </c>
      <c r="AB794" t="s">
        <v>23825</v>
      </c>
      <c r="AD794" t="s">
        <v>1491</v>
      </c>
      <c r="AH794" t="s">
        <v>28407</v>
      </c>
      <c r="AI794" t="s">
        <v>23841</v>
      </c>
      <c r="AJ794" t="s">
        <v>28365</v>
      </c>
      <c r="AL794">
        <f>VALUE(TRIM(FO_Candidato[[#This Row],[1.21 Latitude]]))</f>
        <v>-1671839</v>
      </c>
      <c r="AM794">
        <f>FO_Candidato[[#This Row],[LATITUDE_P1]]/1000000</f>
        <v>-1.6718390000000001</v>
      </c>
      <c r="AN794">
        <f>INT(ABS(FO_Candidato[[#This Row],[LATITUDE_P2]]))</f>
        <v>1</v>
      </c>
      <c r="AO794">
        <f>INT((ABS(FO_Candidato[[#This Row],[LATITUDE_P2]])-INT(ABS(FO_Candidato[[#This Row],[LATITUDE_P2]])))*60)</f>
        <v>40</v>
      </c>
      <c r="AP794" s="73">
        <f t="shared" si="24"/>
        <v>18.62</v>
      </c>
      <c r="AQ794" t="str">
        <f>SUBSTITUTE(TEXT(FO_Candidato[[#This Row],[LATITUDE_P5]],"0,00"),",",".")</f>
        <v>18.62</v>
      </c>
      <c r="AR794" t="str">
        <f>FO_Candidato[[#This Row],[LATITUDE_P3]]&amp;"°"&amp;FO_Candidato[[#This Row],[LATITUDE_P4]]&amp;"'"&amp;FO_Candidato[[#This Row],[LATITUDE - P6]]&amp;"""S"</f>
        <v>1°40'18.62"S</v>
      </c>
      <c r="AS794">
        <f>VALUE(TRIM(FO_Candidato[[#This Row],[longitude]]))</f>
        <v>-542642</v>
      </c>
      <c r="AT794">
        <f>FO_Candidato[[#This Row],[LONGITUDE_P1]]/1000000</f>
        <v>-0.54264199999999996</v>
      </c>
      <c r="AU794">
        <f>INT(ABS(FO_Candidato[[#This Row],[LONGITUDE_P2]]))</f>
        <v>0</v>
      </c>
      <c r="AV794">
        <f>INT((ABS(FO_Candidato[[#This Row],[LONGITUDE_P2]])-INT(ABS(FO_Candidato[[#This Row],[LONGITUDE_P2]])))*60)</f>
        <v>32</v>
      </c>
      <c r="AW794" s="73">
        <f t="shared" si="25"/>
        <v>33.51</v>
      </c>
      <c r="AX794" t="str">
        <f>SUBSTITUTE(TEXT(FO_Candidato[[#This Row],[LONGITUDE_P5]],"0,00"),",",".")</f>
        <v>33.51</v>
      </c>
      <c r="AY794" t="str">
        <f>FO_Candidato[[#This Row],[LONGITUDE_P3]]&amp;"°"&amp;FO_Candidato[[#This Row],[LONGITUDE_P4]]&amp;"'"&amp;FO_Candidato[[#This Row],[LONGITUDE - P6]]&amp;"""S"</f>
        <v>0°32'33.51"S</v>
      </c>
    </row>
    <row r="795" spans="1:51" x14ac:dyDescent="0.3">
      <c r="A795" t="s">
        <v>28408</v>
      </c>
      <c r="B795" t="s">
        <v>23809</v>
      </c>
      <c r="C795" t="s">
        <v>177</v>
      </c>
      <c r="D795" t="s">
        <v>229</v>
      </c>
      <c r="E795" t="s">
        <v>229</v>
      </c>
      <c r="F795" t="s">
        <v>17622</v>
      </c>
      <c r="G795" t="s">
        <v>23889</v>
      </c>
      <c r="I795" t="s">
        <v>23832</v>
      </c>
      <c r="K795" t="s">
        <v>24020</v>
      </c>
      <c r="M795" t="s">
        <v>23835</v>
      </c>
      <c r="N795" t="s">
        <v>27620</v>
      </c>
      <c r="U795" t="s">
        <v>23823</v>
      </c>
      <c r="V795">
        <v>40</v>
      </c>
      <c r="W795">
        <v>-16657795</v>
      </c>
      <c r="X795">
        <v>-54324743</v>
      </c>
      <c r="Y795">
        <v>320</v>
      </c>
      <c r="Z795" t="s">
        <v>28409</v>
      </c>
      <c r="AB795" t="s">
        <v>23825</v>
      </c>
      <c r="AD795" t="s">
        <v>1491</v>
      </c>
      <c r="AH795" t="s">
        <v>28410</v>
      </c>
      <c r="AI795" t="s">
        <v>23841</v>
      </c>
      <c r="AJ795" t="s">
        <v>28365</v>
      </c>
      <c r="AL795">
        <f>VALUE(TRIM(FO_Candidato[[#This Row],[1.21 Latitude]]))</f>
        <v>-16657795</v>
      </c>
      <c r="AM795">
        <f>FO_Candidato[[#This Row],[LATITUDE_P1]]/1000000</f>
        <v>-16.657795</v>
      </c>
      <c r="AN795">
        <f>INT(ABS(FO_Candidato[[#This Row],[LATITUDE_P2]]))</f>
        <v>16</v>
      </c>
      <c r="AO795">
        <f>INT((ABS(FO_Candidato[[#This Row],[LATITUDE_P2]])-INT(ABS(FO_Candidato[[#This Row],[LATITUDE_P2]])))*60)</f>
        <v>39</v>
      </c>
      <c r="AP795" s="73">
        <f t="shared" si="24"/>
        <v>28.06</v>
      </c>
      <c r="AQ795" t="str">
        <f>SUBSTITUTE(TEXT(FO_Candidato[[#This Row],[LATITUDE_P5]],"0,00"),",",".")</f>
        <v>28.06</v>
      </c>
      <c r="AR795" t="str">
        <f>FO_Candidato[[#This Row],[LATITUDE_P3]]&amp;"°"&amp;FO_Candidato[[#This Row],[LATITUDE_P4]]&amp;"'"&amp;FO_Candidato[[#This Row],[LATITUDE - P6]]&amp;"""S"</f>
        <v>16°39'28.06"S</v>
      </c>
      <c r="AS795">
        <f>VALUE(TRIM(FO_Candidato[[#This Row],[longitude]]))</f>
        <v>-54324743</v>
      </c>
      <c r="AT795">
        <f>FO_Candidato[[#This Row],[LONGITUDE_P1]]/1000000</f>
        <v>-54.324742999999998</v>
      </c>
      <c r="AU795">
        <f>INT(ABS(FO_Candidato[[#This Row],[LONGITUDE_P2]]))</f>
        <v>54</v>
      </c>
      <c r="AV795">
        <f>INT((ABS(FO_Candidato[[#This Row],[LONGITUDE_P2]])-INT(ABS(FO_Candidato[[#This Row],[LONGITUDE_P2]])))*60)</f>
        <v>19</v>
      </c>
      <c r="AW795" s="73">
        <f t="shared" si="25"/>
        <v>29.07</v>
      </c>
      <c r="AX795" t="str">
        <f>SUBSTITUTE(TEXT(FO_Candidato[[#This Row],[LONGITUDE_P5]],"0,00"),",",".")</f>
        <v>29.07</v>
      </c>
      <c r="AY795" t="str">
        <f>FO_Candidato[[#This Row],[LONGITUDE_P3]]&amp;"°"&amp;FO_Candidato[[#This Row],[LONGITUDE_P4]]&amp;"'"&amp;FO_Candidato[[#This Row],[LONGITUDE - P6]]&amp;"""S"</f>
        <v>54°19'29.07"S</v>
      </c>
    </row>
    <row r="796" spans="1:51" x14ac:dyDescent="0.3">
      <c r="A796" t="s">
        <v>28411</v>
      </c>
      <c r="B796" t="s">
        <v>23809</v>
      </c>
      <c r="C796" t="s">
        <v>177</v>
      </c>
      <c r="D796" t="s">
        <v>4835</v>
      </c>
      <c r="E796" t="s">
        <v>4835</v>
      </c>
      <c r="F796" t="s">
        <v>4836</v>
      </c>
      <c r="G796" t="s">
        <v>23889</v>
      </c>
      <c r="I796" t="s">
        <v>23832</v>
      </c>
      <c r="K796" t="s">
        <v>24117</v>
      </c>
      <c r="M796" t="s">
        <v>23835</v>
      </c>
      <c r="N796" t="s">
        <v>28367</v>
      </c>
      <c r="U796" t="s">
        <v>1491</v>
      </c>
      <c r="V796">
        <v>50</v>
      </c>
      <c r="W796">
        <v>-16559237</v>
      </c>
      <c r="X796">
        <v>-54556584</v>
      </c>
      <c r="Y796">
        <v>231</v>
      </c>
      <c r="Z796" t="s">
        <v>28412</v>
      </c>
      <c r="AD796" t="s">
        <v>1491</v>
      </c>
      <c r="AH796" t="s">
        <v>28413</v>
      </c>
      <c r="AI796" t="s">
        <v>23841</v>
      </c>
      <c r="AJ796" t="s">
        <v>6604</v>
      </c>
      <c r="AL796">
        <f>VALUE(TRIM(FO_Candidato[[#This Row],[1.21 Latitude]]))</f>
        <v>-16559237</v>
      </c>
      <c r="AM796">
        <f>FO_Candidato[[#This Row],[LATITUDE_P1]]/1000000</f>
        <v>-16.559237</v>
      </c>
      <c r="AN796">
        <f>INT(ABS(FO_Candidato[[#This Row],[LATITUDE_P2]]))</f>
        <v>16</v>
      </c>
      <c r="AO796">
        <f>INT((ABS(FO_Candidato[[#This Row],[LATITUDE_P2]])-INT(ABS(FO_Candidato[[#This Row],[LATITUDE_P2]])))*60)</f>
        <v>33</v>
      </c>
      <c r="AP796" s="73">
        <f t="shared" si="24"/>
        <v>33.25</v>
      </c>
      <c r="AQ796" t="str">
        <f>SUBSTITUTE(TEXT(FO_Candidato[[#This Row],[LATITUDE_P5]],"0,00"),",",".")</f>
        <v>33.25</v>
      </c>
      <c r="AR796" t="str">
        <f>FO_Candidato[[#This Row],[LATITUDE_P3]]&amp;"°"&amp;FO_Candidato[[#This Row],[LATITUDE_P4]]&amp;"'"&amp;FO_Candidato[[#This Row],[LATITUDE - P6]]&amp;"""S"</f>
        <v>16°33'33.25"S</v>
      </c>
      <c r="AS796">
        <f>VALUE(TRIM(FO_Candidato[[#This Row],[longitude]]))</f>
        <v>-54556584</v>
      </c>
      <c r="AT796">
        <f>FO_Candidato[[#This Row],[LONGITUDE_P1]]/1000000</f>
        <v>-54.556584000000001</v>
      </c>
      <c r="AU796">
        <f>INT(ABS(FO_Candidato[[#This Row],[LONGITUDE_P2]]))</f>
        <v>54</v>
      </c>
      <c r="AV796">
        <f>INT((ABS(FO_Candidato[[#This Row],[LONGITUDE_P2]])-INT(ABS(FO_Candidato[[#This Row],[LONGITUDE_P2]])))*60)</f>
        <v>33</v>
      </c>
      <c r="AW796" s="73">
        <f t="shared" si="25"/>
        <v>23.7</v>
      </c>
      <c r="AX796" t="str">
        <f>SUBSTITUTE(TEXT(FO_Candidato[[#This Row],[LONGITUDE_P5]],"0,00"),",",".")</f>
        <v>23.70</v>
      </c>
      <c r="AY796" t="str">
        <f>FO_Candidato[[#This Row],[LONGITUDE_P3]]&amp;"°"&amp;FO_Candidato[[#This Row],[LONGITUDE_P4]]&amp;"'"&amp;FO_Candidato[[#This Row],[LONGITUDE - P6]]&amp;"""S"</f>
        <v>54°33'23.70"S</v>
      </c>
    </row>
    <row r="797" spans="1:51" x14ac:dyDescent="0.3">
      <c r="A797" t="s">
        <v>28414</v>
      </c>
      <c r="B797" t="s">
        <v>23809</v>
      </c>
      <c r="C797" t="s">
        <v>177</v>
      </c>
      <c r="D797" t="s">
        <v>2006</v>
      </c>
      <c r="E797" t="s">
        <v>2006</v>
      </c>
      <c r="F797" t="s">
        <v>2007</v>
      </c>
      <c r="G797" t="s">
        <v>23889</v>
      </c>
      <c r="I797" t="s">
        <v>23832</v>
      </c>
      <c r="K797" t="s">
        <v>24117</v>
      </c>
      <c r="M797" t="s">
        <v>23835</v>
      </c>
      <c r="N797" t="s">
        <v>28367</v>
      </c>
      <c r="U797" t="s">
        <v>23823</v>
      </c>
      <c r="V797">
        <v>50</v>
      </c>
      <c r="W797">
        <v>-16510484</v>
      </c>
      <c r="X797">
        <v>-54615871</v>
      </c>
      <c r="Y797">
        <v>242</v>
      </c>
      <c r="Z797" t="s">
        <v>28415</v>
      </c>
      <c r="AD797" t="s">
        <v>1491</v>
      </c>
      <c r="AH797" t="s">
        <v>28416</v>
      </c>
      <c r="AI797" t="s">
        <v>23841</v>
      </c>
      <c r="AJ797" t="s">
        <v>6604</v>
      </c>
      <c r="AL797">
        <f>VALUE(TRIM(FO_Candidato[[#This Row],[1.21 Latitude]]))</f>
        <v>-16510484</v>
      </c>
      <c r="AM797">
        <f>FO_Candidato[[#This Row],[LATITUDE_P1]]/1000000</f>
        <v>-16.510484000000002</v>
      </c>
      <c r="AN797">
        <f>INT(ABS(FO_Candidato[[#This Row],[LATITUDE_P2]]))</f>
        <v>16</v>
      </c>
      <c r="AO797">
        <f>INT((ABS(FO_Candidato[[#This Row],[LATITUDE_P2]])-INT(ABS(FO_Candidato[[#This Row],[LATITUDE_P2]])))*60)</f>
        <v>30</v>
      </c>
      <c r="AP797" s="73">
        <f t="shared" si="24"/>
        <v>37.74</v>
      </c>
      <c r="AQ797" t="str">
        <f>SUBSTITUTE(TEXT(FO_Candidato[[#This Row],[LATITUDE_P5]],"0,00"),",",".")</f>
        <v>37.74</v>
      </c>
      <c r="AR797" t="str">
        <f>FO_Candidato[[#This Row],[LATITUDE_P3]]&amp;"°"&amp;FO_Candidato[[#This Row],[LATITUDE_P4]]&amp;"'"&amp;FO_Candidato[[#This Row],[LATITUDE - P6]]&amp;"""S"</f>
        <v>16°30'37.74"S</v>
      </c>
      <c r="AS797">
        <f>VALUE(TRIM(FO_Candidato[[#This Row],[longitude]]))</f>
        <v>-54615871</v>
      </c>
      <c r="AT797">
        <f>FO_Candidato[[#This Row],[LONGITUDE_P1]]/1000000</f>
        <v>-54.615870999999999</v>
      </c>
      <c r="AU797">
        <f>INT(ABS(FO_Candidato[[#This Row],[LONGITUDE_P2]]))</f>
        <v>54</v>
      </c>
      <c r="AV797">
        <f>INT((ABS(FO_Candidato[[#This Row],[LONGITUDE_P2]])-INT(ABS(FO_Candidato[[#This Row],[LONGITUDE_P2]])))*60)</f>
        <v>36</v>
      </c>
      <c r="AW797" s="73">
        <f t="shared" si="25"/>
        <v>57.14</v>
      </c>
      <c r="AX797" t="str">
        <f>SUBSTITUTE(TEXT(FO_Candidato[[#This Row],[LONGITUDE_P5]],"0,00"),",",".")</f>
        <v>57.14</v>
      </c>
      <c r="AY797" t="str">
        <f>FO_Candidato[[#This Row],[LONGITUDE_P3]]&amp;"°"&amp;FO_Candidato[[#This Row],[LONGITUDE_P4]]&amp;"'"&amp;FO_Candidato[[#This Row],[LONGITUDE - P6]]&amp;"""S"</f>
        <v>54°36'57.14"S</v>
      </c>
    </row>
    <row r="798" spans="1:51" x14ac:dyDescent="0.3">
      <c r="A798" t="s">
        <v>28417</v>
      </c>
      <c r="B798" t="s">
        <v>23809</v>
      </c>
      <c r="C798" t="s">
        <v>177</v>
      </c>
      <c r="D798" t="s">
        <v>3977</v>
      </c>
      <c r="E798" t="s">
        <v>3977</v>
      </c>
      <c r="F798" t="s">
        <v>3978</v>
      </c>
      <c r="G798" t="s">
        <v>23889</v>
      </c>
      <c r="I798" t="s">
        <v>23832</v>
      </c>
      <c r="K798" t="s">
        <v>24020</v>
      </c>
      <c r="M798" t="s">
        <v>23835</v>
      </c>
      <c r="N798" t="s">
        <v>27620</v>
      </c>
      <c r="U798" t="s">
        <v>23823</v>
      </c>
      <c r="V798">
        <v>40</v>
      </c>
      <c r="W798">
        <v>-17380661</v>
      </c>
      <c r="X798">
        <v>-53135574</v>
      </c>
      <c r="Y798">
        <v>772</v>
      </c>
      <c r="Z798" t="s">
        <v>28418</v>
      </c>
      <c r="AB798" t="s">
        <v>23825</v>
      </c>
      <c r="AD798" t="s">
        <v>1491</v>
      </c>
      <c r="AH798" t="s">
        <v>28419</v>
      </c>
      <c r="AI798" t="s">
        <v>24041</v>
      </c>
      <c r="AJ798" t="s">
        <v>27668</v>
      </c>
      <c r="AL798">
        <f>VALUE(TRIM(FO_Candidato[[#This Row],[1.21 Latitude]]))</f>
        <v>-17380661</v>
      </c>
      <c r="AM798">
        <f>FO_Candidato[[#This Row],[LATITUDE_P1]]/1000000</f>
        <v>-17.380661</v>
      </c>
      <c r="AN798">
        <f>INT(ABS(FO_Candidato[[#This Row],[LATITUDE_P2]]))</f>
        <v>17</v>
      </c>
      <c r="AO798">
        <f>INT((ABS(FO_Candidato[[#This Row],[LATITUDE_P2]])-INT(ABS(FO_Candidato[[#This Row],[LATITUDE_P2]])))*60)</f>
        <v>22</v>
      </c>
      <c r="AP798" s="73">
        <f t="shared" si="24"/>
        <v>50.38</v>
      </c>
      <c r="AQ798" t="str">
        <f>SUBSTITUTE(TEXT(FO_Candidato[[#This Row],[LATITUDE_P5]],"0,00"),",",".")</f>
        <v>50.38</v>
      </c>
      <c r="AR798" t="str">
        <f>FO_Candidato[[#This Row],[LATITUDE_P3]]&amp;"°"&amp;FO_Candidato[[#This Row],[LATITUDE_P4]]&amp;"'"&amp;FO_Candidato[[#This Row],[LATITUDE - P6]]&amp;"""S"</f>
        <v>17°22'50.38"S</v>
      </c>
      <c r="AS798">
        <f>VALUE(TRIM(FO_Candidato[[#This Row],[longitude]]))</f>
        <v>-53135574</v>
      </c>
      <c r="AT798">
        <f>FO_Candidato[[#This Row],[LONGITUDE_P1]]/1000000</f>
        <v>-53.135573999999998</v>
      </c>
      <c r="AU798">
        <f>INT(ABS(FO_Candidato[[#This Row],[LONGITUDE_P2]]))</f>
        <v>53</v>
      </c>
      <c r="AV798">
        <f>INT((ABS(FO_Candidato[[#This Row],[LONGITUDE_P2]])-INT(ABS(FO_Candidato[[#This Row],[LONGITUDE_P2]])))*60)</f>
        <v>8</v>
      </c>
      <c r="AW798" s="73">
        <f t="shared" si="25"/>
        <v>8.07</v>
      </c>
      <c r="AX798" t="str">
        <f>SUBSTITUTE(TEXT(FO_Candidato[[#This Row],[LONGITUDE_P5]],"0,00"),",",".")</f>
        <v>8.07</v>
      </c>
      <c r="AY798" t="str">
        <f>FO_Candidato[[#This Row],[LONGITUDE_P3]]&amp;"°"&amp;FO_Candidato[[#This Row],[LONGITUDE_P4]]&amp;"'"&amp;FO_Candidato[[#This Row],[LONGITUDE - P6]]&amp;"""S"</f>
        <v>53°8'8.07"S</v>
      </c>
    </row>
    <row r="799" spans="1:51" x14ac:dyDescent="0.3">
      <c r="A799" t="s">
        <v>28420</v>
      </c>
      <c r="B799" t="s">
        <v>23809</v>
      </c>
      <c r="C799" t="s">
        <v>177</v>
      </c>
      <c r="D799" t="s">
        <v>3935</v>
      </c>
      <c r="E799" t="s">
        <v>3935</v>
      </c>
      <c r="F799" t="s">
        <v>3936</v>
      </c>
      <c r="G799" t="s">
        <v>23889</v>
      </c>
      <c r="I799" t="s">
        <v>23832</v>
      </c>
      <c r="K799" t="s">
        <v>24117</v>
      </c>
      <c r="M799" t="s">
        <v>23835</v>
      </c>
      <c r="N799" t="s">
        <v>28367</v>
      </c>
      <c r="U799" t="s">
        <v>23823</v>
      </c>
      <c r="V799">
        <v>50</v>
      </c>
      <c r="W799">
        <v>-17388392</v>
      </c>
      <c r="X799">
        <v>-52785359</v>
      </c>
      <c r="Y799">
        <v>930</v>
      </c>
      <c r="Z799" t="s">
        <v>28421</v>
      </c>
      <c r="AB799" t="s">
        <v>23825</v>
      </c>
      <c r="AD799" t="s">
        <v>1491</v>
      </c>
      <c r="AH799" t="s">
        <v>28422</v>
      </c>
      <c r="AI799" t="s">
        <v>24041</v>
      </c>
      <c r="AJ799" t="s">
        <v>28423</v>
      </c>
      <c r="AL799">
        <f>VALUE(TRIM(FO_Candidato[[#This Row],[1.21 Latitude]]))</f>
        <v>-17388392</v>
      </c>
      <c r="AM799">
        <f>FO_Candidato[[#This Row],[LATITUDE_P1]]/1000000</f>
        <v>-17.388392</v>
      </c>
      <c r="AN799">
        <f>INT(ABS(FO_Candidato[[#This Row],[LATITUDE_P2]]))</f>
        <v>17</v>
      </c>
      <c r="AO799">
        <f>INT((ABS(FO_Candidato[[#This Row],[LATITUDE_P2]])-INT(ABS(FO_Candidato[[#This Row],[LATITUDE_P2]])))*60)</f>
        <v>23</v>
      </c>
      <c r="AP799" s="73">
        <f t="shared" si="24"/>
        <v>18.21</v>
      </c>
      <c r="AQ799" t="str">
        <f>SUBSTITUTE(TEXT(FO_Candidato[[#This Row],[LATITUDE_P5]],"0,00"),",",".")</f>
        <v>18.21</v>
      </c>
      <c r="AR799" t="str">
        <f>FO_Candidato[[#This Row],[LATITUDE_P3]]&amp;"°"&amp;FO_Candidato[[#This Row],[LATITUDE_P4]]&amp;"'"&amp;FO_Candidato[[#This Row],[LATITUDE - P6]]&amp;"""S"</f>
        <v>17°23'18.21"S</v>
      </c>
      <c r="AS799">
        <f>VALUE(TRIM(FO_Candidato[[#This Row],[longitude]]))</f>
        <v>-52785359</v>
      </c>
      <c r="AT799">
        <f>FO_Candidato[[#This Row],[LONGITUDE_P1]]/1000000</f>
        <v>-52.785359</v>
      </c>
      <c r="AU799">
        <f>INT(ABS(FO_Candidato[[#This Row],[LONGITUDE_P2]]))</f>
        <v>52</v>
      </c>
      <c r="AV799">
        <f>INT((ABS(FO_Candidato[[#This Row],[LONGITUDE_P2]])-INT(ABS(FO_Candidato[[#This Row],[LONGITUDE_P2]])))*60)</f>
        <v>47</v>
      </c>
      <c r="AW799" s="73">
        <f t="shared" si="25"/>
        <v>7.29</v>
      </c>
      <c r="AX799" t="str">
        <f>SUBSTITUTE(TEXT(FO_Candidato[[#This Row],[LONGITUDE_P5]],"0,00"),",",".")</f>
        <v>7.29</v>
      </c>
      <c r="AY799" t="str">
        <f>FO_Candidato[[#This Row],[LONGITUDE_P3]]&amp;"°"&amp;FO_Candidato[[#This Row],[LONGITUDE_P4]]&amp;"'"&amp;FO_Candidato[[#This Row],[LONGITUDE - P6]]&amp;"""S"</f>
        <v>52°47'7.29"S</v>
      </c>
    </row>
    <row r="800" spans="1:51" x14ac:dyDescent="0.3">
      <c r="A800" t="s">
        <v>28424</v>
      </c>
      <c r="B800" t="s">
        <v>23809</v>
      </c>
      <c r="C800" t="s">
        <v>177</v>
      </c>
      <c r="D800" t="s">
        <v>202</v>
      </c>
      <c r="E800" t="s">
        <v>202</v>
      </c>
      <c r="F800" t="s">
        <v>203</v>
      </c>
      <c r="G800" t="s">
        <v>23889</v>
      </c>
      <c r="I800" t="s">
        <v>23832</v>
      </c>
      <c r="K800" t="s">
        <v>24117</v>
      </c>
      <c r="M800" t="s">
        <v>23835</v>
      </c>
      <c r="N800" t="s">
        <v>28367</v>
      </c>
      <c r="U800" t="s">
        <v>1491</v>
      </c>
      <c r="V800">
        <v>50</v>
      </c>
      <c r="W800">
        <v>-17402465</v>
      </c>
      <c r="X800">
        <v>-52648304</v>
      </c>
      <c r="Y800">
        <v>866</v>
      </c>
      <c r="Z800" t="s">
        <v>28425</v>
      </c>
      <c r="AD800" t="s">
        <v>1491</v>
      </c>
      <c r="AH800" t="s">
        <v>28426</v>
      </c>
      <c r="AI800" t="s">
        <v>24041</v>
      </c>
      <c r="AJ800" t="s">
        <v>28423</v>
      </c>
      <c r="AL800">
        <f>VALUE(TRIM(FO_Candidato[[#This Row],[1.21 Latitude]]))</f>
        <v>-17402465</v>
      </c>
      <c r="AM800">
        <f>FO_Candidato[[#This Row],[LATITUDE_P1]]/1000000</f>
        <v>-17.402464999999999</v>
      </c>
      <c r="AN800">
        <f>INT(ABS(FO_Candidato[[#This Row],[LATITUDE_P2]]))</f>
        <v>17</v>
      </c>
      <c r="AO800">
        <f>INT((ABS(FO_Candidato[[#This Row],[LATITUDE_P2]])-INT(ABS(FO_Candidato[[#This Row],[LATITUDE_P2]])))*60)</f>
        <v>24</v>
      </c>
      <c r="AP800" s="73">
        <f t="shared" si="24"/>
        <v>8.8699999999999992</v>
      </c>
      <c r="AQ800" t="str">
        <f>SUBSTITUTE(TEXT(FO_Candidato[[#This Row],[LATITUDE_P5]],"0,00"),",",".")</f>
        <v>8.87</v>
      </c>
      <c r="AR800" t="str">
        <f>FO_Candidato[[#This Row],[LATITUDE_P3]]&amp;"°"&amp;FO_Candidato[[#This Row],[LATITUDE_P4]]&amp;"'"&amp;FO_Candidato[[#This Row],[LATITUDE - P6]]&amp;"""S"</f>
        <v>17°24'8.87"S</v>
      </c>
      <c r="AS800">
        <f>VALUE(TRIM(FO_Candidato[[#This Row],[longitude]]))</f>
        <v>-52648304</v>
      </c>
      <c r="AT800">
        <f>FO_Candidato[[#This Row],[LONGITUDE_P1]]/1000000</f>
        <v>-52.648304000000003</v>
      </c>
      <c r="AU800">
        <f>INT(ABS(FO_Candidato[[#This Row],[LONGITUDE_P2]]))</f>
        <v>52</v>
      </c>
      <c r="AV800">
        <f>INT((ABS(FO_Candidato[[#This Row],[LONGITUDE_P2]])-INT(ABS(FO_Candidato[[#This Row],[LONGITUDE_P2]])))*60)</f>
        <v>38</v>
      </c>
      <c r="AW800" s="73">
        <f t="shared" si="25"/>
        <v>53.89</v>
      </c>
      <c r="AX800" t="str">
        <f>SUBSTITUTE(TEXT(FO_Candidato[[#This Row],[LONGITUDE_P5]],"0,00"),",",".")</f>
        <v>53.89</v>
      </c>
      <c r="AY800" t="str">
        <f>FO_Candidato[[#This Row],[LONGITUDE_P3]]&amp;"°"&amp;FO_Candidato[[#This Row],[LONGITUDE_P4]]&amp;"'"&amp;FO_Candidato[[#This Row],[LONGITUDE - P6]]&amp;"""S"</f>
        <v>52°38'53.89"S</v>
      </c>
    </row>
    <row r="801" spans="1:51" x14ac:dyDescent="0.3">
      <c r="A801" t="s">
        <v>28427</v>
      </c>
      <c r="B801" t="s">
        <v>23809</v>
      </c>
      <c r="C801" t="s">
        <v>177</v>
      </c>
      <c r="D801" t="s">
        <v>199</v>
      </c>
      <c r="E801" t="s">
        <v>199</v>
      </c>
      <c r="F801" t="s">
        <v>200</v>
      </c>
      <c r="G801" t="s">
        <v>23889</v>
      </c>
      <c r="I801" t="s">
        <v>23832</v>
      </c>
      <c r="K801" t="s">
        <v>24020</v>
      </c>
      <c r="M801" t="s">
        <v>23835</v>
      </c>
      <c r="N801" t="s">
        <v>27620</v>
      </c>
      <c r="U801" t="s">
        <v>23823</v>
      </c>
      <c r="V801">
        <v>50</v>
      </c>
      <c r="W801">
        <v>-17375078</v>
      </c>
      <c r="X801">
        <v>-52937965</v>
      </c>
      <c r="Y801">
        <v>825</v>
      </c>
      <c r="Z801" t="s">
        <v>28428</v>
      </c>
      <c r="AB801" t="s">
        <v>23825</v>
      </c>
      <c r="AD801" t="s">
        <v>1491</v>
      </c>
      <c r="AH801" t="s">
        <v>28429</v>
      </c>
      <c r="AI801" t="s">
        <v>24041</v>
      </c>
      <c r="AJ801" t="s">
        <v>27726</v>
      </c>
      <c r="AL801">
        <f>VALUE(TRIM(FO_Candidato[[#This Row],[1.21 Latitude]]))</f>
        <v>-17375078</v>
      </c>
      <c r="AM801">
        <f>FO_Candidato[[#This Row],[LATITUDE_P1]]/1000000</f>
        <v>-17.375077999999998</v>
      </c>
      <c r="AN801">
        <f>INT(ABS(FO_Candidato[[#This Row],[LATITUDE_P2]]))</f>
        <v>17</v>
      </c>
      <c r="AO801">
        <f>INT((ABS(FO_Candidato[[#This Row],[LATITUDE_P2]])-INT(ABS(FO_Candidato[[#This Row],[LATITUDE_P2]])))*60)</f>
        <v>22</v>
      </c>
      <c r="AP801" s="73">
        <f t="shared" si="24"/>
        <v>30.28</v>
      </c>
      <c r="AQ801" t="str">
        <f>SUBSTITUTE(TEXT(FO_Candidato[[#This Row],[LATITUDE_P5]],"0,00"),",",".")</f>
        <v>30.28</v>
      </c>
      <c r="AR801" t="str">
        <f>FO_Candidato[[#This Row],[LATITUDE_P3]]&amp;"°"&amp;FO_Candidato[[#This Row],[LATITUDE_P4]]&amp;"'"&amp;FO_Candidato[[#This Row],[LATITUDE - P6]]&amp;"""S"</f>
        <v>17°22'30.28"S</v>
      </c>
      <c r="AS801">
        <f>VALUE(TRIM(FO_Candidato[[#This Row],[longitude]]))</f>
        <v>-52937965</v>
      </c>
      <c r="AT801">
        <f>FO_Candidato[[#This Row],[LONGITUDE_P1]]/1000000</f>
        <v>-52.937964999999998</v>
      </c>
      <c r="AU801">
        <f>INT(ABS(FO_Candidato[[#This Row],[LONGITUDE_P2]]))</f>
        <v>52</v>
      </c>
      <c r="AV801">
        <f>INT((ABS(FO_Candidato[[#This Row],[LONGITUDE_P2]])-INT(ABS(FO_Candidato[[#This Row],[LONGITUDE_P2]])))*60)</f>
        <v>56</v>
      </c>
      <c r="AW801" s="73">
        <f t="shared" si="25"/>
        <v>16.670000000000002</v>
      </c>
      <c r="AX801" t="str">
        <f>SUBSTITUTE(TEXT(FO_Candidato[[#This Row],[LONGITUDE_P5]],"0,00"),",",".")</f>
        <v>16.67</v>
      </c>
      <c r="AY801" t="str">
        <f>FO_Candidato[[#This Row],[LONGITUDE_P3]]&amp;"°"&amp;FO_Candidato[[#This Row],[LONGITUDE_P4]]&amp;"'"&amp;FO_Candidato[[#This Row],[LONGITUDE - P6]]&amp;"""S"</f>
        <v>52°56'16.67"S</v>
      </c>
    </row>
    <row r="802" spans="1:51" x14ac:dyDescent="0.3">
      <c r="A802" t="s">
        <v>28430</v>
      </c>
      <c r="B802" t="s">
        <v>23809</v>
      </c>
      <c r="C802" t="s">
        <v>177</v>
      </c>
      <c r="D802" t="s">
        <v>194</v>
      </c>
      <c r="E802" t="s">
        <v>194</v>
      </c>
      <c r="F802" t="s">
        <v>195</v>
      </c>
      <c r="G802" t="s">
        <v>23889</v>
      </c>
      <c r="I802" t="s">
        <v>23832</v>
      </c>
      <c r="K802" t="s">
        <v>24117</v>
      </c>
      <c r="M802" t="s">
        <v>23835</v>
      </c>
      <c r="N802" t="s">
        <v>28367</v>
      </c>
      <c r="U802" t="s">
        <v>23823</v>
      </c>
      <c r="V802">
        <v>60</v>
      </c>
      <c r="W802">
        <v>-17385609</v>
      </c>
      <c r="X802">
        <v>-52885569</v>
      </c>
      <c r="Y802">
        <v>947</v>
      </c>
      <c r="Z802" t="s">
        <v>28431</v>
      </c>
      <c r="AB802" t="s">
        <v>23825</v>
      </c>
      <c r="AD802" t="s">
        <v>1491</v>
      </c>
      <c r="AH802" t="s">
        <v>28432</v>
      </c>
      <c r="AI802" t="s">
        <v>24041</v>
      </c>
      <c r="AJ802" t="s">
        <v>28433</v>
      </c>
      <c r="AL802">
        <f>VALUE(TRIM(FO_Candidato[[#This Row],[1.21 Latitude]]))</f>
        <v>-17385609</v>
      </c>
      <c r="AM802">
        <f>FO_Candidato[[#This Row],[LATITUDE_P1]]/1000000</f>
        <v>-17.385608999999999</v>
      </c>
      <c r="AN802">
        <f>INT(ABS(FO_Candidato[[#This Row],[LATITUDE_P2]]))</f>
        <v>17</v>
      </c>
      <c r="AO802">
        <f>INT((ABS(FO_Candidato[[#This Row],[LATITUDE_P2]])-INT(ABS(FO_Candidato[[#This Row],[LATITUDE_P2]])))*60)</f>
        <v>23</v>
      </c>
      <c r="AP802" s="73">
        <f t="shared" si="24"/>
        <v>8.19</v>
      </c>
      <c r="AQ802" t="str">
        <f>SUBSTITUTE(TEXT(FO_Candidato[[#This Row],[LATITUDE_P5]],"0,00"),",",".")</f>
        <v>8.19</v>
      </c>
      <c r="AR802" t="str">
        <f>FO_Candidato[[#This Row],[LATITUDE_P3]]&amp;"°"&amp;FO_Candidato[[#This Row],[LATITUDE_P4]]&amp;"'"&amp;FO_Candidato[[#This Row],[LATITUDE - P6]]&amp;"""S"</f>
        <v>17°23'8.19"S</v>
      </c>
      <c r="AS802">
        <f>VALUE(TRIM(FO_Candidato[[#This Row],[longitude]]))</f>
        <v>-52885569</v>
      </c>
      <c r="AT802">
        <f>FO_Candidato[[#This Row],[LONGITUDE_P1]]/1000000</f>
        <v>-52.885568999999997</v>
      </c>
      <c r="AU802">
        <f>INT(ABS(FO_Candidato[[#This Row],[LONGITUDE_P2]]))</f>
        <v>52</v>
      </c>
      <c r="AV802">
        <f>INT((ABS(FO_Candidato[[#This Row],[LONGITUDE_P2]])-INT(ABS(FO_Candidato[[#This Row],[LONGITUDE_P2]])))*60)</f>
        <v>53</v>
      </c>
      <c r="AW802" s="73">
        <f t="shared" si="25"/>
        <v>8.0500000000000007</v>
      </c>
      <c r="AX802" t="str">
        <f>SUBSTITUTE(TEXT(FO_Candidato[[#This Row],[LONGITUDE_P5]],"0,00"),",",".")</f>
        <v>8.05</v>
      </c>
      <c r="AY802" t="str">
        <f>FO_Candidato[[#This Row],[LONGITUDE_P3]]&amp;"°"&amp;FO_Candidato[[#This Row],[LONGITUDE_P4]]&amp;"'"&amp;FO_Candidato[[#This Row],[LONGITUDE - P6]]&amp;"""S"</f>
        <v>52°53'8.05"S</v>
      </c>
    </row>
    <row r="803" spans="1:51" x14ac:dyDescent="0.3">
      <c r="A803" t="s">
        <v>28434</v>
      </c>
      <c r="B803" t="s">
        <v>23809</v>
      </c>
      <c r="C803" t="s">
        <v>177</v>
      </c>
      <c r="D803" t="s">
        <v>2405</v>
      </c>
      <c r="E803" t="s">
        <v>2405</v>
      </c>
      <c r="F803" t="s">
        <v>2406</v>
      </c>
      <c r="G803" t="s">
        <v>23889</v>
      </c>
      <c r="I803" t="s">
        <v>23832</v>
      </c>
      <c r="K803" t="s">
        <v>24117</v>
      </c>
      <c r="U803" t="s">
        <v>23823</v>
      </c>
      <c r="V803">
        <v>50</v>
      </c>
      <c r="W803">
        <v>-17473391</v>
      </c>
      <c r="X803">
        <v>-52573325</v>
      </c>
      <c r="Y803">
        <v>916</v>
      </c>
      <c r="Z803" t="s">
        <v>28435</v>
      </c>
      <c r="AD803" t="s">
        <v>1491</v>
      </c>
      <c r="AH803" t="s">
        <v>28436</v>
      </c>
      <c r="AI803" t="s">
        <v>24041</v>
      </c>
      <c r="AJ803" t="s">
        <v>28433</v>
      </c>
      <c r="AL803">
        <f>VALUE(TRIM(FO_Candidato[[#This Row],[1.21 Latitude]]))</f>
        <v>-17473391</v>
      </c>
      <c r="AM803">
        <f>FO_Candidato[[#This Row],[LATITUDE_P1]]/1000000</f>
        <v>-17.473390999999999</v>
      </c>
      <c r="AN803">
        <f>INT(ABS(FO_Candidato[[#This Row],[LATITUDE_P2]]))</f>
        <v>17</v>
      </c>
      <c r="AO803">
        <f>INT((ABS(FO_Candidato[[#This Row],[LATITUDE_P2]])-INT(ABS(FO_Candidato[[#This Row],[LATITUDE_P2]])))*60)</f>
        <v>28</v>
      </c>
      <c r="AP803" s="73">
        <f t="shared" si="24"/>
        <v>24.21</v>
      </c>
      <c r="AQ803" t="str">
        <f>SUBSTITUTE(TEXT(FO_Candidato[[#This Row],[LATITUDE_P5]],"0,00"),",",".")</f>
        <v>24.21</v>
      </c>
      <c r="AR803" t="str">
        <f>FO_Candidato[[#This Row],[LATITUDE_P3]]&amp;"°"&amp;FO_Candidato[[#This Row],[LATITUDE_P4]]&amp;"'"&amp;FO_Candidato[[#This Row],[LATITUDE - P6]]&amp;"""S"</f>
        <v>17°28'24.21"S</v>
      </c>
      <c r="AS803">
        <f>VALUE(TRIM(FO_Candidato[[#This Row],[longitude]]))</f>
        <v>-52573325</v>
      </c>
      <c r="AT803">
        <f>FO_Candidato[[#This Row],[LONGITUDE_P1]]/1000000</f>
        <v>-52.573324999999997</v>
      </c>
      <c r="AU803">
        <f>INT(ABS(FO_Candidato[[#This Row],[LONGITUDE_P2]]))</f>
        <v>52</v>
      </c>
      <c r="AV803">
        <f>INT((ABS(FO_Candidato[[#This Row],[LONGITUDE_P2]])-INT(ABS(FO_Candidato[[#This Row],[LONGITUDE_P2]])))*60)</f>
        <v>34</v>
      </c>
      <c r="AW803" s="73">
        <f t="shared" si="25"/>
        <v>23.97</v>
      </c>
      <c r="AX803" t="str">
        <f>SUBSTITUTE(TEXT(FO_Candidato[[#This Row],[LONGITUDE_P5]],"0,00"),",",".")</f>
        <v>23.97</v>
      </c>
      <c r="AY803" t="str">
        <f>FO_Candidato[[#This Row],[LONGITUDE_P3]]&amp;"°"&amp;FO_Candidato[[#This Row],[LONGITUDE_P4]]&amp;"'"&amp;FO_Candidato[[#This Row],[LONGITUDE - P6]]&amp;"""S"</f>
        <v>52°34'23.97"S</v>
      </c>
    </row>
    <row r="804" spans="1:51" x14ac:dyDescent="0.3">
      <c r="A804" t="s">
        <v>28437</v>
      </c>
      <c r="B804" t="s">
        <v>23809</v>
      </c>
      <c r="C804" t="s">
        <v>177</v>
      </c>
      <c r="D804" t="s">
        <v>3883</v>
      </c>
      <c r="E804" t="s">
        <v>3883</v>
      </c>
      <c r="F804" t="s">
        <v>3884</v>
      </c>
      <c r="G804" t="s">
        <v>23889</v>
      </c>
      <c r="I804" t="s">
        <v>23832</v>
      </c>
      <c r="K804" t="s">
        <v>24020</v>
      </c>
      <c r="M804" t="s">
        <v>23835</v>
      </c>
      <c r="N804" t="s">
        <v>27620</v>
      </c>
      <c r="U804" t="s">
        <v>23823</v>
      </c>
      <c r="V804">
        <v>50</v>
      </c>
      <c r="W804">
        <v>-17668405</v>
      </c>
      <c r="X804">
        <v>-52222935</v>
      </c>
      <c r="Y804">
        <v>902</v>
      </c>
      <c r="Z804" t="s">
        <v>28438</v>
      </c>
      <c r="AB804" t="s">
        <v>23825</v>
      </c>
      <c r="AD804" t="s">
        <v>1491</v>
      </c>
      <c r="AH804" t="s">
        <v>28439</v>
      </c>
      <c r="AI804" t="s">
        <v>24041</v>
      </c>
      <c r="AJ804" t="s">
        <v>25574</v>
      </c>
      <c r="AL804">
        <f>VALUE(TRIM(FO_Candidato[[#This Row],[1.21 Latitude]]))</f>
        <v>-17668405</v>
      </c>
      <c r="AM804">
        <f>FO_Candidato[[#This Row],[LATITUDE_P1]]/1000000</f>
        <v>-17.668405</v>
      </c>
      <c r="AN804">
        <f>INT(ABS(FO_Candidato[[#This Row],[LATITUDE_P2]]))</f>
        <v>17</v>
      </c>
      <c r="AO804">
        <f>INT((ABS(FO_Candidato[[#This Row],[LATITUDE_P2]])-INT(ABS(FO_Candidato[[#This Row],[LATITUDE_P2]])))*60)</f>
        <v>40</v>
      </c>
      <c r="AP804" s="73">
        <f t="shared" si="24"/>
        <v>6.26</v>
      </c>
      <c r="AQ804" t="str">
        <f>SUBSTITUTE(TEXT(FO_Candidato[[#This Row],[LATITUDE_P5]],"0,00"),",",".")</f>
        <v>6.26</v>
      </c>
      <c r="AR804" t="str">
        <f>FO_Candidato[[#This Row],[LATITUDE_P3]]&amp;"°"&amp;FO_Candidato[[#This Row],[LATITUDE_P4]]&amp;"'"&amp;FO_Candidato[[#This Row],[LATITUDE - P6]]&amp;"""S"</f>
        <v>17°40'6.26"S</v>
      </c>
      <c r="AS804">
        <f>VALUE(TRIM(FO_Candidato[[#This Row],[longitude]]))</f>
        <v>-52222935</v>
      </c>
      <c r="AT804">
        <f>FO_Candidato[[#This Row],[LONGITUDE_P1]]/1000000</f>
        <v>-52.222935</v>
      </c>
      <c r="AU804">
        <f>INT(ABS(FO_Candidato[[#This Row],[LONGITUDE_P2]]))</f>
        <v>52</v>
      </c>
      <c r="AV804">
        <f>INT((ABS(FO_Candidato[[#This Row],[LONGITUDE_P2]])-INT(ABS(FO_Candidato[[#This Row],[LONGITUDE_P2]])))*60)</f>
        <v>13</v>
      </c>
      <c r="AW804" s="73">
        <f t="shared" si="25"/>
        <v>22.57</v>
      </c>
      <c r="AX804" t="str">
        <f>SUBSTITUTE(TEXT(FO_Candidato[[#This Row],[LONGITUDE_P5]],"0,00"),",",".")</f>
        <v>22.57</v>
      </c>
      <c r="AY804" t="str">
        <f>FO_Candidato[[#This Row],[LONGITUDE_P3]]&amp;"°"&amp;FO_Candidato[[#This Row],[LONGITUDE_P4]]&amp;"'"&amp;FO_Candidato[[#This Row],[LONGITUDE - P6]]&amp;"""S"</f>
        <v>52°13'22.57"S</v>
      </c>
    </row>
    <row r="805" spans="1:51" x14ac:dyDescent="0.3">
      <c r="A805" t="s">
        <v>28440</v>
      </c>
      <c r="B805" t="s">
        <v>23809</v>
      </c>
      <c r="C805" t="s">
        <v>177</v>
      </c>
      <c r="D805" t="s">
        <v>3875</v>
      </c>
      <c r="E805" t="s">
        <v>3875</v>
      </c>
      <c r="F805" t="s">
        <v>3876</v>
      </c>
      <c r="G805" t="s">
        <v>23889</v>
      </c>
      <c r="I805" t="s">
        <v>23832</v>
      </c>
      <c r="K805" t="s">
        <v>24117</v>
      </c>
      <c r="U805" t="s">
        <v>23823</v>
      </c>
      <c r="V805">
        <v>50</v>
      </c>
      <c r="W805">
        <v>-17780927</v>
      </c>
      <c r="X805">
        <v>-52093051</v>
      </c>
      <c r="Y805">
        <v>856</v>
      </c>
      <c r="Z805" t="s">
        <v>28441</v>
      </c>
      <c r="AD805" t="s">
        <v>23823</v>
      </c>
      <c r="AH805" t="s">
        <v>28442</v>
      </c>
      <c r="AI805" t="s">
        <v>24041</v>
      </c>
      <c r="AJ805" t="s">
        <v>27736</v>
      </c>
      <c r="AL805">
        <f>VALUE(TRIM(FO_Candidato[[#This Row],[1.21 Latitude]]))</f>
        <v>-17780927</v>
      </c>
      <c r="AM805">
        <f>FO_Candidato[[#This Row],[LATITUDE_P1]]/1000000</f>
        <v>-17.780926999999998</v>
      </c>
      <c r="AN805">
        <f>INT(ABS(FO_Candidato[[#This Row],[LATITUDE_P2]]))</f>
        <v>17</v>
      </c>
      <c r="AO805">
        <f>INT((ABS(FO_Candidato[[#This Row],[LATITUDE_P2]])-INT(ABS(FO_Candidato[[#This Row],[LATITUDE_P2]])))*60)</f>
        <v>46</v>
      </c>
      <c r="AP805" s="73">
        <f t="shared" si="24"/>
        <v>51.34</v>
      </c>
      <c r="AQ805" t="str">
        <f>SUBSTITUTE(TEXT(FO_Candidato[[#This Row],[LATITUDE_P5]],"0,00"),",",".")</f>
        <v>51.34</v>
      </c>
      <c r="AR805" t="str">
        <f>FO_Candidato[[#This Row],[LATITUDE_P3]]&amp;"°"&amp;FO_Candidato[[#This Row],[LATITUDE_P4]]&amp;"'"&amp;FO_Candidato[[#This Row],[LATITUDE - P6]]&amp;"""S"</f>
        <v>17°46'51.34"S</v>
      </c>
      <c r="AS805">
        <f>VALUE(TRIM(FO_Candidato[[#This Row],[longitude]]))</f>
        <v>-52093051</v>
      </c>
      <c r="AT805">
        <f>FO_Candidato[[#This Row],[LONGITUDE_P1]]/1000000</f>
        <v>-52.093051000000003</v>
      </c>
      <c r="AU805">
        <f>INT(ABS(FO_Candidato[[#This Row],[LONGITUDE_P2]]))</f>
        <v>52</v>
      </c>
      <c r="AV805">
        <f>INT((ABS(FO_Candidato[[#This Row],[LONGITUDE_P2]])-INT(ABS(FO_Candidato[[#This Row],[LONGITUDE_P2]])))*60)</f>
        <v>5</v>
      </c>
      <c r="AW805" s="73">
        <f t="shared" si="25"/>
        <v>34.979999999999997</v>
      </c>
      <c r="AX805" t="str">
        <f>SUBSTITUTE(TEXT(FO_Candidato[[#This Row],[LONGITUDE_P5]],"0,00"),",",".")</f>
        <v>34.98</v>
      </c>
      <c r="AY805" t="str">
        <f>FO_Candidato[[#This Row],[LONGITUDE_P3]]&amp;"°"&amp;FO_Candidato[[#This Row],[LONGITUDE_P4]]&amp;"'"&amp;FO_Candidato[[#This Row],[LONGITUDE - P6]]&amp;"""S"</f>
        <v>52°5'34.98"S</v>
      </c>
    </row>
    <row r="806" spans="1:51" x14ac:dyDescent="0.3">
      <c r="A806" t="s">
        <v>28443</v>
      </c>
      <c r="B806" t="s">
        <v>23809</v>
      </c>
      <c r="C806" t="s">
        <v>177</v>
      </c>
      <c r="D806" t="s">
        <v>3866</v>
      </c>
      <c r="E806" t="s">
        <v>3866</v>
      </c>
      <c r="F806" t="s">
        <v>3867</v>
      </c>
      <c r="G806" t="s">
        <v>23889</v>
      </c>
      <c r="I806" t="s">
        <v>23832</v>
      </c>
      <c r="K806" t="s">
        <v>24117</v>
      </c>
      <c r="M806" t="s">
        <v>23835</v>
      </c>
      <c r="N806" t="s">
        <v>28367</v>
      </c>
      <c r="U806" t="s">
        <v>23823</v>
      </c>
      <c r="V806">
        <v>50</v>
      </c>
      <c r="W806">
        <v>-17856434</v>
      </c>
      <c r="X806">
        <v>-51900572</v>
      </c>
      <c r="Y806">
        <v>870</v>
      </c>
      <c r="Z806" t="s">
        <v>28444</v>
      </c>
      <c r="AB806" t="s">
        <v>23825</v>
      </c>
      <c r="AD806" t="s">
        <v>1491</v>
      </c>
      <c r="AH806" t="s">
        <v>28445</v>
      </c>
      <c r="AI806" t="s">
        <v>24041</v>
      </c>
      <c r="AJ806" t="s">
        <v>25574</v>
      </c>
      <c r="AK806">
        <v>75800089</v>
      </c>
      <c r="AL806">
        <f>VALUE(TRIM(FO_Candidato[[#This Row],[1.21 Latitude]]))</f>
        <v>-17856434</v>
      </c>
      <c r="AM806">
        <f>FO_Candidato[[#This Row],[LATITUDE_P1]]/1000000</f>
        <v>-17.856434</v>
      </c>
      <c r="AN806">
        <f>INT(ABS(FO_Candidato[[#This Row],[LATITUDE_P2]]))</f>
        <v>17</v>
      </c>
      <c r="AO806">
        <f>INT((ABS(FO_Candidato[[#This Row],[LATITUDE_P2]])-INT(ABS(FO_Candidato[[#This Row],[LATITUDE_P2]])))*60)</f>
        <v>51</v>
      </c>
      <c r="AP806" s="73">
        <f t="shared" si="24"/>
        <v>23.16</v>
      </c>
      <c r="AQ806" t="str">
        <f>SUBSTITUTE(TEXT(FO_Candidato[[#This Row],[LATITUDE_P5]],"0,00"),",",".")</f>
        <v>23.16</v>
      </c>
      <c r="AR806" t="str">
        <f>FO_Candidato[[#This Row],[LATITUDE_P3]]&amp;"°"&amp;FO_Candidato[[#This Row],[LATITUDE_P4]]&amp;"'"&amp;FO_Candidato[[#This Row],[LATITUDE - P6]]&amp;"""S"</f>
        <v>17°51'23.16"S</v>
      </c>
      <c r="AS806">
        <f>VALUE(TRIM(FO_Candidato[[#This Row],[longitude]]))</f>
        <v>-51900572</v>
      </c>
      <c r="AT806">
        <f>FO_Candidato[[#This Row],[LONGITUDE_P1]]/1000000</f>
        <v>-51.900571999999997</v>
      </c>
      <c r="AU806">
        <f>INT(ABS(FO_Candidato[[#This Row],[LONGITUDE_P2]]))</f>
        <v>51</v>
      </c>
      <c r="AV806">
        <f>INT((ABS(FO_Candidato[[#This Row],[LONGITUDE_P2]])-INT(ABS(FO_Candidato[[#This Row],[LONGITUDE_P2]])))*60)</f>
        <v>54</v>
      </c>
      <c r="AW806" s="73">
        <f t="shared" si="25"/>
        <v>2.06</v>
      </c>
      <c r="AX806" t="str">
        <f>SUBSTITUTE(TEXT(FO_Candidato[[#This Row],[LONGITUDE_P5]],"0,00"),",",".")</f>
        <v>2.06</v>
      </c>
      <c r="AY806" t="str">
        <f>FO_Candidato[[#This Row],[LONGITUDE_P3]]&amp;"°"&amp;FO_Candidato[[#This Row],[LONGITUDE_P4]]&amp;"'"&amp;FO_Candidato[[#This Row],[LONGITUDE - P6]]&amp;"""S"</f>
        <v>51°54'2.06"S</v>
      </c>
    </row>
    <row r="807" spans="1:51" x14ac:dyDescent="0.3">
      <c r="A807" t="s">
        <v>28446</v>
      </c>
      <c r="B807" t="s">
        <v>23809</v>
      </c>
      <c r="C807" t="s">
        <v>177</v>
      </c>
      <c r="D807" t="s">
        <v>3862</v>
      </c>
      <c r="E807" t="s">
        <v>3862</v>
      </c>
      <c r="F807" t="s">
        <v>3863</v>
      </c>
      <c r="G807" t="s">
        <v>23889</v>
      </c>
      <c r="I807" t="s">
        <v>23832</v>
      </c>
      <c r="K807" t="s">
        <v>24117</v>
      </c>
      <c r="M807" t="s">
        <v>23835</v>
      </c>
      <c r="N807" t="s">
        <v>28367</v>
      </c>
      <c r="U807" t="s">
        <v>23823</v>
      </c>
      <c r="V807">
        <v>50</v>
      </c>
      <c r="W807">
        <v>-17892559</v>
      </c>
      <c r="X807">
        <v>-51839737</v>
      </c>
      <c r="Y807">
        <v>820</v>
      </c>
      <c r="Z807" t="s">
        <v>28447</v>
      </c>
      <c r="AB807" t="s">
        <v>23825</v>
      </c>
      <c r="AD807" t="s">
        <v>1491</v>
      </c>
      <c r="AH807" t="s">
        <v>28448</v>
      </c>
      <c r="AI807" t="s">
        <v>24041</v>
      </c>
      <c r="AJ807" t="s">
        <v>25574</v>
      </c>
      <c r="AK807">
        <v>75800089</v>
      </c>
      <c r="AL807">
        <f>VALUE(TRIM(FO_Candidato[[#This Row],[1.21 Latitude]]))</f>
        <v>-17892559</v>
      </c>
      <c r="AM807">
        <f>FO_Candidato[[#This Row],[LATITUDE_P1]]/1000000</f>
        <v>-17.892558999999999</v>
      </c>
      <c r="AN807">
        <f>INT(ABS(FO_Candidato[[#This Row],[LATITUDE_P2]]))</f>
        <v>17</v>
      </c>
      <c r="AO807">
        <f>INT((ABS(FO_Candidato[[#This Row],[LATITUDE_P2]])-INT(ABS(FO_Candidato[[#This Row],[LATITUDE_P2]])))*60)</f>
        <v>53</v>
      </c>
      <c r="AP807" s="73">
        <f t="shared" si="24"/>
        <v>33.21</v>
      </c>
      <c r="AQ807" t="str">
        <f>SUBSTITUTE(TEXT(FO_Candidato[[#This Row],[LATITUDE_P5]],"0,00"),",",".")</f>
        <v>33.21</v>
      </c>
      <c r="AR807" t="str">
        <f>FO_Candidato[[#This Row],[LATITUDE_P3]]&amp;"°"&amp;FO_Candidato[[#This Row],[LATITUDE_P4]]&amp;"'"&amp;FO_Candidato[[#This Row],[LATITUDE - P6]]&amp;"""S"</f>
        <v>17°53'33.21"S</v>
      </c>
      <c r="AS807">
        <f>VALUE(TRIM(FO_Candidato[[#This Row],[longitude]]))</f>
        <v>-51839737</v>
      </c>
      <c r="AT807">
        <f>FO_Candidato[[#This Row],[LONGITUDE_P1]]/1000000</f>
        <v>-51.839737</v>
      </c>
      <c r="AU807">
        <f>INT(ABS(FO_Candidato[[#This Row],[LONGITUDE_P2]]))</f>
        <v>51</v>
      </c>
      <c r="AV807">
        <f>INT((ABS(FO_Candidato[[#This Row],[LONGITUDE_P2]])-INT(ABS(FO_Candidato[[#This Row],[LONGITUDE_P2]])))*60)</f>
        <v>50</v>
      </c>
      <c r="AW807" s="73">
        <f t="shared" si="25"/>
        <v>23.05</v>
      </c>
      <c r="AX807" t="str">
        <f>SUBSTITUTE(TEXT(FO_Candidato[[#This Row],[LONGITUDE_P5]],"0,00"),",",".")</f>
        <v>23.05</v>
      </c>
      <c r="AY807" t="str">
        <f>FO_Candidato[[#This Row],[LONGITUDE_P3]]&amp;"°"&amp;FO_Candidato[[#This Row],[LONGITUDE_P4]]&amp;"'"&amp;FO_Candidato[[#This Row],[LONGITUDE - P6]]&amp;"""S"</f>
        <v>51°50'23.05"S</v>
      </c>
    </row>
    <row r="808" spans="1:51" x14ac:dyDescent="0.3">
      <c r="A808" t="s">
        <v>28449</v>
      </c>
      <c r="B808" t="s">
        <v>23809</v>
      </c>
      <c r="C808" t="s">
        <v>177</v>
      </c>
      <c r="D808" t="s">
        <v>3852</v>
      </c>
      <c r="E808" t="s">
        <v>3852</v>
      </c>
      <c r="F808" t="s">
        <v>3853</v>
      </c>
      <c r="G808" t="s">
        <v>23889</v>
      </c>
      <c r="I808" t="s">
        <v>23832</v>
      </c>
      <c r="K808" t="s">
        <v>24117</v>
      </c>
      <c r="M808" t="s">
        <v>23835</v>
      </c>
      <c r="N808" t="s">
        <v>27620</v>
      </c>
      <c r="U808" t="s">
        <v>23823</v>
      </c>
      <c r="V808">
        <v>50</v>
      </c>
      <c r="W808">
        <v>-17870577</v>
      </c>
      <c r="X808">
        <v>-51606204</v>
      </c>
      <c r="Y808">
        <v>827</v>
      </c>
      <c r="Z808" t="s">
        <v>28450</v>
      </c>
      <c r="AB808" t="s">
        <v>23825</v>
      </c>
      <c r="AD808" t="s">
        <v>23823</v>
      </c>
      <c r="AH808" t="s">
        <v>28451</v>
      </c>
      <c r="AI808" t="s">
        <v>24041</v>
      </c>
      <c r="AJ808" t="s">
        <v>25574</v>
      </c>
      <c r="AL808">
        <f>VALUE(TRIM(FO_Candidato[[#This Row],[1.21 Latitude]]))</f>
        <v>-17870577</v>
      </c>
      <c r="AM808">
        <f>FO_Candidato[[#This Row],[LATITUDE_P1]]/1000000</f>
        <v>-17.870577000000001</v>
      </c>
      <c r="AN808">
        <f>INT(ABS(FO_Candidato[[#This Row],[LATITUDE_P2]]))</f>
        <v>17</v>
      </c>
      <c r="AO808">
        <f>INT((ABS(FO_Candidato[[#This Row],[LATITUDE_P2]])-INT(ABS(FO_Candidato[[#This Row],[LATITUDE_P2]])))*60)</f>
        <v>52</v>
      </c>
      <c r="AP808" s="73">
        <f t="shared" si="24"/>
        <v>14.08</v>
      </c>
      <c r="AQ808" t="str">
        <f>SUBSTITUTE(TEXT(FO_Candidato[[#This Row],[LATITUDE_P5]],"0,00"),",",".")</f>
        <v>14.08</v>
      </c>
      <c r="AR808" t="str">
        <f>FO_Candidato[[#This Row],[LATITUDE_P3]]&amp;"°"&amp;FO_Candidato[[#This Row],[LATITUDE_P4]]&amp;"'"&amp;FO_Candidato[[#This Row],[LATITUDE - P6]]&amp;"""S"</f>
        <v>17°52'14.08"S</v>
      </c>
      <c r="AS808">
        <f>VALUE(TRIM(FO_Candidato[[#This Row],[longitude]]))</f>
        <v>-51606204</v>
      </c>
      <c r="AT808">
        <f>FO_Candidato[[#This Row],[LONGITUDE_P1]]/1000000</f>
        <v>-51.606203999999998</v>
      </c>
      <c r="AU808">
        <f>INT(ABS(FO_Candidato[[#This Row],[LONGITUDE_P2]]))</f>
        <v>51</v>
      </c>
      <c r="AV808">
        <f>INT((ABS(FO_Candidato[[#This Row],[LONGITUDE_P2]])-INT(ABS(FO_Candidato[[#This Row],[LONGITUDE_P2]])))*60)</f>
        <v>36</v>
      </c>
      <c r="AW808" s="73">
        <f t="shared" si="25"/>
        <v>22.33</v>
      </c>
      <c r="AX808" t="str">
        <f>SUBSTITUTE(TEXT(FO_Candidato[[#This Row],[LONGITUDE_P5]],"0,00"),",",".")</f>
        <v>22.33</v>
      </c>
      <c r="AY808" t="str">
        <f>FO_Candidato[[#This Row],[LONGITUDE_P3]]&amp;"°"&amp;FO_Candidato[[#This Row],[LONGITUDE_P4]]&amp;"'"&amp;FO_Candidato[[#This Row],[LONGITUDE - P6]]&amp;"""S"</f>
        <v>51°36'22.33"S</v>
      </c>
    </row>
    <row r="809" spans="1:51" x14ac:dyDescent="0.3">
      <c r="A809" t="s">
        <v>28452</v>
      </c>
      <c r="B809" t="s">
        <v>23809</v>
      </c>
      <c r="C809" t="s">
        <v>177</v>
      </c>
      <c r="D809" t="s">
        <v>3846</v>
      </c>
      <c r="E809" t="s">
        <v>3846</v>
      </c>
      <c r="F809" t="s">
        <v>3847</v>
      </c>
      <c r="G809" t="s">
        <v>23889</v>
      </c>
      <c r="I809" t="s">
        <v>23832</v>
      </c>
      <c r="K809" t="s">
        <v>24117</v>
      </c>
      <c r="U809" t="s">
        <v>1491</v>
      </c>
      <c r="V809">
        <v>50</v>
      </c>
      <c r="W809">
        <v>-17846702</v>
      </c>
      <c r="X809">
        <v>-51481036</v>
      </c>
      <c r="Y809">
        <v>882</v>
      </c>
      <c r="Z809" t="s">
        <v>28453</v>
      </c>
      <c r="AA809" t="s">
        <v>213</v>
      </c>
      <c r="AD809" t="s">
        <v>23823</v>
      </c>
      <c r="AI809" t="s">
        <v>24041</v>
      </c>
      <c r="AJ809" t="s">
        <v>25574</v>
      </c>
      <c r="AL809">
        <f>VALUE(TRIM(FO_Candidato[[#This Row],[1.21 Latitude]]))</f>
        <v>-17846702</v>
      </c>
      <c r="AM809">
        <f>FO_Candidato[[#This Row],[LATITUDE_P1]]/1000000</f>
        <v>-17.846702000000001</v>
      </c>
      <c r="AN809">
        <f>INT(ABS(FO_Candidato[[#This Row],[LATITUDE_P2]]))</f>
        <v>17</v>
      </c>
      <c r="AO809">
        <f>INT((ABS(FO_Candidato[[#This Row],[LATITUDE_P2]])-INT(ABS(FO_Candidato[[#This Row],[LATITUDE_P2]])))*60)</f>
        <v>50</v>
      </c>
      <c r="AP809" s="73">
        <f t="shared" si="24"/>
        <v>48.13</v>
      </c>
      <c r="AQ809" t="str">
        <f>SUBSTITUTE(TEXT(FO_Candidato[[#This Row],[LATITUDE_P5]],"0,00"),",",".")</f>
        <v>48.13</v>
      </c>
      <c r="AR809" t="str">
        <f>FO_Candidato[[#This Row],[LATITUDE_P3]]&amp;"°"&amp;FO_Candidato[[#This Row],[LATITUDE_P4]]&amp;"'"&amp;FO_Candidato[[#This Row],[LATITUDE - P6]]&amp;"""S"</f>
        <v>17°50'48.13"S</v>
      </c>
      <c r="AS809">
        <f>VALUE(TRIM(FO_Candidato[[#This Row],[longitude]]))</f>
        <v>-51481036</v>
      </c>
      <c r="AT809">
        <f>FO_Candidato[[#This Row],[LONGITUDE_P1]]/1000000</f>
        <v>-51.481036000000003</v>
      </c>
      <c r="AU809">
        <f>INT(ABS(FO_Candidato[[#This Row],[LONGITUDE_P2]]))</f>
        <v>51</v>
      </c>
      <c r="AV809">
        <f>INT((ABS(FO_Candidato[[#This Row],[LONGITUDE_P2]])-INT(ABS(FO_Candidato[[#This Row],[LONGITUDE_P2]])))*60)</f>
        <v>28</v>
      </c>
      <c r="AW809" s="73">
        <f t="shared" si="25"/>
        <v>51.73</v>
      </c>
      <c r="AX809" t="str">
        <f>SUBSTITUTE(TEXT(FO_Candidato[[#This Row],[LONGITUDE_P5]],"0,00"),",",".")</f>
        <v>51.73</v>
      </c>
      <c r="AY809" t="str">
        <f>FO_Candidato[[#This Row],[LONGITUDE_P3]]&amp;"°"&amp;FO_Candidato[[#This Row],[LONGITUDE_P4]]&amp;"'"&amp;FO_Candidato[[#This Row],[LONGITUDE - P6]]&amp;"""S"</f>
        <v>51°28'51.73"S</v>
      </c>
    </row>
    <row r="810" spans="1:51" x14ac:dyDescent="0.3">
      <c r="A810" t="s">
        <v>28454</v>
      </c>
      <c r="B810" t="s">
        <v>23809</v>
      </c>
      <c r="C810" t="s">
        <v>177</v>
      </c>
      <c r="D810" t="s">
        <v>3994</v>
      </c>
      <c r="E810" t="s">
        <v>3994</v>
      </c>
      <c r="F810" t="s">
        <v>3995</v>
      </c>
      <c r="G810" t="s">
        <v>23889</v>
      </c>
      <c r="I810" t="s">
        <v>23832</v>
      </c>
      <c r="K810" t="s">
        <v>24020</v>
      </c>
      <c r="M810" t="s">
        <v>23835</v>
      </c>
      <c r="N810" t="s">
        <v>27620</v>
      </c>
      <c r="U810" t="s">
        <v>23823</v>
      </c>
      <c r="V810">
        <v>50</v>
      </c>
      <c r="W810">
        <v>-17816332</v>
      </c>
      <c r="X810">
        <v>-5126289</v>
      </c>
      <c r="Y810">
        <v>850</v>
      </c>
      <c r="Z810" t="s">
        <v>28455</v>
      </c>
      <c r="AB810" t="s">
        <v>23825</v>
      </c>
      <c r="AD810" t="s">
        <v>1491</v>
      </c>
      <c r="AH810" t="s">
        <v>28456</v>
      </c>
      <c r="AI810" t="s">
        <v>24041</v>
      </c>
      <c r="AJ810" t="s">
        <v>6152</v>
      </c>
      <c r="AL810">
        <f>VALUE(TRIM(FO_Candidato[[#This Row],[1.21 Latitude]]))</f>
        <v>-17816332</v>
      </c>
      <c r="AM810">
        <f>FO_Candidato[[#This Row],[LATITUDE_P1]]/1000000</f>
        <v>-17.816331999999999</v>
      </c>
      <c r="AN810">
        <f>INT(ABS(FO_Candidato[[#This Row],[LATITUDE_P2]]))</f>
        <v>17</v>
      </c>
      <c r="AO810">
        <f>INT((ABS(FO_Candidato[[#This Row],[LATITUDE_P2]])-INT(ABS(FO_Candidato[[#This Row],[LATITUDE_P2]])))*60)</f>
        <v>48</v>
      </c>
      <c r="AP810" s="73">
        <f t="shared" si="24"/>
        <v>58.8</v>
      </c>
      <c r="AQ810" t="str">
        <f>SUBSTITUTE(TEXT(FO_Candidato[[#This Row],[LATITUDE_P5]],"0,00"),",",".")</f>
        <v>58.80</v>
      </c>
      <c r="AR810" t="str">
        <f>FO_Candidato[[#This Row],[LATITUDE_P3]]&amp;"°"&amp;FO_Candidato[[#This Row],[LATITUDE_P4]]&amp;"'"&amp;FO_Candidato[[#This Row],[LATITUDE - P6]]&amp;"""S"</f>
        <v>17°48'58.80"S</v>
      </c>
      <c r="AS810">
        <f>VALUE(TRIM(FO_Candidato[[#This Row],[longitude]]))</f>
        <v>-5126289</v>
      </c>
      <c r="AT810">
        <f>FO_Candidato[[#This Row],[LONGITUDE_P1]]/1000000</f>
        <v>-5.1262889999999999</v>
      </c>
      <c r="AU810">
        <f>INT(ABS(FO_Candidato[[#This Row],[LONGITUDE_P2]]))</f>
        <v>5</v>
      </c>
      <c r="AV810">
        <f>INT((ABS(FO_Candidato[[#This Row],[LONGITUDE_P2]])-INT(ABS(FO_Candidato[[#This Row],[LONGITUDE_P2]])))*60)</f>
        <v>7</v>
      </c>
      <c r="AW810" s="73">
        <f t="shared" si="25"/>
        <v>34.64</v>
      </c>
      <c r="AX810" t="str">
        <f>SUBSTITUTE(TEXT(FO_Candidato[[#This Row],[LONGITUDE_P5]],"0,00"),",",".")</f>
        <v>34.64</v>
      </c>
      <c r="AY810" t="str">
        <f>FO_Candidato[[#This Row],[LONGITUDE_P3]]&amp;"°"&amp;FO_Candidato[[#This Row],[LONGITUDE_P4]]&amp;"'"&amp;FO_Candidato[[#This Row],[LONGITUDE - P6]]&amp;"""S"</f>
        <v>5°7'34.64"S</v>
      </c>
    </row>
    <row r="811" spans="1:51" x14ac:dyDescent="0.3">
      <c r="A811" t="s">
        <v>28457</v>
      </c>
      <c r="B811" t="s">
        <v>23809</v>
      </c>
      <c r="C811" t="s">
        <v>177</v>
      </c>
      <c r="D811" t="s">
        <v>208</v>
      </c>
      <c r="E811" t="s">
        <v>208</v>
      </c>
      <c r="F811" t="s">
        <v>209</v>
      </c>
      <c r="G811" t="s">
        <v>23889</v>
      </c>
      <c r="I811" t="s">
        <v>23832</v>
      </c>
      <c r="K811" t="s">
        <v>24117</v>
      </c>
      <c r="U811" t="s">
        <v>23823</v>
      </c>
      <c r="V811">
        <v>50</v>
      </c>
      <c r="W811">
        <v>-17831112</v>
      </c>
      <c r="X811">
        <v>-51368174</v>
      </c>
      <c r="Y811">
        <v>825</v>
      </c>
      <c r="Z811" t="s">
        <v>28458</v>
      </c>
      <c r="AD811" t="s">
        <v>1491</v>
      </c>
      <c r="AH811" t="s">
        <v>28459</v>
      </c>
      <c r="AI811" t="s">
        <v>24041</v>
      </c>
      <c r="AJ811" t="s">
        <v>6152</v>
      </c>
      <c r="AL811">
        <f>VALUE(TRIM(FO_Candidato[[#This Row],[1.21 Latitude]]))</f>
        <v>-17831112</v>
      </c>
      <c r="AM811">
        <f>FO_Candidato[[#This Row],[LATITUDE_P1]]/1000000</f>
        <v>-17.831112000000001</v>
      </c>
      <c r="AN811">
        <f>INT(ABS(FO_Candidato[[#This Row],[LATITUDE_P2]]))</f>
        <v>17</v>
      </c>
      <c r="AO811">
        <f>INT((ABS(FO_Candidato[[#This Row],[LATITUDE_P2]])-INT(ABS(FO_Candidato[[#This Row],[LATITUDE_P2]])))*60)</f>
        <v>49</v>
      </c>
      <c r="AP811" s="73">
        <f t="shared" si="24"/>
        <v>52</v>
      </c>
      <c r="AQ811" t="str">
        <f>SUBSTITUTE(TEXT(FO_Candidato[[#This Row],[LATITUDE_P5]],"0,00"),",",".")</f>
        <v>52.00</v>
      </c>
      <c r="AR811" t="str">
        <f>FO_Candidato[[#This Row],[LATITUDE_P3]]&amp;"°"&amp;FO_Candidato[[#This Row],[LATITUDE_P4]]&amp;"'"&amp;FO_Candidato[[#This Row],[LATITUDE - P6]]&amp;"""S"</f>
        <v>17°49'52.00"S</v>
      </c>
      <c r="AS811">
        <f>VALUE(TRIM(FO_Candidato[[#This Row],[longitude]]))</f>
        <v>-51368174</v>
      </c>
      <c r="AT811">
        <f>FO_Candidato[[#This Row],[LONGITUDE_P1]]/1000000</f>
        <v>-51.368174000000003</v>
      </c>
      <c r="AU811">
        <f>INT(ABS(FO_Candidato[[#This Row],[LONGITUDE_P2]]))</f>
        <v>51</v>
      </c>
      <c r="AV811">
        <f>INT((ABS(FO_Candidato[[#This Row],[LONGITUDE_P2]])-INT(ABS(FO_Candidato[[#This Row],[LONGITUDE_P2]])))*60)</f>
        <v>22</v>
      </c>
      <c r="AW811" s="73">
        <f t="shared" si="25"/>
        <v>5.43</v>
      </c>
      <c r="AX811" t="str">
        <f>SUBSTITUTE(TEXT(FO_Candidato[[#This Row],[LONGITUDE_P5]],"0,00"),",",".")</f>
        <v>5.43</v>
      </c>
      <c r="AY811" t="str">
        <f>FO_Candidato[[#This Row],[LONGITUDE_P3]]&amp;"°"&amp;FO_Candidato[[#This Row],[LONGITUDE_P4]]&amp;"'"&amp;FO_Candidato[[#This Row],[LONGITUDE - P6]]&amp;"""S"</f>
        <v>51°22'5.43"S</v>
      </c>
    </row>
    <row r="812" spans="1:51" x14ac:dyDescent="0.3">
      <c r="A812" t="s">
        <v>28460</v>
      </c>
      <c r="B812" t="s">
        <v>23809</v>
      </c>
      <c r="C812" t="s">
        <v>371</v>
      </c>
      <c r="D812" t="s">
        <v>22944</v>
      </c>
      <c r="E812" t="s">
        <v>22944</v>
      </c>
      <c r="F812" t="s">
        <v>22946</v>
      </c>
      <c r="G812" t="s">
        <v>26326</v>
      </c>
      <c r="H812" t="s">
        <v>26327</v>
      </c>
      <c r="I812" t="s">
        <v>23832</v>
      </c>
      <c r="J812" t="s">
        <v>23814</v>
      </c>
      <c r="K812" t="s">
        <v>28461</v>
      </c>
      <c r="L812" t="s">
        <v>148</v>
      </c>
      <c r="M812" t="s">
        <v>23816</v>
      </c>
      <c r="N812" t="s">
        <v>28462</v>
      </c>
      <c r="O812" t="s">
        <v>28463</v>
      </c>
      <c r="P812" t="s">
        <v>28464</v>
      </c>
      <c r="Q812" t="s">
        <v>28465</v>
      </c>
      <c r="R812" t="s">
        <v>148</v>
      </c>
      <c r="S812" t="s">
        <v>148</v>
      </c>
      <c r="T812" t="s">
        <v>148</v>
      </c>
      <c r="U812" t="s">
        <v>23823</v>
      </c>
      <c r="V812">
        <v>40</v>
      </c>
      <c r="W812">
        <v>-265742</v>
      </c>
      <c r="X812">
        <v>-4434299</v>
      </c>
      <c r="Y812">
        <v>22</v>
      </c>
      <c r="Z812" t="s">
        <v>28466</v>
      </c>
      <c r="AA812" t="s">
        <v>124</v>
      </c>
      <c r="AB812" t="s">
        <v>23825</v>
      </c>
      <c r="AD812" t="s">
        <v>23823</v>
      </c>
      <c r="AE812" t="s">
        <v>1532</v>
      </c>
      <c r="AF812" t="s">
        <v>22946</v>
      </c>
      <c r="AG812" t="s">
        <v>22944</v>
      </c>
      <c r="AH812" t="s">
        <v>28467</v>
      </c>
      <c r="AI812" t="s">
        <v>23922</v>
      </c>
      <c r="AJ812" t="s">
        <v>26112</v>
      </c>
      <c r="AL812">
        <f>VALUE(TRIM(FO_Candidato[[#This Row],[1.21 Latitude]]))</f>
        <v>-265742</v>
      </c>
      <c r="AM812">
        <f>FO_Candidato[[#This Row],[LATITUDE_P1]]/1000000</f>
        <v>-0.26574199999999998</v>
      </c>
      <c r="AN812">
        <f>INT(ABS(FO_Candidato[[#This Row],[LATITUDE_P2]]))</f>
        <v>0</v>
      </c>
      <c r="AO812">
        <f>INT((ABS(FO_Candidato[[#This Row],[LATITUDE_P2]])-INT(ABS(FO_Candidato[[#This Row],[LATITUDE_P2]])))*60)</f>
        <v>15</v>
      </c>
      <c r="AP812" s="73">
        <f t="shared" si="24"/>
        <v>56.67</v>
      </c>
      <c r="AQ812" t="str">
        <f>SUBSTITUTE(TEXT(FO_Candidato[[#This Row],[LATITUDE_P5]],"0,00"),",",".")</f>
        <v>56.67</v>
      </c>
      <c r="AR812" t="str">
        <f>FO_Candidato[[#This Row],[LATITUDE_P3]]&amp;"°"&amp;FO_Candidato[[#This Row],[LATITUDE_P4]]&amp;"'"&amp;FO_Candidato[[#This Row],[LATITUDE - P6]]&amp;"""S"</f>
        <v>0°15'56.67"S</v>
      </c>
      <c r="AS812">
        <f>VALUE(TRIM(FO_Candidato[[#This Row],[longitude]]))</f>
        <v>-4434299</v>
      </c>
      <c r="AT812">
        <f>FO_Candidato[[#This Row],[LONGITUDE_P1]]/1000000</f>
        <v>-4.4342990000000002</v>
      </c>
      <c r="AU812">
        <f>INT(ABS(FO_Candidato[[#This Row],[LONGITUDE_P2]]))</f>
        <v>4</v>
      </c>
      <c r="AV812">
        <f>INT((ABS(FO_Candidato[[#This Row],[LONGITUDE_P2]])-INT(ABS(FO_Candidato[[#This Row],[LONGITUDE_P2]])))*60)</f>
        <v>26</v>
      </c>
      <c r="AW812" s="73">
        <f t="shared" si="25"/>
        <v>3.48</v>
      </c>
      <c r="AX812" t="str">
        <f>SUBSTITUTE(TEXT(FO_Candidato[[#This Row],[LONGITUDE_P5]],"0,00"),",",".")</f>
        <v>3.48</v>
      </c>
      <c r="AY812" t="str">
        <f>FO_Candidato[[#This Row],[LONGITUDE_P3]]&amp;"°"&amp;FO_Candidato[[#This Row],[LONGITUDE_P4]]&amp;"'"&amp;FO_Candidato[[#This Row],[LONGITUDE - P6]]&amp;"""S"</f>
        <v>4°26'3.48"S</v>
      </c>
    </row>
    <row r="813" spans="1:51" x14ac:dyDescent="0.3">
      <c r="A813" t="s">
        <v>28468</v>
      </c>
      <c r="B813" t="s">
        <v>23809</v>
      </c>
      <c r="C813" t="s">
        <v>177</v>
      </c>
      <c r="D813" t="s">
        <v>185</v>
      </c>
      <c r="E813" t="s">
        <v>185</v>
      </c>
      <c r="F813" t="s">
        <v>186</v>
      </c>
      <c r="G813" t="s">
        <v>23889</v>
      </c>
      <c r="I813" t="s">
        <v>23813</v>
      </c>
      <c r="K813" t="s">
        <v>24117</v>
      </c>
      <c r="M813" t="s">
        <v>23835</v>
      </c>
      <c r="N813" t="s">
        <v>27620</v>
      </c>
      <c r="U813" t="s">
        <v>23823</v>
      </c>
      <c r="V813">
        <v>50</v>
      </c>
      <c r="W813">
        <v>-17615447</v>
      </c>
      <c r="X813">
        <v>-52409897</v>
      </c>
      <c r="Y813">
        <v>772</v>
      </c>
      <c r="Z813" t="s">
        <v>28469</v>
      </c>
      <c r="AB813" t="s">
        <v>23825</v>
      </c>
      <c r="AD813" t="s">
        <v>1491</v>
      </c>
      <c r="AH813" t="s">
        <v>28470</v>
      </c>
      <c r="AI813" t="s">
        <v>24041</v>
      </c>
      <c r="AJ813" t="s">
        <v>27726</v>
      </c>
      <c r="AL813">
        <f>VALUE(TRIM(FO_Candidato[[#This Row],[1.21 Latitude]]))</f>
        <v>-17615447</v>
      </c>
      <c r="AM813">
        <f>FO_Candidato[[#This Row],[LATITUDE_P1]]/1000000</f>
        <v>-17.615447</v>
      </c>
      <c r="AN813">
        <f>INT(ABS(FO_Candidato[[#This Row],[LATITUDE_P2]]))</f>
        <v>17</v>
      </c>
      <c r="AO813">
        <f>INT((ABS(FO_Candidato[[#This Row],[LATITUDE_P2]])-INT(ABS(FO_Candidato[[#This Row],[LATITUDE_P2]])))*60)</f>
        <v>36</v>
      </c>
      <c r="AP813" s="73">
        <f t="shared" si="24"/>
        <v>55.61</v>
      </c>
      <c r="AQ813" t="str">
        <f>SUBSTITUTE(TEXT(FO_Candidato[[#This Row],[LATITUDE_P5]],"0,00"),",",".")</f>
        <v>55.61</v>
      </c>
      <c r="AR813" t="str">
        <f>FO_Candidato[[#This Row],[LATITUDE_P3]]&amp;"°"&amp;FO_Candidato[[#This Row],[LATITUDE_P4]]&amp;"'"&amp;FO_Candidato[[#This Row],[LATITUDE - P6]]&amp;"""S"</f>
        <v>17°36'55.61"S</v>
      </c>
      <c r="AS813">
        <f>VALUE(TRIM(FO_Candidato[[#This Row],[longitude]]))</f>
        <v>-52409897</v>
      </c>
      <c r="AT813">
        <f>FO_Candidato[[#This Row],[LONGITUDE_P1]]/1000000</f>
        <v>-52.409897000000001</v>
      </c>
      <c r="AU813">
        <f>INT(ABS(FO_Candidato[[#This Row],[LONGITUDE_P2]]))</f>
        <v>52</v>
      </c>
      <c r="AV813">
        <f>INT((ABS(FO_Candidato[[#This Row],[LONGITUDE_P2]])-INT(ABS(FO_Candidato[[#This Row],[LONGITUDE_P2]])))*60)</f>
        <v>24</v>
      </c>
      <c r="AW813" s="73">
        <f t="shared" si="25"/>
        <v>35.630000000000003</v>
      </c>
      <c r="AX813" t="str">
        <f>SUBSTITUTE(TEXT(FO_Candidato[[#This Row],[LONGITUDE_P5]],"0,00"),",",".")</f>
        <v>35.63</v>
      </c>
      <c r="AY813" t="str">
        <f>FO_Candidato[[#This Row],[LONGITUDE_P3]]&amp;"°"&amp;FO_Candidato[[#This Row],[LONGITUDE_P4]]&amp;"'"&amp;FO_Candidato[[#This Row],[LONGITUDE - P6]]&amp;"""S"</f>
        <v>52°24'35.63"S</v>
      </c>
    </row>
    <row r="814" spans="1:51" x14ac:dyDescent="0.3">
      <c r="A814" t="s">
        <v>28471</v>
      </c>
      <c r="B814" t="s">
        <v>23809</v>
      </c>
      <c r="C814" t="s">
        <v>177</v>
      </c>
      <c r="D814" t="s">
        <v>1115</v>
      </c>
      <c r="E814" t="s">
        <v>1115</v>
      </c>
      <c r="F814" t="s">
        <v>1116</v>
      </c>
      <c r="G814" t="s">
        <v>23889</v>
      </c>
      <c r="I814" t="s">
        <v>23832</v>
      </c>
      <c r="K814" t="s">
        <v>24020</v>
      </c>
      <c r="U814" t="s">
        <v>23823</v>
      </c>
      <c r="V814">
        <v>50</v>
      </c>
      <c r="W814">
        <v>-17819672</v>
      </c>
      <c r="X814">
        <v>-51197254</v>
      </c>
      <c r="Y814">
        <v>865</v>
      </c>
      <c r="Z814" t="s">
        <v>28472</v>
      </c>
      <c r="AA814" t="s">
        <v>213</v>
      </c>
      <c r="AD814" t="s">
        <v>1491</v>
      </c>
      <c r="AH814" t="s">
        <v>28473</v>
      </c>
      <c r="AI814" t="s">
        <v>24041</v>
      </c>
      <c r="AJ814" t="s">
        <v>6152</v>
      </c>
      <c r="AL814">
        <f>VALUE(TRIM(FO_Candidato[[#This Row],[1.21 Latitude]]))</f>
        <v>-17819672</v>
      </c>
      <c r="AM814">
        <f>FO_Candidato[[#This Row],[LATITUDE_P1]]/1000000</f>
        <v>-17.819672000000001</v>
      </c>
      <c r="AN814">
        <f>INT(ABS(FO_Candidato[[#This Row],[LATITUDE_P2]]))</f>
        <v>17</v>
      </c>
      <c r="AO814">
        <f>INT((ABS(FO_Candidato[[#This Row],[LATITUDE_P2]])-INT(ABS(FO_Candidato[[#This Row],[LATITUDE_P2]])))*60)</f>
        <v>49</v>
      </c>
      <c r="AP814" s="73">
        <f t="shared" si="24"/>
        <v>10.82</v>
      </c>
      <c r="AQ814" t="str">
        <f>SUBSTITUTE(TEXT(FO_Candidato[[#This Row],[LATITUDE_P5]],"0,00"),",",".")</f>
        <v>10.82</v>
      </c>
      <c r="AR814" t="str">
        <f>FO_Candidato[[#This Row],[LATITUDE_P3]]&amp;"°"&amp;FO_Candidato[[#This Row],[LATITUDE_P4]]&amp;"'"&amp;FO_Candidato[[#This Row],[LATITUDE - P6]]&amp;"""S"</f>
        <v>17°49'10.82"S</v>
      </c>
      <c r="AS814">
        <f>VALUE(TRIM(FO_Candidato[[#This Row],[longitude]]))</f>
        <v>-51197254</v>
      </c>
      <c r="AT814">
        <f>FO_Candidato[[#This Row],[LONGITUDE_P1]]/1000000</f>
        <v>-51.197254000000001</v>
      </c>
      <c r="AU814">
        <f>INT(ABS(FO_Candidato[[#This Row],[LONGITUDE_P2]]))</f>
        <v>51</v>
      </c>
      <c r="AV814">
        <f>INT((ABS(FO_Candidato[[#This Row],[LONGITUDE_P2]])-INT(ABS(FO_Candidato[[#This Row],[LONGITUDE_P2]])))*60)</f>
        <v>11</v>
      </c>
      <c r="AW814" s="73">
        <f t="shared" si="25"/>
        <v>50.11</v>
      </c>
      <c r="AX814" t="str">
        <f>SUBSTITUTE(TEXT(FO_Candidato[[#This Row],[LONGITUDE_P5]],"0,00"),",",".")</f>
        <v>50.11</v>
      </c>
      <c r="AY814" t="str">
        <f>FO_Candidato[[#This Row],[LONGITUDE_P3]]&amp;"°"&amp;FO_Candidato[[#This Row],[LONGITUDE_P4]]&amp;"'"&amp;FO_Candidato[[#This Row],[LONGITUDE - P6]]&amp;"""S"</f>
        <v>51°11'50.11"S</v>
      </c>
    </row>
    <row r="815" spans="1:51" x14ac:dyDescent="0.3">
      <c r="A815" t="s">
        <v>28474</v>
      </c>
      <c r="B815" t="s">
        <v>23809</v>
      </c>
      <c r="C815" t="s">
        <v>371</v>
      </c>
      <c r="D815" t="s">
        <v>20119</v>
      </c>
      <c r="E815" t="s">
        <v>20119</v>
      </c>
      <c r="F815" t="s">
        <v>20121</v>
      </c>
      <c r="G815" t="s">
        <v>23812</v>
      </c>
      <c r="I815" t="s">
        <v>23832</v>
      </c>
      <c r="J815" t="s">
        <v>23814</v>
      </c>
      <c r="K815" t="s">
        <v>24020</v>
      </c>
      <c r="L815" t="s">
        <v>148</v>
      </c>
      <c r="M815" t="s">
        <v>23816</v>
      </c>
      <c r="N815" t="s">
        <v>28475</v>
      </c>
      <c r="O815" t="s">
        <v>28476</v>
      </c>
      <c r="P815" t="s">
        <v>148</v>
      </c>
      <c r="Q815" t="s">
        <v>148</v>
      </c>
      <c r="R815" t="s">
        <v>28477</v>
      </c>
      <c r="S815" t="s">
        <v>28476</v>
      </c>
      <c r="T815" t="s">
        <v>28478</v>
      </c>
      <c r="U815" t="s">
        <v>23823</v>
      </c>
      <c r="V815">
        <v>60</v>
      </c>
      <c r="W815">
        <v>-1973683</v>
      </c>
      <c r="X815">
        <v>-4585979</v>
      </c>
      <c r="Y815">
        <v>733</v>
      </c>
      <c r="Z815" t="s">
        <v>148</v>
      </c>
      <c r="AA815" t="s">
        <v>124</v>
      </c>
      <c r="AB815" t="s">
        <v>23825</v>
      </c>
      <c r="AC815">
        <v>5500</v>
      </c>
      <c r="AD815" t="s">
        <v>23823</v>
      </c>
      <c r="AE815" t="s">
        <v>148</v>
      </c>
      <c r="AF815" t="s">
        <v>148</v>
      </c>
      <c r="AG815" t="s">
        <v>148</v>
      </c>
      <c r="AH815" t="s">
        <v>28475</v>
      </c>
      <c r="AI815" t="s">
        <v>24061</v>
      </c>
      <c r="AJ815" t="s">
        <v>28305</v>
      </c>
      <c r="AK815">
        <v>35595000</v>
      </c>
      <c r="AL815">
        <f>VALUE(TRIM(FO_Candidato[[#This Row],[1.21 Latitude]]))</f>
        <v>-1973683</v>
      </c>
      <c r="AM815">
        <f>FO_Candidato[[#This Row],[LATITUDE_P1]]/1000000</f>
        <v>-1.9736830000000001</v>
      </c>
      <c r="AN815">
        <f>INT(ABS(FO_Candidato[[#This Row],[LATITUDE_P2]]))</f>
        <v>1</v>
      </c>
      <c r="AO815">
        <f>INT((ABS(FO_Candidato[[#This Row],[LATITUDE_P2]])-INT(ABS(FO_Candidato[[#This Row],[LATITUDE_P2]])))*60)</f>
        <v>58</v>
      </c>
      <c r="AP815" s="73">
        <f t="shared" si="24"/>
        <v>25.26</v>
      </c>
      <c r="AQ815" t="str">
        <f>SUBSTITUTE(TEXT(FO_Candidato[[#This Row],[LATITUDE_P5]],"0,00"),",",".")</f>
        <v>25.26</v>
      </c>
      <c r="AR815" t="str">
        <f>FO_Candidato[[#This Row],[LATITUDE_P3]]&amp;"°"&amp;FO_Candidato[[#This Row],[LATITUDE_P4]]&amp;"'"&amp;FO_Candidato[[#This Row],[LATITUDE - P6]]&amp;"""S"</f>
        <v>1°58'25.26"S</v>
      </c>
      <c r="AS815">
        <f>VALUE(TRIM(FO_Candidato[[#This Row],[longitude]]))</f>
        <v>-4585979</v>
      </c>
      <c r="AT815">
        <f>FO_Candidato[[#This Row],[LONGITUDE_P1]]/1000000</f>
        <v>-4.585979</v>
      </c>
      <c r="AU815">
        <f>INT(ABS(FO_Candidato[[#This Row],[LONGITUDE_P2]]))</f>
        <v>4</v>
      </c>
      <c r="AV815">
        <f>INT((ABS(FO_Candidato[[#This Row],[LONGITUDE_P2]])-INT(ABS(FO_Candidato[[#This Row],[LONGITUDE_P2]])))*60)</f>
        <v>35</v>
      </c>
      <c r="AW815" s="73">
        <f t="shared" si="25"/>
        <v>9.52</v>
      </c>
      <c r="AX815" t="str">
        <f>SUBSTITUTE(TEXT(FO_Candidato[[#This Row],[LONGITUDE_P5]],"0,00"),",",".")</f>
        <v>9.52</v>
      </c>
      <c r="AY815" t="str">
        <f>FO_Candidato[[#This Row],[LONGITUDE_P3]]&amp;"°"&amp;FO_Candidato[[#This Row],[LONGITUDE_P4]]&amp;"'"&amp;FO_Candidato[[#This Row],[LONGITUDE - P6]]&amp;"""S"</f>
        <v>4°35'9.52"S</v>
      </c>
    </row>
    <row r="816" spans="1:51" x14ac:dyDescent="0.3">
      <c r="A816" t="s">
        <v>28479</v>
      </c>
      <c r="B816" t="s">
        <v>23809</v>
      </c>
      <c r="C816" t="s">
        <v>371</v>
      </c>
      <c r="D816" t="s">
        <v>6408</v>
      </c>
      <c r="E816" t="s">
        <v>6408</v>
      </c>
      <c r="F816" t="s">
        <v>6409</v>
      </c>
      <c r="G816" t="s">
        <v>23812</v>
      </c>
      <c r="I816" t="s">
        <v>23832</v>
      </c>
      <c r="J816" t="s">
        <v>23814</v>
      </c>
      <c r="K816" t="s">
        <v>24020</v>
      </c>
      <c r="L816" t="s">
        <v>148</v>
      </c>
      <c r="M816" t="s">
        <v>23816</v>
      </c>
      <c r="N816" t="s">
        <v>28480</v>
      </c>
      <c r="O816" t="s">
        <v>28481</v>
      </c>
      <c r="P816" t="s">
        <v>28482</v>
      </c>
      <c r="Q816" t="s">
        <v>148</v>
      </c>
      <c r="R816" t="s">
        <v>28483</v>
      </c>
      <c r="S816" t="s">
        <v>28481</v>
      </c>
      <c r="T816" t="s">
        <v>28484</v>
      </c>
      <c r="U816" t="s">
        <v>23823</v>
      </c>
      <c r="V816">
        <v>60</v>
      </c>
      <c r="W816">
        <v>-1978859</v>
      </c>
      <c r="X816">
        <v>-4558404</v>
      </c>
      <c r="Y816">
        <v>707</v>
      </c>
      <c r="Z816" t="s">
        <v>148</v>
      </c>
      <c r="AA816" t="s">
        <v>107</v>
      </c>
      <c r="AB816" t="s">
        <v>23825</v>
      </c>
      <c r="AC816">
        <v>5000</v>
      </c>
      <c r="AD816" t="s">
        <v>23823</v>
      </c>
      <c r="AE816" t="s">
        <v>148</v>
      </c>
      <c r="AF816" t="s">
        <v>148</v>
      </c>
      <c r="AG816" t="s">
        <v>148</v>
      </c>
      <c r="AH816" t="s">
        <v>28481</v>
      </c>
      <c r="AI816" t="s">
        <v>24061</v>
      </c>
      <c r="AJ816" t="s">
        <v>6411</v>
      </c>
      <c r="AK816">
        <v>35595000</v>
      </c>
      <c r="AL816">
        <f>VALUE(TRIM(FO_Candidato[[#This Row],[1.21 Latitude]]))</f>
        <v>-1978859</v>
      </c>
      <c r="AM816">
        <f>FO_Candidato[[#This Row],[LATITUDE_P1]]/1000000</f>
        <v>-1.9788589999999999</v>
      </c>
      <c r="AN816">
        <f>INT(ABS(FO_Candidato[[#This Row],[LATITUDE_P2]]))</f>
        <v>1</v>
      </c>
      <c r="AO816">
        <f>INT((ABS(FO_Candidato[[#This Row],[LATITUDE_P2]])-INT(ABS(FO_Candidato[[#This Row],[LATITUDE_P2]])))*60)</f>
        <v>58</v>
      </c>
      <c r="AP816" s="73">
        <f t="shared" si="24"/>
        <v>43.89</v>
      </c>
      <c r="AQ816" t="str">
        <f>SUBSTITUTE(TEXT(FO_Candidato[[#This Row],[LATITUDE_P5]],"0,00"),",",".")</f>
        <v>43.89</v>
      </c>
      <c r="AR816" t="str">
        <f>FO_Candidato[[#This Row],[LATITUDE_P3]]&amp;"°"&amp;FO_Candidato[[#This Row],[LATITUDE_P4]]&amp;"'"&amp;FO_Candidato[[#This Row],[LATITUDE - P6]]&amp;"""S"</f>
        <v>1°58'43.89"S</v>
      </c>
      <c r="AS816">
        <f>VALUE(TRIM(FO_Candidato[[#This Row],[longitude]]))</f>
        <v>-4558404</v>
      </c>
      <c r="AT816">
        <f>FO_Candidato[[#This Row],[LONGITUDE_P1]]/1000000</f>
        <v>-4.5584040000000003</v>
      </c>
      <c r="AU816">
        <f>INT(ABS(FO_Candidato[[#This Row],[LONGITUDE_P2]]))</f>
        <v>4</v>
      </c>
      <c r="AV816">
        <f>INT((ABS(FO_Candidato[[#This Row],[LONGITUDE_P2]])-INT(ABS(FO_Candidato[[#This Row],[LONGITUDE_P2]])))*60)</f>
        <v>33</v>
      </c>
      <c r="AW816" s="73">
        <f t="shared" si="25"/>
        <v>30.25</v>
      </c>
      <c r="AX816" t="str">
        <f>SUBSTITUTE(TEXT(FO_Candidato[[#This Row],[LONGITUDE_P5]],"0,00"),",",".")</f>
        <v>30.25</v>
      </c>
      <c r="AY816" t="str">
        <f>FO_Candidato[[#This Row],[LONGITUDE_P3]]&amp;"°"&amp;FO_Candidato[[#This Row],[LONGITUDE_P4]]&amp;"'"&amp;FO_Candidato[[#This Row],[LONGITUDE - P6]]&amp;"""S"</f>
        <v>4°33'30.25"S</v>
      </c>
    </row>
    <row r="817" spans="1:51" x14ac:dyDescent="0.3">
      <c r="A817" t="s">
        <v>28485</v>
      </c>
      <c r="B817" t="s">
        <v>23809</v>
      </c>
      <c r="C817" t="s">
        <v>354</v>
      </c>
      <c r="D817" t="s">
        <v>5342</v>
      </c>
      <c r="E817" t="s">
        <v>5342</v>
      </c>
      <c r="F817" t="s">
        <v>5343</v>
      </c>
      <c r="G817" t="s">
        <v>23889</v>
      </c>
      <c r="I817" t="s">
        <v>23813</v>
      </c>
      <c r="K817" t="s">
        <v>24020</v>
      </c>
      <c r="M817" t="s">
        <v>23835</v>
      </c>
      <c r="N817" t="s">
        <v>28486</v>
      </c>
      <c r="U817" t="s">
        <v>23823</v>
      </c>
      <c r="V817">
        <v>50</v>
      </c>
      <c r="W817">
        <v>-24268941</v>
      </c>
      <c r="X817">
        <v>-47617705</v>
      </c>
      <c r="Y817">
        <v>23</v>
      </c>
      <c r="Z817" t="s">
        <v>28487</v>
      </c>
      <c r="AB817" t="s">
        <v>23825</v>
      </c>
      <c r="AD817" t="s">
        <v>1491</v>
      </c>
      <c r="AH817" t="s">
        <v>28488</v>
      </c>
      <c r="AI817" t="s">
        <v>23852</v>
      </c>
      <c r="AJ817" t="s">
        <v>28165</v>
      </c>
      <c r="AL817">
        <f>VALUE(TRIM(FO_Candidato[[#This Row],[1.21 Latitude]]))</f>
        <v>-24268941</v>
      </c>
      <c r="AM817">
        <f>FO_Candidato[[#This Row],[LATITUDE_P1]]/1000000</f>
        <v>-24.268941000000002</v>
      </c>
      <c r="AN817">
        <f>INT(ABS(FO_Candidato[[#This Row],[LATITUDE_P2]]))</f>
        <v>24</v>
      </c>
      <c r="AO817">
        <f>INT((ABS(FO_Candidato[[#This Row],[LATITUDE_P2]])-INT(ABS(FO_Candidato[[#This Row],[LATITUDE_P2]])))*60)</f>
        <v>16</v>
      </c>
      <c r="AP817" s="73">
        <f t="shared" si="24"/>
        <v>8.19</v>
      </c>
      <c r="AQ817" t="str">
        <f>SUBSTITUTE(TEXT(FO_Candidato[[#This Row],[LATITUDE_P5]],"0,00"),",",".")</f>
        <v>8.19</v>
      </c>
      <c r="AR817" t="str">
        <f>FO_Candidato[[#This Row],[LATITUDE_P3]]&amp;"°"&amp;FO_Candidato[[#This Row],[LATITUDE_P4]]&amp;"'"&amp;FO_Candidato[[#This Row],[LATITUDE - P6]]&amp;"""S"</f>
        <v>24°16'8.19"S</v>
      </c>
      <c r="AS817">
        <f>VALUE(TRIM(FO_Candidato[[#This Row],[longitude]]))</f>
        <v>-47617705</v>
      </c>
      <c r="AT817">
        <f>FO_Candidato[[#This Row],[LONGITUDE_P1]]/1000000</f>
        <v>-47.617705000000001</v>
      </c>
      <c r="AU817">
        <f>INT(ABS(FO_Candidato[[#This Row],[LONGITUDE_P2]]))</f>
        <v>47</v>
      </c>
      <c r="AV817">
        <f>INT((ABS(FO_Candidato[[#This Row],[LONGITUDE_P2]])-INT(ABS(FO_Candidato[[#This Row],[LONGITUDE_P2]])))*60)</f>
        <v>37</v>
      </c>
      <c r="AW817" s="73">
        <f t="shared" si="25"/>
        <v>3.74</v>
      </c>
      <c r="AX817" t="str">
        <f>SUBSTITUTE(TEXT(FO_Candidato[[#This Row],[LONGITUDE_P5]],"0,00"),",",".")</f>
        <v>3.74</v>
      </c>
      <c r="AY817" t="str">
        <f>FO_Candidato[[#This Row],[LONGITUDE_P3]]&amp;"°"&amp;FO_Candidato[[#This Row],[LONGITUDE_P4]]&amp;"'"&amp;FO_Candidato[[#This Row],[LONGITUDE - P6]]&amp;"""S"</f>
        <v>47°37'3.74"S</v>
      </c>
    </row>
    <row r="818" spans="1:51" x14ac:dyDescent="0.3">
      <c r="A818" t="s">
        <v>28489</v>
      </c>
      <c r="B818" t="s">
        <v>23809</v>
      </c>
      <c r="C818" t="s">
        <v>308</v>
      </c>
      <c r="D818" t="s">
        <v>28490</v>
      </c>
      <c r="E818" t="s">
        <v>28490</v>
      </c>
      <c r="F818" t="s">
        <v>28491</v>
      </c>
      <c r="G818" t="s">
        <v>23889</v>
      </c>
      <c r="I818" t="s">
        <v>23813</v>
      </c>
      <c r="K818" t="s">
        <v>24020</v>
      </c>
      <c r="M818" t="s">
        <v>23835</v>
      </c>
      <c r="N818" t="s">
        <v>28492</v>
      </c>
      <c r="U818" t="s">
        <v>23823</v>
      </c>
      <c r="V818">
        <v>60</v>
      </c>
      <c r="W818">
        <v>-15106777</v>
      </c>
      <c r="X818">
        <v>-4884656</v>
      </c>
      <c r="Y818">
        <v>588</v>
      </c>
      <c r="Z818" t="s">
        <v>28493</v>
      </c>
      <c r="AB818" t="s">
        <v>23825</v>
      </c>
      <c r="AD818" t="s">
        <v>1491</v>
      </c>
      <c r="AH818" t="s">
        <v>28494</v>
      </c>
      <c r="AI818" t="s">
        <v>24041</v>
      </c>
      <c r="AJ818" t="s">
        <v>28495</v>
      </c>
      <c r="AL818">
        <f>VALUE(TRIM(FO_Candidato[[#This Row],[1.21 Latitude]]))</f>
        <v>-15106777</v>
      </c>
      <c r="AM818">
        <f>FO_Candidato[[#This Row],[LATITUDE_P1]]/1000000</f>
        <v>-15.106776999999999</v>
      </c>
      <c r="AN818">
        <f>INT(ABS(FO_Candidato[[#This Row],[LATITUDE_P2]]))</f>
        <v>15</v>
      </c>
      <c r="AO818">
        <f>INT((ABS(FO_Candidato[[#This Row],[LATITUDE_P2]])-INT(ABS(FO_Candidato[[#This Row],[LATITUDE_P2]])))*60)</f>
        <v>6</v>
      </c>
      <c r="AP818" s="73">
        <f t="shared" si="24"/>
        <v>24.4</v>
      </c>
      <c r="AQ818" t="str">
        <f>SUBSTITUTE(TEXT(FO_Candidato[[#This Row],[LATITUDE_P5]],"0,00"),",",".")</f>
        <v>24.40</v>
      </c>
      <c r="AR818" t="str">
        <f>FO_Candidato[[#This Row],[LATITUDE_P3]]&amp;"°"&amp;FO_Candidato[[#This Row],[LATITUDE_P4]]&amp;"'"&amp;FO_Candidato[[#This Row],[LATITUDE - P6]]&amp;"""S"</f>
        <v>15°6'24.40"S</v>
      </c>
      <c r="AS818">
        <f>VALUE(TRIM(FO_Candidato[[#This Row],[longitude]]))</f>
        <v>-4884656</v>
      </c>
      <c r="AT818">
        <f>FO_Candidato[[#This Row],[LONGITUDE_P1]]/1000000</f>
        <v>-4.8846559999999997</v>
      </c>
      <c r="AU818">
        <f>INT(ABS(FO_Candidato[[#This Row],[LONGITUDE_P2]]))</f>
        <v>4</v>
      </c>
      <c r="AV818">
        <f>INT((ABS(FO_Candidato[[#This Row],[LONGITUDE_P2]])-INT(ABS(FO_Candidato[[#This Row],[LONGITUDE_P2]])))*60)</f>
        <v>53</v>
      </c>
      <c r="AW818" s="73">
        <f t="shared" si="25"/>
        <v>4.76</v>
      </c>
      <c r="AX818" t="str">
        <f>SUBSTITUTE(TEXT(FO_Candidato[[#This Row],[LONGITUDE_P5]],"0,00"),",",".")</f>
        <v>4.76</v>
      </c>
      <c r="AY818" t="str">
        <f>FO_Candidato[[#This Row],[LONGITUDE_P3]]&amp;"°"&amp;FO_Candidato[[#This Row],[LONGITUDE_P4]]&amp;"'"&amp;FO_Candidato[[#This Row],[LONGITUDE - P6]]&amp;"""S"</f>
        <v>4°53'4.76"S</v>
      </c>
    </row>
    <row r="819" spans="1:51" x14ac:dyDescent="0.3">
      <c r="A819" t="s">
        <v>28496</v>
      </c>
      <c r="B819" t="s">
        <v>23809</v>
      </c>
      <c r="C819" t="s">
        <v>371</v>
      </c>
      <c r="D819" t="s">
        <v>28497</v>
      </c>
      <c r="E819" t="s">
        <v>28497</v>
      </c>
      <c r="F819" t="s">
        <v>28498</v>
      </c>
      <c r="G819" t="s">
        <v>26326</v>
      </c>
      <c r="H819" t="s">
        <v>26327</v>
      </c>
      <c r="I819" t="s">
        <v>23832</v>
      </c>
      <c r="J819" t="s">
        <v>23814</v>
      </c>
      <c r="K819" t="s">
        <v>28499</v>
      </c>
      <c r="L819" t="s">
        <v>148</v>
      </c>
      <c r="M819" t="s">
        <v>23816</v>
      </c>
      <c r="N819" t="s">
        <v>28500</v>
      </c>
      <c r="O819" t="s">
        <v>28501</v>
      </c>
      <c r="P819" t="s">
        <v>28502</v>
      </c>
      <c r="Q819" t="s">
        <v>28503</v>
      </c>
      <c r="R819" t="s">
        <v>148</v>
      </c>
      <c r="S819" t="s">
        <v>148</v>
      </c>
      <c r="T819" t="s">
        <v>148</v>
      </c>
      <c r="U819" t="s">
        <v>23823</v>
      </c>
      <c r="V819">
        <v>30</v>
      </c>
      <c r="W819">
        <v>-253625</v>
      </c>
      <c r="X819">
        <v>-4432794</v>
      </c>
      <c r="Y819">
        <v>13</v>
      </c>
      <c r="Z819" t="s">
        <v>28504</v>
      </c>
      <c r="AA819" t="s">
        <v>124</v>
      </c>
      <c r="AB819" t="s">
        <v>23825</v>
      </c>
      <c r="AC819">
        <v>4000</v>
      </c>
      <c r="AD819" t="s">
        <v>23823</v>
      </c>
      <c r="AE819" t="s">
        <v>148</v>
      </c>
      <c r="AF819" t="s">
        <v>28498</v>
      </c>
      <c r="AG819" t="s">
        <v>28497</v>
      </c>
      <c r="AH819" t="s">
        <v>28505</v>
      </c>
      <c r="AI819" t="s">
        <v>23922</v>
      </c>
      <c r="AJ819" t="s">
        <v>26112</v>
      </c>
      <c r="AL819">
        <f>VALUE(TRIM(FO_Candidato[[#This Row],[1.21 Latitude]]))</f>
        <v>-253625</v>
      </c>
      <c r="AM819">
        <f>FO_Candidato[[#This Row],[LATITUDE_P1]]/1000000</f>
        <v>-0.25362499999999999</v>
      </c>
      <c r="AN819">
        <f>INT(ABS(FO_Candidato[[#This Row],[LATITUDE_P2]]))</f>
        <v>0</v>
      </c>
      <c r="AO819">
        <f>INT((ABS(FO_Candidato[[#This Row],[LATITUDE_P2]])-INT(ABS(FO_Candidato[[#This Row],[LATITUDE_P2]])))*60)</f>
        <v>15</v>
      </c>
      <c r="AP819" s="73">
        <f t="shared" si="24"/>
        <v>13.05</v>
      </c>
      <c r="AQ819" t="str">
        <f>SUBSTITUTE(TEXT(FO_Candidato[[#This Row],[LATITUDE_P5]],"0,00"),",",".")</f>
        <v>13.05</v>
      </c>
      <c r="AR819" t="str">
        <f>FO_Candidato[[#This Row],[LATITUDE_P3]]&amp;"°"&amp;FO_Candidato[[#This Row],[LATITUDE_P4]]&amp;"'"&amp;FO_Candidato[[#This Row],[LATITUDE - P6]]&amp;"""S"</f>
        <v>0°15'13.05"S</v>
      </c>
      <c r="AS819">
        <f>VALUE(TRIM(FO_Candidato[[#This Row],[longitude]]))</f>
        <v>-4432794</v>
      </c>
      <c r="AT819">
        <f>FO_Candidato[[#This Row],[LONGITUDE_P1]]/1000000</f>
        <v>-4.4327940000000003</v>
      </c>
      <c r="AU819">
        <f>INT(ABS(FO_Candidato[[#This Row],[LONGITUDE_P2]]))</f>
        <v>4</v>
      </c>
      <c r="AV819">
        <f>INT((ABS(FO_Candidato[[#This Row],[LONGITUDE_P2]])-INT(ABS(FO_Candidato[[#This Row],[LONGITUDE_P2]])))*60)</f>
        <v>25</v>
      </c>
      <c r="AW819" s="73">
        <f t="shared" si="25"/>
        <v>58.06</v>
      </c>
      <c r="AX819" t="str">
        <f>SUBSTITUTE(TEXT(FO_Candidato[[#This Row],[LONGITUDE_P5]],"0,00"),",",".")</f>
        <v>58.06</v>
      </c>
      <c r="AY819" t="str">
        <f>FO_Candidato[[#This Row],[LONGITUDE_P3]]&amp;"°"&amp;FO_Candidato[[#This Row],[LONGITUDE_P4]]&amp;"'"&amp;FO_Candidato[[#This Row],[LONGITUDE - P6]]&amp;"""S"</f>
        <v>4°25'58.06"S</v>
      </c>
    </row>
    <row r="820" spans="1:51" x14ac:dyDescent="0.3">
      <c r="A820" t="s">
        <v>28506</v>
      </c>
      <c r="B820" t="s">
        <v>23809</v>
      </c>
      <c r="C820" t="s">
        <v>419</v>
      </c>
      <c r="D820" t="s">
        <v>3539</v>
      </c>
      <c r="E820" t="s">
        <v>3539</v>
      </c>
      <c r="F820" t="s">
        <v>3540</v>
      </c>
      <c r="G820" t="s">
        <v>23880</v>
      </c>
      <c r="I820" t="s">
        <v>23832</v>
      </c>
      <c r="J820" t="s">
        <v>23833</v>
      </c>
      <c r="K820" t="s">
        <v>28507</v>
      </c>
      <c r="M820" t="s">
        <v>23835</v>
      </c>
      <c r="N820" t="s">
        <v>28508</v>
      </c>
      <c r="O820" t="s">
        <v>28509</v>
      </c>
      <c r="P820" t="s">
        <v>26470</v>
      </c>
      <c r="Q820" t="s">
        <v>25911</v>
      </c>
      <c r="R820" t="s">
        <v>28510</v>
      </c>
      <c r="T820" t="s">
        <v>28511</v>
      </c>
      <c r="U820" t="s">
        <v>23823</v>
      </c>
      <c r="V820">
        <v>70</v>
      </c>
      <c r="W820">
        <v>-20749345</v>
      </c>
      <c r="X820">
        <v>-47432729</v>
      </c>
      <c r="Y820">
        <v>722</v>
      </c>
      <c r="Z820" t="s">
        <v>28512</v>
      </c>
      <c r="AA820" t="s">
        <v>213</v>
      </c>
      <c r="AB820" t="s">
        <v>23825</v>
      </c>
      <c r="AC820">
        <v>0</v>
      </c>
      <c r="AD820" t="s">
        <v>23823</v>
      </c>
      <c r="AE820" t="s">
        <v>1532</v>
      </c>
      <c r="AF820" t="s">
        <v>3540</v>
      </c>
      <c r="AG820" t="s">
        <v>3540</v>
      </c>
      <c r="AH820" t="s">
        <v>28513</v>
      </c>
      <c r="AI820" t="s">
        <v>23852</v>
      </c>
      <c r="AJ820" t="s">
        <v>28514</v>
      </c>
      <c r="AL820">
        <f>VALUE(TRIM(FO_Candidato[[#This Row],[1.21 Latitude]]))</f>
        <v>-20749345</v>
      </c>
      <c r="AM820">
        <f>FO_Candidato[[#This Row],[LATITUDE_P1]]/1000000</f>
        <v>-20.749345000000002</v>
      </c>
      <c r="AN820">
        <f>INT(ABS(FO_Candidato[[#This Row],[LATITUDE_P2]]))</f>
        <v>20</v>
      </c>
      <c r="AO820">
        <f>INT((ABS(FO_Candidato[[#This Row],[LATITUDE_P2]])-INT(ABS(FO_Candidato[[#This Row],[LATITUDE_P2]])))*60)</f>
        <v>44</v>
      </c>
      <c r="AP820" s="73">
        <f t="shared" si="24"/>
        <v>57.64</v>
      </c>
      <c r="AQ820" t="str">
        <f>SUBSTITUTE(TEXT(FO_Candidato[[#This Row],[LATITUDE_P5]],"0,00"),",",".")</f>
        <v>57.64</v>
      </c>
      <c r="AR820" t="str">
        <f>FO_Candidato[[#This Row],[LATITUDE_P3]]&amp;"°"&amp;FO_Candidato[[#This Row],[LATITUDE_P4]]&amp;"'"&amp;FO_Candidato[[#This Row],[LATITUDE - P6]]&amp;"""S"</f>
        <v>20°44'57.64"S</v>
      </c>
      <c r="AS820">
        <f>VALUE(TRIM(FO_Candidato[[#This Row],[longitude]]))</f>
        <v>-47432729</v>
      </c>
      <c r="AT820">
        <f>FO_Candidato[[#This Row],[LONGITUDE_P1]]/1000000</f>
        <v>-47.432729000000002</v>
      </c>
      <c r="AU820">
        <f>INT(ABS(FO_Candidato[[#This Row],[LONGITUDE_P2]]))</f>
        <v>47</v>
      </c>
      <c r="AV820">
        <f>INT((ABS(FO_Candidato[[#This Row],[LONGITUDE_P2]])-INT(ABS(FO_Candidato[[#This Row],[LONGITUDE_P2]])))*60)</f>
        <v>25</v>
      </c>
      <c r="AW820" s="73">
        <f t="shared" si="25"/>
        <v>57.82</v>
      </c>
      <c r="AX820" t="str">
        <f>SUBSTITUTE(TEXT(FO_Candidato[[#This Row],[LONGITUDE_P5]],"0,00"),",",".")</f>
        <v>57.82</v>
      </c>
      <c r="AY820" t="str">
        <f>FO_Candidato[[#This Row],[LONGITUDE_P3]]&amp;"°"&amp;FO_Candidato[[#This Row],[LONGITUDE_P4]]&amp;"'"&amp;FO_Candidato[[#This Row],[LONGITUDE - P6]]&amp;"""S"</f>
        <v>47°25'57.82"S</v>
      </c>
    </row>
    <row r="821" spans="1:51" x14ac:dyDescent="0.3">
      <c r="A821" t="s">
        <v>28515</v>
      </c>
      <c r="B821" t="s">
        <v>23809</v>
      </c>
      <c r="C821" t="s">
        <v>308</v>
      </c>
      <c r="D821" t="s">
        <v>28516</v>
      </c>
      <c r="E821" t="s">
        <v>28516</v>
      </c>
      <c r="F821" t="s">
        <v>28517</v>
      </c>
      <c r="G821" t="s">
        <v>23812</v>
      </c>
      <c r="I821" t="s">
        <v>23832</v>
      </c>
      <c r="J821" t="s">
        <v>23814</v>
      </c>
      <c r="K821" t="s">
        <v>24020</v>
      </c>
      <c r="L821" t="s">
        <v>148</v>
      </c>
      <c r="M821" t="s">
        <v>23816</v>
      </c>
      <c r="N821" t="s">
        <v>28518</v>
      </c>
      <c r="O821" t="s">
        <v>28519</v>
      </c>
      <c r="P821" t="s">
        <v>28520</v>
      </c>
      <c r="Q821" t="s">
        <v>148</v>
      </c>
      <c r="R821" t="s">
        <v>148</v>
      </c>
      <c r="S821" t="s">
        <v>148</v>
      </c>
      <c r="T821" t="s">
        <v>148</v>
      </c>
      <c r="U821" t="s">
        <v>23823</v>
      </c>
      <c r="V821">
        <v>60</v>
      </c>
      <c r="W821">
        <v>-155008144</v>
      </c>
      <c r="X821">
        <v>-482185526</v>
      </c>
      <c r="Y821">
        <v>883</v>
      </c>
      <c r="Z821" t="s">
        <v>148</v>
      </c>
      <c r="AA821" t="s">
        <v>107</v>
      </c>
      <c r="AB821" t="s">
        <v>23825</v>
      </c>
      <c r="AC821">
        <v>2000</v>
      </c>
      <c r="AD821" t="s">
        <v>23823</v>
      </c>
      <c r="AE821" t="s">
        <v>148</v>
      </c>
      <c r="AF821" t="s">
        <v>148</v>
      </c>
      <c r="AG821" t="s">
        <v>148</v>
      </c>
      <c r="AH821" t="s">
        <v>28519</v>
      </c>
      <c r="AI821" t="s">
        <v>24041</v>
      </c>
      <c r="AJ821" t="s">
        <v>2034</v>
      </c>
      <c r="AK821">
        <v>73700000</v>
      </c>
      <c r="AL821">
        <f>VALUE(TRIM(FO_Candidato[[#This Row],[1.21 Latitude]]))</f>
        <v>-155008144</v>
      </c>
      <c r="AM821">
        <f>FO_Candidato[[#This Row],[LATITUDE_P1]]/1000000</f>
        <v>-155.00814399999999</v>
      </c>
      <c r="AN821">
        <f>INT(ABS(FO_Candidato[[#This Row],[LATITUDE_P2]]))</f>
        <v>155</v>
      </c>
      <c r="AO821">
        <f>INT((ABS(FO_Candidato[[#This Row],[LATITUDE_P2]])-INT(ABS(FO_Candidato[[#This Row],[LATITUDE_P2]])))*60)</f>
        <v>0</v>
      </c>
      <c r="AP821" s="73">
        <f t="shared" si="24"/>
        <v>29.32</v>
      </c>
      <c r="AQ821" t="str">
        <f>SUBSTITUTE(TEXT(FO_Candidato[[#This Row],[LATITUDE_P5]],"0,00"),",",".")</f>
        <v>29.32</v>
      </c>
      <c r="AR821" t="str">
        <f>FO_Candidato[[#This Row],[LATITUDE_P3]]&amp;"°"&amp;FO_Candidato[[#This Row],[LATITUDE_P4]]&amp;"'"&amp;FO_Candidato[[#This Row],[LATITUDE - P6]]&amp;"""S"</f>
        <v>155°0'29.32"S</v>
      </c>
      <c r="AS821">
        <f>VALUE(TRIM(FO_Candidato[[#This Row],[longitude]]))</f>
        <v>-482185526</v>
      </c>
      <c r="AT821">
        <f>FO_Candidato[[#This Row],[LONGITUDE_P1]]/1000000</f>
        <v>-482.18552599999998</v>
      </c>
      <c r="AU821">
        <f>INT(ABS(FO_Candidato[[#This Row],[LONGITUDE_P2]]))</f>
        <v>482</v>
      </c>
      <c r="AV821">
        <f>INT((ABS(FO_Candidato[[#This Row],[LONGITUDE_P2]])-INT(ABS(FO_Candidato[[#This Row],[LONGITUDE_P2]])))*60)</f>
        <v>11</v>
      </c>
      <c r="AW821" s="73">
        <f t="shared" si="25"/>
        <v>7.89</v>
      </c>
      <c r="AX821" t="str">
        <f>SUBSTITUTE(TEXT(FO_Candidato[[#This Row],[LONGITUDE_P5]],"0,00"),",",".")</f>
        <v>7.89</v>
      </c>
      <c r="AY821" t="str">
        <f>FO_Candidato[[#This Row],[LONGITUDE_P3]]&amp;"°"&amp;FO_Candidato[[#This Row],[LONGITUDE_P4]]&amp;"'"&amp;FO_Candidato[[#This Row],[LONGITUDE - P6]]&amp;"""S"</f>
        <v>482°11'7.89"S</v>
      </c>
    </row>
    <row r="822" spans="1:51" x14ac:dyDescent="0.3">
      <c r="A822" t="s">
        <v>28521</v>
      </c>
      <c r="B822" t="s">
        <v>23809</v>
      </c>
      <c r="C822" t="s">
        <v>371</v>
      </c>
      <c r="D822" t="s">
        <v>1604</v>
      </c>
      <c r="E822" t="s">
        <v>1604</v>
      </c>
      <c r="F822" t="s">
        <v>1605</v>
      </c>
      <c r="G822" t="s">
        <v>24555</v>
      </c>
      <c r="I822" t="s">
        <v>23832</v>
      </c>
      <c r="J822" t="s">
        <v>23814</v>
      </c>
      <c r="K822" t="s">
        <v>28522</v>
      </c>
      <c r="L822" t="s">
        <v>148</v>
      </c>
      <c r="M822" t="s">
        <v>23816</v>
      </c>
      <c r="N822" t="s">
        <v>28523</v>
      </c>
      <c r="O822" t="s">
        <v>23820</v>
      </c>
      <c r="P822" t="s">
        <v>23820</v>
      </c>
      <c r="Q822" t="s">
        <v>23820</v>
      </c>
      <c r="R822" t="s">
        <v>28524</v>
      </c>
      <c r="S822" t="s">
        <v>23820</v>
      </c>
      <c r="T822" t="s">
        <v>28525</v>
      </c>
      <c r="U822" t="s">
        <v>23823</v>
      </c>
      <c r="V822">
        <v>60</v>
      </c>
      <c r="W822">
        <v>-19099592</v>
      </c>
      <c r="X822">
        <v>-47990662</v>
      </c>
      <c r="Y822">
        <v>883</v>
      </c>
      <c r="Z822" t="s">
        <v>12336</v>
      </c>
      <c r="AA822" t="s">
        <v>107</v>
      </c>
      <c r="AB822" t="s">
        <v>23825</v>
      </c>
      <c r="AC822">
        <v>5000</v>
      </c>
      <c r="AD822" t="s">
        <v>23823</v>
      </c>
      <c r="AE822" t="s">
        <v>148</v>
      </c>
      <c r="AF822" t="s">
        <v>1605</v>
      </c>
      <c r="AG822" t="s">
        <v>1604</v>
      </c>
      <c r="AH822" t="s">
        <v>28526</v>
      </c>
      <c r="AI822" t="s">
        <v>24061</v>
      </c>
      <c r="AJ822" t="s">
        <v>802</v>
      </c>
      <c r="AK822">
        <v>38407049</v>
      </c>
      <c r="AL822">
        <f>VALUE(TRIM(FO_Candidato[[#This Row],[1.21 Latitude]]))</f>
        <v>-19099592</v>
      </c>
      <c r="AM822">
        <f>FO_Candidato[[#This Row],[LATITUDE_P1]]/1000000</f>
        <v>-19.099592000000001</v>
      </c>
      <c r="AN822">
        <f>INT(ABS(FO_Candidato[[#This Row],[LATITUDE_P2]]))</f>
        <v>19</v>
      </c>
      <c r="AO822">
        <f>INT((ABS(FO_Candidato[[#This Row],[LATITUDE_P2]])-INT(ABS(FO_Candidato[[#This Row],[LATITUDE_P2]])))*60)</f>
        <v>5</v>
      </c>
      <c r="AP822" s="73">
        <f t="shared" si="24"/>
        <v>58.53</v>
      </c>
      <c r="AQ822" t="str">
        <f>SUBSTITUTE(TEXT(FO_Candidato[[#This Row],[LATITUDE_P5]],"0,00"),",",".")</f>
        <v>58.53</v>
      </c>
      <c r="AR822" t="str">
        <f>FO_Candidato[[#This Row],[LATITUDE_P3]]&amp;"°"&amp;FO_Candidato[[#This Row],[LATITUDE_P4]]&amp;"'"&amp;FO_Candidato[[#This Row],[LATITUDE - P6]]&amp;"""S"</f>
        <v>19°5'58.53"S</v>
      </c>
      <c r="AS822">
        <f>VALUE(TRIM(FO_Candidato[[#This Row],[longitude]]))</f>
        <v>-47990662</v>
      </c>
      <c r="AT822">
        <f>FO_Candidato[[#This Row],[LONGITUDE_P1]]/1000000</f>
        <v>-47.990662</v>
      </c>
      <c r="AU822">
        <f>INT(ABS(FO_Candidato[[#This Row],[LONGITUDE_P2]]))</f>
        <v>47</v>
      </c>
      <c r="AV822">
        <f>INT((ABS(FO_Candidato[[#This Row],[LONGITUDE_P2]])-INT(ABS(FO_Candidato[[#This Row],[LONGITUDE_P2]])))*60)</f>
        <v>59</v>
      </c>
      <c r="AW822" s="73">
        <f t="shared" si="25"/>
        <v>26.38</v>
      </c>
      <c r="AX822" t="str">
        <f>SUBSTITUTE(TEXT(FO_Candidato[[#This Row],[LONGITUDE_P5]],"0,00"),",",".")</f>
        <v>26.38</v>
      </c>
      <c r="AY822" t="str">
        <f>FO_Candidato[[#This Row],[LONGITUDE_P3]]&amp;"°"&amp;FO_Candidato[[#This Row],[LONGITUDE_P4]]&amp;"'"&amp;FO_Candidato[[#This Row],[LONGITUDE - P6]]&amp;"""S"</f>
        <v>47°59'26.38"S</v>
      </c>
    </row>
    <row r="823" spans="1:51" x14ac:dyDescent="0.3">
      <c r="A823" t="s">
        <v>28527</v>
      </c>
      <c r="B823" t="s">
        <v>23809</v>
      </c>
      <c r="C823" t="s">
        <v>371</v>
      </c>
      <c r="D823" t="s">
        <v>19309</v>
      </c>
      <c r="E823" t="s">
        <v>19309</v>
      </c>
      <c r="F823" t="s">
        <v>19311</v>
      </c>
      <c r="G823" t="s">
        <v>24212</v>
      </c>
      <c r="I823" t="s">
        <v>23832</v>
      </c>
      <c r="J823" t="s">
        <v>23814</v>
      </c>
      <c r="K823" t="s">
        <v>24020</v>
      </c>
      <c r="L823" t="s">
        <v>3632</v>
      </c>
      <c r="M823" t="s">
        <v>23816</v>
      </c>
      <c r="N823" t="s">
        <v>28528</v>
      </c>
      <c r="O823" t="s">
        <v>28529</v>
      </c>
      <c r="P823" t="s">
        <v>28530</v>
      </c>
      <c r="Q823" t="s">
        <v>3632</v>
      </c>
      <c r="R823" t="s">
        <v>3632</v>
      </c>
      <c r="S823" t="s">
        <v>3632</v>
      </c>
      <c r="T823" t="s">
        <v>3632</v>
      </c>
      <c r="U823" t="s">
        <v>23823</v>
      </c>
      <c r="V823">
        <v>60</v>
      </c>
      <c r="W823">
        <v>-20068667</v>
      </c>
      <c r="X823">
        <v>-44685611</v>
      </c>
      <c r="Y823">
        <v>800</v>
      </c>
      <c r="Z823" t="s">
        <v>23824</v>
      </c>
      <c r="AA823" t="s">
        <v>124</v>
      </c>
      <c r="AB823" t="s">
        <v>23825</v>
      </c>
      <c r="AC823">
        <v>4000</v>
      </c>
      <c r="AD823" t="s">
        <v>23823</v>
      </c>
      <c r="AE823" t="s">
        <v>3632</v>
      </c>
      <c r="AF823" t="s">
        <v>19309</v>
      </c>
      <c r="AG823" t="s">
        <v>19311</v>
      </c>
      <c r="AH823" t="s">
        <v>28529</v>
      </c>
      <c r="AI823" t="s">
        <v>24061</v>
      </c>
      <c r="AJ823" t="s">
        <v>28531</v>
      </c>
      <c r="AK823">
        <v>35680000</v>
      </c>
      <c r="AL823">
        <f>VALUE(TRIM(FO_Candidato[[#This Row],[1.21 Latitude]]))</f>
        <v>-20068667</v>
      </c>
      <c r="AM823">
        <f>FO_Candidato[[#This Row],[LATITUDE_P1]]/1000000</f>
        <v>-20.068667000000001</v>
      </c>
      <c r="AN823">
        <f>INT(ABS(FO_Candidato[[#This Row],[LATITUDE_P2]]))</f>
        <v>20</v>
      </c>
      <c r="AO823">
        <f>INT((ABS(FO_Candidato[[#This Row],[LATITUDE_P2]])-INT(ABS(FO_Candidato[[#This Row],[LATITUDE_P2]])))*60)</f>
        <v>4</v>
      </c>
      <c r="AP823" s="73">
        <f t="shared" si="24"/>
        <v>7.2</v>
      </c>
      <c r="AQ823" t="str">
        <f>SUBSTITUTE(TEXT(FO_Candidato[[#This Row],[LATITUDE_P5]],"0,00"),",",".")</f>
        <v>7.20</v>
      </c>
      <c r="AR823" t="str">
        <f>FO_Candidato[[#This Row],[LATITUDE_P3]]&amp;"°"&amp;FO_Candidato[[#This Row],[LATITUDE_P4]]&amp;"'"&amp;FO_Candidato[[#This Row],[LATITUDE - P6]]&amp;"""S"</f>
        <v>20°4'7.20"S</v>
      </c>
      <c r="AS823">
        <f>VALUE(TRIM(FO_Candidato[[#This Row],[longitude]]))</f>
        <v>-44685611</v>
      </c>
      <c r="AT823">
        <f>FO_Candidato[[#This Row],[LONGITUDE_P1]]/1000000</f>
        <v>-44.685611000000002</v>
      </c>
      <c r="AU823">
        <f>INT(ABS(FO_Candidato[[#This Row],[LONGITUDE_P2]]))</f>
        <v>44</v>
      </c>
      <c r="AV823">
        <f>INT((ABS(FO_Candidato[[#This Row],[LONGITUDE_P2]])-INT(ABS(FO_Candidato[[#This Row],[LONGITUDE_P2]])))*60)</f>
        <v>41</v>
      </c>
      <c r="AW823" s="73">
        <f t="shared" si="25"/>
        <v>8.1999999999999993</v>
      </c>
      <c r="AX823" t="str">
        <f>SUBSTITUTE(TEXT(FO_Candidato[[#This Row],[LONGITUDE_P5]],"0,00"),",",".")</f>
        <v>8.20</v>
      </c>
      <c r="AY823" t="str">
        <f>FO_Candidato[[#This Row],[LONGITUDE_P3]]&amp;"°"&amp;FO_Candidato[[#This Row],[LONGITUDE_P4]]&amp;"'"&amp;FO_Candidato[[#This Row],[LONGITUDE - P6]]&amp;"""S"</f>
        <v>44°41'8.20"S</v>
      </c>
    </row>
    <row r="824" spans="1:51" x14ac:dyDescent="0.3">
      <c r="A824" t="s">
        <v>28532</v>
      </c>
      <c r="B824" t="s">
        <v>23809</v>
      </c>
      <c r="C824" t="s">
        <v>308</v>
      </c>
      <c r="D824" t="s">
        <v>6119</v>
      </c>
      <c r="E824" t="s">
        <v>6119</v>
      </c>
      <c r="F824" t="s">
        <v>6120</v>
      </c>
      <c r="G824" t="s">
        <v>23812</v>
      </c>
      <c r="I824" t="s">
        <v>23832</v>
      </c>
      <c r="J824" t="s">
        <v>23814</v>
      </c>
      <c r="K824" t="s">
        <v>28533</v>
      </c>
      <c r="L824" t="s">
        <v>148</v>
      </c>
      <c r="M824" t="s">
        <v>23816</v>
      </c>
      <c r="N824" t="s">
        <v>28534</v>
      </c>
      <c r="O824" t="s">
        <v>28535</v>
      </c>
      <c r="P824" t="s">
        <v>148</v>
      </c>
      <c r="Q824" t="s">
        <v>148</v>
      </c>
      <c r="R824" t="s">
        <v>28536</v>
      </c>
      <c r="S824" t="s">
        <v>28535</v>
      </c>
      <c r="T824" t="s">
        <v>28537</v>
      </c>
      <c r="U824" t="s">
        <v>23823</v>
      </c>
      <c r="V824">
        <v>60</v>
      </c>
      <c r="W824">
        <v>-161219036</v>
      </c>
      <c r="X824">
        <v>-48591959</v>
      </c>
      <c r="Y824">
        <v>943</v>
      </c>
      <c r="Z824" t="s">
        <v>148</v>
      </c>
      <c r="AA824" t="s">
        <v>107</v>
      </c>
      <c r="AB824" t="s">
        <v>23825</v>
      </c>
      <c r="AC824">
        <v>2000</v>
      </c>
      <c r="AD824" t="s">
        <v>23823</v>
      </c>
      <c r="AE824" t="s">
        <v>148</v>
      </c>
      <c r="AF824" t="s">
        <v>148</v>
      </c>
      <c r="AG824" t="s">
        <v>148</v>
      </c>
      <c r="AH824" t="s">
        <v>28538</v>
      </c>
      <c r="AI824" t="s">
        <v>24041</v>
      </c>
      <c r="AJ824" t="s">
        <v>28539</v>
      </c>
      <c r="AK824">
        <v>72920000</v>
      </c>
      <c r="AL824">
        <f>VALUE(TRIM(FO_Candidato[[#This Row],[1.21 Latitude]]))</f>
        <v>-161219036</v>
      </c>
      <c r="AM824">
        <f>FO_Candidato[[#This Row],[LATITUDE_P1]]/1000000</f>
        <v>-161.21903599999999</v>
      </c>
      <c r="AN824">
        <f>INT(ABS(FO_Candidato[[#This Row],[LATITUDE_P2]]))</f>
        <v>161</v>
      </c>
      <c r="AO824">
        <f>INT((ABS(FO_Candidato[[#This Row],[LATITUDE_P2]])-INT(ABS(FO_Candidato[[#This Row],[LATITUDE_P2]])))*60)</f>
        <v>13</v>
      </c>
      <c r="AP824" s="73">
        <f t="shared" si="24"/>
        <v>8.5299999999999994</v>
      </c>
      <c r="AQ824" t="str">
        <f>SUBSTITUTE(TEXT(FO_Candidato[[#This Row],[LATITUDE_P5]],"0,00"),",",".")</f>
        <v>8.53</v>
      </c>
      <c r="AR824" t="str">
        <f>FO_Candidato[[#This Row],[LATITUDE_P3]]&amp;"°"&amp;FO_Candidato[[#This Row],[LATITUDE_P4]]&amp;"'"&amp;FO_Candidato[[#This Row],[LATITUDE - P6]]&amp;"""S"</f>
        <v>161°13'8.53"S</v>
      </c>
      <c r="AS824">
        <f>VALUE(TRIM(FO_Candidato[[#This Row],[longitude]]))</f>
        <v>-48591959</v>
      </c>
      <c r="AT824">
        <f>FO_Candidato[[#This Row],[LONGITUDE_P1]]/1000000</f>
        <v>-48.591959000000003</v>
      </c>
      <c r="AU824">
        <f>INT(ABS(FO_Candidato[[#This Row],[LONGITUDE_P2]]))</f>
        <v>48</v>
      </c>
      <c r="AV824">
        <f>INT((ABS(FO_Candidato[[#This Row],[LONGITUDE_P2]])-INT(ABS(FO_Candidato[[#This Row],[LONGITUDE_P2]])))*60)</f>
        <v>35</v>
      </c>
      <c r="AW824" s="73">
        <f t="shared" si="25"/>
        <v>31.05</v>
      </c>
      <c r="AX824" t="str">
        <f>SUBSTITUTE(TEXT(FO_Candidato[[#This Row],[LONGITUDE_P5]],"0,00"),",",".")</f>
        <v>31.05</v>
      </c>
      <c r="AY824" t="str">
        <f>FO_Candidato[[#This Row],[LONGITUDE_P3]]&amp;"°"&amp;FO_Candidato[[#This Row],[LONGITUDE_P4]]&amp;"'"&amp;FO_Candidato[[#This Row],[LONGITUDE - P6]]&amp;"""S"</f>
        <v>48°35'31.05"S</v>
      </c>
    </row>
    <row r="825" spans="1:51" x14ac:dyDescent="0.3">
      <c r="A825" t="s">
        <v>28540</v>
      </c>
      <c r="B825" t="s">
        <v>23809</v>
      </c>
      <c r="C825" t="s">
        <v>371</v>
      </c>
      <c r="D825" t="s">
        <v>383</v>
      </c>
      <c r="E825" t="s">
        <v>383</v>
      </c>
      <c r="F825" t="s">
        <v>384</v>
      </c>
      <c r="G825" t="s">
        <v>24212</v>
      </c>
      <c r="I825" t="s">
        <v>23832</v>
      </c>
      <c r="J825" t="s">
        <v>23814</v>
      </c>
      <c r="K825" t="s">
        <v>25272</v>
      </c>
      <c r="L825" t="s">
        <v>3632</v>
      </c>
      <c r="M825" t="s">
        <v>23816</v>
      </c>
      <c r="N825" t="s">
        <v>28541</v>
      </c>
      <c r="O825" t="s">
        <v>28542</v>
      </c>
      <c r="P825" t="s">
        <v>28543</v>
      </c>
      <c r="Q825" t="s">
        <v>3632</v>
      </c>
      <c r="R825" t="s">
        <v>3632</v>
      </c>
      <c r="S825" t="s">
        <v>3632</v>
      </c>
      <c r="T825" t="s">
        <v>3632</v>
      </c>
      <c r="U825" t="s">
        <v>23823</v>
      </c>
      <c r="V825">
        <v>60</v>
      </c>
      <c r="W825">
        <v>-19887561</v>
      </c>
      <c r="X825">
        <v>-44636739</v>
      </c>
      <c r="Y825">
        <v>872</v>
      </c>
      <c r="Z825" t="s">
        <v>23824</v>
      </c>
      <c r="AA825" t="s">
        <v>107</v>
      </c>
      <c r="AB825" t="s">
        <v>23825</v>
      </c>
      <c r="AC825">
        <v>2000</v>
      </c>
      <c r="AD825" t="s">
        <v>23823</v>
      </c>
      <c r="AE825" t="s">
        <v>3632</v>
      </c>
      <c r="AF825" t="s">
        <v>383</v>
      </c>
      <c r="AG825" t="s">
        <v>384</v>
      </c>
      <c r="AH825" t="s">
        <v>28544</v>
      </c>
      <c r="AI825" t="s">
        <v>24061</v>
      </c>
      <c r="AJ825" t="s">
        <v>28545</v>
      </c>
      <c r="AK825">
        <v>35660015</v>
      </c>
      <c r="AL825">
        <f>VALUE(TRIM(FO_Candidato[[#This Row],[1.21 Latitude]]))</f>
        <v>-19887561</v>
      </c>
      <c r="AM825">
        <f>FO_Candidato[[#This Row],[LATITUDE_P1]]/1000000</f>
        <v>-19.887561000000002</v>
      </c>
      <c r="AN825">
        <f>INT(ABS(FO_Candidato[[#This Row],[LATITUDE_P2]]))</f>
        <v>19</v>
      </c>
      <c r="AO825">
        <f>INT((ABS(FO_Candidato[[#This Row],[LATITUDE_P2]])-INT(ABS(FO_Candidato[[#This Row],[LATITUDE_P2]])))*60)</f>
        <v>53</v>
      </c>
      <c r="AP825" s="73">
        <f t="shared" si="24"/>
        <v>15.22</v>
      </c>
      <c r="AQ825" t="str">
        <f>SUBSTITUTE(TEXT(FO_Candidato[[#This Row],[LATITUDE_P5]],"0,00"),",",".")</f>
        <v>15.22</v>
      </c>
      <c r="AR825" t="str">
        <f>FO_Candidato[[#This Row],[LATITUDE_P3]]&amp;"°"&amp;FO_Candidato[[#This Row],[LATITUDE_P4]]&amp;"'"&amp;FO_Candidato[[#This Row],[LATITUDE - P6]]&amp;"""S"</f>
        <v>19°53'15.22"S</v>
      </c>
      <c r="AS825">
        <f>VALUE(TRIM(FO_Candidato[[#This Row],[longitude]]))</f>
        <v>-44636739</v>
      </c>
      <c r="AT825">
        <f>FO_Candidato[[#This Row],[LONGITUDE_P1]]/1000000</f>
        <v>-44.636738999999999</v>
      </c>
      <c r="AU825">
        <f>INT(ABS(FO_Candidato[[#This Row],[LONGITUDE_P2]]))</f>
        <v>44</v>
      </c>
      <c r="AV825">
        <f>INT((ABS(FO_Candidato[[#This Row],[LONGITUDE_P2]])-INT(ABS(FO_Candidato[[#This Row],[LONGITUDE_P2]])))*60)</f>
        <v>38</v>
      </c>
      <c r="AW825" s="73">
        <f t="shared" si="25"/>
        <v>12.26</v>
      </c>
      <c r="AX825" t="str">
        <f>SUBSTITUTE(TEXT(FO_Candidato[[#This Row],[LONGITUDE_P5]],"0,00"),",",".")</f>
        <v>12.26</v>
      </c>
      <c r="AY825" t="str">
        <f>FO_Candidato[[#This Row],[LONGITUDE_P3]]&amp;"°"&amp;FO_Candidato[[#This Row],[LONGITUDE_P4]]&amp;"'"&amp;FO_Candidato[[#This Row],[LONGITUDE - P6]]&amp;"""S"</f>
        <v>44°38'12.26"S</v>
      </c>
    </row>
    <row r="826" spans="1:51" x14ac:dyDescent="0.3">
      <c r="A826" t="s">
        <v>28546</v>
      </c>
      <c r="B826" t="s">
        <v>23809</v>
      </c>
      <c r="C826" t="s">
        <v>371</v>
      </c>
      <c r="D826" t="s">
        <v>2623</v>
      </c>
      <c r="E826" t="s">
        <v>2623</v>
      </c>
      <c r="F826" t="s">
        <v>2624</v>
      </c>
      <c r="G826" t="s">
        <v>24212</v>
      </c>
      <c r="I826" t="s">
        <v>23832</v>
      </c>
      <c r="J826" t="s">
        <v>23814</v>
      </c>
      <c r="K826" t="s">
        <v>28547</v>
      </c>
      <c r="L826" t="s">
        <v>3632</v>
      </c>
      <c r="M826" t="s">
        <v>23816</v>
      </c>
      <c r="N826" t="s">
        <v>28548</v>
      </c>
      <c r="O826" t="s">
        <v>28549</v>
      </c>
      <c r="P826" t="s">
        <v>28550</v>
      </c>
      <c r="Q826" t="s">
        <v>3632</v>
      </c>
      <c r="R826" t="s">
        <v>3632</v>
      </c>
      <c r="S826" t="s">
        <v>3632</v>
      </c>
      <c r="T826" t="s">
        <v>3632</v>
      </c>
      <c r="U826" t="s">
        <v>23823</v>
      </c>
      <c r="V826">
        <v>60</v>
      </c>
      <c r="W826">
        <v>-2007605</v>
      </c>
      <c r="X826">
        <v>-4492345</v>
      </c>
      <c r="Y826">
        <v>773</v>
      </c>
      <c r="Z826" t="s">
        <v>23824</v>
      </c>
      <c r="AA826" t="s">
        <v>107</v>
      </c>
      <c r="AB826" t="s">
        <v>23825</v>
      </c>
      <c r="AC826">
        <v>2000</v>
      </c>
      <c r="AD826" t="s">
        <v>23823</v>
      </c>
      <c r="AE826" t="s">
        <v>3632</v>
      </c>
      <c r="AF826" t="s">
        <v>2623</v>
      </c>
      <c r="AG826" t="s">
        <v>2624</v>
      </c>
      <c r="AH826" t="s">
        <v>28551</v>
      </c>
      <c r="AI826" t="s">
        <v>24061</v>
      </c>
      <c r="AJ826" t="s">
        <v>2626</v>
      </c>
      <c r="AL826">
        <f>VALUE(TRIM(FO_Candidato[[#This Row],[1.21 Latitude]]))</f>
        <v>-2007605</v>
      </c>
      <c r="AM826">
        <f>FO_Candidato[[#This Row],[LATITUDE_P1]]/1000000</f>
        <v>-2.0076049999999999</v>
      </c>
      <c r="AN826">
        <f>INT(ABS(FO_Candidato[[#This Row],[LATITUDE_P2]]))</f>
        <v>2</v>
      </c>
      <c r="AO826">
        <f>INT((ABS(FO_Candidato[[#This Row],[LATITUDE_P2]])-INT(ABS(FO_Candidato[[#This Row],[LATITUDE_P2]])))*60)</f>
        <v>0</v>
      </c>
      <c r="AP826" s="73">
        <f t="shared" si="24"/>
        <v>27.38</v>
      </c>
      <c r="AQ826" t="str">
        <f>SUBSTITUTE(TEXT(FO_Candidato[[#This Row],[LATITUDE_P5]],"0,00"),",",".")</f>
        <v>27.38</v>
      </c>
      <c r="AR826" t="str">
        <f>FO_Candidato[[#This Row],[LATITUDE_P3]]&amp;"°"&amp;FO_Candidato[[#This Row],[LATITUDE_P4]]&amp;"'"&amp;FO_Candidato[[#This Row],[LATITUDE - P6]]&amp;"""S"</f>
        <v>2°0'27.38"S</v>
      </c>
      <c r="AS826">
        <f>VALUE(TRIM(FO_Candidato[[#This Row],[longitude]]))</f>
        <v>-4492345</v>
      </c>
      <c r="AT826">
        <f>FO_Candidato[[#This Row],[LONGITUDE_P1]]/1000000</f>
        <v>-4.4923450000000003</v>
      </c>
      <c r="AU826">
        <f>INT(ABS(FO_Candidato[[#This Row],[LONGITUDE_P2]]))</f>
        <v>4</v>
      </c>
      <c r="AV826">
        <f>INT((ABS(FO_Candidato[[#This Row],[LONGITUDE_P2]])-INT(ABS(FO_Candidato[[#This Row],[LONGITUDE_P2]])))*60)</f>
        <v>29</v>
      </c>
      <c r="AW826" s="73">
        <f t="shared" si="25"/>
        <v>32.44</v>
      </c>
      <c r="AX826" t="str">
        <f>SUBSTITUTE(TEXT(FO_Candidato[[#This Row],[LONGITUDE_P5]],"0,00"),",",".")</f>
        <v>32.44</v>
      </c>
      <c r="AY826" t="str">
        <f>FO_Candidato[[#This Row],[LONGITUDE_P3]]&amp;"°"&amp;FO_Candidato[[#This Row],[LONGITUDE_P4]]&amp;"'"&amp;FO_Candidato[[#This Row],[LONGITUDE - P6]]&amp;"""S"</f>
        <v>4°29'32.44"S</v>
      </c>
    </row>
    <row r="827" spans="1:51" x14ac:dyDescent="0.3">
      <c r="A827" t="s">
        <v>28552</v>
      </c>
      <c r="B827" t="s">
        <v>23809</v>
      </c>
      <c r="C827" t="s">
        <v>419</v>
      </c>
      <c r="D827" t="s">
        <v>7469</v>
      </c>
      <c r="E827" t="s">
        <v>7469</v>
      </c>
      <c r="F827" t="s">
        <v>7470</v>
      </c>
      <c r="G827" t="s">
        <v>23880</v>
      </c>
      <c r="I827" t="s">
        <v>23832</v>
      </c>
      <c r="J827" t="s">
        <v>23814</v>
      </c>
      <c r="K827" t="s">
        <v>23943</v>
      </c>
      <c r="M827" t="s">
        <v>23835</v>
      </c>
      <c r="N827" t="s">
        <v>28553</v>
      </c>
      <c r="P827" t="s">
        <v>26470</v>
      </c>
      <c r="Q827" t="s">
        <v>25911</v>
      </c>
      <c r="R827" t="s">
        <v>28510</v>
      </c>
      <c r="U827" t="s">
        <v>23823</v>
      </c>
      <c r="V827">
        <v>70</v>
      </c>
      <c r="W827">
        <v>-20756278</v>
      </c>
      <c r="X827">
        <v>-47570342</v>
      </c>
      <c r="Y827">
        <v>736</v>
      </c>
      <c r="AA827" t="s">
        <v>213</v>
      </c>
      <c r="AB827" t="s">
        <v>23825</v>
      </c>
      <c r="AC827">
        <v>0</v>
      </c>
      <c r="AD827" t="s">
        <v>23823</v>
      </c>
      <c r="AE827" t="s">
        <v>1532</v>
      </c>
      <c r="AF827" t="s">
        <v>7470</v>
      </c>
      <c r="AG827" t="s">
        <v>7470</v>
      </c>
      <c r="AH827" t="s">
        <v>28554</v>
      </c>
      <c r="AI827" t="s">
        <v>23852</v>
      </c>
      <c r="AJ827" t="s">
        <v>7471</v>
      </c>
      <c r="AL827">
        <f>VALUE(TRIM(FO_Candidato[[#This Row],[1.21 Latitude]]))</f>
        <v>-20756278</v>
      </c>
      <c r="AM827">
        <f>FO_Candidato[[#This Row],[LATITUDE_P1]]/1000000</f>
        <v>-20.756277999999998</v>
      </c>
      <c r="AN827">
        <f>INT(ABS(FO_Candidato[[#This Row],[LATITUDE_P2]]))</f>
        <v>20</v>
      </c>
      <c r="AO827">
        <f>INT((ABS(FO_Candidato[[#This Row],[LATITUDE_P2]])-INT(ABS(FO_Candidato[[#This Row],[LATITUDE_P2]])))*60)</f>
        <v>45</v>
      </c>
      <c r="AP827" s="73">
        <f t="shared" si="24"/>
        <v>22.6</v>
      </c>
      <c r="AQ827" t="str">
        <f>SUBSTITUTE(TEXT(FO_Candidato[[#This Row],[LATITUDE_P5]],"0,00"),",",".")</f>
        <v>22.60</v>
      </c>
      <c r="AR827" t="str">
        <f>FO_Candidato[[#This Row],[LATITUDE_P3]]&amp;"°"&amp;FO_Candidato[[#This Row],[LATITUDE_P4]]&amp;"'"&amp;FO_Candidato[[#This Row],[LATITUDE - P6]]&amp;"""S"</f>
        <v>20°45'22.60"S</v>
      </c>
      <c r="AS827">
        <f>VALUE(TRIM(FO_Candidato[[#This Row],[longitude]]))</f>
        <v>-47570342</v>
      </c>
      <c r="AT827">
        <f>FO_Candidato[[#This Row],[LONGITUDE_P1]]/1000000</f>
        <v>-47.570341999999997</v>
      </c>
      <c r="AU827">
        <f>INT(ABS(FO_Candidato[[#This Row],[LONGITUDE_P2]]))</f>
        <v>47</v>
      </c>
      <c r="AV827">
        <f>INT((ABS(FO_Candidato[[#This Row],[LONGITUDE_P2]])-INT(ABS(FO_Candidato[[#This Row],[LONGITUDE_P2]])))*60)</f>
        <v>34</v>
      </c>
      <c r="AW827" s="73">
        <f t="shared" si="25"/>
        <v>13.23</v>
      </c>
      <c r="AX827" t="str">
        <f>SUBSTITUTE(TEXT(FO_Candidato[[#This Row],[LONGITUDE_P5]],"0,00"),",",".")</f>
        <v>13.23</v>
      </c>
      <c r="AY827" t="str">
        <f>FO_Candidato[[#This Row],[LONGITUDE_P3]]&amp;"°"&amp;FO_Candidato[[#This Row],[LONGITUDE_P4]]&amp;"'"&amp;FO_Candidato[[#This Row],[LONGITUDE - P6]]&amp;"""S"</f>
        <v>47°34'13.23"S</v>
      </c>
    </row>
    <row r="828" spans="1:51" x14ac:dyDescent="0.3">
      <c r="A828" t="s">
        <v>28555</v>
      </c>
      <c r="B828" t="s">
        <v>23809</v>
      </c>
      <c r="C828" t="s">
        <v>419</v>
      </c>
      <c r="D828" t="s">
        <v>18517</v>
      </c>
      <c r="E828" t="s">
        <v>18517</v>
      </c>
      <c r="F828" t="s">
        <v>18519</v>
      </c>
      <c r="G828" t="s">
        <v>23880</v>
      </c>
      <c r="I828" t="s">
        <v>23832</v>
      </c>
      <c r="J828" t="s">
        <v>23814</v>
      </c>
      <c r="K828" t="s">
        <v>23943</v>
      </c>
      <c r="M828" t="s">
        <v>23835</v>
      </c>
      <c r="N828" t="s">
        <v>28556</v>
      </c>
      <c r="P828" t="s">
        <v>26470</v>
      </c>
      <c r="Q828" t="s">
        <v>25911</v>
      </c>
      <c r="U828" t="s">
        <v>23823</v>
      </c>
      <c r="V828">
        <v>70</v>
      </c>
      <c r="W828">
        <v>-20903356</v>
      </c>
      <c r="X828">
        <v>-47705333</v>
      </c>
      <c r="Y828">
        <v>749</v>
      </c>
      <c r="AA828" t="s">
        <v>213</v>
      </c>
      <c r="AB828" t="s">
        <v>23825</v>
      </c>
      <c r="AC828">
        <v>0</v>
      </c>
      <c r="AD828" t="s">
        <v>23823</v>
      </c>
      <c r="AE828" t="s">
        <v>1532</v>
      </c>
      <c r="AF828" t="s">
        <v>18519</v>
      </c>
      <c r="AG828" t="s">
        <v>18519</v>
      </c>
      <c r="AH828" t="s">
        <v>28557</v>
      </c>
      <c r="AI828" t="s">
        <v>23852</v>
      </c>
      <c r="AJ828" t="s">
        <v>7471</v>
      </c>
      <c r="AL828">
        <f>VALUE(TRIM(FO_Candidato[[#This Row],[1.21 Latitude]]))</f>
        <v>-20903356</v>
      </c>
      <c r="AM828">
        <f>FO_Candidato[[#This Row],[LATITUDE_P1]]/1000000</f>
        <v>-20.903355999999999</v>
      </c>
      <c r="AN828">
        <f>INT(ABS(FO_Candidato[[#This Row],[LATITUDE_P2]]))</f>
        <v>20</v>
      </c>
      <c r="AO828">
        <f>INT((ABS(FO_Candidato[[#This Row],[LATITUDE_P2]])-INT(ABS(FO_Candidato[[#This Row],[LATITUDE_P2]])))*60)</f>
        <v>54</v>
      </c>
      <c r="AP828" s="73">
        <f t="shared" si="24"/>
        <v>12.08</v>
      </c>
      <c r="AQ828" t="str">
        <f>SUBSTITUTE(TEXT(FO_Candidato[[#This Row],[LATITUDE_P5]],"0,00"),",",".")</f>
        <v>12.08</v>
      </c>
      <c r="AR828" t="str">
        <f>FO_Candidato[[#This Row],[LATITUDE_P3]]&amp;"°"&amp;FO_Candidato[[#This Row],[LATITUDE_P4]]&amp;"'"&amp;FO_Candidato[[#This Row],[LATITUDE - P6]]&amp;"""S"</f>
        <v>20°54'12.08"S</v>
      </c>
      <c r="AS828">
        <f>VALUE(TRIM(FO_Candidato[[#This Row],[longitude]]))</f>
        <v>-47705333</v>
      </c>
      <c r="AT828">
        <f>FO_Candidato[[#This Row],[LONGITUDE_P1]]/1000000</f>
        <v>-47.705333000000003</v>
      </c>
      <c r="AU828">
        <f>INT(ABS(FO_Candidato[[#This Row],[LONGITUDE_P2]]))</f>
        <v>47</v>
      </c>
      <c r="AV828">
        <f>INT((ABS(FO_Candidato[[#This Row],[LONGITUDE_P2]])-INT(ABS(FO_Candidato[[#This Row],[LONGITUDE_P2]])))*60)</f>
        <v>42</v>
      </c>
      <c r="AW828" s="73">
        <f t="shared" si="25"/>
        <v>19.2</v>
      </c>
      <c r="AX828" t="str">
        <f>SUBSTITUTE(TEXT(FO_Candidato[[#This Row],[LONGITUDE_P5]],"0,00"),",",".")</f>
        <v>19.20</v>
      </c>
      <c r="AY828" t="str">
        <f>FO_Candidato[[#This Row],[LONGITUDE_P3]]&amp;"°"&amp;FO_Candidato[[#This Row],[LONGITUDE_P4]]&amp;"'"&amp;FO_Candidato[[#This Row],[LONGITUDE - P6]]&amp;"""S"</f>
        <v>47°42'19.20"S</v>
      </c>
    </row>
    <row r="829" spans="1:51" x14ac:dyDescent="0.3">
      <c r="A829" t="s">
        <v>28558</v>
      </c>
      <c r="B829" t="s">
        <v>23809</v>
      </c>
      <c r="C829" t="s">
        <v>371</v>
      </c>
      <c r="D829" t="s">
        <v>19446</v>
      </c>
      <c r="E829" t="s">
        <v>19446</v>
      </c>
      <c r="F829" t="s">
        <v>19448</v>
      </c>
      <c r="G829" t="s">
        <v>23812</v>
      </c>
      <c r="I829" t="s">
        <v>23832</v>
      </c>
      <c r="J829" t="s">
        <v>23814</v>
      </c>
      <c r="K829" t="s">
        <v>28559</v>
      </c>
      <c r="L829" t="s">
        <v>148</v>
      </c>
      <c r="M829" t="s">
        <v>23816</v>
      </c>
      <c r="N829" t="s">
        <v>28560</v>
      </c>
      <c r="O829" t="s">
        <v>28561</v>
      </c>
      <c r="P829" t="s">
        <v>28562</v>
      </c>
      <c r="Q829" t="s">
        <v>28563</v>
      </c>
      <c r="R829" t="s">
        <v>148</v>
      </c>
      <c r="S829" t="s">
        <v>148</v>
      </c>
      <c r="T829" t="s">
        <v>148</v>
      </c>
      <c r="U829" t="s">
        <v>23823</v>
      </c>
      <c r="V829">
        <v>60</v>
      </c>
      <c r="W829">
        <v>-19540473</v>
      </c>
      <c r="X829">
        <v>-47030466</v>
      </c>
      <c r="Y829">
        <v>925</v>
      </c>
      <c r="Z829" t="s">
        <v>148</v>
      </c>
      <c r="AA829" t="s">
        <v>107</v>
      </c>
      <c r="AB829" t="s">
        <v>23825</v>
      </c>
      <c r="AC829">
        <v>7000</v>
      </c>
      <c r="AD829" t="s">
        <v>23823</v>
      </c>
      <c r="AE829" t="s">
        <v>148</v>
      </c>
      <c r="AF829" t="s">
        <v>148</v>
      </c>
      <c r="AG829" t="s">
        <v>148</v>
      </c>
      <c r="AH829" t="s">
        <v>28564</v>
      </c>
      <c r="AI829" t="s">
        <v>24061</v>
      </c>
      <c r="AJ829" t="s">
        <v>28559</v>
      </c>
      <c r="AK829">
        <v>38180000</v>
      </c>
      <c r="AL829">
        <f>VALUE(TRIM(FO_Candidato[[#This Row],[1.21 Latitude]]))</f>
        <v>-19540473</v>
      </c>
      <c r="AM829">
        <f>FO_Candidato[[#This Row],[LATITUDE_P1]]/1000000</f>
        <v>-19.540472999999999</v>
      </c>
      <c r="AN829">
        <f>INT(ABS(FO_Candidato[[#This Row],[LATITUDE_P2]]))</f>
        <v>19</v>
      </c>
      <c r="AO829">
        <f>INT((ABS(FO_Candidato[[#This Row],[LATITUDE_P2]])-INT(ABS(FO_Candidato[[#This Row],[LATITUDE_P2]])))*60)</f>
        <v>32</v>
      </c>
      <c r="AP829" s="73">
        <f t="shared" si="24"/>
        <v>25.7</v>
      </c>
      <c r="AQ829" t="str">
        <f>SUBSTITUTE(TEXT(FO_Candidato[[#This Row],[LATITUDE_P5]],"0,00"),",",".")</f>
        <v>25.70</v>
      </c>
      <c r="AR829" t="str">
        <f>FO_Candidato[[#This Row],[LATITUDE_P3]]&amp;"°"&amp;FO_Candidato[[#This Row],[LATITUDE_P4]]&amp;"'"&amp;FO_Candidato[[#This Row],[LATITUDE - P6]]&amp;"""S"</f>
        <v>19°32'25.70"S</v>
      </c>
      <c r="AS829">
        <f>VALUE(TRIM(FO_Candidato[[#This Row],[longitude]]))</f>
        <v>-47030466</v>
      </c>
      <c r="AT829">
        <f>FO_Candidato[[#This Row],[LONGITUDE_P1]]/1000000</f>
        <v>-47.030465999999997</v>
      </c>
      <c r="AU829">
        <f>INT(ABS(FO_Candidato[[#This Row],[LONGITUDE_P2]]))</f>
        <v>47</v>
      </c>
      <c r="AV829">
        <f>INT((ABS(FO_Candidato[[#This Row],[LONGITUDE_P2]])-INT(ABS(FO_Candidato[[#This Row],[LONGITUDE_P2]])))*60)</f>
        <v>1</v>
      </c>
      <c r="AW829" s="73">
        <f t="shared" si="25"/>
        <v>49.68</v>
      </c>
      <c r="AX829" t="str">
        <f>SUBSTITUTE(TEXT(FO_Candidato[[#This Row],[LONGITUDE_P5]],"0,00"),",",".")</f>
        <v>49.68</v>
      </c>
      <c r="AY829" t="str">
        <f>FO_Candidato[[#This Row],[LONGITUDE_P3]]&amp;"°"&amp;FO_Candidato[[#This Row],[LONGITUDE_P4]]&amp;"'"&amp;FO_Candidato[[#This Row],[LONGITUDE - P6]]&amp;"""S"</f>
        <v>47°1'49.68"S</v>
      </c>
    </row>
    <row r="830" spans="1:51" x14ac:dyDescent="0.3">
      <c r="A830" t="s">
        <v>28565</v>
      </c>
      <c r="B830" t="s">
        <v>23809</v>
      </c>
      <c r="C830" t="s">
        <v>371</v>
      </c>
      <c r="D830" t="s">
        <v>367</v>
      </c>
      <c r="E830" t="s">
        <v>367</v>
      </c>
      <c r="F830" t="s">
        <v>368</v>
      </c>
      <c r="G830" t="s">
        <v>23812</v>
      </c>
      <c r="I830" t="s">
        <v>23832</v>
      </c>
      <c r="J830" t="s">
        <v>23814</v>
      </c>
      <c r="K830" t="s">
        <v>28566</v>
      </c>
      <c r="L830" t="s">
        <v>148</v>
      </c>
      <c r="M830" t="s">
        <v>23816</v>
      </c>
      <c r="N830" t="s">
        <v>28567</v>
      </c>
      <c r="O830" t="s">
        <v>28568</v>
      </c>
      <c r="P830" t="s">
        <v>28569</v>
      </c>
      <c r="Q830" t="s">
        <v>28570</v>
      </c>
      <c r="R830" t="s">
        <v>148</v>
      </c>
      <c r="S830" t="s">
        <v>148</v>
      </c>
      <c r="T830" t="s">
        <v>148</v>
      </c>
      <c r="U830" t="s">
        <v>23823</v>
      </c>
      <c r="V830">
        <v>60</v>
      </c>
      <c r="W830">
        <v>-1929218</v>
      </c>
      <c r="X830">
        <v>-4760044</v>
      </c>
      <c r="Y830">
        <v>990</v>
      </c>
      <c r="Z830" t="s">
        <v>148</v>
      </c>
      <c r="AA830" t="s">
        <v>124</v>
      </c>
      <c r="AB830" t="s">
        <v>23825</v>
      </c>
      <c r="AC830">
        <v>8500</v>
      </c>
      <c r="AD830" t="s">
        <v>23823</v>
      </c>
      <c r="AE830" t="s">
        <v>148</v>
      </c>
      <c r="AF830" t="s">
        <v>148</v>
      </c>
      <c r="AG830" t="s">
        <v>148</v>
      </c>
      <c r="AH830" t="s">
        <v>28568</v>
      </c>
      <c r="AI830" t="s">
        <v>24061</v>
      </c>
      <c r="AJ830" t="s">
        <v>28571</v>
      </c>
      <c r="AK830">
        <v>38175000</v>
      </c>
      <c r="AL830">
        <f>VALUE(TRIM(FO_Candidato[[#This Row],[1.21 Latitude]]))</f>
        <v>-1929218</v>
      </c>
      <c r="AM830">
        <f>FO_Candidato[[#This Row],[LATITUDE_P1]]/1000000</f>
        <v>-1.9292180000000001</v>
      </c>
      <c r="AN830">
        <f>INT(ABS(FO_Candidato[[#This Row],[LATITUDE_P2]]))</f>
        <v>1</v>
      </c>
      <c r="AO830">
        <f>INT((ABS(FO_Candidato[[#This Row],[LATITUDE_P2]])-INT(ABS(FO_Candidato[[#This Row],[LATITUDE_P2]])))*60)</f>
        <v>55</v>
      </c>
      <c r="AP830" s="73">
        <f t="shared" si="24"/>
        <v>45.18</v>
      </c>
      <c r="AQ830" t="str">
        <f>SUBSTITUTE(TEXT(FO_Candidato[[#This Row],[LATITUDE_P5]],"0,00"),",",".")</f>
        <v>45.18</v>
      </c>
      <c r="AR830" t="str">
        <f>FO_Candidato[[#This Row],[LATITUDE_P3]]&amp;"°"&amp;FO_Candidato[[#This Row],[LATITUDE_P4]]&amp;"'"&amp;FO_Candidato[[#This Row],[LATITUDE - P6]]&amp;"""S"</f>
        <v>1°55'45.18"S</v>
      </c>
      <c r="AS830">
        <f>VALUE(TRIM(FO_Candidato[[#This Row],[longitude]]))</f>
        <v>-4760044</v>
      </c>
      <c r="AT830">
        <f>FO_Candidato[[#This Row],[LONGITUDE_P1]]/1000000</f>
        <v>-4.7600439999999997</v>
      </c>
      <c r="AU830">
        <f>INT(ABS(FO_Candidato[[#This Row],[LONGITUDE_P2]]))</f>
        <v>4</v>
      </c>
      <c r="AV830">
        <f>INT((ABS(FO_Candidato[[#This Row],[LONGITUDE_P2]])-INT(ABS(FO_Candidato[[#This Row],[LONGITUDE_P2]])))*60)</f>
        <v>45</v>
      </c>
      <c r="AW830" s="73">
        <f t="shared" si="25"/>
        <v>36.159999999999997</v>
      </c>
      <c r="AX830" t="str">
        <f>SUBSTITUTE(TEXT(FO_Candidato[[#This Row],[LONGITUDE_P5]],"0,00"),",",".")</f>
        <v>36.16</v>
      </c>
      <c r="AY830" t="str">
        <f>FO_Candidato[[#This Row],[LONGITUDE_P3]]&amp;"°"&amp;FO_Candidato[[#This Row],[LONGITUDE_P4]]&amp;"'"&amp;FO_Candidato[[#This Row],[LONGITUDE - P6]]&amp;"""S"</f>
        <v>4°45'36.16"S</v>
      </c>
    </row>
    <row r="831" spans="1:51" x14ac:dyDescent="0.3">
      <c r="A831" t="s">
        <v>28572</v>
      </c>
      <c r="B831" t="s">
        <v>23809</v>
      </c>
      <c r="C831" t="s">
        <v>371</v>
      </c>
      <c r="D831" t="s">
        <v>19437</v>
      </c>
      <c r="E831" t="s">
        <v>19437</v>
      </c>
      <c r="F831" t="s">
        <v>19439</v>
      </c>
      <c r="G831" t="s">
        <v>23812</v>
      </c>
      <c r="I831" t="s">
        <v>23832</v>
      </c>
      <c r="J831" t="s">
        <v>23833</v>
      </c>
      <c r="K831" t="s">
        <v>24020</v>
      </c>
      <c r="L831" t="s">
        <v>148</v>
      </c>
      <c r="M831" t="s">
        <v>23816</v>
      </c>
      <c r="N831" t="s">
        <v>28573</v>
      </c>
      <c r="O831" t="s">
        <v>28574</v>
      </c>
      <c r="P831" t="s">
        <v>28575</v>
      </c>
      <c r="Q831" t="s">
        <v>28576</v>
      </c>
      <c r="R831" t="s">
        <v>148</v>
      </c>
      <c r="S831" t="s">
        <v>148</v>
      </c>
      <c r="T831" t="s">
        <v>148</v>
      </c>
      <c r="U831" t="s">
        <v>23823</v>
      </c>
      <c r="V831">
        <v>60</v>
      </c>
      <c r="W831">
        <v>-1966706</v>
      </c>
      <c r="X831">
        <v>-4605417</v>
      </c>
      <c r="Y831">
        <v>1128</v>
      </c>
      <c r="Z831" t="s">
        <v>148</v>
      </c>
      <c r="AA831" t="s">
        <v>107</v>
      </c>
      <c r="AB831" t="s">
        <v>23825</v>
      </c>
      <c r="AC831">
        <v>8000</v>
      </c>
      <c r="AD831" t="s">
        <v>23823</v>
      </c>
      <c r="AE831" t="s">
        <v>148</v>
      </c>
      <c r="AF831" t="s">
        <v>148</v>
      </c>
      <c r="AG831" t="s">
        <v>148</v>
      </c>
      <c r="AH831" t="s">
        <v>28577</v>
      </c>
      <c r="AI831" t="s">
        <v>24061</v>
      </c>
      <c r="AJ831" t="s">
        <v>28578</v>
      </c>
      <c r="AK831">
        <v>38950000</v>
      </c>
      <c r="AL831">
        <f>VALUE(TRIM(FO_Candidato[[#This Row],[1.21 Latitude]]))</f>
        <v>-1966706</v>
      </c>
      <c r="AM831">
        <f>FO_Candidato[[#This Row],[LATITUDE_P1]]/1000000</f>
        <v>-1.9667060000000001</v>
      </c>
      <c r="AN831">
        <f>INT(ABS(FO_Candidato[[#This Row],[LATITUDE_P2]]))</f>
        <v>1</v>
      </c>
      <c r="AO831">
        <f>INT((ABS(FO_Candidato[[#This Row],[LATITUDE_P2]])-INT(ABS(FO_Candidato[[#This Row],[LATITUDE_P2]])))*60)</f>
        <v>58</v>
      </c>
      <c r="AP831" s="73">
        <f t="shared" si="24"/>
        <v>0.14000000000000001</v>
      </c>
      <c r="AQ831" t="str">
        <f>SUBSTITUTE(TEXT(FO_Candidato[[#This Row],[LATITUDE_P5]],"0,00"),",",".")</f>
        <v>0.14</v>
      </c>
      <c r="AR831" t="str">
        <f>FO_Candidato[[#This Row],[LATITUDE_P3]]&amp;"°"&amp;FO_Candidato[[#This Row],[LATITUDE_P4]]&amp;"'"&amp;FO_Candidato[[#This Row],[LATITUDE - P6]]&amp;"""S"</f>
        <v>1°58'0.14"S</v>
      </c>
      <c r="AS831">
        <f>VALUE(TRIM(FO_Candidato[[#This Row],[longitude]]))</f>
        <v>-4605417</v>
      </c>
      <c r="AT831">
        <f>FO_Candidato[[#This Row],[LONGITUDE_P1]]/1000000</f>
        <v>-4.6054170000000001</v>
      </c>
      <c r="AU831">
        <f>INT(ABS(FO_Candidato[[#This Row],[LONGITUDE_P2]]))</f>
        <v>4</v>
      </c>
      <c r="AV831">
        <f>INT((ABS(FO_Candidato[[#This Row],[LONGITUDE_P2]])-INT(ABS(FO_Candidato[[#This Row],[LONGITUDE_P2]])))*60)</f>
        <v>36</v>
      </c>
      <c r="AW831" s="73">
        <f t="shared" si="25"/>
        <v>19.5</v>
      </c>
      <c r="AX831" t="str">
        <f>SUBSTITUTE(TEXT(FO_Candidato[[#This Row],[LONGITUDE_P5]],"0,00"),",",".")</f>
        <v>19.50</v>
      </c>
      <c r="AY831" t="str">
        <f>FO_Candidato[[#This Row],[LONGITUDE_P3]]&amp;"°"&amp;FO_Candidato[[#This Row],[LONGITUDE_P4]]&amp;"'"&amp;FO_Candidato[[#This Row],[LONGITUDE - P6]]&amp;"""S"</f>
        <v>4°36'19.50"S</v>
      </c>
    </row>
    <row r="832" spans="1:51" x14ac:dyDescent="0.3">
      <c r="A832" t="s">
        <v>28579</v>
      </c>
      <c r="B832" t="s">
        <v>23809</v>
      </c>
      <c r="C832" t="s">
        <v>1187</v>
      </c>
      <c r="D832" t="s">
        <v>7262</v>
      </c>
      <c r="E832" t="s">
        <v>7262</v>
      </c>
      <c r="F832" t="s">
        <v>7263</v>
      </c>
      <c r="G832" t="s">
        <v>23889</v>
      </c>
      <c r="I832" t="s">
        <v>23813</v>
      </c>
      <c r="K832" t="s">
        <v>24020</v>
      </c>
      <c r="U832" t="s">
        <v>23823</v>
      </c>
      <c r="V832">
        <v>60</v>
      </c>
      <c r="W832">
        <v>-11227507</v>
      </c>
      <c r="X832">
        <v>-61901539</v>
      </c>
      <c r="Y832">
        <v>180</v>
      </c>
      <c r="Z832" t="s">
        <v>28580</v>
      </c>
      <c r="AD832" t="s">
        <v>23823</v>
      </c>
      <c r="AH832" t="s">
        <v>28581</v>
      </c>
      <c r="AI832" t="s">
        <v>24653</v>
      </c>
      <c r="AJ832" t="s">
        <v>27197</v>
      </c>
      <c r="AL832">
        <f>VALUE(TRIM(FO_Candidato[[#This Row],[1.21 Latitude]]))</f>
        <v>-11227507</v>
      </c>
      <c r="AM832">
        <f>FO_Candidato[[#This Row],[LATITUDE_P1]]/1000000</f>
        <v>-11.227506999999999</v>
      </c>
      <c r="AN832">
        <f>INT(ABS(FO_Candidato[[#This Row],[LATITUDE_P2]]))</f>
        <v>11</v>
      </c>
      <c r="AO832">
        <f>INT((ABS(FO_Candidato[[#This Row],[LATITUDE_P2]])-INT(ABS(FO_Candidato[[#This Row],[LATITUDE_P2]])))*60)</f>
        <v>13</v>
      </c>
      <c r="AP832" s="73">
        <f t="shared" si="24"/>
        <v>39.03</v>
      </c>
      <c r="AQ832" t="str">
        <f>SUBSTITUTE(TEXT(FO_Candidato[[#This Row],[LATITUDE_P5]],"0,00"),",",".")</f>
        <v>39.03</v>
      </c>
      <c r="AR832" t="str">
        <f>FO_Candidato[[#This Row],[LATITUDE_P3]]&amp;"°"&amp;FO_Candidato[[#This Row],[LATITUDE_P4]]&amp;"'"&amp;FO_Candidato[[#This Row],[LATITUDE - P6]]&amp;"""S"</f>
        <v>11°13'39.03"S</v>
      </c>
      <c r="AS832">
        <f>VALUE(TRIM(FO_Candidato[[#This Row],[longitude]]))</f>
        <v>-61901539</v>
      </c>
      <c r="AT832">
        <f>FO_Candidato[[#This Row],[LONGITUDE_P1]]/1000000</f>
        <v>-61.901539</v>
      </c>
      <c r="AU832">
        <f>INT(ABS(FO_Candidato[[#This Row],[LONGITUDE_P2]]))</f>
        <v>61</v>
      </c>
      <c r="AV832">
        <f>INT((ABS(FO_Candidato[[#This Row],[LONGITUDE_P2]])-INT(ABS(FO_Candidato[[#This Row],[LONGITUDE_P2]])))*60)</f>
        <v>54</v>
      </c>
      <c r="AW832" s="73">
        <f t="shared" si="25"/>
        <v>5.54</v>
      </c>
      <c r="AX832" t="str">
        <f>SUBSTITUTE(TEXT(FO_Candidato[[#This Row],[LONGITUDE_P5]],"0,00"),",",".")</f>
        <v>5.54</v>
      </c>
      <c r="AY832" t="str">
        <f>FO_Candidato[[#This Row],[LONGITUDE_P3]]&amp;"°"&amp;FO_Candidato[[#This Row],[LONGITUDE_P4]]&amp;"'"&amp;FO_Candidato[[#This Row],[LONGITUDE - P6]]&amp;"""S"</f>
        <v>61°54'5.54"S</v>
      </c>
    </row>
    <row r="833" spans="1:51" x14ac:dyDescent="0.3">
      <c r="A833" t="s">
        <v>28582</v>
      </c>
      <c r="B833" t="s">
        <v>23809</v>
      </c>
      <c r="C833" t="s">
        <v>371</v>
      </c>
      <c r="D833" t="s">
        <v>19366</v>
      </c>
      <c r="E833" t="s">
        <v>19366</v>
      </c>
      <c r="F833" t="s">
        <v>19368</v>
      </c>
      <c r="G833" t="s">
        <v>23812</v>
      </c>
      <c r="I833" t="s">
        <v>23832</v>
      </c>
      <c r="J833" t="s">
        <v>23814</v>
      </c>
      <c r="K833" t="s">
        <v>28583</v>
      </c>
      <c r="L833" t="s">
        <v>148</v>
      </c>
      <c r="M833" t="s">
        <v>23816</v>
      </c>
      <c r="N833" t="s">
        <v>28584</v>
      </c>
      <c r="O833" t="s">
        <v>28585</v>
      </c>
      <c r="P833" t="s">
        <v>28586</v>
      </c>
      <c r="Q833" t="s">
        <v>148</v>
      </c>
      <c r="R833" t="s">
        <v>148</v>
      </c>
      <c r="S833" t="s">
        <v>148</v>
      </c>
      <c r="T833" t="s">
        <v>148</v>
      </c>
      <c r="U833" t="s">
        <v>23823</v>
      </c>
      <c r="V833">
        <v>60</v>
      </c>
      <c r="W833">
        <v>-1947453</v>
      </c>
      <c r="X833">
        <v>-4715567</v>
      </c>
      <c r="Y833">
        <v>921</v>
      </c>
      <c r="Z833" t="s">
        <v>148</v>
      </c>
      <c r="AA833" t="s">
        <v>107</v>
      </c>
      <c r="AB833" t="s">
        <v>23825</v>
      </c>
      <c r="AC833">
        <v>7000</v>
      </c>
      <c r="AD833" t="s">
        <v>23823</v>
      </c>
      <c r="AE833" t="s">
        <v>148</v>
      </c>
      <c r="AF833" t="s">
        <v>148</v>
      </c>
      <c r="AG833" t="s">
        <v>148</v>
      </c>
      <c r="AH833" t="s">
        <v>28585</v>
      </c>
      <c r="AI833" t="s">
        <v>24061</v>
      </c>
      <c r="AJ833" t="s">
        <v>973</v>
      </c>
      <c r="AK833">
        <v>38170000</v>
      </c>
      <c r="AL833">
        <f>VALUE(TRIM(FO_Candidato[[#This Row],[1.21 Latitude]]))</f>
        <v>-1947453</v>
      </c>
      <c r="AM833">
        <f>FO_Candidato[[#This Row],[LATITUDE_P1]]/1000000</f>
        <v>-1.9474530000000001</v>
      </c>
      <c r="AN833">
        <f>INT(ABS(FO_Candidato[[#This Row],[LATITUDE_P2]]))</f>
        <v>1</v>
      </c>
      <c r="AO833">
        <f>INT((ABS(FO_Candidato[[#This Row],[LATITUDE_P2]])-INT(ABS(FO_Candidato[[#This Row],[LATITUDE_P2]])))*60)</f>
        <v>56</v>
      </c>
      <c r="AP833" s="73">
        <f t="shared" si="24"/>
        <v>50.83</v>
      </c>
      <c r="AQ833" t="str">
        <f>SUBSTITUTE(TEXT(FO_Candidato[[#This Row],[LATITUDE_P5]],"0,00"),",",".")</f>
        <v>50.83</v>
      </c>
      <c r="AR833" t="str">
        <f>FO_Candidato[[#This Row],[LATITUDE_P3]]&amp;"°"&amp;FO_Candidato[[#This Row],[LATITUDE_P4]]&amp;"'"&amp;FO_Candidato[[#This Row],[LATITUDE - P6]]&amp;"""S"</f>
        <v>1°56'50.83"S</v>
      </c>
      <c r="AS833">
        <f>VALUE(TRIM(FO_Candidato[[#This Row],[longitude]]))</f>
        <v>-4715567</v>
      </c>
      <c r="AT833">
        <f>FO_Candidato[[#This Row],[LONGITUDE_P1]]/1000000</f>
        <v>-4.7155670000000001</v>
      </c>
      <c r="AU833">
        <f>INT(ABS(FO_Candidato[[#This Row],[LONGITUDE_P2]]))</f>
        <v>4</v>
      </c>
      <c r="AV833">
        <f>INT((ABS(FO_Candidato[[#This Row],[LONGITUDE_P2]])-INT(ABS(FO_Candidato[[#This Row],[LONGITUDE_P2]])))*60)</f>
        <v>42</v>
      </c>
      <c r="AW833" s="73">
        <f t="shared" si="25"/>
        <v>56.04</v>
      </c>
      <c r="AX833" t="str">
        <f>SUBSTITUTE(TEXT(FO_Candidato[[#This Row],[LONGITUDE_P5]],"0,00"),",",".")</f>
        <v>56.04</v>
      </c>
      <c r="AY833" t="str">
        <f>FO_Candidato[[#This Row],[LONGITUDE_P3]]&amp;"°"&amp;FO_Candidato[[#This Row],[LONGITUDE_P4]]&amp;"'"&amp;FO_Candidato[[#This Row],[LONGITUDE - P6]]&amp;"""S"</f>
        <v>4°42'56.04"S</v>
      </c>
    </row>
    <row r="834" spans="1:51" x14ac:dyDescent="0.3">
      <c r="A834" t="s">
        <v>28587</v>
      </c>
      <c r="B834" t="s">
        <v>23809</v>
      </c>
      <c r="C834" t="s">
        <v>371</v>
      </c>
      <c r="D834" t="s">
        <v>28588</v>
      </c>
      <c r="E834" t="s">
        <v>28588</v>
      </c>
      <c r="F834" t="s">
        <v>28589</v>
      </c>
      <c r="G834" t="s">
        <v>23812</v>
      </c>
      <c r="I834" t="s">
        <v>23832</v>
      </c>
      <c r="J834" t="s">
        <v>23814</v>
      </c>
      <c r="K834" t="s">
        <v>28590</v>
      </c>
      <c r="L834" t="s">
        <v>148</v>
      </c>
      <c r="M834" t="s">
        <v>23835</v>
      </c>
      <c r="N834" t="s">
        <v>28591</v>
      </c>
      <c r="O834" t="s">
        <v>28592</v>
      </c>
      <c r="P834" t="s">
        <v>28593</v>
      </c>
      <c r="Q834" t="s">
        <v>28594</v>
      </c>
      <c r="R834" t="s">
        <v>28595</v>
      </c>
      <c r="S834" t="s">
        <v>28592</v>
      </c>
      <c r="T834" t="s">
        <v>28593</v>
      </c>
      <c r="U834" t="s">
        <v>23823</v>
      </c>
      <c r="V834">
        <v>60</v>
      </c>
      <c r="W834">
        <v>-19214639</v>
      </c>
      <c r="X834">
        <v>-44456639</v>
      </c>
      <c r="Y834">
        <v>721</v>
      </c>
      <c r="Z834" t="s">
        <v>148</v>
      </c>
      <c r="AA834" t="s">
        <v>124</v>
      </c>
      <c r="AB834" t="s">
        <v>23825</v>
      </c>
      <c r="AC834">
        <v>2600</v>
      </c>
      <c r="AD834" t="s">
        <v>23823</v>
      </c>
      <c r="AE834" t="s">
        <v>148</v>
      </c>
      <c r="AF834" t="s">
        <v>148</v>
      </c>
      <c r="AG834" t="s">
        <v>148</v>
      </c>
      <c r="AH834" t="s">
        <v>28596</v>
      </c>
      <c r="AI834" t="s">
        <v>24061</v>
      </c>
      <c r="AJ834" t="s">
        <v>24444</v>
      </c>
      <c r="AK834">
        <v>35774000</v>
      </c>
      <c r="AL834">
        <f>VALUE(TRIM(FO_Candidato[[#This Row],[1.21 Latitude]]))</f>
        <v>-19214639</v>
      </c>
      <c r="AM834">
        <f>FO_Candidato[[#This Row],[LATITUDE_P1]]/1000000</f>
        <v>-19.214638999999998</v>
      </c>
      <c r="AN834">
        <f>INT(ABS(FO_Candidato[[#This Row],[LATITUDE_P2]]))</f>
        <v>19</v>
      </c>
      <c r="AO834">
        <f>INT((ABS(FO_Candidato[[#This Row],[LATITUDE_P2]])-INT(ABS(FO_Candidato[[#This Row],[LATITUDE_P2]])))*60)</f>
        <v>12</v>
      </c>
      <c r="AP834" s="73">
        <f t="shared" ref="AP834:AP897" si="26">ROUND(MOD(ABS(AL834/1000000)*3600,60),2)</f>
        <v>52.7</v>
      </c>
      <c r="AQ834" t="str">
        <f>SUBSTITUTE(TEXT(FO_Candidato[[#This Row],[LATITUDE_P5]],"0,00"),",",".")</f>
        <v>52.70</v>
      </c>
      <c r="AR834" t="str">
        <f>FO_Candidato[[#This Row],[LATITUDE_P3]]&amp;"°"&amp;FO_Candidato[[#This Row],[LATITUDE_P4]]&amp;"'"&amp;FO_Candidato[[#This Row],[LATITUDE - P6]]&amp;"""S"</f>
        <v>19°12'52.70"S</v>
      </c>
      <c r="AS834">
        <f>VALUE(TRIM(FO_Candidato[[#This Row],[longitude]]))</f>
        <v>-44456639</v>
      </c>
      <c r="AT834">
        <f>FO_Candidato[[#This Row],[LONGITUDE_P1]]/1000000</f>
        <v>-44.456639000000003</v>
      </c>
      <c r="AU834">
        <f>INT(ABS(FO_Candidato[[#This Row],[LONGITUDE_P2]]))</f>
        <v>44</v>
      </c>
      <c r="AV834">
        <f>INT((ABS(FO_Candidato[[#This Row],[LONGITUDE_P2]])-INT(ABS(FO_Candidato[[#This Row],[LONGITUDE_P2]])))*60)</f>
        <v>27</v>
      </c>
      <c r="AW834" s="73">
        <f t="shared" ref="AW834:AW897" si="27">ROUND(MOD(ABS(AS834/1000000)*3600,60),2)</f>
        <v>23.9</v>
      </c>
      <c r="AX834" t="str">
        <f>SUBSTITUTE(TEXT(FO_Candidato[[#This Row],[LONGITUDE_P5]],"0,00"),",",".")</f>
        <v>23.90</v>
      </c>
      <c r="AY834" t="str">
        <f>FO_Candidato[[#This Row],[LONGITUDE_P3]]&amp;"°"&amp;FO_Candidato[[#This Row],[LONGITUDE_P4]]&amp;"'"&amp;FO_Candidato[[#This Row],[LONGITUDE - P6]]&amp;"""S"</f>
        <v>44°27'23.90"S</v>
      </c>
    </row>
    <row r="835" spans="1:51" x14ac:dyDescent="0.3">
      <c r="A835" t="s">
        <v>28597</v>
      </c>
      <c r="B835" t="s">
        <v>23809</v>
      </c>
      <c r="C835" t="s">
        <v>371</v>
      </c>
      <c r="D835" t="s">
        <v>6347</v>
      </c>
      <c r="E835" t="s">
        <v>6347</v>
      </c>
      <c r="F835" t="s">
        <v>6348</v>
      </c>
      <c r="G835" t="s">
        <v>23812</v>
      </c>
      <c r="I835" t="s">
        <v>23832</v>
      </c>
      <c r="J835" t="s">
        <v>23814</v>
      </c>
      <c r="K835" t="s">
        <v>24020</v>
      </c>
      <c r="L835" t="s">
        <v>148</v>
      </c>
      <c r="M835" t="s">
        <v>23816</v>
      </c>
      <c r="N835" t="s">
        <v>28598</v>
      </c>
      <c r="O835" t="s">
        <v>28599</v>
      </c>
      <c r="P835" t="s">
        <v>28600</v>
      </c>
      <c r="Q835" t="s">
        <v>28601</v>
      </c>
      <c r="R835" t="s">
        <v>28602</v>
      </c>
      <c r="S835" t="s">
        <v>28599</v>
      </c>
      <c r="T835" t="s">
        <v>28603</v>
      </c>
      <c r="U835" t="s">
        <v>23823</v>
      </c>
      <c r="V835">
        <v>60</v>
      </c>
      <c r="W835">
        <v>-18856058</v>
      </c>
      <c r="X835">
        <v>-44494771</v>
      </c>
      <c r="Y835">
        <v>724</v>
      </c>
      <c r="Z835" t="s">
        <v>148</v>
      </c>
      <c r="AA835" t="s">
        <v>213</v>
      </c>
      <c r="AB835" t="s">
        <v>23825</v>
      </c>
      <c r="AC835">
        <v>3000</v>
      </c>
      <c r="AD835" t="s">
        <v>23823</v>
      </c>
      <c r="AE835" t="s">
        <v>148</v>
      </c>
      <c r="AF835" t="s">
        <v>148</v>
      </c>
      <c r="AG835" t="s">
        <v>148</v>
      </c>
      <c r="AH835" t="s">
        <v>28599</v>
      </c>
      <c r="AI835" t="s">
        <v>24061</v>
      </c>
      <c r="AJ835" t="s">
        <v>24104</v>
      </c>
      <c r="AK835">
        <v>35790000</v>
      </c>
      <c r="AL835">
        <f>VALUE(TRIM(FO_Candidato[[#This Row],[1.21 Latitude]]))</f>
        <v>-18856058</v>
      </c>
      <c r="AM835">
        <f>FO_Candidato[[#This Row],[LATITUDE_P1]]/1000000</f>
        <v>-18.856058000000001</v>
      </c>
      <c r="AN835">
        <f>INT(ABS(FO_Candidato[[#This Row],[LATITUDE_P2]]))</f>
        <v>18</v>
      </c>
      <c r="AO835">
        <f>INT((ABS(FO_Candidato[[#This Row],[LATITUDE_P2]])-INT(ABS(FO_Candidato[[#This Row],[LATITUDE_P2]])))*60)</f>
        <v>51</v>
      </c>
      <c r="AP835" s="73">
        <f t="shared" si="26"/>
        <v>21.81</v>
      </c>
      <c r="AQ835" t="str">
        <f>SUBSTITUTE(TEXT(FO_Candidato[[#This Row],[LATITUDE_P5]],"0,00"),",",".")</f>
        <v>21.81</v>
      </c>
      <c r="AR835" t="str">
        <f>FO_Candidato[[#This Row],[LATITUDE_P3]]&amp;"°"&amp;FO_Candidato[[#This Row],[LATITUDE_P4]]&amp;"'"&amp;FO_Candidato[[#This Row],[LATITUDE - P6]]&amp;"""S"</f>
        <v>18°51'21.81"S</v>
      </c>
      <c r="AS835">
        <f>VALUE(TRIM(FO_Candidato[[#This Row],[longitude]]))</f>
        <v>-44494771</v>
      </c>
      <c r="AT835">
        <f>FO_Candidato[[#This Row],[LONGITUDE_P1]]/1000000</f>
        <v>-44.494771</v>
      </c>
      <c r="AU835">
        <f>INT(ABS(FO_Candidato[[#This Row],[LONGITUDE_P2]]))</f>
        <v>44</v>
      </c>
      <c r="AV835">
        <f>INT((ABS(FO_Candidato[[#This Row],[LONGITUDE_P2]])-INT(ABS(FO_Candidato[[#This Row],[LONGITUDE_P2]])))*60)</f>
        <v>29</v>
      </c>
      <c r="AW835" s="73">
        <f t="shared" si="27"/>
        <v>41.18</v>
      </c>
      <c r="AX835" t="str">
        <f>SUBSTITUTE(TEXT(FO_Candidato[[#This Row],[LONGITUDE_P5]],"0,00"),",",".")</f>
        <v>41.18</v>
      </c>
      <c r="AY835" t="str">
        <f>FO_Candidato[[#This Row],[LONGITUDE_P3]]&amp;"°"&amp;FO_Candidato[[#This Row],[LONGITUDE_P4]]&amp;"'"&amp;FO_Candidato[[#This Row],[LONGITUDE - P6]]&amp;"""S"</f>
        <v>44°29'41.18"S</v>
      </c>
    </row>
    <row r="836" spans="1:51" x14ac:dyDescent="0.3">
      <c r="A836" t="s">
        <v>28604</v>
      </c>
      <c r="B836" t="s">
        <v>23809</v>
      </c>
      <c r="C836" t="s">
        <v>1398</v>
      </c>
      <c r="D836" t="s">
        <v>1395</v>
      </c>
      <c r="E836" t="s">
        <v>1395</v>
      </c>
      <c r="F836" t="s">
        <v>1396</v>
      </c>
      <c r="G836" t="s">
        <v>23880</v>
      </c>
      <c r="I836" t="s">
        <v>23832</v>
      </c>
      <c r="J836" t="s">
        <v>23814</v>
      </c>
      <c r="K836" t="s">
        <v>24020</v>
      </c>
      <c r="M836" t="s">
        <v>23816</v>
      </c>
      <c r="N836" t="s">
        <v>28605</v>
      </c>
      <c r="O836" t="s">
        <v>28606</v>
      </c>
      <c r="P836" t="s">
        <v>28607</v>
      </c>
      <c r="U836" t="s">
        <v>23823</v>
      </c>
      <c r="V836">
        <v>50</v>
      </c>
      <c r="W836">
        <v>-16425694</v>
      </c>
      <c r="X836">
        <v>-39238183</v>
      </c>
      <c r="Y836">
        <v>87</v>
      </c>
      <c r="AA836" t="s">
        <v>213</v>
      </c>
      <c r="AB836" t="s">
        <v>23825</v>
      </c>
      <c r="AC836">
        <v>5000</v>
      </c>
      <c r="AD836" t="s">
        <v>23823</v>
      </c>
      <c r="AE836" t="s">
        <v>1532</v>
      </c>
      <c r="AF836" t="s">
        <v>1396</v>
      </c>
      <c r="AG836" t="s">
        <v>1395</v>
      </c>
      <c r="AH836" t="s">
        <v>28608</v>
      </c>
      <c r="AI836" t="s">
        <v>24034</v>
      </c>
      <c r="AJ836" t="s">
        <v>1398</v>
      </c>
      <c r="AL836">
        <f>VALUE(TRIM(FO_Candidato[[#This Row],[1.21 Latitude]]))</f>
        <v>-16425694</v>
      </c>
      <c r="AM836">
        <f>FO_Candidato[[#This Row],[LATITUDE_P1]]/1000000</f>
        <v>-16.425694</v>
      </c>
      <c r="AN836">
        <f>INT(ABS(FO_Candidato[[#This Row],[LATITUDE_P2]]))</f>
        <v>16</v>
      </c>
      <c r="AO836">
        <f>INT((ABS(FO_Candidato[[#This Row],[LATITUDE_P2]])-INT(ABS(FO_Candidato[[#This Row],[LATITUDE_P2]])))*60)</f>
        <v>25</v>
      </c>
      <c r="AP836" s="73">
        <f t="shared" si="26"/>
        <v>32.5</v>
      </c>
      <c r="AQ836" t="str">
        <f>SUBSTITUTE(TEXT(FO_Candidato[[#This Row],[LATITUDE_P5]],"0,00"),",",".")</f>
        <v>32.50</v>
      </c>
      <c r="AR836" t="str">
        <f>FO_Candidato[[#This Row],[LATITUDE_P3]]&amp;"°"&amp;FO_Candidato[[#This Row],[LATITUDE_P4]]&amp;"'"&amp;FO_Candidato[[#This Row],[LATITUDE - P6]]&amp;"""S"</f>
        <v>16°25'32.50"S</v>
      </c>
      <c r="AS836">
        <f>VALUE(TRIM(FO_Candidato[[#This Row],[longitude]]))</f>
        <v>-39238183</v>
      </c>
      <c r="AT836">
        <f>FO_Candidato[[#This Row],[LONGITUDE_P1]]/1000000</f>
        <v>-39.238182999999999</v>
      </c>
      <c r="AU836">
        <f>INT(ABS(FO_Candidato[[#This Row],[LONGITUDE_P2]]))</f>
        <v>39</v>
      </c>
      <c r="AV836">
        <f>INT((ABS(FO_Candidato[[#This Row],[LONGITUDE_P2]])-INT(ABS(FO_Candidato[[#This Row],[LONGITUDE_P2]])))*60)</f>
        <v>14</v>
      </c>
      <c r="AW836" s="73">
        <f t="shared" si="27"/>
        <v>17.46</v>
      </c>
      <c r="AX836" t="str">
        <f>SUBSTITUTE(TEXT(FO_Candidato[[#This Row],[LONGITUDE_P5]],"0,00"),",",".")</f>
        <v>17.46</v>
      </c>
      <c r="AY836" t="str">
        <f>FO_Candidato[[#This Row],[LONGITUDE_P3]]&amp;"°"&amp;FO_Candidato[[#This Row],[LONGITUDE_P4]]&amp;"'"&amp;FO_Candidato[[#This Row],[LONGITUDE - P6]]&amp;"""S"</f>
        <v>39°14'17.46"S</v>
      </c>
    </row>
    <row r="837" spans="1:51" x14ac:dyDescent="0.3">
      <c r="A837" t="s">
        <v>28609</v>
      </c>
      <c r="B837" t="s">
        <v>23809</v>
      </c>
      <c r="C837" t="s">
        <v>127</v>
      </c>
      <c r="D837" t="s">
        <v>2974</v>
      </c>
      <c r="E837" t="s">
        <v>2974</v>
      </c>
      <c r="F837" t="s">
        <v>2975</v>
      </c>
      <c r="G837" t="s">
        <v>23846</v>
      </c>
      <c r="I837" t="s">
        <v>23832</v>
      </c>
      <c r="J837" t="s">
        <v>23814</v>
      </c>
      <c r="K837" t="s">
        <v>28610</v>
      </c>
      <c r="L837" t="s">
        <v>148</v>
      </c>
      <c r="M837" t="s">
        <v>23816</v>
      </c>
      <c r="N837" t="s">
        <v>28611</v>
      </c>
      <c r="O837" t="s">
        <v>28612</v>
      </c>
      <c r="P837" t="s">
        <v>28613</v>
      </c>
      <c r="Q837" t="s">
        <v>148</v>
      </c>
      <c r="R837" t="s">
        <v>148</v>
      </c>
      <c r="S837" t="s">
        <v>148</v>
      </c>
      <c r="T837" t="s">
        <v>148</v>
      </c>
      <c r="U837" t="s">
        <v>23823</v>
      </c>
      <c r="V837">
        <v>40</v>
      </c>
      <c r="W837">
        <v>-23254911</v>
      </c>
      <c r="X837">
        <v>-51284411</v>
      </c>
      <c r="Y837">
        <v>634</v>
      </c>
      <c r="Z837" t="s">
        <v>12336</v>
      </c>
      <c r="AA837" t="s">
        <v>213</v>
      </c>
      <c r="AB837" t="s">
        <v>23825</v>
      </c>
      <c r="AC837">
        <v>0</v>
      </c>
      <c r="AD837" t="s">
        <v>23823</v>
      </c>
      <c r="AE837" t="s">
        <v>148</v>
      </c>
      <c r="AF837" t="s">
        <v>2974</v>
      </c>
      <c r="AG837" t="s">
        <v>2975</v>
      </c>
      <c r="AH837" t="s">
        <v>28612</v>
      </c>
      <c r="AI837" t="s">
        <v>23827</v>
      </c>
      <c r="AJ837" t="s">
        <v>2972</v>
      </c>
      <c r="AL837">
        <f>VALUE(TRIM(FO_Candidato[[#This Row],[1.21 Latitude]]))</f>
        <v>-23254911</v>
      </c>
      <c r="AM837">
        <f>FO_Candidato[[#This Row],[LATITUDE_P1]]/1000000</f>
        <v>-23.254911</v>
      </c>
      <c r="AN837">
        <f>INT(ABS(FO_Candidato[[#This Row],[LATITUDE_P2]]))</f>
        <v>23</v>
      </c>
      <c r="AO837">
        <f>INT((ABS(FO_Candidato[[#This Row],[LATITUDE_P2]])-INT(ABS(FO_Candidato[[#This Row],[LATITUDE_P2]])))*60)</f>
        <v>15</v>
      </c>
      <c r="AP837" s="73">
        <f t="shared" si="26"/>
        <v>17.68</v>
      </c>
      <c r="AQ837" t="str">
        <f>SUBSTITUTE(TEXT(FO_Candidato[[#This Row],[LATITUDE_P5]],"0,00"),",",".")</f>
        <v>17.68</v>
      </c>
      <c r="AR837" t="str">
        <f>FO_Candidato[[#This Row],[LATITUDE_P3]]&amp;"°"&amp;FO_Candidato[[#This Row],[LATITUDE_P4]]&amp;"'"&amp;FO_Candidato[[#This Row],[LATITUDE - P6]]&amp;"""S"</f>
        <v>23°15'17.68"S</v>
      </c>
      <c r="AS837">
        <f>VALUE(TRIM(FO_Candidato[[#This Row],[longitude]]))</f>
        <v>-51284411</v>
      </c>
      <c r="AT837">
        <f>FO_Candidato[[#This Row],[LONGITUDE_P1]]/1000000</f>
        <v>-51.284410999999999</v>
      </c>
      <c r="AU837">
        <f>INT(ABS(FO_Candidato[[#This Row],[LONGITUDE_P2]]))</f>
        <v>51</v>
      </c>
      <c r="AV837">
        <f>INT((ABS(FO_Candidato[[#This Row],[LONGITUDE_P2]])-INT(ABS(FO_Candidato[[#This Row],[LONGITUDE_P2]])))*60)</f>
        <v>17</v>
      </c>
      <c r="AW837" s="73">
        <f t="shared" si="27"/>
        <v>3.88</v>
      </c>
      <c r="AX837" t="str">
        <f>SUBSTITUTE(TEXT(FO_Candidato[[#This Row],[LONGITUDE_P5]],"0,00"),",",".")</f>
        <v>3.88</v>
      </c>
      <c r="AY837" t="str">
        <f>FO_Candidato[[#This Row],[LONGITUDE_P3]]&amp;"°"&amp;FO_Candidato[[#This Row],[LONGITUDE_P4]]&amp;"'"&amp;FO_Candidato[[#This Row],[LONGITUDE - P6]]&amp;"""S"</f>
        <v>51°17'3.88"S</v>
      </c>
    </row>
    <row r="838" spans="1:51" x14ac:dyDescent="0.3">
      <c r="A838" t="s">
        <v>28614</v>
      </c>
      <c r="B838" t="s">
        <v>23809</v>
      </c>
      <c r="C838" t="s">
        <v>13142</v>
      </c>
      <c r="D838" t="s">
        <v>16562</v>
      </c>
      <c r="E838" t="s">
        <v>16562</v>
      </c>
      <c r="F838" t="s">
        <v>16564</v>
      </c>
      <c r="G838" t="s">
        <v>23889</v>
      </c>
      <c r="I838" t="s">
        <v>23832</v>
      </c>
      <c r="K838" t="s">
        <v>24020</v>
      </c>
      <c r="U838" t="s">
        <v>1491</v>
      </c>
      <c r="V838">
        <v>60</v>
      </c>
      <c r="W838">
        <v>-19284769</v>
      </c>
      <c r="X838">
        <v>-42356348</v>
      </c>
      <c r="Y838">
        <v>219</v>
      </c>
      <c r="Z838" t="s">
        <v>28615</v>
      </c>
      <c r="AD838" t="s">
        <v>1491</v>
      </c>
      <c r="AH838" t="s">
        <v>28616</v>
      </c>
      <c r="AI838" t="s">
        <v>24061</v>
      </c>
      <c r="AJ838" t="s">
        <v>28617</v>
      </c>
      <c r="AL838">
        <f>VALUE(TRIM(FO_Candidato[[#This Row],[1.21 Latitude]]))</f>
        <v>-19284769</v>
      </c>
      <c r="AM838">
        <f>FO_Candidato[[#This Row],[LATITUDE_P1]]/1000000</f>
        <v>-19.284769000000001</v>
      </c>
      <c r="AN838">
        <f>INT(ABS(FO_Candidato[[#This Row],[LATITUDE_P2]]))</f>
        <v>19</v>
      </c>
      <c r="AO838">
        <f>INT((ABS(FO_Candidato[[#This Row],[LATITUDE_P2]])-INT(ABS(FO_Candidato[[#This Row],[LATITUDE_P2]])))*60)</f>
        <v>17</v>
      </c>
      <c r="AP838" s="73">
        <f t="shared" si="26"/>
        <v>5.17</v>
      </c>
      <c r="AQ838" t="str">
        <f>SUBSTITUTE(TEXT(FO_Candidato[[#This Row],[LATITUDE_P5]],"0,00"),",",".")</f>
        <v>5.17</v>
      </c>
      <c r="AR838" t="str">
        <f>FO_Candidato[[#This Row],[LATITUDE_P3]]&amp;"°"&amp;FO_Candidato[[#This Row],[LATITUDE_P4]]&amp;"'"&amp;FO_Candidato[[#This Row],[LATITUDE - P6]]&amp;"""S"</f>
        <v>19°17'5.17"S</v>
      </c>
      <c r="AS838">
        <f>VALUE(TRIM(FO_Candidato[[#This Row],[longitude]]))</f>
        <v>-42356348</v>
      </c>
      <c r="AT838">
        <f>FO_Candidato[[#This Row],[LONGITUDE_P1]]/1000000</f>
        <v>-42.356347999999997</v>
      </c>
      <c r="AU838">
        <f>INT(ABS(FO_Candidato[[#This Row],[LONGITUDE_P2]]))</f>
        <v>42</v>
      </c>
      <c r="AV838">
        <f>INT((ABS(FO_Candidato[[#This Row],[LONGITUDE_P2]])-INT(ABS(FO_Candidato[[#This Row],[LONGITUDE_P2]])))*60)</f>
        <v>21</v>
      </c>
      <c r="AW838" s="73">
        <f t="shared" si="27"/>
        <v>22.85</v>
      </c>
      <c r="AX838" t="str">
        <f>SUBSTITUTE(TEXT(FO_Candidato[[#This Row],[LONGITUDE_P5]],"0,00"),",",".")</f>
        <v>22.85</v>
      </c>
      <c r="AY838" t="str">
        <f>FO_Candidato[[#This Row],[LONGITUDE_P3]]&amp;"°"&amp;FO_Candidato[[#This Row],[LONGITUDE_P4]]&amp;"'"&amp;FO_Candidato[[#This Row],[LONGITUDE - P6]]&amp;"""S"</f>
        <v>42°21'22.85"S</v>
      </c>
    </row>
    <row r="839" spans="1:51" x14ac:dyDescent="0.3">
      <c r="A839" t="s">
        <v>28618</v>
      </c>
      <c r="B839" t="s">
        <v>23809</v>
      </c>
      <c r="C839" t="s">
        <v>14150</v>
      </c>
      <c r="D839" t="s">
        <v>4937</v>
      </c>
      <c r="E839" t="s">
        <v>4937</v>
      </c>
      <c r="F839" t="s">
        <v>4939</v>
      </c>
      <c r="G839" t="s">
        <v>23889</v>
      </c>
      <c r="I839" t="s">
        <v>23832</v>
      </c>
      <c r="K839" t="s">
        <v>24020</v>
      </c>
      <c r="U839" t="s">
        <v>23823</v>
      </c>
      <c r="V839">
        <v>70</v>
      </c>
      <c r="W839">
        <v>-25463302</v>
      </c>
      <c r="X839">
        <v>-50591648</v>
      </c>
      <c r="Y839">
        <v>883</v>
      </c>
      <c r="Z839" t="s">
        <v>28619</v>
      </c>
      <c r="AD839" t="s">
        <v>1491</v>
      </c>
      <c r="AH839" t="s">
        <v>28620</v>
      </c>
      <c r="AI839" t="s">
        <v>23827</v>
      </c>
      <c r="AJ839" t="s">
        <v>28621</v>
      </c>
      <c r="AL839">
        <f>VALUE(TRIM(FO_Candidato[[#This Row],[1.21 Latitude]]))</f>
        <v>-25463302</v>
      </c>
      <c r="AM839">
        <f>FO_Candidato[[#This Row],[LATITUDE_P1]]/1000000</f>
        <v>-25.463301999999999</v>
      </c>
      <c r="AN839">
        <f>INT(ABS(FO_Candidato[[#This Row],[LATITUDE_P2]]))</f>
        <v>25</v>
      </c>
      <c r="AO839">
        <f>INT((ABS(FO_Candidato[[#This Row],[LATITUDE_P2]])-INT(ABS(FO_Candidato[[#This Row],[LATITUDE_P2]])))*60)</f>
        <v>27</v>
      </c>
      <c r="AP839" s="73">
        <f t="shared" si="26"/>
        <v>47.89</v>
      </c>
      <c r="AQ839" t="str">
        <f>SUBSTITUTE(TEXT(FO_Candidato[[#This Row],[LATITUDE_P5]],"0,00"),",",".")</f>
        <v>47.89</v>
      </c>
      <c r="AR839" t="str">
        <f>FO_Candidato[[#This Row],[LATITUDE_P3]]&amp;"°"&amp;FO_Candidato[[#This Row],[LATITUDE_P4]]&amp;"'"&amp;FO_Candidato[[#This Row],[LATITUDE - P6]]&amp;"""S"</f>
        <v>25°27'47.89"S</v>
      </c>
      <c r="AS839">
        <f>VALUE(TRIM(FO_Candidato[[#This Row],[longitude]]))</f>
        <v>-50591648</v>
      </c>
      <c r="AT839">
        <f>FO_Candidato[[#This Row],[LONGITUDE_P1]]/1000000</f>
        <v>-50.591647999999999</v>
      </c>
      <c r="AU839">
        <f>INT(ABS(FO_Candidato[[#This Row],[LONGITUDE_P2]]))</f>
        <v>50</v>
      </c>
      <c r="AV839">
        <f>INT((ABS(FO_Candidato[[#This Row],[LONGITUDE_P2]])-INT(ABS(FO_Candidato[[#This Row],[LONGITUDE_P2]])))*60)</f>
        <v>35</v>
      </c>
      <c r="AW839" s="73">
        <f t="shared" si="27"/>
        <v>29.93</v>
      </c>
      <c r="AX839" t="str">
        <f>SUBSTITUTE(TEXT(FO_Candidato[[#This Row],[LONGITUDE_P5]],"0,00"),",",".")</f>
        <v>29.93</v>
      </c>
      <c r="AY839" t="str">
        <f>FO_Candidato[[#This Row],[LONGITUDE_P3]]&amp;"°"&amp;FO_Candidato[[#This Row],[LONGITUDE_P4]]&amp;"'"&amp;FO_Candidato[[#This Row],[LONGITUDE - P6]]&amp;"""S"</f>
        <v>50°35'29.93"S</v>
      </c>
    </row>
    <row r="840" spans="1:51" x14ac:dyDescent="0.3">
      <c r="A840" t="s">
        <v>28622</v>
      </c>
      <c r="B840" t="s">
        <v>23809</v>
      </c>
      <c r="C840" t="s">
        <v>6157</v>
      </c>
      <c r="D840" t="s">
        <v>4677</v>
      </c>
      <c r="E840" t="s">
        <v>4677</v>
      </c>
      <c r="F840" t="s">
        <v>4678</v>
      </c>
      <c r="G840" t="s">
        <v>23812</v>
      </c>
      <c r="I840" t="s">
        <v>23832</v>
      </c>
      <c r="J840" t="s">
        <v>23833</v>
      </c>
      <c r="K840" t="s">
        <v>24020</v>
      </c>
      <c r="L840" t="s">
        <v>148</v>
      </c>
      <c r="M840" t="s">
        <v>23835</v>
      </c>
      <c r="N840" t="s">
        <v>28623</v>
      </c>
      <c r="O840" t="s">
        <v>28624</v>
      </c>
      <c r="P840" t="s">
        <v>28625</v>
      </c>
      <c r="Q840" t="s">
        <v>148</v>
      </c>
      <c r="R840" t="s">
        <v>28626</v>
      </c>
      <c r="S840" t="s">
        <v>148</v>
      </c>
      <c r="T840" t="s">
        <v>28627</v>
      </c>
      <c r="U840" t="s">
        <v>23823</v>
      </c>
      <c r="V840">
        <v>50</v>
      </c>
      <c r="W840">
        <v>-2089316</v>
      </c>
      <c r="X840">
        <v>-5489786</v>
      </c>
      <c r="Y840">
        <v>569</v>
      </c>
      <c r="Z840" t="s">
        <v>148</v>
      </c>
      <c r="AA840" t="s">
        <v>107</v>
      </c>
      <c r="AB840" t="s">
        <v>23825</v>
      </c>
      <c r="AC840">
        <v>0</v>
      </c>
      <c r="AD840" t="s">
        <v>23823</v>
      </c>
      <c r="AE840" t="s">
        <v>148</v>
      </c>
      <c r="AF840" t="s">
        <v>148</v>
      </c>
      <c r="AG840" t="s">
        <v>148</v>
      </c>
      <c r="AH840" t="s">
        <v>28624</v>
      </c>
      <c r="AI840" t="s">
        <v>24270</v>
      </c>
      <c r="AJ840" t="s">
        <v>4682</v>
      </c>
      <c r="AK840">
        <v>79170000</v>
      </c>
      <c r="AL840">
        <f>VALUE(TRIM(FO_Candidato[[#This Row],[1.21 Latitude]]))</f>
        <v>-2089316</v>
      </c>
      <c r="AM840">
        <f>FO_Candidato[[#This Row],[LATITUDE_P1]]/1000000</f>
        <v>-2.0893160000000002</v>
      </c>
      <c r="AN840">
        <f>INT(ABS(FO_Candidato[[#This Row],[LATITUDE_P2]]))</f>
        <v>2</v>
      </c>
      <c r="AO840">
        <f>INT((ABS(FO_Candidato[[#This Row],[LATITUDE_P2]])-INT(ABS(FO_Candidato[[#This Row],[LATITUDE_P2]])))*60)</f>
        <v>5</v>
      </c>
      <c r="AP840" s="73">
        <f t="shared" si="26"/>
        <v>21.54</v>
      </c>
      <c r="AQ840" t="str">
        <f>SUBSTITUTE(TEXT(FO_Candidato[[#This Row],[LATITUDE_P5]],"0,00"),",",".")</f>
        <v>21.54</v>
      </c>
      <c r="AR840" t="str">
        <f>FO_Candidato[[#This Row],[LATITUDE_P3]]&amp;"°"&amp;FO_Candidato[[#This Row],[LATITUDE_P4]]&amp;"'"&amp;FO_Candidato[[#This Row],[LATITUDE - P6]]&amp;"""S"</f>
        <v>2°5'21.54"S</v>
      </c>
      <c r="AS840">
        <f>VALUE(TRIM(FO_Candidato[[#This Row],[longitude]]))</f>
        <v>-5489786</v>
      </c>
      <c r="AT840">
        <f>FO_Candidato[[#This Row],[LONGITUDE_P1]]/1000000</f>
        <v>-5.4897859999999996</v>
      </c>
      <c r="AU840">
        <f>INT(ABS(FO_Candidato[[#This Row],[LONGITUDE_P2]]))</f>
        <v>5</v>
      </c>
      <c r="AV840">
        <f>INT((ABS(FO_Candidato[[#This Row],[LONGITUDE_P2]])-INT(ABS(FO_Candidato[[#This Row],[LONGITUDE_P2]])))*60)</f>
        <v>29</v>
      </c>
      <c r="AW840" s="73">
        <f t="shared" si="27"/>
        <v>23.23</v>
      </c>
      <c r="AX840" t="str">
        <f>SUBSTITUTE(TEXT(FO_Candidato[[#This Row],[LONGITUDE_P5]],"0,00"),",",".")</f>
        <v>23.23</v>
      </c>
      <c r="AY840" t="str">
        <f>FO_Candidato[[#This Row],[LONGITUDE_P3]]&amp;"°"&amp;FO_Candidato[[#This Row],[LONGITUDE_P4]]&amp;"'"&amp;FO_Candidato[[#This Row],[LONGITUDE - P6]]&amp;"""S"</f>
        <v>5°29'23.23"S</v>
      </c>
    </row>
    <row r="841" spans="1:51" x14ac:dyDescent="0.3">
      <c r="A841" t="s">
        <v>28628</v>
      </c>
      <c r="B841" t="s">
        <v>23809</v>
      </c>
      <c r="C841" t="s">
        <v>127</v>
      </c>
      <c r="D841" t="s">
        <v>442</v>
      </c>
      <c r="E841" t="s">
        <v>442</v>
      </c>
      <c r="F841" t="s">
        <v>443</v>
      </c>
      <c r="G841" t="s">
        <v>27063</v>
      </c>
      <c r="I841" t="s">
        <v>23832</v>
      </c>
      <c r="J841" t="s">
        <v>23814</v>
      </c>
      <c r="K841" t="s">
        <v>28629</v>
      </c>
      <c r="L841" t="s">
        <v>148</v>
      </c>
      <c r="M841" t="s">
        <v>23816</v>
      </c>
      <c r="N841" t="s">
        <v>28630</v>
      </c>
      <c r="O841" t="s">
        <v>28631</v>
      </c>
      <c r="P841" t="s">
        <v>28632</v>
      </c>
      <c r="Q841" t="s">
        <v>28633</v>
      </c>
      <c r="R841" t="s">
        <v>23909</v>
      </c>
      <c r="S841" t="s">
        <v>23909</v>
      </c>
      <c r="T841" t="s">
        <v>23909</v>
      </c>
      <c r="U841" t="s">
        <v>23823</v>
      </c>
      <c r="V841">
        <v>20</v>
      </c>
      <c r="W841">
        <v>2309229</v>
      </c>
      <c r="X841">
        <v>-51636835</v>
      </c>
      <c r="Y841">
        <v>148</v>
      </c>
      <c r="Z841" t="s">
        <v>12336</v>
      </c>
      <c r="AA841" t="s">
        <v>107</v>
      </c>
      <c r="AB841" t="s">
        <v>23825</v>
      </c>
      <c r="AC841">
        <v>2000</v>
      </c>
      <c r="AD841" t="s">
        <v>23823</v>
      </c>
      <c r="AE841" t="s">
        <v>1532</v>
      </c>
      <c r="AF841" t="s">
        <v>442</v>
      </c>
      <c r="AG841" t="s">
        <v>443</v>
      </c>
      <c r="AH841" t="s">
        <v>28634</v>
      </c>
      <c r="AI841" t="s">
        <v>25306</v>
      </c>
      <c r="AJ841" t="s">
        <v>446</v>
      </c>
      <c r="AK841">
        <v>68970000</v>
      </c>
      <c r="AL841">
        <f>VALUE(TRIM(FO_Candidato[[#This Row],[1.21 Latitude]]))</f>
        <v>2309229</v>
      </c>
      <c r="AM841">
        <f>FO_Candidato[[#This Row],[LATITUDE_P1]]/1000000</f>
        <v>2.3092290000000002</v>
      </c>
      <c r="AN841">
        <f>INT(ABS(FO_Candidato[[#This Row],[LATITUDE_P2]]))</f>
        <v>2</v>
      </c>
      <c r="AO841">
        <f>INT((ABS(FO_Candidato[[#This Row],[LATITUDE_P2]])-INT(ABS(FO_Candidato[[#This Row],[LATITUDE_P2]])))*60)</f>
        <v>18</v>
      </c>
      <c r="AP841" s="73">
        <f t="shared" si="26"/>
        <v>33.22</v>
      </c>
      <c r="AQ841" t="str">
        <f>SUBSTITUTE(TEXT(FO_Candidato[[#This Row],[LATITUDE_P5]],"0,00"),",",".")</f>
        <v>33.22</v>
      </c>
      <c r="AR841" t="str">
        <f>FO_Candidato[[#This Row],[LATITUDE_P3]]&amp;"°"&amp;FO_Candidato[[#This Row],[LATITUDE_P4]]&amp;"'"&amp;FO_Candidato[[#This Row],[LATITUDE - P6]]&amp;"""S"</f>
        <v>2°18'33.22"S</v>
      </c>
      <c r="AS841">
        <f>VALUE(TRIM(FO_Candidato[[#This Row],[longitude]]))</f>
        <v>-51636835</v>
      </c>
      <c r="AT841">
        <f>FO_Candidato[[#This Row],[LONGITUDE_P1]]/1000000</f>
        <v>-51.636834999999998</v>
      </c>
      <c r="AU841">
        <f>INT(ABS(FO_Candidato[[#This Row],[LONGITUDE_P2]]))</f>
        <v>51</v>
      </c>
      <c r="AV841">
        <f>INT((ABS(FO_Candidato[[#This Row],[LONGITUDE_P2]])-INT(ABS(FO_Candidato[[#This Row],[LONGITUDE_P2]])))*60)</f>
        <v>38</v>
      </c>
      <c r="AW841" s="73">
        <f t="shared" si="27"/>
        <v>12.61</v>
      </c>
      <c r="AX841" t="str">
        <f>SUBSTITUTE(TEXT(FO_Candidato[[#This Row],[LONGITUDE_P5]],"0,00"),",",".")</f>
        <v>12.61</v>
      </c>
      <c r="AY841" t="str">
        <f>FO_Candidato[[#This Row],[LONGITUDE_P3]]&amp;"°"&amp;FO_Candidato[[#This Row],[LONGITUDE_P4]]&amp;"'"&amp;FO_Candidato[[#This Row],[LONGITUDE - P6]]&amp;"""S"</f>
        <v>51°38'12.61"S</v>
      </c>
    </row>
    <row r="842" spans="1:51" x14ac:dyDescent="0.3">
      <c r="A842" t="s">
        <v>28635</v>
      </c>
      <c r="B842" t="s">
        <v>23809</v>
      </c>
      <c r="C842" t="s">
        <v>308</v>
      </c>
      <c r="D842" t="s">
        <v>18758</v>
      </c>
      <c r="E842" t="s">
        <v>18758</v>
      </c>
      <c r="F842" t="s">
        <v>18760</v>
      </c>
      <c r="G842" t="s">
        <v>23846</v>
      </c>
      <c r="I842" t="s">
        <v>23832</v>
      </c>
      <c r="J842" t="s">
        <v>23814</v>
      </c>
      <c r="K842" t="s">
        <v>28636</v>
      </c>
      <c r="L842" t="s">
        <v>148</v>
      </c>
      <c r="M842" t="s">
        <v>23816</v>
      </c>
      <c r="N842" t="s">
        <v>28637</v>
      </c>
      <c r="O842" t="s">
        <v>28638</v>
      </c>
      <c r="P842" t="s">
        <v>28639</v>
      </c>
      <c r="Q842" t="s">
        <v>23820</v>
      </c>
      <c r="R842" t="s">
        <v>148</v>
      </c>
      <c r="S842" t="s">
        <v>148</v>
      </c>
      <c r="T842" t="s">
        <v>148</v>
      </c>
      <c r="U842" t="s">
        <v>23823</v>
      </c>
      <c r="V842">
        <v>40</v>
      </c>
      <c r="W842">
        <v>-23300361</v>
      </c>
      <c r="X842">
        <v>-51280028</v>
      </c>
      <c r="Y842">
        <v>620</v>
      </c>
      <c r="Z842" t="s">
        <v>12336</v>
      </c>
      <c r="AB842" t="s">
        <v>23825</v>
      </c>
      <c r="AC842">
        <v>5000</v>
      </c>
      <c r="AD842" t="s">
        <v>23823</v>
      </c>
      <c r="AE842" t="s">
        <v>1532</v>
      </c>
      <c r="AF842" t="s">
        <v>18758</v>
      </c>
      <c r="AG842" t="s">
        <v>18760</v>
      </c>
      <c r="AH842" t="s">
        <v>28638</v>
      </c>
      <c r="AI842" t="s">
        <v>23827</v>
      </c>
      <c r="AJ842" t="s">
        <v>24263</v>
      </c>
      <c r="AL842">
        <f>VALUE(TRIM(FO_Candidato[[#This Row],[1.21 Latitude]]))</f>
        <v>-23300361</v>
      </c>
      <c r="AM842">
        <f>FO_Candidato[[#This Row],[LATITUDE_P1]]/1000000</f>
        <v>-23.300360999999999</v>
      </c>
      <c r="AN842">
        <f>INT(ABS(FO_Candidato[[#This Row],[LATITUDE_P2]]))</f>
        <v>23</v>
      </c>
      <c r="AO842">
        <f>INT((ABS(FO_Candidato[[#This Row],[LATITUDE_P2]])-INT(ABS(FO_Candidato[[#This Row],[LATITUDE_P2]])))*60)</f>
        <v>18</v>
      </c>
      <c r="AP842" s="73">
        <f t="shared" si="26"/>
        <v>1.3</v>
      </c>
      <c r="AQ842" t="str">
        <f>SUBSTITUTE(TEXT(FO_Candidato[[#This Row],[LATITUDE_P5]],"0,00"),",",".")</f>
        <v>1.30</v>
      </c>
      <c r="AR842" t="str">
        <f>FO_Candidato[[#This Row],[LATITUDE_P3]]&amp;"°"&amp;FO_Candidato[[#This Row],[LATITUDE_P4]]&amp;"'"&amp;FO_Candidato[[#This Row],[LATITUDE - P6]]&amp;"""S"</f>
        <v>23°18'1.30"S</v>
      </c>
      <c r="AS842">
        <f>VALUE(TRIM(FO_Candidato[[#This Row],[longitude]]))</f>
        <v>-51280028</v>
      </c>
      <c r="AT842">
        <f>FO_Candidato[[#This Row],[LONGITUDE_P1]]/1000000</f>
        <v>-51.280028000000001</v>
      </c>
      <c r="AU842">
        <f>INT(ABS(FO_Candidato[[#This Row],[LONGITUDE_P2]]))</f>
        <v>51</v>
      </c>
      <c r="AV842">
        <f>INT((ABS(FO_Candidato[[#This Row],[LONGITUDE_P2]])-INT(ABS(FO_Candidato[[#This Row],[LONGITUDE_P2]])))*60)</f>
        <v>16</v>
      </c>
      <c r="AW842" s="73">
        <f t="shared" si="27"/>
        <v>48.1</v>
      </c>
      <c r="AX842" t="str">
        <f>SUBSTITUTE(TEXT(FO_Candidato[[#This Row],[LONGITUDE_P5]],"0,00"),",",".")</f>
        <v>48.10</v>
      </c>
      <c r="AY842" t="str">
        <f>FO_Candidato[[#This Row],[LONGITUDE_P3]]&amp;"°"&amp;FO_Candidato[[#This Row],[LONGITUDE_P4]]&amp;"'"&amp;FO_Candidato[[#This Row],[LONGITUDE - P6]]&amp;"""S"</f>
        <v>51°16'48.10"S</v>
      </c>
    </row>
    <row r="843" spans="1:51" x14ac:dyDescent="0.3">
      <c r="A843" t="s">
        <v>28640</v>
      </c>
      <c r="B843" t="s">
        <v>23809</v>
      </c>
      <c r="C843" t="s">
        <v>371</v>
      </c>
      <c r="D843" t="s">
        <v>7742</v>
      </c>
      <c r="E843" t="s">
        <v>7742</v>
      </c>
      <c r="F843" t="s">
        <v>7743</v>
      </c>
      <c r="G843" t="s">
        <v>27063</v>
      </c>
      <c r="I843" t="s">
        <v>23813</v>
      </c>
      <c r="J843" t="s">
        <v>23814</v>
      </c>
      <c r="K843" t="s">
        <v>28641</v>
      </c>
      <c r="L843" t="s">
        <v>148</v>
      </c>
      <c r="M843" t="s">
        <v>23816</v>
      </c>
      <c r="N843" t="s">
        <v>28642</v>
      </c>
      <c r="O843" t="s">
        <v>28643</v>
      </c>
      <c r="P843" t="s">
        <v>28644</v>
      </c>
      <c r="Q843" t="s">
        <v>28645</v>
      </c>
      <c r="R843" t="s">
        <v>148</v>
      </c>
      <c r="S843" t="s">
        <v>148</v>
      </c>
      <c r="T843" t="s">
        <v>148</v>
      </c>
      <c r="U843" t="s">
        <v>23823</v>
      </c>
      <c r="V843">
        <v>40</v>
      </c>
      <c r="W843">
        <v>-5324839</v>
      </c>
      <c r="X843">
        <v>-49088266</v>
      </c>
      <c r="Y843">
        <v>100</v>
      </c>
      <c r="Z843" t="s">
        <v>12336</v>
      </c>
      <c r="AA843" t="s">
        <v>107</v>
      </c>
      <c r="AB843" t="s">
        <v>23825</v>
      </c>
      <c r="AC843">
        <v>2500</v>
      </c>
      <c r="AD843" t="s">
        <v>1491</v>
      </c>
      <c r="AE843" t="s">
        <v>1532</v>
      </c>
      <c r="AF843" t="s">
        <v>7742</v>
      </c>
      <c r="AG843" t="s">
        <v>7743</v>
      </c>
      <c r="AH843" t="s">
        <v>28646</v>
      </c>
      <c r="AI843" t="s">
        <v>23875</v>
      </c>
      <c r="AJ843" t="s">
        <v>2651</v>
      </c>
      <c r="AL843">
        <f>VALUE(TRIM(FO_Candidato[[#This Row],[1.21 Latitude]]))</f>
        <v>-5324839</v>
      </c>
      <c r="AM843">
        <f>FO_Candidato[[#This Row],[LATITUDE_P1]]/1000000</f>
        <v>-5.3248389999999999</v>
      </c>
      <c r="AN843">
        <f>INT(ABS(FO_Candidato[[#This Row],[LATITUDE_P2]]))</f>
        <v>5</v>
      </c>
      <c r="AO843">
        <f>INT((ABS(FO_Candidato[[#This Row],[LATITUDE_P2]])-INT(ABS(FO_Candidato[[#This Row],[LATITUDE_P2]])))*60)</f>
        <v>19</v>
      </c>
      <c r="AP843" s="73">
        <f t="shared" si="26"/>
        <v>29.42</v>
      </c>
      <c r="AQ843" t="str">
        <f>SUBSTITUTE(TEXT(FO_Candidato[[#This Row],[LATITUDE_P5]],"0,00"),",",".")</f>
        <v>29.42</v>
      </c>
      <c r="AR843" t="str">
        <f>FO_Candidato[[#This Row],[LATITUDE_P3]]&amp;"°"&amp;FO_Candidato[[#This Row],[LATITUDE_P4]]&amp;"'"&amp;FO_Candidato[[#This Row],[LATITUDE - P6]]&amp;"""S"</f>
        <v>5°19'29.42"S</v>
      </c>
      <c r="AS843">
        <f>VALUE(TRIM(FO_Candidato[[#This Row],[longitude]]))</f>
        <v>-49088266</v>
      </c>
      <c r="AT843">
        <f>FO_Candidato[[#This Row],[LONGITUDE_P1]]/1000000</f>
        <v>-49.088265999999997</v>
      </c>
      <c r="AU843">
        <f>INT(ABS(FO_Candidato[[#This Row],[LONGITUDE_P2]]))</f>
        <v>49</v>
      </c>
      <c r="AV843">
        <f>INT((ABS(FO_Candidato[[#This Row],[LONGITUDE_P2]])-INT(ABS(FO_Candidato[[#This Row],[LONGITUDE_P2]])))*60)</f>
        <v>5</v>
      </c>
      <c r="AW843" s="73">
        <f t="shared" si="27"/>
        <v>17.760000000000002</v>
      </c>
      <c r="AX843" t="str">
        <f>SUBSTITUTE(TEXT(FO_Candidato[[#This Row],[LONGITUDE_P5]],"0,00"),",",".")</f>
        <v>17.76</v>
      </c>
      <c r="AY843" t="str">
        <f>FO_Candidato[[#This Row],[LONGITUDE_P3]]&amp;"°"&amp;FO_Candidato[[#This Row],[LONGITUDE_P4]]&amp;"'"&amp;FO_Candidato[[#This Row],[LONGITUDE - P6]]&amp;"""S"</f>
        <v>49°5'17.76"S</v>
      </c>
    </row>
    <row r="844" spans="1:51" x14ac:dyDescent="0.3">
      <c r="A844" t="s">
        <v>28647</v>
      </c>
      <c r="B844" t="s">
        <v>23809</v>
      </c>
      <c r="C844" t="s">
        <v>308</v>
      </c>
      <c r="D844" t="s">
        <v>7594</v>
      </c>
      <c r="E844" t="s">
        <v>7594</v>
      </c>
      <c r="F844" t="s">
        <v>7595</v>
      </c>
      <c r="G844" t="s">
        <v>23846</v>
      </c>
      <c r="I844" t="s">
        <v>23813</v>
      </c>
      <c r="J844" t="s">
        <v>23814</v>
      </c>
      <c r="K844" t="s">
        <v>28648</v>
      </c>
      <c r="L844" t="s">
        <v>148</v>
      </c>
      <c r="M844" t="s">
        <v>23816</v>
      </c>
      <c r="N844" t="s">
        <v>28649</v>
      </c>
      <c r="O844" t="s">
        <v>28650</v>
      </c>
      <c r="P844" t="s">
        <v>28651</v>
      </c>
      <c r="Q844" t="s">
        <v>23820</v>
      </c>
      <c r="R844" t="s">
        <v>148</v>
      </c>
      <c r="S844" t="s">
        <v>148</v>
      </c>
      <c r="T844" t="s">
        <v>148</v>
      </c>
      <c r="U844" t="s">
        <v>23823</v>
      </c>
      <c r="V844">
        <v>30</v>
      </c>
      <c r="W844">
        <v>-22806192</v>
      </c>
      <c r="X844">
        <v>-47177281</v>
      </c>
      <c r="Y844">
        <v>824</v>
      </c>
      <c r="Z844" t="s">
        <v>12336</v>
      </c>
      <c r="AB844" t="s">
        <v>23825</v>
      </c>
      <c r="AD844" t="s">
        <v>23823</v>
      </c>
      <c r="AE844" t="s">
        <v>1532</v>
      </c>
      <c r="AF844" t="s">
        <v>7594</v>
      </c>
      <c r="AG844" t="s">
        <v>7595</v>
      </c>
      <c r="AH844" t="s">
        <v>28650</v>
      </c>
      <c r="AI844" t="s">
        <v>23852</v>
      </c>
      <c r="AJ844" t="s">
        <v>2256</v>
      </c>
      <c r="AL844">
        <f>VALUE(TRIM(FO_Candidato[[#This Row],[1.21 Latitude]]))</f>
        <v>-22806192</v>
      </c>
      <c r="AM844">
        <f>FO_Candidato[[#This Row],[LATITUDE_P1]]/1000000</f>
        <v>-22.806191999999999</v>
      </c>
      <c r="AN844">
        <f>INT(ABS(FO_Candidato[[#This Row],[LATITUDE_P2]]))</f>
        <v>22</v>
      </c>
      <c r="AO844">
        <f>INT((ABS(FO_Candidato[[#This Row],[LATITUDE_P2]])-INT(ABS(FO_Candidato[[#This Row],[LATITUDE_P2]])))*60)</f>
        <v>48</v>
      </c>
      <c r="AP844" s="73">
        <f t="shared" si="26"/>
        <v>22.29</v>
      </c>
      <c r="AQ844" t="str">
        <f>SUBSTITUTE(TEXT(FO_Candidato[[#This Row],[LATITUDE_P5]],"0,00"),",",".")</f>
        <v>22.29</v>
      </c>
      <c r="AR844" t="str">
        <f>FO_Candidato[[#This Row],[LATITUDE_P3]]&amp;"°"&amp;FO_Candidato[[#This Row],[LATITUDE_P4]]&amp;"'"&amp;FO_Candidato[[#This Row],[LATITUDE - P6]]&amp;"""S"</f>
        <v>22°48'22.29"S</v>
      </c>
      <c r="AS844">
        <f>VALUE(TRIM(FO_Candidato[[#This Row],[longitude]]))</f>
        <v>-47177281</v>
      </c>
      <c r="AT844">
        <f>FO_Candidato[[#This Row],[LONGITUDE_P1]]/1000000</f>
        <v>-47.177281000000001</v>
      </c>
      <c r="AU844">
        <f>INT(ABS(FO_Candidato[[#This Row],[LONGITUDE_P2]]))</f>
        <v>47</v>
      </c>
      <c r="AV844">
        <f>INT((ABS(FO_Candidato[[#This Row],[LONGITUDE_P2]])-INT(ABS(FO_Candidato[[#This Row],[LONGITUDE_P2]])))*60)</f>
        <v>10</v>
      </c>
      <c r="AW844" s="73">
        <f t="shared" si="27"/>
        <v>38.21</v>
      </c>
      <c r="AX844" t="str">
        <f>SUBSTITUTE(TEXT(FO_Candidato[[#This Row],[LONGITUDE_P5]],"0,00"),",",".")</f>
        <v>38.21</v>
      </c>
      <c r="AY844" t="str">
        <f>FO_Candidato[[#This Row],[LONGITUDE_P3]]&amp;"°"&amp;FO_Candidato[[#This Row],[LONGITUDE_P4]]&amp;"'"&amp;FO_Candidato[[#This Row],[LONGITUDE - P6]]&amp;"""S"</f>
        <v>47°10'38.21"S</v>
      </c>
    </row>
    <row r="845" spans="1:51" x14ac:dyDescent="0.3">
      <c r="A845" t="s">
        <v>28652</v>
      </c>
      <c r="B845" t="s">
        <v>23809</v>
      </c>
      <c r="C845" t="s">
        <v>1148</v>
      </c>
      <c r="D845" t="s">
        <v>19290</v>
      </c>
      <c r="E845" t="s">
        <v>19290</v>
      </c>
      <c r="F845" t="s">
        <v>19292</v>
      </c>
      <c r="G845" t="s">
        <v>24555</v>
      </c>
      <c r="I845" t="s">
        <v>23832</v>
      </c>
      <c r="J845" t="s">
        <v>23833</v>
      </c>
      <c r="K845" t="s">
        <v>24029</v>
      </c>
      <c r="L845" t="s">
        <v>148</v>
      </c>
      <c r="M845" t="s">
        <v>23816</v>
      </c>
      <c r="N845" t="s">
        <v>181</v>
      </c>
      <c r="O845" t="s">
        <v>24022</v>
      </c>
      <c r="P845" t="s">
        <v>28653</v>
      </c>
      <c r="Q845" t="s">
        <v>28654</v>
      </c>
      <c r="R845" t="s">
        <v>148</v>
      </c>
      <c r="S845" t="s">
        <v>148</v>
      </c>
      <c r="T845" t="s">
        <v>148</v>
      </c>
      <c r="U845" t="s">
        <v>23823</v>
      </c>
      <c r="V845">
        <v>40</v>
      </c>
      <c r="W845">
        <v>-6697581</v>
      </c>
      <c r="X845">
        <v>-35535342</v>
      </c>
      <c r="Y845">
        <v>161</v>
      </c>
      <c r="Z845" t="s">
        <v>12336</v>
      </c>
      <c r="AA845" t="s">
        <v>107</v>
      </c>
      <c r="AB845" t="s">
        <v>23825</v>
      </c>
      <c r="AC845">
        <v>5000</v>
      </c>
      <c r="AD845" t="s">
        <v>23823</v>
      </c>
      <c r="AE845" t="s">
        <v>1532</v>
      </c>
      <c r="AF845" t="s">
        <v>19290</v>
      </c>
      <c r="AG845" t="s">
        <v>19292</v>
      </c>
      <c r="AH845" t="s">
        <v>28655</v>
      </c>
      <c r="AI845" t="s">
        <v>24711</v>
      </c>
      <c r="AJ845" t="s">
        <v>2942</v>
      </c>
      <c r="AK845">
        <v>58255000</v>
      </c>
      <c r="AL845">
        <f>VALUE(TRIM(FO_Candidato[[#This Row],[1.21 Latitude]]))</f>
        <v>-6697581</v>
      </c>
      <c r="AM845">
        <f>FO_Candidato[[#This Row],[LATITUDE_P1]]/1000000</f>
        <v>-6.6975809999999996</v>
      </c>
      <c r="AN845">
        <f>INT(ABS(FO_Candidato[[#This Row],[LATITUDE_P2]]))</f>
        <v>6</v>
      </c>
      <c r="AO845">
        <f>INT((ABS(FO_Candidato[[#This Row],[LATITUDE_P2]])-INT(ABS(FO_Candidato[[#This Row],[LATITUDE_P2]])))*60)</f>
        <v>41</v>
      </c>
      <c r="AP845" s="73">
        <f t="shared" si="26"/>
        <v>51.29</v>
      </c>
      <c r="AQ845" t="str">
        <f>SUBSTITUTE(TEXT(FO_Candidato[[#This Row],[LATITUDE_P5]],"0,00"),",",".")</f>
        <v>51.29</v>
      </c>
      <c r="AR845" t="str">
        <f>FO_Candidato[[#This Row],[LATITUDE_P3]]&amp;"°"&amp;FO_Candidato[[#This Row],[LATITUDE_P4]]&amp;"'"&amp;FO_Candidato[[#This Row],[LATITUDE - P6]]&amp;"""S"</f>
        <v>6°41'51.29"S</v>
      </c>
      <c r="AS845">
        <f>VALUE(TRIM(FO_Candidato[[#This Row],[longitude]]))</f>
        <v>-35535342</v>
      </c>
      <c r="AT845">
        <f>FO_Candidato[[#This Row],[LONGITUDE_P1]]/1000000</f>
        <v>-35.535342</v>
      </c>
      <c r="AU845">
        <f>INT(ABS(FO_Candidato[[#This Row],[LONGITUDE_P2]]))</f>
        <v>35</v>
      </c>
      <c r="AV845">
        <f>INT((ABS(FO_Candidato[[#This Row],[LONGITUDE_P2]])-INT(ABS(FO_Candidato[[#This Row],[LONGITUDE_P2]])))*60)</f>
        <v>32</v>
      </c>
      <c r="AW845" s="73">
        <f t="shared" si="27"/>
        <v>7.23</v>
      </c>
      <c r="AX845" t="str">
        <f>SUBSTITUTE(TEXT(FO_Candidato[[#This Row],[LONGITUDE_P5]],"0,00"),",",".")</f>
        <v>7.23</v>
      </c>
      <c r="AY845" t="str">
        <f>FO_Candidato[[#This Row],[LONGITUDE_P3]]&amp;"°"&amp;FO_Candidato[[#This Row],[LONGITUDE_P4]]&amp;"'"&amp;FO_Candidato[[#This Row],[LONGITUDE - P6]]&amp;"""S"</f>
        <v>35°32'7.23"S</v>
      </c>
    </row>
    <row r="846" spans="1:51" x14ac:dyDescent="0.3">
      <c r="A846" t="s">
        <v>28656</v>
      </c>
      <c r="B846" t="s">
        <v>23809</v>
      </c>
      <c r="C846" t="s">
        <v>308</v>
      </c>
      <c r="D846" t="s">
        <v>19806</v>
      </c>
      <c r="E846" t="s">
        <v>19806</v>
      </c>
      <c r="F846" t="s">
        <v>19808</v>
      </c>
      <c r="G846" t="s">
        <v>23846</v>
      </c>
      <c r="I846" t="s">
        <v>23813</v>
      </c>
      <c r="J846" t="s">
        <v>23833</v>
      </c>
      <c r="K846" t="s">
        <v>28657</v>
      </c>
      <c r="L846" t="s">
        <v>148</v>
      </c>
      <c r="M846" t="s">
        <v>23816</v>
      </c>
      <c r="N846" t="s">
        <v>28658</v>
      </c>
      <c r="O846" t="s">
        <v>28659</v>
      </c>
      <c r="P846" t="s">
        <v>28660</v>
      </c>
      <c r="Q846" t="s">
        <v>23820</v>
      </c>
      <c r="R846" t="s">
        <v>28661</v>
      </c>
      <c r="S846" t="s">
        <v>28662</v>
      </c>
      <c r="T846" t="s">
        <v>28663</v>
      </c>
      <c r="U846" t="s">
        <v>23823</v>
      </c>
      <c r="V846">
        <v>40</v>
      </c>
      <c r="W846">
        <v>-23318944</v>
      </c>
      <c r="X846">
        <v>-51277667</v>
      </c>
      <c r="Y846">
        <v>638</v>
      </c>
      <c r="Z846" t="s">
        <v>12336</v>
      </c>
      <c r="AB846" t="s">
        <v>23825</v>
      </c>
      <c r="AC846">
        <v>6000</v>
      </c>
      <c r="AD846" t="s">
        <v>23823</v>
      </c>
      <c r="AE846" t="s">
        <v>1532</v>
      </c>
      <c r="AF846" t="s">
        <v>19806</v>
      </c>
      <c r="AG846" t="s">
        <v>19808</v>
      </c>
      <c r="AH846" t="s">
        <v>28659</v>
      </c>
      <c r="AI846" t="s">
        <v>23827</v>
      </c>
      <c r="AJ846" t="s">
        <v>24263</v>
      </c>
      <c r="AL846">
        <f>VALUE(TRIM(FO_Candidato[[#This Row],[1.21 Latitude]]))</f>
        <v>-23318944</v>
      </c>
      <c r="AM846">
        <f>FO_Candidato[[#This Row],[LATITUDE_P1]]/1000000</f>
        <v>-23.318943999999998</v>
      </c>
      <c r="AN846">
        <f>INT(ABS(FO_Candidato[[#This Row],[LATITUDE_P2]]))</f>
        <v>23</v>
      </c>
      <c r="AO846">
        <f>INT((ABS(FO_Candidato[[#This Row],[LATITUDE_P2]])-INT(ABS(FO_Candidato[[#This Row],[LATITUDE_P2]])))*60)</f>
        <v>19</v>
      </c>
      <c r="AP846" s="73">
        <f t="shared" si="26"/>
        <v>8.1999999999999993</v>
      </c>
      <c r="AQ846" t="str">
        <f>SUBSTITUTE(TEXT(FO_Candidato[[#This Row],[LATITUDE_P5]],"0,00"),",",".")</f>
        <v>8.20</v>
      </c>
      <c r="AR846" t="str">
        <f>FO_Candidato[[#This Row],[LATITUDE_P3]]&amp;"°"&amp;FO_Candidato[[#This Row],[LATITUDE_P4]]&amp;"'"&amp;FO_Candidato[[#This Row],[LATITUDE - P6]]&amp;"""S"</f>
        <v>23°19'8.20"S</v>
      </c>
      <c r="AS846">
        <f>VALUE(TRIM(FO_Candidato[[#This Row],[longitude]]))</f>
        <v>-51277667</v>
      </c>
      <c r="AT846">
        <f>FO_Candidato[[#This Row],[LONGITUDE_P1]]/1000000</f>
        <v>-51.277667000000001</v>
      </c>
      <c r="AU846">
        <f>INT(ABS(FO_Candidato[[#This Row],[LONGITUDE_P2]]))</f>
        <v>51</v>
      </c>
      <c r="AV846">
        <f>INT((ABS(FO_Candidato[[#This Row],[LONGITUDE_P2]])-INT(ABS(FO_Candidato[[#This Row],[LONGITUDE_P2]])))*60)</f>
        <v>16</v>
      </c>
      <c r="AW846" s="73">
        <f t="shared" si="27"/>
        <v>39.6</v>
      </c>
      <c r="AX846" t="str">
        <f>SUBSTITUTE(TEXT(FO_Candidato[[#This Row],[LONGITUDE_P5]],"0,00"),",",".")</f>
        <v>39.60</v>
      </c>
      <c r="AY846" t="str">
        <f>FO_Candidato[[#This Row],[LONGITUDE_P3]]&amp;"°"&amp;FO_Candidato[[#This Row],[LONGITUDE_P4]]&amp;"'"&amp;FO_Candidato[[#This Row],[LONGITUDE - P6]]&amp;"""S"</f>
        <v>51°16'39.60"S</v>
      </c>
    </row>
    <row r="847" spans="1:51" x14ac:dyDescent="0.3">
      <c r="A847" t="s">
        <v>28664</v>
      </c>
      <c r="B847" t="s">
        <v>23809</v>
      </c>
      <c r="C847" t="s">
        <v>136</v>
      </c>
      <c r="D847" t="s">
        <v>1832</v>
      </c>
      <c r="E847" t="s">
        <v>1832</v>
      </c>
      <c r="F847" t="s">
        <v>1833</v>
      </c>
      <c r="G847" t="s">
        <v>23846</v>
      </c>
      <c r="I847" t="s">
        <v>23832</v>
      </c>
      <c r="J847" t="s">
        <v>23814</v>
      </c>
      <c r="K847" t="s">
        <v>28665</v>
      </c>
      <c r="L847" t="s">
        <v>148</v>
      </c>
      <c r="M847" t="s">
        <v>23816</v>
      </c>
      <c r="N847" t="s">
        <v>28666</v>
      </c>
      <c r="O847" t="s">
        <v>28667</v>
      </c>
      <c r="P847" t="s">
        <v>28668</v>
      </c>
      <c r="Q847" t="s">
        <v>28669</v>
      </c>
      <c r="R847" t="s">
        <v>148</v>
      </c>
      <c r="S847" t="s">
        <v>148</v>
      </c>
      <c r="T847" t="s">
        <v>148</v>
      </c>
      <c r="U847" t="s">
        <v>23823</v>
      </c>
      <c r="V847">
        <v>40</v>
      </c>
      <c r="W847">
        <v>-5704426</v>
      </c>
      <c r="X847">
        <v>-44342303</v>
      </c>
      <c r="Y847">
        <v>190</v>
      </c>
      <c r="Z847" t="s">
        <v>12336</v>
      </c>
      <c r="AB847" t="s">
        <v>23825</v>
      </c>
      <c r="AC847">
        <v>1518</v>
      </c>
      <c r="AD847" t="s">
        <v>23823</v>
      </c>
      <c r="AE847" t="s">
        <v>1532</v>
      </c>
      <c r="AF847" t="s">
        <v>1832</v>
      </c>
      <c r="AG847" t="s">
        <v>1833</v>
      </c>
      <c r="AH847" t="s">
        <v>28670</v>
      </c>
      <c r="AI847" t="s">
        <v>23922</v>
      </c>
      <c r="AJ847" t="s">
        <v>28671</v>
      </c>
      <c r="AL847">
        <f>VALUE(TRIM(FO_Candidato[[#This Row],[1.21 Latitude]]))</f>
        <v>-5704426</v>
      </c>
      <c r="AM847">
        <f>FO_Candidato[[#This Row],[LATITUDE_P1]]/1000000</f>
        <v>-5.7044259999999998</v>
      </c>
      <c r="AN847">
        <f>INT(ABS(FO_Candidato[[#This Row],[LATITUDE_P2]]))</f>
        <v>5</v>
      </c>
      <c r="AO847">
        <f>INT((ABS(FO_Candidato[[#This Row],[LATITUDE_P2]])-INT(ABS(FO_Candidato[[#This Row],[LATITUDE_P2]])))*60)</f>
        <v>42</v>
      </c>
      <c r="AP847" s="73">
        <f t="shared" si="26"/>
        <v>15.93</v>
      </c>
      <c r="AQ847" t="str">
        <f>SUBSTITUTE(TEXT(FO_Candidato[[#This Row],[LATITUDE_P5]],"0,00"),",",".")</f>
        <v>15.93</v>
      </c>
      <c r="AR847" t="str">
        <f>FO_Candidato[[#This Row],[LATITUDE_P3]]&amp;"°"&amp;FO_Candidato[[#This Row],[LATITUDE_P4]]&amp;"'"&amp;FO_Candidato[[#This Row],[LATITUDE - P6]]&amp;"""S"</f>
        <v>5°42'15.93"S</v>
      </c>
      <c r="AS847">
        <f>VALUE(TRIM(FO_Candidato[[#This Row],[longitude]]))</f>
        <v>-44342303</v>
      </c>
      <c r="AT847">
        <f>FO_Candidato[[#This Row],[LONGITUDE_P1]]/1000000</f>
        <v>-44.342303000000001</v>
      </c>
      <c r="AU847">
        <f>INT(ABS(FO_Candidato[[#This Row],[LONGITUDE_P2]]))</f>
        <v>44</v>
      </c>
      <c r="AV847">
        <f>INT((ABS(FO_Candidato[[#This Row],[LONGITUDE_P2]])-INT(ABS(FO_Candidato[[#This Row],[LONGITUDE_P2]])))*60)</f>
        <v>20</v>
      </c>
      <c r="AW847" s="73">
        <f t="shared" si="27"/>
        <v>32.29</v>
      </c>
      <c r="AX847" t="str">
        <f>SUBSTITUTE(TEXT(FO_Candidato[[#This Row],[LONGITUDE_P5]],"0,00"),",",".")</f>
        <v>32.29</v>
      </c>
      <c r="AY847" t="str">
        <f>FO_Candidato[[#This Row],[LONGITUDE_P3]]&amp;"°"&amp;FO_Candidato[[#This Row],[LONGITUDE_P4]]&amp;"'"&amp;FO_Candidato[[#This Row],[LONGITUDE - P6]]&amp;"""S"</f>
        <v>44°20'32.29"S</v>
      </c>
    </row>
    <row r="848" spans="1:51" x14ac:dyDescent="0.3">
      <c r="A848" t="s">
        <v>28672</v>
      </c>
      <c r="B848" t="s">
        <v>23809</v>
      </c>
      <c r="C848" t="s">
        <v>371</v>
      </c>
      <c r="D848" t="s">
        <v>7707</v>
      </c>
      <c r="E848" t="s">
        <v>7707</v>
      </c>
      <c r="F848" t="s">
        <v>20562</v>
      </c>
      <c r="G848" t="s">
        <v>23880</v>
      </c>
      <c r="I848" t="s">
        <v>23832</v>
      </c>
      <c r="V848">
        <v>25</v>
      </c>
      <c r="W848">
        <v>-23062983</v>
      </c>
      <c r="X848">
        <v>-47065858</v>
      </c>
      <c r="AL848">
        <f>VALUE(TRIM(FO_Candidato[[#This Row],[1.21 Latitude]]))</f>
        <v>-23062983</v>
      </c>
      <c r="AM848">
        <f>FO_Candidato[[#This Row],[LATITUDE_P1]]/1000000</f>
        <v>-23.062982999999999</v>
      </c>
      <c r="AN848">
        <f>INT(ABS(FO_Candidato[[#This Row],[LATITUDE_P2]]))</f>
        <v>23</v>
      </c>
      <c r="AO848">
        <f>INT((ABS(FO_Candidato[[#This Row],[LATITUDE_P2]])-INT(ABS(FO_Candidato[[#This Row],[LATITUDE_P2]])))*60)</f>
        <v>3</v>
      </c>
      <c r="AP848" s="73">
        <f t="shared" si="26"/>
        <v>46.74</v>
      </c>
      <c r="AQ848" t="str">
        <f>SUBSTITUTE(TEXT(FO_Candidato[[#This Row],[LATITUDE_P5]],"0,00"),",",".")</f>
        <v>46.74</v>
      </c>
      <c r="AR848" t="str">
        <f>FO_Candidato[[#This Row],[LATITUDE_P3]]&amp;"°"&amp;FO_Candidato[[#This Row],[LATITUDE_P4]]&amp;"'"&amp;FO_Candidato[[#This Row],[LATITUDE - P6]]&amp;"""S"</f>
        <v>23°3'46.74"S</v>
      </c>
      <c r="AS848">
        <f>VALUE(TRIM(FO_Candidato[[#This Row],[longitude]]))</f>
        <v>-47065858</v>
      </c>
      <c r="AT848">
        <f>FO_Candidato[[#This Row],[LONGITUDE_P1]]/1000000</f>
        <v>-47.065857999999999</v>
      </c>
      <c r="AU848">
        <f>INT(ABS(FO_Candidato[[#This Row],[LONGITUDE_P2]]))</f>
        <v>47</v>
      </c>
      <c r="AV848">
        <f>INT((ABS(FO_Candidato[[#This Row],[LONGITUDE_P2]])-INT(ABS(FO_Candidato[[#This Row],[LONGITUDE_P2]])))*60)</f>
        <v>3</v>
      </c>
      <c r="AW848" s="73">
        <f t="shared" si="27"/>
        <v>57.09</v>
      </c>
      <c r="AX848" t="str">
        <f>SUBSTITUTE(TEXT(FO_Candidato[[#This Row],[LONGITUDE_P5]],"0,00"),",",".")</f>
        <v>57.09</v>
      </c>
      <c r="AY848" t="str">
        <f>FO_Candidato[[#This Row],[LONGITUDE_P3]]&amp;"°"&amp;FO_Candidato[[#This Row],[LONGITUDE_P4]]&amp;"'"&amp;FO_Candidato[[#This Row],[LONGITUDE - P6]]&amp;"""S"</f>
        <v>47°3'57.09"S</v>
      </c>
    </row>
    <row r="849" spans="1:51" x14ac:dyDescent="0.3">
      <c r="A849" t="s">
        <v>28673</v>
      </c>
      <c r="B849" t="s">
        <v>23809</v>
      </c>
      <c r="C849" t="s">
        <v>371</v>
      </c>
      <c r="D849" t="s">
        <v>2431</v>
      </c>
      <c r="E849" t="s">
        <v>2431</v>
      </c>
      <c r="F849" t="s">
        <v>20555</v>
      </c>
      <c r="G849" t="s">
        <v>23880</v>
      </c>
      <c r="I849" t="s">
        <v>23832</v>
      </c>
      <c r="V849">
        <v>25</v>
      </c>
      <c r="W849">
        <v>-23060058</v>
      </c>
      <c r="X849">
        <v>-47083642</v>
      </c>
      <c r="AL849">
        <f>VALUE(TRIM(FO_Candidato[[#This Row],[1.21 Latitude]]))</f>
        <v>-23060058</v>
      </c>
      <c r="AM849">
        <f>FO_Candidato[[#This Row],[LATITUDE_P1]]/1000000</f>
        <v>-23.060058000000001</v>
      </c>
      <c r="AN849">
        <f>INT(ABS(FO_Candidato[[#This Row],[LATITUDE_P2]]))</f>
        <v>23</v>
      </c>
      <c r="AO849">
        <f>INT((ABS(FO_Candidato[[#This Row],[LATITUDE_P2]])-INT(ABS(FO_Candidato[[#This Row],[LATITUDE_P2]])))*60)</f>
        <v>3</v>
      </c>
      <c r="AP849" s="73">
        <f t="shared" si="26"/>
        <v>36.21</v>
      </c>
      <c r="AQ849" t="str">
        <f>SUBSTITUTE(TEXT(FO_Candidato[[#This Row],[LATITUDE_P5]],"0,00"),",",".")</f>
        <v>36.21</v>
      </c>
      <c r="AR849" t="str">
        <f>FO_Candidato[[#This Row],[LATITUDE_P3]]&amp;"°"&amp;FO_Candidato[[#This Row],[LATITUDE_P4]]&amp;"'"&amp;FO_Candidato[[#This Row],[LATITUDE - P6]]&amp;"""S"</f>
        <v>23°3'36.21"S</v>
      </c>
      <c r="AS849">
        <f>VALUE(TRIM(FO_Candidato[[#This Row],[longitude]]))</f>
        <v>-47083642</v>
      </c>
      <c r="AT849">
        <f>FO_Candidato[[#This Row],[LONGITUDE_P1]]/1000000</f>
        <v>-47.083641999999998</v>
      </c>
      <c r="AU849">
        <f>INT(ABS(FO_Candidato[[#This Row],[LONGITUDE_P2]]))</f>
        <v>47</v>
      </c>
      <c r="AV849">
        <f>INT((ABS(FO_Candidato[[#This Row],[LONGITUDE_P2]])-INT(ABS(FO_Candidato[[#This Row],[LONGITUDE_P2]])))*60)</f>
        <v>5</v>
      </c>
      <c r="AW849" s="73">
        <f t="shared" si="27"/>
        <v>1.1100000000000001</v>
      </c>
      <c r="AX849" t="str">
        <f>SUBSTITUTE(TEXT(FO_Candidato[[#This Row],[LONGITUDE_P5]],"0,00"),",",".")</f>
        <v>1.11</v>
      </c>
      <c r="AY849" t="str">
        <f>FO_Candidato[[#This Row],[LONGITUDE_P3]]&amp;"°"&amp;FO_Candidato[[#This Row],[LONGITUDE_P4]]&amp;"'"&amp;FO_Candidato[[#This Row],[LONGITUDE - P6]]&amp;"""S"</f>
        <v>47°5'1.11"S</v>
      </c>
    </row>
    <row r="850" spans="1:51" x14ac:dyDescent="0.3">
      <c r="A850" t="s">
        <v>28674</v>
      </c>
      <c r="B850" t="s">
        <v>23809</v>
      </c>
      <c r="C850" t="s">
        <v>308</v>
      </c>
      <c r="D850" t="s">
        <v>5274</v>
      </c>
      <c r="E850" t="s">
        <v>5274</v>
      </c>
      <c r="F850" t="s">
        <v>5275</v>
      </c>
      <c r="G850" t="s">
        <v>23846</v>
      </c>
      <c r="I850" t="s">
        <v>23813</v>
      </c>
      <c r="J850" t="s">
        <v>23814</v>
      </c>
      <c r="K850" t="s">
        <v>28675</v>
      </c>
      <c r="L850" t="s">
        <v>148</v>
      </c>
      <c r="M850" t="s">
        <v>23816</v>
      </c>
      <c r="N850" t="s">
        <v>28676</v>
      </c>
      <c r="O850" t="s">
        <v>28677</v>
      </c>
      <c r="P850" t="s">
        <v>28678</v>
      </c>
      <c r="Q850" t="s">
        <v>23820</v>
      </c>
      <c r="R850" t="s">
        <v>148</v>
      </c>
      <c r="S850" t="s">
        <v>148</v>
      </c>
      <c r="T850" t="s">
        <v>148</v>
      </c>
      <c r="U850" t="s">
        <v>23823</v>
      </c>
      <c r="V850">
        <v>30</v>
      </c>
      <c r="W850">
        <v>-22890684</v>
      </c>
      <c r="X850">
        <v>-47145289</v>
      </c>
      <c r="Y850">
        <v>633</v>
      </c>
      <c r="Z850" t="s">
        <v>12336</v>
      </c>
      <c r="AB850" t="s">
        <v>26855</v>
      </c>
      <c r="AD850" t="s">
        <v>23823</v>
      </c>
      <c r="AE850" t="s">
        <v>1532</v>
      </c>
      <c r="AF850" t="s">
        <v>5274</v>
      </c>
      <c r="AG850" t="s">
        <v>28679</v>
      </c>
      <c r="AH850" t="s">
        <v>28677</v>
      </c>
      <c r="AI850" t="s">
        <v>23852</v>
      </c>
      <c r="AJ850" t="s">
        <v>1180</v>
      </c>
      <c r="AL850">
        <f>VALUE(TRIM(FO_Candidato[[#This Row],[1.21 Latitude]]))</f>
        <v>-22890684</v>
      </c>
      <c r="AM850">
        <f>FO_Candidato[[#This Row],[LATITUDE_P1]]/1000000</f>
        <v>-22.890684</v>
      </c>
      <c r="AN850">
        <f>INT(ABS(FO_Candidato[[#This Row],[LATITUDE_P2]]))</f>
        <v>22</v>
      </c>
      <c r="AO850">
        <f>INT((ABS(FO_Candidato[[#This Row],[LATITUDE_P2]])-INT(ABS(FO_Candidato[[#This Row],[LATITUDE_P2]])))*60)</f>
        <v>53</v>
      </c>
      <c r="AP850" s="73">
        <f t="shared" si="26"/>
        <v>26.46</v>
      </c>
      <c r="AQ850" t="str">
        <f>SUBSTITUTE(TEXT(FO_Candidato[[#This Row],[LATITUDE_P5]],"0,00"),",",".")</f>
        <v>26.46</v>
      </c>
      <c r="AR850" t="str">
        <f>FO_Candidato[[#This Row],[LATITUDE_P3]]&amp;"°"&amp;FO_Candidato[[#This Row],[LATITUDE_P4]]&amp;"'"&amp;FO_Candidato[[#This Row],[LATITUDE - P6]]&amp;"""S"</f>
        <v>22°53'26.46"S</v>
      </c>
      <c r="AS850">
        <f>VALUE(TRIM(FO_Candidato[[#This Row],[longitude]]))</f>
        <v>-47145289</v>
      </c>
      <c r="AT850">
        <f>FO_Candidato[[#This Row],[LONGITUDE_P1]]/1000000</f>
        <v>-47.145288999999998</v>
      </c>
      <c r="AU850">
        <f>INT(ABS(FO_Candidato[[#This Row],[LONGITUDE_P2]]))</f>
        <v>47</v>
      </c>
      <c r="AV850">
        <f>INT((ABS(FO_Candidato[[#This Row],[LONGITUDE_P2]])-INT(ABS(FO_Candidato[[#This Row],[LONGITUDE_P2]])))*60)</f>
        <v>8</v>
      </c>
      <c r="AW850" s="73">
        <f t="shared" si="27"/>
        <v>43.04</v>
      </c>
      <c r="AX850" t="str">
        <f>SUBSTITUTE(TEXT(FO_Candidato[[#This Row],[LONGITUDE_P5]],"0,00"),",",".")</f>
        <v>43.04</v>
      </c>
      <c r="AY850" t="str">
        <f>FO_Candidato[[#This Row],[LONGITUDE_P3]]&amp;"°"&amp;FO_Candidato[[#This Row],[LONGITUDE_P4]]&amp;"'"&amp;FO_Candidato[[#This Row],[LONGITUDE - P6]]&amp;"""S"</f>
        <v>47°8'43.04"S</v>
      </c>
    </row>
    <row r="851" spans="1:51" x14ac:dyDescent="0.3">
      <c r="A851" t="s">
        <v>28680</v>
      </c>
      <c r="B851" t="s">
        <v>23809</v>
      </c>
      <c r="C851" t="s">
        <v>371</v>
      </c>
      <c r="D851" t="s">
        <v>1811</v>
      </c>
      <c r="E851" t="s">
        <v>1811</v>
      </c>
      <c r="F851" t="s">
        <v>1812</v>
      </c>
      <c r="G851" t="s">
        <v>27063</v>
      </c>
      <c r="I851" t="s">
        <v>23813</v>
      </c>
      <c r="J851" t="s">
        <v>23814</v>
      </c>
      <c r="K851" t="s">
        <v>28681</v>
      </c>
      <c r="L851" t="s">
        <v>148</v>
      </c>
      <c r="M851" t="s">
        <v>23816</v>
      </c>
      <c r="N851" t="s">
        <v>28682</v>
      </c>
      <c r="O851" t="s">
        <v>28683</v>
      </c>
      <c r="P851" t="s">
        <v>28684</v>
      </c>
      <c r="Q851" t="s">
        <v>148</v>
      </c>
      <c r="R851" t="s">
        <v>148</v>
      </c>
      <c r="S851" t="s">
        <v>148</v>
      </c>
      <c r="T851" t="s">
        <v>148</v>
      </c>
      <c r="U851" t="s">
        <v>23823</v>
      </c>
      <c r="V851">
        <v>30</v>
      </c>
      <c r="W851">
        <v>-2478175</v>
      </c>
      <c r="X851">
        <v>-44175272</v>
      </c>
      <c r="Y851">
        <v>41</v>
      </c>
      <c r="Z851" t="s">
        <v>12336</v>
      </c>
      <c r="AA851" t="s">
        <v>107</v>
      </c>
      <c r="AB851" t="s">
        <v>23825</v>
      </c>
      <c r="AC851">
        <v>3500</v>
      </c>
      <c r="AD851" t="s">
        <v>1491</v>
      </c>
      <c r="AE851" t="s">
        <v>1532</v>
      </c>
      <c r="AF851" t="s">
        <v>1811</v>
      </c>
      <c r="AG851" t="s">
        <v>1812</v>
      </c>
      <c r="AH851" t="s">
        <v>28685</v>
      </c>
      <c r="AI851" t="s">
        <v>23922</v>
      </c>
      <c r="AJ851" t="s">
        <v>1815</v>
      </c>
      <c r="AK851">
        <v>65130000</v>
      </c>
      <c r="AL851">
        <f>VALUE(TRIM(FO_Candidato[[#This Row],[1.21 Latitude]]))</f>
        <v>-2478175</v>
      </c>
      <c r="AM851">
        <f>FO_Candidato[[#This Row],[LATITUDE_P1]]/1000000</f>
        <v>-2.4781749999999998</v>
      </c>
      <c r="AN851">
        <f>INT(ABS(FO_Candidato[[#This Row],[LATITUDE_P2]]))</f>
        <v>2</v>
      </c>
      <c r="AO851">
        <f>INT((ABS(FO_Candidato[[#This Row],[LATITUDE_P2]])-INT(ABS(FO_Candidato[[#This Row],[LATITUDE_P2]])))*60)</f>
        <v>28</v>
      </c>
      <c r="AP851" s="73">
        <f t="shared" si="26"/>
        <v>41.43</v>
      </c>
      <c r="AQ851" t="str">
        <f>SUBSTITUTE(TEXT(FO_Candidato[[#This Row],[LATITUDE_P5]],"0,00"),",",".")</f>
        <v>41.43</v>
      </c>
      <c r="AR851" t="str">
        <f>FO_Candidato[[#This Row],[LATITUDE_P3]]&amp;"°"&amp;FO_Candidato[[#This Row],[LATITUDE_P4]]&amp;"'"&amp;FO_Candidato[[#This Row],[LATITUDE - P6]]&amp;"""S"</f>
        <v>2°28'41.43"S</v>
      </c>
      <c r="AS851">
        <f>VALUE(TRIM(FO_Candidato[[#This Row],[longitude]]))</f>
        <v>-44175272</v>
      </c>
      <c r="AT851">
        <f>FO_Candidato[[#This Row],[LONGITUDE_P1]]/1000000</f>
        <v>-44.175272</v>
      </c>
      <c r="AU851">
        <f>INT(ABS(FO_Candidato[[#This Row],[LONGITUDE_P2]]))</f>
        <v>44</v>
      </c>
      <c r="AV851">
        <f>INT((ABS(FO_Candidato[[#This Row],[LONGITUDE_P2]])-INT(ABS(FO_Candidato[[#This Row],[LONGITUDE_P2]])))*60)</f>
        <v>10</v>
      </c>
      <c r="AW851" s="73">
        <f t="shared" si="27"/>
        <v>30.98</v>
      </c>
      <c r="AX851" t="str">
        <f>SUBSTITUTE(TEXT(FO_Candidato[[#This Row],[LONGITUDE_P5]],"0,00"),",",".")</f>
        <v>30.98</v>
      </c>
      <c r="AY851" t="str">
        <f>FO_Candidato[[#This Row],[LONGITUDE_P3]]&amp;"°"&amp;FO_Candidato[[#This Row],[LONGITUDE_P4]]&amp;"'"&amp;FO_Candidato[[#This Row],[LONGITUDE - P6]]&amp;"""S"</f>
        <v>44°10'30.98"S</v>
      </c>
    </row>
    <row r="852" spans="1:51" x14ac:dyDescent="0.3">
      <c r="A852" t="s">
        <v>28686</v>
      </c>
      <c r="B852" t="s">
        <v>23809</v>
      </c>
      <c r="C852" t="s">
        <v>308</v>
      </c>
      <c r="D852" t="s">
        <v>7492</v>
      </c>
      <c r="E852" t="s">
        <v>7492</v>
      </c>
      <c r="F852" t="s">
        <v>7493</v>
      </c>
      <c r="G852" t="s">
        <v>23846</v>
      </c>
      <c r="I852" t="s">
        <v>23813</v>
      </c>
      <c r="J852" t="s">
        <v>23814</v>
      </c>
      <c r="K852" t="s">
        <v>28687</v>
      </c>
      <c r="L852" t="s">
        <v>148</v>
      </c>
      <c r="M852" t="s">
        <v>23816</v>
      </c>
      <c r="N852" t="s">
        <v>28688</v>
      </c>
      <c r="O852" t="s">
        <v>28689</v>
      </c>
      <c r="P852" t="s">
        <v>28690</v>
      </c>
      <c r="Q852" t="s">
        <v>23820</v>
      </c>
      <c r="R852" t="s">
        <v>148</v>
      </c>
      <c r="S852" t="s">
        <v>148</v>
      </c>
      <c r="T852" t="s">
        <v>148</v>
      </c>
      <c r="U852" t="s">
        <v>23823</v>
      </c>
      <c r="V852">
        <v>40</v>
      </c>
      <c r="W852">
        <v>-22949878</v>
      </c>
      <c r="X852">
        <v>-47102639</v>
      </c>
      <c r="Y852">
        <v>590</v>
      </c>
      <c r="Z852" t="s">
        <v>12336</v>
      </c>
      <c r="AC852">
        <v>12000</v>
      </c>
      <c r="AD852" t="s">
        <v>23823</v>
      </c>
      <c r="AE852" t="s">
        <v>1532</v>
      </c>
      <c r="AF852" t="s">
        <v>7492</v>
      </c>
      <c r="AG852" t="s">
        <v>7493</v>
      </c>
      <c r="AH852" t="s">
        <v>28689</v>
      </c>
      <c r="AI852" t="s">
        <v>23852</v>
      </c>
      <c r="AJ852" t="s">
        <v>1180</v>
      </c>
      <c r="AL852">
        <f>VALUE(TRIM(FO_Candidato[[#This Row],[1.21 Latitude]]))</f>
        <v>-22949878</v>
      </c>
      <c r="AM852">
        <f>FO_Candidato[[#This Row],[LATITUDE_P1]]/1000000</f>
        <v>-22.949877999999998</v>
      </c>
      <c r="AN852">
        <f>INT(ABS(FO_Candidato[[#This Row],[LATITUDE_P2]]))</f>
        <v>22</v>
      </c>
      <c r="AO852">
        <f>INT((ABS(FO_Candidato[[#This Row],[LATITUDE_P2]])-INT(ABS(FO_Candidato[[#This Row],[LATITUDE_P2]])))*60)</f>
        <v>56</v>
      </c>
      <c r="AP852" s="73">
        <f t="shared" si="26"/>
        <v>59.56</v>
      </c>
      <c r="AQ852" t="str">
        <f>SUBSTITUTE(TEXT(FO_Candidato[[#This Row],[LATITUDE_P5]],"0,00"),",",".")</f>
        <v>59.56</v>
      </c>
      <c r="AR852" t="str">
        <f>FO_Candidato[[#This Row],[LATITUDE_P3]]&amp;"°"&amp;FO_Candidato[[#This Row],[LATITUDE_P4]]&amp;"'"&amp;FO_Candidato[[#This Row],[LATITUDE - P6]]&amp;"""S"</f>
        <v>22°56'59.56"S</v>
      </c>
      <c r="AS852">
        <f>VALUE(TRIM(FO_Candidato[[#This Row],[longitude]]))</f>
        <v>-47102639</v>
      </c>
      <c r="AT852">
        <f>FO_Candidato[[#This Row],[LONGITUDE_P1]]/1000000</f>
        <v>-47.102639000000003</v>
      </c>
      <c r="AU852">
        <f>INT(ABS(FO_Candidato[[#This Row],[LONGITUDE_P2]]))</f>
        <v>47</v>
      </c>
      <c r="AV852">
        <f>INT((ABS(FO_Candidato[[#This Row],[LONGITUDE_P2]])-INT(ABS(FO_Candidato[[#This Row],[LONGITUDE_P2]])))*60)</f>
        <v>6</v>
      </c>
      <c r="AW852" s="73">
        <f t="shared" si="27"/>
        <v>9.5</v>
      </c>
      <c r="AX852" t="str">
        <f>SUBSTITUTE(TEXT(FO_Candidato[[#This Row],[LONGITUDE_P5]],"0,00"),",",".")</f>
        <v>9.50</v>
      </c>
      <c r="AY852" t="str">
        <f>FO_Candidato[[#This Row],[LONGITUDE_P3]]&amp;"°"&amp;FO_Candidato[[#This Row],[LONGITUDE_P4]]&amp;"'"&amp;FO_Candidato[[#This Row],[LONGITUDE - P6]]&amp;"""S"</f>
        <v>47°6'9.50"S</v>
      </c>
    </row>
    <row r="853" spans="1:51" x14ac:dyDescent="0.3">
      <c r="A853" t="s">
        <v>28691</v>
      </c>
      <c r="B853" t="s">
        <v>23809</v>
      </c>
      <c r="C853" t="s">
        <v>308</v>
      </c>
      <c r="D853" t="s">
        <v>1756</v>
      </c>
      <c r="E853" t="s">
        <v>1756</v>
      </c>
      <c r="F853" t="s">
        <v>1757</v>
      </c>
      <c r="G853" t="s">
        <v>23846</v>
      </c>
      <c r="I853" t="s">
        <v>23813</v>
      </c>
      <c r="J853" t="s">
        <v>23814</v>
      </c>
      <c r="K853" t="s">
        <v>28692</v>
      </c>
      <c r="L853" t="s">
        <v>148</v>
      </c>
      <c r="M853" t="s">
        <v>23816</v>
      </c>
      <c r="N853" t="s">
        <v>28693</v>
      </c>
      <c r="O853" t="s">
        <v>28694</v>
      </c>
      <c r="P853" t="s">
        <v>28695</v>
      </c>
      <c r="Q853" t="s">
        <v>23820</v>
      </c>
      <c r="R853" t="s">
        <v>148</v>
      </c>
      <c r="S853" t="s">
        <v>148</v>
      </c>
      <c r="T853" t="s">
        <v>148</v>
      </c>
      <c r="U853" t="s">
        <v>23823</v>
      </c>
      <c r="V853">
        <v>40</v>
      </c>
      <c r="W853">
        <v>-23838567</v>
      </c>
      <c r="X853">
        <v>-46625811</v>
      </c>
      <c r="Y853">
        <v>760</v>
      </c>
      <c r="Z853" t="s">
        <v>12336</v>
      </c>
      <c r="AB853" t="s">
        <v>23825</v>
      </c>
      <c r="AD853" t="s">
        <v>23823</v>
      </c>
      <c r="AE853" t="s">
        <v>1532</v>
      </c>
      <c r="AF853" t="s">
        <v>1756</v>
      </c>
      <c r="AG853" t="s">
        <v>1757</v>
      </c>
      <c r="AH853" t="s">
        <v>28694</v>
      </c>
      <c r="AI853" t="s">
        <v>23852</v>
      </c>
      <c r="AJ853" t="s">
        <v>27615</v>
      </c>
      <c r="AL853">
        <f>VALUE(TRIM(FO_Candidato[[#This Row],[1.21 Latitude]]))</f>
        <v>-23838567</v>
      </c>
      <c r="AM853">
        <f>FO_Candidato[[#This Row],[LATITUDE_P1]]/1000000</f>
        <v>-23.838567000000001</v>
      </c>
      <c r="AN853">
        <f>INT(ABS(FO_Candidato[[#This Row],[LATITUDE_P2]]))</f>
        <v>23</v>
      </c>
      <c r="AO853">
        <f>INT((ABS(FO_Candidato[[#This Row],[LATITUDE_P2]])-INT(ABS(FO_Candidato[[#This Row],[LATITUDE_P2]])))*60)</f>
        <v>50</v>
      </c>
      <c r="AP853" s="73">
        <f t="shared" si="26"/>
        <v>18.84</v>
      </c>
      <c r="AQ853" t="str">
        <f>SUBSTITUTE(TEXT(FO_Candidato[[#This Row],[LATITUDE_P5]],"0,00"),",",".")</f>
        <v>18.84</v>
      </c>
      <c r="AR853" t="str">
        <f>FO_Candidato[[#This Row],[LATITUDE_P3]]&amp;"°"&amp;FO_Candidato[[#This Row],[LATITUDE_P4]]&amp;"'"&amp;FO_Candidato[[#This Row],[LATITUDE - P6]]&amp;"""S"</f>
        <v>23°50'18.84"S</v>
      </c>
      <c r="AS853">
        <f>VALUE(TRIM(FO_Candidato[[#This Row],[longitude]]))</f>
        <v>-46625811</v>
      </c>
      <c r="AT853">
        <f>FO_Candidato[[#This Row],[LONGITUDE_P1]]/1000000</f>
        <v>-46.625810999999999</v>
      </c>
      <c r="AU853">
        <f>INT(ABS(FO_Candidato[[#This Row],[LONGITUDE_P2]]))</f>
        <v>46</v>
      </c>
      <c r="AV853">
        <f>INT((ABS(FO_Candidato[[#This Row],[LONGITUDE_P2]])-INT(ABS(FO_Candidato[[#This Row],[LONGITUDE_P2]])))*60)</f>
        <v>37</v>
      </c>
      <c r="AW853" s="73">
        <f t="shared" si="27"/>
        <v>32.92</v>
      </c>
      <c r="AX853" t="str">
        <f>SUBSTITUTE(TEXT(FO_Candidato[[#This Row],[LONGITUDE_P5]],"0,00"),",",".")</f>
        <v>32.92</v>
      </c>
      <c r="AY853" t="str">
        <f>FO_Candidato[[#This Row],[LONGITUDE_P3]]&amp;"°"&amp;FO_Candidato[[#This Row],[LONGITUDE_P4]]&amp;"'"&amp;FO_Candidato[[#This Row],[LONGITUDE - P6]]&amp;"""S"</f>
        <v>46°37'32.92"S</v>
      </c>
    </row>
    <row r="854" spans="1:51" x14ac:dyDescent="0.3">
      <c r="A854" t="s">
        <v>28696</v>
      </c>
      <c r="B854" t="s">
        <v>23809</v>
      </c>
      <c r="C854" t="s">
        <v>308</v>
      </c>
      <c r="D854" t="s">
        <v>1611</v>
      </c>
      <c r="E854" t="s">
        <v>1611</v>
      </c>
      <c r="F854" t="s">
        <v>1612</v>
      </c>
      <c r="G854" t="s">
        <v>23846</v>
      </c>
      <c r="I854" t="s">
        <v>23832</v>
      </c>
      <c r="J854" t="s">
        <v>23814</v>
      </c>
      <c r="K854" t="s">
        <v>28697</v>
      </c>
      <c r="L854" t="s">
        <v>148</v>
      </c>
      <c r="M854" t="s">
        <v>23816</v>
      </c>
      <c r="N854" t="s">
        <v>28698</v>
      </c>
      <c r="O854" t="s">
        <v>28699</v>
      </c>
      <c r="P854" t="s">
        <v>28700</v>
      </c>
      <c r="Q854" t="s">
        <v>28701</v>
      </c>
      <c r="R854" t="s">
        <v>148</v>
      </c>
      <c r="S854" t="s">
        <v>148</v>
      </c>
      <c r="T854" t="s">
        <v>148</v>
      </c>
      <c r="U854" t="s">
        <v>23823</v>
      </c>
      <c r="V854">
        <v>40</v>
      </c>
      <c r="W854">
        <v>-23811977</v>
      </c>
      <c r="X854">
        <v>-46481907</v>
      </c>
      <c r="Y854">
        <v>175</v>
      </c>
      <c r="Z854" t="s">
        <v>12336</v>
      </c>
      <c r="AB854" t="s">
        <v>23825</v>
      </c>
      <c r="AC854">
        <v>1000</v>
      </c>
      <c r="AD854" t="s">
        <v>23823</v>
      </c>
      <c r="AE854" t="s">
        <v>1532</v>
      </c>
      <c r="AF854" t="s">
        <v>1611</v>
      </c>
      <c r="AG854" t="s">
        <v>1612</v>
      </c>
      <c r="AH854" t="s">
        <v>28699</v>
      </c>
      <c r="AI854" t="s">
        <v>23852</v>
      </c>
      <c r="AJ854" t="s">
        <v>27615</v>
      </c>
      <c r="AL854">
        <f>VALUE(TRIM(FO_Candidato[[#This Row],[1.21 Latitude]]))</f>
        <v>-23811977</v>
      </c>
      <c r="AM854">
        <f>FO_Candidato[[#This Row],[LATITUDE_P1]]/1000000</f>
        <v>-23.811976999999999</v>
      </c>
      <c r="AN854">
        <f>INT(ABS(FO_Candidato[[#This Row],[LATITUDE_P2]]))</f>
        <v>23</v>
      </c>
      <c r="AO854">
        <f>INT((ABS(FO_Candidato[[#This Row],[LATITUDE_P2]])-INT(ABS(FO_Candidato[[#This Row],[LATITUDE_P2]])))*60)</f>
        <v>48</v>
      </c>
      <c r="AP854" s="73">
        <f t="shared" si="26"/>
        <v>43.12</v>
      </c>
      <c r="AQ854" t="str">
        <f>SUBSTITUTE(TEXT(FO_Candidato[[#This Row],[LATITUDE_P5]],"0,00"),",",".")</f>
        <v>43.12</v>
      </c>
      <c r="AR854" t="str">
        <f>FO_Candidato[[#This Row],[LATITUDE_P3]]&amp;"°"&amp;FO_Candidato[[#This Row],[LATITUDE_P4]]&amp;"'"&amp;FO_Candidato[[#This Row],[LATITUDE - P6]]&amp;"""S"</f>
        <v>23°48'43.12"S</v>
      </c>
      <c r="AS854">
        <f>VALUE(TRIM(FO_Candidato[[#This Row],[longitude]]))</f>
        <v>-46481907</v>
      </c>
      <c r="AT854">
        <f>FO_Candidato[[#This Row],[LONGITUDE_P1]]/1000000</f>
        <v>-46.481907</v>
      </c>
      <c r="AU854">
        <f>INT(ABS(FO_Candidato[[#This Row],[LONGITUDE_P2]]))</f>
        <v>46</v>
      </c>
      <c r="AV854">
        <f>INT((ABS(FO_Candidato[[#This Row],[LONGITUDE_P2]])-INT(ABS(FO_Candidato[[#This Row],[LONGITUDE_P2]])))*60)</f>
        <v>28</v>
      </c>
      <c r="AW854" s="73">
        <f t="shared" si="27"/>
        <v>54.87</v>
      </c>
      <c r="AX854" t="str">
        <f>SUBSTITUTE(TEXT(FO_Candidato[[#This Row],[LONGITUDE_P5]],"0,00"),",",".")</f>
        <v>54.87</v>
      </c>
      <c r="AY854" t="str">
        <f>FO_Candidato[[#This Row],[LONGITUDE_P3]]&amp;"°"&amp;FO_Candidato[[#This Row],[LONGITUDE_P4]]&amp;"'"&amp;FO_Candidato[[#This Row],[LONGITUDE - P6]]&amp;"""S"</f>
        <v>46°28'54.87"S</v>
      </c>
    </row>
    <row r="855" spans="1:51" x14ac:dyDescent="0.3">
      <c r="A855" t="s">
        <v>28702</v>
      </c>
      <c r="B855" t="s">
        <v>23809</v>
      </c>
      <c r="C855" t="s">
        <v>6157</v>
      </c>
      <c r="D855" t="s">
        <v>6053</v>
      </c>
      <c r="E855" t="s">
        <v>6053</v>
      </c>
      <c r="F855" t="s">
        <v>6054</v>
      </c>
      <c r="G855" t="s">
        <v>23812</v>
      </c>
      <c r="I855" t="s">
        <v>23832</v>
      </c>
      <c r="J855" t="s">
        <v>23833</v>
      </c>
      <c r="K855" t="s">
        <v>24020</v>
      </c>
      <c r="L855" t="s">
        <v>148</v>
      </c>
      <c r="M855" t="s">
        <v>23835</v>
      </c>
      <c r="N855" t="s">
        <v>28703</v>
      </c>
      <c r="O855" t="s">
        <v>148</v>
      </c>
      <c r="P855" t="s">
        <v>28704</v>
      </c>
      <c r="Q855" t="s">
        <v>148</v>
      </c>
      <c r="R855" t="s">
        <v>148</v>
      </c>
      <c r="S855" t="s">
        <v>148</v>
      </c>
      <c r="T855" t="s">
        <v>148</v>
      </c>
      <c r="U855" t="s">
        <v>23823</v>
      </c>
      <c r="V855">
        <v>40</v>
      </c>
      <c r="W855">
        <v>-13773803</v>
      </c>
      <c r="X855">
        <v>-56057608</v>
      </c>
      <c r="Y855">
        <v>367</v>
      </c>
      <c r="Z855" t="s">
        <v>148</v>
      </c>
      <c r="AA855" t="s">
        <v>107</v>
      </c>
      <c r="AB855" t="s">
        <v>23825</v>
      </c>
      <c r="AC855">
        <v>0</v>
      </c>
      <c r="AD855" t="s">
        <v>23823</v>
      </c>
      <c r="AE855" t="s">
        <v>148</v>
      </c>
      <c r="AF855" t="s">
        <v>148</v>
      </c>
      <c r="AG855" t="s">
        <v>148</v>
      </c>
      <c r="AH855" t="s">
        <v>28705</v>
      </c>
      <c r="AI855" t="s">
        <v>23841</v>
      </c>
      <c r="AJ855" t="s">
        <v>1321</v>
      </c>
      <c r="AK855">
        <v>78450000</v>
      </c>
      <c r="AL855">
        <f>VALUE(TRIM(FO_Candidato[[#This Row],[1.21 Latitude]]))</f>
        <v>-13773803</v>
      </c>
      <c r="AM855">
        <f>FO_Candidato[[#This Row],[LATITUDE_P1]]/1000000</f>
        <v>-13.773802999999999</v>
      </c>
      <c r="AN855">
        <f>INT(ABS(FO_Candidato[[#This Row],[LATITUDE_P2]]))</f>
        <v>13</v>
      </c>
      <c r="AO855">
        <f>INT((ABS(FO_Candidato[[#This Row],[LATITUDE_P2]])-INT(ABS(FO_Candidato[[#This Row],[LATITUDE_P2]])))*60)</f>
        <v>46</v>
      </c>
      <c r="AP855" s="73">
        <f t="shared" si="26"/>
        <v>25.69</v>
      </c>
      <c r="AQ855" t="str">
        <f>SUBSTITUTE(TEXT(FO_Candidato[[#This Row],[LATITUDE_P5]],"0,00"),",",".")</f>
        <v>25.69</v>
      </c>
      <c r="AR855" t="str">
        <f>FO_Candidato[[#This Row],[LATITUDE_P3]]&amp;"°"&amp;FO_Candidato[[#This Row],[LATITUDE_P4]]&amp;"'"&amp;FO_Candidato[[#This Row],[LATITUDE - P6]]&amp;"""S"</f>
        <v>13°46'25.69"S</v>
      </c>
      <c r="AS855">
        <f>VALUE(TRIM(FO_Candidato[[#This Row],[longitude]]))</f>
        <v>-56057608</v>
      </c>
      <c r="AT855">
        <f>FO_Candidato[[#This Row],[LONGITUDE_P1]]/1000000</f>
        <v>-56.057608000000002</v>
      </c>
      <c r="AU855">
        <f>INT(ABS(FO_Candidato[[#This Row],[LONGITUDE_P2]]))</f>
        <v>56</v>
      </c>
      <c r="AV855">
        <f>INT((ABS(FO_Candidato[[#This Row],[LONGITUDE_P2]])-INT(ABS(FO_Candidato[[#This Row],[LONGITUDE_P2]])))*60)</f>
        <v>3</v>
      </c>
      <c r="AW855" s="73">
        <f t="shared" si="27"/>
        <v>27.39</v>
      </c>
      <c r="AX855" t="str">
        <f>SUBSTITUTE(TEXT(FO_Candidato[[#This Row],[LONGITUDE_P5]],"0,00"),",",".")</f>
        <v>27.39</v>
      </c>
      <c r="AY855" t="str">
        <f>FO_Candidato[[#This Row],[LONGITUDE_P3]]&amp;"°"&amp;FO_Candidato[[#This Row],[LONGITUDE_P4]]&amp;"'"&amp;FO_Candidato[[#This Row],[LONGITUDE - P6]]&amp;"""S"</f>
        <v>56°3'27.39"S</v>
      </c>
    </row>
    <row r="856" spans="1:51" x14ac:dyDescent="0.3">
      <c r="A856" t="s">
        <v>28706</v>
      </c>
      <c r="B856" t="s">
        <v>23809</v>
      </c>
      <c r="C856" t="s">
        <v>308</v>
      </c>
      <c r="D856" t="s">
        <v>6383</v>
      </c>
      <c r="E856" t="s">
        <v>6383</v>
      </c>
      <c r="F856" t="s">
        <v>6384</v>
      </c>
      <c r="G856" t="s">
        <v>24555</v>
      </c>
      <c r="I856" t="s">
        <v>23832</v>
      </c>
      <c r="J856" t="s">
        <v>23814</v>
      </c>
      <c r="K856" t="s">
        <v>28707</v>
      </c>
      <c r="L856" t="s">
        <v>148</v>
      </c>
      <c r="M856" t="s">
        <v>23816</v>
      </c>
      <c r="N856" t="s">
        <v>28708</v>
      </c>
      <c r="O856" t="s">
        <v>28709</v>
      </c>
      <c r="P856" t="s">
        <v>28710</v>
      </c>
      <c r="Q856" t="s">
        <v>28709</v>
      </c>
      <c r="R856" t="s">
        <v>148</v>
      </c>
      <c r="S856" t="s">
        <v>148</v>
      </c>
      <c r="T856" t="s">
        <v>148</v>
      </c>
      <c r="U856" t="s">
        <v>23823</v>
      </c>
      <c r="V856">
        <v>80</v>
      </c>
      <c r="W856">
        <v>-16007935</v>
      </c>
      <c r="X856">
        <v>-44013022</v>
      </c>
      <c r="Y856">
        <v>709</v>
      </c>
      <c r="Z856" t="s">
        <v>12336</v>
      </c>
      <c r="AA856" t="s">
        <v>213</v>
      </c>
      <c r="AB856" t="s">
        <v>23825</v>
      </c>
      <c r="AC856">
        <v>2000</v>
      </c>
      <c r="AD856" t="s">
        <v>23823</v>
      </c>
      <c r="AE856" t="s">
        <v>148</v>
      </c>
      <c r="AF856" t="s">
        <v>6384</v>
      </c>
      <c r="AG856" t="s">
        <v>6383</v>
      </c>
      <c r="AH856" t="s">
        <v>28711</v>
      </c>
      <c r="AI856" t="s">
        <v>24061</v>
      </c>
      <c r="AJ856" t="s">
        <v>28712</v>
      </c>
      <c r="AK856">
        <v>39430000</v>
      </c>
      <c r="AL856">
        <f>VALUE(TRIM(FO_Candidato[[#This Row],[1.21 Latitude]]))</f>
        <v>-16007935</v>
      </c>
      <c r="AM856">
        <f>FO_Candidato[[#This Row],[LATITUDE_P1]]/1000000</f>
        <v>-16.007935</v>
      </c>
      <c r="AN856">
        <f>INT(ABS(FO_Candidato[[#This Row],[LATITUDE_P2]]))</f>
        <v>16</v>
      </c>
      <c r="AO856">
        <f>INT((ABS(FO_Candidato[[#This Row],[LATITUDE_P2]])-INT(ABS(FO_Candidato[[#This Row],[LATITUDE_P2]])))*60)</f>
        <v>0</v>
      </c>
      <c r="AP856" s="73">
        <f t="shared" si="26"/>
        <v>28.57</v>
      </c>
      <c r="AQ856" t="str">
        <f>SUBSTITUTE(TEXT(FO_Candidato[[#This Row],[LATITUDE_P5]],"0,00"),",",".")</f>
        <v>28.57</v>
      </c>
      <c r="AR856" t="str">
        <f>FO_Candidato[[#This Row],[LATITUDE_P3]]&amp;"°"&amp;FO_Candidato[[#This Row],[LATITUDE_P4]]&amp;"'"&amp;FO_Candidato[[#This Row],[LATITUDE - P6]]&amp;"""S"</f>
        <v>16°0'28.57"S</v>
      </c>
      <c r="AS856">
        <f>VALUE(TRIM(FO_Candidato[[#This Row],[longitude]]))</f>
        <v>-44013022</v>
      </c>
      <c r="AT856">
        <f>FO_Candidato[[#This Row],[LONGITUDE_P1]]/1000000</f>
        <v>-44.013021999999999</v>
      </c>
      <c r="AU856">
        <f>INT(ABS(FO_Candidato[[#This Row],[LONGITUDE_P2]]))</f>
        <v>44</v>
      </c>
      <c r="AV856">
        <f>INT((ABS(FO_Candidato[[#This Row],[LONGITUDE_P2]])-INT(ABS(FO_Candidato[[#This Row],[LONGITUDE_P2]])))*60)</f>
        <v>0</v>
      </c>
      <c r="AW856" s="73">
        <f t="shared" si="27"/>
        <v>46.88</v>
      </c>
      <c r="AX856" t="str">
        <f>SUBSTITUTE(TEXT(FO_Candidato[[#This Row],[LONGITUDE_P5]],"0,00"),",",".")</f>
        <v>46.88</v>
      </c>
      <c r="AY856" t="str">
        <f>FO_Candidato[[#This Row],[LONGITUDE_P3]]&amp;"°"&amp;FO_Candidato[[#This Row],[LONGITUDE_P4]]&amp;"'"&amp;FO_Candidato[[#This Row],[LONGITUDE - P6]]&amp;"""S"</f>
        <v>44°0'46.88"S</v>
      </c>
    </row>
    <row r="857" spans="1:51" x14ac:dyDescent="0.3">
      <c r="A857" t="s">
        <v>28713</v>
      </c>
      <c r="B857" t="s">
        <v>23809</v>
      </c>
      <c r="C857" t="s">
        <v>127</v>
      </c>
      <c r="D857" t="s">
        <v>5962</v>
      </c>
      <c r="E857" t="s">
        <v>5962</v>
      </c>
      <c r="F857" t="s">
        <v>5963</v>
      </c>
      <c r="G857" t="s">
        <v>26954</v>
      </c>
      <c r="H857" t="s">
        <v>28714</v>
      </c>
      <c r="I857" t="s">
        <v>23832</v>
      </c>
      <c r="J857" t="s">
        <v>23814</v>
      </c>
      <c r="K857" t="s">
        <v>28715</v>
      </c>
      <c r="L857" t="s">
        <v>28716</v>
      </c>
      <c r="M857" t="s">
        <v>23835</v>
      </c>
      <c r="N857" t="s">
        <v>28716</v>
      </c>
      <c r="O857" t="s">
        <v>148</v>
      </c>
      <c r="P857" t="s">
        <v>148</v>
      </c>
      <c r="Q857" t="s">
        <v>148</v>
      </c>
      <c r="R857" t="s">
        <v>28717</v>
      </c>
      <c r="S857" t="s">
        <v>148</v>
      </c>
      <c r="T857" t="s">
        <v>28718</v>
      </c>
      <c r="U857" t="s">
        <v>1491</v>
      </c>
      <c r="V857">
        <v>4025</v>
      </c>
      <c r="W857">
        <v>-30033741</v>
      </c>
      <c r="X857">
        <v>-51234888</v>
      </c>
      <c r="Y857">
        <v>29</v>
      </c>
      <c r="Z857" t="s">
        <v>148</v>
      </c>
      <c r="AA857" t="s">
        <v>124</v>
      </c>
      <c r="AB857" t="s">
        <v>23825</v>
      </c>
      <c r="AC857">
        <v>25</v>
      </c>
      <c r="AD857" t="s">
        <v>23823</v>
      </c>
      <c r="AE857" t="s">
        <v>148</v>
      </c>
      <c r="AF857" t="s">
        <v>28719</v>
      </c>
      <c r="AG857" t="s">
        <v>5963</v>
      </c>
      <c r="AH857" t="s">
        <v>28720</v>
      </c>
      <c r="AI857" t="s">
        <v>23911</v>
      </c>
      <c r="AJ857" t="s">
        <v>28721</v>
      </c>
      <c r="AL857">
        <f>VALUE(TRIM(FO_Candidato[[#This Row],[1.21 Latitude]]))</f>
        <v>-30033741</v>
      </c>
      <c r="AM857">
        <f>FO_Candidato[[#This Row],[LATITUDE_P1]]/1000000</f>
        <v>-30.033740999999999</v>
      </c>
      <c r="AN857">
        <f>INT(ABS(FO_Candidato[[#This Row],[LATITUDE_P2]]))</f>
        <v>30</v>
      </c>
      <c r="AO857">
        <f>INT((ABS(FO_Candidato[[#This Row],[LATITUDE_P2]])-INT(ABS(FO_Candidato[[#This Row],[LATITUDE_P2]])))*60)</f>
        <v>2</v>
      </c>
      <c r="AP857" s="73">
        <f t="shared" si="26"/>
        <v>1.47</v>
      </c>
      <c r="AQ857" t="str">
        <f>SUBSTITUTE(TEXT(FO_Candidato[[#This Row],[LATITUDE_P5]],"0,00"),",",".")</f>
        <v>1.47</v>
      </c>
      <c r="AR857" t="str">
        <f>FO_Candidato[[#This Row],[LATITUDE_P3]]&amp;"°"&amp;FO_Candidato[[#This Row],[LATITUDE_P4]]&amp;"'"&amp;FO_Candidato[[#This Row],[LATITUDE - P6]]&amp;"""S"</f>
        <v>30°2'1.47"S</v>
      </c>
      <c r="AS857">
        <f>VALUE(TRIM(FO_Candidato[[#This Row],[longitude]]))</f>
        <v>-51234888</v>
      </c>
      <c r="AT857">
        <f>FO_Candidato[[#This Row],[LONGITUDE_P1]]/1000000</f>
        <v>-51.234887999999998</v>
      </c>
      <c r="AU857">
        <f>INT(ABS(FO_Candidato[[#This Row],[LONGITUDE_P2]]))</f>
        <v>51</v>
      </c>
      <c r="AV857">
        <f>INT((ABS(FO_Candidato[[#This Row],[LONGITUDE_P2]])-INT(ABS(FO_Candidato[[#This Row],[LONGITUDE_P2]])))*60)</f>
        <v>14</v>
      </c>
      <c r="AW857" s="73">
        <f t="shared" si="27"/>
        <v>5.6</v>
      </c>
      <c r="AX857" t="str">
        <f>SUBSTITUTE(TEXT(FO_Candidato[[#This Row],[LONGITUDE_P5]],"0,00"),",",".")</f>
        <v>5.60</v>
      </c>
      <c r="AY857" t="str">
        <f>FO_Candidato[[#This Row],[LONGITUDE_P3]]&amp;"°"&amp;FO_Candidato[[#This Row],[LONGITUDE_P4]]&amp;"'"&amp;FO_Candidato[[#This Row],[LONGITUDE - P6]]&amp;"""S"</f>
        <v>51°14'5.60"S</v>
      </c>
    </row>
    <row r="858" spans="1:51" x14ac:dyDescent="0.3">
      <c r="A858" t="s">
        <v>28722</v>
      </c>
      <c r="B858" t="s">
        <v>23809</v>
      </c>
      <c r="C858" t="s">
        <v>6157</v>
      </c>
      <c r="D858" t="s">
        <v>6154</v>
      </c>
      <c r="E858" t="s">
        <v>6154</v>
      </c>
      <c r="F858" t="s">
        <v>6155</v>
      </c>
      <c r="G858" t="s">
        <v>23812</v>
      </c>
      <c r="I858" t="s">
        <v>23832</v>
      </c>
      <c r="J858" t="s">
        <v>23833</v>
      </c>
      <c r="K858" t="s">
        <v>23943</v>
      </c>
      <c r="L858" t="s">
        <v>148</v>
      </c>
      <c r="M858" t="s">
        <v>23835</v>
      </c>
      <c r="N858" t="s">
        <v>28723</v>
      </c>
      <c r="O858" t="s">
        <v>148</v>
      </c>
      <c r="P858" t="s">
        <v>148</v>
      </c>
      <c r="Q858" t="s">
        <v>148</v>
      </c>
      <c r="R858" t="s">
        <v>28724</v>
      </c>
      <c r="S858" t="s">
        <v>148</v>
      </c>
      <c r="T858" t="s">
        <v>28725</v>
      </c>
      <c r="U858" t="s">
        <v>23823</v>
      </c>
      <c r="V858">
        <v>70</v>
      </c>
      <c r="W858">
        <v>-1781036</v>
      </c>
      <c r="X858">
        <v>-511092</v>
      </c>
      <c r="Y858">
        <v>854</v>
      </c>
      <c r="Z858" t="s">
        <v>148</v>
      </c>
      <c r="AA858" t="s">
        <v>107</v>
      </c>
      <c r="AB858" t="s">
        <v>23825</v>
      </c>
      <c r="AC858">
        <v>0</v>
      </c>
      <c r="AD858" t="s">
        <v>23823</v>
      </c>
      <c r="AE858" t="s">
        <v>148</v>
      </c>
      <c r="AF858" t="s">
        <v>148</v>
      </c>
      <c r="AG858" t="s">
        <v>148</v>
      </c>
      <c r="AH858" t="s">
        <v>28726</v>
      </c>
      <c r="AI858" t="s">
        <v>24041</v>
      </c>
      <c r="AJ858" t="s">
        <v>210</v>
      </c>
      <c r="AK858">
        <v>75900000</v>
      </c>
      <c r="AL858">
        <f>VALUE(TRIM(FO_Candidato[[#This Row],[1.21 Latitude]]))</f>
        <v>-1781036</v>
      </c>
      <c r="AM858">
        <f>FO_Candidato[[#This Row],[LATITUDE_P1]]/1000000</f>
        <v>-1.7810360000000001</v>
      </c>
      <c r="AN858">
        <f>INT(ABS(FO_Candidato[[#This Row],[LATITUDE_P2]]))</f>
        <v>1</v>
      </c>
      <c r="AO858">
        <f>INT((ABS(FO_Candidato[[#This Row],[LATITUDE_P2]])-INT(ABS(FO_Candidato[[#This Row],[LATITUDE_P2]])))*60)</f>
        <v>46</v>
      </c>
      <c r="AP858" s="73">
        <f t="shared" si="26"/>
        <v>51.73</v>
      </c>
      <c r="AQ858" t="str">
        <f>SUBSTITUTE(TEXT(FO_Candidato[[#This Row],[LATITUDE_P5]],"0,00"),",",".")</f>
        <v>51.73</v>
      </c>
      <c r="AR858" t="str">
        <f>FO_Candidato[[#This Row],[LATITUDE_P3]]&amp;"°"&amp;FO_Candidato[[#This Row],[LATITUDE_P4]]&amp;"'"&amp;FO_Candidato[[#This Row],[LATITUDE - P6]]&amp;"""S"</f>
        <v>1°46'51.73"S</v>
      </c>
      <c r="AS858">
        <f>VALUE(TRIM(FO_Candidato[[#This Row],[longitude]]))</f>
        <v>-511092</v>
      </c>
      <c r="AT858">
        <f>FO_Candidato[[#This Row],[LONGITUDE_P1]]/1000000</f>
        <v>-0.51109199999999999</v>
      </c>
      <c r="AU858">
        <f>INT(ABS(FO_Candidato[[#This Row],[LONGITUDE_P2]]))</f>
        <v>0</v>
      </c>
      <c r="AV858">
        <f>INT((ABS(FO_Candidato[[#This Row],[LONGITUDE_P2]])-INT(ABS(FO_Candidato[[#This Row],[LONGITUDE_P2]])))*60)</f>
        <v>30</v>
      </c>
      <c r="AW858" s="73">
        <f t="shared" si="27"/>
        <v>39.93</v>
      </c>
      <c r="AX858" t="str">
        <f>SUBSTITUTE(TEXT(FO_Candidato[[#This Row],[LONGITUDE_P5]],"0,00"),",",".")</f>
        <v>39.93</v>
      </c>
      <c r="AY858" t="str">
        <f>FO_Candidato[[#This Row],[LONGITUDE_P3]]&amp;"°"&amp;FO_Candidato[[#This Row],[LONGITUDE_P4]]&amp;"'"&amp;FO_Candidato[[#This Row],[LONGITUDE - P6]]&amp;"""S"</f>
        <v>0°30'39.93"S</v>
      </c>
    </row>
    <row r="859" spans="1:51" x14ac:dyDescent="0.3">
      <c r="A859" t="s">
        <v>28727</v>
      </c>
      <c r="B859" t="s">
        <v>23809</v>
      </c>
      <c r="C859" t="s">
        <v>308</v>
      </c>
      <c r="D859" t="s">
        <v>7073</v>
      </c>
      <c r="E859" t="s">
        <v>7073</v>
      </c>
      <c r="F859" t="s">
        <v>7074</v>
      </c>
      <c r="G859" t="s">
        <v>23953</v>
      </c>
      <c r="I859" t="s">
        <v>23832</v>
      </c>
      <c r="J859" t="s">
        <v>23814</v>
      </c>
      <c r="K859" t="s">
        <v>28728</v>
      </c>
      <c r="L859" t="s">
        <v>148</v>
      </c>
      <c r="M859" t="s">
        <v>23835</v>
      </c>
      <c r="N859" t="s">
        <v>28729</v>
      </c>
      <c r="O859" t="s">
        <v>28730</v>
      </c>
      <c r="P859" t="s">
        <v>28731</v>
      </c>
      <c r="Q859" t="s">
        <v>28732</v>
      </c>
      <c r="R859" t="s">
        <v>28733</v>
      </c>
      <c r="S859" t="s">
        <v>28730</v>
      </c>
      <c r="T859" t="s">
        <v>28734</v>
      </c>
      <c r="U859" t="s">
        <v>23823</v>
      </c>
      <c r="V859">
        <v>40</v>
      </c>
      <c r="W859">
        <v>-30046114</v>
      </c>
      <c r="X859">
        <v>-51097167</v>
      </c>
      <c r="Y859">
        <v>63</v>
      </c>
      <c r="Z859" t="s">
        <v>24096</v>
      </c>
      <c r="AB859" t="s">
        <v>23825</v>
      </c>
      <c r="AC859">
        <v>15000</v>
      </c>
      <c r="AD859" t="s">
        <v>23823</v>
      </c>
      <c r="AE859" t="s">
        <v>1532</v>
      </c>
      <c r="AF859" t="s">
        <v>28735</v>
      </c>
      <c r="AG859" t="s">
        <v>28735</v>
      </c>
      <c r="AH859" t="s">
        <v>28736</v>
      </c>
      <c r="AI859" t="s">
        <v>23911</v>
      </c>
      <c r="AJ859" t="s">
        <v>3181</v>
      </c>
      <c r="AL859">
        <f>VALUE(TRIM(FO_Candidato[[#This Row],[1.21 Latitude]]))</f>
        <v>-30046114</v>
      </c>
      <c r="AM859">
        <f>FO_Candidato[[#This Row],[LATITUDE_P1]]/1000000</f>
        <v>-30.046113999999999</v>
      </c>
      <c r="AN859">
        <f>INT(ABS(FO_Candidato[[#This Row],[LATITUDE_P2]]))</f>
        <v>30</v>
      </c>
      <c r="AO859">
        <f>INT((ABS(FO_Candidato[[#This Row],[LATITUDE_P2]])-INT(ABS(FO_Candidato[[#This Row],[LATITUDE_P2]])))*60)</f>
        <v>2</v>
      </c>
      <c r="AP859" s="73">
        <f t="shared" si="26"/>
        <v>46.01</v>
      </c>
      <c r="AQ859" t="str">
        <f>SUBSTITUTE(TEXT(FO_Candidato[[#This Row],[LATITUDE_P5]],"0,00"),",",".")</f>
        <v>46.01</v>
      </c>
      <c r="AR859" t="str">
        <f>FO_Candidato[[#This Row],[LATITUDE_P3]]&amp;"°"&amp;FO_Candidato[[#This Row],[LATITUDE_P4]]&amp;"'"&amp;FO_Candidato[[#This Row],[LATITUDE - P6]]&amp;"""S"</f>
        <v>30°2'46.01"S</v>
      </c>
      <c r="AS859">
        <f>VALUE(TRIM(FO_Candidato[[#This Row],[longitude]]))</f>
        <v>-51097167</v>
      </c>
      <c r="AT859">
        <f>FO_Candidato[[#This Row],[LONGITUDE_P1]]/1000000</f>
        <v>-51.097166999999999</v>
      </c>
      <c r="AU859">
        <f>INT(ABS(FO_Candidato[[#This Row],[LONGITUDE_P2]]))</f>
        <v>51</v>
      </c>
      <c r="AV859">
        <f>INT((ABS(FO_Candidato[[#This Row],[LONGITUDE_P2]])-INT(ABS(FO_Candidato[[#This Row],[LONGITUDE_P2]])))*60)</f>
        <v>5</v>
      </c>
      <c r="AW859" s="73">
        <f t="shared" si="27"/>
        <v>49.8</v>
      </c>
      <c r="AX859" t="str">
        <f>SUBSTITUTE(TEXT(FO_Candidato[[#This Row],[LONGITUDE_P5]],"0,00"),",",".")</f>
        <v>49.80</v>
      </c>
      <c r="AY859" t="str">
        <f>FO_Candidato[[#This Row],[LONGITUDE_P3]]&amp;"°"&amp;FO_Candidato[[#This Row],[LONGITUDE_P4]]&amp;"'"&amp;FO_Candidato[[#This Row],[LONGITUDE - P6]]&amp;"""S"</f>
        <v>51°5'49.80"S</v>
      </c>
    </row>
    <row r="860" spans="1:51" x14ac:dyDescent="0.3">
      <c r="A860" t="s">
        <v>28737</v>
      </c>
      <c r="B860" t="s">
        <v>23809</v>
      </c>
      <c r="C860" t="s">
        <v>371</v>
      </c>
      <c r="D860" t="s">
        <v>28738</v>
      </c>
      <c r="E860" t="s">
        <v>28738</v>
      </c>
      <c r="F860" t="s">
        <v>28739</v>
      </c>
      <c r="G860" t="s">
        <v>23812</v>
      </c>
      <c r="I860" t="s">
        <v>23832</v>
      </c>
      <c r="J860" t="s">
        <v>23814</v>
      </c>
      <c r="K860" t="s">
        <v>28740</v>
      </c>
      <c r="L860" t="s">
        <v>148</v>
      </c>
      <c r="M860" t="s">
        <v>23816</v>
      </c>
      <c r="N860" t="s">
        <v>148</v>
      </c>
      <c r="O860" t="s">
        <v>148</v>
      </c>
      <c r="P860" t="s">
        <v>148</v>
      </c>
      <c r="Q860" t="s">
        <v>148</v>
      </c>
      <c r="R860" t="s">
        <v>28741</v>
      </c>
      <c r="S860" t="s">
        <v>28742</v>
      </c>
      <c r="T860" t="s">
        <v>28743</v>
      </c>
      <c r="U860" t="s">
        <v>1491</v>
      </c>
      <c r="V860">
        <v>30</v>
      </c>
      <c r="W860">
        <v>-229555951</v>
      </c>
      <c r="X860">
        <v>-43186507</v>
      </c>
      <c r="Y860">
        <v>8</v>
      </c>
      <c r="Z860" t="s">
        <v>148</v>
      </c>
      <c r="AA860" t="s">
        <v>213</v>
      </c>
      <c r="AB860" t="s">
        <v>23825</v>
      </c>
      <c r="AC860">
        <v>8000</v>
      </c>
      <c r="AD860" t="s">
        <v>23823</v>
      </c>
      <c r="AE860" t="s">
        <v>148</v>
      </c>
      <c r="AF860" t="s">
        <v>148</v>
      </c>
      <c r="AG860" t="s">
        <v>148</v>
      </c>
      <c r="AH860" t="s">
        <v>28742</v>
      </c>
      <c r="AI860" t="s">
        <v>23968</v>
      </c>
      <c r="AJ860" t="s">
        <v>1089</v>
      </c>
      <c r="AK860">
        <v>22775051</v>
      </c>
      <c r="AL860">
        <f>VALUE(TRIM(FO_Candidato[[#This Row],[1.21 Latitude]]))</f>
        <v>-229555951</v>
      </c>
      <c r="AM860">
        <f>FO_Candidato[[#This Row],[LATITUDE_P1]]/1000000</f>
        <v>-229.55595099999999</v>
      </c>
      <c r="AN860">
        <f>INT(ABS(FO_Candidato[[#This Row],[LATITUDE_P2]]))</f>
        <v>229</v>
      </c>
      <c r="AO860">
        <f>INT((ABS(FO_Candidato[[#This Row],[LATITUDE_P2]])-INT(ABS(FO_Candidato[[#This Row],[LATITUDE_P2]])))*60)</f>
        <v>33</v>
      </c>
      <c r="AP860" s="73">
        <f t="shared" si="26"/>
        <v>21.42</v>
      </c>
      <c r="AQ860" t="str">
        <f>SUBSTITUTE(TEXT(FO_Candidato[[#This Row],[LATITUDE_P5]],"0,00"),",",".")</f>
        <v>21.42</v>
      </c>
      <c r="AR860" t="str">
        <f>FO_Candidato[[#This Row],[LATITUDE_P3]]&amp;"°"&amp;FO_Candidato[[#This Row],[LATITUDE_P4]]&amp;"'"&amp;FO_Candidato[[#This Row],[LATITUDE - P6]]&amp;"""S"</f>
        <v>229°33'21.42"S</v>
      </c>
      <c r="AS860">
        <f>VALUE(TRIM(FO_Candidato[[#This Row],[longitude]]))</f>
        <v>-43186507</v>
      </c>
      <c r="AT860">
        <f>FO_Candidato[[#This Row],[LONGITUDE_P1]]/1000000</f>
        <v>-43.186506999999999</v>
      </c>
      <c r="AU860">
        <f>INT(ABS(FO_Candidato[[#This Row],[LONGITUDE_P2]]))</f>
        <v>43</v>
      </c>
      <c r="AV860">
        <f>INT((ABS(FO_Candidato[[#This Row],[LONGITUDE_P2]])-INT(ABS(FO_Candidato[[#This Row],[LONGITUDE_P2]])))*60)</f>
        <v>11</v>
      </c>
      <c r="AW860" s="73">
        <f t="shared" si="27"/>
        <v>11.43</v>
      </c>
      <c r="AX860" t="str">
        <f>SUBSTITUTE(TEXT(FO_Candidato[[#This Row],[LONGITUDE_P5]],"0,00"),",",".")</f>
        <v>11.43</v>
      </c>
      <c r="AY860" t="str">
        <f>FO_Candidato[[#This Row],[LONGITUDE_P3]]&amp;"°"&amp;FO_Candidato[[#This Row],[LONGITUDE_P4]]&amp;"'"&amp;FO_Candidato[[#This Row],[LONGITUDE - P6]]&amp;"""S"</f>
        <v>43°11'11.43"S</v>
      </c>
    </row>
    <row r="861" spans="1:51" x14ac:dyDescent="0.3">
      <c r="A861" t="s">
        <v>28744</v>
      </c>
      <c r="B861" t="s">
        <v>23809</v>
      </c>
      <c r="C861" t="s">
        <v>371</v>
      </c>
      <c r="D861" t="s">
        <v>1493</v>
      </c>
      <c r="E861" t="s">
        <v>1493</v>
      </c>
      <c r="F861" t="s">
        <v>1494</v>
      </c>
      <c r="G861" t="s">
        <v>23812</v>
      </c>
      <c r="I861" t="s">
        <v>23832</v>
      </c>
      <c r="J861" t="s">
        <v>23814</v>
      </c>
      <c r="K861" t="s">
        <v>28745</v>
      </c>
      <c r="L861" t="s">
        <v>148</v>
      </c>
      <c r="M861" t="s">
        <v>23816</v>
      </c>
      <c r="N861" t="s">
        <v>28746</v>
      </c>
      <c r="O861" t="s">
        <v>148</v>
      </c>
      <c r="P861" t="s">
        <v>28747</v>
      </c>
      <c r="Q861" t="s">
        <v>148</v>
      </c>
      <c r="R861" t="s">
        <v>148</v>
      </c>
      <c r="S861" t="s">
        <v>148</v>
      </c>
      <c r="T861" t="s">
        <v>148</v>
      </c>
      <c r="U861" t="s">
        <v>23823</v>
      </c>
      <c r="V861">
        <v>30</v>
      </c>
      <c r="W861">
        <v>-224618</v>
      </c>
      <c r="X861">
        <v>-44286693</v>
      </c>
      <c r="Y861">
        <v>385</v>
      </c>
      <c r="Z861" t="s">
        <v>148</v>
      </c>
      <c r="AA861" t="s">
        <v>124</v>
      </c>
      <c r="AB861" t="s">
        <v>23825</v>
      </c>
      <c r="AC861">
        <v>5000</v>
      </c>
      <c r="AD861" t="s">
        <v>23823</v>
      </c>
      <c r="AE861" t="s">
        <v>148</v>
      </c>
      <c r="AF861" t="s">
        <v>148</v>
      </c>
      <c r="AG861" t="s">
        <v>148</v>
      </c>
      <c r="AH861" t="s">
        <v>28748</v>
      </c>
      <c r="AI861" t="s">
        <v>23968</v>
      </c>
      <c r="AJ861" t="s">
        <v>1496</v>
      </c>
      <c r="AK861">
        <v>27365144</v>
      </c>
      <c r="AL861">
        <f>VALUE(TRIM(FO_Candidato[[#This Row],[1.21 Latitude]]))</f>
        <v>-224618</v>
      </c>
      <c r="AM861">
        <f>FO_Candidato[[#This Row],[LATITUDE_P1]]/1000000</f>
        <v>-0.22461800000000001</v>
      </c>
      <c r="AN861">
        <f>INT(ABS(FO_Candidato[[#This Row],[LATITUDE_P2]]))</f>
        <v>0</v>
      </c>
      <c r="AO861">
        <f>INT((ABS(FO_Candidato[[#This Row],[LATITUDE_P2]])-INT(ABS(FO_Candidato[[#This Row],[LATITUDE_P2]])))*60)</f>
        <v>13</v>
      </c>
      <c r="AP861" s="73">
        <f t="shared" si="26"/>
        <v>28.62</v>
      </c>
      <c r="AQ861" t="str">
        <f>SUBSTITUTE(TEXT(FO_Candidato[[#This Row],[LATITUDE_P5]],"0,00"),",",".")</f>
        <v>28.62</v>
      </c>
      <c r="AR861" t="str">
        <f>FO_Candidato[[#This Row],[LATITUDE_P3]]&amp;"°"&amp;FO_Candidato[[#This Row],[LATITUDE_P4]]&amp;"'"&amp;FO_Candidato[[#This Row],[LATITUDE - P6]]&amp;"""S"</f>
        <v>0°13'28.62"S</v>
      </c>
      <c r="AS861">
        <f>VALUE(TRIM(FO_Candidato[[#This Row],[longitude]]))</f>
        <v>-44286693</v>
      </c>
      <c r="AT861">
        <f>FO_Candidato[[#This Row],[LONGITUDE_P1]]/1000000</f>
        <v>-44.286693</v>
      </c>
      <c r="AU861">
        <f>INT(ABS(FO_Candidato[[#This Row],[LONGITUDE_P2]]))</f>
        <v>44</v>
      </c>
      <c r="AV861">
        <f>INT((ABS(FO_Candidato[[#This Row],[LONGITUDE_P2]])-INT(ABS(FO_Candidato[[#This Row],[LONGITUDE_P2]])))*60)</f>
        <v>17</v>
      </c>
      <c r="AW861" s="73">
        <f t="shared" si="27"/>
        <v>12.09</v>
      </c>
      <c r="AX861" t="str">
        <f>SUBSTITUTE(TEXT(FO_Candidato[[#This Row],[LONGITUDE_P5]],"0,00"),",",".")</f>
        <v>12.09</v>
      </c>
      <c r="AY861" t="str">
        <f>FO_Candidato[[#This Row],[LONGITUDE_P3]]&amp;"°"&amp;FO_Candidato[[#This Row],[LONGITUDE_P4]]&amp;"'"&amp;FO_Candidato[[#This Row],[LONGITUDE - P6]]&amp;"""S"</f>
        <v>44°17'12.09"S</v>
      </c>
    </row>
    <row r="862" spans="1:51" x14ac:dyDescent="0.3">
      <c r="A862" t="s">
        <v>28749</v>
      </c>
      <c r="B862" t="s">
        <v>23809</v>
      </c>
      <c r="C862" t="s">
        <v>308</v>
      </c>
      <c r="D862" t="s">
        <v>19404</v>
      </c>
      <c r="E862" t="s">
        <v>19404</v>
      </c>
      <c r="F862" t="s">
        <v>19406</v>
      </c>
      <c r="H862" t="s">
        <v>28750</v>
      </c>
      <c r="I862" t="s">
        <v>23832</v>
      </c>
      <c r="J862" t="s">
        <v>23833</v>
      </c>
      <c r="K862" t="s">
        <v>28751</v>
      </c>
      <c r="N862" t="s">
        <v>28752</v>
      </c>
      <c r="U862" t="s">
        <v>23823</v>
      </c>
      <c r="V862">
        <v>60</v>
      </c>
      <c r="W862">
        <v>-2307375</v>
      </c>
      <c r="X862">
        <v>-49584458</v>
      </c>
      <c r="Y862">
        <v>695</v>
      </c>
      <c r="AB862" t="s">
        <v>23825</v>
      </c>
      <c r="AC862">
        <v>3000</v>
      </c>
      <c r="AD862" t="s">
        <v>23823</v>
      </c>
      <c r="AG862" t="s">
        <v>19404</v>
      </c>
      <c r="AH862" t="s">
        <v>28753</v>
      </c>
      <c r="AI862" t="s">
        <v>23852</v>
      </c>
      <c r="AJ862" t="s">
        <v>28754</v>
      </c>
      <c r="AL862">
        <f>VALUE(TRIM(FO_Candidato[[#This Row],[1.21 Latitude]]))</f>
        <v>-2307375</v>
      </c>
      <c r="AM862">
        <f>FO_Candidato[[#This Row],[LATITUDE_P1]]/1000000</f>
        <v>-2.307375</v>
      </c>
      <c r="AN862">
        <f>INT(ABS(FO_Candidato[[#This Row],[LATITUDE_P2]]))</f>
        <v>2</v>
      </c>
      <c r="AO862">
        <f>INT((ABS(FO_Candidato[[#This Row],[LATITUDE_P2]])-INT(ABS(FO_Candidato[[#This Row],[LATITUDE_P2]])))*60)</f>
        <v>18</v>
      </c>
      <c r="AP862" s="73">
        <f t="shared" si="26"/>
        <v>26.55</v>
      </c>
      <c r="AQ862" t="str">
        <f>SUBSTITUTE(TEXT(FO_Candidato[[#This Row],[LATITUDE_P5]],"0,00"),",",".")</f>
        <v>26.55</v>
      </c>
      <c r="AR862" t="str">
        <f>FO_Candidato[[#This Row],[LATITUDE_P3]]&amp;"°"&amp;FO_Candidato[[#This Row],[LATITUDE_P4]]&amp;"'"&amp;FO_Candidato[[#This Row],[LATITUDE - P6]]&amp;"""S"</f>
        <v>2°18'26.55"S</v>
      </c>
      <c r="AS862">
        <f>VALUE(TRIM(FO_Candidato[[#This Row],[longitude]]))</f>
        <v>-49584458</v>
      </c>
      <c r="AT862">
        <f>FO_Candidato[[#This Row],[LONGITUDE_P1]]/1000000</f>
        <v>-49.584457999999998</v>
      </c>
      <c r="AU862">
        <f>INT(ABS(FO_Candidato[[#This Row],[LONGITUDE_P2]]))</f>
        <v>49</v>
      </c>
      <c r="AV862">
        <f>INT((ABS(FO_Candidato[[#This Row],[LONGITUDE_P2]])-INT(ABS(FO_Candidato[[#This Row],[LONGITUDE_P2]])))*60)</f>
        <v>35</v>
      </c>
      <c r="AW862" s="73">
        <f t="shared" si="27"/>
        <v>4.05</v>
      </c>
      <c r="AX862" t="str">
        <f>SUBSTITUTE(TEXT(FO_Candidato[[#This Row],[LONGITUDE_P5]],"0,00"),",",".")</f>
        <v>4.05</v>
      </c>
      <c r="AY862" t="str">
        <f>FO_Candidato[[#This Row],[LONGITUDE_P3]]&amp;"°"&amp;FO_Candidato[[#This Row],[LONGITUDE_P4]]&amp;"'"&amp;FO_Candidato[[#This Row],[LONGITUDE - P6]]&amp;"""S"</f>
        <v>49°35'4.05"S</v>
      </c>
    </row>
    <row r="863" spans="1:51" x14ac:dyDescent="0.3">
      <c r="A863" t="s">
        <v>28755</v>
      </c>
      <c r="B863" t="s">
        <v>23809</v>
      </c>
      <c r="C863" t="s">
        <v>1148</v>
      </c>
      <c r="D863" t="s">
        <v>3586</v>
      </c>
      <c r="E863" t="s">
        <v>3586</v>
      </c>
      <c r="F863" t="s">
        <v>3587</v>
      </c>
      <c r="G863" t="s">
        <v>24981</v>
      </c>
      <c r="I863" t="s">
        <v>23832</v>
      </c>
      <c r="J863" t="s">
        <v>23814</v>
      </c>
      <c r="K863" t="s">
        <v>26065</v>
      </c>
      <c r="L863" t="s">
        <v>148</v>
      </c>
      <c r="M863" t="s">
        <v>23816</v>
      </c>
      <c r="N863" t="s">
        <v>148</v>
      </c>
      <c r="O863" t="s">
        <v>148</v>
      </c>
      <c r="P863" t="s">
        <v>148</v>
      </c>
      <c r="Q863" t="s">
        <v>28756</v>
      </c>
      <c r="R863" t="s">
        <v>28757</v>
      </c>
      <c r="S863" t="s">
        <v>28758</v>
      </c>
      <c r="T863" t="s">
        <v>28759</v>
      </c>
      <c r="U863" t="s">
        <v>23823</v>
      </c>
      <c r="V863">
        <v>40</v>
      </c>
      <c r="W863">
        <v>-1017591</v>
      </c>
      <c r="X863">
        <v>-4830386</v>
      </c>
      <c r="Y863">
        <v>295</v>
      </c>
      <c r="Z863" t="s">
        <v>12336</v>
      </c>
      <c r="AA863" t="s">
        <v>107</v>
      </c>
      <c r="AB863" t="s">
        <v>23825</v>
      </c>
      <c r="AC863">
        <v>6000</v>
      </c>
      <c r="AD863" t="s">
        <v>23823</v>
      </c>
      <c r="AE863" t="s">
        <v>148</v>
      </c>
      <c r="AF863" t="s">
        <v>148</v>
      </c>
      <c r="AG863" t="s">
        <v>148</v>
      </c>
      <c r="AH863" t="s">
        <v>28760</v>
      </c>
      <c r="AI863" t="s">
        <v>26071</v>
      </c>
      <c r="AJ863" t="s">
        <v>3584</v>
      </c>
      <c r="AL863">
        <f>VALUE(TRIM(FO_Candidato[[#This Row],[1.21 Latitude]]))</f>
        <v>-1017591</v>
      </c>
      <c r="AM863">
        <f>FO_Candidato[[#This Row],[LATITUDE_P1]]/1000000</f>
        <v>-1.0175909999999999</v>
      </c>
      <c r="AN863">
        <f>INT(ABS(FO_Candidato[[#This Row],[LATITUDE_P2]]))</f>
        <v>1</v>
      </c>
      <c r="AO863">
        <f>INT((ABS(FO_Candidato[[#This Row],[LATITUDE_P2]])-INT(ABS(FO_Candidato[[#This Row],[LATITUDE_P2]])))*60)</f>
        <v>1</v>
      </c>
      <c r="AP863" s="73">
        <f t="shared" si="26"/>
        <v>3.33</v>
      </c>
      <c r="AQ863" t="str">
        <f>SUBSTITUTE(TEXT(FO_Candidato[[#This Row],[LATITUDE_P5]],"0,00"),",",".")</f>
        <v>3.33</v>
      </c>
      <c r="AR863" t="str">
        <f>FO_Candidato[[#This Row],[LATITUDE_P3]]&amp;"°"&amp;FO_Candidato[[#This Row],[LATITUDE_P4]]&amp;"'"&amp;FO_Candidato[[#This Row],[LATITUDE - P6]]&amp;"""S"</f>
        <v>1°1'3.33"S</v>
      </c>
      <c r="AS863">
        <f>VALUE(TRIM(FO_Candidato[[#This Row],[longitude]]))</f>
        <v>-4830386</v>
      </c>
      <c r="AT863">
        <f>FO_Candidato[[#This Row],[LONGITUDE_P1]]/1000000</f>
        <v>-4.8303859999999998</v>
      </c>
      <c r="AU863">
        <f>INT(ABS(FO_Candidato[[#This Row],[LONGITUDE_P2]]))</f>
        <v>4</v>
      </c>
      <c r="AV863">
        <f>INT((ABS(FO_Candidato[[#This Row],[LONGITUDE_P2]])-INT(ABS(FO_Candidato[[#This Row],[LONGITUDE_P2]])))*60)</f>
        <v>49</v>
      </c>
      <c r="AW863" s="73">
        <f t="shared" si="27"/>
        <v>49.39</v>
      </c>
      <c r="AX863" t="str">
        <f>SUBSTITUTE(TEXT(FO_Candidato[[#This Row],[LONGITUDE_P5]],"0,00"),",",".")</f>
        <v>49.39</v>
      </c>
      <c r="AY863" t="str">
        <f>FO_Candidato[[#This Row],[LONGITUDE_P3]]&amp;"°"&amp;FO_Candidato[[#This Row],[LONGITUDE_P4]]&amp;"'"&amp;FO_Candidato[[#This Row],[LONGITUDE - P6]]&amp;"""S"</f>
        <v>4°49'49.39"S</v>
      </c>
    </row>
    <row r="864" spans="1:51" x14ac:dyDescent="0.3">
      <c r="A864" t="s">
        <v>28761</v>
      </c>
      <c r="B864" t="s">
        <v>23809</v>
      </c>
      <c r="C864" t="s">
        <v>308</v>
      </c>
      <c r="D864" t="s">
        <v>21242</v>
      </c>
      <c r="E864" t="s">
        <v>21242</v>
      </c>
      <c r="F864" t="s">
        <v>21244</v>
      </c>
      <c r="G864" t="s">
        <v>26600</v>
      </c>
      <c r="I864" t="s">
        <v>23832</v>
      </c>
      <c r="J864" t="s">
        <v>23814</v>
      </c>
      <c r="K864" t="s">
        <v>28762</v>
      </c>
      <c r="M864" t="s">
        <v>23816</v>
      </c>
      <c r="N864" t="s">
        <v>28763</v>
      </c>
      <c r="O864" t="s">
        <v>28764</v>
      </c>
      <c r="P864" t="s">
        <v>28765</v>
      </c>
      <c r="Q864" t="s">
        <v>28766</v>
      </c>
      <c r="U864" t="s">
        <v>23823</v>
      </c>
      <c r="V864">
        <v>60</v>
      </c>
      <c r="W864">
        <v>-22652696</v>
      </c>
      <c r="X864">
        <v>-50374634</v>
      </c>
      <c r="Y864">
        <v>562</v>
      </c>
      <c r="AB864" t="s">
        <v>23825</v>
      </c>
      <c r="AC864">
        <v>1500</v>
      </c>
      <c r="AD864" t="s">
        <v>23823</v>
      </c>
      <c r="AF864" t="s">
        <v>21242</v>
      </c>
      <c r="AG864" t="s">
        <v>21244</v>
      </c>
      <c r="AH864" t="s">
        <v>28767</v>
      </c>
      <c r="AI864" t="s">
        <v>23852</v>
      </c>
      <c r="AJ864" t="s">
        <v>1905</v>
      </c>
      <c r="AL864">
        <f>VALUE(TRIM(FO_Candidato[[#This Row],[1.21 Latitude]]))</f>
        <v>-22652696</v>
      </c>
      <c r="AM864">
        <f>FO_Candidato[[#This Row],[LATITUDE_P1]]/1000000</f>
        <v>-22.652695999999999</v>
      </c>
      <c r="AN864">
        <f>INT(ABS(FO_Candidato[[#This Row],[LATITUDE_P2]]))</f>
        <v>22</v>
      </c>
      <c r="AO864">
        <f>INT((ABS(FO_Candidato[[#This Row],[LATITUDE_P2]])-INT(ABS(FO_Candidato[[#This Row],[LATITUDE_P2]])))*60)</f>
        <v>39</v>
      </c>
      <c r="AP864" s="73">
        <f t="shared" si="26"/>
        <v>9.7100000000000009</v>
      </c>
      <c r="AQ864" t="str">
        <f>SUBSTITUTE(TEXT(FO_Candidato[[#This Row],[LATITUDE_P5]],"0,00"),",",".")</f>
        <v>9.71</v>
      </c>
      <c r="AR864" t="str">
        <f>FO_Candidato[[#This Row],[LATITUDE_P3]]&amp;"°"&amp;FO_Candidato[[#This Row],[LATITUDE_P4]]&amp;"'"&amp;FO_Candidato[[#This Row],[LATITUDE - P6]]&amp;"""S"</f>
        <v>22°39'9.71"S</v>
      </c>
      <c r="AS864">
        <f>VALUE(TRIM(FO_Candidato[[#This Row],[longitude]]))</f>
        <v>-50374634</v>
      </c>
      <c r="AT864">
        <f>FO_Candidato[[#This Row],[LONGITUDE_P1]]/1000000</f>
        <v>-50.374634</v>
      </c>
      <c r="AU864">
        <f>INT(ABS(FO_Candidato[[#This Row],[LONGITUDE_P2]]))</f>
        <v>50</v>
      </c>
      <c r="AV864">
        <f>INT((ABS(FO_Candidato[[#This Row],[LONGITUDE_P2]])-INT(ABS(FO_Candidato[[#This Row],[LONGITUDE_P2]])))*60)</f>
        <v>22</v>
      </c>
      <c r="AW864" s="73">
        <f t="shared" si="27"/>
        <v>28.68</v>
      </c>
      <c r="AX864" t="str">
        <f>SUBSTITUTE(TEXT(FO_Candidato[[#This Row],[LONGITUDE_P5]],"0,00"),",",".")</f>
        <v>28.68</v>
      </c>
      <c r="AY864" t="str">
        <f>FO_Candidato[[#This Row],[LONGITUDE_P3]]&amp;"°"&amp;FO_Candidato[[#This Row],[LONGITUDE_P4]]&amp;"'"&amp;FO_Candidato[[#This Row],[LONGITUDE - P6]]&amp;"""S"</f>
        <v>50°22'28.68"S</v>
      </c>
    </row>
    <row r="865" spans="1:51" x14ac:dyDescent="0.3">
      <c r="A865" t="s">
        <v>28768</v>
      </c>
      <c r="B865" t="s">
        <v>23809</v>
      </c>
      <c r="C865" t="s">
        <v>308</v>
      </c>
      <c r="D865" t="s">
        <v>1573</v>
      </c>
      <c r="E865" t="s">
        <v>1573</v>
      </c>
      <c r="F865" t="s">
        <v>1574</v>
      </c>
      <c r="G865" t="s">
        <v>26600</v>
      </c>
      <c r="I865" t="s">
        <v>23832</v>
      </c>
      <c r="J865" t="s">
        <v>23814</v>
      </c>
      <c r="K865" t="s">
        <v>28769</v>
      </c>
      <c r="M865" t="s">
        <v>23816</v>
      </c>
      <c r="N865" t="s">
        <v>28770</v>
      </c>
      <c r="O865" t="s">
        <v>28771</v>
      </c>
      <c r="P865" t="s">
        <v>28772</v>
      </c>
      <c r="U865" t="s">
        <v>23823</v>
      </c>
      <c r="V865">
        <v>60</v>
      </c>
      <c r="W865">
        <v>-23585206</v>
      </c>
      <c r="X865">
        <v>-47929536</v>
      </c>
      <c r="Y865">
        <v>606</v>
      </c>
      <c r="AB865" t="s">
        <v>23825</v>
      </c>
      <c r="AC865">
        <v>3000</v>
      </c>
      <c r="AD865" t="s">
        <v>23823</v>
      </c>
      <c r="AF865" t="s">
        <v>1573</v>
      </c>
      <c r="AG865" t="s">
        <v>1574</v>
      </c>
      <c r="AH865" t="s">
        <v>28771</v>
      </c>
      <c r="AI865" t="s">
        <v>23852</v>
      </c>
      <c r="AJ865" t="s">
        <v>28773</v>
      </c>
      <c r="AL865">
        <f>VALUE(TRIM(FO_Candidato[[#This Row],[1.21 Latitude]]))</f>
        <v>-23585206</v>
      </c>
      <c r="AM865">
        <f>FO_Candidato[[#This Row],[LATITUDE_P1]]/1000000</f>
        <v>-23.585205999999999</v>
      </c>
      <c r="AN865">
        <f>INT(ABS(FO_Candidato[[#This Row],[LATITUDE_P2]]))</f>
        <v>23</v>
      </c>
      <c r="AO865">
        <f>INT((ABS(FO_Candidato[[#This Row],[LATITUDE_P2]])-INT(ABS(FO_Candidato[[#This Row],[LATITUDE_P2]])))*60)</f>
        <v>35</v>
      </c>
      <c r="AP865" s="73">
        <f t="shared" si="26"/>
        <v>6.74</v>
      </c>
      <c r="AQ865" t="str">
        <f>SUBSTITUTE(TEXT(FO_Candidato[[#This Row],[LATITUDE_P5]],"0,00"),",",".")</f>
        <v>6.74</v>
      </c>
      <c r="AR865" t="str">
        <f>FO_Candidato[[#This Row],[LATITUDE_P3]]&amp;"°"&amp;FO_Candidato[[#This Row],[LATITUDE_P4]]&amp;"'"&amp;FO_Candidato[[#This Row],[LATITUDE - P6]]&amp;"""S"</f>
        <v>23°35'6.74"S</v>
      </c>
      <c r="AS865">
        <f>VALUE(TRIM(FO_Candidato[[#This Row],[longitude]]))</f>
        <v>-47929536</v>
      </c>
      <c r="AT865">
        <f>FO_Candidato[[#This Row],[LONGITUDE_P1]]/1000000</f>
        <v>-47.929535999999999</v>
      </c>
      <c r="AU865">
        <f>INT(ABS(FO_Candidato[[#This Row],[LONGITUDE_P2]]))</f>
        <v>47</v>
      </c>
      <c r="AV865">
        <f>INT((ABS(FO_Candidato[[#This Row],[LONGITUDE_P2]])-INT(ABS(FO_Candidato[[#This Row],[LONGITUDE_P2]])))*60)</f>
        <v>55</v>
      </c>
      <c r="AW865" s="73">
        <f t="shared" si="27"/>
        <v>46.33</v>
      </c>
      <c r="AX865" t="str">
        <f>SUBSTITUTE(TEXT(FO_Candidato[[#This Row],[LONGITUDE_P5]],"0,00"),",",".")</f>
        <v>46.33</v>
      </c>
      <c r="AY865" t="str">
        <f>FO_Candidato[[#This Row],[LONGITUDE_P3]]&amp;"°"&amp;FO_Candidato[[#This Row],[LONGITUDE_P4]]&amp;"'"&amp;FO_Candidato[[#This Row],[LONGITUDE - P6]]&amp;"""S"</f>
        <v>47°55'46.33"S</v>
      </c>
    </row>
    <row r="866" spans="1:51" x14ac:dyDescent="0.3">
      <c r="A866" t="s">
        <v>28774</v>
      </c>
      <c r="B866" t="s">
        <v>23809</v>
      </c>
      <c r="C866" t="s">
        <v>308</v>
      </c>
      <c r="D866" t="s">
        <v>7052</v>
      </c>
      <c r="E866" t="s">
        <v>7052</v>
      </c>
      <c r="F866" t="s">
        <v>7053</v>
      </c>
      <c r="G866" t="s">
        <v>23812</v>
      </c>
      <c r="I866" t="s">
        <v>23832</v>
      </c>
      <c r="J866" t="s">
        <v>23814</v>
      </c>
      <c r="K866" t="s">
        <v>28775</v>
      </c>
      <c r="L866" t="s">
        <v>148</v>
      </c>
      <c r="M866" t="s">
        <v>23816</v>
      </c>
      <c r="N866" t="s">
        <v>28776</v>
      </c>
      <c r="O866" t="s">
        <v>28777</v>
      </c>
      <c r="P866" t="s">
        <v>28778</v>
      </c>
      <c r="Q866" t="s">
        <v>28779</v>
      </c>
      <c r="R866" t="s">
        <v>148</v>
      </c>
      <c r="S866" t="s">
        <v>148</v>
      </c>
      <c r="T866" t="s">
        <v>148</v>
      </c>
      <c r="U866" t="s">
        <v>23823</v>
      </c>
      <c r="V866">
        <v>40</v>
      </c>
      <c r="W866">
        <v>-25377815</v>
      </c>
      <c r="X866">
        <v>-49300948</v>
      </c>
      <c r="Y866">
        <v>943</v>
      </c>
      <c r="Z866" t="s">
        <v>148</v>
      </c>
      <c r="AA866" t="s">
        <v>107</v>
      </c>
      <c r="AB866" t="s">
        <v>23825</v>
      </c>
      <c r="AC866">
        <v>2000</v>
      </c>
      <c r="AD866" t="s">
        <v>23823</v>
      </c>
      <c r="AE866" t="s">
        <v>148</v>
      </c>
      <c r="AF866" t="s">
        <v>148</v>
      </c>
      <c r="AG866" t="s">
        <v>148</v>
      </c>
      <c r="AH866" t="s">
        <v>28777</v>
      </c>
      <c r="AI866" t="s">
        <v>23827</v>
      </c>
      <c r="AJ866" t="s">
        <v>28780</v>
      </c>
      <c r="AK866">
        <v>83508090</v>
      </c>
      <c r="AL866">
        <f>VALUE(TRIM(FO_Candidato[[#This Row],[1.21 Latitude]]))</f>
        <v>-25377815</v>
      </c>
      <c r="AM866">
        <f>FO_Candidato[[#This Row],[LATITUDE_P1]]/1000000</f>
        <v>-25.377814999999998</v>
      </c>
      <c r="AN866">
        <f>INT(ABS(FO_Candidato[[#This Row],[LATITUDE_P2]]))</f>
        <v>25</v>
      </c>
      <c r="AO866">
        <f>INT((ABS(FO_Candidato[[#This Row],[LATITUDE_P2]])-INT(ABS(FO_Candidato[[#This Row],[LATITUDE_P2]])))*60)</f>
        <v>22</v>
      </c>
      <c r="AP866" s="73">
        <f t="shared" si="26"/>
        <v>40.130000000000003</v>
      </c>
      <c r="AQ866" t="str">
        <f>SUBSTITUTE(TEXT(FO_Candidato[[#This Row],[LATITUDE_P5]],"0,00"),",",".")</f>
        <v>40.13</v>
      </c>
      <c r="AR866" t="str">
        <f>FO_Candidato[[#This Row],[LATITUDE_P3]]&amp;"°"&amp;FO_Candidato[[#This Row],[LATITUDE_P4]]&amp;"'"&amp;FO_Candidato[[#This Row],[LATITUDE - P6]]&amp;"""S"</f>
        <v>25°22'40.13"S</v>
      </c>
      <c r="AS866">
        <f>VALUE(TRIM(FO_Candidato[[#This Row],[longitude]]))</f>
        <v>-49300948</v>
      </c>
      <c r="AT866">
        <f>FO_Candidato[[#This Row],[LONGITUDE_P1]]/1000000</f>
        <v>-49.300947999999998</v>
      </c>
      <c r="AU866">
        <f>INT(ABS(FO_Candidato[[#This Row],[LONGITUDE_P2]]))</f>
        <v>49</v>
      </c>
      <c r="AV866">
        <f>INT((ABS(FO_Candidato[[#This Row],[LONGITUDE_P2]])-INT(ABS(FO_Candidato[[#This Row],[LONGITUDE_P2]])))*60)</f>
        <v>18</v>
      </c>
      <c r="AW866" s="73">
        <f t="shared" si="27"/>
        <v>3.41</v>
      </c>
      <c r="AX866" t="str">
        <f>SUBSTITUTE(TEXT(FO_Candidato[[#This Row],[LONGITUDE_P5]],"0,00"),",",".")</f>
        <v>3.41</v>
      </c>
      <c r="AY866" t="str">
        <f>FO_Candidato[[#This Row],[LONGITUDE_P3]]&amp;"°"&amp;FO_Candidato[[#This Row],[LONGITUDE_P4]]&amp;"'"&amp;FO_Candidato[[#This Row],[LONGITUDE - P6]]&amp;"""S"</f>
        <v>49°18'3.41"S</v>
      </c>
    </row>
    <row r="867" spans="1:51" x14ac:dyDescent="0.3">
      <c r="A867" t="s">
        <v>28781</v>
      </c>
      <c r="B867" t="s">
        <v>23809</v>
      </c>
      <c r="C867" t="s">
        <v>308</v>
      </c>
      <c r="D867" t="s">
        <v>19404</v>
      </c>
      <c r="E867" t="s">
        <v>19404</v>
      </c>
      <c r="F867" t="s">
        <v>19406</v>
      </c>
      <c r="G867" t="s">
        <v>26600</v>
      </c>
      <c r="I867" t="s">
        <v>23832</v>
      </c>
      <c r="J867" t="s">
        <v>23814</v>
      </c>
      <c r="K867" t="s">
        <v>28751</v>
      </c>
      <c r="M867" t="s">
        <v>23816</v>
      </c>
      <c r="N867" t="s">
        <v>28752</v>
      </c>
      <c r="O867" t="s">
        <v>28782</v>
      </c>
      <c r="P867" t="s">
        <v>28783</v>
      </c>
      <c r="Q867" t="s">
        <v>28784</v>
      </c>
      <c r="U867" t="s">
        <v>23823</v>
      </c>
      <c r="V867">
        <v>60</v>
      </c>
      <c r="W867">
        <v>-23073906</v>
      </c>
      <c r="X867">
        <v>-49584339</v>
      </c>
      <c r="Y867">
        <v>687</v>
      </c>
      <c r="AB867" t="s">
        <v>23825</v>
      </c>
      <c r="AC867">
        <v>3000</v>
      </c>
      <c r="AD867" t="s">
        <v>23823</v>
      </c>
      <c r="AF867" t="s">
        <v>19404</v>
      </c>
      <c r="AG867" t="s">
        <v>19406</v>
      </c>
      <c r="AH867" t="s">
        <v>28782</v>
      </c>
      <c r="AI867" t="s">
        <v>23852</v>
      </c>
      <c r="AJ867" t="s">
        <v>28754</v>
      </c>
      <c r="AL867">
        <f>VALUE(TRIM(FO_Candidato[[#This Row],[1.21 Latitude]]))</f>
        <v>-23073906</v>
      </c>
      <c r="AM867">
        <f>FO_Candidato[[#This Row],[LATITUDE_P1]]/1000000</f>
        <v>-23.073906000000001</v>
      </c>
      <c r="AN867">
        <f>INT(ABS(FO_Candidato[[#This Row],[LATITUDE_P2]]))</f>
        <v>23</v>
      </c>
      <c r="AO867">
        <f>INT((ABS(FO_Candidato[[#This Row],[LATITUDE_P2]])-INT(ABS(FO_Candidato[[#This Row],[LATITUDE_P2]])))*60)</f>
        <v>4</v>
      </c>
      <c r="AP867" s="73">
        <f t="shared" si="26"/>
        <v>26.06</v>
      </c>
      <c r="AQ867" t="str">
        <f>SUBSTITUTE(TEXT(FO_Candidato[[#This Row],[LATITUDE_P5]],"0,00"),",",".")</f>
        <v>26.06</v>
      </c>
      <c r="AR867" t="str">
        <f>FO_Candidato[[#This Row],[LATITUDE_P3]]&amp;"°"&amp;FO_Candidato[[#This Row],[LATITUDE_P4]]&amp;"'"&amp;FO_Candidato[[#This Row],[LATITUDE - P6]]&amp;"""S"</f>
        <v>23°4'26.06"S</v>
      </c>
      <c r="AS867">
        <f>VALUE(TRIM(FO_Candidato[[#This Row],[longitude]]))</f>
        <v>-49584339</v>
      </c>
      <c r="AT867">
        <f>FO_Candidato[[#This Row],[LONGITUDE_P1]]/1000000</f>
        <v>-49.584339</v>
      </c>
      <c r="AU867">
        <f>INT(ABS(FO_Candidato[[#This Row],[LONGITUDE_P2]]))</f>
        <v>49</v>
      </c>
      <c r="AV867">
        <f>INT((ABS(FO_Candidato[[#This Row],[LONGITUDE_P2]])-INT(ABS(FO_Candidato[[#This Row],[LONGITUDE_P2]])))*60)</f>
        <v>35</v>
      </c>
      <c r="AW867" s="73">
        <f t="shared" si="27"/>
        <v>3.62</v>
      </c>
      <c r="AX867" t="str">
        <f>SUBSTITUTE(TEXT(FO_Candidato[[#This Row],[LONGITUDE_P5]],"0,00"),",",".")</f>
        <v>3.62</v>
      </c>
      <c r="AY867" t="str">
        <f>FO_Candidato[[#This Row],[LONGITUDE_P3]]&amp;"°"&amp;FO_Candidato[[#This Row],[LONGITUDE_P4]]&amp;"'"&amp;FO_Candidato[[#This Row],[LONGITUDE - P6]]&amp;"""S"</f>
        <v>49°35'3.62"S</v>
      </c>
    </row>
    <row r="868" spans="1:51" x14ac:dyDescent="0.3">
      <c r="A868" t="s">
        <v>28785</v>
      </c>
      <c r="B868" t="s">
        <v>23809</v>
      </c>
      <c r="C868" t="s">
        <v>308</v>
      </c>
      <c r="D868" t="s">
        <v>7807</v>
      </c>
      <c r="E868" t="s">
        <v>7807</v>
      </c>
      <c r="F868" t="s">
        <v>7808</v>
      </c>
      <c r="G868" t="s">
        <v>26600</v>
      </c>
      <c r="I868" t="s">
        <v>23832</v>
      </c>
      <c r="J868" t="s">
        <v>23814</v>
      </c>
      <c r="K868" t="s">
        <v>28786</v>
      </c>
      <c r="M868" t="s">
        <v>23816</v>
      </c>
      <c r="N868" t="s">
        <v>28787</v>
      </c>
      <c r="O868" t="s">
        <v>28788</v>
      </c>
      <c r="P868" t="s">
        <v>28789</v>
      </c>
      <c r="Q868" t="s">
        <v>28790</v>
      </c>
      <c r="U868" t="s">
        <v>23823</v>
      </c>
      <c r="V868">
        <v>60</v>
      </c>
      <c r="W868">
        <v>-23504306</v>
      </c>
      <c r="X868">
        <v>-48519139</v>
      </c>
      <c r="Y868">
        <v>663</v>
      </c>
      <c r="AB868" t="s">
        <v>23825</v>
      </c>
      <c r="AC868">
        <v>1500</v>
      </c>
      <c r="AD868" t="s">
        <v>23823</v>
      </c>
      <c r="AF868" t="s">
        <v>7807</v>
      </c>
      <c r="AG868" t="s">
        <v>7808</v>
      </c>
      <c r="AH868" t="s">
        <v>28791</v>
      </c>
      <c r="AI868" t="s">
        <v>23852</v>
      </c>
      <c r="AJ868" t="s">
        <v>7810</v>
      </c>
      <c r="AL868">
        <f>VALUE(TRIM(FO_Candidato[[#This Row],[1.21 Latitude]]))</f>
        <v>-23504306</v>
      </c>
      <c r="AM868">
        <f>FO_Candidato[[#This Row],[LATITUDE_P1]]/1000000</f>
        <v>-23.504306</v>
      </c>
      <c r="AN868">
        <f>INT(ABS(FO_Candidato[[#This Row],[LATITUDE_P2]]))</f>
        <v>23</v>
      </c>
      <c r="AO868">
        <f>INT((ABS(FO_Candidato[[#This Row],[LATITUDE_P2]])-INT(ABS(FO_Candidato[[#This Row],[LATITUDE_P2]])))*60)</f>
        <v>30</v>
      </c>
      <c r="AP868" s="73">
        <f t="shared" si="26"/>
        <v>15.5</v>
      </c>
      <c r="AQ868" t="str">
        <f>SUBSTITUTE(TEXT(FO_Candidato[[#This Row],[LATITUDE_P5]],"0,00"),",",".")</f>
        <v>15.50</v>
      </c>
      <c r="AR868" t="str">
        <f>FO_Candidato[[#This Row],[LATITUDE_P3]]&amp;"°"&amp;FO_Candidato[[#This Row],[LATITUDE_P4]]&amp;"'"&amp;FO_Candidato[[#This Row],[LATITUDE - P6]]&amp;"""S"</f>
        <v>23°30'15.50"S</v>
      </c>
      <c r="AS868">
        <f>VALUE(TRIM(FO_Candidato[[#This Row],[longitude]]))</f>
        <v>-48519139</v>
      </c>
      <c r="AT868">
        <f>FO_Candidato[[#This Row],[LONGITUDE_P1]]/1000000</f>
        <v>-48.519139000000003</v>
      </c>
      <c r="AU868">
        <f>INT(ABS(FO_Candidato[[#This Row],[LONGITUDE_P2]]))</f>
        <v>48</v>
      </c>
      <c r="AV868">
        <f>INT((ABS(FO_Candidato[[#This Row],[LONGITUDE_P2]])-INT(ABS(FO_Candidato[[#This Row],[LONGITUDE_P2]])))*60)</f>
        <v>31</v>
      </c>
      <c r="AW868" s="73">
        <f t="shared" si="27"/>
        <v>8.9</v>
      </c>
      <c r="AX868" t="str">
        <f>SUBSTITUTE(TEXT(FO_Candidato[[#This Row],[LONGITUDE_P5]],"0,00"),",",".")</f>
        <v>8.90</v>
      </c>
      <c r="AY868" t="str">
        <f>FO_Candidato[[#This Row],[LONGITUDE_P3]]&amp;"°"&amp;FO_Candidato[[#This Row],[LONGITUDE_P4]]&amp;"'"&amp;FO_Candidato[[#This Row],[LONGITUDE - P6]]&amp;"""S"</f>
        <v>48°31'8.90"S</v>
      </c>
    </row>
    <row r="869" spans="1:51" x14ac:dyDescent="0.3">
      <c r="A869" t="s">
        <v>28792</v>
      </c>
      <c r="B869" t="s">
        <v>23809</v>
      </c>
      <c r="C869" t="s">
        <v>136</v>
      </c>
      <c r="D869" t="s">
        <v>16822</v>
      </c>
      <c r="E869" t="s">
        <v>16822</v>
      </c>
      <c r="F869" t="s">
        <v>16824</v>
      </c>
      <c r="G869" t="s">
        <v>23846</v>
      </c>
      <c r="I869" t="s">
        <v>23832</v>
      </c>
      <c r="J869" t="s">
        <v>23814</v>
      </c>
      <c r="K869" t="s">
        <v>28793</v>
      </c>
      <c r="L869" t="s">
        <v>148</v>
      </c>
      <c r="M869" t="s">
        <v>23816</v>
      </c>
      <c r="N869" t="s">
        <v>28794</v>
      </c>
      <c r="O869" t="s">
        <v>28795</v>
      </c>
      <c r="P869" t="s">
        <v>28796</v>
      </c>
      <c r="Q869" t="s">
        <v>28797</v>
      </c>
      <c r="R869" t="s">
        <v>148</v>
      </c>
      <c r="S869" t="s">
        <v>148</v>
      </c>
      <c r="T869" t="s">
        <v>148</v>
      </c>
      <c r="U869" t="s">
        <v>23823</v>
      </c>
      <c r="V869">
        <v>30</v>
      </c>
      <c r="W869">
        <v>-16839464</v>
      </c>
      <c r="X869">
        <v>-39490456</v>
      </c>
      <c r="Y869">
        <v>110</v>
      </c>
      <c r="Z869" t="s">
        <v>12336</v>
      </c>
      <c r="AB869" t="s">
        <v>23825</v>
      </c>
      <c r="AC869">
        <v>1000</v>
      </c>
      <c r="AD869" t="s">
        <v>23823</v>
      </c>
      <c r="AE869" t="s">
        <v>1532</v>
      </c>
      <c r="AF869" t="s">
        <v>16822</v>
      </c>
      <c r="AG869" t="s">
        <v>16824</v>
      </c>
      <c r="AH869" t="s">
        <v>28795</v>
      </c>
      <c r="AI869" t="s">
        <v>24034</v>
      </c>
      <c r="AJ869" t="s">
        <v>28798</v>
      </c>
      <c r="AL869">
        <f>VALUE(TRIM(FO_Candidato[[#This Row],[1.21 Latitude]]))</f>
        <v>-16839464</v>
      </c>
      <c r="AM869">
        <f>FO_Candidato[[#This Row],[LATITUDE_P1]]/1000000</f>
        <v>-16.839464</v>
      </c>
      <c r="AN869">
        <f>INT(ABS(FO_Candidato[[#This Row],[LATITUDE_P2]]))</f>
        <v>16</v>
      </c>
      <c r="AO869">
        <f>INT((ABS(FO_Candidato[[#This Row],[LATITUDE_P2]])-INT(ABS(FO_Candidato[[#This Row],[LATITUDE_P2]])))*60)</f>
        <v>50</v>
      </c>
      <c r="AP869" s="73">
        <f t="shared" si="26"/>
        <v>22.07</v>
      </c>
      <c r="AQ869" t="str">
        <f>SUBSTITUTE(TEXT(FO_Candidato[[#This Row],[LATITUDE_P5]],"0,00"),",",".")</f>
        <v>22.07</v>
      </c>
      <c r="AR869" t="str">
        <f>FO_Candidato[[#This Row],[LATITUDE_P3]]&amp;"°"&amp;FO_Candidato[[#This Row],[LATITUDE_P4]]&amp;"'"&amp;FO_Candidato[[#This Row],[LATITUDE - P6]]&amp;"""S"</f>
        <v>16°50'22.07"S</v>
      </c>
      <c r="AS869">
        <f>VALUE(TRIM(FO_Candidato[[#This Row],[longitude]]))</f>
        <v>-39490456</v>
      </c>
      <c r="AT869">
        <f>FO_Candidato[[#This Row],[LONGITUDE_P1]]/1000000</f>
        <v>-39.490456000000002</v>
      </c>
      <c r="AU869">
        <f>INT(ABS(FO_Candidato[[#This Row],[LONGITUDE_P2]]))</f>
        <v>39</v>
      </c>
      <c r="AV869">
        <f>INT((ABS(FO_Candidato[[#This Row],[LONGITUDE_P2]])-INT(ABS(FO_Candidato[[#This Row],[LONGITUDE_P2]])))*60)</f>
        <v>29</v>
      </c>
      <c r="AW869" s="73">
        <f t="shared" si="27"/>
        <v>25.64</v>
      </c>
      <c r="AX869" t="str">
        <f>SUBSTITUTE(TEXT(FO_Candidato[[#This Row],[LONGITUDE_P5]],"0,00"),",",".")</f>
        <v>25.64</v>
      </c>
      <c r="AY869" t="str">
        <f>FO_Candidato[[#This Row],[LONGITUDE_P3]]&amp;"°"&amp;FO_Candidato[[#This Row],[LONGITUDE_P4]]&amp;"'"&amp;FO_Candidato[[#This Row],[LONGITUDE - P6]]&amp;"""S"</f>
        <v>39°29'25.64"S</v>
      </c>
    </row>
    <row r="870" spans="1:51" x14ac:dyDescent="0.3">
      <c r="A870" t="s">
        <v>28799</v>
      </c>
      <c r="B870" t="s">
        <v>23809</v>
      </c>
      <c r="C870" t="s">
        <v>127</v>
      </c>
      <c r="D870" t="s">
        <v>3123</v>
      </c>
      <c r="E870" t="s">
        <v>3123</v>
      </c>
      <c r="F870" t="s">
        <v>3124</v>
      </c>
      <c r="G870" t="s">
        <v>23846</v>
      </c>
      <c r="I870" t="s">
        <v>23832</v>
      </c>
      <c r="J870" t="s">
        <v>23833</v>
      </c>
      <c r="K870" t="s">
        <v>28800</v>
      </c>
      <c r="L870" t="s">
        <v>28801</v>
      </c>
      <c r="M870" t="s">
        <v>23835</v>
      </c>
      <c r="N870" t="s">
        <v>28801</v>
      </c>
      <c r="O870" t="s">
        <v>28802</v>
      </c>
      <c r="P870" t="s">
        <v>28803</v>
      </c>
      <c r="Q870" t="s">
        <v>23820</v>
      </c>
      <c r="R870" t="s">
        <v>23820</v>
      </c>
      <c r="S870" t="s">
        <v>23820</v>
      </c>
      <c r="T870" t="s">
        <v>23820</v>
      </c>
      <c r="U870" t="s">
        <v>1491</v>
      </c>
      <c r="V870">
        <v>219</v>
      </c>
      <c r="W870">
        <v>-29380367</v>
      </c>
      <c r="X870">
        <v>-50832086</v>
      </c>
      <c r="Y870">
        <v>845</v>
      </c>
      <c r="Z870" t="s">
        <v>23824</v>
      </c>
      <c r="AA870" t="s">
        <v>107</v>
      </c>
      <c r="AB870" t="s">
        <v>23825</v>
      </c>
      <c r="AD870" t="s">
        <v>23823</v>
      </c>
      <c r="AE870" t="s">
        <v>1532</v>
      </c>
      <c r="AF870" t="s">
        <v>3123</v>
      </c>
      <c r="AG870" t="s">
        <v>3124</v>
      </c>
      <c r="AH870" t="s">
        <v>28802</v>
      </c>
      <c r="AI870" t="s">
        <v>23911</v>
      </c>
      <c r="AJ870" t="s">
        <v>26964</v>
      </c>
      <c r="AL870">
        <f>VALUE(TRIM(FO_Candidato[[#This Row],[1.21 Latitude]]))</f>
        <v>-29380367</v>
      </c>
      <c r="AM870">
        <f>FO_Candidato[[#This Row],[LATITUDE_P1]]/1000000</f>
        <v>-29.380367</v>
      </c>
      <c r="AN870">
        <f>INT(ABS(FO_Candidato[[#This Row],[LATITUDE_P2]]))</f>
        <v>29</v>
      </c>
      <c r="AO870">
        <f>INT((ABS(FO_Candidato[[#This Row],[LATITUDE_P2]])-INT(ABS(FO_Candidato[[#This Row],[LATITUDE_P2]])))*60)</f>
        <v>22</v>
      </c>
      <c r="AP870" s="73">
        <f t="shared" si="26"/>
        <v>49.32</v>
      </c>
      <c r="AQ870" t="str">
        <f>SUBSTITUTE(TEXT(FO_Candidato[[#This Row],[LATITUDE_P5]],"0,00"),",",".")</f>
        <v>49.32</v>
      </c>
      <c r="AR870" t="str">
        <f>FO_Candidato[[#This Row],[LATITUDE_P3]]&amp;"°"&amp;FO_Candidato[[#This Row],[LATITUDE_P4]]&amp;"'"&amp;FO_Candidato[[#This Row],[LATITUDE - P6]]&amp;"""S"</f>
        <v>29°22'49.32"S</v>
      </c>
      <c r="AS870">
        <f>VALUE(TRIM(FO_Candidato[[#This Row],[longitude]]))</f>
        <v>-50832086</v>
      </c>
      <c r="AT870">
        <f>FO_Candidato[[#This Row],[LONGITUDE_P1]]/1000000</f>
        <v>-50.832085999999997</v>
      </c>
      <c r="AU870">
        <f>INT(ABS(FO_Candidato[[#This Row],[LONGITUDE_P2]]))</f>
        <v>50</v>
      </c>
      <c r="AV870">
        <f>INT((ABS(FO_Candidato[[#This Row],[LONGITUDE_P2]])-INT(ABS(FO_Candidato[[#This Row],[LONGITUDE_P2]])))*60)</f>
        <v>49</v>
      </c>
      <c r="AW870" s="73">
        <f t="shared" si="27"/>
        <v>55.51</v>
      </c>
      <c r="AX870" t="str">
        <f>SUBSTITUTE(TEXT(FO_Candidato[[#This Row],[LONGITUDE_P5]],"0,00"),",",".")</f>
        <v>55.51</v>
      </c>
      <c r="AY870" t="str">
        <f>FO_Candidato[[#This Row],[LONGITUDE_P3]]&amp;"°"&amp;FO_Candidato[[#This Row],[LONGITUDE_P4]]&amp;"'"&amp;FO_Candidato[[#This Row],[LONGITUDE - P6]]&amp;"""S"</f>
        <v>50°49'55.51"S</v>
      </c>
    </row>
    <row r="871" spans="1:51" x14ac:dyDescent="0.3">
      <c r="A871" t="s">
        <v>28804</v>
      </c>
      <c r="B871" t="s">
        <v>23809</v>
      </c>
      <c r="C871" t="s">
        <v>308</v>
      </c>
      <c r="D871" t="s">
        <v>28805</v>
      </c>
      <c r="E871" t="s">
        <v>28805</v>
      </c>
      <c r="F871" t="s">
        <v>28806</v>
      </c>
      <c r="G871" t="s">
        <v>26600</v>
      </c>
      <c r="I871" t="s">
        <v>23832</v>
      </c>
      <c r="J871" t="s">
        <v>23814</v>
      </c>
      <c r="K871" t="s">
        <v>24020</v>
      </c>
      <c r="M871" t="s">
        <v>23816</v>
      </c>
      <c r="N871" t="s">
        <v>28807</v>
      </c>
      <c r="O871" t="s">
        <v>28808</v>
      </c>
      <c r="P871" t="s">
        <v>28809</v>
      </c>
      <c r="Q871" t="s">
        <v>28810</v>
      </c>
      <c r="R871" t="s">
        <v>28811</v>
      </c>
      <c r="S871" t="s">
        <v>28808</v>
      </c>
      <c r="T871" t="s">
        <v>28809</v>
      </c>
      <c r="U871" t="s">
        <v>23823</v>
      </c>
      <c r="V871">
        <v>60</v>
      </c>
      <c r="W871">
        <v>-2355875</v>
      </c>
      <c r="X871">
        <v>-48199</v>
      </c>
      <c r="Y871">
        <v>664</v>
      </c>
      <c r="AB871" t="s">
        <v>23825</v>
      </c>
      <c r="AC871">
        <v>1500</v>
      </c>
      <c r="AD871" t="s">
        <v>23823</v>
      </c>
      <c r="AF871" t="s">
        <v>28805</v>
      </c>
      <c r="AG871" t="s">
        <v>28806</v>
      </c>
      <c r="AH871" t="s">
        <v>28812</v>
      </c>
      <c r="AI871" t="s">
        <v>23852</v>
      </c>
      <c r="AJ871" t="s">
        <v>1283</v>
      </c>
      <c r="AL871">
        <f>VALUE(TRIM(FO_Candidato[[#This Row],[1.21 Latitude]]))</f>
        <v>-2355875</v>
      </c>
      <c r="AM871">
        <f>FO_Candidato[[#This Row],[LATITUDE_P1]]/1000000</f>
        <v>-2.3558750000000002</v>
      </c>
      <c r="AN871">
        <f>INT(ABS(FO_Candidato[[#This Row],[LATITUDE_P2]]))</f>
        <v>2</v>
      </c>
      <c r="AO871">
        <f>INT((ABS(FO_Candidato[[#This Row],[LATITUDE_P2]])-INT(ABS(FO_Candidato[[#This Row],[LATITUDE_P2]])))*60)</f>
        <v>21</v>
      </c>
      <c r="AP871" s="73">
        <f t="shared" si="26"/>
        <v>21.15</v>
      </c>
      <c r="AQ871" t="str">
        <f>SUBSTITUTE(TEXT(FO_Candidato[[#This Row],[LATITUDE_P5]],"0,00"),",",".")</f>
        <v>21.15</v>
      </c>
      <c r="AR871" t="str">
        <f>FO_Candidato[[#This Row],[LATITUDE_P3]]&amp;"°"&amp;FO_Candidato[[#This Row],[LATITUDE_P4]]&amp;"'"&amp;FO_Candidato[[#This Row],[LATITUDE - P6]]&amp;"""S"</f>
        <v>2°21'21.15"S</v>
      </c>
      <c r="AS871">
        <f>VALUE(TRIM(FO_Candidato[[#This Row],[longitude]]))</f>
        <v>-48199</v>
      </c>
      <c r="AT871">
        <f>FO_Candidato[[#This Row],[LONGITUDE_P1]]/1000000</f>
        <v>-4.8198999999999999E-2</v>
      </c>
      <c r="AU871">
        <f>INT(ABS(FO_Candidato[[#This Row],[LONGITUDE_P2]]))</f>
        <v>0</v>
      </c>
      <c r="AV871">
        <f>INT((ABS(FO_Candidato[[#This Row],[LONGITUDE_P2]])-INT(ABS(FO_Candidato[[#This Row],[LONGITUDE_P2]])))*60)</f>
        <v>2</v>
      </c>
      <c r="AW871" s="73">
        <f t="shared" si="27"/>
        <v>53.52</v>
      </c>
      <c r="AX871" t="str">
        <f>SUBSTITUTE(TEXT(FO_Candidato[[#This Row],[LONGITUDE_P5]],"0,00"),",",".")</f>
        <v>53.52</v>
      </c>
      <c r="AY871" t="str">
        <f>FO_Candidato[[#This Row],[LONGITUDE_P3]]&amp;"°"&amp;FO_Candidato[[#This Row],[LONGITUDE_P4]]&amp;"'"&amp;FO_Candidato[[#This Row],[LONGITUDE - P6]]&amp;"""S"</f>
        <v>0°2'53.52"S</v>
      </c>
    </row>
    <row r="872" spans="1:51" x14ac:dyDescent="0.3">
      <c r="A872" t="s">
        <v>28813</v>
      </c>
      <c r="B872" t="s">
        <v>23809</v>
      </c>
      <c r="C872" t="s">
        <v>127</v>
      </c>
      <c r="D872" t="s">
        <v>2069</v>
      </c>
      <c r="E872" t="s">
        <v>2069</v>
      </c>
      <c r="F872" t="s">
        <v>2070</v>
      </c>
      <c r="G872" t="s">
        <v>24555</v>
      </c>
      <c r="I872" t="s">
        <v>23832</v>
      </c>
      <c r="J872" t="s">
        <v>23814</v>
      </c>
      <c r="K872" t="s">
        <v>28814</v>
      </c>
      <c r="L872" t="s">
        <v>148</v>
      </c>
      <c r="M872" t="s">
        <v>23816</v>
      </c>
      <c r="N872" t="s">
        <v>28815</v>
      </c>
      <c r="O872" t="s">
        <v>24022</v>
      </c>
      <c r="P872" t="s">
        <v>28816</v>
      </c>
      <c r="Q872" t="s">
        <v>24022</v>
      </c>
      <c r="R872" t="s">
        <v>148</v>
      </c>
      <c r="S872" t="s">
        <v>148</v>
      </c>
      <c r="T872" t="s">
        <v>148</v>
      </c>
      <c r="U872" t="s">
        <v>23823</v>
      </c>
      <c r="V872">
        <v>40</v>
      </c>
      <c r="W872">
        <v>-16633998</v>
      </c>
      <c r="X872">
        <v>-49237706</v>
      </c>
      <c r="Y872">
        <v>735</v>
      </c>
      <c r="Z872" t="s">
        <v>12336</v>
      </c>
      <c r="AA872" t="s">
        <v>107</v>
      </c>
      <c r="AB872" t="s">
        <v>23825</v>
      </c>
      <c r="AC872">
        <v>3000</v>
      </c>
      <c r="AD872" t="s">
        <v>23823</v>
      </c>
      <c r="AE872" t="s">
        <v>1532</v>
      </c>
      <c r="AF872" t="s">
        <v>2069</v>
      </c>
      <c r="AG872" t="s">
        <v>2070</v>
      </c>
      <c r="AH872" t="s">
        <v>28817</v>
      </c>
      <c r="AI872" t="s">
        <v>24041</v>
      </c>
      <c r="AJ872" t="s">
        <v>2797</v>
      </c>
      <c r="AK872">
        <v>74670120</v>
      </c>
      <c r="AL872">
        <f>VALUE(TRIM(FO_Candidato[[#This Row],[1.21 Latitude]]))</f>
        <v>-16633998</v>
      </c>
      <c r="AM872">
        <f>FO_Candidato[[#This Row],[LATITUDE_P1]]/1000000</f>
        <v>-16.633997999999998</v>
      </c>
      <c r="AN872">
        <f>INT(ABS(FO_Candidato[[#This Row],[LATITUDE_P2]]))</f>
        <v>16</v>
      </c>
      <c r="AO872">
        <f>INT((ABS(FO_Candidato[[#This Row],[LATITUDE_P2]])-INT(ABS(FO_Candidato[[#This Row],[LATITUDE_P2]])))*60)</f>
        <v>38</v>
      </c>
      <c r="AP872" s="73">
        <f t="shared" si="26"/>
        <v>2.39</v>
      </c>
      <c r="AQ872" t="str">
        <f>SUBSTITUTE(TEXT(FO_Candidato[[#This Row],[LATITUDE_P5]],"0,00"),",",".")</f>
        <v>2.39</v>
      </c>
      <c r="AR872" t="str">
        <f>FO_Candidato[[#This Row],[LATITUDE_P3]]&amp;"°"&amp;FO_Candidato[[#This Row],[LATITUDE_P4]]&amp;"'"&amp;FO_Candidato[[#This Row],[LATITUDE - P6]]&amp;"""S"</f>
        <v>16°38'2.39"S</v>
      </c>
      <c r="AS872">
        <f>VALUE(TRIM(FO_Candidato[[#This Row],[longitude]]))</f>
        <v>-49237706</v>
      </c>
      <c r="AT872">
        <f>FO_Candidato[[#This Row],[LONGITUDE_P1]]/1000000</f>
        <v>-49.237706000000003</v>
      </c>
      <c r="AU872">
        <f>INT(ABS(FO_Candidato[[#This Row],[LONGITUDE_P2]]))</f>
        <v>49</v>
      </c>
      <c r="AV872">
        <f>INT((ABS(FO_Candidato[[#This Row],[LONGITUDE_P2]])-INT(ABS(FO_Candidato[[#This Row],[LONGITUDE_P2]])))*60)</f>
        <v>14</v>
      </c>
      <c r="AW872" s="73">
        <f t="shared" si="27"/>
        <v>15.74</v>
      </c>
      <c r="AX872" t="str">
        <f>SUBSTITUTE(TEXT(FO_Candidato[[#This Row],[LONGITUDE_P5]],"0,00"),",",".")</f>
        <v>15.74</v>
      </c>
      <c r="AY872" t="str">
        <f>FO_Candidato[[#This Row],[LONGITUDE_P3]]&amp;"°"&amp;FO_Candidato[[#This Row],[LONGITUDE_P4]]&amp;"'"&amp;FO_Candidato[[#This Row],[LONGITUDE - P6]]&amp;"""S"</f>
        <v>49°14'15.74"S</v>
      </c>
    </row>
    <row r="873" spans="1:51" x14ac:dyDescent="0.3">
      <c r="A873" t="s">
        <v>28818</v>
      </c>
      <c r="B873" t="s">
        <v>23809</v>
      </c>
      <c r="C873" t="s">
        <v>308</v>
      </c>
      <c r="D873" t="s">
        <v>19830</v>
      </c>
      <c r="E873" t="s">
        <v>19830</v>
      </c>
      <c r="F873" t="s">
        <v>19832</v>
      </c>
      <c r="G873" t="s">
        <v>25209</v>
      </c>
      <c r="I873" t="s">
        <v>23832</v>
      </c>
      <c r="J873" t="s">
        <v>23833</v>
      </c>
      <c r="K873" t="s">
        <v>24020</v>
      </c>
      <c r="L873" t="s">
        <v>23977</v>
      </c>
      <c r="M873" t="s">
        <v>23816</v>
      </c>
      <c r="N873" t="s">
        <v>28819</v>
      </c>
      <c r="O873" t="s">
        <v>28820</v>
      </c>
      <c r="P873" t="s">
        <v>28821</v>
      </c>
      <c r="U873" t="s">
        <v>23823</v>
      </c>
      <c r="V873">
        <v>60</v>
      </c>
      <c r="W873">
        <v>-1610385</v>
      </c>
      <c r="X873">
        <v>-4763551</v>
      </c>
      <c r="Y873">
        <v>1010</v>
      </c>
      <c r="Z873" t="s">
        <v>24189</v>
      </c>
      <c r="AB873" t="s">
        <v>23825</v>
      </c>
      <c r="AC873">
        <v>2000</v>
      </c>
      <c r="AD873" t="s">
        <v>23823</v>
      </c>
      <c r="AE873" t="s">
        <v>24004</v>
      </c>
      <c r="AF873" t="s">
        <v>19832</v>
      </c>
      <c r="AG873" t="s">
        <v>19832</v>
      </c>
      <c r="AH873" t="s">
        <v>28822</v>
      </c>
      <c r="AI873" t="s">
        <v>24041</v>
      </c>
      <c r="AJ873" t="s">
        <v>24730</v>
      </c>
      <c r="AL873">
        <f>VALUE(TRIM(FO_Candidato[[#This Row],[1.21 Latitude]]))</f>
        <v>-1610385</v>
      </c>
      <c r="AM873">
        <f>FO_Candidato[[#This Row],[LATITUDE_P1]]/1000000</f>
        <v>-1.610385</v>
      </c>
      <c r="AN873">
        <f>INT(ABS(FO_Candidato[[#This Row],[LATITUDE_P2]]))</f>
        <v>1</v>
      </c>
      <c r="AO873">
        <f>INT((ABS(FO_Candidato[[#This Row],[LATITUDE_P2]])-INT(ABS(FO_Candidato[[#This Row],[LATITUDE_P2]])))*60)</f>
        <v>36</v>
      </c>
      <c r="AP873" s="73">
        <f t="shared" si="26"/>
        <v>37.39</v>
      </c>
      <c r="AQ873" t="str">
        <f>SUBSTITUTE(TEXT(FO_Candidato[[#This Row],[LATITUDE_P5]],"0,00"),",",".")</f>
        <v>37.39</v>
      </c>
      <c r="AR873" t="str">
        <f>FO_Candidato[[#This Row],[LATITUDE_P3]]&amp;"°"&amp;FO_Candidato[[#This Row],[LATITUDE_P4]]&amp;"'"&amp;FO_Candidato[[#This Row],[LATITUDE - P6]]&amp;"""S"</f>
        <v>1°36'37.39"S</v>
      </c>
      <c r="AS873">
        <f>VALUE(TRIM(FO_Candidato[[#This Row],[longitude]]))</f>
        <v>-4763551</v>
      </c>
      <c r="AT873">
        <f>FO_Candidato[[#This Row],[LONGITUDE_P1]]/1000000</f>
        <v>-4.7635509999999996</v>
      </c>
      <c r="AU873">
        <f>INT(ABS(FO_Candidato[[#This Row],[LONGITUDE_P2]]))</f>
        <v>4</v>
      </c>
      <c r="AV873">
        <f>INT((ABS(FO_Candidato[[#This Row],[LONGITUDE_P2]])-INT(ABS(FO_Candidato[[#This Row],[LONGITUDE_P2]])))*60)</f>
        <v>45</v>
      </c>
      <c r="AW873" s="73">
        <f t="shared" si="27"/>
        <v>48.78</v>
      </c>
      <c r="AX873" t="str">
        <f>SUBSTITUTE(TEXT(FO_Candidato[[#This Row],[LONGITUDE_P5]],"0,00"),",",".")</f>
        <v>48.78</v>
      </c>
      <c r="AY873" t="str">
        <f>FO_Candidato[[#This Row],[LONGITUDE_P3]]&amp;"°"&amp;FO_Candidato[[#This Row],[LONGITUDE_P4]]&amp;"'"&amp;FO_Candidato[[#This Row],[LONGITUDE - P6]]&amp;"""S"</f>
        <v>4°45'48.78"S</v>
      </c>
    </row>
    <row r="874" spans="1:51" x14ac:dyDescent="0.3">
      <c r="A874" t="s">
        <v>28823</v>
      </c>
      <c r="B874" t="s">
        <v>23809</v>
      </c>
      <c r="C874" t="s">
        <v>308</v>
      </c>
      <c r="D874" t="s">
        <v>28824</v>
      </c>
      <c r="E874" t="s">
        <v>28824</v>
      </c>
      <c r="F874" t="s">
        <v>28825</v>
      </c>
      <c r="G874" t="s">
        <v>23846</v>
      </c>
      <c r="I874" t="s">
        <v>23832</v>
      </c>
      <c r="J874" t="s">
        <v>23814</v>
      </c>
      <c r="K874" t="s">
        <v>28826</v>
      </c>
      <c r="L874" t="s">
        <v>148</v>
      </c>
      <c r="M874" t="s">
        <v>23816</v>
      </c>
      <c r="N874" t="s">
        <v>28827</v>
      </c>
      <c r="O874" t="s">
        <v>28828</v>
      </c>
      <c r="P874" t="s">
        <v>28829</v>
      </c>
      <c r="Q874" t="s">
        <v>23820</v>
      </c>
      <c r="R874" t="s">
        <v>148</v>
      </c>
      <c r="S874" t="s">
        <v>148</v>
      </c>
      <c r="T874" t="s">
        <v>148</v>
      </c>
      <c r="U874" t="s">
        <v>23823</v>
      </c>
      <c r="V874">
        <v>60</v>
      </c>
      <c r="W874">
        <v>-15585442</v>
      </c>
      <c r="X874">
        <v>-47568647</v>
      </c>
      <c r="Y874">
        <v>1150</v>
      </c>
      <c r="Z874" t="s">
        <v>12336</v>
      </c>
      <c r="AB874" t="s">
        <v>23825</v>
      </c>
      <c r="AC874">
        <v>2900</v>
      </c>
      <c r="AD874" t="s">
        <v>23823</v>
      </c>
      <c r="AE874" t="s">
        <v>1532</v>
      </c>
      <c r="AF874" t="s">
        <v>28824</v>
      </c>
      <c r="AG874" t="s">
        <v>28825</v>
      </c>
      <c r="AH874" t="s">
        <v>28828</v>
      </c>
      <c r="AI874" t="s">
        <v>25065</v>
      </c>
      <c r="AJ874" t="s">
        <v>3768</v>
      </c>
      <c r="AL874">
        <f>VALUE(TRIM(FO_Candidato[[#This Row],[1.21 Latitude]]))</f>
        <v>-15585442</v>
      </c>
      <c r="AM874">
        <f>FO_Candidato[[#This Row],[LATITUDE_P1]]/1000000</f>
        <v>-15.585442</v>
      </c>
      <c r="AN874">
        <f>INT(ABS(FO_Candidato[[#This Row],[LATITUDE_P2]]))</f>
        <v>15</v>
      </c>
      <c r="AO874">
        <f>INT((ABS(FO_Candidato[[#This Row],[LATITUDE_P2]])-INT(ABS(FO_Candidato[[#This Row],[LATITUDE_P2]])))*60)</f>
        <v>35</v>
      </c>
      <c r="AP874" s="73">
        <f t="shared" si="26"/>
        <v>7.59</v>
      </c>
      <c r="AQ874" t="str">
        <f>SUBSTITUTE(TEXT(FO_Candidato[[#This Row],[LATITUDE_P5]],"0,00"),",",".")</f>
        <v>7.59</v>
      </c>
      <c r="AR874" t="str">
        <f>FO_Candidato[[#This Row],[LATITUDE_P3]]&amp;"°"&amp;FO_Candidato[[#This Row],[LATITUDE_P4]]&amp;"'"&amp;FO_Candidato[[#This Row],[LATITUDE - P6]]&amp;"""S"</f>
        <v>15°35'7.59"S</v>
      </c>
      <c r="AS874">
        <f>VALUE(TRIM(FO_Candidato[[#This Row],[longitude]]))</f>
        <v>-47568647</v>
      </c>
      <c r="AT874">
        <f>FO_Candidato[[#This Row],[LONGITUDE_P1]]/1000000</f>
        <v>-47.568646999999999</v>
      </c>
      <c r="AU874">
        <f>INT(ABS(FO_Candidato[[#This Row],[LONGITUDE_P2]]))</f>
        <v>47</v>
      </c>
      <c r="AV874">
        <f>INT((ABS(FO_Candidato[[#This Row],[LONGITUDE_P2]])-INT(ABS(FO_Candidato[[#This Row],[LONGITUDE_P2]])))*60)</f>
        <v>34</v>
      </c>
      <c r="AW874" s="73">
        <f t="shared" si="27"/>
        <v>7.13</v>
      </c>
      <c r="AX874" t="str">
        <f>SUBSTITUTE(TEXT(FO_Candidato[[#This Row],[LONGITUDE_P5]],"0,00"),",",".")</f>
        <v>7.13</v>
      </c>
      <c r="AY874" t="str">
        <f>FO_Candidato[[#This Row],[LONGITUDE_P3]]&amp;"°"&amp;FO_Candidato[[#This Row],[LONGITUDE_P4]]&amp;"'"&amp;FO_Candidato[[#This Row],[LONGITUDE - P6]]&amp;"""S"</f>
        <v>47°34'7.13"S</v>
      </c>
    </row>
    <row r="875" spans="1:51" x14ac:dyDescent="0.3">
      <c r="A875" t="s">
        <v>28830</v>
      </c>
      <c r="B875" t="s">
        <v>23809</v>
      </c>
      <c r="C875" t="s">
        <v>308</v>
      </c>
      <c r="D875" t="s">
        <v>28831</v>
      </c>
      <c r="E875" t="s">
        <v>28831</v>
      </c>
      <c r="F875" t="s">
        <v>28832</v>
      </c>
      <c r="G875" t="s">
        <v>25209</v>
      </c>
      <c r="I875" t="s">
        <v>23832</v>
      </c>
      <c r="J875" t="s">
        <v>23833</v>
      </c>
      <c r="K875" t="s">
        <v>23815</v>
      </c>
      <c r="L875" t="s">
        <v>23977</v>
      </c>
      <c r="M875" t="s">
        <v>23816</v>
      </c>
      <c r="N875" t="s">
        <v>28833</v>
      </c>
      <c r="O875" t="s">
        <v>28834</v>
      </c>
      <c r="P875" t="s">
        <v>28835</v>
      </c>
      <c r="U875" t="s">
        <v>23823</v>
      </c>
      <c r="V875">
        <v>60</v>
      </c>
      <c r="W875">
        <v>-1663343</v>
      </c>
      <c r="X875">
        <v>-4762108</v>
      </c>
      <c r="Y875">
        <v>959</v>
      </c>
      <c r="Z875" t="s">
        <v>24189</v>
      </c>
      <c r="AB875" t="s">
        <v>23825</v>
      </c>
      <c r="AC875">
        <v>2000</v>
      </c>
      <c r="AD875" t="s">
        <v>23823</v>
      </c>
      <c r="AE875" t="s">
        <v>24004</v>
      </c>
      <c r="AF875" t="s">
        <v>28832</v>
      </c>
      <c r="AG875" t="s">
        <v>28832</v>
      </c>
      <c r="AH875" t="s">
        <v>28836</v>
      </c>
      <c r="AI875" t="s">
        <v>24041</v>
      </c>
      <c r="AJ875" t="s">
        <v>24730</v>
      </c>
      <c r="AL875">
        <f>VALUE(TRIM(FO_Candidato[[#This Row],[1.21 Latitude]]))</f>
        <v>-1663343</v>
      </c>
      <c r="AM875">
        <f>FO_Candidato[[#This Row],[LATITUDE_P1]]/1000000</f>
        <v>-1.663343</v>
      </c>
      <c r="AN875">
        <f>INT(ABS(FO_Candidato[[#This Row],[LATITUDE_P2]]))</f>
        <v>1</v>
      </c>
      <c r="AO875">
        <f>INT((ABS(FO_Candidato[[#This Row],[LATITUDE_P2]])-INT(ABS(FO_Candidato[[#This Row],[LATITUDE_P2]])))*60)</f>
        <v>39</v>
      </c>
      <c r="AP875" s="73">
        <f t="shared" si="26"/>
        <v>48.03</v>
      </c>
      <c r="AQ875" t="str">
        <f>SUBSTITUTE(TEXT(FO_Candidato[[#This Row],[LATITUDE_P5]],"0,00"),",",".")</f>
        <v>48.03</v>
      </c>
      <c r="AR875" t="str">
        <f>FO_Candidato[[#This Row],[LATITUDE_P3]]&amp;"°"&amp;FO_Candidato[[#This Row],[LATITUDE_P4]]&amp;"'"&amp;FO_Candidato[[#This Row],[LATITUDE - P6]]&amp;"""S"</f>
        <v>1°39'48.03"S</v>
      </c>
      <c r="AS875">
        <f>VALUE(TRIM(FO_Candidato[[#This Row],[longitude]]))</f>
        <v>-4762108</v>
      </c>
      <c r="AT875">
        <f>FO_Candidato[[#This Row],[LONGITUDE_P1]]/1000000</f>
        <v>-4.7621079999999996</v>
      </c>
      <c r="AU875">
        <f>INT(ABS(FO_Candidato[[#This Row],[LONGITUDE_P2]]))</f>
        <v>4</v>
      </c>
      <c r="AV875">
        <f>INT((ABS(FO_Candidato[[#This Row],[LONGITUDE_P2]])-INT(ABS(FO_Candidato[[#This Row],[LONGITUDE_P2]])))*60)</f>
        <v>45</v>
      </c>
      <c r="AW875" s="73">
        <f t="shared" si="27"/>
        <v>43.59</v>
      </c>
      <c r="AX875" t="str">
        <f>SUBSTITUTE(TEXT(FO_Candidato[[#This Row],[LONGITUDE_P5]],"0,00"),",",".")</f>
        <v>43.59</v>
      </c>
      <c r="AY875" t="str">
        <f>FO_Candidato[[#This Row],[LONGITUDE_P3]]&amp;"°"&amp;FO_Candidato[[#This Row],[LONGITUDE_P4]]&amp;"'"&amp;FO_Candidato[[#This Row],[LONGITUDE - P6]]&amp;"""S"</f>
        <v>4°45'43.59"S</v>
      </c>
    </row>
    <row r="876" spans="1:51" x14ac:dyDescent="0.3">
      <c r="A876" t="s">
        <v>28837</v>
      </c>
      <c r="B876" t="s">
        <v>23809</v>
      </c>
      <c r="C876" t="s">
        <v>308</v>
      </c>
      <c r="D876" t="s">
        <v>18608</v>
      </c>
      <c r="E876" t="s">
        <v>18608</v>
      </c>
      <c r="F876" t="s">
        <v>18610</v>
      </c>
      <c r="G876" t="s">
        <v>25209</v>
      </c>
      <c r="I876" t="s">
        <v>23832</v>
      </c>
      <c r="J876" t="s">
        <v>23833</v>
      </c>
      <c r="K876" t="s">
        <v>24020</v>
      </c>
      <c r="L876" t="s">
        <v>23977</v>
      </c>
      <c r="M876" t="s">
        <v>23816</v>
      </c>
      <c r="N876" t="s">
        <v>28838</v>
      </c>
      <c r="O876" t="s">
        <v>28839</v>
      </c>
      <c r="P876" t="s">
        <v>28840</v>
      </c>
      <c r="Q876" t="s">
        <v>28841</v>
      </c>
      <c r="U876" t="s">
        <v>23823</v>
      </c>
      <c r="V876">
        <v>60</v>
      </c>
      <c r="W876">
        <v>-1673095</v>
      </c>
      <c r="X876">
        <v>-4762469</v>
      </c>
      <c r="Y876">
        <v>1208</v>
      </c>
      <c r="Z876" t="s">
        <v>25211</v>
      </c>
      <c r="AB876" t="s">
        <v>23825</v>
      </c>
      <c r="AC876">
        <v>2000</v>
      </c>
      <c r="AD876" t="s">
        <v>23823</v>
      </c>
      <c r="AE876" t="s">
        <v>24004</v>
      </c>
      <c r="AF876" t="s">
        <v>18610</v>
      </c>
      <c r="AG876" t="s">
        <v>18610</v>
      </c>
      <c r="AH876" t="s">
        <v>28842</v>
      </c>
      <c r="AI876" t="s">
        <v>24041</v>
      </c>
      <c r="AJ876" t="s">
        <v>28843</v>
      </c>
      <c r="AL876">
        <f>VALUE(TRIM(FO_Candidato[[#This Row],[1.21 Latitude]]))</f>
        <v>-1673095</v>
      </c>
      <c r="AM876">
        <f>FO_Candidato[[#This Row],[LATITUDE_P1]]/1000000</f>
        <v>-1.673095</v>
      </c>
      <c r="AN876">
        <f>INT(ABS(FO_Candidato[[#This Row],[LATITUDE_P2]]))</f>
        <v>1</v>
      </c>
      <c r="AO876">
        <f>INT((ABS(FO_Candidato[[#This Row],[LATITUDE_P2]])-INT(ABS(FO_Candidato[[#This Row],[LATITUDE_P2]])))*60)</f>
        <v>40</v>
      </c>
      <c r="AP876" s="73">
        <f t="shared" si="26"/>
        <v>23.14</v>
      </c>
      <c r="AQ876" t="str">
        <f>SUBSTITUTE(TEXT(FO_Candidato[[#This Row],[LATITUDE_P5]],"0,00"),",",".")</f>
        <v>23.14</v>
      </c>
      <c r="AR876" t="str">
        <f>FO_Candidato[[#This Row],[LATITUDE_P3]]&amp;"°"&amp;FO_Candidato[[#This Row],[LATITUDE_P4]]&amp;"'"&amp;FO_Candidato[[#This Row],[LATITUDE - P6]]&amp;"""S"</f>
        <v>1°40'23.14"S</v>
      </c>
      <c r="AS876">
        <f>VALUE(TRIM(FO_Candidato[[#This Row],[longitude]]))</f>
        <v>-4762469</v>
      </c>
      <c r="AT876">
        <f>FO_Candidato[[#This Row],[LONGITUDE_P1]]/1000000</f>
        <v>-4.7624690000000003</v>
      </c>
      <c r="AU876">
        <f>INT(ABS(FO_Candidato[[#This Row],[LONGITUDE_P2]]))</f>
        <v>4</v>
      </c>
      <c r="AV876">
        <f>INT((ABS(FO_Candidato[[#This Row],[LONGITUDE_P2]])-INT(ABS(FO_Candidato[[#This Row],[LONGITUDE_P2]])))*60)</f>
        <v>45</v>
      </c>
      <c r="AW876" s="73">
        <f t="shared" si="27"/>
        <v>44.89</v>
      </c>
      <c r="AX876" t="str">
        <f>SUBSTITUTE(TEXT(FO_Candidato[[#This Row],[LONGITUDE_P5]],"0,00"),",",".")</f>
        <v>44.89</v>
      </c>
      <c r="AY876" t="str">
        <f>FO_Candidato[[#This Row],[LONGITUDE_P3]]&amp;"°"&amp;FO_Candidato[[#This Row],[LONGITUDE_P4]]&amp;"'"&amp;FO_Candidato[[#This Row],[LONGITUDE - P6]]&amp;"""S"</f>
        <v>4°45'44.89"S</v>
      </c>
    </row>
    <row r="877" spans="1:51" x14ac:dyDescent="0.3">
      <c r="A877" t="s">
        <v>28844</v>
      </c>
      <c r="B877" t="s">
        <v>23809</v>
      </c>
      <c r="C877" t="s">
        <v>3790</v>
      </c>
      <c r="D877" t="s">
        <v>4576</v>
      </c>
      <c r="E877" t="s">
        <v>4576</v>
      </c>
      <c r="F877" t="s">
        <v>4577</v>
      </c>
      <c r="G877" t="s">
        <v>23846</v>
      </c>
      <c r="I877" t="s">
        <v>23832</v>
      </c>
      <c r="J877" t="s">
        <v>23814</v>
      </c>
      <c r="K877" t="s">
        <v>28845</v>
      </c>
      <c r="L877" t="s">
        <v>148</v>
      </c>
      <c r="M877" t="s">
        <v>23816</v>
      </c>
      <c r="N877" t="s">
        <v>28846</v>
      </c>
      <c r="O877" t="s">
        <v>28847</v>
      </c>
      <c r="P877" t="s">
        <v>23820</v>
      </c>
      <c r="Q877" t="s">
        <v>23820</v>
      </c>
      <c r="R877" t="s">
        <v>28848</v>
      </c>
      <c r="S877" t="s">
        <v>28847</v>
      </c>
      <c r="T877" t="s">
        <v>28849</v>
      </c>
      <c r="U877" t="s">
        <v>23823</v>
      </c>
      <c r="V877">
        <v>40</v>
      </c>
      <c r="W877">
        <v>-19830996</v>
      </c>
      <c r="X877">
        <v>-44846586</v>
      </c>
      <c r="Y877">
        <v>872</v>
      </c>
      <c r="Z877" t="s">
        <v>12336</v>
      </c>
      <c r="AB877" t="s">
        <v>23825</v>
      </c>
      <c r="AD877" t="s">
        <v>23823</v>
      </c>
      <c r="AE877" t="s">
        <v>1532</v>
      </c>
      <c r="AF877" t="s">
        <v>4576</v>
      </c>
      <c r="AG877" t="s">
        <v>4577</v>
      </c>
      <c r="AH877" t="s">
        <v>28850</v>
      </c>
      <c r="AI877" t="s">
        <v>24061</v>
      </c>
      <c r="AJ877" t="s">
        <v>28851</v>
      </c>
      <c r="AL877">
        <f>VALUE(TRIM(FO_Candidato[[#This Row],[1.21 Latitude]]))</f>
        <v>-19830996</v>
      </c>
      <c r="AM877">
        <f>FO_Candidato[[#This Row],[LATITUDE_P1]]/1000000</f>
        <v>-19.830995999999999</v>
      </c>
      <c r="AN877">
        <f>INT(ABS(FO_Candidato[[#This Row],[LATITUDE_P2]]))</f>
        <v>19</v>
      </c>
      <c r="AO877">
        <f>INT((ABS(FO_Candidato[[#This Row],[LATITUDE_P2]])-INT(ABS(FO_Candidato[[#This Row],[LATITUDE_P2]])))*60)</f>
        <v>49</v>
      </c>
      <c r="AP877" s="73">
        <f t="shared" si="26"/>
        <v>51.59</v>
      </c>
      <c r="AQ877" t="str">
        <f>SUBSTITUTE(TEXT(FO_Candidato[[#This Row],[LATITUDE_P5]],"0,00"),",",".")</f>
        <v>51.59</v>
      </c>
      <c r="AR877" t="str">
        <f>FO_Candidato[[#This Row],[LATITUDE_P3]]&amp;"°"&amp;FO_Candidato[[#This Row],[LATITUDE_P4]]&amp;"'"&amp;FO_Candidato[[#This Row],[LATITUDE - P6]]&amp;"""S"</f>
        <v>19°49'51.59"S</v>
      </c>
      <c r="AS877">
        <f>VALUE(TRIM(FO_Candidato[[#This Row],[longitude]]))</f>
        <v>-44846586</v>
      </c>
      <c r="AT877">
        <f>FO_Candidato[[#This Row],[LONGITUDE_P1]]/1000000</f>
        <v>-44.846586000000002</v>
      </c>
      <c r="AU877">
        <f>INT(ABS(FO_Candidato[[#This Row],[LONGITUDE_P2]]))</f>
        <v>44</v>
      </c>
      <c r="AV877">
        <f>INT((ABS(FO_Candidato[[#This Row],[LONGITUDE_P2]])-INT(ABS(FO_Candidato[[#This Row],[LONGITUDE_P2]])))*60)</f>
        <v>50</v>
      </c>
      <c r="AW877" s="73">
        <f t="shared" si="27"/>
        <v>47.71</v>
      </c>
      <c r="AX877" t="str">
        <f>SUBSTITUTE(TEXT(FO_Candidato[[#This Row],[LONGITUDE_P5]],"0,00"),",",".")</f>
        <v>47.71</v>
      </c>
      <c r="AY877" t="str">
        <f>FO_Candidato[[#This Row],[LONGITUDE_P3]]&amp;"°"&amp;FO_Candidato[[#This Row],[LONGITUDE_P4]]&amp;"'"&amp;FO_Candidato[[#This Row],[LONGITUDE - P6]]&amp;"""S"</f>
        <v>44°50'47.71"S</v>
      </c>
    </row>
    <row r="878" spans="1:51" x14ac:dyDescent="0.3">
      <c r="A878" t="s">
        <v>28852</v>
      </c>
      <c r="B878" t="s">
        <v>23809</v>
      </c>
      <c r="C878" t="s">
        <v>308</v>
      </c>
      <c r="D878" t="s">
        <v>19973</v>
      </c>
      <c r="E878" t="s">
        <v>19973</v>
      </c>
      <c r="F878" t="s">
        <v>19975</v>
      </c>
      <c r="G878" t="s">
        <v>23846</v>
      </c>
      <c r="I878" t="s">
        <v>23832</v>
      </c>
      <c r="J878" t="s">
        <v>23814</v>
      </c>
      <c r="K878" t="s">
        <v>28826</v>
      </c>
      <c r="L878" t="s">
        <v>148</v>
      </c>
      <c r="M878" t="s">
        <v>23816</v>
      </c>
      <c r="N878" t="s">
        <v>28853</v>
      </c>
      <c r="O878" t="s">
        <v>28854</v>
      </c>
      <c r="P878" t="s">
        <v>28855</v>
      </c>
      <c r="Q878" t="s">
        <v>23820</v>
      </c>
      <c r="R878" t="s">
        <v>148</v>
      </c>
      <c r="S878" t="s">
        <v>148</v>
      </c>
      <c r="T878" t="s">
        <v>148</v>
      </c>
      <c r="U878" t="s">
        <v>23823</v>
      </c>
      <c r="V878">
        <v>60</v>
      </c>
      <c r="W878">
        <v>-15578703</v>
      </c>
      <c r="X878">
        <v>-47377311</v>
      </c>
      <c r="Y878">
        <v>904</v>
      </c>
      <c r="Z878" t="s">
        <v>12336</v>
      </c>
      <c r="AB878" t="s">
        <v>23825</v>
      </c>
      <c r="AC878">
        <v>3000</v>
      </c>
      <c r="AD878" t="s">
        <v>23823</v>
      </c>
      <c r="AE878" t="s">
        <v>148</v>
      </c>
      <c r="AF878" t="s">
        <v>19973</v>
      </c>
      <c r="AG878" t="s">
        <v>19975</v>
      </c>
      <c r="AH878" t="s">
        <v>28854</v>
      </c>
      <c r="AI878" t="s">
        <v>25065</v>
      </c>
      <c r="AJ878" t="s">
        <v>6005</v>
      </c>
      <c r="AL878">
        <f>VALUE(TRIM(FO_Candidato[[#This Row],[1.21 Latitude]]))</f>
        <v>-15578703</v>
      </c>
      <c r="AM878">
        <f>FO_Candidato[[#This Row],[LATITUDE_P1]]/1000000</f>
        <v>-15.578703000000001</v>
      </c>
      <c r="AN878">
        <f>INT(ABS(FO_Candidato[[#This Row],[LATITUDE_P2]]))</f>
        <v>15</v>
      </c>
      <c r="AO878">
        <f>INT((ABS(FO_Candidato[[#This Row],[LATITUDE_P2]])-INT(ABS(FO_Candidato[[#This Row],[LATITUDE_P2]])))*60)</f>
        <v>34</v>
      </c>
      <c r="AP878" s="73">
        <f t="shared" si="26"/>
        <v>43.33</v>
      </c>
      <c r="AQ878" t="str">
        <f>SUBSTITUTE(TEXT(FO_Candidato[[#This Row],[LATITUDE_P5]],"0,00"),",",".")</f>
        <v>43.33</v>
      </c>
      <c r="AR878" t="str">
        <f>FO_Candidato[[#This Row],[LATITUDE_P3]]&amp;"°"&amp;FO_Candidato[[#This Row],[LATITUDE_P4]]&amp;"'"&amp;FO_Candidato[[#This Row],[LATITUDE - P6]]&amp;"""S"</f>
        <v>15°34'43.33"S</v>
      </c>
      <c r="AS878">
        <f>VALUE(TRIM(FO_Candidato[[#This Row],[longitude]]))</f>
        <v>-47377311</v>
      </c>
      <c r="AT878">
        <f>FO_Candidato[[#This Row],[LONGITUDE_P1]]/1000000</f>
        <v>-47.377310999999999</v>
      </c>
      <c r="AU878">
        <f>INT(ABS(FO_Candidato[[#This Row],[LONGITUDE_P2]]))</f>
        <v>47</v>
      </c>
      <c r="AV878">
        <f>INT((ABS(FO_Candidato[[#This Row],[LONGITUDE_P2]])-INT(ABS(FO_Candidato[[#This Row],[LONGITUDE_P2]])))*60)</f>
        <v>22</v>
      </c>
      <c r="AW878" s="73">
        <f t="shared" si="27"/>
        <v>38.32</v>
      </c>
      <c r="AX878" t="str">
        <f>SUBSTITUTE(TEXT(FO_Candidato[[#This Row],[LONGITUDE_P5]],"0,00"),",",".")</f>
        <v>38.32</v>
      </c>
      <c r="AY878" t="str">
        <f>FO_Candidato[[#This Row],[LONGITUDE_P3]]&amp;"°"&amp;FO_Candidato[[#This Row],[LONGITUDE_P4]]&amp;"'"&amp;FO_Candidato[[#This Row],[LONGITUDE - P6]]&amp;"""S"</f>
        <v>47°22'38.32"S</v>
      </c>
    </row>
    <row r="879" spans="1:51" x14ac:dyDescent="0.3">
      <c r="A879" t="s">
        <v>28856</v>
      </c>
      <c r="B879" t="s">
        <v>23809</v>
      </c>
      <c r="C879" t="s">
        <v>1123</v>
      </c>
      <c r="D879" t="s">
        <v>1119</v>
      </c>
      <c r="E879" t="s">
        <v>1119</v>
      </c>
      <c r="F879" t="s">
        <v>1120</v>
      </c>
      <c r="G879" t="s">
        <v>23880</v>
      </c>
      <c r="I879" t="s">
        <v>23813</v>
      </c>
      <c r="J879" t="s">
        <v>23814</v>
      </c>
      <c r="K879" t="s">
        <v>23943</v>
      </c>
      <c r="M879" t="s">
        <v>23835</v>
      </c>
      <c r="N879" t="s">
        <v>27454</v>
      </c>
      <c r="U879" t="s">
        <v>23823</v>
      </c>
      <c r="V879">
        <v>50</v>
      </c>
      <c r="W879">
        <v>-21014417</v>
      </c>
      <c r="X879">
        <v>-47541667</v>
      </c>
      <c r="Y879">
        <v>589</v>
      </c>
      <c r="Z879" t="s">
        <v>28857</v>
      </c>
      <c r="AA879" t="s">
        <v>213</v>
      </c>
      <c r="AB879" t="s">
        <v>23825</v>
      </c>
      <c r="AD879" t="s">
        <v>23823</v>
      </c>
      <c r="AE879" t="s">
        <v>1533</v>
      </c>
      <c r="AF879" t="s">
        <v>1119</v>
      </c>
      <c r="AG879" t="s">
        <v>1120</v>
      </c>
      <c r="AH879" t="s">
        <v>28858</v>
      </c>
      <c r="AI879" t="s">
        <v>23852</v>
      </c>
      <c r="AJ879" t="s">
        <v>7471</v>
      </c>
      <c r="AL879">
        <f>VALUE(TRIM(FO_Candidato[[#This Row],[1.21 Latitude]]))</f>
        <v>-21014417</v>
      </c>
      <c r="AM879">
        <f>FO_Candidato[[#This Row],[LATITUDE_P1]]/1000000</f>
        <v>-21.014417000000002</v>
      </c>
      <c r="AN879">
        <f>INT(ABS(FO_Candidato[[#This Row],[LATITUDE_P2]]))</f>
        <v>21</v>
      </c>
      <c r="AO879">
        <f>INT((ABS(FO_Candidato[[#This Row],[LATITUDE_P2]])-INT(ABS(FO_Candidato[[#This Row],[LATITUDE_P2]])))*60)</f>
        <v>0</v>
      </c>
      <c r="AP879" s="73">
        <f t="shared" si="26"/>
        <v>51.9</v>
      </c>
      <c r="AQ879" t="str">
        <f>SUBSTITUTE(TEXT(FO_Candidato[[#This Row],[LATITUDE_P5]],"0,00"),",",".")</f>
        <v>51.90</v>
      </c>
      <c r="AR879" t="str">
        <f>FO_Candidato[[#This Row],[LATITUDE_P3]]&amp;"°"&amp;FO_Candidato[[#This Row],[LATITUDE_P4]]&amp;"'"&amp;FO_Candidato[[#This Row],[LATITUDE - P6]]&amp;"""S"</f>
        <v>21°0'51.90"S</v>
      </c>
      <c r="AS879">
        <f>VALUE(TRIM(FO_Candidato[[#This Row],[longitude]]))</f>
        <v>-47541667</v>
      </c>
      <c r="AT879">
        <f>FO_Candidato[[#This Row],[LONGITUDE_P1]]/1000000</f>
        <v>-47.541666999999997</v>
      </c>
      <c r="AU879">
        <f>INT(ABS(FO_Candidato[[#This Row],[LONGITUDE_P2]]))</f>
        <v>47</v>
      </c>
      <c r="AV879">
        <f>INT((ABS(FO_Candidato[[#This Row],[LONGITUDE_P2]])-INT(ABS(FO_Candidato[[#This Row],[LONGITUDE_P2]])))*60)</f>
        <v>32</v>
      </c>
      <c r="AW879" s="73">
        <f t="shared" si="27"/>
        <v>30</v>
      </c>
      <c r="AX879" t="str">
        <f>SUBSTITUTE(TEXT(FO_Candidato[[#This Row],[LONGITUDE_P5]],"0,00"),",",".")</f>
        <v>30.00</v>
      </c>
      <c r="AY879" t="str">
        <f>FO_Candidato[[#This Row],[LONGITUDE_P3]]&amp;"°"&amp;FO_Candidato[[#This Row],[LONGITUDE_P4]]&amp;"'"&amp;FO_Candidato[[#This Row],[LONGITUDE - P6]]&amp;"""S"</f>
        <v>47°32'30.00"S</v>
      </c>
    </row>
    <row r="880" spans="1:51" x14ac:dyDescent="0.3">
      <c r="A880" t="s">
        <v>28859</v>
      </c>
      <c r="B880" t="s">
        <v>23809</v>
      </c>
      <c r="C880" t="s">
        <v>14879</v>
      </c>
      <c r="D880" t="s">
        <v>15318</v>
      </c>
      <c r="E880" t="s">
        <v>15318</v>
      </c>
      <c r="F880" t="s">
        <v>15320</v>
      </c>
      <c r="G880" t="s">
        <v>23953</v>
      </c>
      <c r="I880" t="s">
        <v>23832</v>
      </c>
      <c r="J880" t="s">
        <v>23814</v>
      </c>
      <c r="K880" t="s">
        <v>24020</v>
      </c>
      <c r="L880" t="s">
        <v>148</v>
      </c>
      <c r="M880" t="s">
        <v>23835</v>
      </c>
      <c r="N880" t="s">
        <v>28860</v>
      </c>
      <c r="O880" t="s">
        <v>148</v>
      </c>
      <c r="P880" t="s">
        <v>23820</v>
      </c>
      <c r="Q880" t="s">
        <v>23820</v>
      </c>
      <c r="R880" t="s">
        <v>23820</v>
      </c>
      <c r="S880" t="s">
        <v>23820</v>
      </c>
      <c r="T880" t="s">
        <v>23820</v>
      </c>
      <c r="U880" t="s">
        <v>23823</v>
      </c>
      <c r="V880">
        <v>50</v>
      </c>
      <c r="W880">
        <v>-22910082</v>
      </c>
      <c r="X880">
        <v>-52663005</v>
      </c>
      <c r="Y880">
        <v>510</v>
      </c>
      <c r="Z880" t="s">
        <v>24096</v>
      </c>
      <c r="AB880" t="s">
        <v>23825</v>
      </c>
      <c r="AC880">
        <v>0</v>
      </c>
      <c r="AD880" t="s">
        <v>23823</v>
      </c>
      <c r="AE880" t="s">
        <v>148</v>
      </c>
      <c r="AF880" t="s">
        <v>28861</v>
      </c>
      <c r="AG880" t="s">
        <v>28861</v>
      </c>
      <c r="AH880" t="s">
        <v>28862</v>
      </c>
      <c r="AI880" t="s">
        <v>23827</v>
      </c>
      <c r="AJ880" t="s">
        <v>28863</v>
      </c>
      <c r="AL880">
        <f>VALUE(TRIM(FO_Candidato[[#This Row],[1.21 Latitude]]))</f>
        <v>-22910082</v>
      </c>
      <c r="AM880">
        <f>FO_Candidato[[#This Row],[LATITUDE_P1]]/1000000</f>
        <v>-22.910081999999999</v>
      </c>
      <c r="AN880">
        <f>INT(ABS(FO_Candidato[[#This Row],[LATITUDE_P2]]))</f>
        <v>22</v>
      </c>
      <c r="AO880">
        <f>INT((ABS(FO_Candidato[[#This Row],[LATITUDE_P2]])-INT(ABS(FO_Candidato[[#This Row],[LATITUDE_P2]])))*60)</f>
        <v>54</v>
      </c>
      <c r="AP880" s="73">
        <f t="shared" si="26"/>
        <v>36.299999999999997</v>
      </c>
      <c r="AQ880" t="str">
        <f>SUBSTITUTE(TEXT(FO_Candidato[[#This Row],[LATITUDE_P5]],"0,00"),",",".")</f>
        <v>36.30</v>
      </c>
      <c r="AR880" t="str">
        <f>FO_Candidato[[#This Row],[LATITUDE_P3]]&amp;"°"&amp;FO_Candidato[[#This Row],[LATITUDE_P4]]&amp;"'"&amp;FO_Candidato[[#This Row],[LATITUDE - P6]]&amp;"""S"</f>
        <v>22°54'36.30"S</v>
      </c>
      <c r="AS880">
        <f>VALUE(TRIM(FO_Candidato[[#This Row],[longitude]]))</f>
        <v>-52663005</v>
      </c>
      <c r="AT880">
        <f>FO_Candidato[[#This Row],[LONGITUDE_P1]]/1000000</f>
        <v>-52.663004999999998</v>
      </c>
      <c r="AU880">
        <f>INT(ABS(FO_Candidato[[#This Row],[LONGITUDE_P2]]))</f>
        <v>52</v>
      </c>
      <c r="AV880">
        <f>INT((ABS(FO_Candidato[[#This Row],[LONGITUDE_P2]])-INT(ABS(FO_Candidato[[#This Row],[LONGITUDE_P2]])))*60)</f>
        <v>39</v>
      </c>
      <c r="AW880" s="73">
        <f t="shared" si="27"/>
        <v>46.82</v>
      </c>
      <c r="AX880" t="str">
        <f>SUBSTITUTE(TEXT(FO_Candidato[[#This Row],[LONGITUDE_P5]],"0,00"),",",".")</f>
        <v>46.82</v>
      </c>
      <c r="AY880" t="str">
        <f>FO_Candidato[[#This Row],[LONGITUDE_P3]]&amp;"°"&amp;FO_Candidato[[#This Row],[LONGITUDE_P4]]&amp;"'"&amp;FO_Candidato[[#This Row],[LONGITUDE - P6]]&amp;"""S"</f>
        <v>52°39'46.82"S</v>
      </c>
    </row>
    <row r="881" spans="1:51" x14ac:dyDescent="0.3">
      <c r="A881" t="s">
        <v>28864</v>
      </c>
      <c r="B881" t="s">
        <v>23809</v>
      </c>
      <c r="C881" t="s">
        <v>354</v>
      </c>
      <c r="D881" t="s">
        <v>5695</v>
      </c>
      <c r="E881" t="s">
        <v>5695</v>
      </c>
      <c r="F881" t="s">
        <v>5696</v>
      </c>
      <c r="G881" t="s">
        <v>23889</v>
      </c>
      <c r="I881" t="s">
        <v>23813</v>
      </c>
      <c r="K881" t="s">
        <v>24020</v>
      </c>
      <c r="M881" t="s">
        <v>23835</v>
      </c>
      <c r="N881" t="s">
        <v>28486</v>
      </c>
      <c r="U881" t="s">
        <v>23823</v>
      </c>
      <c r="V881">
        <v>40</v>
      </c>
      <c r="W881">
        <v>-24112075</v>
      </c>
      <c r="X881">
        <v>-47625508</v>
      </c>
      <c r="Y881">
        <v>68</v>
      </c>
      <c r="Z881" t="s">
        <v>28865</v>
      </c>
      <c r="AB881" t="s">
        <v>23825</v>
      </c>
      <c r="AD881" t="s">
        <v>1491</v>
      </c>
      <c r="AH881" t="s">
        <v>28866</v>
      </c>
      <c r="AI881" t="s">
        <v>23852</v>
      </c>
      <c r="AJ881" t="s">
        <v>23894</v>
      </c>
      <c r="AL881">
        <f>VALUE(TRIM(FO_Candidato[[#This Row],[1.21 Latitude]]))</f>
        <v>-24112075</v>
      </c>
      <c r="AM881">
        <f>FO_Candidato[[#This Row],[LATITUDE_P1]]/1000000</f>
        <v>-24.112075000000001</v>
      </c>
      <c r="AN881">
        <f>INT(ABS(FO_Candidato[[#This Row],[LATITUDE_P2]]))</f>
        <v>24</v>
      </c>
      <c r="AO881">
        <f>INT((ABS(FO_Candidato[[#This Row],[LATITUDE_P2]])-INT(ABS(FO_Candidato[[#This Row],[LATITUDE_P2]])))*60)</f>
        <v>6</v>
      </c>
      <c r="AP881" s="73">
        <f t="shared" si="26"/>
        <v>43.47</v>
      </c>
      <c r="AQ881" t="str">
        <f>SUBSTITUTE(TEXT(FO_Candidato[[#This Row],[LATITUDE_P5]],"0,00"),",",".")</f>
        <v>43.47</v>
      </c>
      <c r="AR881" t="str">
        <f>FO_Candidato[[#This Row],[LATITUDE_P3]]&amp;"°"&amp;FO_Candidato[[#This Row],[LATITUDE_P4]]&amp;"'"&amp;FO_Candidato[[#This Row],[LATITUDE - P6]]&amp;"""S"</f>
        <v>24°6'43.47"S</v>
      </c>
      <c r="AS881">
        <f>VALUE(TRIM(FO_Candidato[[#This Row],[longitude]]))</f>
        <v>-47625508</v>
      </c>
      <c r="AT881">
        <f>FO_Candidato[[#This Row],[LONGITUDE_P1]]/1000000</f>
        <v>-47.625508000000004</v>
      </c>
      <c r="AU881">
        <f>INT(ABS(FO_Candidato[[#This Row],[LONGITUDE_P2]]))</f>
        <v>47</v>
      </c>
      <c r="AV881">
        <f>INT((ABS(FO_Candidato[[#This Row],[LONGITUDE_P2]])-INT(ABS(FO_Candidato[[#This Row],[LONGITUDE_P2]])))*60)</f>
        <v>37</v>
      </c>
      <c r="AW881" s="73">
        <f t="shared" si="27"/>
        <v>31.83</v>
      </c>
      <c r="AX881" t="str">
        <f>SUBSTITUTE(TEXT(FO_Candidato[[#This Row],[LONGITUDE_P5]],"0,00"),",",".")</f>
        <v>31.83</v>
      </c>
      <c r="AY881" t="str">
        <f>FO_Candidato[[#This Row],[LONGITUDE_P3]]&amp;"°"&amp;FO_Candidato[[#This Row],[LONGITUDE_P4]]&amp;"'"&amp;FO_Candidato[[#This Row],[LONGITUDE - P6]]&amp;"""S"</f>
        <v>47°37'31.83"S</v>
      </c>
    </row>
    <row r="882" spans="1:51" x14ac:dyDescent="0.3">
      <c r="A882" t="s">
        <v>28867</v>
      </c>
      <c r="B882" t="s">
        <v>23809</v>
      </c>
      <c r="C882" t="s">
        <v>127</v>
      </c>
      <c r="D882" t="s">
        <v>3404</v>
      </c>
      <c r="E882" t="s">
        <v>3404</v>
      </c>
      <c r="F882" t="s">
        <v>3405</v>
      </c>
      <c r="G882" t="s">
        <v>23880</v>
      </c>
      <c r="I882" t="s">
        <v>23832</v>
      </c>
      <c r="J882" t="s">
        <v>23833</v>
      </c>
      <c r="K882" t="s">
        <v>28868</v>
      </c>
      <c r="M882" t="s">
        <v>23835</v>
      </c>
      <c r="N882" t="s">
        <v>28869</v>
      </c>
      <c r="O882" t="s">
        <v>28870</v>
      </c>
      <c r="P882" t="s">
        <v>28871</v>
      </c>
      <c r="Q882" t="s">
        <v>28872</v>
      </c>
      <c r="R882" t="s">
        <v>28873</v>
      </c>
      <c r="T882" t="s">
        <v>28874</v>
      </c>
      <c r="U882" t="s">
        <v>23823</v>
      </c>
      <c r="V882">
        <v>40</v>
      </c>
      <c r="W882">
        <v>-2262656</v>
      </c>
      <c r="X882">
        <v>-4750816</v>
      </c>
      <c r="Y882">
        <v>635</v>
      </c>
      <c r="AA882" t="s">
        <v>107</v>
      </c>
      <c r="AB882" t="s">
        <v>23825</v>
      </c>
      <c r="AC882">
        <v>0</v>
      </c>
      <c r="AD882" t="s">
        <v>23823</v>
      </c>
      <c r="AE882" t="s">
        <v>24004</v>
      </c>
      <c r="AF882" t="s">
        <v>3405</v>
      </c>
      <c r="AG882" t="s">
        <v>3405</v>
      </c>
      <c r="AH882" t="s">
        <v>28870</v>
      </c>
      <c r="AI882" t="s">
        <v>23852</v>
      </c>
      <c r="AJ882" t="s">
        <v>28875</v>
      </c>
      <c r="AL882">
        <f>VALUE(TRIM(FO_Candidato[[#This Row],[1.21 Latitude]]))</f>
        <v>-2262656</v>
      </c>
      <c r="AM882">
        <f>FO_Candidato[[#This Row],[LATITUDE_P1]]/1000000</f>
        <v>-2.2626559999999998</v>
      </c>
      <c r="AN882">
        <f>INT(ABS(FO_Candidato[[#This Row],[LATITUDE_P2]]))</f>
        <v>2</v>
      </c>
      <c r="AO882">
        <f>INT((ABS(FO_Candidato[[#This Row],[LATITUDE_P2]])-INT(ABS(FO_Candidato[[#This Row],[LATITUDE_P2]])))*60)</f>
        <v>15</v>
      </c>
      <c r="AP882" s="73">
        <f t="shared" si="26"/>
        <v>45.56</v>
      </c>
      <c r="AQ882" t="str">
        <f>SUBSTITUTE(TEXT(FO_Candidato[[#This Row],[LATITUDE_P5]],"0,00"),",",".")</f>
        <v>45.56</v>
      </c>
      <c r="AR882" t="str">
        <f>FO_Candidato[[#This Row],[LATITUDE_P3]]&amp;"°"&amp;FO_Candidato[[#This Row],[LATITUDE_P4]]&amp;"'"&amp;FO_Candidato[[#This Row],[LATITUDE - P6]]&amp;"""S"</f>
        <v>2°15'45.56"S</v>
      </c>
      <c r="AS882">
        <f>VALUE(TRIM(FO_Candidato[[#This Row],[longitude]]))</f>
        <v>-4750816</v>
      </c>
      <c r="AT882">
        <f>FO_Candidato[[#This Row],[LONGITUDE_P1]]/1000000</f>
        <v>-4.7508160000000004</v>
      </c>
      <c r="AU882">
        <f>INT(ABS(FO_Candidato[[#This Row],[LONGITUDE_P2]]))</f>
        <v>4</v>
      </c>
      <c r="AV882">
        <f>INT((ABS(FO_Candidato[[#This Row],[LONGITUDE_P2]])-INT(ABS(FO_Candidato[[#This Row],[LONGITUDE_P2]])))*60)</f>
        <v>45</v>
      </c>
      <c r="AW882" s="73">
        <f t="shared" si="27"/>
        <v>2.94</v>
      </c>
      <c r="AX882" t="str">
        <f>SUBSTITUTE(TEXT(FO_Candidato[[#This Row],[LONGITUDE_P5]],"0,00"),",",".")</f>
        <v>2.94</v>
      </c>
      <c r="AY882" t="str">
        <f>FO_Candidato[[#This Row],[LONGITUDE_P3]]&amp;"°"&amp;FO_Candidato[[#This Row],[LONGITUDE_P4]]&amp;"'"&amp;FO_Candidato[[#This Row],[LONGITUDE - P6]]&amp;"""S"</f>
        <v>4°45'2.94"S</v>
      </c>
    </row>
    <row r="883" spans="1:51" x14ac:dyDescent="0.3">
      <c r="A883" t="s">
        <v>28876</v>
      </c>
      <c r="B883" t="s">
        <v>23809</v>
      </c>
      <c r="C883" t="s">
        <v>371</v>
      </c>
      <c r="D883" t="s">
        <v>23124</v>
      </c>
      <c r="E883" t="s">
        <v>23124</v>
      </c>
      <c r="F883" t="s">
        <v>23126</v>
      </c>
      <c r="G883" t="s">
        <v>23812</v>
      </c>
      <c r="I883" t="s">
        <v>23832</v>
      </c>
      <c r="J883" t="s">
        <v>23814</v>
      </c>
      <c r="K883" t="s">
        <v>28877</v>
      </c>
      <c r="L883" t="s">
        <v>148</v>
      </c>
      <c r="M883" t="s">
        <v>23816</v>
      </c>
      <c r="N883" t="s">
        <v>28878</v>
      </c>
      <c r="O883" t="s">
        <v>28879</v>
      </c>
      <c r="P883" t="s">
        <v>28880</v>
      </c>
      <c r="Q883" t="s">
        <v>148</v>
      </c>
      <c r="R883" t="s">
        <v>148</v>
      </c>
      <c r="S883" t="s">
        <v>148</v>
      </c>
      <c r="T883" t="s">
        <v>148</v>
      </c>
      <c r="U883" t="s">
        <v>23823</v>
      </c>
      <c r="V883">
        <v>50</v>
      </c>
      <c r="W883">
        <v>-404575</v>
      </c>
      <c r="X883">
        <v>-40943528</v>
      </c>
      <c r="Y883">
        <v>863</v>
      </c>
      <c r="Z883" t="s">
        <v>12336</v>
      </c>
      <c r="AA883" t="s">
        <v>107</v>
      </c>
      <c r="AB883" t="s">
        <v>23825</v>
      </c>
      <c r="AC883">
        <v>3000</v>
      </c>
      <c r="AD883" t="s">
        <v>23823</v>
      </c>
      <c r="AE883" t="s">
        <v>1532</v>
      </c>
      <c r="AF883" t="s">
        <v>23124</v>
      </c>
      <c r="AG883" t="s">
        <v>23126</v>
      </c>
      <c r="AH883" t="s">
        <v>28881</v>
      </c>
      <c r="AI883" t="s">
        <v>25765</v>
      </c>
      <c r="AJ883" t="s">
        <v>28882</v>
      </c>
      <c r="AK883">
        <v>62370000</v>
      </c>
      <c r="AL883">
        <f>VALUE(TRIM(FO_Candidato[[#This Row],[1.21 Latitude]]))</f>
        <v>-404575</v>
      </c>
      <c r="AM883">
        <f>FO_Candidato[[#This Row],[LATITUDE_P1]]/1000000</f>
        <v>-0.40457500000000002</v>
      </c>
      <c r="AN883">
        <f>INT(ABS(FO_Candidato[[#This Row],[LATITUDE_P2]]))</f>
        <v>0</v>
      </c>
      <c r="AO883">
        <f>INT((ABS(FO_Candidato[[#This Row],[LATITUDE_P2]])-INT(ABS(FO_Candidato[[#This Row],[LATITUDE_P2]])))*60)</f>
        <v>24</v>
      </c>
      <c r="AP883" s="73">
        <f t="shared" si="26"/>
        <v>16.47</v>
      </c>
      <c r="AQ883" t="str">
        <f>SUBSTITUTE(TEXT(FO_Candidato[[#This Row],[LATITUDE_P5]],"0,00"),",",".")</f>
        <v>16.47</v>
      </c>
      <c r="AR883" t="str">
        <f>FO_Candidato[[#This Row],[LATITUDE_P3]]&amp;"°"&amp;FO_Candidato[[#This Row],[LATITUDE_P4]]&amp;"'"&amp;FO_Candidato[[#This Row],[LATITUDE - P6]]&amp;"""S"</f>
        <v>0°24'16.47"S</v>
      </c>
      <c r="AS883">
        <f>VALUE(TRIM(FO_Candidato[[#This Row],[longitude]]))</f>
        <v>-40943528</v>
      </c>
      <c r="AT883">
        <f>FO_Candidato[[#This Row],[LONGITUDE_P1]]/1000000</f>
        <v>-40.943528000000001</v>
      </c>
      <c r="AU883">
        <f>INT(ABS(FO_Candidato[[#This Row],[LONGITUDE_P2]]))</f>
        <v>40</v>
      </c>
      <c r="AV883">
        <f>INT((ABS(FO_Candidato[[#This Row],[LONGITUDE_P2]])-INT(ABS(FO_Candidato[[#This Row],[LONGITUDE_P2]])))*60)</f>
        <v>56</v>
      </c>
      <c r="AW883" s="73">
        <f t="shared" si="27"/>
        <v>36.700000000000003</v>
      </c>
      <c r="AX883" t="str">
        <f>SUBSTITUTE(TEXT(FO_Candidato[[#This Row],[LONGITUDE_P5]],"0,00"),",",".")</f>
        <v>36.70</v>
      </c>
      <c r="AY883" t="str">
        <f>FO_Candidato[[#This Row],[LONGITUDE_P3]]&amp;"°"&amp;FO_Candidato[[#This Row],[LONGITUDE_P4]]&amp;"'"&amp;FO_Candidato[[#This Row],[LONGITUDE - P6]]&amp;"""S"</f>
        <v>40°56'36.70"S</v>
      </c>
    </row>
    <row r="884" spans="1:51" x14ac:dyDescent="0.3">
      <c r="A884" t="s">
        <v>28883</v>
      </c>
      <c r="B884" t="s">
        <v>23809</v>
      </c>
      <c r="C884" t="s">
        <v>371</v>
      </c>
      <c r="D884" t="s">
        <v>5952</v>
      </c>
      <c r="E884" t="s">
        <v>5952</v>
      </c>
      <c r="F884" t="s">
        <v>5953</v>
      </c>
      <c r="G884" t="s">
        <v>27063</v>
      </c>
      <c r="I884" t="s">
        <v>23832</v>
      </c>
      <c r="J884" t="s">
        <v>23814</v>
      </c>
      <c r="K884" t="s">
        <v>28884</v>
      </c>
      <c r="L884" t="s">
        <v>148</v>
      </c>
      <c r="M884" t="s">
        <v>23816</v>
      </c>
      <c r="N884" t="s">
        <v>28885</v>
      </c>
      <c r="O884" t="s">
        <v>28886</v>
      </c>
      <c r="P884" t="s">
        <v>28887</v>
      </c>
      <c r="Q884" t="s">
        <v>148</v>
      </c>
      <c r="R884" t="s">
        <v>148</v>
      </c>
      <c r="S884" t="s">
        <v>148</v>
      </c>
      <c r="T884" t="s">
        <v>148</v>
      </c>
      <c r="U884" t="s">
        <v>23823</v>
      </c>
      <c r="V884">
        <v>30</v>
      </c>
      <c r="W884">
        <v>-384829</v>
      </c>
      <c r="X884">
        <v>-3852641</v>
      </c>
      <c r="Y884">
        <v>27</v>
      </c>
      <c r="Z884" t="s">
        <v>28888</v>
      </c>
      <c r="AA884" t="s">
        <v>107</v>
      </c>
      <c r="AB884" t="s">
        <v>23825</v>
      </c>
      <c r="AC884">
        <v>2700</v>
      </c>
      <c r="AD884" t="s">
        <v>23823</v>
      </c>
      <c r="AE884" t="s">
        <v>1532</v>
      </c>
      <c r="AF884" t="s">
        <v>5952</v>
      </c>
      <c r="AG884" t="s">
        <v>5953</v>
      </c>
      <c r="AH884" t="s">
        <v>28889</v>
      </c>
      <c r="AI884" t="s">
        <v>25765</v>
      </c>
      <c r="AJ884" t="s">
        <v>3751</v>
      </c>
      <c r="AK884">
        <v>60870240</v>
      </c>
      <c r="AL884">
        <f>VALUE(TRIM(FO_Candidato[[#This Row],[1.21 Latitude]]))</f>
        <v>-384829</v>
      </c>
      <c r="AM884">
        <f>FO_Candidato[[#This Row],[LATITUDE_P1]]/1000000</f>
        <v>-0.38482899999999998</v>
      </c>
      <c r="AN884">
        <f>INT(ABS(FO_Candidato[[#This Row],[LATITUDE_P2]]))</f>
        <v>0</v>
      </c>
      <c r="AO884">
        <f>INT((ABS(FO_Candidato[[#This Row],[LATITUDE_P2]])-INT(ABS(FO_Candidato[[#This Row],[LATITUDE_P2]])))*60)</f>
        <v>23</v>
      </c>
      <c r="AP884" s="73">
        <f t="shared" si="26"/>
        <v>5.38</v>
      </c>
      <c r="AQ884" t="str">
        <f>SUBSTITUTE(TEXT(FO_Candidato[[#This Row],[LATITUDE_P5]],"0,00"),",",".")</f>
        <v>5.38</v>
      </c>
      <c r="AR884" t="str">
        <f>FO_Candidato[[#This Row],[LATITUDE_P3]]&amp;"°"&amp;FO_Candidato[[#This Row],[LATITUDE_P4]]&amp;"'"&amp;FO_Candidato[[#This Row],[LATITUDE - P6]]&amp;"""S"</f>
        <v>0°23'5.38"S</v>
      </c>
      <c r="AS884">
        <f>VALUE(TRIM(FO_Candidato[[#This Row],[longitude]]))</f>
        <v>-3852641</v>
      </c>
      <c r="AT884">
        <f>FO_Candidato[[#This Row],[LONGITUDE_P1]]/1000000</f>
        <v>-3.8526410000000002</v>
      </c>
      <c r="AU884">
        <f>INT(ABS(FO_Candidato[[#This Row],[LONGITUDE_P2]]))</f>
        <v>3</v>
      </c>
      <c r="AV884">
        <f>INT((ABS(FO_Candidato[[#This Row],[LONGITUDE_P2]])-INT(ABS(FO_Candidato[[#This Row],[LONGITUDE_P2]])))*60)</f>
        <v>51</v>
      </c>
      <c r="AW884" s="73">
        <f t="shared" si="27"/>
        <v>9.51</v>
      </c>
      <c r="AX884" t="str">
        <f>SUBSTITUTE(TEXT(FO_Candidato[[#This Row],[LONGITUDE_P5]],"0,00"),",",".")</f>
        <v>9.51</v>
      </c>
      <c r="AY884" t="str">
        <f>FO_Candidato[[#This Row],[LONGITUDE_P3]]&amp;"°"&amp;FO_Candidato[[#This Row],[LONGITUDE_P4]]&amp;"'"&amp;FO_Candidato[[#This Row],[LONGITUDE - P6]]&amp;"""S"</f>
        <v>3°51'9.51"S</v>
      </c>
    </row>
    <row r="885" spans="1:51" x14ac:dyDescent="0.3">
      <c r="A885" t="s">
        <v>28890</v>
      </c>
      <c r="B885" t="s">
        <v>23809</v>
      </c>
      <c r="C885" t="s">
        <v>371</v>
      </c>
      <c r="D885" t="s">
        <v>6615</v>
      </c>
      <c r="E885" t="s">
        <v>6615</v>
      </c>
      <c r="F885" t="s">
        <v>6616</v>
      </c>
      <c r="G885" t="s">
        <v>24981</v>
      </c>
      <c r="I885" t="s">
        <v>23832</v>
      </c>
      <c r="J885" t="s">
        <v>23814</v>
      </c>
      <c r="K885" t="s">
        <v>28891</v>
      </c>
      <c r="L885" t="s">
        <v>148</v>
      </c>
      <c r="M885" t="s">
        <v>23816</v>
      </c>
      <c r="N885" t="s">
        <v>28892</v>
      </c>
      <c r="O885" t="s">
        <v>28893</v>
      </c>
      <c r="P885" t="s">
        <v>28894</v>
      </c>
      <c r="Q885" t="s">
        <v>28895</v>
      </c>
      <c r="R885" t="s">
        <v>148</v>
      </c>
      <c r="S885" t="s">
        <v>148</v>
      </c>
      <c r="T885" t="s">
        <v>148</v>
      </c>
      <c r="U885" t="s">
        <v>23823</v>
      </c>
      <c r="V885">
        <v>60</v>
      </c>
      <c r="W885">
        <v>-20296721</v>
      </c>
      <c r="X885">
        <v>-56067483</v>
      </c>
      <c r="Y885">
        <v>158</v>
      </c>
      <c r="Z885" t="s">
        <v>23957</v>
      </c>
      <c r="AA885" t="s">
        <v>107</v>
      </c>
      <c r="AB885" t="s">
        <v>23825</v>
      </c>
      <c r="AC885">
        <v>2000</v>
      </c>
      <c r="AD885" t="s">
        <v>23823</v>
      </c>
      <c r="AE885" t="s">
        <v>148</v>
      </c>
      <c r="AF885" t="s">
        <v>148</v>
      </c>
      <c r="AG885" t="s">
        <v>148</v>
      </c>
      <c r="AH885" t="s">
        <v>28896</v>
      </c>
      <c r="AI885" t="s">
        <v>24270</v>
      </c>
      <c r="AJ885" t="s">
        <v>28897</v>
      </c>
      <c r="AL885">
        <f>VALUE(TRIM(FO_Candidato[[#This Row],[1.21 Latitude]]))</f>
        <v>-20296721</v>
      </c>
      <c r="AM885">
        <f>FO_Candidato[[#This Row],[LATITUDE_P1]]/1000000</f>
        <v>-20.296721000000002</v>
      </c>
      <c r="AN885">
        <f>INT(ABS(FO_Candidato[[#This Row],[LATITUDE_P2]]))</f>
        <v>20</v>
      </c>
      <c r="AO885">
        <f>INT((ABS(FO_Candidato[[#This Row],[LATITUDE_P2]])-INT(ABS(FO_Candidato[[#This Row],[LATITUDE_P2]])))*60)</f>
        <v>17</v>
      </c>
      <c r="AP885" s="73">
        <f t="shared" si="26"/>
        <v>48.2</v>
      </c>
      <c r="AQ885" t="str">
        <f>SUBSTITUTE(TEXT(FO_Candidato[[#This Row],[LATITUDE_P5]],"0,00"),",",".")</f>
        <v>48.20</v>
      </c>
      <c r="AR885" t="str">
        <f>FO_Candidato[[#This Row],[LATITUDE_P3]]&amp;"°"&amp;FO_Candidato[[#This Row],[LATITUDE_P4]]&amp;"'"&amp;FO_Candidato[[#This Row],[LATITUDE - P6]]&amp;"""S"</f>
        <v>20°17'48.20"S</v>
      </c>
      <c r="AS885">
        <f>VALUE(TRIM(FO_Candidato[[#This Row],[longitude]]))</f>
        <v>-56067483</v>
      </c>
      <c r="AT885">
        <f>FO_Candidato[[#This Row],[LONGITUDE_P1]]/1000000</f>
        <v>-56.067483000000003</v>
      </c>
      <c r="AU885">
        <f>INT(ABS(FO_Candidato[[#This Row],[LONGITUDE_P2]]))</f>
        <v>56</v>
      </c>
      <c r="AV885">
        <f>INT((ABS(FO_Candidato[[#This Row],[LONGITUDE_P2]])-INT(ABS(FO_Candidato[[#This Row],[LONGITUDE_P2]])))*60)</f>
        <v>4</v>
      </c>
      <c r="AW885" s="73">
        <f t="shared" si="27"/>
        <v>2.94</v>
      </c>
      <c r="AX885" t="str">
        <f>SUBSTITUTE(TEXT(FO_Candidato[[#This Row],[LONGITUDE_P5]],"0,00"),",",".")</f>
        <v>2.94</v>
      </c>
      <c r="AY885" t="str">
        <f>FO_Candidato[[#This Row],[LONGITUDE_P3]]&amp;"°"&amp;FO_Candidato[[#This Row],[LONGITUDE_P4]]&amp;"'"&amp;FO_Candidato[[#This Row],[LONGITUDE - P6]]&amp;"""S"</f>
        <v>56°4'2.94"S</v>
      </c>
    </row>
    <row r="886" spans="1:51" x14ac:dyDescent="0.3">
      <c r="A886" t="s">
        <v>28898</v>
      </c>
      <c r="B886" t="s">
        <v>23809</v>
      </c>
      <c r="C886" t="s">
        <v>1148</v>
      </c>
      <c r="D886" t="s">
        <v>3489</v>
      </c>
      <c r="E886" t="s">
        <v>3489</v>
      </c>
      <c r="F886" t="s">
        <v>3490</v>
      </c>
      <c r="G886" t="s">
        <v>23846</v>
      </c>
      <c r="I886" t="s">
        <v>23832</v>
      </c>
      <c r="J886" t="s">
        <v>23814</v>
      </c>
      <c r="K886" t="s">
        <v>28899</v>
      </c>
      <c r="L886" t="s">
        <v>148</v>
      </c>
      <c r="M886" t="s">
        <v>23816</v>
      </c>
      <c r="N886" t="s">
        <v>28900</v>
      </c>
      <c r="O886" t="s">
        <v>28901</v>
      </c>
      <c r="P886" t="s">
        <v>23820</v>
      </c>
      <c r="Q886" t="s">
        <v>28902</v>
      </c>
      <c r="R886" t="s">
        <v>28903</v>
      </c>
      <c r="S886" t="s">
        <v>28901</v>
      </c>
      <c r="T886" t="s">
        <v>28904</v>
      </c>
      <c r="U886" t="s">
        <v>23823</v>
      </c>
      <c r="V886">
        <v>40</v>
      </c>
      <c r="W886">
        <v>-23788444</v>
      </c>
      <c r="X886">
        <v>-46683286</v>
      </c>
      <c r="Y886">
        <v>808</v>
      </c>
      <c r="Z886" t="s">
        <v>12336</v>
      </c>
      <c r="AB886" t="s">
        <v>23825</v>
      </c>
      <c r="AC886">
        <v>5000</v>
      </c>
      <c r="AD886" t="s">
        <v>23823</v>
      </c>
      <c r="AE886" t="s">
        <v>1532</v>
      </c>
      <c r="AF886" t="s">
        <v>3489</v>
      </c>
      <c r="AG886" t="s">
        <v>3490</v>
      </c>
      <c r="AH886" t="s">
        <v>28901</v>
      </c>
      <c r="AI886" t="s">
        <v>23852</v>
      </c>
      <c r="AJ886" t="s">
        <v>906</v>
      </c>
      <c r="AL886">
        <f>VALUE(TRIM(FO_Candidato[[#This Row],[1.21 Latitude]]))</f>
        <v>-23788444</v>
      </c>
      <c r="AM886">
        <f>FO_Candidato[[#This Row],[LATITUDE_P1]]/1000000</f>
        <v>-23.788443999999998</v>
      </c>
      <c r="AN886">
        <f>INT(ABS(FO_Candidato[[#This Row],[LATITUDE_P2]]))</f>
        <v>23</v>
      </c>
      <c r="AO886">
        <f>INT((ABS(FO_Candidato[[#This Row],[LATITUDE_P2]])-INT(ABS(FO_Candidato[[#This Row],[LATITUDE_P2]])))*60)</f>
        <v>47</v>
      </c>
      <c r="AP886" s="73">
        <f t="shared" si="26"/>
        <v>18.399999999999999</v>
      </c>
      <c r="AQ886" t="str">
        <f>SUBSTITUTE(TEXT(FO_Candidato[[#This Row],[LATITUDE_P5]],"0,00"),",",".")</f>
        <v>18.40</v>
      </c>
      <c r="AR886" t="str">
        <f>FO_Candidato[[#This Row],[LATITUDE_P3]]&amp;"°"&amp;FO_Candidato[[#This Row],[LATITUDE_P4]]&amp;"'"&amp;FO_Candidato[[#This Row],[LATITUDE - P6]]&amp;"""S"</f>
        <v>23°47'18.40"S</v>
      </c>
      <c r="AS886">
        <f>VALUE(TRIM(FO_Candidato[[#This Row],[longitude]]))</f>
        <v>-46683286</v>
      </c>
      <c r="AT886">
        <f>FO_Candidato[[#This Row],[LONGITUDE_P1]]/1000000</f>
        <v>-46.683286000000003</v>
      </c>
      <c r="AU886">
        <f>INT(ABS(FO_Candidato[[#This Row],[LONGITUDE_P2]]))</f>
        <v>46</v>
      </c>
      <c r="AV886">
        <f>INT((ABS(FO_Candidato[[#This Row],[LONGITUDE_P2]])-INT(ABS(FO_Candidato[[#This Row],[LONGITUDE_P2]])))*60)</f>
        <v>40</v>
      </c>
      <c r="AW886" s="73">
        <f t="shared" si="27"/>
        <v>59.83</v>
      </c>
      <c r="AX886" t="str">
        <f>SUBSTITUTE(TEXT(FO_Candidato[[#This Row],[LONGITUDE_P5]],"0,00"),",",".")</f>
        <v>59.83</v>
      </c>
      <c r="AY886" t="str">
        <f>FO_Candidato[[#This Row],[LONGITUDE_P3]]&amp;"°"&amp;FO_Candidato[[#This Row],[LONGITUDE_P4]]&amp;"'"&amp;FO_Candidato[[#This Row],[LONGITUDE - P6]]&amp;"""S"</f>
        <v>46°40'59.83"S</v>
      </c>
    </row>
    <row r="887" spans="1:51" x14ac:dyDescent="0.3">
      <c r="A887" t="s">
        <v>28905</v>
      </c>
      <c r="B887" t="s">
        <v>23809</v>
      </c>
      <c r="C887" t="s">
        <v>136</v>
      </c>
      <c r="D887" t="s">
        <v>17001</v>
      </c>
      <c r="E887" t="s">
        <v>17001</v>
      </c>
      <c r="F887" t="s">
        <v>17003</v>
      </c>
      <c r="G887" t="s">
        <v>24981</v>
      </c>
      <c r="I887" t="s">
        <v>23832</v>
      </c>
      <c r="J887" t="s">
        <v>23814</v>
      </c>
      <c r="K887" t="s">
        <v>28906</v>
      </c>
      <c r="L887" t="s">
        <v>148</v>
      </c>
      <c r="M887" t="s">
        <v>23816</v>
      </c>
      <c r="N887" t="s">
        <v>28907</v>
      </c>
      <c r="O887" t="s">
        <v>28908</v>
      </c>
      <c r="P887" t="s">
        <v>28909</v>
      </c>
      <c r="Q887" t="s">
        <v>28910</v>
      </c>
      <c r="R887" t="s">
        <v>148</v>
      </c>
      <c r="S887" t="s">
        <v>148</v>
      </c>
      <c r="T887" t="s">
        <v>148</v>
      </c>
      <c r="U887" t="s">
        <v>23823</v>
      </c>
      <c r="V887">
        <v>30</v>
      </c>
      <c r="W887">
        <v>-19403846</v>
      </c>
      <c r="X887">
        <v>-5741163</v>
      </c>
      <c r="Y887">
        <v>106</v>
      </c>
      <c r="Z887" t="s">
        <v>23957</v>
      </c>
      <c r="AB887" t="s">
        <v>23825</v>
      </c>
      <c r="AC887">
        <v>2000</v>
      </c>
      <c r="AD887" t="s">
        <v>23823</v>
      </c>
      <c r="AE887" t="s">
        <v>148</v>
      </c>
      <c r="AF887" t="s">
        <v>148</v>
      </c>
      <c r="AG887" t="s">
        <v>148</v>
      </c>
      <c r="AH887" t="s">
        <v>28911</v>
      </c>
      <c r="AI887" t="s">
        <v>24270</v>
      </c>
      <c r="AJ887" t="s">
        <v>28912</v>
      </c>
      <c r="AK887">
        <v>793621655</v>
      </c>
      <c r="AL887">
        <f>VALUE(TRIM(FO_Candidato[[#This Row],[1.21 Latitude]]))</f>
        <v>-19403846</v>
      </c>
      <c r="AM887">
        <f>FO_Candidato[[#This Row],[LATITUDE_P1]]/1000000</f>
        <v>-19.403846000000001</v>
      </c>
      <c r="AN887">
        <f>INT(ABS(FO_Candidato[[#This Row],[LATITUDE_P2]]))</f>
        <v>19</v>
      </c>
      <c r="AO887">
        <f>INT((ABS(FO_Candidato[[#This Row],[LATITUDE_P2]])-INT(ABS(FO_Candidato[[#This Row],[LATITUDE_P2]])))*60)</f>
        <v>24</v>
      </c>
      <c r="AP887" s="73">
        <f t="shared" si="26"/>
        <v>13.85</v>
      </c>
      <c r="AQ887" t="str">
        <f>SUBSTITUTE(TEXT(FO_Candidato[[#This Row],[LATITUDE_P5]],"0,00"),",",".")</f>
        <v>13.85</v>
      </c>
      <c r="AR887" t="str">
        <f>FO_Candidato[[#This Row],[LATITUDE_P3]]&amp;"°"&amp;FO_Candidato[[#This Row],[LATITUDE_P4]]&amp;"'"&amp;FO_Candidato[[#This Row],[LATITUDE - P6]]&amp;"""S"</f>
        <v>19°24'13.85"S</v>
      </c>
      <c r="AS887">
        <f>VALUE(TRIM(FO_Candidato[[#This Row],[longitude]]))</f>
        <v>-5741163</v>
      </c>
      <c r="AT887">
        <f>FO_Candidato[[#This Row],[LONGITUDE_P1]]/1000000</f>
        <v>-5.7411630000000002</v>
      </c>
      <c r="AU887">
        <f>INT(ABS(FO_Candidato[[#This Row],[LONGITUDE_P2]]))</f>
        <v>5</v>
      </c>
      <c r="AV887">
        <f>INT((ABS(FO_Candidato[[#This Row],[LONGITUDE_P2]])-INT(ABS(FO_Candidato[[#This Row],[LONGITUDE_P2]])))*60)</f>
        <v>44</v>
      </c>
      <c r="AW887" s="73">
        <f t="shared" si="27"/>
        <v>28.19</v>
      </c>
      <c r="AX887" t="str">
        <f>SUBSTITUTE(TEXT(FO_Candidato[[#This Row],[LONGITUDE_P5]],"0,00"),",",".")</f>
        <v>28.19</v>
      </c>
      <c r="AY887" t="str">
        <f>FO_Candidato[[#This Row],[LONGITUDE_P3]]&amp;"°"&amp;FO_Candidato[[#This Row],[LONGITUDE_P4]]&amp;"'"&amp;FO_Candidato[[#This Row],[LONGITUDE - P6]]&amp;"""S"</f>
        <v>5°44'28.19"S</v>
      </c>
    </row>
    <row r="888" spans="1:51" x14ac:dyDescent="0.3">
      <c r="A888" t="s">
        <v>28913</v>
      </c>
      <c r="B888" t="s">
        <v>23809</v>
      </c>
      <c r="C888" t="s">
        <v>308</v>
      </c>
      <c r="D888" t="s">
        <v>1703</v>
      </c>
      <c r="E888" t="s">
        <v>1703</v>
      </c>
      <c r="F888" t="s">
        <v>1704</v>
      </c>
      <c r="G888" t="s">
        <v>23953</v>
      </c>
      <c r="I888" t="s">
        <v>23832</v>
      </c>
      <c r="J888" t="s">
        <v>23814</v>
      </c>
      <c r="K888" t="s">
        <v>28914</v>
      </c>
      <c r="L888" t="s">
        <v>148</v>
      </c>
      <c r="M888" t="s">
        <v>23816</v>
      </c>
      <c r="N888" t="s">
        <v>28915</v>
      </c>
      <c r="O888" t="s">
        <v>28916</v>
      </c>
      <c r="P888" t="s">
        <v>148</v>
      </c>
      <c r="Q888" t="s">
        <v>148</v>
      </c>
      <c r="R888" t="s">
        <v>28917</v>
      </c>
      <c r="S888" t="s">
        <v>23820</v>
      </c>
      <c r="T888" t="s">
        <v>28918</v>
      </c>
      <c r="U888" t="s">
        <v>23823</v>
      </c>
      <c r="V888">
        <v>40</v>
      </c>
      <c r="W888">
        <v>-25427389</v>
      </c>
      <c r="X888">
        <v>-49154028</v>
      </c>
      <c r="Y888">
        <v>918</v>
      </c>
      <c r="Z888" t="s">
        <v>24096</v>
      </c>
      <c r="AB888" t="s">
        <v>23825</v>
      </c>
      <c r="AC888">
        <v>8000</v>
      </c>
      <c r="AD888" t="s">
        <v>23823</v>
      </c>
      <c r="AE888" t="s">
        <v>1532</v>
      </c>
      <c r="AF888" t="s">
        <v>28919</v>
      </c>
      <c r="AG888" t="s">
        <v>28919</v>
      </c>
      <c r="AH888" t="s">
        <v>28920</v>
      </c>
      <c r="AI888" t="s">
        <v>23827</v>
      </c>
      <c r="AJ888" t="s">
        <v>27380</v>
      </c>
      <c r="AL888">
        <f>VALUE(TRIM(FO_Candidato[[#This Row],[1.21 Latitude]]))</f>
        <v>-25427389</v>
      </c>
      <c r="AM888">
        <f>FO_Candidato[[#This Row],[LATITUDE_P1]]/1000000</f>
        <v>-25.427389000000002</v>
      </c>
      <c r="AN888">
        <f>INT(ABS(FO_Candidato[[#This Row],[LATITUDE_P2]]))</f>
        <v>25</v>
      </c>
      <c r="AO888">
        <f>INT((ABS(FO_Candidato[[#This Row],[LATITUDE_P2]])-INT(ABS(FO_Candidato[[#This Row],[LATITUDE_P2]])))*60)</f>
        <v>25</v>
      </c>
      <c r="AP888" s="73">
        <f t="shared" si="26"/>
        <v>38.6</v>
      </c>
      <c r="AQ888" t="str">
        <f>SUBSTITUTE(TEXT(FO_Candidato[[#This Row],[LATITUDE_P5]],"0,00"),",",".")</f>
        <v>38.60</v>
      </c>
      <c r="AR888" t="str">
        <f>FO_Candidato[[#This Row],[LATITUDE_P3]]&amp;"°"&amp;FO_Candidato[[#This Row],[LATITUDE_P4]]&amp;"'"&amp;FO_Candidato[[#This Row],[LATITUDE - P6]]&amp;"""S"</f>
        <v>25°25'38.60"S</v>
      </c>
      <c r="AS888">
        <f>VALUE(TRIM(FO_Candidato[[#This Row],[longitude]]))</f>
        <v>-49154028</v>
      </c>
      <c r="AT888">
        <f>FO_Candidato[[#This Row],[LONGITUDE_P1]]/1000000</f>
        <v>-49.154027999999997</v>
      </c>
      <c r="AU888">
        <f>INT(ABS(FO_Candidato[[#This Row],[LONGITUDE_P2]]))</f>
        <v>49</v>
      </c>
      <c r="AV888">
        <f>INT((ABS(FO_Candidato[[#This Row],[LONGITUDE_P2]])-INT(ABS(FO_Candidato[[#This Row],[LONGITUDE_P2]])))*60)</f>
        <v>9</v>
      </c>
      <c r="AW888" s="73">
        <f t="shared" si="27"/>
        <v>14.5</v>
      </c>
      <c r="AX888" t="str">
        <f>SUBSTITUTE(TEXT(FO_Candidato[[#This Row],[LONGITUDE_P5]],"0,00"),",",".")</f>
        <v>14.50</v>
      </c>
      <c r="AY888" t="str">
        <f>FO_Candidato[[#This Row],[LONGITUDE_P3]]&amp;"°"&amp;FO_Candidato[[#This Row],[LONGITUDE_P4]]&amp;"'"&amp;FO_Candidato[[#This Row],[LONGITUDE - P6]]&amp;"""S"</f>
        <v>49°9'14.50"S</v>
      </c>
    </row>
    <row r="889" spans="1:51" x14ac:dyDescent="0.3">
      <c r="A889" t="s">
        <v>28921</v>
      </c>
      <c r="B889" t="s">
        <v>23809</v>
      </c>
      <c r="C889" t="s">
        <v>308</v>
      </c>
      <c r="D889" t="s">
        <v>7868</v>
      </c>
      <c r="E889" t="s">
        <v>7868</v>
      </c>
      <c r="F889" t="s">
        <v>7869</v>
      </c>
      <c r="G889" t="s">
        <v>23846</v>
      </c>
      <c r="I889" t="s">
        <v>23832</v>
      </c>
      <c r="J889" t="s">
        <v>23814</v>
      </c>
      <c r="K889" t="s">
        <v>28922</v>
      </c>
      <c r="L889" t="s">
        <v>148</v>
      </c>
      <c r="M889" t="s">
        <v>23816</v>
      </c>
      <c r="N889" t="s">
        <v>28923</v>
      </c>
      <c r="O889" t="s">
        <v>23820</v>
      </c>
      <c r="P889" t="s">
        <v>28924</v>
      </c>
      <c r="Q889" t="s">
        <v>28925</v>
      </c>
      <c r="R889" t="s">
        <v>148</v>
      </c>
      <c r="S889" t="s">
        <v>148</v>
      </c>
      <c r="T889" t="s">
        <v>148</v>
      </c>
      <c r="U889" t="s">
        <v>23823</v>
      </c>
      <c r="V889">
        <v>40</v>
      </c>
      <c r="W889">
        <v>-2299815</v>
      </c>
      <c r="X889">
        <v>-47084617</v>
      </c>
      <c r="Y889">
        <v>591</v>
      </c>
      <c r="Z889" t="s">
        <v>12336</v>
      </c>
      <c r="AA889" t="s">
        <v>124</v>
      </c>
      <c r="AB889" t="s">
        <v>23825</v>
      </c>
      <c r="AC889">
        <v>0</v>
      </c>
      <c r="AD889" t="s">
        <v>23823</v>
      </c>
      <c r="AE889" t="s">
        <v>1532</v>
      </c>
      <c r="AF889" t="s">
        <v>7868</v>
      </c>
      <c r="AG889" t="s">
        <v>7869</v>
      </c>
      <c r="AH889" t="s">
        <v>28926</v>
      </c>
      <c r="AI889" t="s">
        <v>23852</v>
      </c>
      <c r="AJ889" t="s">
        <v>1180</v>
      </c>
      <c r="AL889">
        <f>VALUE(TRIM(FO_Candidato[[#This Row],[1.21 Latitude]]))</f>
        <v>-2299815</v>
      </c>
      <c r="AM889">
        <f>FO_Candidato[[#This Row],[LATITUDE_P1]]/1000000</f>
        <v>-2.2998150000000002</v>
      </c>
      <c r="AN889">
        <f>INT(ABS(FO_Candidato[[#This Row],[LATITUDE_P2]]))</f>
        <v>2</v>
      </c>
      <c r="AO889">
        <f>INT((ABS(FO_Candidato[[#This Row],[LATITUDE_P2]])-INT(ABS(FO_Candidato[[#This Row],[LATITUDE_P2]])))*60)</f>
        <v>17</v>
      </c>
      <c r="AP889" s="73">
        <f t="shared" si="26"/>
        <v>59.33</v>
      </c>
      <c r="AQ889" t="str">
        <f>SUBSTITUTE(TEXT(FO_Candidato[[#This Row],[LATITUDE_P5]],"0,00"),",",".")</f>
        <v>59.33</v>
      </c>
      <c r="AR889" t="str">
        <f>FO_Candidato[[#This Row],[LATITUDE_P3]]&amp;"°"&amp;FO_Candidato[[#This Row],[LATITUDE_P4]]&amp;"'"&amp;FO_Candidato[[#This Row],[LATITUDE - P6]]&amp;"""S"</f>
        <v>2°17'59.33"S</v>
      </c>
      <c r="AS889">
        <f>VALUE(TRIM(FO_Candidato[[#This Row],[longitude]]))</f>
        <v>-47084617</v>
      </c>
      <c r="AT889">
        <f>FO_Candidato[[#This Row],[LONGITUDE_P1]]/1000000</f>
        <v>-47.084617000000001</v>
      </c>
      <c r="AU889">
        <f>INT(ABS(FO_Candidato[[#This Row],[LONGITUDE_P2]]))</f>
        <v>47</v>
      </c>
      <c r="AV889">
        <f>INT((ABS(FO_Candidato[[#This Row],[LONGITUDE_P2]])-INT(ABS(FO_Candidato[[#This Row],[LONGITUDE_P2]])))*60)</f>
        <v>5</v>
      </c>
      <c r="AW889" s="73">
        <f t="shared" si="27"/>
        <v>4.62</v>
      </c>
      <c r="AX889" t="str">
        <f>SUBSTITUTE(TEXT(FO_Candidato[[#This Row],[LONGITUDE_P5]],"0,00"),",",".")</f>
        <v>4.62</v>
      </c>
      <c r="AY889" t="str">
        <f>FO_Candidato[[#This Row],[LONGITUDE_P3]]&amp;"°"&amp;FO_Candidato[[#This Row],[LONGITUDE_P4]]&amp;"'"&amp;FO_Candidato[[#This Row],[LONGITUDE - P6]]&amp;"""S"</f>
        <v>47°5'4.62"S</v>
      </c>
    </row>
    <row r="890" spans="1:51" x14ac:dyDescent="0.3">
      <c r="A890" t="s">
        <v>28927</v>
      </c>
      <c r="B890" t="s">
        <v>23809</v>
      </c>
      <c r="C890" t="s">
        <v>371</v>
      </c>
      <c r="D890" t="s">
        <v>6825</v>
      </c>
      <c r="E890" t="s">
        <v>6825</v>
      </c>
      <c r="F890" t="s">
        <v>6826</v>
      </c>
      <c r="G890" t="s">
        <v>23953</v>
      </c>
      <c r="I890" t="s">
        <v>23832</v>
      </c>
      <c r="J890" t="s">
        <v>23814</v>
      </c>
      <c r="K890" t="s">
        <v>28928</v>
      </c>
      <c r="L890" t="s">
        <v>148</v>
      </c>
      <c r="M890" t="s">
        <v>23816</v>
      </c>
      <c r="N890" t="s">
        <v>28929</v>
      </c>
      <c r="O890" t="s">
        <v>28930</v>
      </c>
      <c r="P890" t="s">
        <v>28931</v>
      </c>
      <c r="Q890" t="s">
        <v>23820</v>
      </c>
      <c r="R890" t="s">
        <v>23820</v>
      </c>
      <c r="S890" t="s">
        <v>23820</v>
      </c>
      <c r="T890" t="s">
        <v>23820</v>
      </c>
      <c r="U890" t="s">
        <v>23823</v>
      </c>
      <c r="V890">
        <v>40</v>
      </c>
      <c r="W890">
        <v>-23373759</v>
      </c>
      <c r="X890">
        <v>-51211981</v>
      </c>
      <c r="Y890">
        <v>540</v>
      </c>
      <c r="Z890" t="s">
        <v>24096</v>
      </c>
      <c r="AB890" t="s">
        <v>23825</v>
      </c>
      <c r="AC890">
        <v>2500</v>
      </c>
      <c r="AD890" t="s">
        <v>23823</v>
      </c>
      <c r="AE890" t="s">
        <v>1532</v>
      </c>
      <c r="AF890" t="s">
        <v>28932</v>
      </c>
      <c r="AG890" t="s">
        <v>28932</v>
      </c>
      <c r="AH890" t="s">
        <v>28933</v>
      </c>
      <c r="AI890" t="s">
        <v>23827</v>
      </c>
      <c r="AJ890" t="s">
        <v>1563</v>
      </c>
      <c r="AL890">
        <f>VALUE(TRIM(FO_Candidato[[#This Row],[1.21 Latitude]]))</f>
        <v>-23373759</v>
      </c>
      <c r="AM890">
        <f>FO_Candidato[[#This Row],[LATITUDE_P1]]/1000000</f>
        <v>-23.373759</v>
      </c>
      <c r="AN890">
        <f>INT(ABS(FO_Candidato[[#This Row],[LATITUDE_P2]]))</f>
        <v>23</v>
      </c>
      <c r="AO890">
        <f>INT((ABS(FO_Candidato[[#This Row],[LATITUDE_P2]])-INT(ABS(FO_Candidato[[#This Row],[LATITUDE_P2]])))*60)</f>
        <v>22</v>
      </c>
      <c r="AP890" s="73">
        <f t="shared" si="26"/>
        <v>25.53</v>
      </c>
      <c r="AQ890" t="str">
        <f>SUBSTITUTE(TEXT(FO_Candidato[[#This Row],[LATITUDE_P5]],"0,00"),",",".")</f>
        <v>25.53</v>
      </c>
      <c r="AR890" t="str">
        <f>FO_Candidato[[#This Row],[LATITUDE_P3]]&amp;"°"&amp;FO_Candidato[[#This Row],[LATITUDE_P4]]&amp;"'"&amp;FO_Candidato[[#This Row],[LATITUDE - P6]]&amp;"""S"</f>
        <v>23°22'25.53"S</v>
      </c>
      <c r="AS890">
        <f>VALUE(TRIM(FO_Candidato[[#This Row],[longitude]]))</f>
        <v>-51211981</v>
      </c>
      <c r="AT890">
        <f>FO_Candidato[[#This Row],[LONGITUDE_P1]]/1000000</f>
        <v>-51.211981000000002</v>
      </c>
      <c r="AU890">
        <f>INT(ABS(FO_Candidato[[#This Row],[LONGITUDE_P2]]))</f>
        <v>51</v>
      </c>
      <c r="AV890">
        <f>INT((ABS(FO_Candidato[[#This Row],[LONGITUDE_P2]])-INT(ABS(FO_Candidato[[#This Row],[LONGITUDE_P2]])))*60)</f>
        <v>12</v>
      </c>
      <c r="AW890" s="73">
        <f t="shared" si="27"/>
        <v>43.13</v>
      </c>
      <c r="AX890" t="str">
        <f>SUBSTITUTE(TEXT(FO_Candidato[[#This Row],[LONGITUDE_P5]],"0,00"),",",".")</f>
        <v>43.13</v>
      </c>
      <c r="AY890" t="str">
        <f>FO_Candidato[[#This Row],[LONGITUDE_P3]]&amp;"°"&amp;FO_Candidato[[#This Row],[LONGITUDE_P4]]&amp;"'"&amp;FO_Candidato[[#This Row],[LONGITUDE - P6]]&amp;"""S"</f>
        <v>51°12'43.13"S</v>
      </c>
    </row>
    <row r="891" spans="1:51" x14ac:dyDescent="0.3">
      <c r="A891" t="s">
        <v>28934</v>
      </c>
      <c r="B891" t="s">
        <v>23809</v>
      </c>
      <c r="C891" t="s">
        <v>371</v>
      </c>
      <c r="D891" t="s">
        <v>19577</v>
      </c>
      <c r="E891" t="s">
        <v>19577</v>
      </c>
      <c r="F891" t="s">
        <v>19579</v>
      </c>
      <c r="G891" t="s">
        <v>27063</v>
      </c>
      <c r="I891" t="s">
        <v>23832</v>
      </c>
      <c r="J891" t="s">
        <v>23814</v>
      </c>
      <c r="K891" t="s">
        <v>28935</v>
      </c>
      <c r="L891" t="s">
        <v>148</v>
      </c>
      <c r="M891" t="s">
        <v>23835</v>
      </c>
      <c r="N891" t="s">
        <v>28936</v>
      </c>
      <c r="O891" t="s">
        <v>28937</v>
      </c>
      <c r="P891" t="s">
        <v>28938</v>
      </c>
      <c r="Q891" t="s">
        <v>28939</v>
      </c>
      <c r="R891" t="s">
        <v>28940</v>
      </c>
      <c r="S891" t="s">
        <v>28941</v>
      </c>
      <c r="T891" t="s">
        <v>28938</v>
      </c>
      <c r="U891" t="s">
        <v>23823</v>
      </c>
      <c r="V891">
        <v>30</v>
      </c>
      <c r="W891">
        <v>-2680077</v>
      </c>
      <c r="X891">
        <v>-44189241</v>
      </c>
      <c r="Y891">
        <v>22</v>
      </c>
      <c r="Z891" t="s">
        <v>28942</v>
      </c>
      <c r="AA891" t="s">
        <v>107</v>
      </c>
      <c r="AB891" t="s">
        <v>23825</v>
      </c>
      <c r="AC891">
        <v>5000</v>
      </c>
      <c r="AD891" t="s">
        <v>23823</v>
      </c>
      <c r="AE891" t="s">
        <v>1532</v>
      </c>
      <c r="AF891" t="s">
        <v>19577</v>
      </c>
      <c r="AG891" t="s">
        <v>19579</v>
      </c>
      <c r="AH891" t="s">
        <v>28943</v>
      </c>
      <c r="AI891" t="s">
        <v>23922</v>
      </c>
      <c r="AJ891" t="s">
        <v>2065</v>
      </c>
      <c r="AK891">
        <v>65058200</v>
      </c>
      <c r="AL891">
        <f>VALUE(TRIM(FO_Candidato[[#This Row],[1.21 Latitude]]))</f>
        <v>-2680077</v>
      </c>
      <c r="AM891">
        <f>FO_Candidato[[#This Row],[LATITUDE_P1]]/1000000</f>
        <v>-2.6800769999999998</v>
      </c>
      <c r="AN891">
        <f>INT(ABS(FO_Candidato[[#This Row],[LATITUDE_P2]]))</f>
        <v>2</v>
      </c>
      <c r="AO891">
        <f>INT((ABS(FO_Candidato[[#This Row],[LATITUDE_P2]])-INT(ABS(FO_Candidato[[#This Row],[LATITUDE_P2]])))*60)</f>
        <v>40</v>
      </c>
      <c r="AP891" s="73">
        <f t="shared" si="26"/>
        <v>48.28</v>
      </c>
      <c r="AQ891" t="str">
        <f>SUBSTITUTE(TEXT(FO_Candidato[[#This Row],[LATITUDE_P5]],"0,00"),",",".")</f>
        <v>48.28</v>
      </c>
      <c r="AR891" t="str">
        <f>FO_Candidato[[#This Row],[LATITUDE_P3]]&amp;"°"&amp;FO_Candidato[[#This Row],[LATITUDE_P4]]&amp;"'"&amp;FO_Candidato[[#This Row],[LATITUDE - P6]]&amp;"""S"</f>
        <v>2°40'48.28"S</v>
      </c>
      <c r="AS891">
        <f>VALUE(TRIM(FO_Candidato[[#This Row],[longitude]]))</f>
        <v>-44189241</v>
      </c>
      <c r="AT891">
        <f>FO_Candidato[[#This Row],[LONGITUDE_P1]]/1000000</f>
        <v>-44.189241000000003</v>
      </c>
      <c r="AU891">
        <f>INT(ABS(FO_Candidato[[#This Row],[LONGITUDE_P2]]))</f>
        <v>44</v>
      </c>
      <c r="AV891">
        <f>INT((ABS(FO_Candidato[[#This Row],[LONGITUDE_P2]])-INT(ABS(FO_Candidato[[#This Row],[LONGITUDE_P2]])))*60)</f>
        <v>11</v>
      </c>
      <c r="AW891" s="73">
        <f t="shared" si="27"/>
        <v>21.27</v>
      </c>
      <c r="AX891" t="str">
        <f>SUBSTITUTE(TEXT(FO_Candidato[[#This Row],[LONGITUDE_P5]],"0,00"),",",".")</f>
        <v>21.27</v>
      </c>
      <c r="AY891" t="str">
        <f>FO_Candidato[[#This Row],[LONGITUDE_P3]]&amp;"°"&amp;FO_Candidato[[#This Row],[LONGITUDE_P4]]&amp;"'"&amp;FO_Candidato[[#This Row],[LONGITUDE - P6]]&amp;"""S"</f>
        <v>44°11'21.27"S</v>
      </c>
    </row>
    <row r="892" spans="1:51" x14ac:dyDescent="0.3">
      <c r="A892" t="s">
        <v>28944</v>
      </c>
      <c r="B892" t="s">
        <v>23809</v>
      </c>
      <c r="C892" t="s">
        <v>371</v>
      </c>
      <c r="D892" t="s">
        <v>1697</v>
      </c>
      <c r="E892" t="s">
        <v>1697</v>
      </c>
      <c r="F892" t="s">
        <v>1698</v>
      </c>
      <c r="G892" t="s">
        <v>23953</v>
      </c>
      <c r="I892" t="s">
        <v>23832</v>
      </c>
      <c r="J892" t="s">
        <v>23814</v>
      </c>
      <c r="K892" t="s">
        <v>28945</v>
      </c>
      <c r="L892" t="s">
        <v>148</v>
      </c>
      <c r="M892" t="s">
        <v>23816</v>
      </c>
      <c r="N892" t="s">
        <v>28946</v>
      </c>
      <c r="O892" t="s">
        <v>23820</v>
      </c>
      <c r="P892" t="s">
        <v>28947</v>
      </c>
      <c r="Q892" t="s">
        <v>28948</v>
      </c>
      <c r="R892" t="s">
        <v>148</v>
      </c>
      <c r="S892" t="s">
        <v>148</v>
      </c>
      <c r="T892" t="s">
        <v>148</v>
      </c>
      <c r="U892" t="s">
        <v>23823</v>
      </c>
      <c r="V892">
        <v>40</v>
      </c>
      <c r="W892">
        <v>-2353927</v>
      </c>
      <c r="X892">
        <v>-51440256</v>
      </c>
      <c r="Y892">
        <v>822</v>
      </c>
      <c r="Z892" t="s">
        <v>24096</v>
      </c>
      <c r="AB892" t="s">
        <v>23825</v>
      </c>
      <c r="AC892">
        <v>2500</v>
      </c>
      <c r="AD892" t="s">
        <v>23823</v>
      </c>
      <c r="AE892" t="s">
        <v>1532</v>
      </c>
      <c r="AF892" t="s">
        <v>28949</v>
      </c>
      <c r="AG892" t="s">
        <v>28949</v>
      </c>
      <c r="AH892" t="s">
        <v>28950</v>
      </c>
      <c r="AI892" t="s">
        <v>23827</v>
      </c>
      <c r="AJ892" t="s">
        <v>28951</v>
      </c>
      <c r="AL892">
        <f>VALUE(TRIM(FO_Candidato[[#This Row],[1.21 Latitude]]))</f>
        <v>-2353927</v>
      </c>
      <c r="AM892">
        <f>FO_Candidato[[#This Row],[LATITUDE_P1]]/1000000</f>
        <v>-2.3539270000000001</v>
      </c>
      <c r="AN892">
        <f>INT(ABS(FO_Candidato[[#This Row],[LATITUDE_P2]]))</f>
        <v>2</v>
      </c>
      <c r="AO892">
        <f>INT((ABS(FO_Candidato[[#This Row],[LATITUDE_P2]])-INT(ABS(FO_Candidato[[#This Row],[LATITUDE_P2]])))*60)</f>
        <v>21</v>
      </c>
      <c r="AP892" s="73">
        <f t="shared" si="26"/>
        <v>14.14</v>
      </c>
      <c r="AQ892" t="str">
        <f>SUBSTITUTE(TEXT(FO_Candidato[[#This Row],[LATITUDE_P5]],"0,00"),",",".")</f>
        <v>14.14</v>
      </c>
      <c r="AR892" t="str">
        <f>FO_Candidato[[#This Row],[LATITUDE_P3]]&amp;"°"&amp;FO_Candidato[[#This Row],[LATITUDE_P4]]&amp;"'"&amp;FO_Candidato[[#This Row],[LATITUDE - P6]]&amp;"""S"</f>
        <v>2°21'14.14"S</v>
      </c>
      <c r="AS892">
        <f>VALUE(TRIM(FO_Candidato[[#This Row],[longitude]]))</f>
        <v>-51440256</v>
      </c>
      <c r="AT892">
        <f>FO_Candidato[[#This Row],[LONGITUDE_P1]]/1000000</f>
        <v>-51.440255999999998</v>
      </c>
      <c r="AU892">
        <f>INT(ABS(FO_Candidato[[#This Row],[LONGITUDE_P2]]))</f>
        <v>51</v>
      </c>
      <c r="AV892">
        <f>INT((ABS(FO_Candidato[[#This Row],[LONGITUDE_P2]])-INT(ABS(FO_Candidato[[#This Row],[LONGITUDE_P2]])))*60)</f>
        <v>26</v>
      </c>
      <c r="AW892" s="73">
        <f t="shared" si="27"/>
        <v>24.92</v>
      </c>
      <c r="AX892" t="str">
        <f>SUBSTITUTE(TEXT(FO_Candidato[[#This Row],[LONGITUDE_P5]],"0,00"),",",".")</f>
        <v>24.92</v>
      </c>
      <c r="AY892" t="str">
        <f>FO_Candidato[[#This Row],[LONGITUDE_P3]]&amp;"°"&amp;FO_Candidato[[#This Row],[LONGITUDE_P4]]&amp;"'"&amp;FO_Candidato[[#This Row],[LONGITUDE - P6]]&amp;"""S"</f>
        <v>51°26'24.92"S</v>
      </c>
    </row>
    <row r="893" spans="1:51" x14ac:dyDescent="0.3">
      <c r="A893" t="s">
        <v>28952</v>
      </c>
      <c r="B893" t="s">
        <v>23809</v>
      </c>
      <c r="C893" t="s">
        <v>371</v>
      </c>
      <c r="D893" t="s">
        <v>7911</v>
      </c>
      <c r="E893" t="s">
        <v>7911</v>
      </c>
      <c r="F893" t="s">
        <v>7912</v>
      </c>
      <c r="G893" t="s">
        <v>27063</v>
      </c>
      <c r="I893" t="s">
        <v>23832</v>
      </c>
      <c r="J893" t="s">
        <v>23814</v>
      </c>
      <c r="K893" t="s">
        <v>28953</v>
      </c>
      <c r="L893" t="s">
        <v>148</v>
      </c>
      <c r="M893" t="s">
        <v>23816</v>
      </c>
      <c r="N893" t="s">
        <v>28954</v>
      </c>
      <c r="O893" t="s">
        <v>28955</v>
      </c>
      <c r="P893" t="s">
        <v>28956</v>
      </c>
      <c r="Q893" t="s">
        <v>28957</v>
      </c>
      <c r="R893" t="s">
        <v>28958</v>
      </c>
      <c r="S893" t="s">
        <v>28959</v>
      </c>
      <c r="T893" t="s">
        <v>28960</v>
      </c>
      <c r="U893" t="s">
        <v>23823</v>
      </c>
      <c r="V893">
        <v>30</v>
      </c>
      <c r="W893">
        <v>-2710746</v>
      </c>
      <c r="X893">
        <v>-44229379</v>
      </c>
      <c r="Y893">
        <v>35</v>
      </c>
      <c r="Z893" t="s">
        <v>9706</v>
      </c>
      <c r="AA893" t="s">
        <v>107</v>
      </c>
      <c r="AB893" t="s">
        <v>23825</v>
      </c>
      <c r="AC893">
        <v>1500</v>
      </c>
      <c r="AD893" t="s">
        <v>23823</v>
      </c>
      <c r="AE893" t="s">
        <v>1532</v>
      </c>
      <c r="AF893" t="s">
        <v>7911</v>
      </c>
      <c r="AG893" t="s">
        <v>7912</v>
      </c>
      <c r="AH893" t="s">
        <v>28959</v>
      </c>
      <c r="AI893" t="s">
        <v>23922</v>
      </c>
      <c r="AJ893" t="s">
        <v>28961</v>
      </c>
      <c r="AK893">
        <v>65010000</v>
      </c>
      <c r="AL893">
        <f>VALUE(TRIM(FO_Candidato[[#This Row],[1.21 Latitude]]))</f>
        <v>-2710746</v>
      </c>
      <c r="AM893">
        <f>FO_Candidato[[#This Row],[LATITUDE_P1]]/1000000</f>
        <v>-2.7107459999999999</v>
      </c>
      <c r="AN893">
        <f>INT(ABS(FO_Candidato[[#This Row],[LATITUDE_P2]]))</f>
        <v>2</v>
      </c>
      <c r="AO893">
        <f>INT((ABS(FO_Candidato[[#This Row],[LATITUDE_P2]])-INT(ABS(FO_Candidato[[#This Row],[LATITUDE_P2]])))*60)</f>
        <v>42</v>
      </c>
      <c r="AP893" s="73">
        <f t="shared" si="26"/>
        <v>38.69</v>
      </c>
      <c r="AQ893" t="str">
        <f>SUBSTITUTE(TEXT(FO_Candidato[[#This Row],[LATITUDE_P5]],"0,00"),",",".")</f>
        <v>38.69</v>
      </c>
      <c r="AR893" t="str">
        <f>FO_Candidato[[#This Row],[LATITUDE_P3]]&amp;"°"&amp;FO_Candidato[[#This Row],[LATITUDE_P4]]&amp;"'"&amp;FO_Candidato[[#This Row],[LATITUDE - P6]]&amp;"""S"</f>
        <v>2°42'38.69"S</v>
      </c>
      <c r="AS893">
        <f>VALUE(TRIM(FO_Candidato[[#This Row],[longitude]]))</f>
        <v>-44229379</v>
      </c>
      <c r="AT893">
        <f>FO_Candidato[[#This Row],[LONGITUDE_P1]]/1000000</f>
        <v>-44.229379000000002</v>
      </c>
      <c r="AU893">
        <f>INT(ABS(FO_Candidato[[#This Row],[LONGITUDE_P2]]))</f>
        <v>44</v>
      </c>
      <c r="AV893">
        <f>INT((ABS(FO_Candidato[[#This Row],[LONGITUDE_P2]])-INT(ABS(FO_Candidato[[#This Row],[LONGITUDE_P2]])))*60)</f>
        <v>13</v>
      </c>
      <c r="AW893" s="73">
        <f t="shared" si="27"/>
        <v>45.76</v>
      </c>
      <c r="AX893" t="str">
        <f>SUBSTITUTE(TEXT(FO_Candidato[[#This Row],[LONGITUDE_P5]],"0,00"),",",".")</f>
        <v>45.76</v>
      </c>
      <c r="AY893" t="str">
        <f>FO_Candidato[[#This Row],[LONGITUDE_P3]]&amp;"°"&amp;FO_Candidato[[#This Row],[LONGITUDE_P4]]&amp;"'"&amp;FO_Candidato[[#This Row],[LONGITUDE - P6]]&amp;"""S"</f>
        <v>44°13'45.76"S</v>
      </c>
    </row>
    <row r="894" spans="1:51" x14ac:dyDescent="0.3">
      <c r="A894" t="s">
        <v>28962</v>
      </c>
      <c r="B894" t="s">
        <v>23809</v>
      </c>
      <c r="C894" t="s">
        <v>1148</v>
      </c>
      <c r="D894" t="s">
        <v>1535</v>
      </c>
      <c r="E894" t="s">
        <v>1535</v>
      </c>
      <c r="F894" t="s">
        <v>3282</v>
      </c>
      <c r="G894" t="s">
        <v>23846</v>
      </c>
      <c r="I894" t="s">
        <v>23832</v>
      </c>
      <c r="J894" t="s">
        <v>23814</v>
      </c>
      <c r="K894" t="s">
        <v>28963</v>
      </c>
      <c r="L894" t="s">
        <v>148</v>
      </c>
      <c r="M894" t="s">
        <v>23816</v>
      </c>
      <c r="N894" t="s">
        <v>28964</v>
      </c>
      <c r="O894" t="s">
        <v>28965</v>
      </c>
      <c r="P894" t="s">
        <v>28966</v>
      </c>
      <c r="Q894" t="s">
        <v>23820</v>
      </c>
      <c r="R894" t="s">
        <v>148</v>
      </c>
      <c r="S894" t="s">
        <v>148</v>
      </c>
      <c r="T894" t="s">
        <v>148</v>
      </c>
      <c r="U894" t="s">
        <v>23823</v>
      </c>
      <c r="V894">
        <v>40</v>
      </c>
      <c r="W894">
        <v>-23548011</v>
      </c>
      <c r="X894">
        <v>-46885647</v>
      </c>
      <c r="Y894">
        <v>825</v>
      </c>
      <c r="Z894" t="s">
        <v>12336</v>
      </c>
      <c r="AB894" t="s">
        <v>23825</v>
      </c>
      <c r="AC894">
        <v>18000</v>
      </c>
      <c r="AD894" t="s">
        <v>23823</v>
      </c>
      <c r="AE894" t="s">
        <v>1532</v>
      </c>
      <c r="AF894" t="s">
        <v>1535</v>
      </c>
      <c r="AG894" t="s">
        <v>3282</v>
      </c>
      <c r="AH894" t="s">
        <v>28965</v>
      </c>
      <c r="AI894" t="s">
        <v>23852</v>
      </c>
      <c r="AJ894" t="s">
        <v>1162</v>
      </c>
      <c r="AL894">
        <f>VALUE(TRIM(FO_Candidato[[#This Row],[1.21 Latitude]]))</f>
        <v>-23548011</v>
      </c>
      <c r="AM894">
        <f>FO_Candidato[[#This Row],[LATITUDE_P1]]/1000000</f>
        <v>-23.548010999999999</v>
      </c>
      <c r="AN894">
        <f>INT(ABS(FO_Candidato[[#This Row],[LATITUDE_P2]]))</f>
        <v>23</v>
      </c>
      <c r="AO894">
        <f>INT((ABS(FO_Candidato[[#This Row],[LATITUDE_P2]])-INT(ABS(FO_Candidato[[#This Row],[LATITUDE_P2]])))*60)</f>
        <v>32</v>
      </c>
      <c r="AP894" s="73">
        <f t="shared" si="26"/>
        <v>52.84</v>
      </c>
      <c r="AQ894" t="str">
        <f>SUBSTITUTE(TEXT(FO_Candidato[[#This Row],[LATITUDE_P5]],"0,00"),",",".")</f>
        <v>52.84</v>
      </c>
      <c r="AR894" t="str">
        <f>FO_Candidato[[#This Row],[LATITUDE_P3]]&amp;"°"&amp;FO_Candidato[[#This Row],[LATITUDE_P4]]&amp;"'"&amp;FO_Candidato[[#This Row],[LATITUDE - P6]]&amp;"""S"</f>
        <v>23°32'52.84"S</v>
      </c>
      <c r="AS894">
        <f>VALUE(TRIM(FO_Candidato[[#This Row],[longitude]]))</f>
        <v>-46885647</v>
      </c>
      <c r="AT894">
        <f>FO_Candidato[[#This Row],[LONGITUDE_P1]]/1000000</f>
        <v>-46.885646999999999</v>
      </c>
      <c r="AU894">
        <f>INT(ABS(FO_Candidato[[#This Row],[LONGITUDE_P2]]))</f>
        <v>46</v>
      </c>
      <c r="AV894">
        <f>INT((ABS(FO_Candidato[[#This Row],[LONGITUDE_P2]])-INT(ABS(FO_Candidato[[#This Row],[LONGITUDE_P2]])))*60)</f>
        <v>53</v>
      </c>
      <c r="AW894" s="73">
        <f t="shared" si="27"/>
        <v>8.33</v>
      </c>
      <c r="AX894" t="str">
        <f>SUBSTITUTE(TEXT(FO_Candidato[[#This Row],[LONGITUDE_P5]],"0,00"),",",".")</f>
        <v>8.33</v>
      </c>
      <c r="AY894" t="str">
        <f>FO_Candidato[[#This Row],[LONGITUDE_P3]]&amp;"°"&amp;FO_Candidato[[#This Row],[LONGITUDE_P4]]&amp;"'"&amp;FO_Candidato[[#This Row],[LONGITUDE - P6]]&amp;"""S"</f>
        <v>46°53'8.33"S</v>
      </c>
    </row>
    <row r="895" spans="1:51" x14ac:dyDescent="0.3">
      <c r="A895" t="s">
        <v>28967</v>
      </c>
      <c r="B895" t="s">
        <v>23809</v>
      </c>
      <c r="C895" t="s">
        <v>14879</v>
      </c>
      <c r="D895" t="s">
        <v>15434</v>
      </c>
      <c r="E895" t="s">
        <v>15434</v>
      </c>
      <c r="F895" t="s">
        <v>15436</v>
      </c>
      <c r="G895" t="s">
        <v>23953</v>
      </c>
      <c r="I895" t="s">
        <v>23832</v>
      </c>
      <c r="J895" t="s">
        <v>23814</v>
      </c>
      <c r="K895" t="s">
        <v>24426</v>
      </c>
      <c r="L895" t="s">
        <v>148</v>
      </c>
      <c r="M895" t="s">
        <v>23816</v>
      </c>
      <c r="N895" t="s">
        <v>28968</v>
      </c>
      <c r="O895" t="s">
        <v>23820</v>
      </c>
      <c r="P895" t="s">
        <v>28969</v>
      </c>
      <c r="Q895" t="s">
        <v>23820</v>
      </c>
      <c r="R895" t="s">
        <v>23820</v>
      </c>
      <c r="S895" t="s">
        <v>23820</v>
      </c>
      <c r="T895" t="s">
        <v>23820</v>
      </c>
      <c r="U895" t="s">
        <v>23823</v>
      </c>
      <c r="V895">
        <v>50</v>
      </c>
      <c r="W895">
        <v>-23806586</v>
      </c>
      <c r="X895">
        <v>-52999101</v>
      </c>
      <c r="Y895">
        <v>436</v>
      </c>
      <c r="Z895" t="s">
        <v>24096</v>
      </c>
      <c r="AB895" t="s">
        <v>23825</v>
      </c>
      <c r="AC895">
        <v>0</v>
      </c>
      <c r="AD895" t="s">
        <v>23823</v>
      </c>
      <c r="AE895" t="s">
        <v>1532</v>
      </c>
      <c r="AF895" t="s">
        <v>28970</v>
      </c>
      <c r="AG895" t="s">
        <v>15434</v>
      </c>
      <c r="AH895" t="s">
        <v>28971</v>
      </c>
      <c r="AI895" t="s">
        <v>23827</v>
      </c>
      <c r="AJ895" t="s">
        <v>28972</v>
      </c>
      <c r="AL895">
        <f>VALUE(TRIM(FO_Candidato[[#This Row],[1.21 Latitude]]))</f>
        <v>-23806586</v>
      </c>
      <c r="AM895">
        <f>FO_Candidato[[#This Row],[LATITUDE_P1]]/1000000</f>
        <v>-23.806585999999999</v>
      </c>
      <c r="AN895">
        <f>INT(ABS(FO_Candidato[[#This Row],[LATITUDE_P2]]))</f>
        <v>23</v>
      </c>
      <c r="AO895">
        <f>INT((ABS(FO_Candidato[[#This Row],[LATITUDE_P2]])-INT(ABS(FO_Candidato[[#This Row],[LATITUDE_P2]])))*60)</f>
        <v>48</v>
      </c>
      <c r="AP895" s="73">
        <f t="shared" si="26"/>
        <v>23.71</v>
      </c>
      <c r="AQ895" t="str">
        <f>SUBSTITUTE(TEXT(FO_Candidato[[#This Row],[LATITUDE_P5]],"0,00"),",",".")</f>
        <v>23.71</v>
      </c>
      <c r="AR895" t="str">
        <f>FO_Candidato[[#This Row],[LATITUDE_P3]]&amp;"°"&amp;FO_Candidato[[#This Row],[LATITUDE_P4]]&amp;"'"&amp;FO_Candidato[[#This Row],[LATITUDE - P6]]&amp;"""S"</f>
        <v>23°48'23.71"S</v>
      </c>
      <c r="AS895">
        <f>VALUE(TRIM(FO_Candidato[[#This Row],[longitude]]))</f>
        <v>-52999101</v>
      </c>
      <c r="AT895">
        <f>FO_Candidato[[#This Row],[LONGITUDE_P1]]/1000000</f>
        <v>-52.999101000000003</v>
      </c>
      <c r="AU895">
        <f>INT(ABS(FO_Candidato[[#This Row],[LONGITUDE_P2]]))</f>
        <v>52</v>
      </c>
      <c r="AV895">
        <f>INT((ABS(FO_Candidato[[#This Row],[LONGITUDE_P2]])-INT(ABS(FO_Candidato[[#This Row],[LONGITUDE_P2]])))*60)</f>
        <v>59</v>
      </c>
      <c r="AW895" s="73">
        <f t="shared" si="27"/>
        <v>56.76</v>
      </c>
      <c r="AX895" t="str">
        <f>SUBSTITUTE(TEXT(FO_Candidato[[#This Row],[LONGITUDE_P5]],"0,00"),",",".")</f>
        <v>56.76</v>
      </c>
      <c r="AY895" t="str">
        <f>FO_Candidato[[#This Row],[LONGITUDE_P3]]&amp;"°"&amp;FO_Candidato[[#This Row],[LONGITUDE_P4]]&amp;"'"&amp;FO_Candidato[[#This Row],[LONGITUDE - P6]]&amp;"""S"</f>
        <v>52°59'56.76"S</v>
      </c>
    </row>
    <row r="896" spans="1:51" x14ac:dyDescent="0.3">
      <c r="A896" t="s">
        <v>28973</v>
      </c>
      <c r="B896" t="s">
        <v>23809</v>
      </c>
      <c r="C896" t="s">
        <v>13919</v>
      </c>
      <c r="D896" t="s">
        <v>17247</v>
      </c>
      <c r="E896" t="s">
        <v>17247</v>
      </c>
      <c r="F896" t="s">
        <v>17249</v>
      </c>
      <c r="G896" t="s">
        <v>23889</v>
      </c>
      <c r="I896" t="s">
        <v>23832</v>
      </c>
      <c r="K896" t="s">
        <v>24020</v>
      </c>
      <c r="M896" t="s">
        <v>23835</v>
      </c>
      <c r="N896" t="s">
        <v>28974</v>
      </c>
      <c r="U896" t="s">
        <v>23823</v>
      </c>
      <c r="V896">
        <v>70</v>
      </c>
      <c r="W896">
        <v>-22308311</v>
      </c>
      <c r="X896">
        <v>-45621296</v>
      </c>
      <c r="Y896">
        <v>877</v>
      </c>
      <c r="Z896" t="s">
        <v>28975</v>
      </c>
      <c r="AB896" t="s">
        <v>23825</v>
      </c>
      <c r="AD896" t="s">
        <v>1491</v>
      </c>
      <c r="AH896" t="s">
        <v>28976</v>
      </c>
      <c r="AI896" t="s">
        <v>23841</v>
      </c>
      <c r="AJ896" t="s">
        <v>28977</v>
      </c>
      <c r="AL896">
        <f>VALUE(TRIM(FO_Candidato[[#This Row],[1.21 Latitude]]))</f>
        <v>-22308311</v>
      </c>
      <c r="AM896">
        <f>FO_Candidato[[#This Row],[LATITUDE_P1]]/1000000</f>
        <v>-22.308311</v>
      </c>
      <c r="AN896">
        <f>INT(ABS(FO_Candidato[[#This Row],[LATITUDE_P2]]))</f>
        <v>22</v>
      </c>
      <c r="AO896">
        <f>INT((ABS(FO_Candidato[[#This Row],[LATITUDE_P2]])-INT(ABS(FO_Candidato[[#This Row],[LATITUDE_P2]])))*60)</f>
        <v>18</v>
      </c>
      <c r="AP896" s="73">
        <f t="shared" si="26"/>
        <v>29.92</v>
      </c>
      <c r="AQ896" t="str">
        <f>SUBSTITUTE(TEXT(FO_Candidato[[#This Row],[LATITUDE_P5]],"0,00"),",",".")</f>
        <v>29.92</v>
      </c>
      <c r="AR896" t="str">
        <f>FO_Candidato[[#This Row],[LATITUDE_P3]]&amp;"°"&amp;FO_Candidato[[#This Row],[LATITUDE_P4]]&amp;"'"&amp;FO_Candidato[[#This Row],[LATITUDE - P6]]&amp;"""S"</f>
        <v>22°18'29.92"S</v>
      </c>
      <c r="AS896">
        <f>VALUE(TRIM(FO_Candidato[[#This Row],[longitude]]))</f>
        <v>-45621296</v>
      </c>
      <c r="AT896">
        <f>FO_Candidato[[#This Row],[LONGITUDE_P1]]/1000000</f>
        <v>-45.621296000000001</v>
      </c>
      <c r="AU896">
        <f>INT(ABS(FO_Candidato[[#This Row],[LONGITUDE_P2]]))</f>
        <v>45</v>
      </c>
      <c r="AV896">
        <f>INT((ABS(FO_Candidato[[#This Row],[LONGITUDE_P2]])-INT(ABS(FO_Candidato[[#This Row],[LONGITUDE_P2]])))*60)</f>
        <v>37</v>
      </c>
      <c r="AW896" s="73">
        <f t="shared" si="27"/>
        <v>16.670000000000002</v>
      </c>
      <c r="AX896" t="str">
        <f>SUBSTITUTE(TEXT(FO_Candidato[[#This Row],[LONGITUDE_P5]],"0,00"),",",".")</f>
        <v>16.67</v>
      </c>
      <c r="AY896" t="str">
        <f>FO_Candidato[[#This Row],[LONGITUDE_P3]]&amp;"°"&amp;FO_Candidato[[#This Row],[LONGITUDE_P4]]&amp;"'"&amp;FO_Candidato[[#This Row],[LONGITUDE - P6]]&amp;"""S"</f>
        <v>45°37'16.67"S</v>
      </c>
    </row>
    <row r="897" spans="1:51" x14ac:dyDescent="0.3">
      <c r="A897" t="s">
        <v>28978</v>
      </c>
      <c r="B897" t="s">
        <v>23809</v>
      </c>
      <c r="C897" t="s">
        <v>371</v>
      </c>
      <c r="D897" t="s">
        <v>23205</v>
      </c>
      <c r="E897" t="s">
        <v>23205</v>
      </c>
      <c r="F897" t="s">
        <v>23207</v>
      </c>
      <c r="G897" t="s">
        <v>27063</v>
      </c>
      <c r="I897" t="s">
        <v>23813</v>
      </c>
      <c r="J897" t="s">
        <v>23814</v>
      </c>
      <c r="K897" t="s">
        <v>28979</v>
      </c>
      <c r="L897" t="s">
        <v>148</v>
      </c>
      <c r="M897" t="s">
        <v>23816</v>
      </c>
      <c r="N897" t="s">
        <v>28980</v>
      </c>
      <c r="O897" t="s">
        <v>28981</v>
      </c>
      <c r="P897" t="s">
        <v>28982</v>
      </c>
      <c r="Q897" t="s">
        <v>28983</v>
      </c>
      <c r="R897" t="s">
        <v>148</v>
      </c>
      <c r="S897" t="s">
        <v>148</v>
      </c>
      <c r="T897" t="s">
        <v>148</v>
      </c>
      <c r="U897" t="s">
        <v>23823</v>
      </c>
      <c r="V897">
        <v>30</v>
      </c>
      <c r="W897">
        <v>-2667321</v>
      </c>
      <c r="X897">
        <v>-44230915</v>
      </c>
      <c r="Y897">
        <v>21</v>
      </c>
      <c r="Z897" t="s">
        <v>10128</v>
      </c>
      <c r="AA897" t="s">
        <v>107</v>
      </c>
      <c r="AB897" t="s">
        <v>23825</v>
      </c>
      <c r="AC897">
        <v>1500</v>
      </c>
      <c r="AD897" t="s">
        <v>23823</v>
      </c>
      <c r="AE897" t="s">
        <v>1532</v>
      </c>
      <c r="AF897" t="s">
        <v>23205</v>
      </c>
      <c r="AG897" t="s">
        <v>28984</v>
      </c>
      <c r="AH897" t="s">
        <v>28985</v>
      </c>
      <c r="AI897" t="s">
        <v>23922</v>
      </c>
      <c r="AJ897" t="s">
        <v>2065</v>
      </c>
      <c r="AK897">
        <v>65090200</v>
      </c>
      <c r="AL897">
        <f>VALUE(TRIM(FO_Candidato[[#This Row],[1.21 Latitude]]))</f>
        <v>-2667321</v>
      </c>
      <c r="AM897">
        <f>FO_Candidato[[#This Row],[LATITUDE_P1]]/1000000</f>
        <v>-2.6673209999999998</v>
      </c>
      <c r="AN897">
        <f>INT(ABS(FO_Candidato[[#This Row],[LATITUDE_P2]]))</f>
        <v>2</v>
      </c>
      <c r="AO897">
        <f>INT((ABS(FO_Candidato[[#This Row],[LATITUDE_P2]])-INT(ABS(FO_Candidato[[#This Row],[LATITUDE_P2]])))*60)</f>
        <v>40</v>
      </c>
      <c r="AP897" s="73">
        <f t="shared" si="26"/>
        <v>2.36</v>
      </c>
      <c r="AQ897" t="str">
        <f>SUBSTITUTE(TEXT(FO_Candidato[[#This Row],[LATITUDE_P5]],"0,00"),",",".")</f>
        <v>2.36</v>
      </c>
      <c r="AR897" t="str">
        <f>FO_Candidato[[#This Row],[LATITUDE_P3]]&amp;"°"&amp;FO_Candidato[[#This Row],[LATITUDE_P4]]&amp;"'"&amp;FO_Candidato[[#This Row],[LATITUDE - P6]]&amp;"""S"</f>
        <v>2°40'2.36"S</v>
      </c>
      <c r="AS897">
        <f>VALUE(TRIM(FO_Candidato[[#This Row],[longitude]]))</f>
        <v>-44230915</v>
      </c>
      <c r="AT897">
        <f>FO_Candidato[[#This Row],[LONGITUDE_P1]]/1000000</f>
        <v>-44.230915000000003</v>
      </c>
      <c r="AU897">
        <f>INT(ABS(FO_Candidato[[#This Row],[LONGITUDE_P2]]))</f>
        <v>44</v>
      </c>
      <c r="AV897">
        <f>INT((ABS(FO_Candidato[[#This Row],[LONGITUDE_P2]])-INT(ABS(FO_Candidato[[#This Row],[LONGITUDE_P2]])))*60)</f>
        <v>13</v>
      </c>
      <c r="AW897" s="73">
        <f t="shared" si="27"/>
        <v>51.29</v>
      </c>
      <c r="AX897" t="str">
        <f>SUBSTITUTE(TEXT(FO_Candidato[[#This Row],[LONGITUDE_P5]],"0,00"),",",".")</f>
        <v>51.29</v>
      </c>
      <c r="AY897" t="str">
        <f>FO_Candidato[[#This Row],[LONGITUDE_P3]]&amp;"°"&amp;FO_Candidato[[#This Row],[LONGITUDE_P4]]&amp;"'"&amp;FO_Candidato[[#This Row],[LONGITUDE - P6]]&amp;"""S"</f>
        <v>44°13'51.29"S</v>
      </c>
    </row>
    <row r="898" spans="1:51" x14ac:dyDescent="0.3">
      <c r="A898" t="s">
        <v>28986</v>
      </c>
      <c r="B898" t="s">
        <v>23809</v>
      </c>
      <c r="C898" t="s">
        <v>1600</v>
      </c>
      <c r="D898" t="s">
        <v>20508</v>
      </c>
      <c r="E898" t="s">
        <v>20508</v>
      </c>
      <c r="F898" t="s">
        <v>20510</v>
      </c>
      <c r="G898" t="s">
        <v>23889</v>
      </c>
      <c r="I898" t="s">
        <v>23832</v>
      </c>
      <c r="K898" t="s">
        <v>24020</v>
      </c>
      <c r="U898" t="s">
        <v>23823</v>
      </c>
      <c r="V898">
        <v>80</v>
      </c>
      <c r="W898">
        <v>-15493213</v>
      </c>
      <c r="X898">
        <v>-56278199</v>
      </c>
      <c r="Y898">
        <v>215</v>
      </c>
      <c r="Z898" t="s">
        <v>28987</v>
      </c>
      <c r="AB898" t="s">
        <v>23825</v>
      </c>
      <c r="AD898" t="s">
        <v>1491</v>
      </c>
      <c r="AH898" t="s">
        <v>28988</v>
      </c>
      <c r="AI898" t="s">
        <v>23841</v>
      </c>
      <c r="AJ898" t="s">
        <v>2924</v>
      </c>
      <c r="AL898">
        <f>VALUE(TRIM(FO_Candidato[[#This Row],[1.21 Latitude]]))</f>
        <v>-15493213</v>
      </c>
      <c r="AM898">
        <f>FO_Candidato[[#This Row],[LATITUDE_P1]]/1000000</f>
        <v>-15.493213000000001</v>
      </c>
      <c r="AN898">
        <f>INT(ABS(FO_Candidato[[#This Row],[LATITUDE_P2]]))</f>
        <v>15</v>
      </c>
      <c r="AO898">
        <f>INT((ABS(FO_Candidato[[#This Row],[LATITUDE_P2]])-INT(ABS(FO_Candidato[[#This Row],[LATITUDE_P2]])))*60)</f>
        <v>29</v>
      </c>
      <c r="AP898" s="73">
        <f t="shared" ref="AP898:AP961" si="28">ROUND(MOD(ABS(AL898/1000000)*3600,60),2)</f>
        <v>35.57</v>
      </c>
      <c r="AQ898" t="str">
        <f>SUBSTITUTE(TEXT(FO_Candidato[[#This Row],[LATITUDE_P5]],"0,00"),",",".")</f>
        <v>35.57</v>
      </c>
      <c r="AR898" t="str">
        <f>FO_Candidato[[#This Row],[LATITUDE_P3]]&amp;"°"&amp;FO_Candidato[[#This Row],[LATITUDE_P4]]&amp;"'"&amp;FO_Candidato[[#This Row],[LATITUDE - P6]]&amp;"""S"</f>
        <v>15°29'35.57"S</v>
      </c>
      <c r="AS898">
        <f>VALUE(TRIM(FO_Candidato[[#This Row],[longitude]]))</f>
        <v>-56278199</v>
      </c>
      <c r="AT898">
        <f>FO_Candidato[[#This Row],[LONGITUDE_P1]]/1000000</f>
        <v>-56.278199000000001</v>
      </c>
      <c r="AU898">
        <f>INT(ABS(FO_Candidato[[#This Row],[LONGITUDE_P2]]))</f>
        <v>56</v>
      </c>
      <c r="AV898">
        <f>INT((ABS(FO_Candidato[[#This Row],[LONGITUDE_P2]])-INT(ABS(FO_Candidato[[#This Row],[LONGITUDE_P2]])))*60)</f>
        <v>16</v>
      </c>
      <c r="AW898" s="73">
        <f t="shared" ref="AW898:AW961" si="29">ROUND(MOD(ABS(AS898/1000000)*3600,60),2)</f>
        <v>41.52</v>
      </c>
      <c r="AX898" t="str">
        <f>SUBSTITUTE(TEXT(FO_Candidato[[#This Row],[LONGITUDE_P5]],"0,00"),",",".")</f>
        <v>41.52</v>
      </c>
      <c r="AY898" t="str">
        <f>FO_Candidato[[#This Row],[LONGITUDE_P3]]&amp;"°"&amp;FO_Candidato[[#This Row],[LONGITUDE_P4]]&amp;"'"&amp;FO_Candidato[[#This Row],[LONGITUDE - P6]]&amp;"""S"</f>
        <v>56°16'41.52"S</v>
      </c>
    </row>
    <row r="899" spans="1:51" x14ac:dyDescent="0.3">
      <c r="A899" t="s">
        <v>28989</v>
      </c>
      <c r="B899" t="s">
        <v>23809</v>
      </c>
      <c r="C899" t="s">
        <v>136</v>
      </c>
      <c r="D899" t="s">
        <v>4731</v>
      </c>
      <c r="E899" t="s">
        <v>4731</v>
      </c>
      <c r="F899" t="s">
        <v>4732</v>
      </c>
      <c r="G899" t="s">
        <v>24981</v>
      </c>
      <c r="I899" t="s">
        <v>23832</v>
      </c>
      <c r="J899" t="s">
        <v>23814</v>
      </c>
      <c r="K899" t="s">
        <v>28990</v>
      </c>
      <c r="L899" t="s">
        <v>148</v>
      </c>
      <c r="M899" t="s">
        <v>23816</v>
      </c>
      <c r="N899" t="s">
        <v>28991</v>
      </c>
      <c r="O899" t="s">
        <v>28992</v>
      </c>
      <c r="P899" t="s">
        <v>28993</v>
      </c>
      <c r="Q899" t="s">
        <v>28994</v>
      </c>
      <c r="R899" t="s">
        <v>148</v>
      </c>
      <c r="S899" t="s">
        <v>148</v>
      </c>
      <c r="T899" t="s">
        <v>148</v>
      </c>
      <c r="U899" t="s">
        <v>23823</v>
      </c>
      <c r="V899">
        <v>30</v>
      </c>
      <c r="W899">
        <v>-21976634</v>
      </c>
      <c r="X899">
        <v>-54672688</v>
      </c>
      <c r="Y899">
        <v>333</v>
      </c>
      <c r="Z899" t="s">
        <v>23957</v>
      </c>
      <c r="AB899" t="s">
        <v>23825</v>
      </c>
      <c r="AC899">
        <v>2000</v>
      </c>
      <c r="AD899" t="s">
        <v>23823</v>
      </c>
      <c r="AE899" t="s">
        <v>148</v>
      </c>
      <c r="AF899" t="s">
        <v>148</v>
      </c>
      <c r="AG899" t="s">
        <v>148</v>
      </c>
      <c r="AH899" t="s">
        <v>28995</v>
      </c>
      <c r="AI899" t="s">
        <v>24270</v>
      </c>
      <c r="AJ899" t="s">
        <v>28996</v>
      </c>
      <c r="AL899">
        <f>VALUE(TRIM(FO_Candidato[[#This Row],[1.21 Latitude]]))</f>
        <v>-21976634</v>
      </c>
      <c r="AM899">
        <f>FO_Candidato[[#This Row],[LATITUDE_P1]]/1000000</f>
        <v>-21.976634000000001</v>
      </c>
      <c r="AN899">
        <f>INT(ABS(FO_Candidato[[#This Row],[LATITUDE_P2]]))</f>
        <v>21</v>
      </c>
      <c r="AO899">
        <f>INT((ABS(FO_Candidato[[#This Row],[LATITUDE_P2]])-INT(ABS(FO_Candidato[[#This Row],[LATITUDE_P2]])))*60)</f>
        <v>58</v>
      </c>
      <c r="AP899" s="73">
        <f t="shared" si="28"/>
        <v>35.880000000000003</v>
      </c>
      <c r="AQ899" t="str">
        <f>SUBSTITUTE(TEXT(FO_Candidato[[#This Row],[LATITUDE_P5]],"0,00"),",",".")</f>
        <v>35.88</v>
      </c>
      <c r="AR899" t="str">
        <f>FO_Candidato[[#This Row],[LATITUDE_P3]]&amp;"°"&amp;FO_Candidato[[#This Row],[LATITUDE_P4]]&amp;"'"&amp;FO_Candidato[[#This Row],[LATITUDE - P6]]&amp;"""S"</f>
        <v>21°58'35.88"S</v>
      </c>
      <c r="AS899">
        <f>VALUE(TRIM(FO_Candidato[[#This Row],[longitude]]))</f>
        <v>-54672688</v>
      </c>
      <c r="AT899">
        <f>FO_Candidato[[#This Row],[LONGITUDE_P1]]/1000000</f>
        <v>-54.672688000000001</v>
      </c>
      <c r="AU899">
        <f>INT(ABS(FO_Candidato[[#This Row],[LONGITUDE_P2]]))</f>
        <v>54</v>
      </c>
      <c r="AV899">
        <f>INT((ABS(FO_Candidato[[#This Row],[LONGITUDE_P2]])-INT(ABS(FO_Candidato[[#This Row],[LONGITUDE_P2]])))*60)</f>
        <v>40</v>
      </c>
      <c r="AW899" s="73">
        <f t="shared" si="29"/>
        <v>21.68</v>
      </c>
      <c r="AX899" t="str">
        <f>SUBSTITUTE(TEXT(FO_Candidato[[#This Row],[LONGITUDE_P5]],"0,00"),",",".")</f>
        <v>21.68</v>
      </c>
      <c r="AY899" t="str">
        <f>FO_Candidato[[#This Row],[LONGITUDE_P3]]&amp;"°"&amp;FO_Candidato[[#This Row],[LONGITUDE_P4]]&amp;"'"&amp;FO_Candidato[[#This Row],[LONGITUDE - P6]]&amp;"""S"</f>
        <v>54°40'21.68"S</v>
      </c>
    </row>
    <row r="900" spans="1:51" x14ac:dyDescent="0.3">
      <c r="A900" t="s">
        <v>28997</v>
      </c>
      <c r="B900" t="s">
        <v>23809</v>
      </c>
      <c r="C900" t="s">
        <v>371</v>
      </c>
      <c r="D900" t="s">
        <v>2062</v>
      </c>
      <c r="E900" t="s">
        <v>2062</v>
      </c>
      <c r="F900" t="s">
        <v>2063</v>
      </c>
      <c r="G900" t="s">
        <v>27063</v>
      </c>
      <c r="I900" t="s">
        <v>23832</v>
      </c>
      <c r="J900" t="s">
        <v>23814</v>
      </c>
      <c r="K900" t="s">
        <v>28998</v>
      </c>
      <c r="L900" t="s">
        <v>148</v>
      </c>
      <c r="M900" t="s">
        <v>23816</v>
      </c>
      <c r="N900" t="s">
        <v>28999</v>
      </c>
      <c r="O900" t="s">
        <v>29000</v>
      </c>
      <c r="P900" t="s">
        <v>29001</v>
      </c>
      <c r="Q900" t="s">
        <v>29002</v>
      </c>
      <c r="R900" t="s">
        <v>148</v>
      </c>
      <c r="S900" t="s">
        <v>148</v>
      </c>
      <c r="T900" t="s">
        <v>148</v>
      </c>
      <c r="U900" t="s">
        <v>23823</v>
      </c>
      <c r="V900">
        <v>30</v>
      </c>
      <c r="W900">
        <v>-25484</v>
      </c>
      <c r="X900">
        <v>-44290539</v>
      </c>
      <c r="Y900">
        <v>3</v>
      </c>
      <c r="Z900" t="s">
        <v>29003</v>
      </c>
      <c r="AA900" t="s">
        <v>107</v>
      </c>
      <c r="AB900" t="s">
        <v>23825</v>
      </c>
      <c r="AC900">
        <v>5000</v>
      </c>
      <c r="AD900" t="s">
        <v>23823</v>
      </c>
      <c r="AE900" t="s">
        <v>24004</v>
      </c>
      <c r="AF900" t="s">
        <v>2062</v>
      </c>
      <c r="AG900" t="s">
        <v>2063</v>
      </c>
      <c r="AH900" t="s">
        <v>29004</v>
      </c>
      <c r="AI900" t="s">
        <v>23922</v>
      </c>
      <c r="AJ900" t="s">
        <v>26112</v>
      </c>
      <c r="AK900">
        <v>65032220</v>
      </c>
      <c r="AL900">
        <f>VALUE(TRIM(FO_Candidato[[#This Row],[1.21 Latitude]]))</f>
        <v>-25484</v>
      </c>
      <c r="AM900">
        <f>FO_Candidato[[#This Row],[LATITUDE_P1]]/1000000</f>
        <v>-2.5484E-2</v>
      </c>
      <c r="AN900">
        <f>INT(ABS(FO_Candidato[[#This Row],[LATITUDE_P2]]))</f>
        <v>0</v>
      </c>
      <c r="AO900">
        <f>INT((ABS(FO_Candidato[[#This Row],[LATITUDE_P2]])-INT(ABS(FO_Candidato[[#This Row],[LATITUDE_P2]])))*60)</f>
        <v>1</v>
      </c>
      <c r="AP900" s="73">
        <f t="shared" si="28"/>
        <v>31.74</v>
      </c>
      <c r="AQ900" t="str">
        <f>SUBSTITUTE(TEXT(FO_Candidato[[#This Row],[LATITUDE_P5]],"0,00"),",",".")</f>
        <v>31.74</v>
      </c>
      <c r="AR900" t="str">
        <f>FO_Candidato[[#This Row],[LATITUDE_P3]]&amp;"°"&amp;FO_Candidato[[#This Row],[LATITUDE_P4]]&amp;"'"&amp;FO_Candidato[[#This Row],[LATITUDE - P6]]&amp;"""S"</f>
        <v>0°1'31.74"S</v>
      </c>
      <c r="AS900">
        <f>VALUE(TRIM(FO_Candidato[[#This Row],[longitude]]))</f>
        <v>-44290539</v>
      </c>
      <c r="AT900">
        <f>FO_Candidato[[#This Row],[LONGITUDE_P1]]/1000000</f>
        <v>-44.290539000000003</v>
      </c>
      <c r="AU900">
        <f>INT(ABS(FO_Candidato[[#This Row],[LONGITUDE_P2]]))</f>
        <v>44</v>
      </c>
      <c r="AV900">
        <f>INT((ABS(FO_Candidato[[#This Row],[LONGITUDE_P2]])-INT(ABS(FO_Candidato[[#This Row],[LONGITUDE_P2]])))*60)</f>
        <v>17</v>
      </c>
      <c r="AW900" s="73">
        <f t="shared" si="29"/>
        <v>25.94</v>
      </c>
      <c r="AX900" t="str">
        <f>SUBSTITUTE(TEXT(FO_Candidato[[#This Row],[LONGITUDE_P5]],"0,00"),",",".")</f>
        <v>25.94</v>
      </c>
      <c r="AY900" t="str">
        <f>FO_Candidato[[#This Row],[LONGITUDE_P3]]&amp;"°"&amp;FO_Candidato[[#This Row],[LONGITUDE_P4]]&amp;"'"&amp;FO_Candidato[[#This Row],[LONGITUDE - P6]]&amp;"""S"</f>
        <v>44°17'25.94"S</v>
      </c>
    </row>
    <row r="901" spans="1:51" x14ac:dyDescent="0.3">
      <c r="A901" t="s">
        <v>29005</v>
      </c>
      <c r="B901" t="s">
        <v>23809</v>
      </c>
      <c r="C901" t="s">
        <v>371</v>
      </c>
      <c r="D901" t="s">
        <v>6200</v>
      </c>
      <c r="E901" t="s">
        <v>6200</v>
      </c>
      <c r="F901" t="s">
        <v>6201</v>
      </c>
      <c r="G901" t="s">
        <v>27063</v>
      </c>
      <c r="I901" t="s">
        <v>23813</v>
      </c>
      <c r="J901" t="s">
        <v>23814</v>
      </c>
      <c r="K901" t="s">
        <v>29006</v>
      </c>
      <c r="L901" t="s">
        <v>148</v>
      </c>
      <c r="M901" t="s">
        <v>23816</v>
      </c>
      <c r="N901" t="s">
        <v>29007</v>
      </c>
      <c r="O901" t="s">
        <v>29008</v>
      </c>
      <c r="P901" t="s">
        <v>29009</v>
      </c>
      <c r="Q901" t="s">
        <v>148</v>
      </c>
      <c r="R901" t="s">
        <v>148</v>
      </c>
      <c r="S901" t="s">
        <v>148</v>
      </c>
      <c r="T901" t="s">
        <v>148</v>
      </c>
      <c r="U901" t="s">
        <v>23823</v>
      </c>
      <c r="V901">
        <v>30</v>
      </c>
      <c r="W901">
        <v>-2655847</v>
      </c>
      <c r="X901">
        <v>-44177771</v>
      </c>
      <c r="Y901">
        <v>24</v>
      </c>
      <c r="Z901" t="s">
        <v>29010</v>
      </c>
      <c r="AA901" t="s">
        <v>107</v>
      </c>
      <c r="AB901" t="s">
        <v>23825</v>
      </c>
      <c r="AC901">
        <v>5000</v>
      </c>
      <c r="AD901" t="s">
        <v>23823</v>
      </c>
      <c r="AE901" t="s">
        <v>24004</v>
      </c>
      <c r="AF901" t="s">
        <v>6200</v>
      </c>
      <c r="AG901" t="s">
        <v>6201</v>
      </c>
      <c r="AH901" t="s">
        <v>29008</v>
      </c>
      <c r="AI901" t="s">
        <v>23922</v>
      </c>
      <c r="AJ901" t="s">
        <v>2065</v>
      </c>
      <c r="AK901">
        <v>65010000</v>
      </c>
      <c r="AL901">
        <f>VALUE(TRIM(FO_Candidato[[#This Row],[1.21 Latitude]]))</f>
        <v>-2655847</v>
      </c>
      <c r="AM901">
        <f>FO_Candidato[[#This Row],[LATITUDE_P1]]/1000000</f>
        <v>-2.6558470000000001</v>
      </c>
      <c r="AN901">
        <f>INT(ABS(FO_Candidato[[#This Row],[LATITUDE_P2]]))</f>
        <v>2</v>
      </c>
      <c r="AO901">
        <f>INT((ABS(FO_Candidato[[#This Row],[LATITUDE_P2]])-INT(ABS(FO_Candidato[[#This Row],[LATITUDE_P2]])))*60)</f>
        <v>39</v>
      </c>
      <c r="AP901" s="73">
        <f t="shared" si="28"/>
        <v>21.05</v>
      </c>
      <c r="AQ901" t="str">
        <f>SUBSTITUTE(TEXT(FO_Candidato[[#This Row],[LATITUDE_P5]],"0,00"),",",".")</f>
        <v>21.05</v>
      </c>
      <c r="AR901" t="str">
        <f>FO_Candidato[[#This Row],[LATITUDE_P3]]&amp;"°"&amp;FO_Candidato[[#This Row],[LATITUDE_P4]]&amp;"'"&amp;FO_Candidato[[#This Row],[LATITUDE - P6]]&amp;"""S"</f>
        <v>2°39'21.05"S</v>
      </c>
      <c r="AS901">
        <f>VALUE(TRIM(FO_Candidato[[#This Row],[longitude]]))</f>
        <v>-44177771</v>
      </c>
      <c r="AT901">
        <f>FO_Candidato[[#This Row],[LONGITUDE_P1]]/1000000</f>
        <v>-44.177771</v>
      </c>
      <c r="AU901">
        <f>INT(ABS(FO_Candidato[[#This Row],[LONGITUDE_P2]]))</f>
        <v>44</v>
      </c>
      <c r="AV901">
        <f>INT((ABS(FO_Candidato[[#This Row],[LONGITUDE_P2]])-INT(ABS(FO_Candidato[[#This Row],[LONGITUDE_P2]])))*60)</f>
        <v>10</v>
      </c>
      <c r="AW901" s="73">
        <f t="shared" si="29"/>
        <v>39.979999999999997</v>
      </c>
      <c r="AX901" t="str">
        <f>SUBSTITUTE(TEXT(FO_Candidato[[#This Row],[LONGITUDE_P5]],"0,00"),",",".")</f>
        <v>39.98</v>
      </c>
      <c r="AY901" t="str">
        <f>FO_Candidato[[#This Row],[LONGITUDE_P3]]&amp;"°"&amp;FO_Candidato[[#This Row],[LONGITUDE_P4]]&amp;"'"&amp;FO_Candidato[[#This Row],[LONGITUDE - P6]]&amp;"""S"</f>
        <v>44°10'39.98"S</v>
      </c>
    </row>
    <row r="902" spans="1:51" x14ac:dyDescent="0.3">
      <c r="A902" t="s">
        <v>29011</v>
      </c>
      <c r="B902" t="s">
        <v>23809</v>
      </c>
      <c r="C902" t="s">
        <v>371</v>
      </c>
      <c r="D902" t="s">
        <v>22904</v>
      </c>
      <c r="E902" t="s">
        <v>22904</v>
      </c>
      <c r="F902" t="s">
        <v>22906</v>
      </c>
      <c r="G902" t="s">
        <v>23812</v>
      </c>
      <c r="I902" t="s">
        <v>23832</v>
      </c>
      <c r="J902" t="s">
        <v>23814</v>
      </c>
      <c r="K902" t="s">
        <v>29012</v>
      </c>
      <c r="L902" t="s">
        <v>148</v>
      </c>
      <c r="M902" t="s">
        <v>23816</v>
      </c>
      <c r="N902" t="s">
        <v>29013</v>
      </c>
      <c r="O902" t="s">
        <v>29014</v>
      </c>
      <c r="P902" t="s">
        <v>29015</v>
      </c>
      <c r="Q902" t="s">
        <v>29016</v>
      </c>
      <c r="R902" t="s">
        <v>29017</v>
      </c>
      <c r="S902" t="s">
        <v>29014</v>
      </c>
      <c r="T902" t="s">
        <v>29018</v>
      </c>
      <c r="U902" t="s">
        <v>23823</v>
      </c>
      <c r="V902">
        <v>30</v>
      </c>
      <c r="W902">
        <v>-2602867</v>
      </c>
      <c r="X902">
        <v>-44210295</v>
      </c>
      <c r="Y902">
        <v>43</v>
      </c>
      <c r="Z902" t="s">
        <v>29019</v>
      </c>
      <c r="AA902" t="s">
        <v>107</v>
      </c>
      <c r="AB902" t="s">
        <v>23825</v>
      </c>
      <c r="AC902">
        <v>5000</v>
      </c>
      <c r="AD902" t="s">
        <v>23823</v>
      </c>
      <c r="AE902" t="s">
        <v>1532</v>
      </c>
      <c r="AF902" t="s">
        <v>22904</v>
      </c>
      <c r="AG902" t="s">
        <v>22906</v>
      </c>
      <c r="AH902" t="s">
        <v>29014</v>
      </c>
      <c r="AI902" t="s">
        <v>23922</v>
      </c>
      <c r="AJ902" t="s">
        <v>26112</v>
      </c>
      <c r="AK902">
        <v>65059820</v>
      </c>
      <c r="AL902">
        <f>VALUE(TRIM(FO_Candidato[[#This Row],[1.21 Latitude]]))</f>
        <v>-2602867</v>
      </c>
      <c r="AM902">
        <f>FO_Candidato[[#This Row],[LATITUDE_P1]]/1000000</f>
        <v>-2.6028669999999998</v>
      </c>
      <c r="AN902">
        <f>INT(ABS(FO_Candidato[[#This Row],[LATITUDE_P2]]))</f>
        <v>2</v>
      </c>
      <c r="AO902">
        <f>INT((ABS(FO_Candidato[[#This Row],[LATITUDE_P2]])-INT(ABS(FO_Candidato[[#This Row],[LATITUDE_P2]])))*60)</f>
        <v>36</v>
      </c>
      <c r="AP902" s="73">
        <f t="shared" si="28"/>
        <v>10.32</v>
      </c>
      <c r="AQ902" t="str">
        <f>SUBSTITUTE(TEXT(FO_Candidato[[#This Row],[LATITUDE_P5]],"0,00"),",",".")</f>
        <v>10.32</v>
      </c>
      <c r="AR902" t="str">
        <f>FO_Candidato[[#This Row],[LATITUDE_P3]]&amp;"°"&amp;FO_Candidato[[#This Row],[LATITUDE_P4]]&amp;"'"&amp;FO_Candidato[[#This Row],[LATITUDE - P6]]&amp;"""S"</f>
        <v>2°36'10.32"S</v>
      </c>
      <c r="AS902">
        <f>VALUE(TRIM(FO_Candidato[[#This Row],[longitude]]))</f>
        <v>-44210295</v>
      </c>
      <c r="AT902">
        <f>FO_Candidato[[#This Row],[LONGITUDE_P1]]/1000000</f>
        <v>-44.210295000000002</v>
      </c>
      <c r="AU902">
        <f>INT(ABS(FO_Candidato[[#This Row],[LONGITUDE_P2]]))</f>
        <v>44</v>
      </c>
      <c r="AV902">
        <f>INT((ABS(FO_Candidato[[#This Row],[LONGITUDE_P2]])-INT(ABS(FO_Candidato[[#This Row],[LONGITUDE_P2]])))*60)</f>
        <v>12</v>
      </c>
      <c r="AW902" s="73">
        <f t="shared" si="29"/>
        <v>37.06</v>
      </c>
      <c r="AX902" t="str">
        <f>SUBSTITUTE(TEXT(FO_Candidato[[#This Row],[LONGITUDE_P5]],"0,00"),",",".")</f>
        <v>37.06</v>
      </c>
      <c r="AY902" t="str">
        <f>FO_Candidato[[#This Row],[LONGITUDE_P3]]&amp;"°"&amp;FO_Candidato[[#This Row],[LONGITUDE_P4]]&amp;"'"&amp;FO_Candidato[[#This Row],[LONGITUDE - P6]]&amp;"""S"</f>
        <v>44°12'37.06"S</v>
      </c>
    </row>
    <row r="903" spans="1:51" x14ac:dyDescent="0.3">
      <c r="A903" t="s">
        <v>29020</v>
      </c>
      <c r="B903" t="s">
        <v>23809</v>
      </c>
      <c r="C903" t="s">
        <v>371</v>
      </c>
      <c r="D903" t="s">
        <v>5075</v>
      </c>
      <c r="E903" t="s">
        <v>5075</v>
      </c>
      <c r="F903" t="s">
        <v>5076</v>
      </c>
      <c r="G903" t="s">
        <v>27063</v>
      </c>
      <c r="I903" t="s">
        <v>23832</v>
      </c>
      <c r="J903" t="s">
        <v>23814</v>
      </c>
      <c r="K903" t="s">
        <v>29021</v>
      </c>
      <c r="L903" t="s">
        <v>148</v>
      </c>
      <c r="M903" t="s">
        <v>23816</v>
      </c>
      <c r="N903" t="s">
        <v>29022</v>
      </c>
      <c r="O903" t="s">
        <v>29023</v>
      </c>
      <c r="P903" t="s">
        <v>29024</v>
      </c>
      <c r="Q903" t="s">
        <v>29025</v>
      </c>
      <c r="R903" t="s">
        <v>148</v>
      </c>
      <c r="S903" t="s">
        <v>148</v>
      </c>
      <c r="T903" t="s">
        <v>148</v>
      </c>
      <c r="U903" t="s">
        <v>23823</v>
      </c>
      <c r="V903">
        <v>30</v>
      </c>
      <c r="W903">
        <v>-2637509</v>
      </c>
      <c r="X903">
        <v>-44185251</v>
      </c>
      <c r="Y903">
        <v>26</v>
      </c>
      <c r="Z903" t="s">
        <v>9234</v>
      </c>
      <c r="AA903" t="s">
        <v>107</v>
      </c>
      <c r="AB903" t="s">
        <v>23825</v>
      </c>
      <c r="AC903">
        <v>5000</v>
      </c>
      <c r="AD903" t="s">
        <v>23823</v>
      </c>
      <c r="AE903" t="s">
        <v>1532</v>
      </c>
      <c r="AF903" t="s">
        <v>5075</v>
      </c>
      <c r="AG903" t="s">
        <v>5076</v>
      </c>
      <c r="AH903" t="s">
        <v>29026</v>
      </c>
      <c r="AI903" t="s">
        <v>23922</v>
      </c>
      <c r="AJ903" t="s">
        <v>29027</v>
      </c>
      <c r="AL903">
        <f>VALUE(TRIM(FO_Candidato[[#This Row],[1.21 Latitude]]))</f>
        <v>-2637509</v>
      </c>
      <c r="AM903">
        <f>FO_Candidato[[#This Row],[LATITUDE_P1]]/1000000</f>
        <v>-2.6375090000000001</v>
      </c>
      <c r="AN903">
        <f>INT(ABS(FO_Candidato[[#This Row],[LATITUDE_P2]]))</f>
        <v>2</v>
      </c>
      <c r="AO903">
        <f>INT((ABS(FO_Candidato[[#This Row],[LATITUDE_P2]])-INT(ABS(FO_Candidato[[#This Row],[LATITUDE_P2]])))*60)</f>
        <v>38</v>
      </c>
      <c r="AP903" s="73">
        <f t="shared" si="28"/>
        <v>15.03</v>
      </c>
      <c r="AQ903" t="str">
        <f>SUBSTITUTE(TEXT(FO_Candidato[[#This Row],[LATITUDE_P5]],"0,00"),",",".")</f>
        <v>15.03</v>
      </c>
      <c r="AR903" t="str">
        <f>FO_Candidato[[#This Row],[LATITUDE_P3]]&amp;"°"&amp;FO_Candidato[[#This Row],[LATITUDE_P4]]&amp;"'"&amp;FO_Candidato[[#This Row],[LATITUDE - P6]]&amp;"""S"</f>
        <v>2°38'15.03"S</v>
      </c>
      <c r="AS903">
        <f>VALUE(TRIM(FO_Candidato[[#This Row],[longitude]]))</f>
        <v>-44185251</v>
      </c>
      <c r="AT903">
        <f>FO_Candidato[[#This Row],[LONGITUDE_P1]]/1000000</f>
        <v>-44.185251000000001</v>
      </c>
      <c r="AU903">
        <f>INT(ABS(FO_Candidato[[#This Row],[LONGITUDE_P2]]))</f>
        <v>44</v>
      </c>
      <c r="AV903">
        <f>INT((ABS(FO_Candidato[[#This Row],[LONGITUDE_P2]])-INT(ABS(FO_Candidato[[#This Row],[LONGITUDE_P2]])))*60)</f>
        <v>11</v>
      </c>
      <c r="AW903" s="73">
        <f t="shared" si="29"/>
        <v>6.9</v>
      </c>
      <c r="AX903" t="str">
        <f>SUBSTITUTE(TEXT(FO_Candidato[[#This Row],[LONGITUDE_P5]],"0,00"),",",".")</f>
        <v>6.90</v>
      </c>
      <c r="AY903" t="str">
        <f>FO_Candidato[[#This Row],[LONGITUDE_P3]]&amp;"°"&amp;FO_Candidato[[#This Row],[LONGITUDE_P4]]&amp;"'"&amp;FO_Candidato[[#This Row],[LONGITUDE - P6]]&amp;"""S"</f>
        <v>44°11'6.90"S</v>
      </c>
    </row>
    <row r="904" spans="1:51" x14ac:dyDescent="0.3">
      <c r="A904" t="s">
        <v>29028</v>
      </c>
      <c r="B904" t="s">
        <v>23809</v>
      </c>
      <c r="C904" t="s">
        <v>354</v>
      </c>
      <c r="D904" t="s">
        <v>5445</v>
      </c>
      <c r="E904" t="s">
        <v>5445</v>
      </c>
      <c r="F904" t="s">
        <v>5446</v>
      </c>
      <c r="G904" t="s">
        <v>23889</v>
      </c>
      <c r="I904" t="s">
        <v>23813</v>
      </c>
      <c r="K904" t="s">
        <v>24020</v>
      </c>
      <c r="M904" t="s">
        <v>23835</v>
      </c>
      <c r="N904" t="s">
        <v>28486</v>
      </c>
      <c r="U904" t="s">
        <v>23823</v>
      </c>
      <c r="V904">
        <v>50</v>
      </c>
      <c r="W904">
        <v>-23792336</v>
      </c>
      <c r="X904">
        <v>-47562399</v>
      </c>
      <c r="Y904">
        <v>955</v>
      </c>
      <c r="Z904" t="s">
        <v>29029</v>
      </c>
      <c r="AB904" t="s">
        <v>23825</v>
      </c>
      <c r="AD904" t="s">
        <v>1491</v>
      </c>
      <c r="AH904" t="s">
        <v>29030</v>
      </c>
      <c r="AI904" t="s">
        <v>23852</v>
      </c>
      <c r="AJ904" t="s">
        <v>29031</v>
      </c>
      <c r="AL904">
        <f>VALUE(TRIM(FO_Candidato[[#This Row],[1.21 Latitude]]))</f>
        <v>-23792336</v>
      </c>
      <c r="AM904">
        <f>FO_Candidato[[#This Row],[LATITUDE_P1]]/1000000</f>
        <v>-23.792335999999999</v>
      </c>
      <c r="AN904">
        <f>INT(ABS(FO_Candidato[[#This Row],[LATITUDE_P2]]))</f>
        <v>23</v>
      </c>
      <c r="AO904">
        <f>INT((ABS(FO_Candidato[[#This Row],[LATITUDE_P2]])-INT(ABS(FO_Candidato[[#This Row],[LATITUDE_P2]])))*60)</f>
        <v>47</v>
      </c>
      <c r="AP904" s="73">
        <f t="shared" si="28"/>
        <v>32.409999999999997</v>
      </c>
      <c r="AQ904" t="str">
        <f>SUBSTITUTE(TEXT(FO_Candidato[[#This Row],[LATITUDE_P5]],"0,00"),",",".")</f>
        <v>32.41</v>
      </c>
      <c r="AR904" t="str">
        <f>FO_Candidato[[#This Row],[LATITUDE_P3]]&amp;"°"&amp;FO_Candidato[[#This Row],[LATITUDE_P4]]&amp;"'"&amp;FO_Candidato[[#This Row],[LATITUDE - P6]]&amp;"""S"</f>
        <v>23°47'32.41"S</v>
      </c>
      <c r="AS904">
        <f>VALUE(TRIM(FO_Candidato[[#This Row],[longitude]]))</f>
        <v>-47562399</v>
      </c>
      <c r="AT904">
        <f>FO_Candidato[[#This Row],[LONGITUDE_P1]]/1000000</f>
        <v>-47.562398999999999</v>
      </c>
      <c r="AU904">
        <f>INT(ABS(FO_Candidato[[#This Row],[LONGITUDE_P2]]))</f>
        <v>47</v>
      </c>
      <c r="AV904">
        <f>INT((ABS(FO_Candidato[[#This Row],[LONGITUDE_P2]])-INT(ABS(FO_Candidato[[#This Row],[LONGITUDE_P2]])))*60)</f>
        <v>33</v>
      </c>
      <c r="AW904" s="73">
        <f t="shared" si="29"/>
        <v>44.64</v>
      </c>
      <c r="AX904" t="str">
        <f>SUBSTITUTE(TEXT(FO_Candidato[[#This Row],[LONGITUDE_P5]],"0,00"),",",".")</f>
        <v>44.64</v>
      </c>
      <c r="AY904" t="str">
        <f>FO_Candidato[[#This Row],[LONGITUDE_P3]]&amp;"°"&amp;FO_Candidato[[#This Row],[LONGITUDE_P4]]&amp;"'"&amp;FO_Candidato[[#This Row],[LONGITUDE - P6]]&amp;"""S"</f>
        <v>47°33'44.64"S</v>
      </c>
    </row>
    <row r="905" spans="1:51" x14ac:dyDescent="0.3">
      <c r="A905" t="s">
        <v>29032</v>
      </c>
      <c r="B905" t="s">
        <v>23809</v>
      </c>
      <c r="C905" t="s">
        <v>127</v>
      </c>
      <c r="D905" t="s">
        <v>3591</v>
      </c>
      <c r="E905" t="s">
        <v>3591</v>
      </c>
      <c r="F905" t="s">
        <v>3593</v>
      </c>
      <c r="G905" t="s">
        <v>24555</v>
      </c>
      <c r="I905" t="s">
        <v>23832</v>
      </c>
      <c r="J905" t="s">
        <v>23814</v>
      </c>
      <c r="K905" t="s">
        <v>29033</v>
      </c>
      <c r="L905" t="s">
        <v>3632</v>
      </c>
      <c r="M905" t="s">
        <v>23816</v>
      </c>
      <c r="N905" t="s">
        <v>29034</v>
      </c>
      <c r="O905" t="s">
        <v>24022</v>
      </c>
      <c r="P905" t="s">
        <v>29035</v>
      </c>
      <c r="Q905" t="s">
        <v>24022</v>
      </c>
      <c r="R905" t="s">
        <v>3632</v>
      </c>
      <c r="S905" t="s">
        <v>3632</v>
      </c>
      <c r="T905" t="s">
        <v>3632</v>
      </c>
      <c r="U905" t="s">
        <v>23823</v>
      </c>
      <c r="V905">
        <v>50</v>
      </c>
      <c r="W905">
        <v>-15528768</v>
      </c>
      <c r="X905">
        <v>-4734766</v>
      </c>
      <c r="Y905">
        <v>934</v>
      </c>
      <c r="Z905" t="s">
        <v>12336</v>
      </c>
      <c r="AA905" t="s">
        <v>124</v>
      </c>
      <c r="AB905" t="s">
        <v>23825</v>
      </c>
      <c r="AC905">
        <v>1518</v>
      </c>
      <c r="AD905" t="s">
        <v>23823</v>
      </c>
      <c r="AE905" t="s">
        <v>1532</v>
      </c>
      <c r="AF905" t="s">
        <v>3591</v>
      </c>
      <c r="AG905" t="s">
        <v>3593</v>
      </c>
      <c r="AH905" t="s">
        <v>29036</v>
      </c>
      <c r="AI905" t="s">
        <v>24041</v>
      </c>
      <c r="AJ905" t="s">
        <v>3595</v>
      </c>
      <c r="AK905">
        <v>73809645</v>
      </c>
      <c r="AL905">
        <f>VALUE(TRIM(FO_Candidato[[#This Row],[1.21 Latitude]]))</f>
        <v>-15528768</v>
      </c>
      <c r="AM905">
        <f>FO_Candidato[[#This Row],[LATITUDE_P1]]/1000000</f>
        <v>-15.528767999999999</v>
      </c>
      <c r="AN905">
        <f>INT(ABS(FO_Candidato[[#This Row],[LATITUDE_P2]]))</f>
        <v>15</v>
      </c>
      <c r="AO905">
        <f>INT((ABS(FO_Candidato[[#This Row],[LATITUDE_P2]])-INT(ABS(FO_Candidato[[#This Row],[LATITUDE_P2]])))*60)</f>
        <v>31</v>
      </c>
      <c r="AP905" s="73">
        <f t="shared" si="28"/>
        <v>43.56</v>
      </c>
      <c r="AQ905" t="str">
        <f>SUBSTITUTE(TEXT(FO_Candidato[[#This Row],[LATITUDE_P5]],"0,00"),",",".")</f>
        <v>43.56</v>
      </c>
      <c r="AR905" t="str">
        <f>FO_Candidato[[#This Row],[LATITUDE_P3]]&amp;"°"&amp;FO_Candidato[[#This Row],[LATITUDE_P4]]&amp;"'"&amp;FO_Candidato[[#This Row],[LATITUDE - P6]]&amp;"""S"</f>
        <v>15°31'43.56"S</v>
      </c>
      <c r="AS905">
        <f>VALUE(TRIM(FO_Candidato[[#This Row],[longitude]]))</f>
        <v>-4734766</v>
      </c>
      <c r="AT905">
        <f>FO_Candidato[[#This Row],[LONGITUDE_P1]]/1000000</f>
        <v>-4.7347659999999996</v>
      </c>
      <c r="AU905">
        <f>INT(ABS(FO_Candidato[[#This Row],[LONGITUDE_P2]]))</f>
        <v>4</v>
      </c>
      <c r="AV905">
        <f>INT((ABS(FO_Candidato[[#This Row],[LONGITUDE_P2]])-INT(ABS(FO_Candidato[[#This Row],[LONGITUDE_P2]])))*60)</f>
        <v>44</v>
      </c>
      <c r="AW905" s="73">
        <f t="shared" si="29"/>
        <v>5.16</v>
      </c>
      <c r="AX905" t="str">
        <f>SUBSTITUTE(TEXT(FO_Candidato[[#This Row],[LONGITUDE_P5]],"0,00"),",",".")</f>
        <v>5.16</v>
      </c>
      <c r="AY905" t="str">
        <f>FO_Candidato[[#This Row],[LONGITUDE_P3]]&amp;"°"&amp;FO_Candidato[[#This Row],[LONGITUDE_P4]]&amp;"'"&amp;FO_Candidato[[#This Row],[LONGITUDE - P6]]&amp;"""S"</f>
        <v>4°44'5.16"S</v>
      </c>
    </row>
    <row r="906" spans="1:51" x14ac:dyDescent="0.3">
      <c r="A906" t="s">
        <v>29037</v>
      </c>
      <c r="B906" t="s">
        <v>23809</v>
      </c>
      <c r="C906" t="s">
        <v>136</v>
      </c>
      <c r="D906" t="s">
        <v>4663</v>
      </c>
      <c r="E906" t="s">
        <v>4663</v>
      </c>
      <c r="F906" t="s">
        <v>4664</v>
      </c>
      <c r="G906" t="s">
        <v>24981</v>
      </c>
      <c r="I906" t="s">
        <v>23832</v>
      </c>
      <c r="J906" t="s">
        <v>23814</v>
      </c>
      <c r="K906" t="s">
        <v>29038</v>
      </c>
      <c r="L906" t="s">
        <v>148</v>
      </c>
      <c r="M906" t="s">
        <v>23816</v>
      </c>
      <c r="N906" t="s">
        <v>29039</v>
      </c>
      <c r="O906" t="s">
        <v>148</v>
      </c>
      <c r="P906" t="s">
        <v>148</v>
      </c>
      <c r="Q906" t="s">
        <v>29040</v>
      </c>
      <c r="R906" t="s">
        <v>29041</v>
      </c>
      <c r="S906" t="s">
        <v>29042</v>
      </c>
      <c r="T906" t="s">
        <v>29043</v>
      </c>
      <c r="U906" t="s">
        <v>23823</v>
      </c>
      <c r="V906">
        <v>30</v>
      </c>
      <c r="W906">
        <v>-22217492</v>
      </c>
      <c r="X906">
        <v>-54653057</v>
      </c>
      <c r="Y906">
        <v>409</v>
      </c>
      <c r="Z906" t="s">
        <v>23957</v>
      </c>
      <c r="AB906" t="s">
        <v>23825</v>
      </c>
      <c r="AC906">
        <v>3000</v>
      </c>
      <c r="AD906" t="s">
        <v>23823</v>
      </c>
      <c r="AE906" t="s">
        <v>148</v>
      </c>
      <c r="AF906" t="s">
        <v>148</v>
      </c>
      <c r="AG906" t="s">
        <v>148</v>
      </c>
      <c r="AH906" t="s">
        <v>29044</v>
      </c>
      <c r="AI906" t="s">
        <v>24270</v>
      </c>
      <c r="AJ906" t="s">
        <v>4661</v>
      </c>
      <c r="AL906">
        <f>VALUE(TRIM(FO_Candidato[[#This Row],[1.21 Latitude]]))</f>
        <v>-22217492</v>
      </c>
      <c r="AM906">
        <f>FO_Candidato[[#This Row],[LATITUDE_P1]]/1000000</f>
        <v>-22.217492</v>
      </c>
      <c r="AN906">
        <f>INT(ABS(FO_Candidato[[#This Row],[LATITUDE_P2]]))</f>
        <v>22</v>
      </c>
      <c r="AO906">
        <f>INT((ABS(FO_Candidato[[#This Row],[LATITUDE_P2]])-INT(ABS(FO_Candidato[[#This Row],[LATITUDE_P2]])))*60)</f>
        <v>13</v>
      </c>
      <c r="AP906" s="73">
        <f t="shared" si="28"/>
        <v>2.97</v>
      </c>
      <c r="AQ906" t="str">
        <f>SUBSTITUTE(TEXT(FO_Candidato[[#This Row],[LATITUDE_P5]],"0,00"),",",".")</f>
        <v>2.97</v>
      </c>
      <c r="AR906" t="str">
        <f>FO_Candidato[[#This Row],[LATITUDE_P3]]&amp;"°"&amp;FO_Candidato[[#This Row],[LATITUDE_P4]]&amp;"'"&amp;FO_Candidato[[#This Row],[LATITUDE - P6]]&amp;"""S"</f>
        <v>22°13'2.97"S</v>
      </c>
      <c r="AS906">
        <f>VALUE(TRIM(FO_Candidato[[#This Row],[longitude]]))</f>
        <v>-54653057</v>
      </c>
      <c r="AT906">
        <f>FO_Candidato[[#This Row],[LONGITUDE_P1]]/1000000</f>
        <v>-54.653056999999997</v>
      </c>
      <c r="AU906">
        <f>INT(ABS(FO_Candidato[[#This Row],[LONGITUDE_P2]]))</f>
        <v>54</v>
      </c>
      <c r="AV906">
        <f>INT((ABS(FO_Candidato[[#This Row],[LONGITUDE_P2]])-INT(ABS(FO_Candidato[[#This Row],[LONGITUDE_P2]])))*60)</f>
        <v>39</v>
      </c>
      <c r="AW906" s="73">
        <f t="shared" si="29"/>
        <v>11.01</v>
      </c>
      <c r="AX906" t="str">
        <f>SUBSTITUTE(TEXT(FO_Candidato[[#This Row],[LONGITUDE_P5]],"0,00"),",",".")</f>
        <v>11.01</v>
      </c>
      <c r="AY906" t="str">
        <f>FO_Candidato[[#This Row],[LONGITUDE_P3]]&amp;"°"&amp;FO_Candidato[[#This Row],[LONGITUDE_P4]]&amp;"'"&amp;FO_Candidato[[#This Row],[LONGITUDE - P6]]&amp;"""S"</f>
        <v>54°39'11.01"S</v>
      </c>
    </row>
    <row r="907" spans="1:51" x14ac:dyDescent="0.3">
      <c r="A907" t="s">
        <v>29045</v>
      </c>
      <c r="B907" t="s">
        <v>23809</v>
      </c>
      <c r="C907" t="s">
        <v>3717</v>
      </c>
      <c r="D907" t="s">
        <v>3714</v>
      </c>
      <c r="E907" t="s">
        <v>3714</v>
      </c>
      <c r="F907" t="s">
        <v>3715</v>
      </c>
      <c r="G907" t="s">
        <v>27063</v>
      </c>
      <c r="I907" t="s">
        <v>23832</v>
      </c>
      <c r="J907" t="s">
        <v>24256</v>
      </c>
      <c r="K907" t="s">
        <v>29046</v>
      </c>
      <c r="L907" t="s">
        <v>3632</v>
      </c>
      <c r="M907" t="s">
        <v>23816</v>
      </c>
      <c r="N907" t="s">
        <v>29047</v>
      </c>
      <c r="P907" t="s">
        <v>29048</v>
      </c>
      <c r="U907" t="s">
        <v>23823</v>
      </c>
      <c r="V907">
        <v>50</v>
      </c>
      <c r="W907">
        <v>-11686642</v>
      </c>
      <c r="X907">
        <v>-45776106</v>
      </c>
      <c r="Y907">
        <v>801</v>
      </c>
      <c r="Z907" t="s">
        <v>24096</v>
      </c>
      <c r="AA907" t="s">
        <v>107</v>
      </c>
      <c r="AB907" t="s">
        <v>23825</v>
      </c>
      <c r="AD907" t="s">
        <v>23823</v>
      </c>
      <c r="AE907" t="s">
        <v>23823</v>
      </c>
      <c r="AF907" t="s">
        <v>3714</v>
      </c>
      <c r="AG907" t="s">
        <v>3715</v>
      </c>
      <c r="AH907" t="s">
        <v>29049</v>
      </c>
      <c r="AI907" t="s">
        <v>24034</v>
      </c>
      <c r="AJ907" t="s">
        <v>29050</v>
      </c>
      <c r="AL907">
        <f>VALUE(TRIM(FO_Candidato[[#This Row],[1.21 Latitude]]))</f>
        <v>-11686642</v>
      </c>
      <c r="AM907">
        <f>FO_Candidato[[#This Row],[LATITUDE_P1]]/1000000</f>
        <v>-11.686642000000001</v>
      </c>
      <c r="AN907">
        <f>INT(ABS(FO_Candidato[[#This Row],[LATITUDE_P2]]))</f>
        <v>11</v>
      </c>
      <c r="AO907">
        <f>INT((ABS(FO_Candidato[[#This Row],[LATITUDE_P2]])-INT(ABS(FO_Candidato[[#This Row],[LATITUDE_P2]])))*60)</f>
        <v>41</v>
      </c>
      <c r="AP907" s="73">
        <f t="shared" si="28"/>
        <v>11.91</v>
      </c>
      <c r="AQ907" t="str">
        <f>SUBSTITUTE(TEXT(FO_Candidato[[#This Row],[LATITUDE_P5]],"0,00"),",",".")</f>
        <v>11.91</v>
      </c>
      <c r="AR907" t="str">
        <f>FO_Candidato[[#This Row],[LATITUDE_P3]]&amp;"°"&amp;FO_Candidato[[#This Row],[LATITUDE_P4]]&amp;"'"&amp;FO_Candidato[[#This Row],[LATITUDE - P6]]&amp;"""S"</f>
        <v>11°41'11.91"S</v>
      </c>
      <c r="AS907">
        <f>VALUE(TRIM(FO_Candidato[[#This Row],[longitude]]))</f>
        <v>-45776106</v>
      </c>
      <c r="AT907">
        <f>FO_Candidato[[#This Row],[LONGITUDE_P1]]/1000000</f>
        <v>-45.776105999999999</v>
      </c>
      <c r="AU907">
        <f>INT(ABS(FO_Candidato[[#This Row],[LONGITUDE_P2]]))</f>
        <v>45</v>
      </c>
      <c r="AV907">
        <f>INT((ABS(FO_Candidato[[#This Row],[LONGITUDE_P2]])-INT(ABS(FO_Candidato[[#This Row],[LONGITUDE_P2]])))*60)</f>
        <v>46</v>
      </c>
      <c r="AW907" s="73">
        <f t="shared" si="29"/>
        <v>33.979999999999997</v>
      </c>
      <c r="AX907" t="str">
        <f>SUBSTITUTE(TEXT(FO_Candidato[[#This Row],[LONGITUDE_P5]],"0,00"),",",".")</f>
        <v>33.98</v>
      </c>
      <c r="AY907" t="str">
        <f>FO_Candidato[[#This Row],[LONGITUDE_P3]]&amp;"°"&amp;FO_Candidato[[#This Row],[LONGITUDE_P4]]&amp;"'"&amp;FO_Candidato[[#This Row],[LONGITUDE - P6]]&amp;"""S"</f>
        <v>45°46'33.98"S</v>
      </c>
    </row>
    <row r="908" spans="1:51" x14ac:dyDescent="0.3">
      <c r="A908" t="s">
        <v>29051</v>
      </c>
      <c r="B908" t="s">
        <v>23809</v>
      </c>
      <c r="C908" t="s">
        <v>4890</v>
      </c>
      <c r="D908" t="s">
        <v>4887</v>
      </c>
      <c r="E908" t="s">
        <v>4887</v>
      </c>
      <c r="F908" t="s">
        <v>4888</v>
      </c>
      <c r="G908" t="s">
        <v>27063</v>
      </c>
      <c r="I908" t="s">
        <v>23832</v>
      </c>
      <c r="J908" t="s">
        <v>23814</v>
      </c>
      <c r="K908" t="s">
        <v>29052</v>
      </c>
      <c r="L908" t="s">
        <v>148</v>
      </c>
      <c r="M908" t="s">
        <v>23835</v>
      </c>
      <c r="N908" t="s">
        <v>29053</v>
      </c>
      <c r="O908" t="s">
        <v>29054</v>
      </c>
      <c r="P908" t="s">
        <v>29055</v>
      </c>
      <c r="Q908" t="s">
        <v>29056</v>
      </c>
      <c r="R908" t="s">
        <v>148</v>
      </c>
      <c r="S908" t="s">
        <v>148</v>
      </c>
      <c r="T908" t="s">
        <v>148</v>
      </c>
      <c r="U908" t="s">
        <v>23823</v>
      </c>
      <c r="V908">
        <v>40</v>
      </c>
      <c r="W908">
        <v>-5065194</v>
      </c>
      <c r="X908">
        <v>-42800667</v>
      </c>
      <c r="Y908">
        <v>67</v>
      </c>
      <c r="Z908" t="s">
        <v>29057</v>
      </c>
      <c r="AB908" t="s">
        <v>23825</v>
      </c>
      <c r="AC908">
        <v>3500</v>
      </c>
      <c r="AD908" t="s">
        <v>23823</v>
      </c>
      <c r="AE908" t="s">
        <v>1532</v>
      </c>
      <c r="AF908" t="s">
        <v>4887</v>
      </c>
      <c r="AG908" t="s">
        <v>4888</v>
      </c>
      <c r="AH908" t="s">
        <v>29058</v>
      </c>
      <c r="AI908" t="s">
        <v>26846</v>
      </c>
      <c r="AJ908" t="s">
        <v>29059</v>
      </c>
      <c r="AK908">
        <v>64049475</v>
      </c>
      <c r="AL908">
        <f>VALUE(TRIM(FO_Candidato[[#This Row],[1.21 Latitude]]))</f>
        <v>-5065194</v>
      </c>
      <c r="AM908">
        <f>FO_Candidato[[#This Row],[LATITUDE_P1]]/1000000</f>
        <v>-5.065194</v>
      </c>
      <c r="AN908">
        <f>INT(ABS(FO_Candidato[[#This Row],[LATITUDE_P2]]))</f>
        <v>5</v>
      </c>
      <c r="AO908">
        <f>INT((ABS(FO_Candidato[[#This Row],[LATITUDE_P2]])-INT(ABS(FO_Candidato[[#This Row],[LATITUDE_P2]])))*60)</f>
        <v>3</v>
      </c>
      <c r="AP908" s="73">
        <f t="shared" si="28"/>
        <v>54.7</v>
      </c>
      <c r="AQ908" t="str">
        <f>SUBSTITUTE(TEXT(FO_Candidato[[#This Row],[LATITUDE_P5]],"0,00"),",",".")</f>
        <v>54.70</v>
      </c>
      <c r="AR908" t="str">
        <f>FO_Candidato[[#This Row],[LATITUDE_P3]]&amp;"°"&amp;FO_Candidato[[#This Row],[LATITUDE_P4]]&amp;"'"&amp;FO_Candidato[[#This Row],[LATITUDE - P6]]&amp;"""S"</f>
        <v>5°3'54.70"S</v>
      </c>
      <c r="AS908">
        <f>VALUE(TRIM(FO_Candidato[[#This Row],[longitude]]))</f>
        <v>-42800667</v>
      </c>
      <c r="AT908">
        <f>FO_Candidato[[#This Row],[LONGITUDE_P1]]/1000000</f>
        <v>-42.800666999999997</v>
      </c>
      <c r="AU908">
        <f>INT(ABS(FO_Candidato[[#This Row],[LONGITUDE_P2]]))</f>
        <v>42</v>
      </c>
      <c r="AV908">
        <f>INT((ABS(FO_Candidato[[#This Row],[LONGITUDE_P2]])-INT(ABS(FO_Candidato[[#This Row],[LONGITUDE_P2]])))*60)</f>
        <v>48</v>
      </c>
      <c r="AW908" s="73">
        <f t="shared" si="29"/>
        <v>2.4</v>
      </c>
      <c r="AX908" t="str">
        <f>SUBSTITUTE(TEXT(FO_Candidato[[#This Row],[LONGITUDE_P5]],"0,00"),",",".")</f>
        <v>2.40</v>
      </c>
      <c r="AY908" t="str">
        <f>FO_Candidato[[#This Row],[LONGITUDE_P3]]&amp;"°"&amp;FO_Candidato[[#This Row],[LONGITUDE_P4]]&amp;"'"&amp;FO_Candidato[[#This Row],[LONGITUDE - P6]]&amp;"""S"</f>
        <v>42°48'2.40"S</v>
      </c>
    </row>
    <row r="909" spans="1:51" x14ac:dyDescent="0.3">
      <c r="A909" t="s">
        <v>29060</v>
      </c>
      <c r="B909" t="s">
        <v>23809</v>
      </c>
      <c r="C909" t="s">
        <v>308</v>
      </c>
      <c r="D909" t="s">
        <v>7845</v>
      </c>
      <c r="E909" t="s">
        <v>7845</v>
      </c>
      <c r="F909" t="s">
        <v>7846</v>
      </c>
      <c r="G909" t="s">
        <v>24555</v>
      </c>
      <c r="I909" t="s">
        <v>23832</v>
      </c>
      <c r="J909" t="s">
        <v>23814</v>
      </c>
      <c r="K909" t="s">
        <v>23943</v>
      </c>
      <c r="L909" t="s">
        <v>3632</v>
      </c>
      <c r="M909" t="s">
        <v>23816</v>
      </c>
      <c r="N909" t="s">
        <v>29061</v>
      </c>
      <c r="O909" t="s">
        <v>29062</v>
      </c>
      <c r="P909" t="s">
        <v>29063</v>
      </c>
      <c r="Q909" t="s">
        <v>24022</v>
      </c>
      <c r="R909" t="s">
        <v>3632</v>
      </c>
      <c r="S909" t="s">
        <v>3632</v>
      </c>
      <c r="T909" t="s">
        <v>3632</v>
      </c>
      <c r="U909" t="s">
        <v>23823</v>
      </c>
      <c r="V909">
        <v>40</v>
      </c>
      <c r="W909">
        <v>-11097155</v>
      </c>
      <c r="X909">
        <v>-37263798</v>
      </c>
      <c r="Y909">
        <v>37</v>
      </c>
      <c r="Z909" t="s">
        <v>12336</v>
      </c>
      <c r="AA909" t="s">
        <v>107</v>
      </c>
      <c r="AB909" t="s">
        <v>23825</v>
      </c>
      <c r="AC909">
        <v>2500</v>
      </c>
      <c r="AD909" t="s">
        <v>23823</v>
      </c>
      <c r="AE909" t="s">
        <v>29064</v>
      </c>
      <c r="AF909" t="s">
        <v>7845</v>
      </c>
      <c r="AG909" t="s">
        <v>7846</v>
      </c>
      <c r="AH909" t="s">
        <v>29062</v>
      </c>
      <c r="AI909" t="s">
        <v>29065</v>
      </c>
      <c r="AJ909" t="s">
        <v>29066</v>
      </c>
      <c r="AK909">
        <v>49120000</v>
      </c>
      <c r="AL909">
        <f>VALUE(TRIM(FO_Candidato[[#This Row],[1.21 Latitude]]))</f>
        <v>-11097155</v>
      </c>
      <c r="AM909">
        <f>FO_Candidato[[#This Row],[LATITUDE_P1]]/1000000</f>
        <v>-11.097155000000001</v>
      </c>
      <c r="AN909">
        <f>INT(ABS(FO_Candidato[[#This Row],[LATITUDE_P2]]))</f>
        <v>11</v>
      </c>
      <c r="AO909">
        <f>INT((ABS(FO_Candidato[[#This Row],[LATITUDE_P2]])-INT(ABS(FO_Candidato[[#This Row],[LATITUDE_P2]])))*60)</f>
        <v>5</v>
      </c>
      <c r="AP909" s="73">
        <f t="shared" si="28"/>
        <v>49.76</v>
      </c>
      <c r="AQ909" t="str">
        <f>SUBSTITUTE(TEXT(FO_Candidato[[#This Row],[LATITUDE_P5]],"0,00"),",",".")</f>
        <v>49.76</v>
      </c>
      <c r="AR909" t="str">
        <f>FO_Candidato[[#This Row],[LATITUDE_P3]]&amp;"°"&amp;FO_Candidato[[#This Row],[LATITUDE_P4]]&amp;"'"&amp;FO_Candidato[[#This Row],[LATITUDE - P6]]&amp;"""S"</f>
        <v>11°5'49.76"S</v>
      </c>
      <c r="AS909">
        <f>VALUE(TRIM(FO_Candidato[[#This Row],[longitude]]))</f>
        <v>-37263798</v>
      </c>
      <c r="AT909">
        <f>FO_Candidato[[#This Row],[LONGITUDE_P1]]/1000000</f>
        <v>-37.263798000000001</v>
      </c>
      <c r="AU909">
        <f>INT(ABS(FO_Candidato[[#This Row],[LONGITUDE_P2]]))</f>
        <v>37</v>
      </c>
      <c r="AV909">
        <f>INT((ABS(FO_Candidato[[#This Row],[LONGITUDE_P2]])-INT(ABS(FO_Candidato[[#This Row],[LONGITUDE_P2]])))*60)</f>
        <v>15</v>
      </c>
      <c r="AW909" s="73">
        <f t="shared" si="29"/>
        <v>49.67</v>
      </c>
      <c r="AX909" t="str">
        <f>SUBSTITUTE(TEXT(FO_Candidato[[#This Row],[LONGITUDE_P5]],"0,00"),",",".")</f>
        <v>49.67</v>
      </c>
      <c r="AY909" t="str">
        <f>FO_Candidato[[#This Row],[LONGITUDE_P3]]&amp;"°"&amp;FO_Candidato[[#This Row],[LONGITUDE_P4]]&amp;"'"&amp;FO_Candidato[[#This Row],[LONGITUDE - P6]]&amp;"""S"</f>
        <v>37°15'49.67"S</v>
      </c>
    </row>
    <row r="910" spans="1:51" x14ac:dyDescent="0.3">
      <c r="A910" t="s">
        <v>29067</v>
      </c>
      <c r="B910" t="s">
        <v>23809</v>
      </c>
      <c r="C910" t="s">
        <v>136</v>
      </c>
      <c r="D910" t="s">
        <v>4658</v>
      </c>
      <c r="E910" t="s">
        <v>4658</v>
      </c>
      <c r="F910" t="s">
        <v>4659</v>
      </c>
      <c r="G910" t="s">
        <v>24981</v>
      </c>
      <c r="I910" t="s">
        <v>23832</v>
      </c>
      <c r="J910" t="s">
        <v>23814</v>
      </c>
      <c r="K910" t="s">
        <v>29068</v>
      </c>
      <c r="L910" t="s">
        <v>148</v>
      </c>
      <c r="M910" t="s">
        <v>23816</v>
      </c>
      <c r="N910" t="s">
        <v>29069</v>
      </c>
      <c r="O910" t="s">
        <v>29070</v>
      </c>
      <c r="P910" t="s">
        <v>148</v>
      </c>
      <c r="Q910" t="s">
        <v>29071</v>
      </c>
      <c r="R910" t="s">
        <v>29072</v>
      </c>
      <c r="S910" t="s">
        <v>29073</v>
      </c>
      <c r="T910" t="s">
        <v>29043</v>
      </c>
      <c r="U910" t="s">
        <v>23823</v>
      </c>
      <c r="V910">
        <v>30</v>
      </c>
      <c r="W910">
        <v>-22138652</v>
      </c>
      <c r="X910">
        <v>-54487811</v>
      </c>
      <c r="Y910">
        <v>351</v>
      </c>
      <c r="Z910" t="s">
        <v>23957</v>
      </c>
      <c r="AB910" t="s">
        <v>23825</v>
      </c>
      <c r="AC910">
        <v>1500</v>
      </c>
      <c r="AD910" t="s">
        <v>23823</v>
      </c>
      <c r="AE910" t="s">
        <v>148</v>
      </c>
      <c r="AF910" t="s">
        <v>148</v>
      </c>
      <c r="AG910" t="s">
        <v>148</v>
      </c>
      <c r="AH910" t="s">
        <v>29074</v>
      </c>
      <c r="AI910" t="s">
        <v>24270</v>
      </c>
      <c r="AJ910" t="s">
        <v>4661</v>
      </c>
      <c r="AL910">
        <f>VALUE(TRIM(FO_Candidato[[#This Row],[1.21 Latitude]]))</f>
        <v>-22138652</v>
      </c>
      <c r="AM910">
        <f>FO_Candidato[[#This Row],[LATITUDE_P1]]/1000000</f>
        <v>-22.138652</v>
      </c>
      <c r="AN910">
        <f>INT(ABS(FO_Candidato[[#This Row],[LATITUDE_P2]]))</f>
        <v>22</v>
      </c>
      <c r="AO910">
        <f>INT((ABS(FO_Candidato[[#This Row],[LATITUDE_P2]])-INT(ABS(FO_Candidato[[#This Row],[LATITUDE_P2]])))*60)</f>
        <v>8</v>
      </c>
      <c r="AP910" s="73">
        <f t="shared" si="28"/>
        <v>19.149999999999999</v>
      </c>
      <c r="AQ910" t="str">
        <f>SUBSTITUTE(TEXT(FO_Candidato[[#This Row],[LATITUDE_P5]],"0,00"),",",".")</f>
        <v>19.15</v>
      </c>
      <c r="AR910" t="str">
        <f>FO_Candidato[[#This Row],[LATITUDE_P3]]&amp;"°"&amp;FO_Candidato[[#This Row],[LATITUDE_P4]]&amp;"'"&amp;FO_Candidato[[#This Row],[LATITUDE - P6]]&amp;"""S"</f>
        <v>22°8'19.15"S</v>
      </c>
      <c r="AS910">
        <f>VALUE(TRIM(FO_Candidato[[#This Row],[longitude]]))</f>
        <v>-54487811</v>
      </c>
      <c r="AT910">
        <f>FO_Candidato[[#This Row],[LONGITUDE_P1]]/1000000</f>
        <v>-54.487811000000001</v>
      </c>
      <c r="AU910">
        <f>INT(ABS(FO_Candidato[[#This Row],[LONGITUDE_P2]]))</f>
        <v>54</v>
      </c>
      <c r="AV910">
        <f>INT((ABS(FO_Candidato[[#This Row],[LONGITUDE_P2]])-INT(ABS(FO_Candidato[[#This Row],[LONGITUDE_P2]])))*60)</f>
        <v>29</v>
      </c>
      <c r="AW910" s="73">
        <f t="shared" si="29"/>
        <v>16.12</v>
      </c>
      <c r="AX910" t="str">
        <f>SUBSTITUTE(TEXT(FO_Candidato[[#This Row],[LONGITUDE_P5]],"0,00"),",",".")</f>
        <v>16.12</v>
      </c>
      <c r="AY910" t="str">
        <f>FO_Candidato[[#This Row],[LONGITUDE_P3]]&amp;"°"&amp;FO_Candidato[[#This Row],[LONGITUDE_P4]]&amp;"'"&amp;FO_Candidato[[#This Row],[LONGITUDE - P6]]&amp;"""S"</f>
        <v>54°29'16.12"S</v>
      </c>
    </row>
    <row r="911" spans="1:51" x14ac:dyDescent="0.3">
      <c r="A911" t="s">
        <v>29075</v>
      </c>
      <c r="B911" t="s">
        <v>23809</v>
      </c>
      <c r="C911" t="s">
        <v>1148</v>
      </c>
      <c r="D911" t="s">
        <v>7933</v>
      </c>
      <c r="E911" t="s">
        <v>7933</v>
      </c>
      <c r="F911" t="s">
        <v>17051</v>
      </c>
      <c r="G911" t="s">
        <v>23846</v>
      </c>
      <c r="I911" t="s">
        <v>23832</v>
      </c>
      <c r="J911" t="s">
        <v>23814</v>
      </c>
      <c r="K911" t="s">
        <v>23820</v>
      </c>
      <c r="L911" t="s">
        <v>148</v>
      </c>
      <c r="M911" t="s">
        <v>23816</v>
      </c>
      <c r="N911" t="s">
        <v>29076</v>
      </c>
      <c r="O911" t="s">
        <v>23820</v>
      </c>
      <c r="P911" t="s">
        <v>29077</v>
      </c>
      <c r="Q911" t="s">
        <v>23820</v>
      </c>
      <c r="R911" t="s">
        <v>23820</v>
      </c>
      <c r="S911" t="s">
        <v>23820</v>
      </c>
      <c r="T911" t="s">
        <v>23820</v>
      </c>
      <c r="U911" t="s">
        <v>23823</v>
      </c>
      <c r="V911">
        <v>40</v>
      </c>
      <c r="W911">
        <v>-22882158</v>
      </c>
      <c r="X911">
        <v>-46397078</v>
      </c>
      <c r="Y911">
        <v>904</v>
      </c>
      <c r="Z911" t="s">
        <v>12336</v>
      </c>
      <c r="AA911" t="s">
        <v>107</v>
      </c>
      <c r="AB911" t="s">
        <v>23825</v>
      </c>
      <c r="AC911">
        <v>0</v>
      </c>
      <c r="AD911" t="s">
        <v>23823</v>
      </c>
      <c r="AE911" t="s">
        <v>1532</v>
      </c>
      <c r="AF911" t="s">
        <v>7933</v>
      </c>
      <c r="AG911" t="s">
        <v>17051</v>
      </c>
      <c r="AH911" t="s">
        <v>29078</v>
      </c>
      <c r="AI911" t="s">
        <v>23852</v>
      </c>
      <c r="AJ911" t="s">
        <v>29079</v>
      </c>
      <c r="AK911">
        <v>12935000</v>
      </c>
      <c r="AL911">
        <f>VALUE(TRIM(FO_Candidato[[#This Row],[1.21 Latitude]]))</f>
        <v>-22882158</v>
      </c>
      <c r="AM911">
        <f>FO_Candidato[[#This Row],[LATITUDE_P1]]/1000000</f>
        <v>-22.882158</v>
      </c>
      <c r="AN911">
        <f>INT(ABS(FO_Candidato[[#This Row],[LATITUDE_P2]]))</f>
        <v>22</v>
      </c>
      <c r="AO911">
        <f>INT((ABS(FO_Candidato[[#This Row],[LATITUDE_P2]])-INT(ABS(FO_Candidato[[#This Row],[LATITUDE_P2]])))*60)</f>
        <v>52</v>
      </c>
      <c r="AP911" s="73">
        <f t="shared" si="28"/>
        <v>55.77</v>
      </c>
      <c r="AQ911" t="str">
        <f>SUBSTITUTE(TEXT(FO_Candidato[[#This Row],[LATITUDE_P5]],"0,00"),",",".")</f>
        <v>55.77</v>
      </c>
      <c r="AR911" t="str">
        <f>FO_Candidato[[#This Row],[LATITUDE_P3]]&amp;"°"&amp;FO_Candidato[[#This Row],[LATITUDE_P4]]&amp;"'"&amp;FO_Candidato[[#This Row],[LATITUDE - P6]]&amp;"""S"</f>
        <v>22°52'55.77"S</v>
      </c>
      <c r="AS911">
        <f>VALUE(TRIM(FO_Candidato[[#This Row],[longitude]]))</f>
        <v>-46397078</v>
      </c>
      <c r="AT911">
        <f>FO_Candidato[[#This Row],[LONGITUDE_P1]]/1000000</f>
        <v>-46.397078</v>
      </c>
      <c r="AU911">
        <f>INT(ABS(FO_Candidato[[#This Row],[LONGITUDE_P2]]))</f>
        <v>46</v>
      </c>
      <c r="AV911">
        <f>INT((ABS(FO_Candidato[[#This Row],[LONGITUDE_P2]])-INT(ABS(FO_Candidato[[#This Row],[LONGITUDE_P2]])))*60)</f>
        <v>23</v>
      </c>
      <c r="AW911" s="73">
        <f t="shared" si="29"/>
        <v>49.48</v>
      </c>
      <c r="AX911" t="str">
        <f>SUBSTITUTE(TEXT(FO_Candidato[[#This Row],[LONGITUDE_P5]],"0,00"),",",".")</f>
        <v>49.48</v>
      </c>
      <c r="AY911" t="str">
        <f>FO_Candidato[[#This Row],[LONGITUDE_P3]]&amp;"°"&amp;FO_Candidato[[#This Row],[LONGITUDE_P4]]&amp;"'"&amp;FO_Candidato[[#This Row],[LONGITUDE - P6]]&amp;"""S"</f>
        <v>46°23'49.48"S</v>
      </c>
    </row>
    <row r="912" spans="1:51" x14ac:dyDescent="0.3">
      <c r="A912" t="s">
        <v>29080</v>
      </c>
      <c r="B912" t="s">
        <v>23809</v>
      </c>
      <c r="C912" t="s">
        <v>136</v>
      </c>
      <c r="D912" t="s">
        <v>4653</v>
      </c>
      <c r="E912" t="s">
        <v>4653</v>
      </c>
      <c r="F912" t="s">
        <v>4654</v>
      </c>
      <c r="G912" t="s">
        <v>24981</v>
      </c>
      <c r="I912" t="s">
        <v>23832</v>
      </c>
      <c r="J912" t="s">
        <v>23814</v>
      </c>
      <c r="K912" t="s">
        <v>29081</v>
      </c>
      <c r="L912" t="s">
        <v>148</v>
      </c>
      <c r="M912" t="s">
        <v>23816</v>
      </c>
      <c r="N912" t="s">
        <v>29082</v>
      </c>
      <c r="O912" t="s">
        <v>29083</v>
      </c>
      <c r="P912" t="s">
        <v>29084</v>
      </c>
      <c r="Q912" t="s">
        <v>29085</v>
      </c>
      <c r="R912" t="s">
        <v>148</v>
      </c>
      <c r="S912" t="s">
        <v>148</v>
      </c>
      <c r="T912" t="s">
        <v>148</v>
      </c>
      <c r="U912" t="s">
        <v>23823</v>
      </c>
      <c r="V912">
        <v>30</v>
      </c>
      <c r="W912">
        <v>-22077482</v>
      </c>
      <c r="X912">
        <v>-54191722</v>
      </c>
      <c r="Y912">
        <v>307</v>
      </c>
      <c r="Z912" t="s">
        <v>23957</v>
      </c>
      <c r="AB912" t="s">
        <v>23825</v>
      </c>
      <c r="AC912">
        <v>1700</v>
      </c>
      <c r="AD912" t="s">
        <v>23823</v>
      </c>
      <c r="AE912" t="s">
        <v>148</v>
      </c>
      <c r="AF912" t="s">
        <v>148</v>
      </c>
      <c r="AG912" t="s">
        <v>148</v>
      </c>
      <c r="AH912" t="s">
        <v>29086</v>
      </c>
      <c r="AI912" t="s">
        <v>24270</v>
      </c>
      <c r="AJ912" t="s">
        <v>29087</v>
      </c>
      <c r="AL912">
        <f>VALUE(TRIM(FO_Candidato[[#This Row],[1.21 Latitude]]))</f>
        <v>-22077482</v>
      </c>
      <c r="AM912">
        <f>FO_Candidato[[#This Row],[LATITUDE_P1]]/1000000</f>
        <v>-22.077482</v>
      </c>
      <c r="AN912">
        <f>INT(ABS(FO_Candidato[[#This Row],[LATITUDE_P2]]))</f>
        <v>22</v>
      </c>
      <c r="AO912">
        <f>INT((ABS(FO_Candidato[[#This Row],[LATITUDE_P2]])-INT(ABS(FO_Candidato[[#This Row],[LATITUDE_P2]])))*60)</f>
        <v>4</v>
      </c>
      <c r="AP912" s="73">
        <f t="shared" si="28"/>
        <v>38.94</v>
      </c>
      <c r="AQ912" t="str">
        <f>SUBSTITUTE(TEXT(FO_Candidato[[#This Row],[LATITUDE_P5]],"0,00"),",",".")</f>
        <v>38.94</v>
      </c>
      <c r="AR912" t="str">
        <f>FO_Candidato[[#This Row],[LATITUDE_P3]]&amp;"°"&amp;FO_Candidato[[#This Row],[LATITUDE_P4]]&amp;"'"&amp;FO_Candidato[[#This Row],[LATITUDE - P6]]&amp;"""S"</f>
        <v>22°4'38.94"S</v>
      </c>
      <c r="AS912">
        <f>VALUE(TRIM(FO_Candidato[[#This Row],[longitude]]))</f>
        <v>-54191722</v>
      </c>
      <c r="AT912">
        <f>FO_Candidato[[#This Row],[LONGITUDE_P1]]/1000000</f>
        <v>-54.191721999999999</v>
      </c>
      <c r="AU912">
        <f>INT(ABS(FO_Candidato[[#This Row],[LONGITUDE_P2]]))</f>
        <v>54</v>
      </c>
      <c r="AV912">
        <f>INT((ABS(FO_Candidato[[#This Row],[LONGITUDE_P2]])-INT(ABS(FO_Candidato[[#This Row],[LONGITUDE_P2]])))*60)</f>
        <v>11</v>
      </c>
      <c r="AW912" s="73">
        <f t="shared" si="29"/>
        <v>30.2</v>
      </c>
      <c r="AX912" t="str">
        <f>SUBSTITUTE(TEXT(FO_Candidato[[#This Row],[LONGITUDE_P5]],"0,00"),",",".")</f>
        <v>30.20</v>
      </c>
      <c r="AY912" t="str">
        <f>FO_Candidato[[#This Row],[LONGITUDE_P3]]&amp;"°"&amp;FO_Candidato[[#This Row],[LONGITUDE_P4]]&amp;"'"&amp;FO_Candidato[[#This Row],[LONGITUDE - P6]]&amp;"""S"</f>
        <v>54°11'30.20"S</v>
      </c>
    </row>
    <row r="913" spans="1:51" x14ac:dyDescent="0.3">
      <c r="A913" t="s">
        <v>29088</v>
      </c>
      <c r="B913" t="s">
        <v>23809</v>
      </c>
      <c r="C913" t="s">
        <v>12557</v>
      </c>
      <c r="D913" t="s">
        <v>21373</v>
      </c>
      <c r="E913" t="s">
        <v>21373</v>
      </c>
      <c r="F913" t="s">
        <v>21375</v>
      </c>
      <c r="G913" t="s">
        <v>23889</v>
      </c>
      <c r="I913" t="s">
        <v>23832</v>
      </c>
      <c r="K913" t="s">
        <v>24020</v>
      </c>
      <c r="M913" t="s">
        <v>23835</v>
      </c>
      <c r="N913" t="s">
        <v>29089</v>
      </c>
      <c r="U913" t="s">
        <v>23823</v>
      </c>
      <c r="V913">
        <v>70</v>
      </c>
      <c r="W913">
        <v>-19226109</v>
      </c>
      <c r="X913">
        <v>-47739567</v>
      </c>
      <c r="Y913">
        <v>991</v>
      </c>
      <c r="Z913" t="s">
        <v>29090</v>
      </c>
      <c r="AB913" t="s">
        <v>23825</v>
      </c>
      <c r="AD913" t="s">
        <v>1491</v>
      </c>
      <c r="AH913" t="s">
        <v>29091</v>
      </c>
      <c r="AI913" t="s">
        <v>24061</v>
      </c>
      <c r="AJ913" t="s">
        <v>27567</v>
      </c>
      <c r="AL913">
        <f>VALUE(TRIM(FO_Candidato[[#This Row],[1.21 Latitude]]))</f>
        <v>-19226109</v>
      </c>
      <c r="AM913">
        <f>FO_Candidato[[#This Row],[LATITUDE_P1]]/1000000</f>
        <v>-19.226109000000001</v>
      </c>
      <c r="AN913">
        <f>INT(ABS(FO_Candidato[[#This Row],[LATITUDE_P2]]))</f>
        <v>19</v>
      </c>
      <c r="AO913">
        <f>INT((ABS(FO_Candidato[[#This Row],[LATITUDE_P2]])-INT(ABS(FO_Candidato[[#This Row],[LATITUDE_P2]])))*60)</f>
        <v>13</v>
      </c>
      <c r="AP913" s="73">
        <f t="shared" si="28"/>
        <v>33.99</v>
      </c>
      <c r="AQ913" t="str">
        <f>SUBSTITUTE(TEXT(FO_Candidato[[#This Row],[LATITUDE_P5]],"0,00"),",",".")</f>
        <v>33.99</v>
      </c>
      <c r="AR913" t="str">
        <f>FO_Candidato[[#This Row],[LATITUDE_P3]]&amp;"°"&amp;FO_Candidato[[#This Row],[LATITUDE_P4]]&amp;"'"&amp;FO_Candidato[[#This Row],[LATITUDE - P6]]&amp;"""S"</f>
        <v>19°13'33.99"S</v>
      </c>
      <c r="AS913">
        <f>VALUE(TRIM(FO_Candidato[[#This Row],[longitude]]))</f>
        <v>-47739567</v>
      </c>
      <c r="AT913">
        <f>FO_Candidato[[#This Row],[LONGITUDE_P1]]/1000000</f>
        <v>-47.739567000000001</v>
      </c>
      <c r="AU913">
        <f>INT(ABS(FO_Candidato[[#This Row],[LONGITUDE_P2]]))</f>
        <v>47</v>
      </c>
      <c r="AV913">
        <f>INT((ABS(FO_Candidato[[#This Row],[LONGITUDE_P2]])-INT(ABS(FO_Candidato[[#This Row],[LONGITUDE_P2]])))*60)</f>
        <v>44</v>
      </c>
      <c r="AW913" s="73">
        <f t="shared" si="29"/>
        <v>22.44</v>
      </c>
      <c r="AX913" t="str">
        <f>SUBSTITUTE(TEXT(FO_Candidato[[#This Row],[LONGITUDE_P5]],"0,00"),",",".")</f>
        <v>22.44</v>
      </c>
      <c r="AY913" t="str">
        <f>FO_Candidato[[#This Row],[LONGITUDE_P3]]&amp;"°"&amp;FO_Candidato[[#This Row],[LONGITUDE_P4]]&amp;"'"&amp;FO_Candidato[[#This Row],[LONGITUDE - P6]]&amp;"""S"</f>
        <v>47°44'22.44"S</v>
      </c>
    </row>
    <row r="914" spans="1:51" x14ac:dyDescent="0.3">
      <c r="A914" t="s">
        <v>29092</v>
      </c>
      <c r="B914" t="s">
        <v>23809</v>
      </c>
      <c r="C914" t="s">
        <v>13142</v>
      </c>
      <c r="D914" t="s">
        <v>4453</v>
      </c>
      <c r="E914" t="s">
        <v>4453</v>
      </c>
      <c r="F914" t="s">
        <v>4454</v>
      </c>
      <c r="G914" t="s">
        <v>23889</v>
      </c>
      <c r="I914" t="s">
        <v>23832</v>
      </c>
      <c r="K914" t="s">
        <v>24020</v>
      </c>
      <c r="M914" t="s">
        <v>23835</v>
      </c>
      <c r="N914" t="s">
        <v>29093</v>
      </c>
      <c r="U914" t="s">
        <v>23823</v>
      </c>
      <c r="V914">
        <v>40</v>
      </c>
      <c r="W914">
        <v>-19809195</v>
      </c>
      <c r="X914">
        <v>-4376966</v>
      </c>
      <c r="Y914">
        <v>946</v>
      </c>
      <c r="Z914" t="s">
        <v>29094</v>
      </c>
      <c r="AB914" t="s">
        <v>23825</v>
      </c>
      <c r="AD914" t="s">
        <v>1491</v>
      </c>
      <c r="AH914" t="s">
        <v>29095</v>
      </c>
      <c r="AI914" t="s">
        <v>24061</v>
      </c>
      <c r="AJ914" t="s">
        <v>29096</v>
      </c>
      <c r="AL914">
        <f>VALUE(TRIM(FO_Candidato[[#This Row],[1.21 Latitude]]))</f>
        <v>-19809195</v>
      </c>
      <c r="AM914">
        <f>FO_Candidato[[#This Row],[LATITUDE_P1]]/1000000</f>
        <v>-19.809194999999999</v>
      </c>
      <c r="AN914">
        <f>INT(ABS(FO_Candidato[[#This Row],[LATITUDE_P2]]))</f>
        <v>19</v>
      </c>
      <c r="AO914">
        <f>INT((ABS(FO_Candidato[[#This Row],[LATITUDE_P2]])-INT(ABS(FO_Candidato[[#This Row],[LATITUDE_P2]])))*60)</f>
        <v>48</v>
      </c>
      <c r="AP914" s="73">
        <f t="shared" si="28"/>
        <v>33.1</v>
      </c>
      <c r="AQ914" t="str">
        <f>SUBSTITUTE(TEXT(FO_Candidato[[#This Row],[LATITUDE_P5]],"0,00"),",",".")</f>
        <v>33.10</v>
      </c>
      <c r="AR914" t="str">
        <f>FO_Candidato[[#This Row],[LATITUDE_P3]]&amp;"°"&amp;FO_Candidato[[#This Row],[LATITUDE_P4]]&amp;"'"&amp;FO_Candidato[[#This Row],[LATITUDE - P6]]&amp;"""S"</f>
        <v>19°48'33.10"S</v>
      </c>
      <c r="AS914">
        <f>VALUE(TRIM(FO_Candidato[[#This Row],[longitude]]))</f>
        <v>-4376966</v>
      </c>
      <c r="AT914">
        <f>FO_Candidato[[#This Row],[LONGITUDE_P1]]/1000000</f>
        <v>-4.3769660000000004</v>
      </c>
      <c r="AU914">
        <f>INT(ABS(FO_Candidato[[#This Row],[LONGITUDE_P2]]))</f>
        <v>4</v>
      </c>
      <c r="AV914">
        <f>INT((ABS(FO_Candidato[[#This Row],[LONGITUDE_P2]])-INT(ABS(FO_Candidato[[#This Row],[LONGITUDE_P2]])))*60)</f>
        <v>22</v>
      </c>
      <c r="AW914" s="73">
        <f t="shared" si="29"/>
        <v>37.08</v>
      </c>
      <c r="AX914" t="str">
        <f>SUBSTITUTE(TEXT(FO_Candidato[[#This Row],[LONGITUDE_P5]],"0,00"),",",".")</f>
        <v>37.08</v>
      </c>
      <c r="AY914" t="str">
        <f>FO_Candidato[[#This Row],[LONGITUDE_P3]]&amp;"°"&amp;FO_Candidato[[#This Row],[LONGITUDE_P4]]&amp;"'"&amp;FO_Candidato[[#This Row],[LONGITUDE - P6]]&amp;"""S"</f>
        <v>4°22'37.08"S</v>
      </c>
    </row>
    <row r="915" spans="1:51" x14ac:dyDescent="0.3">
      <c r="A915" t="s">
        <v>29097</v>
      </c>
      <c r="B915" t="s">
        <v>23809</v>
      </c>
      <c r="C915" t="s">
        <v>136</v>
      </c>
      <c r="D915" t="s">
        <v>4689</v>
      </c>
      <c r="E915" t="s">
        <v>4689</v>
      </c>
      <c r="F915" t="s">
        <v>4690</v>
      </c>
      <c r="G915" t="s">
        <v>24981</v>
      </c>
      <c r="I915" t="s">
        <v>23832</v>
      </c>
      <c r="J915" t="s">
        <v>23814</v>
      </c>
      <c r="K915" t="s">
        <v>29098</v>
      </c>
      <c r="L915" t="s">
        <v>148</v>
      </c>
      <c r="M915" t="s">
        <v>23816</v>
      </c>
      <c r="N915" t="s">
        <v>29099</v>
      </c>
      <c r="O915" t="s">
        <v>29100</v>
      </c>
      <c r="P915" t="s">
        <v>29101</v>
      </c>
      <c r="R915" t="s">
        <v>148</v>
      </c>
      <c r="S915" t="s">
        <v>148</v>
      </c>
      <c r="T915" t="s">
        <v>148</v>
      </c>
      <c r="U915" t="s">
        <v>23823</v>
      </c>
      <c r="V915">
        <v>30</v>
      </c>
      <c r="W915">
        <v>-22050088</v>
      </c>
      <c r="X915">
        <v>-54066975</v>
      </c>
      <c r="Y915">
        <v>372</v>
      </c>
      <c r="Z915" t="s">
        <v>23957</v>
      </c>
      <c r="AB915" t="s">
        <v>23825</v>
      </c>
      <c r="AC915">
        <v>1700</v>
      </c>
      <c r="AD915" t="s">
        <v>23823</v>
      </c>
      <c r="AE915" t="s">
        <v>148</v>
      </c>
      <c r="AF915" t="s">
        <v>148</v>
      </c>
      <c r="AG915" t="s">
        <v>148</v>
      </c>
      <c r="AH915" t="s">
        <v>29102</v>
      </c>
      <c r="AI915" t="s">
        <v>24270</v>
      </c>
      <c r="AJ915" t="s">
        <v>29103</v>
      </c>
      <c r="AL915">
        <f>VALUE(TRIM(FO_Candidato[[#This Row],[1.21 Latitude]]))</f>
        <v>-22050088</v>
      </c>
      <c r="AM915">
        <f>FO_Candidato[[#This Row],[LATITUDE_P1]]/1000000</f>
        <v>-22.050087999999999</v>
      </c>
      <c r="AN915">
        <f>INT(ABS(FO_Candidato[[#This Row],[LATITUDE_P2]]))</f>
        <v>22</v>
      </c>
      <c r="AO915">
        <f>INT((ABS(FO_Candidato[[#This Row],[LATITUDE_P2]])-INT(ABS(FO_Candidato[[#This Row],[LATITUDE_P2]])))*60)</f>
        <v>3</v>
      </c>
      <c r="AP915" s="73">
        <f t="shared" si="28"/>
        <v>0.32</v>
      </c>
      <c r="AQ915" t="str">
        <f>SUBSTITUTE(TEXT(FO_Candidato[[#This Row],[LATITUDE_P5]],"0,00"),",",".")</f>
        <v>0.32</v>
      </c>
      <c r="AR915" t="str">
        <f>FO_Candidato[[#This Row],[LATITUDE_P3]]&amp;"°"&amp;FO_Candidato[[#This Row],[LATITUDE_P4]]&amp;"'"&amp;FO_Candidato[[#This Row],[LATITUDE - P6]]&amp;"""S"</f>
        <v>22°3'0.32"S</v>
      </c>
      <c r="AS915">
        <f>VALUE(TRIM(FO_Candidato[[#This Row],[longitude]]))</f>
        <v>-54066975</v>
      </c>
      <c r="AT915">
        <f>FO_Candidato[[#This Row],[LONGITUDE_P1]]/1000000</f>
        <v>-54.066974999999999</v>
      </c>
      <c r="AU915">
        <f>INT(ABS(FO_Candidato[[#This Row],[LONGITUDE_P2]]))</f>
        <v>54</v>
      </c>
      <c r="AV915">
        <f>INT((ABS(FO_Candidato[[#This Row],[LONGITUDE_P2]])-INT(ABS(FO_Candidato[[#This Row],[LONGITUDE_P2]])))*60)</f>
        <v>4</v>
      </c>
      <c r="AW915" s="73">
        <f t="shared" si="29"/>
        <v>1.1100000000000001</v>
      </c>
      <c r="AX915" t="str">
        <f>SUBSTITUTE(TEXT(FO_Candidato[[#This Row],[LONGITUDE_P5]],"0,00"),",",".")</f>
        <v>1.11</v>
      </c>
      <c r="AY915" t="str">
        <f>FO_Candidato[[#This Row],[LONGITUDE_P3]]&amp;"°"&amp;FO_Candidato[[#This Row],[LONGITUDE_P4]]&amp;"'"&amp;FO_Candidato[[#This Row],[LONGITUDE - P6]]&amp;"""S"</f>
        <v>54°4'1.11"S</v>
      </c>
    </row>
    <row r="916" spans="1:51" x14ac:dyDescent="0.3">
      <c r="A916" t="s">
        <v>29104</v>
      </c>
      <c r="B916" t="s">
        <v>23809</v>
      </c>
      <c r="C916" t="s">
        <v>4890</v>
      </c>
      <c r="D916" t="s">
        <v>29105</v>
      </c>
      <c r="E916" t="s">
        <v>29105</v>
      </c>
      <c r="F916" t="s">
        <v>536</v>
      </c>
      <c r="G916" t="s">
        <v>23953</v>
      </c>
      <c r="I916" t="s">
        <v>23832</v>
      </c>
      <c r="J916" t="s">
        <v>23814</v>
      </c>
      <c r="K916" t="s">
        <v>24029</v>
      </c>
      <c r="L916" t="s">
        <v>29106</v>
      </c>
      <c r="M916" t="s">
        <v>23835</v>
      </c>
      <c r="N916" t="s">
        <v>148</v>
      </c>
      <c r="O916" t="s">
        <v>148</v>
      </c>
      <c r="P916" t="s">
        <v>148</v>
      </c>
      <c r="Q916" t="s">
        <v>29107</v>
      </c>
      <c r="R916" t="s">
        <v>29108</v>
      </c>
      <c r="S916" t="s">
        <v>29109</v>
      </c>
      <c r="T916" t="s">
        <v>29110</v>
      </c>
      <c r="U916" t="s">
        <v>1491</v>
      </c>
      <c r="V916">
        <v>6286</v>
      </c>
      <c r="W916">
        <v>-25427003</v>
      </c>
      <c r="X916">
        <v>-49266278</v>
      </c>
      <c r="Y916">
        <v>973</v>
      </c>
      <c r="Z916" t="s">
        <v>24096</v>
      </c>
      <c r="AB916" t="s">
        <v>23825</v>
      </c>
      <c r="AC916">
        <v>1000</v>
      </c>
      <c r="AD916" t="s">
        <v>23823</v>
      </c>
      <c r="AE916" t="s">
        <v>1532</v>
      </c>
      <c r="AF916" t="s">
        <v>29111</v>
      </c>
      <c r="AG916" t="s">
        <v>29111</v>
      </c>
      <c r="AH916" t="s">
        <v>29109</v>
      </c>
      <c r="AI916" t="s">
        <v>23827</v>
      </c>
      <c r="AJ916" t="s">
        <v>29112</v>
      </c>
      <c r="AL916">
        <f>VALUE(TRIM(FO_Candidato[[#This Row],[1.21 Latitude]]))</f>
        <v>-25427003</v>
      </c>
      <c r="AM916">
        <f>FO_Candidato[[#This Row],[LATITUDE_P1]]/1000000</f>
        <v>-25.427002999999999</v>
      </c>
      <c r="AN916">
        <f>INT(ABS(FO_Candidato[[#This Row],[LATITUDE_P2]]))</f>
        <v>25</v>
      </c>
      <c r="AO916">
        <f>INT((ABS(FO_Candidato[[#This Row],[LATITUDE_P2]])-INT(ABS(FO_Candidato[[#This Row],[LATITUDE_P2]])))*60)</f>
        <v>25</v>
      </c>
      <c r="AP916" s="73">
        <f t="shared" si="28"/>
        <v>37.21</v>
      </c>
      <c r="AQ916" t="str">
        <f>SUBSTITUTE(TEXT(FO_Candidato[[#This Row],[LATITUDE_P5]],"0,00"),",",".")</f>
        <v>37.21</v>
      </c>
      <c r="AR916" t="str">
        <f>FO_Candidato[[#This Row],[LATITUDE_P3]]&amp;"°"&amp;FO_Candidato[[#This Row],[LATITUDE_P4]]&amp;"'"&amp;FO_Candidato[[#This Row],[LATITUDE - P6]]&amp;"""S"</f>
        <v>25°25'37.21"S</v>
      </c>
      <c r="AS916">
        <f>VALUE(TRIM(FO_Candidato[[#This Row],[longitude]]))</f>
        <v>-49266278</v>
      </c>
      <c r="AT916">
        <f>FO_Candidato[[#This Row],[LONGITUDE_P1]]/1000000</f>
        <v>-49.266278</v>
      </c>
      <c r="AU916">
        <f>INT(ABS(FO_Candidato[[#This Row],[LONGITUDE_P2]]))</f>
        <v>49</v>
      </c>
      <c r="AV916">
        <f>INT((ABS(FO_Candidato[[#This Row],[LONGITUDE_P2]])-INT(ABS(FO_Candidato[[#This Row],[LONGITUDE_P2]])))*60)</f>
        <v>15</v>
      </c>
      <c r="AW916" s="73">
        <f t="shared" si="29"/>
        <v>58.6</v>
      </c>
      <c r="AX916" t="str">
        <f>SUBSTITUTE(TEXT(FO_Candidato[[#This Row],[LONGITUDE_P5]],"0,00"),",",".")</f>
        <v>58.60</v>
      </c>
      <c r="AY916" t="str">
        <f>FO_Candidato[[#This Row],[LONGITUDE_P3]]&amp;"°"&amp;FO_Candidato[[#This Row],[LONGITUDE_P4]]&amp;"'"&amp;FO_Candidato[[#This Row],[LONGITUDE - P6]]&amp;"""S"</f>
        <v>49°15'58.60"S</v>
      </c>
    </row>
    <row r="917" spans="1:51" x14ac:dyDescent="0.3">
      <c r="A917" t="s">
        <v>29113</v>
      </c>
      <c r="B917" t="s">
        <v>23809</v>
      </c>
      <c r="C917" t="s">
        <v>354</v>
      </c>
      <c r="D917" t="s">
        <v>5683</v>
      </c>
      <c r="E917" t="s">
        <v>5683</v>
      </c>
      <c r="F917" t="s">
        <v>5684</v>
      </c>
      <c r="G917" t="s">
        <v>23889</v>
      </c>
      <c r="I917" t="s">
        <v>23832</v>
      </c>
      <c r="K917" t="s">
        <v>24117</v>
      </c>
      <c r="M917" t="s">
        <v>23835</v>
      </c>
      <c r="N917" t="s">
        <v>29114</v>
      </c>
      <c r="U917" t="s">
        <v>23823</v>
      </c>
      <c r="V917">
        <v>50</v>
      </c>
      <c r="W917">
        <v>-23987453</v>
      </c>
      <c r="X917">
        <v>-47510889</v>
      </c>
      <c r="Y917">
        <v>923</v>
      </c>
      <c r="Z917" t="s">
        <v>29115</v>
      </c>
      <c r="AB917" t="s">
        <v>23825</v>
      </c>
      <c r="AD917" t="s">
        <v>1491</v>
      </c>
      <c r="AH917" t="s">
        <v>29116</v>
      </c>
      <c r="AI917" t="s">
        <v>24653</v>
      </c>
      <c r="AJ917" t="s">
        <v>23894</v>
      </c>
      <c r="AL917">
        <f>VALUE(TRIM(FO_Candidato[[#This Row],[1.21 Latitude]]))</f>
        <v>-23987453</v>
      </c>
      <c r="AM917">
        <f>FO_Candidato[[#This Row],[LATITUDE_P1]]/1000000</f>
        <v>-23.987452999999999</v>
      </c>
      <c r="AN917">
        <f>INT(ABS(FO_Candidato[[#This Row],[LATITUDE_P2]]))</f>
        <v>23</v>
      </c>
      <c r="AO917">
        <f>INT((ABS(FO_Candidato[[#This Row],[LATITUDE_P2]])-INT(ABS(FO_Candidato[[#This Row],[LATITUDE_P2]])))*60)</f>
        <v>59</v>
      </c>
      <c r="AP917" s="73">
        <f t="shared" si="28"/>
        <v>14.83</v>
      </c>
      <c r="AQ917" t="str">
        <f>SUBSTITUTE(TEXT(FO_Candidato[[#This Row],[LATITUDE_P5]],"0,00"),",",".")</f>
        <v>14.83</v>
      </c>
      <c r="AR917" t="str">
        <f>FO_Candidato[[#This Row],[LATITUDE_P3]]&amp;"°"&amp;FO_Candidato[[#This Row],[LATITUDE_P4]]&amp;"'"&amp;FO_Candidato[[#This Row],[LATITUDE - P6]]&amp;"""S"</f>
        <v>23°59'14.83"S</v>
      </c>
      <c r="AS917">
        <f>VALUE(TRIM(FO_Candidato[[#This Row],[longitude]]))</f>
        <v>-47510889</v>
      </c>
      <c r="AT917">
        <f>FO_Candidato[[#This Row],[LONGITUDE_P1]]/1000000</f>
        <v>-47.510888999999999</v>
      </c>
      <c r="AU917">
        <f>INT(ABS(FO_Candidato[[#This Row],[LONGITUDE_P2]]))</f>
        <v>47</v>
      </c>
      <c r="AV917">
        <f>INT((ABS(FO_Candidato[[#This Row],[LONGITUDE_P2]])-INT(ABS(FO_Candidato[[#This Row],[LONGITUDE_P2]])))*60)</f>
        <v>30</v>
      </c>
      <c r="AW917" s="73">
        <f t="shared" si="29"/>
        <v>39.200000000000003</v>
      </c>
      <c r="AX917" t="str">
        <f>SUBSTITUTE(TEXT(FO_Candidato[[#This Row],[LONGITUDE_P5]],"0,00"),",",".")</f>
        <v>39.20</v>
      </c>
      <c r="AY917" t="str">
        <f>FO_Candidato[[#This Row],[LONGITUDE_P3]]&amp;"°"&amp;FO_Candidato[[#This Row],[LONGITUDE_P4]]&amp;"'"&amp;FO_Candidato[[#This Row],[LONGITUDE - P6]]&amp;"""S"</f>
        <v>47°30'39.20"S</v>
      </c>
    </row>
    <row r="918" spans="1:51" x14ac:dyDescent="0.3">
      <c r="A918" t="s">
        <v>29117</v>
      </c>
      <c r="B918" t="s">
        <v>23809</v>
      </c>
      <c r="C918" t="s">
        <v>13142</v>
      </c>
      <c r="D918" t="s">
        <v>4335</v>
      </c>
      <c r="E918" t="s">
        <v>4335</v>
      </c>
      <c r="F918" t="s">
        <v>4336</v>
      </c>
      <c r="G918" t="s">
        <v>23889</v>
      </c>
      <c r="I918" t="s">
        <v>23832</v>
      </c>
      <c r="K918" t="s">
        <v>24020</v>
      </c>
      <c r="M918" t="s">
        <v>23835</v>
      </c>
      <c r="N918" t="s">
        <v>29118</v>
      </c>
      <c r="U918" t="s">
        <v>23823</v>
      </c>
      <c r="V918">
        <v>50</v>
      </c>
      <c r="W918">
        <v>-19185817</v>
      </c>
      <c r="X918">
        <v>-42265708</v>
      </c>
      <c r="Y918">
        <v>207</v>
      </c>
      <c r="Z918" t="s">
        <v>29119</v>
      </c>
      <c r="AB918" t="s">
        <v>23825</v>
      </c>
      <c r="AD918" t="s">
        <v>1491</v>
      </c>
      <c r="AH918" t="s">
        <v>29120</v>
      </c>
      <c r="AI918" t="s">
        <v>24061</v>
      </c>
      <c r="AJ918" t="s">
        <v>29121</v>
      </c>
      <c r="AL918">
        <f>VALUE(TRIM(FO_Candidato[[#This Row],[1.21 Latitude]]))</f>
        <v>-19185817</v>
      </c>
      <c r="AM918">
        <f>FO_Candidato[[#This Row],[LATITUDE_P1]]/1000000</f>
        <v>-19.185817</v>
      </c>
      <c r="AN918">
        <f>INT(ABS(FO_Candidato[[#This Row],[LATITUDE_P2]]))</f>
        <v>19</v>
      </c>
      <c r="AO918">
        <f>INT((ABS(FO_Candidato[[#This Row],[LATITUDE_P2]])-INT(ABS(FO_Candidato[[#This Row],[LATITUDE_P2]])))*60)</f>
        <v>11</v>
      </c>
      <c r="AP918" s="73">
        <f t="shared" si="28"/>
        <v>8.94</v>
      </c>
      <c r="AQ918" t="str">
        <f>SUBSTITUTE(TEXT(FO_Candidato[[#This Row],[LATITUDE_P5]],"0,00"),",",".")</f>
        <v>8.94</v>
      </c>
      <c r="AR918" t="str">
        <f>FO_Candidato[[#This Row],[LATITUDE_P3]]&amp;"°"&amp;FO_Candidato[[#This Row],[LATITUDE_P4]]&amp;"'"&amp;FO_Candidato[[#This Row],[LATITUDE - P6]]&amp;"""S"</f>
        <v>19°11'8.94"S</v>
      </c>
      <c r="AS918">
        <f>VALUE(TRIM(FO_Candidato[[#This Row],[longitude]]))</f>
        <v>-42265708</v>
      </c>
      <c r="AT918">
        <f>FO_Candidato[[#This Row],[LONGITUDE_P1]]/1000000</f>
        <v>-42.265707999999997</v>
      </c>
      <c r="AU918">
        <f>INT(ABS(FO_Candidato[[#This Row],[LONGITUDE_P2]]))</f>
        <v>42</v>
      </c>
      <c r="AV918">
        <f>INT((ABS(FO_Candidato[[#This Row],[LONGITUDE_P2]])-INT(ABS(FO_Candidato[[#This Row],[LONGITUDE_P2]])))*60)</f>
        <v>15</v>
      </c>
      <c r="AW918" s="73">
        <f t="shared" si="29"/>
        <v>56.55</v>
      </c>
      <c r="AX918" t="str">
        <f>SUBSTITUTE(TEXT(FO_Candidato[[#This Row],[LONGITUDE_P5]],"0,00"),",",".")</f>
        <v>56.55</v>
      </c>
      <c r="AY918" t="str">
        <f>FO_Candidato[[#This Row],[LONGITUDE_P3]]&amp;"°"&amp;FO_Candidato[[#This Row],[LONGITUDE_P4]]&amp;"'"&amp;FO_Candidato[[#This Row],[LONGITUDE - P6]]&amp;"""S"</f>
        <v>42°15'56.55"S</v>
      </c>
    </row>
    <row r="919" spans="1:51" x14ac:dyDescent="0.3">
      <c r="A919" t="s">
        <v>29122</v>
      </c>
      <c r="B919" t="s">
        <v>23809</v>
      </c>
      <c r="C919" t="s">
        <v>14879</v>
      </c>
      <c r="D919" t="s">
        <v>15380</v>
      </c>
      <c r="E919" t="s">
        <v>15380</v>
      </c>
      <c r="F919" t="s">
        <v>15382</v>
      </c>
      <c r="G919" t="s">
        <v>23953</v>
      </c>
      <c r="I919" t="s">
        <v>23832</v>
      </c>
      <c r="J919" t="s">
        <v>24256</v>
      </c>
      <c r="K919" t="s">
        <v>24020</v>
      </c>
      <c r="L919" t="s">
        <v>148</v>
      </c>
      <c r="M919" t="s">
        <v>23835</v>
      </c>
      <c r="N919" t="s">
        <v>29123</v>
      </c>
      <c r="O919" t="s">
        <v>148</v>
      </c>
      <c r="P919" t="s">
        <v>148</v>
      </c>
      <c r="Q919" t="s">
        <v>148</v>
      </c>
      <c r="R919" t="s">
        <v>148</v>
      </c>
      <c r="S919" t="s">
        <v>148</v>
      </c>
      <c r="T919" t="s">
        <v>148</v>
      </c>
      <c r="U919" t="s">
        <v>23823</v>
      </c>
      <c r="V919">
        <v>50</v>
      </c>
      <c r="W919">
        <v>-22972992</v>
      </c>
      <c r="X919">
        <v>-52336706</v>
      </c>
      <c r="Y919">
        <v>460</v>
      </c>
      <c r="Z919" t="s">
        <v>24096</v>
      </c>
      <c r="AB919" t="s">
        <v>23825</v>
      </c>
      <c r="AC919">
        <v>0</v>
      </c>
      <c r="AD919" t="s">
        <v>23823</v>
      </c>
      <c r="AE919" t="s">
        <v>23823</v>
      </c>
      <c r="AF919" t="s">
        <v>29124</v>
      </c>
      <c r="AG919" t="s">
        <v>29124</v>
      </c>
      <c r="AH919" t="s">
        <v>29125</v>
      </c>
      <c r="AI919" t="s">
        <v>23827</v>
      </c>
      <c r="AJ919" t="s">
        <v>29126</v>
      </c>
      <c r="AL919">
        <f>VALUE(TRIM(FO_Candidato[[#This Row],[1.21 Latitude]]))</f>
        <v>-22972992</v>
      </c>
      <c r="AM919">
        <f>FO_Candidato[[#This Row],[LATITUDE_P1]]/1000000</f>
        <v>-22.972992000000001</v>
      </c>
      <c r="AN919">
        <f>INT(ABS(FO_Candidato[[#This Row],[LATITUDE_P2]]))</f>
        <v>22</v>
      </c>
      <c r="AO919">
        <f>INT((ABS(FO_Candidato[[#This Row],[LATITUDE_P2]])-INT(ABS(FO_Candidato[[#This Row],[LATITUDE_P2]])))*60)</f>
        <v>58</v>
      </c>
      <c r="AP919" s="73">
        <f t="shared" si="28"/>
        <v>22.77</v>
      </c>
      <c r="AQ919" t="str">
        <f>SUBSTITUTE(TEXT(FO_Candidato[[#This Row],[LATITUDE_P5]],"0,00"),",",".")</f>
        <v>22.77</v>
      </c>
      <c r="AR919" t="str">
        <f>FO_Candidato[[#This Row],[LATITUDE_P3]]&amp;"°"&amp;FO_Candidato[[#This Row],[LATITUDE_P4]]&amp;"'"&amp;FO_Candidato[[#This Row],[LATITUDE - P6]]&amp;"""S"</f>
        <v>22°58'22.77"S</v>
      </c>
      <c r="AS919">
        <f>VALUE(TRIM(FO_Candidato[[#This Row],[longitude]]))</f>
        <v>-52336706</v>
      </c>
      <c r="AT919">
        <f>FO_Candidato[[#This Row],[LONGITUDE_P1]]/1000000</f>
        <v>-52.336706</v>
      </c>
      <c r="AU919">
        <f>INT(ABS(FO_Candidato[[#This Row],[LONGITUDE_P2]]))</f>
        <v>52</v>
      </c>
      <c r="AV919">
        <f>INT((ABS(FO_Candidato[[#This Row],[LONGITUDE_P2]])-INT(ABS(FO_Candidato[[#This Row],[LONGITUDE_P2]])))*60)</f>
        <v>20</v>
      </c>
      <c r="AW919" s="73">
        <f t="shared" si="29"/>
        <v>12.14</v>
      </c>
      <c r="AX919" t="str">
        <f>SUBSTITUTE(TEXT(FO_Candidato[[#This Row],[LONGITUDE_P5]],"0,00"),",",".")</f>
        <v>12.14</v>
      </c>
      <c r="AY919" t="str">
        <f>FO_Candidato[[#This Row],[LONGITUDE_P3]]&amp;"°"&amp;FO_Candidato[[#This Row],[LONGITUDE_P4]]&amp;"'"&amp;FO_Candidato[[#This Row],[LONGITUDE - P6]]&amp;"""S"</f>
        <v>52°20'12.14"S</v>
      </c>
    </row>
    <row r="920" spans="1:51" x14ac:dyDescent="0.3">
      <c r="A920" t="s">
        <v>29127</v>
      </c>
      <c r="B920" t="s">
        <v>23809</v>
      </c>
      <c r="C920" t="s">
        <v>13919</v>
      </c>
      <c r="D920" t="s">
        <v>16542</v>
      </c>
      <c r="E920" t="s">
        <v>16542</v>
      </c>
      <c r="F920" t="s">
        <v>16544</v>
      </c>
      <c r="G920" t="s">
        <v>23889</v>
      </c>
      <c r="I920" t="s">
        <v>23813</v>
      </c>
      <c r="K920" t="s">
        <v>24117</v>
      </c>
      <c r="M920" t="s">
        <v>23835</v>
      </c>
      <c r="N920" t="s">
        <v>28974</v>
      </c>
      <c r="U920" t="s">
        <v>23823</v>
      </c>
      <c r="V920">
        <v>70</v>
      </c>
      <c r="W920">
        <v>-2206508</v>
      </c>
      <c r="X920">
        <v>-46489454</v>
      </c>
      <c r="Y920">
        <v>884</v>
      </c>
      <c r="Z920" t="s">
        <v>29128</v>
      </c>
      <c r="AB920" t="s">
        <v>23825</v>
      </c>
      <c r="AD920" t="s">
        <v>1491</v>
      </c>
      <c r="AH920" t="s">
        <v>29129</v>
      </c>
      <c r="AI920" t="s">
        <v>24061</v>
      </c>
      <c r="AJ920" t="s">
        <v>486</v>
      </c>
      <c r="AL920">
        <f>VALUE(TRIM(FO_Candidato[[#This Row],[1.21 Latitude]]))</f>
        <v>-2206508</v>
      </c>
      <c r="AM920">
        <f>FO_Candidato[[#This Row],[LATITUDE_P1]]/1000000</f>
        <v>-2.2065079999999999</v>
      </c>
      <c r="AN920">
        <f>INT(ABS(FO_Candidato[[#This Row],[LATITUDE_P2]]))</f>
        <v>2</v>
      </c>
      <c r="AO920">
        <f>INT((ABS(FO_Candidato[[#This Row],[LATITUDE_P2]])-INT(ABS(FO_Candidato[[#This Row],[LATITUDE_P2]])))*60)</f>
        <v>12</v>
      </c>
      <c r="AP920" s="73">
        <f t="shared" si="28"/>
        <v>23.43</v>
      </c>
      <c r="AQ920" t="str">
        <f>SUBSTITUTE(TEXT(FO_Candidato[[#This Row],[LATITUDE_P5]],"0,00"),",",".")</f>
        <v>23.43</v>
      </c>
      <c r="AR920" t="str">
        <f>FO_Candidato[[#This Row],[LATITUDE_P3]]&amp;"°"&amp;FO_Candidato[[#This Row],[LATITUDE_P4]]&amp;"'"&amp;FO_Candidato[[#This Row],[LATITUDE - P6]]&amp;"""S"</f>
        <v>2°12'23.43"S</v>
      </c>
      <c r="AS920">
        <f>VALUE(TRIM(FO_Candidato[[#This Row],[longitude]]))</f>
        <v>-46489454</v>
      </c>
      <c r="AT920">
        <f>FO_Candidato[[#This Row],[LONGITUDE_P1]]/1000000</f>
        <v>-46.489454000000002</v>
      </c>
      <c r="AU920">
        <f>INT(ABS(FO_Candidato[[#This Row],[LONGITUDE_P2]]))</f>
        <v>46</v>
      </c>
      <c r="AV920">
        <f>INT((ABS(FO_Candidato[[#This Row],[LONGITUDE_P2]])-INT(ABS(FO_Candidato[[#This Row],[LONGITUDE_P2]])))*60)</f>
        <v>29</v>
      </c>
      <c r="AW920" s="73">
        <f t="shared" si="29"/>
        <v>22.03</v>
      </c>
      <c r="AX920" t="str">
        <f>SUBSTITUTE(TEXT(FO_Candidato[[#This Row],[LONGITUDE_P5]],"0,00"),",",".")</f>
        <v>22.03</v>
      </c>
      <c r="AY920" t="str">
        <f>FO_Candidato[[#This Row],[LONGITUDE_P3]]&amp;"°"&amp;FO_Candidato[[#This Row],[LONGITUDE_P4]]&amp;"'"&amp;FO_Candidato[[#This Row],[LONGITUDE - P6]]&amp;"""S"</f>
        <v>46°29'22.03"S</v>
      </c>
    </row>
    <row r="921" spans="1:51" x14ac:dyDescent="0.3">
      <c r="A921" t="s">
        <v>29130</v>
      </c>
      <c r="B921" t="s">
        <v>23809</v>
      </c>
      <c r="C921" t="s">
        <v>13919</v>
      </c>
      <c r="D921" t="s">
        <v>16506</v>
      </c>
      <c r="E921" t="s">
        <v>16506</v>
      </c>
      <c r="F921" t="s">
        <v>16508</v>
      </c>
      <c r="G921" t="s">
        <v>23889</v>
      </c>
      <c r="I921" t="s">
        <v>23832</v>
      </c>
      <c r="K921" t="s">
        <v>24020</v>
      </c>
      <c r="U921" t="s">
        <v>23823</v>
      </c>
      <c r="V921">
        <v>70</v>
      </c>
      <c r="W921">
        <v>-22061807</v>
      </c>
      <c r="X921">
        <v>-46382898</v>
      </c>
      <c r="Y921">
        <v>987</v>
      </c>
      <c r="Z921" t="s">
        <v>29131</v>
      </c>
      <c r="AB921" t="s">
        <v>23825</v>
      </c>
      <c r="AD921" t="s">
        <v>1491</v>
      </c>
      <c r="AH921" t="s">
        <v>29132</v>
      </c>
      <c r="AI921" t="s">
        <v>24061</v>
      </c>
      <c r="AJ921" t="s">
        <v>29133</v>
      </c>
      <c r="AL921">
        <f>VALUE(TRIM(FO_Candidato[[#This Row],[1.21 Latitude]]))</f>
        <v>-22061807</v>
      </c>
      <c r="AM921">
        <f>FO_Candidato[[#This Row],[LATITUDE_P1]]/1000000</f>
        <v>-22.061807000000002</v>
      </c>
      <c r="AN921">
        <f>INT(ABS(FO_Candidato[[#This Row],[LATITUDE_P2]]))</f>
        <v>22</v>
      </c>
      <c r="AO921">
        <f>INT((ABS(FO_Candidato[[#This Row],[LATITUDE_P2]])-INT(ABS(FO_Candidato[[#This Row],[LATITUDE_P2]])))*60)</f>
        <v>3</v>
      </c>
      <c r="AP921" s="73">
        <f t="shared" si="28"/>
        <v>42.51</v>
      </c>
      <c r="AQ921" t="str">
        <f>SUBSTITUTE(TEXT(FO_Candidato[[#This Row],[LATITUDE_P5]],"0,00"),",",".")</f>
        <v>42.51</v>
      </c>
      <c r="AR921" t="str">
        <f>FO_Candidato[[#This Row],[LATITUDE_P3]]&amp;"°"&amp;FO_Candidato[[#This Row],[LATITUDE_P4]]&amp;"'"&amp;FO_Candidato[[#This Row],[LATITUDE - P6]]&amp;"""S"</f>
        <v>22°3'42.51"S</v>
      </c>
      <c r="AS921">
        <f>VALUE(TRIM(FO_Candidato[[#This Row],[longitude]]))</f>
        <v>-46382898</v>
      </c>
      <c r="AT921">
        <f>FO_Candidato[[#This Row],[LONGITUDE_P1]]/1000000</f>
        <v>-46.382897999999997</v>
      </c>
      <c r="AU921">
        <f>INT(ABS(FO_Candidato[[#This Row],[LONGITUDE_P2]]))</f>
        <v>46</v>
      </c>
      <c r="AV921">
        <f>INT((ABS(FO_Candidato[[#This Row],[LONGITUDE_P2]])-INT(ABS(FO_Candidato[[#This Row],[LONGITUDE_P2]])))*60)</f>
        <v>22</v>
      </c>
      <c r="AW921" s="73">
        <f t="shared" si="29"/>
        <v>58.43</v>
      </c>
      <c r="AX921" t="str">
        <f>SUBSTITUTE(TEXT(FO_Candidato[[#This Row],[LONGITUDE_P5]],"0,00"),",",".")</f>
        <v>58.43</v>
      </c>
      <c r="AY921" t="str">
        <f>FO_Candidato[[#This Row],[LONGITUDE_P3]]&amp;"°"&amp;FO_Candidato[[#This Row],[LONGITUDE_P4]]&amp;"'"&amp;FO_Candidato[[#This Row],[LONGITUDE - P6]]&amp;"""S"</f>
        <v>46°22'58.43"S</v>
      </c>
    </row>
    <row r="922" spans="1:51" x14ac:dyDescent="0.3">
      <c r="A922" t="s">
        <v>29134</v>
      </c>
      <c r="B922" t="s">
        <v>23809</v>
      </c>
      <c r="C922" t="s">
        <v>308</v>
      </c>
      <c r="D922" t="s">
        <v>29135</v>
      </c>
      <c r="E922" t="s">
        <v>29135</v>
      </c>
      <c r="F922" t="s">
        <v>29136</v>
      </c>
      <c r="G922" t="s">
        <v>23812</v>
      </c>
      <c r="I922" t="s">
        <v>23813</v>
      </c>
      <c r="J922" t="s">
        <v>23814</v>
      </c>
      <c r="K922" t="s">
        <v>24020</v>
      </c>
      <c r="L922" t="s">
        <v>23977</v>
      </c>
      <c r="M922" t="s">
        <v>23816</v>
      </c>
      <c r="N922" t="s">
        <v>29137</v>
      </c>
      <c r="O922" t="s">
        <v>29138</v>
      </c>
      <c r="P922" t="s">
        <v>29139</v>
      </c>
      <c r="Q922" t="s">
        <v>29140</v>
      </c>
      <c r="U922" t="s">
        <v>23823</v>
      </c>
      <c r="V922">
        <v>40</v>
      </c>
      <c r="W922">
        <v>-557415</v>
      </c>
      <c r="X922">
        <v>-478459</v>
      </c>
      <c r="Y922">
        <v>171</v>
      </c>
      <c r="Z922" t="s">
        <v>23824</v>
      </c>
      <c r="AA922" t="s">
        <v>213</v>
      </c>
      <c r="AB922" t="s">
        <v>23825</v>
      </c>
      <c r="AC922">
        <v>2000</v>
      </c>
      <c r="AD922" t="s">
        <v>1491</v>
      </c>
      <c r="AE922" t="s">
        <v>23823</v>
      </c>
      <c r="AF922" t="s">
        <v>29136</v>
      </c>
      <c r="AG922" t="s">
        <v>29136</v>
      </c>
      <c r="AH922" t="s">
        <v>29141</v>
      </c>
      <c r="AI922" t="s">
        <v>26071</v>
      </c>
      <c r="AJ922" t="s">
        <v>29142</v>
      </c>
      <c r="AK922">
        <v>77930000</v>
      </c>
      <c r="AL922">
        <f>VALUE(TRIM(FO_Candidato[[#This Row],[1.21 Latitude]]))</f>
        <v>-557415</v>
      </c>
      <c r="AM922">
        <f>FO_Candidato[[#This Row],[LATITUDE_P1]]/1000000</f>
        <v>-0.55741499999999999</v>
      </c>
      <c r="AN922">
        <f>INT(ABS(FO_Candidato[[#This Row],[LATITUDE_P2]]))</f>
        <v>0</v>
      </c>
      <c r="AO922">
        <f>INT((ABS(FO_Candidato[[#This Row],[LATITUDE_P2]])-INT(ABS(FO_Candidato[[#This Row],[LATITUDE_P2]])))*60)</f>
        <v>33</v>
      </c>
      <c r="AP922" s="73">
        <f t="shared" si="28"/>
        <v>26.69</v>
      </c>
      <c r="AQ922" t="str">
        <f>SUBSTITUTE(TEXT(FO_Candidato[[#This Row],[LATITUDE_P5]],"0,00"),",",".")</f>
        <v>26.69</v>
      </c>
      <c r="AR922" t="str">
        <f>FO_Candidato[[#This Row],[LATITUDE_P3]]&amp;"°"&amp;FO_Candidato[[#This Row],[LATITUDE_P4]]&amp;"'"&amp;FO_Candidato[[#This Row],[LATITUDE - P6]]&amp;"""S"</f>
        <v>0°33'26.69"S</v>
      </c>
      <c r="AS922">
        <f>VALUE(TRIM(FO_Candidato[[#This Row],[longitude]]))</f>
        <v>-478459</v>
      </c>
      <c r="AT922">
        <f>FO_Candidato[[#This Row],[LONGITUDE_P1]]/1000000</f>
        <v>-0.47845900000000002</v>
      </c>
      <c r="AU922">
        <f>INT(ABS(FO_Candidato[[#This Row],[LONGITUDE_P2]]))</f>
        <v>0</v>
      </c>
      <c r="AV922">
        <f>INT((ABS(FO_Candidato[[#This Row],[LONGITUDE_P2]])-INT(ABS(FO_Candidato[[#This Row],[LONGITUDE_P2]])))*60)</f>
        <v>28</v>
      </c>
      <c r="AW922" s="73">
        <f t="shared" si="29"/>
        <v>42.45</v>
      </c>
      <c r="AX922" t="str">
        <f>SUBSTITUTE(TEXT(FO_Candidato[[#This Row],[LONGITUDE_P5]],"0,00"),",",".")</f>
        <v>42.45</v>
      </c>
      <c r="AY922" t="str">
        <f>FO_Candidato[[#This Row],[LONGITUDE_P3]]&amp;"°"&amp;FO_Candidato[[#This Row],[LONGITUDE_P4]]&amp;"'"&amp;FO_Candidato[[#This Row],[LONGITUDE - P6]]&amp;"""S"</f>
        <v>0°28'42.45"S</v>
      </c>
    </row>
    <row r="923" spans="1:51" x14ac:dyDescent="0.3">
      <c r="A923" t="s">
        <v>29143</v>
      </c>
      <c r="B923" t="s">
        <v>23809</v>
      </c>
      <c r="C923" t="s">
        <v>14879</v>
      </c>
      <c r="D923" t="s">
        <v>15371</v>
      </c>
      <c r="E923" t="s">
        <v>15371</v>
      </c>
      <c r="F923" t="s">
        <v>15373</v>
      </c>
      <c r="G923" t="s">
        <v>23953</v>
      </c>
      <c r="H923" t="s">
        <v>24798</v>
      </c>
      <c r="I923" t="s">
        <v>23832</v>
      </c>
      <c r="J923" t="s">
        <v>23814</v>
      </c>
      <c r="K923" t="s">
        <v>24020</v>
      </c>
      <c r="L923" t="s">
        <v>148</v>
      </c>
      <c r="M923" t="s">
        <v>23835</v>
      </c>
      <c r="N923" t="s">
        <v>28860</v>
      </c>
      <c r="O923" t="s">
        <v>23820</v>
      </c>
      <c r="P923" t="s">
        <v>23820</v>
      </c>
      <c r="Q923" t="s">
        <v>23820</v>
      </c>
      <c r="R923" t="s">
        <v>23820</v>
      </c>
      <c r="S923" t="s">
        <v>23820</v>
      </c>
      <c r="T923" t="s">
        <v>23820</v>
      </c>
      <c r="U923" t="s">
        <v>23823</v>
      </c>
      <c r="V923">
        <v>70</v>
      </c>
      <c r="W923">
        <v>-22818188</v>
      </c>
      <c r="X923">
        <v>-52492884</v>
      </c>
      <c r="Y923">
        <v>467</v>
      </c>
      <c r="Z923" t="s">
        <v>24096</v>
      </c>
      <c r="AB923" t="s">
        <v>23825</v>
      </c>
      <c r="AC923">
        <v>0</v>
      </c>
      <c r="AD923" t="s">
        <v>23823</v>
      </c>
      <c r="AE923" t="s">
        <v>23823</v>
      </c>
      <c r="AF923" t="s">
        <v>29144</v>
      </c>
      <c r="AG923" t="s">
        <v>29144</v>
      </c>
      <c r="AH923" t="s">
        <v>29145</v>
      </c>
      <c r="AI923" t="s">
        <v>23827</v>
      </c>
      <c r="AJ923" t="s">
        <v>29126</v>
      </c>
      <c r="AL923">
        <f>VALUE(TRIM(FO_Candidato[[#This Row],[1.21 Latitude]]))</f>
        <v>-22818188</v>
      </c>
      <c r="AM923">
        <f>FO_Candidato[[#This Row],[LATITUDE_P1]]/1000000</f>
        <v>-22.818187999999999</v>
      </c>
      <c r="AN923">
        <f>INT(ABS(FO_Candidato[[#This Row],[LATITUDE_P2]]))</f>
        <v>22</v>
      </c>
      <c r="AO923">
        <f>INT((ABS(FO_Candidato[[#This Row],[LATITUDE_P2]])-INT(ABS(FO_Candidato[[#This Row],[LATITUDE_P2]])))*60)</f>
        <v>49</v>
      </c>
      <c r="AP923" s="73">
        <f t="shared" si="28"/>
        <v>5.48</v>
      </c>
      <c r="AQ923" t="str">
        <f>SUBSTITUTE(TEXT(FO_Candidato[[#This Row],[LATITUDE_P5]],"0,00"),",",".")</f>
        <v>5.48</v>
      </c>
      <c r="AR923" t="str">
        <f>FO_Candidato[[#This Row],[LATITUDE_P3]]&amp;"°"&amp;FO_Candidato[[#This Row],[LATITUDE_P4]]&amp;"'"&amp;FO_Candidato[[#This Row],[LATITUDE - P6]]&amp;"""S"</f>
        <v>22°49'5.48"S</v>
      </c>
      <c r="AS923">
        <f>VALUE(TRIM(FO_Candidato[[#This Row],[longitude]]))</f>
        <v>-52492884</v>
      </c>
      <c r="AT923">
        <f>FO_Candidato[[#This Row],[LONGITUDE_P1]]/1000000</f>
        <v>-52.492883999999997</v>
      </c>
      <c r="AU923">
        <f>INT(ABS(FO_Candidato[[#This Row],[LONGITUDE_P2]]))</f>
        <v>52</v>
      </c>
      <c r="AV923">
        <f>INT((ABS(FO_Candidato[[#This Row],[LONGITUDE_P2]])-INT(ABS(FO_Candidato[[#This Row],[LONGITUDE_P2]])))*60)</f>
        <v>29</v>
      </c>
      <c r="AW923" s="73">
        <f t="shared" si="29"/>
        <v>34.380000000000003</v>
      </c>
      <c r="AX923" t="str">
        <f>SUBSTITUTE(TEXT(FO_Candidato[[#This Row],[LONGITUDE_P5]],"0,00"),",",".")</f>
        <v>34.38</v>
      </c>
      <c r="AY923" t="str">
        <f>FO_Candidato[[#This Row],[LONGITUDE_P3]]&amp;"°"&amp;FO_Candidato[[#This Row],[LONGITUDE_P4]]&amp;"'"&amp;FO_Candidato[[#This Row],[LONGITUDE - P6]]&amp;"""S"</f>
        <v>52°29'34.38"S</v>
      </c>
    </row>
    <row r="924" spans="1:51" x14ac:dyDescent="0.3">
      <c r="A924" t="s">
        <v>29146</v>
      </c>
      <c r="B924" t="s">
        <v>23809</v>
      </c>
      <c r="C924" t="s">
        <v>1187</v>
      </c>
      <c r="D924" t="s">
        <v>7289</v>
      </c>
      <c r="E924" t="s">
        <v>7289</v>
      </c>
      <c r="F924" t="s">
        <v>7290</v>
      </c>
      <c r="G924" t="s">
        <v>23889</v>
      </c>
      <c r="I924" t="s">
        <v>23813</v>
      </c>
      <c r="K924" t="s">
        <v>24020</v>
      </c>
      <c r="M924" t="s">
        <v>23835</v>
      </c>
      <c r="N924" t="s">
        <v>29147</v>
      </c>
      <c r="U924" t="s">
        <v>23823</v>
      </c>
      <c r="V924">
        <v>60</v>
      </c>
      <c r="W924">
        <v>-9948083</v>
      </c>
      <c r="X924">
        <v>-63051975</v>
      </c>
      <c r="Y924">
        <v>128</v>
      </c>
      <c r="Z924" t="s">
        <v>29148</v>
      </c>
      <c r="AB924" t="s">
        <v>23825</v>
      </c>
      <c r="AD924" t="s">
        <v>23823</v>
      </c>
      <c r="AH924" t="s">
        <v>29149</v>
      </c>
      <c r="AI924" t="s">
        <v>24653</v>
      </c>
      <c r="AJ924" t="s">
        <v>29150</v>
      </c>
      <c r="AL924">
        <f>VALUE(TRIM(FO_Candidato[[#This Row],[1.21 Latitude]]))</f>
        <v>-9948083</v>
      </c>
      <c r="AM924">
        <f>FO_Candidato[[#This Row],[LATITUDE_P1]]/1000000</f>
        <v>-9.9480830000000005</v>
      </c>
      <c r="AN924">
        <f>INT(ABS(FO_Candidato[[#This Row],[LATITUDE_P2]]))</f>
        <v>9</v>
      </c>
      <c r="AO924">
        <f>INT((ABS(FO_Candidato[[#This Row],[LATITUDE_P2]])-INT(ABS(FO_Candidato[[#This Row],[LATITUDE_P2]])))*60)</f>
        <v>56</v>
      </c>
      <c r="AP924" s="73">
        <f t="shared" si="28"/>
        <v>53.1</v>
      </c>
      <c r="AQ924" t="str">
        <f>SUBSTITUTE(TEXT(FO_Candidato[[#This Row],[LATITUDE_P5]],"0,00"),",",".")</f>
        <v>53.10</v>
      </c>
      <c r="AR924" t="str">
        <f>FO_Candidato[[#This Row],[LATITUDE_P3]]&amp;"°"&amp;FO_Candidato[[#This Row],[LATITUDE_P4]]&amp;"'"&amp;FO_Candidato[[#This Row],[LATITUDE - P6]]&amp;"""S"</f>
        <v>9°56'53.10"S</v>
      </c>
      <c r="AS924">
        <f>VALUE(TRIM(FO_Candidato[[#This Row],[longitude]]))</f>
        <v>-63051975</v>
      </c>
      <c r="AT924">
        <f>FO_Candidato[[#This Row],[LONGITUDE_P1]]/1000000</f>
        <v>-63.051974999999999</v>
      </c>
      <c r="AU924">
        <f>INT(ABS(FO_Candidato[[#This Row],[LONGITUDE_P2]]))</f>
        <v>63</v>
      </c>
      <c r="AV924">
        <f>INT((ABS(FO_Candidato[[#This Row],[LONGITUDE_P2]])-INT(ABS(FO_Candidato[[#This Row],[LONGITUDE_P2]])))*60)</f>
        <v>3</v>
      </c>
      <c r="AW924" s="73">
        <f t="shared" si="29"/>
        <v>7.11</v>
      </c>
      <c r="AX924" t="str">
        <f>SUBSTITUTE(TEXT(FO_Candidato[[#This Row],[LONGITUDE_P5]],"0,00"),",",".")</f>
        <v>7.11</v>
      </c>
      <c r="AY924" t="str">
        <f>FO_Candidato[[#This Row],[LONGITUDE_P3]]&amp;"°"&amp;FO_Candidato[[#This Row],[LONGITUDE_P4]]&amp;"'"&amp;FO_Candidato[[#This Row],[LONGITUDE - P6]]&amp;"""S"</f>
        <v>63°3'7.11"S</v>
      </c>
    </row>
    <row r="925" spans="1:51" x14ac:dyDescent="0.3">
      <c r="A925" t="s">
        <v>29151</v>
      </c>
      <c r="B925" t="s">
        <v>23809</v>
      </c>
      <c r="C925" t="s">
        <v>371</v>
      </c>
      <c r="D925" t="s">
        <v>7167</v>
      </c>
      <c r="E925" t="s">
        <v>7167</v>
      </c>
      <c r="F925" t="s">
        <v>7168</v>
      </c>
      <c r="G925" t="s">
        <v>24555</v>
      </c>
      <c r="I925" t="s">
        <v>23832</v>
      </c>
      <c r="J925" t="s">
        <v>23814</v>
      </c>
      <c r="K925" t="s">
        <v>24029</v>
      </c>
      <c r="L925" t="s">
        <v>148</v>
      </c>
      <c r="M925" t="s">
        <v>23816</v>
      </c>
      <c r="N925" t="s">
        <v>29152</v>
      </c>
      <c r="O925" t="s">
        <v>29153</v>
      </c>
      <c r="P925" t="s">
        <v>29154</v>
      </c>
      <c r="Q925" t="s">
        <v>29155</v>
      </c>
      <c r="R925" t="s">
        <v>29156</v>
      </c>
      <c r="S925" t="s">
        <v>29157</v>
      </c>
      <c r="T925" t="s">
        <v>29154</v>
      </c>
      <c r="U925" t="s">
        <v>1491</v>
      </c>
      <c r="V925">
        <v>50</v>
      </c>
      <c r="W925">
        <v>-5776969</v>
      </c>
      <c r="X925">
        <v>-37100689</v>
      </c>
      <c r="Y925">
        <v>86</v>
      </c>
      <c r="Z925" t="s">
        <v>12336</v>
      </c>
      <c r="AA925" t="s">
        <v>107</v>
      </c>
      <c r="AB925" t="s">
        <v>23825</v>
      </c>
      <c r="AC925">
        <v>3500</v>
      </c>
      <c r="AD925" t="s">
        <v>23823</v>
      </c>
      <c r="AE925" t="s">
        <v>29158</v>
      </c>
      <c r="AF925" t="s">
        <v>29159</v>
      </c>
      <c r="AG925" t="s">
        <v>29160</v>
      </c>
      <c r="AH925" t="s">
        <v>29161</v>
      </c>
      <c r="AI925" t="s">
        <v>24660</v>
      </c>
      <c r="AJ925" t="s">
        <v>29162</v>
      </c>
      <c r="AK925">
        <v>59660000</v>
      </c>
      <c r="AL925">
        <f>VALUE(TRIM(FO_Candidato[[#This Row],[1.21 Latitude]]))</f>
        <v>-5776969</v>
      </c>
      <c r="AM925">
        <f>FO_Candidato[[#This Row],[LATITUDE_P1]]/1000000</f>
        <v>-5.7769690000000002</v>
      </c>
      <c r="AN925">
        <f>INT(ABS(FO_Candidato[[#This Row],[LATITUDE_P2]]))</f>
        <v>5</v>
      </c>
      <c r="AO925">
        <f>INT((ABS(FO_Candidato[[#This Row],[LATITUDE_P2]])-INT(ABS(FO_Candidato[[#This Row],[LATITUDE_P2]])))*60)</f>
        <v>46</v>
      </c>
      <c r="AP925" s="73">
        <f t="shared" si="28"/>
        <v>37.090000000000003</v>
      </c>
      <c r="AQ925" t="str">
        <f>SUBSTITUTE(TEXT(FO_Candidato[[#This Row],[LATITUDE_P5]],"0,00"),",",".")</f>
        <v>37.09</v>
      </c>
      <c r="AR925" t="str">
        <f>FO_Candidato[[#This Row],[LATITUDE_P3]]&amp;"°"&amp;FO_Candidato[[#This Row],[LATITUDE_P4]]&amp;"'"&amp;FO_Candidato[[#This Row],[LATITUDE - P6]]&amp;"""S"</f>
        <v>5°46'37.09"S</v>
      </c>
      <c r="AS925">
        <f>VALUE(TRIM(FO_Candidato[[#This Row],[longitude]]))</f>
        <v>-37100689</v>
      </c>
      <c r="AT925">
        <f>FO_Candidato[[#This Row],[LONGITUDE_P1]]/1000000</f>
        <v>-37.100689000000003</v>
      </c>
      <c r="AU925">
        <f>INT(ABS(FO_Candidato[[#This Row],[LONGITUDE_P2]]))</f>
        <v>37</v>
      </c>
      <c r="AV925">
        <f>INT((ABS(FO_Candidato[[#This Row],[LONGITUDE_P2]])-INT(ABS(FO_Candidato[[#This Row],[LONGITUDE_P2]])))*60)</f>
        <v>6</v>
      </c>
      <c r="AW925" s="73">
        <f t="shared" si="29"/>
        <v>2.48</v>
      </c>
      <c r="AX925" t="str">
        <f>SUBSTITUTE(TEXT(FO_Candidato[[#This Row],[LONGITUDE_P5]],"0,00"),",",".")</f>
        <v>2.48</v>
      </c>
      <c r="AY925" t="str">
        <f>FO_Candidato[[#This Row],[LONGITUDE_P3]]&amp;"°"&amp;FO_Candidato[[#This Row],[LONGITUDE_P4]]&amp;"'"&amp;FO_Candidato[[#This Row],[LONGITUDE - P6]]&amp;"""S"</f>
        <v>37°6'2.48"S</v>
      </c>
    </row>
    <row r="926" spans="1:51" x14ac:dyDescent="0.3">
      <c r="A926" t="s">
        <v>29163</v>
      </c>
      <c r="B926" t="s">
        <v>23809</v>
      </c>
      <c r="C926" t="s">
        <v>308</v>
      </c>
      <c r="D926" t="s">
        <v>1686</v>
      </c>
      <c r="E926" t="s">
        <v>1686</v>
      </c>
      <c r="F926" t="s">
        <v>1687</v>
      </c>
      <c r="G926" t="s">
        <v>27063</v>
      </c>
      <c r="I926" t="s">
        <v>23832</v>
      </c>
      <c r="J926" t="s">
        <v>23814</v>
      </c>
      <c r="K926" t="s">
        <v>29164</v>
      </c>
      <c r="L926" t="s">
        <v>148</v>
      </c>
      <c r="M926" t="s">
        <v>23816</v>
      </c>
      <c r="N926" t="s">
        <v>29165</v>
      </c>
      <c r="O926" t="s">
        <v>29166</v>
      </c>
      <c r="P926" t="s">
        <v>29167</v>
      </c>
      <c r="Q926" t="s">
        <v>148</v>
      </c>
      <c r="R926" t="s">
        <v>148</v>
      </c>
      <c r="S926" t="s">
        <v>148</v>
      </c>
      <c r="T926" t="s">
        <v>148</v>
      </c>
      <c r="U926" t="s">
        <v>23823</v>
      </c>
      <c r="V926">
        <v>40</v>
      </c>
      <c r="W926">
        <v>-5041189</v>
      </c>
      <c r="X926">
        <v>-42479467</v>
      </c>
      <c r="Y926">
        <v>184</v>
      </c>
      <c r="Z926" t="s">
        <v>29168</v>
      </c>
      <c r="AA926" t="s">
        <v>107</v>
      </c>
      <c r="AB926" t="s">
        <v>23825</v>
      </c>
      <c r="AC926">
        <v>3500</v>
      </c>
      <c r="AD926" t="s">
        <v>23823</v>
      </c>
      <c r="AE926" t="s">
        <v>1532</v>
      </c>
      <c r="AF926" t="s">
        <v>1686</v>
      </c>
      <c r="AG926" t="s">
        <v>1687</v>
      </c>
      <c r="AH926" t="s">
        <v>29169</v>
      </c>
      <c r="AI926" t="s">
        <v>26846</v>
      </c>
      <c r="AJ926" t="s">
        <v>29170</v>
      </c>
      <c r="AK926">
        <v>64290000</v>
      </c>
      <c r="AL926">
        <f>VALUE(TRIM(FO_Candidato[[#This Row],[1.21 Latitude]]))</f>
        <v>-5041189</v>
      </c>
      <c r="AM926">
        <f>FO_Candidato[[#This Row],[LATITUDE_P1]]/1000000</f>
        <v>-5.0411890000000001</v>
      </c>
      <c r="AN926">
        <f>INT(ABS(FO_Candidato[[#This Row],[LATITUDE_P2]]))</f>
        <v>5</v>
      </c>
      <c r="AO926">
        <f>INT((ABS(FO_Candidato[[#This Row],[LATITUDE_P2]])-INT(ABS(FO_Candidato[[#This Row],[LATITUDE_P2]])))*60)</f>
        <v>2</v>
      </c>
      <c r="AP926" s="73">
        <f t="shared" si="28"/>
        <v>28.28</v>
      </c>
      <c r="AQ926" t="str">
        <f>SUBSTITUTE(TEXT(FO_Candidato[[#This Row],[LATITUDE_P5]],"0,00"),",",".")</f>
        <v>28.28</v>
      </c>
      <c r="AR926" t="str">
        <f>FO_Candidato[[#This Row],[LATITUDE_P3]]&amp;"°"&amp;FO_Candidato[[#This Row],[LATITUDE_P4]]&amp;"'"&amp;FO_Candidato[[#This Row],[LATITUDE - P6]]&amp;"""S"</f>
        <v>5°2'28.28"S</v>
      </c>
      <c r="AS926">
        <f>VALUE(TRIM(FO_Candidato[[#This Row],[longitude]]))</f>
        <v>-42479467</v>
      </c>
      <c r="AT926">
        <f>FO_Candidato[[#This Row],[LONGITUDE_P1]]/1000000</f>
        <v>-42.479467</v>
      </c>
      <c r="AU926">
        <f>INT(ABS(FO_Candidato[[#This Row],[LONGITUDE_P2]]))</f>
        <v>42</v>
      </c>
      <c r="AV926">
        <f>INT((ABS(FO_Candidato[[#This Row],[LONGITUDE_P2]])-INT(ABS(FO_Candidato[[#This Row],[LONGITUDE_P2]])))*60)</f>
        <v>28</v>
      </c>
      <c r="AW926" s="73">
        <f t="shared" si="29"/>
        <v>46.08</v>
      </c>
      <c r="AX926" t="str">
        <f>SUBSTITUTE(TEXT(FO_Candidato[[#This Row],[LONGITUDE_P5]],"0,00"),",",".")</f>
        <v>46.08</v>
      </c>
      <c r="AY926" t="str">
        <f>FO_Candidato[[#This Row],[LONGITUDE_P3]]&amp;"°"&amp;FO_Candidato[[#This Row],[LONGITUDE_P4]]&amp;"'"&amp;FO_Candidato[[#This Row],[LONGITUDE - P6]]&amp;"""S"</f>
        <v>42°28'46.08"S</v>
      </c>
    </row>
    <row r="927" spans="1:51" x14ac:dyDescent="0.3">
      <c r="A927" t="s">
        <v>29171</v>
      </c>
      <c r="B927" t="s">
        <v>23809</v>
      </c>
      <c r="C927" t="s">
        <v>127</v>
      </c>
      <c r="D927" t="s">
        <v>19271</v>
      </c>
      <c r="E927" t="s">
        <v>19271</v>
      </c>
      <c r="F927" t="s">
        <v>19273</v>
      </c>
      <c r="G927" t="s">
        <v>27063</v>
      </c>
      <c r="I927" t="s">
        <v>23832</v>
      </c>
      <c r="J927" t="s">
        <v>23814</v>
      </c>
      <c r="K927" t="s">
        <v>29172</v>
      </c>
      <c r="L927" t="s">
        <v>148</v>
      </c>
      <c r="M927" t="s">
        <v>23816</v>
      </c>
      <c r="N927" t="s">
        <v>29173</v>
      </c>
      <c r="O927" t="s">
        <v>29174</v>
      </c>
      <c r="P927" t="s">
        <v>29175</v>
      </c>
      <c r="Q927" t="s">
        <v>29176</v>
      </c>
      <c r="R927" t="s">
        <v>148</v>
      </c>
      <c r="S927" t="s">
        <v>148</v>
      </c>
      <c r="T927" t="s">
        <v>148</v>
      </c>
      <c r="U927" t="s">
        <v>23823</v>
      </c>
      <c r="V927">
        <v>40</v>
      </c>
      <c r="W927">
        <v>-2693684</v>
      </c>
      <c r="X927">
        <v>-4421775</v>
      </c>
      <c r="Y927">
        <v>25</v>
      </c>
      <c r="Z927" t="s">
        <v>6197</v>
      </c>
      <c r="AA927" t="s">
        <v>107</v>
      </c>
      <c r="AB927" t="s">
        <v>23825</v>
      </c>
      <c r="AC927">
        <v>2000</v>
      </c>
      <c r="AD927" t="s">
        <v>23823</v>
      </c>
      <c r="AE927" t="s">
        <v>1532</v>
      </c>
      <c r="AF927" t="s">
        <v>19271</v>
      </c>
      <c r="AG927" t="s">
        <v>19273</v>
      </c>
      <c r="AH927" t="s">
        <v>29174</v>
      </c>
      <c r="AI927" t="s">
        <v>23922</v>
      </c>
      <c r="AJ927" t="s">
        <v>2065</v>
      </c>
      <c r="AK927">
        <v>65092372</v>
      </c>
      <c r="AL927">
        <f>VALUE(TRIM(FO_Candidato[[#This Row],[1.21 Latitude]]))</f>
        <v>-2693684</v>
      </c>
      <c r="AM927">
        <f>FO_Candidato[[#This Row],[LATITUDE_P1]]/1000000</f>
        <v>-2.6936840000000002</v>
      </c>
      <c r="AN927">
        <f>INT(ABS(FO_Candidato[[#This Row],[LATITUDE_P2]]))</f>
        <v>2</v>
      </c>
      <c r="AO927">
        <f>INT((ABS(FO_Candidato[[#This Row],[LATITUDE_P2]])-INT(ABS(FO_Candidato[[#This Row],[LATITUDE_P2]])))*60)</f>
        <v>41</v>
      </c>
      <c r="AP927" s="73">
        <f t="shared" si="28"/>
        <v>37.26</v>
      </c>
      <c r="AQ927" t="str">
        <f>SUBSTITUTE(TEXT(FO_Candidato[[#This Row],[LATITUDE_P5]],"0,00"),",",".")</f>
        <v>37.26</v>
      </c>
      <c r="AR927" t="str">
        <f>FO_Candidato[[#This Row],[LATITUDE_P3]]&amp;"°"&amp;FO_Candidato[[#This Row],[LATITUDE_P4]]&amp;"'"&amp;FO_Candidato[[#This Row],[LATITUDE - P6]]&amp;"""S"</f>
        <v>2°41'37.26"S</v>
      </c>
      <c r="AS927">
        <f>VALUE(TRIM(FO_Candidato[[#This Row],[longitude]]))</f>
        <v>-4421775</v>
      </c>
      <c r="AT927">
        <f>FO_Candidato[[#This Row],[LONGITUDE_P1]]/1000000</f>
        <v>-4.4217750000000002</v>
      </c>
      <c r="AU927">
        <f>INT(ABS(FO_Candidato[[#This Row],[LONGITUDE_P2]]))</f>
        <v>4</v>
      </c>
      <c r="AV927">
        <f>INT((ABS(FO_Candidato[[#This Row],[LONGITUDE_P2]])-INT(ABS(FO_Candidato[[#This Row],[LONGITUDE_P2]])))*60)</f>
        <v>25</v>
      </c>
      <c r="AW927" s="73">
        <f t="shared" si="29"/>
        <v>18.39</v>
      </c>
      <c r="AX927" t="str">
        <f>SUBSTITUTE(TEXT(FO_Candidato[[#This Row],[LONGITUDE_P5]],"0,00"),",",".")</f>
        <v>18.39</v>
      </c>
      <c r="AY927" t="str">
        <f>FO_Candidato[[#This Row],[LONGITUDE_P3]]&amp;"°"&amp;FO_Candidato[[#This Row],[LONGITUDE_P4]]&amp;"'"&amp;FO_Candidato[[#This Row],[LONGITUDE - P6]]&amp;"""S"</f>
        <v>4°25'18.39"S</v>
      </c>
    </row>
    <row r="928" spans="1:51" x14ac:dyDescent="0.3">
      <c r="A928" t="s">
        <v>29177</v>
      </c>
      <c r="B928" t="s">
        <v>23809</v>
      </c>
      <c r="C928" t="s">
        <v>127</v>
      </c>
      <c r="D928" t="s">
        <v>2848</v>
      </c>
      <c r="E928" t="s">
        <v>2848</v>
      </c>
      <c r="F928" t="s">
        <v>2849</v>
      </c>
      <c r="G928" t="s">
        <v>27063</v>
      </c>
      <c r="I928" t="s">
        <v>23832</v>
      </c>
      <c r="J928" t="s">
        <v>23814</v>
      </c>
      <c r="K928" t="s">
        <v>29178</v>
      </c>
      <c r="L928" t="s">
        <v>148</v>
      </c>
      <c r="M928" t="s">
        <v>23816</v>
      </c>
      <c r="N928" t="s">
        <v>29179</v>
      </c>
      <c r="O928" t="s">
        <v>29180</v>
      </c>
      <c r="P928" t="s">
        <v>29181</v>
      </c>
      <c r="Q928" t="s">
        <v>29182</v>
      </c>
      <c r="R928" t="s">
        <v>148</v>
      </c>
      <c r="S928" t="s">
        <v>148</v>
      </c>
      <c r="T928" t="s">
        <v>148</v>
      </c>
      <c r="U928" t="s">
        <v>23823</v>
      </c>
      <c r="V928">
        <v>50</v>
      </c>
      <c r="W928">
        <v>-2727697</v>
      </c>
      <c r="X928">
        <v>-44251792</v>
      </c>
      <c r="Y928">
        <v>21</v>
      </c>
      <c r="Z928" t="s">
        <v>10128</v>
      </c>
      <c r="AA928" t="s">
        <v>107</v>
      </c>
      <c r="AB928" t="s">
        <v>23825</v>
      </c>
      <c r="AC928">
        <v>2000</v>
      </c>
      <c r="AD928" t="s">
        <v>23823</v>
      </c>
      <c r="AE928" t="s">
        <v>1532</v>
      </c>
      <c r="AF928" t="s">
        <v>2848</v>
      </c>
      <c r="AG928" t="s">
        <v>2849</v>
      </c>
      <c r="AH928" t="s">
        <v>29183</v>
      </c>
      <c r="AI928" t="s">
        <v>23922</v>
      </c>
      <c r="AJ928" t="s">
        <v>2844</v>
      </c>
      <c r="AL928">
        <f>VALUE(TRIM(FO_Candidato[[#This Row],[1.21 Latitude]]))</f>
        <v>-2727697</v>
      </c>
      <c r="AM928">
        <f>FO_Candidato[[#This Row],[LATITUDE_P1]]/1000000</f>
        <v>-2.727697</v>
      </c>
      <c r="AN928">
        <f>INT(ABS(FO_Candidato[[#This Row],[LATITUDE_P2]]))</f>
        <v>2</v>
      </c>
      <c r="AO928">
        <f>INT((ABS(FO_Candidato[[#This Row],[LATITUDE_P2]])-INT(ABS(FO_Candidato[[#This Row],[LATITUDE_P2]])))*60)</f>
        <v>43</v>
      </c>
      <c r="AP928" s="73">
        <f t="shared" si="28"/>
        <v>39.71</v>
      </c>
      <c r="AQ928" t="str">
        <f>SUBSTITUTE(TEXT(FO_Candidato[[#This Row],[LATITUDE_P5]],"0,00"),",",".")</f>
        <v>39.71</v>
      </c>
      <c r="AR928" t="str">
        <f>FO_Candidato[[#This Row],[LATITUDE_P3]]&amp;"°"&amp;FO_Candidato[[#This Row],[LATITUDE_P4]]&amp;"'"&amp;FO_Candidato[[#This Row],[LATITUDE - P6]]&amp;"""S"</f>
        <v>2°43'39.71"S</v>
      </c>
      <c r="AS928">
        <f>VALUE(TRIM(FO_Candidato[[#This Row],[longitude]]))</f>
        <v>-44251792</v>
      </c>
      <c r="AT928">
        <f>FO_Candidato[[#This Row],[LONGITUDE_P1]]/1000000</f>
        <v>-44.251792000000002</v>
      </c>
      <c r="AU928">
        <f>INT(ABS(FO_Candidato[[#This Row],[LONGITUDE_P2]]))</f>
        <v>44</v>
      </c>
      <c r="AV928">
        <f>INT((ABS(FO_Candidato[[#This Row],[LONGITUDE_P2]])-INT(ABS(FO_Candidato[[#This Row],[LONGITUDE_P2]])))*60)</f>
        <v>15</v>
      </c>
      <c r="AW928" s="73">
        <f t="shared" si="29"/>
        <v>6.45</v>
      </c>
      <c r="AX928" t="str">
        <f>SUBSTITUTE(TEXT(FO_Candidato[[#This Row],[LONGITUDE_P5]],"0,00"),",",".")</f>
        <v>6.45</v>
      </c>
      <c r="AY928" t="str">
        <f>FO_Candidato[[#This Row],[LONGITUDE_P3]]&amp;"°"&amp;FO_Candidato[[#This Row],[LONGITUDE_P4]]&amp;"'"&amp;FO_Candidato[[#This Row],[LONGITUDE - P6]]&amp;"""S"</f>
        <v>44°15'6.45"S</v>
      </c>
    </row>
    <row r="929" spans="1:51" x14ac:dyDescent="0.3">
      <c r="A929" t="s">
        <v>29184</v>
      </c>
      <c r="B929" t="s">
        <v>23809</v>
      </c>
      <c r="C929" t="s">
        <v>5220</v>
      </c>
      <c r="D929" t="s">
        <v>7903</v>
      </c>
      <c r="E929" t="s">
        <v>7903</v>
      </c>
      <c r="F929" t="s">
        <v>15727</v>
      </c>
      <c r="G929" t="s">
        <v>23889</v>
      </c>
      <c r="I929" t="s">
        <v>23813</v>
      </c>
      <c r="K929" t="s">
        <v>24020</v>
      </c>
      <c r="M929" t="s">
        <v>23835</v>
      </c>
      <c r="N929" t="s">
        <v>29185</v>
      </c>
      <c r="U929" t="s">
        <v>23823</v>
      </c>
      <c r="V929">
        <v>30</v>
      </c>
      <c r="W929">
        <v>-23799761</v>
      </c>
      <c r="X929">
        <v>-46069559</v>
      </c>
      <c r="Y929">
        <v>7</v>
      </c>
      <c r="Z929" t="s">
        <v>29186</v>
      </c>
      <c r="AB929" t="s">
        <v>23825</v>
      </c>
      <c r="AD929" t="s">
        <v>1491</v>
      </c>
      <c r="AH929" t="s">
        <v>29187</v>
      </c>
      <c r="AI929" t="s">
        <v>23852</v>
      </c>
      <c r="AJ929" t="s">
        <v>5213</v>
      </c>
      <c r="AL929">
        <f>VALUE(TRIM(FO_Candidato[[#This Row],[1.21 Latitude]]))</f>
        <v>-23799761</v>
      </c>
      <c r="AM929">
        <f>FO_Candidato[[#This Row],[LATITUDE_P1]]/1000000</f>
        <v>-23.799761</v>
      </c>
      <c r="AN929">
        <f>INT(ABS(FO_Candidato[[#This Row],[LATITUDE_P2]]))</f>
        <v>23</v>
      </c>
      <c r="AO929">
        <f>INT((ABS(FO_Candidato[[#This Row],[LATITUDE_P2]])-INT(ABS(FO_Candidato[[#This Row],[LATITUDE_P2]])))*60)</f>
        <v>47</v>
      </c>
      <c r="AP929" s="73">
        <f t="shared" si="28"/>
        <v>59.14</v>
      </c>
      <c r="AQ929" t="str">
        <f>SUBSTITUTE(TEXT(FO_Candidato[[#This Row],[LATITUDE_P5]],"0,00"),",",".")</f>
        <v>59.14</v>
      </c>
      <c r="AR929" t="str">
        <f>FO_Candidato[[#This Row],[LATITUDE_P3]]&amp;"°"&amp;FO_Candidato[[#This Row],[LATITUDE_P4]]&amp;"'"&amp;FO_Candidato[[#This Row],[LATITUDE - P6]]&amp;"""S"</f>
        <v>23°47'59.14"S</v>
      </c>
      <c r="AS929">
        <f>VALUE(TRIM(FO_Candidato[[#This Row],[longitude]]))</f>
        <v>-46069559</v>
      </c>
      <c r="AT929">
        <f>FO_Candidato[[#This Row],[LONGITUDE_P1]]/1000000</f>
        <v>-46.069558999999998</v>
      </c>
      <c r="AU929">
        <f>INT(ABS(FO_Candidato[[#This Row],[LONGITUDE_P2]]))</f>
        <v>46</v>
      </c>
      <c r="AV929">
        <f>INT((ABS(FO_Candidato[[#This Row],[LONGITUDE_P2]])-INT(ABS(FO_Candidato[[#This Row],[LONGITUDE_P2]])))*60)</f>
        <v>4</v>
      </c>
      <c r="AW929" s="73">
        <f t="shared" si="29"/>
        <v>10.41</v>
      </c>
      <c r="AX929" t="str">
        <f>SUBSTITUTE(TEXT(FO_Candidato[[#This Row],[LONGITUDE_P5]],"0,00"),",",".")</f>
        <v>10.41</v>
      </c>
      <c r="AY929" t="str">
        <f>FO_Candidato[[#This Row],[LONGITUDE_P3]]&amp;"°"&amp;FO_Candidato[[#This Row],[LONGITUDE_P4]]&amp;"'"&amp;FO_Candidato[[#This Row],[LONGITUDE - P6]]&amp;"""S"</f>
        <v>46°4'10.41"S</v>
      </c>
    </row>
    <row r="930" spans="1:51" x14ac:dyDescent="0.3">
      <c r="A930" t="s">
        <v>29188</v>
      </c>
      <c r="B930" t="s">
        <v>23809</v>
      </c>
      <c r="C930" t="s">
        <v>3790</v>
      </c>
      <c r="D930" t="s">
        <v>4917</v>
      </c>
      <c r="E930" t="s">
        <v>4917</v>
      </c>
      <c r="F930" t="s">
        <v>4918</v>
      </c>
      <c r="G930" t="s">
        <v>23812</v>
      </c>
      <c r="I930" t="s">
        <v>23832</v>
      </c>
      <c r="J930" t="s">
        <v>23814</v>
      </c>
      <c r="K930" t="s">
        <v>29189</v>
      </c>
      <c r="L930" t="s">
        <v>148</v>
      </c>
      <c r="M930" t="s">
        <v>23835</v>
      </c>
      <c r="N930" t="s">
        <v>29190</v>
      </c>
      <c r="O930" t="s">
        <v>29191</v>
      </c>
      <c r="P930" t="s">
        <v>29192</v>
      </c>
      <c r="Q930" t="s">
        <v>29193</v>
      </c>
      <c r="R930" t="s">
        <v>29194</v>
      </c>
      <c r="S930" t="s">
        <v>148</v>
      </c>
      <c r="T930" t="s">
        <v>29195</v>
      </c>
      <c r="U930" t="s">
        <v>23823</v>
      </c>
      <c r="V930">
        <v>40</v>
      </c>
      <c r="W930">
        <v>-22708697</v>
      </c>
      <c r="X930">
        <v>-51891269</v>
      </c>
      <c r="Y930">
        <v>386</v>
      </c>
      <c r="Z930" t="s">
        <v>28888</v>
      </c>
      <c r="AA930" t="s">
        <v>107</v>
      </c>
      <c r="AB930" t="s">
        <v>23825</v>
      </c>
      <c r="AC930">
        <v>600</v>
      </c>
      <c r="AD930" t="s">
        <v>23823</v>
      </c>
      <c r="AE930" t="s">
        <v>148</v>
      </c>
      <c r="AF930" t="s">
        <v>148</v>
      </c>
      <c r="AG930" t="s">
        <v>148</v>
      </c>
      <c r="AH930" t="s">
        <v>29196</v>
      </c>
      <c r="AI930" t="s">
        <v>23827</v>
      </c>
      <c r="AJ930" t="s">
        <v>29197</v>
      </c>
      <c r="AK930">
        <v>86660000</v>
      </c>
      <c r="AL930">
        <f>VALUE(TRIM(FO_Candidato[[#This Row],[1.21 Latitude]]))</f>
        <v>-22708697</v>
      </c>
      <c r="AM930">
        <f>FO_Candidato[[#This Row],[LATITUDE_P1]]/1000000</f>
        <v>-22.708697000000001</v>
      </c>
      <c r="AN930">
        <f>INT(ABS(FO_Candidato[[#This Row],[LATITUDE_P2]]))</f>
        <v>22</v>
      </c>
      <c r="AO930">
        <f>INT((ABS(FO_Candidato[[#This Row],[LATITUDE_P2]])-INT(ABS(FO_Candidato[[#This Row],[LATITUDE_P2]])))*60)</f>
        <v>42</v>
      </c>
      <c r="AP930" s="73">
        <f t="shared" si="28"/>
        <v>31.31</v>
      </c>
      <c r="AQ930" t="str">
        <f>SUBSTITUTE(TEXT(FO_Candidato[[#This Row],[LATITUDE_P5]],"0,00"),",",".")</f>
        <v>31.31</v>
      </c>
      <c r="AR930" t="str">
        <f>FO_Candidato[[#This Row],[LATITUDE_P3]]&amp;"°"&amp;FO_Candidato[[#This Row],[LATITUDE_P4]]&amp;"'"&amp;FO_Candidato[[#This Row],[LATITUDE - P6]]&amp;"""S"</f>
        <v>22°42'31.31"S</v>
      </c>
      <c r="AS930">
        <f>VALUE(TRIM(FO_Candidato[[#This Row],[longitude]]))</f>
        <v>-51891269</v>
      </c>
      <c r="AT930">
        <f>FO_Candidato[[#This Row],[LONGITUDE_P1]]/1000000</f>
        <v>-51.891269000000001</v>
      </c>
      <c r="AU930">
        <f>INT(ABS(FO_Candidato[[#This Row],[LONGITUDE_P2]]))</f>
        <v>51</v>
      </c>
      <c r="AV930">
        <f>INT((ABS(FO_Candidato[[#This Row],[LONGITUDE_P2]])-INT(ABS(FO_Candidato[[#This Row],[LONGITUDE_P2]])))*60)</f>
        <v>53</v>
      </c>
      <c r="AW930" s="73">
        <f t="shared" si="29"/>
        <v>28.57</v>
      </c>
      <c r="AX930" t="str">
        <f>SUBSTITUTE(TEXT(FO_Candidato[[#This Row],[LONGITUDE_P5]],"0,00"),",",".")</f>
        <v>28.57</v>
      </c>
      <c r="AY930" t="str">
        <f>FO_Candidato[[#This Row],[LONGITUDE_P3]]&amp;"°"&amp;FO_Candidato[[#This Row],[LONGITUDE_P4]]&amp;"'"&amp;FO_Candidato[[#This Row],[LONGITUDE - P6]]&amp;"""S"</f>
        <v>51°53'28.57"S</v>
      </c>
    </row>
    <row r="931" spans="1:51" x14ac:dyDescent="0.3">
      <c r="A931" t="s">
        <v>29198</v>
      </c>
      <c r="B931" t="s">
        <v>23809</v>
      </c>
      <c r="C931" t="s">
        <v>127</v>
      </c>
      <c r="D931" t="s">
        <v>2835</v>
      </c>
      <c r="E931" t="s">
        <v>2835</v>
      </c>
      <c r="F931" t="s">
        <v>2836</v>
      </c>
      <c r="G931" t="s">
        <v>27063</v>
      </c>
      <c r="I931" t="s">
        <v>23832</v>
      </c>
      <c r="J931" t="s">
        <v>23814</v>
      </c>
      <c r="K931" t="s">
        <v>29199</v>
      </c>
      <c r="L931" t="s">
        <v>148</v>
      </c>
      <c r="M931" t="s">
        <v>23816</v>
      </c>
      <c r="N931" t="s">
        <v>29200</v>
      </c>
      <c r="O931" t="s">
        <v>29201</v>
      </c>
      <c r="P931" t="s">
        <v>29202</v>
      </c>
      <c r="Q931" t="s">
        <v>29203</v>
      </c>
      <c r="R931" t="s">
        <v>29204</v>
      </c>
      <c r="S931" t="s">
        <v>29201</v>
      </c>
      <c r="T931" t="s">
        <v>29202</v>
      </c>
      <c r="U931" t="s">
        <v>23823</v>
      </c>
      <c r="V931">
        <v>40</v>
      </c>
      <c r="W931">
        <v>-435664</v>
      </c>
      <c r="X931">
        <v>-46409575</v>
      </c>
      <c r="Y931">
        <v>187</v>
      </c>
      <c r="Z931" t="s">
        <v>29205</v>
      </c>
      <c r="AA931" t="s">
        <v>107</v>
      </c>
      <c r="AB931" t="s">
        <v>23825</v>
      </c>
      <c r="AC931">
        <v>2000</v>
      </c>
      <c r="AD931" t="s">
        <v>23823</v>
      </c>
      <c r="AE931" t="s">
        <v>1532</v>
      </c>
      <c r="AF931" t="s">
        <v>2835</v>
      </c>
      <c r="AG931" t="s">
        <v>2836</v>
      </c>
      <c r="AH931" t="s">
        <v>29201</v>
      </c>
      <c r="AI931" t="s">
        <v>23922</v>
      </c>
      <c r="AJ931" t="s">
        <v>5757</v>
      </c>
      <c r="AK931">
        <v>65393000</v>
      </c>
      <c r="AL931">
        <f>VALUE(TRIM(FO_Candidato[[#This Row],[1.21 Latitude]]))</f>
        <v>-435664</v>
      </c>
      <c r="AM931">
        <f>FO_Candidato[[#This Row],[LATITUDE_P1]]/1000000</f>
        <v>-0.435664</v>
      </c>
      <c r="AN931">
        <f>INT(ABS(FO_Candidato[[#This Row],[LATITUDE_P2]]))</f>
        <v>0</v>
      </c>
      <c r="AO931">
        <f>INT((ABS(FO_Candidato[[#This Row],[LATITUDE_P2]])-INT(ABS(FO_Candidato[[#This Row],[LATITUDE_P2]])))*60)</f>
        <v>26</v>
      </c>
      <c r="AP931" s="73">
        <f t="shared" si="28"/>
        <v>8.39</v>
      </c>
      <c r="AQ931" t="str">
        <f>SUBSTITUTE(TEXT(FO_Candidato[[#This Row],[LATITUDE_P5]],"0,00"),",",".")</f>
        <v>8.39</v>
      </c>
      <c r="AR931" t="str">
        <f>FO_Candidato[[#This Row],[LATITUDE_P3]]&amp;"°"&amp;FO_Candidato[[#This Row],[LATITUDE_P4]]&amp;"'"&amp;FO_Candidato[[#This Row],[LATITUDE - P6]]&amp;"""S"</f>
        <v>0°26'8.39"S</v>
      </c>
      <c r="AS931">
        <f>VALUE(TRIM(FO_Candidato[[#This Row],[longitude]]))</f>
        <v>-46409575</v>
      </c>
      <c r="AT931">
        <f>FO_Candidato[[#This Row],[LONGITUDE_P1]]/1000000</f>
        <v>-46.409574999999997</v>
      </c>
      <c r="AU931">
        <f>INT(ABS(FO_Candidato[[#This Row],[LONGITUDE_P2]]))</f>
        <v>46</v>
      </c>
      <c r="AV931">
        <f>INT((ABS(FO_Candidato[[#This Row],[LONGITUDE_P2]])-INT(ABS(FO_Candidato[[#This Row],[LONGITUDE_P2]])))*60)</f>
        <v>24</v>
      </c>
      <c r="AW931" s="73">
        <f t="shared" si="29"/>
        <v>34.47</v>
      </c>
      <c r="AX931" t="str">
        <f>SUBSTITUTE(TEXT(FO_Candidato[[#This Row],[LONGITUDE_P5]],"0,00"),",",".")</f>
        <v>34.47</v>
      </c>
      <c r="AY931" t="str">
        <f>FO_Candidato[[#This Row],[LONGITUDE_P3]]&amp;"°"&amp;FO_Candidato[[#This Row],[LONGITUDE_P4]]&amp;"'"&amp;FO_Candidato[[#This Row],[LONGITUDE - P6]]&amp;"""S"</f>
        <v>46°24'34.47"S</v>
      </c>
    </row>
    <row r="932" spans="1:51" x14ac:dyDescent="0.3">
      <c r="A932" t="s">
        <v>29206</v>
      </c>
      <c r="B932" t="s">
        <v>23809</v>
      </c>
      <c r="C932" t="s">
        <v>371</v>
      </c>
      <c r="D932" t="s">
        <v>19250</v>
      </c>
      <c r="E932" t="s">
        <v>19250</v>
      </c>
      <c r="F932" t="s">
        <v>19252</v>
      </c>
      <c r="G932" t="s">
        <v>27063</v>
      </c>
      <c r="I932" t="s">
        <v>23832</v>
      </c>
      <c r="J932" t="s">
        <v>23814</v>
      </c>
      <c r="K932" t="s">
        <v>29207</v>
      </c>
      <c r="L932" t="s">
        <v>148</v>
      </c>
      <c r="M932" t="s">
        <v>23816</v>
      </c>
      <c r="N932" t="s">
        <v>29208</v>
      </c>
      <c r="O932" t="s">
        <v>29209</v>
      </c>
      <c r="P932" t="s">
        <v>29210</v>
      </c>
      <c r="Q932" t="s">
        <v>29211</v>
      </c>
      <c r="R932" t="s">
        <v>29212</v>
      </c>
      <c r="S932" t="s">
        <v>29213</v>
      </c>
      <c r="T932" t="s">
        <v>29210</v>
      </c>
      <c r="U932" t="s">
        <v>23823</v>
      </c>
      <c r="V932">
        <v>30</v>
      </c>
      <c r="W932">
        <v>-1295065</v>
      </c>
      <c r="X932">
        <v>-3839249</v>
      </c>
      <c r="Y932">
        <v>33</v>
      </c>
      <c r="Z932" t="s">
        <v>29214</v>
      </c>
      <c r="AA932" t="s">
        <v>107</v>
      </c>
      <c r="AB932" t="s">
        <v>23825</v>
      </c>
      <c r="AC932">
        <v>5000</v>
      </c>
      <c r="AD932" t="s">
        <v>23823</v>
      </c>
      <c r="AE932" t="s">
        <v>1532</v>
      </c>
      <c r="AF932" t="s">
        <v>19250</v>
      </c>
      <c r="AG932" t="s">
        <v>19252</v>
      </c>
      <c r="AH932" t="s">
        <v>29215</v>
      </c>
      <c r="AI932" t="s">
        <v>24034</v>
      </c>
      <c r="AJ932" t="s">
        <v>1407</v>
      </c>
      <c r="AK932">
        <v>41650230</v>
      </c>
      <c r="AL932">
        <f>VALUE(TRIM(FO_Candidato[[#This Row],[1.21 Latitude]]))</f>
        <v>-1295065</v>
      </c>
      <c r="AM932">
        <f>FO_Candidato[[#This Row],[LATITUDE_P1]]/1000000</f>
        <v>-1.2950649999999999</v>
      </c>
      <c r="AN932">
        <f>INT(ABS(FO_Candidato[[#This Row],[LATITUDE_P2]]))</f>
        <v>1</v>
      </c>
      <c r="AO932">
        <f>INT((ABS(FO_Candidato[[#This Row],[LATITUDE_P2]])-INT(ABS(FO_Candidato[[#This Row],[LATITUDE_P2]])))*60)</f>
        <v>17</v>
      </c>
      <c r="AP932" s="73">
        <f t="shared" si="28"/>
        <v>42.23</v>
      </c>
      <c r="AQ932" t="str">
        <f>SUBSTITUTE(TEXT(FO_Candidato[[#This Row],[LATITUDE_P5]],"0,00"),",",".")</f>
        <v>42.23</v>
      </c>
      <c r="AR932" t="str">
        <f>FO_Candidato[[#This Row],[LATITUDE_P3]]&amp;"°"&amp;FO_Candidato[[#This Row],[LATITUDE_P4]]&amp;"'"&amp;FO_Candidato[[#This Row],[LATITUDE - P6]]&amp;"""S"</f>
        <v>1°17'42.23"S</v>
      </c>
      <c r="AS932">
        <f>VALUE(TRIM(FO_Candidato[[#This Row],[longitude]]))</f>
        <v>-3839249</v>
      </c>
      <c r="AT932">
        <f>FO_Candidato[[#This Row],[LONGITUDE_P1]]/1000000</f>
        <v>-3.8392490000000001</v>
      </c>
      <c r="AU932">
        <f>INT(ABS(FO_Candidato[[#This Row],[LONGITUDE_P2]]))</f>
        <v>3</v>
      </c>
      <c r="AV932">
        <f>INT((ABS(FO_Candidato[[#This Row],[LONGITUDE_P2]])-INT(ABS(FO_Candidato[[#This Row],[LONGITUDE_P2]])))*60)</f>
        <v>50</v>
      </c>
      <c r="AW932" s="73">
        <f t="shared" si="29"/>
        <v>21.3</v>
      </c>
      <c r="AX932" t="str">
        <f>SUBSTITUTE(TEXT(FO_Candidato[[#This Row],[LONGITUDE_P5]],"0,00"),",",".")</f>
        <v>21.30</v>
      </c>
      <c r="AY932" t="str">
        <f>FO_Candidato[[#This Row],[LONGITUDE_P3]]&amp;"°"&amp;FO_Candidato[[#This Row],[LONGITUDE_P4]]&amp;"'"&amp;FO_Candidato[[#This Row],[LONGITUDE - P6]]&amp;"""S"</f>
        <v>3°50'21.30"S</v>
      </c>
    </row>
    <row r="933" spans="1:51" x14ac:dyDescent="0.3">
      <c r="A933" t="s">
        <v>29216</v>
      </c>
      <c r="B933" t="s">
        <v>23809</v>
      </c>
      <c r="C933" t="s">
        <v>371</v>
      </c>
      <c r="D933" t="s">
        <v>1481</v>
      </c>
      <c r="E933" t="s">
        <v>1481</v>
      </c>
      <c r="F933" t="s">
        <v>1482</v>
      </c>
      <c r="G933" t="s">
        <v>27063</v>
      </c>
      <c r="I933" t="s">
        <v>23813</v>
      </c>
      <c r="J933" t="s">
        <v>23814</v>
      </c>
      <c r="K933" t="s">
        <v>26551</v>
      </c>
      <c r="L933" t="s">
        <v>148</v>
      </c>
      <c r="M933" t="s">
        <v>23816</v>
      </c>
      <c r="N933" t="s">
        <v>29217</v>
      </c>
      <c r="O933" t="s">
        <v>29218</v>
      </c>
      <c r="P933" t="s">
        <v>29219</v>
      </c>
      <c r="Q933" t="s">
        <v>29220</v>
      </c>
      <c r="R933" t="s">
        <v>148</v>
      </c>
      <c r="S933" t="s">
        <v>148</v>
      </c>
      <c r="T933" t="s">
        <v>148</v>
      </c>
      <c r="U933" t="s">
        <v>23823</v>
      </c>
      <c r="V933">
        <v>30</v>
      </c>
      <c r="W933">
        <v>-3011222</v>
      </c>
      <c r="X933">
        <v>-59918055</v>
      </c>
      <c r="Y933">
        <v>101</v>
      </c>
      <c r="Z933" t="s">
        <v>29221</v>
      </c>
      <c r="AA933" t="s">
        <v>107</v>
      </c>
      <c r="AB933" t="s">
        <v>23825</v>
      </c>
      <c r="AC933">
        <v>5000</v>
      </c>
      <c r="AD933" t="s">
        <v>23823</v>
      </c>
      <c r="AE933" t="s">
        <v>1532</v>
      </c>
      <c r="AF933" t="s">
        <v>1481</v>
      </c>
      <c r="AG933" t="s">
        <v>1482</v>
      </c>
      <c r="AH933" t="s">
        <v>29222</v>
      </c>
      <c r="AI933" t="s">
        <v>24432</v>
      </c>
      <c r="AJ933" t="s">
        <v>8127</v>
      </c>
      <c r="AK933">
        <v>69088308</v>
      </c>
      <c r="AL933">
        <f>VALUE(TRIM(FO_Candidato[[#This Row],[1.21 Latitude]]))</f>
        <v>-3011222</v>
      </c>
      <c r="AM933">
        <f>FO_Candidato[[#This Row],[LATITUDE_P1]]/1000000</f>
        <v>-3.0112220000000001</v>
      </c>
      <c r="AN933">
        <f>INT(ABS(FO_Candidato[[#This Row],[LATITUDE_P2]]))</f>
        <v>3</v>
      </c>
      <c r="AO933">
        <f>INT((ABS(FO_Candidato[[#This Row],[LATITUDE_P2]])-INT(ABS(FO_Candidato[[#This Row],[LATITUDE_P2]])))*60)</f>
        <v>0</v>
      </c>
      <c r="AP933" s="73">
        <f t="shared" si="28"/>
        <v>40.4</v>
      </c>
      <c r="AQ933" t="str">
        <f>SUBSTITUTE(TEXT(FO_Candidato[[#This Row],[LATITUDE_P5]],"0,00"),",",".")</f>
        <v>40.40</v>
      </c>
      <c r="AR933" t="str">
        <f>FO_Candidato[[#This Row],[LATITUDE_P3]]&amp;"°"&amp;FO_Candidato[[#This Row],[LATITUDE_P4]]&amp;"'"&amp;FO_Candidato[[#This Row],[LATITUDE - P6]]&amp;"""S"</f>
        <v>3°0'40.40"S</v>
      </c>
      <c r="AS933">
        <f>VALUE(TRIM(FO_Candidato[[#This Row],[longitude]]))</f>
        <v>-59918055</v>
      </c>
      <c r="AT933">
        <f>FO_Candidato[[#This Row],[LONGITUDE_P1]]/1000000</f>
        <v>-59.918055000000003</v>
      </c>
      <c r="AU933">
        <f>INT(ABS(FO_Candidato[[#This Row],[LONGITUDE_P2]]))</f>
        <v>59</v>
      </c>
      <c r="AV933">
        <f>INT((ABS(FO_Candidato[[#This Row],[LONGITUDE_P2]])-INT(ABS(FO_Candidato[[#This Row],[LONGITUDE_P2]])))*60)</f>
        <v>55</v>
      </c>
      <c r="AW933" s="73">
        <f t="shared" si="29"/>
        <v>5</v>
      </c>
      <c r="AX933" t="str">
        <f>SUBSTITUTE(TEXT(FO_Candidato[[#This Row],[LONGITUDE_P5]],"0,00"),",",".")</f>
        <v>5.00</v>
      </c>
      <c r="AY933" t="str">
        <f>FO_Candidato[[#This Row],[LONGITUDE_P3]]&amp;"°"&amp;FO_Candidato[[#This Row],[LONGITUDE_P4]]&amp;"'"&amp;FO_Candidato[[#This Row],[LONGITUDE - P6]]&amp;"""S"</f>
        <v>59°55'5.00"S</v>
      </c>
    </row>
    <row r="934" spans="1:51" x14ac:dyDescent="0.3">
      <c r="A934" t="s">
        <v>29223</v>
      </c>
      <c r="B934" t="s">
        <v>23809</v>
      </c>
      <c r="C934" t="s">
        <v>371</v>
      </c>
      <c r="D934" t="s">
        <v>18547</v>
      </c>
      <c r="E934" t="s">
        <v>18547</v>
      </c>
      <c r="F934" t="s">
        <v>18549</v>
      </c>
      <c r="G934" t="s">
        <v>27063</v>
      </c>
      <c r="I934" t="s">
        <v>23832</v>
      </c>
      <c r="J934" t="s">
        <v>23814</v>
      </c>
      <c r="K934" t="s">
        <v>29224</v>
      </c>
      <c r="L934" t="s">
        <v>148</v>
      </c>
      <c r="M934" t="s">
        <v>23816</v>
      </c>
      <c r="N934" t="s">
        <v>29225</v>
      </c>
      <c r="O934" t="s">
        <v>29226</v>
      </c>
      <c r="P934" t="s">
        <v>29227</v>
      </c>
      <c r="Q934" t="s">
        <v>148</v>
      </c>
      <c r="R934" t="s">
        <v>148</v>
      </c>
      <c r="S934" t="s">
        <v>148</v>
      </c>
      <c r="T934" t="s">
        <v>148</v>
      </c>
      <c r="U934" t="s">
        <v>23823</v>
      </c>
      <c r="V934">
        <v>30</v>
      </c>
      <c r="W934">
        <v>-5212175</v>
      </c>
      <c r="X934">
        <v>-40850283</v>
      </c>
      <c r="Y934">
        <v>325</v>
      </c>
      <c r="Z934" t="s">
        <v>29228</v>
      </c>
      <c r="AA934" t="s">
        <v>107</v>
      </c>
      <c r="AB934" t="s">
        <v>23825</v>
      </c>
      <c r="AC934">
        <v>2500</v>
      </c>
      <c r="AD934" t="s">
        <v>23823</v>
      </c>
      <c r="AE934" t="s">
        <v>1532</v>
      </c>
      <c r="AF934" t="s">
        <v>18547</v>
      </c>
      <c r="AG934" t="s">
        <v>18549</v>
      </c>
      <c r="AH934" t="s">
        <v>29229</v>
      </c>
      <c r="AI934" t="s">
        <v>25765</v>
      </c>
      <c r="AJ934" t="s">
        <v>1468</v>
      </c>
      <c r="AK934">
        <v>63710000</v>
      </c>
      <c r="AL934">
        <f>VALUE(TRIM(FO_Candidato[[#This Row],[1.21 Latitude]]))</f>
        <v>-5212175</v>
      </c>
      <c r="AM934">
        <f>FO_Candidato[[#This Row],[LATITUDE_P1]]/1000000</f>
        <v>-5.2121750000000002</v>
      </c>
      <c r="AN934">
        <f>INT(ABS(FO_Candidato[[#This Row],[LATITUDE_P2]]))</f>
        <v>5</v>
      </c>
      <c r="AO934">
        <f>INT((ABS(FO_Candidato[[#This Row],[LATITUDE_P2]])-INT(ABS(FO_Candidato[[#This Row],[LATITUDE_P2]])))*60)</f>
        <v>12</v>
      </c>
      <c r="AP934" s="73">
        <f t="shared" si="28"/>
        <v>43.83</v>
      </c>
      <c r="AQ934" t="str">
        <f>SUBSTITUTE(TEXT(FO_Candidato[[#This Row],[LATITUDE_P5]],"0,00"),",",".")</f>
        <v>43.83</v>
      </c>
      <c r="AR934" t="str">
        <f>FO_Candidato[[#This Row],[LATITUDE_P3]]&amp;"°"&amp;FO_Candidato[[#This Row],[LATITUDE_P4]]&amp;"'"&amp;FO_Candidato[[#This Row],[LATITUDE - P6]]&amp;"""S"</f>
        <v>5°12'43.83"S</v>
      </c>
      <c r="AS934">
        <f>VALUE(TRIM(FO_Candidato[[#This Row],[longitude]]))</f>
        <v>-40850283</v>
      </c>
      <c r="AT934">
        <f>FO_Candidato[[#This Row],[LONGITUDE_P1]]/1000000</f>
        <v>-40.850282999999997</v>
      </c>
      <c r="AU934">
        <f>INT(ABS(FO_Candidato[[#This Row],[LONGITUDE_P2]]))</f>
        <v>40</v>
      </c>
      <c r="AV934">
        <f>INT((ABS(FO_Candidato[[#This Row],[LONGITUDE_P2]])-INT(ABS(FO_Candidato[[#This Row],[LONGITUDE_P2]])))*60)</f>
        <v>51</v>
      </c>
      <c r="AW934" s="73">
        <f t="shared" si="29"/>
        <v>1.02</v>
      </c>
      <c r="AX934" t="str">
        <f>SUBSTITUTE(TEXT(FO_Candidato[[#This Row],[LONGITUDE_P5]],"0,00"),",",".")</f>
        <v>1.02</v>
      </c>
      <c r="AY934" t="str">
        <f>FO_Candidato[[#This Row],[LONGITUDE_P3]]&amp;"°"&amp;FO_Candidato[[#This Row],[LONGITUDE_P4]]&amp;"'"&amp;FO_Candidato[[#This Row],[LONGITUDE - P6]]&amp;"""S"</f>
        <v>40°51'1.02"S</v>
      </c>
    </row>
    <row r="935" spans="1:51" x14ac:dyDescent="0.3">
      <c r="A935" t="s">
        <v>29230</v>
      </c>
      <c r="B935" t="s">
        <v>23809</v>
      </c>
      <c r="C935" t="s">
        <v>136</v>
      </c>
      <c r="D935" t="s">
        <v>5726</v>
      </c>
      <c r="E935" t="s">
        <v>5726</v>
      </c>
      <c r="F935" t="s">
        <v>5727</v>
      </c>
      <c r="G935" t="s">
        <v>24981</v>
      </c>
      <c r="I935" t="s">
        <v>23832</v>
      </c>
      <c r="J935" t="s">
        <v>23814</v>
      </c>
      <c r="K935" t="s">
        <v>29231</v>
      </c>
      <c r="L935" t="s">
        <v>148</v>
      </c>
      <c r="M935" t="s">
        <v>23816</v>
      </c>
      <c r="N935" t="s">
        <v>29232</v>
      </c>
      <c r="O935" t="s">
        <v>29233</v>
      </c>
      <c r="P935" t="s">
        <v>29234</v>
      </c>
      <c r="Q935" t="s">
        <v>29235</v>
      </c>
      <c r="R935" t="s">
        <v>148</v>
      </c>
      <c r="S935" t="s">
        <v>148</v>
      </c>
      <c r="T935" t="s">
        <v>148</v>
      </c>
      <c r="U935" t="s">
        <v>23823</v>
      </c>
      <c r="V935">
        <v>30</v>
      </c>
      <c r="W935">
        <v>-7186682</v>
      </c>
      <c r="X935">
        <v>-48342797</v>
      </c>
      <c r="Y935">
        <v>240</v>
      </c>
      <c r="Z935" t="s">
        <v>23957</v>
      </c>
      <c r="AB935" t="s">
        <v>23825</v>
      </c>
      <c r="AC935">
        <v>1500</v>
      </c>
      <c r="AD935" t="s">
        <v>23823</v>
      </c>
      <c r="AE935" t="s">
        <v>148</v>
      </c>
      <c r="AF935" t="s">
        <v>148</v>
      </c>
      <c r="AG935" t="s">
        <v>148</v>
      </c>
      <c r="AH935" t="s">
        <v>29236</v>
      </c>
      <c r="AI935" t="s">
        <v>26071</v>
      </c>
      <c r="AJ935" t="s">
        <v>5730</v>
      </c>
      <c r="AL935">
        <f>VALUE(TRIM(FO_Candidato[[#This Row],[1.21 Latitude]]))</f>
        <v>-7186682</v>
      </c>
      <c r="AM935">
        <f>FO_Candidato[[#This Row],[LATITUDE_P1]]/1000000</f>
        <v>-7.1866820000000002</v>
      </c>
      <c r="AN935">
        <f>INT(ABS(FO_Candidato[[#This Row],[LATITUDE_P2]]))</f>
        <v>7</v>
      </c>
      <c r="AO935">
        <f>INT((ABS(FO_Candidato[[#This Row],[LATITUDE_P2]])-INT(ABS(FO_Candidato[[#This Row],[LATITUDE_P2]])))*60)</f>
        <v>11</v>
      </c>
      <c r="AP935" s="73">
        <f t="shared" si="28"/>
        <v>12.06</v>
      </c>
      <c r="AQ935" t="str">
        <f>SUBSTITUTE(TEXT(FO_Candidato[[#This Row],[LATITUDE_P5]],"0,00"),",",".")</f>
        <v>12.06</v>
      </c>
      <c r="AR935" t="str">
        <f>FO_Candidato[[#This Row],[LATITUDE_P3]]&amp;"°"&amp;FO_Candidato[[#This Row],[LATITUDE_P4]]&amp;"'"&amp;FO_Candidato[[#This Row],[LATITUDE - P6]]&amp;"""S"</f>
        <v>7°11'12.06"S</v>
      </c>
      <c r="AS935">
        <f>VALUE(TRIM(FO_Candidato[[#This Row],[longitude]]))</f>
        <v>-48342797</v>
      </c>
      <c r="AT935">
        <f>FO_Candidato[[#This Row],[LONGITUDE_P1]]/1000000</f>
        <v>-48.342796999999997</v>
      </c>
      <c r="AU935">
        <f>INT(ABS(FO_Candidato[[#This Row],[LONGITUDE_P2]]))</f>
        <v>48</v>
      </c>
      <c r="AV935">
        <f>INT((ABS(FO_Candidato[[#This Row],[LONGITUDE_P2]])-INT(ABS(FO_Candidato[[#This Row],[LONGITUDE_P2]])))*60)</f>
        <v>20</v>
      </c>
      <c r="AW935" s="73">
        <f t="shared" si="29"/>
        <v>34.07</v>
      </c>
      <c r="AX935" t="str">
        <f>SUBSTITUTE(TEXT(FO_Candidato[[#This Row],[LONGITUDE_P5]],"0,00"),",",".")</f>
        <v>34.07</v>
      </c>
      <c r="AY935" t="str">
        <f>FO_Candidato[[#This Row],[LONGITUDE_P3]]&amp;"°"&amp;FO_Candidato[[#This Row],[LONGITUDE_P4]]&amp;"'"&amp;FO_Candidato[[#This Row],[LONGITUDE - P6]]&amp;"""S"</f>
        <v>48°20'34.07"S</v>
      </c>
    </row>
    <row r="936" spans="1:51" x14ac:dyDescent="0.3">
      <c r="A936" t="s">
        <v>29237</v>
      </c>
      <c r="B936" t="s">
        <v>23809</v>
      </c>
      <c r="C936" t="s">
        <v>136</v>
      </c>
      <c r="D936" t="s">
        <v>4765</v>
      </c>
      <c r="E936" t="s">
        <v>4765</v>
      </c>
      <c r="F936" t="s">
        <v>4766</v>
      </c>
      <c r="G936" t="s">
        <v>23846</v>
      </c>
      <c r="I936" t="s">
        <v>23813</v>
      </c>
      <c r="J936" t="s">
        <v>23814</v>
      </c>
      <c r="K936" t="s">
        <v>29238</v>
      </c>
      <c r="L936" t="s">
        <v>148</v>
      </c>
      <c r="M936" t="s">
        <v>23816</v>
      </c>
      <c r="N936" t="s">
        <v>29239</v>
      </c>
      <c r="O936" t="s">
        <v>148</v>
      </c>
      <c r="P936" t="s">
        <v>29240</v>
      </c>
      <c r="Q936" t="s">
        <v>23820</v>
      </c>
      <c r="R936" t="s">
        <v>29241</v>
      </c>
      <c r="S936" t="s">
        <v>148</v>
      </c>
      <c r="T936" t="s">
        <v>29242</v>
      </c>
      <c r="U936" t="s">
        <v>23823</v>
      </c>
      <c r="V936">
        <v>30</v>
      </c>
      <c r="W936">
        <v>-16316132</v>
      </c>
      <c r="X936">
        <v>-54936767</v>
      </c>
      <c r="Y936">
        <v>232</v>
      </c>
      <c r="Z936" t="s">
        <v>12336</v>
      </c>
      <c r="AB936" t="s">
        <v>23825</v>
      </c>
      <c r="AC936">
        <v>1000</v>
      </c>
      <c r="AD936" t="s">
        <v>23823</v>
      </c>
      <c r="AE936" t="s">
        <v>1532</v>
      </c>
      <c r="AF936" t="s">
        <v>4765</v>
      </c>
      <c r="AG936" t="s">
        <v>4766</v>
      </c>
      <c r="AH936" t="s">
        <v>29243</v>
      </c>
      <c r="AI936" t="s">
        <v>23841</v>
      </c>
      <c r="AJ936" t="s">
        <v>6701</v>
      </c>
      <c r="AL936">
        <f>VALUE(TRIM(FO_Candidato[[#This Row],[1.21 Latitude]]))</f>
        <v>-16316132</v>
      </c>
      <c r="AM936">
        <f>FO_Candidato[[#This Row],[LATITUDE_P1]]/1000000</f>
        <v>-16.316132</v>
      </c>
      <c r="AN936">
        <f>INT(ABS(FO_Candidato[[#This Row],[LATITUDE_P2]]))</f>
        <v>16</v>
      </c>
      <c r="AO936">
        <f>INT((ABS(FO_Candidato[[#This Row],[LATITUDE_P2]])-INT(ABS(FO_Candidato[[#This Row],[LATITUDE_P2]])))*60)</f>
        <v>18</v>
      </c>
      <c r="AP936" s="73">
        <f t="shared" si="28"/>
        <v>58.08</v>
      </c>
      <c r="AQ936" t="str">
        <f>SUBSTITUTE(TEXT(FO_Candidato[[#This Row],[LATITUDE_P5]],"0,00"),",",".")</f>
        <v>58.08</v>
      </c>
      <c r="AR936" t="str">
        <f>FO_Candidato[[#This Row],[LATITUDE_P3]]&amp;"°"&amp;FO_Candidato[[#This Row],[LATITUDE_P4]]&amp;"'"&amp;FO_Candidato[[#This Row],[LATITUDE - P6]]&amp;"""S"</f>
        <v>16°18'58.08"S</v>
      </c>
      <c r="AS936">
        <f>VALUE(TRIM(FO_Candidato[[#This Row],[longitude]]))</f>
        <v>-54936767</v>
      </c>
      <c r="AT936">
        <f>FO_Candidato[[#This Row],[LONGITUDE_P1]]/1000000</f>
        <v>-54.936767000000003</v>
      </c>
      <c r="AU936">
        <f>INT(ABS(FO_Candidato[[#This Row],[LONGITUDE_P2]]))</f>
        <v>54</v>
      </c>
      <c r="AV936">
        <f>INT((ABS(FO_Candidato[[#This Row],[LONGITUDE_P2]])-INT(ABS(FO_Candidato[[#This Row],[LONGITUDE_P2]])))*60)</f>
        <v>56</v>
      </c>
      <c r="AW936" s="73">
        <f t="shared" si="29"/>
        <v>12.36</v>
      </c>
      <c r="AX936" t="str">
        <f>SUBSTITUTE(TEXT(FO_Candidato[[#This Row],[LONGITUDE_P5]],"0,00"),",",".")</f>
        <v>12.36</v>
      </c>
      <c r="AY936" t="str">
        <f>FO_Candidato[[#This Row],[LONGITUDE_P3]]&amp;"°"&amp;FO_Candidato[[#This Row],[LONGITUDE_P4]]&amp;"'"&amp;FO_Candidato[[#This Row],[LONGITUDE - P6]]&amp;"""S"</f>
        <v>54°56'12.36"S</v>
      </c>
    </row>
    <row r="937" spans="1:51" x14ac:dyDescent="0.3">
      <c r="A937" t="s">
        <v>29244</v>
      </c>
      <c r="B937" t="s">
        <v>23809</v>
      </c>
      <c r="C937" t="s">
        <v>308</v>
      </c>
      <c r="D937" t="s">
        <v>1968</v>
      </c>
      <c r="E937" t="s">
        <v>1968</v>
      </c>
      <c r="F937" t="s">
        <v>1969</v>
      </c>
      <c r="G937" t="s">
        <v>23812</v>
      </c>
      <c r="I937" t="s">
        <v>23832</v>
      </c>
      <c r="J937" t="s">
        <v>23814</v>
      </c>
      <c r="K937" t="s">
        <v>29245</v>
      </c>
      <c r="L937" t="s">
        <v>148</v>
      </c>
      <c r="M937" t="s">
        <v>23816</v>
      </c>
      <c r="N937" t="s">
        <v>29246</v>
      </c>
      <c r="O937" t="s">
        <v>148</v>
      </c>
      <c r="P937" t="s">
        <v>29247</v>
      </c>
      <c r="Q937" t="s">
        <v>148</v>
      </c>
      <c r="R937" t="s">
        <v>148</v>
      </c>
      <c r="S937" t="s">
        <v>148</v>
      </c>
      <c r="T937" t="s">
        <v>148</v>
      </c>
      <c r="U937" t="s">
        <v>23823</v>
      </c>
      <c r="V937">
        <v>30</v>
      </c>
      <c r="W937">
        <v>-18296258</v>
      </c>
      <c r="X937">
        <v>-41140297</v>
      </c>
      <c r="Y937">
        <v>250</v>
      </c>
      <c r="Z937" t="s">
        <v>148</v>
      </c>
      <c r="AA937" t="s">
        <v>107</v>
      </c>
      <c r="AB937" t="s">
        <v>23825</v>
      </c>
      <c r="AC937">
        <v>2200</v>
      </c>
      <c r="AD937" t="s">
        <v>23823</v>
      </c>
      <c r="AE937" t="s">
        <v>148</v>
      </c>
      <c r="AF937" t="s">
        <v>148</v>
      </c>
      <c r="AG937" t="s">
        <v>148</v>
      </c>
      <c r="AH937" t="s">
        <v>29248</v>
      </c>
      <c r="AI937" t="s">
        <v>24220</v>
      </c>
      <c r="AJ937" t="s">
        <v>1970</v>
      </c>
      <c r="AK937">
        <v>39850000</v>
      </c>
      <c r="AL937">
        <f>VALUE(TRIM(FO_Candidato[[#This Row],[1.21 Latitude]]))</f>
        <v>-18296258</v>
      </c>
      <c r="AM937">
        <f>FO_Candidato[[#This Row],[LATITUDE_P1]]/1000000</f>
        <v>-18.296258000000002</v>
      </c>
      <c r="AN937">
        <f>INT(ABS(FO_Candidato[[#This Row],[LATITUDE_P2]]))</f>
        <v>18</v>
      </c>
      <c r="AO937">
        <f>INT((ABS(FO_Candidato[[#This Row],[LATITUDE_P2]])-INT(ABS(FO_Candidato[[#This Row],[LATITUDE_P2]])))*60)</f>
        <v>17</v>
      </c>
      <c r="AP937" s="73">
        <f t="shared" si="28"/>
        <v>46.53</v>
      </c>
      <c r="AQ937" t="str">
        <f>SUBSTITUTE(TEXT(FO_Candidato[[#This Row],[LATITUDE_P5]],"0,00"),",",".")</f>
        <v>46.53</v>
      </c>
      <c r="AR937" t="str">
        <f>FO_Candidato[[#This Row],[LATITUDE_P3]]&amp;"°"&amp;FO_Candidato[[#This Row],[LATITUDE_P4]]&amp;"'"&amp;FO_Candidato[[#This Row],[LATITUDE - P6]]&amp;"""S"</f>
        <v>18°17'46.53"S</v>
      </c>
      <c r="AS937">
        <f>VALUE(TRIM(FO_Candidato[[#This Row],[longitude]]))</f>
        <v>-41140297</v>
      </c>
      <c r="AT937">
        <f>FO_Candidato[[#This Row],[LONGITUDE_P1]]/1000000</f>
        <v>-41.140296999999997</v>
      </c>
      <c r="AU937">
        <f>INT(ABS(FO_Candidato[[#This Row],[LONGITUDE_P2]]))</f>
        <v>41</v>
      </c>
      <c r="AV937">
        <f>INT((ABS(FO_Candidato[[#This Row],[LONGITUDE_P2]])-INT(ABS(FO_Candidato[[#This Row],[LONGITUDE_P2]])))*60)</f>
        <v>8</v>
      </c>
      <c r="AW937" s="73">
        <f t="shared" si="29"/>
        <v>25.07</v>
      </c>
      <c r="AX937" t="str">
        <f>SUBSTITUTE(TEXT(FO_Candidato[[#This Row],[LONGITUDE_P5]],"0,00"),",",".")</f>
        <v>25.07</v>
      </c>
      <c r="AY937" t="str">
        <f>FO_Candidato[[#This Row],[LONGITUDE_P3]]&amp;"°"&amp;FO_Candidato[[#This Row],[LONGITUDE_P4]]&amp;"'"&amp;FO_Candidato[[#This Row],[LONGITUDE - P6]]&amp;"""S"</f>
        <v>41°8'25.07"S</v>
      </c>
    </row>
    <row r="938" spans="1:51" x14ac:dyDescent="0.3">
      <c r="A938" t="s">
        <v>29249</v>
      </c>
      <c r="B938" t="s">
        <v>23809</v>
      </c>
      <c r="C938" t="s">
        <v>136</v>
      </c>
      <c r="D938" t="s">
        <v>4707</v>
      </c>
      <c r="E938" t="s">
        <v>4707</v>
      </c>
      <c r="F938" t="s">
        <v>4708</v>
      </c>
      <c r="G938" t="s">
        <v>23846</v>
      </c>
      <c r="I938" t="s">
        <v>23832</v>
      </c>
      <c r="J938" t="s">
        <v>23814</v>
      </c>
      <c r="K938" t="s">
        <v>29250</v>
      </c>
      <c r="L938" t="s">
        <v>148</v>
      </c>
      <c r="M938" t="s">
        <v>23816</v>
      </c>
      <c r="N938" t="s">
        <v>29251</v>
      </c>
      <c r="O938" t="s">
        <v>29252</v>
      </c>
      <c r="P938" t="s">
        <v>29253</v>
      </c>
      <c r="Q938" t="s">
        <v>23820</v>
      </c>
      <c r="R938" t="s">
        <v>29254</v>
      </c>
      <c r="S938" t="s">
        <v>29252</v>
      </c>
      <c r="T938" t="s">
        <v>29255</v>
      </c>
      <c r="U938" t="s">
        <v>23823</v>
      </c>
      <c r="V938">
        <v>30</v>
      </c>
      <c r="W938">
        <v>-15845994</v>
      </c>
      <c r="X938">
        <v>-57860481</v>
      </c>
      <c r="Y938">
        <v>147</v>
      </c>
      <c r="Z938" t="s">
        <v>12336</v>
      </c>
      <c r="AB938" t="s">
        <v>23825</v>
      </c>
      <c r="AC938">
        <v>1300</v>
      </c>
      <c r="AD938" t="s">
        <v>23823</v>
      </c>
      <c r="AE938" t="s">
        <v>1532</v>
      </c>
      <c r="AF938" t="s">
        <v>4707</v>
      </c>
      <c r="AG938" t="s">
        <v>4708</v>
      </c>
      <c r="AH938" t="s">
        <v>29252</v>
      </c>
      <c r="AI938" t="s">
        <v>23841</v>
      </c>
      <c r="AJ938" t="s">
        <v>29256</v>
      </c>
      <c r="AL938">
        <f>VALUE(TRIM(FO_Candidato[[#This Row],[1.21 Latitude]]))</f>
        <v>-15845994</v>
      </c>
      <c r="AM938">
        <f>FO_Candidato[[#This Row],[LATITUDE_P1]]/1000000</f>
        <v>-15.845993999999999</v>
      </c>
      <c r="AN938">
        <f>INT(ABS(FO_Candidato[[#This Row],[LATITUDE_P2]]))</f>
        <v>15</v>
      </c>
      <c r="AO938">
        <f>INT((ABS(FO_Candidato[[#This Row],[LATITUDE_P2]])-INT(ABS(FO_Candidato[[#This Row],[LATITUDE_P2]])))*60)</f>
        <v>50</v>
      </c>
      <c r="AP938" s="73">
        <f t="shared" si="28"/>
        <v>45.58</v>
      </c>
      <c r="AQ938" t="str">
        <f>SUBSTITUTE(TEXT(FO_Candidato[[#This Row],[LATITUDE_P5]],"0,00"),",",".")</f>
        <v>45.58</v>
      </c>
      <c r="AR938" t="str">
        <f>FO_Candidato[[#This Row],[LATITUDE_P3]]&amp;"°"&amp;FO_Candidato[[#This Row],[LATITUDE_P4]]&amp;"'"&amp;FO_Candidato[[#This Row],[LATITUDE - P6]]&amp;"""S"</f>
        <v>15°50'45.58"S</v>
      </c>
      <c r="AS938">
        <f>VALUE(TRIM(FO_Candidato[[#This Row],[longitude]]))</f>
        <v>-57860481</v>
      </c>
      <c r="AT938">
        <f>FO_Candidato[[#This Row],[LONGITUDE_P1]]/1000000</f>
        <v>-57.860481</v>
      </c>
      <c r="AU938">
        <f>INT(ABS(FO_Candidato[[#This Row],[LONGITUDE_P2]]))</f>
        <v>57</v>
      </c>
      <c r="AV938">
        <f>INT((ABS(FO_Candidato[[#This Row],[LONGITUDE_P2]])-INT(ABS(FO_Candidato[[#This Row],[LONGITUDE_P2]])))*60)</f>
        <v>51</v>
      </c>
      <c r="AW938" s="73">
        <f t="shared" si="29"/>
        <v>37.729999999999997</v>
      </c>
      <c r="AX938" t="str">
        <f>SUBSTITUTE(TEXT(FO_Candidato[[#This Row],[LONGITUDE_P5]],"0,00"),",",".")</f>
        <v>37.73</v>
      </c>
      <c r="AY938" t="str">
        <f>FO_Candidato[[#This Row],[LONGITUDE_P3]]&amp;"°"&amp;FO_Candidato[[#This Row],[LONGITUDE_P4]]&amp;"'"&amp;FO_Candidato[[#This Row],[LONGITUDE - P6]]&amp;"""S"</f>
        <v>57°51'37.73"S</v>
      </c>
    </row>
    <row r="939" spans="1:51" x14ac:dyDescent="0.3">
      <c r="A939" t="s">
        <v>29257</v>
      </c>
      <c r="B939" t="s">
        <v>23809</v>
      </c>
      <c r="C939" t="s">
        <v>1187</v>
      </c>
      <c r="D939" t="s">
        <v>1618</v>
      </c>
      <c r="E939" t="s">
        <v>1618</v>
      </c>
      <c r="F939" t="s">
        <v>1619</v>
      </c>
      <c r="G939" t="s">
        <v>23889</v>
      </c>
      <c r="I939" t="s">
        <v>23813</v>
      </c>
      <c r="K939" t="s">
        <v>24020</v>
      </c>
      <c r="M939" t="s">
        <v>23816</v>
      </c>
      <c r="N939" t="s">
        <v>29258</v>
      </c>
      <c r="U939" t="s">
        <v>23823</v>
      </c>
      <c r="V939">
        <v>60</v>
      </c>
      <c r="W939">
        <v>-10938666</v>
      </c>
      <c r="X939">
        <v>-61929884</v>
      </c>
      <c r="Y939">
        <v>154</v>
      </c>
      <c r="Z939" t="s">
        <v>29259</v>
      </c>
      <c r="AA939" t="s">
        <v>213</v>
      </c>
      <c r="AB939" t="s">
        <v>23825</v>
      </c>
      <c r="AD939" t="s">
        <v>1491</v>
      </c>
      <c r="AF939" t="s">
        <v>29260</v>
      </c>
      <c r="AG939" t="s">
        <v>29260</v>
      </c>
      <c r="AH939" t="s">
        <v>29261</v>
      </c>
      <c r="AI939" t="s">
        <v>24653</v>
      </c>
      <c r="AJ939" t="s">
        <v>29262</v>
      </c>
      <c r="AL939">
        <f>VALUE(TRIM(FO_Candidato[[#This Row],[1.21 Latitude]]))</f>
        <v>-10938666</v>
      </c>
      <c r="AM939">
        <f>FO_Candidato[[#This Row],[LATITUDE_P1]]/1000000</f>
        <v>-10.938666</v>
      </c>
      <c r="AN939">
        <f>INT(ABS(FO_Candidato[[#This Row],[LATITUDE_P2]]))</f>
        <v>10</v>
      </c>
      <c r="AO939">
        <f>INT((ABS(FO_Candidato[[#This Row],[LATITUDE_P2]])-INT(ABS(FO_Candidato[[#This Row],[LATITUDE_P2]])))*60)</f>
        <v>56</v>
      </c>
      <c r="AP939" s="73">
        <f t="shared" si="28"/>
        <v>19.2</v>
      </c>
      <c r="AQ939" t="str">
        <f>SUBSTITUTE(TEXT(FO_Candidato[[#This Row],[LATITUDE_P5]],"0,00"),",",".")</f>
        <v>19.20</v>
      </c>
      <c r="AR939" t="str">
        <f>FO_Candidato[[#This Row],[LATITUDE_P3]]&amp;"°"&amp;FO_Candidato[[#This Row],[LATITUDE_P4]]&amp;"'"&amp;FO_Candidato[[#This Row],[LATITUDE - P6]]&amp;"""S"</f>
        <v>10°56'19.20"S</v>
      </c>
      <c r="AS939">
        <f>VALUE(TRIM(FO_Candidato[[#This Row],[longitude]]))</f>
        <v>-61929884</v>
      </c>
      <c r="AT939">
        <f>FO_Candidato[[#This Row],[LONGITUDE_P1]]/1000000</f>
        <v>-61.929884000000001</v>
      </c>
      <c r="AU939">
        <f>INT(ABS(FO_Candidato[[#This Row],[LONGITUDE_P2]]))</f>
        <v>61</v>
      </c>
      <c r="AV939">
        <f>INT((ABS(FO_Candidato[[#This Row],[LONGITUDE_P2]])-INT(ABS(FO_Candidato[[#This Row],[LONGITUDE_P2]])))*60)</f>
        <v>55</v>
      </c>
      <c r="AW939" s="73">
        <f t="shared" si="29"/>
        <v>47.58</v>
      </c>
      <c r="AX939" t="str">
        <f>SUBSTITUTE(TEXT(FO_Candidato[[#This Row],[LONGITUDE_P5]],"0,00"),",",".")</f>
        <v>47.58</v>
      </c>
      <c r="AY939" t="str">
        <f>FO_Candidato[[#This Row],[LONGITUDE_P3]]&amp;"°"&amp;FO_Candidato[[#This Row],[LONGITUDE_P4]]&amp;"'"&amp;FO_Candidato[[#This Row],[LONGITUDE - P6]]&amp;"""S"</f>
        <v>61°55'47.58"S</v>
      </c>
    </row>
    <row r="940" spans="1:51" x14ac:dyDescent="0.3">
      <c r="A940" t="s">
        <v>29263</v>
      </c>
      <c r="B940" t="s">
        <v>23809</v>
      </c>
      <c r="C940" t="s">
        <v>371</v>
      </c>
      <c r="D940" t="s">
        <v>1341</v>
      </c>
      <c r="E940" t="s">
        <v>1341</v>
      </c>
      <c r="F940" t="s">
        <v>1342</v>
      </c>
      <c r="G940" t="s">
        <v>27063</v>
      </c>
      <c r="I940" t="s">
        <v>23832</v>
      </c>
      <c r="J940" t="s">
        <v>23814</v>
      </c>
      <c r="K940" t="s">
        <v>29264</v>
      </c>
      <c r="L940" t="s">
        <v>148</v>
      </c>
      <c r="M940" t="s">
        <v>23816</v>
      </c>
      <c r="N940" t="s">
        <v>29265</v>
      </c>
      <c r="O940" t="s">
        <v>29266</v>
      </c>
      <c r="P940" t="s">
        <v>148</v>
      </c>
      <c r="Q940" t="s">
        <v>29267</v>
      </c>
      <c r="R940" t="s">
        <v>148</v>
      </c>
      <c r="S940" t="s">
        <v>148</v>
      </c>
      <c r="T940" t="s">
        <v>148</v>
      </c>
      <c r="U940" t="s">
        <v>23823</v>
      </c>
      <c r="V940">
        <v>40</v>
      </c>
      <c r="W940">
        <v>-284049</v>
      </c>
      <c r="X940">
        <v>-5995872</v>
      </c>
      <c r="Y940">
        <v>105</v>
      </c>
      <c r="Z940" t="s">
        <v>29268</v>
      </c>
      <c r="AA940" t="s">
        <v>124</v>
      </c>
      <c r="AB940" t="s">
        <v>23825</v>
      </c>
      <c r="AC940">
        <v>2500</v>
      </c>
      <c r="AD940" t="s">
        <v>23823</v>
      </c>
      <c r="AE940" t="s">
        <v>1532</v>
      </c>
      <c r="AF940" t="s">
        <v>1341</v>
      </c>
      <c r="AG940" t="s">
        <v>1342</v>
      </c>
      <c r="AH940" t="s">
        <v>29269</v>
      </c>
      <c r="AI940" t="s">
        <v>24432</v>
      </c>
      <c r="AJ940" t="s">
        <v>8127</v>
      </c>
      <c r="AL940">
        <f>VALUE(TRIM(FO_Candidato[[#This Row],[1.21 Latitude]]))</f>
        <v>-284049</v>
      </c>
      <c r="AM940">
        <f>FO_Candidato[[#This Row],[LATITUDE_P1]]/1000000</f>
        <v>-0.284049</v>
      </c>
      <c r="AN940">
        <f>INT(ABS(FO_Candidato[[#This Row],[LATITUDE_P2]]))</f>
        <v>0</v>
      </c>
      <c r="AO940">
        <f>INT((ABS(FO_Candidato[[#This Row],[LATITUDE_P2]])-INT(ABS(FO_Candidato[[#This Row],[LATITUDE_P2]])))*60)</f>
        <v>17</v>
      </c>
      <c r="AP940" s="73">
        <f t="shared" si="28"/>
        <v>2.58</v>
      </c>
      <c r="AQ940" t="str">
        <f>SUBSTITUTE(TEXT(FO_Candidato[[#This Row],[LATITUDE_P5]],"0,00"),",",".")</f>
        <v>2.58</v>
      </c>
      <c r="AR940" t="str">
        <f>FO_Candidato[[#This Row],[LATITUDE_P3]]&amp;"°"&amp;FO_Candidato[[#This Row],[LATITUDE_P4]]&amp;"'"&amp;FO_Candidato[[#This Row],[LATITUDE - P6]]&amp;"""S"</f>
        <v>0°17'2.58"S</v>
      </c>
      <c r="AS940">
        <f>VALUE(TRIM(FO_Candidato[[#This Row],[longitude]]))</f>
        <v>-5995872</v>
      </c>
      <c r="AT940">
        <f>FO_Candidato[[#This Row],[LONGITUDE_P1]]/1000000</f>
        <v>-5.9958720000000003</v>
      </c>
      <c r="AU940">
        <f>INT(ABS(FO_Candidato[[#This Row],[LONGITUDE_P2]]))</f>
        <v>5</v>
      </c>
      <c r="AV940">
        <f>INT((ABS(FO_Candidato[[#This Row],[LONGITUDE_P2]])-INT(ABS(FO_Candidato[[#This Row],[LONGITUDE_P2]])))*60)</f>
        <v>59</v>
      </c>
      <c r="AW940" s="73">
        <f t="shared" si="29"/>
        <v>45.14</v>
      </c>
      <c r="AX940" t="str">
        <f>SUBSTITUTE(TEXT(FO_Candidato[[#This Row],[LONGITUDE_P5]],"0,00"),",",".")</f>
        <v>45.14</v>
      </c>
      <c r="AY940" t="str">
        <f>FO_Candidato[[#This Row],[LONGITUDE_P3]]&amp;"°"&amp;FO_Candidato[[#This Row],[LONGITUDE_P4]]&amp;"'"&amp;FO_Candidato[[#This Row],[LONGITUDE - P6]]&amp;"""S"</f>
        <v>5°59'45.14"S</v>
      </c>
    </row>
    <row r="941" spans="1:51" x14ac:dyDescent="0.3">
      <c r="A941" t="s">
        <v>29270</v>
      </c>
      <c r="B941" t="s">
        <v>23809</v>
      </c>
      <c r="C941" t="s">
        <v>1187</v>
      </c>
      <c r="D941" t="s">
        <v>7337</v>
      </c>
      <c r="E941" t="s">
        <v>7337</v>
      </c>
      <c r="F941" t="s">
        <v>7338</v>
      </c>
      <c r="G941" t="s">
        <v>23889</v>
      </c>
      <c r="I941" t="s">
        <v>23832</v>
      </c>
      <c r="K941" t="s">
        <v>24020</v>
      </c>
      <c r="U941" t="s">
        <v>23823</v>
      </c>
      <c r="V941">
        <v>60</v>
      </c>
      <c r="W941">
        <v>-9337475</v>
      </c>
      <c r="X941">
        <v>-63142117</v>
      </c>
      <c r="Y941">
        <v>99</v>
      </c>
      <c r="Z941" t="s">
        <v>29271</v>
      </c>
      <c r="AD941" t="s">
        <v>23823</v>
      </c>
      <c r="AH941" t="s">
        <v>29272</v>
      </c>
      <c r="AI941" t="s">
        <v>24653</v>
      </c>
      <c r="AJ941" t="s">
        <v>1523</v>
      </c>
      <c r="AL941">
        <f>VALUE(TRIM(FO_Candidato[[#This Row],[1.21 Latitude]]))</f>
        <v>-9337475</v>
      </c>
      <c r="AM941">
        <f>FO_Candidato[[#This Row],[LATITUDE_P1]]/1000000</f>
        <v>-9.3374749999999995</v>
      </c>
      <c r="AN941">
        <f>INT(ABS(FO_Candidato[[#This Row],[LATITUDE_P2]]))</f>
        <v>9</v>
      </c>
      <c r="AO941">
        <f>INT((ABS(FO_Candidato[[#This Row],[LATITUDE_P2]])-INT(ABS(FO_Candidato[[#This Row],[LATITUDE_P2]])))*60)</f>
        <v>20</v>
      </c>
      <c r="AP941" s="73">
        <f t="shared" si="28"/>
        <v>14.91</v>
      </c>
      <c r="AQ941" t="str">
        <f>SUBSTITUTE(TEXT(FO_Candidato[[#This Row],[LATITUDE_P5]],"0,00"),",",".")</f>
        <v>14.91</v>
      </c>
      <c r="AR941" t="str">
        <f>FO_Candidato[[#This Row],[LATITUDE_P3]]&amp;"°"&amp;FO_Candidato[[#This Row],[LATITUDE_P4]]&amp;"'"&amp;FO_Candidato[[#This Row],[LATITUDE - P6]]&amp;"""S"</f>
        <v>9°20'14.91"S</v>
      </c>
      <c r="AS941">
        <f>VALUE(TRIM(FO_Candidato[[#This Row],[longitude]]))</f>
        <v>-63142117</v>
      </c>
      <c r="AT941">
        <f>FO_Candidato[[#This Row],[LONGITUDE_P1]]/1000000</f>
        <v>-63.142116999999999</v>
      </c>
      <c r="AU941">
        <f>INT(ABS(FO_Candidato[[#This Row],[LONGITUDE_P2]]))</f>
        <v>63</v>
      </c>
      <c r="AV941">
        <f>INT((ABS(FO_Candidato[[#This Row],[LONGITUDE_P2]])-INT(ABS(FO_Candidato[[#This Row],[LONGITUDE_P2]])))*60)</f>
        <v>8</v>
      </c>
      <c r="AW941" s="73">
        <f t="shared" si="29"/>
        <v>31.62</v>
      </c>
      <c r="AX941" t="str">
        <f>SUBSTITUTE(TEXT(FO_Candidato[[#This Row],[LONGITUDE_P5]],"0,00"),",",".")</f>
        <v>31.62</v>
      </c>
      <c r="AY941" t="str">
        <f>FO_Candidato[[#This Row],[LONGITUDE_P3]]&amp;"°"&amp;FO_Candidato[[#This Row],[LONGITUDE_P4]]&amp;"'"&amp;FO_Candidato[[#This Row],[LONGITUDE - P6]]&amp;"""S"</f>
        <v>63°8'31.62"S</v>
      </c>
    </row>
    <row r="942" spans="1:51" x14ac:dyDescent="0.3">
      <c r="A942" t="s">
        <v>29273</v>
      </c>
      <c r="B942" t="s">
        <v>23809</v>
      </c>
      <c r="C942" t="s">
        <v>308</v>
      </c>
      <c r="D942" t="s">
        <v>29274</v>
      </c>
      <c r="E942" t="s">
        <v>29274</v>
      </c>
      <c r="F942" t="s">
        <v>29275</v>
      </c>
      <c r="G942" t="s">
        <v>23846</v>
      </c>
      <c r="I942" t="s">
        <v>23832</v>
      </c>
      <c r="J942" t="s">
        <v>23814</v>
      </c>
      <c r="K942" t="s">
        <v>29276</v>
      </c>
      <c r="L942" t="s">
        <v>148</v>
      </c>
      <c r="M942" t="s">
        <v>23835</v>
      </c>
      <c r="N942" t="s">
        <v>29277</v>
      </c>
      <c r="O942" t="s">
        <v>29278</v>
      </c>
      <c r="P942" t="s">
        <v>23820</v>
      </c>
      <c r="Q942" t="s">
        <v>23820</v>
      </c>
      <c r="R942" t="s">
        <v>29279</v>
      </c>
      <c r="S942" t="s">
        <v>29278</v>
      </c>
      <c r="T942" t="s">
        <v>29280</v>
      </c>
      <c r="U942" t="s">
        <v>23823</v>
      </c>
      <c r="V942">
        <v>30</v>
      </c>
      <c r="W942">
        <v>-2283029</v>
      </c>
      <c r="X942">
        <v>-4326422</v>
      </c>
      <c r="Y942">
        <v>4</v>
      </c>
      <c r="Z942" t="s">
        <v>12336</v>
      </c>
      <c r="AD942" t="s">
        <v>23823</v>
      </c>
      <c r="AE942" t="s">
        <v>1532</v>
      </c>
      <c r="AF942" t="s">
        <v>29274</v>
      </c>
      <c r="AG942" t="s">
        <v>29275</v>
      </c>
      <c r="AH942" t="s">
        <v>29281</v>
      </c>
      <c r="AI942" t="s">
        <v>23968</v>
      </c>
      <c r="AJ942" t="s">
        <v>5033</v>
      </c>
      <c r="AL942">
        <f>VALUE(TRIM(FO_Candidato[[#This Row],[1.21 Latitude]]))</f>
        <v>-2283029</v>
      </c>
      <c r="AM942">
        <f>FO_Candidato[[#This Row],[LATITUDE_P1]]/1000000</f>
        <v>-2.283029</v>
      </c>
      <c r="AN942">
        <f>INT(ABS(FO_Candidato[[#This Row],[LATITUDE_P2]]))</f>
        <v>2</v>
      </c>
      <c r="AO942">
        <f>INT((ABS(FO_Candidato[[#This Row],[LATITUDE_P2]])-INT(ABS(FO_Candidato[[#This Row],[LATITUDE_P2]])))*60)</f>
        <v>16</v>
      </c>
      <c r="AP942" s="73">
        <f t="shared" si="28"/>
        <v>58.9</v>
      </c>
      <c r="AQ942" t="str">
        <f>SUBSTITUTE(TEXT(FO_Candidato[[#This Row],[LATITUDE_P5]],"0,00"),",",".")</f>
        <v>58.90</v>
      </c>
      <c r="AR942" t="str">
        <f>FO_Candidato[[#This Row],[LATITUDE_P3]]&amp;"°"&amp;FO_Candidato[[#This Row],[LATITUDE_P4]]&amp;"'"&amp;FO_Candidato[[#This Row],[LATITUDE - P6]]&amp;"""S"</f>
        <v>2°16'58.90"S</v>
      </c>
      <c r="AS942">
        <f>VALUE(TRIM(FO_Candidato[[#This Row],[longitude]]))</f>
        <v>-4326422</v>
      </c>
      <c r="AT942">
        <f>FO_Candidato[[#This Row],[LONGITUDE_P1]]/1000000</f>
        <v>-4.326422</v>
      </c>
      <c r="AU942">
        <f>INT(ABS(FO_Candidato[[#This Row],[LONGITUDE_P2]]))</f>
        <v>4</v>
      </c>
      <c r="AV942">
        <f>INT((ABS(FO_Candidato[[#This Row],[LONGITUDE_P2]])-INT(ABS(FO_Candidato[[#This Row],[LONGITUDE_P2]])))*60)</f>
        <v>19</v>
      </c>
      <c r="AW942" s="73">
        <f t="shared" si="29"/>
        <v>35.119999999999997</v>
      </c>
      <c r="AX942" t="str">
        <f>SUBSTITUTE(TEXT(FO_Candidato[[#This Row],[LONGITUDE_P5]],"0,00"),",",".")</f>
        <v>35.12</v>
      </c>
      <c r="AY942" t="str">
        <f>FO_Candidato[[#This Row],[LONGITUDE_P3]]&amp;"°"&amp;FO_Candidato[[#This Row],[LONGITUDE_P4]]&amp;"'"&amp;FO_Candidato[[#This Row],[LONGITUDE - P6]]&amp;"""S"</f>
        <v>4°19'35.12"S</v>
      </c>
    </row>
    <row r="943" spans="1:51" x14ac:dyDescent="0.3">
      <c r="A943" t="s">
        <v>29282</v>
      </c>
      <c r="B943" t="s">
        <v>23809</v>
      </c>
      <c r="C943" t="s">
        <v>1148</v>
      </c>
      <c r="D943" t="s">
        <v>1911</v>
      </c>
      <c r="E943" t="s">
        <v>1911</v>
      </c>
      <c r="F943" t="s">
        <v>1912</v>
      </c>
      <c r="G943" t="s">
        <v>24981</v>
      </c>
      <c r="I943" t="s">
        <v>23832</v>
      </c>
      <c r="J943" t="s">
        <v>23814</v>
      </c>
      <c r="K943" t="s">
        <v>29283</v>
      </c>
      <c r="L943" t="s">
        <v>148</v>
      </c>
      <c r="M943" t="s">
        <v>23835</v>
      </c>
      <c r="N943" t="s">
        <v>29284</v>
      </c>
      <c r="O943" t="s">
        <v>29285</v>
      </c>
      <c r="P943" t="s">
        <v>29286</v>
      </c>
      <c r="Q943" t="s">
        <v>29287</v>
      </c>
      <c r="R943" t="s">
        <v>148</v>
      </c>
      <c r="S943" t="s">
        <v>148</v>
      </c>
      <c r="T943" t="s">
        <v>148</v>
      </c>
      <c r="U943" t="s">
        <v>23823</v>
      </c>
      <c r="V943">
        <v>40</v>
      </c>
      <c r="W943">
        <v>-7217829</v>
      </c>
      <c r="X943">
        <v>-48224538</v>
      </c>
      <c r="Y943">
        <v>211</v>
      </c>
      <c r="Z943" t="s">
        <v>23957</v>
      </c>
      <c r="AA943" t="s">
        <v>107</v>
      </c>
      <c r="AB943" t="s">
        <v>23825</v>
      </c>
      <c r="AC943">
        <v>2500</v>
      </c>
      <c r="AD943" t="s">
        <v>23823</v>
      </c>
      <c r="AE943" t="s">
        <v>1532</v>
      </c>
      <c r="AF943" t="s">
        <v>148</v>
      </c>
      <c r="AG943" t="s">
        <v>148</v>
      </c>
      <c r="AH943" t="s">
        <v>29288</v>
      </c>
      <c r="AI943" t="s">
        <v>26071</v>
      </c>
      <c r="AJ943" t="s">
        <v>5730</v>
      </c>
      <c r="AL943">
        <f>VALUE(TRIM(FO_Candidato[[#This Row],[1.21 Latitude]]))</f>
        <v>-7217829</v>
      </c>
      <c r="AM943">
        <f>FO_Candidato[[#This Row],[LATITUDE_P1]]/1000000</f>
        <v>-7.2178290000000001</v>
      </c>
      <c r="AN943">
        <f>INT(ABS(FO_Candidato[[#This Row],[LATITUDE_P2]]))</f>
        <v>7</v>
      </c>
      <c r="AO943">
        <f>INT((ABS(FO_Candidato[[#This Row],[LATITUDE_P2]])-INT(ABS(FO_Candidato[[#This Row],[LATITUDE_P2]])))*60)</f>
        <v>13</v>
      </c>
      <c r="AP943" s="73">
        <f t="shared" si="28"/>
        <v>4.18</v>
      </c>
      <c r="AQ943" t="str">
        <f>SUBSTITUTE(TEXT(FO_Candidato[[#This Row],[LATITUDE_P5]],"0,00"),",",".")</f>
        <v>4.18</v>
      </c>
      <c r="AR943" t="str">
        <f>FO_Candidato[[#This Row],[LATITUDE_P3]]&amp;"°"&amp;FO_Candidato[[#This Row],[LATITUDE_P4]]&amp;"'"&amp;FO_Candidato[[#This Row],[LATITUDE - P6]]&amp;"""S"</f>
        <v>7°13'4.18"S</v>
      </c>
      <c r="AS943">
        <f>VALUE(TRIM(FO_Candidato[[#This Row],[longitude]]))</f>
        <v>-48224538</v>
      </c>
      <c r="AT943">
        <f>FO_Candidato[[#This Row],[LONGITUDE_P1]]/1000000</f>
        <v>-48.224538000000003</v>
      </c>
      <c r="AU943">
        <f>INT(ABS(FO_Candidato[[#This Row],[LONGITUDE_P2]]))</f>
        <v>48</v>
      </c>
      <c r="AV943">
        <f>INT((ABS(FO_Candidato[[#This Row],[LONGITUDE_P2]])-INT(ABS(FO_Candidato[[#This Row],[LONGITUDE_P2]])))*60)</f>
        <v>13</v>
      </c>
      <c r="AW943" s="73">
        <f t="shared" si="29"/>
        <v>28.34</v>
      </c>
      <c r="AX943" t="str">
        <f>SUBSTITUTE(TEXT(FO_Candidato[[#This Row],[LONGITUDE_P5]],"0,00"),",",".")</f>
        <v>28.34</v>
      </c>
      <c r="AY943" t="str">
        <f>FO_Candidato[[#This Row],[LONGITUDE_P3]]&amp;"°"&amp;FO_Candidato[[#This Row],[LONGITUDE_P4]]&amp;"'"&amp;FO_Candidato[[#This Row],[LONGITUDE - P6]]&amp;"""S"</f>
        <v>48°13'28.34"S</v>
      </c>
    </row>
    <row r="944" spans="1:51" x14ac:dyDescent="0.3">
      <c r="A944" t="s">
        <v>29289</v>
      </c>
      <c r="B944" t="s">
        <v>23809</v>
      </c>
      <c r="C944" t="s">
        <v>127</v>
      </c>
      <c r="D944" t="s">
        <v>4010</v>
      </c>
      <c r="E944" t="s">
        <v>4010</v>
      </c>
      <c r="F944" t="s">
        <v>4011</v>
      </c>
      <c r="G944" t="s">
        <v>23846</v>
      </c>
      <c r="I944" t="s">
        <v>23832</v>
      </c>
      <c r="J944" t="s">
        <v>23814</v>
      </c>
      <c r="K944" t="s">
        <v>29290</v>
      </c>
      <c r="L944" t="s">
        <v>148</v>
      </c>
      <c r="M944" t="s">
        <v>23816</v>
      </c>
      <c r="N944" t="s">
        <v>29291</v>
      </c>
      <c r="O944" t="s">
        <v>29292</v>
      </c>
      <c r="P944" t="s">
        <v>29293</v>
      </c>
      <c r="Q944" t="s">
        <v>29294</v>
      </c>
      <c r="R944" t="s">
        <v>148</v>
      </c>
      <c r="S944" t="s">
        <v>148</v>
      </c>
      <c r="T944" t="s">
        <v>148</v>
      </c>
      <c r="U944" t="s">
        <v>23823</v>
      </c>
      <c r="V944">
        <v>40</v>
      </c>
      <c r="W944">
        <v>-2754136</v>
      </c>
      <c r="X944">
        <v>-42832597</v>
      </c>
      <c r="Y944">
        <v>6</v>
      </c>
      <c r="Z944" t="s">
        <v>12336</v>
      </c>
      <c r="AA944" t="s">
        <v>107</v>
      </c>
      <c r="AB944" t="s">
        <v>23825</v>
      </c>
      <c r="AC944">
        <v>3500</v>
      </c>
      <c r="AD944" t="s">
        <v>23823</v>
      </c>
      <c r="AE944" t="s">
        <v>1532</v>
      </c>
      <c r="AF944" t="s">
        <v>4010</v>
      </c>
      <c r="AG944" t="s">
        <v>4011</v>
      </c>
      <c r="AH944" t="s">
        <v>29295</v>
      </c>
      <c r="AI944" t="s">
        <v>23922</v>
      </c>
      <c r="AJ944" t="s">
        <v>29296</v>
      </c>
      <c r="AL944">
        <f>VALUE(TRIM(FO_Candidato[[#This Row],[1.21 Latitude]]))</f>
        <v>-2754136</v>
      </c>
      <c r="AM944">
        <f>FO_Candidato[[#This Row],[LATITUDE_P1]]/1000000</f>
        <v>-2.7541359999999999</v>
      </c>
      <c r="AN944">
        <f>INT(ABS(FO_Candidato[[#This Row],[LATITUDE_P2]]))</f>
        <v>2</v>
      </c>
      <c r="AO944">
        <f>INT((ABS(FO_Candidato[[#This Row],[LATITUDE_P2]])-INT(ABS(FO_Candidato[[#This Row],[LATITUDE_P2]])))*60)</f>
        <v>45</v>
      </c>
      <c r="AP944" s="73">
        <f t="shared" si="28"/>
        <v>14.89</v>
      </c>
      <c r="AQ944" t="str">
        <f>SUBSTITUTE(TEXT(FO_Candidato[[#This Row],[LATITUDE_P5]],"0,00"),",",".")</f>
        <v>14.89</v>
      </c>
      <c r="AR944" t="str">
        <f>FO_Candidato[[#This Row],[LATITUDE_P3]]&amp;"°"&amp;FO_Candidato[[#This Row],[LATITUDE_P4]]&amp;"'"&amp;FO_Candidato[[#This Row],[LATITUDE - P6]]&amp;"""S"</f>
        <v>2°45'14.89"S</v>
      </c>
      <c r="AS944">
        <f>VALUE(TRIM(FO_Candidato[[#This Row],[longitude]]))</f>
        <v>-42832597</v>
      </c>
      <c r="AT944">
        <f>FO_Candidato[[#This Row],[LONGITUDE_P1]]/1000000</f>
        <v>-42.832597</v>
      </c>
      <c r="AU944">
        <f>INT(ABS(FO_Candidato[[#This Row],[LONGITUDE_P2]]))</f>
        <v>42</v>
      </c>
      <c r="AV944">
        <f>INT((ABS(FO_Candidato[[#This Row],[LONGITUDE_P2]])-INT(ABS(FO_Candidato[[#This Row],[LONGITUDE_P2]])))*60)</f>
        <v>49</v>
      </c>
      <c r="AW944" s="73">
        <f t="shared" si="29"/>
        <v>57.35</v>
      </c>
      <c r="AX944" t="str">
        <f>SUBSTITUTE(TEXT(FO_Candidato[[#This Row],[LONGITUDE_P5]],"0,00"),",",".")</f>
        <v>57.35</v>
      </c>
      <c r="AY944" t="str">
        <f>FO_Candidato[[#This Row],[LONGITUDE_P3]]&amp;"°"&amp;FO_Candidato[[#This Row],[LONGITUDE_P4]]&amp;"'"&amp;FO_Candidato[[#This Row],[LONGITUDE - P6]]&amp;"""S"</f>
        <v>42°49'57.35"S</v>
      </c>
    </row>
    <row r="945" spans="1:51" x14ac:dyDescent="0.3">
      <c r="A945" t="s">
        <v>29297</v>
      </c>
      <c r="B945" t="s">
        <v>23809</v>
      </c>
      <c r="C945" t="s">
        <v>127</v>
      </c>
      <c r="D945" t="s">
        <v>19173</v>
      </c>
      <c r="E945" t="s">
        <v>19173</v>
      </c>
      <c r="F945" t="s">
        <v>19175</v>
      </c>
      <c r="G945" t="s">
        <v>23846</v>
      </c>
      <c r="I945" t="s">
        <v>23832</v>
      </c>
      <c r="J945" t="s">
        <v>23814</v>
      </c>
      <c r="K945" t="s">
        <v>27903</v>
      </c>
      <c r="L945" t="s">
        <v>148</v>
      </c>
      <c r="M945" t="s">
        <v>23816</v>
      </c>
      <c r="N945" t="s">
        <v>29298</v>
      </c>
      <c r="O945" t="s">
        <v>29299</v>
      </c>
      <c r="P945" t="s">
        <v>29300</v>
      </c>
      <c r="Q945" t="s">
        <v>29301</v>
      </c>
      <c r="R945" t="s">
        <v>148</v>
      </c>
      <c r="S945" t="s">
        <v>148</v>
      </c>
      <c r="T945" t="s">
        <v>148</v>
      </c>
      <c r="U945" t="s">
        <v>23823</v>
      </c>
      <c r="V945">
        <v>40</v>
      </c>
      <c r="W945">
        <v>-2759569</v>
      </c>
      <c r="X945">
        <v>-42832447</v>
      </c>
      <c r="Y945">
        <v>11</v>
      </c>
      <c r="Z945" t="s">
        <v>12336</v>
      </c>
      <c r="AA945" t="s">
        <v>107</v>
      </c>
      <c r="AB945" t="s">
        <v>23825</v>
      </c>
      <c r="AC945">
        <v>3000</v>
      </c>
      <c r="AD945" t="s">
        <v>23823</v>
      </c>
      <c r="AE945" t="s">
        <v>1532</v>
      </c>
      <c r="AF945" t="s">
        <v>19173</v>
      </c>
      <c r="AG945" t="s">
        <v>19175</v>
      </c>
      <c r="AH945" t="s">
        <v>29299</v>
      </c>
      <c r="AI945" t="s">
        <v>23922</v>
      </c>
      <c r="AJ945" t="s">
        <v>2967</v>
      </c>
      <c r="AL945">
        <f>VALUE(TRIM(FO_Candidato[[#This Row],[1.21 Latitude]]))</f>
        <v>-2759569</v>
      </c>
      <c r="AM945">
        <f>FO_Candidato[[#This Row],[LATITUDE_P1]]/1000000</f>
        <v>-2.7595689999999999</v>
      </c>
      <c r="AN945">
        <f>INT(ABS(FO_Candidato[[#This Row],[LATITUDE_P2]]))</f>
        <v>2</v>
      </c>
      <c r="AO945">
        <f>INT((ABS(FO_Candidato[[#This Row],[LATITUDE_P2]])-INT(ABS(FO_Candidato[[#This Row],[LATITUDE_P2]])))*60)</f>
        <v>45</v>
      </c>
      <c r="AP945" s="73">
        <f t="shared" si="28"/>
        <v>34.450000000000003</v>
      </c>
      <c r="AQ945" t="str">
        <f>SUBSTITUTE(TEXT(FO_Candidato[[#This Row],[LATITUDE_P5]],"0,00"),",",".")</f>
        <v>34.45</v>
      </c>
      <c r="AR945" t="str">
        <f>FO_Candidato[[#This Row],[LATITUDE_P3]]&amp;"°"&amp;FO_Candidato[[#This Row],[LATITUDE_P4]]&amp;"'"&amp;FO_Candidato[[#This Row],[LATITUDE - P6]]&amp;"""S"</f>
        <v>2°45'34.45"S</v>
      </c>
      <c r="AS945">
        <f>VALUE(TRIM(FO_Candidato[[#This Row],[longitude]]))</f>
        <v>-42832447</v>
      </c>
      <c r="AT945">
        <f>FO_Candidato[[#This Row],[LONGITUDE_P1]]/1000000</f>
        <v>-42.832447000000002</v>
      </c>
      <c r="AU945">
        <f>INT(ABS(FO_Candidato[[#This Row],[LONGITUDE_P2]]))</f>
        <v>42</v>
      </c>
      <c r="AV945">
        <f>INT((ABS(FO_Candidato[[#This Row],[LONGITUDE_P2]])-INT(ABS(FO_Candidato[[#This Row],[LONGITUDE_P2]])))*60)</f>
        <v>49</v>
      </c>
      <c r="AW945" s="73">
        <f t="shared" si="29"/>
        <v>56.81</v>
      </c>
      <c r="AX945" t="str">
        <f>SUBSTITUTE(TEXT(FO_Candidato[[#This Row],[LONGITUDE_P5]],"0,00"),",",".")</f>
        <v>56.81</v>
      </c>
      <c r="AY945" t="str">
        <f>FO_Candidato[[#This Row],[LONGITUDE_P3]]&amp;"°"&amp;FO_Candidato[[#This Row],[LONGITUDE_P4]]&amp;"'"&amp;FO_Candidato[[#This Row],[LONGITUDE - P6]]&amp;"""S"</f>
        <v>42°49'56.81"S</v>
      </c>
    </row>
    <row r="946" spans="1:51" x14ac:dyDescent="0.3">
      <c r="A946" t="s">
        <v>29302</v>
      </c>
      <c r="B946" t="s">
        <v>23809</v>
      </c>
      <c r="C946" t="s">
        <v>371</v>
      </c>
      <c r="D946" t="s">
        <v>5958</v>
      </c>
      <c r="E946" t="s">
        <v>5958</v>
      </c>
      <c r="F946" t="s">
        <v>5959</v>
      </c>
      <c r="G946" t="s">
        <v>27063</v>
      </c>
      <c r="I946" t="s">
        <v>23832</v>
      </c>
      <c r="J946" t="s">
        <v>23814</v>
      </c>
      <c r="K946" t="s">
        <v>29303</v>
      </c>
      <c r="L946" t="s">
        <v>148</v>
      </c>
      <c r="M946" t="s">
        <v>23816</v>
      </c>
      <c r="N946" t="s">
        <v>29304</v>
      </c>
      <c r="O946" t="s">
        <v>29305</v>
      </c>
      <c r="P946" t="s">
        <v>29306</v>
      </c>
      <c r="Q946" t="s">
        <v>29307</v>
      </c>
      <c r="R946" t="s">
        <v>148</v>
      </c>
      <c r="S946" t="s">
        <v>148</v>
      </c>
      <c r="T946" t="s">
        <v>148</v>
      </c>
      <c r="U946" t="s">
        <v>23823</v>
      </c>
      <c r="V946">
        <v>80</v>
      </c>
      <c r="W946">
        <v>-4763403</v>
      </c>
      <c r="X946">
        <v>-39483558</v>
      </c>
      <c r="Y946">
        <v>331</v>
      </c>
      <c r="Z946" t="s">
        <v>29308</v>
      </c>
      <c r="AA946" t="s">
        <v>107</v>
      </c>
      <c r="AB946" t="s">
        <v>23825</v>
      </c>
      <c r="AC946">
        <v>3800</v>
      </c>
      <c r="AD946" t="s">
        <v>23823</v>
      </c>
      <c r="AE946" t="s">
        <v>1532</v>
      </c>
      <c r="AF946" t="s">
        <v>5958</v>
      </c>
      <c r="AG946" t="s">
        <v>5959</v>
      </c>
      <c r="AH946" t="s">
        <v>29309</v>
      </c>
      <c r="AI946" t="s">
        <v>25765</v>
      </c>
      <c r="AJ946" t="s">
        <v>25766</v>
      </c>
      <c r="AK946">
        <v>63860000</v>
      </c>
      <c r="AL946">
        <f>VALUE(TRIM(FO_Candidato[[#This Row],[1.21 Latitude]]))</f>
        <v>-4763403</v>
      </c>
      <c r="AM946">
        <f>FO_Candidato[[#This Row],[LATITUDE_P1]]/1000000</f>
        <v>-4.7634030000000003</v>
      </c>
      <c r="AN946">
        <f>INT(ABS(FO_Candidato[[#This Row],[LATITUDE_P2]]))</f>
        <v>4</v>
      </c>
      <c r="AO946">
        <f>INT((ABS(FO_Candidato[[#This Row],[LATITUDE_P2]])-INT(ABS(FO_Candidato[[#This Row],[LATITUDE_P2]])))*60)</f>
        <v>45</v>
      </c>
      <c r="AP946" s="73">
        <f t="shared" si="28"/>
        <v>48.25</v>
      </c>
      <c r="AQ946" t="str">
        <f>SUBSTITUTE(TEXT(FO_Candidato[[#This Row],[LATITUDE_P5]],"0,00"),",",".")</f>
        <v>48.25</v>
      </c>
      <c r="AR946" t="str">
        <f>FO_Candidato[[#This Row],[LATITUDE_P3]]&amp;"°"&amp;FO_Candidato[[#This Row],[LATITUDE_P4]]&amp;"'"&amp;FO_Candidato[[#This Row],[LATITUDE - P6]]&amp;"""S"</f>
        <v>4°45'48.25"S</v>
      </c>
      <c r="AS946">
        <f>VALUE(TRIM(FO_Candidato[[#This Row],[longitude]]))</f>
        <v>-39483558</v>
      </c>
      <c r="AT946">
        <f>FO_Candidato[[#This Row],[LONGITUDE_P1]]/1000000</f>
        <v>-39.483558000000002</v>
      </c>
      <c r="AU946">
        <f>INT(ABS(FO_Candidato[[#This Row],[LONGITUDE_P2]]))</f>
        <v>39</v>
      </c>
      <c r="AV946">
        <f>INT((ABS(FO_Candidato[[#This Row],[LONGITUDE_P2]])-INT(ABS(FO_Candidato[[#This Row],[LONGITUDE_P2]])))*60)</f>
        <v>29</v>
      </c>
      <c r="AW946" s="73">
        <f t="shared" si="29"/>
        <v>0.81</v>
      </c>
      <c r="AX946" t="str">
        <f>SUBSTITUTE(TEXT(FO_Candidato[[#This Row],[LONGITUDE_P5]],"0,00"),",",".")</f>
        <v>0.81</v>
      </c>
      <c r="AY946" t="str">
        <f>FO_Candidato[[#This Row],[LONGITUDE_P3]]&amp;"°"&amp;FO_Candidato[[#This Row],[LONGITUDE_P4]]&amp;"'"&amp;FO_Candidato[[#This Row],[LONGITUDE - P6]]&amp;"""S"</f>
        <v>39°29'0.81"S</v>
      </c>
    </row>
    <row r="947" spans="1:51" x14ac:dyDescent="0.3">
      <c r="A947" t="s">
        <v>29310</v>
      </c>
      <c r="B947" t="s">
        <v>23809</v>
      </c>
      <c r="C947" t="s">
        <v>136</v>
      </c>
      <c r="D947" t="s">
        <v>29311</v>
      </c>
      <c r="E947" t="s">
        <v>29311</v>
      </c>
      <c r="F947" t="s">
        <v>29312</v>
      </c>
      <c r="G947" t="s">
        <v>24555</v>
      </c>
      <c r="I947" t="s">
        <v>23832</v>
      </c>
      <c r="J947" t="s">
        <v>23814</v>
      </c>
      <c r="K947" t="s">
        <v>29313</v>
      </c>
      <c r="L947" t="s">
        <v>148</v>
      </c>
      <c r="M947" t="s">
        <v>23816</v>
      </c>
      <c r="N947" t="s">
        <v>29314</v>
      </c>
      <c r="O947" t="s">
        <v>24022</v>
      </c>
      <c r="P947" t="s">
        <v>29315</v>
      </c>
      <c r="Q947" t="s">
        <v>24022</v>
      </c>
      <c r="R947" t="s">
        <v>29316</v>
      </c>
      <c r="S947" t="s">
        <v>24022</v>
      </c>
      <c r="T947" t="s">
        <v>29317</v>
      </c>
      <c r="U947" t="s">
        <v>23823</v>
      </c>
      <c r="V947">
        <v>30</v>
      </c>
      <c r="W947">
        <v>-181299401</v>
      </c>
      <c r="X947">
        <v>-506183431</v>
      </c>
      <c r="Y947">
        <v>667</v>
      </c>
      <c r="Z947" t="s">
        <v>12336</v>
      </c>
      <c r="AB947" t="s">
        <v>23825</v>
      </c>
      <c r="AC947">
        <v>1000</v>
      </c>
      <c r="AD947" t="s">
        <v>23823</v>
      </c>
      <c r="AE947" t="s">
        <v>1532</v>
      </c>
      <c r="AF947" t="s">
        <v>29311</v>
      </c>
      <c r="AG947" t="s">
        <v>29311</v>
      </c>
      <c r="AH947" t="s">
        <v>29318</v>
      </c>
      <c r="AI947" t="s">
        <v>24041</v>
      </c>
      <c r="AJ947" t="s">
        <v>210</v>
      </c>
      <c r="AK947">
        <v>75914000</v>
      </c>
      <c r="AL947">
        <f>VALUE(TRIM(FO_Candidato[[#This Row],[1.21 Latitude]]))</f>
        <v>-181299401</v>
      </c>
      <c r="AM947">
        <f>FO_Candidato[[#This Row],[LATITUDE_P1]]/1000000</f>
        <v>-181.29940099999999</v>
      </c>
      <c r="AN947">
        <f>INT(ABS(FO_Candidato[[#This Row],[LATITUDE_P2]]))</f>
        <v>181</v>
      </c>
      <c r="AO947">
        <f>INT((ABS(FO_Candidato[[#This Row],[LATITUDE_P2]])-INT(ABS(FO_Candidato[[#This Row],[LATITUDE_P2]])))*60)</f>
        <v>17</v>
      </c>
      <c r="AP947" s="73">
        <f t="shared" si="28"/>
        <v>57.84</v>
      </c>
      <c r="AQ947" t="str">
        <f>SUBSTITUTE(TEXT(FO_Candidato[[#This Row],[LATITUDE_P5]],"0,00"),",",".")</f>
        <v>57.84</v>
      </c>
      <c r="AR947" t="str">
        <f>FO_Candidato[[#This Row],[LATITUDE_P3]]&amp;"°"&amp;FO_Candidato[[#This Row],[LATITUDE_P4]]&amp;"'"&amp;FO_Candidato[[#This Row],[LATITUDE - P6]]&amp;"""S"</f>
        <v>181°17'57.84"S</v>
      </c>
      <c r="AS947">
        <f>VALUE(TRIM(FO_Candidato[[#This Row],[longitude]]))</f>
        <v>-506183431</v>
      </c>
      <c r="AT947">
        <f>FO_Candidato[[#This Row],[LONGITUDE_P1]]/1000000</f>
        <v>-506.18343099999998</v>
      </c>
      <c r="AU947">
        <f>INT(ABS(FO_Candidato[[#This Row],[LONGITUDE_P2]]))</f>
        <v>506</v>
      </c>
      <c r="AV947">
        <f>INT((ABS(FO_Candidato[[#This Row],[LONGITUDE_P2]])-INT(ABS(FO_Candidato[[#This Row],[LONGITUDE_P2]])))*60)</f>
        <v>11</v>
      </c>
      <c r="AW947" s="73">
        <f t="shared" si="29"/>
        <v>0.35</v>
      </c>
      <c r="AX947" t="str">
        <f>SUBSTITUTE(TEXT(FO_Candidato[[#This Row],[LONGITUDE_P5]],"0,00"),",",".")</f>
        <v>0.35</v>
      </c>
      <c r="AY947" t="str">
        <f>FO_Candidato[[#This Row],[LONGITUDE_P3]]&amp;"°"&amp;FO_Candidato[[#This Row],[LONGITUDE_P4]]&amp;"'"&amp;FO_Candidato[[#This Row],[LONGITUDE - P6]]&amp;"""S"</f>
        <v>506°11'0.35"S</v>
      </c>
    </row>
    <row r="948" spans="1:51" x14ac:dyDescent="0.3">
      <c r="A948" t="s">
        <v>29319</v>
      </c>
      <c r="B948" t="s">
        <v>23809</v>
      </c>
      <c r="C948" t="s">
        <v>371</v>
      </c>
      <c r="D948" t="s">
        <v>1625</v>
      </c>
      <c r="E948" t="s">
        <v>1625</v>
      </c>
      <c r="F948" t="s">
        <v>1626</v>
      </c>
      <c r="G948" t="s">
        <v>27063</v>
      </c>
      <c r="I948" t="s">
        <v>23832</v>
      </c>
      <c r="J948" t="s">
        <v>23814</v>
      </c>
      <c r="K948" t="s">
        <v>29320</v>
      </c>
      <c r="L948" t="s">
        <v>148</v>
      </c>
      <c r="M948" t="s">
        <v>23816</v>
      </c>
      <c r="N948" t="s">
        <v>29321</v>
      </c>
      <c r="O948" t="s">
        <v>29322</v>
      </c>
      <c r="P948" t="s">
        <v>29323</v>
      </c>
      <c r="Q948" t="s">
        <v>148</v>
      </c>
      <c r="R948" t="s">
        <v>148</v>
      </c>
      <c r="S948" t="s">
        <v>148</v>
      </c>
      <c r="T948" t="s">
        <v>148</v>
      </c>
      <c r="U948" t="s">
        <v>23823</v>
      </c>
      <c r="V948">
        <v>70</v>
      </c>
      <c r="W948">
        <v>-5445611</v>
      </c>
      <c r="X948">
        <v>-39190583</v>
      </c>
      <c r="Y948">
        <v>207</v>
      </c>
      <c r="Z948" t="s">
        <v>29324</v>
      </c>
      <c r="AA948" t="s">
        <v>107</v>
      </c>
      <c r="AB948" t="s">
        <v>23825</v>
      </c>
      <c r="AC948">
        <v>3500</v>
      </c>
      <c r="AD948" t="s">
        <v>23823</v>
      </c>
      <c r="AE948" t="s">
        <v>1532</v>
      </c>
      <c r="AF948" t="s">
        <v>1625</v>
      </c>
      <c r="AG948" t="s">
        <v>1626</v>
      </c>
      <c r="AH948" t="s">
        <v>29325</v>
      </c>
      <c r="AI948" t="s">
        <v>25765</v>
      </c>
      <c r="AJ948" t="s">
        <v>1628</v>
      </c>
      <c r="AK948">
        <v>63800000</v>
      </c>
      <c r="AL948">
        <f>VALUE(TRIM(FO_Candidato[[#This Row],[1.21 Latitude]]))</f>
        <v>-5445611</v>
      </c>
      <c r="AM948">
        <f>FO_Candidato[[#This Row],[LATITUDE_P1]]/1000000</f>
        <v>-5.4456110000000004</v>
      </c>
      <c r="AN948">
        <f>INT(ABS(FO_Candidato[[#This Row],[LATITUDE_P2]]))</f>
        <v>5</v>
      </c>
      <c r="AO948">
        <f>INT((ABS(FO_Candidato[[#This Row],[LATITUDE_P2]])-INT(ABS(FO_Candidato[[#This Row],[LATITUDE_P2]])))*60)</f>
        <v>26</v>
      </c>
      <c r="AP948" s="73">
        <f t="shared" si="28"/>
        <v>44.2</v>
      </c>
      <c r="AQ948" t="str">
        <f>SUBSTITUTE(TEXT(FO_Candidato[[#This Row],[LATITUDE_P5]],"0,00"),",",".")</f>
        <v>44.20</v>
      </c>
      <c r="AR948" t="str">
        <f>FO_Candidato[[#This Row],[LATITUDE_P3]]&amp;"°"&amp;FO_Candidato[[#This Row],[LATITUDE_P4]]&amp;"'"&amp;FO_Candidato[[#This Row],[LATITUDE - P6]]&amp;"""S"</f>
        <v>5°26'44.20"S</v>
      </c>
      <c r="AS948">
        <f>VALUE(TRIM(FO_Candidato[[#This Row],[longitude]]))</f>
        <v>-39190583</v>
      </c>
      <c r="AT948">
        <f>FO_Candidato[[#This Row],[LONGITUDE_P1]]/1000000</f>
        <v>-39.190582999999997</v>
      </c>
      <c r="AU948">
        <f>INT(ABS(FO_Candidato[[#This Row],[LONGITUDE_P2]]))</f>
        <v>39</v>
      </c>
      <c r="AV948">
        <f>INT((ABS(FO_Candidato[[#This Row],[LONGITUDE_P2]])-INT(ABS(FO_Candidato[[#This Row],[LONGITUDE_P2]])))*60)</f>
        <v>11</v>
      </c>
      <c r="AW948" s="73">
        <f t="shared" si="29"/>
        <v>26.1</v>
      </c>
      <c r="AX948" t="str">
        <f>SUBSTITUTE(TEXT(FO_Candidato[[#This Row],[LONGITUDE_P5]],"0,00"),",",".")</f>
        <v>26.10</v>
      </c>
      <c r="AY948" t="str">
        <f>FO_Candidato[[#This Row],[LONGITUDE_P3]]&amp;"°"&amp;FO_Candidato[[#This Row],[LONGITUDE_P4]]&amp;"'"&amp;FO_Candidato[[#This Row],[LONGITUDE - P6]]&amp;"""S"</f>
        <v>39°11'26.10"S</v>
      </c>
    </row>
    <row r="949" spans="1:51" x14ac:dyDescent="0.3">
      <c r="A949" t="s">
        <v>29326</v>
      </c>
      <c r="B949" t="s">
        <v>23809</v>
      </c>
      <c r="C949" t="s">
        <v>127</v>
      </c>
      <c r="D949" t="s">
        <v>3266</v>
      </c>
      <c r="E949" t="s">
        <v>3266</v>
      </c>
      <c r="F949" t="s">
        <v>3267</v>
      </c>
      <c r="G949" t="s">
        <v>23953</v>
      </c>
      <c r="I949" t="s">
        <v>23832</v>
      </c>
      <c r="J949" t="s">
        <v>23814</v>
      </c>
      <c r="K949" t="s">
        <v>29327</v>
      </c>
      <c r="M949" t="s">
        <v>23816</v>
      </c>
      <c r="R949" t="s">
        <v>29328</v>
      </c>
      <c r="S949" t="s">
        <v>29329</v>
      </c>
      <c r="T949" t="s">
        <v>29330</v>
      </c>
      <c r="U949" t="s">
        <v>23823</v>
      </c>
      <c r="V949">
        <v>40</v>
      </c>
      <c r="W949">
        <v>-27155</v>
      </c>
      <c r="X949">
        <v>-48585047</v>
      </c>
      <c r="Y949">
        <v>5</v>
      </c>
      <c r="Z949" t="s">
        <v>24096</v>
      </c>
      <c r="AA949" t="s">
        <v>107</v>
      </c>
      <c r="AB949" t="s">
        <v>23825</v>
      </c>
      <c r="AC949">
        <v>9000</v>
      </c>
      <c r="AD949" t="s">
        <v>23823</v>
      </c>
      <c r="AE949" t="s">
        <v>23823</v>
      </c>
      <c r="AF949" t="s">
        <v>3267</v>
      </c>
      <c r="AG949" t="s">
        <v>3266</v>
      </c>
      <c r="AH949" t="s">
        <v>29331</v>
      </c>
      <c r="AI949" t="s">
        <v>26442</v>
      </c>
      <c r="AJ949" t="s">
        <v>29332</v>
      </c>
      <c r="AL949">
        <f>VALUE(TRIM(FO_Candidato[[#This Row],[1.21 Latitude]]))</f>
        <v>-27155</v>
      </c>
      <c r="AM949">
        <f>FO_Candidato[[#This Row],[LATITUDE_P1]]/1000000</f>
        <v>-2.7154999999999999E-2</v>
      </c>
      <c r="AN949">
        <f>INT(ABS(FO_Candidato[[#This Row],[LATITUDE_P2]]))</f>
        <v>0</v>
      </c>
      <c r="AO949">
        <f>INT((ABS(FO_Candidato[[#This Row],[LATITUDE_P2]])-INT(ABS(FO_Candidato[[#This Row],[LATITUDE_P2]])))*60)</f>
        <v>1</v>
      </c>
      <c r="AP949" s="73">
        <f t="shared" si="28"/>
        <v>37.76</v>
      </c>
      <c r="AQ949" t="str">
        <f>SUBSTITUTE(TEXT(FO_Candidato[[#This Row],[LATITUDE_P5]],"0,00"),",",".")</f>
        <v>37.76</v>
      </c>
      <c r="AR949" t="str">
        <f>FO_Candidato[[#This Row],[LATITUDE_P3]]&amp;"°"&amp;FO_Candidato[[#This Row],[LATITUDE_P4]]&amp;"'"&amp;FO_Candidato[[#This Row],[LATITUDE - P6]]&amp;"""S"</f>
        <v>0°1'37.76"S</v>
      </c>
      <c r="AS949">
        <f>VALUE(TRIM(FO_Candidato[[#This Row],[longitude]]))</f>
        <v>-48585047</v>
      </c>
      <c r="AT949">
        <f>FO_Candidato[[#This Row],[LONGITUDE_P1]]/1000000</f>
        <v>-48.585047000000003</v>
      </c>
      <c r="AU949">
        <f>INT(ABS(FO_Candidato[[#This Row],[LONGITUDE_P2]]))</f>
        <v>48</v>
      </c>
      <c r="AV949">
        <f>INT((ABS(FO_Candidato[[#This Row],[LONGITUDE_P2]])-INT(ABS(FO_Candidato[[#This Row],[LONGITUDE_P2]])))*60)</f>
        <v>35</v>
      </c>
      <c r="AW949" s="73">
        <f t="shared" si="29"/>
        <v>6.17</v>
      </c>
      <c r="AX949" t="str">
        <f>SUBSTITUTE(TEXT(FO_Candidato[[#This Row],[LONGITUDE_P5]],"0,00"),",",".")</f>
        <v>6.17</v>
      </c>
      <c r="AY949" t="str">
        <f>FO_Candidato[[#This Row],[LONGITUDE_P3]]&amp;"°"&amp;FO_Candidato[[#This Row],[LONGITUDE_P4]]&amp;"'"&amp;FO_Candidato[[#This Row],[LONGITUDE - P6]]&amp;"""S"</f>
        <v>48°35'6.17"S</v>
      </c>
    </row>
    <row r="950" spans="1:51" x14ac:dyDescent="0.3">
      <c r="A950" t="s">
        <v>29333</v>
      </c>
      <c r="B950" t="s">
        <v>23809</v>
      </c>
      <c r="C950" t="s">
        <v>371</v>
      </c>
      <c r="D950" t="s">
        <v>7153</v>
      </c>
      <c r="E950" t="s">
        <v>7153</v>
      </c>
      <c r="F950" t="s">
        <v>29334</v>
      </c>
      <c r="G950" t="s">
        <v>27063</v>
      </c>
      <c r="I950" t="s">
        <v>23832</v>
      </c>
      <c r="J950" t="s">
        <v>23814</v>
      </c>
      <c r="K950" t="s">
        <v>29335</v>
      </c>
      <c r="L950" t="s">
        <v>148</v>
      </c>
      <c r="M950" t="s">
        <v>23816</v>
      </c>
      <c r="N950" t="s">
        <v>29336</v>
      </c>
      <c r="O950" t="s">
        <v>29337</v>
      </c>
      <c r="P950" t="s">
        <v>29338</v>
      </c>
      <c r="Q950" t="s">
        <v>29339</v>
      </c>
      <c r="R950" t="s">
        <v>148</v>
      </c>
      <c r="S950" t="s">
        <v>148</v>
      </c>
      <c r="T950" t="s">
        <v>148</v>
      </c>
      <c r="U950" t="s">
        <v>23823</v>
      </c>
      <c r="V950">
        <v>50</v>
      </c>
      <c r="W950">
        <v>-5775581</v>
      </c>
      <c r="X950">
        <v>-35300189</v>
      </c>
      <c r="Y950">
        <v>57</v>
      </c>
      <c r="Z950" t="s">
        <v>29340</v>
      </c>
      <c r="AA950" t="s">
        <v>107</v>
      </c>
      <c r="AB950" t="s">
        <v>23825</v>
      </c>
      <c r="AC950">
        <v>3000</v>
      </c>
      <c r="AD950" t="s">
        <v>23823</v>
      </c>
      <c r="AE950" t="s">
        <v>1532</v>
      </c>
      <c r="AF950" t="s">
        <v>7153</v>
      </c>
      <c r="AG950" t="s">
        <v>7154</v>
      </c>
      <c r="AH950" t="s">
        <v>29341</v>
      </c>
      <c r="AI950" t="s">
        <v>24660</v>
      </c>
      <c r="AJ950" t="s">
        <v>29342</v>
      </c>
      <c r="AK950">
        <v>59290000</v>
      </c>
      <c r="AL950">
        <f>VALUE(TRIM(FO_Candidato[[#This Row],[1.21 Latitude]]))</f>
        <v>-5775581</v>
      </c>
      <c r="AM950">
        <f>FO_Candidato[[#This Row],[LATITUDE_P1]]/1000000</f>
        <v>-5.7755809999999999</v>
      </c>
      <c r="AN950">
        <f>INT(ABS(FO_Candidato[[#This Row],[LATITUDE_P2]]))</f>
        <v>5</v>
      </c>
      <c r="AO950">
        <f>INT((ABS(FO_Candidato[[#This Row],[LATITUDE_P2]])-INT(ABS(FO_Candidato[[#This Row],[LATITUDE_P2]])))*60)</f>
        <v>46</v>
      </c>
      <c r="AP950" s="73">
        <f t="shared" si="28"/>
        <v>32.090000000000003</v>
      </c>
      <c r="AQ950" t="str">
        <f>SUBSTITUTE(TEXT(FO_Candidato[[#This Row],[LATITUDE_P5]],"0,00"),",",".")</f>
        <v>32.09</v>
      </c>
      <c r="AR950" t="str">
        <f>FO_Candidato[[#This Row],[LATITUDE_P3]]&amp;"°"&amp;FO_Candidato[[#This Row],[LATITUDE_P4]]&amp;"'"&amp;FO_Candidato[[#This Row],[LATITUDE - P6]]&amp;"""S"</f>
        <v>5°46'32.09"S</v>
      </c>
      <c r="AS950">
        <f>VALUE(TRIM(FO_Candidato[[#This Row],[longitude]]))</f>
        <v>-35300189</v>
      </c>
      <c r="AT950">
        <f>FO_Candidato[[#This Row],[LONGITUDE_P1]]/1000000</f>
        <v>-35.300189000000003</v>
      </c>
      <c r="AU950">
        <f>INT(ABS(FO_Candidato[[#This Row],[LONGITUDE_P2]]))</f>
        <v>35</v>
      </c>
      <c r="AV950">
        <f>INT((ABS(FO_Candidato[[#This Row],[LONGITUDE_P2]])-INT(ABS(FO_Candidato[[#This Row],[LONGITUDE_P2]])))*60)</f>
        <v>18</v>
      </c>
      <c r="AW950" s="73">
        <f t="shared" si="29"/>
        <v>0.68</v>
      </c>
      <c r="AX950" t="str">
        <f>SUBSTITUTE(TEXT(FO_Candidato[[#This Row],[LONGITUDE_P5]],"0,00"),",",".")</f>
        <v>0.68</v>
      </c>
      <c r="AY950" t="str">
        <f>FO_Candidato[[#This Row],[LONGITUDE_P3]]&amp;"°"&amp;FO_Candidato[[#This Row],[LONGITUDE_P4]]&amp;"'"&amp;FO_Candidato[[#This Row],[LONGITUDE - P6]]&amp;"""S"</f>
        <v>35°18'0.68"S</v>
      </c>
    </row>
    <row r="951" spans="1:51" x14ac:dyDescent="0.3">
      <c r="A951" t="s">
        <v>29343</v>
      </c>
      <c r="B951" t="s">
        <v>23809</v>
      </c>
      <c r="C951" t="s">
        <v>136</v>
      </c>
      <c r="D951" t="s">
        <v>131</v>
      </c>
      <c r="E951" t="s">
        <v>131</v>
      </c>
      <c r="F951" t="s">
        <v>132</v>
      </c>
      <c r="G951" t="s">
        <v>24555</v>
      </c>
      <c r="I951" t="s">
        <v>23832</v>
      </c>
      <c r="J951" t="s">
        <v>23814</v>
      </c>
      <c r="K951" t="s">
        <v>24029</v>
      </c>
      <c r="L951" t="s">
        <v>148</v>
      </c>
      <c r="M951" t="s">
        <v>23816</v>
      </c>
      <c r="N951" t="s">
        <v>29344</v>
      </c>
      <c r="O951" t="s">
        <v>24022</v>
      </c>
      <c r="P951" t="s">
        <v>24022</v>
      </c>
      <c r="Q951" t="s">
        <v>24022</v>
      </c>
      <c r="R951" t="s">
        <v>29345</v>
      </c>
      <c r="S951" t="s">
        <v>24022</v>
      </c>
      <c r="T951" t="s">
        <v>29346</v>
      </c>
      <c r="U951" t="s">
        <v>23823</v>
      </c>
      <c r="V951">
        <v>30</v>
      </c>
      <c r="W951">
        <v>-180730508</v>
      </c>
      <c r="X951">
        <v>-505053929</v>
      </c>
      <c r="Y951">
        <v>534</v>
      </c>
      <c r="Z951" t="s">
        <v>12336</v>
      </c>
      <c r="AB951" t="s">
        <v>23825</v>
      </c>
      <c r="AC951">
        <v>1000</v>
      </c>
      <c r="AD951" t="s">
        <v>23823</v>
      </c>
      <c r="AE951" t="s">
        <v>24004</v>
      </c>
      <c r="AF951" t="s">
        <v>132</v>
      </c>
      <c r="AG951" t="s">
        <v>132</v>
      </c>
      <c r="AH951" t="s">
        <v>29347</v>
      </c>
      <c r="AI951" t="s">
        <v>24041</v>
      </c>
      <c r="AJ951" t="s">
        <v>210</v>
      </c>
      <c r="AK951">
        <v>75914000</v>
      </c>
      <c r="AL951">
        <f>VALUE(TRIM(FO_Candidato[[#This Row],[1.21 Latitude]]))</f>
        <v>-180730508</v>
      </c>
      <c r="AM951">
        <f>FO_Candidato[[#This Row],[LATITUDE_P1]]/1000000</f>
        <v>-180.73050799999999</v>
      </c>
      <c r="AN951">
        <f>INT(ABS(FO_Candidato[[#This Row],[LATITUDE_P2]]))</f>
        <v>180</v>
      </c>
      <c r="AO951">
        <f>INT((ABS(FO_Candidato[[#This Row],[LATITUDE_P2]])-INT(ABS(FO_Candidato[[#This Row],[LATITUDE_P2]])))*60)</f>
        <v>43</v>
      </c>
      <c r="AP951" s="73">
        <f t="shared" si="28"/>
        <v>49.83</v>
      </c>
      <c r="AQ951" t="str">
        <f>SUBSTITUTE(TEXT(FO_Candidato[[#This Row],[LATITUDE_P5]],"0,00"),",",".")</f>
        <v>49.83</v>
      </c>
      <c r="AR951" t="str">
        <f>FO_Candidato[[#This Row],[LATITUDE_P3]]&amp;"°"&amp;FO_Candidato[[#This Row],[LATITUDE_P4]]&amp;"'"&amp;FO_Candidato[[#This Row],[LATITUDE - P6]]&amp;"""S"</f>
        <v>180°43'49.83"S</v>
      </c>
      <c r="AS951">
        <f>VALUE(TRIM(FO_Candidato[[#This Row],[longitude]]))</f>
        <v>-505053929</v>
      </c>
      <c r="AT951">
        <f>FO_Candidato[[#This Row],[LONGITUDE_P1]]/1000000</f>
        <v>-505.05392899999998</v>
      </c>
      <c r="AU951">
        <f>INT(ABS(FO_Candidato[[#This Row],[LONGITUDE_P2]]))</f>
        <v>505</v>
      </c>
      <c r="AV951">
        <f>INT((ABS(FO_Candidato[[#This Row],[LONGITUDE_P2]])-INT(ABS(FO_Candidato[[#This Row],[LONGITUDE_P2]])))*60)</f>
        <v>3</v>
      </c>
      <c r="AW951" s="73">
        <f t="shared" si="29"/>
        <v>14.14</v>
      </c>
      <c r="AX951" t="str">
        <f>SUBSTITUTE(TEXT(FO_Candidato[[#This Row],[LONGITUDE_P5]],"0,00"),",",".")</f>
        <v>14.14</v>
      </c>
      <c r="AY951" t="str">
        <f>FO_Candidato[[#This Row],[LONGITUDE_P3]]&amp;"°"&amp;FO_Candidato[[#This Row],[LONGITUDE_P4]]&amp;"'"&amp;FO_Candidato[[#This Row],[LONGITUDE - P6]]&amp;"""S"</f>
        <v>505°3'14.14"S</v>
      </c>
    </row>
    <row r="952" spans="1:51" x14ac:dyDescent="0.3">
      <c r="A952" t="s">
        <v>29348</v>
      </c>
      <c r="B952" t="s">
        <v>23809</v>
      </c>
      <c r="C952" t="s">
        <v>371</v>
      </c>
      <c r="D952" t="s">
        <v>19949</v>
      </c>
      <c r="E952" t="s">
        <v>19949</v>
      </c>
      <c r="F952" t="s">
        <v>19951</v>
      </c>
      <c r="G952" t="s">
        <v>27063</v>
      </c>
      <c r="I952" t="s">
        <v>23832</v>
      </c>
      <c r="J952" t="s">
        <v>23814</v>
      </c>
      <c r="K952" t="s">
        <v>29349</v>
      </c>
      <c r="L952" t="s">
        <v>148</v>
      </c>
      <c r="M952" t="s">
        <v>23816</v>
      </c>
      <c r="N952" t="s">
        <v>29350</v>
      </c>
      <c r="O952" t="s">
        <v>29351</v>
      </c>
      <c r="P952" t="s">
        <v>29352</v>
      </c>
      <c r="Q952" t="s">
        <v>29353</v>
      </c>
      <c r="R952" t="s">
        <v>148</v>
      </c>
      <c r="S952" t="s">
        <v>148</v>
      </c>
      <c r="T952" t="s">
        <v>148</v>
      </c>
      <c r="U952" t="s">
        <v>23823</v>
      </c>
      <c r="V952">
        <v>30</v>
      </c>
      <c r="W952">
        <v>2595</v>
      </c>
      <c r="X952">
        <v>-51081333</v>
      </c>
      <c r="Y952">
        <v>14</v>
      </c>
      <c r="Z952" t="s">
        <v>24096</v>
      </c>
      <c r="AA952" t="s">
        <v>107</v>
      </c>
      <c r="AB952" t="s">
        <v>23825</v>
      </c>
      <c r="AC952">
        <v>2500</v>
      </c>
      <c r="AD952" t="s">
        <v>23823</v>
      </c>
      <c r="AE952" t="s">
        <v>1532</v>
      </c>
      <c r="AF952" t="s">
        <v>19949</v>
      </c>
      <c r="AG952" t="s">
        <v>19951</v>
      </c>
      <c r="AH952" t="s">
        <v>29354</v>
      </c>
      <c r="AI952" t="s">
        <v>25306</v>
      </c>
      <c r="AJ952" t="s">
        <v>29355</v>
      </c>
      <c r="AK952">
        <v>68904284</v>
      </c>
      <c r="AL952">
        <f>VALUE(TRIM(FO_Candidato[[#This Row],[1.21 Latitude]]))</f>
        <v>2595</v>
      </c>
      <c r="AM952">
        <f>FO_Candidato[[#This Row],[LATITUDE_P1]]/1000000</f>
        <v>2.5950000000000001E-3</v>
      </c>
      <c r="AN952">
        <f>INT(ABS(FO_Candidato[[#This Row],[LATITUDE_P2]]))</f>
        <v>0</v>
      </c>
      <c r="AO952">
        <f>INT((ABS(FO_Candidato[[#This Row],[LATITUDE_P2]])-INT(ABS(FO_Candidato[[#This Row],[LATITUDE_P2]])))*60)</f>
        <v>0</v>
      </c>
      <c r="AP952" s="73">
        <f t="shared" si="28"/>
        <v>9.34</v>
      </c>
      <c r="AQ952" t="str">
        <f>SUBSTITUTE(TEXT(FO_Candidato[[#This Row],[LATITUDE_P5]],"0,00"),",",".")</f>
        <v>9.34</v>
      </c>
      <c r="AR952" t="str">
        <f>FO_Candidato[[#This Row],[LATITUDE_P3]]&amp;"°"&amp;FO_Candidato[[#This Row],[LATITUDE_P4]]&amp;"'"&amp;FO_Candidato[[#This Row],[LATITUDE - P6]]&amp;"""S"</f>
        <v>0°0'9.34"S</v>
      </c>
      <c r="AS952">
        <f>VALUE(TRIM(FO_Candidato[[#This Row],[longitude]]))</f>
        <v>-51081333</v>
      </c>
      <c r="AT952">
        <f>FO_Candidato[[#This Row],[LONGITUDE_P1]]/1000000</f>
        <v>-51.081333000000001</v>
      </c>
      <c r="AU952">
        <f>INT(ABS(FO_Candidato[[#This Row],[LONGITUDE_P2]]))</f>
        <v>51</v>
      </c>
      <c r="AV952">
        <f>INT((ABS(FO_Candidato[[#This Row],[LONGITUDE_P2]])-INT(ABS(FO_Candidato[[#This Row],[LONGITUDE_P2]])))*60)</f>
        <v>4</v>
      </c>
      <c r="AW952" s="73">
        <f t="shared" si="29"/>
        <v>52.8</v>
      </c>
      <c r="AX952" t="str">
        <f>SUBSTITUTE(TEXT(FO_Candidato[[#This Row],[LONGITUDE_P5]],"0,00"),",",".")</f>
        <v>52.80</v>
      </c>
      <c r="AY952" t="str">
        <f>FO_Candidato[[#This Row],[LONGITUDE_P3]]&amp;"°"&amp;FO_Candidato[[#This Row],[LONGITUDE_P4]]&amp;"'"&amp;FO_Candidato[[#This Row],[LONGITUDE - P6]]&amp;"""S"</f>
        <v>51°4'52.80"S</v>
      </c>
    </row>
    <row r="953" spans="1:51" x14ac:dyDescent="0.3">
      <c r="A953" t="s">
        <v>29356</v>
      </c>
      <c r="B953" t="s">
        <v>23809</v>
      </c>
      <c r="C953" t="s">
        <v>371</v>
      </c>
      <c r="D953" t="s">
        <v>6818</v>
      </c>
      <c r="E953" t="s">
        <v>6818</v>
      </c>
      <c r="F953" t="s">
        <v>6819</v>
      </c>
      <c r="G953" t="s">
        <v>26326</v>
      </c>
      <c r="H953" t="s">
        <v>26327</v>
      </c>
      <c r="I953" t="s">
        <v>23813</v>
      </c>
      <c r="J953" t="s">
        <v>23814</v>
      </c>
      <c r="K953" t="s">
        <v>29357</v>
      </c>
      <c r="L953" t="s">
        <v>148</v>
      </c>
      <c r="M953" t="s">
        <v>23816</v>
      </c>
      <c r="N953" t="s">
        <v>29358</v>
      </c>
      <c r="O953" t="s">
        <v>29359</v>
      </c>
      <c r="P953" t="s">
        <v>29360</v>
      </c>
      <c r="Q953" t="s">
        <v>148</v>
      </c>
      <c r="U953" t="s">
        <v>23823</v>
      </c>
      <c r="V953">
        <v>40</v>
      </c>
      <c r="W953">
        <v>-428814</v>
      </c>
      <c r="X953">
        <v>-4754708</v>
      </c>
      <c r="Y953">
        <v>257</v>
      </c>
      <c r="Z953" t="s">
        <v>12336</v>
      </c>
      <c r="AA953" t="s">
        <v>107</v>
      </c>
      <c r="AB953" t="s">
        <v>23825</v>
      </c>
      <c r="AC953">
        <v>3000</v>
      </c>
      <c r="AD953" t="s">
        <v>23823</v>
      </c>
      <c r="AE953" t="s">
        <v>1532</v>
      </c>
      <c r="AF953" t="s">
        <v>6819</v>
      </c>
      <c r="AG953" t="s">
        <v>6818</v>
      </c>
      <c r="AH953" t="s">
        <v>29361</v>
      </c>
      <c r="AI953" t="s">
        <v>23875</v>
      </c>
      <c r="AJ953" t="s">
        <v>29362</v>
      </c>
      <c r="AL953">
        <f>VALUE(TRIM(FO_Candidato[[#This Row],[1.21 Latitude]]))</f>
        <v>-428814</v>
      </c>
      <c r="AM953">
        <f>FO_Candidato[[#This Row],[LATITUDE_P1]]/1000000</f>
        <v>-0.42881399999999997</v>
      </c>
      <c r="AN953">
        <f>INT(ABS(FO_Candidato[[#This Row],[LATITUDE_P2]]))</f>
        <v>0</v>
      </c>
      <c r="AO953">
        <f>INT((ABS(FO_Candidato[[#This Row],[LATITUDE_P2]])-INT(ABS(FO_Candidato[[#This Row],[LATITUDE_P2]])))*60)</f>
        <v>25</v>
      </c>
      <c r="AP953" s="73">
        <f t="shared" si="28"/>
        <v>43.73</v>
      </c>
      <c r="AQ953" t="str">
        <f>SUBSTITUTE(TEXT(FO_Candidato[[#This Row],[LATITUDE_P5]],"0,00"),",",".")</f>
        <v>43.73</v>
      </c>
      <c r="AR953" t="str">
        <f>FO_Candidato[[#This Row],[LATITUDE_P3]]&amp;"°"&amp;FO_Candidato[[#This Row],[LATITUDE_P4]]&amp;"'"&amp;FO_Candidato[[#This Row],[LATITUDE - P6]]&amp;"""S"</f>
        <v>0°25'43.73"S</v>
      </c>
      <c r="AS953">
        <f>VALUE(TRIM(FO_Candidato[[#This Row],[longitude]]))</f>
        <v>-4754708</v>
      </c>
      <c r="AT953">
        <f>FO_Candidato[[#This Row],[LONGITUDE_P1]]/1000000</f>
        <v>-4.7547079999999999</v>
      </c>
      <c r="AU953">
        <f>INT(ABS(FO_Candidato[[#This Row],[LONGITUDE_P2]]))</f>
        <v>4</v>
      </c>
      <c r="AV953">
        <f>INT((ABS(FO_Candidato[[#This Row],[LONGITUDE_P2]])-INT(ABS(FO_Candidato[[#This Row],[LONGITUDE_P2]])))*60)</f>
        <v>45</v>
      </c>
      <c r="AW953" s="73">
        <f t="shared" si="29"/>
        <v>16.95</v>
      </c>
      <c r="AX953" t="str">
        <f>SUBSTITUTE(TEXT(FO_Candidato[[#This Row],[LONGITUDE_P5]],"0,00"),",",".")</f>
        <v>16.95</v>
      </c>
      <c r="AY953" t="str">
        <f>FO_Candidato[[#This Row],[LONGITUDE_P3]]&amp;"°"&amp;FO_Candidato[[#This Row],[LONGITUDE_P4]]&amp;"'"&amp;FO_Candidato[[#This Row],[LONGITUDE - P6]]&amp;"""S"</f>
        <v>4°45'16.95"S</v>
      </c>
    </row>
    <row r="954" spans="1:51" x14ac:dyDescent="0.3">
      <c r="A954" t="s">
        <v>29363</v>
      </c>
      <c r="B954" t="s">
        <v>23809</v>
      </c>
      <c r="C954" t="s">
        <v>371</v>
      </c>
      <c r="D954" t="s">
        <v>7422</v>
      </c>
      <c r="E954" t="s">
        <v>7422</v>
      </c>
      <c r="F954" t="s">
        <v>7423</v>
      </c>
      <c r="G954" t="s">
        <v>26326</v>
      </c>
      <c r="H954" t="s">
        <v>26327</v>
      </c>
      <c r="I954" t="s">
        <v>23832</v>
      </c>
      <c r="J954" t="s">
        <v>23814</v>
      </c>
      <c r="K954" t="s">
        <v>29364</v>
      </c>
      <c r="L954" t="s">
        <v>148</v>
      </c>
      <c r="M954" t="s">
        <v>23816</v>
      </c>
      <c r="N954" t="s">
        <v>29365</v>
      </c>
      <c r="O954" t="s">
        <v>29366</v>
      </c>
      <c r="P954" t="s">
        <v>29367</v>
      </c>
      <c r="Q954" t="s">
        <v>148</v>
      </c>
      <c r="U954" t="s">
        <v>23823</v>
      </c>
      <c r="V954">
        <v>40</v>
      </c>
      <c r="W954">
        <v>-430151</v>
      </c>
      <c r="X954">
        <v>-4754843</v>
      </c>
      <c r="Y954">
        <v>259</v>
      </c>
      <c r="Z954" t="s">
        <v>12336</v>
      </c>
      <c r="AA954" t="s">
        <v>124</v>
      </c>
      <c r="AB954" t="s">
        <v>23825</v>
      </c>
      <c r="AC954">
        <v>3500</v>
      </c>
      <c r="AD954" t="s">
        <v>23823</v>
      </c>
      <c r="AE954" t="s">
        <v>1532</v>
      </c>
      <c r="AF954" t="s">
        <v>7423</v>
      </c>
      <c r="AG954" t="s">
        <v>7422</v>
      </c>
      <c r="AH954" t="s">
        <v>29368</v>
      </c>
      <c r="AI954" t="s">
        <v>23875</v>
      </c>
      <c r="AJ954" t="s">
        <v>29362</v>
      </c>
      <c r="AL954">
        <f>VALUE(TRIM(FO_Candidato[[#This Row],[1.21 Latitude]]))</f>
        <v>-430151</v>
      </c>
      <c r="AM954">
        <f>FO_Candidato[[#This Row],[LATITUDE_P1]]/1000000</f>
        <v>-0.43015100000000001</v>
      </c>
      <c r="AN954">
        <f>INT(ABS(FO_Candidato[[#This Row],[LATITUDE_P2]]))</f>
        <v>0</v>
      </c>
      <c r="AO954">
        <f>INT((ABS(FO_Candidato[[#This Row],[LATITUDE_P2]])-INT(ABS(FO_Candidato[[#This Row],[LATITUDE_P2]])))*60)</f>
        <v>25</v>
      </c>
      <c r="AP954" s="73">
        <f t="shared" si="28"/>
        <v>48.54</v>
      </c>
      <c r="AQ954" t="str">
        <f>SUBSTITUTE(TEXT(FO_Candidato[[#This Row],[LATITUDE_P5]],"0,00"),",",".")</f>
        <v>48.54</v>
      </c>
      <c r="AR954" t="str">
        <f>FO_Candidato[[#This Row],[LATITUDE_P3]]&amp;"°"&amp;FO_Candidato[[#This Row],[LATITUDE_P4]]&amp;"'"&amp;FO_Candidato[[#This Row],[LATITUDE - P6]]&amp;"""S"</f>
        <v>0°25'48.54"S</v>
      </c>
      <c r="AS954">
        <f>VALUE(TRIM(FO_Candidato[[#This Row],[longitude]]))</f>
        <v>-4754843</v>
      </c>
      <c r="AT954">
        <f>FO_Candidato[[#This Row],[LONGITUDE_P1]]/1000000</f>
        <v>-4.7548430000000002</v>
      </c>
      <c r="AU954">
        <f>INT(ABS(FO_Candidato[[#This Row],[LONGITUDE_P2]]))</f>
        <v>4</v>
      </c>
      <c r="AV954">
        <f>INT((ABS(FO_Candidato[[#This Row],[LONGITUDE_P2]])-INT(ABS(FO_Candidato[[#This Row],[LONGITUDE_P2]])))*60)</f>
        <v>45</v>
      </c>
      <c r="AW954" s="73">
        <f t="shared" si="29"/>
        <v>17.43</v>
      </c>
      <c r="AX954" t="str">
        <f>SUBSTITUTE(TEXT(FO_Candidato[[#This Row],[LONGITUDE_P5]],"0,00"),",",".")</f>
        <v>17.43</v>
      </c>
      <c r="AY954" t="str">
        <f>FO_Candidato[[#This Row],[LONGITUDE_P3]]&amp;"°"&amp;FO_Candidato[[#This Row],[LONGITUDE_P4]]&amp;"'"&amp;FO_Candidato[[#This Row],[LONGITUDE - P6]]&amp;"""S"</f>
        <v>4°45'17.43"S</v>
      </c>
    </row>
    <row r="955" spans="1:51" x14ac:dyDescent="0.3">
      <c r="A955" t="s">
        <v>29369</v>
      </c>
      <c r="B955" t="s">
        <v>23809</v>
      </c>
      <c r="C955" t="s">
        <v>1148</v>
      </c>
      <c r="D955" t="s">
        <v>3478</v>
      </c>
      <c r="E955" t="s">
        <v>3478</v>
      </c>
      <c r="F955" t="s">
        <v>3479</v>
      </c>
      <c r="G955" t="s">
        <v>23846</v>
      </c>
      <c r="I955" t="s">
        <v>23832</v>
      </c>
      <c r="J955" t="s">
        <v>23814</v>
      </c>
      <c r="K955" t="s">
        <v>29370</v>
      </c>
      <c r="L955" t="s">
        <v>148</v>
      </c>
      <c r="M955" t="s">
        <v>23816</v>
      </c>
      <c r="N955" t="s">
        <v>29371</v>
      </c>
      <c r="O955" t="s">
        <v>29372</v>
      </c>
      <c r="P955" t="s">
        <v>29373</v>
      </c>
      <c r="Q955" t="s">
        <v>23820</v>
      </c>
      <c r="R955" t="s">
        <v>148</v>
      </c>
      <c r="S955" t="s">
        <v>148</v>
      </c>
      <c r="T955" t="s">
        <v>148</v>
      </c>
      <c r="U955" t="s">
        <v>23823</v>
      </c>
      <c r="V955">
        <v>18</v>
      </c>
      <c r="W955">
        <v>-23625753</v>
      </c>
      <c r="X955">
        <v>-46414033</v>
      </c>
      <c r="Y955">
        <v>876</v>
      </c>
      <c r="Z955" t="s">
        <v>12336</v>
      </c>
      <c r="AA955" t="s">
        <v>107</v>
      </c>
      <c r="AB955" t="s">
        <v>23825</v>
      </c>
      <c r="AC955">
        <v>3000</v>
      </c>
      <c r="AD955" t="s">
        <v>23823</v>
      </c>
      <c r="AE955" t="s">
        <v>148</v>
      </c>
      <c r="AF955" t="s">
        <v>3478</v>
      </c>
      <c r="AG955" t="s">
        <v>3479</v>
      </c>
      <c r="AH955" t="s">
        <v>29374</v>
      </c>
      <c r="AI955" t="s">
        <v>23852</v>
      </c>
      <c r="AJ955" t="s">
        <v>2634</v>
      </c>
      <c r="AL955">
        <f>VALUE(TRIM(FO_Candidato[[#This Row],[1.21 Latitude]]))</f>
        <v>-23625753</v>
      </c>
      <c r="AM955">
        <f>FO_Candidato[[#This Row],[LATITUDE_P1]]/1000000</f>
        <v>-23.625753</v>
      </c>
      <c r="AN955">
        <f>INT(ABS(FO_Candidato[[#This Row],[LATITUDE_P2]]))</f>
        <v>23</v>
      </c>
      <c r="AO955">
        <f>INT((ABS(FO_Candidato[[#This Row],[LATITUDE_P2]])-INT(ABS(FO_Candidato[[#This Row],[LATITUDE_P2]])))*60)</f>
        <v>37</v>
      </c>
      <c r="AP955" s="73">
        <f t="shared" si="28"/>
        <v>32.71</v>
      </c>
      <c r="AQ955" t="str">
        <f>SUBSTITUTE(TEXT(FO_Candidato[[#This Row],[LATITUDE_P5]],"0,00"),",",".")</f>
        <v>32.71</v>
      </c>
      <c r="AR955" t="str">
        <f>FO_Candidato[[#This Row],[LATITUDE_P3]]&amp;"°"&amp;FO_Candidato[[#This Row],[LATITUDE_P4]]&amp;"'"&amp;FO_Candidato[[#This Row],[LATITUDE - P6]]&amp;"""S"</f>
        <v>23°37'32.71"S</v>
      </c>
      <c r="AS955">
        <f>VALUE(TRIM(FO_Candidato[[#This Row],[longitude]]))</f>
        <v>-46414033</v>
      </c>
      <c r="AT955">
        <f>FO_Candidato[[#This Row],[LONGITUDE_P1]]/1000000</f>
        <v>-46.414033000000003</v>
      </c>
      <c r="AU955">
        <f>INT(ABS(FO_Candidato[[#This Row],[LONGITUDE_P2]]))</f>
        <v>46</v>
      </c>
      <c r="AV955">
        <f>INT((ABS(FO_Candidato[[#This Row],[LONGITUDE_P2]])-INT(ABS(FO_Candidato[[#This Row],[LONGITUDE_P2]])))*60)</f>
        <v>24</v>
      </c>
      <c r="AW955" s="73">
        <f t="shared" si="29"/>
        <v>50.52</v>
      </c>
      <c r="AX955" t="str">
        <f>SUBSTITUTE(TEXT(FO_Candidato[[#This Row],[LONGITUDE_P5]],"0,00"),",",".")</f>
        <v>50.52</v>
      </c>
      <c r="AY955" t="str">
        <f>FO_Candidato[[#This Row],[LONGITUDE_P3]]&amp;"°"&amp;FO_Candidato[[#This Row],[LONGITUDE_P4]]&amp;"'"&amp;FO_Candidato[[#This Row],[LONGITUDE - P6]]&amp;"""S"</f>
        <v>46°24'50.52"S</v>
      </c>
    </row>
    <row r="956" spans="1:51" x14ac:dyDescent="0.3">
      <c r="A956" t="s">
        <v>29375</v>
      </c>
      <c r="B956" t="s">
        <v>23809</v>
      </c>
      <c r="C956" t="s">
        <v>371</v>
      </c>
      <c r="D956" t="s">
        <v>1334</v>
      </c>
      <c r="E956" t="s">
        <v>1334</v>
      </c>
      <c r="F956" t="s">
        <v>1335</v>
      </c>
      <c r="G956" t="s">
        <v>27063</v>
      </c>
      <c r="I956" t="s">
        <v>23813</v>
      </c>
      <c r="J956" t="s">
        <v>23814</v>
      </c>
      <c r="K956" t="s">
        <v>26551</v>
      </c>
      <c r="L956" t="s">
        <v>148</v>
      </c>
      <c r="M956" t="s">
        <v>23816</v>
      </c>
      <c r="N956" t="s">
        <v>29376</v>
      </c>
      <c r="O956" t="s">
        <v>29377</v>
      </c>
      <c r="P956" t="s">
        <v>29378</v>
      </c>
      <c r="Q956" t="s">
        <v>29379</v>
      </c>
      <c r="R956" t="s">
        <v>148</v>
      </c>
      <c r="S956" t="s">
        <v>148</v>
      </c>
      <c r="T956" t="s">
        <v>148</v>
      </c>
      <c r="U956" t="s">
        <v>23823</v>
      </c>
      <c r="V956">
        <v>30</v>
      </c>
      <c r="W956">
        <v>-292569</v>
      </c>
      <c r="X956">
        <v>-6007966</v>
      </c>
      <c r="Y956">
        <v>92</v>
      </c>
      <c r="Z956" t="s">
        <v>29380</v>
      </c>
      <c r="AA956" t="s">
        <v>107</v>
      </c>
      <c r="AB956" t="s">
        <v>23825</v>
      </c>
      <c r="AC956">
        <v>2000</v>
      </c>
      <c r="AD956" t="s">
        <v>23823</v>
      </c>
      <c r="AE956" t="s">
        <v>1532</v>
      </c>
      <c r="AF956" t="s">
        <v>1334</v>
      </c>
      <c r="AG956" t="s">
        <v>1335</v>
      </c>
      <c r="AH956" t="s">
        <v>29381</v>
      </c>
      <c r="AI956" t="s">
        <v>24432</v>
      </c>
      <c r="AJ956" t="s">
        <v>8127</v>
      </c>
      <c r="AK956">
        <v>69000000</v>
      </c>
      <c r="AL956">
        <f>VALUE(TRIM(FO_Candidato[[#This Row],[1.21 Latitude]]))</f>
        <v>-292569</v>
      </c>
      <c r="AM956">
        <f>FO_Candidato[[#This Row],[LATITUDE_P1]]/1000000</f>
        <v>-0.29256900000000002</v>
      </c>
      <c r="AN956">
        <f>INT(ABS(FO_Candidato[[#This Row],[LATITUDE_P2]]))</f>
        <v>0</v>
      </c>
      <c r="AO956">
        <f>INT((ABS(FO_Candidato[[#This Row],[LATITUDE_P2]])-INT(ABS(FO_Candidato[[#This Row],[LATITUDE_P2]])))*60)</f>
        <v>17</v>
      </c>
      <c r="AP956" s="73">
        <f t="shared" si="28"/>
        <v>33.25</v>
      </c>
      <c r="AQ956" t="str">
        <f>SUBSTITUTE(TEXT(FO_Candidato[[#This Row],[LATITUDE_P5]],"0,00"),",",".")</f>
        <v>33.25</v>
      </c>
      <c r="AR956" t="str">
        <f>FO_Candidato[[#This Row],[LATITUDE_P3]]&amp;"°"&amp;FO_Candidato[[#This Row],[LATITUDE_P4]]&amp;"'"&amp;FO_Candidato[[#This Row],[LATITUDE - P6]]&amp;"""S"</f>
        <v>0°17'33.25"S</v>
      </c>
      <c r="AS956">
        <f>VALUE(TRIM(FO_Candidato[[#This Row],[longitude]]))</f>
        <v>-6007966</v>
      </c>
      <c r="AT956">
        <f>FO_Candidato[[#This Row],[LONGITUDE_P1]]/1000000</f>
        <v>-6.0079659999999997</v>
      </c>
      <c r="AU956">
        <f>INT(ABS(FO_Candidato[[#This Row],[LONGITUDE_P2]]))</f>
        <v>6</v>
      </c>
      <c r="AV956">
        <f>INT((ABS(FO_Candidato[[#This Row],[LONGITUDE_P2]])-INT(ABS(FO_Candidato[[#This Row],[LONGITUDE_P2]])))*60)</f>
        <v>0</v>
      </c>
      <c r="AW956" s="73">
        <f t="shared" si="29"/>
        <v>28.68</v>
      </c>
      <c r="AX956" t="str">
        <f>SUBSTITUTE(TEXT(FO_Candidato[[#This Row],[LONGITUDE_P5]],"0,00"),",",".")</f>
        <v>28.68</v>
      </c>
      <c r="AY956" t="str">
        <f>FO_Candidato[[#This Row],[LONGITUDE_P3]]&amp;"°"&amp;FO_Candidato[[#This Row],[LONGITUDE_P4]]&amp;"'"&amp;FO_Candidato[[#This Row],[LONGITUDE - P6]]&amp;"""S"</f>
        <v>6°0'28.68"S</v>
      </c>
    </row>
    <row r="957" spans="1:51" x14ac:dyDescent="0.3">
      <c r="A957" t="s">
        <v>29382</v>
      </c>
      <c r="B957" t="s">
        <v>23809</v>
      </c>
      <c r="C957" t="s">
        <v>371</v>
      </c>
      <c r="D957" t="s">
        <v>21287</v>
      </c>
      <c r="E957" t="s">
        <v>21287</v>
      </c>
      <c r="F957" t="s">
        <v>21289</v>
      </c>
      <c r="G957" t="s">
        <v>27063</v>
      </c>
      <c r="I957" t="s">
        <v>23813</v>
      </c>
      <c r="J957" t="s">
        <v>23814</v>
      </c>
      <c r="K957" t="s">
        <v>29383</v>
      </c>
      <c r="L957" t="s">
        <v>148</v>
      </c>
      <c r="M957" t="s">
        <v>23816</v>
      </c>
      <c r="N957" t="s">
        <v>29384</v>
      </c>
      <c r="O957" t="s">
        <v>29385</v>
      </c>
      <c r="P957" t="s">
        <v>29386</v>
      </c>
      <c r="Q957" t="s">
        <v>29387</v>
      </c>
      <c r="R957" t="s">
        <v>148</v>
      </c>
      <c r="S957" t="s">
        <v>148</v>
      </c>
      <c r="T957" t="s">
        <v>148</v>
      </c>
      <c r="U957" t="s">
        <v>23823</v>
      </c>
      <c r="V957">
        <v>30</v>
      </c>
      <c r="W957">
        <v>-2978922</v>
      </c>
      <c r="X957">
        <v>-59975013</v>
      </c>
      <c r="Y957">
        <v>64</v>
      </c>
      <c r="Z957" t="s">
        <v>12336</v>
      </c>
      <c r="AA957" t="s">
        <v>107</v>
      </c>
      <c r="AB957" t="s">
        <v>23825</v>
      </c>
      <c r="AC957">
        <v>2000</v>
      </c>
      <c r="AD957" t="s">
        <v>23823</v>
      </c>
      <c r="AE957" t="s">
        <v>1532</v>
      </c>
      <c r="AF957" t="s">
        <v>21287</v>
      </c>
      <c r="AG957" t="s">
        <v>21289</v>
      </c>
      <c r="AH957" t="s">
        <v>29388</v>
      </c>
      <c r="AI957" t="s">
        <v>24432</v>
      </c>
      <c r="AJ957" t="s">
        <v>8127</v>
      </c>
      <c r="AK957">
        <v>69099899</v>
      </c>
      <c r="AL957">
        <f>VALUE(TRIM(FO_Candidato[[#This Row],[1.21 Latitude]]))</f>
        <v>-2978922</v>
      </c>
      <c r="AM957">
        <f>FO_Candidato[[#This Row],[LATITUDE_P1]]/1000000</f>
        <v>-2.9789219999999998</v>
      </c>
      <c r="AN957">
        <f>INT(ABS(FO_Candidato[[#This Row],[LATITUDE_P2]]))</f>
        <v>2</v>
      </c>
      <c r="AO957">
        <f>INT((ABS(FO_Candidato[[#This Row],[LATITUDE_P2]])-INT(ABS(FO_Candidato[[#This Row],[LATITUDE_P2]])))*60)</f>
        <v>58</v>
      </c>
      <c r="AP957" s="73">
        <f t="shared" si="28"/>
        <v>44.12</v>
      </c>
      <c r="AQ957" t="str">
        <f>SUBSTITUTE(TEXT(FO_Candidato[[#This Row],[LATITUDE_P5]],"0,00"),",",".")</f>
        <v>44.12</v>
      </c>
      <c r="AR957" t="str">
        <f>FO_Candidato[[#This Row],[LATITUDE_P3]]&amp;"°"&amp;FO_Candidato[[#This Row],[LATITUDE_P4]]&amp;"'"&amp;FO_Candidato[[#This Row],[LATITUDE - P6]]&amp;"""S"</f>
        <v>2°58'44.12"S</v>
      </c>
      <c r="AS957">
        <f>VALUE(TRIM(FO_Candidato[[#This Row],[longitude]]))</f>
        <v>-59975013</v>
      </c>
      <c r="AT957">
        <f>FO_Candidato[[#This Row],[LONGITUDE_P1]]/1000000</f>
        <v>-59.975012999999997</v>
      </c>
      <c r="AU957">
        <f>INT(ABS(FO_Candidato[[#This Row],[LONGITUDE_P2]]))</f>
        <v>59</v>
      </c>
      <c r="AV957">
        <f>INT((ABS(FO_Candidato[[#This Row],[LONGITUDE_P2]])-INT(ABS(FO_Candidato[[#This Row],[LONGITUDE_P2]])))*60)</f>
        <v>58</v>
      </c>
      <c r="AW957" s="73">
        <f t="shared" si="29"/>
        <v>30.05</v>
      </c>
      <c r="AX957" t="str">
        <f>SUBSTITUTE(TEXT(FO_Candidato[[#This Row],[LONGITUDE_P5]],"0,00"),",",".")</f>
        <v>30.05</v>
      </c>
      <c r="AY957" t="str">
        <f>FO_Candidato[[#This Row],[LONGITUDE_P3]]&amp;"°"&amp;FO_Candidato[[#This Row],[LONGITUDE_P4]]&amp;"'"&amp;FO_Candidato[[#This Row],[LONGITUDE - P6]]&amp;"""S"</f>
        <v>59°58'30.05"S</v>
      </c>
    </row>
    <row r="958" spans="1:51" x14ac:dyDescent="0.3">
      <c r="A958" t="s">
        <v>29389</v>
      </c>
      <c r="B958" t="s">
        <v>23809</v>
      </c>
      <c r="C958" t="s">
        <v>371</v>
      </c>
      <c r="D958" t="s">
        <v>8125</v>
      </c>
      <c r="E958" t="s">
        <v>8125</v>
      </c>
      <c r="F958" t="s">
        <v>8126</v>
      </c>
      <c r="G958" t="s">
        <v>27063</v>
      </c>
      <c r="I958" t="s">
        <v>23832</v>
      </c>
      <c r="J958" t="s">
        <v>23814</v>
      </c>
      <c r="K958" t="s">
        <v>29390</v>
      </c>
      <c r="L958" t="s">
        <v>148</v>
      </c>
      <c r="M958" t="s">
        <v>23816</v>
      </c>
      <c r="N958" t="s">
        <v>29391</v>
      </c>
      <c r="O958" t="s">
        <v>29392</v>
      </c>
      <c r="P958" t="s">
        <v>148</v>
      </c>
      <c r="Q958" t="s">
        <v>29393</v>
      </c>
      <c r="R958" t="s">
        <v>148</v>
      </c>
      <c r="S958" t="s">
        <v>148</v>
      </c>
      <c r="T958" t="s">
        <v>148</v>
      </c>
      <c r="U958" t="s">
        <v>23823</v>
      </c>
      <c r="V958">
        <v>30</v>
      </c>
      <c r="W958">
        <v>-295455</v>
      </c>
      <c r="X958">
        <v>-6002265</v>
      </c>
      <c r="Y958">
        <v>41</v>
      </c>
      <c r="Z958" t="s">
        <v>29394</v>
      </c>
      <c r="AA958" t="s">
        <v>107</v>
      </c>
      <c r="AB958" t="s">
        <v>23825</v>
      </c>
      <c r="AC958">
        <v>2000</v>
      </c>
      <c r="AD958" t="s">
        <v>23823</v>
      </c>
      <c r="AE958" t="s">
        <v>1532</v>
      </c>
      <c r="AF958" t="s">
        <v>8125</v>
      </c>
      <c r="AG958" t="s">
        <v>29395</v>
      </c>
      <c r="AH958" t="s">
        <v>29396</v>
      </c>
      <c r="AI958" t="s">
        <v>24432</v>
      </c>
      <c r="AJ958" t="s">
        <v>29397</v>
      </c>
      <c r="AK958">
        <v>69019455</v>
      </c>
      <c r="AL958">
        <f>VALUE(TRIM(FO_Candidato[[#This Row],[1.21 Latitude]]))</f>
        <v>-295455</v>
      </c>
      <c r="AM958">
        <f>FO_Candidato[[#This Row],[LATITUDE_P1]]/1000000</f>
        <v>-0.29545500000000002</v>
      </c>
      <c r="AN958">
        <f>INT(ABS(FO_Candidato[[#This Row],[LATITUDE_P2]]))</f>
        <v>0</v>
      </c>
      <c r="AO958">
        <f>INT((ABS(FO_Candidato[[#This Row],[LATITUDE_P2]])-INT(ABS(FO_Candidato[[#This Row],[LATITUDE_P2]])))*60)</f>
        <v>17</v>
      </c>
      <c r="AP958" s="73">
        <f t="shared" si="28"/>
        <v>43.64</v>
      </c>
      <c r="AQ958" t="str">
        <f>SUBSTITUTE(TEXT(FO_Candidato[[#This Row],[LATITUDE_P5]],"0,00"),",",".")</f>
        <v>43.64</v>
      </c>
      <c r="AR958" t="str">
        <f>FO_Candidato[[#This Row],[LATITUDE_P3]]&amp;"°"&amp;FO_Candidato[[#This Row],[LATITUDE_P4]]&amp;"'"&amp;FO_Candidato[[#This Row],[LATITUDE - P6]]&amp;"""S"</f>
        <v>0°17'43.64"S</v>
      </c>
      <c r="AS958">
        <f>VALUE(TRIM(FO_Candidato[[#This Row],[longitude]]))</f>
        <v>-6002265</v>
      </c>
      <c r="AT958">
        <f>FO_Candidato[[#This Row],[LONGITUDE_P1]]/1000000</f>
        <v>-6.0022650000000004</v>
      </c>
      <c r="AU958">
        <f>INT(ABS(FO_Candidato[[#This Row],[LONGITUDE_P2]]))</f>
        <v>6</v>
      </c>
      <c r="AV958">
        <f>INT((ABS(FO_Candidato[[#This Row],[LONGITUDE_P2]])-INT(ABS(FO_Candidato[[#This Row],[LONGITUDE_P2]])))*60)</f>
        <v>0</v>
      </c>
      <c r="AW958" s="73">
        <f t="shared" si="29"/>
        <v>8.15</v>
      </c>
      <c r="AX958" t="str">
        <f>SUBSTITUTE(TEXT(FO_Candidato[[#This Row],[LONGITUDE_P5]],"0,00"),",",".")</f>
        <v>8.15</v>
      </c>
      <c r="AY958" t="str">
        <f>FO_Candidato[[#This Row],[LONGITUDE_P3]]&amp;"°"&amp;FO_Candidato[[#This Row],[LONGITUDE_P4]]&amp;"'"&amp;FO_Candidato[[#This Row],[LONGITUDE - P6]]&amp;"""S"</f>
        <v>6°0'8.15"S</v>
      </c>
    </row>
    <row r="959" spans="1:51" x14ac:dyDescent="0.3">
      <c r="A959" t="s">
        <v>29398</v>
      </c>
      <c r="B959" t="s">
        <v>23809</v>
      </c>
      <c r="C959" t="s">
        <v>3790</v>
      </c>
      <c r="D959" t="s">
        <v>14250</v>
      </c>
      <c r="E959" t="s">
        <v>14250</v>
      </c>
      <c r="F959" t="s">
        <v>14252</v>
      </c>
      <c r="G959" t="s">
        <v>29399</v>
      </c>
      <c r="I959" t="s">
        <v>23832</v>
      </c>
      <c r="V959">
        <v>30</v>
      </c>
      <c r="W959">
        <v>-17186556</v>
      </c>
      <c r="X959">
        <v>-44311611</v>
      </c>
      <c r="AL959">
        <f>VALUE(TRIM(FO_Candidato[[#This Row],[1.21 Latitude]]))</f>
        <v>-17186556</v>
      </c>
      <c r="AM959">
        <f>FO_Candidato[[#This Row],[LATITUDE_P1]]/1000000</f>
        <v>-17.186556</v>
      </c>
      <c r="AN959">
        <f>INT(ABS(FO_Candidato[[#This Row],[LATITUDE_P2]]))</f>
        <v>17</v>
      </c>
      <c r="AO959">
        <f>INT((ABS(FO_Candidato[[#This Row],[LATITUDE_P2]])-INT(ABS(FO_Candidato[[#This Row],[LATITUDE_P2]])))*60)</f>
        <v>11</v>
      </c>
      <c r="AP959" s="73">
        <f t="shared" si="28"/>
        <v>11.6</v>
      </c>
      <c r="AQ959" t="str">
        <f>SUBSTITUTE(TEXT(FO_Candidato[[#This Row],[LATITUDE_P5]],"0,00"),",",".")</f>
        <v>11.60</v>
      </c>
      <c r="AR959" t="str">
        <f>FO_Candidato[[#This Row],[LATITUDE_P3]]&amp;"°"&amp;FO_Candidato[[#This Row],[LATITUDE_P4]]&amp;"'"&amp;FO_Candidato[[#This Row],[LATITUDE - P6]]&amp;"""S"</f>
        <v>17°11'11.60"S</v>
      </c>
      <c r="AS959">
        <f>VALUE(TRIM(FO_Candidato[[#This Row],[longitude]]))</f>
        <v>-44311611</v>
      </c>
      <c r="AT959">
        <f>FO_Candidato[[#This Row],[LONGITUDE_P1]]/1000000</f>
        <v>-44.311610999999999</v>
      </c>
      <c r="AU959">
        <f>INT(ABS(FO_Candidato[[#This Row],[LONGITUDE_P2]]))</f>
        <v>44</v>
      </c>
      <c r="AV959">
        <f>INT((ABS(FO_Candidato[[#This Row],[LONGITUDE_P2]])-INT(ABS(FO_Candidato[[#This Row],[LONGITUDE_P2]])))*60)</f>
        <v>18</v>
      </c>
      <c r="AW959" s="73">
        <f t="shared" si="29"/>
        <v>41.8</v>
      </c>
      <c r="AX959" t="str">
        <f>SUBSTITUTE(TEXT(FO_Candidato[[#This Row],[LONGITUDE_P5]],"0,00"),",",".")</f>
        <v>41.80</v>
      </c>
      <c r="AY959" t="str">
        <f>FO_Candidato[[#This Row],[LONGITUDE_P3]]&amp;"°"&amp;FO_Candidato[[#This Row],[LONGITUDE_P4]]&amp;"'"&amp;FO_Candidato[[#This Row],[LONGITUDE - P6]]&amp;"""S"</f>
        <v>44°18'41.80"S</v>
      </c>
    </row>
    <row r="960" spans="1:51" x14ac:dyDescent="0.3">
      <c r="A960" t="s">
        <v>29400</v>
      </c>
      <c r="B960" t="s">
        <v>23809</v>
      </c>
      <c r="C960" t="s">
        <v>371</v>
      </c>
      <c r="D960" t="s">
        <v>18738</v>
      </c>
      <c r="E960" t="s">
        <v>18738</v>
      </c>
      <c r="F960" t="s">
        <v>18740</v>
      </c>
      <c r="G960" t="s">
        <v>25209</v>
      </c>
      <c r="I960" t="s">
        <v>23832</v>
      </c>
      <c r="J960" t="s">
        <v>23814</v>
      </c>
      <c r="K960" t="s">
        <v>29401</v>
      </c>
      <c r="L960" t="s">
        <v>23977</v>
      </c>
      <c r="M960" t="s">
        <v>23816</v>
      </c>
      <c r="N960" t="s">
        <v>29402</v>
      </c>
      <c r="O960" t="s">
        <v>29403</v>
      </c>
      <c r="P960" t="s">
        <v>29404</v>
      </c>
      <c r="Q960" t="s">
        <v>29405</v>
      </c>
      <c r="U960" t="s">
        <v>23823</v>
      </c>
      <c r="V960">
        <v>40</v>
      </c>
      <c r="W960">
        <v>-1579876</v>
      </c>
      <c r="X960">
        <v>-4819896</v>
      </c>
      <c r="Y960">
        <v>1139</v>
      </c>
      <c r="Z960" t="s">
        <v>24189</v>
      </c>
      <c r="AA960" t="s">
        <v>107</v>
      </c>
      <c r="AB960" t="s">
        <v>23825</v>
      </c>
      <c r="AC960">
        <v>2500</v>
      </c>
      <c r="AD960" t="s">
        <v>1491</v>
      </c>
      <c r="AE960" t="s">
        <v>24004</v>
      </c>
      <c r="AF960" t="s">
        <v>18740</v>
      </c>
      <c r="AG960" t="s">
        <v>18740</v>
      </c>
      <c r="AH960" t="s">
        <v>29406</v>
      </c>
      <c r="AI960" t="s">
        <v>24041</v>
      </c>
      <c r="AJ960" t="s">
        <v>2316</v>
      </c>
      <c r="AL960">
        <f>VALUE(TRIM(FO_Candidato[[#This Row],[1.21 Latitude]]))</f>
        <v>-1579876</v>
      </c>
      <c r="AM960">
        <f>FO_Candidato[[#This Row],[LATITUDE_P1]]/1000000</f>
        <v>-1.5798760000000001</v>
      </c>
      <c r="AN960">
        <f>INT(ABS(FO_Candidato[[#This Row],[LATITUDE_P2]]))</f>
        <v>1</v>
      </c>
      <c r="AO960">
        <f>INT((ABS(FO_Candidato[[#This Row],[LATITUDE_P2]])-INT(ABS(FO_Candidato[[#This Row],[LATITUDE_P2]])))*60)</f>
        <v>34</v>
      </c>
      <c r="AP960" s="73">
        <f t="shared" si="28"/>
        <v>47.55</v>
      </c>
      <c r="AQ960" t="str">
        <f>SUBSTITUTE(TEXT(FO_Candidato[[#This Row],[LATITUDE_P5]],"0,00"),",",".")</f>
        <v>47.55</v>
      </c>
      <c r="AR960" t="str">
        <f>FO_Candidato[[#This Row],[LATITUDE_P3]]&amp;"°"&amp;FO_Candidato[[#This Row],[LATITUDE_P4]]&amp;"'"&amp;FO_Candidato[[#This Row],[LATITUDE - P6]]&amp;"""S"</f>
        <v>1°34'47.55"S</v>
      </c>
      <c r="AS960">
        <f>VALUE(TRIM(FO_Candidato[[#This Row],[longitude]]))</f>
        <v>-4819896</v>
      </c>
      <c r="AT960">
        <f>FO_Candidato[[#This Row],[LONGITUDE_P1]]/1000000</f>
        <v>-4.819896</v>
      </c>
      <c r="AU960">
        <f>INT(ABS(FO_Candidato[[#This Row],[LONGITUDE_P2]]))</f>
        <v>4</v>
      </c>
      <c r="AV960">
        <f>INT((ABS(FO_Candidato[[#This Row],[LONGITUDE_P2]])-INT(ABS(FO_Candidato[[#This Row],[LONGITUDE_P2]])))*60)</f>
        <v>49</v>
      </c>
      <c r="AW960" s="73">
        <f t="shared" si="29"/>
        <v>11.63</v>
      </c>
      <c r="AX960" t="str">
        <f>SUBSTITUTE(TEXT(FO_Candidato[[#This Row],[LONGITUDE_P5]],"0,00"),",",".")</f>
        <v>11.63</v>
      </c>
      <c r="AY960" t="str">
        <f>FO_Candidato[[#This Row],[LONGITUDE_P3]]&amp;"°"&amp;FO_Candidato[[#This Row],[LONGITUDE_P4]]&amp;"'"&amp;FO_Candidato[[#This Row],[LONGITUDE - P6]]&amp;"""S"</f>
        <v>4°49'11.63"S</v>
      </c>
    </row>
    <row r="961" spans="1:51" x14ac:dyDescent="0.3">
      <c r="A961" t="s">
        <v>29407</v>
      </c>
      <c r="B961" t="s">
        <v>23809</v>
      </c>
      <c r="C961" t="s">
        <v>136</v>
      </c>
      <c r="D961" t="s">
        <v>3984</v>
      </c>
      <c r="E961" t="s">
        <v>3984</v>
      </c>
      <c r="F961" t="s">
        <v>3986</v>
      </c>
      <c r="G961" t="s">
        <v>23889</v>
      </c>
      <c r="I961" t="s">
        <v>23832</v>
      </c>
      <c r="K961" t="s">
        <v>24020</v>
      </c>
      <c r="M961" t="s">
        <v>23835</v>
      </c>
      <c r="N961" t="s">
        <v>29408</v>
      </c>
      <c r="U961" t="s">
        <v>23823</v>
      </c>
      <c r="V961">
        <v>30</v>
      </c>
      <c r="W961">
        <v>-17962269</v>
      </c>
      <c r="X961">
        <v>-50487573</v>
      </c>
      <c r="Y961">
        <v>541</v>
      </c>
      <c r="Z961" t="s">
        <v>29409</v>
      </c>
      <c r="AB961" t="s">
        <v>23825</v>
      </c>
      <c r="AD961" t="s">
        <v>1491</v>
      </c>
      <c r="AH961" t="s">
        <v>29410</v>
      </c>
      <c r="AI961" t="s">
        <v>24041</v>
      </c>
      <c r="AJ961" t="s">
        <v>6152</v>
      </c>
      <c r="AL961">
        <f>VALUE(TRIM(FO_Candidato[[#This Row],[1.21 Latitude]]))</f>
        <v>-17962269</v>
      </c>
      <c r="AM961">
        <f>FO_Candidato[[#This Row],[LATITUDE_P1]]/1000000</f>
        <v>-17.962268999999999</v>
      </c>
      <c r="AN961">
        <f>INT(ABS(FO_Candidato[[#This Row],[LATITUDE_P2]]))</f>
        <v>17</v>
      </c>
      <c r="AO961">
        <f>INT((ABS(FO_Candidato[[#This Row],[LATITUDE_P2]])-INT(ABS(FO_Candidato[[#This Row],[LATITUDE_P2]])))*60)</f>
        <v>57</v>
      </c>
      <c r="AP961" s="73">
        <f t="shared" si="28"/>
        <v>44.17</v>
      </c>
      <c r="AQ961" t="str">
        <f>SUBSTITUTE(TEXT(FO_Candidato[[#This Row],[LATITUDE_P5]],"0,00"),",",".")</f>
        <v>44.17</v>
      </c>
      <c r="AR961" t="str">
        <f>FO_Candidato[[#This Row],[LATITUDE_P3]]&amp;"°"&amp;FO_Candidato[[#This Row],[LATITUDE_P4]]&amp;"'"&amp;FO_Candidato[[#This Row],[LATITUDE - P6]]&amp;"""S"</f>
        <v>17°57'44.17"S</v>
      </c>
      <c r="AS961">
        <f>VALUE(TRIM(FO_Candidato[[#This Row],[longitude]]))</f>
        <v>-50487573</v>
      </c>
      <c r="AT961">
        <f>FO_Candidato[[#This Row],[LONGITUDE_P1]]/1000000</f>
        <v>-50.487572999999998</v>
      </c>
      <c r="AU961">
        <f>INT(ABS(FO_Candidato[[#This Row],[LONGITUDE_P2]]))</f>
        <v>50</v>
      </c>
      <c r="AV961">
        <f>INT((ABS(FO_Candidato[[#This Row],[LONGITUDE_P2]])-INT(ABS(FO_Candidato[[#This Row],[LONGITUDE_P2]])))*60)</f>
        <v>29</v>
      </c>
      <c r="AW961" s="73">
        <f t="shared" si="29"/>
        <v>15.26</v>
      </c>
      <c r="AX961" t="str">
        <f>SUBSTITUTE(TEXT(FO_Candidato[[#This Row],[LONGITUDE_P5]],"0,00"),",",".")</f>
        <v>15.26</v>
      </c>
      <c r="AY961" t="str">
        <f>FO_Candidato[[#This Row],[LONGITUDE_P3]]&amp;"°"&amp;FO_Candidato[[#This Row],[LONGITUDE_P4]]&amp;"'"&amp;FO_Candidato[[#This Row],[LONGITUDE - P6]]&amp;"""S"</f>
        <v>50°29'15.26"S</v>
      </c>
    </row>
    <row r="962" spans="1:51" x14ac:dyDescent="0.3">
      <c r="A962" t="s">
        <v>29411</v>
      </c>
      <c r="B962" t="s">
        <v>23809</v>
      </c>
      <c r="C962" t="s">
        <v>371</v>
      </c>
      <c r="D962" t="s">
        <v>6797</v>
      </c>
      <c r="E962" t="s">
        <v>6797</v>
      </c>
      <c r="F962" t="s">
        <v>6798</v>
      </c>
      <c r="G962" t="s">
        <v>26326</v>
      </c>
      <c r="H962" t="s">
        <v>26327</v>
      </c>
      <c r="I962" t="s">
        <v>23813</v>
      </c>
      <c r="J962" t="s">
        <v>23814</v>
      </c>
      <c r="K962" t="s">
        <v>2854</v>
      </c>
      <c r="L962" t="s">
        <v>148</v>
      </c>
      <c r="M962" t="s">
        <v>23816</v>
      </c>
      <c r="N962" t="s">
        <v>29412</v>
      </c>
      <c r="O962" t="s">
        <v>29413</v>
      </c>
      <c r="P962" t="s">
        <v>29414</v>
      </c>
      <c r="Q962" t="s">
        <v>29415</v>
      </c>
      <c r="U962" t="s">
        <v>23823</v>
      </c>
      <c r="V962">
        <v>30</v>
      </c>
      <c r="W962">
        <v>-384969</v>
      </c>
      <c r="X962">
        <v>-491064</v>
      </c>
      <c r="Y962">
        <v>87</v>
      </c>
      <c r="Z962" t="s">
        <v>12336</v>
      </c>
      <c r="AA962" t="s">
        <v>107</v>
      </c>
      <c r="AB962" t="s">
        <v>23825</v>
      </c>
      <c r="AC962">
        <v>2500</v>
      </c>
      <c r="AD962" t="s">
        <v>23823</v>
      </c>
      <c r="AE962" t="s">
        <v>24004</v>
      </c>
      <c r="AF962" t="s">
        <v>6798</v>
      </c>
      <c r="AG962" t="s">
        <v>6797</v>
      </c>
      <c r="AH962" t="s">
        <v>29416</v>
      </c>
      <c r="AI962" t="s">
        <v>23875</v>
      </c>
      <c r="AJ962" t="s">
        <v>29417</v>
      </c>
      <c r="AL962">
        <f>VALUE(TRIM(FO_Candidato[[#This Row],[1.21 Latitude]]))</f>
        <v>-384969</v>
      </c>
      <c r="AM962">
        <f>FO_Candidato[[#This Row],[LATITUDE_P1]]/1000000</f>
        <v>-0.38496900000000001</v>
      </c>
      <c r="AN962">
        <f>INT(ABS(FO_Candidato[[#This Row],[LATITUDE_P2]]))</f>
        <v>0</v>
      </c>
      <c r="AO962">
        <f>INT((ABS(FO_Candidato[[#This Row],[LATITUDE_P2]])-INT(ABS(FO_Candidato[[#This Row],[LATITUDE_P2]])))*60)</f>
        <v>23</v>
      </c>
      <c r="AP962" s="73">
        <f t="shared" ref="AP962:AP1025" si="30">ROUND(MOD(ABS(AL962/1000000)*3600,60),2)</f>
        <v>5.89</v>
      </c>
      <c r="AQ962" t="str">
        <f>SUBSTITUTE(TEXT(FO_Candidato[[#This Row],[LATITUDE_P5]],"0,00"),",",".")</f>
        <v>5.89</v>
      </c>
      <c r="AR962" t="str">
        <f>FO_Candidato[[#This Row],[LATITUDE_P3]]&amp;"°"&amp;FO_Candidato[[#This Row],[LATITUDE_P4]]&amp;"'"&amp;FO_Candidato[[#This Row],[LATITUDE - P6]]&amp;"""S"</f>
        <v>0°23'5.89"S</v>
      </c>
      <c r="AS962">
        <f>VALUE(TRIM(FO_Candidato[[#This Row],[longitude]]))</f>
        <v>-491064</v>
      </c>
      <c r="AT962">
        <f>FO_Candidato[[#This Row],[LONGITUDE_P1]]/1000000</f>
        <v>-0.491064</v>
      </c>
      <c r="AU962">
        <f>INT(ABS(FO_Candidato[[#This Row],[LONGITUDE_P2]]))</f>
        <v>0</v>
      </c>
      <c r="AV962">
        <f>INT((ABS(FO_Candidato[[#This Row],[LONGITUDE_P2]])-INT(ABS(FO_Candidato[[#This Row],[LONGITUDE_P2]])))*60)</f>
        <v>29</v>
      </c>
      <c r="AW962" s="73">
        <f t="shared" ref="AW962:AW1025" si="31">ROUND(MOD(ABS(AS962/1000000)*3600,60),2)</f>
        <v>27.83</v>
      </c>
      <c r="AX962" t="str">
        <f>SUBSTITUTE(TEXT(FO_Candidato[[#This Row],[LONGITUDE_P5]],"0,00"),",",".")</f>
        <v>27.83</v>
      </c>
      <c r="AY962" t="str">
        <f>FO_Candidato[[#This Row],[LONGITUDE_P3]]&amp;"°"&amp;FO_Candidato[[#This Row],[LONGITUDE_P4]]&amp;"'"&amp;FO_Candidato[[#This Row],[LONGITUDE - P6]]&amp;"""S"</f>
        <v>0°29'27.83"S</v>
      </c>
    </row>
    <row r="963" spans="1:51" x14ac:dyDescent="0.3">
      <c r="A963" t="s">
        <v>29418</v>
      </c>
      <c r="B963" t="s">
        <v>23809</v>
      </c>
      <c r="C963" t="s">
        <v>371</v>
      </c>
      <c r="D963" t="s">
        <v>6813</v>
      </c>
      <c r="E963" t="s">
        <v>6813</v>
      </c>
      <c r="F963" t="s">
        <v>6814</v>
      </c>
      <c r="G963" t="s">
        <v>26326</v>
      </c>
      <c r="H963" t="s">
        <v>26327</v>
      </c>
      <c r="I963" t="s">
        <v>23832</v>
      </c>
      <c r="J963" t="s">
        <v>23814</v>
      </c>
      <c r="K963" t="s">
        <v>29419</v>
      </c>
      <c r="L963" t="s">
        <v>148</v>
      </c>
      <c r="M963" t="s">
        <v>23816</v>
      </c>
      <c r="N963" t="s">
        <v>29420</v>
      </c>
      <c r="O963" t="s">
        <v>29421</v>
      </c>
      <c r="P963" t="s">
        <v>29421</v>
      </c>
      <c r="Q963" t="s">
        <v>29422</v>
      </c>
      <c r="R963" t="s">
        <v>148</v>
      </c>
      <c r="S963" t="s">
        <v>148</v>
      </c>
      <c r="T963" t="s">
        <v>148</v>
      </c>
      <c r="U963" t="s">
        <v>23823</v>
      </c>
      <c r="V963">
        <v>40</v>
      </c>
      <c r="W963">
        <v>-1894784</v>
      </c>
      <c r="X963">
        <v>-48774519</v>
      </c>
      <c r="Y963">
        <v>13</v>
      </c>
      <c r="Z963" t="s">
        <v>12336</v>
      </c>
      <c r="AA963" t="s">
        <v>107</v>
      </c>
      <c r="AB963" t="s">
        <v>23825</v>
      </c>
      <c r="AC963">
        <v>1500</v>
      </c>
      <c r="AD963" t="s">
        <v>23823</v>
      </c>
      <c r="AE963" t="s">
        <v>24004</v>
      </c>
      <c r="AF963" t="s">
        <v>6814</v>
      </c>
      <c r="AG963" t="s">
        <v>6813</v>
      </c>
      <c r="AH963" t="s">
        <v>29423</v>
      </c>
      <c r="AI963" t="s">
        <v>23875</v>
      </c>
      <c r="AJ963" t="s">
        <v>29424</v>
      </c>
      <c r="AL963">
        <f>VALUE(TRIM(FO_Candidato[[#This Row],[1.21 Latitude]]))</f>
        <v>-1894784</v>
      </c>
      <c r="AM963">
        <f>FO_Candidato[[#This Row],[LATITUDE_P1]]/1000000</f>
        <v>-1.894784</v>
      </c>
      <c r="AN963">
        <f>INT(ABS(FO_Candidato[[#This Row],[LATITUDE_P2]]))</f>
        <v>1</v>
      </c>
      <c r="AO963">
        <f>INT((ABS(FO_Candidato[[#This Row],[LATITUDE_P2]])-INT(ABS(FO_Candidato[[#This Row],[LATITUDE_P2]])))*60)</f>
        <v>53</v>
      </c>
      <c r="AP963" s="73">
        <f t="shared" si="30"/>
        <v>41.22</v>
      </c>
      <c r="AQ963" t="str">
        <f>SUBSTITUTE(TEXT(FO_Candidato[[#This Row],[LATITUDE_P5]],"0,00"),",",".")</f>
        <v>41.22</v>
      </c>
      <c r="AR963" t="str">
        <f>FO_Candidato[[#This Row],[LATITUDE_P3]]&amp;"°"&amp;FO_Candidato[[#This Row],[LATITUDE_P4]]&amp;"'"&amp;FO_Candidato[[#This Row],[LATITUDE - P6]]&amp;"""S"</f>
        <v>1°53'41.22"S</v>
      </c>
      <c r="AS963">
        <f>VALUE(TRIM(FO_Candidato[[#This Row],[longitude]]))</f>
        <v>-48774519</v>
      </c>
      <c r="AT963">
        <f>FO_Candidato[[#This Row],[LONGITUDE_P1]]/1000000</f>
        <v>-48.774518999999998</v>
      </c>
      <c r="AU963">
        <f>INT(ABS(FO_Candidato[[#This Row],[LONGITUDE_P2]]))</f>
        <v>48</v>
      </c>
      <c r="AV963">
        <f>INT((ABS(FO_Candidato[[#This Row],[LONGITUDE_P2]])-INT(ABS(FO_Candidato[[#This Row],[LONGITUDE_P2]])))*60)</f>
        <v>46</v>
      </c>
      <c r="AW963" s="73">
        <f t="shared" si="31"/>
        <v>28.27</v>
      </c>
      <c r="AX963" t="str">
        <f>SUBSTITUTE(TEXT(FO_Candidato[[#This Row],[LONGITUDE_P5]],"0,00"),",",".")</f>
        <v>28.27</v>
      </c>
      <c r="AY963" t="str">
        <f>FO_Candidato[[#This Row],[LONGITUDE_P3]]&amp;"°"&amp;FO_Candidato[[#This Row],[LONGITUDE_P4]]&amp;"'"&amp;FO_Candidato[[#This Row],[LONGITUDE - P6]]&amp;"""S"</f>
        <v>48°46'28.27"S</v>
      </c>
    </row>
    <row r="964" spans="1:51" x14ac:dyDescent="0.3">
      <c r="A964" t="s">
        <v>29425</v>
      </c>
      <c r="B964" t="s">
        <v>23809</v>
      </c>
      <c r="C964" t="s">
        <v>371</v>
      </c>
      <c r="D964" t="s">
        <v>7738</v>
      </c>
      <c r="E964" t="s">
        <v>7738</v>
      </c>
      <c r="F964" t="s">
        <v>7739</v>
      </c>
      <c r="G964" t="s">
        <v>26326</v>
      </c>
      <c r="H964" t="s">
        <v>26327</v>
      </c>
      <c r="I964" t="s">
        <v>23832</v>
      </c>
      <c r="J964" t="s">
        <v>23814</v>
      </c>
      <c r="K964" t="s">
        <v>24029</v>
      </c>
      <c r="L964" t="s">
        <v>148</v>
      </c>
      <c r="M964" t="s">
        <v>23816</v>
      </c>
      <c r="N964" t="s">
        <v>29426</v>
      </c>
      <c r="O964" t="s">
        <v>29427</v>
      </c>
      <c r="P964" t="s">
        <v>29428</v>
      </c>
      <c r="Q964" t="s">
        <v>29429</v>
      </c>
      <c r="U964" t="s">
        <v>23823</v>
      </c>
      <c r="V964">
        <v>40</v>
      </c>
      <c r="W964">
        <v>-188527</v>
      </c>
      <c r="X964">
        <v>-487668</v>
      </c>
      <c r="Y964">
        <v>15</v>
      </c>
      <c r="Z964" t="s">
        <v>12336</v>
      </c>
      <c r="AA964" t="s">
        <v>107</v>
      </c>
      <c r="AB964" t="s">
        <v>23825</v>
      </c>
      <c r="AC964">
        <v>3000</v>
      </c>
      <c r="AD964" t="s">
        <v>23823</v>
      </c>
      <c r="AE964" t="s">
        <v>1532</v>
      </c>
      <c r="AF964" t="s">
        <v>7739</v>
      </c>
      <c r="AG964" t="s">
        <v>7738</v>
      </c>
      <c r="AH964" t="s">
        <v>29430</v>
      </c>
      <c r="AI964" t="s">
        <v>23875</v>
      </c>
      <c r="AJ964" t="s">
        <v>284</v>
      </c>
      <c r="AL964">
        <f>VALUE(TRIM(FO_Candidato[[#This Row],[1.21 Latitude]]))</f>
        <v>-188527</v>
      </c>
      <c r="AM964">
        <f>FO_Candidato[[#This Row],[LATITUDE_P1]]/1000000</f>
        <v>-0.188527</v>
      </c>
      <c r="AN964">
        <f>INT(ABS(FO_Candidato[[#This Row],[LATITUDE_P2]]))</f>
        <v>0</v>
      </c>
      <c r="AO964">
        <f>INT((ABS(FO_Candidato[[#This Row],[LATITUDE_P2]])-INT(ABS(FO_Candidato[[#This Row],[LATITUDE_P2]])))*60)</f>
        <v>11</v>
      </c>
      <c r="AP964" s="73">
        <f t="shared" si="30"/>
        <v>18.7</v>
      </c>
      <c r="AQ964" t="str">
        <f>SUBSTITUTE(TEXT(FO_Candidato[[#This Row],[LATITUDE_P5]],"0,00"),",",".")</f>
        <v>18.70</v>
      </c>
      <c r="AR964" t="str">
        <f>FO_Candidato[[#This Row],[LATITUDE_P3]]&amp;"°"&amp;FO_Candidato[[#This Row],[LATITUDE_P4]]&amp;"'"&amp;FO_Candidato[[#This Row],[LATITUDE - P6]]&amp;"""S"</f>
        <v>0°11'18.70"S</v>
      </c>
      <c r="AS964">
        <f>VALUE(TRIM(FO_Candidato[[#This Row],[longitude]]))</f>
        <v>-487668</v>
      </c>
      <c r="AT964">
        <f>FO_Candidato[[#This Row],[LONGITUDE_P1]]/1000000</f>
        <v>-0.48766799999999999</v>
      </c>
      <c r="AU964">
        <f>INT(ABS(FO_Candidato[[#This Row],[LONGITUDE_P2]]))</f>
        <v>0</v>
      </c>
      <c r="AV964">
        <f>INT((ABS(FO_Candidato[[#This Row],[LONGITUDE_P2]])-INT(ABS(FO_Candidato[[#This Row],[LONGITUDE_P2]])))*60)</f>
        <v>29</v>
      </c>
      <c r="AW964" s="73">
        <f t="shared" si="31"/>
        <v>15.6</v>
      </c>
      <c r="AX964" t="str">
        <f>SUBSTITUTE(TEXT(FO_Candidato[[#This Row],[LONGITUDE_P5]],"0,00"),",",".")</f>
        <v>15.60</v>
      </c>
      <c r="AY964" t="str">
        <f>FO_Candidato[[#This Row],[LONGITUDE_P3]]&amp;"°"&amp;FO_Candidato[[#This Row],[LONGITUDE_P4]]&amp;"'"&amp;FO_Candidato[[#This Row],[LONGITUDE - P6]]&amp;"""S"</f>
        <v>0°29'15.60"S</v>
      </c>
    </row>
    <row r="965" spans="1:51" x14ac:dyDescent="0.3">
      <c r="A965" t="s">
        <v>29431</v>
      </c>
      <c r="B965" t="s">
        <v>23809</v>
      </c>
      <c r="C965" t="s">
        <v>371</v>
      </c>
      <c r="D965" t="s">
        <v>23640</v>
      </c>
      <c r="E965" t="s">
        <v>23640</v>
      </c>
      <c r="F965" t="s">
        <v>23642</v>
      </c>
      <c r="G965" t="s">
        <v>27063</v>
      </c>
      <c r="I965" t="s">
        <v>23813</v>
      </c>
      <c r="J965" t="s">
        <v>23814</v>
      </c>
      <c r="K965" t="s">
        <v>26551</v>
      </c>
      <c r="L965" t="s">
        <v>148</v>
      </c>
      <c r="M965" t="s">
        <v>23816</v>
      </c>
      <c r="N965" t="s">
        <v>29432</v>
      </c>
      <c r="O965" t="s">
        <v>29433</v>
      </c>
      <c r="P965" t="s">
        <v>29434</v>
      </c>
      <c r="Q965" t="s">
        <v>29435</v>
      </c>
      <c r="R965" t="s">
        <v>148</v>
      </c>
      <c r="S965" t="s">
        <v>148</v>
      </c>
      <c r="T965" t="s">
        <v>148</v>
      </c>
      <c r="U965" t="s">
        <v>23823</v>
      </c>
      <c r="V965">
        <v>30</v>
      </c>
      <c r="W965">
        <v>-299891</v>
      </c>
      <c r="X965">
        <v>-6006376</v>
      </c>
      <c r="Y965">
        <v>37</v>
      </c>
      <c r="Z965" t="s">
        <v>29436</v>
      </c>
      <c r="AA965" t="s">
        <v>107</v>
      </c>
      <c r="AB965" t="s">
        <v>23825</v>
      </c>
      <c r="AC965">
        <v>4500</v>
      </c>
      <c r="AD965" t="s">
        <v>23823</v>
      </c>
      <c r="AE965" t="s">
        <v>1532</v>
      </c>
      <c r="AF965" t="s">
        <v>23640</v>
      </c>
      <c r="AG965" t="s">
        <v>29437</v>
      </c>
      <c r="AH965" t="s">
        <v>29438</v>
      </c>
      <c r="AI965" t="s">
        <v>24432</v>
      </c>
      <c r="AJ965" t="s">
        <v>8127</v>
      </c>
      <c r="AK965">
        <v>69041792</v>
      </c>
      <c r="AL965">
        <f>VALUE(TRIM(FO_Candidato[[#This Row],[1.21 Latitude]]))</f>
        <v>-299891</v>
      </c>
      <c r="AM965">
        <f>FO_Candidato[[#This Row],[LATITUDE_P1]]/1000000</f>
        <v>-0.29989100000000002</v>
      </c>
      <c r="AN965">
        <f>INT(ABS(FO_Candidato[[#This Row],[LATITUDE_P2]]))</f>
        <v>0</v>
      </c>
      <c r="AO965">
        <f>INT((ABS(FO_Candidato[[#This Row],[LATITUDE_P2]])-INT(ABS(FO_Candidato[[#This Row],[LATITUDE_P2]])))*60)</f>
        <v>17</v>
      </c>
      <c r="AP965" s="73">
        <f t="shared" si="30"/>
        <v>59.61</v>
      </c>
      <c r="AQ965" t="str">
        <f>SUBSTITUTE(TEXT(FO_Candidato[[#This Row],[LATITUDE_P5]],"0,00"),",",".")</f>
        <v>59.61</v>
      </c>
      <c r="AR965" t="str">
        <f>FO_Candidato[[#This Row],[LATITUDE_P3]]&amp;"°"&amp;FO_Candidato[[#This Row],[LATITUDE_P4]]&amp;"'"&amp;FO_Candidato[[#This Row],[LATITUDE - P6]]&amp;"""S"</f>
        <v>0°17'59.61"S</v>
      </c>
      <c r="AS965">
        <f>VALUE(TRIM(FO_Candidato[[#This Row],[longitude]]))</f>
        <v>-6006376</v>
      </c>
      <c r="AT965">
        <f>FO_Candidato[[#This Row],[LONGITUDE_P1]]/1000000</f>
        <v>-6.0063760000000004</v>
      </c>
      <c r="AU965">
        <f>INT(ABS(FO_Candidato[[#This Row],[LONGITUDE_P2]]))</f>
        <v>6</v>
      </c>
      <c r="AV965">
        <f>INT((ABS(FO_Candidato[[#This Row],[LONGITUDE_P2]])-INT(ABS(FO_Candidato[[#This Row],[LONGITUDE_P2]])))*60)</f>
        <v>0</v>
      </c>
      <c r="AW965" s="73">
        <f t="shared" si="31"/>
        <v>22.95</v>
      </c>
      <c r="AX965" t="str">
        <f>SUBSTITUTE(TEXT(FO_Candidato[[#This Row],[LONGITUDE_P5]],"0,00"),",",".")</f>
        <v>22.95</v>
      </c>
      <c r="AY965" t="str">
        <f>FO_Candidato[[#This Row],[LONGITUDE_P3]]&amp;"°"&amp;FO_Candidato[[#This Row],[LONGITUDE_P4]]&amp;"'"&amp;FO_Candidato[[#This Row],[LONGITUDE - P6]]&amp;"""S"</f>
        <v>6°0'22.95"S</v>
      </c>
    </row>
    <row r="966" spans="1:51" x14ac:dyDescent="0.3">
      <c r="A966" t="s">
        <v>29439</v>
      </c>
      <c r="B966" t="s">
        <v>23809</v>
      </c>
      <c r="C966" t="s">
        <v>371</v>
      </c>
      <c r="D966" t="s">
        <v>6187</v>
      </c>
      <c r="E966" t="s">
        <v>6187</v>
      </c>
      <c r="F966" t="s">
        <v>6188</v>
      </c>
      <c r="G966" t="s">
        <v>26326</v>
      </c>
      <c r="I966" t="s">
        <v>23832</v>
      </c>
      <c r="J966" t="s">
        <v>23814</v>
      </c>
      <c r="K966" t="s">
        <v>29440</v>
      </c>
      <c r="L966" t="s">
        <v>3632</v>
      </c>
      <c r="M966" t="s">
        <v>23816</v>
      </c>
      <c r="N966" t="s">
        <v>29441</v>
      </c>
      <c r="O966" t="s">
        <v>29442</v>
      </c>
      <c r="P966" t="s">
        <v>29443</v>
      </c>
      <c r="Q966" t="s">
        <v>29444</v>
      </c>
      <c r="U966" t="s">
        <v>23823</v>
      </c>
      <c r="V966">
        <v>30</v>
      </c>
      <c r="W966">
        <v>-2664291</v>
      </c>
      <c r="X966">
        <v>-44258625</v>
      </c>
      <c r="Y966">
        <v>26</v>
      </c>
      <c r="Z966" t="s">
        <v>29445</v>
      </c>
      <c r="AA966" t="s">
        <v>107</v>
      </c>
      <c r="AB966" t="s">
        <v>23825</v>
      </c>
      <c r="AC966">
        <v>2500</v>
      </c>
      <c r="AD966" t="s">
        <v>23823</v>
      </c>
      <c r="AE966" t="s">
        <v>1532</v>
      </c>
      <c r="AF966" t="s">
        <v>29446</v>
      </c>
      <c r="AG966" t="s">
        <v>6188</v>
      </c>
      <c r="AH966" t="s">
        <v>29447</v>
      </c>
      <c r="AI966" t="s">
        <v>23922</v>
      </c>
      <c r="AJ966" t="s">
        <v>29448</v>
      </c>
      <c r="AL966">
        <f>VALUE(TRIM(FO_Candidato[[#This Row],[1.21 Latitude]]))</f>
        <v>-2664291</v>
      </c>
      <c r="AM966">
        <f>FO_Candidato[[#This Row],[LATITUDE_P1]]/1000000</f>
        <v>-2.664291</v>
      </c>
      <c r="AN966">
        <f>INT(ABS(FO_Candidato[[#This Row],[LATITUDE_P2]]))</f>
        <v>2</v>
      </c>
      <c r="AO966">
        <f>INT((ABS(FO_Candidato[[#This Row],[LATITUDE_P2]])-INT(ABS(FO_Candidato[[#This Row],[LATITUDE_P2]])))*60)</f>
        <v>39</v>
      </c>
      <c r="AP966" s="73">
        <f t="shared" si="30"/>
        <v>51.45</v>
      </c>
      <c r="AQ966" t="str">
        <f>SUBSTITUTE(TEXT(FO_Candidato[[#This Row],[LATITUDE_P5]],"0,00"),",",".")</f>
        <v>51.45</v>
      </c>
      <c r="AR966" t="str">
        <f>FO_Candidato[[#This Row],[LATITUDE_P3]]&amp;"°"&amp;FO_Candidato[[#This Row],[LATITUDE_P4]]&amp;"'"&amp;FO_Candidato[[#This Row],[LATITUDE - P6]]&amp;"""S"</f>
        <v>2°39'51.45"S</v>
      </c>
      <c r="AS966">
        <f>VALUE(TRIM(FO_Candidato[[#This Row],[longitude]]))</f>
        <v>-44258625</v>
      </c>
      <c r="AT966">
        <f>FO_Candidato[[#This Row],[LONGITUDE_P1]]/1000000</f>
        <v>-44.258625000000002</v>
      </c>
      <c r="AU966">
        <f>INT(ABS(FO_Candidato[[#This Row],[LONGITUDE_P2]]))</f>
        <v>44</v>
      </c>
      <c r="AV966">
        <f>INT((ABS(FO_Candidato[[#This Row],[LONGITUDE_P2]])-INT(ABS(FO_Candidato[[#This Row],[LONGITUDE_P2]])))*60)</f>
        <v>15</v>
      </c>
      <c r="AW966" s="73">
        <f t="shared" si="31"/>
        <v>31.05</v>
      </c>
      <c r="AX966" t="str">
        <f>SUBSTITUTE(TEXT(FO_Candidato[[#This Row],[LONGITUDE_P5]],"0,00"),",",".")</f>
        <v>31.05</v>
      </c>
      <c r="AY966" t="str">
        <f>FO_Candidato[[#This Row],[LONGITUDE_P3]]&amp;"°"&amp;FO_Candidato[[#This Row],[LONGITUDE_P4]]&amp;"'"&amp;FO_Candidato[[#This Row],[LONGITUDE - P6]]&amp;"""S"</f>
        <v>44°15'31.05"S</v>
      </c>
    </row>
    <row r="967" spans="1:51" x14ac:dyDescent="0.3">
      <c r="A967" t="s">
        <v>29449</v>
      </c>
      <c r="B967" t="s">
        <v>23809</v>
      </c>
      <c r="C967" t="s">
        <v>127</v>
      </c>
      <c r="D967" t="s">
        <v>2786</v>
      </c>
      <c r="E967" t="s">
        <v>2786</v>
      </c>
      <c r="F967" t="s">
        <v>2787</v>
      </c>
      <c r="G967" t="s">
        <v>24981</v>
      </c>
      <c r="H967" t="s">
        <v>29450</v>
      </c>
      <c r="I967" t="s">
        <v>23813</v>
      </c>
      <c r="J967" t="s">
        <v>23814</v>
      </c>
      <c r="K967" t="s">
        <v>29451</v>
      </c>
      <c r="L967" t="s">
        <v>148</v>
      </c>
      <c r="M967" t="s">
        <v>23816</v>
      </c>
      <c r="N967" t="s">
        <v>29452</v>
      </c>
      <c r="O967" t="s">
        <v>29453</v>
      </c>
      <c r="P967" t="s">
        <v>29454</v>
      </c>
      <c r="Q967" t="s">
        <v>148</v>
      </c>
      <c r="R967" t="s">
        <v>148</v>
      </c>
      <c r="S967" t="s">
        <v>148</v>
      </c>
      <c r="T967" t="s">
        <v>148</v>
      </c>
      <c r="U967" t="s">
        <v>23823</v>
      </c>
      <c r="V967">
        <v>40</v>
      </c>
      <c r="W967">
        <v>-15743055</v>
      </c>
      <c r="X967">
        <v>-48407412</v>
      </c>
      <c r="Y967">
        <v>1155</v>
      </c>
      <c r="Z967" t="s">
        <v>23957</v>
      </c>
      <c r="AA967" t="s">
        <v>124</v>
      </c>
      <c r="AB967" t="s">
        <v>23825</v>
      </c>
      <c r="AC967">
        <v>3000</v>
      </c>
      <c r="AD967" t="s">
        <v>23823</v>
      </c>
      <c r="AE967" t="s">
        <v>1532</v>
      </c>
      <c r="AF967" t="s">
        <v>148</v>
      </c>
      <c r="AG967" t="s">
        <v>148</v>
      </c>
      <c r="AH967" t="s">
        <v>29455</v>
      </c>
      <c r="AI967" t="s">
        <v>24041</v>
      </c>
      <c r="AJ967" t="s">
        <v>29456</v>
      </c>
      <c r="AK967">
        <v>72979000</v>
      </c>
      <c r="AL967">
        <f>VALUE(TRIM(FO_Candidato[[#This Row],[1.21 Latitude]]))</f>
        <v>-15743055</v>
      </c>
      <c r="AM967">
        <f>FO_Candidato[[#This Row],[LATITUDE_P1]]/1000000</f>
        <v>-15.743055</v>
      </c>
      <c r="AN967">
        <f>INT(ABS(FO_Candidato[[#This Row],[LATITUDE_P2]]))</f>
        <v>15</v>
      </c>
      <c r="AO967">
        <f>INT((ABS(FO_Candidato[[#This Row],[LATITUDE_P2]])-INT(ABS(FO_Candidato[[#This Row],[LATITUDE_P2]])))*60)</f>
        <v>44</v>
      </c>
      <c r="AP967" s="73">
        <f t="shared" si="30"/>
        <v>35</v>
      </c>
      <c r="AQ967" t="str">
        <f>SUBSTITUTE(TEXT(FO_Candidato[[#This Row],[LATITUDE_P5]],"0,00"),",",".")</f>
        <v>35.00</v>
      </c>
      <c r="AR967" t="str">
        <f>FO_Candidato[[#This Row],[LATITUDE_P3]]&amp;"°"&amp;FO_Candidato[[#This Row],[LATITUDE_P4]]&amp;"'"&amp;FO_Candidato[[#This Row],[LATITUDE - P6]]&amp;"""S"</f>
        <v>15°44'35.00"S</v>
      </c>
      <c r="AS967">
        <f>VALUE(TRIM(FO_Candidato[[#This Row],[longitude]]))</f>
        <v>-48407412</v>
      </c>
      <c r="AT967">
        <f>FO_Candidato[[#This Row],[LONGITUDE_P1]]/1000000</f>
        <v>-48.407412000000001</v>
      </c>
      <c r="AU967">
        <f>INT(ABS(FO_Candidato[[#This Row],[LONGITUDE_P2]]))</f>
        <v>48</v>
      </c>
      <c r="AV967">
        <f>INT((ABS(FO_Candidato[[#This Row],[LONGITUDE_P2]])-INT(ABS(FO_Candidato[[#This Row],[LONGITUDE_P2]])))*60)</f>
        <v>24</v>
      </c>
      <c r="AW967" s="73">
        <f t="shared" si="31"/>
        <v>26.68</v>
      </c>
      <c r="AX967" t="str">
        <f>SUBSTITUTE(TEXT(FO_Candidato[[#This Row],[LONGITUDE_P5]],"0,00"),",",".")</f>
        <v>26.68</v>
      </c>
      <c r="AY967" t="str">
        <f>FO_Candidato[[#This Row],[LONGITUDE_P3]]&amp;"°"&amp;FO_Candidato[[#This Row],[LONGITUDE_P4]]&amp;"'"&amp;FO_Candidato[[#This Row],[LONGITUDE - P6]]&amp;"""S"</f>
        <v>48°24'26.68"S</v>
      </c>
    </row>
    <row r="968" spans="1:51" x14ac:dyDescent="0.3">
      <c r="A968" t="s">
        <v>29457</v>
      </c>
      <c r="B968" t="s">
        <v>23809</v>
      </c>
      <c r="C968" t="s">
        <v>127</v>
      </c>
      <c r="D968" t="s">
        <v>2786</v>
      </c>
      <c r="E968" t="s">
        <v>2786</v>
      </c>
      <c r="F968" t="s">
        <v>2787</v>
      </c>
      <c r="G968" t="s">
        <v>24981</v>
      </c>
      <c r="H968" t="s">
        <v>29450</v>
      </c>
      <c r="I968" t="s">
        <v>23813</v>
      </c>
      <c r="J968" t="s">
        <v>23814</v>
      </c>
      <c r="K968" t="s">
        <v>29451</v>
      </c>
      <c r="L968" t="s">
        <v>148</v>
      </c>
      <c r="M968" t="s">
        <v>23816</v>
      </c>
      <c r="N968" t="s">
        <v>29458</v>
      </c>
      <c r="O968" t="s">
        <v>29459</v>
      </c>
      <c r="P968" t="s">
        <v>29460</v>
      </c>
      <c r="Q968" t="s">
        <v>29461</v>
      </c>
      <c r="R968" t="s">
        <v>148</v>
      </c>
      <c r="S968" t="s">
        <v>148</v>
      </c>
      <c r="T968" t="s">
        <v>148</v>
      </c>
      <c r="U968" t="s">
        <v>23823</v>
      </c>
      <c r="V968">
        <v>40</v>
      </c>
      <c r="W968">
        <v>-157428</v>
      </c>
      <c r="X968">
        <v>-48406904</v>
      </c>
      <c r="Y968">
        <v>1151</v>
      </c>
      <c r="Z968" t="s">
        <v>23957</v>
      </c>
      <c r="AA968" t="s">
        <v>107</v>
      </c>
      <c r="AB968" t="s">
        <v>23825</v>
      </c>
      <c r="AC968">
        <v>2500</v>
      </c>
      <c r="AD968" t="s">
        <v>23823</v>
      </c>
      <c r="AE968" t="s">
        <v>1532</v>
      </c>
      <c r="AF968" t="s">
        <v>148</v>
      </c>
      <c r="AG968" t="s">
        <v>148</v>
      </c>
      <c r="AH968" t="s">
        <v>29462</v>
      </c>
      <c r="AI968" t="s">
        <v>24041</v>
      </c>
      <c r="AJ968" t="s">
        <v>29456</v>
      </c>
      <c r="AK968">
        <v>72979000</v>
      </c>
      <c r="AL968">
        <f>VALUE(TRIM(FO_Candidato[[#This Row],[1.21 Latitude]]))</f>
        <v>-157428</v>
      </c>
      <c r="AM968">
        <f>FO_Candidato[[#This Row],[LATITUDE_P1]]/1000000</f>
        <v>-0.15742800000000001</v>
      </c>
      <c r="AN968">
        <f>INT(ABS(FO_Candidato[[#This Row],[LATITUDE_P2]]))</f>
        <v>0</v>
      </c>
      <c r="AO968">
        <f>INT((ABS(FO_Candidato[[#This Row],[LATITUDE_P2]])-INT(ABS(FO_Candidato[[#This Row],[LATITUDE_P2]])))*60)</f>
        <v>9</v>
      </c>
      <c r="AP968" s="73">
        <f t="shared" si="30"/>
        <v>26.74</v>
      </c>
      <c r="AQ968" t="str">
        <f>SUBSTITUTE(TEXT(FO_Candidato[[#This Row],[LATITUDE_P5]],"0,00"),",",".")</f>
        <v>26.74</v>
      </c>
      <c r="AR968" t="str">
        <f>FO_Candidato[[#This Row],[LATITUDE_P3]]&amp;"°"&amp;FO_Candidato[[#This Row],[LATITUDE_P4]]&amp;"'"&amp;FO_Candidato[[#This Row],[LATITUDE - P6]]&amp;"""S"</f>
        <v>0°9'26.74"S</v>
      </c>
      <c r="AS968">
        <f>VALUE(TRIM(FO_Candidato[[#This Row],[longitude]]))</f>
        <v>-48406904</v>
      </c>
      <c r="AT968">
        <f>FO_Candidato[[#This Row],[LONGITUDE_P1]]/1000000</f>
        <v>-48.406903999999997</v>
      </c>
      <c r="AU968">
        <f>INT(ABS(FO_Candidato[[#This Row],[LONGITUDE_P2]]))</f>
        <v>48</v>
      </c>
      <c r="AV968">
        <f>INT((ABS(FO_Candidato[[#This Row],[LONGITUDE_P2]])-INT(ABS(FO_Candidato[[#This Row],[LONGITUDE_P2]])))*60)</f>
        <v>24</v>
      </c>
      <c r="AW968" s="73">
        <f t="shared" si="31"/>
        <v>24.85</v>
      </c>
      <c r="AX968" t="str">
        <f>SUBSTITUTE(TEXT(FO_Candidato[[#This Row],[LONGITUDE_P5]],"0,00"),",",".")</f>
        <v>24.85</v>
      </c>
      <c r="AY968" t="str">
        <f>FO_Candidato[[#This Row],[LONGITUDE_P3]]&amp;"°"&amp;FO_Candidato[[#This Row],[LONGITUDE_P4]]&amp;"'"&amp;FO_Candidato[[#This Row],[LONGITUDE - P6]]&amp;"""S"</f>
        <v>48°24'24.85"S</v>
      </c>
    </row>
    <row r="969" spans="1:51" x14ac:dyDescent="0.3">
      <c r="A969" t="s">
        <v>29463</v>
      </c>
      <c r="B969" t="s">
        <v>23809</v>
      </c>
      <c r="C969" t="s">
        <v>308</v>
      </c>
      <c r="D969" t="s">
        <v>1716</v>
      </c>
      <c r="E969" t="s">
        <v>1716</v>
      </c>
      <c r="F969" t="s">
        <v>1717</v>
      </c>
      <c r="G969" t="s">
        <v>24212</v>
      </c>
      <c r="I969" t="s">
        <v>23832</v>
      </c>
      <c r="J969" t="s">
        <v>23814</v>
      </c>
      <c r="K969" t="s">
        <v>29464</v>
      </c>
      <c r="L969" t="s">
        <v>3632</v>
      </c>
      <c r="M969" t="s">
        <v>23816</v>
      </c>
      <c r="N969" t="s">
        <v>29465</v>
      </c>
      <c r="O969" t="s">
        <v>29466</v>
      </c>
      <c r="P969" t="s">
        <v>29467</v>
      </c>
      <c r="Q969" t="s">
        <v>3632</v>
      </c>
      <c r="R969" t="s">
        <v>3632</v>
      </c>
      <c r="S969" t="s">
        <v>3632</v>
      </c>
      <c r="T969" t="s">
        <v>3632</v>
      </c>
      <c r="U969" t="s">
        <v>23823</v>
      </c>
      <c r="V969">
        <v>40</v>
      </c>
      <c r="W969">
        <v>-2057851</v>
      </c>
      <c r="X969">
        <v>-4069905</v>
      </c>
      <c r="Y969">
        <v>87</v>
      </c>
      <c r="Z969" t="s">
        <v>23824</v>
      </c>
      <c r="AA969" t="s">
        <v>124</v>
      </c>
      <c r="AB969" t="s">
        <v>23825</v>
      </c>
      <c r="AC969">
        <v>1000</v>
      </c>
      <c r="AD969" t="s">
        <v>23823</v>
      </c>
      <c r="AE969" t="s">
        <v>3632</v>
      </c>
      <c r="AF969" t="s">
        <v>1716</v>
      </c>
      <c r="AG969" t="s">
        <v>1717</v>
      </c>
      <c r="AH969" t="s">
        <v>29468</v>
      </c>
      <c r="AI969" t="s">
        <v>24220</v>
      </c>
      <c r="AJ969" t="s">
        <v>2022</v>
      </c>
      <c r="AK969">
        <v>29240000</v>
      </c>
      <c r="AL969">
        <f>VALUE(TRIM(FO_Candidato[[#This Row],[1.21 Latitude]]))</f>
        <v>-2057851</v>
      </c>
      <c r="AM969">
        <f>FO_Candidato[[#This Row],[LATITUDE_P1]]/1000000</f>
        <v>-2.0578509999999999</v>
      </c>
      <c r="AN969">
        <f>INT(ABS(FO_Candidato[[#This Row],[LATITUDE_P2]]))</f>
        <v>2</v>
      </c>
      <c r="AO969">
        <f>INT((ABS(FO_Candidato[[#This Row],[LATITUDE_P2]])-INT(ABS(FO_Candidato[[#This Row],[LATITUDE_P2]])))*60)</f>
        <v>3</v>
      </c>
      <c r="AP969" s="73">
        <f t="shared" si="30"/>
        <v>28.26</v>
      </c>
      <c r="AQ969" t="str">
        <f>SUBSTITUTE(TEXT(FO_Candidato[[#This Row],[LATITUDE_P5]],"0,00"),",",".")</f>
        <v>28.26</v>
      </c>
      <c r="AR969" t="str">
        <f>FO_Candidato[[#This Row],[LATITUDE_P3]]&amp;"°"&amp;FO_Candidato[[#This Row],[LATITUDE_P4]]&amp;"'"&amp;FO_Candidato[[#This Row],[LATITUDE - P6]]&amp;"""S"</f>
        <v>2°3'28.26"S</v>
      </c>
      <c r="AS969">
        <f>VALUE(TRIM(FO_Candidato[[#This Row],[longitude]]))</f>
        <v>-4069905</v>
      </c>
      <c r="AT969">
        <f>FO_Candidato[[#This Row],[LONGITUDE_P1]]/1000000</f>
        <v>-4.0699050000000003</v>
      </c>
      <c r="AU969">
        <f>INT(ABS(FO_Candidato[[#This Row],[LONGITUDE_P2]]))</f>
        <v>4</v>
      </c>
      <c r="AV969">
        <f>INT((ABS(FO_Candidato[[#This Row],[LONGITUDE_P2]])-INT(ABS(FO_Candidato[[#This Row],[LONGITUDE_P2]])))*60)</f>
        <v>4</v>
      </c>
      <c r="AW969" s="73">
        <f t="shared" si="31"/>
        <v>11.66</v>
      </c>
      <c r="AX969" t="str">
        <f>SUBSTITUTE(TEXT(FO_Candidato[[#This Row],[LONGITUDE_P5]],"0,00"),",",".")</f>
        <v>11.66</v>
      </c>
      <c r="AY969" t="str">
        <f>FO_Candidato[[#This Row],[LONGITUDE_P3]]&amp;"°"&amp;FO_Candidato[[#This Row],[LONGITUDE_P4]]&amp;"'"&amp;FO_Candidato[[#This Row],[LONGITUDE - P6]]&amp;"""S"</f>
        <v>4°4'11.66"S</v>
      </c>
    </row>
    <row r="970" spans="1:51" x14ac:dyDescent="0.3">
      <c r="A970" t="s">
        <v>29469</v>
      </c>
      <c r="B970" t="s">
        <v>23809</v>
      </c>
      <c r="C970" t="s">
        <v>127</v>
      </c>
      <c r="D970" t="s">
        <v>2786</v>
      </c>
      <c r="E970" t="s">
        <v>2786</v>
      </c>
      <c r="F970" t="s">
        <v>2787</v>
      </c>
      <c r="G970" t="s">
        <v>24981</v>
      </c>
      <c r="I970" t="s">
        <v>23832</v>
      </c>
      <c r="J970" t="s">
        <v>23814</v>
      </c>
      <c r="K970" t="s">
        <v>29451</v>
      </c>
      <c r="L970" t="s">
        <v>148</v>
      </c>
      <c r="M970" t="s">
        <v>23816</v>
      </c>
      <c r="N970" t="s">
        <v>29458</v>
      </c>
      <c r="O970" t="s">
        <v>29470</v>
      </c>
      <c r="P970" t="s">
        <v>29460</v>
      </c>
      <c r="Q970" t="s">
        <v>29461</v>
      </c>
      <c r="R970" t="s">
        <v>148</v>
      </c>
      <c r="S970" t="s">
        <v>148</v>
      </c>
      <c r="T970" t="s">
        <v>148</v>
      </c>
      <c r="U970" t="s">
        <v>23823</v>
      </c>
      <c r="V970">
        <v>40</v>
      </c>
      <c r="W970">
        <v>-157428</v>
      </c>
      <c r="X970">
        <v>-48406904</v>
      </c>
      <c r="Y970">
        <v>1151</v>
      </c>
      <c r="Z970" t="s">
        <v>23957</v>
      </c>
      <c r="AA970" t="s">
        <v>107</v>
      </c>
      <c r="AB970" t="s">
        <v>23825</v>
      </c>
      <c r="AC970">
        <v>2500</v>
      </c>
      <c r="AD970" t="s">
        <v>23823</v>
      </c>
      <c r="AE970" t="s">
        <v>148</v>
      </c>
      <c r="AF970" t="s">
        <v>148</v>
      </c>
      <c r="AG970" t="s">
        <v>148</v>
      </c>
      <c r="AH970" t="s">
        <v>29471</v>
      </c>
      <c r="AI970" t="s">
        <v>24041</v>
      </c>
      <c r="AJ970" t="s">
        <v>29456</v>
      </c>
      <c r="AL970">
        <f>VALUE(TRIM(FO_Candidato[[#This Row],[1.21 Latitude]]))</f>
        <v>-157428</v>
      </c>
      <c r="AM970">
        <f>FO_Candidato[[#This Row],[LATITUDE_P1]]/1000000</f>
        <v>-0.15742800000000001</v>
      </c>
      <c r="AN970">
        <f>INT(ABS(FO_Candidato[[#This Row],[LATITUDE_P2]]))</f>
        <v>0</v>
      </c>
      <c r="AO970">
        <f>INT((ABS(FO_Candidato[[#This Row],[LATITUDE_P2]])-INT(ABS(FO_Candidato[[#This Row],[LATITUDE_P2]])))*60)</f>
        <v>9</v>
      </c>
      <c r="AP970" s="73">
        <f t="shared" si="30"/>
        <v>26.74</v>
      </c>
      <c r="AQ970" t="str">
        <f>SUBSTITUTE(TEXT(FO_Candidato[[#This Row],[LATITUDE_P5]],"0,00"),",",".")</f>
        <v>26.74</v>
      </c>
      <c r="AR970" t="str">
        <f>FO_Candidato[[#This Row],[LATITUDE_P3]]&amp;"°"&amp;FO_Candidato[[#This Row],[LATITUDE_P4]]&amp;"'"&amp;FO_Candidato[[#This Row],[LATITUDE - P6]]&amp;"""S"</f>
        <v>0°9'26.74"S</v>
      </c>
      <c r="AS970">
        <f>VALUE(TRIM(FO_Candidato[[#This Row],[longitude]]))</f>
        <v>-48406904</v>
      </c>
      <c r="AT970">
        <f>FO_Candidato[[#This Row],[LONGITUDE_P1]]/1000000</f>
        <v>-48.406903999999997</v>
      </c>
      <c r="AU970">
        <f>INT(ABS(FO_Candidato[[#This Row],[LONGITUDE_P2]]))</f>
        <v>48</v>
      </c>
      <c r="AV970">
        <f>INT((ABS(FO_Candidato[[#This Row],[LONGITUDE_P2]])-INT(ABS(FO_Candidato[[#This Row],[LONGITUDE_P2]])))*60)</f>
        <v>24</v>
      </c>
      <c r="AW970" s="73">
        <f t="shared" si="31"/>
        <v>24.85</v>
      </c>
      <c r="AX970" t="str">
        <f>SUBSTITUTE(TEXT(FO_Candidato[[#This Row],[LONGITUDE_P5]],"0,00"),",",".")</f>
        <v>24.85</v>
      </c>
      <c r="AY970" t="str">
        <f>FO_Candidato[[#This Row],[LONGITUDE_P3]]&amp;"°"&amp;FO_Candidato[[#This Row],[LONGITUDE_P4]]&amp;"'"&amp;FO_Candidato[[#This Row],[LONGITUDE - P6]]&amp;"""S"</f>
        <v>48°24'24.85"S</v>
      </c>
    </row>
    <row r="971" spans="1:51" x14ac:dyDescent="0.3">
      <c r="A971" t="s">
        <v>29472</v>
      </c>
      <c r="B971" t="s">
        <v>23809</v>
      </c>
      <c r="C971" t="s">
        <v>371</v>
      </c>
      <c r="D971" t="s">
        <v>6079</v>
      </c>
      <c r="E971" t="s">
        <v>6079</v>
      </c>
      <c r="F971" t="s">
        <v>6080</v>
      </c>
      <c r="G971" t="s">
        <v>25209</v>
      </c>
      <c r="I971" t="s">
        <v>23832</v>
      </c>
      <c r="J971" t="s">
        <v>23814</v>
      </c>
      <c r="K971" t="s">
        <v>29473</v>
      </c>
      <c r="L971" t="s">
        <v>3632</v>
      </c>
      <c r="M971" t="s">
        <v>23816</v>
      </c>
      <c r="N971" t="s">
        <v>29474</v>
      </c>
      <c r="O971" t="s">
        <v>29475</v>
      </c>
      <c r="P971" t="s">
        <v>29476</v>
      </c>
      <c r="Q971" t="s">
        <v>29477</v>
      </c>
      <c r="U971" t="s">
        <v>23823</v>
      </c>
      <c r="V971">
        <v>40</v>
      </c>
      <c r="W971">
        <v>-1815116</v>
      </c>
      <c r="X971">
        <v>-4965519</v>
      </c>
      <c r="Y971">
        <v>712</v>
      </c>
      <c r="Z971" t="s">
        <v>23824</v>
      </c>
      <c r="AA971" t="s">
        <v>107</v>
      </c>
      <c r="AB971" t="s">
        <v>23825</v>
      </c>
      <c r="AC971">
        <v>1600</v>
      </c>
      <c r="AD971" t="s">
        <v>1491</v>
      </c>
      <c r="AE971" t="s">
        <v>1532</v>
      </c>
      <c r="AF971" t="s">
        <v>6080</v>
      </c>
      <c r="AG971" t="s">
        <v>6080</v>
      </c>
      <c r="AH971" t="s">
        <v>29478</v>
      </c>
      <c r="AI971" t="s">
        <v>24041</v>
      </c>
      <c r="AJ971" t="s">
        <v>6082</v>
      </c>
      <c r="AL971">
        <f>VALUE(TRIM(FO_Candidato[[#This Row],[1.21 Latitude]]))</f>
        <v>-1815116</v>
      </c>
      <c r="AM971">
        <f>FO_Candidato[[#This Row],[LATITUDE_P1]]/1000000</f>
        <v>-1.815116</v>
      </c>
      <c r="AN971">
        <f>INT(ABS(FO_Candidato[[#This Row],[LATITUDE_P2]]))</f>
        <v>1</v>
      </c>
      <c r="AO971">
        <f>INT((ABS(FO_Candidato[[#This Row],[LATITUDE_P2]])-INT(ABS(FO_Candidato[[#This Row],[LATITUDE_P2]])))*60)</f>
        <v>48</v>
      </c>
      <c r="AP971" s="73">
        <f t="shared" si="30"/>
        <v>54.42</v>
      </c>
      <c r="AQ971" t="str">
        <f>SUBSTITUTE(TEXT(FO_Candidato[[#This Row],[LATITUDE_P5]],"0,00"),",",".")</f>
        <v>54.42</v>
      </c>
      <c r="AR971" t="str">
        <f>FO_Candidato[[#This Row],[LATITUDE_P3]]&amp;"°"&amp;FO_Candidato[[#This Row],[LATITUDE_P4]]&amp;"'"&amp;FO_Candidato[[#This Row],[LATITUDE - P6]]&amp;"""S"</f>
        <v>1°48'54.42"S</v>
      </c>
      <c r="AS971">
        <f>VALUE(TRIM(FO_Candidato[[#This Row],[longitude]]))</f>
        <v>-4965519</v>
      </c>
      <c r="AT971">
        <f>FO_Candidato[[#This Row],[LONGITUDE_P1]]/1000000</f>
        <v>-4.9655189999999996</v>
      </c>
      <c r="AU971">
        <f>INT(ABS(FO_Candidato[[#This Row],[LONGITUDE_P2]]))</f>
        <v>4</v>
      </c>
      <c r="AV971">
        <f>INT((ABS(FO_Candidato[[#This Row],[LONGITUDE_P2]])-INT(ABS(FO_Candidato[[#This Row],[LONGITUDE_P2]])))*60)</f>
        <v>57</v>
      </c>
      <c r="AW971" s="73">
        <f t="shared" si="31"/>
        <v>55.87</v>
      </c>
      <c r="AX971" t="str">
        <f>SUBSTITUTE(TEXT(FO_Candidato[[#This Row],[LONGITUDE_P5]],"0,00"),",",".")</f>
        <v>55.87</v>
      </c>
      <c r="AY971" t="str">
        <f>FO_Candidato[[#This Row],[LONGITUDE_P3]]&amp;"°"&amp;FO_Candidato[[#This Row],[LONGITUDE_P4]]&amp;"'"&amp;FO_Candidato[[#This Row],[LONGITUDE - P6]]&amp;"""S"</f>
        <v>4°57'55.87"S</v>
      </c>
    </row>
    <row r="972" spans="1:51" x14ac:dyDescent="0.3">
      <c r="A972" t="s">
        <v>29479</v>
      </c>
      <c r="B972" t="s">
        <v>23809</v>
      </c>
      <c r="C972" t="s">
        <v>371</v>
      </c>
      <c r="D972" t="s">
        <v>6620</v>
      </c>
      <c r="E972" t="s">
        <v>6620</v>
      </c>
      <c r="F972" t="s">
        <v>6621</v>
      </c>
      <c r="G972" t="s">
        <v>24981</v>
      </c>
      <c r="I972" t="s">
        <v>23832</v>
      </c>
      <c r="J972" t="s">
        <v>23814</v>
      </c>
      <c r="K972" t="s">
        <v>29480</v>
      </c>
      <c r="L972" t="s">
        <v>148</v>
      </c>
      <c r="M972" t="s">
        <v>23816</v>
      </c>
      <c r="N972" t="s">
        <v>29481</v>
      </c>
      <c r="O972" t="s">
        <v>29482</v>
      </c>
      <c r="P972" t="s">
        <v>29483</v>
      </c>
      <c r="R972" t="s">
        <v>148</v>
      </c>
      <c r="S972" t="s">
        <v>148</v>
      </c>
      <c r="T972" t="s">
        <v>148</v>
      </c>
      <c r="U972" t="s">
        <v>23823</v>
      </c>
      <c r="V972">
        <v>40</v>
      </c>
      <c r="W972">
        <v>-22741799</v>
      </c>
      <c r="X972">
        <v>-55484449</v>
      </c>
      <c r="Y972">
        <v>573</v>
      </c>
      <c r="Z972" t="s">
        <v>23957</v>
      </c>
      <c r="AA972" t="s">
        <v>107</v>
      </c>
      <c r="AB972" t="s">
        <v>23825</v>
      </c>
      <c r="AC972">
        <v>3200</v>
      </c>
      <c r="AD972" t="s">
        <v>23823</v>
      </c>
      <c r="AE972" t="s">
        <v>148</v>
      </c>
      <c r="AF972" t="s">
        <v>148</v>
      </c>
      <c r="AG972" t="s">
        <v>148</v>
      </c>
      <c r="AH972" t="s">
        <v>29484</v>
      </c>
      <c r="AI972" t="s">
        <v>24270</v>
      </c>
      <c r="AJ972" t="s">
        <v>29485</v>
      </c>
      <c r="AL972">
        <f>VALUE(TRIM(FO_Candidato[[#This Row],[1.21 Latitude]]))</f>
        <v>-22741799</v>
      </c>
      <c r="AM972">
        <f>FO_Candidato[[#This Row],[LATITUDE_P1]]/1000000</f>
        <v>-22.741799</v>
      </c>
      <c r="AN972">
        <f>INT(ABS(FO_Candidato[[#This Row],[LATITUDE_P2]]))</f>
        <v>22</v>
      </c>
      <c r="AO972">
        <f>INT((ABS(FO_Candidato[[#This Row],[LATITUDE_P2]])-INT(ABS(FO_Candidato[[#This Row],[LATITUDE_P2]])))*60)</f>
        <v>44</v>
      </c>
      <c r="AP972" s="73">
        <f t="shared" si="30"/>
        <v>30.48</v>
      </c>
      <c r="AQ972" t="str">
        <f>SUBSTITUTE(TEXT(FO_Candidato[[#This Row],[LATITUDE_P5]],"0,00"),",",".")</f>
        <v>30.48</v>
      </c>
      <c r="AR972" t="str">
        <f>FO_Candidato[[#This Row],[LATITUDE_P3]]&amp;"°"&amp;FO_Candidato[[#This Row],[LATITUDE_P4]]&amp;"'"&amp;FO_Candidato[[#This Row],[LATITUDE - P6]]&amp;"""S"</f>
        <v>22°44'30.48"S</v>
      </c>
      <c r="AS972">
        <f>VALUE(TRIM(FO_Candidato[[#This Row],[longitude]]))</f>
        <v>-55484449</v>
      </c>
      <c r="AT972">
        <f>FO_Candidato[[#This Row],[LONGITUDE_P1]]/1000000</f>
        <v>-55.484448999999998</v>
      </c>
      <c r="AU972">
        <f>INT(ABS(FO_Candidato[[#This Row],[LONGITUDE_P2]]))</f>
        <v>55</v>
      </c>
      <c r="AV972">
        <f>INT((ABS(FO_Candidato[[#This Row],[LONGITUDE_P2]])-INT(ABS(FO_Candidato[[#This Row],[LONGITUDE_P2]])))*60)</f>
        <v>29</v>
      </c>
      <c r="AW972" s="73">
        <f t="shared" si="31"/>
        <v>4.0199999999999996</v>
      </c>
      <c r="AX972" t="str">
        <f>SUBSTITUTE(TEXT(FO_Candidato[[#This Row],[LONGITUDE_P5]],"0,00"),",",".")</f>
        <v>4.02</v>
      </c>
      <c r="AY972" t="str">
        <f>FO_Candidato[[#This Row],[LONGITUDE_P3]]&amp;"°"&amp;FO_Candidato[[#This Row],[LONGITUDE_P4]]&amp;"'"&amp;FO_Candidato[[#This Row],[LONGITUDE - P6]]&amp;"""S"</f>
        <v>55°29'4.02"S</v>
      </c>
    </row>
    <row r="973" spans="1:51" x14ac:dyDescent="0.3">
      <c r="A973" t="s">
        <v>29486</v>
      </c>
      <c r="B973" t="s">
        <v>23809</v>
      </c>
      <c r="C973" t="s">
        <v>371</v>
      </c>
      <c r="D973" t="s">
        <v>29487</v>
      </c>
      <c r="E973" t="s">
        <v>29487</v>
      </c>
      <c r="F973" t="s">
        <v>29488</v>
      </c>
      <c r="G973" t="s">
        <v>23812</v>
      </c>
      <c r="I973" t="s">
        <v>23813</v>
      </c>
      <c r="J973" t="s">
        <v>23814</v>
      </c>
      <c r="K973" t="s">
        <v>29489</v>
      </c>
      <c r="L973" t="s">
        <v>23977</v>
      </c>
      <c r="M973" t="s">
        <v>23816</v>
      </c>
      <c r="N973" t="s">
        <v>29490</v>
      </c>
      <c r="O973" t="s">
        <v>29491</v>
      </c>
      <c r="P973" t="s">
        <v>29492</v>
      </c>
      <c r="Q973" t="s">
        <v>29493</v>
      </c>
      <c r="U973" t="s">
        <v>23823</v>
      </c>
      <c r="V973">
        <v>50</v>
      </c>
      <c r="W973">
        <v>-1600922</v>
      </c>
      <c r="X973">
        <v>-4737734</v>
      </c>
      <c r="Y973">
        <v>877</v>
      </c>
      <c r="Z973" t="s">
        <v>24189</v>
      </c>
      <c r="AA973" t="s">
        <v>124</v>
      </c>
      <c r="AB973" t="s">
        <v>23825</v>
      </c>
      <c r="AC973">
        <v>1800</v>
      </c>
      <c r="AD973" t="s">
        <v>1491</v>
      </c>
      <c r="AE973" t="s">
        <v>24004</v>
      </c>
      <c r="AF973" t="s">
        <v>29488</v>
      </c>
      <c r="AG973" t="s">
        <v>29488</v>
      </c>
      <c r="AH973" t="s">
        <v>29491</v>
      </c>
      <c r="AI973" t="s">
        <v>25065</v>
      </c>
      <c r="AJ973" t="s">
        <v>2316</v>
      </c>
      <c r="AL973">
        <f>VALUE(TRIM(FO_Candidato[[#This Row],[1.21 Latitude]]))</f>
        <v>-1600922</v>
      </c>
      <c r="AM973">
        <f>FO_Candidato[[#This Row],[LATITUDE_P1]]/1000000</f>
        <v>-1.600922</v>
      </c>
      <c r="AN973">
        <f>INT(ABS(FO_Candidato[[#This Row],[LATITUDE_P2]]))</f>
        <v>1</v>
      </c>
      <c r="AO973">
        <f>INT((ABS(FO_Candidato[[#This Row],[LATITUDE_P2]])-INT(ABS(FO_Candidato[[#This Row],[LATITUDE_P2]])))*60)</f>
        <v>36</v>
      </c>
      <c r="AP973" s="73">
        <f t="shared" si="30"/>
        <v>3.32</v>
      </c>
      <c r="AQ973" t="str">
        <f>SUBSTITUTE(TEXT(FO_Candidato[[#This Row],[LATITUDE_P5]],"0,00"),",",".")</f>
        <v>3.32</v>
      </c>
      <c r="AR973" t="str">
        <f>FO_Candidato[[#This Row],[LATITUDE_P3]]&amp;"°"&amp;FO_Candidato[[#This Row],[LATITUDE_P4]]&amp;"'"&amp;FO_Candidato[[#This Row],[LATITUDE - P6]]&amp;"""S"</f>
        <v>1°36'3.32"S</v>
      </c>
      <c r="AS973">
        <f>VALUE(TRIM(FO_Candidato[[#This Row],[longitude]]))</f>
        <v>-4737734</v>
      </c>
      <c r="AT973">
        <f>FO_Candidato[[#This Row],[LONGITUDE_P1]]/1000000</f>
        <v>-4.7377339999999997</v>
      </c>
      <c r="AU973">
        <f>INT(ABS(FO_Candidato[[#This Row],[LONGITUDE_P2]]))</f>
        <v>4</v>
      </c>
      <c r="AV973">
        <f>INT((ABS(FO_Candidato[[#This Row],[LONGITUDE_P2]])-INT(ABS(FO_Candidato[[#This Row],[LONGITUDE_P2]])))*60)</f>
        <v>44</v>
      </c>
      <c r="AW973" s="73">
        <f t="shared" si="31"/>
        <v>15.84</v>
      </c>
      <c r="AX973" t="str">
        <f>SUBSTITUTE(TEXT(FO_Candidato[[#This Row],[LONGITUDE_P5]],"0,00"),",",".")</f>
        <v>15.84</v>
      </c>
      <c r="AY973" t="str">
        <f>FO_Candidato[[#This Row],[LONGITUDE_P3]]&amp;"°"&amp;FO_Candidato[[#This Row],[LONGITUDE_P4]]&amp;"'"&amp;FO_Candidato[[#This Row],[LONGITUDE - P6]]&amp;"""S"</f>
        <v>4°44'15.84"S</v>
      </c>
    </row>
    <row r="974" spans="1:51" x14ac:dyDescent="0.3">
      <c r="A974" t="s">
        <v>29494</v>
      </c>
      <c r="B974" t="s">
        <v>23809</v>
      </c>
      <c r="C974" t="s">
        <v>308</v>
      </c>
      <c r="D974" t="s">
        <v>2599</v>
      </c>
      <c r="E974" t="s">
        <v>2599</v>
      </c>
      <c r="F974" t="s">
        <v>2600</v>
      </c>
      <c r="G974" t="s">
        <v>23812</v>
      </c>
      <c r="I974" t="s">
        <v>23832</v>
      </c>
      <c r="J974" t="s">
        <v>23814</v>
      </c>
      <c r="K974" t="s">
        <v>29495</v>
      </c>
      <c r="L974" t="s">
        <v>148</v>
      </c>
      <c r="M974" t="s">
        <v>23816</v>
      </c>
      <c r="N974" t="s">
        <v>29496</v>
      </c>
      <c r="O974" t="s">
        <v>29497</v>
      </c>
      <c r="P974" t="s">
        <v>29498</v>
      </c>
      <c r="Q974" t="s">
        <v>148</v>
      </c>
      <c r="R974" t="s">
        <v>148</v>
      </c>
      <c r="S974" t="s">
        <v>148</v>
      </c>
      <c r="T974" t="s">
        <v>148</v>
      </c>
      <c r="U974" t="s">
        <v>23823</v>
      </c>
      <c r="V974">
        <v>40</v>
      </c>
      <c r="W974">
        <v>-2068879</v>
      </c>
      <c r="X974">
        <v>-4104444</v>
      </c>
      <c r="Y974">
        <v>443</v>
      </c>
      <c r="Z974" t="s">
        <v>148</v>
      </c>
      <c r="AA974" t="s">
        <v>107</v>
      </c>
      <c r="AB974" t="s">
        <v>23825</v>
      </c>
      <c r="AC974">
        <v>1000</v>
      </c>
      <c r="AD974" t="s">
        <v>23823</v>
      </c>
      <c r="AE974" t="s">
        <v>148</v>
      </c>
      <c r="AF974" t="s">
        <v>148</v>
      </c>
      <c r="AG974" t="s">
        <v>148</v>
      </c>
      <c r="AH974" t="s">
        <v>29499</v>
      </c>
      <c r="AI974" t="s">
        <v>24220</v>
      </c>
      <c r="AJ974" t="s">
        <v>2603</v>
      </c>
      <c r="AK974">
        <v>29295000</v>
      </c>
      <c r="AL974">
        <f>VALUE(TRIM(FO_Candidato[[#This Row],[1.21 Latitude]]))</f>
        <v>-2068879</v>
      </c>
      <c r="AM974">
        <f>FO_Candidato[[#This Row],[LATITUDE_P1]]/1000000</f>
        <v>-2.0688789999999999</v>
      </c>
      <c r="AN974">
        <f>INT(ABS(FO_Candidato[[#This Row],[LATITUDE_P2]]))</f>
        <v>2</v>
      </c>
      <c r="AO974">
        <f>INT((ABS(FO_Candidato[[#This Row],[LATITUDE_P2]])-INT(ABS(FO_Candidato[[#This Row],[LATITUDE_P2]])))*60)</f>
        <v>4</v>
      </c>
      <c r="AP974" s="73">
        <f t="shared" si="30"/>
        <v>7.96</v>
      </c>
      <c r="AQ974" t="str">
        <f>SUBSTITUTE(TEXT(FO_Candidato[[#This Row],[LATITUDE_P5]],"0,00"),",",".")</f>
        <v>7.96</v>
      </c>
      <c r="AR974" t="str">
        <f>FO_Candidato[[#This Row],[LATITUDE_P3]]&amp;"°"&amp;FO_Candidato[[#This Row],[LATITUDE_P4]]&amp;"'"&amp;FO_Candidato[[#This Row],[LATITUDE - P6]]&amp;"""S"</f>
        <v>2°4'7.96"S</v>
      </c>
      <c r="AS974">
        <f>VALUE(TRIM(FO_Candidato[[#This Row],[longitude]]))</f>
        <v>-4104444</v>
      </c>
      <c r="AT974">
        <f>FO_Candidato[[#This Row],[LONGITUDE_P1]]/1000000</f>
        <v>-4.104444</v>
      </c>
      <c r="AU974">
        <f>INT(ABS(FO_Candidato[[#This Row],[LONGITUDE_P2]]))</f>
        <v>4</v>
      </c>
      <c r="AV974">
        <f>INT((ABS(FO_Candidato[[#This Row],[LONGITUDE_P2]])-INT(ABS(FO_Candidato[[#This Row],[LONGITUDE_P2]])))*60)</f>
        <v>6</v>
      </c>
      <c r="AW974" s="73">
        <f t="shared" si="31"/>
        <v>16</v>
      </c>
      <c r="AX974" t="str">
        <f>SUBSTITUTE(TEXT(FO_Candidato[[#This Row],[LONGITUDE_P5]],"0,00"),",",".")</f>
        <v>16.00</v>
      </c>
      <c r="AY974" t="str">
        <f>FO_Candidato[[#This Row],[LONGITUDE_P3]]&amp;"°"&amp;FO_Candidato[[#This Row],[LONGITUDE_P4]]&amp;"'"&amp;FO_Candidato[[#This Row],[LONGITUDE - P6]]&amp;"""S"</f>
        <v>4°6'16.00"S</v>
      </c>
    </row>
    <row r="975" spans="1:51" x14ac:dyDescent="0.3">
      <c r="A975" t="s">
        <v>29500</v>
      </c>
      <c r="B975" t="s">
        <v>23809</v>
      </c>
      <c r="C975" t="s">
        <v>308</v>
      </c>
      <c r="D975" t="s">
        <v>1221</v>
      </c>
      <c r="E975" t="s">
        <v>1221</v>
      </c>
      <c r="F975" t="s">
        <v>1222</v>
      </c>
      <c r="G975" t="s">
        <v>23812</v>
      </c>
      <c r="I975" t="s">
        <v>23832</v>
      </c>
      <c r="J975" t="s">
        <v>23814</v>
      </c>
      <c r="K975" t="s">
        <v>29501</v>
      </c>
      <c r="L975" t="s">
        <v>148</v>
      </c>
      <c r="M975" t="s">
        <v>23816</v>
      </c>
      <c r="N975" t="s">
        <v>29502</v>
      </c>
      <c r="O975" t="s">
        <v>29503</v>
      </c>
      <c r="P975" t="s">
        <v>29504</v>
      </c>
      <c r="Q975" t="s">
        <v>29505</v>
      </c>
      <c r="R975" t="s">
        <v>148</v>
      </c>
      <c r="S975" t="s">
        <v>148</v>
      </c>
      <c r="T975" t="s">
        <v>148</v>
      </c>
      <c r="U975" t="s">
        <v>23823</v>
      </c>
      <c r="V975">
        <v>30</v>
      </c>
      <c r="W975">
        <v>-2065598</v>
      </c>
      <c r="X975">
        <v>-4102076</v>
      </c>
      <c r="Y975">
        <v>658</v>
      </c>
      <c r="Z975" t="s">
        <v>148</v>
      </c>
      <c r="AA975" t="s">
        <v>124</v>
      </c>
      <c r="AB975" t="s">
        <v>23825</v>
      </c>
      <c r="AC975">
        <v>3000</v>
      </c>
      <c r="AD975" t="s">
        <v>23823</v>
      </c>
      <c r="AE975" t="s">
        <v>148</v>
      </c>
      <c r="AF975" t="s">
        <v>148</v>
      </c>
      <c r="AG975" t="s">
        <v>148</v>
      </c>
      <c r="AH975" t="s">
        <v>29506</v>
      </c>
      <c r="AI975" t="s">
        <v>24220</v>
      </c>
      <c r="AJ975" t="s">
        <v>2603</v>
      </c>
      <c r="AK975">
        <v>29295000</v>
      </c>
      <c r="AL975">
        <f>VALUE(TRIM(FO_Candidato[[#This Row],[1.21 Latitude]]))</f>
        <v>-2065598</v>
      </c>
      <c r="AM975">
        <f>FO_Candidato[[#This Row],[LATITUDE_P1]]/1000000</f>
        <v>-2.065598</v>
      </c>
      <c r="AN975">
        <f>INT(ABS(FO_Candidato[[#This Row],[LATITUDE_P2]]))</f>
        <v>2</v>
      </c>
      <c r="AO975">
        <f>INT((ABS(FO_Candidato[[#This Row],[LATITUDE_P2]])-INT(ABS(FO_Candidato[[#This Row],[LATITUDE_P2]])))*60)</f>
        <v>3</v>
      </c>
      <c r="AP975" s="73">
        <f t="shared" si="30"/>
        <v>56.15</v>
      </c>
      <c r="AQ975" t="str">
        <f>SUBSTITUTE(TEXT(FO_Candidato[[#This Row],[LATITUDE_P5]],"0,00"),",",".")</f>
        <v>56.15</v>
      </c>
      <c r="AR975" t="str">
        <f>FO_Candidato[[#This Row],[LATITUDE_P3]]&amp;"°"&amp;FO_Candidato[[#This Row],[LATITUDE_P4]]&amp;"'"&amp;FO_Candidato[[#This Row],[LATITUDE - P6]]&amp;"""S"</f>
        <v>2°3'56.15"S</v>
      </c>
      <c r="AS975">
        <f>VALUE(TRIM(FO_Candidato[[#This Row],[longitude]]))</f>
        <v>-4102076</v>
      </c>
      <c r="AT975">
        <f>FO_Candidato[[#This Row],[LONGITUDE_P1]]/1000000</f>
        <v>-4.1020760000000003</v>
      </c>
      <c r="AU975">
        <f>INT(ABS(FO_Candidato[[#This Row],[LONGITUDE_P2]]))</f>
        <v>4</v>
      </c>
      <c r="AV975">
        <f>INT((ABS(FO_Candidato[[#This Row],[LONGITUDE_P2]])-INT(ABS(FO_Candidato[[#This Row],[LONGITUDE_P2]])))*60)</f>
        <v>6</v>
      </c>
      <c r="AW975" s="73">
        <f t="shared" si="31"/>
        <v>7.47</v>
      </c>
      <c r="AX975" t="str">
        <f>SUBSTITUTE(TEXT(FO_Candidato[[#This Row],[LONGITUDE_P5]],"0,00"),",",".")</f>
        <v>7.47</v>
      </c>
      <c r="AY975" t="str">
        <f>FO_Candidato[[#This Row],[LONGITUDE_P3]]&amp;"°"&amp;FO_Candidato[[#This Row],[LONGITUDE_P4]]&amp;"'"&amp;FO_Candidato[[#This Row],[LONGITUDE - P6]]&amp;"""S"</f>
        <v>4°6'7.47"S</v>
      </c>
    </row>
    <row r="976" spans="1:51" x14ac:dyDescent="0.3">
      <c r="A976" t="s">
        <v>29507</v>
      </c>
      <c r="B976" t="s">
        <v>23809</v>
      </c>
      <c r="C976" t="s">
        <v>3790</v>
      </c>
      <c r="D976" t="s">
        <v>4232</v>
      </c>
      <c r="E976" t="s">
        <v>4232</v>
      </c>
      <c r="F976" t="s">
        <v>4233</v>
      </c>
      <c r="G976" t="s">
        <v>29508</v>
      </c>
      <c r="I976" t="s">
        <v>23832</v>
      </c>
      <c r="V976">
        <v>40</v>
      </c>
      <c r="W976">
        <v>-19921263</v>
      </c>
      <c r="X976">
        <v>-44392423</v>
      </c>
      <c r="AL976">
        <f>VALUE(TRIM(FO_Candidato[[#This Row],[1.21 Latitude]]))</f>
        <v>-19921263</v>
      </c>
      <c r="AM976">
        <f>FO_Candidato[[#This Row],[LATITUDE_P1]]/1000000</f>
        <v>-19.921263</v>
      </c>
      <c r="AN976">
        <f>INT(ABS(FO_Candidato[[#This Row],[LATITUDE_P2]]))</f>
        <v>19</v>
      </c>
      <c r="AO976">
        <f>INT((ABS(FO_Candidato[[#This Row],[LATITUDE_P2]])-INT(ABS(FO_Candidato[[#This Row],[LATITUDE_P2]])))*60)</f>
        <v>55</v>
      </c>
      <c r="AP976" s="73">
        <f t="shared" si="30"/>
        <v>16.55</v>
      </c>
      <c r="AQ976" t="str">
        <f>SUBSTITUTE(TEXT(FO_Candidato[[#This Row],[LATITUDE_P5]],"0,00"),",",".")</f>
        <v>16.55</v>
      </c>
      <c r="AR976" t="str">
        <f>FO_Candidato[[#This Row],[LATITUDE_P3]]&amp;"°"&amp;FO_Candidato[[#This Row],[LATITUDE_P4]]&amp;"'"&amp;FO_Candidato[[#This Row],[LATITUDE - P6]]&amp;"""S"</f>
        <v>19°55'16.55"S</v>
      </c>
      <c r="AS976">
        <f>VALUE(TRIM(FO_Candidato[[#This Row],[longitude]]))</f>
        <v>-44392423</v>
      </c>
      <c r="AT976">
        <f>FO_Candidato[[#This Row],[LONGITUDE_P1]]/1000000</f>
        <v>-44.392423000000001</v>
      </c>
      <c r="AU976">
        <f>INT(ABS(FO_Candidato[[#This Row],[LONGITUDE_P2]]))</f>
        <v>44</v>
      </c>
      <c r="AV976">
        <f>INT((ABS(FO_Candidato[[#This Row],[LONGITUDE_P2]])-INT(ABS(FO_Candidato[[#This Row],[LONGITUDE_P2]])))*60)</f>
        <v>23</v>
      </c>
      <c r="AW976" s="73">
        <f t="shared" si="31"/>
        <v>32.72</v>
      </c>
      <c r="AX976" t="str">
        <f>SUBSTITUTE(TEXT(FO_Candidato[[#This Row],[LONGITUDE_P5]],"0,00"),",",".")</f>
        <v>32.72</v>
      </c>
      <c r="AY976" t="str">
        <f>FO_Candidato[[#This Row],[LONGITUDE_P3]]&amp;"°"&amp;FO_Candidato[[#This Row],[LONGITUDE_P4]]&amp;"'"&amp;FO_Candidato[[#This Row],[LONGITUDE - P6]]&amp;"""S"</f>
        <v>44°23'32.72"S</v>
      </c>
    </row>
    <row r="977" spans="1:51" x14ac:dyDescent="0.3">
      <c r="A977" t="s">
        <v>29509</v>
      </c>
      <c r="B977" t="s">
        <v>23809</v>
      </c>
      <c r="C977" t="s">
        <v>354</v>
      </c>
      <c r="D977" t="s">
        <v>5439</v>
      </c>
      <c r="E977" t="s">
        <v>5439</v>
      </c>
      <c r="F977" t="s">
        <v>5440</v>
      </c>
      <c r="G977" t="s">
        <v>23889</v>
      </c>
      <c r="I977" t="s">
        <v>23832</v>
      </c>
      <c r="K977" t="s">
        <v>24117</v>
      </c>
      <c r="M977" t="s">
        <v>23835</v>
      </c>
      <c r="N977" t="s">
        <v>28486</v>
      </c>
      <c r="U977" t="s">
        <v>23823</v>
      </c>
      <c r="V977">
        <v>50</v>
      </c>
      <c r="W977">
        <v>-23746646</v>
      </c>
      <c r="X977">
        <v>-47425304</v>
      </c>
      <c r="Y977">
        <v>961</v>
      </c>
      <c r="Z977" t="s">
        <v>29510</v>
      </c>
      <c r="AB977" t="s">
        <v>23825</v>
      </c>
      <c r="AD977" t="s">
        <v>1491</v>
      </c>
      <c r="AH977" t="s">
        <v>29511</v>
      </c>
      <c r="AI977" t="s">
        <v>23852</v>
      </c>
      <c r="AJ977" t="s">
        <v>29031</v>
      </c>
      <c r="AK977">
        <v>18170000</v>
      </c>
      <c r="AL977">
        <f>VALUE(TRIM(FO_Candidato[[#This Row],[1.21 Latitude]]))</f>
        <v>-23746646</v>
      </c>
      <c r="AM977">
        <f>FO_Candidato[[#This Row],[LATITUDE_P1]]/1000000</f>
        <v>-23.746645999999998</v>
      </c>
      <c r="AN977">
        <f>INT(ABS(FO_Candidato[[#This Row],[LATITUDE_P2]]))</f>
        <v>23</v>
      </c>
      <c r="AO977">
        <f>INT((ABS(FO_Candidato[[#This Row],[LATITUDE_P2]])-INT(ABS(FO_Candidato[[#This Row],[LATITUDE_P2]])))*60)</f>
        <v>44</v>
      </c>
      <c r="AP977" s="73">
        <f t="shared" si="30"/>
        <v>47.93</v>
      </c>
      <c r="AQ977" t="str">
        <f>SUBSTITUTE(TEXT(FO_Candidato[[#This Row],[LATITUDE_P5]],"0,00"),",",".")</f>
        <v>47.93</v>
      </c>
      <c r="AR977" t="str">
        <f>FO_Candidato[[#This Row],[LATITUDE_P3]]&amp;"°"&amp;FO_Candidato[[#This Row],[LATITUDE_P4]]&amp;"'"&amp;FO_Candidato[[#This Row],[LATITUDE - P6]]&amp;"""S"</f>
        <v>23°44'47.93"S</v>
      </c>
      <c r="AS977">
        <f>VALUE(TRIM(FO_Candidato[[#This Row],[longitude]]))</f>
        <v>-47425304</v>
      </c>
      <c r="AT977">
        <f>FO_Candidato[[#This Row],[LONGITUDE_P1]]/1000000</f>
        <v>-47.425303999999997</v>
      </c>
      <c r="AU977">
        <f>INT(ABS(FO_Candidato[[#This Row],[LONGITUDE_P2]]))</f>
        <v>47</v>
      </c>
      <c r="AV977">
        <f>INT((ABS(FO_Candidato[[#This Row],[LONGITUDE_P2]])-INT(ABS(FO_Candidato[[#This Row],[LONGITUDE_P2]])))*60)</f>
        <v>25</v>
      </c>
      <c r="AW977" s="73">
        <f t="shared" si="31"/>
        <v>31.09</v>
      </c>
      <c r="AX977" t="str">
        <f>SUBSTITUTE(TEXT(FO_Candidato[[#This Row],[LONGITUDE_P5]],"0,00"),",",".")</f>
        <v>31.09</v>
      </c>
      <c r="AY977" t="str">
        <f>FO_Candidato[[#This Row],[LONGITUDE_P3]]&amp;"°"&amp;FO_Candidato[[#This Row],[LONGITUDE_P4]]&amp;"'"&amp;FO_Candidato[[#This Row],[LONGITUDE - P6]]&amp;"""S"</f>
        <v>47°25'31.09"S</v>
      </c>
    </row>
    <row r="978" spans="1:51" x14ac:dyDescent="0.3">
      <c r="A978" t="s">
        <v>29512</v>
      </c>
      <c r="B978" t="s">
        <v>23809</v>
      </c>
      <c r="C978" t="s">
        <v>354</v>
      </c>
      <c r="D978" t="s">
        <v>364</v>
      </c>
      <c r="E978" t="s">
        <v>364</v>
      </c>
      <c r="F978" t="s">
        <v>29513</v>
      </c>
      <c r="G978" t="s">
        <v>23889</v>
      </c>
      <c r="I978" t="s">
        <v>23832</v>
      </c>
      <c r="K978" t="s">
        <v>24117</v>
      </c>
      <c r="M978" t="s">
        <v>23835</v>
      </c>
      <c r="N978" t="s">
        <v>28486</v>
      </c>
      <c r="U978" t="s">
        <v>23823</v>
      </c>
      <c r="V978">
        <v>50</v>
      </c>
      <c r="W978">
        <v>-23594906</v>
      </c>
      <c r="X978">
        <v>-47479718</v>
      </c>
      <c r="Y978">
        <v>667</v>
      </c>
      <c r="Z978" t="s">
        <v>29514</v>
      </c>
      <c r="AB978" t="s">
        <v>23825</v>
      </c>
      <c r="AD978" t="s">
        <v>1491</v>
      </c>
      <c r="AH978" t="s">
        <v>29515</v>
      </c>
      <c r="AI978" t="s">
        <v>23852</v>
      </c>
      <c r="AJ978" t="s">
        <v>29516</v>
      </c>
      <c r="AK978">
        <v>18110900</v>
      </c>
      <c r="AL978">
        <f>VALUE(TRIM(FO_Candidato[[#This Row],[1.21 Latitude]]))</f>
        <v>-23594906</v>
      </c>
      <c r="AM978">
        <f>FO_Candidato[[#This Row],[LATITUDE_P1]]/1000000</f>
        <v>-23.594906000000002</v>
      </c>
      <c r="AN978">
        <f>INT(ABS(FO_Candidato[[#This Row],[LATITUDE_P2]]))</f>
        <v>23</v>
      </c>
      <c r="AO978">
        <f>INT((ABS(FO_Candidato[[#This Row],[LATITUDE_P2]])-INT(ABS(FO_Candidato[[#This Row],[LATITUDE_P2]])))*60)</f>
        <v>35</v>
      </c>
      <c r="AP978" s="73">
        <f t="shared" si="30"/>
        <v>41.66</v>
      </c>
      <c r="AQ978" t="str">
        <f>SUBSTITUTE(TEXT(FO_Candidato[[#This Row],[LATITUDE_P5]],"0,00"),",",".")</f>
        <v>41.66</v>
      </c>
      <c r="AR978" t="str">
        <f>FO_Candidato[[#This Row],[LATITUDE_P3]]&amp;"°"&amp;FO_Candidato[[#This Row],[LATITUDE_P4]]&amp;"'"&amp;FO_Candidato[[#This Row],[LATITUDE - P6]]&amp;"""S"</f>
        <v>23°35'41.66"S</v>
      </c>
      <c r="AS978">
        <f>VALUE(TRIM(FO_Candidato[[#This Row],[longitude]]))</f>
        <v>-47479718</v>
      </c>
      <c r="AT978">
        <f>FO_Candidato[[#This Row],[LONGITUDE_P1]]/1000000</f>
        <v>-47.479717999999998</v>
      </c>
      <c r="AU978">
        <f>INT(ABS(FO_Candidato[[#This Row],[LONGITUDE_P2]]))</f>
        <v>47</v>
      </c>
      <c r="AV978">
        <f>INT((ABS(FO_Candidato[[#This Row],[LONGITUDE_P2]])-INT(ABS(FO_Candidato[[#This Row],[LONGITUDE_P2]])))*60)</f>
        <v>28</v>
      </c>
      <c r="AW978" s="73">
        <f t="shared" si="31"/>
        <v>46.98</v>
      </c>
      <c r="AX978" t="str">
        <f>SUBSTITUTE(TEXT(FO_Candidato[[#This Row],[LONGITUDE_P5]],"0,00"),",",".")</f>
        <v>46.98</v>
      </c>
      <c r="AY978" t="str">
        <f>FO_Candidato[[#This Row],[LONGITUDE_P3]]&amp;"°"&amp;FO_Candidato[[#This Row],[LONGITUDE_P4]]&amp;"'"&amp;FO_Candidato[[#This Row],[LONGITUDE - P6]]&amp;"""S"</f>
        <v>47°28'46.98"S</v>
      </c>
    </row>
    <row r="979" spans="1:51" x14ac:dyDescent="0.3">
      <c r="A979" t="s">
        <v>29517</v>
      </c>
      <c r="B979" t="s">
        <v>23809</v>
      </c>
      <c r="C979" t="s">
        <v>308</v>
      </c>
      <c r="D979" t="s">
        <v>7840</v>
      </c>
      <c r="E979" t="s">
        <v>7840</v>
      </c>
      <c r="F979" t="s">
        <v>7841</v>
      </c>
      <c r="G979" t="s">
        <v>23812</v>
      </c>
      <c r="I979" t="s">
        <v>23832</v>
      </c>
      <c r="J979" t="s">
        <v>23814</v>
      </c>
      <c r="K979" t="s">
        <v>26540</v>
      </c>
      <c r="L979" t="s">
        <v>148</v>
      </c>
      <c r="M979" t="s">
        <v>23816</v>
      </c>
      <c r="N979" t="s">
        <v>29518</v>
      </c>
      <c r="O979" t="s">
        <v>29519</v>
      </c>
      <c r="P979" t="s">
        <v>29520</v>
      </c>
      <c r="Q979" t="s">
        <v>23820</v>
      </c>
      <c r="R979" t="s">
        <v>148</v>
      </c>
      <c r="S979" t="s">
        <v>148</v>
      </c>
      <c r="T979" t="s">
        <v>148</v>
      </c>
      <c r="U979" t="s">
        <v>23823</v>
      </c>
      <c r="V979">
        <v>30</v>
      </c>
      <c r="W979">
        <v>-2065902</v>
      </c>
      <c r="X979">
        <v>-4109154</v>
      </c>
      <c r="Y979">
        <v>111</v>
      </c>
      <c r="Z979" t="s">
        <v>148</v>
      </c>
      <c r="AA979" t="s">
        <v>124</v>
      </c>
      <c r="AB979" t="s">
        <v>23825</v>
      </c>
      <c r="AC979">
        <v>1500</v>
      </c>
      <c r="AD979" t="s">
        <v>23823</v>
      </c>
      <c r="AE979" t="s">
        <v>148</v>
      </c>
      <c r="AF979" t="s">
        <v>148</v>
      </c>
      <c r="AG979" t="s">
        <v>148</v>
      </c>
      <c r="AH979" t="s">
        <v>29521</v>
      </c>
      <c r="AI979" t="s">
        <v>24220</v>
      </c>
      <c r="AJ979" t="s">
        <v>29522</v>
      </c>
      <c r="AK979">
        <v>29360000</v>
      </c>
      <c r="AL979">
        <f>VALUE(TRIM(FO_Candidato[[#This Row],[1.21 Latitude]]))</f>
        <v>-2065902</v>
      </c>
      <c r="AM979">
        <f>FO_Candidato[[#This Row],[LATITUDE_P1]]/1000000</f>
        <v>-2.0659019999999999</v>
      </c>
      <c r="AN979">
        <f>INT(ABS(FO_Candidato[[#This Row],[LATITUDE_P2]]))</f>
        <v>2</v>
      </c>
      <c r="AO979">
        <f>INT((ABS(FO_Candidato[[#This Row],[LATITUDE_P2]])-INT(ABS(FO_Candidato[[#This Row],[LATITUDE_P2]])))*60)</f>
        <v>3</v>
      </c>
      <c r="AP979" s="73">
        <f t="shared" si="30"/>
        <v>57.25</v>
      </c>
      <c r="AQ979" t="str">
        <f>SUBSTITUTE(TEXT(FO_Candidato[[#This Row],[LATITUDE_P5]],"0,00"),",",".")</f>
        <v>57.25</v>
      </c>
      <c r="AR979" t="str">
        <f>FO_Candidato[[#This Row],[LATITUDE_P3]]&amp;"°"&amp;FO_Candidato[[#This Row],[LATITUDE_P4]]&amp;"'"&amp;FO_Candidato[[#This Row],[LATITUDE - P6]]&amp;"""S"</f>
        <v>2°3'57.25"S</v>
      </c>
      <c r="AS979">
        <f>VALUE(TRIM(FO_Candidato[[#This Row],[longitude]]))</f>
        <v>-4109154</v>
      </c>
      <c r="AT979">
        <f>FO_Candidato[[#This Row],[LONGITUDE_P1]]/1000000</f>
        <v>-4.1091540000000002</v>
      </c>
      <c r="AU979">
        <f>INT(ABS(FO_Candidato[[#This Row],[LONGITUDE_P2]]))</f>
        <v>4</v>
      </c>
      <c r="AV979">
        <f>INT((ABS(FO_Candidato[[#This Row],[LONGITUDE_P2]])-INT(ABS(FO_Candidato[[#This Row],[LONGITUDE_P2]])))*60)</f>
        <v>6</v>
      </c>
      <c r="AW979" s="73">
        <f t="shared" si="31"/>
        <v>32.950000000000003</v>
      </c>
      <c r="AX979" t="str">
        <f>SUBSTITUTE(TEXT(FO_Candidato[[#This Row],[LONGITUDE_P5]],"0,00"),",",".")</f>
        <v>32.95</v>
      </c>
      <c r="AY979" t="str">
        <f>FO_Candidato[[#This Row],[LONGITUDE_P3]]&amp;"°"&amp;FO_Candidato[[#This Row],[LONGITUDE_P4]]&amp;"'"&amp;FO_Candidato[[#This Row],[LONGITUDE - P6]]&amp;"""S"</f>
        <v>4°6'32.95"S</v>
      </c>
    </row>
    <row r="980" spans="1:51" x14ac:dyDescent="0.3">
      <c r="A980" t="s">
        <v>29523</v>
      </c>
      <c r="B980" t="s">
        <v>23809</v>
      </c>
      <c r="C980" t="s">
        <v>308</v>
      </c>
      <c r="D980" t="s">
        <v>6035</v>
      </c>
      <c r="E980" t="s">
        <v>6035</v>
      </c>
      <c r="F980" t="s">
        <v>6036</v>
      </c>
      <c r="G980" t="s">
        <v>23812</v>
      </c>
      <c r="I980" t="s">
        <v>23832</v>
      </c>
      <c r="J980" t="s">
        <v>23814</v>
      </c>
      <c r="K980" t="s">
        <v>29524</v>
      </c>
      <c r="L980" t="s">
        <v>148</v>
      </c>
      <c r="M980" t="s">
        <v>23816</v>
      </c>
      <c r="N980" t="s">
        <v>29525</v>
      </c>
      <c r="O980" t="s">
        <v>23820</v>
      </c>
      <c r="P980" t="s">
        <v>29526</v>
      </c>
      <c r="Q980" t="s">
        <v>29527</v>
      </c>
      <c r="R980" t="s">
        <v>148</v>
      </c>
      <c r="S980" t="s">
        <v>148</v>
      </c>
      <c r="T980" t="s">
        <v>148</v>
      </c>
      <c r="U980" t="s">
        <v>23823</v>
      </c>
      <c r="V980">
        <v>30</v>
      </c>
      <c r="W980">
        <v>-1968715</v>
      </c>
      <c r="X980">
        <v>-41122759</v>
      </c>
      <c r="Y980">
        <v>164</v>
      </c>
      <c r="Z980" t="s">
        <v>148</v>
      </c>
      <c r="AA980" t="s">
        <v>124</v>
      </c>
      <c r="AB980" t="s">
        <v>23825</v>
      </c>
      <c r="AC980">
        <v>1500</v>
      </c>
      <c r="AD980" t="s">
        <v>23823</v>
      </c>
      <c r="AE980" t="s">
        <v>148</v>
      </c>
      <c r="AF980" t="s">
        <v>148</v>
      </c>
      <c r="AG980" t="s">
        <v>148</v>
      </c>
      <c r="AH980" t="s">
        <v>29528</v>
      </c>
      <c r="AI980" t="s">
        <v>24220</v>
      </c>
      <c r="AJ980" t="s">
        <v>6038</v>
      </c>
      <c r="AK980">
        <v>29730000</v>
      </c>
      <c r="AL980">
        <f>VALUE(TRIM(FO_Candidato[[#This Row],[1.21 Latitude]]))</f>
        <v>-1968715</v>
      </c>
      <c r="AM980">
        <f>FO_Candidato[[#This Row],[LATITUDE_P1]]/1000000</f>
        <v>-1.968715</v>
      </c>
      <c r="AN980">
        <f>INT(ABS(FO_Candidato[[#This Row],[LATITUDE_P2]]))</f>
        <v>1</v>
      </c>
      <c r="AO980">
        <f>INT((ABS(FO_Candidato[[#This Row],[LATITUDE_P2]])-INT(ABS(FO_Candidato[[#This Row],[LATITUDE_P2]])))*60)</f>
        <v>58</v>
      </c>
      <c r="AP980" s="73">
        <f t="shared" si="30"/>
        <v>7.37</v>
      </c>
      <c r="AQ980" t="str">
        <f>SUBSTITUTE(TEXT(FO_Candidato[[#This Row],[LATITUDE_P5]],"0,00"),",",".")</f>
        <v>7.37</v>
      </c>
      <c r="AR980" t="str">
        <f>FO_Candidato[[#This Row],[LATITUDE_P3]]&amp;"°"&amp;FO_Candidato[[#This Row],[LATITUDE_P4]]&amp;"'"&amp;FO_Candidato[[#This Row],[LATITUDE - P6]]&amp;"""S"</f>
        <v>1°58'7.37"S</v>
      </c>
      <c r="AS980">
        <f>VALUE(TRIM(FO_Candidato[[#This Row],[longitude]]))</f>
        <v>-41122759</v>
      </c>
      <c r="AT980">
        <f>FO_Candidato[[#This Row],[LONGITUDE_P1]]/1000000</f>
        <v>-41.122759000000002</v>
      </c>
      <c r="AU980">
        <f>INT(ABS(FO_Candidato[[#This Row],[LONGITUDE_P2]]))</f>
        <v>41</v>
      </c>
      <c r="AV980">
        <f>INT((ABS(FO_Candidato[[#This Row],[LONGITUDE_P2]])-INT(ABS(FO_Candidato[[#This Row],[LONGITUDE_P2]])))*60)</f>
        <v>7</v>
      </c>
      <c r="AW980" s="73">
        <f t="shared" si="31"/>
        <v>21.93</v>
      </c>
      <c r="AX980" t="str">
        <f>SUBSTITUTE(TEXT(FO_Candidato[[#This Row],[LONGITUDE_P5]],"0,00"),",",".")</f>
        <v>21.93</v>
      </c>
      <c r="AY980" t="str">
        <f>FO_Candidato[[#This Row],[LONGITUDE_P3]]&amp;"°"&amp;FO_Candidato[[#This Row],[LONGITUDE_P4]]&amp;"'"&amp;FO_Candidato[[#This Row],[LONGITUDE - P6]]&amp;"""S"</f>
        <v>41°7'21.93"S</v>
      </c>
    </row>
    <row r="981" spans="1:51" x14ac:dyDescent="0.3">
      <c r="A981" t="s">
        <v>29529</v>
      </c>
      <c r="B981" t="s">
        <v>23809</v>
      </c>
      <c r="C981" t="s">
        <v>371</v>
      </c>
      <c r="D981" t="s">
        <v>7722</v>
      </c>
      <c r="E981" t="s">
        <v>7722</v>
      </c>
      <c r="F981" t="s">
        <v>7723</v>
      </c>
      <c r="G981" t="s">
        <v>23846</v>
      </c>
      <c r="I981" t="s">
        <v>23832</v>
      </c>
      <c r="J981" t="s">
        <v>23814</v>
      </c>
      <c r="K981" t="s">
        <v>29530</v>
      </c>
      <c r="L981" t="s">
        <v>148</v>
      </c>
      <c r="M981" t="s">
        <v>23816</v>
      </c>
      <c r="N981" t="s">
        <v>29531</v>
      </c>
      <c r="O981" t="s">
        <v>29532</v>
      </c>
      <c r="P981" t="s">
        <v>23820</v>
      </c>
      <c r="Q981" t="s">
        <v>23820</v>
      </c>
      <c r="R981" t="s">
        <v>29533</v>
      </c>
      <c r="S981" t="s">
        <v>29532</v>
      </c>
      <c r="T981" t="s">
        <v>29534</v>
      </c>
      <c r="U981" t="s">
        <v>23823</v>
      </c>
      <c r="V981">
        <v>30</v>
      </c>
      <c r="W981">
        <v>-2340228</v>
      </c>
      <c r="X981">
        <v>-47837827</v>
      </c>
      <c r="Y981">
        <v>593</v>
      </c>
      <c r="Z981" t="s">
        <v>12336</v>
      </c>
      <c r="AB981" t="s">
        <v>23825</v>
      </c>
      <c r="AD981" t="s">
        <v>23823</v>
      </c>
      <c r="AE981" t="s">
        <v>1532</v>
      </c>
      <c r="AF981" t="s">
        <v>7722</v>
      </c>
      <c r="AG981" t="s">
        <v>7723</v>
      </c>
      <c r="AH981" t="s">
        <v>29535</v>
      </c>
      <c r="AI981" t="s">
        <v>23852</v>
      </c>
      <c r="AJ981" t="s">
        <v>29536</v>
      </c>
      <c r="AL981">
        <f>VALUE(TRIM(FO_Candidato[[#This Row],[1.21 Latitude]]))</f>
        <v>-2340228</v>
      </c>
      <c r="AM981">
        <f>FO_Candidato[[#This Row],[LATITUDE_P1]]/1000000</f>
        <v>-2.3402280000000002</v>
      </c>
      <c r="AN981">
        <f>INT(ABS(FO_Candidato[[#This Row],[LATITUDE_P2]]))</f>
        <v>2</v>
      </c>
      <c r="AO981">
        <f>INT((ABS(FO_Candidato[[#This Row],[LATITUDE_P2]])-INT(ABS(FO_Candidato[[#This Row],[LATITUDE_P2]])))*60)</f>
        <v>20</v>
      </c>
      <c r="AP981" s="73">
        <f t="shared" si="30"/>
        <v>24.82</v>
      </c>
      <c r="AQ981" t="str">
        <f>SUBSTITUTE(TEXT(FO_Candidato[[#This Row],[LATITUDE_P5]],"0,00"),",",".")</f>
        <v>24.82</v>
      </c>
      <c r="AR981" t="str">
        <f>FO_Candidato[[#This Row],[LATITUDE_P3]]&amp;"°"&amp;FO_Candidato[[#This Row],[LATITUDE_P4]]&amp;"'"&amp;FO_Candidato[[#This Row],[LATITUDE - P6]]&amp;"""S"</f>
        <v>2°20'24.82"S</v>
      </c>
      <c r="AS981">
        <f>VALUE(TRIM(FO_Candidato[[#This Row],[longitude]]))</f>
        <v>-47837827</v>
      </c>
      <c r="AT981">
        <f>FO_Candidato[[#This Row],[LONGITUDE_P1]]/1000000</f>
        <v>-47.837826999999997</v>
      </c>
      <c r="AU981">
        <f>INT(ABS(FO_Candidato[[#This Row],[LONGITUDE_P2]]))</f>
        <v>47</v>
      </c>
      <c r="AV981">
        <f>INT((ABS(FO_Candidato[[#This Row],[LONGITUDE_P2]])-INT(ABS(FO_Candidato[[#This Row],[LONGITUDE_P2]])))*60)</f>
        <v>50</v>
      </c>
      <c r="AW981" s="73">
        <f t="shared" si="31"/>
        <v>16.18</v>
      </c>
      <c r="AX981" t="str">
        <f>SUBSTITUTE(TEXT(FO_Candidato[[#This Row],[LONGITUDE_P5]],"0,00"),",",".")</f>
        <v>16.18</v>
      </c>
      <c r="AY981" t="str">
        <f>FO_Candidato[[#This Row],[LONGITUDE_P3]]&amp;"°"&amp;FO_Candidato[[#This Row],[LONGITUDE_P4]]&amp;"'"&amp;FO_Candidato[[#This Row],[LONGITUDE - P6]]&amp;"""S"</f>
        <v>47°50'16.18"S</v>
      </c>
    </row>
    <row r="982" spans="1:51" x14ac:dyDescent="0.3">
      <c r="A982" t="s">
        <v>29537</v>
      </c>
      <c r="B982" t="s">
        <v>23809</v>
      </c>
      <c r="C982" t="s">
        <v>371</v>
      </c>
      <c r="D982" t="s">
        <v>23258</v>
      </c>
      <c r="E982" t="s">
        <v>23258</v>
      </c>
      <c r="F982" t="s">
        <v>23260</v>
      </c>
      <c r="G982" t="s">
        <v>23846</v>
      </c>
      <c r="I982" t="s">
        <v>23813</v>
      </c>
      <c r="J982" t="s">
        <v>23814</v>
      </c>
      <c r="K982" t="s">
        <v>29538</v>
      </c>
      <c r="L982" t="s">
        <v>148</v>
      </c>
      <c r="M982" t="s">
        <v>23816</v>
      </c>
      <c r="N982" t="s">
        <v>29539</v>
      </c>
      <c r="P982" t="s">
        <v>29540</v>
      </c>
      <c r="Q982" t="s">
        <v>23820</v>
      </c>
      <c r="R982" t="s">
        <v>29541</v>
      </c>
      <c r="S982" t="s">
        <v>29542</v>
      </c>
      <c r="T982" t="s">
        <v>29543</v>
      </c>
      <c r="U982" t="s">
        <v>23823</v>
      </c>
      <c r="V982">
        <v>30</v>
      </c>
      <c r="W982">
        <v>-22681151</v>
      </c>
      <c r="X982">
        <v>-47781371</v>
      </c>
      <c r="Y982">
        <v>496</v>
      </c>
      <c r="Z982" t="s">
        <v>12336</v>
      </c>
      <c r="AB982" t="s">
        <v>23825</v>
      </c>
      <c r="AC982">
        <v>0</v>
      </c>
      <c r="AD982" t="s">
        <v>23823</v>
      </c>
      <c r="AE982" t="s">
        <v>1532</v>
      </c>
      <c r="AF982" t="s">
        <v>23258</v>
      </c>
      <c r="AG982" t="s">
        <v>23260</v>
      </c>
      <c r="AH982" t="s">
        <v>29542</v>
      </c>
      <c r="AI982" t="s">
        <v>23852</v>
      </c>
      <c r="AJ982" t="s">
        <v>29544</v>
      </c>
      <c r="AL982">
        <f>VALUE(TRIM(FO_Candidato[[#This Row],[1.21 Latitude]]))</f>
        <v>-22681151</v>
      </c>
      <c r="AM982">
        <f>FO_Candidato[[#This Row],[LATITUDE_P1]]/1000000</f>
        <v>-22.681151</v>
      </c>
      <c r="AN982">
        <f>INT(ABS(FO_Candidato[[#This Row],[LATITUDE_P2]]))</f>
        <v>22</v>
      </c>
      <c r="AO982">
        <f>INT((ABS(FO_Candidato[[#This Row],[LATITUDE_P2]])-INT(ABS(FO_Candidato[[#This Row],[LATITUDE_P2]])))*60)</f>
        <v>40</v>
      </c>
      <c r="AP982" s="73">
        <f t="shared" si="30"/>
        <v>52.14</v>
      </c>
      <c r="AQ982" t="str">
        <f>SUBSTITUTE(TEXT(FO_Candidato[[#This Row],[LATITUDE_P5]],"0,00"),",",".")</f>
        <v>52.14</v>
      </c>
      <c r="AR982" t="str">
        <f>FO_Candidato[[#This Row],[LATITUDE_P3]]&amp;"°"&amp;FO_Candidato[[#This Row],[LATITUDE_P4]]&amp;"'"&amp;FO_Candidato[[#This Row],[LATITUDE - P6]]&amp;"""S"</f>
        <v>22°40'52.14"S</v>
      </c>
      <c r="AS982">
        <f>VALUE(TRIM(FO_Candidato[[#This Row],[longitude]]))</f>
        <v>-47781371</v>
      </c>
      <c r="AT982">
        <f>FO_Candidato[[#This Row],[LONGITUDE_P1]]/1000000</f>
        <v>-47.781371</v>
      </c>
      <c r="AU982">
        <f>INT(ABS(FO_Candidato[[#This Row],[LONGITUDE_P2]]))</f>
        <v>47</v>
      </c>
      <c r="AV982">
        <f>INT((ABS(FO_Candidato[[#This Row],[LONGITUDE_P2]])-INT(ABS(FO_Candidato[[#This Row],[LONGITUDE_P2]])))*60)</f>
        <v>46</v>
      </c>
      <c r="AW982" s="73">
        <f t="shared" si="31"/>
        <v>52.94</v>
      </c>
      <c r="AX982" t="str">
        <f>SUBSTITUTE(TEXT(FO_Candidato[[#This Row],[LONGITUDE_P5]],"0,00"),",",".")</f>
        <v>52.94</v>
      </c>
      <c r="AY982" t="str">
        <f>FO_Candidato[[#This Row],[LONGITUDE_P3]]&amp;"°"&amp;FO_Candidato[[#This Row],[LONGITUDE_P4]]&amp;"'"&amp;FO_Candidato[[#This Row],[LONGITUDE - P6]]&amp;"""S"</f>
        <v>47°46'52.94"S</v>
      </c>
    </row>
    <row r="983" spans="1:51" x14ac:dyDescent="0.3">
      <c r="A983" t="s">
        <v>29545</v>
      </c>
      <c r="B983" t="s">
        <v>23809</v>
      </c>
      <c r="C983" t="s">
        <v>371</v>
      </c>
      <c r="D983" t="s">
        <v>1730</v>
      </c>
      <c r="E983" t="s">
        <v>1730</v>
      </c>
      <c r="F983" t="s">
        <v>1731</v>
      </c>
      <c r="G983" t="s">
        <v>23846</v>
      </c>
      <c r="I983" t="s">
        <v>23832</v>
      </c>
      <c r="J983" t="s">
        <v>23814</v>
      </c>
      <c r="K983" t="s">
        <v>29546</v>
      </c>
      <c r="L983" t="s">
        <v>148</v>
      </c>
      <c r="M983" t="s">
        <v>23816</v>
      </c>
      <c r="N983" t="s">
        <v>29547</v>
      </c>
      <c r="O983" t="s">
        <v>29548</v>
      </c>
      <c r="P983" t="s">
        <v>29549</v>
      </c>
      <c r="Q983" t="s">
        <v>23820</v>
      </c>
      <c r="R983" t="s">
        <v>148</v>
      </c>
      <c r="S983" t="s">
        <v>148</v>
      </c>
      <c r="T983" t="s">
        <v>148</v>
      </c>
      <c r="U983" t="s">
        <v>23823</v>
      </c>
      <c r="V983">
        <v>30</v>
      </c>
      <c r="W983">
        <v>-22671921</v>
      </c>
      <c r="X983">
        <v>-47673785</v>
      </c>
      <c r="Y983">
        <v>470</v>
      </c>
      <c r="Z983" t="s">
        <v>12336</v>
      </c>
      <c r="AD983" t="s">
        <v>23823</v>
      </c>
      <c r="AE983" t="s">
        <v>1532</v>
      </c>
      <c r="AF983" t="s">
        <v>1730</v>
      </c>
      <c r="AG983" t="s">
        <v>1731</v>
      </c>
      <c r="AH983" t="s">
        <v>29548</v>
      </c>
      <c r="AI983" t="s">
        <v>23852</v>
      </c>
      <c r="AJ983" t="s">
        <v>29550</v>
      </c>
      <c r="AL983">
        <f>VALUE(TRIM(FO_Candidato[[#This Row],[1.21 Latitude]]))</f>
        <v>-22671921</v>
      </c>
      <c r="AM983">
        <f>FO_Candidato[[#This Row],[LATITUDE_P1]]/1000000</f>
        <v>-22.671921000000001</v>
      </c>
      <c r="AN983">
        <f>INT(ABS(FO_Candidato[[#This Row],[LATITUDE_P2]]))</f>
        <v>22</v>
      </c>
      <c r="AO983">
        <f>INT((ABS(FO_Candidato[[#This Row],[LATITUDE_P2]])-INT(ABS(FO_Candidato[[#This Row],[LATITUDE_P2]])))*60)</f>
        <v>40</v>
      </c>
      <c r="AP983" s="73">
        <f t="shared" si="30"/>
        <v>18.920000000000002</v>
      </c>
      <c r="AQ983" t="str">
        <f>SUBSTITUTE(TEXT(FO_Candidato[[#This Row],[LATITUDE_P5]],"0,00"),",",".")</f>
        <v>18.92</v>
      </c>
      <c r="AR983" t="str">
        <f>FO_Candidato[[#This Row],[LATITUDE_P3]]&amp;"°"&amp;FO_Candidato[[#This Row],[LATITUDE_P4]]&amp;"'"&amp;FO_Candidato[[#This Row],[LATITUDE - P6]]&amp;"""S"</f>
        <v>22°40'18.92"S</v>
      </c>
      <c r="AS983">
        <f>VALUE(TRIM(FO_Candidato[[#This Row],[longitude]]))</f>
        <v>-47673785</v>
      </c>
      <c r="AT983">
        <f>FO_Candidato[[#This Row],[LONGITUDE_P1]]/1000000</f>
        <v>-47.673785000000002</v>
      </c>
      <c r="AU983">
        <f>INT(ABS(FO_Candidato[[#This Row],[LONGITUDE_P2]]))</f>
        <v>47</v>
      </c>
      <c r="AV983">
        <f>INT((ABS(FO_Candidato[[#This Row],[LONGITUDE_P2]])-INT(ABS(FO_Candidato[[#This Row],[LONGITUDE_P2]])))*60)</f>
        <v>40</v>
      </c>
      <c r="AW983" s="73">
        <f t="shared" si="31"/>
        <v>25.63</v>
      </c>
      <c r="AX983" t="str">
        <f>SUBSTITUTE(TEXT(FO_Candidato[[#This Row],[LONGITUDE_P5]],"0,00"),",",".")</f>
        <v>25.63</v>
      </c>
      <c r="AY983" t="str">
        <f>FO_Candidato[[#This Row],[LONGITUDE_P3]]&amp;"°"&amp;FO_Candidato[[#This Row],[LONGITUDE_P4]]&amp;"'"&amp;FO_Candidato[[#This Row],[LONGITUDE - P6]]&amp;"""S"</f>
        <v>47°40'25.63"S</v>
      </c>
    </row>
    <row r="984" spans="1:51" x14ac:dyDescent="0.3">
      <c r="A984" t="s">
        <v>29551</v>
      </c>
      <c r="B984" t="s">
        <v>23809</v>
      </c>
      <c r="C984" t="s">
        <v>308</v>
      </c>
      <c r="D984" t="s">
        <v>29552</v>
      </c>
      <c r="E984" t="s">
        <v>29552</v>
      </c>
      <c r="F984" t="s">
        <v>29553</v>
      </c>
      <c r="G984" t="s">
        <v>23812</v>
      </c>
      <c r="I984" t="s">
        <v>23832</v>
      </c>
      <c r="J984" t="s">
        <v>23814</v>
      </c>
      <c r="K984" t="s">
        <v>29554</v>
      </c>
      <c r="L984" t="s">
        <v>148</v>
      </c>
      <c r="M984" t="s">
        <v>23816</v>
      </c>
      <c r="N984" t="s">
        <v>29555</v>
      </c>
      <c r="O984" t="s">
        <v>23820</v>
      </c>
      <c r="P984" t="s">
        <v>29556</v>
      </c>
      <c r="Q984" t="s">
        <v>29557</v>
      </c>
      <c r="R984" t="s">
        <v>148</v>
      </c>
      <c r="S984" t="s">
        <v>148</v>
      </c>
      <c r="T984" t="s">
        <v>148</v>
      </c>
      <c r="U984" t="s">
        <v>23823</v>
      </c>
      <c r="V984">
        <v>30</v>
      </c>
      <c r="W984">
        <v>-18893756</v>
      </c>
      <c r="X984">
        <v>-40819903</v>
      </c>
      <c r="Y984">
        <v>289</v>
      </c>
      <c r="Z984" t="s">
        <v>148</v>
      </c>
      <c r="AA984" t="s">
        <v>124</v>
      </c>
      <c r="AB984" t="s">
        <v>23825</v>
      </c>
      <c r="AC984">
        <v>3000</v>
      </c>
      <c r="AD984" t="s">
        <v>23823</v>
      </c>
      <c r="AE984" t="s">
        <v>148</v>
      </c>
      <c r="AF984" t="s">
        <v>148</v>
      </c>
      <c r="AG984" t="s">
        <v>148</v>
      </c>
      <c r="AH984" t="s">
        <v>29558</v>
      </c>
      <c r="AI984" t="s">
        <v>24220</v>
      </c>
      <c r="AJ984" t="s">
        <v>29559</v>
      </c>
      <c r="AK984">
        <v>29795000</v>
      </c>
      <c r="AL984">
        <f>VALUE(TRIM(FO_Candidato[[#This Row],[1.21 Latitude]]))</f>
        <v>-18893756</v>
      </c>
      <c r="AM984">
        <f>FO_Candidato[[#This Row],[LATITUDE_P1]]/1000000</f>
        <v>-18.893756</v>
      </c>
      <c r="AN984">
        <f>INT(ABS(FO_Candidato[[#This Row],[LATITUDE_P2]]))</f>
        <v>18</v>
      </c>
      <c r="AO984">
        <f>INT((ABS(FO_Candidato[[#This Row],[LATITUDE_P2]])-INT(ABS(FO_Candidato[[#This Row],[LATITUDE_P2]])))*60)</f>
        <v>53</v>
      </c>
      <c r="AP984" s="73">
        <f t="shared" si="30"/>
        <v>37.520000000000003</v>
      </c>
      <c r="AQ984" t="str">
        <f>SUBSTITUTE(TEXT(FO_Candidato[[#This Row],[LATITUDE_P5]],"0,00"),",",".")</f>
        <v>37.52</v>
      </c>
      <c r="AR984" t="str">
        <f>FO_Candidato[[#This Row],[LATITUDE_P3]]&amp;"°"&amp;FO_Candidato[[#This Row],[LATITUDE_P4]]&amp;"'"&amp;FO_Candidato[[#This Row],[LATITUDE - P6]]&amp;"""S"</f>
        <v>18°53'37.52"S</v>
      </c>
      <c r="AS984">
        <f>VALUE(TRIM(FO_Candidato[[#This Row],[longitude]]))</f>
        <v>-40819903</v>
      </c>
      <c r="AT984">
        <f>FO_Candidato[[#This Row],[LONGITUDE_P1]]/1000000</f>
        <v>-40.819902999999996</v>
      </c>
      <c r="AU984">
        <f>INT(ABS(FO_Candidato[[#This Row],[LONGITUDE_P2]]))</f>
        <v>40</v>
      </c>
      <c r="AV984">
        <f>INT((ABS(FO_Candidato[[#This Row],[LONGITUDE_P2]])-INT(ABS(FO_Candidato[[#This Row],[LONGITUDE_P2]])))*60)</f>
        <v>49</v>
      </c>
      <c r="AW984" s="73">
        <f t="shared" si="31"/>
        <v>11.65</v>
      </c>
      <c r="AX984" t="str">
        <f>SUBSTITUTE(TEXT(FO_Candidato[[#This Row],[LONGITUDE_P5]],"0,00"),",",".")</f>
        <v>11.65</v>
      </c>
      <c r="AY984" t="str">
        <f>FO_Candidato[[#This Row],[LONGITUDE_P3]]&amp;"°"&amp;FO_Candidato[[#This Row],[LONGITUDE_P4]]&amp;"'"&amp;FO_Candidato[[#This Row],[LONGITUDE - P6]]&amp;"""S"</f>
        <v>40°49'11.65"S</v>
      </c>
    </row>
    <row r="985" spans="1:51" x14ac:dyDescent="0.3">
      <c r="A985" t="s">
        <v>29560</v>
      </c>
      <c r="B985" t="s">
        <v>23809</v>
      </c>
      <c r="C985" t="s">
        <v>371</v>
      </c>
      <c r="D985" t="s">
        <v>1487</v>
      </c>
      <c r="E985" t="s">
        <v>1487</v>
      </c>
      <c r="F985" t="s">
        <v>1488</v>
      </c>
      <c r="G985" t="s">
        <v>25209</v>
      </c>
      <c r="I985" t="s">
        <v>23813</v>
      </c>
      <c r="J985" t="s">
        <v>23814</v>
      </c>
      <c r="K985" t="s">
        <v>29561</v>
      </c>
      <c r="L985" t="s">
        <v>23977</v>
      </c>
      <c r="M985" t="s">
        <v>23816</v>
      </c>
      <c r="N985" t="s">
        <v>29562</v>
      </c>
      <c r="O985" t="s">
        <v>29563</v>
      </c>
      <c r="P985" t="s">
        <v>29564</v>
      </c>
      <c r="U985" t="s">
        <v>23823</v>
      </c>
      <c r="V985">
        <v>60</v>
      </c>
      <c r="W985">
        <v>-1535083</v>
      </c>
      <c r="X985">
        <v>-5790064</v>
      </c>
      <c r="Y985">
        <v>216</v>
      </c>
      <c r="Z985" t="s">
        <v>23824</v>
      </c>
      <c r="AA985" t="s">
        <v>107</v>
      </c>
      <c r="AB985" t="s">
        <v>23825</v>
      </c>
      <c r="AC985">
        <v>2500</v>
      </c>
      <c r="AD985" t="s">
        <v>1491</v>
      </c>
      <c r="AE985" t="s">
        <v>24004</v>
      </c>
      <c r="AF985" t="s">
        <v>1488</v>
      </c>
      <c r="AG985" t="s">
        <v>1488</v>
      </c>
      <c r="AH985" t="s">
        <v>29565</v>
      </c>
      <c r="AI985" t="s">
        <v>23841</v>
      </c>
      <c r="AJ985" t="s">
        <v>29566</v>
      </c>
      <c r="AK985">
        <v>78278000</v>
      </c>
      <c r="AL985">
        <f>VALUE(TRIM(FO_Candidato[[#This Row],[1.21 Latitude]]))</f>
        <v>-1535083</v>
      </c>
      <c r="AM985">
        <f>FO_Candidato[[#This Row],[LATITUDE_P1]]/1000000</f>
        <v>-1.535083</v>
      </c>
      <c r="AN985">
        <f>INT(ABS(FO_Candidato[[#This Row],[LATITUDE_P2]]))</f>
        <v>1</v>
      </c>
      <c r="AO985">
        <f>INT((ABS(FO_Candidato[[#This Row],[LATITUDE_P2]])-INT(ABS(FO_Candidato[[#This Row],[LATITUDE_P2]])))*60)</f>
        <v>32</v>
      </c>
      <c r="AP985" s="73">
        <f t="shared" si="30"/>
        <v>6.3</v>
      </c>
      <c r="AQ985" t="str">
        <f>SUBSTITUTE(TEXT(FO_Candidato[[#This Row],[LATITUDE_P5]],"0,00"),",",".")</f>
        <v>6.30</v>
      </c>
      <c r="AR985" t="str">
        <f>FO_Candidato[[#This Row],[LATITUDE_P3]]&amp;"°"&amp;FO_Candidato[[#This Row],[LATITUDE_P4]]&amp;"'"&amp;FO_Candidato[[#This Row],[LATITUDE - P6]]&amp;"""S"</f>
        <v>1°32'6.30"S</v>
      </c>
      <c r="AS985">
        <f>VALUE(TRIM(FO_Candidato[[#This Row],[longitude]]))</f>
        <v>-5790064</v>
      </c>
      <c r="AT985">
        <f>FO_Candidato[[#This Row],[LONGITUDE_P1]]/1000000</f>
        <v>-5.7900640000000001</v>
      </c>
      <c r="AU985">
        <f>INT(ABS(FO_Candidato[[#This Row],[LONGITUDE_P2]]))</f>
        <v>5</v>
      </c>
      <c r="AV985">
        <f>INT((ABS(FO_Candidato[[#This Row],[LONGITUDE_P2]])-INT(ABS(FO_Candidato[[#This Row],[LONGITUDE_P2]])))*60)</f>
        <v>47</v>
      </c>
      <c r="AW985" s="73">
        <f t="shared" si="31"/>
        <v>24.23</v>
      </c>
      <c r="AX985" t="str">
        <f>SUBSTITUTE(TEXT(FO_Candidato[[#This Row],[LONGITUDE_P5]],"0,00"),",",".")</f>
        <v>24.23</v>
      </c>
      <c r="AY985" t="str">
        <f>FO_Candidato[[#This Row],[LONGITUDE_P3]]&amp;"°"&amp;FO_Candidato[[#This Row],[LONGITUDE_P4]]&amp;"'"&amp;FO_Candidato[[#This Row],[LONGITUDE - P6]]&amp;"""S"</f>
        <v>5°47'24.23"S</v>
      </c>
    </row>
    <row r="986" spans="1:51" x14ac:dyDescent="0.3">
      <c r="A986" t="s">
        <v>29567</v>
      </c>
      <c r="B986" t="s">
        <v>23809</v>
      </c>
      <c r="C986" t="s">
        <v>2727</v>
      </c>
      <c r="D986" t="s">
        <v>2724</v>
      </c>
      <c r="E986" t="s">
        <v>2724</v>
      </c>
      <c r="F986" t="s">
        <v>2725</v>
      </c>
      <c r="G986" t="s">
        <v>23880</v>
      </c>
      <c r="I986" t="s">
        <v>23832</v>
      </c>
      <c r="J986" t="s">
        <v>23814</v>
      </c>
      <c r="K986" t="s">
        <v>2728</v>
      </c>
      <c r="M986" t="s">
        <v>23835</v>
      </c>
      <c r="N986" t="s">
        <v>29568</v>
      </c>
      <c r="O986" t="s">
        <v>29569</v>
      </c>
      <c r="R986" t="s">
        <v>29568</v>
      </c>
      <c r="S986" t="s">
        <v>29569</v>
      </c>
      <c r="U986" t="s">
        <v>23823</v>
      </c>
      <c r="V986">
        <v>70</v>
      </c>
      <c r="W986">
        <v>-17537</v>
      </c>
      <c r="X986">
        <v>-463267</v>
      </c>
      <c r="Y986">
        <v>1100</v>
      </c>
      <c r="AA986" t="s">
        <v>107</v>
      </c>
      <c r="AB986" t="s">
        <v>23825</v>
      </c>
      <c r="AC986">
        <v>0</v>
      </c>
      <c r="AD986" t="s">
        <v>23823</v>
      </c>
      <c r="AE986" t="s">
        <v>23823</v>
      </c>
      <c r="AF986" t="s">
        <v>2725</v>
      </c>
      <c r="AG986" t="s">
        <v>2725</v>
      </c>
      <c r="AH986" t="s">
        <v>29570</v>
      </c>
      <c r="AI986" t="s">
        <v>24061</v>
      </c>
      <c r="AJ986" t="s">
        <v>29571</v>
      </c>
      <c r="AL986">
        <f>VALUE(TRIM(FO_Candidato[[#This Row],[1.21 Latitude]]))</f>
        <v>-17537</v>
      </c>
      <c r="AM986">
        <f>FO_Candidato[[#This Row],[LATITUDE_P1]]/1000000</f>
        <v>-1.7537000000000001E-2</v>
      </c>
      <c r="AN986">
        <f>INT(ABS(FO_Candidato[[#This Row],[LATITUDE_P2]]))</f>
        <v>0</v>
      </c>
      <c r="AO986">
        <f>INT((ABS(FO_Candidato[[#This Row],[LATITUDE_P2]])-INT(ABS(FO_Candidato[[#This Row],[LATITUDE_P2]])))*60)</f>
        <v>1</v>
      </c>
      <c r="AP986" s="73">
        <f t="shared" si="30"/>
        <v>3.13</v>
      </c>
      <c r="AQ986" t="str">
        <f>SUBSTITUTE(TEXT(FO_Candidato[[#This Row],[LATITUDE_P5]],"0,00"),",",".")</f>
        <v>3.13</v>
      </c>
      <c r="AR986" t="str">
        <f>FO_Candidato[[#This Row],[LATITUDE_P3]]&amp;"°"&amp;FO_Candidato[[#This Row],[LATITUDE_P4]]&amp;"'"&amp;FO_Candidato[[#This Row],[LATITUDE - P6]]&amp;"""S"</f>
        <v>0°1'3.13"S</v>
      </c>
      <c r="AS986">
        <f>VALUE(TRIM(FO_Candidato[[#This Row],[longitude]]))</f>
        <v>-463267</v>
      </c>
      <c r="AT986">
        <f>FO_Candidato[[#This Row],[LONGITUDE_P1]]/1000000</f>
        <v>-0.46326699999999998</v>
      </c>
      <c r="AU986">
        <f>INT(ABS(FO_Candidato[[#This Row],[LONGITUDE_P2]]))</f>
        <v>0</v>
      </c>
      <c r="AV986">
        <f>INT((ABS(FO_Candidato[[#This Row],[LONGITUDE_P2]])-INT(ABS(FO_Candidato[[#This Row],[LONGITUDE_P2]])))*60)</f>
        <v>27</v>
      </c>
      <c r="AW986" s="73">
        <f t="shared" si="31"/>
        <v>47.76</v>
      </c>
      <c r="AX986" t="str">
        <f>SUBSTITUTE(TEXT(FO_Candidato[[#This Row],[LONGITUDE_P5]],"0,00"),",",".")</f>
        <v>47.76</v>
      </c>
      <c r="AY986" t="str">
        <f>FO_Candidato[[#This Row],[LONGITUDE_P3]]&amp;"°"&amp;FO_Candidato[[#This Row],[LONGITUDE_P4]]&amp;"'"&amp;FO_Candidato[[#This Row],[LONGITUDE - P6]]&amp;"""S"</f>
        <v>0°27'47.76"S</v>
      </c>
    </row>
    <row r="987" spans="1:51" x14ac:dyDescent="0.3">
      <c r="A987" t="s">
        <v>29572</v>
      </c>
      <c r="B987" t="s">
        <v>23809</v>
      </c>
      <c r="C987" t="s">
        <v>354</v>
      </c>
      <c r="D987" t="s">
        <v>5466</v>
      </c>
      <c r="E987" t="s">
        <v>5466</v>
      </c>
      <c r="F987" t="s">
        <v>5467</v>
      </c>
      <c r="G987" t="s">
        <v>23889</v>
      </c>
      <c r="I987" t="s">
        <v>23813</v>
      </c>
      <c r="K987" t="s">
        <v>29573</v>
      </c>
      <c r="M987" t="s">
        <v>23835</v>
      </c>
      <c r="N987" t="s">
        <v>28486</v>
      </c>
      <c r="U987" t="s">
        <v>23823</v>
      </c>
      <c r="V987">
        <v>70</v>
      </c>
      <c r="W987">
        <v>-2379069</v>
      </c>
      <c r="X987">
        <v>-47778885</v>
      </c>
      <c r="Y987">
        <v>716</v>
      </c>
      <c r="Z987" t="s">
        <v>26374</v>
      </c>
      <c r="AB987" t="s">
        <v>23825</v>
      </c>
      <c r="AD987" t="s">
        <v>1491</v>
      </c>
      <c r="AH987" t="s">
        <v>29574</v>
      </c>
      <c r="AI987" t="s">
        <v>23852</v>
      </c>
      <c r="AJ987" t="s">
        <v>29575</v>
      </c>
      <c r="AL987">
        <f>VALUE(TRIM(FO_Candidato[[#This Row],[1.21 Latitude]]))</f>
        <v>-2379069</v>
      </c>
      <c r="AM987">
        <f>FO_Candidato[[#This Row],[LATITUDE_P1]]/1000000</f>
        <v>-2.3790689999999999</v>
      </c>
      <c r="AN987">
        <f>INT(ABS(FO_Candidato[[#This Row],[LATITUDE_P2]]))</f>
        <v>2</v>
      </c>
      <c r="AO987">
        <f>INT((ABS(FO_Candidato[[#This Row],[LATITUDE_P2]])-INT(ABS(FO_Candidato[[#This Row],[LATITUDE_P2]])))*60)</f>
        <v>22</v>
      </c>
      <c r="AP987" s="73">
        <f t="shared" si="30"/>
        <v>44.65</v>
      </c>
      <c r="AQ987" t="str">
        <f>SUBSTITUTE(TEXT(FO_Candidato[[#This Row],[LATITUDE_P5]],"0,00"),",",".")</f>
        <v>44.65</v>
      </c>
      <c r="AR987" t="str">
        <f>FO_Candidato[[#This Row],[LATITUDE_P3]]&amp;"°"&amp;FO_Candidato[[#This Row],[LATITUDE_P4]]&amp;"'"&amp;FO_Candidato[[#This Row],[LATITUDE - P6]]&amp;"""S"</f>
        <v>2°22'44.65"S</v>
      </c>
      <c r="AS987">
        <f>VALUE(TRIM(FO_Candidato[[#This Row],[longitude]]))</f>
        <v>-47778885</v>
      </c>
      <c r="AT987">
        <f>FO_Candidato[[#This Row],[LONGITUDE_P1]]/1000000</f>
        <v>-47.778885000000002</v>
      </c>
      <c r="AU987">
        <f>INT(ABS(FO_Candidato[[#This Row],[LONGITUDE_P2]]))</f>
        <v>47</v>
      </c>
      <c r="AV987">
        <f>INT((ABS(FO_Candidato[[#This Row],[LONGITUDE_P2]])-INT(ABS(FO_Candidato[[#This Row],[LONGITUDE_P2]])))*60)</f>
        <v>46</v>
      </c>
      <c r="AW987" s="73">
        <f t="shared" si="31"/>
        <v>43.99</v>
      </c>
      <c r="AX987" t="str">
        <f>SUBSTITUTE(TEXT(FO_Candidato[[#This Row],[LONGITUDE_P5]],"0,00"),",",".")</f>
        <v>43.99</v>
      </c>
      <c r="AY987" t="str">
        <f>FO_Candidato[[#This Row],[LONGITUDE_P3]]&amp;"°"&amp;FO_Candidato[[#This Row],[LONGITUDE_P4]]&amp;"'"&amp;FO_Candidato[[#This Row],[LONGITUDE - P6]]&amp;"""S"</f>
        <v>47°46'43.99"S</v>
      </c>
    </row>
    <row r="988" spans="1:51" x14ac:dyDescent="0.3">
      <c r="A988" t="s">
        <v>29576</v>
      </c>
      <c r="B988" t="s">
        <v>23809</v>
      </c>
      <c r="C988" t="s">
        <v>371</v>
      </c>
      <c r="D988" t="s">
        <v>29577</v>
      </c>
      <c r="E988" t="s">
        <v>29577</v>
      </c>
      <c r="F988" t="s">
        <v>29578</v>
      </c>
      <c r="G988" t="s">
        <v>23812</v>
      </c>
      <c r="I988" t="s">
        <v>23832</v>
      </c>
      <c r="J988" t="s">
        <v>23814</v>
      </c>
      <c r="K988" t="s">
        <v>29579</v>
      </c>
      <c r="L988" t="s">
        <v>148</v>
      </c>
      <c r="M988" t="s">
        <v>23835</v>
      </c>
      <c r="N988" t="s">
        <v>29580</v>
      </c>
      <c r="O988" t="s">
        <v>29581</v>
      </c>
      <c r="P988" t="s">
        <v>29582</v>
      </c>
      <c r="Q988" t="s">
        <v>148</v>
      </c>
      <c r="R988" t="s">
        <v>29583</v>
      </c>
      <c r="S988" t="s">
        <v>29584</v>
      </c>
      <c r="T988" t="s">
        <v>29582</v>
      </c>
      <c r="U988" t="s">
        <v>23823</v>
      </c>
      <c r="V988">
        <v>30</v>
      </c>
      <c r="W988">
        <v>-5198144</v>
      </c>
      <c r="X988">
        <v>-40333933</v>
      </c>
      <c r="Y988">
        <v>360</v>
      </c>
      <c r="Z988" t="s">
        <v>8903</v>
      </c>
      <c r="AA988" t="s">
        <v>107</v>
      </c>
      <c r="AB988" t="s">
        <v>23825</v>
      </c>
      <c r="AC988">
        <v>1000</v>
      </c>
      <c r="AD988" t="s">
        <v>23823</v>
      </c>
      <c r="AE988" t="s">
        <v>1532</v>
      </c>
      <c r="AF988" t="s">
        <v>29585</v>
      </c>
      <c r="AG988" t="s">
        <v>29578</v>
      </c>
      <c r="AH988" t="s">
        <v>29586</v>
      </c>
      <c r="AI988" t="s">
        <v>25765</v>
      </c>
      <c r="AJ988" t="s">
        <v>29587</v>
      </c>
      <c r="AK988">
        <v>63750000</v>
      </c>
      <c r="AL988">
        <f>VALUE(TRIM(FO_Candidato[[#This Row],[1.21 Latitude]]))</f>
        <v>-5198144</v>
      </c>
      <c r="AM988">
        <f>FO_Candidato[[#This Row],[LATITUDE_P1]]/1000000</f>
        <v>-5.1981440000000001</v>
      </c>
      <c r="AN988">
        <f>INT(ABS(FO_Candidato[[#This Row],[LATITUDE_P2]]))</f>
        <v>5</v>
      </c>
      <c r="AO988">
        <f>INT((ABS(FO_Candidato[[#This Row],[LATITUDE_P2]])-INT(ABS(FO_Candidato[[#This Row],[LATITUDE_P2]])))*60)</f>
        <v>11</v>
      </c>
      <c r="AP988" s="73">
        <f t="shared" si="30"/>
        <v>53.32</v>
      </c>
      <c r="AQ988" t="str">
        <f>SUBSTITUTE(TEXT(FO_Candidato[[#This Row],[LATITUDE_P5]],"0,00"),",",".")</f>
        <v>53.32</v>
      </c>
      <c r="AR988" t="str">
        <f>FO_Candidato[[#This Row],[LATITUDE_P3]]&amp;"°"&amp;FO_Candidato[[#This Row],[LATITUDE_P4]]&amp;"'"&amp;FO_Candidato[[#This Row],[LATITUDE - P6]]&amp;"""S"</f>
        <v>5°11'53.32"S</v>
      </c>
      <c r="AS988">
        <f>VALUE(TRIM(FO_Candidato[[#This Row],[longitude]]))</f>
        <v>-40333933</v>
      </c>
      <c r="AT988">
        <f>FO_Candidato[[#This Row],[LONGITUDE_P1]]/1000000</f>
        <v>-40.333933000000002</v>
      </c>
      <c r="AU988">
        <f>INT(ABS(FO_Candidato[[#This Row],[LONGITUDE_P2]]))</f>
        <v>40</v>
      </c>
      <c r="AV988">
        <f>INT((ABS(FO_Candidato[[#This Row],[LONGITUDE_P2]])-INT(ABS(FO_Candidato[[#This Row],[LONGITUDE_P2]])))*60)</f>
        <v>20</v>
      </c>
      <c r="AW988" s="73">
        <f t="shared" si="31"/>
        <v>2.16</v>
      </c>
      <c r="AX988" t="str">
        <f>SUBSTITUTE(TEXT(FO_Candidato[[#This Row],[LONGITUDE_P5]],"0,00"),",",".")</f>
        <v>2.16</v>
      </c>
      <c r="AY988" t="str">
        <f>FO_Candidato[[#This Row],[LONGITUDE_P3]]&amp;"°"&amp;FO_Candidato[[#This Row],[LONGITUDE_P4]]&amp;"'"&amp;FO_Candidato[[#This Row],[LONGITUDE - P6]]&amp;"""S"</f>
        <v>40°20'2.16"S</v>
      </c>
    </row>
    <row r="989" spans="1:51" x14ac:dyDescent="0.3">
      <c r="A989" t="s">
        <v>29588</v>
      </c>
      <c r="B989" t="s">
        <v>23809</v>
      </c>
      <c r="C989" t="s">
        <v>371</v>
      </c>
      <c r="D989" t="s">
        <v>29589</v>
      </c>
      <c r="E989" t="s">
        <v>29589</v>
      </c>
      <c r="F989" t="s">
        <v>29590</v>
      </c>
      <c r="G989" t="s">
        <v>23812</v>
      </c>
      <c r="H989" t="s">
        <v>29591</v>
      </c>
      <c r="I989" t="s">
        <v>23832</v>
      </c>
      <c r="J989" t="s">
        <v>23814</v>
      </c>
      <c r="K989" t="s">
        <v>29592</v>
      </c>
      <c r="L989" t="s">
        <v>148</v>
      </c>
      <c r="M989" t="s">
        <v>23835</v>
      </c>
      <c r="N989" t="s">
        <v>29593</v>
      </c>
      <c r="O989" t="s">
        <v>29594</v>
      </c>
      <c r="P989" t="s">
        <v>148</v>
      </c>
      <c r="Q989" t="s">
        <v>148</v>
      </c>
      <c r="R989" t="s">
        <v>148</v>
      </c>
      <c r="S989" t="s">
        <v>148</v>
      </c>
      <c r="T989" t="s">
        <v>148</v>
      </c>
      <c r="U989" t="s">
        <v>23823</v>
      </c>
      <c r="V989">
        <v>30</v>
      </c>
      <c r="W989">
        <v>-2975444</v>
      </c>
      <c r="X989">
        <v>-40936472</v>
      </c>
      <c r="Y989">
        <v>25</v>
      </c>
      <c r="Z989" t="s">
        <v>8903</v>
      </c>
      <c r="AA989" t="s">
        <v>107</v>
      </c>
      <c r="AB989" t="s">
        <v>23825</v>
      </c>
      <c r="AC989">
        <v>1500</v>
      </c>
      <c r="AD989" t="s">
        <v>23823</v>
      </c>
      <c r="AE989" t="s">
        <v>1532</v>
      </c>
      <c r="AF989" t="s">
        <v>29589</v>
      </c>
      <c r="AG989" t="s">
        <v>29590</v>
      </c>
      <c r="AH989" t="s">
        <v>29586</v>
      </c>
      <c r="AI989" t="s">
        <v>25765</v>
      </c>
      <c r="AJ989" t="s">
        <v>29595</v>
      </c>
      <c r="AL989">
        <f>VALUE(TRIM(FO_Candidato[[#This Row],[1.21 Latitude]]))</f>
        <v>-2975444</v>
      </c>
      <c r="AM989">
        <f>FO_Candidato[[#This Row],[LATITUDE_P1]]/1000000</f>
        <v>-2.975444</v>
      </c>
      <c r="AN989">
        <f>INT(ABS(FO_Candidato[[#This Row],[LATITUDE_P2]]))</f>
        <v>2</v>
      </c>
      <c r="AO989">
        <f>INT((ABS(FO_Candidato[[#This Row],[LATITUDE_P2]])-INT(ABS(FO_Candidato[[#This Row],[LATITUDE_P2]])))*60)</f>
        <v>58</v>
      </c>
      <c r="AP989" s="73">
        <f t="shared" si="30"/>
        <v>31.6</v>
      </c>
      <c r="AQ989" t="str">
        <f>SUBSTITUTE(TEXT(FO_Candidato[[#This Row],[LATITUDE_P5]],"0,00"),",",".")</f>
        <v>31.60</v>
      </c>
      <c r="AR989" t="str">
        <f>FO_Candidato[[#This Row],[LATITUDE_P3]]&amp;"°"&amp;FO_Candidato[[#This Row],[LATITUDE_P4]]&amp;"'"&amp;FO_Candidato[[#This Row],[LATITUDE - P6]]&amp;"""S"</f>
        <v>2°58'31.60"S</v>
      </c>
      <c r="AS989">
        <f>VALUE(TRIM(FO_Candidato[[#This Row],[longitude]]))</f>
        <v>-40936472</v>
      </c>
      <c r="AT989">
        <f>FO_Candidato[[#This Row],[LONGITUDE_P1]]/1000000</f>
        <v>-40.936472000000002</v>
      </c>
      <c r="AU989">
        <f>INT(ABS(FO_Candidato[[#This Row],[LONGITUDE_P2]]))</f>
        <v>40</v>
      </c>
      <c r="AV989">
        <f>INT((ABS(FO_Candidato[[#This Row],[LONGITUDE_P2]])-INT(ABS(FO_Candidato[[#This Row],[LONGITUDE_P2]])))*60)</f>
        <v>56</v>
      </c>
      <c r="AW989" s="73">
        <f t="shared" si="31"/>
        <v>11.3</v>
      </c>
      <c r="AX989" t="str">
        <f>SUBSTITUTE(TEXT(FO_Candidato[[#This Row],[LONGITUDE_P5]],"0,00"),",",".")</f>
        <v>11.30</v>
      </c>
      <c r="AY989" t="str">
        <f>FO_Candidato[[#This Row],[LONGITUDE_P3]]&amp;"°"&amp;FO_Candidato[[#This Row],[LONGITUDE_P4]]&amp;"'"&amp;FO_Candidato[[#This Row],[LONGITUDE - P6]]&amp;"""S"</f>
        <v>40°56'11.30"S</v>
      </c>
    </row>
    <row r="990" spans="1:51" x14ac:dyDescent="0.3">
      <c r="A990" t="s">
        <v>29596</v>
      </c>
      <c r="B990" t="s">
        <v>23809</v>
      </c>
      <c r="C990" t="s">
        <v>371</v>
      </c>
      <c r="D990" t="s">
        <v>1645</v>
      </c>
      <c r="E990" t="s">
        <v>1645</v>
      </c>
      <c r="F990" t="s">
        <v>1646</v>
      </c>
      <c r="G990" t="s">
        <v>27063</v>
      </c>
      <c r="H990" t="s">
        <v>29591</v>
      </c>
      <c r="I990" t="s">
        <v>23832</v>
      </c>
      <c r="J990" t="s">
        <v>23814</v>
      </c>
      <c r="K990" t="s">
        <v>23943</v>
      </c>
      <c r="L990" t="s">
        <v>148</v>
      </c>
      <c r="M990" t="s">
        <v>23816</v>
      </c>
      <c r="N990" t="s">
        <v>29597</v>
      </c>
      <c r="O990" t="s">
        <v>29586</v>
      </c>
      <c r="P990" t="s">
        <v>29598</v>
      </c>
      <c r="Q990" t="s">
        <v>148</v>
      </c>
      <c r="R990" t="s">
        <v>29599</v>
      </c>
      <c r="S990" t="s">
        <v>29586</v>
      </c>
      <c r="T990" t="s">
        <v>29598</v>
      </c>
      <c r="U990" t="s">
        <v>23823</v>
      </c>
      <c r="V990">
        <v>30</v>
      </c>
      <c r="W990">
        <v>-5649247</v>
      </c>
      <c r="X990">
        <v>-39498284</v>
      </c>
      <c r="Y990">
        <v>239</v>
      </c>
      <c r="Z990" t="s">
        <v>8903</v>
      </c>
      <c r="AA990" t="s">
        <v>107</v>
      </c>
      <c r="AB990" t="s">
        <v>23825</v>
      </c>
      <c r="AC990">
        <v>1000</v>
      </c>
      <c r="AD990" t="s">
        <v>23823</v>
      </c>
      <c r="AE990" t="s">
        <v>1532</v>
      </c>
      <c r="AF990" t="s">
        <v>1645</v>
      </c>
      <c r="AG990" t="s">
        <v>1646</v>
      </c>
      <c r="AH990" t="s">
        <v>29600</v>
      </c>
      <c r="AI990" t="s">
        <v>25765</v>
      </c>
      <c r="AJ990" t="s">
        <v>29601</v>
      </c>
      <c r="AK990">
        <v>63610000</v>
      </c>
      <c r="AL990">
        <f>VALUE(TRIM(FO_Candidato[[#This Row],[1.21 Latitude]]))</f>
        <v>-5649247</v>
      </c>
      <c r="AM990">
        <f>FO_Candidato[[#This Row],[LATITUDE_P1]]/1000000</f>
        <v>-5.6492469999999999</v>
      </c>
      <c r="AN990">
        <f>INT(ABS(FO_Candidato[[#This Row],[LATITUDE_P2]]))</f>
        <v>5</v>
      </c>
      <c r="AO990">
        <f>INT((ABS(FO_Candidato[[#This Row],[LATITUDE_P2]])-INT(ABS(FO_Candidato[[#This Row],[LATITUDE_P2]])))*60)</f>
        <v>38</v>
      </c>
      <c r="AP990" s="73">
        <f t="shared" si="30"/>
        <v>57.29</v>
      </c>
      <c r="AQ990" t="str">
        <f>SUBSTITUTE(TEXT(FO_Candidato[[#This Row],[LATITUDE_P5]],"0,00"),",",".")</f>
        <v>57.29</v>
      </c>
      <c r="AR990" t="str">
        <f>FO_Candidato[[#This Row],[LATITUDE_P3]]&amp;"°"&amp;FO_Candidato[[#This Row],[LATITUDE_P4]]&amp;"'"&amp;FO_Candidato[[#This Row],[LATITUDE - P6]]&amp;"""S"</f>
        <v>5°38'57.29"S</v>
      </c>
      <c r="AS990">
        <f>VALUE(TRIM(FO_Candidato[[#This Row],[longitude]]))</f>
        <v>-39498284</v>
      </c>
      <c r="AT990">
        <f>FO_Candidato[[#This Row],[LONGITUDE_P1]]/1000000</f>
        <v>-39.498283999999998</v>
      </c>
      <c r="AU990">
        <f>INT(ABS(FO_Candidato[[#This Row],[LONGITUDE_P2]]))</f>
        <v>39</v>
      </c>
      <c r="AV990">
        <f>INT((ABS(FO_Candidato[[#This Row],[LONGITUDE_P2]])-INT(ABS(FO_Candidato[[#This Row],[LONGITUDE_P2]])))*60)</f>
        <v>29</v>
      </c>
      <c r="AW990" s="73">
        <f t="shared" si="31"/>
        <v>53.82</v>
      </c>
      <c r="AX990" t="str">
        <f>SUBSTITUTE(TEXT(FO_Candidato[[#This Row],[LONGITUDE_P5]],"0,00"),",",".")</f>
        <v>53.82</v>
      </c>
      <c r="AY990" t="str">
        <f>FO_Candidato[[#This Row],[LONGITUDE_P3]]&amp;"°"&amp;FO_Candidato[[#This Row],[LONGITUDE_P4]]&amp;"'"&amp;FO_Candidato[[#This Row],[LONGITUDE - P6]]&amp;"""S"</f>
        <v>39°29'53.82"S</v>
      </c>
    </row>
    <row r="991" spans="1:51" x14ac:dyDescent="0.3">
      <c r="A991" t="s">
        <v>29602</v>
      </c>
      <c r="B991" t="s">
        <v>23809</v>
      </c>
      <c r="C991" t="s">
        <v>371</v>
      </c>
      <c r="D991" t="s">
        <v>29603</v>
      </c>
      <c r="E991" t="s">
        <v>29603</v>
      </c>
      <c r="F991" t="s">
        <v>29604</v>
      </c>
      <c r="G991" t="s">
        <v>23812</v>
      </c>
      <c r="H991" t="s">
        <v>29591</v>
      </c>
      <c r="I991" t="s">
        <v>23832</v>
      </c>
      <c r="J991" t="s">
        <v>23814</v>
      </c>
      <c r="K991" t="s">
        <v>29605</v>
      </c>
      <c r="L991" t="s">
        <v>148</v>
      </c>
      <c r="M991" t="s">
        <v>23835</v>
      </c>
      <c r="N991" t="s">
        <v>29606</v>
      </c>
      <c r="O991" t="s">
        <v>29607</v>
      </c>
      <c r="P991" t="s">
        <v>148</v>
      </c>
      <c r="Q991" t="s">
        <v>148</v>
      </c>
      <c r="R991" t="s">
        <v>148</v>
      </c>
      <c r="S991" t="s">
        <v>148</v>
      </c>
      <c r="T991" t="s">
        <v>148</v>
      </c>
      <c r="U991" t="s">
        <v>23823</v>
      </c>
      <c r="V991">
        <v>30</v>
      </c>
      <c r="W991">
        <v>-2895833</v>
      </c>
      <c r="X991">
        <v>-40721056</v>
      </c>
      <c r="Y991">
        <v>12</v>
      </c>
      <c r="Z991" t="s">
        <v>8903</v>
      </c>
      <c r="AA991" t="s">
        <v>107</v>
      </c>
      <c r="AB991" t="s">
        <v>23825</v>
      </c>
      <c r="AC991">
        <v>1500</v>
      </c>
      <c r="AD991" t="s">
        <v>23823</v>
      </c>
      <c r="AE991" t="s">
        <v>1532</v>
      </c>
      <c r="AF991" t="s">
        <v>29603</v>
      </c>
      <c r="AG991" t="s">
        <v>29604</v>
      </c>
      <c r="AH991" t="s">
        <v>29608</v>
      </c>
      <c r="AI991" t="s">
        <v>25765</v>
      </c>
      <c r="AJ991" t="s">
        <v>29609</v>
      </c>
      <c r="AL991">
        <f>VALUE(TRIM(FO_Candidato[[#This Row],[1.21 Latitude]]))</f>
        <v>-2895833</v>
      </c>
      <c r="AM991">
        <f>FO_Candidato[[#This Row],[LATITUDE_P1]]/1000000</f>
        <v>-2.8958330000000001</v>
      </c>
      <c r="AN991">
        <f>INT(ABS(FO_Candidato[[#This Row],[LATITUDE_P2]]))</f>
        <v>2</v>
      </c>
      <c r="AO991">
        <f>INT((ABS(FO_Candidato[[#This Row],[LATITUDE_P2]])-INT(ABS(FO_Candidato[[#This Row],[LATITUDE_P2]])))*60)</f>
        <v>53</v>
      </c>
      <c r="AP991" s="73">
        <f t="shared" si="30"/>
        <v>45</v>
      </c>
      <c r="AQ991" t="str">
        <f>SUBSTITUTE(TEXT(FO_Candidato[[#This Row],[LATITUDE_P5]],"0,00"),",",".")</f>
        <v>45.00</v>
      </c>
      <c r="AR991" t="str">
        <f>FO_Candidato[[#This Row],[LATITUDE_P3]]&amp;"°"&amp;FO_Candidato[[#This Row],[LATITUDE_P4]]&amp;"'"&amp;FO_Candidato[[#This Row],[LATITUDE - P6]]&amp;"""S"</f>
        <v>2°53'45.00"S</v>
      </c>
      <c r="AS991">
        <f>VALUE(TRIM(FO_Candidato[[#This Row],[longitude]]))</f>
        <v>-40721056</v>
      </c>
      <c r="AT991">
        <f>FO_Candidato[[#This Row],[LONGITUDE_P1]]/1000000</f>
        <v>-40.721055999999997</v>
      </c>
      <c r="AU991">
        <f>INT(ABS(FO_Candidato[[#This Row],[LONGITUDE_P2]]))</f>
        <v>40</v>
      </c>
      <c r="AV991">
        <f>INT((ABS(FO_Candidato[[#This Row],[LONGITUDE_P2]])-INT(ABS(FO_Candidato[[#This Row],[LONGITUDE_P2]])))*60)</f>
        <v>43</v>
      </c>
      <c r="AW991" s="73">
        <f t="shared" si="31"/>
        <v>15.8</v>
      </c>
      <c r="AX991" t="str">
        <f>SUBSTITUTE(TEXT(FO_Candidato[[#This Row],[LONGITUDE_P5]],"0,00"),",",".")</f>
        <v>15.80</v>
      </c>
      <c r="AY991" t="str">
        <f>FO_Candidato[[#This Row],[LONGITUDE_P3]]&amp;"°"&amp;FO_Candidato[[#This Row],[LONGITUDE_P4]]&amp;"'"&amp;FO_Candidato[[#This Row],[LONGITUDE - P6]]&amp;"""S"</f>
        <v>40°43'15.80"S</v>
      </c>
    </row>
    <row r="992" spans="1:51" x14ac:dyDescent="0.3">
      <c r="A992" t="s">
        <v>29610</v>
      </c>
      <c r="B992" t="s">
        <v>23809</v>
      </c>
      <c r="C992" t="s">
        <v>371</v>
      </c>
      <c r="D992" t="s">
        <v>29611</v>
      </c>
      <c r="E992" t="s">
        <v>29611</v>
      </c>
      <c r="F992" t="s">
        <v>29612</v>
      </c>
      <c r="G992" t="s">
        <v>23812</v>
      </c>
      <c r="H992" t="s">
        <v>29591</v>
      </c>
      <c r="I992" t="s">
        <v>23832</v>
      </c>
      <c r="J992" t="s">
        <v>23814</v>
      </c>
      <c r="K992" t="s">
        <v>29613</v>
      </c>
      <c r="L992" t="s">
        <v>148</v>
      </c>
      <c r="M992" t="s">
        <v>23835</v>
      </c>
      <c r="N992" t="s">
        <v>29614</v>
      </c>
      <c r="O992" t="s">
        <v>29586</v>
      </c>
      <c r="P992" t="s">
        <v>148</v>
      </c>
      <c r="Q992" t="s">
        <v>148</v>
      </c>
      <c r="R992" t="s">
        <v>148</v>
      </c>
      <c r="S992" t="s">
        <v>148</v>
      </c>
      <c r="T992" t="s">
        <v>148</v>
      </c>
      <c r="U992" t="s">
        <v>23823</v>
      </c>
      <c r="V992">
        <v>30</v>
      </c>
      <c r="W992">
        <v>-3583286</v>
      </c>
      <c r="X992">
        <v>-400473</v>
      </c>
      <c r="Y992">
        <v>100</v>
      </c>
      <c r="Z992" t="s">
        <v>8903</v>
      </c>
      <c r="AA992" t="s">
        <v>107</v>
      </c>
      <c r="AB992" t="s">
        <v>23825</v>
      </c>
      <c r="AC992">
        <v>1500</v>
      </c>
      <c r="AD992" t="s">
        <v>23823</v>
      </c>
      <c r="AE992" t="s">
        <v>1532</v>
      </c>
      <c r="AF992" t="s">
        <v>29611</v>
      </c>
      <c r="AG992" t="s">
        <v>29612</v>
      </c>
      <c r="AH992" t="s">
        <v>29586</v>
      </c>
      <c r="AI992" t="s">
        <v>25765</v>
      </c>
      <c r="AJ992" t="s">
        <v>29615</v>
      </c>
      <c r="AK992">
        <v>62530000</v>
      </c>
      <c r="AL992">
        <f>VALUE(TRIM(FO_Candidato[[#This Row],[1.21 Latitude]]))</f>
        <v>-3583286</v>
      </c>
      <c r="AM992">
        <f>FO_Candidato[[#This Row],[LATITUDE_P1]]/1000000</f>
        <v>-3.5832860000000002</v>
      </c>
      <c r="AN992">
        <f>INT(ABS(FO_Candidato[[#This Row],[LATITUDE_P2]]))</f>
        <v>3</v>
      </c>
      <c r="AO992">
        <f>INT((ABS(FO_Candidato[[#This Row],[LATITUDE_P2]])-INT(ABS(FO_Candidato[[#This Row],[LATITUDE_P2]])))*60)</f>
        <v>34</v>
      </c>
      <c r="AP992" s="73">
        <f t="shared" si="30"/>
        <v>59.83</v>
      </c>
      <c r="AQ992" t="str">
        <f>SUBSTITUTE(TEXT(FO_Candidato[[#This Row],[LATITUDE_P5]],"0,00"),",",".")</f>
        <v>59.83</v>
      </c>
      <c r="AR992" t="str">
        <f>FO_Candidato[[#This Row],[LATITUDE_P3]]&amp;"°"&amp;FO_Candidato[[#This Row],[LATITUDE_P4]]&amp;"'"&amp;FO_Candidato[[#This Row],[LATITUDE - P6]]&amp;"""S"</f>
        <v>3°34'59.83"S</v>
      </c>
      <c r="AS992">
        <f>VALUE(TRIM(FO_Candidato[[#This Row],[longitude]]))</f>
        <v>-400473</v>
      </c>
      <c r="AT992">
        <f>FO_Candidato[[#This Row],[LONGITUDE_P1]]/1000000</f>
        <v>-0.40047300000000002</v>
      </c>
      <c r="AU992">
        <f>INT(ABS(FO_Candidato[[#This Row],[LONGITUDE_P2]]))</f>
        <v>0</v>
      </c>
      <c r="AV992">
        <f>INT((ABS(FO_Candidato[[#This Row],[LONGITUDE_P2]])-INT(ABS(FO_Candidato[[#This Row],[LONGITUDE_P2]])))*60)</f>
        <v>24</v>
      </c>
      <c r="AW992" s="73">
        <f t="shared" si="31"/>
        <v>1.7</v>
      </c>
      <c r="AX992" t="str">
        <f>SUBSTITUTE(TEXT(FO_Candidato[[#This Row],[LONGITUDE_P5]],"0,00"),",",".")</f>
        <v>1.70</v>
      </c>
      <c r="AY992" t="str">
        <f>FO_Candidato[[#This Row],[LONGITUDE_P3]]&amp;"°"&amp;FO_Candidato[[#This Row],[LONGITUDE_P4]]&amp;"'"&amp;FO_Candidato[[#This Row],[LONGITUDE - P6]]&amp;"""S"</f>
        <v>0°24'1.70"S</v>
      </c>
    </row>
    <row r="993" spans="1:51" x14ac:dyDescent="0.3">
      <c r="A993" t="s">
        <v>29616</v>
      </c>
      <c r="B993" t="s">
        <v>23809</v>
      </c>
      <c r="C993" t="s">
        <v>354</v>
      </c>
      <c r="D993" t="s">
        <v>5432</v>
      </c>
      <c r="E993" t="s">
        <v>5432</v>
      </c>
      <c r="F993" t="s">
        <v>5433</v>
      </c>
      <c r="G993" t="s">
        <v>23889</v>
      </c>
      <c r="I993" t="s">
        <v>23813</v>
      </c>
      <c r="K993" t="s">
        <v>24020</v>
      </c>
      <c r="M993" t="s">
        <v>23835</v>
      </c>
      <c r="N993" t="s">
        <v>28486</v>
      </c>
      <c r="U993" t="s">
        <v>23823</v>
      </c>
      <c r="V993">
        <v>50</v>
      </c>
      <c r="W993">
        <v>-23870604</v>
      </c>
      <c r="X993">
        <v>-47482548</v>
      </c>
      <c r="Y993">
        <v>966</v>
      </c>
      <c r="Z993" t="s">
        <v>29617</v>
      </c>
      <c r="AB993" t="s">
        <v>23825</v>
      </c>
      <c r="AD993" t="s">
        <v>1491</v>
      </c>
      <c r="AH993" t="s">
        <v>29618</v>
      </c>
      <c r="AI993" t="s">
        <v>23852</v>
      </c>
      <c r="AJ993" t="s">
        <v>29031</v>
      </c>
      <c r="AL993">
        <f>VALUE(TRIM(FO_Candidato[[#This Row],[1.21 Latitude]]))</f>
        <v>-23870604</v>
      </c>
      <c r="AM993">
        <f>FO_Candidato[[#This Row],[LATITUDE_P1]]/1000000</f>
        <v>-23.870604</v>
      </c>
      <c r="AN993">
        <f>INT(ABS(FO_Candidato[[#This Row],[LATITUDE_P2]]))</f>
        <v>23</v>
      </c>
      <c r="AO993">
        <f>INT((ABS(FO_Candidato[[#This Row],[LATITUDE_P2]])-INT(ABS(FO_Candidato[[#This Row],[LATITUDE_P2]])))*60)</f>
        <v>52</v>
      </c>
      <c r="AP993" s="73">
        <f t="shared" si="30"/>
        <v>14.17</v>
      </c>
      <c r="AQ993" t="str">
        <f>SUBSTITUTE(TEXT(FO_Candidato[[#This Row],[LATITUDE_P5]],"0,00"),",",".")</f>
        <v>14.17</v>
      </c>
      <c r="AR993" t="str">
        <f>FO_Candidato[[#This Row],[LATITUDE_P3]]&amp;"°"&amp;FO_Candidato[[#This Row],[LATITUDE_P4]]&amp;"'"&amp;FO_Candidato[[#This Row],[LATITUDE - P6]]&amp;"""S"</f>
        <v>23°52'14.17"S</v>
      </c>
      <c r="AS993">
        <f>VALUE(TRIM(FO_Candidato[[#This Row],[longitude]]))</f>
        <v>-47482548</v>
      </c>
      <c r="AT993">
        <f>FO_Candidato[[#This Row],[LONGITUDE_P1]]/1000000</f>
        <v>-47.482548000000001</v>
      </c>
      <c r="AU993">
        <f>INT(ABS(FO_Candidato[[#This Row],[LONGITUDE_P2]]))</f>
        <v>47</v>
      </c>
      <c r="AV993">
        <f>INT((ABS(FO_Candidato[[#This Row],[LONGITUDE_P2]])-INT(ABS(FO_Candidato[[#This Row],[LONGITUDE_P2]])))*60)</f>
        <v>28</v>
      </c>
      <c r="AW993" s="73">
        <f t="shared" si="31"/>
        <v>57.17</v>
      </c>
      <c r="AX993" t="str">
        <f>SUBSTITUTE(TEXT(FO_Candidato[[#This Row],[LONGITUDE_P5]],"0,00"),",",".")</f>
        <v>57.17</v>
      </c>
      <c r="AY993" t="str">
        <f>FO_Candidato[[#This Row],[LONGITUDE_P3]]&amp;"°"&amp;FO_Candidato[[#This Row],[LONGITUDE_P4]]&amp;"'"&amp;FO_Candidato[[#This Row],[LONGITUDE - P6]]&amp;"""S"</f>
        <v>47°28'57.17"S</v>
      </c>
    </row>
    <row r="994" spans="1:51" x14ac:dyDescent="0.3">
      <c r="A994" t="s">
        <v>29619</v>
      </c>
      <c r="B994" t="s">
        <v>23809</v>
      </c>
      <c r="C994" t="s">
        <v>371</v>
      </c>
      <c r="D994" t="s">
        <v>29620</v>
      </c>
      <c r="E994" t="s">
        <v>29620</v>
      </c>
      <c r="F994" t="s">
        <v>29621</v>
      </c>
      <c r="G994" t="s">
        <v>23812</v>
      </c>
      <c r="H994" t="s">
        <v>29591</v>
      </c>
      <c r="I994" t="s">
        <v>23832</v>
      </c>
      <c r="J994" t="s">
        <v>23814</v>
      </c>
      <c r="K994" t="s">
        <v>29622</v>
      </c>
      <c r="L994" t="s">
        <v>148</v>
      </c>
      <c r="M994" t="s">
        <v>23835</v>
      </c>
      <c r="N994" t="s">
        <v>29623</v>
      </c>
      <c r="O994" t="s">
        <v>29624</v>
      </c>
      <c r="P994" t="s">
        <v>29625</v>
      </c>
      <c r="Q994" t="s">
        <v>148</v>
      </c>
      <c r="R994" t="s">
        <v>29626</v>
      </c>
      <c r="S994" t="s">
        <v>29624</v>
      </c>
      <c r="T994" t="s">
        <v>29625</v>
      </c>
      <c r="U994" t="s">
        <v>23823</v>
      </c>
      <c r="V994">
        <v>30</v>
      </c>
      <c r="W994">
        <v>-5186758</v>
      </c>
      <c r="X994">
        <v>-40828901</v>
      </c>
      <c r="Y994">
        <v>294</v>
      </c>
      <c r="Z994" t="s">
        <v>8903</v>
      </c>
      <c r="AA994" t="s">
        <v>107</v>
      </c>
      <c r="AB994" t="s">
        <v>23825</v>
      </c>
      <c r="AC994">
        <v>1000</v>
      </c>
      <c r="AD994" t="s">
        <v>23823</v>
      </c>
      <c r="AE994" t="s">
        <v>1532</v>
      </c>
      <c r="AF994" t="s">
        <v>29620</v>
      </c>
      <c r="AG994" t="s">
        <v>29621</v>
      </c>
      <c r="AH994" t="s">
        <v>29586</v>
      </c>
      <c r="AI994" t="s">
        <v>25765</v>
      </c>
      <c r="AJ994" t="s">
        <v>1468</v>
      </c>
      <c r="AK994">
        <v>63700000</v>
      </c>
      <c r="AL994">
        <f>VALUE(TRIM(FO_Candidato[[#This Row],[1.21 Latitude]]))</f>
        <v>-5186758</v>
      </c>
      <c r="AM994">
        <f>FO_Candidato[[#This Row],[LATITUDE_P1]]/1000000</f>
        <v>-5.1867580000000002</v>
      </c>
      <c r="AN994">
        <f>INT(ABS(FO_Candidato[[#This Row],[LATITUDE_P2]]))</f>
        <v>5</v>
      </c>
      <c r="AO994">
        <f>INT((ABS(FO_Candidato[[#This Row],[LATITUDE_P2]])-INT(ABS(FO_Candidato[[#This Row],[LATITUDE_P2]])))*60)</f>
        <v>11</v>
      </c>
      <c r="AP994" s="73">
        <f t="shared" si="30"/>
        <v>12.33</v>
      </c>
      <c r="AQ994" t="str">
        <f>SUBSTITUTE(TEXT(FO_Candidato[[#This Row],[LATITUDE_P5]],"0,00"),",",".")</f>
        <v>12.33</v>
      </c>
      <c r="AR994" t="str">
        <f>FO_Candidato[[#This Row],[LATITUDE_P3]]&amp;"°"&amp;FO_Candidato[[#This Row],[LATITUDE_P4]]&amp;"'"&amp;FO_Candidato[[#This Row],[LATITUDE - P6]]&amp;"""S"</f>
        <v>5°11'12.33"S</v>
      </c>
      <c r="AS994">
        <f>VALUE(TRIM(FO_Candidato[[#This Row],[longitude]]))</f>
        <v>-40828901</v>
      </c>
      <c r="AT994">
        <f>FO_Candidato[[#This Row],[LONGITUDE_P1]]/1000000</f>
        <v>-40.828901000000002</v>
      </c>
      <c r="AU994">
        <f>INT(ABS(FO_Candidato[[#This Row],[LONGITUDE_P2]]))</f>
        <v>40</v>
      </c>
      <c r="AV994">
        <f>INT((ABS(FO_Candidato[[#This Row],[LONGITUDE_P2]])-INT(ABS(FO_Candidato[[#This Row],[LONGITUDE_P2]])))*60)</f>
        <v>49</v>
      </c>
      <c r="AW994" s="73">
        <f t="shared" si="31"/>
        <v>44.04</v>
      </c>
      <c r="AX994" t="str">
        <f>SUBSTITUTE(TEXT(FO_Candidato[[#This Row],[LONGITUDE_P5]],"0,00"),",",".")</f>
        <v>44.04</v>
      </c>
      <c r="AY994" t="str">
        <f>FO_Candidato[[#This Row],[LONGITUDE_P3]]&amp;"°"&amp;FO_Candidato[[#This Row],[LONGITUDE_P4]]&amp;"'"&amp;FO_Candidato[[#This Row],[LONGITUDE - P6]]&amp;"""S"</f>
        <v>40°49'44.04"S</v>
      </c>
    </row>
    <row r="995" spans="1:51" x14ac:dyDescent="0.3">
      <c r="A995" t="s">
        <v>29627</v>
      </c>
      <c r="B995" t="s">
        <v>23809</v>
      </c>
      <c r="C995" t="s">
        <v>2727</v>
      </c>
      <c r="D995" t="s">
        <v>29628</v>
      </c>
      <c r="E995" t="s">
        <v>29628</v>
      </c>
      <c r="F995" t="s">
        <v>29629</v>
      </c>
      <c r="G995" t="s">
        <v>23880</v>
      </c>
      <c r="I995" t="s">
        <v>23832</v>
      </c>
      <c r="J995" t="s">
        <v>23814</v>
      </c>
      <c r="K995" t="s">
        <v>24020</v>
      </c>
      <c r="L995" t="s">
        <v>148</v>
      </c>
      <c r="M995" t="s">
        <v>23835</v>
      </c>
      <c r="N995" t="s">
        <v>29630</v>
      </c>
      <c r="O995" t="s">
        <v>29631</v>
      </c>
      <c r="P995" t="s">
        <v>29632</v>
      </c>
      <c r="Q995" t="s">
        <v>29633</v>
      </c>
      <c r="R995" t="s">
        <v>23820</v>
      </c>
      <c r="S995" t="s">
        <v>23820</v>
      </c>
      <c r="T995" t="s">
        <v>23820</v>
      </c>
      <c r="U995" t="s">
        <v>23823</v>
      </c>
      <c r="V995">
        <v>70</v>
      </c>
      <c r="W995">
        <v>-16928178</v>
      </c>
      <c r="X995">
        <v>-46305778</v>
      </c>
      <c r="Y995">
        <v>534</v>
      </c>
      <c r="Z995" t="s">
        <v>29634</v>
      </c>
      <c r="AA995" t="s">
        <v>107</v>
      </c>
      <c r="AB995" t="s">
        <v>23825</v>
      </c>
      <c r="AC995">
        <v>0</v>
      </c>
      <c r="AD995" t="s">
        <v>23823</v>
      </c>
      <c r="AE995" t="s">
        <v>148</v>
      </c>
      <c r="AF995" t="s">
        <v>29629</v>
      </c>
      <c r="AG995" t="s">
        <v>29628</v>
      </c>
      <c r="AH995" t="s">
        <v>29635</v>
      </c>
      <c r="AI995" t="s">
        <v>24061</v>
      </c>
      <c r="AJ995" t="s">
        <v>29571</v>
      </c>
      <c r="AL995">
        <f>VALUE(TRIM(FO_Candidato[[#This Row],[1.21 Latitude]]))</f>
        <v>-16928178</v>
      </c>
      <c r="AM995">
        <f>FO_Candidato[[#This Row],[LATITUDE_P1]]/1000000</f>
        <v>-16.928177999999999</v>
      </c>
      <c r="AN995">
        <f>INT(ABS(FO_Candidato[[#This Row],[LATITUDE_P2]]))</f>
        <v>16</v>
      </c>
      <c r="AO995">
        <f>INT((ABS(FO_Candidato[[#This Row],[LATITUDE_P2]])-INT(ABS(FO_Candidato[[#This Row],[LATITUDE_P2]])))*60)</f>
        <v>55</v>
      </c>
      <c r="AP995" s="73">
        <f t="shared" si="30"/>
        <v>41.44</v>
      </c>
      <c r="AQ995" t="str">
        <f>SUBSTITUTE(TEXT(FO_Candidato[[#This Row],[LATITUDE_P5]],"0,00"),",",".")</f>
        <v>41.44</v>
      </c>
      <c r="AR995" t="str">
        <f>FO_Candidato[[#This Row],[LATITUDE_P3]]&amp;"°"&amp;FO_Candidato[[#This Row],[LATITUDE_P4]]&amp;"'"&amp;FO_Candidato[[#This Row],[LATITUDE - P6]]&amp;"""S"</f>
        <v>16°55'41.44"S</v>
      </c>
      <c r="AS995">
        <f>VALUE(TRIM(FO_Candidato[[#This Row],[longitude]]))</f>
        <v>-46305778</v>
      </c>
      <c r="AT995">
        <f>FO_Candidato[[#This Row],[LONGITUDE_P1]]/1000000</f>
        <v>-46.305777999999997</v>
      </c>
      <c r="AU995">
        <f>INT(ABS(FO_Candidato[[#This Row],[LONGITUDE_P2]]))</f>
        <v>46</v>
      </c>
      <c r="AV995">
        <f>INT((ABS(FO_Candidato[[#This Row],[LONGITUDE_P2]])-INT(ABS(FO_Candidato[[#This Row],[LONGITUDE_P2]])))*60)</f>
        <v>18</v>
      </c>
      <c r="AW995" s="73">
        <f t="shared" si="31"/>
        <v>20.8</v>
      </c>
      <c r="AX995" t="str">
        <f>SUBSTITUTE(TEXT(FO_Candidato[[#This Row],[LONGITUDE_P5]],"0,00"),",",".")</f>
        <v>20.80</v>
      </c>
      <c r="AY995" t="str">
        <f>FO_Candidato[[#This Row],[LONGITUDE_P3]]&amp;"°"&amp;FO_Candidato[[#This Row],[LONGITUDE_P4]]&amp;"'"&amp;FO_Candidato[[#This Row],[LONGITUDE - P6]]&amp;"""S"</f>
        <v>46°18'20.80"S</v>
      </c>
    </row>
    <row r="996" spans="1:51" x14ac:dyDescent="0.3">
      <c r="A996" t="s">
        <v>29636</v>
      </c>
      <c r="B996" t="s">
        <v>23809</v>
      </c>
      <c r="C996" t="s">
        <v>371</v>
      </c>
      <c r="D996" t="s">
        <v>6973</v>
      </c>
      <c r="E996" t="s">
        <v>6973</v>
      </c>
      <c r="F996" t="s">
        <v>6974</v>
      </c>
      <c r="G996" t="s">
        <v>26600</v>
      </c>
      <c r="I996" t="s">
        <v>23832</v>
      </c>
      <c r="J996" t="s">
        <v>23814</v>
      </c>
      <c r="K996" t="s">
        <v>29637</v>
      </c>
      <c r="M996" t="s">
        <v>23816</v>
      </c>
      <c r="N996" t="s">
        <v>29638</v>
      </c>
      <c r="O996" t="s">
        <v>29639</v>
      </c>
      <c r="P996" t="s">
        <v>29640</v>
      </c>
      <c r="U996" t="s">
        <v>23823</v>
      </c>
      <c r="V996">
        <v>30</v>
      </c>
      <c r="W996">
        <v>-7368596</v>
      </c>
      <c r="X996">
        <v>-37365593</v>
      </c>
      <c r="Y996">
        <v>810</v>
      </c>
      <c r="AA996" t="s">
        <v>213</v>
      </c>
      <c r="AB996" t="s">
        <v>23825</v>
      </c>
      <c r="AC996">
        <v>900</v>
      </c>
      <c r="AF996" t="s">
        <v>6973</v>
      </c>
      <c r="AG996" t="s">
        <v>6974</v>
      </c>
      <c r="AH996" t="s">
        <v>29639</v>
      </c>
      <c r="AI996" t="s">
        <v>23864</v>
      </c>
      <c r="AJ996" t="s">
        <v>29641</v>
      </c>
      <c r="AL996">
        <f>VALUE(TRIM(FO_Candidato[[#This Row],[1.21 Latitude]]))</f>
        <v>-7368596</v>
      </c>
      <c r="AM996">
        <f>FO_Candidato[[#This Row],[LATITUDE_P1]]/1000000</f>
        <v>-7.3685960000000001</v>
      </c>
      <c r="AN996">
        <f>INT(ABS(FO_Candidato[[#This Row],[LATITUDE_P2]]))</f>
        <v>7</v>
      </c>
      <c r="AO996">
        <f>INT((ABS(FO_Candidato[[#This Row],[LATITUDE_P2]])-INT(ABS(FO_Candidato[[#This Row],[LATITUDE_P2]])))*60)</f>
        <v>22</v>
      </c>
      <c r="AP996" s="73">
        <f t="shared" si="30"/>
        <v>6.95</v>
      </c>
      <c r="AQ996" t="str">
        <f>SUBSTITUTE(TEXT(FO_Candidato[[#This Row],[LATITUDE_P5]],"0,00"),",",".")</f>
        <v>6.95</v>
      </c>
      <c r="AR996" t="str">
        <f>FO_Candidato[[#This Row],[LATITUDE_P3]]&amp;"°"&amp;FO_Candidato[[#This Row],[LATITUDE_P4]]&amp;"'"&amp;FO_Candidato[[#This Row],[LATITUDE - P6]]&amp;"""S"</f>
        <v>7°22'6.95"S</v>
      </c>
      <c r="AS996">
        <f>VALUE(TRIM(FO_Candidato[[#This Row],[longitude]]))</f>
        <v>-37365593</v>
      </c>
      <c r="AT996">
        <f>FO_Candidato[[#This Row],[LONGITUDE_P1]]/1000000</f>
        <v>-37.365592999999997</v>
      </c>
      <c r="AU996">
        <f>INT(ABS(FO_Candidato[[#This Row],[LONGITUDE_P2]]))</f>
        <v>37</v>
      </c>
      <c r="AV996">
        <f>INT((ABS(FO_Candidato[[#This Row],[LONGITUDE_P2]])-INT(ABS(FO_Candidato[[#This Row],[LONGITUDE_P2]])))*60)</f>
        <v>21</v>
      </c>
      <c r="AW996" s="73">
        <f t="shared" si="31"/>
        <v>56.13</v>
      </c>
      <c r="AX996" t="str">
        <f>SUBSTITUTE(TEXT(FO_Candidato[[#This Row],[LONGITUDE_P5]],"0,00"),",",".")</f>
        <v>56.13</v>
      </c>
      <c r="AY996" t="str">
        <f>FO_Candidato[[#This Row],[LONGITUDE_P3]]&amp;"°"&amp;FO_Candidato[[#This Row],[LONGITUDE_P4]]&amp;"'"&amp;FO_Candidato[[#This Row],[LONGITUDE - P6]]&amp;"""S"</f>
        <v>37°21'56.13"S</v>
      </c>
    </row>
    <row r="997" spans="1:51" x14ac:dyDescent="0.3">
      <c r="A997" t="s">
        <v>29642</v>
      </c>
      <c r="B997" t="s">
        <v>23809</v>
      </c>
      <c r="C997" t="s">
        <v>371</v>
      </c>
      <c r="D997" t="s">
        <v>29643</v>
      </c>
      <c r="E997" t="s">
        <v>29643</v>
      </c>
      <c r="F997" t="s">
        <v>29644</v>
      </c>
      <c r="G997" t="s">
        <v>23812</v>
      </c>
      <c r="I997" t="s">
        <v>23832</v>
      </c>
      <c r="J997" t="s">
        <v>23814</v>
      </c>
      <c r="K997" t="s">
        <v>24020</v>
      </c>
      <c r="M997" t="s">
        <v>23816</v>
      </c>
      <c r="N997" t="s">
        <v>29645</v>
      </c>
      <c r="O997" t="s">
        <v>29646</v>
      </c>
      <c r="R997" t="s">
        <v>29647</v>
      </c>
      <c r="S997" t="s">
        <v>29646</v>
      </c>
      <c r="T997" t="s">
        <v>29648</v>
      </c>
      <c r="U997" t="s">
        <v>23823</v>
      </c>
      <c r="V997">
        <v>30</v>
      </c>
      <c r="W997">
        <v>-818459</v>
      </c>
      <c r="X997">
        <v>-3508897</v>
      </c>
      <c r="Y997">
        <v>139</v>
      </c>
      <c r="AA997" t="s">
        <v>107</v>
      </c>
      <c r="AB997" t="s">
        <v>23825</v>
      </c>
      <c r="AC997">
        <v>900</v>
      </c>
      <c r="AF997" t="s">
        <v>29643</v>
      </c>
      <c r="AG997" t="s">
        <v>29644</v>
      </c>
      <c r="AH997" t="s">
        <v>29649</v>
      </c>
      <c r="AI997" t="s">
        <v>23864</v>
      </c>
      <c r="AJ997" t="s">
        <v>29650</v>
      </c>
      <c r="AL997">
        <f>VALUE(TRIM(FO_Candidato[[#This Row],[1.21 Latitude]]))</f>
        <v>-818459</v>
      </c>
      <c r="AM997">
        <f>FO_Candidato[[#This Row],[LATITUDE_P1]]/1000000</f>
        <v>-0.81845900000000005</v>
      </c>
      <c r="AN997">
        <f>INT(ABS(FO_Candidato[[#This Row],[LATITUDE_P2]]))</f>
        <v>0</v>
      </c>
      <c r="AO997">
        <f>INT((ABS(FO_Candidato[[#This Row],[LATITUDE_P2]])-INT(ABS(FO_Candidato[[#This Row],[LATITUDE_P2]])))*60)</f>
        <v>49</v>
      </c>
      <c r="AP997" s="73">
        <f t="shared" si="30"/>
        <v>6.45</v>
      </c>
      <c r="AQ997" t="str">
        <f>SUBSTITUTE(TEXT(FO_Candidato[[#This Row],[LATITUDE_P5]],"0,00"),",",".")</f>
        <v>6.45</v>
      </c>
      <c r="AR997" t="str">
        <f>FO_Candidato[[#This Row],[LATITUDE_P3]]&amp;"°"&amp;FO_Candidato[[#This Row],[LATITUDE_P4]]&amp;"'"&amp;FO_Candidato[[#This Row],[LATITUDE - P6]]&amp;"""S"</f>
        <v>0°49'6.45"S</v>
      </c>
      <c r="AS997">
        <f>VALUE(TRIM(FO_Candidato[[#This Row],[longitude]]))</f>
        <v>-3508897</v>
      </c>
      <c r="AT997">
        <f>FO_Candidato[[#This Row],[LONGITUDE_P1]]/1000000</f>
        <v>-3.5088970000000002</v>
      </c>
      <c r="AU997">
        <f>INT(ABS(FO_Candidato[[#This Row],[LONGITUDE_P2]]))</f>
        <v>3</v>
      </c>
      <c r="AV997">
        <f>INT((ABS(FO_Candidato[[#This Row],[LONGITUDE_P2]])-INT(ABS(FO_Candidato[[#This Row],[LONGITUDE_P2]])))*60)</f>
        <v>30</v>
      </c>
      <c r="AW997" s="73">
        <f t="shared" si="31"/>
        <v>32.03</v>
      </c>
      <c r="AX997" t="str">
        <f>SUBSTITUTE(TEXT(FO_Candidato[[#This Row],[LONGITUDE_P5]],"0,00"),",",".")</f>
        <v>32.03</v>
      </c>
      <c r="AY997" t="str">
        <f>FO_Candidato[[#This Row],[LONGITUDE_P3]]&amp;"°"&amp;FO_Candidato[[#This Row],[LONGITUDE_P4]]&amp;"'"&amp;FO_Candidato[[#This Row],[LONGITUDE - P6]]&amp;"""S"</f>
        <v>3°30'32.03"S</v>
      </c>
    </row>
    <row r="998" spans="1:51" x14ac:dyDescent="0.3">
      <c r="A998" t="s">
        <v>29651</v>
      </c>
      <c r="B998" t="s">
        <v>23809</v>
      </c>
      <c r="C998" t="s">
        <v>371</v>
      </c>
      <c r="D998" t="s">
        <v>6988</v>
      </c>
      <c r="E998" t="s">
        <v>6988</v>
      </c>
      <c r="F998" t="s">
        <v>6989</v>
      </c>
      <c r="G998" t="s">
        <v>26600</v>
      </c>
      <c r="I998" t="s">
        <v>23832</v>
      </c>
      <c r="J998" t="s">
        <v>23814</v>
      </c>
      <c r="K998" t="s">
        <v>29652</v>
      </c>
      <c r="M998" t="s">
        <v>23835</v>
      </c>
      <c r="N998" t="s">
        <v>29653</v>
      </c>
      <c r="O998" t="s">
        <v>29654</v>
      </c>
      <c r="R998" t="s">
        <v>29655</v>
      </c>
      <c r="S998" t="s">
        <v>29654</v>
      </c>
      <c r="T998" t="s">
        <v>29656</v>
      </c>
      <c r="U998" t="s">
        <v>23823</v>
      </c>
      <c r="V998">
        <v>40</v>
      </c>
      <c r="W998">
        <v>-8614925</v>
      </c>
      <c r="X998">
        <v>-38465576</v>
      </c>
      <c r="Y998">
        <v>331</v>
      </c>
      <c r="AA998" t="s">
        <v>107</v>
      </c>
      <c r="AB998" t="s">
        <v>23825</v>
      </c>
      <c r="AC998">
        <v>800</v>
      </c>
      <c r="AF998" t="s">
        <v>6988</v>
      </c>
      <c r="AG998" t="s">
        <v>6989</v>
      </c>
      <c r="AH998" t="s">
        <v>29657</v>
      </c>
      <c r="AI998" t="s">
        <v>23864</v>
      </c>
      <c r="AJ998" t="s">
        <v>6986</v>
      </c>
      <c r="AL998">
        <f>VALUE(TRIM(FO_Candidato[[#This Row],[1.21 Latitude]]))</f>
        <v>-8614925</v>
      </c>
      <c r="AM998">
        <f>FO_Candidato[[#This Row],[LATITUDE_P1]]/1000000</f>
        <v>-8.6149249999999995</v>
      </c>
      <c r="AN998">
        <f>INT(ABS(FO_Candidato[[#This Row],[LATITUDE_P2]]))</f>
        <v>8</v>
      </c>
      <c r="AO998">
        <f>INT((ABS(FO_Candidato[[#This Row],[LATITUDE_P2]])-INT(ABS(FO_Candidato[[#This Row],[LATITUDE_P2]])))*60)</f>
        <v>36</v>
      </c>
      <c r="AP998" s="73">
        <f t="shared" si="30"/>
        <v>53.73</v>
      </c>
      <c r="AQ998" t="str">
        <f>SUBSTITUTE(TEXT(FO_Candidato[[#This Row],[LATITUDE_P5]],"0,00"),",",".")</f>
        <v>53.73</v>
      </c>
      <c r="AR998" t="str">
        <f>FO_Candidato[[#This Row],[LATITUDE_P3]]&amp;"°"&amp;FO_Candidato[[#This Row],[LATITUDE_P4]]&amp;"'"&amp;FO_Candidato[[#This Row],[LATITUDE - P6]]&amp;"""S"</f>
        <v>8°36'53.73"S</v>
      </c>
      <c r="AS998">
        <f>VALUE(TRIM(FO_Candidato[[#This Row],[longitude]]))</f>
        <v>-38465576</v>
      </c>
      <c r="AT998">
        <f>FO_Candidato[[#This Row],[LONGITUDE_P1]]/1000000</f>
        <v>-38.465575999999999</v>
      </c>
      <c r="AU998">
        <f>INT(ABS(FO_Candidato[[#This Row],[LONGITUDE_P2]]))</f>
        <v>38</v>
      </c>
      <c r="AV998">
        <f>INT((ABS(FO_Candidato[[#This Row],[LONGITUDE_P2]])-INT(ABS(FO_Candidato[[#This Row],[LONGITUDE_P2]])))*60)</f>
        <v>27</v>
      </c>
      <c r="AW998" s="73">
        <f t="shared" si="31"/>
        <v>56.07</v>
      </c>
      <c r="AX998" t="str">
        <f>SUBSTITUTE(TEXT(FO_Candidato[[#This Row],[LONGITUDE_P5]],"0,00"),",",".")</f>
        <v>56.07</v>
      </c>
      <c r="AY998" t="str">
        <f>FO_Candidato[[#This Row],[LONGITUDE_P3]]&amp;"°"&amp;FO_Candidato[[#This Row],[LONGITUDE_P4]]&amp;"'"&amp;FO_Candidato[[#This Row],[LONGITUDE - P6]]&amp;"""S"</f>
        <v>38°27'56.07"S</v>
      </c>
    </row>
    <row r="999" spans="1:51" x14ac:dyDescent="0.3">
      <c r="A999" t="s">
        <v>29658</v>
      </c>
      <c r="B999" t="s">
        <v>23809</v>
      </c>
      <c r="C999" t="s">
        <v>371</v>
      </c>
      <c r="D999" t="s">
        <v>19375</v>
      </c>
      <c r="E999" t="s">
        <v>19375</v>
      </c>
      <c r="F999" t="s">
        <v>19377</v>
      </c>
      <c r="G999" t="s">
        <v>24981</v>
      </c>
      <c r="H999" t="s">
        <v>29450</v>
      </c>
      <c r="I999" t="s">
        <v>23832</v>
      </c>
      <c r="J999" t="s">
        <v>23814</v>
      </c>
      <c r="K999" t="s">
        <v>24020</v>
      </c>
      <c r="L999" t="s">
        <v>148</v>
      </c>
      <c r="M999" t="s">
        <v>23816</v>
      </c>
      <c r="N999" t="s">
        <v>29659</v>
      </c>
      <c r="O999" t="s">
        <v>29660</v>
      </c>
      <c r="P999" t="s">
        <v>29661</v>
      </c>
      <c r="Q999" t="s">
        <v>29662</v>
      </c>
      <c r="R999" t="s">
        <v>148</v>
      </c>
      <c r="S999" t="s">
        <v>148</v>
      </c>
      <c r="T999" t="s">
        <v>148</v>
      </c>
      <c r="U999" t="s">
        <v>23823</v>
      </c>
      <c r="V999">
        <v>40</v>
      </c>
      <c r="W999">
        <v>-22270641</v>
      </c>
      <c r="X999">
        <v>-52791043</v>
      </c>
      <c r="Y999">
        <v>270</v>
      </c>
      <c r="Z999" t="s">
        <v>28857</v>
      </c>
      <c r="AA999" t="s">
        <v>107</v>
      </c>
      <c r="AB999" t="s">
        <v>23825</v>
      </c>
      <c r="AC999">
        <v>3000</v>
      </c>
      <c r="AD999" t="s">
        <v>23823</v>
      </c>
      <c r="AE999" t="s">
        <v>148</v>
      </c>
      <c r="AF999" t="s">
        <v>148</v>
      </c>
      <c r="AG999" t="s">
        <v>148</v>
      </c>
      <c r="AH999" t="s">
        <v>29660</v>
      </c>
      <c r="AI999" t="s">
        <v>24270</v>
      </c>
      <c r="AJ999" t="s">
        <v>29663</v>
      </c>
      <c r="AK999">
        <v>79770000</v>
      </c>
      <c r="AL999">
        <f>VALUE(TRIM(FO_Candidato[[#This Row],[1.21 Latitude]]))</f>
        <v>-22270641</v>
      </c>
      <c r="AM999">
        <f>FO_Candidato[[#This Row],[LATITUDE_P1]]/1000000</f>
        <v>-22.270641000000001</v>
      </c>
      <c r="AN999">
        <f>INT(ABS(FO_Candidato[[#This Row],[LATITUDE_P2]]))</f>
        <v>22</v>
      </c>
      <c r="AO999">
        <f>INT((ABS(FO_Candidato[[#This Row],[LATITUDE_P2]])-INT(ABS(FO_Candidato[[#This Row],[LATITUDE_P2]])))*60)</f>
        <v>16</v>
      </c>
      <c r="AP999" s="73">
        <f t="shared" si="30"/>
        <v>14.31</v>
      </c>
      <c r="AQ999" t="str">
        <f>SUBSTITUTE(TEXT(FO_Candidato[[#This Row],[LATITUDE_P5]],"0,00"),",",".")</f>
        <v>14.31</v>
      </c>
      <c r="AR999" t="str">
        <f>FO_Candidato[[#This Row],[LATITUDE_P3]]&amp;"°"&amp;FO_Candidato[[#This Row],[LATITUDE_P4]]&amp;"'"&amp;FO_Candidato[[#This Row],[LATITUDE - P6]]&amp;"""S"</f>
        <v>22°16'14.31"S</v>
      </c>
      <c r="AS999">
        <f>VALUE(TRIM(FO_Candidato[[#This Row],[longitude]]))</f>
        <v>-52791043</v>
      </c>
      <c r="AT999">
        <f>FO_Candidato[[#This Row],[LONGITUDE_P1]]/1000000</f>
        <v>-52.791043000000002</v>
      </c>
      <c r="AU999">
        <f>INT(ABS(FO_Candidato[[#This Row],[LONGITUDE_P2]]))</f>
        <v>52</v>
      </c>
      <c r="AV999">
        <f>INT((ABS(FO_Candidato[[#This Row],[LONGITUDE_P2]])-INT(ABS(FO_Candidato[[#This Row],[LONGITUDE_P2]])))*60)</f>
        <v>47</v>
      </c>
      <c r="AW999" s="73">
        <f t="shared" si="31"/>
        <v>27.75</v>
      </c>
      <c r="AX999" t="str">
        <f>SUBSTITUTE(TEXT(FO_Candidato[[#This Row],[LONGITUDE_P5]],"0,00"),",",".")</f>
        <v>27.75</v>
      </c>
      <c r="AY999" t="str">
        <f>FO_Candidato[[#This Row],[LONGITUDE_P3]]&amp;"°"&amp;FO_Candidato[[#This Row],[LONGITUDE_P4]]&amp;"'"&amp;FO_Candidato[[#This Row],[LONGITUDE - P6]]&amp;"""S"</f>
        <v>52°47'27.75"S</v>
      </c>
    </row>
    <row r="1000" spans="1:51" x14ac:dyDescent="0.3">
      <c r="A1000" t="s">
        <v>29664</v>
      </c>
      <c r="B1000" t="s">
        <v>23809</v>
      </c>
      <c r="C1000" t="s">
        <v>13570</v>
      </c>
      <c r="D1000" t="s">
        <v>16360</v>
      </c>
      <c r="E1000" t="s">
        <v>16360</v>
      </c>
      <c r="F1000" t="s">
        <v>16362</v>
      </c>
      <c r="G1000" t="s">
        <v>23846</v>
      </c>
      <c r="I1000" t="s">
        <v>23832</v>
      </c>
      <c r="J1000" t="s">
        <v>23814</v>
      </c>
      <c r="K1000" t="s">
        <v>29665</v>
      </c>
      <c r="L1000" t="s">
        <v>148</v>
      </c>
      <c r="M1000" t="s">
        <v>23816</v>
      </c>
      <c r="N1000" t="s">
        <v>29666</v>
      </c>
      <c r="O1000" t="s">
        <v>23820</v>
      </c>
      <c r="P1000" t="s">
        <v>29667</v>
      </c>
      <c r="Q1000" t="s">
        <v>23820</v>
      </c>
      <c r="R1000" t="s">
        <v>148</v>
      </c>
      <c r="S1000" t="s">
        <v>148</v>
      </c>
      <c r="T1000" t="s">
        <v>148</v>
      </c>
      <c r="U1000" t="s">
        <v>23823</v>
      </c>
      <c r="V1000">
        <v>30</v>
      </c>
      <c r="W1000">
        <v>-21090272</v>
      </c>
      <c r="X1000">
        <v>-41743206</v>
      </c>
      <c r="Y1000">
        <v>179</v>
      </c>
      <c r="Z1000" t="s">
        <v>12336</v>
      </c>
      <c r="AA1000" t="s">
        <v>107</v>
      </c>
      <c r="AB1000" t="s">
        <v>23825</v>
      </c>
      <c r="AC1000">
        <v>0</v>
      </c>
      <c r="AD1000" t="s">
        <v>23823</v>
      </c>
      <c r="AE1000" t="s">
        <v>1532</v>
      </c>
      <c r="AF1000" t="s">
        <v>16360</v>
      </c>
      <c r="AG1000" t="s">
        <v>16362</v>
      </c>
      <c r="AH1000" t="s">
        <v>29668</v>
      </c>
      <c r="AI1000" t="s">
        <v>23968</v>
      </c>
      <c r="AJ1000" t="s">
        <v>4971</v>
      </c>
      <c r="AL1000">
        <f>VALUE(TRIM(FO_Candidato[[#This Row],[1.21 Latitude]]))</f>
        <v>-21090272</v>
      </c>
      <c r="AM1000">
        <f>FO_Candidato[[#This Row],[LATITUDE_P1]]/1000000</f>
        <v>-21.090271999999999</v>
      </c>
      <c r="AN1000">
        <f>INT(ABS(FO_Candidato[[#This Row],[LATITUDE_P2]]))</f>
        <v>21</v>
      </c>
      <c r="AO1000">
        <f>INT((ABS(FO_Candidato[[#This Row],[LATITUDE_P2]])-INT(ABS(FO_Candidato[[#This Row],[LATITUDE_P2]])))*60)</f>
        <v>5</v>
      </c>
      <c r="AP1000" s="73">
        <f t="shared" si="30"/>
        <v>24.98</v>
      </c>
      <c r="AQ1000" t="str">
        <f>SUBSTITUTE(TEXT(FO_Candidato[[#This Row],[LATITUDE_P5]],"0,00"),",",".")</f>
        <v>24.98</v>
      </c>
      <c r="AR1000" t="str">
        <f>FO_Candidato[[#This Row],[LATITUDE_P3]]&amp;"°"&amp;FO_Candidato[[#This Row],[LATITUDE_P4]]&amp;"'"&amp;FO_Candidato[[#This Row],[LATITUDE - P6]]&amp;"""S"</f>
        <v>21°5'24.98"S</v>
      </c>
      <c r="AS1000">
        <f>VALUE(TRIM(FO_Candidato[[#This Row],[longitude]]))</f>
        <v>-41743206</v>
      </c>
      <c r="AT1000">
        <f>FO_Candidato[[#This Row],[LONGITUDE_P1]]/1000000</f>
        <v>-41.743206000000001</v>
      </c>
      <c r="AU1000">
        <f>INT(ABS(FO_Candidato[[#This Row],[LONGITUDE_P2]]))</f>
        <v>41</v>
      </c>
      <c r="AV1000">
        <f>INT((ABS(FO_Candidato[[#This Row],[LONGITUDE_P2]])-INT(ABS(FO_Candidato[[#This Row],[LONGITUDE_P2]])))*60)</f>
        <v>44</v>
      </c>
      <c r="AW1000" s="73">
        <f t="shared" si="31"/>
        <v>35.54</v>
      </c>
      <c r="AX1000" t="str">
        <f>SUBSTITUTE(TEXT(FO_Candidato[[#This Row],[LONGITUDE_P5]],"0,00"),",",".")</f>
        <v>35.54</v>
      </c>
      <c r="AY1000" t="str">
        <f>FO_Candidato[[#This Row],[LONGITUDE_P3]]&amp;"°"&amp;FO_Candidato[[#This Row],[LONGITUDE_P4]]&amp;"'"&amp;FO_Candidato[[#This Row],[LONGITUDE - P6]]&amp;"""S"</f>
        <v>41°44'35.54"S</v>
      </c>
    </row>
    <row r="1001" spans="1:51" x14ac:dyDescent="0.3">
      <c r="A1001" t="s">
        <v>29669</v>
      </c>
      <c r="B1001" t="s">
        <v>23809</v>
      </c>
      <c r="C1001" t="s">
        <v>13570</v>
      </c>
      <c r="D1001" t="s">
        <v>4968</v>
      </c>
      <c r="E1001" t="s">
        <v>4968</v>
      </c>
      <c r="F1001" t="s">
        <v>16354</v>
      </c>
      <c r="G1001" t="s">
        <v>23846</v>
      </c>
      <c r="I1001" t="s">
        <v>23832</v>
      </c>
      <c r="J1001" t="s">
        <v>23814</v>
      </c>
      <c r="K1001" t="s">
        <v>29670</v>
      </c>
      <c r="L1001" t="s">
        <v>148</v>
      </c>
      <c r="M1001" t="s">
        <v>23816</v>
      </c>
      <c r="N1001" t="s">
        <v>29671</v>
      </c>
      <c r="P1001" t="s">
        <v>29672</v>
      </c>
      <c r="Q1001" t="s">
        <v>23820</v>
      </c>
      <c r="R1001" t="s">
        <v>148</v>
      </c>
      <c r="S1001" t="s">
        <v>148</v>
      </c>
      <c r="T1001" t="s">
        <v>148</v>
      </c>
      <c r="U1001" t="s">
        <v>23823</v>
      </c>
      <c r="V1001">
        <v>30</v>
      </c>
      <c r="W1001">
        <v>-21003461</v>
      </c>
      <c r="X1001">
        <v>-41793169</v>
      </c>
      <c r="Y1001">
        <v>682</v>
      </c>
      <c r="Z1001" t="s">
        <v>12336</v>
      </c>
      <c r="AB1001" t="s">
        <v>23825</v>
      </c>
      <c r="AD1001" t="s">
        <v>23823</v>
      </c>
      <c r="AE1001" t="s">
        <v>1532</v>
      </c>
      <c r="AF1001" t="s">
        <v>4968</v>
      </c>
      <c r="AG1001" t="s">
        <v>16354</v>
      </c>
      <c r="AH1001" t="s">
        <v>29673</v>
      </c>
      <c r="AI1001" t="s">
        <v>23968</v>
      </c>
      <c r="AJ1001" t="s">
        <v>4971</v>
      </c>
      <c r="AL1001">
        <f>VALUE(TRIM(FO_Candidato[[#This Row],[1.21 Latitude]]))</f>
        <v>-21003461</v>
      </c>
      <c r="AM1001">
        <f>FO_Candidato[[#This Row],[LATITUDE_P1]]/1000000</f>
        <v>-21.003461000000001</v>
      </c>
      <c r="AN1001">
        <f>INT(ABS(FO_Candidato[[#This Row],[LATITUDE_P2]]))</f>
        <v>21</v>
      </c>
      <c r="AO1001">
        <f>INT((ABS(FO_Candidato[[#This Row],[LATITUDE_P2]])-INT(ABS(FO_Candidato[[#This Row],[LATITUDE_P2]])))*60)</f>
        <v>0</v>
      </c>
      <c r="AP1001" s="73">
        <f t="shared" si="30"/>
        <v>12.46</v>
      </c>
      <c r="AQ1001" t="str">
        <f>SUBSTITUTE(TEXT(FO_Candidato[[#This Row],[LATITUDE_P5]],"0,00"),",",".")</f>
        <v>12.46</v>
      </c>
      <c r="AR1001" t="str">
        <f>FO_Candidato[[#This Row],[LATITUDE_P3]]&amp;"°"&amp;FO_Candidato[[#This Row],[LATITUDE_P4]]&amp;"'"&amp;FO_Candidato[[#This Row],[LATITUDE - P6]]&amp;"""S"</f>
        <v>21°0'12.46"S</v>
      </c>
      <c r="AS1001">
        <f>VALUE(TRIM(FO_Candidato[[#This Row],[longitude]]))</f>
        <v>-41793169</v>
      </c>
      <c r="AT1001">
        <f>FO_Candidato[[#This Row],[LONGITUDE_P1]]/1000000</f>
        <v>-41.793168999999999</v>
      </c>
      <c r="AU1001">
        <f>INT(ABS(FO_Candidato[[#This Row],[LONGITUDE_P2]]))</f>
        <v>41</v>
      </c>
      <c r="AV1001">
        <f>INT((ABS(FO_Candidato[[#This Row],[LONGITUDE_P2]])-INT(ABS(FO_Candidato[[#This Row],[LONGITUDE_P2]])))*60)</f>
        <v>47</v>
      </c>
      <c r="AW1001" s="73">
        <f t="shared" si="31"/>
        <v>35.409999999999997</v>
      </c>
      <c r="AX1001" t="str">
        <f>SUBSTITUTE(TEXT(FO_Candidato[[#This Row],[LONGITUDE_P5]],"0,00"),",",".")</f>
        <v>35.41</v>
      </c>
      <c r="AY1001" t="str">
        <f>FO_Candidato[[#This Row],[LONGITUDE_P3]]&amp;"°"&amp;FO_Candidato[[#This Row],[LONGITUDE_P4]]&amp;"'"&amp;FO_Candidato[[#This Row],[LONGITUDE - P6]]&amp;"""S"</f>
        <v>41°47'35.41"S</v>
      </c>
    </row>
    <row r="1002" spans="1:51" x14ac:dyDescent="0.3">
      <c r="A1002" t="s">
        <v>29674</v>
      </c>
      <c r="B1002" t="s">
        <v>23809</v>
      </c>
      <c r="C1002" t="s">
        <v>371</v>
      </c>
      <c r="D1002" t="s">
        <v>5920</v>
      </c>
      <c r="E1002" t="s">
        <v>5920</v>
      </c>
      <c r="F1002" t="s">
        <v>5921</v>
      </c>
      <c r="G1002" t="s">
        <v>26326</v>
      </c>
      <c r="I1002" t="s">
        <v>23832</v>
      </c>
      <c r="J1002" t="s">
        <v>23814</v>
      </c>
      <c r="K1002" t="s">
        <v>29675</v>
      </c>
      <c r="M1002" t="s">
        <v>23816</v>
      </c>
      <c r="N1002" t="s">
        <v>29676</v>
      </c>
      <c r="O1002" t="s">
        <v>29677</v>
      </c>
      <c r="P1002" t="s">
        <v>29678</v>
      </c>
      <c r="Q1002" t="s">
        <v>29679</v>
      </c>
      <c r="U1002" t="s">
        <v>23823</v>
      </c>
      <c r="V1002">
        <v>40</v>
      </c>
      <c r="W1002">
        <v>-3247477</v>
      </c>
      <c r="X1002">
        <v>-45756507</v>
      </c>
      <c r="Y1002">
        <v>74</v>
      </c>
      <c r="Z1002" t="s">
        <v>24096</v>
      </c>
      <c r="AA1002" t="s">
        <v>107</v>
      </c>
      <c r="AB1002" t="s">
        <v>23825</v>
      </c>
      <c r="AC1002">
        <v>1300</v>
      </c>
      <c r="AD1002" t="s">
        <v>23823</v>
      </c>
      <c r="AE1002" t="s">
        <v>1532</v>
      </c>
      <c r="AF1002" t="s">
        <v>5920</v>
      </c>
      <c r="AG1002" t="s">
        <v>5921</v>
      </c>
      <c r="AH1002" t="s">
        <v>29680</v>
      </c>
      <c r="AI1002" t="s">
        <v>23922</v>
      </c>
      <c r="AJ1002" t="s">
        <v>29681</v>
      </c>
      <c r="AL1002">
        <f>VALUE(TRIM(FO_Candidato[[#This Row],[1.21 Latitude]]))</f>
        <v>-3247477</v>
      </c>
      <c r="AM1002">
        <f>FO_Candidato[[#This Row],[LATITUDE_P1]]/1000000</f>
        <v>-3.2474769999999999</v>
      </c>
      <c r="AN1002">
        <f>INT(ABS(FO_Candidato[[#This Row],[LATITUDE_P2]]))</f>
        <v>3</v>
      </c>
      <c r="AO1002">
        <f>INT((ABS(FO_Candidato[[#This Row],[LATITUDE_P2]])-INT(ABS(FO_Candidato[[#This Row],[LATITUDE_P2]])))*60)</f>
        <v>14</v>
      </c>
      <c r="AP1002" s="73">
        <f t="shared" si="30"/>
        <v>50.92</v>
      </c>
      <c r="AQ1002" t="str">
        <f>SUBSTITUTE(TEXT(FO_Candidato[[#This Row],[LATITUDE_P5]],"0,00"),",",".")</f>
        <v>50.92</v>
      </c>
      <c r="AR1002" t="str">
        <f>FO_Candidato[[#This Row],[LATITUDE_P3]]&amp;"°"&amp;FO_Candidato[[#This Row],[LATITUDE_P4]]&amp;"'"&amp;FO_Candidato[[#This Row],[LATITUDE - P6]]&amp;"""S"</f>
        <v>3°14'50.92"S</v>
      </c>
      <c r="AS1002">
        <f>VALUE(TRIM(FO_Candidato[[#This Row],[longitude]]))</f>
        <v>-45756507</v>
      </c>
      <c r="AT1002">
        <f>FO_Candidato[[#This Row],[LONGITUDE_P1]]/1000000</f>
        <v>-45.756506999999999</v>
      </c>
      <c r="AU1002">
        <f>INT(ABS(FO_Candidato[[#This Row],[LONGITUDE_P2]]))</f>
        <v>45</v>
      </c>
      <c r="AV1002">
        <f>INT((ABS(FO_Candidato[[#This Row],[LONGITUDE_P2]])-INT(ABS(FO_Candidato[[#This Row],[LONGITUDE_P2]])))*60)</f>
        <v>45</v>
      </c>
      <c r="AW1002" s="73">
        <f t="shared" si="31"/>
        <v>23.43</v>
      </c>
      <c r="AX1002" t="str">
        <f>SUBSTITUTE(TEXT(FO_Candidato[[#This Row],[LONGITUDE_P5]],"0,00"),",",".")</f>
        <v>23.43</v>
      </c>
      <c r="AY1002" t="str">
        <f>FO_Candidato[[#This Row],[LONGITUDE_P3]]&amp;"°"&amp;FO_Candidato[[#This Row],[LONGITUDE_P4]]&amp;"'"&amp;FO_Candidato[[#This Row],[LONGITUDE - P6]]&amp;"""S"</f>
        <v>45°45'23.43"S</v>
      </c>
    </row>
    <row r="1003" spans="1:51" x14ac:dyDescent="0.3">
      <c r="A1003" t="s">
        <v>29682</v>
      </c>
      <c r="B1003" t="s">
        <v>23809</v>
      </c>
      <c r="C1003" t="s">
        <v>13570</v>
      </c>
      <c r="D1003" t="s">
        <v>16368</v>
      </c>
      <c r="E1003" t="s">
        <v>16368</v>
      </c>
      <c r="F1003" t="s">
        <v>16370</v>
      </c>
      <c r="G1003" t="s">
        <v>23846</v>
      </c>
      <c r="I1003" t="s">
        <v>23832</v>
      </c>
      <c r="J1003" t="s">
        <v>23814</v>
      </c>
      <c r="K1003" t="s">
        <v>29683</v>
      </c>
      <c r="L1003" t="s">
        <v>148</v>
      </c>
      <c r="M1003" t="s">
        <v>23816</v>
      </c>
      <c r="N1003" t="s">
        <v>29684</v>
      </c>
      <c r="O1003" t="s">
        <v>29685</v>
      </c>
      <c r="P1003" t="s">
        <v>29686</v>
      </c>
      <c r="Q1003" t="s">
        <v>23820</v>
      </c>
      <c r="R1003" t="s">
        <v>148</v>
      </c>
      <c r="S1003" t="s">
        <v>148</v>
      </c>
      <c r="T1003" t="s">
        <v>148</v>
      </c>
      <c r="U1003" t="s">
        <v>23823</v>
      </c>
      <c r="V1003">
        <v>30</v>
      </c>
      <c r="W1003">
        <v>-214111</v>
      </c>
      <c r="X1003">
        <v>-411377</v>
      </c>
      <c r="Y1003">
        <v>36</v>
      </c>
      <c r="Z1003" t="s">
        <v>12336</v>
      </c>
      <c r="AB1003" t="s">
        <v>23825</v>
      </c>
      <c r="AC1003">
        <v>2000</v>
      </c>
      <c r="AD1003" t="s">
        <v>23823</v>
      </c>
      <c r="AE1003" t="s">
        <v>1532</v>
      </c>
      <c r="AF1003" t="s">
        <v>16368</v>
      </c>
      <c r="AG1003" t="s">
        <v>16370</v>
      </c>
      <c r="AH1003" t="s">
        <v>29685</v>
      </c>
      <c r="AI1003" t="s">
        <v>23968</v>
      </c>
      <c r="AJ1003" t="s">
        <v>27132</v>
      </c>
      <c r="AL1003">
        <f>VALUE(TRIM(FO_Candidato[[#This Row],[1.21 Latitude]]))</f>
        <v>-214111</v>
      </c>
      <c r="AM1003">
        <f>FO_Candidato[[#This Row],[LATITUDE_P1]]/1000000</f>
        <v>-0.214111</v>
      </c>
      <c r="AN1003">
        <f>INT(ABS(FO_Candidato[[#This Row],[LATITUDE_P2]]))</f>
        <v>0</v>
      </c>
      <c r="AO1003">
        <f>INT((ABS(FO_Candidato[[#This Row],[LATITUDE_P2]])-INT(ABS(FO_Candidato[[#This Row],[LATITUDE_P2]])))*60)</f>
        <v>12</v>
      </c>
      <c r="AP1003" s="73">
        <f t="shared" si="30"/>
        <v>50.8</v>
      </c>
      <c r="AQ1003" t="str">
        <f>SUBSTITUTE(TEXT(FO_Candidato[[#This Row],[LATITUDE_P5]],"0,00"),",",".")</f>
        <v>50.80</v>
      </c>
      <c r="AR1003" t="str">
        <f>FO_Candidato[[#This Row],[LATITUDE_P3]]&amp;"°"&amp;FO_Candidato[[#This Row],[LATITUDE_P4]]&amp;"'"&amp;FO_Candidato[[#This Row],[LATITUDE - P6]]&amp;"""S"</f>
        <v>0°12'50.80"S</v>
      </c>
      <c r="AS1003">
        <f>VALUE(TRIM(FO_Candidato[[#This Row],[longitude]]))</f>
        <v>-411377</v>
      </c>
      <c r="AT1003">
        <f>FO_Candidato[[#This Row],[LONGITUDE_P1]]/1000000</f>
        <v>-0.41137699999999999</v>
      </c>
      <c r="AU1003">
        <f>INT(ABS(FO_Candidato[[#This Row],[LONGITUDE_P2]]))</f>
        <v>0</v>
      </c>
      <c r="AV1003">
        <f>INT((ABS(FO_Candidato[[#This Row],[LONGITUDE_P2]])-INT(ABS(FO_Candidato[[#This Row],[LONGITUDE_P2]])))*60)</f>
        <v>24</v>
      </c>
      <c r="AW1003" s="73">
        <f t="shared" si="31"/>
        <v>40.96</v>
      </c>
      <c r="AX1003" t="str">
        <f>SUBSTITUTE(TEXT(FO_Candidato[[#This Row],[LONGITUDE_P5]],"0,00"),",",".")</f>
        <v>40.96</v>
      </c>
      <c r="AY1003" t="str">
        <f>FO_Candidato[[#This Row],[LONGITUDE_P3]]&amp;"°"&amp;FO_Candidato[[#This Row],[LONGITUDE_P4]]&amp;"'"&amp;FO_Candidato[[#This Row],[LONGITUDE - P6]]&amp;"""S"</f>
        <v>0°24'40.96"S</v>
      </c>
    </row>
    <row r="1004" spans="1:51" x14ac:dyDescent="0.3">
      <c r="A1004" t="s">
        <v>29687</v>
      </c>
      <c r="B1004" t="s">
        <v>23809</v>
      </c>
      <c r="C1004" t="s">
        <v>17654</v>
      </c>
      <c r="D1004" t="s">
        <v>279</v>
      </c>
      <c r="E1004" t="s">
        <v>279</v>
      </c>
      <c r="F1004" t="s">
        <v>280</v>
      </c>
      <c r="G1004" t="s">
        <v>26326</v>
      </c>
      <c r="I1004" t="s">
        <v>23832</v>
      </c>
      <c r="J1004" t="s">
        <v>24256</v>
      </c>
      <c r="K1004" t="s">
        <v>29688</v>
      </c>
      <c r="M1004" t="s">
        <v>23835</v>
      </c>
      <c r="N1004" t="s">
        <v>29689</v>
      </c>
      <c r="O1004" t="s">
        <v>29690</v>
      </c>
      <c r="P1004" t="s">
        <v>29691</v>
      </c>
      <c r="Q1004" t="s">
        <v>29692</v>
      </c>
      <c r="U1004" t="s">
        <v>23823</v>
      </c>
      <c r="V1004">
        <v>80</v>
      </c>
      <c r="W1004">
        <v>-210252</v>
      </c>
      <c r="X1004">
        <v>-4866564</v>
      </c>
      <c r="Y1004">
        <v>21</v>
      </c>
      <c r="Z1004" t="s">
        <v>24096</v>
      </c>
      <c r="AA1004" t="s">
        <v>107</v>
      </c>
      <c r="AB1004" t="s">
        <v>23825</v>
      </c>
      <c r="AD1004" t="s">
        <v>23823</v>
      </c>
      <c r="AE1004" t="s">
        <v>23823</v>
      </c>
      <c r="AF1004" t="s">
        <v>279</v>
      </c>
      <c r="AG1004" t="s">
        <v>280</v>
      </c>
      <c r="AH1004" t="s">
        <v>29690</v>
      </c>
      <c r="AI1004" t="s">
        <v>23875</v>
      </c>
      <c r="AJ1004" t="s">
        <v>6816</v>
      </c>
      <c r="AL1004">
        <f>VALUE(TRIM(FO_Candidato[[#This Row],[1.21 Latitude]]))</f>
        <v>-210252</v>
      </c>
      <c r="AM1004">
        <f>FO_Candidato[[#This Row],[LATITUDE_P1]]/1000000</f>
        <v>-0.21025199999999999</v>
      </c>
      <c r="AN1004">
        <f>INT(ABS(FO_Candidato[[#This Row],[LATITUDE_P2]]))</f>
        <v>0</v>
      </c>
      <c r="AO1004">
        <f>INT((ABS(FO_Candidato[[#This Row],[LATITUDE_P2]])-INT(ABS(FO_Candidato[[#This Row],[LATITUDE_P2]])))*60)</f>
        <v>12</v>
      </c>
      <c r="AP1004" s="73">
        <f t="shared" si="30"/>
        <v>36.909999999999997</v>
      </c>
      <c r="AQ1004" t="str">
        <f>SUBSTITUTE(TEXT(FO_Candidato[[#This Row],[LATITUDE_P5]],"0,00"),",",".")</f>
        <v>36.91</v>
      </c>
      <c r="AR1004" t="str">
        <f>FO_Candidato[[#This Row],[LATITUDE_P3]]&amp;"°"&amp;FO_Candidato[[#This Row],[LATITUDE_P4]]&amp;"'"&amp;FO_Candidato[[#This Row],[LATITUDE - P6]]&amp;"""S"</f>
        <v>0°12'36.91"S</v>
      </c>
      <c r="AS1004">
        <f>VALUE(TRIM(FO_Candidato[[#This Row],[longitude]]))</f>
        <v>-4866564</v>
      </c>
      <c r="AT1004">
        <f>FO_Candidato[[#This Row],[LONGITUDE_P1]]/1000000</f>
        <v>-4.8665640000000003</v>
      </c>
      <c r="AU1004">
        <f>INT(ABS(FO_Candidato[[#This Row],[LONGITUDE_P2]]))</f>
        <v>4</v>
      </c>
      <c r="AV1004">
        <f>INT((ABS(FO_Candidato[[#This Row],[LONGITUDE_P2]])-INT(ABS(FO_Candidato[[#This Row],[LONGITUDE_P2]])))*60)</f>
        <v>51</v>
      </c>
      <c r="AW1004" s="73">
        <f t="shared" si="31"/>
        <v>59.63</v>
      </c>
      <c r="AX1004" t="str">
        <f>SUBSTITUTE(TEXT(FO_Candidato[[#This Row],[LONGITUDE_P5]],"0,00"),",",".")</f>
        <v>59.63</v>
      </c>
      <c r="AY1004" t="str">
        <f>FO_Candidato[[#This Row],[LONGITUDE_P3]]&amp;"°"&amp;FO_Candidato[[#This Row],[LONGITUDE_P4]]&amp;"'"&amp;FO_Candidato[[#This Row],[LONGITUDE - P6]]&amp;"""S"</f>
        <v>4°51'59.63"S</v>
      </c>
    </row>
    <row r="1005" spans="1:51" x14ac:dyDescent="0.3">
      <c r="A1005" t="s">
        <v>29693</v>
      </c>
      <c r="B1005" t="s">
        <v>23809</v>
      </c>
      <c r="C1005" t="s">
        <v>15546</v>
      </c>
      <c r="D1005" t="s">
        <v>4087</v>
      </c>
      <c r="E1005" t="s">
        <v>4087</v>
      </c>
      <c r="F1005" t="s">
        <v>4088</v>
      </c>
      <c r="G1005" t="s">
        <v>25675</v>
      </c>
      <c r="I1005" t="s">
        <v>23832</v>
      </c>
      <c r="J1005" t="s">
        <v>24256</v>
      </c>
      <c r="K1005" t="s">
        <v>24074</v>
      </c>
      <c r="L1005" t="s">
        <v>3632</v>
      </c>
      <c r="M1005" t="s">
        <v>23835</v>
      </c>
      <c r="N1005" t="s">
        <v>29694</v>
      </c>
      <c r="O1005" t="s">
        <v>29695</v>
      </c>
      <c r="R1005" t="s">
        <v>29696</v>
      </c>
      <c r="T1005" t="s">
        <v>29697</v>
      </c>
      <c r="U1005" t="s">
        <v>23823</v>
      </c>
      <c r="V1005">
        <v>60</v>
      </c>
      <c r="W1005">
        <v>-19392944</v>
      </c>
      <c r="X1005">
        <v>-47819483</v>
      </c>
      <c r="Y1005">
        <v>976</v>
      </c>
      <c r="Z1005" t="s">
        <v>24096</v>
      </c>
      <c r="AA1005" t="s">
        <v>107</v>
      </c>
      <c r="AB1005" t="s">
        <v>23825</v>
      </c>
      <c r="AD1005" t="s">
        <v>23823</v>
      </c>
      <c r="AE1005" t="s">
        <v>1532</v>
      </c>
      <c r="AF1005" t="s">
        <v>4087</v>
      </c>
      <c r="AG1005" t="s">
        <v>29698</v>
      </c>
      <c r="AH1005" t="s">
        <v>29699</v>
      </c>
      <c r="AI1005" t="s">
        <v>24061</v>
      </c>
      <c r="AJ1005" t="s">
        <v>26396</v>
      </c>
      <c r="AL1005">
        <f>VALUE(TRIM(FO_Candidato[[#This Row],[1.21 Latitude]]))</f>
        <v>-19392944</v>
      </c>
      <c r="AM1005">
        <f>FO_Candidato[[#This Row],[LATITUDE_P1]]/1000000</f>
        <v>-19.392944</v>
      </c>
      <c r="AN1005">
        <f>INT(ABS(FO_Candidato[[#This Row],[LATITUDE_P2]]))</f>
        <v>19</v>
      </c>
      <c r="AO1005">
        <f>INT((ABS(FO_Candidato[[#This Row],[LATITUDE_P2]])-INT(ABS(FO_Candidato[[#This Row],[LATITUDE_P2]])))*60)</f>
        <v>23</v>
      </c>
      <c r="AP1005" s="73">
        <f t="shared" si="30"/>
        <v>34.6</v>
      </c>
      <c r="AQ1005" t="str">
        <f>SUBSTITUTE(TEXT(FO_Candidato[[#This Row],[LATITUDE_P5]],"0,00"),",",".")</f>
        <v>34.60</v>
      </c>
      <c r="AR1005" t="str">
        <f>FO_Candidato[[#This Row],[LATITUDE_P3]]&amp;"°"&amp;FO_Candidato[[#This Row],[LATITUDE_P4]]&amp;"'"&amp;FO_Candidato[[#This Row],[LATITUDE - P6]]&amp;"""S"</f>
        <v>19°23'34.60"S</v>
      </c>
      <c r="AS1005">
        <f>VALUE(TRIM(FO_Candidato[[#This Row],[longitude]]))</f>
        <v>-47819483</v>
      </c>
      <c r="AT1005">
        <f>FO_Candidato[[#This Row],[LONGITUDE_P1]]/1000000</f>
        <v>-47.819482999999998</v>
      </c>
      <c r="AU1005">
        <f>INT(ABS(FO_Candidato[[#This Row],[LONGITUDE_P2]]))</f>
        <v>47</v>
      </c>
      <c r="AV1005">
        <f>INT((ABS(FO_Candidato[[#This Row],[LONGITUDE_P2]])-INT(ABS(FO_Candidato[[#This Row],[LONGITUDE_P2]])))*60)</f>
        <v>49</v>
      </c>
      <c r="AW1005" s="73">
        <f t="shared" si="31"/>
        <v>10.14</v>
      </c>
      <c r="AX1005" t="str">
        <f>SUBSTITUTE(TEXT(FO_Candidato[[#This Row],[LONGITUDE_P5]],"0,00"),",",".")</f>
        <v>10.14</v>
      </c>
      <c r="AY1005" t="str">
        <f>FO_Candidato[[#This Row],[LONGITUDE_P3]]&amp;"°"&amp;FO_Candidato[[#This Row],[LONGITUDE_P4]]&amp;"'"&amp;FO_Candidato[[#This Row],[LONGITUDE - P6]]&amp;"""S"</f>
        <v>47°49'10.14"S</v>
      </c>
    </row>
    <row r="1006" spans="1:51" x14ac:dyDescent="0.3">
      <c r="A1006" t="s">
        <v>29700</v>
      </c>
      <c r="B1006" t="s">
        <v>23809</v>
      </c>
      <c r="C1006" t="s">
        <v>371</v>
      </c>
      <c r="D1006" t="s">
        <v>6232</v>
      </c>
      <c r="E1006" t="s">
        <v>6232</v>
      </c>
      <c r="F1006" t="s">
        <v>6233</v>
      </c>
      <c r="G1006" t="s">
        <v>27063</v>
      </c>
      <c r="H1006" t="s">
        <v>29591</v>
      </c>
      <c r="I1006" t="s">
        <v>23813</v>
      </c>
      <c r="J1006" t="s">
        <v>23814</v>
      </c>
      <c r="K1006" t="s">
        <v>29701</v>
      </c>
      <c r="L1006" t="s">
        <v>148</v>
      </c>
      <c r="M1006" t="s">
        <v>23816</v>
      </c>
      <c r="N1006" t="s">
        <v>29702</v>
      </c>
      <c r="O1006" t="s">
        <v>29703</v>
      </c>
      <c r="P1006" t="s">
        <v>29704</v>
      </c>
      <c r="Q1006" t="s">
        <v>148</v>
      </c>
      <c r="R1006" t="s">
        <v>148</v>
      </c>
      <c r="S1006" t="s">
        <v>148</v>
      </c>
      <c r="T1006" t="s">
        <v>148</v>
      </c>
      <c r="U1006" t="s">
        <v>23823</v>
      </c>
      <c r="V1006">
        <v>80</v>
      </c>
      <c r="W1006">
        <v>-2844811</v>
      </c>
      <c r="X1006">
        <v>-42184</v>
      </c>
      <c r="Y1006">
        <v>20</v>
      </c>
      <c r="Z1006" t="s">
        <v>10083</v>
      </c>
      <c r="AA1006" t="s">
        <v>107</v>
      </c>
      <c r="AB1006" t="s">
        <v>23825</v>
      </c>
      <c r="AC1006">
        <v>1500</v>
      </c>
      <c r="AD1006" t="s">
        <v>23823</v>
      </c>
      <c r="AE1006" t="s">
        <v>1532</v>
      </c>
      <c r="AF1006" t="s">
        <v>6232</v>
      </c>
      <c r="AG1006" t="s">
        <v>6233</v>
      </c>
      <c r="AH1006" t="s">
        <v>29705</v>
      </c>
      <c r="AI1006" t="s">
        <v>23922</v>
      </c>
      <c r="AJ1006" t="s">
        <v>6230</v>
      </c>
      <c r="AK1006">
        <v>65578000</v>
      </c>
      <c r="AL1006">
        <f>VALUE(TRIM(FO_Candidato[[#This Row],[1.21 Latitude]]))</f>
        <v>-2844811</v>
      </c>
      <c r="AM1006">
        <f>FO_Candidato[[#This Row],[LATITUDE_P1]]/1000000</f>
        <v>-2.844811</v>
      </c>
      <c r="AN1006">
        <f>INT(ABS(FO_Candidato[[#This Row],[LATITUDE_P2]]))</f>
        <v>2</v>
      </c>
      <c r="AO1006">
        <f>INT((ABS(FO_Candidato[[#This Row],[LATITUDE_P2]])-INT(ABS(FO_Candidato[[#This Row],[LATITUDE_P2]])))*60)</f>
        <v>50</v>
      </c>
      <c r="AP1006" s="73">
        <f t="shared" si="30"/>
        <v>41.32</v>
      </c>
      <c r="AQ1006" t="str">
        <f>SUBSTITUTE(TEXT(FO_Candidato[[#This Row],[LATITUDE_P5]],"0,00"),",",".")</f>
        <v>41.32</v>
      </c>
      <c r="AR1006" t="str">
        <f>FO_Candidato[[#This Row],[LATITUDE_P3]]&amp;"°"&amp;FO_Candidato[[#This Row],[LATITUDE_P4]]&amp;"'"&amp;FO_Candidato[[#This Row],[LATITUDE - P6]]&amp;"""S"</f>
        <v>2°50'41.32"S</v>
      </c>
      <c r="AS1006">
        <f>VALUE(TRIM(FO_Candidato[[#This Row],[longitude]]))</f>
        <v>-42184</v>
      </c>
      <c r="AT1006">
        <f>FO_Candidato[[#This Row],[LONGITUDE_P1]]/1000000</f>
        <v>-4.2183999999999999E-2</v>
      </c>
      <c r="AU1006">
        <f>INT(ABS(FO_Candidato[[#This Row],[LONGITUDE_P2]]))</f>
        <v>0</v>
      </c>
      <c r="AV1006">
        <f>INT((ABS(FO_Candidato[[#This Row],[LONGITUDE_P2]])-INT(ABS(FO_Candidato[[#This Row],[LONGITUDE_P2]])))*60)</f>
        <v>2</v>
      </c>
      <c r="AW1006" s="73">
        <f t="shared" si="31"/>
        <v>31.86</v>
      </c>
      <c r="AX1006" t="str">
        <f>SUBSTITUTE(TEXT(FO_Candidato[[#This Row],[LONGITUDE_P5]],"0,00"),",",".")</f>
        <v>31.86</v>
      </c>
      <c r="AY1006" t="str">
        <f>FO_Candidato[[#This Row],[LONGITUDE_P3]]&amp;"°"&amp;FO_Candidato[[#This Row],[LONGITUDE_P4]]&amp;"'"&amp;FO_Candidato[[#This Row],[LONGITUDE - P6]]&amp;"""S"</f>
        <v>0°2'31.86"S</v>
      </c>
    </row>
    <row r="1007" spans="1:51" x14ac:dyDescent="0.3">
      <c r="A1007" t="s">
        <v>29706</v>
      </c>
      <c r="B1007" t="s">
        <v>23809</v>
      </c>
      <c r="C1007" t="s">
        <v>308</v>
      </c>
      <c r="D1007" t="s">
        <v>6246</v>
      </c>
      <c r="E1007" t="s">
        <v>6246</v>
      </c>
      <c r="F1007" t="s">
        <v>6247</v>
      </c>
      <c r="G1007" t="s">
        <v>24212</v>
      </c>
      <c r="I1007" t="s">
        <v>23832</v>
      </c>
      <c r="J1007" t="s">
        <v>23814</v>
      </c>
      <c r="K1007" t="s">
        <v>29707</v>
      </c>
      <c r="L1007" t="s">
        <v>3632</v>
      </c>
      <c r="M1007" t="s">
        <v>23816</v>
      </c>
      <c r="N1007" t="s">
        <v>29708</v>
      </c>
      <c r="O1007" t="s">
        <v>29709</v>
      </c>
      <c r="P1007" t="s">
        <v>29710</v>
      </c>
      <c r="Q1007" t="s">
        <v>3632</v>
      </c>
      <c r="R1007" t="s">
        <v>3632</v>
      </c>
      <c r="S1007" t="s">
        <v>3632</v>
      </c>
      <c r="T1007" t="s">
        <v>3632</v>
      </c>
      <c r="U1007" t="s">
        <v>23823</v>
      </c>
      <c r="V1007">
        <v>30</v>
      </c>
      <c r="W1007">
        <v>-19863448</v>
      </c>
      <c r="X1007">
        <v>-4393476</v>
      </c>
      <c r="Y1007">
        <v>787</v>
      </c>
      <c r="Z1007" t="s">
        <v>23824</v>
      </c>
      <c r="AA1007" t="s">
        <v>124</v>
      </c>
      <c r="AB1007" t="s">
        <v>23825</v>
      </c>
      <c r="AC1007">
        <v>4000</v>
      </c>
      <c r="AD1007" t="s">
        <v>23823</v>
      </c>
      <c r="AE1007" t="s">
        <v>3632</v>
      </c>
      <c r="AF1007" t="s">
        <v>6246</v>
      </c>
      <c r="AG1007" t="s">
        <v>6247</v>
      </c>
      <c r="AH1007" t="s">
        <v>29709</v>
      </c>
      <c r="AI1007" t="s">
        <v>24061</v>
      </c>
      <c r="AJ1007" t="s">
        <v>6249</v>
      </c>
      <c r="AK1007">
        <v>31260410</v>
      </c>
      <c r="AL1007">
        <f>VALUE(TRIM(FO_Candidato[[#This Row],[1.21 Latitude]]))</f>
        <v>-19863448</v>
      </c>
      <c r="AM1007">
        <f>FO_Candidato[[#This Row],[LATITUDE_P1]]/1000000</f>
        <v>-19.863448000000002</v>
      </c>
      <c r="AN1007">
        <f>INT(ABS(FO_Candidato[[#This Row],[LATITUDE_P2]]))</f>
        <v>19</v>
      </c>
      <c r="AO1007">
        <f>INT((ABS(FO_Candidato[[#This Row],[LATITUDE_P2]])-INT(ABS(FO_Candidato[[#This Row],[LATITUDE_P2]])))*60)</f>
        <v>51</v>
      </c>
      <c r="AP1007" s="73">
        <f t="shared" si="30"/>
        <v>48.41</v>
      </c>
      <c r="AQ1007" t="str">
        <f>SUBSTITUTE(TEXT(FO_Candidato[[#This Row],[LATITUDE_P5]],"0,00"),",",".")</f>
        <v>48.41</v>
      </c>
      <c r="AR1007" t="str">
        <f>FO_Candidato[[#This Row],[LATITUDE_P3]]&amp;"°"&amp;FO_Candidato[[#This Row],[LATITUDE_P4]]&amp;"'"&amp;FO_Candidato[[#This Row],[LATITUDE - P6]]&amp;"""S"</f>
        <v>19°51'48.41"S</v>
      </c>
      <c r="AS1007">
        <f>VALUE(TRIM(FO_Candidato[[#This Row],[longitude]]))</f>
        <v>-4393476</v>
      </c>
      <c r="AT1007">
        <f>FO_Candidato[[#This Row],[LONGITUDE_P1]]/1000000</f>
        <v>-4.3934759999999997</v>
      </c>
      <c r="AU1007">
        <f>INT(ABS(FO_Candidato[[#This Row],[LONGITUDE_P2]]))</f>
        <v>4</v>
      </c>
      <c r="AV1007">
        <f>INT((ABS(FO_Candidato[[#This Row],[LONGITUDE_P2]])-INT(ABS(FO_Candidato[[#This Row],[LONGITUDE_P2]])))*60)</f>
        <v>23</v>
      </c>
      <c r="AW1007" s="73">
        <f t="shared" si="31"/>
        <v>36.51</v>
      </c>
      <c r="AX1007" t="str">
        <f>SUBSTITUTE(TEXT(FO_Candidato[[#This Row],[LONGITUDE_P5]],"0,00"),",",".")</f>
        <v>36.51</v>
      </c>
      <c r="AY1007" t="str">
        <f>FO_Candidato[[#This Row],[LONGITUDE_P3]]&amp;"°"&amp;FO_Candidato[[#This Row],[LONGITUDE_P4]]&amp;"'"&amp;FO_Candidato[[#This Row],[LONGITUDE - P6]]&amp;"""S"</f>
        <v>4°23'36.51"S</v>
      </c>
    </row>
    <row r="1008" spans="1:51" x14ac:dyDescent="0.3">
      <c r="A1008" t="s">
        <v>29711</v>
      </c>
      <c r="B1008" t="s">
        <v>23809</v>
      </c>
      <c r="C1008" t="s">
        <v>1187</v>
      </c>
      <c r="D1008" t="s">
        <v>7255</v>
      </c>
      <c r="E1008" t="s">
        <v>7255</v>
      </c>
      <c r="F1008" t="s">
        <v>7256</v>
      </c>
      <c r="G1008" t="s">
        <v>23889</v>
      </c>
      <c r="I1008" t="s">
        <v>23832</v>
      </c>
      <c r="V1008">
        <v>60</v>
      </c>
      <c r="W1008">
        <v>-11054611</v>
      </c>
      <c r="X1008">
        <v>-61930253</v>
      </c>
      <c r="Y1008">
        <v>168</v>
      </c>
      <c r="AI1008" t="s">
        <v>24653</v>
      </c>
      <c r="AJ1008" t="s">
        <v>27197</v>
      </c>
      <c r="AL1008">
        <f>VALUE(TRIM(FO_Candidato[[#This Row],[1.21 Latitude]]))</f>
        <v>-11054611</v>
      </c>
      <c r="AM1008">
        <f>FO_Candidato[[#This Row],[LATITUDE_P1]]/1000000</f>
        <v>-11.054611</v>
      </c>
      <c r="AN1008">
        <f>INT(ABS(FO_Candidato[[#This Row],[LATITUDE_P2]]))</f>
        <v>11</v>
      </c>
      <c r="AO1008">
        <f>INT((ABS(FO_Candidato[[#This Row],[LATITUDE_P2]])-INT(ABS(FO_Candidato[[#This Row],[LATITUDE_P2]])))*60)</f>
        <v>3</v>
      </c>
      <c r="AP1008" s="73">
        <f t="shared" si="30"/>
        <v>16.600000000000001</v>
      </c>
      <c r="AQ1008" t="str">
        <f>SUBSTITUTE(TEXT(FO_Candidato[[#This Row],[LATITUDE_P5]],"0,00"),",",".")</f>
        <v>16.60</v>
      </c>
      <c r="AR1008" t="str">
        <f>FO_Candidato[[#This Row],[LATITUDE_P3]]&amp;"°"&amp;FO_Candidato[[#This Row],[LATITUDE_P4]]&amp;"'"&amp;FO_Candidato[[#This Row],[LATITUDE - P6]]&amp;"""S"</f>
        <v>11°3'16.60"S</v>
      </c>
      <c r="AS1008">
        <f>VALUE(TRIM(FO_Candidato[[#This Row],[longitude]]))</f>
        <v>-61930253</v>
      </c>
      <c r="AT1008">
        <f>FO_Candidato[[#This Row],[LONGITUDE_P1]]/1000000</f>
        <v>-61.930253</v>
      </c>
      <c r="AU1008">
        <f>INT(ABS(FO_Candidato[[#This Row],[LONGITUDE_P2]]))</f>
        <v>61</v>
      </c>
      <c r="AV1008">
        <f>INT((ABS(FO_Candidato[[#This Row],[LONGITUDE_P2]])-INT(ABS(FO_Candidato[[#This Row],[LONGITUDE_P2]])))*60)</f>
        <v>55</v>
      </c>
      <c r="AW1008" s="73">
        <f t="shared" si="31"/>
        <v>48.91</v>
      </c>
      <c r="AX1008" t="str">
        <f>SUBSTITUTE(TEXT(FO_Candidato[[#This Row],[LONGITUDE_P5]],"0,00"),",",".")</f>
        <v>48.91</v>
      </c>
      <c r="AY1008" t="str">
        <f>FO_Candidato[[#This Row],[LONGITUDE_P3]]&amp;"°"&amp;FO_Candidato[[#This Row],[LONGITUDE_P4]]&amp;"'"&amp;FO_Candidato[[#This Row],[LONGITUDE - P6]]&amp;"""S"</f>
        <v>61°55'48.91"S</v>
      </c>
    </row>
    <row r="1009" spans="1:51" x14ac:dyDescent="0.3">
      <c r="A1009" t="s">
        <v>29712</v>
      </c>
      <c r="B1009" t="s">
        <v>23809</v>
      </c>
      <c r="C1009" t="s">
        <v>1600</v>
      </c>
      <c r="D1009" t="s">
        <v>6703</v>
      </c>
      <c r="E1009" t="s">
        <v>6703</v>
      </c>
      <c r="F1009" t="s">
        <v>6704</v>
      </c>
      <c r="G1009" t="s">
        <v>23889</v>
      </c>
      <c r="I1009" t="s">
        <v>23832</v>
      </c>
      <c r="K1009" t="s">
        <v>24020</v>
      </c>
      <c r="M1009" t="s">
        <v>23835</v>
      </c>
      <c r="N1009" t="s">
        <v>29713</v>
      </c>
      <c r="U1009" t="s">
        <v>23823</v>
      </c>
      <c r="V1009">
        <v>60</v>
      </c>
      <c r="W1009">
        <v>-130937079</v>
      </c>
      <c r="X1009">
        <v>-55945271</v>
      </c>
      <c r="Y1009">
        <v>404</v>
      </c>
      <c r="Z1009" t="s">
        <v>29714</v>
      </c>
      <c r="AB1009" t="s">
        <v>23825</v>
      </c>
      <c r="AD1009" t="s">
        <v>1491</v>
      </c>
      <c r="AH1009" t="s">
        <v>29715</v>
      </c>
      <c r="AI1009" t="s">
        <v>23841</v>
      </c>
      <c r="AJ1009" t="s">
        <v>4743</v>
      </c>
      <c r="AL1009">
        <f>VALUE(TRIM(FO_Candidato[[#This Row],[1.21 Latitude]]))</f>
        <v>-130937079</v>
      </c>
      <c r="AM1009">
        <f>FO_Candidato[[#This Row],[LATITUDE_P1]]/1000000</f>
        <v>-130.93707900000001</v>
      </c>
      <c r="AN1009">
        <f>INT(ABS(FO_Candidato[[#This Row],[LATITUDE_P2]]))</f>
        <v>130</v>
      </c>
      <c r="AO1009">
        <f>INT((ABS(FO_Candidato[[#This Row],[LATITUDE_P2]])-INT(ABS(FO_Candidato[[#This Row],[LATITUDE_P2]])))*60)</f>
        <v>56</v>
      </c>
      <c r="AP1009" s="73">
        <f t="shared" si="30"/>
        <v>13.48</v>
      </c>
      <c r="AQ1009" t="str">
        <f>SUBSTITUTE(TEXT(FO_Candidato[[#This Row],[LATITUDE_P5]],"0,00"),",",".")</f>
        <v>13.48</v>
      </c>
      <c r="AR1009" t="str">
        <f>FO_Candidato[[#This Row],[LATITUDE_P3]]&amp;"°"&amp;FO_Candidato[[#This Row],[LATITUDE_P4]]&amp;"'"&amp;FO_Candidato[[#This Row],[LATITUDE - P6]]&amp;"""S"</f>
        <v>130°56'13.48"S</v>
      </c>
      <c r="AS1009">
        <f>VALUE(TRIM(FO_Candidato[[#This Row],[longitude]]))</f>
        <v>-55945271</v>
      </c>
      <c r="AT1009">
        <f>FO_Candidato[[#This Row],[LONGITUDE_P1]]/1000000</f>
        <v>-55.945270999999998</v>
      </c>
      <c r="AU1009">
        <f>INT(ABS(FO_Candidato[[#This Row],[LONGITUDE_P2]]))</f>
        <v>55</v>
      </c>
      <c r="AV1009">
        <f>INT((ABS(FO_Candidato[[#This Row],[LONGITUDE_P2]])-INT(ABS(FO_Candidato[[#This Row],[LONGITUDE_P2]])))*60)</f>
        <v>56</v>
      </c>
      <c r="AW1009" s="73">
        <f t="shared" si="31"/>
        <v>42.98</v>
      </c>
      <c r="AX1009" t="str">
        <f>SUBSTITUTE(TEXT(FO_Candidato[[#This Row],[LONGITUDE_P5]],"0,00"),",",".")</f>
        <v>42.98</v>
      </c>
      <c r="AY1009" t="str">
        <f>FO_Candidato[[#This Row],[LONGITUDE_P3]]&amp;"°"&amp;FO_Candidato[[#This Row],[LONGITUDE_P4]]&amp;"'"&amp;FO_Candidato[[#This Row],[LONGITUDE - P6]]&amp;"""S"</f>
        <v>55°56'42.98"S</v>
      </c>
    </row>
    <row r="1010" spans="1:51" x14ac:dyDescent="0.3">
      <c r="A1010" t="s">
        <v>29716</v>
      </c>
      <c r="B1010" t="s">
        <v>23809</v>
      </c>
      <c r="C1010" t="s">
        <v>29717</v>
      </c>
      <c r="D1010" t="s">
        <v>29718</v>
      </c>
      <c r="E1010" t="s">
        <v>29718</v>
      </c>
      <c r="F1010" t="s">
        <v>29719</v>
      </c>
      <c r="G1010" t="s">
        <v>23880</v>
      </c>
      <c r="I1010" t="s">
        <v>23832</v>
      </c>
      <c r="J1010" t="s">
        <v>23814</v>
      </c>
      <c r="K1010" t="s">
        <v>24029</v>
      </c>
      <c r="M1010" t="s">
        <v>23835</v>
      </c>
      <c r="N1010" t="s">
        <v>29720</v>
      </c>
      <c r="U1010" t="s">
        <v>23823</v>
      </c>
      <c r="V1010">
        <v>60</v>
      </c>
      <c r="W1010">
        <v>-185514</v>
      </c>
      <c r="X1010">
        <v>-43359358</v>
      </c>
      <c r="Y1010">
        <v>946</v>
      </c>
      <c r="AA1010" t="s">
        <v>107</v>
      </c>
      <c r="AB1010" t="s">
        <v>23825</v>
      </c>
      <c r="AC1010">
        <v>0</v>
      </c>
      <c r="AD1010" t="s">
        <v>23823</v>
      </c>
      <c r="AF1010" t="s">
        <v>29719</v>
      </c>
      <c r="AG1010" t="s">
        <v>29719</v>
      </c>
      <c r="AH1010" t="s">
        <v>29721</v>
      </c>
      <c r="AI1010" t="s">
        <v>24061</v>
      </c>
      <c r="AJ1010" t="s">
        <v>29722</v>
      </c>
      <c r="AL1010">
        <f>VALUE(TRIM(FO_Candidato[[#This Row],[1.21 Latitude]]))</f>
        <v>-185514</v>
      </c>
      <c r="AM1010">
        <f>FO_Candidato[[#This Row],[LATITUDE_P1]]/1000000</f>
        <v>-0.18551400000000001</v>
      </c>
      <c r="AN1010">
        <f>INT(ABS(FO_Candidato[[#This Row],[LATITUDE_P2]]))</f>
        <v>0</v>
      </c>
      <c r="AO1010">
        <f>INT((ABS(FO_Candidato[[#This Row],[LATITUDE_P2]])-INT(ABS(FO_Candidato[[#This Row],[LATITUDE_P2]])))*60)</f>
        <v>11</v>
      </c>
      <c r="AP1010" s="73">
        <f t="shared" si="30"/>
        <v>7.85</v>
      </c>
      <c r="AQ1010" t="str">
        <f>SUBSTITUTE(TEXT(FO_Candidato[[#This Row],[LATITUDE_P5]],"0,00"),",",".")</f>
        <v>7.85</v>
      </c>
      <c r="AR1010" t="str">
        <f>FO_Candidato[[#This Row],[LATITUDE_P3]]&amp;"°"&amp;FO_Candidato[[#This Row],[LATITUDE_P4]]&amp;"'"&amp;FO_Candidato[[#This Row],[LATITUDE - P6]]&amp;"""S"</f>
        <v>0°11'7.85"S</v>
      </c>
      <c r="AS1010">
        <f>VALUE(TRIM(FO_Candidato[[#This Row],[longitude]]))</f>
        <v>-43359358</v>
      </c>
      <c r="AT1010">
        <f>FO_Candidato[[#This Row],[LONGITUDE_P1]]/1000000</f>
        <v>-43.359358</v>
      </c>
      <c r="AU1010">
        <f>INT(ABS(FO_Candidato[[#This Row],[LONGITUDE_P2]]))</f>
        <v>43</v>
      </c>
      <c r="AV1010">
        <f>INT((ABS(FO_Candidato[[#This Row],[LONGITUDE_P2]])-INT(ABS(FO_Candidato[[#This Row],[LONGITUDE_P2]])))*60)</f>
        <v>21</v>
      </c>
      <c r="AW1010" s="73">
        <f t="shared" si="31"/>
        <v>33.69</v>
      </c>
      <c r="AX1010" t="str">
        <f>SUBSTITUTE(TEXT(FO_Candidato[[#This Row],[LONGITUDE_P5]],"0,00"),",",".")</f>
        <v>33.69</v>
      </c>
      <c r="AY1010" t="str">
        <f>FO_Candidato[[#This Row],[LONGITUDE_P3]]&amp;"°"&amp;FO_Candidato[[#This Row],[LONGITUDE_P4]]&amp;"'"&amp;FO_Candidato[[#This Row],[LONGITUDE - P6]]&amp;"""S"</f>
        <v>43°21'33.69"S</v>
      </c>
    </row>
    <row r="1011" spans="1:51" x14ac:dyDescent="0.3">
      <c r="A1011" t="s">
        <v>29723</v>
      </c>
      <c r="B1011" t="s">
        <v>23809</v>
      </c>
      <c r="C1011" t="s">
        <v>5220</v>
      </c>
      <c r="D1011" t="s">
        <v>5209</v>
      </c>
      <c r="E1011" t="s">
        <v>5209</v>
      </c>
      <c r="F1011" t="s">
        <v>5210</v>
      </c>
      <c r="G1011" t="s">
        <v>23889</v>
      </c>
      <c r="I1011" t="s">
        <v>23832</v>
      </c>
      <c r="K1011" t="s">
        <v>29724</v>
      </c>
      <c r="M1011" t="s">
        <v>23835</v>
      </c>
      <c r="N1011" t="s">
        <v>29725</v>
      </c>
      <c r="U1011" t="s">
        <v>23823</v>
      </c>
      <c r="V1011">
        <v>60</v>
      </c>
      <c r="W1011">
        <v>-23858771</v>
      </c>
      <c r="X1011">
        <v>-46166788</v>
      </c>
      <c r="Y1011">
        <v>3</v>
      </c>
      <c r="Z1011" t="s">
        <v>29726</v>
      </c>
      <c r="AB1011" t="s">
        <v>23825</v>
      </c>
      <c r="AD1011" t="s">
        <v>1491</v>
      </c>
      <c r="AH1011" t="s">
        <v>29727</v>
      </c>
      <c r="AI1011" t="s">
        <v>23852</v>
      </c>
      <c r="AJ1011" t="s">
        <v>5213</v>
      </c>
      <c r="AL1011">
        <f>VALUE(TRIM(FO_Candidato[[#This Row],[1.21 Latitude]]))</f>
        <v>-23858771</v>
      </c>
      <c r="AM1011">
        <f>FO_Candidato[[#This Row],[LATITUDE_P1]]/1000000</f>
        <v>-23.858771000000001</v>
      </c>
      <c r="AN1011">
        <f>INT(ABS(FO_Candidato[[#This Row],[LATITUDE_P2]]))</f>
        <v>23</v>
      </c>
      <c r="AO1011">
        <f>INT((ABS(FO_Candidato[[#This Row],[LATITUDE_P2]])-INT(ABS(FO_Candidato[[#This Row],[LATITUDE_P2]])))*60)</f>
        <v>51</v>
      </c>
      <c r="AP1011" s="73">
        <f t="shared" si="30"/>
        <v>31.58</v>
      </c>
      <c r="AQ1011" t="str">
        <f>SUBSTITUTE(TEXT(FO_Candidato[[#This Row],[LATITUDE_P5]],"0,00"),",",".")</f>
        <v>31.58</v>
      </c>
      <c r="AR1011" t="str">
        <f>FO_Candidato[[#This Row],[LATITUDE_P3]]&amp;"°"&amp;FO_Candidato[[#This Row],[LATITUDE_P4]]&amp;"'"&amp;FO_Candidato[[#This Row],[LATITUDE - P6]]&amp;"""S"</f>
        <v>23°51'31.58"S</v>
      </c>
      <c r="AS1011">
        <f>VALUE(TRIM(FO_Candidato[[#This Row],[longitude]]))</f>
        <v>-46166788</v>
      </c>
      <c r="AT1011">
        <f>FO_Candidato[[#This Row],[LONGITUDE_P1]]/1000000</f>
        <v>-46.166787999999997</v>
      </c>
      <c r="AU1011">
        <f>INT(ABS(FO_Candidato[[#This Row],[LONGITUDE_P2]]))</f>
        <v>46</v>
      </c>
      <c r="AV1011">
        <f>INT((ABS(FO_Candidato[[#This Row],[LONGITUDE_P2]])-INT(ABS(FO_Candidato[[#This Row],[LONGITUDE_P2]])))*60)</f>
        <v>10</v>
      </c>
      <c r="AW1011" s="73">
        <f t="shared" si="31"/>
        <v>0.44</v>
      </c>
      <c r="AX1011" t="str">
        <f>SUBSTITUTE(TEXT(FO_Candidato[[#This Row],[LONGITUDE_P5]],"0,00"),",",".")</f>
        <v>0.44</v>
      </c>
      <c r="AY1011" t="str">
        <f>FO_Candidato[[#This Row],[LONGITUDE_P3]]&amp;"°"&amp;FO_Candidato[[#This Row],[LONGITUDE_P4]]&amp;"'"&amp;FO_Candidato[[#This Row],[LONGITUDE - P6]]&amp;"""S"</f>
        <v>46°10'0.44"S</v>
      </c>
    </row>
    <row r="1012" spans="1:51" x14ac:dyDescent="0.3">
      <c r="A1012" t="s">
        <v>29728</v>
      </c>
      <c r="B1012" t="s">
        <v>23809</v>
      </c>
      <c r="C1012" t="s">
        <v>1600</v>
      </c>
      <c r="D1012" t="s">
        <v>6720</v>
      </c>
      <c r="E1012" t="s">
        <v>6720</v>
      </c>
      <c r="F1012" t="s">
        <v>6721</v>
      </c>
      <c r="G1012" t="s">
        <v>23889</v>
      </c>
      <c r="I1012" t="s">
        <v>23832</v>
      </c>
      <c r="K1012" t="s">
        <v>24020</v>
      </c>
      <c r="M1012" t="s">
        <v>23835</v>
      </c>
      <c r="N1012" t="s">
        <v>26832</v>
      </c>
      <c r="U1012" t="s">
        <v>23823</v>
      </c>
      <c r="V1012">
        <v>80</v>
      </c>
      <c r="W1012">
        <v>-123214849</v>
      </c>
      <c r="X1012">
        <v>-55582802</v>
      </c>
      <c r="Y1012">
        <v>352</v>
      </c>
      <c r="Z1012" t="s">
        <v>29729</v>
      </c>
      <c r="AB1012" t="s">
        <v>23825</v>
      </c>
      <c r="AD1012" t="s">
        <v>1491</v>
      </c>
      <c r="AH1012" t="s">
        <v>29730</v>
      </c>
      <c r="AI1012" t="s">
        <v>23841</v>
      </c>
      <c r="AJ1012" t="s">
        <v>6723</v>
      </c>
      <c r="AL1012">
        <f>VALUE(TRIM(FO_Candidato[[#This Row],[1.21 Latitude]]))</f>
        <v>-123214849</v>
      </c>
      <c r="AM1012">
        <f>FO_Candidato[[#This Row],[LATITUDE_P1]]/1000000</f>
        <v>-123.214849</v>
      </c>
      <c r="AN1012">
        <f>INT(ABS(FO_Candidato[[#This Row],[LATITUDE_P2]]))</f>
        <v>123</v>
      </c>
      <c r="AO1012">
        <f>INT((ABS(FO_Candidato[[#This Row],[LATITUDE_P2]])-INT(ABS(FO_Candidato[[#This Row],[LATITUDE_P2]])))*60)</f>
        <v>12</v>
      </c>
      <c r="AP1012" s="73">
        <f t="shared" si="30"/>
        <v>53.46</v>
      </c>
      <c r="AQ1012" t="str">
        <f>SUBSTITUTE(TEXT(FO_Candidato[[#This Row],[LATITUDE_P5]],"0,00"),",",".")</f>
        <v>53.46</v>
      </c>
      <c r="AR1012" t="str">
        <f>FO_Candidato[[#This Row],[LATITUDE_P3]]&amp;"°"&amp;FO_Candidato[[#This Row],[LATITUDE_P4]]&amp;"'"&amp;FO_Candidato[[#This Row],[LATITUDE - P6]]&amp;"""S"</f>
        <v>123°12'53.46"S</v>
      </c>
      <c r="AS1012">
        <f>VALUE(TRIM(FO_Candidato[[#This Row],[longitude]]))</f>
        <v>-55582802</v>
      </c>
      <c r="AT1012">
        <f>FO_Candidato[[#This Row],[LONGITUDE_P1]]/1000000</f>
        <v>-55.582802000000001</v>
      </c>
      <c r="AU1012">
        <f>INT(ABS(FO_Candidato[[#This Row],[LONGITUDE_P2]]))</f>
        <v>55</v>
      </c>
      <c r="AV1012">
        <f>INT((ABS(FO_Candidato[[#This Row],[LONGITUDE_P2]])-INT(ABS(FO_Candidato[[#This Row],[LONGITUDE_P2]])))*60)</f>
        <v>34</v>
      </c>
      <c r="AW1012" s="73">
        <f t="shared" si="31"/>
        <v>58.09</v>
      </c>
      <c r="AX1012" t="str">
        <f>SUBSTITUTE(TEXT(FO_Candidato[[#This Row],[LONGITUDE_P5]],"0,00"),",",".")</f>
        <v>58.09</v>
      </c>
      <c r="AY1012" t="str">
        <f>FO_Candidato[[#This Row],[LONGITUDE_P3]]&amp;"°"&amp;FO_Candidato[[#This Row],[LONGITUDE_P4]]&amp;"'"&amp;FO_Candidato[[#This Row],[LONGITUDE - P6]]&amp;"""S"</f>
        <v>55°34'58.09"S</v>
      </c>
    </row>
    <row r="1013" spans="1:51" x14ac:dyDescent="0.3">
      <c r="A1013" t="s">
        <v>29731</v>
      </c>
      <c r="B1013" t="s">
        <v>23809</v>
      </c>
      <c r="C1013" t="s">
        <v>308</v>
      </c>
      <c r="D1013" t="s">
        <v>5795</v>
      </c>
      <c r="E1013" t="s">
        <v>5795</v>
      </c>
      <c r="F1013" t="s">
        <v>5796</v>
      </c>
      <c r="G1013" t="s">
        <v>24555</v>
      </c>
      <c r="I1013" t="s">
        <v>23832</v>
      </c>
      <c r="J1013" t="s">
        <v>23814</v>
      </c>
      <c r="K1013" t="s">
        <v>29732</v>
      </c>
      <c r="M1013" t="s">
        <v>23816</v>
      </c>
      <c r="N1013" t="s">
        <v>29733</v>
      </c>
      <c r="O1013" t="s">
        <v>29734</v>
      </c>
      <c r="P1013" t="s">
        <v>29735</v>
      </c>
      <c r="U1013" t="s">
        <v>23823</v>
      </c>
      <c r="V1013">
        <v>50</v>
      </c>
      <c r="W1013">
        <v>-9565077</v>
      </c>
      <c r="X1013">
        <v>-35646034</v>
      </c>
      <c r="Y1013">
        <v>3</v>
      </c>
      <c r="AA1013" t="s">
        <v>124</v>
      </c>
      <c r="AB1013" t="s">
        <v>23825</v>
      </c>
      <c r="AC1013">
        <v>3000</v>
      </c>
      <c r="AF1013" t="s">
        <v>5795</v>
      </c>
      <c r="AG1013" t="s">
        <v>5796</v>
      </c>
      <c r="AH1013" t="s">
        <v>29736</v>
      </c>
      <c r="AI1013" t="s">
        <v>26657</v>
      </c>
      <c r="AJ1013" t="s">
        <v>29737</v>
      </c>
      <c r="AL1013">
        <f>VALUE(TRIM(FO_Candidato[[#This Row],[1.21 Latitude]]))</f>
        <v>-9565077</v>
      </c>
      <c r="AM1013">
        <f>FO_Candidato[[#This Row],[LATITUDE_P1]]/1000000</f>
        <v>-9.5650770000000005</v>
      </c>
      <c r="AN1013">
        <f>INT(ABS(FO_Candidato[[#This Row],[LATITUDE_P2]]))</f>
        <v>9</v>
      </c>
      <c r="AO1013">
        <f>INT((ABS(FO_Candidato[[#This Row],[LATITUDE_P2]])-INT(ABS(FO_Candidato[[#This Row],[LATITUDE_P2]])))*60)</f>
        <v>33</v>
      </c>
      <c r="AP1013" s="73">
        <f t="shared" si="30"/>
        <v>54.28</v>
      </c>
      <c r="AQ1013" t="str">
        <f>SUBSTITUTE(TEXT(FO_Candidato[[#This Row],[LATITUDE_P5]],"0,00"),",",".")</f>
        <v>54.28</v>
      </c>
      <c r="AR1013" t="str">
        <f>FO_Candidato[[#This Row],[LATITUDE_P3]]&amp;"°"&amp;FO_Candidato[[#This Row],[LATITUDE_P4]]&amp;"'"&amp;FO_Candidato[[#This Row],[LATITUDE - P6]]&amp;"""S"</f>
        <v>9°33'54.28"S</v>
      </c>
      <c r="AS1013">
        <f>VALUE(TRIM(FO_Candidato[[#This Row],[longitude]]))</f>
        <v>-35646034</v>
      </c>
      <c r="AT1013">
        <f>FO_Candidato[[#This Row],[LONGITUDE_P1]]/1000000</f>
        <v>-35.646034</v>
      </c>
      <c r="AU1013">
        <f>INT(ABS(FO_Candidato[[#This Row],[LONGITUDE_P2]]))</f>
        <v>35</v>
      </c>
      <c r="AV1013">
        <f>INT((ABS(FO_Candidato[[#This Row],[LONGITUDE_P2]])-INT(ABS(FO_Candidato[[#This Row],[LONGITUDE_P2]])))*60)</f>
        <v>38</v>
      </c>
      <c r="AW1013" s="73">
        <f t="shared" si="31"/>
        <v>45.72</v>
      </c>
      <c r="AX1013" t="str">
        <f>SUBSTITUTE(TEXT(FO_Candidato[[#This Row],[LONGITUDE_P5]],"0,00"),",",".")</f>
        <v>45.72</v>
      </c>
      <c r="AY1013" t="str">
        <f>FO_Candidato[[#This Row],[LONGITUDE_P3]]&amp;"°"&amp;FO_Candidato[[#This Row],[LONGITUDE_P4]]&amp;"'"&amp;FO_Candidato[[#This Row],[LONGITUDE - P6]]&amp;"""S"</f>
        <v>35°38'45.72"S</v>
      </c>
    </row>
    <row r="1014" spans="1:51" x14ac:dyDescent="0.3">
      <c r="A1014" t="s">
        <v>29738</v>
      </c>
      <c r="B1014" t="s">
        <v>23809</v>
      </c>
      <c r="C1014" t="s">
        <v>308</v>
      </c>
      <c r="D1014" t="s">
        <v>7118</v>
      </c>
      <c r="E1014" t="s">
        <v>7118</v>
      </c>
      <c r="F1014" t="s">
        <v>7119</v>
      </c>
      <c r="G1014" t="s">
        <v>23846</v>
      </c>
      <c r="I1014" t="s">
        <v>23832</v>
      </c>
      <c r="J1014" t="s">
        <v>23814</v>
      </c>
      <c r="K1014" t="s">
        <v>29739</v>
      </c>
      <c r="L1014" t="s">
        <v>148</v>
      </c>
      <c r="M1014" t="s">
        <v>23816</v>
      </c>
      <c r="N1014" t="s">
        <v>29740</v>
      </c>
      <c r="O1014" t="s">
        <v>29741</v>
      </c>
      <c r="P1014" t="s">
        <v>29742</v>
      </c>
      <c r="Q1014" t="s">
        <v>29743</v>
      </c>
      <c r="R1014" t="s">
        <v>29744</v>
      </c>
      <c r="S1014" t="s">
        <v>29741</v>
      </c>
      <c r="T1014" t="s">
        <v>29742</v>
      </c>
      <c r="U1014" t="s">
        <v>23823</v>
      </c>
      <c r="V1014">
        <v>40</v>
      </c>
      <c r="W1014">
        <v>-2264997</v>
      </c>
      <c r="X1014">
        <v>-4302353</v>
      </c>
      <c r="Y1014">
        <v>3</v>
      </c>
      <c r="Z1014" t="s">
        <v>12336</v>
      </c>
      <c r="AB1014" t="s">
        <v>23825</v>
      </c>
      <c r="AC1014">
        <v>6000</v>
      </c>
      <c r="AD1014" t="s">
        <v>23823</v>
      </c>
      <c r="AE1014" t="s">
        <v>1532</v>
      </c>
      <c r="AF1014" t="s">
        <v>7118</v>
      </c>
      <c r="AG1014" t="s">
        <v>7119</v>
      </c>
      <c r="AH1014" t="s">
        <v>29745</v>
      </c>
      <c r="AI1014" t="s">
        <v>23968</v>
      </c>
      <c r="AJ1014" t="s">
        <v>29746</v>
      </c>
      <c r="AL1014">
        <f>VALUE(TRIM(FO_Candidato[[#This Row],[1.21 Latitude]]))</f>
        <v>-2264997</v>
      </c>
      <c r="AM1014">
        <f>FO_Candidato[[#This Row],[LATITUDE_P1]]/1000000</f>
        <v>-2.2649970000000001</v>
      </c>
      <c r="AN1014">
        <f>INT(ABS(FO_Candidato[[#This Row],[LATITUDE_P2]]))</f>
        <v>2</v>
      </c>
      <c r="AO1014">
        <f>INT((ABS(FO_Candidato[[#This Row],[LATITUDE_P2]])-INT(ABS(FO_Candidato[[#This Row],[LATITUDE_P2]])))*60)</f>
        <v>15</v>
      </c>
      <c r="AP1014" s="73">
        <f t="shared" si="30"/>
        <v>53.99</v>
      </c>
      <c r="AQ1014" t="str">
        <f>SUBSTITUTE(TEXT(FO_Candidato[[#This Row],[LATITUDE_P5]],"0,00"),",",".")</f>
        <v>53.99</v>
      </c>
      <c r="AR1014" t="str">
        <f>FO_Candidato[[#This Row],[LATITUDE_P3]]&amp;"°"&amp;FO_Candidato[[#This Row],[LATITUDE_P4]]&amp;"'"&amp;FO_Candidato[[#This Row],[LATITUDE - P6]]&amp;"""S"</f>
        <v>2°15'53.99"S</v>
      </c>
      <c r="AS1014">
        <f>VALUE(TRIM(FO_Candidato[[#This Row],[longitude]]))</f>
        <v>-4302353</v>
      </c>
      <c r="AT1014">
        <f>FO_Candidato[[#This Row],[LONGITUDE_P1]]/1000000</f>
        <v>-4.3023530000000001</v>
      </c>
      <c r="AU1014">
        <f>INT(ABS(FO_Candidato[[#This Row],[LONGITUDE_P2]]))</f>
        <v>4</v>
      </c>
      <c r="AV1014">
        <f>INT((ABS(FO_Candidato[[#This Row],[LONGITUDE_P2]])-INT(ABS(FO_Candidato[[#This Row],[LONGITUDE_P2]])))*60)</f>
        <v>18</v>
      </c>
      <c r="AW1014" s="73">
        <f t="shared" si="31"/>
        <v>8.4700000000000006</v>
      </c>
      <c r="AX1014" t="str">
        <f>SUBSTITUTE(TEXT(FO_Candidato[[#This Row],[LONGITUDE_P5]],"0,00"),",",".")</f>
        <v>8.47</v>
      </c>
      <c r="AY1014" t="str">
        <f>FO_Candidato[[#This Row],[LONGITUDE_P3]]&amp;"°"&amp;FO_Candidato[[#This Row],[LONGITUDE_P4]]&amp;"'"&amp;FO_Candidato[[#This Row],[LONGITUDE - P6]]&amp;"""S"</f>
        <v>4°18'8.47"S</v>
      </c>
    </row>
    <row r="1015" spans="1:51" x14ac:dyDescent="0.3">
      <c r="A1015" t="s">
        <v>29747</v>
      </c>
      <c r="B1015" t="s">
        <v>23809</v>
      </c>
      <c r="C1015" t="s">
        <v>3717</v>
      </c>
      <c r="D1015" t="s">
        <v>6769</v>
      </c>
      <c r="E1015" t="s">
        <v>6769</v>
      </c>
      <c r="F1015" t="s">
        <v>6770</v>
      </c>
      <c r="G1015" t="s">
        <v>27063</v>
      </c>
      <c r="H1015" t="s">
        <v>29591</v>
      </c>
      <c r="I1015" t="s">
        <v>23832</v>
      </c>
      <c r="J1015" t="s">
        <v>23814</v>
      </c>
      <c r="K1015" t="s">
        <v>29748</v>
      </c>
      <c r="L1015" t="s">
        <v>148</v>
      </c>
      <c r="M1015" t="s">
        <v>23816</v>
      </c>
      <c r="N1015" t="s">
        <v>29749</v>
      </c>
      <c r="O1015" t="s">
        <v>29750</v>
      </c>
      <c r="P1015" t="s">
        <v>29751</v>
      </c>
      <c r="Q1015" t="s">
        <v>23909</v>
      </c>
      <c r="R1015" t="s">
        <v>23909</v>
      </c>
      <c r="S1015" t="s">
        <v>23909</v>
      </c>
      <c r="T1015" t="s">
        <v>23909</v>
      </c>
      <c r="U1015" t="s">
        <v>23823</v>
      </c>
      <c r="V1015">
        <v>50</v>
      </c>
      <c r="W1015">
        <v>-3413902</v>
      </c>
      <c r="X1015">
        <v>-49042893</v>
      </c>
      <c r="Y1015">
        <v>84</v>
      </c>
      <c r="Z1015" t="s">
        <v>1173</v>
      </c>
      <c r="AA1015" t="s">
        <v>107</v>
      </c>
      <c r="AB1015" t="s">
        <v>23825</v>
      </c>
      <c r="AC1015">
        <v>0</v>
      </c>
      <c r="AD1015" t="s">
        <v>23823</v>
      </c>
      <c r="AE1015" t="s">
        <v>1532</v>
      </c>
      <c r="AF1015" t="s">
        <v>6769</v>
      </c>
      <c r="AG1015" t="s">
        <v>6770</v>
      </c>
      <c r="AH1015" t="s">
        <v>29752</v>
      </c>
      <c r="AI1015" t="s">
        <v>23875</v>
      </c>
      <c r="AJ1015" t="s">
        <v>29753</v>
      </c>
      <c r="AK1015">
        <v>68695000</v>
      </c>
      <c r="AL1015">
        <f>VALUE(TRIM(FO_Candidato[[#This Row],[1.21 Latitude]]))</f>
        <v>-3413902</v>
      </c>
      <c r="AM1015">
        <f>FO_Candidato[[#This Row],[LATITUDE_P1]]/1000000</f>
        <v>-3.4139020000000002</v>
      </c>
      <c r="AN1015">
        <f>INT(ABS(FO_Candidato[[#This Row],[LATITUDE_P2]]))</f>
        <v>3</v>
      </c>
      <c r="AO1015">
        <f>INT((ABS(FO_Candidato[[#This Row],[LATITUDE_P2]])-INT(ABS(FO_Candidato[[#This Row],[LATITUDE_P2]])))*60)</f>
        <v>24</v>
      </c>
      <c r="AP1015" s="73">
        <f t="shared" si="30"/>
        <v>50.05</v>
      </c>
      <c r="AQ1015" t="str">
        <f>SUBSTITUTE(TEXT(FO_Candidato[[#This Row],[LATITUDE_P5]],"0,00"),",",".")</f>
        <v>50.05</v>
      </c>
      <c r="AR1015" t="str">
        <f>FO_Candidato[[#This Row],[LATITUDE_P3]]&amp;"°"&amp;FO_Candidato[[#This Row],[LATITUDE_P4]]&amp;"'"&amp;FO_Candidato[[#This Row],[LATITUDE - P6]]&amp;"""S"</f>
        <v>3°24'50.05"S</v>
      </c>
      <c r="AS1015">
        <f>VALUE(TRIM(FO_Candidato[[#This Row],[longitude]]))</f>
        <v>-49042893</v>
      </c>
      <c r="AT1015">
        <f>FO_Candidato[[#This Row],[LONGITUDE_P1]]/1000000</f>
        <v>-49.042892999999999</v>
      </c>
      <c r="AU1015">
        <f>INT(ABS(FO_Candidato[[#This Row],[LONGITUDE_P2]]))</f>
        <v>49</v>
      </c>
      <c r="AV1015">
        <f>INT((ABS(FO_Candidato[[#This Row],[LONGITUDE_P2]])-INT(ABS(FO_Candidato[[#This Row],[LONGITUDE_P2]])))*60)</f>
        <v>2</v>
      </c>
      <c r="AW1015" s="73">
        <f t="shared" si="31"/>
        <v>34.409999999999997</v>
      </c>
      <c r="AX1015" t="str">
        <f>SUBSTITUTE(TEXT(FO_Candidato[[#This Row],[LONGITUDE_P5]],"0,00"),",",".")</f>
        <v>34.41</v>
      </c>
      <c r="AY1015" t="str">
        <f>FO_Candidato[[#This Row],[LONGITUDE_P3]]&amp;"°"&amp;FO_Candidato[[#This Row],[LONGITUDE_P4]]&amp;"'"&amp;FO_Candidato[[#This Row],[LONGITUDE - P6]]&amp;"""S"</f>
        <v>49°2'34.41"S</v>
      </c>
    </row>
    <row r="1016" spans="1:51" x14ac:dyDescent="0.3">
      <c r="A1016" t="s">
        <v>29754</v>
      </c>
      <c r="B1016" t="s">
        <v>23809</v>
      </c>
      <c r="C1016" t="s">
        <v>29755</v>
      </c>
      <c r="D1016" t="s">
        <v>29756</v>
      </c>
      <c r="E1016" t="s">
        <v>29756</v>
      </c>
      <c r="F1016" t="s">
        <v>29757</v>
      </c>
      <c r="G1016" t="s">
        <v>25209</v>
      </c>
      <c r="I1016" t="s">
        <v>23832</v>
      </c>
      <c r="J1016" t="s">
        <v>23833</v>
      </c>
      <c r="K1016" t="s">
        <v>23943</v>
      </c>
      <c r="M1016" t="s">
        <v>23835</v>
      </c>
      <c r="N1016" t="s">
        <v>29758</v>
      </c>
      <c r="O1016" t="s">
        <v>29759</v>
      </c>
      <c r="P1016" t="s">
        <v>29760</v>
      </c>
      <c r="Q1016" t="s">
        <v>29761</v>
      </c>
      <c r="U1016" t="s">
        <v>23823</v>
      </c>
      <c r="V1016">
        <v>70</v>
      </c>
      <c r="W1016">
        <v>-1501121</v>
      </c>
      <c r="X1016">
        <v>-5761863</v>
      </c>
      <c r="Y1016">
        <v>220</v>
      </c>
      <c r="Z1016" t="s">
        <v>23824</v>
      </c>
      <c r="AA1016" t="s">
        <v>124</v>
      </c>
      <c r="AB1016" t="s">
        <v>23825</v>
      </c>
      <c r="AD1016" t="s">
        <v>1491</v>
      </c>
      <c r="AE1016" t="s">
        <v>24004</v>
      </c>
      <c r="AF1016" t="s">
        <v>29757</v>
      </c>
      <c r="AG1016" t="s">
        <v>29757</v>
      </c>
      <c r="AH1016" t="s">
        <v>29762</v>
      </c>
      <c r="AI1016" t="s">
        <v>23841</v>
      </c>
      <c r="AJ1016" t="s">
        <v>29763</v>
      </c>
      <c r="AL1016">
        <f>VALUE(TRIM(FO_Candidato[[#This Row],[1.21 Latitude]]))</f>
        <v>-1501121</v>
      </c>
      <c r="AM1016">
        <f>FO_Candidato[[#This Row],[LATITUDE_P1]]/1000000</f>
        <v>-1.5011209999999999</v>
      </c>
      <c r="AN1016">
        <f>INT(ABS(FO_Candidato[[#This Row],[LATITUDE_P2]]))</f>
        <v>1</v>
      </c>
      <c r="AO1016">
        <f>INT((ABS(FO_Candidato[[#This Row],[LATITUDE_P2]])-INT(ABS(FO_Candidato[[#This Row],[LATITUDE_P2]])))*60)</f>
        <v>30</v>
      </c>
      <c r="AP1016" s="73">
        <f t="shared" si="30"/>
        <v>4.04</v>
      </c>
      <c r="AQ1016" t="str">
        <f>SUBSTITUTE(TEXT(FO_Candidato[[#This Row],[LATITUDE_P5]],"0,00"),",",".")</f>
        <v>4.04</v>
      </c>
      <c r="AR1016" t="str">
        <f>FO_Candidato[[#This Row],[LATITUDE_P3]]&amp;"°"&amp;FO_Candidato[[#This Row],[LATITUDE_P4]]&amp;"'"&amp;FO_Candidato[[#This Row],[LATITUDE - P6]]&amp;"""S"</f>
        <v>1°30'4.04"S</v>
      </c>
      <c r="AS1016">
        <f>VALUE(TRIM(FO_Candidato[[#This Row],[longitude]]))</f>
        <v>-5761863</v>
      </c>
      <c r="AT1016">
        <f>FO_Candidato[[#This Row],[LONGITUDE_P1]]/1000000</f>
        <v>-5.761863</v>
      </c>
      <c r="AU1016">
        <f>INT(ABS(FO_Candidato[[#This Row],[LONGITUDE_P2]]))</f>
        <v>5</v>
      </c>
      <c r="AV1016">
        <f>INT((ABS(FO_Candidato[[#This Row],[LONGITUDE_P2]])-INT(ABS(FO_Candidato[[#This Row],[LONGITUDE_P2]])))*60)</f>
        <v>45</v>
      </c>
      <c r="AW1016" s="73">
        <f t="shared" si="31"/>
        <v>42.71</v>
      </c>
      <c r="AX1016" t="str">
        <f>SUBSTITUTE(TEXT(FO_Candidato[[#This Row],[LONGITUDE_P5]],"0,00"),",",".")</f>
        <v>42.71</v>
      </c>
      <c r="AY1016" t="str">
        <f>FO_Candidato[[#This Row],[LONGITUDE_P3]]&amp;"°"&amp;FO_Candidato[[#This Row],[LONGITUDE_P4]]&amp;"'"&amp;FO_Candidato[[#This Row],[LONGITUDE - P6]]&amp;"""S"</f>
        <v>5°45'42.71"S</v>
      </c>
    </row>
    <row r="1017" spans="1:51" x14ac:dyDescent="0.3">
      <c r="A1017" t="s">
        <v>29764</v>
      </c>
      <c r="B1017" t="s">
        <v>23809</v>
      </c>
      <c r="C1017" t="s">
        <v>29755</v>
      </c>
      <c r="D1017" t="s">
        <v>29765</v>
      </c>
      <c r="E1017" t="s">
        <v>29765</v>
      </c>
      <c r="F1017" t="s">
        <v>29766</v>
      </c>
      <c r="G1017" t="s">
        <v>25209</v>
      </c>
      <c r="I1017" t="s">
        <v>23832</v>
      </c>
      <c r="J1017" t="s">
        <v>23833</v>
      </c>
      <c r="K1017" t="s">
        <v>23943</v>
      </c>
      <c r="M1017" t="s">
        <v>23835</v>
      </c>
      <c r="N1017" t="s">
        <v>29758</v>
      </c>
      <c r="O1017" t="s">
        <v>29759</v>
      </c>
      <c r="P1017" t="s">
        <v>29760</v>
      </c>
      <c r="Q1017" t="s">
        <v>29761</v>
      </c>
      <c r="U1017" t="s">
        <v>23823</v>
      </c>
      <c r="V1017">
        <v>70</v>
      </c>
      <c r="W1017">
        <v>-147482</v>
      </c>
      <c r="X1017">
        <v>-5738335</v>
      </c>
      <c r="Y1017">
        <v>248</v>
      </c>
      <c r="Z1017" t="s">
        <v>23824</v>
      </c>
      <c r="AA1017" t="s">
        <v>107</v>
      </c>
      <c r="AB1017" t="s">
        <v>23825</v>
      </c>
      <c r="AD1017" t="s">
        <v>1491</v>
      </c>
      <c r="AE1017" t="s">
        <v>24004</v>
      </c>
      <c r="AF1017" t="s">
        <v>29766</v>
      </c>
      <c r="AG1017" t="s">
        <v>29766</v>
      </c>
      <c r="AH1017" t="s">
        <v>29762</v>
      </c>
      <c r="AI1017" t="s">
        <v>23841</v>
      </c>
      <c r="AJ1017" t="s">
        <v>29767</v>
      </c>
      <c r="AL1017">
        <f>VALUE(TRIM(FO_Candidato[[#This Row],[1.21 Latitude]]))</f>
        <v>-147482</v>
      </c>
      <c r="AM1017">
        <f>FO_Candidato[[#This Row],[LATITUDE_P1]]/1000000</f>
        <v>-0.147482</v>
      </c>
      <c r="AN1017">
        <f>INT(ABS(FO_Candidato[[#This Row],[LATITUDE_P2]]))</f>
        <v>0</v>
      </c>
      <c r="AO1017">
        <f>INT((ABS(FO_Candidato[[#This Row],[LATITUDE_P2]])-INT(ABS(FO_Candidato[[#This Row],[LATITUDE_P2]])))*60)</f>
        <v>8</v>
      </c>
      <c r="AP1017" s="73">
        <f t="shared" si="30"/>
        <v>50.94</v>
      </c>
      <c r="AQ1017" t="str">
        <f>SUBSTITUTE(TEXT(FO_Candidato[[#This Row],[LATITUDE_P5]],"0,00"),",",".")</f>
        <v>50.94</v>
      </c>
      <c r="AR1017" t="str">
        <f>FO_Candidato[[#This Row],[LATITUDE_P3]]&amp;"°"&amp;FO_Candidato[[#This Row],[LATITUDE_P4]]&amp;"'"&amp;FO_Candidato[[#This Row],[LATITUDE - P6]]&amp;"""S"</f>
        <v>0°8'50.94"S</v>
      </c>
      <c r="AS1017">
        <f>VALUE(TRIM(FO_Candidato[[#This Row],[longitude]]))</f>
        <v>-5738335</v>
      </c>
      <c r="AT1017">
        <f>FO_Candidato[[#This Row],[LONGITUDE_P1]]/1000000</f>
        <v>-5.7383350000000002</v>
      </c>
      <c r="AU1017">
        <f>INT(ABS(FO_Candidato[[#This Row],[LONGITUDE_P2]]))</f>
        <v>5</v>
      </c>
      <c r="AV1017">
        <f>INT((ABS(FO_Candidato[[#This Row],[LONGITUDE_P2]])-INT(ABS(FO_Candidato[[#This Row],[LONGITUDE_P2]])))*60)</f>
        <v>44</v>
      </c>
      <c r="AW1017" s="73">
        <f t="shared" si="31"/>
        <v>18.010000000000002</v>
      </c>
      <c r="AX1017" t="str">
        <f>SUBSTITUTE(TEXT(FO_Candidato[[#This Row],[LONGITUDE_P5]],"0,00"),",",".")</f>
        <v>18.01</v>
      </c>
      <c r="AY1017" t="str">
        <f>FO_Candidato[[#This Row],[LONGITUDE_P3]]&amp;"°"&amp;FO_Candidato[[#This Row],[LONGITUDE_P4]]&amp;"'"&amp;FO_Candidato[[#This Row],[LONGITUDE - P6]]&amp;"""S"</f>
        <v>5°44'18.01"S</v>
      </c>
    </row>
    <row r="1018" spans="1:51" x14ac:dyDescent="0.3">
      <c r="A1018" t="s">
        <v>29768</v>
      </c>
      <c r="B1018" t="s">
        <v>23809</v>
      </c>
      <c r="C1018" t="s">
        <v>29755</v>
      </c>
      <c r="D1018" t="s">
        <v>29769</v>
      </c>
      <c r="E1018" t="s">
        <v>29769</v>
      </c>
      <c r="F1018" t="s">
        <v>29770</v>
      </c>
      <c r="G1018" t="s">
        <v>25209</v>
      </c>
      <c r="I1018" t="s">
        <v>23832</v>
      </c>
      <c r="J1018" t="s">
        <v>23833</v>
      </c>
      <c r="K1018" t="s">
        <v>23943</v>
      </c>
      <c r="M1018" t="s">
        <v>23835</v>
      </c>
      <c r="N1018" t="s">
        <v>29758</v>
      </c>
      <c r="O1018" t="s">
        <v>29759</v>
      </c>
      <c r="P1018" t="s">
        <v>29760</v>
      </c>
      <c r="Q1018" t="s">
        <v>29761</v>
      </c>
      <c r="U1018" t="s">
        <v>23823</v>
      </c>
      <c r="V1018">
        <v>70</v>
      </c>
      <c r="W1018">
        <v>-14896896</v>
      </c>
      <c r="X1018">
        <v>-57352793</v>
      </c>
      <c r="Y1018">
        <v>214</v>
      </c>
      <c r="Z1018" t="s">
        <v>23824</v>
      </c>
      <c r="AA1018" t="s">
        <v>107</v>
      </c>
      <c r="AB1018" t="s">
        <v>23825</v>
      </c>
      <c r="AD1018" t="s">
        <v>1491</v>
      </c>
      <c r="AE1018" t="s">
        <v>24004</v>
      </c>
      <c r="AF1018" t="s">
        <v>29770</v>
      </c>
      <c r="AG1018" t="s">
        <v>29770</v>
      </c>
      <c r="AH1018" t="s">
        <v>29762</v>
      </c>
      <c r="AI1018" t="s">
        <v>23841</v>
      </c>
      <c r="AJ1018" t="s">
        <v>29767</v>
      </c>
      <c r="AK1018">
        <v>78380000</v>
      </c>
      <c r="AL1018">
        <f>VALUE(TRIM(FO_Candidato[[#This Row],[1.21 Latitude]]))</f>
        <v>-14896896</v>
      </c>
      <c r="AM1018">
        <f>FO_Candidato[[#This Row],[LATITUDE_P1]]/1000000</f>
        <v>-14.896896</v>
      </c>
      <c r="AN1018">
        <f>INT(ABS(FO_Candidato[[#This Row],[LATITUDE_P2]]))</f>
        <v>14</v>
      </c>
      <c r="AO1018">
        <f>INT((ABS(FO_Candidato[[#This Row],[LATITUDE_P2]])-INT(ABS(FO_Candidato[[#This Row],[LATITUDE_P2]])))*60)</f>
        <v>53</v>
      </c>
      <c r="AP1018" s="73">
        <f t="shared" si="30"/>
        <v>48.83</v>
      </c>
      <c r="AQ1018" t="str">
        <f>SUBSTITUTE(TEXT(FO_Candidato[[#This Row],[LATITUDE_P5]],"0,00"),",",".")</f>
        <v>48.83</v>
      </c>
      <c r="AR1018" t="str">
        <f>FO_Candidato[[#This Row],[LATITUDE_P3]]&amp;"°"&amp;FO_Candidato[[#This Row],[LATITUDE_P4]]&amp;"'"&amp;FO_Candidato[[#This Row],[LATITUDE - P6]]&amp;"""S"</f>
        <v>14°53'48.83"S</v>
      </c>
      <c r="AS1018">
        <f>VALUE(TRIM(FO_Candidato[[#This Row],[longitude]]))</f>
        <v>-57352793</v>
      </c>
      <c r="AT1018">
        <f>FO_Candidato[[#This Row],[LONGITUDE_P1]]/1000000</f>
        <v>-57.352792999999998</v>
      </c>
      <c r="AU1018">
        <f>INT(ABS(FO_Candidato[[#This Row],[LONGITUDE_P2]]))</f>
        <v>57</v>
      </c>
      <c r="AV1018">
        <f>INT((ABS(FO_Candidato[[#This Row],[LONGITUDE_P2]])-INT(ABS(FO_Candidato[[#This Row],[LONGITUDE_P2]])))*60)</f>
        <v>21</v>
      </c>
      <c r="AW1018" s="73">
        <f t="shared" si="31"/>
        <v>10.050000000000001</v>
      </c>
      <c r="AX1018" t="str">
        <f>SUBSTITUTE(TEXT(FO_Candidato[[#This Row],[LONGITUDE_P5]],"0,00"),",",".")</f>
        <v>10.05</v>
      </c>
      <c r="AY1018" t="str">
        <f>FO_Candidato[[#This Row],[LONGITUDE_P3]]&amp;"°"&amp;FO_Candidato[[#This Row],[LONGITUDE_P4]]&amp;"'"&amp;FO_Candidato[[#This Row],[LONGITUDE - P6]]&amp;"""S"</f>
        <v>57°21'10.05"S</v>
      </c>
    </row>
    <row r="1019" spans="1:51" x14ac:dyDescent="0.3">
      <c r="A1019" t="s">
        <v>29771</v>
      </c>
      <c r="B1019" t="s">
        <v>23809</v>
      </c>
      <c r="C1019" t="s">
        <v>127</v>
      </c>
      <c r="D1019" t="s">
        <v>15166</v>
      </c>
      <c r="E1019" t="s">
        <v>15166</v>
      </c>
      <c r="F1019" t="s">
        <v>15168</v>
      </c>
      <c r="G1019" t="s">
        <v>26954</v>
      </c>
      <c r="I1019" t="s">
        <v>23832</v>
      </c>
      <c r="J1019" t="s">
        <v>23814</v>
      </c>
      <c r="K1019" t="s">
        <v>29772</v>
      </c>
      <c r="L1019" t="s">
        <v>148</v>
      </c>
      <c r="M1019" t="s">
        <v>23816</v>
      </c>
      <c r="N1019" t="s">
        <v>29773</v>
      </c>
      <c r="O1019" t="s">
        <v>29774</v>
      </c>
      <c r="P1019" t="s">
        <v>29775</v>
      </c>
      <c r="Q1019" t="s">
        <v>148</v>
      </c>
      <c r="R1019" t="s">
        <v>29776</v>
      </c>
      <c r="S1019" t="s">
        <v>148</v>
      </c>
      <c r="T1019" t="s">
        <v>29775</v>
      </c>
      <c r="U1019" t="s">
        <v>23823</v>
      </c>
      <c r="V1019">
        <v>40</v>
      </c>
      <c r="W1019">
        <v>-29697886</v>
      </c>
      <c r="X1019">
        <v>-53727206</v>
      </c>
      <c r="Y1019">
        <v>95</v>
      </c>
      <c r="Z1019" t="s">
        <v>148</v>
      </c>
      <c r="AA1019" t="s">
        <v>213</v>
      </c>
      <c r="AB1019" t="s">
        <v>23825</v>
      </c>
      <c r="AC1019">
        <v>3000</v>
      </c>
      <c r="AD1019" t="s">
        <v>23823</v>
      </c>
      <c r="AE1019" t="s">
        <v>148</v>
      </c>
      <c r="AF1019" t="s">
        <v>15168</v>
      </c>
      <c r="AG1019" t="s">
        <v>15168</v>
      </c>
      <c r="AH1019" t="s">
        <v>29777</v>
      </c>
      <c r="AI1019" t="s">
        <v>23911</v>
      </c>
      <c r="AJ1019" t="s">
        <v>29778</v>
      </c>
      <c r="AK1019">
        <v>97110140</v>
      </c>
      <c r="AL1019">
        <f>VALUE(TRIM(FO_Candidato[[#This Row],[1.21 Latitude]]))</f>
        <v>-29697886</v>
      </c>
      <c r="AM1019">
        <f>FO_Candidato[[#This Row],[LATITUDE_P1]]/1000000</f>
        <v>-29.697886</v>
      </c>
      <c r="AN1019">
        <f>INT(ABS(FO_Candidato[[#This Row],[LATITUDE_P2]]))</f>
        <v>29</v>
      </c>
      <c r="AO1019">
        <f>INT((ABS(FO_Candidato[[#This Row],[LATITUDE_P2]])-INT(ABS(FO_Candidato[[#This Row],[LATITUDE_P2]])))*60)</f>
        <v>41</v>
      </c>
      <c r="AP1019" s="73">
        <f t="shared" si="30"/>
        <v>52.39</v>
      </c>
      <c r="AQ1019" t="str">
        <f>SUBSTITUTE(TEXT(FO_Candidato[[#This Row],[LATITUDE_P5]],"0,00"),",",".")</f>
        <v>52.39</v>
      </c>
      <c r="AR1019" t="str">
        <f>FO_Candidato[[#This Row],[LATITUDE_P3]]&amp;"°"&amp;FO_Candidato[[#This Row],[LATITUDE_P4]]&amp;"'"&amp;FO_Candidato[[#This Row],[LATITUDE - P6]]&amp;"""S"</f>
        <v>29°41'52.39"S</v>
      </c>
      <c r="AS1019">
        <f>VALUE(TRIM(FO_Candidato[[#This Row],[longitude]]))</f>
        <v>-53727206</v>
      </c>
      <c r="AT1019">
        <f>FO_Candidato[[#This Row],[LONGITUDE_P1]]/1000000</f>
        <v>-53.727206000000002</v>
      </c>
      <c r="AU1019">
        <f>INT(ABS(FO_Candidato[[#This Row],[LONGITUDE_P2]]))</f>
        <v>53</v>
      </c>
      <c r="AV1019">
        <f>INT((ABS(FO_Candidato[[#This Row],[LONGITUDE_P2]])-INT(ABS(FO_Candidato[[#This Row],[LONGITUDE_P2]])))*60)</f>
        <v>43</v>
      </c>
      <c r="AW1019" s="73">
        <f t="shared" si="31"/>
        <v>37.94</v>
      </c>
      <c r="AX1019" t="str">
        <f>SUBSTITUTE(TEXT(FO_Candidato[[#This Row],[LONGITUDE_P5]],"0,00"),",",".")</f>
        <v>37.94</v>
      </c>
      <c r="AY1019" t="str">
        <f>FO_Candidato[[#This Row],[LONGITUDE_P3]]&amp;"°"&amp;FO_Candidato[[#This Row],[LONGITUDE_P4]]&amp;"'"&amp;FO_Candidato[[#This Row],[LONGITUDE - P6]]&amp;"""S"</f>
        <v>53°43'37.94"S</v>
      </c>
    </row>
    <row r="1020" spans="1:51" x14ac:dyDescent="0.3">
      <c r="A1020" t="s">
        <v>29779</v>
      </c>
      <c r="B1020" t="s">
        <v>23809</v>
      </c>
      <c r="C1020" t="s">
        <v>3717</v>
      </c>
      <c r="D1020" t="s">
        <v>4797</v>
      </c>
      <c r="E1020" t="s">
        <v>4797</v>
      </c>
      <c r="F1020" t="s">
        <v>4798</v>
      </c>
      <c r="G1020" t="s">
        <v>25209</v>
      </c>
      <c r="I1020" t="s">
        <v>23832</v>
      </c>
      <c r="J1020" t="s">
        <v>24256</v>
      </c>
      <c r="K1020" t="s">
        <v>23943</v>
      </c>
      <c r="M1020" t="s">
        <v>23816</v>
      </c>
      <c r="N1020" t="s">
        <v>29780</v>
      </c>
      <c r="O1020" t="s">
        <v>29781</v>
      </c>
      <c r="P1020" t="s">
        <v>29782</v>
      </c>
      <c r="Q1020" t="s">
        <v>29783</v>
      </c>
      <c r="R1020" t="s">
        <v>29784</v>
      </c>
      <c r="S1020" t="s">
        <v>29785</v>
      </c>
      <c r="T1020" t="s">
        <v>29786</v>
      </c>
      <c r="U1020" t="s">
        <v>23823</v>
      </c>
      <c r="V1020">
        <v>40</v>
      </c>
      <c r="W1020">
        <v>-1177091</v>
      </c>
      <c r="X1020">
        <v>-5443717</v>
      </c>
      <c r="Y1020">
        <v>354</v>
      </c>
      <c r="Z1020" t="s">
        <v>24096</v>
      </c>
      <c r="AA1020" t="s">
        <v>107</v>
      </c>
      <c r="AB1020" t="s">
        <v>23825</v>
      </c>
      <c r="AD1020" t="s">
        <v>23823</v>
      </c>
      <c r="AE1020" t="s">
        <v>23823</v>
      </c>
      <c r="AF1020" t="s">
        <v>4797</v>
      </c>
      <c r="AG1020" t="s">
        <v>4798</v>
      </c>
      <c r="AH1020" t="s">
        <v>29781</v>
      </c>
      <c r="AI1020" t="s">
        <v>23841</v>
      </c>
      <c r="AJ1020" t="s">
        <v>29787</v>
      </c>
      <c r="AL1020">
        <f>VALUE(TRIM(FO_Candidato[[#This Row],[1.21 Latitude]]))</f>
        <v>-1177091</v>
      </c>
      <c r="AM1020">
        <f>FO_Candidato[[#This Row],[LATITUDE_P1]]/1000000</f>
        <v>-1.1770910000000001</v>
      </c>
      <c r="AN1020">
        <f>INT(ABS(FO_Candidato[[#This Row],[LATITUDE_P2]]))</f>
        <v>1</v>
      </c>
      <c r="AO1020">
        <f>INT((ABS(FO_Candidato[[#This Row],[LATITUDE_P2]])-INT(ABS(FO_Candidato[[#This Row],[LATITUDE_P2]])))*60)</f>
        <v>10</v>
      </c>
      <c r="AP1020" s="73">
        <f t="shared" si="30"/>
        <v>37.53</v>
      </c>
      <c r="AQ1020" t="str">
        <f>SUBSTITUTE(TEXT(FO_Candidato[[#This Row],[LATITUDE_P5]],"0,00"),",",".")</f>
        <v>37.53</v>
      </c>
      <c r="AR1020" t="str">
        <f>FO_Candidato[[#This Row],[LATITUDE_P3]]&amp;"°"&amp;FO_Candidato[[#This Row],[LATITUDE_P4]]&amp;"'"&amp;FO_Candidato[[#This Row],[LATITUDE - P6]]&amp;"""S"</f>
        <v>1°10'37.53"S</v>
      </c>
      <c r="AS1020">
        <f>VALUE(TRIM(FO_Candidato[[#This Row],[longitude]]))</f>
        <v>-5443717</v>
      </c>
      <c r="AT1020">
        <f>FO_Candidato[[#This Row],[LONGITUDE_P1]]/1000000</f>
        <v>-5.4437170000000004</v>
      </c>
      <c r="AU1020">
        <f>INT(ABS(FO_Candidato[[#This Row],[LONGITUDE_P2]]))</f>
        <v>5</v>
      </c>
      <c r="AV1020">
        <f>INT((ABS(FO_Candidato[[#This Row],[LONGITUDE_P2]])-INT(ABS(FO_Candidato[[#This Row],[LONGITUDE_P2]])))*60)</f>
        <v>26</v>
      </c>
      <c r="AW1020" s="73">
        <f t="shared" si="31"/>
        <v>37.380000000000003</v>
      </c>
      <c r="AX1020" t="str">
        <f>SUBSTITUTE(TEXT(FO_Candidato[[#This Row],[LONGITUDE_P5]],"0,00"),",",".")</f>
        <v>37.38</v>
      </c>
      <c r="AY1020" t="str">
        <f>FO_Candidato[[#This Row],[LONGITUDE_P3]]&amp;"°"&amp;FO_Candidato[[#This Row],[LONGITUDE_P4]]&amp;"'"&amp;FO_Candidato[[#This Row],[LONGITUDE - P6]]&amp;"""S"</f>
        <v>5°26'37.38"S</v>
      </c>
    </row>
    <row r="1021" spans="1:51" x14ac:dyDescent="0.3">
      <c r="A1021" t="s">
        <v>29788</v>
      </c>
      <c r="B1021" t="s">
        <v>23809</v>
      </c>
      <c r="C1021" t="s">
        <v>14150</v>
      </c>
      <c r="D1021" t="s">
        <v>16200</v>
      </c>
      <c r="E1021" t="s">
        <v>16200</v>
      </c>
      <c r="F1021" t="s">
        <v>16202</v>
      </c>
      <c r="G1021" t="s">
        <v>23889</v>
      </c>
      <c r="I1021" t="s">
        <v>23832</v>
      </c>
      <c r="K1021" t="s">
        <v>25272</v>
      </c>
      <c r="M1021" t="s">
        <v>23835</v>
      </c>
      <c r="U1021" t="s">
        <v>23823</v>
      </c>
      <c r="V1021">
        <v>70</v>
      </c>
      <c r="W1021">
        <v>-25193045</v>
      </c>
      <c r="X1021">
        <v>-50904369</v>
      </c>
      <c r="Y1021">
        <v>782</v>
      </c>
      <c r="Z1021" t="s">
        <v>29789</v>
      </c>
      <c r="AB1021" t="s">
        <v>23825</v>
      </c>
      <c r="AD1021" t="s">
        <v>1491</v>
      </c>
      <c r="AH1021" t="s">
        <v>29790</v>
      </c>
      <c r="AI1021" t="s">
        <v>23827</v>
      </c>
      <c r="AJ1021" t="s">
        <v>24305</v>
      </c>
      <c r="AL1021">
        <f>VALUE(TRIM(FO_Candidato[[#This Row],[1.21 Latitude]]))</f>
        <v>-25193045</v>
      </c>
      <c r="AM1021">
        <f>FO_Candidato[[#This Row],[LATITUDE_P1]]/1000000</f>
        <v>-25.193045000000001</v>
      </c>
      <c r="AN1021">
        <f>INT(ABS(FO_Candidato[[#This Row],[LATITUDE_P2]]))</f>
        <v>25</v>
      </c>
      <c r="AO1021">
        <f>INT((ABS(FO_Candidato[[#This Row],[LATITUDE_P2]])-INT(ABS(FO_Candidato[[#This Row],[LATITUDE_P2]])))*60)</f>
        <v>11</v>
      </c>
      <c r="AP1021" s="73">
        <f t="shared" si="30"/>
        <v>34.96</v>
      </c>
      <c r="AQ1021" t="str">
        <f>SUBSTITUTE(TEXT(FO_Candidato[[#This Row],[LATITUDE_P5]],"0,00"),",",".")</f>
        <v>34.96</v>
      </c>
      <c r="AR1021" t="str">
        <f>FO_Candidato[[#This Row],[LATITUDE_P3]]&amp;"°"&amp;FO_Candidato[[#This Row],[LATITUDE_P4]]&amp;"'"&amp;FO_Candidato[[#This Row],[LATITUDE - P6]]&amp;"""S"</f>
        <v>25°11'34.96"S</v>
      </c>
      <c r="AS1021">
        <f>VALUE(TRIM(FO_Candidato[[#This Row],[longitude]]))</f>
        <v>-50904369</v>
      </c>
      <c r="AT1021">
        <f>FO_Candidato[[#This Row],[LONGITUDE_P1]]/1000000</f>
        <v>-50.904369000000003</v>
      </c>
      <c r="AU1021">
        <f>INT(ABS(FO_Candidato[[#This Row],[LONGITUDE_P2]]))</f>
        <v>50</v>
      </c>
      <c r="AV1021">
        <f>INT((ABS(FO_Candidato[[#This Row],[LONGITUDE_P2]])-INT(ABS(FO_Candidato[[#This Row],[LONGITUDE_P2]])))*60)</f>
        <v>54</v>
      </c>
      <c r="AW1021" s="73">
        <f t="shared" si="31"/>
        <v>15.73</v>
      </c>
      <c r="AX1021" t="str">
        <f>SUBSTITUTE(TEXT(FO_Candidato[[#This Row],[LONGITUDE_P5]],"0,00"),",",".")</f>
        <v>15.73</v>
      </c>
      <c r="AY1021" t="str">
        <f>FO_Candidato[[#This Row],[LONGITUDE_P3]]&amp;"°"&amp;FO_Candidato[[#This Row],[LONGITUDE_P4]]&amp;"'"&amp;FO_Candidato[[#This Row],[LONGITUDE - P6]]&amp;"""S"</f>
        <v>50°54'15.73"S</v>
      </c>
    </row>
    <row r="1022" spans="1:51" x14ac:dyDescent="0.3">
      <c r="A1022" t="s">
        <v>29791</v>
      </c>
      <c r="B1022" t="s">
        <v>23809</v>
      </c>
      <c r="C1022" t="s">
        <v>127</v>
      </c>
      <c r="D1022" t="s">
        <v>2410</v>
      </c>
      <c r="E1022" t="s">
        <v>2410</v>
      </c>
      <c r="F1022" t="s">
        <v>2411</v>
      </c>
      <c r="G1022" t="s">
        <v>23953</v>
      </c>
      <c r="I1022" t="s">
        <v>23832</v>
      </c>
      <c r="J1022" t="s">
        <v>23833</v>
      </c>
      <c r="K1022" t="s">
        <v>28499</v>
      </c>
      <c r="L1022" t="s">
        <v>3632</v>
      </c>
      <c r="M1022" t="s">
        <v>23816</v>
      </c>
      <c r="N1022" t="s">
        <v>29792</v>
      </c>
      <c r="O1022" t="s">
        <v>24022</v>
      </c>
      <c r="P1022" t="s">
        <v>29793</v>
      </c>
      <c r="Q1022" t="s">
        <v>24022</v>
      </c>
      <c r="R1022" t="s">
        <v>29794</v>
      </c>
      <c r="S1022" t="s">
        <v>3632</v>
      </c>
      <c r="T1022" t="s">
        <v>29795</v>
      </c>
      <c r="U1022" t="s">
        <v>23823</v>
      </c>
      <c r="V1022">
        <v>40</v>
      </c>
      <c r="W1022">
        <v>-29141507</v>
      </c>
      <c r="X1022">
        <v>-51495331</v>
      </c>
      <c r="Y1022">
        <v>619</v>
      </c>
      <c r="Z1022" t="s">
        <v>29796</v>
      </c>
      <c r="AA1022" t="s">
        <v>107</v>
      </c>
      <c r="AB1022" t="s">
        <v>23825</v>
      </c>
      <c r="AC1022">
        <v>6000</v>
      </c>
      <c r="AD1022" t="s">
        <v>23823</v>
      </c>
      <c r="AE1022" t="s">
        <v>24004</v>
      </c>
      <c r="AF1022" t="s">
        <v>29797</v>
      </c>
      <c r="AG1022" t="s">
        <v>29797</v>
      </c>
      <c r="AH1022" t="s">
        <v>29798</v>
      </c>
      <c r="AI1022" t="s">
        <v>23911</v>
      </c>
      <c r="AJ1022" t="s">
        <v>2414</v>
      </c>
      <c r="AL1022">
        <f>VALUE(TRIM(FO_Candidato[[#This Row],[1.21 Latitude]]))</f>
        <v>-29141507</v>
      </c>
      <c r="AM1022">
        <f>FO_Candidato[[#This Row],[LATITUDE_P1]]/1000000</f>
        <v>-29.141507000000001</v>
      </c>
      <c r="AN1022">
        <f>INT(ABS(FO_Candidato[[#This Row],[LATITUDE_P2]]))</f>
        <v>29</v>
      </c>
      <c r="AO1022">
        <f>INT((ABS(FO_Candidato[[#This Row],[LATITUDE_P2]])-INT(ABS(FO_Candidato[[#This Row],[LATITUDE_P2]])))*60)</f>
        <v>8</v>
      </c>
      <c r="AP1022" s="73">
        <f t="shared" si="30"/>
        <v>29.43</v>
      </c>
      <c r="AQ1022" t="str">
        <f>SUBSTITUTE(TEXT(FO_Candidato[[#This Row],[LATITUDE_P5]],"0,00"),",",".")</f>
        <v>29.43</v>
      </c>
      <c r="AR1022" t="str">
        <f>FO_Candidato[[#This Row],[LATITUDE_P3]]&amp;"°"&amp;FO_Candidato[[#This Row],[LATITUDE_P4]]&amp;"'"&amp;FO_Candidato[[#This Row],[LATITUDE - P6]]&amp;"""S"</f>
        <v>29°8'29.43"S</v>
      </c>
      <c r="AS1022">
        <f>VALUE(TRIM(FO_Candidato[[#This Row],[longitude]]))</f>
        <v>-51495331</v>
      </c>
      <c r="AT1022">
        <f>FO_Candidato[[#This Row],[LONGITUDE_P1]]/1000000</f>
        <v>-51.495331</v>
      </c>
      <c r="AU1022">
        <f>INT(ABS(FO_Candidato[[#This Row],[LONGITUDE_P2]]))</f>
        <v>51</v>
      </c>
      <c r="AV1022">
        <f>INT((ABS(FO_Candidato[[#This Row],[LONGITUDE_P2]])-INT(ABS(FO_Candidato[[#This Row],[LONGITUDE_P2]])))*60)</f>
        <v>29</v>
      </c>
      <c r="AW1022" s="73">
        <f t="shared" si="31"/>
        <v>43.19</v>
      </c>
      <c r="AX1022" t="str">
        <f>SUBSTITUTE(TEXT(FO_Candidato[[#This Row],[LONGITUDE_P5]],"0,00"),",",".")</f>
        <v>43.19</v>
      </c>
      <c r="AY1022" t="str">
        <f>FO_Candidato[[#This Row],[LONGITUDE_P3]]&amp;"°"&amp;FO_Candidato[[#This Row],[LONGITUDE_P4]]&amp;"'"&amp;FO_Candidato[[#This Row],[LONGITUDE - P6]]&amp;"""S"</f>
        <v>51°29'43.19"S</v>
      </c>
    </row>
    <row r="1023" spans="1:51" x14ac:dyDescent="0.3">
      <c r="A1023" t="s">
        <v>29799</v>
      </c>
      <c r="B1023" t="s">
        <v>23809</v>
      </c>
      <c r="C1023" t="s">
        <v>29755</v>
      </c>
      <c r="D1023" t="s">
        <v>29800</v>
      </c>
      <c r="E1023" t="s">
        <v>29800</v>
      </c>
      <c r="F1023" t="s">
        <v>29801</v>
      </c>
      <c r="G1023" t="s">
        <v>25209</v>
      </c>
      <c r="I1023" t="s">
        <v>23832</v>
      </c>
      <c r="J1023" t="s">
        <v>23833</v>
      </c>
      <c r="K1023" t="s">
        <v>24020</v>
      </c>
      <c r="M1023" t="s">
        <v>23835</v>
      </c>
      <c r="N1023" t="s">
        <v>29758</v>
      </c>
      <c r="O1023" t="s">
        <v>29802</v>
      </c>
      <c r="P1023" t="s">
        <v>29760</v>
      </c>
      <c r="Q1023" t="s">
        <v>29803</v>
      </c>
      <c r="R1023" t="s">
        <v>29804</v>
      </c>
      <c r="S1023" t="s">
        <v>29802</v>
      </c>
      <c r="T1023" t="s">
        <v>29760</v>
      </c>
      <c r="U1023" t="s">
        <v>23823</v>
      </c>
      <c r="V1023">
        <v>70</v>
      </c>
      <c r="W1023">
        <v>-147658</v>
      </c>
      <c r="X1023">
        <v>-568234</v>
      </c>
      <c r="Y1023">
        <v>189</v>
      </c>
      <c r="Z1023" t="s">
        <v>25211</v>
      </c>
      <c r="AA1023" t="s">
        <v>107</v>
      </c>
      <c r="AB1023" t="s">
        <v>23825</v>
      </c>
      <c r="AD1023" t="s">
        <v>1491</v>
      </c>
      <c r="AE1023" t="s">
        <v>29805</v>
      </c>
      <c r="AF1023" t="s">
        <v>29801</v>
      </c>
      <c r="AG1023" t="s">
        <v>29801</v>
      </c>
      <c r="AH1023" t="s">
        <v>29806</v>
      </c>
      <c r="AI1023" t="s">
        <v>23841</v>
      </c>
      <c r="AJ1023" t="s">
        <v>29807</v>
      </c>
      <c r="AL1023">
        <f>VALUE(TRIM(FO_Candidato[[#This Row],[1.21 Latitude]]))</f>
        <v>-147658</v>
      </c>
      <c r="AM1023">
        <f>FO_Candidato[[#This Row],[LATITUDE_P1]]/1000000</f>
        <v>-0.14765800000000001</v>
      </c>
      <c r="AN1023">
        <f>INT(ABS(FO_Candidato[[#This Row],[LATITUDE_P2]]))</f>
        <v>0</v>
      </c>
      <c r="AO1023">
        <f>INT((ABS(FO_Candidato[[#This Row],[LATITUDE_P2]])-INT(ABS(FO_Candidato[[#This Row],[LATITUDE_P2]])))*60)</f>
        <v>8</v>
      </c>
      <c r="AP1023" s="73">
        <f t="shared" si="30"/>
        <v>51.57</v>
      </c>
      <c r="AQ1023" t="str">
        <f>SUBSTITUTE(TEXT(FO_Candidato[[#This Row],[LATITUDE_P5]],"0,00"),",",".")</f>
        <v>51.57</v>
      </c>
      <c r="AR1023" t="str">
        <f>FO_Candidato[[#This Row],[LATITUDE_P3]]&amp;"°"&amp;FO_Candidato[[#This Row],[LATITUDE_P4]]&amp;"'"&amp;FO_Candidato[[#This Row],[LATITUDE - P6]]&amp;"""S"</f>
        <v>0°8'51.57"S</v>
      </c>
      <c r="AS1023">
        <f>VALUE(TRIM(FO_Candidato[[#This Row],[longitude]]))</f>
        <v>-568234</v>
      </c>
      <c r="AT1023">
        <f>FO_Candidato[[#This Row],[LONGITUDE_P1]]/1000000</f>
        <v>-0.56823400000000002</v>
      </c>
      <c r="AU1023">
        <f>INT(ABS(FO_Candidato[[#This Row],[LONGITUDE_P2]]))</f>
        <v>0</v>
      </c>
      <c r="AV1023">
        <f>INT((ABS(FO_Candidato[[#This Row],[LONGITUDE_P2]])-INT(ABS(FO_Candidato[[#This Row],[LONGITUDE_P2]])))*60)</f>
        <v>34</v>
      </c>
      <c r="AW1023" s="73">
        <f t="shared" si="31"/>
        <v>5.64</v>
      </c>
      <c r="AX1023" t="str">
        <f>SUBSTITUTE(TEXT(FO_Candidato[[#This Row],[LONGITUDE_P5]],"0,00"),",",".")</f>
        <v>5.64</v>
      </c>
      <c r="AY1023" t="str">
        <f>FO_Candidato[[#This Row],[LONGITUDE_P3]]&amp;"°"&amp;FO_Candidato[[#This Row],[LONGITUDE_P4]]&amp;"'"&amp;FO_Candidato[[#This Row],[LONGITUDE - P6]]&amp;"""S"</f>
        <v>0°34'5.64"S</v>
      </c>
    </row>
    <row r="1024" spans="1:51" x14ac:dyDescent="0.3">
      <c r="A1024" t="s">
        <v>29808</v>
      </c>
      <c r="B1024" t="s">
        <v>23809</v>
      </c>
      <c r="C1024" t="s">
        <v>29755</v>
      </c>
      <c r="D1024" t="s">
        <v>29809</v>
      </c>
      <c r="E1024" t="s">
        <v>29809</v>
      </c>
      <c r="F1024" t="s">
        <v>29810</v>
      </c>
      <c r="G1024" t="s">
        <v>25209</v>
      </c>
      <c r="I1024" t="s">
        <v>23832</v>
      </c>
      <c r="J1024" t="s">
        <v>23833</v>
      </c>
      <c r="K1024" t="s">
        <v>24020</v>
      </c>
      <c r="L1024" t="s">
        <v>23977</v>
      </c>
      <c r="M1024" t="s">
        <v>23835</v>
      </c>
      <c r="N1024" t="s">
        <v>29758</v>
      </c>
      <c r="O1024" t="s">
        <v>29806</v>
      </c>
      <c r="P1024" t="s">
        <v>29760</v>
      </c>
      <c r="R1024" t="s">
        <v>29804</v>
      </c>
      <c r="S1024" t="s">
        <v>29806</v>
      </c>
      <c r="T1024" t="s">
        <v>29760</v>
      </c>
      <c r="U1024" t="s">
        <v>23823</v>
      </c>
      <c r="V1024">
        <v>70</v>
      </c>
      <c r="W1024">
        <v>-1466469</v>
      </c>
      <c r="X1024">
        <v>-5681111</v>
      </c>
      <c r="Y1024">
        <v>225</v>
      </c>
      <c r="Z1024" t="s">
        <v>23824</v>
      </c>
      <c r="AA1024" t="s">
        <v>107</v>
      </c>
      <c r="AB1024" t="s">
        <v>23825</v>
      </c>
      <c r="AD1024" t="s">
        <v>1491</v>
      </c>
      <c r="AE1024" t="s">
        <v>1532</v>
      </c>
      <c r="AF1024" t="s">
        <v>29810</v>
      </c>
      <c r="AG1024" t="s">
        <v>29810</v>
      </c>
      <c r="AH1024" t="s">
        <v>29762</v>
      </c>
      <c r="AI1024" t="s">
        <v>23841</v>
      </c>
      <c r="AJ1024" t="s">
        <v>29807</v>
      </c>
      <c r="AL1024">
        <f>VALUE(TRIM(FO_Candidato[[#This Row],[1.21 Latitude]]))</f>
        <v>-1466469</v>
      </c>
      <c r="AM1024">
        <f>FO_Candidato[[#This Row],[LATITUDE_P1]]/1000000</f>
        <v>-1.466469</v>
      </c>
      <c r="AN1024">
        <f>INT(ABS(FO_Candidato[[#This Row],[LATITUDE_P2]]))</f>
        <v>1</v>
      </c>
      <c r="AO1024">
        <f>INT((ABS(FO_Candidato[[#This Row],[LATITUDE_P2]])-INT(ABS(FO_Candidato[[#This Row],[LATITUDE_P2]])))*60)</f>
        <v>27</v>
      </c>
      <c r="AP1024" s="73">
        <f t="shared" si="30"/>
        <v>59.29</v>
      </c>
      <c r="AQ1024" t="str">
        <f>SUBSTITUTE(TEXT(FO_Candidato[[#This Row],[LATITUDE_P5]],"0,00"),",",".")</f>
        <v>59.29</v>
      </c>
      <c r="AR1024" t="str">
        <f>FO_Candidato[[#This Row],[LATITUDE_P3]]&amp;"°"&amp;FO_Candidato[[#This Row],[LATITUDE_P4]]&amp;"'"&amp;FO_Candidato[[#This Row],[LATITUDE - P6]]&amp;"""S"</f>
        <v>1°27'59.29"S</v>
      </c>
      <c r="AS1024">
        <f>VALUE(TRIM(FO_Candidato[[#This Row],[longitude]]))</f>
        <v>-5681111</v>
      </c>
      <c r="AT1024">
        <f>FO_Candidato[[#This Row],[LONGITUDE_P1]]/1000000</f>
        <v>-5.6811109999999996</v>
      </c>
      <c r="AU1024">
        <f>INT(ABS(FO_Candidato[[#This Row],[LONGITUDE_P2]]))</f>
        <v>5</v>
      </c>
      <c r="AV1024">
        <f>INT((ABS(FO_Candidato[[#This Row],[LONGITUDE_P2]])-INT(ABS(FO_Candidato[[#This Row],[LONGITUDE_P2]])))*60)</f>
        <v>40</v>
      </c>
      <c r="AW1024" s="73">
        <f t="shared" si="31"/>
        <v>52</v>
      </c>
      <c r="AX1024" t="str">
        <f>SUBSTITUTE(TEXT(FO_Candidato[[#This Row],[LONGITUDE_P5]],"0,00"),",",".")</f>
        <v>52.00</v>
      </c>
      <c r="AY1024" t="str">
        <f>FO_Candidato[[#This Row],[LONGITUDE_P3]]&amp;"°"&amp;FO_Candidato[[#This Row],[LONGITUDE_P4]]&amp;"'"&amp;FO_Candidato[[#This Row],[LONGITUDE - P6]]&amp;"""S"</f>
        <v>5°40'52.00"S</v>
      </c>
    </row>
    <row r="1025" spans="1:51" x14ac:dyDescent="0.3">
      <c r="A1025" t="s">
        <v>29811</v>
      </c>
      <c r="B1025" t="s">
        <v>23809</v>
      </c>
      <c r="C1025" t="s">
        <v>1600</v>
      </c>
      <c r="D1025" t="s">
        <v>6803</v>
      </c>
      <c r="E1025" t="s">
        <v>6803</v>
      </c>
      <c r="F1025" t="s">
        <v>6804</v>
      </c>
      <c r="G1025" t="s">
        <v>23889</v>
      </c>
      <c r="I1025" t="s">
        <v>23832</v>
      </c>
      <c r="K1025" t="s">
        <v>24020</v>
      </c>
      <c r="M1025" t="s">
        <v>23835</v>
      </c>
      <c r="N1025" t="s">
        <v>26832</v>
      </c>
      <c r="U1025" t="s">
        <v>23823</v>
      </c>
      <c r="V1025">
        <v>80</v>
      </c>
      <c r="W1025">
        <v>-12072886</v>
      </c>
      <c r="X1025">
        <v>-555174049</v>
      </c>
      <c r="Y1025">
        <v>377</v>
      </c>
      <c r="Z1025" t="s">
        <v>29812</v>
      </c>
      <c r="AB1025" t="s">
        <v>23825</v>
      </c>
      <c r="AD1025" t="s">
        <v>1491</v>
      </c>
      <c r="AH1025" t="s">
        <v>29813</v>
      </c>
      <c r="AI1025" t="s">
        <v>23841</v>
      </c>
      <c r="AJ1025" t="s">
        <v>6806</v>
      </c>
      <c r="AL1025">
        <f>VALUE(TRIM(FO_Candidato[[#This Row],[1.21 Latitude]]))</f>
        <v>-12072886</v>
      </c>
      <c r="AM1025">
        <f>FO_Candidato[[#This Row],[LATITUDE_P1]]/1000000</f>
        <v>-12.072886</v>
      </c>
      <c r="AN1025">
        <f>INT(ABS(FO_Candidato[[#This Row],[LATITUDE_P2]]))</f>
        <v>12</v>
      </c>
      <c r="AO1025">
        <f>INT((ABS(FO_Candidato[[#This Row],[LATITUDE_P2]])-INT(ABS(FO_Candidato[[#This Row],[LATITUDE_P2]])))*60)</f>
        <v>4</v>
      </c>
      <c r="AP1025" s="73">
        <f t="shared" si="30"/>
        <v>22.39</v>
      </c>
      <c r="AQ1025" t="str">
        <f>SUBSTITUTE(TEXT(FO_Candidato[[#This Row],[LATITUDE_P5]],"0,00"),",",".")</f>
        <v>22.39</v>
      </c>
      <c r="AR1025" t="str">
        <f>FO_Candidato[[#This Row],[LATITUDE_P3]]&amp;"°"&amp;FO_Candidato[[#This Row],[LATITUDE_P4]]&amp;"'"&amp;FO_Candidato[[#This Row],[LATITUDE - P6]]&amp;"""S"</f>
        <v>12°4'22.39"S</v>
      </c>
      <c r="AS1025">
        <f>VALUE(TRIM(FO_Candidato[[#This Row],[longitude]]))</f>
        <v>-555174049</v>
      </c>
      <c r="AT1025">
        <f>FO_Candidato[[#This Row],[LONGITUDE_P1]]/1000000</f>
        <v>-555.17404899999997</v>
      </c>
      <c r="AU1025">
        <f>INT(ABS(FO_Candidato[[#This Row],[LONGITUDE_P2]]))</f>
        <v>555</v>
      </c>
      <c r="AV1025">
        <f>INT((ABS(FO_Candidato[[#This Row],[LONGITUDE_P2]])-INT(ABS(FO_Candidato[[#This Row],[LONGITUDE_P2]])))*60)</f>
        <v>10</v>
      </c>
      <c r="AW1025" s="73">
        <f t="shared" si="31"/>
        <v>26.58</v>
      </c>
      <c r="AX1025" t="str">
        <f>SUBSTITUTE(TEXT(FO_Candidato[[#This Row],[LONGITUDE_P5]],"0,00"),",",".")</f>
        <v>26.58</v>
      </c>
      <c r="AY1025" t="str">
        <f>FO_Candidato[[#This Row],[LONGITUDE_P3]]&amp;"°"&amp;FO_Candidato[[#This Row],[LONGITUDE_P4]]&amp;"'"&amp;FO_Candidato[[#This Row],[LONGITUDE - P6]]&amp;"""S"</f>
        <v>555°10'26.58"S</v>
      </c>
    </row>
    <row r="1026" spans="1:51" x14ac:dyDescent="0.3">
      <c r="A1026" t="s">
        <v>29814</v>
      </c>
      <c r="B1026" t="s">
        <v>23809</v>
      </c>
      <c r="C1026" t="s">
        <v>1600</v>
      </c>
      <c r="D1026" t="s">
        <v>6760</v>
      </c>
      <c r="E1026" t="s">
        <v>6760</v>
      </c>
      <c r="F1026" t="s">
        <v>6761</v>
      </c>
      <c r="G1026" t="s">
        <v>23889</v>
      </c>
      <c r="I1026" t="s">
        <v>23832</v>
      </c>
      <c r="K1026" t="s">
        <v>24020</v>
      </c>
      <c r="M1026" t="s">
        <v>23835</v>
      </c>
      <c r="N1026" t="s">
        <v>26832</v>
      </c>
      <c r="U1026" t="s">
        <v>23823</v>
      </c>
      <c r="V1026">
        <v>80</v>
      </c>
      <c r="W1026">
        <v>-12229604</v>
      </c>
      <c r="X1026">
        <v>-5554469</v>
      </c>
      <c r="Y1026">
        <v>359</v>
      </c>
      <c r="Z1026" t="s">
        <v>29815</v>
      </c>
      <c r="AB1026" t="s">
        <v>23825</v>
      </c>
      <c r="AD1026" t="s">
        <v>23823</v>
      </c>
      <c r="AH1026" t="s">
        <v>29816</v>
      </c>
      <c r="AI1026" t="s">
        <v>23841</v>
      </c>
      <c r="AJ1026" t="s">
        <v>6763</v>
      </c>
      <c r="AL1026">
        <f>VALUE(TRIM(FO_Candidato[[#This Row],[1.21 Latitude]]))</f>
        <v>-12229604</v>
      </c>
      <c r="AM1026">
        <f>FO_Candidato[[#This Row],[LATITUDE_P1]]/1000000</f>
        <v>-12.229604</v>
      </c>
      <c r="AN1026">
        <f>INT(ABS(FO_Candidato[[#This Row],[LATITUDE_P2]]))</f>
        <v>12</v>
      </c>
      <c r="AO1026">
        <f>INT((ABS(FO_Candidato[[#This Row],[LATITUDE_P2]])-INT(ABS(FO_Candidato[[#This Row],[LATITUDE_P2]])))*60)</f>
        <v>13</v>
      </c>
      <c r="AP1026" s="73">
        <f t="shared" ref="AP1026:AP1089" si="32">ROUND(MOD(ABS(AL1026/1000000)*3600,60),2)</f>
        <v>46.57</v>
      </c>
      <c r="AQ1026" t="str">
        <f>SUBSTITUTE(TEXT(FO_Candidato[[#This Row],[LATITUDE_P5]],"0,00"),",",".")</f>
        <v>46.57</v>
      </c>
      <c r="AR1026" t="str">
        <f>FO_Candidato[[#This Row],[LATITUDE_P3]]&amp;"°"&amp;FO_Candidato[[#This Row],[LATITUDE_P4]]&amp;"'"&amp;FO_Candidato[[#This Row],[LATITUDE - P6]]&amp;"""S"</f>
        <v>12°13'46.57"S</v>
      </c>
      <c r="AS1026">
        <f>VALUE(TRIM(FO_Candidato[[#This Row],[longitude]]))</f>
        <v>-5554469</v>
      </c>
      <c r="AT1026">
        <f>FO_Candidato[[#This Row],[LONGITUDE_P1]]/1000000</f>
        <v>-5.5544690000000001</v>
      </c>
      <c r="AU1026">
        <f>INT(ABS(FO_Candidato[[#This Row],[LONGITUDE_P2]]))</f>
        <v>5</v>
      </c>
      <c r="AV1026">
        <f>INT((ABS(FO_Candidato[[#This Row],[LONGITUDE_P2]])-INT(ABS(FO_Candidato[[#This Row],[LONGITUDE_P2]])))*60)</f>
        <v>33</v>
      </c>
      <c r="AW1026" s="73">
        <f t="shared" ref="AW1026:AW1089" si="33">ROUND(MOD(ABS(AS1026/1000000)*3600,60),2)</f>
        <v>16.09</v>
      </c>
      <c r="AX1026" t="str">
        <f>SUBSTITUTE(TEXT(FO_Candidato[[#This Row],[LONGITUDE_P5]],"0,00"),",",".")</f>
        <v>16.09</v>
      </c>
      <c r="AY1026" t="str">
        <f>FO_Candidato[[#This Row],[LONGITUDE_P3]]&amp;"°"&amp;FO_Candidato[[#This Row],[LONGITUDE_P4]]&amp;"'"&amp;FO_Candidato[[#This Row],[LONGITUDE - P6]]&amp;"""S"</f>
        <v>5°33'16.09"S</v>
      </c>
    </row>
    <row r="1027" spans="1:51" x14ac:dyDescent="0.3">
      <c r="A1027" t="s">
        <v>29817</v>
      </c>
      <c r="B1027" t="s">
        <v>23809</v>
      </c>
      <c r="C1027" t="s">
        <v>1600</v>
      </c>
      <c r="D1027" t="s">
        <v>6808</v>
      </c>
      <c r="E1027" t="s">
        <v>6808</v>
      </c>
      <c r="F1027" t="s">
        <v>6809</v>
      </c>
      <c r="G1027" t="s">
        <v>23889</v>
      </c>
      <c r="I1027" t="s">
        <v>23832</v>
      </c>
      <c r="K1027" t="s">
        <v>24020</v>
      </c>
      <c r="M1027" t="s">
        <v>23835</v>
      </c>
      <c r="N1027" t="s">
        <v>26832</v>
      </c>
      <c r="U1027" t="s">
        <v>23823</v>
      </c>
      <c r="V1027">
        <v>50</v>
      </c>
      <c r="W1027">
        <v>-12439311</v>
      </c>
      <c r="X1027">
        <v>-55651775</v>
      </c>
      <c r="Y1027">
        <v>377</v>
      </c>
      <c r="Z1027" t="s">
        <v>29818</v>
      </c>
      <c r="AB1027" t="s">
        <v>23825</v>
      </c>
      <c r="AD1027" t="s">
        <v>1491</v>
      </c>
      <c r="AH1027" t="s">
        <v>29819</v>
      </c>
      <c r="AI1027" t="s">
        <v>23841</v>
      </c>
      <c r="AJ1027" t="s">
        <v>6723</v>
      </c>
      <c r="AL1027">
        <f>VALUE(TRIM(FO_Candidato[[#This Row],[1.21 Latitude]]))</f>
        <v>-12439311</v>
      </c>
      <c r="AM1027">
        <f>FO_Candidato[[#This Row],[LATITUDE_P1]]/1000000</f>
        <v>-12.439311</v>
      </c>
      <c r="AN1027">
        <f>INT(ABS(FO_Candidato[[#This Row],[LATITUDE_P2]]))</f>
        <v>12</v>
      </c>
      <c r="AO1027">
        <f>INT((ABS(FO_Candidato[[#This Row],[LATITUDE_P2]])-INT(ABS(FO_Candidato[[#This Row],[LATITUDE_P2]])))*60)</f>
        <v>26</v>
      </c>
      <c r="AP1027" s="73">
        <f t="shared" si="32"/>
        <v>21.52</v>
      </c>
      <c r="AQ1027" t="str">
        <f>SUBSTITUTE(TEXT(FO_Candidato[[#This Row],[LATITUDE_P5]],"0,00"),",",".")</f>
        <v>21.52</v>
      </c>
      <c r="AR1027" t="str">
        <f>FO_Candidato[[#This Row],[LATITUDE_P3]]&amp;"°"&amp;FO_Candidato[[#This Row],[LATITUDE_P4]]&amp;"'"&amp;FO_Candidato[[#This Row],[LATITUDE - P6]]&amp;"""S"</f>
        <v>12°26'21.52"S</v>
      </c>
      <c r="AS1027">
        <f>VALUE(TRIM(FO_Candidato[[#This Row],[longitude]]))</f>
        <v>-55651775</v>
      </c>
      <c r="AT1027">
        <f>FO_Candidato[[#This Row],[LONGITUDE_P1]]/1000000</f>
        <v>-55.651775000000001</v>
      </c>
      <c r="AU1027">
        <f>INT(ABS(FO_Candidato[[#This Row],[LONGITUDE_P2]]))</f>
        <v>55</v>
      </c>
      <c r="AV1027">
        <f>INT((ABS(FO_Candidato[[#This Row],[LONGITUDE_P2]])-INT(ABS(FO_Candidato[[#This Row],[LONGITUDE_P2]])))*60)</f>
        <v>39</v>
      </c>
      <c r="AW1027" s="73">
        <f t="shared" si="33"/>
        <v>6.39</v>
      </c>
      <c r="AX1027" t="str">
        <f>SUBSTITUTE(TEXT(FO_Candidato[[#This Row],[LONGITUDE_P5]],"0,00"),",",".")</f>
        <v>6.39</v>
      </c>
      <c r="AY1027" t="str">
        <f>FO_Candidato[[#This Row],[LONGITUDE_P3]]&amp;"°"&amp;FO_Candidato[[#This Row],[LONGITUDE_P4]]&amp;"'"&amp;FO_Candidato[[#This Row],[LONGITUDE - P6]]&amp;"""S"</f>
        <v>55°39'6.39"S</v>
      </c>
    </row>
    <row r="1028" spans="1:51" x14ac:dyDescent="0.3">
      <c r="A1028" t="s">
        <v>29820</v>
      </c>
      <c r="B1028" t="s">
        <v>23809</v>
      </c>
      <c r="C1028" t="s">
        <v>1600</v>
      </c>
      <c r="D1028" t="s">
        <v>6745</v>
      </c>
      <c r="E1028" t="s">
        <v>6745</v>
      </c>
      <c r="F1028" t="s">
        <v>6746</v>
      </c>
      <c r="G1028" t="s">
        <v>23889</v>
      </c>
      <c r="I1028" t="s">
        <v>23832</v>
      </c>
      <c r="M1028" t="s">
        <v>23835</v>
      </c>
      <c r="N1028" t="s">
        <v>26832</v>
      </c>
      <c r="U1028" t="s">
        <v>23823</v>
      </c>
      <c r="V1028">
        <v>30</v>
      </c>
      <c r="W1028">
        <v>-12903524</v>
      </c>
      <c r="X1028">
        <v>-55848988</v>
      </c>
      <c r="Y1028">
        <v>414</v>
      </c>
      <c r="Z1028" t="s">
        <v>29821</v>
      </c>
      <c r="AB1028" t="s">
        <v>23825</v>
      </c>
      <c r="AD1028" t="s">
        <v>1491</v>
      </c>
      <c r="AH1028" t="s">
        <v>29822</v>
      </c>
      <c r="AI1028" t="s">
        <v>23841</v>
      </c>
      <c r="AJ1028" t="s">
        <v>6723</v>
      </c>
      <c r="AL1028">
        <f>VALUE(TRIM(FO_Candidato[[#This Row],[1.21 Latitude]]))</f>
        <v>-12903524</v>
      </c>
      <c r="AM1028">
        <f>FO_Candidato[[#This Row],[LATITUDE_P1]]/1000000</f>
        <v>-12.903524000000001</v>
      </c>
      <c r="AN1028">
        <f>INT(ABS(FO_Candidato[[#This Row],[LATITUDE_P2]]))</f>
        <v>12</v>
      </c>
      <c r="AO1028">
        <f>INT((ABS(FO_Candidato[[#This Row],[LATITUDE_P2]])-INT(ABS(FO_Candidato[[#This Row],[LATITUDE_P2]])))*60)</f>
        <v>54</v>
      </c>
      <c r="AP1028" s="73">
        <f t="shared" si="32"/>
        <v>12.69</v>
      </c>
      <c r="AQ1028" t="str">
        <f>SUBSTITUTE(TEXT(FO_Candidato[[#This Row],[LATITUDE_P5]],"0,00"),",",".")</f>
        <v>12.69</v>
      </c>
      <c r="AR1028" t="str">
        <f>FO_Candidato[[#This Row],[LATITUDE_P3]]&amp;"°"&amp;FO_Candidato[[#This Row],[LATITUDE_P4]]&amp;"'"&amp;FO_Candidato[[#This Row],[LATITUDE - P6]]&amp;"""S"</f>
        <v>12°54'12.69"S</v>
      </c>
      <c r="AS1028">
        <f>VALUE(TRIM(FO_Candidato[[#This Row],[longitude]]))</f>
        <v>-55848988</v>
      </c>
      <c r="AT1028">
        <f>FO_Candidato[[#This Row],[LONGITUDE_P1]]/1000000</f>
        <v>-55.848987999999999</v>
      </c>
      <c r="AU1028">
        <f>INT(ABS(FO_Candidato[[#This Row],[LONGITUDE_P2]]))</f>
        <v>55</v>
      </c>
      <c r="AV1028">
        <f>INT((ABS(FO_Candidato[[#This Row],[LONGITUDE_P2]])-INT(ABS(FO_Candidato[[#This Row],[LONGITUDE_P2]])))*60)</f>
        <v>50</v>
      </c>
      <c r="AW1028" s="73">
        <f t="shared" si="33"/>
        <v>56.36</v>
      </c>
      <c r="AX1028" t="str">
        <f>SUBSTITUTE(TEXT(FO_Candidato[[#This Row],[LONGITUDE_P5]],"0,00"),",",".")</f>
        <v>56.36</v>
      </c>
      <c r="AY1028" t="str">
        <f>FO_Candidato[[#This Row],[LONGITUDE_P3]]&amp;"°"&amp;FO_Candidato[[#This Row],[LONGITUDE_P4]]&amp;"'"&amp;FO_Candidato[[#This Row],[LONGITUDE - P6]]&amp;"""S"</f>
        <v>55°50'56.36"S</v>
      </c>
    </row>
    <row r="1029" spans="1:51" x14ac:dyDescent="0.3">
      <c r="A1029" t="s">
        <v>29823</v>
      </c>
      <c r="B1029" t="s">
        <v>23809</v>
      </c>
      <c r="C1029" t="s">
        <v>1600</v>
      </c>
      <c r="D1029" t="s">
        <v>6707</v>
      </c>
      <c r="E1029" t="s">
        <v>6707</v>
      </c>
      <c r="F1029" t="s">
        <v>6708</v>
      </c>
      <c r="G1029" t="s">
        <v>23889</v>
      </c>
      <c r="I1029" t="s">
        <v>23813</v>
      </c>
      <c r="K1029" t="s">
        <v>24020</v>
      </c>
      <c r="M1029" t="s">
        <v>23835</v>
      </c>
      <c r="N1029" t="s">
        <v>29713</v>
      </c>
      <c r="U1029" t="s">
        <v>23823</v>
      </c>
      <c r="V1029">
        <v>80</v>
      </c>
      <c r="W1029">
        <v>-13263679</v>
      </c>
      <c r="X1029">
        <v>-560214569</v>
      </c>
      <c r="Y1029">
        <v>426</v>
      </c>
      <c r="Z1029" t="s">
        <v>29824</v>
      </c>
      <c r="AB1029" t="s">
        <v>23825</v>
      </c>
      <c r="AD1029" t="s">
        <v>1491</v>
      </c>
      <c r="AH1029" t="s">
        <v>29825</v>
      </c>
      <c r="AI1029" t="s">
        <v>23841</v>
      </c>
      <c r="AJ1029" t="s">
        <v>4743</v>
      </c>
      <c r="AL1029">
        <f>VALUE(TRIM(FO_Candidato[[#This Row],[1.21 Latitude]]))</f>
        <v>-13263679</v>
      </c>
      <c r="AM1029">
        <f>FO_Candidato[[#This Row],[LATITUDE_P1]]/1000000</f>
        <v>-13.263679</v>
      </c>
      <c r="AN1029">
        <f>INT(ABS(FO_Candidato[[#This Row],[LATITUDE_P2]]))</f>
        <v>13</v>
      </c>
      <c r="AO1029">
        <f>INT((ABS(FO_Candidato[[#This Row],[LATITUDE_P2]])-INT(ABS(FO_Candidato[[#This Row],[LATITUDE_P2]])))*60)</f>
        <v>15</v>
      </c>
      <c r="AP1029" s="73">
        <f t="shared" si="32"/>
        <v>49.24</v>
      </c>
      <c r="AQ1029" t="str">
        <f>SUBSTITUTE(TEXT(FO_Candidato[[#This Row],[LATITUDE_P5]],"0,00"),",",".")</f>
        <v>49.24</v>
      </c>
      <c r="AR1029" t="str">
        <f>FO_Candidato[[#This Row],[LATITUDE_P3]]&amp;"°"&amp;FO_Candidato[[#This Row],[LATITUDE_P4]]&amp;"'"&amp;FO_Candidato[[#This Row],[LATITUDE - P6]]&amp;"""S"</f>
        <v>13°15'49.24"S</v>
      </c>
      <c r="AS1029">
        <f>VALUE(TRIM(FO_Candidato[[#This Row],[longitude]]))</f>
        <v>-560214569</v>
      </c>
      <c r="AT1029">
        <f>FO_Candidato[[#This Row],[LONGITUDE_P1]]/1000000</f>
        <v>-560.21456899999998</v>
      </c>
      <c r="AU1029">
        <f>INT(ABS(FO_Candidato[[#This Row],[LONGITUDE_P2]]))</f>
        <v>560</v>
      </c>
      <c r="AV1029">
        <f>INT((ABS(FO_Candidato[[#This Row],[LONGITUDE_P2]])-INT(ABS(FO_Candidato[[#This Row],[LONGITUDE_P2]])))*60)</f>
        <v>12</v>
      </c>
      <c r="AW1029" s="73">
        <f t="shared" si="33"/>
        <v>52.45</v>
      </c>
      <c r="AX1029" t="str">
        <f>SUBSTITUTE(TEXT(FO_Candidato[[#This Row],[LONGITUDE_P5]],"0,00"),",",".")</f>
        <v>52.45</v>
      </c>
      <c r="AY1029" t="str">
        <f>FO_Candidato[[#This Row],[LONGITUDE_P3]]&amp;"°"&amp;FO_Candidato[[#This Row],[LONGITUDE_P4]]&amp;"'"&amp;FO_Candidato[[#This Row],[LONGITUDE - P6]]&amp;"""S"</f>
        <v>560°12'52.45"S</v>
      </c>
    </row>
    <row r="1030" spans="1:51" x14ac:dyDescent="0.3">
      <c r="A1030" t="s">
        <v>29826</v>
      </c>
      <c r="B1030" t="s">
        <v>23809</v>
      </c>
      <c r="C1030" t="s">
        <v>29755</v>
      </c>
      <c r="D1030" t="s">
        <v>29827</v>
      </c>
      <c r="E1030" t="s">
        <v>29827</v>
      </c>
      <c r="F1030" t="s">
        <v>29828</v>
      </c>
      <c r="G1030" t="s">
        <v>25209</v>
      </c>
      <c r="I1030" t="s">
        <v>23832</v>
      </c>
      <c r="J1030" t="s">
        <v>23833</v>
      </c>
      <c r="K1030" t="s">
        <v>24020</v>
      </c>
      <c r="L1030" t="s">
        <v>23977</v>
      </c>
      <c r="M1030" t="s">
        <v>23835</v>
      </c>
      <c r="N1030" t="s">
        <v>29758</v>
      </c>
      <c r="O1030" t="s">
        <v>29806</v>
      </c>
      <c r="P1030" t="s">
        <v>29760</v>
      </c>
      <c r="Q1030" t="s">
        <v>29761</v>
      </c>
      <c r="R1030" t="s">
        <v>29804</v>
      </c>
      <c r="S1030" t="s">
        <v>29802</v>
      </c>
      <c r="T1030" t="s">
        <v>29829</v>
      </c>
      <c r="U1030" t="s">
        <v>23823</v>
      </c>
      <c r="V1030">
        <v>70</v>
      </c>
      <c r="W1030">
        <v>-1470837</v>
      </c>
      <c r="X1030">
        <v>-5712664</v>
      </c>
      <c r="Y1030">
        <v>220</v>
      </c>
      <c r="Z1030" t="s">
        <v>23824</v>
      </c>
      <c r="AA1030" t="s">
        <v>107</v>
      </c>
      <c r="AB1030" t="s">
        <v>23825</v>
      </c>
      <c r="AD1030" t="s">
        <v>1491</v>
      </c>
      <c r="AE1030" t="s">
        <v>24004</v>
      </c>
      <c r="AF1030" t="s">
        <v>29828</v>
      </c>
      <c r="AG1030" t="s">
        <v>29827</v>
      </c>
      <c r="AH1030" t="s">
        <v>29830</v>
      </c>
      <c r="AI1030" t="s">
        <v>23841</v>
      </c>
      <c r="AJ1030" t="s">
        <v>29807</v>
      </c>
      <c r="AL1030">
        <f>VALUE(TRIM(FO_Candidato[[#This Row],[1.21 Latitude]]))</f>
        <v>-1470837</v>
      </c>
      <c r="AM1030">
        <f>FO_Candidato[[#This Row],[LATITUDE_P1]]/1000000</f>
        <v>-1.470837</v>
      </c>
      <c r="AN1030">
        <f>INT(ABS(FO_Candidato[[#This Row],[LATITUDE_P2]]))</f>
        <v>1</v>
      </c>
      <c r="AO1030">
        <f>INT((ABS(FO_Candidato[[#This Row],[LATITUDE_P2]])-INT(ABS(FO_Candidato[[#This Row],[LATITUDE_P2]])))*60)</f>
        <v>28</v>
      </c>
      <c r="AP1030" s="73">
        <f t="shared" si="32"/>
        <v>15.01</v>
      </c>
      <c r="AQ1030" t="str">
        <f>SUBSTITUTE(TEXT(FO_Candidato[[#This Row],[LATITUDE_P5]],"0,00"),",",".")</f>
        <v>15.01</v>
      </c>
      <c r="AR1030" t="str">
        <f>FO_Candidato[[#This Row],[LATITUDE_P3]]&amp;"°"&amp;FO_Candidato[[#This Row],[LATITUDE_P4]]&amp;"'"&amp;FO_Candidato[[#This Row],[LATITUDE - P6]]&amp;"""S"</f>
        <v>1°28'15.01"S</v>
      </c>
      <c r="AS1030">
        <f>VALUE(TRIM(FO_Candidato[[#This Row],[longitude]]))</f>
        <v>-5712664</v>
      </c>
      <c r="AT1030">
        <f>FO_Candidato[[#This Row],[LONGITUDE_P1]]/1000000</f>
        <v>-5.7126640000000002</v>
      </c>
      <c r="AU1030">
        <f>INT(ABS(FO_Candidato[[#This Row],[LONGITUDE_P2]]))</f>
        <v>5</v>
      </c>
      <c r="AV1030">
        <f>INT((ABS(FO_Candidato[[#This Row],[LONGITUDE_P2]])-INT(ABS(FO_Candidato[[#This Row],[LONGITUDE_P2]])))*60)</f>
        <v>42</v>
      </c>
      <c r="AW1030" s="73">
        <f t="shared" si="33"/>
        <v>45.59</v>
      </c>
      <c r="AX1030" t="str">
        <f>SUBSTITUTE(TEXT(FO_Candidato[[#This Row],[LONGITUDE_P5]],"0,00"),",",".")</f>
        <v>45.59</v>
      </c>
      <c r="AY1030" t="str">
        <f>FO_Candidato[[#This Row],[LONGITUDE_P3]]&amp;"°"&amp;FO_Candidato[[#This Row],[LONGITUDE_P4]]&amp;"'"&amp;FO_Candidato[[#This Row],[LONGITUDE - P6]]&amp;"""S"</f>
        <v>5°42'45.59"S</v>
      </c>
    </row>
    <row r="1031" spans="1:51" x14ac:dyDescent="0.3">
      <c r="A1031" t="s">
        <v>29831</v>
      </c>
      <c r="B1031" t="s">
        <v>23809</v>
      </c>
      <c r="C1031" t="s">
        <v>3717</v>
      </c>
      <c r="D1031" t="s">
        <v>15858</v>
      </c>
      <c r="E1031" t="s">
        <v>15858</v>
      </c>
      <c r="F1031" t="s">
        <v>15860</v>
      </c>
      <c r="G1031" t="s">
        <v>26600</v>
      </c>
      <c r="I1031" t="s">
        <v>23832</v>
      </c>
      <c r="J1031" t="s">
        <v>23814</v>
      </c>
      <c r="K1031" t="s">
        <v>24020</v>
      </c>
      <c r="M1031" t="s">
        <v>23816</v>
      </c>
      <c r="N1031" t="s">
        <v>29832</v>
      </c>
      <c r="O1031" t="s">
        <v>29833</v>
      </c>
      <c r="P1031" t="s">
        <v>29834</v>
      </c>
      <c r="Q1031" t="s">
        <v>29835</v>
      </c>
      <c r="U1031" t="s">
        <v>23823</v>
      </c>
      <c r="V1031">
        <v>50</v>
      </c>
      <c r="W1031">
        <v>-11744831</v>
      </c>
      <c r="X1031">
        <v>-45961028</v>
      </c>
      <c r="Y1031">
        <v>805</v>
      </c>
      <c r="AA1031" t="s">
        <v>107</v>
      </c>
      <c r="AB1031" t="s">
        <v>23825</v>
      </c>
      <c r="AF1031" t="s">
        <v>15858</v>
      </c>
      <c r="AG1031" t="s">
        <v>29836</v>
      </c>
      <c r="AH1031" t="s">
        <v>29837</v>
      </c>
      <c r="AI1031" t="s">
        <v>24034</v>
      </c>
      <c r="AJ1031" t="s">
        <v>29050</v>
      </c>
      <c r="AK1031">
        <v>47819899</v>
      </c>
      <c r="AL1031">
        <f>VALUE(TRIM(FO_Candidato[[#This Row],[1.21 Latitude]]))</f>
        <v>-11744831</v>
      </c>
      <c r="AM1031">
        <f>FO_Candidato[[#This Row],[LATITUDE_P1]]/1000000</f>
        <v>-11.744831</v>
      </c>
      <c r="AN1031">
        <f>INT(ABS(FO_Candidato[[#This Row],[LATITUDE_P2]]))</f>
        <v>11</v>
      </c>
      <c r="AO1031">
        <f>INT((ABS(FO_Candidato[[#This Row],[LATITUDE_P2]])-INT(ABS(FO_Candidato[[#This Row],[LATITUDE_P2]])))*60)</f>
        <v>44</v>
      </c>
      <c r="AP1031" s="73">
        <f t="shared" si="32"/>
        <v>41.39</v>
      </c>
      <c r="AQ1031" t="str">
        <f>SUBSTITUTE(TEXT(FO_Candidato[[#This Row],[LATITUDE_P5]],"0,00"),",",".")</f>
        <v>41.39</v>
      </c>
      <c r="AR1031" t="str">
        <f>FO_Candidato[[#This Row],[LATITUDE_P3]]&amp;"°"&amp;FO_Candidato[[#This Row],[LATITUDE_P4]]&amp;"'"&amp;FO_Candidato[[#This Row],[LATITUDE - P6]]&amp;"""S"</f>
        <v>11°44'41.39"S</v>
      </c>
      <c r="AS1031">
        <f>VALUE(TRIM(FO_Candidato[[#This Row],[longitude]]))</f>
        <v>-45961028</v>
      </c>
      <c r="AT1031">
        <f>FO_Candidato[[#This Row],[LONGITUDE_P1]]/1000000</f>
        <v>-45.961027999999999</v>
      </c>
      <c r="AU1031">
        <f>INT(ABS(FO_Candidato[[#This Row],[LONGITUDE_P2]]))</f>
        <v>45</v>
      </c>
      <c r="AV1031">
        <f>INT((ABS(FO_Candidato[[#This Row],[LONGITUDE_P2]])-INT(ABS(FO_Candidato[[#This Row],[LONGITUDE_P2]])))*60)</f>
        <v>57</v>
      </c>
      <c r="AW1031" s="73">
        <f t="shared" si="33"/>
        <v>39.700000000000003</v>
      </c>
      <c r="AX1031" t="str">
        <f>SUBSTITUTE(TEXT(FO_Candidato[[#This Row],[LONGITUDE_P5]],"0,00"),",",".")</f>
        <v>39.70</v>
      </c>
      <c r="AY1031" t="str">
        <f>FO_Candidato[[#This Row],[LONGITUDE_P3]]&amp;"°"&amp;FO_Candidato[[#This Row],[LONGITUDE_P4]]&amp;"'"&amp;FO_Candidato[[#This Row],[LONGITUDE - P6]]&amp;"""S"</f>
        <v>45°57'39.70"S</v>
      </c>
    </row>
    <row r="1032" spans="1:51" x14ac:dyDescent="0.3">
      <c r="A1032" t="s">
        <v>29838</v>
      </c>
      <c r="B1032" t="s">
        <v>23809</v>
      </c>
      <c r="C1032" t="s">
        <v>1600</v>
      </c>
      <c r="D1032" t="s">
        <v>6716</v>
      </c>
      <c r="E1032" t="s">
        <v>6716</v>
      </c>
      <c r="F1032" t="s">
        <v>6717</v>
      </c>
      <c r="G1032" t="s">
        <v>23889</v>
      </c>
      <c r="I1032" t="s">
        <v>23832</v>
      </c>
      <c r="K1032" t="s">
        <v>24020</v>
      </c>
      <c r="M1032" t="s">
        <v>23835</v>
      </c>
      <c r="N1032" t="s">
        <v>26832</v>
      </c>
      <c r="U1032" t="s">
        <v>23823</v>
      </c>
      <c r="V1032">
        <v>80</v>
      </c>
      <c r="W1032">
        <v>-134194999</v>
      </c>
      <c r="X1032">
        <v>-56080043</v>
      </c>
      <c r="Y1032">
        <v>436</v>
      </c>
      <c r="Z1032" t="s">
        <v>29839</v>
      </c>
      <c r="AB1032" t="s">
        <v>23825</v>
      </c>
      <c r="AD1032" t="s">
        <v>1491</v>
      </c>
      <c r="AH1032" t="s">
        <v>29840</v>
      </c>
      <c r="AI1032" t="s">
        <v>23841</v>
      </c>
      <c r="AJ1032" t="s">
        <v>4743</v>
      </c>
      <c r="AL1032">
        <f>VALUE(TRIM(FO_Candidato[[#This Row],[1.21 Latitude]]))</f>
        <v>-134194999</v>
      </c>
      <c r="AM1032">
        <f>FO_Candidato[[#This Row],[LATITUDE_P1]]/1000000</f>
        <v>-134.194999</v>
      </c>
      <c r="AN1032">
        <f>INT(ABS(FO_Candidato[[#This Row],[LATITUDE_P2]]))</f>
        <v>134</v>
      </c>
      <c r="AO1032">
        <f>INT((ABS(FO_Candidato[[#This Row],[LATITUDE_P2]])-INT(ABS(FO_Candidato[[#This Row],[LATITUDE_P2]])))*60)</f>
        <v>11</v>
      </c>
      <c r="AP1032" s="73">
        <f t="shared" si="32"/>
        <v>42</v>
      </c>
      <c r="AQ1032" t="str">
        <f>SUBSTITUTE(TEXT(FO_Candidato[[#This Row],[LATITUDE_P5]],"0,00"),",",".")</f>
        <v>42.00</v>
      </c>
      <c r="AR1032" t="str">
        <f>FO_Candidato[[#This Row],[LATITUDE_P3]]&amp;"°"&amp;FO_Candidato[[#This Row],[LATITUDE_P4]]&amp;"'"&amp;FO_Candidato[[#This Row],[LATITUDE - P6]]&amp;"""S"</f>
        <v>134°11'42.00"S</v>
      </c>
      <c r="AS1032">
        <f>VALUE(TRIM(FO_Candidato[[#This Row],[longitude]]))</f>
        <v>-56080043</v>
      </c>
      <c r="AT1032">
        <f>FO_Candidato[[#This Row],[LONGITUDE_P1]]/1000000</f>
        <v>-56.080043000000003</v>
      </c>
      <c r="AU1032">
        <f>INT(ABS(FO_Candidato[[#This Row],[LONGITUDE_P2]]))</f>
        <v>56</v>
      </c>
      <c r="AV1032">
        <f>INT((ABS(FO_Candidato[[#This Row],[LONGITUDE_P2]])-INT(ABS(FO_Candidato[[#This Row],[LONGITUDE_P2]])))*60)</f>
        <v>4</v>
      </c>
      <c r="AW1032" s="73">
        <f t="shared" si="33"/>
        <v>48.15</v>
      </c>
      <c r="AX1032" t="str">
        <f>SUBSTITUTE(TEXT(FO_Candidato[[#This Row],[LONGITUDE_P5]],"0,00"),",",".")</f>
        <v>48.15</v>
      </c>
      <c r="AY1032" t="str">
        <f>FO_Candidato[[#This Row],[LONGITUDE_P3]]&amp;"°"&amp;FO_Candidato[[#This Row],[LONGITUDE_P4]]&amp;"'"&amp;FO_Candidato[[#This Row],[LONGITUDE - P6]]&amp;"""S"</f>
        <v>56°4'48.15"S</v>
      </c>
    </row>
    <row r="1033" spans="1:51" x14ac:dyDescent="0.3">
      <c r="A1033" t="s">
        <v>29841</v>
      </c>
      <c r="B1033" t="s">
        <v>23809</v>
      </c>
      <c r="C1033" t="s">
        <v>1600</v>
      </c>
      <c r="D1033" t="s">
        <v>5810</v>
      </c>
      <c r="E1033" t="s">
        <v>5810</v>
      </c>
      <c r="F1033" t="s">
        <v>5811</v>
      </c>
      <c r="G1033" t="s">
        <v>23889</v>
      </c>
      <c r="I1033" t="s">
        <v>23832</v>
      </c>
      <c r="K1033" t="s">
        <v>24020</v>
      </c>
      <c r="M1033" t="s">
        <v>23835</v>
      </c>
      <c r="N1033" t="s">
        <v>26832</v>
      </c>
      <c r="U1033" t="s">
        <v>23823</v>
      </c>
      <c r="V1033">
        <v>80</v>
      </c>
      <c r="W1033">
        <v>-13490397</v>
      </c>
      <c r="X1033">
        <v>-56054328</v>
      </c>
      <c r="Y1033">
        <v>428</v>
      </c>
      <c r="Z1033" t="s">
        <v>29842</v>
      </c>
      <c r="AB1033" t="s">
        <v>23825</v>
      </c>
      <c r="AD1033" t="s">
        <v>1491</v>
      </c>
      <c r="AH1033" t="s">
        <v>29843</v>
      </c>
      <c r="AI1033" t="s">
        <v>23841</v>
      </c>
      <c r="AJ1033" t="s">
        <v>1321</v>
      </c>
      <c r="AL1033">
        <f>VALUE(TRIM(FO_Candidato[[#This Row],[1.21 Latitude]]))</f>
        <v>-13490397</v>
      </c>
      <c r="AM1033">
        <f>FO_Candidato[[#This Row],[LATITUDE_P1]]/1000000</f>
        <v>-13.490397</v>
      </c>
      <c r="AN1033">
        <f>INT(ABS(FO_Candidato[[#This Row],[LATITUDE_P2]]))</f>
        <v>13</v>
      </c>
      <c r="AO1033">
        <f>INT((ABS(FO_Candidato[[#This Row],[LATITUDE_P2]])-INT(ABS(FO_Candidato[[#This Row],[LATITUDE_P2]])))*60)</f>
        <v>29</v>
      </c>
      <c r="AP1033" s="73">
        <f t="shared" si="32"/>
        <v>25.43</v>
      </c>
      <c r="AQ1033" t="str">
        <f>SUBSTITUTE(TEXT(FO_Candidato[[#This Row],[LATITUDE_P5]],"0,00"),",",".")</f>
        <v>25.43</v>
      </c>
      <c r="AR1033" t="str">
        <f>FO_Candidato[[#This Row],[LATITUDE_P3]]&amp;"°"&amp;FO_Candidato[[#This Row],[LATITUDE_P4]]&amp;"'"&amp;FO_Candidato[[#This Row],[LATITUDE - P6]]&amp;"""S"</f>
        <v>13°29'25.43"S</v>
      </c>
      <c r="AS1033">
        <f>VALUE(TRIM(FO_Candidato[[#This Row],[longitude]]))</f>
        <v>-56054328</v>
      </c>
      <c r="AT1033">
        <f>FO_Candidato[[#This Row],[LONGITUDE_P1]]/1000000</f>
        <v>-56.054327999999998</v>
      </c>
      <c r="AU1033">
        <f>INT(ABS(FO_Candidato[[#This Row],[LONGITUDE_P2]]))</f>
        <v>56</v>
      </c>
      <c r="AV1033">
        <f>INT((ABS(FO_Candidato[[#This Row],[LONGITUDE_P2]])-INT(ABS(FO_Candidato[[#This Row],[LONGITUDE_P2]])))*60)</f>
        <v>3</v>
      </c>
      <c r="AW1033" s="73">
        <f t="shared" si="33"/>
        <v>15.58</v>
      </c>
      <c r="AX1033" t="str">
        <f>SUBSTITUTE(TEXT(FO_Candidato[[#This Row],[LONGITUDE_P5]],"0,00"),",",".")</f>
        <v>15.58</v>
      </c>
      <c r="AY1033" t="str">
        <f>FO_Candidato[[#This Row],[LONGITUDE_P3]]&amp;"°"&amp;FO_Candidato[[#This Row],[LONGITUDE_P4]]&amp;"'"&amp;FO_Candidato[[#This Row],[LONGITUDE - P6]]&amp;"""S"</f>
        <v>56°3'15.58"S</v>
      </c>
    </row>
    <row r="1034" spans="1:51" x14ac:dyDescent="0.3">
      <c r="A1034" t="s">
        <v>29844</v>
      </c>
      <c r="B1034" t="s">
        <v>23809</v>
      </c>
      <c r="C1034" t="s">
        <v>1600</v>
      </c>
      <c r="D1034" t="s">
        <v>5833</v>
      </c>
      <c r="E1034" t="s">
        <v>5833</v>
      </c>
      <c r="F1034" t="s">
        <v>5834</v>
      </c>
      <c r="G1034" t="s">
        <v>23889</v>
      </c>
      <c r="I1034" t="s">
        <v>23832</v>
      </c>
      <c r="K1034" t="s">
        <v>24117</v>
      </c>
      <c r="M1034" t="s">
        <v>23835</v>
      </c>
      <c r="N1034" t="s">
        <v>26832</v>
      </c>
      <c r="U1034" t="s">
        <v>23823</v>
      </c>
      <c r="V1034">
        <v>60</v>
      </c>
      <c r="W1034">
        <v>-13574213</v>
      </c>
      <c r="X1034">
        <v>-560292749</v>
      </c>
      <c r="Y1034">
        <v>445</v>
      </c>
      <c r="Z1034" t="s">
        <v>29845</v>
      </c>
      <c r="AB1034" t="s">
        <v>23825</v>
      </c>
      <c r="AD1034" t="s">
        <v>1491</v>
      </c>
      <c r="AH1034" t="s">
        <v>29846</v>
      </c>
      <c r="AI1034" t="s">
        <v>23841</v>
      </c>
      <c r="AJ1034" t="s">
        <v>29847</v>
      </c>
      <c r="AK1034">
        <v>78450000</v>
      </c>
      <c r="AL1034">
        <f>VALUE(TRIM(FO_Candidato[[#This Row],[1.21 Latitude]]))</f>
        <v>-13574213</v>
      </c>
      <c r="AM1034">
        <f>FO_Candidato[[#This Row],[LATITUDE_P1]]/1000000</f>
        <v>-13.574213</v>
      </c>
      <c r="AN1034">
        <f>INT(ABS(FO_Candidato[[#This Row],[LATITUDE_P2]]))</f>
        <v>13</v>
      </c>
      <c r="AO1034">
        <f>INT((ABS(FO_Candidato[[#This Row],[LATITUDE_P2]])-INT(ABS(FO_Candidato[[#This Row],[LATITUDE_P2]])))*60)</f>
        <v>34</v>
      </c>
      <c r="AP1034" s="73">
        <f t="shared" si="32"/>
        <v>27.17</v>
      </c>
      <c r="AQ1034" t="str">
        <f>SUBSTITUTE(TEXT(FO_Candidato[[#This Row],[LATITUDE_P5]],"0,00"),",",".")</f>
        <v>27.17</v>
      </c>
      <c r="AR1034" t="str">
        <f>FO_Candidato[[#This Row],[LATITUDE_P3]]&amp;"°"&amp;FO_Candidato[[#This Row],[LATITUDE_P4]]&amp;"'"&amp;FO_Candidato[[#This Row],[LATITUDE - P6]]&amp;"""S"</f>
        <v>13°34'27.17"S</v>
      </c>
      <c r="AS1034">
        <f>VALUE(TRIM(FO_Candidato[[#This Row],[longitude]]))</f>
        <v>-560292749</v>
      </c>
      <c r="AT1034">
        <f>FO_Candidato[[#This Row],[LONGITUDE_P1]]/1000000</f>
        <v>-560.29274899999996</v>
      </c>
      <c r="AU1034">
        <f>INT(ABS(FO_Candidato[[#This Row],[LONGITUDE_P2]]))</f>
        <v>560</v>
      </c>
      <c r="AV1034">
        <f>INT((ABS(FO_Candidato[[#This Row],[LONGITUDE_P2]])-INT(ABS(FO_Candidato[[#This Row],[LONGITUDE_P2]])))*60)</f>
        <v>17</v>
      </c>
      <c r="AW1034" s="73">
        <f t="shared" si="33"/>
        <v>33.9</v>
      </c>
      <c r="AX1034" t="str">
        <f>SUBSTITUTE(TEXT(FO_Candidato[[#This Row],[LONGITUDE_P5]],"0,00"),",",".")</f>
        <v>33.90</v>
      </c>
      <c r="AY1034" t="str">
        <f>FO_Candidato[[#This Row],[LONGITUDE_P3]]&amp;"°"&amp;FO_Candidato[[#This Row],[LONGITUDE_P4]]&amp;"'"&amp;FO_Candidato[[#This Row],[LONGITUDE - P6]]&amp;"""S"</f>
        <v>560°17'33.90"S</v>
      </c>
    </row>
    <row r="1035" spans="1:51" x14ac:dyDescent="0.3">
      <c r="A1035" t="s">
        <v>29848</v>
      </c>
      <c r="B1035" t="s">
        <v>23809</v>
      </c>
      <c r="C1035" t="s">
        <v>1600</v>
      </c>
      <c r="D1035" t="s">
        <v>5842</v>
      </c>
      <c r="E1035" t="s">
        <v>5842</v>
      </c>
      <c r="F1035" t="s">
        <v>5843</v>
      </c>
      <c r="G1035" t="s">
        <v>23889</v>
      </c>
      <c r="I1035" t="s">
        <v>23832</v>
      </c>
      <c r="K1035" t="s">
        <v>24020</v>
      </c>
      <c r="M1035" t="s">
        <v>23835</v>
      </c>
      <c r="N1035" t="s">
        <v>29713</v>
      </c>
      <c r="U1035" t="s">
        <v>23823</v>
      </c>
      <c r="V1035">
        <v>80</v>
      </c>
      <c r="W1035">
        <v>-13677071</v>
      </c>
      <c r="X1035">
        <v>-560378329</v>
      </c>
      <c r="Y1035">
        <v>466</v>
      </c>
      <c r="Z1035" t="s">
        <v>29849</v>
      </c>
      <c r="AB1035" t="s">
        <v>23825</v>
      </c>
      <c r="AD1035" t="s">
        <v>1491</v>
      </c>
      <c r="AH1035" t="s">
        <v>29850</v>
      </c>
      <c r="AI1035" t="s">
        <v>23841</v>
      </c>
      <c r="AJ1035" t="s">
        <v>1321</v>
      </c>
      <c r="AL1035">
        <f>VALUE(TRIM(FO_Candidato[[#This Row],[1.21 Latitude]]))</f>
        <v>-13677071</v>
      </c>
      <c r="AM1035">
        <f>FO_Candidato[[#This Row],[LATITUDE_P1]]/1000000</f>
        <v>-13.677071</v>
      </c>
      <c r="AN1035">
        <f>INT(ABS(FO_Candidato[[#This Row],[LATITUDE_P2]]))</f>
        <v>13</v>
      </c>
      <c r="AO1035">
        <f>INT((ABS(FO_Candidato[[#This Row],[LATITUDE_P2]])-INT(ABS(FO_Candidato[[#This Row],[LATITUDE_P2]])))*60)</f>
        <v>40</v>
      </c>
      <c r="AP1035" s="73">
        <f t="shared" si="32"/>
        <v>37.46</v>
      </c>
      <c r="AQ1035" t="str">
        <f>SUBSTITUTE(TEXT(FO_Candidato[[#This Row],[LATITUDE_P5]],"0,00"),",",".")</f>
        <v>37.46</v>
      </c>
      <c r="AR1035" t="str">
        <f>FO_Candidato[[#This Row],[LATITUDE_P3]]&amp;"°"&amp;FO_Candidato[[#This Row],[LATITUDE_P4]]&amp;"'"&amp;FO_Candidato[[#This Row],[LATITUDE - P6]]&amp;"""S"</f>
        <v>13°40'37.46"S</v>
      </c>
      <c r="AS1035">
        <f>VALUE(TRIM(FO_Candidato[[#This Row],[longitude]]))</f>
        <v>-560378329</v>
      </c>
      <c r="AT1035">
        <f>FO_Candidato[[#This Row],[LONGITUDE_P1]]/1000000</f>
        <v>-560.37832900000001</v>
      </c>
      <c r="AU1035">
        <f>INT(ABS(FO_Candidato[[#This Row],[LONGITUDE_P2]]))</f>
        <v>560</v>
      </c>
      <c r="AV1035">
        <f>INT((ABS(FO_Candidato[[#This Row],[LONGITUDE_P2]])-INT(ABS(FO_Candidato[[#This Row],[LONGITUDE_P2]])))*60)</f>
        <v>22</v>
      </c>
      <c r="AW1035" s="73">
        <f t="shared" si="33"/>
        <v>41.98</v>
      </c>
      <c r="AX1035" t="str">
        <f>SUBSTITUTE(TEXT(FO_Candidato[[#This Row],[LONGITUDE_P5]],"0,00"),",",".")</f>
        <v>41.98</v>
      </c>
      <c r="AY1035" t="str">
        <f>FO_Candidato[[#This Row],[LONGITUDE_P3]]&amp;"°"&amp;FO_Candidato[[#This Row],[LONGITUDE_P4]]&amp;"'"&amp;FO_Candidato[[#This Row],[LONGITUDE - P6]]&amp;"""S"</f>
        <v>560°22'41.98"S</v>
      </c>
    </row>
    <row r="1036" spans="1:51" x14ac:dyDescent="0.3">
      <c r="A1036" t="s">
        <v>29851</v>
      </c>
      <c r="B1036" t="s">
        <v>23809</v>
      </c>
      <c r="C1036" t="s">
        <v>1600</v>
      </c>
      <c r="D1036" t="s">
        <v>6750</v>
      </c>
      <c r="E1036" t="s">
        <v>6750</v>
      </c>
      <c r="F1036" t="s">
        <v>6751</v>
      </c>
      <c r="G1036" t="s">
        <v>23889</v>
      </c>
      <c r="I1036" t="s">
        <v>23832</v>
      </c>
      <c r="K1036" t="s">
        <v>24020</v>
      </c>
      <c r="M1036" t="s">
        <v>23835</v>
      </c>
      <c r="N1036" t="s">
        <v>29713</v>
      </c>
      <c r="U1036" t="s">
        <v>23823</v>
      </c>
      <c r="V1036">
        <v>60</v>
      </c>
      <c r="W1036">
        <v>-13917258</v>
      </c>
      <c r="X1036">
        <v>-56092956</v>
      </c>
      <c r="Y1036">
        <v>508</v>
      </c>
      <c r="Z1036" t="s">
        <v>29852</v>
      </c>
      <c r="AB1036" t="s">
        <v>23825</v>
      </c>
      <c r="AD1036" t="s">
        <v>1491</v>
      </c>
      <c r="AH1036" t="s">
        <v>29853</v>
      </c>
      <c r="AI1036" t="s">
        <v>23841</v>
      </c>
      <c r="AJ1036" t="s">
        <v>1321</v>
      </c>
      <c r="AL1036">
        <f>VALUE(TRIM(FO_Candidato[[#This Row],[1.21 Latitude]]))</f>
        <v>-13917258</v>
      </c>
      <c r="AM1036">
        <f>FO_Candidato[[#This Row],[LATITUDE_P1]]/1000000</f>
        <v>-13.917258</v>
      </c>
      <c r="AN1036">
        <f>INT(ABS(FO_Candidato[[#This Row],[LATITUDE_P2]]))</f>
        <v>13</v>
      </c>
      <c r="AO1036">
        <f>INT((ABS(FO_Candidato[[#This Row],[LATITUDE_P2]])-INT(ABS(FO_Candidato[[#This Row],[LATITUDE_P2]])))*60)</f>
        <v>55</v>
      </c>
      <c r="AP1036" s="73">
        <f t="shared" si="32"/>
        <v>2.13</v>
      </c>
      <c r="AQ1036" t="str">
        <f>SUBSTITUTE(TEXT(FO_Candidato[[#This Row],[LATITUDE_P5]],"0,00"),",",".")</f>
        <v>2.13</v>
      </c>
      <c r="AR1036" t="str">
        <f>FO_Candidato[[#This Row],[LATITUDE_P3]]&amp;"°"&amp;FO_Candidato[[#This Row],[LATITUDE_P4]]&amp;"'"&amp;FO_Candidato[[#This Row],[LATITUDE - P6]]&amp;"""S"</f>
        <v>13°55'2.13"S</v>
      </c>
      <c r="AS1036">
        <f>VALUE(TRIM(FO_Candidato[[#This Row],[longitude]]))</f>
        <v>-56092956</v>
      </c>
      <c r="AT1036">
        <f>FO_Candidato[[#This Row],[LONGITUDE_P1]]/1000000</f>
        <v>-56.092956000000001</v>
      </c>
      <c r="AU1036">
        <f>INT(ABS(FO_Candidato[[#This Row],[LONGITUDE_P2]]))</f>
        <v>56</v>
      </c>
      <c r="AV1036">
        <f>INT((ABS(FO_Candidato[[#This Row],[LONGITUDE_P2]])-INT(ABS(FO_Candidato[[#This Row],[LONGITUDE_P2]])))*60)</f>
        <v>5</v>
      </c>
      <c r="AW1036" s="73">
        <f t="shared" si="33"/>
        <v>34.64</v>
      </c>
      <c r="AX1036" t="str">
        <f>SUBSTITUTE(TEXT(FO_Candidato[[#This Row],[LONGITUDE_P5]],"0,00"),",",".")</f>
        <v>34.64</v>
      </c>
      <c r="AY1036" t="str">
        <f>FO_Candidato[[#This Row],[LONGITUDE_P3]]&amp;"°"&amp;FO_Candidato[[#This Row],[LONGITUDE_P4]]&amp;"'"&amp;FO_Candidato[[#This Row],[LONGITUDE - P6]]&amp;"""S"</f>
        <v>56°5'34.64"S</v>
      </c>
    </row>
    <row r="1037" spans="1:51" x14ac:dyDescent="0.3">
      <c r="A1037" t="s">
        <v>29854</v>
      </c>
      <c r="B1037" t="s">
        <v>23809</v>
      </c>
      <c r="C1037" t="s">
        <v>1600</v>
      </c>
      <c r="D1037" t="s">
        <v>6754</v>
      </c>
      <c r="E1037" t="s">
        <v>6754</v>
      </c>
      <c r="F1037" t="s">
        <v>6755</v>
      </c>
      <c r="G1037" t="s">
        <v>23889</v>
      </c>
      <c r="I1037" t="s">
        <v>23832</v>
      </c>
      <c r="K1037" t="s">
        <v>24020</v>
      </c>
      <c r="M1037" t="s">
        <v>23835</v>
      </c>
      <c r="N1037" t="s">
        <v>26832</v>
      </c>
      <c r="U1037" t="s">
        <v>23823</v>
      </c>
      <c r="V1037">
        <v>80</v>
      </c>
      <c r="W1037">
        <v>-14042063</v>
      </c>
      <c r="X1037">
        <v>-560961709</v>
      </c>
      <c r="Y1037">
        <v>410</v>
      </c>
      <c r="Z1037" t="s">
        <v>29855</v>
      </c>
      <c r="AB1037" t="s">
        <v>23825</v>
      </c>
      <c r="AD1037" t="s">
        <v>1491</v>
      </c>
      <c r="AH1037" t="s">
        <v>29856</v>
      </c>
      <c r="AI1037" t="s">
        <v>23841</v>
      </c>
      <c r="AJ1037" t="s">
        <v>1321</v>
      </c>
      <c r="AL1037">
        <f>VALUE(TRIM(FO_Candidato[[#This Row],[1.21 Latitude]]))</f>
        <v>-14042063</v>
      </c>
      <c r="AM1037">
        <f>FO_Candidato[[#This Row],[LATITUDE_P1]]/1000000</f>
        <v>-14.042063000000001</v>
      </c>
      <c r="AN1037">
        <f>INT(ABS(FO_Candidato[[#This Row],[LATITUDE_P2]]))</f>
        <v>14</v>
      </c>
      <c r="AO1037">
        <f>INT((ABS(FO_Candidato[[#This Row],[LATITUDE_P2]])-INT(ABS(FO_Candidato[[#This Row],[LATITUDE_P2]])))*60)</f>
        <v>2</v>
      </c>
      <c r="AP1037" s="73">
        <f t="shared" si="32"/>
        <v>31.43</v>
      </c>
      <c r="AQ1037" t="str">
        <f>SUBSTITUTE(TEXT(FO_Candidato[[#This Row],[LATITUDE_P5]],"0,00"),",",".")</f>
        <v>31.43</v>
      </c>
      <c r="AR1037" t="str">
        <f>FO_Candidato[[#This Row],[LATITUDE_P3]]&amp;"°"&amp;FO_Candidato[[#This Row],[LATITUDE_P4]]&amp;"'"&amp;FO_Candidato[[#This Row],[LATITUDE - P6]]&amp;"""S"</f>
        <v>14°2'31.43"S</v>
      </c>
      <c r="AS1037">
        <f>VALUE(TRIM(FO_Candidato[[#This Row],[longitude]]))</f>
        <v>-560961709</v>
      </c>
      <c r="AT1037">
        <f>FO_Candidato[[#This Row],[LONGITUDE_P1]]/1000000</f>
        <v>-560.96170900000004</v>
      </c>
      <c r="AU1037">
        <f>INT(ABS(FO_Candidato[[#This Row],[LONGITUDE_P2]]))</f>
        <v>560</v>
      </c>
      <c r="AV1037">
        <f>INT((ABS(FO_Candidato[[#This Row],[LONGITUDE_P2]])-INT(ABS(FO_Candidato[[#This Row],[LONGITUDE_P2]])))*60)</f>
        <v>57</v>
      </c>
      <c r="AW1037" s="73">
        <f t="shared" si="33"/>
        <v>42.15</v>
      </c>
      <c r="AX1037" t="str">
        <f>SUBSTITUTE(TEXT(FO_Candidato[[#This Row],[LONGITUDE_P5]],"0,00"),",",".")</f>
        <v>42.15</v>
      </c>
      <c r="AY1037" t="str">
        <f>FO_Candidato[[#This Row],[LONGITUDE_P3]]&amp;"°"&amp;FO_Candidato[[#This Row],[LONGITUDE_P4]]&amp;"'"&amp;FO_Candidato[[#This Row],[LONGITUDE - P6]]&amp;"""S"</f>
        <v>560°57'42.15"S</v>
      </c>
    </row>
    <row r="1038" spans="1:51" x14ac:dyDescent="0.3">
      <c r="A1038" t="s">
        <v>29857</v>
      </c>
      <c r="B1038" t="s">
        <v>23809</v>
      </c>
      <c r="C1038" t="s">
        <v>1600</v>
      </c>
      <c r="D1038" t="s">
        <v>5894</v>
      </c>
      <c r="E1038" t="s">
        <v>5894</v>
      </c>
      <c r="F1038" t="s">
        <v>5895</v>
      </c>
      <c r="G1038" t="s">
        <v>23889</v>
      </c>
      <c r="I1038" t="s">
        <v>23813</v>
      </c>
      <c r="K1038" t="s">
        <v>24020</v>
      </c>
      <c r="M1038" t="s">
        <v>23835</v>
      </c>
      <c r="N1038" t="s">
        <v>29713</v>
      </c>
      <c r="U1038" t="s">
        <v>23823</v>
      </c>
      <c r="V1038">
        <v>80</v>
      </c>
      <c r="W1038">
        <v>-14109708</v>
      </c>
      <c r="X1038">
        <v>-56118406</v>
      </c>
      <c r="Y1038">
        <v>393</v>
      </c>
      <c r="Z1038" t="s">
        <v>29858</v>
      </c>
      <c r="AB1038" t="s">
        <v>23825</v>
      </c>
      <c r="AD1038" t="s">
        <v>1491</v>
      </c>
      <c r="AH1038" t="s">
        <v>29859</v>
      </c>
      <c r="AI1038" t="s">
        <v>23841</v>
      </c>
      <c r="AJ1038" t="s">
        <v>1321</v>
      </c>
      <c r="AL1038">
        <f>VALUE(TRIM(FO_Candidato[[#This Row],[1.21 Latitude]]))</f>
        <v>-14109708</v>
      </c>
      <c r="AM1038">
        <f>FO_Candidato[[#This Row],[LATITUDE_P1]]/1000000</f>
        <v>-14.109707999999999</v>
      </c>
      <c r="AN1038">
        <f>INT(ABS(FO_Candidato[[#This Row],[LATITUDE_P2]]))</f>
        <v>14</v>
      </c>
      <c r="AO1038">
        <f>INT((ABS(FO_Candidato[[#This Row],[LATITUDE_P2]])-INT(ABS(FO_Candidato[[#This Row],[LATITUDE_P2]])))*60)</f>
        <v>6</v>
      </c>
      <c r="AP1038" s="73">
        <f t="shared" si="32"/>
        <v>34.950000000000003</v>
      </c>
      <c r="AQ1038" t="str">
        <f>SUBSTITUTE(TEXT(FO_Candidato[[#This Row],[LATITUDE_P5]],"0,00"),",",".")</f>
        <v>34.95</v>
      </c>
      <c r="AR1038" t="str">
        <f>FO_Candidato[[#This Row],[LATITUDE_P3]]&amp;"°"&amp;FO_Candidato[[#This Row],[LATITUDE_P4]]&amp;"'"&amp;FO_Candidato[[#This Row],[LATITUDE - P6]]&amp;"""S"</f>
        <v>14°6'34.95"S</v>
      </c>
      <c r="AS1038">
        <f>VALUE(TRIM(FO_Candidato[[#This Row],[longitude]]))</f>
        <v>-56118406</v>
      </c>
      <c r="AT1038">
        <f>FO_Candidato[[#This Row],[LONGITUDE_P1]]/1000000</f>
        <v>-56.118406</v>
      </c>
      <c r="AU1038">
        <f>INT(ABS(FO_Candidato[[#This Row],[LONGITUDE_P2]]))</f>
        <v>56</v>
      </c>
      <c r="AV1038">
        <f>INT((ABS(FO_Candidato[[#This Row],[LONGITUDE_P2]])-INT(ABS(FO_Candidato[[#This Row],[LONGITUDE_P2]])))*60)</f>
        <v>7</v>
      </c>
      <c r="AW1038" s="73">
        <f t="shared" si="33"/>
        <v>6.26</v>
      </c>
      <c r="AX1038" t="str">
        <f>SUBSTITUTE(TEXT(FO_Candidato[[#This Row],[LONGITUDE_P5]],"0,00"),",",".")</f>
        <v>6.26</v>
      </c>
      <c r="AY1038" t="str">
        <f>FO_Candidato[[#This Row],[LONGITUDE_P3]]&amp;"°"&amp;FO_Candidato[[#This Row],[LONGITUDE_P4]]&amp;"'"&amp;FO_Candidato[[#This Row],[LONGITUDE - P6]]&amp;"""S"</f>
        <v>56°7'6.26"S</v>
      </c>
    </row>
    <row r="1039" spans="1:51" x14ac:dyDescent="0.3">
      <c r="A1039" t="s">
        <v>29860</v>
      </c>
      <c r="B1039" t="s">
        <v>23809</v>
      </c>
      <c r="C1039" t="s">
        <v>1600</v>
      </c>
      <c r="D1039" t="s">
        <v>6652</v>
      </c>
      <c r="E1039" t="s">
        <v>6652</v>
      </c>
      <c r="F1039" t="s">
        <v>6653</v>
      </c>
      <c r="G1039" t="s">
        <v>23889</v>
      </c>
      <c r="I1039" t="s">
        <v>23832</v>
      </c>
      <c r="K1039" t="s">
        <v>25272</v>
      </c>
      <c r="M1039" t="s">
        <v>23835</v>
      </c>
      <c r="N1039" t="s">
        <v>29861</v>
      </c>
      <c r="U1039" t="s">
        <v>23823</v>
      </c>
      <c r="V1039">
        <v>80</v>
      </c>
      <c r="W1039">
        <v>-1419379</v>
      </c>
      <c r="X1039">
        <v>-56087427</v>
      </c>
      <c r="Y1039">
        <v>375</v>
      </c>
      <c r="Z1039" t="s">
        <v>29862</v>
      </c>
      <c r="AB1039" t="s">
        <v>23825</v>
      </c>
      <c r="AD1039" t="s">
        <v>1491</v>
      </c>
      <c r="AH1039" t="s">
        <v>29863</v>
      </c>
      <c r="AI1039" t="s">
        <v>23841</v>
      </c>
      <c r="AJ1039" t="s">
        <v>4716</v>
      </c>
      <c r="AL1039">
        <f>VALUE(TRIM(FO_Candidato[[#This Row],[1.21 Latitude]]))</f>
        <v>-1419379</v>
      </c>
      <c r="AM1039">
        <f>FO_Candidato[[#This Row],[LATITUDE_P1]]/1000000</f>
        <v>-1.4193789999999999</v>
      </c>
      <c r="AN1039">
        <f>INT(ABS(FO_Candidato[[#This Row],[LATITUDE_P2]]))</f>
        <v>1</v>
      </c>
      <c r="AO1039">
        <f>INT((ABS(FO_Candidato[[#This Row],[LATITUDE_P2]])-INT(ABS(FO_Candidato[[#This Row],[LATITUDE_P2]])))*60)</f>
        <v>25</v>
      </c>
      <c r="AP1039" s="73">
        <f t="shared" si="32"/>
        <v>9.76</v>
      </c>
      <c r="AQ1039" t="str">
        <f>SUBSTITUTE(TEXT(FO_Candidato[[#This Row],[LATITUDE_P5]],"0,00"),",",".")</f>
        <v>9.76</v>
      </c>
      <c r="AR1039" t="str">
        <f>FO_Candidato[[#This Row],[LATITUDE_P3]]&amp;"°"&amp;FO_Candidato[[#This Row],[LATITUDE_P4]]&amp;"'"&amp;FO_Candidato[[#This Row],[LATITUDE - P6]]&amp;"""S"</f>
        <v>1°25'9.76"S</v>
      </c>
      <c r="AS1039">
        <f>VALUE(TRIM(FO_Candidato[[#This Row],[longitude]]))</f>
        <v>-56087427</v>
      </c>
      <c r="AT1039">
        <f>FO_Candidato[[#This Row],[LONGITUDE_P1]]/1000000</f>
        <v>-56.087426999999998</v>
      </c>
      <c r="AU1039">
        <f>INT(ABS(FO_Candidato[[#This Row],[LONGITUDE_P2]]))</f>
        <v>56</v>
      </c>
      <c r="AV1039">
        <f>INT((ABS(FO_Candidato[[#This Row],[LONGITUDE_P2]])-INT(ABS(FO_Candidato[[#This Row],[LONGITUDE_P2]])))*60)</f>
        <v>5</v>
      </c>
      <c r="AW1039" s="73">
        <f t="shared" si="33"/>
        <v>14.74</v>
      </c>
      <c r="AX1039" t="str">
        <f>SUBSTITUTE(TEXT(FO_Candidato[[#This Row],[LONGITUDE_P5]],"0,00"),",",".")</f>
        <v>14.74</v>
      </c>
      <c r="AY1039" t="str">
        <f>FO_Candidato[[#This Row],[LONGITUDE_P3]]&amp;"°"&amp;FO_Candidato[[#This Row],[LONGITUDE_P4]]&amp;"'"&amp;FO_Candidato[[#This Row],[LONGITUDE - P6]]&amp;"""S"</f>
        <v>56°5'14.74"S</v>
      </c>
    </row>
    <row r="1040" spans="1:51" x14ac:dyDescent="0.3">
      <c r="A1040" t="s">
        <v>29864</v>
      </c>
      <c r="B1040" t="s">
        <v>23809</v>
      </c>
      <c r="C1040" t="s">
        <v>1600</v>
      </c>
      <c r="D1040" t="s">
        <v>6656</v>
      </c>
      <c r="E1040" t="s">
        <v>6656</v>
      </c>
      <c r="F1040" t="s">
        <v>6657</v>
      </c>
      <c r="G1040" t="s">
        <v>23889</v>
      </c>
      <c r="I1040" t="s">
        <v>23832</v>
      </c>
      <c r="K1040" t="s">
        <v>25272</v>
      </c>
      <c r="M1040" t="s">
        <v>23835</v>
      </c>
      <c r="N1040" t="s">
        <v>29861</v>
      </c>
      <c r="U1040" t="s">
        <v>23823</v>
      </c>
      <c r="V1040">
        <v>80</v>
      </c>
      <c r="W1040">
        <v>-14257677</v>
      </c>
      <c r="X1040">
        <v>-56144688</v>
      </c>
      <c r="Y1040">
        <v>466</v>
      </c>
      <c r="Z1040" t="s">
        <v>29865</v>
      </c>
      <c r="AB1040" t="s">
        <v>23825</v>
      </c>
      <c r="AD1040" t="s">
        <v>1491</v>
      </c>
      <c r="AH1040" t="s">
        <v>29866</v>
      </c>
      <c r="AI1040" t="s">
        <v>23841</v>
      </c>
      <c r="AL1040">
        <f>VALUE(TRIM(FO_Candidato[[#This Row],[1.21 Latitude]]))</f>
        <v>-14257677</v>
      </c>
      <c r="AM1040">
        <f>FO_Candidato[[#This Row],[LATITUDE_P1]]/1000000</f>
        <v>-14.257676999999999</v>
      </c>
      <c r="AN1040">
        <f>INT(ABS(FO_Candidato[[#This Row],[LATITUDE_P2]]))</f>
        <v>14</v>
      </c>
      <c r="AO1040">
        <f>INT((ABS(FO_Candidato[[#This Row],[LATITUDE_P2]])-INT(ABS(FO_Candidato[[#This Row],[LATITUDE_P2]])))*60)</f>
        <v>15</v>
      </c>
      <c r="AP1040" s="73">
        <f t="shared" si="32"/>
        <v>27.64</v>
      </c>
      <c r="AQ1040" t="str">
        <f>SUBSTITUTE(TEXT(FO_Candidato[[#This Row],[LATITUDE_P5]],"0,00"),",",".")</f>
        <v>27.64</v>
      </c>
      <c r="AR1040" t="str">
        <f>FO_Candidato[[#This Row],[LATITUDE_P3]]&amp;"°"&amp;FO_Candidato[[#This Row],[LATITUDE_P4]]&amp;"'"&amp;FO_Candidato[[#This Row],[LATITUDE - P6]]&amp;"""S"</f>
        <v>14°15'27.64"S</v>
      </c>
      <c r="AS1040">
        <f>VALUE(TRIM(FO_Candidato[[#This Row],[longitude]]))</f>
        <v>-56144688</v>
      </c>
      <c r="AT1040">
        <f>FO_Candidato[[#This Row],[LONGITUDE_P1]]/1000000</f>
        <v>-56.144688000000002</v>
      </c>
      <c r="AU1040">
        <f>INT(ABS(FO_Candidato[[#This Row],[LONGITUDE_P2]]))</f>
        <v>56</v>
      </c>
      <c r="AV1040">
        <f>INT((ABS(FO_Candidato[[#This Row],[LONGITUDE_P2]])-INT(ABS(FO_Candidato[[#This Row],[LONGITUDE_P2]])))*60)</f>
        <v>8</v>
      </c>
      <c r="AW1040" s="73">
        <f t="shared" si="33"/>
        <v>40.880000000000003</v>
      </c>
      <c r="AX1040" t="str">
        <f>SUBSTITUTE(TEXT(FO_Candidato[[#This Row],[LONGITUDE_P5]],"0,00"),",",".")</f>
        <v>40.88</v>
      </c>
      <c r="AY1040" t="str">
        <f>FO_Candidato[[#This Row],[LONGITUDE_P3]]&amp;"°"&amp;FO_Candidato[[#This Row],[LONGITUDE_P4]]&amp;"'"&amp;FO_Candidato[[#This Row],[LONGITUDE - P6]]&amp;"""S"</f>
        <v>56°8'40.88"S</v>
      </c>
    </row>
    <row r="1041" spans="1:51" x14ac:dyDescent="0.3">
      <c r="A1041" t="s">
        <v>29867</v>
      </c>
      <c r="B1041" t="s">
        <v>23809</v>
      </c>
      <c r="C1041" t="s">
        <v>1600</v>
      </c>
      <c r="D1041" t="s">
        <v>4713</v>
      </c>
      <c r="E1041" t="s">
        <v>4713</v>
      </c>
      <c r="F1041" t="s">
        <v>4714</v>
      </c>
      <c r="G1041" t="s">
        <v>23889</v>
      </c>
      <c r="I1041" t="s">
        <v>23832</v>
      </c>
      <c r="K1041" t="s">
        <v>24020</v>
      </c>
      <c r="M1041" t="s">
        <v>23835</v>
      </c>
      <c r="N1041" t="s">
        <v>26832</v>
      </c>
      <c r="U1041" t="s">
        <v>23823</v>
      </c>
      <c r="V1041">
        <v>80</v>
      </c>
      <c r="W1041">
        <v>-143271979</v>
      </c>
      <c r="X1041">
        <v>-561437579</v>
      </c>
      <c r="Y1041">
        <v>526</v>
      </c>
      <c r="Z1041" t="s">
        <v>29868</v>
      </c>
      <c r="AB1041" t="s">
        <v>23825</v>
      </c>
      <c r="AD1041" t="s">
        <v>1491</v>
      </c>
      <c r="AH1041" t="s">
        <v>29869</v>
      </c>
      <c r="AI1041" t="s">
        <v>23841</v>
      </c>
      <c r="AJ1041" t="s">
        <v>4716</v>
      </c>
      <c r="AL1041">
        <f>VALUE(TRIM(FO_Candidato[[#This Row],[1.21 Latitude]]))</f>
        <v>-143271979</v>
      </c>
      <c r="AM1041">
        <f>FO_Candidato[[#This Row],[LATITUDE_P1]]/1000000</f>
        <v>-143.27197899999999</v>
      </c>
      <c r="AN1041">
        <f>INT(ABS(FO_Candidato[[#This Row],[LATITUDE_P2]]))</f>
        <v>143</v>
      </c>
      <c r="AO1041">
        <f>INT((ABS(FO_Candidato[[#This Row],[LATITUDE_P2]])-INT(ABS(FO_Candidato[[#This Row],[LATITUDE_P2]])))*60)</f>
        <v>16</v>
      </c>
      <c r="AP1041" s="73">
        <f t="shared" si="32"/>
        <v>19.12</v>
      </c>
      <c r="AQ1041" t="str">
        <f>SUBSTITUTE(TEXT(FO_Candidato[[#This Row],[LATITUDE_P5]],"0,00"),",",".")</f>
        <v>19.12</v>
      </c>
      <c r="AR1041" t="str">
        <f>FO_Candidato[[#This Row],[LATITUDE_P3]]&amp;"°"&amp;FO_Candidato[[#This Row],[LATITUDE_P4]]&amp;"'"&amp;FO_Candidato[[#This Row],[LATITUDE - P6]]&amp;"""S"</f>
        <v>143°16'19.12"S</v>
      </c>
      <c r="AS1041">
        <f>VALUE(TRIM(FO_Candidato[[#This Row],[longitude]]))</f>
        <v>-561437579</v>
      </c>
      <c r="AT1041">
        <f>FO_Candidato[[#This Row],[LONGITUDE_P1]]/1000000</f>
        <v>-561.43757900000003</v>
      </c>
      <c r="AU1041">
        <f>INT(ABS(FO_Candidato[[#This Row],[LONGITUDE_P2]]))</f>
        <v>561</v>
      </c>
      <c r="AV1041">
        <f>INT((ABS(FO_Candidato[[#This Row],[LONGITUDE_P2]])-INT(ABS(FO_Candidato[[#This Row],[LONGITUDE_P2]])))*60)</f>
        <v>26</v>
      </c>
      <c r="AW1041" s="73">
        <f t="shared" si="33"/>
        <v>15.28</v>
      </c>
      <c r="AX1041" t="str">
        <f>SUBSTITUTE(TEXT(FO_Candidato[[#This Row],[LONGITUDE_P5]],"0,00"),",",".")</f>
        <v>15.28</v>
      </c>
      <c r="AY1041" t="str">
        <f>FO_Candidato[[#This Row],[LONGITUDE_P3]]&amp;"°"&amp;FO_Candidato[[#This Row],[LONGITUDE_P4]]&amp;"'"&amp;FO_Candidato[[#This Row],[LONGITUDE - P6]]&amp;"""S"</f>
        <v>561°26'15.28"S</v>
      </c>
    </row>
    <row r="1042" spans="1:51" x14ac:dyDescent="0.3">
      <c r="A1042" t="s">
        <v>29870</v>
      </c>
      <c r="B1042" t="s">
        <v>23809</v>
      </c>
      <c r="C1042" t="s">
        <v>308</v>
      </c>
      <c r="D1042" t="s">
        <v>7078</v>
      </c>
      <c r="E1042" t="s">
        <v>7078</v>
      </c>
      <c r="F1042" t="s">
        <v>7079</v>
      </c>
      <c r="G1042" t="s">
        <v>23846</v>
      </c>
      <c r="I1042" t="s">
        <v>23832</v>
      </c>
      <c r="J1042" t="s">
        <v>23814</v>
      </c>
      <c r="K1042" t="s">
        <v>29871</v>
      </c>
      <c r="L1042" t="s">
        <v>148</v>
      </c>
      <c r="M1042" t="s">
        <v>23816</v>
      </c>
      <c r="N1042" t="s">
        <v>29872</v>
      </c>
      <c r="O1042" t="s">
        <v>23820</v>
      </c>
      <c r="P1042" t="s">
        <v>29873</v>
      </c>
      <c r="Q1042" t="s">
        <v>23820</v>
      </c>
      <c r="R1042" t="s">
        <v>29874</v>
      </c>
      <c r="S1042" t="s">
        <v>23820</v>
      </c>
      <c r="T1042" t="s">
        <v>29873</v>
      </c>
      <c r="U1042" t="s">
        <v>23823</v>
      </c>
      <c r="V1042">
        <v>30</v>
      </c>
      <c r="W1042">
        <v>-225972</v>
      </c>
      <c r="X1042">
        <v>-419991</v>
      </c>
      <c r="Y1042">
        <v>6</v>
      </c>
      <c r="Z1042" t="s">
        <v>12336</v>
      </c>
      <c r="AA1042" t="s">
        <v>124</v>
      </c>
      <c r="AB1042" t="s">
        <v>23825</v>
      </c>
      <c r="AC1042">
        <v>0</v>
      </c>
      <c r="AD1042" t="s">
        <v>23823</v>
      </c>
      <c r="AE1042" t="s">
        <v>23823</v>
      </c>
      <c r="AF1042" t="s">
        <v>7078</v>
      </c>
      <c r="AG1042" t="s">
        <v>7079</v>
      </c>
      <c r="AH1042" t="s">
        <v>29875</v>
      </c>
      <c r="AI1042" t="s">
        <v>23968</v>
      </c>
      <c r="AJ1042" t="s">
        <v>29876</v>
      </c>
      <c r="AL1042">
        <f>VALUE(TRIM(FO_Candidato[[#This Row],[1.21 Latitude]]))</f>
        <v>-225972</v>
      </c>
      <c r="AM1042">
        <f>FO_Candidato[[#This Row],[LATITUDE_P1]]/1000000</f>
        <v>-0.22597200000000001</v>
      </c>
      <c r="AN1042">
        <f>INT(ABS(FO_Candidato[[#This Row],[LATITUDE_P2]]))</f>
        <v>0</v>
      </c>
      <c r="AO1042">
        <f>INT((ABS(FO_Candidato[[#This Row],[LATITUDE_P2]])-INT(ABS(FO_Candidato[[#This Row],[LATITUDE_P2]])))*60)</f>
        <v>13</v>
      </c>
      <c r="AP1042" s="73">
        <f t="shared" si="32"/>
        <v>33.5</v>
      </c>
      <c r="AQ1042" t="str">
        <f>SUBSTITUTE(TEXT(FO_Candidato[[#This Row],[LATITUDE_P5]],"0,00"),",",".")</f>
        <v>33.50</v>
      </c>
      <c r="AR1042" t="str">
        <f>FO_Candidato[[#This Row],[LATITUDE_P3]]&amp;"°"&amp;FO_Candidato[[#This Row],[LATITUDE_P4]]&amp;"'"&amp;FO_Candidato[[#This Row],[LATITUDE - P6]]&amp;"""S"</f>
        <v>0°13'33.50"S</v>
      </c>
      <c r="AS1042">
        <f>VALUE(TRIM(FO_Candidato[[#This Row],[longitude]]))</f>
        <v>-419991</v>
      </c>
      <c r="AT1042">
        <f>FO_Candidato[[#This Row],[LONGITUDE_P1]]/1000000</f>
        <v>-0.419991</v>
      </c>
      <c r="AU1042">
        <f>INT(ABS(FO_Candidato[[#This Row],[LONGITUDE_P2]]))</f>
        <v>0</v>
      </c>
      <c r="AV1042">
        <f>INT((ABS(FO_Candidato[[#This Row],[LONGITUDE_P2]])-INT(ABS(FO_Candidato[[#This Row],[LONGITUDE_P2]])))*60)</f>
        <v>25</v>
      </c>
      <c r="AW1042" s="73">
        <f t="shared" si="33"/>
        <v>11.97</v>
      </c>
      <c r="AX1042" t="str">
        <f>SUBSTITUTE(TEXT(FO_Candidato[[#This Row],[LONGITUDE_P5]],"0,00"),",",".")</f>
        <v>11.97</v>
      </c>
      <c r="AY1042" t="str">
        <f>FO_Candidato[[#This Row],[LONGITUDE_P3]]&amp;"°"&amp;FO_Candidato[[#This Row],[LONGITUDE_P4]]&amp;"'"&amp;FO_Candidato[[#This Row],[LONGITUDE - P6]]&amp;"""S"</f>
        <v>0°25'11.97"S</v>
      </c>
    </row>
    <row r="1043" spans="1:51" x14ac:dyDescent="0.3">
      <c r="A1043" t="s">
        <v>29877</v>
      </c>
      <c r="B1043" t="s">
        <v>23809</v>
      </c>
      <c r="C1043" t="s">
        <v>1600</v>
      </c>
      <c r="D1043" t="s">
        <v>6665</v>
      </c>
      <c r="E1043" t="s">
        <v>6665</v>
      </c>
      <c r="F1043" t="s">
        <v>6666</v>
      </c>
      <c r="G1043" t="s">
        <v>23889</v>
      </c>
      <c r="I1043" t="s">
        <v>23832</v>
      </c>
      <c r="K1043" t="s">
        <v>24020</v>
      </c>
      <c r="M1043" t="s">
        <v>23835</v>
      </c>
      <c r="N1043" t="s">
        <v>26832</v>
      </c>
      <c r="U1043" t="s">
        <v>23823</v>
      </c>
      <c r="V1043">
        <v>80</v>
      </c>
      <c r="W1043">
        <v>-143985489</v>
      </c>
      <c r="X1043">
        <v>-56109724</v>
      </c>
      <c r="Y1043">
        <v>489</v>
      </c>
      <c r="Z1043" t="s">
        <v>29878</v>
      </c>
      <c r="AB1043" t="s">
        <v>23825</v>
      </c>
      <c r="AD1043" t="s">
        <v>1491</v>
      </c>
      <c r="AH1043" t="s">
        <v>29879</v>
      </c>
      <c r="AI1043" t="s">
        <v>23841</v>
      </c>
      <c r="AJ1043" t="s">
        <v>4716</v>
      </c>
      <c r="AL1043">
        <f>VALUE(TRIM(FO_Candidato[[#This Row],[1.21 Latitude]]))</f>
        <v>-143985489</v>
      </c>
      <c r="AM1043">
        <f>FO_Candidato[[#This Row],[LATITUDE_P1]]/1000000</f>
        <v>-143.985489</v>
      </c>
      <c r="AN1043">
        <f>INT(ABS(FO_Candidato[[#This Row],[LATITUDE_P2]]))</f>
        <v>143</v>
      </c>
      <c r="AO1043">
        <f>INT((ABS(FO_Candidato[[#This Row],[LATITUDE_P2]])-INT(ABS(FO_Candidato[[#This Row],[LATITUDE_P2]])))*60)</f>
        <v>59</v>
      </c>
      <c r="AP1043" s="73">
        <f t="shared" si="32"/>
        <v>7.76</v>
      </c>
      <c r="AQ1043" t="str">
        <f>SUBSTITUTE(TEXT(FO_Candidato[[#This Row],[LATITUDE_P5]],"0,00"),",",".")</f>
        <v>7.76</v>
      </c>
      <c r="AR1043" t="str">
        <f>FO_Candidato[[#This Row],[LATITUDE_P3]]&amp;"°"&amp;FO_Candidato[[#This Row],[LATITUDE_P4]]&amp;"'"&amp;FO_Candidato[[#This Row],[LATITUDE - P6]]&amp;"""S"</f>
        <v>143°59'7.76"S</v>
      </c>
      <c r="AS1043">
        <f>VALUE(TRIM(FO_Candidato[[#This Row],[longitude]]))</f>
        <v>-56109724</v>
      </c>
      <c r="AT1043">
        <f>FO_Candidato[[#This Row],[LONGITUDE_P1]]/1000000</f>
        <v>-56.109724</v>
      </c>
      <c r="AU1043">
        <f>INT(ABS(FO_Candidato[[#This Row],[LONGITUDE_P2]]))</f>
        <v>56</v>
      </c>
      <c r="AV1043">
        <f>INT((ABS(FO_Candidato[[#This Row],[LONGITUDE_P2]])-INT(ABS(FO_Candidato[[#This Row],[LONGITUDE_P2]])))*60)</f>
        <v>6</v>
      </c>
      <c r="AW1043" s="73">
        <f t="shared" si="33"/>
        <v>35.01</v>
      </c>
      <c r="AX1043" t="str">
        <f>SUBSTITUTE(TEXT(FO_Candidato[[#This Row],[LONGITUDE_P5]],"0,00"),",",".")</f>
        <v>35.01</v>
      </c>
      <c r="AY1043" t="str">
        <f>FO_Candidato[[#This Row],[LONGITUDE_P3]]&amp;"°"&amp;FO_Candidato[[#This Row],[LONGITUDE_P4]]&amp;"'"&amp;FO_Candidato[[#This Row],[LONGITUDE - P6]]&amp;"""S"</f>
        <v>56°6'35.01"S</v>
      </c>
    </row>
    <row r="1044" spans="1:51" x14ac:dyDescent="0.3">
      <c r="A1044" t="s">
        <v>29880</v>
      </c>
      <c r="B1044" t="s">
        <v>23809</v>
      </c>
      <c r="C1044" t="s">
        <v>1600</v>
      </c>
      <c r="D1044" t="s">
        <v>4721</v>
      </c>
      <c r="E1044" t="s">
        <v>4721</v>
      </c>
      <c r="F1044" t="s">
        <v>4722</v>
      </c>
      <c r="G1044" t="s">
        <v>23889</v>
      </c>
      <c r="I1044" t="s">
        <v>23832</v>
      </c>
      <c r="K1044" t="s">
        <v>24020</v>
      </c>
      <c r="M1044" t="s">
        <v>23835</v>
      </c>
      <c r="N1044" t="s">
        <v>26832</v>
      </c>
      <c r="U1044" t="s">
        <v>23823</v>
      </c>
      <c r="V1044">
        <v>80</v>
      </c>
      <c r="W1044">
        <v>-144587869</v>
      </c>
      <c r="X1044">
        <v>-561438589</v>
      </c>
      <c r="Y1044">
        <v>531</v>
      </c>
      <c r="Z1044" t="s">
        <v>29881</v>
      </c>
      <c r="AB1044" t="s">
        <v>23825</v>
      </c>
      <c r="AD1044" t="s">
        <v>1491</v>
      </c>
      <c r="AH1044" t="s">
        <v>29882</v>
      </c>
      <c r="AI1044" t="s">
        <v>23841</v>
      </c>
      <c r="AJ1044" t="s">
        <v>4716</v>
      </c>
      <c r="AL1044">
        <f>VALUE(TRIM(FO_Candidato[[#This Row],[1.21 Latitude]]))</f>
        <v>-144587869</v>
      </c>
      <c r="AM1044">
        <f>FO_Candidato[[#This Row],[LATITUDE_P1]]/1000000</f>
        <v>-144.58786900000001</v>
      </c>
      <c r="AN1044">
        <f>INT(ABS(FO_Candidato[[#This Row],[LATITUDE_P2]]))</f>
        <v>144</v>
      </c>
      <c r="AO1044">
        <f>INT((ABS(FO_Candidato[[#This Row],[LATITUDE_P2]])-INT(ABS(FO_Candidato[[#This Row],[LATITUDE_P2]])))*60)</f>
        <v>35</v>
      </c>
      <c r="AP1044" s="73">
        <f t="shared" si="32"/>
        <v>16.329999999999998</v>
      </c>
      <c r="AQ1044" t="str">
        <f>SUBSTITUTE(TEXT(FO_Candidato[[#This Row],[LATITUDE_P5]],"0,00"),",",".")</f>
        <v>16.33</v>
      </c>
      <c r="AR1044" t="str">
        <f>FO_Candidato[[#This Row],[LATITUDE_P3]]&amp;"°"&amp;FO_Candidato[[#This Row],[LATITUDE_P4]]&amp;"'"&amp;FO_Candidato[[#This Row],[LATITUDE - P6]]&amp;"""S"</f>
        <v>144°35'16.33"S</v>
      </c>
      <c r="AS1044">
        <f>VALUE(TRIM(FO_Candidato[[#This Row],[longitude]]))</f>
        <v>-561438589</v>
      </c>
      <c r="AT1044">
        <f>FO_Candidato[[#This Row],[LONGITUDE_P1]]/1000000</f>
        <v>-561.43858899999998</v>
      </c>
      <c r="AU1044">
        <f>INT(ABS(FO_Candidato[[#This Row],[LONGITUDE_P2]]))</f>
        <v>561</v>
      </c>
      <c r="AV1044">
        <f>INT((ABS(FO_Candidato[[#This Row],[LONGITUDE_P2]])-INT(ABS(FO_Candidato[[#This Row],[LONGITUDE_P2]])))*60)</f>
        <v>26</v>
      </c>
      <c r="AW1044" s="73">
        <f t="shared" si="33"/>
        <v>18.920000000000002</v>
      </c>
      <c r="AX1044" t="str">
        <f>SUBSTITUTE(TEXT(FO_Candidato[[#This Row],[LONGITUDE_P5]],"0,00"),",",".")</f>
        <v>18.92</v>
      </c>
      <c r="AY1044" t="str">
        <f>FO_Candidato[[#This Row],[LONGITUDE_P3]]&amp;"°"&amp;FO_Candidato[[#This Row],[LONGITUDE_P4]]&amp;"'"&amp;FO_Candidato[[#This Row],[LONGITUDE - P6]]&amp;"""S"</f>
        <v>561°26'18.92"S</v>
      </c>
    </row>
    <row r="1045" spans="1:51" x14ac:dyDescent="0.3">
      <c r="A1045" t="s">
        <v>29883</v>
      </c>
      <c r="B1045" t="s">
        <v>23809</v>
      </c>
      <c r="C1045" t="s">
        <v>1600</v>
      </c>
      <c r="D1045" t="s">
        <v>4725</v>
      </c>
      <c r="E1045" t="s">
        <v>4725</v>
      </c>
      <c r="F1045" t="s">
        <v>4726</v>
      </c>
      <c r="G1045" t="s">
        <v>23889</v>
      </c>
      <c r="I1045" t="s">
        <v>23832</v>
      </c>
      <c r="K1045" t="s">
        <v>24020</v>
      </c>
      <c r="M1045" t="s">
        <v>23835</v>
      </c>
      <c r="N1045" t="s">
        <v>26832</v>
      </c>
      <c r="U1045" t="s">
        <v>23823</v>
      </c>
      <c r="V1045">
        <v>80</v>
      </c>
      <c r="W1045">
        <v>-14517042</v>
      </c>
      <c r="X1045">
        <v>-5621244</v>
      </c>
      <c r="Y1045">
        <v>552</v>
      </c>
      <c r="Z1045" t="s">
        <v>29884</v>
      </c>
      <c r="AB1045" t="s">
        <v>23825</v>
      </c>
      <c r="AD1045" t="s">
        <v>1491</v>
      </c>
      <c r="AH1045" t="s">
        <v>29885</v>
      </c>
      <c r="AI1045" t="s">
        <v>23841</v>
      </c>
      <c r="AJ1045" t="s">
        <v>4716</v>
      </c>
      <c r="AL1045">
        <f>VALUE(TRIM(FO_Candidato[[#This Row],[1.21 Latitude]]))</f>
        <v>-14517042</v>
      </c>
      <c r="AM1045">
        <f>FO_Candidato[[#This Row],[LATITUDE_P1]]/1000000</f>
        <v>-14.517042</v>
      </c>
      <c r="AN1045">
        <f>INT(ABS(FO_Candidato[[#This Row],[LATITUDE_P2]]))</f>
        <v>14</v>
      </c>
      <c r="AO1045">
        <f>INT((ABS(FO_Candidato[[#This Row],[LATITUDE_P2]])-INT(ABS(FO_Candidato[[#This Row],[LATITUDE_P2]])))*60)</f>
        <v>31</v>
      </c>
      <c r="AP1045" s="73">
        <f t="shared" si="32"/>
        <v>1.35</v>
      </c>
      <c r="AQ1045" t="str">
        <f>SUBSTITUTE(TEXT(FO_Candidato[[#This Row],[LATITUDE_P5]],"0,00"),",",".")</f>
        <v>1.35</v>
      </c>
      <c r="AR1045" t="str">
        <f>FO_Candidato[[#This Row],[LATITUDE_P3]]&amp;"°"&amp;FO_Candidato[[#This Row],[LATITUDE_P4]]&amp;"'"&amp;FO_Candidato[[#This Row],[LATITUDE - P6]]&amp;"""S"</f>
        <v>14°31'1.35"S</v>
      </c>
      <c r="AS1045">
        <f>VALUE(TRIM(FO_Candidato[[#This Row],[longitude]]))</f>
        <v>-5621244</v>
      </c>
      <c r="AT1045">
        <f>FO_Candidato[[#This Row],[LONGITUDE_P1]]/1000000</f>
        <v>-5.6212439999999999</v>
      </c>
      <c r="AU1045">
        <f>INT(ABS(FO_Candidato[[#This Row],[LONGITUDE_P2]]))</f>
        <v>5</v>
      </c>
      <c r="AV1045">
        <f>INT((ABS(FO_Candidato[[#This Row],[LONGITUDE_P2]])-INT(ABS(FO_Candidato[[#This Row],[LONGITUDE_P2]])))*60)</f>
        <v>37</v>
      </c>
      <c r="AW1045" s="73">
        <f t="shared" si="33"/>
        <v>16.48</v>
      </c>
      <c r="AX1045" t="str">
        <f>SUBSTITUTE(TEXT(FO_Candidato[[#This Row],[LONGITUDE_P5]],"0,00"),",",".")</f>
        <v>16.48</v>
      </c>
      <c r="AY1045" t="str">
        <f>FO_Candidato[[#This Row],[LONGITUDE_P3]]&amp;"°"&amp;FO_Candidato[[#This Row],[LONGITUDE_P4]]&amp;"'"&amp;FO_Candidato[[#This Row],[LONGITUDE - P6]]&amp;"""S"</f>
        <v>5°37'16.48"S</v>
      </c>
    </row>
    <row r="1046" spans="1:51" x14ac:dyDescent="0.3">
      <c r="A1046" t="s">
        <v>29886</v>
      </c>
      <c r="B1046" t="s">
        <v>23809</v>
      </c>
      <c r="C1046" t="s">
        <v>1600</v>
      </c>
      <c r="D1046" t="s">
        <v>4746</v>
      </c>
      <c r="E1046" t="s">
        <v>4746</v>
      </c>
      <c r="F1046" t="s">
        <v>4747</v>
      </c>
      <c r="G1046" t="s">
        <v>23889</v>
      </c>
      <c r="I1046" t="s">
        <v>23832</v>
      </c>
      <c r="K1046" t="s">
        <v>24020</v>
      </c>
      <c r="M1046" t="s">
        <v>23835</v>
      </c>
      <c r="N1046" t="s">
        <v>26832</v>
      </c>
      <c r="U1046" t="s">
        <v>23823</v>
      </c>
      <c r="V1046">
        <v>60</v>
      </c>
      <c r="W1046">
        <v>-145977999</v>
      </c>
      <c r="X1046">
        <v>-56238464</v>
      </c>
      <c r="Y1046">
        <v>383</v>
      </c>
      <c r="Z1046" t="s">
        <v>29887</v>
      </c>
      <c r="AB1046" t="s">
        <v>23825</v>
      </c>
      <c r="AD1046" t="s">
        <v>1491</v>
      </c>
      <c r="AH1046" t="s">
        <v>29888</v>
      </c>
      <c r="AI1046" t="s">
        <v>23841</v>
      </c>
      <c r="AJ1046" t="s">
        <v>4749</v>
      </c>
      <c r="AL1046">
        <f>VALUE(TRIM(FO_Candidato[[#This Row],[1.21 Latitude]]))</f>
        <v>-145977999</v>
      </c>
      <c r="AM1046">
        <f>FO_Candidato[[#This Row],[LATITUDE_P1]]/1000000</f>
        <v>-145.97799900000001</v>
      </c>
      <c r="AN1046">
        <f>INT(ABS(FO_Candidato[[#This Row],[LATITUDE_P2]]))</f>
        <v>145</v>
      </c>
      <c r="AO1046">
        <f>INT((ABS(FO_Candidato[[#This Row],[LATITUDE_P2]])-INT(ABS(FO_Candidato[[#This Row],[LATITUDE_P2]])))*60)</f>
        <v>58</v>
      </c>
      <c r="AP1046" s="73">
        <f t="shared" si="32"/>
        <v>40.799999999999997</v>
      </c>
      <c r="AQ1046" t="str">
        <f>SUBSTITUTE(TEXT(FO_Candidato[[#This Row],[LATITUDE_P5]],"0,00"),",",".")</f>
        <v>40.80</v>
      </c>
      <c r="AR1046" t="str">
        <f>FO_Candidato[[#This Row],[LATITUDE_P3]]&amp;"°"&amp;FO_Candidato[[#This Row],[LATITUDE_P4]]&amp;"'"&amp;FO_Candidato[[#This Row],[LATITUDE - P6]]&amp;"""S"</f>
        <v>145°58'40.80"S</v>
      </c>
      <c r="AS1046">
        <f>VALUE(TRIM(FO_Candidato[[#This Row],[longitude]]))</f>
        <v>-56238464</v>
      </c>
      <c r="AT1046">
        <f>FO_Candidato[[#This Row],[LONGITUDE_P1]]/1000000</f>
        <v>-56.238464</v>
      </c>
      <c r="AU1046">
        <f>INT(ABS(FO_Candidato[[#This Row],[LONGITUDE_P2]]))</f>
        <v>56</v>
      </c>
      <c r="AV1046">
        <f>INT((ABS(FO_Candidato[[#This Row],[LONGITUDE_P2]])-INT(ABS(FO_Candidato[[#This Row],[LONGITUDE_P2]])))*60)</f>
        <v>14</v>
      </c>
      <c r="AW1046" s="73">
        <f t="shared" si="33"/>
        <v>18.47</v>
      </c>
      <c r="AX1046" t="str">
        <f>SUBSTITUTE(TEXT(FO_Candidato[[#This Row],[LONGITUDE_P5]],"0,00"),",",".")</f>
        <v>18.47</v>
      </c>
      <c r="AY1046" t="str">
        <f>FO_Candidato[[#This Row],[LONGITUDE_P3]]&amp;"°"&amp;FO_Candidato[[#This Row],[LONGITUDE_P4]]&amp;"'"&amp;FO_Candidato[[#This Row],[LONGITUDE - P6]]&amp;"""S"</f>
        <v>56°14'18.47"S</v>
      </c>
    </row>
    <row r="1047" spans="1:51" x14ac:dyDescent="0.3">
      <c r="A1047" t="s">
        <v>29889</v>
      </c>
      <c r="B1047" t="s">
        <v>23809</v>
      </c>
      <c r="C1047" t="s">
        <v>1600</v>
      </c>
      <c r="D1047" t="s">
        <v>6675</v>
      </c>
      <c r="E1047" t="s">
        <v>6675</v>
      </c>
      <c r="F1047" t="s">
        <v>6676</v>
      </c>
      <c r="G1047" t="s">
        <v>23889</v>
      </c>
      <c r="I1047" t="s">
        <v>23813</v>
      </c>
      <c r="K1047" t="s">
        <v>24020</v>
      </c>
      <c r="M1047" t="s">
        <v>23835</v>
      </c>
      <c r="N1047" t="s">
        <v>26832</v>
      </c>
      <c r="U1047" t="s">
        <v>23823</v>
      </c>
      <c r="V1047">
        <v>80</v>
      </c>
      <c r="W1047">
        <v>-147686499</v>
      </c>
      <c r="X1047">
        <v>-563535469</v>
      </c>
      <c r="Y1047">
        <v>216</v>
      </c>
      <c r="Z1047" t="s">
        <v>29890</v>
      </c>
      <c r="AB1047" t="s">
        <v>23825</v>
      </c>
      <c r="AD1047" t="s">
        <v>1491</v>
      </c>
      <c r="AH1047" t="s">
        <v>29891</v>
      </c>
      <c r="AI1047" t="s">
        <v>23841</v>
      </c>
      <c r="AJ1047" t="s">
        <v>27216</v>
      </c>
      <c r="AL1047">
        <f>VALUE(TRIM(FO_Candidato[[#This Row],[1.21 Latitude]]))</f>
        <v>-147686499</v>
      </c>
      <c r="AM1047">
        <f>FO_Candidato[[#This Row],[LATITUDE_P1]]/1000000</f>
        <v>-147.686499</v>
      </c>
      <c r="AN1047">
        <f>INT(ABS(FO_Candidato[[#This Row],[LATITUDE_P2]]))</f>
        <v>147</v>
      </c>
      <c r="AO1047">
        <f>INT((ABS(FO_Candidato[[#This Row],[LATITUDE_P2]])-INT(ABS(FO_Candidato[[#This Row],[LATITUDE_P2]])))*60)</f>
        <v>41</v>
      </c>
      <c r="AP1047" s="73">
        <f t="shared" si="32"/>
        <v>11.4</v>
      </c>
      <c r="AQ1047" t="str">
        <f>SUBSTITUTE(TEXT(FO_Candidato[[#This Row],[LATITUDE_P5]],"0,00"),",",".")</f>
        <v>11.40</v>
      </c>
      <c r="AR1047" t="str">
        <f>FO_Candidato[[#This Row],[LATITUDE_P3]]&amp;"°"&amp;FO_Candidato[[#This Row],[LATITUDE_P4]]&amp;"'"&amp;FO_Candidato[[#This Row],[LATITUDE - P6]]&amp;"""S"</f>
        <v>147°41'11.40"S</v>
      </c>
      <c r="AS1047">
        <f>VALUE(TRIM(FO_Candidato[[#This Row],[longitude]]))</f>
        <v>-563535469</v>
      </c>
      <c r="AT1047">
        <f>FO_Candidato[[#This Row],[LONGITUDE_P1]]/1000000</f>
        <v>-563.53546900000003</v>
      </c>
      <c r="AU1047">
        <f>INT(ABS(FO_Candidato[[#This Row],[LONGITUDE_P2]]))</f>
        <v>563</v>
      </c>
      <c r="AV1047">
        <f>INT((ABS(FO_Candidato[[#This Row],[LONGITUDE_P2]])-INT(ABS(FO_Candidato[[#This Row],[LONGITUDE_P2]])))*60)</f>
        <v>32</v>
      </c>
      <c r="AW1047" s="73">
        <f t="shared" si="33"/>
        <v>7.69</v>
      </c>
      <c r="AX1047" t="str">
        <f>SUBSTITUTE(TEXT(FO_Candidato[[#This Row],[LONGITUDE_P5]],"0,00"),",",".")</f>
        <v>7.69</v>
      </c>
      <c r="AY1047" t="str">
        <f>FO_Candidato[[#This Row],[LONGITUDE_P3]]&amp;"°"&amp;FO_Candidato[[#This Row],[LONGITUDE_P4]]&amp;"'"&amp;FO_Candidato[[#This Row],[LONGITUDE - P6]]&amp;"""S"</f>
        <v>563°32'7.69"S</v>
      </c>
    </row>
    <row r="1048" spans="1:51" x14ac:dyDescent="0.3">
      <c r="A1048" t="s">
        <v>29892</v>
      </c>
      <c r="B1048" t="s">
        <v>23809</v>
      </c>
      <c r="C1048" t="s">
        <v>1600</v>
      </c>
      <c r="D1048" t="s">
        <v>6693</v>
      </c>
      <c r="E1048" t="s">
        <v>6693</v>
      </c>
      <c r="F1048" t="s">
        <v>6694</v>
      </c>
      <c r="G1048" t="s">
        <v>23889</v>
      </c>
      <c r="I1048" t="s">
        <v>23832</v>
      </c>
      <c r="K1048" t="s">
        <v>25272</v>
      </c>
      <c r="M1048" t="s">
        <v>23835</v>
      </c>
      <c r="N1048" t="s">
        <v>29861</v>
      </c>
      <c r="U1048" t="s">
        <v>23823</v>
      </c>
      <c r="V1048">
        <v>60</v>
      </c>
      <c r="W1048">
        <v>-15350525</v>
      </c>
      <c r="X1048">
        <v>-56415151</v>
      </c>
      <c r="Y1048">
        <v>274</v>
      </c>
      <c r="Z1048" t="s">
        <v>29893</v>
      </c>
      <c r="AB1048" t="s">
        <v>23825</v>
      </c>
      <c r="AD1048" t="s">
        <v>1491</v>
      </c>
      <c r="AH1048" t="s">
        <v>29894</v>
      </c>
      <c r="AI1048" t="s">
        <v>23841</v>
      </c>
      <c r="AJ1048" t="s">
        <v>6696</v>
      </c>
      <c r="AL1048">
        <f>VALUE(TRIM(FO_Candidato[[#This Row],[1.21 Latitude]]))</f>
        <v>-15350525</v>
      </c>
      <c r="AM1048">
        <f>FO_Candidato[[#This Row],[LATITUDE_P1]]/1000000</f>
        <v>-15.350524999999999</v>
      </c>
      <c r="AN1048">
        <f>INT(ABS(FO_Candidato[[#This Row],[LATITUDE_P2]]))</f>
        <v>15</v>
      </c>
      <c r="AO1048">
        <f>INT((ABS(FO_Candidato[[#This Row],[LATITUDE_P2]])-INT(ABS(FO_Candidato[[#This Row],[LATITUDE_P2]])))*60)</f>
        <v>21</v>
      </c>
      <c r="AP1048" s="73">
        <f t="shared" si="32"/>
        <v>1.89</v>
      </c>
      <c r="AQ1048" t="str">
        <f>SUBSTITUTE(TEXT(FO_Candidato[[#This Row],[LATITUDE_P5]],"0,00"),",",".")</f>
        <v>1.89</v>
      </c>
      <c r="AR1048" t="str">
        <f>FO_Candidato[[#This Row],[LATITUDE_P3]]&amp;"°"&amp;FO_Candidato[[#This Row],[LATITUDE_P4]]&amp;"'"&amp;FO_Candidato[[#This Row],[LATITUDE - P6]]&amp;"""S"</f>
        <v>15°21'1.89"S</v>
      </c>
      <c r="AS1048">
        <f>VALUE(TRIM(FO_Candidato[[#This Row],[longitude]]))</f>
        <v>-56415151</v>
      </c>
      <c r="AT1048">
        <f>FO_Candidato[[#This Row],[LONGITUDE_P1]]/1000000</f>
        <v>-56.415151000000002</v>
      </c>
      <c r="AU1048">
        <f>INT(ABS(FO_Candidato[[#This Row],[LONGITUDE_P2]]))</f>
        <v>56</v>
      </c>
      <c r="AV1048">
        <f>INT((ABS(FO_Candidato[[#This Row],[LONGITUDE_P2]])-INT(ABS(FO_Candidato[[#This Row],[LONGITUDE_P2]])))*60)</f>
        <v>24</v>
      </c>
      <c r="AW1048" s="73">
        <f t="shared" si="33"/>
        <v>54.54</v>
      </c>
      <c r="AX1048" t="str">
        <f>SUBSTITUTE(TEXT(FO_Candidato[[#This Row],[LONGITUDE_P5]],"0,00"),",",".")</f>
        <v>54.54</v>
      </c>
      <c r="AY1048" t="str">
        <f>FO_Candidato[[#This Row],[LONGITUDE_P3]]&amp;"°"&amp;FO_Candidato[[#This Row],[LONGITUDE_P4]]&amp;"'"&amp;FO_Candidato[[#This Row],[LONGITUDE - P6]]&amp;"""S"</f>
        <v>56°24'54.54"S</v>
      </c>
    </row>
    <row r="1049" spans="1:51" x14ac:dyDescent="0.3">
      <c r="A1049" t="s">
        <v>29895</v>
      </c>
      <c r="B1049" t="s">
        <v>23809</v>
      </c>
      <c r="C1049" t="s">
        <v>1600</v>
      </c>
      <c r="D1049" t="s">
        <v>19481</v>
      </c>
      <c r="E1049" t="s">
        <v>19481</v>
      </c>
      <c r="F1049" t="s">
        <v>19483</v>
      </c>
      <c r="G1049" t="s">
        <v>23889</v>
      </c>
      <c r="I1049" t="s">
        <v>23832</v>
      </c>
      <c r="K1049" t="s">
        <v>24020</v>
      </c>
      <c r="M1049" t="s">
        <v>23835</v>
      </c>
      <c r="N1049" t="s">
        <v>26832</v>
      </c>
      <c r="U1049" t="s">
        <v>23823</v>
      </c>
      <c r="V1049">
        <v>80</v>
      </c>
      <c r="W1049">
        <v>-15563075</v>
      </c>
      <c r="X1049">
        <v>-562616919</v>
      </c>
      <c r="Y1049">
        <v>219</v>
      </c>
      <c r="Z1049" t="s">
        <v>29896</v>
      </c>
      <c r="AB1049" t="s">
        <v>23825</v>
      </c>
      <c r="AD1049" t="s">
        <v>1491</v>
      </c>
      <c r="AH1049" t="s">
        <v>29897</v>
      </c>
      <c r="AI1049" t="s">
        <v>23841</v>
      </c>
      <c r="AJ1049" t="s">
        <v>2924</v>
      </c>
      <c r="AL1049">
        <f>VALUE(TRIM(FO_Candidato[[#This Row],[1.21 Latitude]]))</f>
        <v>-15563075</v>
      </c>
      <c r="AM1049">
        <f>FO_Candidato[[#This Row],[LATITUDE_P1]]/1000000</f>
        <v>-15.563075</v>
      </c>
      <c r="AN1049">
        <f>INT(ABS(FO_Candidato[[#This Row],[LATITUDE_P2]]))</f>
        <v>15</v>
      </c>
      <c r="AO1049">
        <f>INT((ABS(FO_Candidato[[#This Row],[LATITUDE_P2]])-INT(ABS(FO_Candidato[[#This Row],[LATITUDE_P2]])))*60)</f>
        <v>33</v>
      </c>
      <c r="AP1049" s="73">
        <f t="shared" si="32"/>
        <v>47.07</v>
      </c>
      <c r="AQ1049" t="str">
        <f>SUBSTITUTE(TEXT(FO_Candidato[[#This Row],[LATITUDE_P5]],"0,00"),",",".")</f>
        <v>47.07</v>
      </c>
      <c r="AR1049" t="str">
        <f>FO_Candidato[[#This Row],[LATITUDE_P3]]&amp;"°"&amp;FO_Candidato[[#This Row],[LATITUDE_P4]]&amp;"'"&amp;FO_Candidato[[#This Row],[LATITUDE - P6]]&amp;"""S"</f>
        <v>15°33'47.07"S</v>
      </c>
      <c r="AS1049">
        <f>VALUE(TRIM(FO_Candidato[[#This Row],[longitude]]))</f>
        <v>-562616919</v>
      </c>
      <c r="AT1049">
        <f>FO_Candidato[[#This Row],[LONGITUDE_P1]]/1000000</f>
        <v>-562.61691900000005</v>
      </c>
      <c r="AU1049">
        <f>INT(ABS(FO_Candidato[[#This Row],[LONGITUDE_P2]]))</f>
        <v>562</v>
      </c>
      <c r="AV1049">
        <f>INT((ABS(FO_Candidato[[#This Row],[LONGITUDE_P2]])-INT(ABS(FO_Candidato[[#This Row],[LONGITUDE_P2]])))*60)</f>
        <v>37</v>
      </c>
      <c r="AW1049" s="73">
        <f t="shared" si="33"/>
        <v>0.91</v>
      </c>
      <c r="AX1049" t="str">
        <f>SUBSTITUTE(TEXT(FO_Candidato[[#This Row],[LONGITUDE_P5]],"0,00"),",",".")</f>
        <v>0.91</v>
      </c>
      <c r="AY1049" t="str">
        <f>FO_Candidato[[#This Row],[LONGITUDE_P3]]&amp;"°"&amp;FO_Candidato[[#This Row],[LONGITUDE_P4]]&amp;"'"&amp;FO_Candidato[[#This Row],[LONGITUDE - P6]]&amp;"""S"</f>
        <v>562°37'0.91"S</v>
      </c>
    </row>
    <row r="1050" spans="1:51" x14ac:dyDescent="0.3">
      <c r="A1050" t="s">
        <v>29898</v>
      </c>
      <c r="B1050" t="s">
        <v>23809</v>
      </c>
      <c r="C1050" t="s">
        <v>1600</v>
      </c>
      <c r="D1050" t="s">
        <v>6626</v>
      </c>
      <c r="E1050" t="s">
        <v>6626</v>
      </c>
      <c r="F1050" t="s">
        <v>6627</v>
      </c>
      <c r="G1050" t="s">
        <v>23889</v>
      </c>
      <c r="I1050" t="s">
        <v>23832</v>
      </c>
      <c r="K1050" t="s">
        <v>24020</v>
      </c>
      <c r="M1050" t="s">
        <v>23835</v>
      </c>
      <c r="N1050" t="s">
        <v>26832</v>
      </c>
      <c r="U1050" t="s">
        <v>23823</v>
      </c>
      <c r="V1050">
        <v>80</v>
      </c>
      <c r="W1050">
        <v>-157018179</v>
      </c>
      <c r="X1050">
        <v>-55826768</v>
      </c>
      <c r="Y1050">
        <v>179</v>
      </c>
      <c r="Z1050" t="s">
        <v>29899</v>
      </c>
      <c r="AB1050" t="s">
        <v>23825</v>
      </c>
      <c r="AD1050" t="s">
        <v>1491</v>
      </c>
      <c r="AH1050" t="s">
        <v>29900</v>
      </c>
      <c r="AI1050" t="s">
        <v>23841</v>
      </c>
      <c r="AJ1050" t="s">
        <v>6629</v>
      </c>
      <c r="AL1050">
        <f>VALUE(TRIM(FO_Candidato[[#This Row],[1.21 Latitude]]))</f>
        <v>-157018179</v>
      </c>
      <c r="AM1050">
        <f>FO_Candidato[[#This Row],[LATITUDE_P1]]/1000000</f>
        <v>-157.018179</v>
      </c>
      <c r="AN1050">
        <f>INT(ABS(FO_Candidato[[#This Row],[LATITUDE_P2]]))</f>
        <v>157</v>
      </c>
      <c r="AO1050">
        <f>INT((ABS(FO_Candidato[[#This Row],[LATITUDE_P2]])-INT(ABS(FO_Candidato[[#This Row],[LATITUDE_P2]])))*60)</f>
        <v>1</v>
      </c>
      <c r="AP1050" s="73">
        <f t="shared" si="32"/>
        <v>5.44</v>
      </c>
      <c r="AQ1050" t="str">
        <f>SUBSTITUTE(TEXT(FO_Candidato[[#This Row],[LATITUDE_P5]],"0,00"),",",".")</f>
        <v>5.44</v>
      </c>
      <c r="AR1050" t="str">
        <f>FO_Candidato[[#This Row],[LATITUDE_P3]]&amp;"°"&amp;FO_Candidato[[#This Row],[LATITUDE_P4]]&amp;"'"&amp;FO_Candidato[[#This Row],[LATITUDE - P6]]&amp;"""S"</f>
        <v>157°1'5.44"S</v>
      </c>
      <c r="AS1050">
        <f>VALUE(TRIM(FO_Candidato[[#This Row],[longitude]]))</f>
        <v>-55826768</v>
      </c>
      <c r="AT1050">
        <f>FO_Candidato[[#This Row],[LONGITUDE_P1]]/1000000</f>
        <v>-55.826768000000001</v>
      </c>
      <c r="AU1050">
        <f>INT(ABS(FO_Candidato[[#This Row],[LONGITUDE_P2]]))</f>
        <v>55</v>
      </c>
      <c r="AV1050">
        <f>INT((ABS(FO_Candidato[[#This Row],[LONGITUDE_P2]])-INT(ABS(FO_Candidato[[#This Row],[LONGITUDE_P2]])))*60)</f>
        <v>49</v>
      </c>
      <c r="AW1050" s="73">
        <f t="shared" si="33"/>
        <v>36.36</v>
      </c>
      <c r="AX1050" t="str">
        <f>SUBSTITUTE(TEXT(FO_Candidato[[#This Row],[LONGITUDE_P5]],"0,00"),",",".")</f>
        <v>36.36</v>
      </c>
      <c r="AY1050" t="str">
        <f>FO_Candidato[[#This Row],[LONGITUDE_P3]]&amp;"°"&amp;FO_Candidato[[#This Row],[LONGITUDE_P4]]&amp;"'"&amp;FO_Candidato[[#This Row],[LONGITUDE - P6]]&amp;"""S"</f>
        <v>55°49'36.36"S</v>
      </c>
    </row>
    <row r="1051" spans="1:51" x14ac:dyDescent="0.3">
      <c r="A1051" t="s">
        <v>29901</v>
      </c>
      <c r="B1051" t="s">
        <v>23809</v>
      </c>
      <c r="C1051" t="s">
        <v>1600</v>
      </c>
      <c r="D1051" t="s">
        <v>6633</v>
      </c>
      <c r="E1051" t="s">
        <v>6633</v>
      </c>
      <c r="F1051" t="s">
        <v>6634</v>
      </c>
      <c r="G1051" t="s">
        <v>23889</v>
      </c>
      <c r="I1051" t="s">
        <v>23832</v>
      </c>
      <c r="K1051" t="s">
        <v>24020</v>
      </c>
      <c r="M1051" t="s">
        <v>23835</v>
      </c>
      <c r="N1051" t="s">
        <v>26832</v>
      </c>
      <c r="U1051" t="s">
        <v>23823</v>
      </c>
      <c r="V1051">
        <v>80</v>
      </c>
      <c r="W1051">
        <v>-15703684</v>
      </c>
      <c r="X1051">
        <v>-55742936</v>
      </c>
      <c r="Y1051">
        <v>194</v>
      </c>
      <c r="Z1051" t="s">
        <v>29902</v>
      </c>
      <c r="AB1051" t="s">
        <v>23825</v>
      </c>
      <c r="AD1051" t="s">
        <v>1491</v>
      </c>
      <c r="AH1051" t="s">
        <v>29903</v>
      </c>
      <c r="AI1051" t="s">
        <v>23841</v>
      </c>
      <c r="AJ1051" t="s">
        <v>6629</v>
      </c>
      <c r="AL1051">
        <f>VALUE(TRIM(FO_Candidato[[#This Row],[1.21 Latitude]]))</f>
        <v>-15703684</v>
      </c>
      <c r="AM1051">
        <f>FO_Candidato[[#This Row],[LATITUDE_P1]]/1000000</f>
        <v>-15.703684000000001</v>
      </c>
      <c r="AN1051">
        <f>INT(ABS(FO_Candidato[[#This Row],[LATITUDE_P2]]))</f>
        <v>15</v>
      </c>
      <c r="AO1051">
        <f>INT((ABS(FO_Candidato[[#This Row],[LATITUDE_P2]])-INT(ABS(FO_Candidato[[#This Row],[LATITUDE_P2]])))*60)</f>
        <v>42</v>
      </c>
      <c r="AP1051" s="73">
        <f t="shared" si="32"/>
        <v>13.26</v>
      </c>
      <c r="AQ1051" t="str">
        <f>SUBSTITUTE(TEXT(FO_Candidato[[#This Row],[LATITUDE_P5]],"0,00"),",",".")</f>
        <v>13.26</v>
      </c>
      <c r="AR1051" t="str">
        <f>FO_Candidato[[#This Row],[LATITUDE_P3]]&amp;"°"&amp;FO_Candidato[[#This Row],[LATITUDE_P4]]&amp;"'"&amp;FO_Candidato[[#This Row],[LATITUDE - P6]]&amp;"""S"</f>
        <v>15°42'13.26"S</v>
      </c>
      <c r="AS1051">
        <f>VALUE(TRIM(FO_Candidato[[#This Row],[longitude]]))</f>
        <v>-55742936</v>
      </c>
      <c r="AT1051">
        <f>FO_Candidato[[#This Row],[LONGITUDE_P1]]/1000000</f>
        <v>-55.742936</v>
      </c>
      <c r="AU1051">
        <f>INT(ABS(FO_Candidato[[#This Row],[LONGITUDE_P2]]))</f>
        <v>55</v>
      </c>
      <c r="AV1051">
        <f>INT((ABS(FO_Candidato[[#This Row],[LONGITUDE_P2]])-INT(ABS(FO_Candidato[[#This Row],[LONGITUDE_P2]])))*60)</f>
        <v>44</v>
      </c>
      <c r="AW1051" s="73">
        <f t="shared" si="33"/>
        <v>34.57</v>
      </c>
      <c r="AX1051" t="str">
        <f>SUBSTITUTE(TEXT(FO_Candidato[[#This Row],[LONGITUDE_P5]],"0,00"),",",".")</f>
        <v>34.57</v>
      </c>
      <c r="AY1051" t="str">
        <f>FO_Candidato[[#This Row],[LONGITUDE_P3]]&amp;"°"&amp;FO_Candidato[[#This Row],[LONGITUDE_P4]]&amp;"'"&amp;FO_Candidato[[#This Row],[LONGITUDE - P6]]&amp;"""S"</f>
        <v>55°44'34.57"S</v>
      </c>
    </row>
    <row r="1052" spans="1:51" x14ac:dyDescent="0.3">
      <c r="A1052" t="s">
        <v>29904</v>
      </c>
      <c r="B1052" t="s">
        <v>23809</v>
      </c>
      <c r="C1052" t="s">
        <v>1600</v>
      </c>
      <c r="D1052" t="s">
        <v>4759</v>
      </c>
      <c r="E1052" t="s">
        <v>4759</v>
      </c>
      <c r="F1052" t="s">
        <v>4761</v>
      </c>
      <c r="G1052" t="s">
        <v>23889</v>
      </c>
      <c r="I1052" t="s">
        <v>23832</v>
      </c>
      <c r="K1052" t="s">
        <v>24020</v>
      </c>
      <c r="M1052" t="s">
        <v>23835</v>
      </c>
      <c r="N1052" t="s">
        <v>26832</v>
      </c>
      <c r="U1052" t="s">
        <v>23823</v>
      </c>
      <c r="V1052">
        <v>80</v>
      </c>
      <c r="W1052">
        <v>-15744363</v>
      </c>
      <c r="X1052">
        <v>-55661762</v>
      </c>
      <c r="Y1052">
        <v>197</v>
      </c>
      <c r="Z1052" t="s">
        <v>29905</v>
      </c>
      <c r="AB1052" t="s">
        <v>23825</v>
      </c>
      <c r="AD1052" t="s">
        <v>1491</v>
      </c>
      <c r="AH1052" t="s">
        <v>29906</v>
      </c>
      <c r="AI1052" t="s">
        <v>23841</v>
      </c>
      <c r="AJ1052" t="s">
        <v>6734</v>
      </c>
      <c r="AL1052">
        <f>VALUE(TRIM(FO_Candidato[[#This Row],[1.21 Latitude]]))</f>
        <v>-15744363</v>
      </c>
      <c r="AM1052">
        <f>FO_Candidato[[#This Row],[LATITUDE_P1]]/1000000</f>
        <v>-15.744363</v>
      </c>
      <c r="AN1052">
        <f>INT(ABS(FO_Candidato[[#This Row],[LATITUDE_P2]]))</f>
        <v>15</v>
      </c>
      <c r="AO1052">
        <f>INT((ABS(FO_Candidato[[#This Row],[LATITUDE_P2]])-INT(ABS(FO_Candidato[[#This Row],[LATITUDE_P2]])))*60)</f>
        <v>44</v>
      </c>
      <c r="AP1052" s="73">
        <f t="shared" si="32"/>
        <v>39.71</v>
      </c>
      <c r="AQ1052" t="str">
        <f>SUBSTITUTE(TEXT(FO_Candidato[[#This Row],[LATITUDE_P5]],"0,00"),",",".")</f>
        <v>39.71</v>
      </c>
      <c r="AR1052" t="str">
        <f>FO_Candidato[[#This Row],[LATITUDE_P3]]&amp;"°"&amp;FO_Candidato[[#This Row],[LATITUDE_P4]]&amp;"'"&amp;FO_Candidato[[#This Row],[LATITUDE - P6]]&amp;"""S"</f>
        <v>15°44'39.71"S</v>
      </c>
      <c r="AS1052">
        <f>VALUE(TRIM(FO_Candidato[[#This Row],[longitude]]))</f>
        <v>-55661762</v>
      </c>
      <c r="AT1052">
        <f>FO_Candidato[[#This Row],[LONGITUDE_P1]]/1000000</f>
        <v>-55.661762000000003</v>
      </c>
      <c r="AU1052">
        <f>INT(ABS(FO_Candidato[[#This Row],[LONGITUDE_P2]]))</f>
        <v>55</v>
      </c>
      <c r="AV1052">
        <f>INT((ABS(FO_Candidato[[#This Row],[LONGITUDE_P2]])-INT(ABS(FO_Candidato[[#This Row],[LONGITUDE_P2]])))*60)</f>
        <v>39</v>
      </c>
      <c r="AW1052" s="73">
        <f t="shared" si="33"/>
        <v>42.34</v>
      </c>
      <c r="AX1052" t="str">
        <f>SUBSTITUTE(TEXT(FO_Candidato[[#This Row],[LONGITUDE_P5]],"0,00"),",",".")</f>
        <v>42.34</v>
      </c>
      <c r="AY1052" t="str">
        <f>FO_Candidato[[#This Row],[LONGITUDE_P3]]&amp;"°"&amp;FO_Candidato[[#This Row],[LONGITUDE_P4]]&amp;"'"&amp;FO_Candidato[[#This Row],[LONGITUDE - P6]]&amp;"""S"</f>
        <v>55°39'42.34"S</v>
      </c>
    </row>
    <row r="1053" spans="1:51" x14ac:dyDescent="0.3">
      <c r="A1053" t="s">
        <v>29907</v>
      </c>
      <c r="B1053" t="s">
        <v>23809</v>
      </c>
      <c r="C1053" t="s">
        <v>1600</v>
      </c>
      <c r="D1053" t="s">
        <v>1596</v>
      </c>
      <c r="E1053" t="s">
        <v>1596</v>
      </c>
      <c r="F1053" t="s">
        <v>1597</v>
      </c>
      <c r="G1053" t="s">
        <v>23889</v>
      </c>
      <c r="I1053" t="s">
        <v>23832</v>
      </c>
      <c r="K1053" t="s">
        <v>25272</v>
      </c>
      <c r="M1053" t="s">
        <v>23835</v>
      </c>
      <c r="N1053" t="s">
        <v>29861</v>
      </c>
      <c r="U1053" t="s">
        <v>23823</v>
      </c>
      <c r="V1053">
        <v>60</v>
      </c>
      <c r="W1053">
        <v>-15774164</v>
      </c>
      <c r="X1053">
        <v>-55617119</v>
      </c>
      <c r="Y1053">
        <v>183</v>
      </c>
      <c r="Z1053" t="s">
        <v>29908</v>
      </c>
      <c r="AB1053" t="s">
        <v>23825</v>
      </c>
      <c r="AD1053" t="s">
        <v>1491</v>
      </c>
      <c r="AH1053" t="s">
        <v>29909</v>
      </c>
      <c r="AI1053" t="s">
        <v>23841</v>
      </c>
      <c r="AJ1053" t="s">
        <v>6734</v>
      </c>
      <c r="AL1053">
        <f>VALUE(TRIM(FO_Candidato[[#This Row],[1.21 Latitude]]))</f>
        <v>-15774164</v>
      </c>
      <c r="AM1053">
        <f>FO_Candidato[[#This Row],[LATITUDE_P1]]/1000000</f>
        <v>-15.774164000000001</v>
      </c>
      <c r="AN1053">
        <f>INT(ABS(FO_Candidato[[#This Row],[LATITUDE_P2]]))</f>
        <v>15</v>
      </c>
      <c r="AO1053">
        <f>INT((ABS(FO_Candidato[[#This Row],[LATITUDE_P2]])-INT(ABS(FO_Candidato[[#This Row],[LATITUDE_P2]])))*60)</f>
        <v>46</v>
      </c>
      <c r="AP1053" s="73">
        <f t="shared" si="32"/>
        <v>26.99</v>
      </c>
      <c r="AQ1053" t="str">
        <f>SUBSTITUTE(TEXT(FO_Candidato[[#This Row],[LATITUDE_P5]],"0,00"),",",".")</f>
        <v>26.99</v>
      </c>
      <c r="AR1053" t="str">
        <f>FO_Candidato[[#This Row],[LATITUDE_P3]]&amp;"°"&amp;FO_Candidato[[#This Row],[LATITUDE_P4]]&amp;"'"&amp;FO_Candidato[[#This Row],[LATITUDE - P6]]&amp;"""S"</f>
        <v>15°46'26.99"S</v>
      </c>
      <c r="AS1053">
        <f>VALUE(TRIM(FO_Candidato[[#This Row],[longitude]]))</f>
        <v>-55617119</v>
      </c>
      <c r="AT1053">
        <f>FO_Candidato[[#This Row],[LONGITUDE_P1]]/1000000</f>
        <v>-55.617119000000002</v>
      </c>
      <c r="AU1053">
        <f>INT(ABS(FO_Candidato[[#This Row],[LONGITUDE_P2]]))</f>
        <v>55</v>
      </c>
      <c r="AV1053">
        <f>INT((ABS(FO_Candidato[[#This Row],[LONGITUDE_P2]])-INT(ABS(FO_Candidato[[#This Row],[LONGITUDE_P2]])))*60)</f>
        <v>37</v>
      </c>
      <c r="AW1053" s="73">
        <f t="shared" si="33"/>
        <v>1.63</v>
      </c>
      <c r="AX1053" t="str">
        <f>SUBSTITUTE(TEXT(FO_Candidato[[#This Row],[LONGITUDE_P5]],"0,00"),",",".")</f>
        <v>1.63</v>
      </c>
      <c r="AY1053" t="str">
        <f>FO_Candidato[[#This Row],[LONGITUDE_P3]]&amp;"°"&amp;FO_Candidato[[#This Row],[LONGITUDE_P4]]&amp;"'"&amp;FO_Candidato[[#This Row],[LONGITUDE - P6]]&amp;"""S"</f>
        <v>55°37'1.63"S</v>
      </c>
    </row>
    <row r="1054" spans="1:51" x14ac:dyDescent="0.3">
      <c r="A1054" t="s">
        <v>29910</v>
      </c>
      <c r="B1054" t="s">
        <v>23809</v>
      </c>
      <c r="C1054" t="s">
        <v>1600</v>
      </c>
      <c r="D1054" t="s">
        <v>6731</v>
      </c>
      <c r="E1054" t="s">
        <v>6731</v>
      </c>
      <c r="F1054" t="s">
        <v>6732</v>
      </c>
      <c r="G1054" t="s">
        <v>23889</v>
      </c>
      <c r="I1054" t="s">
        <v>23832</v>
      </c>
      <c r="K1054" t="s">
        <v>24020</v>
      </c>
      <c r="M1054" t="s">
        <v>23835</v>
      </c>
      <c r="N1054" t="s">
        <v>26832</v>
      </c>
      <c r="U1054" t="s">
        <v>23823</v>
      </c>
      <c r="V1054">
        <v>80</v>
      </c>
      <c r="W1054">
        <v>-15796782</v>
      </c>
      <c r="X1054">
        <v>-556035329</v>
      </c>
      <c r="Y1054">
        <v>219</v>
      </c>
      <c r="Z1054" t="s">
        <v>29911</v>
      </c>
      <c r="AB1054" t="s">
        <v>23825</v>
      </c>
      <c r="AD1054" t="s">
        <v>1491</v>
      </c>
      <c r="AH1054" t="s">
        <v>29912</v>
      </c>
      <c r="AI1054" t="s">
        <v>23841</v>
      </c>
      <c r="AJ1054" t="s">
        <v>6734</v>
      </c>
      <c r="AL1054">
        <f>VALUE(TRIM(FO_Candidato[[#This Row],[1.21 Latitude]]))</f>
        <v>-15796782</v>
      </c>
      <c r="AM1054">
        <f>FO_Candidato[[#This Row],[LATITUDE_P1]]/1000000</f>
        <v>-15.796782</v>
      </c>
      <c r="AN1054">
        <f>INT(ABS(FO_Candidato[[#This Row],[LATITUDE_P2]]))</f>
        <v>15</v>
      </c>
      <c r="AO1054">
        <f>INT((ABS(FO_Candidato[[#This Row],[LATITUDE_P2]])-INT(ABS(FO_Candidato[[#This Row],[LATITUDE_P2]])))*60)</f>
        <v>47</v>
      </c>
      <c r="AP1054" s="73">
        <f t="shared" si="32"/>
        <v>48.42</v>
      </c>
      <c r="AQ1054" t="str">
        <f>SUBSTITUTE(TEXT(FO_Candidato[[#This Row],[LATITUDE_P5]],"0,00"),",",".")</f>
        <v>48.42</v>
      </c>
      <c r="AR1054" t="str">
        <f>FO_Candidato[[#This Row],[LATITUDE_P3]]&amp;"°"&amp;FO_Candidato[[#This Row],[LATITUDE_P4]]&amp;"'"&amp;FO_Candidato[[#This Row],[LATITUDE - P6]]&amp;"""S"</f>
        <v>15°47'48.42"S</v>
      </c>
      <c r="AS1054">
        <f>VALUE(TRIM(FO_Candidato[[#This Row],[longitude]]))</f>
        <v>-556035329</v>
      </c>
      <c r="AT1054">
        <f>FO_Candidato[[#This Row],[LONGITUDE_P1]]/1000000</f>
        <v>-556.03532900000005</v>
      </c>
      <c r="AU1054">
        <f>INT(ABS(FO_Candidato[[#This Row],[LONGITUDE_P2]]))</f>
        <v>556</v>
      </c>
      <c r="AV1054">
        <f>INT((ABS(FO_Candidato[[#This Row],[LONGITUDE_P2]])-INT(ABS(FO_Candidato[[#This Row],[LONGITUDE_P2]])))*60)</f>
        <v>2</v>
      </c>
      <c r="AW1054" s="73">
        <f t="shared" si="33"/>
        <v>7.18</v>
      </c>
      <c r="AX1054" t="str">
        <f>SUBSTITUTE(TEXT(FO_Candidato[[#This Row],[LONGITUDE_P5]],"0,00"),",",".")</f>
        <v>7.18</v>
      </c>
      <c r="AY1054" t="str">
        <f>FO_Candidato[[#This Row],[LONGITUDE_P3]]&amp;"°"&amp;FO_Candidato[[#This Row],[LONGITUDE_P4]]&amp;"'"&amp;FO_Candidato[[#This Row],[LONGITUDE - P6]]&amp;"""S"</f>
        <v>556°2'7.18"S</v>
      </c>
    </row>
    <row r="1055" spans="1:51" x14ac:dyDescent="0.3">
      <c r="A1055" t="s">
        <v>29913</v>
      </c>
      <c r="B1055" t="s">
        <v>23809</v>
      </c>
      <c r="C1055" t="s">
        <v>1600</v>
      </c>
      <c r="D1055" t="s">
        <v>6637</v>
      </c>
      <c r="E1055" t="s">
        <v>6637</v>
      </c>
      <c r="F1055" t="s">
        <v>6638</v>
      </c>
      <c r="G1055" t="s">
        <v>23889</v>
      </c>
      <c r="I1055" t="s">
        <v>23832</v>
      </c>
      <c r="K1055" t="s">
        <v>24020</v>
      </c>
      <c r="M1055" t="s">
        <v>23835</v>
      </c>
      <c r="N1055" t="s">
        <v>26832</v>
      </c>
      <c r="U1055" t="s">
        <v>23823</v>
      </c>
      <c r="V1055">
        <v>80</v>
      </c>
      <c r="W1055">
        <v>-15809355</v>
      </c>
      <c r="X1055">
        <v>-55541862</v>
      </c>
      <c r="Y1055">
        <v>543</v>
      </c>
      <c r="Z1055" t="s">
        <v>29914</v>
      </c>
      <c r="AB1055" t="s">
        <v>23825</v>
      </c>
      <c r="AD1055" t="s">
        <v>1491</v>
      </c>
      <c r="AH1055" t="s">
        <v>29915</v>
      </c>
      <c r="AI1055" t="s">
        <v>23841</v>
      </c>
      <c r="AJ1055" t="s">
        <v>6629</v>
      </c>
      <c r="AL1055">
        <f>VALUE(TRIM(FO_Candidato[[#This Row],[1.21 Latitude]]))</f>
        <v>-15809355</v>
      </c>
      <c r="AM1055">
        <f>FO_Candidato[[#This Row],[LATITUDE_P1]]/1000000</f>
        <v>-15.809355</v>
      </c>
      <c r="AN1055">
        <f>INT(ABS(FO_Candidato[[#This Row],[LATITUDE_P2]]))</f>
        <v>15</v>
      </c>
      <c r="AO1055">
        <f>INT((ABS(FO_Candidato[[#This Row],[LATITUDE_P2]])-INT(ABS(FO_Candidato[[#This Row],[LATITUDE_P2]])))*60)</f>
        <v>48</v>
      </c>
      <c r="AP1055" s="73">
        <f t="shared" si="32"/>
        <v>33.68</v>
      </c>
      <c r="AQ1055" t="str">
        <f>SUBSTITUTE(TEXT(FO_Candidato[[#This Row],[LATITUDE_P5]],"0,00"),",",".")</f>
        <v>33.68</v>
      </c>
      <c r="AR1055" t="str">
        <f>FO_Candidato[[#This Row],[LATITUDE_P3]]&amp;"°"&amp;FO_Candidato[[#This Row],[LATITUDE_P4]]&amp;"'"&amp;FO_Candidato[[#This Row],[LATITUDE - P6]]&amp;"""S"</f>
        <v>15°48'33.68"S</v>
      </c>
      <c r="AS1055">
        <f>VALUE(TRIM(FO_Candidato[[#This Row],[longitude]]))</f>
        <v>-55541862</v>
      </c>
      <c r="AT1055">
        <f>FO_Candidato[[#This Row],[LONGITUDE_P1]]/1000000</f>
        <v>-55.541862000000002</v>
      </c>
      <c r="AU1055">
        <f>INT(ABS(FO_Candidato[[#This Row],[LONGITUDE_P2]]))</f>
        <v>55</v>
      </c>
      <c r="AV1055">
        <f>INT((ABS(FO_Candidato[[#This Row],[LONGITUDE_P2]])-INT(ABS(FO_Candidato[[#This Row],[LONGITUDE_P2]])))*60)</f>
        <v>32</v>
      </c>
      <c r="AW1055" s="73">
        <f t="shared" si="33"/>
        <v>30.7</v>
      </c>
      <c r="AX1055" t="str">
        <f>SUBSTITUTE(TEXT(FO_Candidato[[#This Row],[LONGITUDE_P5]],"0,00"),",",".")</f>
        <v>30.70</v>
      </c>
      <c r="AY1055" t="str">
        <f>FO_Candidato[[#This Row],[LONGITUDE_P3]]&amp;"°"&amp;FO_Candidato[[#This Row],[LONGITUDE_P4]]&amp;"'"&amp;FO_Candidato[[#This Row],[LONGITUDE - P6]]&amp;"""S"</f>
        <v>55°32'30.70"S</v>
      </c>
    </row>
    <row r="1056" spans="1:51" x14ac:dyDescent="0.3">
      <c r="A1056" t="s">
        <v>29916</v>
      </c>
      <c r="B1056" t="s">
        <v>23809</v>
      </c>
      <c r="C1056" t="s">
        <v>1600</v>
      </c>
      <c r="D1056" t="s">
        <v>6643</v>
      </c>
      <c r="E1056" t="s">
        <v>6643</v>
      </c>
      <c r="F1056" t="s">
        <v>6644</v>
      </c>
      <c r="G1056" t="s">
        <v>23889</v>
      </c>
      <c r="I1056" t="s">
        <v>23832</v>
      </c>
      <c r="K1056" t="s">
        <v>24020</v>
      </c>
      <c r="M1056" t="s">
        <v>23835</v>
      </c>
      <c r="N1056" t="s">
        <v>26832</v>
      </c>
      <c r="U1056" t="s">
        <v>23823</v>
      </c>
      <c r="V1056">
        <v>80</v>
      </c>
      <c r="W1056">
        <v>-15831908</v>
      </c>
      <c r="X1056">
        <v>-554383139</v>
      </c>
      <c r="Y1056">
        <v>735</v>
      </c>
      <c r="Z1056" t="s">
        <v>29917</v>
      </c>
      <c r="AB1056" t="s">
        <v>23825</v>
      </c>
      <c r="AD1056" t="s">
        <v>1491</v>
      </c>
      <c r="AH1056" t="s">
        <v>29918</v>
      </c>
      <c r="AI1056" t="s">
        <v>23841</v>
      </c>
      <c r="AJ1056" t="s">
        <v>6629</v>
      </c>
      <c r="AL1056">
        <f>VALUE(TRIM(FO_Candidato[[#This Row],[1.21 Latitude]]))</f>
        <v>-15831908</v>
      </c>
      <c r="AM1056">
        <f>FO_Candidato[[#This Row],[LATITUDE_P1]]/1000000</f>
        <v>-15.831908</v>
      </c>
      <c r="AN1056">
        <f>INT(ABS(FO_Candidato[[#This Row],[LATITUDE_P2]]))</f>
        <v>15</v>
      </c>
      <c r="AO1056">
        <f>INT((ABS(FO_Candidato[[#This Row],[LATITUDE_P2]])-INT(ABS(FO_Candidato[[#This Row],[LATITUDE_P2]])))*60)</f>
        <v>49</v>
      </c>
      <c r="AP1056" s="73">
        <f t="shared" si="32"/>
        <v>54.87</v>
      </c>
      <c r="AQ1056" t="str">
        <f>SUBSTITUTE(TEXT(FO_Candidato[[#This Row],[LATITUDE_P5]],"0,00"),",",".")</f>
        <v>54.87</v>
      </c>
      <c r="AR1056" t="str">
        <f>FO_Candidato[[#This Row],[LATITUDE_P3]]&amp;"°"&amp;FO_Candidato[[#This Row],[LATITUDE_P4]]&amp;"'"&amp;FO_Candidato[[#This Row],[LATITUDE - P6]]&amp;"""S"</f>
        <v>15°49'54.87"S</v>
      </c>
      <c r="AS1056">
        <f>VALUE(TRIM(FO_Candidato[[#This Row],[longitude]]))</f>
        <v>-554383139</v>
      </c>
      <c r="AT1056">
        <f>FO_Candidato[[#This Row],[LONGITUDE_P1]]/1000000</f>
        <v>-554.38313900000003</v>
      </c>
      <c r="AU1056">
        <f>INT(ABS(FO_Candidato[[#This Row],[LONGITUDE_P2]]))</f>
        <v>554</v>
      </c>
      <c r="AV1056">
        <f>INT((ABS(FO_Candidato[[#This Row],[LONGITUDE_P2]])-INT(ABS(FO_Candidato[[#This Row],[LONGITUDE_P2]])))*60)</f>
        <v>22</v>
      </c>
      <c r="AW1056" s="73">
        <f t="shared" si="33"/>
        <v>59.3</v>
      </c>
      <c r="AX1056" t="str">
        <f>SUBSTITUTE(TEXT(FO_Candidato[[#This Row],[LONGITUDE_P5]],"0,00"),",",".")</f>
        <v>59.30</v>
      </c>
      <c r="AY1056" t="str">
        <f>FO_Candidato[[#This Row],[LONGITUDE_P3]]&amp;"°"&amp;FO_Candidato[[#This Row],[LONGITUDE_P4]]&amp;"'"&amp;FO_Candidato[[#This Row],[LONGITUDE - P6]]&amp;"""S"</f>
        <v>554°22'59.30"S</v>
      </c>
    </row>
    <row r="1057" spans="1:51" x14ac:dyDescent="0.3">
      <c r="A1057" t="s">
        <v>29919</v>
      </c>
      <c r="B1057" t="s">
        <v>23809</v>
      </c>
      <c r="C1057" t="s">
        <v>1600</v>
      </c>
      <c r="D1057" t="s">
        <v>6834</v>
      </c>
      <c r="E1057" t="s">
        <v>6834</v>
      </c>
      <c r="F1057" t="s">
        <v>6835</v>
      </c>
      <c r="G1057" t="s">
        <v>23889</v>
      </c>
      <c r="I1057" t="s">
        <v>23832</v>
      </c>
      <c r="K1057" t="s">
        <v>24020</v>
      </c>
      <c r="M1057" t="s">
        <v>23835</v>
      </c>
      <c r="N1057" t="s">
        <v>26832</v>
      </c>
      <c r="U1057" t="s">
        <v>23823</v>
      </c>
      <c r="V1057">
        <v>60</v>
      </c>
      <c r="W1057">
        <v>-172168829</v>
      </c>
      <c r="X1057">
        <v>-547582719</v>
      </c>
      <c r="Y1057">
        <v>506</v>
      </c>
      <c r="Z1057" t="s">
        <v>29920</v>
      </c>
      <c r="AB1057" t="s">
        <v>23825</v>
      </c>
      <c r="AD1057" t="s">
        <v>1491</v>
      </c>
      <c r="AH1057" t="s">
        <v>29921</v>
      </c>
      <c r="AI1057" t="s">
        <v>23841</v>
      </c>
      <c r="AJ1057" t="s">
        <v>6837</v>
      </c>
      <c r="AL1057">
        <f>VALUE(TRIM(FO_Candidato[[#This Row],[1.21 Latitude]]))</f>
        <v>-172168829</v>
      </c>
      <c r="AM1057">
        <f>FO_Candidato[[#This Row],[LATITUDE_P1]]/1000000</f>
        <v>-172.16882899999999</v>
      </c>
      <c r="AN1057">
        <f>INT(ABS(FO_Candidato[[#This Row],[LATITUDE_P2]]))</f>
        <v>172</v>
      </c>
      <c r="AO1057">
        <f>INT((ABS(FO_Candidato[[#This Row],[LATITUDE_P2]])-INT(ABS(FO_Candidato[[#This Row],[LATITUDE_P2]])))*60)</f>
        <v>10</v>
      </c>
      <c r="AP1057" s="73">
        <f t="shared" si="32"/>
        <v>7.78</v>
      </c>
      <c r="AQ1057" t="str">
        <f>SUBSTITUTE(TEXT(FO_Candidato[[#This Row],[LATITUDE_P5]],"0,00"),",",".")</f>
        <v>7.78</v>
      </c>
      <c r="AR1057" t="str">
        <f>FO_Candidato[[#This Row],[LATITUDE_P3]]&amp;"°"&amp;FO_Candidato[[#This Row],[LATITUDE_P4]]&amp;"'"&amp;FO_Candidato[[#This Row],[LATITUDE - P6]]&amp;"""S"</f>
        <v>172°10'7.78"S</v>
      </c>
      <c r="AS1057">
        <f>VALUE(TRIM(FO_Candidato[[#This Row],[longitude]]))</f>
        <v>-547582719</v>
      </c>
      <c r="AT1057">
        <f>FO_Candidato[[#This Row],[LONGITUDE_P1]]/1000000</f>
        <v>-547.582719</v>
      </c>
      <c r="AU1057">
        <f>INT(ABS(FO_Candidato[[#This Row],[LONGITUDE_P2]]))</f>
        <v>547</v>
      </c>
      <c r="AV1057">
        <f>INT((ABS(FO_Candidato[[#This Row],[LONGITUDE_P2]])-INT(ABS(FO_Candidato[[#This Row],[LONGITUDE_P2]])))*60)</f>
        <v>34</v>
      </c>
      <c r="AW1057" s="73">
        <f t="shared" si="33"/>
        <v>57.79</v>
      </c>
      <c r="AX1057" t="str">
        <f>SUBSTITUTE(TEXT(FO_Candidato[[#This Row],[LONGITUDE_P5]],"0,00"),",",".")</f>
        <v>57.79</v>
      </c>
      <c r="AY1057" t="str">
        <f>FO_Candidato[[#This Row],[LONGITUDE_P3]]&amp;"°"&amp;FO_Candidato[[#This Row],[LONGITUDE_P4]]&amp;"'"&amp;FO_Candidato[[#This Row],[LONGITUDE - P6]]&amp;"""S"</f>
        <v>547°34'57.79"S</v>
      </c>
    </row>
    <row r="1058" spans="1:51" x14ac:dyDescent="0.3">
      <c r="A1058" t="s">
        <v>29922</v>
      </c>
      <c r="B1058" t="s">
        <v>23809</v>
      </c>
      <c r="C1058" t="s">
        <v>1600</v>
      </c>
      <c r="D1058" t="s">
        <v>6698</v>
      </c>
      <c r="E1058" t="s">
        <v>6698</v>
      </c>
      <c r="F1058" t="s">
        <v>6699</v>
      </c>
      <c r="G1058" t="s">
        <v>23889</v>
      </c>
      <c r="I1058" t="s">
        <v>23832</v>
      </c>
      <c r="K1058" t="s">
        <v>24020</v>
      </c>
      <c r="M1058" t="s">
        <v>23835</v>
      </c>
      <c r="N1058" t="s">
        <v>26832</v>
      </c>
      <c r="U1058" t="s">
        <v>23823</v>
      </c>
      <c r="V1058">
        <v>80</v>
      </c>
      <c r="W1058">
        <v>-161843049</v>
      </c>
      <c r="X1058">
        <v>-547873</v>
      </c>
      <c r="Y1058">
        <v>296</v>
      </c>
      <c r="Z1058" t="s">
        <v>29923</v>
      </c>
      <c r="AB1058" t="s">
        <v>23825</v>
      </c>
      <c r="AD1058" t="s">
        <v>1491</v>
      </c>
      <c r="AH1058" t="s">
        <v>29924</v>
      </c>
      <c r="AI1058" t="s">
        <v>23841</v>
      </c>
      <c r="AJ1058" t="s">
        <v>6701</v>
      </c>
      <c r="AL1058">
        <f>VALUE(TRIM(FO_Candidato[[#This Row],[1.21 Latitude]]))</f>
        <v>-161843049</v>
      </c>
      <c r="AM1058">
        <f>FO_Candidato[[#This Row],[LATITUDE_P1]]/1000000</f>
        <v>-161.84304900000001</v>
      </c>
      <c r="AN1058">
        <f>INT(ABS(FO_Candidato[[#This Row],[LATITUDE_P2]]))</f>
        <v>161</v>
      </c>
      <c r="AO1058">
        <f>INT((ABS(FO_Candidato[[#This Row],[LATITUDE_P2]])-INT(ABS(FO_Candidato[[#This Row],[LATITUDE_P2]])))*60)</f>
        <v>50</v>
      </c>
      <c r="AP1058" s="73">
        <f t="shared" si="32"/>
        <v>34.979999999999997</v>
      </c>
      <c r="AQ1058" t="str">
        <f>SUBSTITUTE(TEXT(FO_Candidato[[#This Row],[LATITUDE_P5]],"0,00"),",",".")</f>
        <v>34.98</v>
      </c>
      <c r="AR1058" t="str">
        <f>FO_Candidato[[#This Row],[LATITUDE_P3]]&amp;"°"&amp;FO_Candidato[[#This Row],[LATITUDE_P4]]&amp;"'"&amp;FO_Candidato[[#This Row],[LATITUDE - P6]]&amp;"""S"</f>
        <v>161°50'34.98"S</v>
      </c>
      <c r="AS1058">
        <f>VALUE(TRIM(FO_Candidato[[#This Row],[longitude]]))</f>
        <v>-547873</v>
      </c>
      <c r="AT1058">
        <f>FO_Candidato[[#This Row],[LONGITUDE_P1]]/1000000</f>
        <v>-0.54787300000000005</v>
      </c>
      <c r="AU1058">
        <f>INT(ABS(FO_Candidato[[#This Row],[LONGITUDE_P2]]))</f>
        <v>0</v>
      </c>
      <c r="AV1058">
        <f>INT((ABS(FO_Candidato[[#This Row],[LONGITUDE_P2]])-INT(ABS(FO_Candidato[[#This Row],[LONGITUDE_P2]])))*60)</f>
        <v>32</v>
      </c>
      <c r="AW1058" s="73">
        <f t="shared" si="33"/>
        <v>52.34</v>
      </c>
      <c r="AX1058" t="str">
        <f>SUBSTITUTE(TEXT(FO_Candidato[[#This Row],[LONGITUDE_P5]],"0,00"),",",".")</f>
        <v>52.34</v>
      </c>
      <c r="AY1058" t="str">
        <f>FO_Candidato[[#This Row],[LONGITUDE_P3]]&amp;"°"&amp;FO_Candidato[[#This Row],[LONGITUDE_P4]]&amp;"'"&amp;FO_Candidato[[#This Row],[LONGITUDE - P6]]&amp;"""S"</f>
        <v>0°32'52.34"S</v>
      </c>
    </row>
    <row r="1059" spans="1:51" x14ac:dyDescent="0.3">
      <c r="A1059" t="s">
        <v>29925</v>
      </c>
      <c r="B1059" t="s">
        <v>23809</v>
      </c>
      <c r="C1059" t="s">
        <v>1600</v>
      </c>
      <c r="D1059" t="s">
        <v>6688</v>
      </c>
      <c r="E1059" t="s">
        <v>6688</v>
      </c>
      <c r="F1059" t="s">
        <v>6689</v>
      </c>
      <c r="G1059" t="s">
        <v>23889</v>
      </c>
      <c r="I1059" t="s">
        <v>23832</v>
      </c>
      <c r="K1059" t="s">
        <v>24020</v>
      </c>
      <c r="M1059" t="s">
        <v>23835</v>
      </c>
      <c r="N1059" t="s">
        <v>26832</v>
      </c>
      <c r="U1059" t="s">
        <v>23823</v>
      </c>
      <c r="V1059">
        <v>60</v>
      </c>
      <c r="W1059">
        <v>-15928644</v>
      </c>
      <c r="X1059">
        <v>-550226929</v>
      </c>
      <c r="Y1059">
        <v>60</v>
      </c>
      <c r="Z1059" t="s">
        <v>29926</v>
      </c>
      <c r="AB1059" t="s">
        <v>23825</v>
      </c>
      <c r="AD1059" t="s">
        <v>1491</v>
      </c>
      <c r="AH1059" t="s">
        <v>29927</v>
      </c>
      <c r="AI1059" t="s">
        <v>23841</v>
      </c>
      <c r="AJ1059" t="s">
        <v>4738</v>
      </c>
      <c r="AL1059">
        <f>VALUE(TRIM(FO_Candidato[[#This Row],[1.21 Latitude]]))</f>
        <v>-15928644</v>
      </c>
      <c r="AM1059">
        <f>FO_Candidato[[#This Row],[LATITUDE_P1]]/1000000</f>
        <v>-15.928644</v>
      </c>
      <c r="AN1059">
        <f>INT(ABS(FO_Candidato[[#This Row],[LATITUDE_P2]]))</f>
        <v>15</v>
      </c>
      <c r="AO1059">
        <f>INT((ABS(FO_Candidato[[#This Row],[LATITUDE_P2]])-INT(ABS(FO_Candidato[[#This Row],[LATITUDE_P2]])))*60)</f>
        <v>55</v>
      </c>
      <c r="AP1059" s="73">
        <f t="shared" si="32"/>
        <v>43.12</v>
      </c>
      <c r="AQ1059" t="str">
        <f>SUBSTITUTE(TEXT(FO_Candidato[[#This Row],[LATITUDE_P5]],"0,00"),",",".")</f>
        <v>43.12</v>
      </c>
      <c r="AR1059" t="str">
        <f>FO_Candidato[[#This Row],[LATITUDE_P3]]&amp;"°"&amp;FO_Candidato[[#This Row],[LATITUDE_P4]]&amp;"'"&amp;FO_Candidato[[#This Row],[LATITUDE - P6]]&amp;"""S"</f>
        <v>15°55'43.12"S</v>
      </c>
      <c r="AS1059">
        <f>VALUE(TRIM(FO_Candidato[[#This Row],[longitude]]))</f>
        <v>-550226929</v>
      </c>
      <c r="AT1059">
        <f>FO_Candidato[[#This Row],[LONGITUDE_P1]]/1000000</f>
        <v>-550.22692900000004</v>
      </c>
      <c r="AU1059">
        <f>INT(ABS(FO_Candidato[[#This Row],[LONGITUDE_P2]]))</f>
        <v>550</v>
      </c>
      <c r="AV1059">
        <f>INT((ABS(FO_Candidato[[#This Row],[LONGITUDE_P2]])-INT(ABS(FO_Candidato[[#This Row],[LONGITUDE_P2]])))*60)</f>
        <v>13</v>
      </c>
      <c r="AW1059" s="73">
        <f t="shared" si="33"/>
        <v>36.94</v>
      </c>
      <c r="AX1059" t="str">
        <f>SUBSTITUTE(TEXT(FO_Candidato[[#This Row],[LONGITUDE_P5]],"0,00"),",",".")</f>
        <v>36.94</v>
      </c>
      <c r="AY1059" t="str">
        <f>FO_Candidato[[#This Row],[LONGITUDE_P3]]&amp;"°"&amp;FO_Candidato[[#This Row],[LONGITUDE_P4]]&amp;"'"&amp;FO_Candidato[[#This Row],[LONGITUDE - P6]]&amp;"""S"</f>
        <v>550°13'36.94"S</v>
      </c>
    </row>
    <row r="1060" spans="1:51" x14ac:dyDescent="0.3">
      <c r="A1060" t="s">
        <v>29928</v>
      </c>
      <c r="B1060" t="s">
        <v>23809</v>
      </c>
      <c r="C1060" t="s">
        <v>1600</v>
      </c>
      <c r="D1060" t="s">
        <v>4735</v>
      </c>
      <c r="E1060" t="s">
        <v>4735</v>
      </c>
      <c r="F1060" t="s">
        <v>4736</v>
      </c>
      <c r="G1060" t="s">
        <v>23889</v>
      </c>
      <c r="I1060" t="s">
        <v>23832</v>
      </c>
      <c r="K1060" t="s">
        <v>24020</v>
      </c>
      <c r="M1060" t="s">
        <v>23835</v>
      </c>
      <c r="N1060" t="s">
        <v>26832</v>
      </c>
      <c r="U1060" t="s">
        <v>23823</v>
      </c>
      <c r="V1060">
        <v>80</v>
      </c>
      <c r="W1060">
        <v>-15901911</v>
      </c>
      <c r="X1060">
        <v>-550965899</v>
      </c>
      <c r="Y1060">
        <v>571</v>
      </c>
      <c r="Z1060" t="s">
        <v>29929</v>
      </c>
      <c r="AB1060" t="s">
        <v>23825</v>
      </c>
      <c r="AD1060" t="s">
        <v>1491</v>
      </c>
      <c r="AH1060" t="s">
        <v>29930</v>
      </c>
      <c r="AI1060" t="s">
        <v>23841</v>
      </c>
      <c r="AJ1060" t="s">
        <v>4738</v>
      </c>
      <c r="AL1060">
        <f>VALUE(TRIM(FO_Candidato[[#This Row],[1.21 Latitude]]))</f>
        <v>-15901911</v>
      </c>
      <c r="AM1060">
        <f>FO_Candidato[[#This Row],[LATITUDE_P1]]/1000000</f>
        <v>-15.901911</v>
      </c>
      <c r="AN1060">
        <f>INT(ABS(FO_Candidato[[#This Row],[LATITUDE_P2]]))</f>
        <v>15</v>
      </c>
      <c r="AO1060">
        <f>INT((ABS(FO_Candidato[[#This Row],[LATITUDE_P2]])-INT(ABS(FO_Candidato[[#This Row],[LATITUDE_P2]])))*60)</f>
        <v>54</v>
      </c>
      <c r="AP1060" s="73">
        <f t="shared" si="32"/>
        <v>6.88</v>
      </c>
      <c r="AQ1060" t="str">
        <f>SUBSTITUTE(TEXT(FO_Candidato[[#This Row],[LATITUDE_P5]],"0,00"),",",".")</f>
        <v>6.88</v>
      </c>
      <c r="AR1060" t="str">
        <f>FO_Candidato[[#This Row],[LATITUDE_P3]]&amp;"°"&amp;FO_Candidato[[#This Row],[LATITUDE_P4]]&amp;"'"&amp;FO_Candidato[[#This Row],[LATITUDE - P6]]&amp;"""S"</f>
        <v>15°54'6.88"S</v>
      </c>
      <c r="AS1060">
        <f>VALUE(TRIM(FO_Candidato[[#This Row],[longitude]]))</f>
        <v>-550965899</v>
      </c>
      <c r="AT1060">
        <f>FO_Candidato[[#This Row],[LONGITUDE_P1]]/1000000</f>
        <v>-550.96589900000004</v>
      </c>
      <c r="AU1060">
        <f>INT(ABS(FO_Candidato[[#This Row],[LONGITUDE_P2]]))</f>
        <v>550</v>
      </c>
      <c r="AV1060">
        <f>INT((ABS(FO_Candidato[[#This Row],[LONGITUDE_P2]])-INT(ABS(FO_Candidato[[#This Row],[LONGITUDE_P2]])))*60)</f>
        <v>57</v>
      </c>
      <c r="AW1060" s="73">
        <f t="shared" si="33"/>
        <v>57.24</v>
      </c>
      <c r="AX1060" t="str">
        <f>SUBSTITUTE(TEXT(FO_Candidato[[#This Row],[LONGITUDE_P5]],"0,00"),",",".")</f>
        <v>57.24</v>
      </c>
      <c r="AY1060" t="str">
        <f>FO_Candidato[[#This Row],[LONGITUDE_P3]]&amp;"°"&amp;FO_Candidato[[#This Row],[LONGITUDE_P4]]&amp;"'"&amp;FO_Candidato[[#This Row],[LONGITUDE - P6]]&amp;"""S"</f>
        <v>550°57'57.24"S</v>
      </c>
    </row>
    <row r="1061" spans="1:51" x14ac:dyDescent="0.3">
      <c r="A1061" t="s">
        <v>29931</v>
      </c>
      <c r="B1061" t="s">
        <v>23809</v>
      </c>
      <c r="C1061" t="s">
        <v>1600</v>
      </c>
      <c r="D1061" t="s">
        <v>6679</v>
      </c>
      <c r="E1061" t="s">
        <v>6679</v>
      </c>
      <c r="F1061" t="s">
        <v>6680</v>
      </c>
      <c r="G1061" t="s">
        <v>23889</v>
      </c>
      <c r="I1061" t="s">
        <v>23832</v>
      </c>
      <c r="K1061" t="s">
        <v>24020</v>
      </c>
      <c r="M1061" t="s">
        <v>23835</v>
      </c>
      <c r="N1061" t="s">
        <v>26832</v>
      </c>
      <c r="U1061" t="s">
        <v>23823</v>
      </c>
      <c r="V1061">
        <v>80</v>
      </c>
      <c r="W1061">
        <v>-15838452</v>
      </c>
      <c r="X1061">
        <v>-551618009</v>
      </c>
      <c r="Y1061">
        <v>725</v>
      </c>
      <c r="Z1061" t="s">
        <v>29932</v>
      </c>
      <c r="AB1061" t="s">
        <v>23825</v>
      </c>
      <c r="AD1061" t="s">
        <v>23823</v>
      </c>
      <c r="AH1061" t="s">
        <v>29933</v>
      </c>
      <c r="AI1061" t="s">
        <v>23841</v>
      </c>
      <c r="AJ1061" t="s">
        <v>4738</v>
      </c>
      <c r="AL1061">
        <f>VALUE(TRIM(FO_Candidato[[#This Row],[1.21 Latitude]]))</f>
        <v>-15838452</v>
      </c>
      <c r="AM1061">
        <f>FO_Candidato[[#This Row],[LATITUDE_P1]]/1000000</f>
        <v>-15.838452</v>
      </c>
      <c r="AN1061">
        <f>INT(ABS(FO_Candidato[[#This Row],[LATITUDE_P2]]))</f>
        <v>15</v>
      </c>
      <c r="AO1061">
        <f>INT((ABS(FO_Candidato[[#This Row],[LATITUDE_P2]])-INT(ABS(FO_Candidato[[#This Row],[LATITUDE_P2]])))*60)</f>
        <v>50</v>
      </c>
      <c r="AP1061" s="73">
        <f t="shared" si="32"/>
        <v>18.43</v>
      </c>
      <c r="AQ1061" t="str">
        <f>SUBSTITUTE(TEXT(FO_Candidato[[#This Row],[LATITUDE_P5]],"0,00"),",",".")</f>
        <v>18.43</v>
      </c>
      <c r="AR1061" t="str">
        <f>FO_Candidato[[#This Row],[LATITUDE_P3]]&amp;"°"&amp;FO_Candidato[[#This Row],[LATITUDE_P4]]&amp;"'"&amp;FO_Candidato[[#This Row],[LATITUDE - P6]]&amp;"""S"</f>
        <v>15°50'18.43"S</v>
      </c>
      <c r="AS1061">
        <f>VALUE(TRIM(FO_Candidato[[#This Row],[longitude]]))</f>
        <v>-551618009</v>
      </c>
      <c r="AT1061">
        <f>FO_Candidato[[#This Row],[LONGITUDE_P1]]/1000000</f>
        <v>-551.61800900000003</v>
      </c>
      <c r="AU1061">
        <f>INT(ABS(FO_Candidato[[#This Row],[LONGITUDE_P2]]))</f>
        <v>551</v>
      </c>
      <c r="AV1061">
        <f>INT((ABS(FO_Candidato[[#This Row],[LONGITUDE_P2]])-INT(ABS(FO_Candidato[[#This Row],[LONGITUDE_P2]])))*60)</f>
        <v>37</v>
      </c>
      <c r="AW1061" s="73">
        <f t="shared" si="33"/>
        <v>4.83</v>
      </c>
      <c r="AX1061" t="str">
        <f>SUBSTITUTE(TEXT(FO_Candidato[[#This Row],[LONGITUDE_P5]],"0,00"),",",".")</f>
        <v>4.83</v>
      </c>
      <c r="AY1061" t="str">
        <f>FO_Candidato[[#This Row],[LONGITUDE_P3]]&amp;"°"&amp;FO_Candidato[[#This Row],[LONGITUDE_P4]]&amp;"'"&amp;FO_Candidato[[#This Row],[LONGITUDE - P6]]&amp;"""S"</f>
        <v>551°37'4.83"S</v>
      </c>
    </row>
    <row r="1062" spans="1:51" x14ac:dyDescent="0.3">
      <c r="A1062" t="s">
        <v>29934</v>
      </c>
      <c r="B1062" t="s">
        <v>23809</v>
      </c>
      <c r="C1062" t="s">
        <v>1600</v>
      </c>
      <c r="D1062" t="s">
        <v>6647</v>
      </c>
      <c r="E1062" t="s">
        <v>6647</v>
      </c>
      <c r="F1062" t="s">
        <v>6648</v>
      </c>
      <c r="G1062" t="s">
        <v>23889</v>
      </c>
      <c r="I1062" t="s">
        <v>23832</v>
      </c>
      <c r="K1062" t="s">
        <v>24020</v>
      </c>
      <c r="M1062" t="s">
        <v>23835</v>
      </c>
      <c r="N1062" t="s">
        <v>29713</v>
      </c>
      <c r="U1062" t="s">
        <v>23823</v>
      </c>
      <c r="V1062">
        <v>80</v>
      </c>
      <c r="W1062">
        <v>-15819209</v>
      </c>
      <c r="X1062">
        <v>-5531967</v>
      </c>
      <c r="Y1062">
        <v>250</v>
      </c>
      <c r="Z1062" t="s">
        <v>29935</v>
      </c>
      <c r="AB1062" t="s">
        <v>23825</v>
      </c>
      <c r="AD1062" t="s">
        <v>1491</v>
      </c>
      <c r="AH1062" t="s">
        <v>29936</v>
      </c>
      <c r="AI1062" t="s">
        <v>23841</v>
      </c>
      <c r="AJ1062" t="s">
        <v>6650</v>
      </c>
      <c r="AL1062">
        <f>VALUE(TRIM(FO_Candidato[[#This Row],[1.21 Latitude]]))</f>
        <v>-15819209</v>
      </c>
      <c r="AM1062">
        <f>FO_Candidato[[#This Row],[LATITUDE_P1]]/1000000</f>
        <v>-15.819209000000001</v>
      </c>
      <c r="AN1062">
        <f>INT(ABS(FO_Candidato[[#This Row],[LATITUDE_P2]]))</f>
        <v>15</v>
      </c>
      <c r="AO1062">
        <f>INT((ABS(FO_Candidato[[#This Row],[LATITUDE_P2]])-INT(ABS(FO_Candidato[[#This Row],[LATITUDE_P2]])))*60)</f>
        <v>49</v>
      </c>
      <c r="AP1062" s="73">
        <f t="shared" si="32"/>
        <v>9.15</v>
      </c>
      <c r="AQ1062" t="str">
        <f>SUBSTITUTE(TEXT(FO_Candidato[[#This Row],[LATITUDE_P5]],"0,00"),",",".")</f>
        <v>9.15</v>
      </c>
      <c r="AR1062" t="str">
        <f>FO_Candidato[[#This Row],[LATITUDE_P3]]&amp;"°"&amp;FO_Candidato[[#This Row],[LATITUDE_P4]]&amp;"'"&amp;FO_Candidato[[#This Row],[LATITUDE - P6]]&amp;"""S"</f>
        <v>15°49'9.15"S</v>
      </c>
      <c r="AS1062">
        <f>VALUE(TRIM(FO_Candidato[[#This Row],[longitude]]))</f>
        <v>-5531967</v>
      </c>
      <c r="AT1062">
        <f>FO_Candidato[[#This Row],[LONGITUDE_P1]]/1000000</f>
        <v>-5.5319669999999999</v>
      </c>
      <c r="AU1062">
        <f>INT(ABS(FO_Candidato[[#This Row],[LONGITUDE_P2]]))</f>
        <v>5</v>
      </c>
      <c r="AV1062">
        <f>INT((ABS(FO_Candidato[[#This Row],[LONGITUDE_P2]])-INT(ABS(FO_Candidato[[#This Row],[LONGITUDE_P2]])))*60)</f>
        <v>31</v>
      </c>
      <c r="AW1062" s="73">
        <f t="shared" si="33"/>
        <v>55.08</v>
      </c>
      <c r="AX1062" t="str">
        <f>SUBSTITUTE(TEXT(FO_Candidato[[#This Row],[LONGITUDE_P5]],"0,00"),",",".")</f>
        <v>55.08</v>
      </c>
      <c r="AY1062" t="str">
        <f>FO_Candidato[[#This Row],[LONGITUDE_P3]]&amp;"°"&amp;FO_Candidato[[#This Row],[LONGITUDE_P4]]&amp;"'"&amp;FO_Candidato[[#This Row],[LONGITUDE - P6]]&amp;"""S"</f>
        <v>5°31'55.08"S</v>
      </c>
    </row>
    <row r="1063" spans="1:51" x14ac:dyDescent="0.3">
      <c r="A1063" t="s">
        <v>29937</v>
      </c>
      <c r="B1063" t="s">
        <v>23809</v>
      </c>
      <c r="C1063" t="s">
        <v>1600</v>
      </c>
      <c r="D1063" t="s">
        <v>6660</v>
      </c>
      <c r="E1063" t="s">
        <v>6660</v>
      </c>
      <c r="F1063" t="s">
        <v>6661</v>
      </c>
      <c r="G1063" t="s">
        <v>23889</v>
      </c>
      <c r="I1063" t="s">
        <v>23832</v>
      </c>
      <c r="K1063" t="s">
        <v>24020</v>
      </c>
      <c r="M1063" t="s">
        <v>23835</v>
      </c>
      <c r="N1063" t="s">
        <v>26832</v>
      </c>
      <c r="U1063" t="s">
        <v>23823</v>
      </c>
      <c r="V1063">
        <v>80</v>
      </c>
      <c r="W1063">
        <v>-1658818</v>
      </c>
      <c r="X1063">
        <v>-54691132</v>
      </c>
      <c r="Y1063">
        <v>358</v>
      </c>
      <c r="Z1063" t="s">
        <v>29938</v>
      </c>
      <c r="AB1063" t="s">
        <v>23825</v>
      </c>
      <c r="AD1063" t="s">
        <v>1491</v>
      </c>
      <c r="AH1063" t="s">
        <v>29939</v>
      </c>
      <c r="AI1063" t="s">
        <v>23841</v>
      </c>
      <c r="AJ1063" t="s">
        <v>2914</v>
      </c>
      <c r="AL1063">
        <f>VALUE(TRIM(FO_Candidato[[#This Row],[1.21 Latitude]]))</f>
        <v>-1658818</v>
      </c>
      <c r="AM1063">
        <f>FO_Candidato[[#This Row],[LATITUDE_P1]]/1000000</f>
        <v>-1.6588179999999999</v>
      </c>
      <c r="AN1063">
        <f>INT(ABS(FO_Candidato[[#This Row],[LATITUDE_P2]]))</f>
        <v>1</v>
      </c>
      <c r="AO1063">
        <f>INT((ABS(FO_Candidato[[#This Row],[LATITUDE_P2]])-INT(ABS(FO_Candidato[[#This Row],[LATITUDE_P2]])))*60)</f>
        <v>39</v>
      </c>
      <c r="AP1063" s="73">
        <f t="shared" si="32"/>
        <v>31.74</v>
      </c>
      <c r="AQ1063" t="str">
        <f>SUBSTITUTE(TEXT(FO_Candidato[[#This Row],[LATITUDE_P5]],"0,00"),",",".")</f>
        <v>31.74</v>
      </c>
      <c r="AR1063" t="str">
        <f>FO_Candidato[[#This Row],[LATITUDE_P3]]&amp;"°"&amp;FO_Candidato[[#This Row],[LATITUDE_P4]]&amp;"'"&amp;FO_Candidato[[#This Row],[LATITUDE - P6]]&amp;"""S"</f>
        <v>1°39'31.74"S</v>
      </c>
      <c r="AS1063">
        <f>VALUE(TRIM(FO_Candidato[[#This Row],[longitude]]))</f>
        <v>-54691132</v>
      </c>
      <c r="AT1063">
        <f>FO_Candidato[[#This Row],[LONGITUDE_P1]]/1000000</f>
        <v>-54.691132000000003</v>
      </c>
      <c r="AU1063">
        <f>INT(ABS(FO_Candidato[[#This Row],[LONGITUDE_P2]]))</f>
        <v>54</v>
      </c>
      <c r="AV1063">
        <f>INT((ABS(FO_Candidato[[#This Row],[LONGITUDE_P2]])-INT(ABS(FO_Candidato[[#This Row],[LONGITUDE_P2]])))*60)</f>
        <v>41</v>
      </c>
      <c r="AW1063" s="73">
        <f t="shared" si="33"/>
        <v>28.08</v>
      </c>
      <c r="AX1063" t="str">
        <f>SUBSTITUTE(TEXT(FO_Candidato[[#This Row],[LONGITUDE_P5]],"0,00"),",",".")</f>
        <v>28.08</v>
      </c>
      <c r="AY1063" t="str">
        <f>FO_Candidato[[#This Row],[LONGITUDE_P3]]&amp;"°"&amp;FO_Candidato[[#This Row],[LONGITUDE_P4]]&amp;"'"&amp;FO_Candidato[[#This Row],[LONGITUDE - P6]]&amp;"""S"</f>
        <v>54°41'28.08"S</v>
      </c>
    </row>
    <row r="1064" spans="1:51" x14ac:dyDescent="0.3">
      <c r="A1064" t="s">
        <v>29940</v>
      </c>
      <c r="B1064" t="s">
        <v>23809</v>
      </c>
      <c r="C1064" t="s">
        <v>1600</v>
      </c>
      <c r="D1064" t="s">
        <v>6781</v>
      </c>
      <c r="E1064" t="s">
        <v>6781</v>
      </c>
      <c r="F1064" t="s">
        <v>6782</v>
      </c>
      <c r="G1064" t="s">
        <v>23889</v>
      </c>
      <c r="I1064" t="s">
        <v>23832</v>
      </c>
      <c r="K1064" t="s">
        <v>24020</v>
      </c>
      <c r="M1064" t="s">
        <v>23835</v>
      </c>
      <c r="N1064" t="s">
        <v>26832</v>
      </c>
      <c r="U1064" t="s">
        <v>23823</v>
      </c>
      <c r="V1064">
        <v>80</v>
      </c>
      <c r="W1064">
        <v>-16862888</v>
      </c>
      <c r="X1064">
        <v>-547084419</v>
      </c>
      <c r="Y1064">
        <v>498</v>
      </c>
      <c r="Z1064" t="s">
        <v>29941</v>
      </c>
      <c r="AB1064" t="s">
        <v>23825</v>
      </c>
      <c r="AD1064" t="s">
        <v>1491</v>
      </c>
      <c r="AH1064" t="s">
        <v>29942</v>
      </c>
      <c r="AI1064" t="s">
        <v>23841</v>
      </c>
      <c r="AJ1064" t="s">
        <v>2914</v>
      </c>
      <c r="AL1064">
        <f>VALUE(TRIM(FO_Candidato[[#This Row],[1.21 Latitude]]))</f>
        <v>-16862888</v>
      </c>
      <c r="AM1064">
        <f>FO_Candidato[[#This Row],[LATITUDE_P1]]/1000000</f>
        <v>-16.862888000000002</v>
      </c>
      <c r="AN1064">
        <f>INT(ABS(FO_Candidato[[#This Row],[LATITUDE_P2]]))</f>
        <v>16</v>
      </c>
      <c r="AO1064">
        <f>INT((ABS(FO_Candidato[[#This Row],[LATITUDE_P2]])-INT(ABS(FO_Candidato[[#This Row],[LATITUDE_P2]])))*60)</f>
        <v>51</v>
      </c>
      <c r="AP1064" s="73">
        <f t="shared" si="32"/>
        <v>46.4</v>
      </c>
      <c r="AQ1064" t="str">
        <f>SUBSTITUTE(TEXT(FO_Candidato[[#This Row],[LATITUDE_P5]],"0,00"),",",".")</f>
        <v>46.40</v>
      </c>
      <c r="AR1064" t="str">
        <f>FO_Candidato[[#This Row],[LATITUDE_P3]]&amp;"°"&amp;FO_Candidato[[#This Row],[LATITUDE_P4]]&amp;"'"&amp;FO_Candidato[[#This Row],[LATITUDE - P6]]&amp;"""S"</f>
        <v>16°51'46.40"S</v>
      </c>
      <c r="AS1064">
        <f>VALUE(TRIM(FO_Candidato[[#This Row],[longitude]]))</f>
        <v>-547084419</v>
      </c>
      <c r="AT1064">
        <f>FO_Candidato[[#This Row],[LONGITUDE_P1]]/1000000</f>
        <v>-547.08441900000003</v>
      </c>
      <c r="AU1064">
        <f>INT(ABS(FO_Candidato[[#This Row],[LONGITUDE_P2]]))</f>
        <v>547</v>
      </c>
      <c r="AV1064">
        <f>INT((ABS(FO_Candidato[[#This Row],[LONGITUDE_P2]])-INT(ABS(FO_Candidato[[#This Row],[LONGITUDE_P2]])))*60)</f>
        <v>5</v>
      </c>
      <c r="AW1064" s="73">
        <f t="shared" si="33"/>
        <v>3.91</v>
      </c>
      <c r="AX1064" t="str">
        <f>SUBSTITUTE(TEXT(FO_Candidato[[#This Row],[LONGITUDE_P5]],"0,00"),",",".")</f>
        <v>3.91</v>
      </c>
      <c r="AY1064" t="str">
        <f>FO_Candidato[[#This Row],[LONGITUDE_P3]]&amp;"°"&amp;FO_Candidato[[#This Row],[LONGITUDE_P4]]&amp;"'"&amp;FO_Candidato[[#This Row],[LONGITUDE - P6]]&amp;"""S"</f>
        <v>547°5'3.91"S</v>
      </c>
    </row>
    <row r="1065" spans="1:51" x14ac:dyDescent="0.3">
      <c r="A1065" t="s">
        <v>29943</v>
      </c>
      <c r="B1065" t="s">
        <v>23809</v>
      </c>
      <c r="C1065" t="s">
        <v>1600</v>
      </c>
      <c r="D1065" t="s">
        <v>6765</v>
      </c>
      <c r="E1065" t="s">
        <v>6765</v>
      </c>
      <c r="F1065" t="s">
        <v>6766</v>
      </c>
      <c r="G1065" t="s">
        <v>23889</v>
      </c>
      <c r="I1065" t="s">
        <v>23832</v>
      </c>
      <c r="K1065" t="s">
        <v>24020</v>
      </c>
      <c r="M1065" t="s">
        <v>23835</v>
      </c>
      <c r="N1065" t="s">
        <v>26832</v>
      </c>
      <c r="U1065" t="s">
        <v>23823</v>
      </c>
      <c r="V1065">
        <v>80</v>
      </c>
      <c r="W1065">
        <v>-162712749</v>
      </c>
      <c r="X1065">
        <v>-54772205</v>
      </c>
      <c r="Y1065">
        <v>348</v>
      </c>
      <c r="Z1065" t="s">
        <v>29944</v>
      </c>
      <c r="AB1065" t="s">
        <v>23825</v>
      </c>
      <c r="AD1065" t="s">
        <v>1491</v>
      </c>
      <c r="AH1065" t="s">
        <v>29945</v>
      </c>
      <c r="AI1065" t="s">
        <v>23841</v>
      </c>
      <c r="AJ1065" t="s">
        <v>2914</v>
      </c>
      <c r="AL1065">
        <f>VALUE(TRIM(FO_Candidato[[#This Row],[1.21 Latitude]]))</f>
        <v>-162712749</v>
      </c>
      <c r="AM1065">
        <f>FO_Candidato[[#This Row],[LATITUDE_P1]]/1000000</f>
        <v>-162.712749</v>
      </c>
      <c r="AN1065">
        <f>INT(ABS(FO_Candidato[[#This Row],[LATITUDE_P2]]))</f>
        <v>162</v>
      </c>
      <c r="AO1065">
        <f>INT((ABS(FO_Candidato[[#This Row],[LATITUDE_P2]])-INT(ABS(FO_Candidato[[#This Row],[LATITUDE_P2]])))*60)</f>
        <v>42</v>
      </c>
      <c r="AP1065" s="73">
        <f t="shared" si="32"/>
        <v>45.9</v>
      </c>
      <c r="AQ1065" t="str">
        <f>SUBSTITUTE(TEXT(FO_Candidato[[#This Row],[LATITUDE_P5]],"0,00"),",",".")</f>
        <v>45.90</v>
      </c>
      <c r="AR1065" t="str">
        <f>FO_Candidato[[#This Row],[LATITUDE_P3]]&amp;"°"&amp;FO_Candidato[[#This Row],[LATITUDE_P4]]&amp;"'"&amp;FO_Candidato[[#This Row],[LATITUDE - P6]]&amp;"""S"</f>
        <v>162°42'45.90"S</v>
      </c>
      <c r="AS1065">
        <f>VALUE(TRIM(FO_Candidato[[#This Row],[longitude]]))</f>
        <v>-54772205</v>
      </c>
      <c r="AT1065">
        <f>FO_Candidato[[#This Row],[LONGITUDE_P1]]/1000000</f>
        <v>-54.772205</v>
      </c>
      <c r="AU1065">
        <f>INT(ABS(FO_Candidato[[#This Row],[LONGITUDE_P2]]))</f>
        <v>54</v>
      </c>
      <c r="AV1065">
        <f>INT((ABS(FO_Candidato[[#This Row],[LONGITUDE_P2]])-INT(ABS(FO_Candidato[[#This Row],[LONGITUDE_P2]])))*60)</f>
        <v>46</v>
      </c>
      <c r="AW1065" s="73">
        <f t="shared" si="33"/>
        <v>19.940000000000001</v>
      </c>
      <c r="AX1065" t="str">
        <f>SUBSTITUTE(TEXT(FO_Candidato[[#This Row],[LONGITUDE_P5]],"0,00"),",",".")</f>
        <v>19.94</v>
      </c>
      <c r="AY1065" t="str">
        <f>FO_Candidato[[#This Row],[LONGITUDE_P3]]&amp;"°"&amp;FO_Candidato[[#This Row],[LONGITUDE_P4]]&amp;"'"&amp;FO_Candidato[[#This Row],[LONGITUDE - P6]]&amp;"""S"</f>
        <v>54°46'19.94"S</v>
      </c>
    </row>
    <row r="1066" spans="1:51" x14ac:dyDescent="0.3">
      <c r="A1066" t="s">
        <v>29946</v>
      </c>
      <c r="B1066" t="s">
        <v>23809</v>
      </c>
      <c r="C1066" t="s">
        <v>1600</v>
      </c>
      <c r="D1066" t="s">
        <v>6777</v>
      </c>
      <c r="E1066" t="s">
        <v>6777</v>
      </c>
      <c r="F1066" t="s">
        <v>6778</v>
      </c>
      <c r="G1066" t="s">
        <v>23889</v>
      </c>
      <c r="I1066" t="s">
        <v>23832</v>
      </c>
      <c r="K1066" t="s">
        <v>24020</v>
      </c>
      <c r="M1066" t="s">
        <v>23835</v>
      </c>
      <c r="N1066" t="s">
        <v>26832</v>
      </c>
      <c r="U1066" t="s">
        <v>23823</v>
      </c>
      <c r="V1066">
        <v>80</v>
      </c>
      <c r="W1066">
        <v>-16778751</v>
      </c>
      <c r="X1066">
        <v>-54666055</v>
      </c>
      <c r="Y1066">
        <v>525</v>
      </c>
      <c r="Z1066" t="s">
        <v>29947</v>
      </c>
      <c r="AB1066" t="s">
        <v>23825</v>
      </c>
      <c r="AD1066" t="s">
        <v>1491</v>
      </c>
      <c r="AH1066" t="s">
        <v>29948</v>
      </c>
      <c r="AI1066" t="s">
        <v>23841</v>
      </c>
      <c r="AJ1066" t="s">
        <v>2914</v>
      </c>
      <c r="AL1066">
        <f>VALUE(TRIM(FO_Candidato[[#This Row],[1.21 Latitude]]))</f>
        <v>-16778751</v>
      </c>
      <c r="AM1066">
        <f>FO_Candidato[[#This Row],[LATITUDE_P1]]/1000000</f>
        <v>-16.778751</v>
      </c>
      <c r="AN1066">
        <f>INT(ABS(FO_Candidato[[#This Row],[LATITUDE_P2]]))</f>
        <v>16</v>
      </c>
      <c r="AO1066">
        <f>INT((ABS(FO_Candidato[[#This Row],[LATITUDE_P2]])-INT(ABS(FO_Candidato[[#This Row],[LATITUDE_P2]])))*60)</f>
        <v>46</v>
      </c>
      <c r="AP1066" s="73">
        <f t="shared" si="32"/>
        <v>43.5</v>
      </c>
      <c r="AQ1066" t="str">
        <f>SUBSTITUTE(TEXT(FO_Candidato[[#This Row],[LATITUDE_P5]],"0,00"),",",".")</f>
        <v>43.50</v>
      </c>
      <c r="AR1066" t="str">
        <f>FO_Candidato[[#This Row],[LATITUDE_P3]]&amp;"°"&amp;FO_Candidato[[#This Row],[LATITUDE_P4]]&amp;"'"&amp;FO_Candidato[[#This Row],[LATITUDE - P6]]&amp;"""S"</f>
        <v>16°46'43.50"S</v>
      </c>
      <c r="AS1066">
        <f>VALUE(TRIM(FO_Candidato[[#This Row],[longitude]]))</f>
        <v>-54666055</v>
      </c>
      <c r="AT1066">
        <f>FO_Candidato[[#This Row],[LONGITUDE_P1]]/1000000</f>
        <v>-54.666055</v>
      </c>
      <c r="AU1066">
        <f>INT(ABS(FO_Candidato[[#This Row],[LONGITUDE_P2]]))</f>
        <v>54</v>
      </c>
      <c r="AV1066">
        <f>INT((ABS(FO_Candidato[[#This Row],[LONGITUDE_P2]])-INT(ABS(FO_Candidato[[#This Row],[LONGITUDE_P2]])))*60)</f>
        <v>39</v>
      </c>
      <c r="AW1066" s="73">
        <f t="shared" si="33"/>
        <v>57.8</v>
      </c>
      <c r="AX1066" t="str">
        <f>SUBSTITUTE(TEXT(FO_Candidato[[#This Row],[LONGITUDE_P5]],"0,00"),",",".")</f>
        <v>57.80</v>
      </c>
      <c r="AY1066" t="str">
        <f>FO_Candidato[[#This Row],[LONGITUDE_P3]]&amp;"°"&amp;FO_Candidato[[#This Row],[LONGITUDE_P4]]&amp;"'"&amp;FO_Candidato[[#This Row],[LONGITUDE - P6]]&amp;"""S"</f>
        <v>54°39'57.80"S</v>
      </c>
    </row>
    <row r="1067" spans="1:51" x14ac:dyDescent="0.3">
      <c r="A1067" t="s">
        <v>29949</v>
      </c>
      <c r="B1067" t="s">
        <v>23809</v>
      </c>
      <c r="C1067" t="s">
        <v>9863</v>
      </c>
      <c r="D1067" t="s">
        <v>23545</v>
      </c>
      <c r="E1067" t="s">
        <v>23545</v>
      </c>
      <c r="F1067" t="s">
        <v>23547</v>
      </c>
      <c r="G1067" t="s">
        <v>23889</v>
      </c>
      <c r="I1067" t="s">
        <v>23832</v>
      </c>
      <c r="K1067" t="s">
        <v>29950</v>
      </c>
      <c r="M1067" t="s">
        <v>23835</v>
      </c>
      <c r="N1067" t="s">
        <v>29951</v>
      </c>
      <c r="U1067" t="s">
        <v>23823</v>
      </c>
      <c r="V1067">
        <v>40</v>
      </c>
      <c r="W1067">
        <v>-22301645</v>
      </c>
      <c r="X1067">
        <v>-42936148</v>
      </c>
      <c r="Y1067">
        <v>743</v>
      </c>
      <c r="Z1067" t="s">
        <v>29952</v>
      </c>
      <c r="AB1067" t="s">
        <v>23825</v>
      </c>
      <c r="AD1067" t="s">
        <v>1491</v>
      </c>
      <c r="AH1067" t="s">
        <v>29953</v>
      </c>
      <c r="AI1067" t="s">
        <v>23968</v>
      </c>
      <c r="AJ1067" t="s">
        <v>5038</v>
      </c>
      <c r="AL1067">
        <f>VALUE(TRIM(FO_Candidato[[#This Row],[1.21 Latitude]]))</f>
        <v>-22301645</v>
      </c>
      <c r="AM1067">
        <f>FO_Candidato[[#This Row],[LATITUDE_P1]]/1000000</f>
        <v>-22.301645000000001</v>
      </c>
      <c r="AN1067">
        <f>INT(ABS(FO_Candidato[[#This Row],[LATITUDE_P2]]))</f>
        <v>22</v>
      </c>
      <c r="AO1067">
        <f>INT((ABS(FO_Candidato[[#This Row],[LATITUDE_P2]])-INT(ABS(FO_Candidato[[#This Row],[LATITUDE_P2]])))*60)</f>
        <v>18</v>
      </c>
      <c r="AP1067" s="73">
        <f t="shared" si="32"/>
        <v>5.92</v>
      </c>
      <c r="AQ1067" t="str">
        <f>SUBSTITUTE(TEXT(FO_Candidato[[#This Row],[LATITUDE_P5]],"0,00"),",",".")</f>
        <v>5.92</v>
      </c>
      <c r="AR1067" t="str">
        <f>FO_Candidato[[#This Row],[LATITUDE_P3]]&amp;"°"&amp;FO_Candidato[[#This Row],[LATITUDE_P4]]&amp;"'"&amp;FO_Candidato[[#This Row],[LATITUDE - P6]]&amp;"""S"</f>
        <v>22°18'5.92"S</v>
      </c>
      <c r="AS1067">
        <f>VALUE(TRIM(FO_Candidato[[#This Row],[longitude]]))</f>
        <v>-42936148</v>
      </c>
      <c r="AT1067">
        <f>FO_Candidato[[#This Row],[LONGITUDE_P1]]/1000000</f>
        <v>-42.936148000000003</v>
      </c>
      <c r="AU1067">
        <f>INT(ABS(FO_Candidato[[#This Row],[LONGITUDE_P2]]))</f>
        <v>42</v>
      </c>
      <c r="AV1067">
        <f>INT((ABS(FO_Candidato[[#This Row],[LONGITUDE_P2]])-INT(ABS(FO_Candidato[[#This Row],[LONGITUDE_P2]])))*60)</f>
        <v>56</v>
      </c>
      <c r="AW1067" s="73">
        <f t="shared" si="33"/>
        <v>10.130000000000001</v>
      </c>
      <c r="AX1067" t="str">
        <f>SUBSTITUTE(TEXT(FO_Candidato[[#This Row],[LONGITUDE_P5]],"0,00"),",",".")</f>
        <v>10.13</v>
      </c>
      <c r="AY1067" t="str">
        <f>FO_Candidato[[#This Row],[LONGITUDE_P3]]&amp;"°"&amp;FO_Candidato[[#This Row],[LONGITUDE_P4]]&amp;"'"&amp;FO_Candidato[[#This Row],[LONGITUDE - P6]]&amp;"""S"</f>
        <v>42°56'10.13"S</v>
      </c>
    </row>
    <row r="1068" spans="1:51" x14ac:dyDescent="0.3">
      <c r="A1068" t="s">
        <v>29954</v>
      </c>
      <c r="B1068" t="s">
        <v>23809</v>
      </c>
      <c r="C1068" t="s">
        <v>127</v>
      </c>
      <c r="D1068" t="s">
        <v>29955</v>
      </c>
      <c r="E1068" t="s">
        <v>29955</v>
      </c>
      <c r="F1068" t="s">
        <v>29956</v>
      </c>
      <c r="G1068" t="s">
        <v>29957</v>
      </c>
      <c r="H1068" t="s">
        <v>29958</v>
      </c>
      <c r="I1068" t="s">
        <v>23832</v>
      </c>
      <c r="J1068" t="s">
        <v>23814</v>
      </c>
      <c r="K1068" t="s">
        <v>29959</v>
      </c>
      <c r="L1068" t="s">
        <v>29960</v>
      </c>
      <c r="M1068" t="s">
        <v>23835</v>
      </c>
      <c r="N1068" t="s">
        <v>29961</v>
      </c>
      <c r="O1068" t="s">
        <v>29962</v>
      </c>
      <c r="P1068" t="s">
        <v>29963</v>
      </c>
      <c r="Q1068" t="s">
        <v>29964</v>
      </c>
      <c r="R1068" t="s">
        <v>29965</v>
      </c>
      <c r="S1068" t="s">
        <v>29966</v>
      </c>
      <c r="T1068" t="s">
        <v>29967</v>
      </c>
      <c r="U1068" t="s">
        <v>1491</v>
      </c>
      <c r="V1068">
        <v>463</v>
      </c>
      <c r="W1068">
        <v>-1664829</v>
      </c>
      <c r="X1068">
        <v>-492598</v>
      </c>
      <c r="Y1068">
        <v>761</v>
      </c>
      <c r="Z1068" t="s">
        <v>12336</v>
      </c>
      <c r="AA1068" t="s">
        <v>107</v>
      </c>
      <c r="AB1068" t="s">
        <v>23825</v>
      </c>
      <c r="AC1068">
        <v>4500</v>
      </c>
      <c r="AD1068" t="s">
        <v>23823</v>
      </c>
      <c r="AE1068" t="s">
        <v>23823</v>
      </c>
      <c r="AF1068" t="s">
        <v>29956</v>
      </c>
      <c r="AG1068" t="s">
        <v>29955</v>
      </c>
      <c r="AH1068" t="s">
        <v>29962</v>
      </c>
      <c r="AI1068" t="s">
        <v>24041</v>
      </c>
      <c r="AJ1068" t="s">
        <v>3822</v>
      </c>
      <c r="AK1068">
        <v>74660300</v>
      </c>
      <c r="AL1068">
        <f>VALUE(TRIM(FO_Candidato[[#This Row],[1.21 Latitude]]))</f>
        <v>-1664829</v>
      </c>
      <c r="AM1068">
        <f>FO_Candidato[[#This Row],[LATITUDE_P1]]/1000000</f>
        <v>-1.6648289999999999</v>
      </c>
      <c r="AN1068">
        <f>INT(ABS(FO_Candidato[[#This Row],[LATITUDE_P2]]))</f>
        <v>1</v>
      </c>
      <c r="AO1068">
        <f>INT((ABS(FO_Candidato[[#This Row],[LATITUDE_P2]])-INT(ABS(FO_Candidato[[#This Row],[LATITUDE_P2]])))*60)</f>
        <v>39</v>
      </c>
      <c r="AP1068" s="73">
        <f t="shared" si="32"/>
        <v>53.38</v>
      </c>
      <c r="AQ1068" t="str">
        <f>SUBSTITUTE(TEXT(FO_Candidato[[#This Row],[LATITUDE_P5]],"0,00"),",",".")</f>
        <v>53.38</v>
      </c>
      <c r="AR1068" t="str">
        <f>FO_Candidato[[#This Row],[LATITUDE_P3]]&amp;"°"&amp;FO_Candidato[[#This Row],[LATITUDE_P4]]&amp;"'"&amp;FO_Candidato[[#This Row],[LATITUDE - P6]]&amp;"""S"</f>
        <v>1°39'53.38"S</v>
      </c>
      <c r="AS1068">
        <f>VALUE(TRIM(FO_Candidato[[#This Row],[longitude]]))</f>
        <v>-492598</v>
      </c>
      <c r="AT1068">
        <f>FO_Candidato[[#This Row],[LONGITUDE_P1]]/1000000</f>
        <v>-0.49259799999999998</v>
      </c>
      <c r="AU1068">
        <f>INT(ABS(FO_Candidato[[#This Row],[LONGITUDE_P2]]))</f>
        <v>0</v>
      </c>
      <c r="AV1068">
        <f>INT((ABS(FO_Candidato[[#This Row],[LONGITUDE_P2]])-INT(ABS(FO_Candidato[[#This Row],[LONGITUDE_P2]])))*60)</f>
        <v>29</v>
      </c>
      <c r="AW1068" s="73">
        <f t="shared" si="33"/>
        <v>33.35</v>
      </c>
      <c r="AX1068" t="str">
        <f>SUBSTITUTE(TEXT(FO_Candidato[[#This Row],[LONGITUDE_P5]],"0,00"),",",".")</f>
        <v>33.35</v>
      </c>
      <c r="AY1068" t="str">
        <f>FO_Candidato[[#This Row],[LONGITUDE_P3]]&amp;"°"&amp;FO_Candidato[[#This Row],[LONGITUDE_P4]]&amp;"'"&amp;FO_Candidato[[#This Row],[LONGITUDE - P6]]&amp;"""S"</f>
        <v>0°29'33.35"S</v>
      </c>
    </row>
    <row r="1069" spans="1:51" x14ac:dyDescent="0.3">
      <c r="A1069" t="s">
        <v>29968</v>
      </c>
      <c r="B1069" t="s">
        <v>23809</v>
      </c>
      <c r="C1069" t="s">
        <v>308</v>
      </c>
      <c r="D1069" t="s">
        <v>23459</v>
      </c>
      <c r="E1069" t="s">
        <v>23459</v>
      </c>
      <c r="F1069" t="s">
        <v>23461</v>
      </c>
      <c r="G1069" t="s">
        <v>24212</v>
      </c>
      <c r="I1069" t="s">
        <v>23832</v>
      </c>
      <c r="J1069" t="s">
        <v>23814</v>
      </c>
      <c r="K1069" t="s">
        <v>29969</v>
      </c>
      <c r="L1069" t="s">
        <v>3632</v>
      </c>
      <c r="M1069" t="s">
        <v>23816</v>
      </c>
      <c r="N1069" t="s">
        <v>29970</v>
      </c>
      <c r="O1069" t="s">
        <v>29971</v>
      </c>
      <c r="P1069" t="s">
        <v>29972</v>
      </c>
      <c r="Q1069" t="s">
        <v>3632</v>
      </c>
      <c r="R1069" t="s">
        <v>3632</v>
      </c>
      <c r="S1069" t="s">
        <v>3632</v>
      </c>
      <c r="T1069" t="s">
        <v>3632</v>
      </c>
      <c r="U1069" t="s">
        <v>23823</v>
      </c>
      <c r="V1069">
        <v>40</v>
      </c>
      <c r="W1069">
        <v>-20603895</v>
      </c>
      <c r="X1069">
        <v>-40858642</v>
      </c>
      <c r="Y1069">
        <v>530</v>
      </c>
      <c r="Z1069" t="s">
        <v>23824</v>
      </c>
      <c r="AA1069" t="s">
        <v>124</v>
      </c>
      <c r="AB1069" t="s">
        <v>23825</v>
      </c>
      <c r="AC1069">
        <v>1200</v>
      </c>
      <c r="AD1069" t="s">
        <v>23823</v>
      </c>
      <c r="AE1069" t="s">
        <v>3632</v>
      </c>
      <c r="AF1069" t="s">
        <v>23459</v>
      </c>
      <c r="AG1069" t="s">
        <v>23461</v>
      </c>
      <c r="AH1069" t="s">
        <v>29971</v>
      </c>
      <c r="AI1069" t="s">
        <v>24220</v>
      </c>
      <c r="AJ1069" t="s">
        <v>2022</v>
      </c>
      <c r="AK1069">
        <v>29240000</v>
      </c>
      <c r="AL1069">
        <f>VALUE(TRIM(FO_Candidato[[#This Row],[1.21 Latitude]]))</f>
        <v>-20603895</v>
      </c>
      <c r="AM1069">
        <f>FO_Candidato[[#This Row],[LATITUDE_P1]]/1000000</f>
        <v>-20.603895000000001</v>
      </c>
      <c r="AN1069">
        <f>INT(ABS(FO_Candidato[[#This Row],[LATITUDE_P2]]))</f>
        <v>20</v>
      </c>
      <c r="AO1069">
        <f>INT((ABS(FO_Candidato[[#This Row],[LATITUDE_P2]])-INT(ABS(FO_Candidato[[#This Row],[LATITUDE_P2]])))*60)</f>
        <v>36</v>
      </c>
      <c r="AP1069" s="73">
        <f t="shared" si="32"/>
        <v>14.02</v>
      </c>
      <c r="AQ1069" t="str">
        <f>SUBSTITUTE(TEXT(FO_Candidato[[#This Row],[LATITUDE_P5]],"0,00"),",",".")</f>
        <v>14.02</v>
      </c>
      <c r="AR1069" t="str">
        <f>FO_Candidato[[#This Row],[LATITUDE_P3]]&amp;"°"&amp;FO_Candidato[[#This Row],[LATITUDE_P4]]&amp;"'"&amp;FO_Candidato[[#This Row],[LATITUDE - P6]]&amp;"""S"</f>
        <v>20°36'14.02"S</v>
      </c>
      <c r="AS1069">
        <f>VALUE(TRIM(FO_Candidato[[#This Row],[longitude]]))</f>
        <v>-40858642</v>
      </c>
      <c r="AT1069">
        <f>FO_Candidato[[#This Row],[LONGITUDE_P1]]/1000000</f>
        <v>-40.858642000000003</v>
      </c>
      <c r="AU1069">
        <f>INT(ABS(FO_Candidato[[#This Row],[LONGITUDE_P2]]))</f>
        <v>40</v>
      </c>
      <c r="AV1069">
        <f>INT((ABS(FO_Candidato[[#This Row],[LONGITUDE_P2]])-INT(ABS(FO_Candidato[[#This Row],[LONGITUDE_P2]])))*60)</f>
        <v>51</v>
      </c>
      <c r="AW1069" s="73">
        <f t="shared" si="33"/>
        <v>31.11</v>
      </c>
      <c r="AX1069" t="str">
        <f>SUBSTITUTE(TEXT(FO_Candidato[[#This Row],[LONGITUDE_P5]],"0,00"),",",".")</f>
        <v>31.11</v>
      </c>
      <c r="AY1069" t="str">
        <f>FO_Candidato[[#This Row],[LONGITUDE_P3]]&amp;"°"&amp;FO_Candidato[[#This Row],[LONGITUDE_P4]]&amp;"'"&amp;FO_Candidato[[#This Row],[LONGITUDE - P6]]&amp;"""S"</f>
        <v>40°51'31.11"S</v>
      </c>
    </row>
    <row r="1070" spans="1:51" x14ac:dyDescent="0.3">
      <c r="A1070" t="s">
        <v>29973</v>
      </c>
      <c r="B1070" t="s">
        <v>23809</v>
      </c>
      <c r="C1070" t="s">
        <v>308</v>
      </c>
      <c r="D1070" t="s">
        <v>4881</v>
      </c>
      <c r="E1070" t="s">
        <v>4881</v>
      </c>
      <c r="F1070" t="s">
        <v>4882</v>
      </c>
      <c r="G1070" t="s">
        <v>26600</v>
      </c>
      <c r="I1070" t="s">
        <v>23832</v>
      </c>
      <c r="J1070" t="s">
        <v>23814</v>
      </c>
      <c r="K1070" t="s">
        <v>29974</v>
      </c>
      <c r="M1070" t="s">
        <v>23816</v>
      </c>
      <c r="N1070" t="s">
        <v>29975</v>
      </c>
      <c r="O1070" t="s">
        <v>29976</v>
      </c>
      <c r="P1070" t="s">
        <v>29977</v>
      </c>
      <c r="Q1070" t="s">
        <v>29978</v>
      </c>
      <c r="U1070" t="s">
        <v>23823</v>
      </c>
      <c r="V1070">
        <v>30</v>
      </c>
      <c r="W1070">
        <v>-16410292</v>
      </c>
      <c r="X1070">
        <v>-39078723</v>
      </c>
      <c r="Y1070">
        <v>51</v>
      </c>
      <c r="AA1070" t="s">
        <v>107</v>
      </c>
      <c r="AB1070" t="s">
        <v>23825</v>
      </c>
      <c r="AC1070">
        <v>2500</v>
      </c>
      <c r="AF1070" t="s">
        <v>4881</v>
      </c>
      <c r="AG1070" t="s">
        <v>4882</v>
      </c>
      <c r="AH1070" t="s">
        <v>29979</v>
      </c>
      <c r="AI1070" t="s">
        <v>24034</v>
      </c>
      <c r="AJ1070" t="s">
        <v>1398</v>
      </c>
      <c r="AL1070">
        <f>VALUE(TRIM(FO_Candidato[[#This Row],[1.21 Latitude]]))</f>
        <v>-16410292</v>
      </c>
      <c r="AM1070">
        <f>FO_Candidato[[#This Row],[LATITUDE_P1]]/1000000</f>
        <v>-16.410291999999998</v>
      </c>
      <c r="AN1070">
        <f>INT(ABS(FO_Candidato[[#This Row],[LATITUDE_P2]]))</f>
        <v>16</v>
      </c>
      <c r="AO1070">
        <f>INT((ABS(FO_Candidato[[#This Row],[LATITUDE_P2]])-INT(ABS(FO_Candidato[[#This Row],[LATITUDE_P2]])))*60)</f>
        <v>24</v>
      </c>
      <c r="AP1070" s="73">
        <f t="shared" si="32"/>
        <v>37.049999999999997</v>
      </c>
      <c r="AQ1070" t="str">
        <f>SUBSTITUTE(TEXT(FO_Candidato[[#This Row],[LATITUDE_P5]],"0,00"),",",".")</f>
        <v>37.05</v>
      </c>
      <c r="AR1070" t="str">
        <f>FO_Candidato[[#This Row],[LATITUDE_P3]]&amp;"°"&amp;FO_Candidato[[#This Row],[LATITUDE_P4]]&amp;"'"&amp;FO_Candidato[[#This Row],[LATITUDE - P6]]&amp;"""S"</f>
        <v>16°24'37.05"S</v>
      </c>
      <c r="AS1070">
        <f>VALUE(TRIM(FO_Candidato[[#This Row],[longitude]]))</f>
        <v>-39078723</v>
      </c>
      <c r="AT1070">
        <f>FO_Candidato[[#This Row],[LONGITUDE_P1]]/1000000</f>
        <v>-39.078722999999997</v>
      </c>
      <c r="AU1070">
        <f>INT(ABS(FO_Candidato[[#This Row],[LONGITUDE_P2]]))</f>
        <v>39</v>
      </c>
      <c r="AV1070">
        <f>INT((ABS(FO_Candidato[[#This Row],[LONGITUDE_P2]])-INT(ABS(FO_Candidato[[#This Row],[LONGITUDE_P2]])))*60)</f>
        <v>4</v>
      </c>
      <c r="AW1070" s="73">
        <f t="shared" si="33"/>
        <v>43.4</v>
      </c>
      <c r="AX1070" t="str">
        <f>SUBSTITUTE(TEXT(FO_Candidato[[#This Row],[LONGITUDE_P5]],"0,00"),",",".")</f>
        <v>43.40</v>
      </c>
      <c r="AY1070" t="str">
        <f>FO_Candidato[[#This Row],[LONGITUDE_P3]]&amp;"°"&amp;FO_Candidato[[#This Row],[LONGITUDE_P4]]&amp;"'"&amp;FO_Candidato[[#This Row],[LONGITUDE - P6]]&amp;"""S"</f>
        <v>39°4'43.40"S</v>
      </c>
    </row>
    <row r="1071" spans="1:51" x14ac:dyDescent="0.3">
      <c r="A1071" t="s">
        <v>29980</v>
      </c>
      <c r="B1071" t="s">
        <v>23809</v>
      </c>
      <c r="C1071" t="s">
        <v>308</v>
      </c>
      <c r="D1071" t="s">
        <v>29981</v>
      </c>
      <c r="E1071" t="s">
        <v>29981</v>
      </c>
      <c r="F1071" t="s">
        <v>29982</v>
      </c>
      <c r="G1071" t="s">
        <v>24555</v>
      </c>
      <c r="I1071" t="s">
        <v>23832</v>
      </c>
      <c r="J1071" t="s">
        <v>23814</v>
      </c>
      <c r="K1071" t="s">
        <v>29983</v>
      </c>
      <c r="M1071" t="s">
        <v>23816</v>
      </c>
      <c r="N1071" t="s">
        <v>29984</v>
      </c>
      <c r="O1071" t="s">
        <v>29985</v>
      </c>
      <c r="P1071" t="s">
        <v>29986</v>
      </c>
      <c r="Q1071" t="s">
        <v>29987</v>
      </c>
      <c r="U1071" t="s">
        <v>23823</v>
      </c>
      <c r="V1071">
        <v>30</v>
      </c>
      <c r="W1071">
        <v>-16602965</v>
      </c>
      <c r="X1071">
        <v>-39114564</v>
      </c>
      <c r="Y1071">
        <v>41</v>
      </c>
      <c r="AA1071" t="s">
        <v>107</v>
      </c>
      <c r="AB1071" t="s">
        <v>23825</v>
      </c>
      <c r="AC1071">
        <v>3000</v>
      </c>
      <c r="AF1071" t="s">
        <v>29981</v>
      </c>
      <c r="AG1071" t="s">
        <v>29982</v>
      </c>
      <c r="AH1071" t="s">
        <v>29988</v>
      </c>
      <c r="AI1071" t="s">
        <v>24034</v>
      </c>
      <c r="AJ1071" t="s">
        <v>1398</v>
      </c>
      <c r="AK1071">
        <v>45810000</v>
      </c>
      <c r="AL1071">
        <f>VALUE(TRIM(FO_Candidato[[#This Row],[1.21 Latitude]]))</f>
        <v>-16602965</v>
      </c>
      <c r="AM1071">
        <f>FO_Candidato[[#This Row],[LATITUDE_P1]]/1000000</f>
        <v>-16.602965000000001</v>
      </c>
      <c r="AN1071">
        <f>INT(ABS(FO_Candidato[[#This Row],[LATITUDE_P2]]))</f>
        <v>16</v>
      </c>
      <c r="AO1071">
        <f>INT((ABS(FO_Candidato[[#This Row],[LATITUDE_P2]])-INT(ABS(FO_Candidato[[#This Row],[LATITUDE_P2]])))*60)</f>
        <v>36</v>
      </c>
      <c r="AP1071" s="73">
        <f t="shared" si="32"/>
        <v>10.67</v>
      </c>
      <c r="AQ1071" t="str">
        <f>SUBSTITUTE(TEXT(FO_Candidato[[#This Row],[LATITUDE_P5]],"0,00"),",",".")</f>
        <v>10.67</v>
      </c>
      <c r="AR1071" t="str">
        <f>FO_Candidato[[#This Row],[LATITUDE_P3]]&amp;"°"&amp;FO_Candidato[[#This Row],[LATITUDE_P4]]&amp;"'"&amp;FO_Candidato[[#This Row],[LATITUDE - P6]]&amp;"""S"</f>
        <v>16°36'10.67"S</v>
      </c>
      <c r="AS1071">
        <f>VALUE(TRIM(FO_Candidato[[#This Row],[longitude]]))</f>
        <v>-39114564</v>
      </c>
      <c r="AT1071">
        <f>FO_Candidato[[#This Row],[LONGITUDE_P1]]/1000000</f>
        <v>-39.114564000000001</v>
      </c>
      <c r="AU1071">
        <f>INT(ABS(FO_Candidato[[#This Row],[LONGITUDE_P2]]))</f>
        <v>39</v>
      </c>
      <c r="AV1071">
        <f>INT((ABS(FO_Candidato[[#This Row],[LONGITUDE_P2]])-INT(ABS(FO_Candidato[[#This Row],[LONGITUDE_P2]])))*60)</f>
        <v>6</v>
      </c>
      <c r="AW1071" s="73">
        <f t="shared" si="33"/>
        <v>52.43</v>
      </c>
      <c r="AX1071" t="str">
        <f>SUBSTITUTE(TEXT(FO_Candidato[[#This Row],[LONGITUDE_P5]],"0,00"),",",".")</f>
        <v>52.43</v>
      </c>
      <c r="AY1071" t="str">
        <f>FO_Candidato[[#This Row],[LONGITUDE_P3]]&amp;"°"&amp;FO_Candidato[[#This Row],[LONGITUDE_P4]]&amp;"'"&amp;FO_Candidato[[#This Row],[LONGITUDE - P6]]&amp;"""S"</f>
        <v>39°6'52.43"S</v>
      </c>
    </row>
    <row r="1072" spans="1:51" x14ac:dyDescent="0.3">
      <c r="A1072" t="s">
        <v>29989</v>
      </c>
      <c r="B1072" t="s">
        <v>23809</v>
      </c>
      <c r="C1072" t="s">
        <v>308</v>
      </c>
      <c r="D1072" t="s">
        <v>20742</v>
      </c>
      <c r="E1072" t="s">
        <v>20742</v>
      </c>
      <c r="F1072" t="s">
        <v>20744</v>
      </c>
      <c r="G1072" t="s">
        <v>23812</v>
      </c>
      <c r="I1072" t="s">
        <v>23832</v>
      </c>
      <c r="J1072" t="s">
        <v>23814</v>
      </c>
      <c r="K1072" t="s">
        <v>29990</v>
      </c>
      <c r="L1072" t="s">
        <v>148</v>
      </c>
      <c r="M1072" t="s">
        <v>23816</v>
      </c>
      <c r="N1072" t="s">
        <v>29991</v>
      </c>
      <c r="O1072" t="s">
        <v>29992</v>
      </c>
      <c r="P1072" t="s">
        <v>148</v>
      </c>
      <c r="Q1072" t="s">
        <v>148</v>
      </c>
      <c r="R1072" t="s">
        <v>29993</v>
      </c>
      <c r="S1072" t="s">
        <v>29992</v>
      </c>
      <c r="T1072" t="s">
        <v>29994</v>
      </c>
      <c r="U1072" t="s">
        <v>23823</v>
      </c>
      <c r="V1072">
        <v>30</v>
      </c>
      <c r="W1072">
        <v>-2046945</v>
      </c>
      <c r="X1072">
        <v>-4036836</v>
      </c>
      <c r="Y1072">
        <v>24</v>
      </c>
      <c r="Z1072" t="s">
        <v>148</v>
      </c>
      <c r="AA1072" t="s">
        <v>124</v>
      </c>
      <c r="AB1072" t="s">
        <v>23825</v>
      </c>
      <c r="AC1072">
        <v>3000</v>
      </c>
      <c r="AD1072" t="s">
        <v>23823</v>
      </c>
      <c r="AE1072" t="s">
        <v>148</v>
      </c>
      <c r="AF1072" t="s">
        <v>148</v>
      </c>
      <c r="AG1072" t="s">
        <v>20744</v>
      </c>
      <c r="AH1072" t="s">
        <v>29995</v>
      </c>
      <c r="AI1072" t="s">
        <v>24220</v>
      </c>
      <c r="AJ1072" t="s">
        <v>956</v>
      </c>
      <c r="AK1072">
        <v>29130440</v>
      </c>
      <c r="AL1072">
        <f>VALUE(TRIM(FO_Candidato[[#This Row],[1.21 Latitude]]))</f>
        <v>-2046945</v>
      </c>
      <c r="AM1072">
        <f>FO_Candidato[[#This Row],[LATITUDE_P1]]/1000000</f>
        <v>-2.046945</v>
      </c>
      <c r="AN1072">
        <f>INT(ABS(FO_Candidato[[#This Row],[LATITUDE_P2]]))</f>
        <v>2</v>
      </c>
      <c r="AO1072">
        <f>INT((ABS(FO_Candidato[[#This Row],[LATITUDE_P2]])-INT(ABS(FO_Candidato[[#This Row],[LATITUDE_P2]])))*60)</f>
        <v>2</v>
      </c>
      <c r="AP1072" s="73">
        <f t="shared" si="32"/>
        <v>49</v>
      </c>
      <c r="AQ1072" t="str">
        <f>SUBSTITUTE(TEXT(FO_Candidato[[#This Row],[LATITUDE_P5]],"0,00"),",",".")</f>
        <v>49.00</v>
      </c>
      <c r="AR1072" t="str">
        <f>FO_Candidato[[#This Row],[LATITUDE_P3]]&amp;"°"&amp;FO_Candidato[[#This Row],[LATITUDE_P4]]&amp;"'"&amp;FO_Candidato[[#This Row],[LATITUDE - P6]]&amp;"""S"</f>
        <v>2°2'49.00"S</v>
      </c>
      <c r="AS1072">
        <f>VALUE(TRIM(FO_Candidato[[#This Row],[longitude]]))</f>
        <v>-4036836</v>
      </c>
      <c r="AT1072">
        <f>FO_Candidato[[#This Row],[LONGITUDE_P1]]/1000000</f>
        <v>-4.0368360000000001</v>
      </c>
      <c r="AU1072">
        <f>INT(ABS(FO_Candidato[[#This Row],[LONGITUDE_P2]]))</f>
        <v>4</v>
      </c>
      <c r="AV1072">
        <f>INT((ABS(FO_Candidato[[#This Row],[LONGITUDE_P2]])-INT(ABS(FO_Candidato[[#This Row],[LONGITUDE_P2]])))*60)</f>
        <v>2</v>
      </c>
      <c r="AW1072" s="73">
        <f t="shared" si="33"/>
        <v>12.61</v>
      </c>
      <c r="AX1072" t="str">
        <f>SUBSTITUTE(TEXT(FO_Candidato[[#This Row],[LONGITUDE_P5]],"0,00"),",",".")</f>
        <v>12.61</v>
      </c>
      <c r="AY1072" t="str">
        <f>FO_Candidato[[#This Row],[LONGITUDE_P3]]&amp;"°"&amp;FO_Candidato[[#This Row],[LONGITUDE_P4]]&amp;"'"&amp;FO_Candidato[[#This Row],[LONGITUDE - P6]]&amp;"""S"</f>
        <v>4°2'12.61"S</v>
      </c>
    </row>
    <row r="1073" spans="1:51" x14ac:dyDescent="0.3">
      <c r="A1073" t="s">
        <v>29996</v>
      </c>
      <c r="B1073" t="s">
        <v>23809</v>
      </c>
      <c r="C1073" t="s">
        <v>1123</v>
      </c>
      <c r="D1073" t="s">
        <v>5451</v>
      </c>
      <c r="E1073" t="s">
        <v>5451</v>
      </c>
      <c r="F1073" t="s">
        <v>5452</v>
      </c>
      <c r="G1073" t="s">
        <v>23880</v>
      </c>
      <c r="I1073" t="s">
        <v>23832</v>
      </c>
      <c r="J1073" t="s">
        <v>23814</v>
      </c>
      <c r="K1073" t="s">
        <v>23943</v>
      </c>
      <c r="M1073" t="s">
        <v>23835</v>
      </c>
      <c r="N1073" t="s">
        <v>27454</v>
      </c>
      <c r="U1073" t="s">
        <v>23823</v>
      </c>
      <c r="V1073">
        <v>50</v>
      </c>
      <c r="W1073">
        <v>-20310398</v>
      </c>
      <c r="X1073">
        <v>-47442078</v>
      </c>
      <c r="Y1073">
        <v>1059</v>
      </c>
      <c r="AA1073" t="s">
        <v>107</v>
      </c>
      <c r="AB1073" t="s">
        <v>23825</v>
      </c>
      <c r="AC1073">
        <v>0</v>
      </c>
      <c r="AD1073" t="s">
        <v>23823</v>
      </c>
      <c r="AF1073" t="s">
        <v>5452</v>
      </c>
      <c r="AG1073" t="s">
        <v>5452</v>
      </c>
      <c r="AH1073" t="s">
        <v>29997</v>
      </c>
      <c r="AI1073" t="s">
        <v>23852</v>
      </c>
      <c r="AJ1073" t="s">
        <v>5459</v>
      </c>
      <c r="AL1073">
        <f>VALUE(TRIM(FO_Candidato[[#This Row],[1.21 Latitude]]))</f>
        <v>-20310398</v>
      </c>
      <c r="AM1073">
        <f>FO_Candidato[[#This Row],[LATITUDE_P1]]/1000000</f>
        <v>-20.310397999999999</v>
      </c>
      <c r="AN1073">
        <f>INT(ABS(FO_Candidato[[#This Row],[LATITUDE_P2]]))</f>
        <v>20</v>
      </c>
      <c r="AO1073">
        <f>INT((ABS(FO_Candidato[[#This Row],[LATITUDE_P2]])-INT(ABS(FO_Candidato[[#This Row],[LATITUDE_P2]])))*60)</f>
        <v>18</v>
      </c>
      <c r="AP1073" s="73">
        <f t="shared" si="32"/>
        <v>37.43</v>
      </c>
      <c r="AQ1073" t="str">
        <f>SUBSTITUTE(TEXT(FO_Candidato[[#This Row],[LATITUDE_P5]],"0,00"),",",".")</f>
        <v>37.43</v>
      </c>
      <c r="AR1073" t="str">
        <f>FO_Candidato[[#This Row],[LATITUDE_P3]]&amp;"°"&amp;FO_Candidato[[#This Row],[LATITUDE_P4]]&amp;"'"&amp;FO_Candidato[[#This Row],[LATITUDE - P6]]&amp;"""S"</f>
        <v>20°18'37.43"S</v>
      </c>
      <c r="AS1073">
        <f>VALUE(TRIM(FO_Candidato[[#This Row],[longitude]]))</f>
        <v>-47442078</v>
      </c>
      <c r="AT1073">
        <f>FO_Candidato[[#This Row],[LONGITUDE_P1]]/1000000</f>
        <v>-47.442078000000002</v>
      </c>
      <c r="AU1073">
        <f>INT(ABS(FO_Candidato[[#This Row],[LONGITUDE_P2]]))</f>
        <v>47</v>
      </c>
      <c r="AV1073">
        <f>INT((ABS(FO_Candidato[[#This Row],[LONGITUDE_P2]])-INT(ABS(FO_Candidato[[#This Row],[LONGITUDE_P2]])))*60)</f>
        <v>26</v>
      </c>
      <c r="AW1073" s="73">
        <f t="shared" si="33"/>
        <v>31.48</v>
      </c>
      <c r="AX1073" t="str">
        <f>SUBSTITUTE(TEXT(FO_Candidato[[#This Row],[LONGITUDE_P5]],"0,00"),",",".")</f>
        <v>31.48</v>
      </c>
      <c r="AY1073" t="str">
        <f>FO_Candidato[[#This Row],[LONGITUDE_P3]]&amp;"°"&amp;FO_Candidato[[#This Row],[LONGITUDE_P4]]&amp;"'"&amp;FO_Candidato[[#This Row],[LONGITUDE - P6]]&amp;"""S"</f>
        <v>47°26'31.48"S</v>
      </c>
    </row>
    <row r="1074" spans="1:51" x14ac:dyDescent="0.3">
      <c r="A1074" t="s">
        <v>29998</v>
      </c>
      <c r="B1074" t="s">
        <v>23809</v>
      </c>
      <c r="C1074" t="s">
        <v>308</v>
      </c>
      <c r="D1074" t="s">
        <v>19752</v>
      </c>
      <c r="E1074" t="s">
        <v>19752</v>
      </c>
      <c r="F1074" t="s">
        <v>19754</v>
      </c>
      <c r="G1074" t="s">
        <v>23846</v>
      </c>
      <c r="I1074" t="s">
        <v>23832</v>
      </c>
      <c r="J1074" t="s">
        <v>23814</v>
      </c>
      <c r="K1074" t="s">
        <v>29999</v>
      </c>
      <c r="L1074" t="s">
        <v>148</v>
      </c>
      <c r="M1074" t="s">
        <v>23816</v>
      </c>
      <c r="N1074" t="s">
        <v>30000</v>
      </c>
      <c r="O1074" t="s">
        <v>30001</v>
      </c>
      <c r="P1074" t="s">
        <v>30002</v>
      </c>
      <c r="Q1074" t="s">
        <v>23820</v>
      </c>
      <c r="R1074" t="s">
        <v>148</v>
      </c>
      <c r="S1074" t="s">
        <v>148</v>
      </c>
      <c r="T1074" t="s">
        <v>148</v>
      </c>
      <c r="U1074" t="s">
        <v>23823</v>
      </c>
      <c r="V1074">
        <v>30</v>
      </c>
      <c r="W1074">
        <v>-22861149</v>
      </c>
      <c r="X1074">
        <v>-43810623</v>
      </c>
      <c r="Y1074">
        <v>16</v>
      </c>
      <c r="Z1074" t="s">
        <v>12336</v>
      </c>
      <c r="AB1074" t="s">
        <v>23825</v>
      </c>
      <c r="AC1074">
        <v>3500</v>
      </c>
      <c r="AD1074" t="s">
        <v>23823</v>
      </c>
      <c r="AE1074" t="s">
        <v>1532</v>
      </c>
      <c r="AF1074" t="s">
        <v>19752</v>
      </c>
      <c r="AG1074" t="s">
        <v>19754</v>
      </c>
      <c r="AH1074" t="s">
        <v>30003</v>
      </c>
      <c r="AI1074" t="s">
        <v>23968</v>
      </c>
      <c r="AJ1074" t="s">
        <v>30004</v>
      </c>
      <c r="AL1074">
        <f>VALUE(TRIM(FO_Candidato[[#This Row],[1.21 Latitude]]))</f>
        <v>-22861149</v>
      </c>
      <c r="AM1074">
        <f>FO_Candidato[[#This Row],[LATITUDE_P1]]/1000000</f>
        <v>-22.861149000000001</v>
      </c>
      <c r="AN1074">
        <f>INT(ABS(FO_Candidato[[#This Row],[LATITUDE_P2]]))</f>
        <v>22</v>
      </c>
      <c r="AO1074">
        <f>INT((ABS(FO_Candidato[[#This Row],[LATITUDE_P2]])-INT(ABS(FO_Candidato[[#This Row],[LATITUDE_P2]])))*60)</f>
        <v>51</v>
      </c>
      <c r="AP1074" s="73">
        <f t="shared" si="32"/>
        <v>40.14</v>
      </c>
      <c r="AQ1074" t="str">
        <f>SUBSTITUTE(TEXT(FO_Candidato[[#This Row],[LATITUDE_P5]],"0,00"),",",".")</f>
        <v>40.14</v>
      </c>
      <c r="AR1074" t="str">
        <f>FO_Candidato[[#This Row],[LATITUDE_P3]]&amp;"°"&amp;FO_Candidato[[#This Row],[LATITUDE_P4]]&amp;"'"&amp;FO_Candidato[[#This Row],[LATITUDE - P6]]&amp;"""S"</f>
        <v>22°51'40.14"S</v>
      </c>
      <c r="AS1074">
        <f>VALUE(TRIM(FO_Candidato[[#This Row],[longitude]]))</f>
        <v>-43810623</v>
      </c>
      <c r="AT1074">
        <f>FO_Candidato[[#This Row],[LONGITUDE_P1]]/1000000</f>
        <v>-43.810623</v>
      </c>
      <c r="AU1074">
        <f>INT(ABS(FO_Candidato[[#This Row],[LONGITUDE_P2]]))</f>
        <v>43</v>
      </c>
      <c r="AV1074">
        <f>INT((ABS(FO_Candidato[[#This Row],[LONGITUDE_P2]])-INT(ABS(FO_Candidato[[#This Row],[LONGITUDE_P2]])))*60)</f>
        <v>48</v>
      </c>
      <c r="AW1074" s="73">
        <f t="shared" si="33"/>
        <v>38.24</v>
      </c>
      <c r="AX1074" t="str">
        <f>SUBSTITUTE(TEXT(FO_Candidato[[#This Row],[LONGITUDE_P5]],"0,00"),",",".")</f>
        <v>38.24</v>
      </c>
      <c r="AY1074" t="str">
        <f>FO_Candidato[[#This Row],[LONGITUDE_P3]]&amp;"°"&amp;FO_Candidato[[#This Row],[LONGITUDE_P4]]&amp;"'"&amp;FO_Candidato[[#This Row],[LONGITUDE - P6]]&amp;"""S"</f>
        <v>43°48'38.24"S</v>
      </c>
    </row>
    <row r="1075" spans="1:51" x14ac:dyDescent="0.3">
      <c r="A1075" t="s">
        <v>30005</v>
      </c>
      <c r="B1075" t="s">
        <v>23809</v>
      </c>
      <c r="C1075" t="s">
        <v>308</v>
      </c>
      <c r="D1075" t="s">
        <v>7062</v>
      </c>
      <c r="E1075" t="s">
        <v>7062</v>
      </c>
      <c r="F1075" t="s">
        <v>7063</v>
      </c>
      <c r="G1075" t="s">
        <v>23846</v>
      </c>
      <c r="I1075" t="s">
        <v>30006</v>
      </c>
      <c r="J1075" t="s">
        <v>23814</v>
      </c>
      <c r="K1075" t="s">
        <v>30007</v>
      </c>
      <c r="L1075" t="s">
        <v>148</v>
      </c>
      <c r="M1075" t="s">
        <v>23816</v>
      </c>
      <c r="N1075" t="s">
        <v>30008</v>
      </c>
      <c r="O1075" t="s">
        <v>30009</v>
      </c>
      <c r="P1075" t="s">
        <v>30010</v>
      </c>
      <c r="Q1075" t="s">
        <v>30011</v>
      </c>
      <c r="R1075" t="s">
        <v>148</v>
      </c>
      <c r="S1075" t="s">
        <v>148</v>
      </c>
      <c r="T1075" t="s">
        <v>148</v>
      </c>
      <c r="U1075" t="s">
        <v>23823</v>
      </c>
      <c r="V1075">
        <v>40</v>
      </c>
      <c r="W1075">
        <v>-22772443</v>
      </c>
      <c r="X1075">
        <v>-43416833</v>
      </c>
      <c r="Y1075">
        <v>13</v>
      </c>
      <c r="Z1075" t="s">
        <v>12336</v>
      </c>
      <c r="AB1075" t="s">
        <v>23825</v>
      </c>
      <c r="AC1075">
        <v>3800</v>
      </c>
      <c r="AD1075" t="s">
        <v>23823</v>
      </c>
      <c r="AE1075" t="s">
        <v>1532</v>
      </c>
      <c r="AF1075" t="s">
        <v>7062</v>
      </c>
      <c r="AG1075" t="s">
        <v>7063</v>
      </c>
      <c r="AH1075" t="s">
        <v>30012</v>
      </c>
      <c r="AI1075" t="s">
        <v>23968</v>
      </c>
      <c r="AJ1075" t="s">
        <v>30013</v>
      </c>
      <c r="AL1075">
        <f>VALUE(TRIM(FO_Candidato[[#This Row],[1.21 Latitude]]))</f>
        <v>-22772443</v>
      </c>
      <c r="AM1075">
        <f>FO_Candidato[[#This Row],[LATITUDE_P1]]/1000000</f>
        <v>-22.772442999999999</v>
      </c>
      <c r="AN1075">
        <f>INT(ABS(FO_Candidato[[#This Row],[LATITUDE_P2]]))</f>
        <v>22</v>
      </c>
      <c r="AO1075">
        <f>INT((ABS(FO_Candidato[[#This Row],[LATITUDE_P2]])-INT(ABS(FO_Candidato[[#This Row],[LATITUDE_P2]])))*60)</f>
        <v>46</v>
      </c>
      <c r="AP1075" s="73">
        <f t="shared" si="32"/>
        <v>20.79</v>
      </c>
      <c r="AQ1075" t="str">
        <f>SUBSTITUTE(TEXT(FO_Candidato[[#This Row],[LATITUDE_P5]],"0,00"),",",".")</f>
        <v>20.79</v>
      </c>
      <c r="AR1075" t="str">
        <f>FO_Candidato[[#This Row],[LATITUDE_P3]]&amp;"°"&amp;FO_Candidato[[#This Row],[LATITUDE_P4]]&amp;"'"&amp;FO_Candidato[[#This Row],[LATITUDE - P6]]&amp;"""S"</f>
        <v>22°46'20.79"S</v>
      </c>
      <c r="AS1075">
        <f>VALUE(TRIM(FO_Candidato[[#This Row],[longitude]]))</f>
        <v>-43416833</v>
      </c>
      <c r="AT1075">
        <f>FO_Candidato[[#This Row],[LONGITUDE_P1]]/1000000</f>
        <v>-43.416832999999997</v>
      </c>
      <c r="AU1075">
        <f>INT(ABS(FO_Candidato[[#This Row],[LONGITUDE_P2]]))</f>
        <v>43</v>
      </c>
      <c r="AV1075">
        <f>INT((ABS(FO_Candidato[[#This Row],[LONGITUDE_P2]])-INT(ABS(FO_Candidato[[#This Row],[LONGITUDE_P2]])))*60)</f>
        <v>25</v>
      </c>
      <c r="AW1075" s="73">
        <f t="shared" si="33"/>
        <v>0.6</v>
      </c>
      <c r="AX1075" t="str">
        <f>SUBSTITUTE(TEXT(FO_Candidato[[#This Row],[LONGITUDE_P5]],"0,00"),",",".")</f>
        <v>0.60</v>
      </c>
      <c r="AY1075" t="str">
        <f>FO_Candidato[[#This Row],[LONGITUDE_P3]]&amp;"°"&amp;FO_Candidato[[#This Row],[LONGITUDE_P4]]&amp;"'"&amp;FO_Candidato[[#This Row],[LONGITUDE - P6]]&amp;"""S"</f>
        <v>43°25'0.60"S</v>
      </c>
    </row>
    <row r="1076" spans="1:51" x14ac:dyDescent="0.3">
      <c r="A1076" t="s">
        <v>30014</v>
      </c>
      <c r="B1076" t="s">
        <v>23809</v>
      </c>
      <c r="C1076" t="s">
        <v>3790</v>
      </c>
      <c r="D1076" t="s">
        <v>4949</v>
      </c>
      <c r="E1076" t="s">
        <v>4949</v>
      </c>
      <c r="F1076" t="s">
        <v>4950</v>
      </c>
      <c r="G1076" t="s">
        <v>30015</v>
      </c>
      <c r="H1076" t="s">
        <v>30016</v>
      </c>
      <c r="I1076" t="s">
        <v>23832</v>
      </c>
      <c r="J1076" t="s">
        <v>23814</v>
      </c>
      <c r="K1076" t="s">
        <v>30017</v>
      </c>
      <c r="L1076" t="s">
        <v>148</v>
      </c>
      <c r="M1076" t="s">
        <v>23816</v>
      </c>
      <c r="N1076" t="s">
        <v>30018</v>
      </c>
      <c r="O1076" t="s">
        <v>148</v>
      </c>
      <c r="P1076" t="s">
        <v>30019</v>
      </c>
      <c r="Q1076" t="s">
        <v>23820</v>
      </c>
      <c r="R1076" t="s">
        <v>148</v>
      </c>
      <c r="S1076" t="s">
        <v>148</v>
      </c>
      <c r="T1076" t="s">
        <v>148</v>
      </c>
      <c r="U1076" t="s">
        <v>23823</v>
      </c>
      <c r="V1076">
        <v>40</v>
      </c>
      <c r="W1076">
        <v>-23370296</v>
      </c>
      <c r="X1076">
        <v>-53148327</v>
      </c>
      <c r="Y1076">
        <v>392</v>
      </c>
      <c r="AB1076" t="s">
        <v>23825</v>
      </c>
      <c r="AC1076">
        <v>189</v>
      </c>
      <c r="AD1076" t="s">
        <v>23823</v>
      </c>
      <c r="AE1076" t="s">
        <v>23823</v>
      </c>
      <c r="AF1076" t="s">
        <v>30020</v>
      </c>
      <c r="AG1076" t="s">
        <v>30020</v>
      </c>
      <c r="AH1076" t="s">
        <v>30021</v>
      </c>
      <c r="AI1076" t="s">
        <v>23827</v>
      </c>
      <c r="AJ1076" t="s">
        <v>4952</v>
      </c>
      <c r="AL1076">
        <f>VALUE(TRIM(FO_Candidato[[#This Row],[1.21 Latitude]]))</f>
        <v>-23370296</v>
      </c>
      <c r="AM1076">
        <f>FO_Candidato[[#This Row],[LATITUDE_P1]]/1000000</f>
        <v>-23.370296</v>
      </c>
      <c r="AN1076">
        <f>INT(ABS(FO_Candidato[[#This Row],[LATITUDE_P2]]))</f>
        <v>23</v>
      </c>
      <c r="AO1076">
        <f>INT((ABS(FO_Candidato[[#This Row],[LATITUDE_P2]])-INT(ABS(FO_Candidato[[#This Row],[LATITUDE_P2]])))*60)</f>
        <v>22</v>
      </c>
      <c r="AP1076" s="73">
        <f t="shared" si="32"/>
        <v>13.07</v>
      </c>
      <c r="AQ1076" t="str">
        <f>SUBSTITUTE(TEXT(FO_Candidato[[#This Row],[LATITUDE_P5]],"0,00"),",",".")</f>
        <v>13.07</v>
      </c>
      <c r="AR1076" t="str">
        <f>FO_Candidato[[#This Row],[LATITUDE_P3]]&amp;"°"&amp;FO_Candidato[[#This Row],[LATITUDE_P4]]&amp;"'"&amp;FO_Candidato[[#This Row],[LATITUDE - P6]]&amp;"""S"</f>
        <v>23°22'13.07"S</v>
      </c>
      <c r="AS1076">
        <f>VALUE(TRIM(FO_Candidato[[#This Row],[longitude]]))</f>
        <v>-53148327</v>
      </c>
      <c r="AT1076">
        <f>FO_Candidato[[#This Row],[LONGITUDE_P1]]/1000000</f>
        <v>-53.148327000000002</v>
      </c>
      <c r="AU1076">
        <f>INT(ABS(FO_Candidato[[#This Row],[LONGITUDE_P2]]))</f>
        <v>53</v>
      </c>
      <c r="AV1076">
        <f>INT((ABS(FO_Candidato[[#This Row],[LONGITUDE_P2]])-INT(ABS(FO_Candidato[[#This Row],[LONGITUDE_P2]])))*60)</f>
        <v>8</v>
      </c>
      <c r="AW1076" s="73">
        <f t="shared" si="33"/>
        <v>53.98</v>
      </c>
      <c r="AX1076" t="str">
        <f>SUBSTITUTE(TEXT(FO_Candidato[[#This Row],[LONGITUDE_P5]],"0,00"),",",".")</f>
        <v>53.98</v>
      </c>
      <c r="AY1076" t="str">
        <f>FO_Candidato[[#This Row],[LONGITUDE_P3]]&amp;"°"&amp;FO_Candidato[[#This Row],[LONGITUDE_P4]]&amp;"'"&amp;FO_Candidato[[#This Row],[LONGITUDE - P6]]&amp;"""S"</f>
        <v>53°8'53.98"S</v>
      </c>
    </row>
    <row r="1077" spans="1:51" x14ac:dyDescent="0.3">
      <c r="A1077" t="s">
        <v>30022</v>
      </c>
      <c r="B1077" t="s">
        <v>23809</v>
      </c>
      <c r="C1077" t="s">
        <v>308</v>
      </c>
      <c r="D1077" t="s">
        <v>19236</v>
      </c>
      <c r="E1077" t="s">
        <v>19236</v>
      </c>
      <c r="F1077" t="s">
        <v>19238</v>
      </c>
      <c r="G1077" t="s">
        <v>24555</v>
      </c>
      <c r="I1077" t="s">
        <v>23832</v>
      </c>
      <c r="J1077" t="s">
        <v>23814</v>
      </c>
      <c r="K1077" t="s">
        <v>30023</v>
      </c>
      <c r="M1077" t="s">
        <v>23816</v>
      </c>
      <c r="N1077" t="s">
        <v>30024</v>
      </c>
      <c r="O1077" t="s">
        <v>30025</v>
      </c>
      <c r="P1077" t="s">
        <v>30026</v>
      </c>
      <c r="Q1077" t="s">
        <v>30027</v>
      </c>
      <c r="U1077" t="s">
        <v>23823</v>
      </c>
      <c r="V1077">
        <v>30</v>
      </c>
      <c r="W1077">
        <v>-12821488</v>
      </c>
      <c r="X1077">
        <v>-38255249</v>
      </c>
      <c r="Y1077">
        <v>9</v>
      </c>
      <c r="AA1077" t="s">
        <v>107</v>
      </c>
      <c r="AB1077" t="s">
        <v>23825</v>
      </c>
      <c r="AC1077">
        <v>35</v>
      </c>
      <c r="AF1077" t="s">
        <v>19236</v>
      </c>
      <c r="AG1077" t="s">
        <v>19238</v>
      </c>
      <c r="AH1077" t="s">
        <v>30028</v>
      </c>
      <c r="AI1077" t="s">
        <v>24034</v>
      </c>
      <c r="AJ1077" t="s">
        <v>26226</v>
      </c>
      <c r="AL1077">
        <f>VALUE(TRIM(FO_Candidato[[#This Row],[1.21 Latitude]]))</f>
        <v>-12821488</v>
      </c>
      <c r="AM1077">
        <f>FO_Candidato[[#This Row],[LATITUDE_P1]]/1000000</f>
        <v>-12.821488</v>
      </c>
      <c r="AN1077">
        <f>INT(ABS(FO_Candidato[[#This Row],[LATITUDE_P2]]))</f>
        <v>12</v>
      </c>
      <c r="AO1077">
        <f>INT((ABS(FO_Candidato[[#This Row],[LATITUDE_P2]])-INT(ABS(FO_Candidato[[#This Row],[LATITUDE_P2]])))*60)</f>
        <v>49</v>
      </c>
      <c r="AP1077" s="73">
        <f t="shared" si="32"/>
        <v>17.36</v>
      </c>
      <c r="AQ1077" t="str">
        <f>SUBSTITUTE(TEXT(FO_Candidato[[#This Row],[LATITUDE_P5]],"0,00"),",",".")</f>
        <v>17.36</v>
      </c>
      <c r="AR1077" t="str">
        <f>FO_Candidato[[#This Row],[LATITUDE_P3]]&amp;"°"&amp;FO_Candidato[[#This Row],[LATITUDE_P4]]&amp;"'"&amp;FO_Candidato[[#This Row],[LATITUDE - P6]]&amp;"""S"</f>
        <v>12°49'17.36"S</v>
      </c>
      <c r="AS1077">
        <f>VALUE(TRIM(FO_Candidato[[#This Row],[longitude]]))</f>
        <v>-38255249</v>
      </c>
      <c r="AT1077">
        <f>FO_Candidato[[#This Row],[LONGITUDE_P1]]/1000000</f>
        <v>-38.255248999999999</v>
      </c>
      <c r="AU1077">
        <f>INT(ABS(FO_Candidato[[#This Row],[LONGITUDE_P2]]))</f>
        <v>38</v>
      </c>
      <c r="AV1077">
        <f>INT((ABS(FO_Candidato[[#This Row],[LONGITUDE_P2]])-INT(ABS(FO_Candidato[[#This Row],[LONGITUDE_P2]])))*60)</f>
        <v>15</v>
      </c>
      <c r="AW1077" s="73">
        <f t="shared" si="33"/>
        <v>18.899999999999999</v>
      </c>
      <c r="AX1077" t="str">
        <f>SUBSTITUTE(TEXT(FO_Candidato[[#This Row],[LONGITUDE_P5]],"0,00"),",",".")</f>
        <v>18.90</v>
      </c>
      <c r="AY1077" t="str">
        <f>FO_Candidato[[#This Row],[LONGITUDE_P3]]&amp;"°"&amp;FO_Candidato[[#This Row],[LONGITUDE_P4]]&amp;"'"&amp;FO_Candidato[[#This Row],[LONGITUDE - P6]]&amp;"""S"</f>
        <v>38°15'18.90"S</v>
      </c>
    </row>
    <row r="1078" spans="1:51" x14ac:dyDescent="0.3">
      <c r="A1078" t="s">
        <v>30029</v>
      </c>
      <c r="B1078" t="s">
        <v>23809</v>
      </c>
      <c r="C1078" t="s">
        <v>1187</v>
      </c>
      <c r="D1078" t="s">
        <v>1514</v>
      </c>
      <c r="E1078" t="s">
        <v>1514</v>
      </c>
      <c r="F1078" t="s">
        <v>1515</v>
      </c>
      <c r="G1078" t="s">
        <v>23889</v>
      </c>
      <c r="I1078" t="s">
        <v>23832</v>
      </c>
      <c r="K1078" t="s">
        <v>24020</v>
      </c>
      <c r="M1078" t="s">
        <v>23835</v>
      </c>
      <c r="N1078" t="s">
        <v>27106</v>
      </c>
      <c r="U1078" t="s">
        <v>23823</v>
      </c>
      <c r="V1078">
        <v>60</v>
      </c>
      <c r="W1078">
        <v>-10155793</v>
      </c>
      <c r="X1078">
        <v>-62837835</v>
      </c>
      <c r="Y1078">
        <v>132</v>
      </c>
      <c r="Z1078" t="s">
        <v>30030</v>
      </c>
      <c r="AA1078" t="s">
        <v>213</v>
      </c>
      <c r="AB1078" t="s">
        <v>23825</v>
      </c>
      <c r="AD1078" t="s">
        <v>1491</v>
      </c>
      <c r="AH1078" t="s">
        <v>30031</v>
      </c>
      <c r="AI1078" t="s">
        <v>24653</v>
      </c>
      <c r="AJ1078" t="s">
        <v>1517</v>
      </c>
      <c r="AL1078">
        <f>VALUE(TRIM(FO_Candidato[[#This Row],[1.21 Latitude]]))</f>
        <v>-10155793</v>
      </c>
      <c r="AM1078">
        <f>FO_Candidato[[#This Row],[LATITUDE_P1]]/1000000</f>
        <v>-10.155792999999999</v>
      </c>
      <c r="AN1078">
        <f>INT(ABS(FO_Candidato[[#This Row],[LATITUDE_P2]]))</f>
        <v>10</v>
      </c>
      <c r="AO1078">
        <f>INT((ABS(FO_Candidato[[#This Row],[LATITUDE_P2]])-INT(ABS(FO_Candidato[[#This Row],[LATITUDE_P2]])))*60)</f>
        <v>9</v>
      </c>
      <c r="AP1078" s="73">
        <f t="shared" si="32"/>
        <v>20.85</v>
      </c>
      <c r="AQ1078" t="str">
        <f>SUBSTITUTE(TEXT(FO_Candidato[[#This Row],[LATITUDE_P5]],"0,00"),",",".")</f>
        <v>20.85</v>
      </c>
      <c r="AR1078" t="str">
        <f>FO_Candidato[[#This Row],[LATITUDE_P3]]&amp;"°"&amp;FO_Candidato[[#This Row],[LATITUDE_P4]]&amp;"'"&amp;FO_Candidato[[#This Row],[LATITUDE - P6]]&amp;"""S"</f>
        <v>10°9'20.85"S</v>
      </c>
      <c r="AS1078">
        <f>VALUE(TRIM(FO_Candidato[[#This Row],[longitude]]))</f>
        <v>-62837835</v>
      </c>
      <c r="AT1078">
        <f>FO_Candidato[[#This Row],[LONGITUDE_P1]]/1000000</f>
        <v>-62.837834999999998</v>
      </c>
      <c r="AU1078">
        <f>INT(ABS(FO_Candidato[[#This Row],[LONGITUDE_P2]]))</f>
        <v>62</v>
      </c>
      <c r="AV1078">
        <f>INT((ABS(FO_Candidato[[#This Row],[LONGITUDE_P2]])-INT(ABS(FO_Candidato[[#This Row],[LONGITUDE_P2]])))*60)</f>
        <v>50</v>
      </c>
      <c r="AW1078" s="73">
        <f t="shared" si="33"/>
        <v>16.21</v>
      </c>
      <c r="AX1078" t="str">
        <f>SUBSTITUTE(TEXT(FO_Candidato[[#This Row],[LONGITUDE_P5]],"0,00"),",",".")</f>
        <v>16.21</v>
      </c>
      <c r="AY1078" t="str">
        <f>FO_Candidato[[#This Row],[LONGITUDE_P3]]&amp;"°"&amp;FO_Candidato[[#This Row],[LONGITUDE_P4]]&amp;"'"&amp;FO_Candidato[[#This Row],[LONGITUDE - P6]]&amp;"""S"</f>
        <v>62°50'16.21"S</v>
      </c>
    </row>
    <row r="1079" spans="1:51" x14ac:dyDescent="0.3">
      <c r="A1079" t="s">
        <v>30032</v>
      </c>
      <c r="B1079" t="s">
        <v>23809</v>
      </c>
      <c r="C1079" t="s">
        <v>1187</v>
      </c>
      <c r="D1079" t="s">
        <v>21363</v>
      </c>
      <c r="E1079" t="s">
        <v>21363</v>
      </c>
      <c r="F1079" t="s">
        <v>21365</v>
      </c>
      <c r="G1079" t="s">
        <v>23889</v>
      </c>
      <c r="I1079" t="s">
        <v>23832</v>
      </c>
      <c r="K1079" t="s">
        <v>24020</v>
      </c>
      <c r="M1079" t="s">
        <v>23835</v>
      </c>
      <c r="N1079" t="s">
        <v>27106</v>
      </c>
      <c r="U1079" t="s">
        <v>23823</v>
      </c>
      <c r="V1079">
        <v>60</v>
      </c>
      <c r="W1079">
        <v>-12724628</v>
      </c>
      <c r="X1079">
        <v>-60222444</v>
      </c>
      <c r="Y1079">
        <v>578</v>
      </c>
      <c r="Z1079" t="s">
        <v>30033</v>
      </c>
      <c r="AA1079" t="s">
        <v>213</v>
      </c>
      <c r="AB1079" t="s">
        <v>23825</v>
      </c>
      <c r="AD1079" t="s">
        <v>1491</v>
      </c>
      <c r="AH1079" t="s">
        <v>30034</v>
      </c>
      <c r="AI1079" t="s">
        <v>24653</v>
      </c>
      <c r="AJ1079" t="s">
        <v>3109</v>
      </c>
      <c r="AL1079">
        <f>VALUE(TRIM(FO_Candidato[[#This Row],[1.21 Latitude]]))</f>
        <v>-12724628</v>
      </c>
      <c r="AM1079">
        <f>FO_Candidato[[#This Row],[LATITUDE_P1]]/1000000</f>
        <v>-12.724627999999999</v>
      </c>
      <c r="AN1079">
        <f>INT(ABS(FO_Candidato[[#This Row],[LATITUDE_P2]]))</f>
        <v>12</v>
      </c>
      <c r="AO1079">
        <f>INT((ABS(FO_Candidato[[#This Row],[LATITUDE_P2]])-INT(ABS(FO_Candidato[[#This Row],[LATITUDE_P2]])))*60)</f>
        <v>43</v>
      </c>
      <c r="AP1079" s="73">
        <f t="shared" si="32"/>
        <v>28.66</v>
      </c>
      <c r="AQ1079" t="str">
        <f>SUBSTITUTE(TEXT(FO_Candidato[[#This Row],[LATITUDE_P5]],"0,00"),",",".")</f>
        <v>28.66</v>
      </c>
      <c r="AR1079" t="str">
        <f>FO_Candidato[[#This Row],[LATITUDE_P3]]&amp;"°"&amp;FO_Candidato[[#This Row],[LATITUDE_P4]]&amp;"'"&amp;FO_Candidato[[#This Row],[LATITUDE - P6]]&amp;"""S"</f>
        <v>12°43'28.66"S</v>
      </c>
      <c r="AS1079">
        <f>VALUE(TRIM(FO_Candidato[[#This Row],[longitude]]))</f>
        <v>-60222444</v>
      </c>
      <c r="AT1079">
        <f>FO_Candidato[[#This Row],[LONGITUDE_P1]]/1000000</f>
        <v>-60.222444000000003</v>
      </c>
      <c r="AU1079">
        <f>INT(ABS(FO_Candidato[[#This Row],[LONGITUDE_P2]]))</f>
        <v>60</v>
      </c>
      <c r="AV1079">
        <f>INT((ABS(FO_Candidato[[#This Row],[LONGITUDE_P2]])-INT(ABS(FO_Candidato[[#This Row],[LONGITUDE_P2]])))*60)</f>
        <v>13</v>
      </c>
      <c r="AW1079" s="73">
        <f t="shared" si="33"/>
        <v>20.8</v>
      </c>
      <c r="AX1079" t="str">
        <f>SUBSTITUTE(TEXT(FO_Candidato[[#This Row],[LONGITUDE_P5]],"0,00"),",",".")</f>
        <v>20.80</v>
      </c>
      <c r="AY1079" t="str">
        <f>FO_Candidato[[#This Row],[LONGITUDE_P3]]&amp;"°"&amp;FO_Candidato[[#This Row],[LONGITUDE_P4]]&amp;"'"&amp;FO_Candidato[[#This Row],[LONGITUDE - P6]]&amp;"""S"</f>
        <v>60°13'20.80"S</v>
      </c>
    </row>
    <row r="1080" spans="1:51" x14ac:dyDescent="0.3">
      <c r="A1080" t="s">
        <v>30035</v>
      </c>
      <c r="B1080" t="s">
        <v>23809</v>
      </c>
      <c r="C1080" t="s">
        <v>308</v>
      </c>
      <c r="D1080" t="s">
        <v>5490</v>
      </c>
      <c r="E1080" t="s">
        <v>5490</v>
      </c>
      <c r="F1080" t="s">
        <v>5491</v>
      </c>
      <c r="G1080" t="s">
        <v>23846</v>
      </c>
      <c r="I1080" t="s">
        <v>23813</v>
      </c>
      <c r="J1080" t="s">
        <v>23814</v>
      </c>
      <c r="K1080" t="s">
        <v>25110</v>
      </c>
      <c r="L1080" t="s">
        <v>148</v>
      </c>
      <c r="M1080" t="s">
        <v>23816</v>
      </c>
      <c r="N1080" t="s">
        <v>30036</v>
      </c>
      <c r="O1080" t="s">
        <v>30037</v>
      </c>
      <c r="P1080" t="s">
        <v>30038</v>
      </c>
      <c r="Q1080" t="s">
        <v>23820</v>
      </c>
      <c r="R1080" t="s">
        <v>148</v>
      </c>
      <c r="S1080" t="s">
        <v>148</v>
      </c>
      <c r="T1080" t="s">
        <v>148</v>
      </c>
      <c r="U1080" t="s">
        <v>23823</v>
      </c>
      <c r="V1080">
        <v>30</v>
      </c>
      <c r="W1080">
        <v>-22886328</v>
      </c>
      <c r="X1080">
        <v>-46919433</v>
      </c>
      <c r="Y1080">
        <v>691</v>
      </c>
      <c r="Z1080" t="s">
        <v>12336</v>
      </c>
      <c r="AB1080" t="s">
        <v>23825</v>
      </c>
      <c r="AD1080" t="s">
        <v>23823</v>
      </c>
      <c r="AE1080" t="s">
        <v>1532</v>
      </c>
      <c r="AF1080" t="s">
        <v>5490</v>
      </c>
      <c r="AG1080" t="s">
        <v>5491</v>
      </c>
      <c r="AH1080" t="s">
        <v>30037</v>
      </c>
      <c r="AI1080" t="s">
        <v>23852</v>
      </c>
      <c r="AJ1080" t="s">
        <v>7864</v>
      </c>
      <c r="AL1080">
        <f>VALUE(TRIM(FO_Candidato[[#This Row],[1.21 Latitude]]))</f>
        <v>-22886328</v>
      </c>
      <c r="AM1080">
        <f>FO_Candidato[[#This Row],[LATITUDE_P1]]/1000000</f>
        <v>-22.886327999999999</v>
      </c>
      <c r="AN1080">
        <f>INT(ABS(FO_Candidato[[#This Row],[LATITUDE_P2]]))</f>
        <v>22</v>
      </c>
      <c r="AO1080">
        <f>INT((ABS(FO_Candidato[[#This Row],[LATITUDE_P2]])-INT(ABS(FO_Candidato[[#This Row],[LATITUDE_P2]])))*60)</f>
        <v>53</v>
      </c>
      <c r="AP1080" s="73">
        <f t="shared" si="32"/>
        <v>10.78</v>
      </c>
      <c r="AQ1080" t="str">
        <f>SUBSTITUTE(TEXT(FO_Candidato[[#This Row],[LATITUDE_P5]],"0,00"),",",".")</f>
        <v>10.78</v>
      </c>
      <c r="AR1080" t="str">
        <f>FO_Candidato[[#This Row],[LATITUDE_P3]]&amp;"°"&amp;FO_Candidato[[#This Row],[LATITUDE_P4]]&amp;"'"&amp;FO_Candidato[[#This Row],[LATITUDE - P6]]&amp;"""S"</f>
        <v>22°53'10.78"S</v>
      </c>
      <c r="AS1080">
        <f>VALUE(TRIM(FO_Candidato[[#This Row],[longitude]]))</f>
        <v>-46919433</v>
      </c>
      <c r="AT1080">
        <f>FO_Candidato[[#This Row],[LONGITUDE_P1]]/1000000</f>
        <v>-46.919432999999998</v>
      </c>
      <c r="AU1080">
        <f>INT(ABS(FO_Candidato[[#This Row],[LONGITUDE_P2]]))</f>
        <v>46</v>
      </c>
      <c r="AV1080">
        <f>INT((ABS(FO_Candidato[[#This Row],[LONGITUDE_P2]])-INT(ABS(FO_Candidato[[#This Row],[LONGITUDE_P2]])))*60)</f>
        <v>55</v>
      </c>
      <c r="AW1080" s="73">
        <f t="shared" si="33"/>
        <v>9.9600000000000009</v>
      </c>
      <c r="AX1080" t="str">
        <f>SUBSTITUTE(TEXT(FO_Candidato[[#This Row],[LONGITUDE_P5]],"0,00"),",",".")</f>
        <v>9.96</v>
      </c>
      <c r="AY1080" t="str">
        <f>FO_Candidato[[#This Row],[LONGITUDE_P3]]&amp;"°"&amp;FO_Candidato[[#This Row],[LONGITUDE_P4]]&amp;"'"&amp;FO_Candidato[[#This Row],[LONGITUDE - P6]]&amp;"""S"</f>
        <v>46°55'9.96"S</v>
      </c>
    </row>
    <row r="1081" spans="1:51" x14ac:dyDescent="0.3">
      <c r="A1081" t="s">
        <v>30039</v>
      </c>
      <c r="B1081" t="s">
        <v>23809</v>
      </c>
      <c r="C1081" t="s">
        <v>1187</v>
      </c>
      <c r="D1081" t="s">
        <v>7235</v>
      </c>
      <c r="E1081" t="s">
        <v>7235</v>
      </c>
      <c r="F1081" t="s">
        <v>7236</v>
      </c>
      <c r="G1081" t="s">
        <v>23889</v>
      </c>
      <c r="I1081" t="s">
        <v>23832</v>
      </c>
      <c r="K1081" t="s">
        <v>24020</v>
      </c>
      <c r="M1081" t="s">
        <v>23835</v>
      </c>
      <c r="N1081" t="s">
        <v>27106</v>
      </c>
      <c r="U1081" t="s">
        <v>23823</v>
      </c>
      <c r="V1081">
        <v>60</v>
      </c>
      <c r="W1081">
        <v>-9777404</v>
      </c>
      <c r="X1081">
        <v>-63091019</v>
      </c>
      <c r="Y1081">
        <v>107</v>
      </c>
      <c r="Z1081" t="s">
        <v>30040</v>
      </c>
      <c r="AB1081" t="s">
        <v>23825</v>
      </c>
      <c r="AD1081" t="s">
        <v>1491</v>
      </c>
      <c r="AH1081" t="s">
        <v>30041</v>
      </c>
      <c r="AI1081" t="s">
        <v>24653</v>
      </c>
      <c r="AJ1081" t="s">
        <v>30042</v>
      </c>
      <c r="AL1081">
        <f>VALUE(TRIM(FO_Candidato[[#This Row],[1.21 Latitude]]))</f>
        <v>-9777404</v>
      </c>
      <c r="AM1081">
        <f>FO_Candidato[[#This Row],[LATITUDE_P1]]/1000000</f>
        <v>-9.7774040000000007</v>
      </c>
      <c r="AN1081">
        <f>INT(ABS(FO_Candidato[[#This Row],[LATITUDE_P2]]))</f>
        <v>9</v>
      </c>
      <c r="AO1081">
        <f>INT((ABS(FO_Candidato[[#This Row],[LATITUDE_P2]])-INT(ABS(FO_Candidato[[#This Row],[LATITUDE_P2]])))*60)</f>
        <v>46</v>
      </c>
      <c r="AP1081" s="73">
        <f t="shared" si="32"/>
        <v>38.65</v>
      </c>
      <c r="AQ1081" t="str">
        <f>SUBSTITUTE(TEXT(FO_Candidato[[#This Row],[LATITUDE_P5]],"0,00"),",",".")</f>
        <v>38.65</v>
      </c>
      <c r="AR1081" t="str">
        <f>FO_Candidato[[#This Row],[LATITUDE_P3]]&amp;"°"&amp;FO_Candidato[[#This Row],[LATITUDE_P4]]&amp;"'"&amp;FO_Candidato[[#This Row],[LATITUDE - P6]]&amp;"""S"</f>
        <v>9°46'38.65"S</v>
      </c>
      <c r="AS1081">
        <f>VALUE(TRIM(FO_Candidato[[#This Row],[longitude]]))</f>
        <v>-63091019</v>
      </c>
      <c r="AT1081">
        <f>FO_Candidato[[#This Row],[LONGITUDE_P1]]/1000000</f>
        <v>-63.091019000000003</v>
      </c>
      <c r="AU1081">
        <f>INT(ABS(FO_Candidato[[#This Row],[LONGITUDE_P2]]))</f>
        <v>63</v>
      </c>
      <c r="AV1081">
        <f>INT((ABS(FO_Candidato[[#This Row],[LONGITUDE_P2]])-INT(ABS(FO_Candidato[[#This Row],[LONGITUDE_P2]])))*60)</f>
        <v>5</v>
      </c>
      <c r="AW1081" s="73">
        <f t="shared" si="33"/>
        <v>27.67</v>
      </c>
      <c r="AX1081" t="str">
        <f>SUBSTITUTE(TEXT(FO_Candidato[[#This Row],[LONGITUDE_P5]],"0,00"),",",".")</f>
        <v>27.67</v>
      </c>
      <c r="AY1081" t="str">
        <f>FO_Candidato[[#This Row],[LONGITUDE_P3]]&amp;"°"&amp;FO_Candidato[[#This Row],[LONGITUDE_P4]]&amp;"'"&amp;FO_Candidato[[#This Row],[LONGITUDE - P6]]&amp;"""S"</f>
        <v>63°5'27.67"S</v>
      </c>
    </row>
    <row r="1082" spans="1:51" x14ac:dyDescent="0.3">
      <c r="A1082" t="s">
        <v>30043</v>
      </c>
      <c r="B1082" t="s">
        <v>23809</v>
      </c>
      <c r="C1082" t="s">
        <v>5729</v>
      </c>
      <c r="D1082" t="s">
        <v>3545</v>
      </c>
      <c r="E1082" t="s">
        <v>3545</v>
      </c>
      <c r="F1082" t="s">
        <v>3546</v>
      </c>
      <c r="G1082" t="s">
        <v>23880</v>
      </c>
      <c r="I1082" t="s">
        <v>23832</v>
      </c>
      <c r="J1082" t="s">
        <v>23814</v>
      </c>
      <c r="K1082" t="s">
        <v>27255</v>
      </c>
      <c r="L1082" t="s">
        <v>148</v>
      </c>
      <c r="M1082" t="s">
        <v>23816</v>
      </c>
      <c r="N1082" t="s">
        <v>30044</v>
      </c>
      <c r="O1082" t="s">
        <v>30045</v>
      </c>
      <c r="P1082" t="s">
        <v>30046</v>
      </c>
      <c r="R1082" t="s">
        <v>148</v>
      </c>
      <c r="S1082" t="s">
        <v>148</v>
      </c>
      <c r="T1082" t="s">
        <v>148</v>
      </c>
      <c r="U1082" t="s">
        <v>23823</v>
      </c>
      <c r="V1082">
        <v>18</v>
      </c>
      <c r="W1082">
        <v>-23114392</v>
      </c>
      <c r="X1082">
        <v>-47124069</v>
      </c>
      <c r="Y1082">
        <v>621</v>
      </c>
      <c r="Z1082" t="s">
        <v>30047</v>
      </c>
      <c r="AA1082" t="s">
        <v>124</v>
      </c>
      <c r="AB1082" t="s">
        <v>23825</v>
      </c>
      <c r="AC1082">
        <v>4000</v>
      </c>
      <c r="AD1082" t="s">
        <v>23823</v>
      </c>
      <c r="AE1082" t="s">
        <v>23823</v>
      </c>
      <c r="AF1082" t="s">
        <v>3546</v>
      </c>
      <c r="AG1082" t="s">
        <v>3545</v>
      </c>
      <c r="AH1082" t="s">
        <v>30045</v>
      </c>
      <c r="AI1082" t="s">
        <v>23852</v>
      </c>
      <c r="AJ1082" t="s">
        <v>7704</v>
      </c>
      <c r="AL1082">
        <f>VALUE(TRIM(FO_Candidato[[#This Row],[1.21 Latitude]]))</f>
        <v>-23114392</v>
      </c>
      <c r="AM1082">
        <f>FO_Candidato[[#This Row],[LATITUDE_P1]]/1000000</f>
        <v>-23.114391999999999</v>
      </c>
      <c r="AN1082">
        <f>INT(ABS(FO_Candidato[[#This Row],[LATITUDE_P2]]))</f>
        <v>23</v>
      </c>
      <c r="AO1082">
        <f>INT((ABS(FO_Candidato[[#This Row],[LATITUDE_P2]])-INT(ABS(FO_Candidato[[#This Row],[LATITUDE_P2]])))*60)</f>
        <v>6</v>
      </c>
      <c r="AP1082" s="73">
        <f t="shared" si="32"/>
        <v>51.81</v>
      </c>
      <c r="AQ1082" t="str">
        <f>SUBSTITUTE(TEXT(FO_Candidato[[#This Row],[LATITUDE_P5]],"0,00"),",",".")</f>
        <v>51.81</v>
      </c>
      <c r="AR1082" t="str">
        <f>FO_Candidato[[#This Row],[LATITUDE_P3]]&amp;"°"&amp;FO_Candidato[[#This Row],[LATITUDE_P4]]&amp;"'"&amp;FO_Candidato[[#This Row],[LATITUDE - P6]]&amp;"""S"</f>
        <v>23°6'51.81"S</v>
      </c>
      <c r="AS1082">
        <f>VALUE(TRIM(FO_Candidato[[#This Row],[longitude]]))</f>
        <v>-47124069</v>
      </c>
      <c r="AT1082">
        <f>FO_Candidato[[#This Row],[LONGITUDE_P1]]/1000000</f>
        <v>-47.124068999999999</v>
      </c>
      <c r="AU1082">
        <f>INT(ABS(FO_Candidato[[#This Row],[LONGITUDE_P2]]))</f>
        <v>47</v>
      </c>
      <c r="AV1082">
        <f>INT((ABS(FO_Candidato[[#This Row],[LONGITUDE_P2]])-INT(ABS(FO_Candidato[[#This Row],[LONGITUDE_P2]])))*60)</f>
        <v>7</v>
      </c>
      <c r="AW1082" s="73">
        <f t="shared" si="33"/>
        <v>26.65</v>
      </c>
      <c r="AX1082" t="str">
        <f>SUBSTITUTE(TEXT(FO_Candidato[[#This Row],[LONGITUDE_P5]],"0,00"),",",".")</f>
        <v>26.65</v>
      </c>
      <c r="AY1082" t="str">
        <f>FO_Candidato[[#This Row],[LONGITUDE_P3]]&amp;"°"&amp;FO_Candidato[[#This Row],[LONGITUDE_P4]]&amp;"'"&amp;FO_Candidato[[#This Row],[LONGITUDE - P6]]&amp;"""S"</f>
        <v>47°7'26.65"S</v>
      </c>
    </row>
    <row r="1083" spans="1:51" x14ac:dyDescent="0.3">
      <c r="A1083" t="s">
        <v>30048</v>
      </c>
      <c r="B1083" t="s">
        <v>23809</v>
      </c>
      <c r="C1083" t="s">
        <v>127</v>
      </c>
      <c r="D1083" t="s">
        <v>3292</v>
      </c>
      <c r="E1083" t="s">
        <v>3292</v>
      </c>
      <c r="F1083" t="s">
        <v>3293</v>
      </c>
      <c r="G1083" t="s">
        <v>23880</v>
      </c>
      <c r="I1083" t="s">
        <v>23832</v>
      </c>
      <c r="J1083" t="s">
        <v>23833</v>
      </c>
      <c r="K1083" t="s">
        <v>30049</v>
      </c>
      <c r="L1083" t="s">
        <v>30050</v>
      </c>
      <c r="M1083" t="s">
        <v>23816</v>
      </c>
      <c r="N1083" t="s">
        <v>30051</v>
      </c>
      <c r="O1083" t="s">
        <v>148</v>
      </c>
      <c r="P1083" t="s">
        <v>30052</v>
      </c>
      <c r="Q1083" t="s">
        <v>30053</v>
      </c>
      <c r="R1083" t="s">
        <v>148</v>
      </c>
      <c r="S1083" t="s">
        <v>148</v>
      </c>
      <c r="T1083" t="s">
        <v>148</v>
      </c>
      <c r="U1083" t="s">
        <v>23823</v>
      </c>
      <c r="V1083">
        <v>40</v>
      </c>
      <c r="W1083">
        <v>-23523081</v>
      </c>
      <c r="X1083">
        <v>-4521373</v>
      </c>
      <c r="Y1083">
        <v>11</v>
      </c>
      <c r="Z1083" t="s">
        <v>30054</v>
      </c>
      <c r="AA1083" t="s">
        <v>213</v>
      </c>
      <c r="AB1083" t="s">
        <v>23825</v>
      </c>
      <c r="AC1083">
        <v>9000</v>
      </c>
      <c r="AD1083" t="s">
        <v>23823</v>
      </c>
      <c r="AE1083" t="s">
        <v>23823</v>
      </c>
      <c r="AF1083" t="s">
        <v>3293</v>
      </c>
      <c r="AG1083" t="s">
        <v>3292</v>
      </c>
      <c r="AH1083" t="s">
        <v>30055</v>
      </c>
      <c r="AI1083" t="s">
        <v>23852</v>
      </c>
      <c r="AJ1083" t="s">
        <v>30056</v>
      </c>
      <c r="AL1083">
        <f>VALUE(TRIM(FO_Candidato[[#This Row],[1.21 Latitude]]))</f>
        <v>-23523081</v>
      </c>
      <c r="AM1083">
        <f>FO_Candidato[[#This Row],[LATITUDE_P1]]/1000000</f>
        <v>-23.523081000000001</v>
      </c>
      <c r="AN1083">
        <f>INT(ABS(FO_Candidato[[#This Row],[LATITUDE_P2]]))</f>
        <v>23</v>
      </c>
      <c r="AO1083">
        <f>INT((ABS(FO_Candidato[[#This Row],[LATITUDE_P2]])-INT(ABS(FO_Candidato[[#This Row],[LATITUDE_P2]])))*60)</f>
        <v>31</v>
      </c>
      <c r="AP1083" s="73">
        <f t="shared" si="32"/>
        <v>23.09</v>
      </c>
      <c r="AQ1083" t="str">
        <f>SUBSTITUTE(TEXT(FO_Candidato[[#This Row],[LATITUDE_P5]],"0,00"),",",".")</f>
        <v>23.09</v>
      </c>
      <c r="AR1083" t="str">
        <f>FO_Candidato[[#This Row],[LATITUDE_P3]]&amp;"°"&amp;FO_Candidato[[#This Row],[LATITUDE_P4]]&amp;"'"&amp;FO_Candidato[[#This Row],[LATITUDE - P6]]&amp;"""S"</f>
        <v>23°31'23.09"S</v>
      </c>
      <c r="AS1083">
        <f>VALUE(TRIM(FO_Candidato[[#This Row],[longitude]]))</f>
        <v>-4521373</v>
      </c>
      <c r="AT1083">
        <f>FO_Candidato[[#This Row],[LONGITUDE_P1]]/1000000</f>
        <v>-4.5213729999999996</v>
      </c>
      <c r="AU1083">
        <f>INT(ABS(FO_Candidato[[#This Row],[LONGITUDE_P2]]))</f>
        <v>4</v>
      </c>
      <c r="AV1083">
        <f>INT((ABS(FO_Candidato[[#This Row],[LONGITUDE_P2]])-INT(ABS(FO_Candidato[[#This Row],[LONGITUDE_P2]])))*60)</f>
        <v>31</v>
      </c>
      <c r="AW1083" s="73">
        <f t="shared" si="33"/>
        <v>16.940000000000001</v>
      </c>
      <c r="AX1083" t="str">
        <f>SUBSTITUTE(TEXT(FO_Candidato[[#This Row],[LONGITUDE_P5]],"0,00"),",",".")</f>
        <v>16.94</v>
      </c>
      <c r="AY1083" t="str">
        <f>FO_Candidato[[#This Row],[LONGITUDE_P3]]&amp;"°"&amp;FO_Candidato[[#This Row],[LONGITUDE_P4]]&amp;"'"&amp;FO_Candidato[[#This Row],[LONGITUDE - P6]]&amp;"""S"</f>
        <v>4°31'16.94"S</v>
      </c>
    </row>
    <row r="1084" spans="1:51" x14ac:dyDescent="0.3">
      <c r="A1084" t="s">
        <v>30057</v>
      </c>
      <c r="B1084" t="s">
        <v>23809</v>
      </c>
      <c r="C1084" t="s">
        <v>2371</v>
      </c>
      <c r="D1084" t="s">
        <v>4209</v>
      </c>
      <c r="E1084" t="s">
        <v>4209</v>
      </c>
      <c r="F1084" t="s">
        <v>4210</v>
      </c>
      <c r="G1084" t="s">
        <v>24212</v>
      </c>
      <c r="I1084" t="s">
        <v>23813</v>
      </c>
      <c r="J1084" t="s">
        <v>23833</v>
      </c>
      <c r="K1084" t="s">
        <v>24020</v>
      </c>
      <c r="L1084" t="s">
        <v>3632</v>
      </c>
      <c r="M1084" t="s">
        <v>23835</v>
      </c>
      <c r="N1084" t="s">
        <v>26697</v>
      </c>
      <c r="O1084" t="s">
        <v>30058</v>
      </c>
      <c r="P1084" t="s">
        <v>26699</v>
      </c>
      <c r="Q1084" t="s">
        <v>3632</v>
      </c>
      <c r="R1084" t="s">
        <v>3632</v>
      </c>
      <c r="S1084" t="s">
        <v>3632</v>
      </c>
      <c r="T1084" t="s">
        <v>3632</v>
      </c>
      <c r="U1084" t="s">
        <v>23823</v>
      </c>
      <c r="V1084">
        <v>70</v>
      </c>
      <c r="W1084">
        <v>-15268302</v>
      </c>
      <c r="X1084">
        <v>-43873903</v>
      </c>
      <c r="Y1084">
        <v>505</v>
      </c>
      <c r="Z1084" t="s">
        <v>23824</v>
      </c>
      <c r="AA1084" t="s">
        <v>107</v>
      </c>
      <c r="AB1084" t="s">
        <v>23825</v>
      </c>
      <c r="AC1084">
        <v>0</v>
      </c>
      <c r="AD1084" t="s">
        <v>23823</v>
      </c>
      <c r="AE1084" t="s">
        <v>3632</v>
      </c>
      <c r="AF1084" t="s">
        <v>4209</v>
      </c>
      <c r="AG1084" t="s">
        <v>4210</v>
      </c>
      <c r="AH1084" t="s">
        <v>30058</v>
      </c>
      <c r="AI1084" t="s">
        <v>24061</v>
      </c>
      <c r="AJ1084" t="s">
        <v>26702</v>
      </c>
      <c r="AK1084">
        <v>39507998</v>
      </c>
      <c r="AL1084">
        <f>VALUE(TRIM(FO_Candidato[[#This Row],[1.21 Latitude]]))</f>
        <v>-15268302</v>
      </c>
      <c r="AM1084">
        <f>FO_Candidato[[#This Row],[LATITUDE_P1]]/1000000</f>
        <v>-15.268302</v>
      </c>
      <c r="AN1084">
        <f>INT(ABS(FO_Candidato[[#This Row],[LATITUDE_P2]]))</f>
        <v>15</v>
      </c>
      <c r="AO1084">
        <f>INT((ABS(FO_Candidato[[#This Row],[LATITUDE_P2]])-INT(ABS(FO_Candidato[[#This Row],[LATITUDE_P2]])))*60)</f>
        <v>16</v>
      </c>
      <c r="AP1084" s="73">
        <f t="shared" si="32"/>
        <v>5.89</v>
      </c>
      <c r="AQ1084" t="str">
        <f>SUBSTITUTE(TEXT(FO_Candidato[[#This Row],[LATITUDE_P5]],"0,00"),",",".")</f>
        <v>5.89</v>
      </c>
      <c r="AR1084" t="str">
        <f>FO_Candidato[[#This Row],[LATITUDE_P3]]&amp;"°"&amp;FO_Candidato[[#This Row],[LATITUDE_P4]]&amp;"'"&amp;FO_Candidato[[#This Row],[LATITUDE - P6]]&amp;"""S"</f>
        <v>15°16'5.89"S</v>
      </c>
      <c r="AS1084">
        <f>VALUE(TRIM(FO_Candidato[[#This Row],[longitude]]))</f>
        <v>-43873903</v>
      </c>
      <c r="AT1084">
        <f>FO_Candidato[[#This Row],[LONGITUDE_P1]]/1000000</f>
        <v>-43.873902999999999</v>
      </c>
      <c r="AU1084">
        <f>INT(ABS(FO_Candidato[[#This Row],[LONGITUDE_P2]]))</f>
        <v>43</v>
      </c>
      <c r="AV1084">
        <f>INT((ABS(FO_Candidato[[#This Row],[LONGITUDE_P2]])-INT(ABS(FO_Candidato[[#This Row],[LONGITUDE_P2]])))*60)</f>
        <v>52</v>
      </c>
      <c r="AW1084" s="73">
        <f t="shared" si="33"/>
        <v>26.05</v>
      </c>
      <c r="AX1084" t="str">
        <f>SUBSTITUTE(TEXT(FO_Candidato[[#This Row],[LONGITUDE_P5]],"0,00"),",",".")</f>
        <v>26.05</v>
      </c>
      <c r="AY1084" t="str">
        <f>FO_Candidato[[#This Row],[LONGITUDE_P3]]&amp;"°"&amp;FO_Candidato[[#This Row],[LONGITUDE_P4]]&amp;"'"&amp;FO_Candidato[[#This Row],[LONGITUDE - P6]]&amp;"""S"</f>
        <v>43°52'26.05"S</v>
      </c>
    </row>
    <row r="1085" spans="1:51" x14ac:dyDescent="0.3">
      <c r="A1085" t="s">
        <v>30059</v>
      </c>
      <c r="B1085" t="s">
        <v>23809</v>
      </c>
      <c r="C1085" t="s">
        <v>2371</v>
      </c>
      <c r="D1085" t="s">
        <v>4317</v>
      </c>
      <c r="E1085" t="s">
        <v>4317</v>
      </c>
      <c r="F1085" t="s">
        <v>4318</v>
      </c>
      <c r="G1085" t="s">
        <v>24212</v>
      </c>
      <c r="I1085" t="s">
        <v>23813</v>
      </c>
      <c r="J1085" t="s">
        <v>23833</v>
      </c>
      <c r="K1085" t="s">
        <v>24020</v>
      </c>
      <c r="L1085" t="s">
        <v>3632</v>
      </c>
      <c r="M1085" t="s">
        <v>23835</v>
      </c>
      <c r="N1085" t="s">
        <v>26697</v>
      </c>
      <c r="O1085" t="s">
        <v>30058</v>
      </c>
      <c r="P1085" t="s">
        <v>26699</v>
      </c>
      <c r="Q1085" t="s">
        <v>3632</v>
      </c>
      <c r="R1085" t="s">
        <v>3632</v>
      </c>
      <c r="S1085" t="s">
        <v>3632</v>
      </c>
      <c r="T1085" t="s">
        <v>3632</v>
      </c>
      <c r="U1085" t="s">
        <v>23823</v>
      </c>
      <c r="V1085">
        <v>70</v>
      </c>
      <c r="W1085">
        <v>-1505757</v>
      </c>
      <c r="X1085">
        <v>-43845993</v>
      </c>
      <c r="Y1085">
        <v>470</v>
      </c>
      <c r="Z1085" t="s">
        <v>23824</v>
      </c>
      <c r="AA1085" t="s">
        <v>107</v>
      </c>
      <c r="AB1085" t="s">
        <v>23825</v>
      </c>
      <c r="AC1085">
        <v>0</v>
      </c>
      <c r="AD1085" t="s">
        <v>23823</v>
      </c>
      <c r="AE1085" t="s">
        <v>3632</v>
      </c>
      <c r="AF1085" t="s">
        <v>4317</v>
      </c>
      <c r="AG1085" t="s">
        <v>4318</v>
      </c>
      <c r="AH1085" t="s">
        <v>30058</v>
      </c>
      <c r="AI1085" t="s">
        <v>24061</v>
      </c>
      <c r="AJ1085" t="s">
        <v>30060</v>
      </c>
      <c r="AK1085">
        <v>39478000</v>
      </c>
      <c r="AL1085">
        <f>VALUE(TRIM(FO_Candidato[[#This Row],[1.21 Latitude]]))</f>
        <v>-1505757</v>
      </c>
      <c r="AM1085">
        <f>FO_Candidato[[#This Row],[LATITUDE_P1]]/1000000</f>
        <v>-1.505757</v>
      </c>
      <c r="AN1085">
        <f>INT(ABS(FO_Candidato[[#This Row],[LATITUDE_P2]]))</f>
        <v>1</v>
      </c>
      <c r="AO1085">
        <f>INT((ABS(FO_Candidato[[#This Row],[LATITUDE_P2]])-INT(ABS(FO_Candidato[[#This Row],[LATITUDE_P2]])))*60)</f>
        <v>30</v>
      </c>
      <c r="AP1085" s="73">
        <f t="shared" si="32"/>
        <v>20.73</v>
      </c>
      <c r="AQ1085" t="str">
        <f>SUBSTITUTE(TEXT(FO_Candidato[[#This Row],[LATITUDE_P5]],"0,00"),",",".")</f>
        <v>20.73</v>
      </c>
      <c r="AR1085" t="str">
        <f>FO_Candidato[[#This Row],[LATITUDE_P3]]&amp;"°"&amp;FO_Candidato[[#This Row],[LATITUDE_P4]]&amp;"'"&amp;FO_Candidato[[#This Row],[LATITUDE - P6]]&amp;"""S"</f>
        <v>1°30'20.73"S</v>
      </c>
      <c r="AS1085">
        <f>VALUE(TRIM(FO_Candidato[[#This Row],[longitude]]))</f>
        <v>-43845993</v>
      </c>
      <c r="AT1085">
        <f>FO_Candidato[[#This Row],[LONGITUDE_P1]]/1000000</f>
        <v>-43.845993</v>
      </c>
      <c r="AU1085">
        <f>INT(ABS(FO_Candidato[[#This Row],[LONGITUDE_P2]]))</f>
        <v>43</v>
      </c>
      <c r="AV1085">
        <f>INT((ABS(FO_Candidato[[#This Row],[LONGITUDE_P2]])-INT(ABS(FO_Candidato[[#This Row],[LONGITUDE_P2]])))*60)</f>
        <v>50</v>
      </c>
      <c r="AW1085" s="73">
        <f t="shared" si="33"/>
        <v>45.57</v>
      </c>
      <c r="AX1085" t="str">
        <f>SUBSTITUTE(TEXT(FO_Candidato[[#This Row],[LONGITUDE_P5]],"0,00"),",",".")</f>
        <v>45.57</v>
      </c>
      <c r="AY1085" t="str">
        <f>FO_Candidato[[#This Row],[LONGITUDE_P3]]&amp;"°"&amp;FO_Candidato[[#This Row],[LONGITUDE_P4]]&amp;"'"&amp;FO_Candidato[[#This Row],[LONGITUDE - P6]]&amp;"""S"</f>
        <v>43°50'45.57"S</v>
      </c>
    </row>
    <row r="1086" spans="1:51" x14ac:dyDescent="0.3">
      <c r="A1086" t="s">
        <v>30061</v>
      </c>
      <c r="B1086" t="s">
        <v>23809</v>
      </c>
      <c r="C1086" t="s">
        <v>308</v>
      </c>
      <c r="D1086" t="s">
        <v>7797</v>
      </c>
      <c r="E1086" t="s">
        <v>7797</v>
      </c>
      <c r="F1086" t="s">
        <v>7798</v>
      </c>
      <c r="G1086" t="s">
        <v>24555</v>
      </c>
      <c r="I1086" t="s">
        <v>23832</v>
      </c>
      <c r="J1086" t="s">
        <v>23814</v>
      </c>
      <c r="K1086" t="s">
        <v>30062</v>
      </c>
      <c r="M1086" t="s">
        <v>23816</v>
      </c>
      <c r="N1086" t="s">
        <v>30063</v>
      </c>
      <c r="O1086" t="s">
        <v>30064</v>
      </c>
      <c r="Q1086" t="s">
        <v>30065</v>
      </c>
      <c r="R1086" t="s">
        <v>30066</v>
      </c>
      <c r="S1086" t="s">
        <v>30067</v>
      </c>
      <c r="T1086" t="s">
        <v>30068</v>
      </c>
      <c r="U1086" t="s">
        <v>23823</v>
      </c>
      <c r="V1086">
        <v>40</v>
      </c>
      <c r="W1086">
        <v>-11812179</v>
      </c>
      <c r="X1086">
        <v>-39382428</v>
      </c>
      <c r="Y1086">
        <v>222</v>
      </c>
      <c r="AA1086" t="s">
        <v>107</v>
      </c>
      <c r="AB1086" t="s">
        <v>23825</v>
      </c>
      <c r="AC1086">
        <v>3200</v>
      </c>
      <c r="AF1086" t="s">
        <v>7797</v>
      </c>
      <c r="AG1086" t="s">
        <v>7798</v>
      </c>
      <c r="AH1086" t="s">
        <v>30064</v>
      </c>
      <c r="AI1086" t="s">
        <v>24034</v>
      </c>
      <c r="AJ1086" t="s">
        <v>30069</v>
      </c>
      <c r="AL1086">
        <f>VALUE(TRIM(FO_Candidato[[#This Row],[1.21 Latitude]]))</f>
        <v>-11812179</v>
      </c>
      <c r="AM1086">
        <f>FO_Candidato[[#This Row],[LATITUDE_P1]]/1000000</f>
        <v>-11.812179</v>
      </c>
      <c r="AN1086">
        <f>INT(ABS(FO_Candidato[[#This Row],[LATITUDE_P2]]))</f>
        <v>11</v>
      </c>
      <c r="AO1086">
        <f>INT((ABS(FO_Candidato[[#This Row],[LATITUDE_P2]])-INT(ABS(FO_Candidato[[#This Row],[LATITUDE_P2]])))*60)</f>
        <v>48</v>
      </c>
      <c r="AP1086" s="73">
        <f t="shared" si="32"/>
        <v>43.84</v>
      </c>
      <c r="AQ1086" t="str">
        <f>SUBSTITUTE(TEXT(FO_Candidato[[#This Row],[LATITUDE_P5]],"0,00"),",",".")</f>
        <v>43.84</v>
      </c>
      <c r="AR1086" t="str">
        <f>FO_Candidato[[#This Row],[LATITUDE_P3]]&amp;"°"&amp;FO_Candidato[[#This Row],[LATITUDE_P4]]&amp;"'"&amp;FO_Candidato[[#This Row],[LATITUDE - P6]]&amp;"""S"</f>
        <v>11°48'43.84"S</v>
      </c>
      <c r="AS1086">
        <f>VALUE(TRIM(FO_Candidato[[#This Row],[longitude]]))</f>
        <v>-39382428</v>
      </c>
      <c r="AT1086">
        <f>FO_Candidato[[#This Row],[LONGITUDE_P1]]/1000000</f>
        <v>-39.382427999999997</v>
      </c>
      <c r="AU1086">
        <f>INT(ABS(FO_Candidato[[#This Row],[LONGITUDE_P2]]))</f>
        <v>39</v>
      </c>
      <c r="AV1086">
        <f>INT((ABS(FO_Candidato[[#This Row],[LONGITUDE_P2]])-INT(ABS(FO_Candidato[[#This Row],[LONGITUDE_P2]])))*60)</f>
        <v>22</v>
      </c>
      <c r="AW1086" s="73">
        <f t="shared" si="33"/>
        <v>56.74</v>
      </c>
      <c r="AX1086" t="str">
        <f>SUBSTITUTE(TEXT(FO_Candidato[[#This Row],[LONGITUDE_P5]],"0,00"),",",".")</f>
        <v>56.74</v>
      </c>
      <c r="AY1086" t="str">
        <f>FO_Candidato[[#This Row],[LONGITUDE_P3]]&amp;"°"&amp;FO_Candidato[[#This Row],[LONGITUDE_P4]]&amp;"'"&amp;FO_Candidato[[#This Row],[LONGITUDE - P6]]&amp;"""S"</f>
        <v>39°22'56.74"S</v>
      </c>
    </row>
    <row r="1087" spans="1:51" x14ac:dyDescent="0.3">
      <c r="A1087" t="s">
        <v>30070</v>
      </c>
      <c r="B1087" t="s">
        <v>23809</v>
      </c>
      <c r="C1087" t="s">
        <v>5220</v>
      </c>
      <c r="D1087" t="s">
        <v>5666</v>
      </c>
      <c r="E1087" t="s">
        <v>5666</v>
      </c>
      <c r="F1087" t="s">
        <v>5667</v>
      </c>
      <c r="G1087" t="s">
        <v>23889</v>
      </c>
      <c r="I1087" t="s">
        <v>23832</v>
      </c>
      <c r="K1087" t="s">
        <v>25272</v>
      </c>
      <c r="M1087" t="s">
        <v>23835</v>
      </c>
      <c r="N1087" t="s">
        <v>30071</v>
      </c>
      <c r="U1087" t="s">
        <v>23823</v>
      </c>
      <c r="V1087">
        <v>70</v>
      </c>
      <c r="W1087">
        <v>-23704038</v>
      </c>
      <c r="X1087">
        <v>-46082274</v>
      </c>
      <c r="Y1087">
        <v>811</v>
      </c>
      <c r="Z1087" t="s">
        <v>30072</v>
      </c>
      <c r="AB1087" t="s">
        <v>23825</v>
      </c>
      <c r="AD1087" t="s">
        <v>1491</v>
      </c>
      <c r="AH1087" t="s">
        <v>30073</v>
      </c>
      <c r="AI1087" t="s">
        <v>23852</v>
      </c>
      <c r="AJ1087" t="s">
        <v>30074</v>
      </c>
      <c r="AL1087">
        <f>VALUE(TRIM(FO_Candidato[[#This Row],[1.21 Latitude]]))</f>
        <v>-23704038</v>
      </c>
      <c r="AM1087">
        <f>FO_Candidato[[#This Row],[LATITUDE_P1]]/1000000</f>
        <v>-23.704038000000001</v>
      </c>
      <c r="AN1087">
        <f>INT(ABS(FO_Candidato[[#This Row],[LATITUDE_P2]]))</f>
        <v>23</v>
      </c>
      <c r="AO1087">
        <f>INT((ABS(FO_Candidato[[#This Row],[LATITUDE_P2]])-INT(ABS(FO_Candidato[[#This Row],[LATITUDE_P2]])))*60)</f>
        <v>42</v>
      </c>
      <c r="AP1087" s="73">
        <f t="shared" si="32"/>
        <v>14.54</v>
      </c>
      <c r="AQ1087" t="str">
        <f>SUBSTITUTE(TEXT(FO_Candidato[[#This Row],[LATITUDE_P5]],"0,00"),",",".")</f>
        <v>14.54</v>
      </c>
      <c r="AR1087" t="str">
        <f>FO_Candidato[[#This Row],[LATITUDE_P3]]&amp;"°"&amp;FO_Candidato[[#This Row],[LATITUDE_P4]]&amp;"'"&amp;FO_Candidato[[#This Row],[LATITUDE - P6]]&amp;"""S"</f>
        <v>23°42'14.54"S</v>
      </c>
      <c r="AS1087">
        <f>VALUE(TRIM(FO_Candidato[[#This Row],[longitude]]))</f>
        <v>-46082274</v>
      </c>
      <c r="AT1087">
        <f>FO_Candidato[[#This Row],[LONGITUDE_P1]]/1000000</f>
        <v>-46.082273999999998</v>
      </c>
      <c r="AU1087">
        <f>INT(ABS(FO_Candidato[[#This Row],[LONGITUDE_P2]]))</f>
        <v>46</v>
      </c>
      <c r="AV1087">
        <f>INT((ABS(FO_Candidato[[#This Row],[LONGITUDE_P2]])-INT(ABS(FO_Candidato[[#This Row],[LONGITUDE_P2]])))*60)</f>
        <v>4</v>
      </c>
      <c r="AW1087" s="73">
        <f t="shared" si="33"/>
        <v>56.19</v>
      </c>
      <c r="AX1087" t="str">
        <f>SUBSTITUTE(TEXT(FO_Candidato[[#This Row],[LONGITUDE_P5]],"0,00"),",",".")</f>
        <v>56.19</v>
      </c>
      <c r="AY1087" t="str">
        <f>FO_Candidato[[#This Row],[LONGITUDE_P3]]&amp;"°"&amp;FO_Candidato[[#This Row],[LONGITUDE_P4]]&amp;"'"&amp;FO_Candidato[[#This Row],[LONGITUDE - P6]]&amp;"""S"</f>
        <v>46°4'56.19"S</v>
      </c>
    </row>
    <row r="1088" spans="1:51" x14ac:dyDescent="0.3">
      <c r="A1088" t="s">
        <v>30075</v>
      </c>
      <c r="B1088" t="s">
        <v>23809</v>
      </c>
      <c r="C1088" t="s">
        <v>2371</v>
      </c>
      <c r="D1088" t="s">
        <v>4216</v>
      </c>
      <c r="E1088" t="s">
        <v>4216</v>
      </c>
      <c r="F1088" t="s">
        <v>4217</v>
      </c>
      <c r="G1088" t="s">
        <v>24212</v>
      </c>
      <c r="I1088" t="s">
        <v>23813</v>
      </c>
      <c r="J1088" t="s">
        <v>23833</v>
      </c>
      <c r="K1088" t="s">
        <v>24020</v>
      </c>
      <c r="L1088" t="s">
        <v>3632</v>
      </c>
      <c r="M1088" t="s">
        <v>23835</v>
      </c>
      <c r="N1088" t="s">
        <v>26697</v>
      </c>
      <c r="O1088" t="s">
        <v>30076</v>
      </c>
      <c r="P1088" t="s">
        <v>26699</v>
      </c>
      <c r="Q1088" t="s">
        <v>3632</v>
      </c>
      <c r="R1088" t="s">
        <v>3632</v>
      </c>
      <c r="S1088" t="s">
        <v>3632</v>
      </c>
      <c r="T1088" t="s">
        <v>3632</v>
      </c>
      <c r="U1088" t="s">
        <v>23823</v>
      </c>
      <c r="V1088">
        <v>70</v>
      </c>
      <c r="W1088">
        <v>-1517998</v>
      </c>
      <c r="X1088">
        <v>-43790862</v>
      </c>
      <c r="Y1088">
        <v>480</v>
      </c>
      <c r="Z1088" t="s">
        <v>23824</v>
      </c>
      <c r="AA1088" t="s">
        <v>107</v>
      </c>
      <c r="AB1088" t="s">
        <v>23825</v>
      </c>
      <c r="AC1088">
        <v>0</v>
      </c>
      <c r="AD1088" t="s">
        <v>23823</v>
      </c>
      <c r="AE1088" t="s">
        <v>3632</v>
      </c>
      <c r="AF1088" t="s">
        <v>4216</v>
      </c>
      <c r="AG1088" t="s">
        <v>4217</v>
      </c>
      <c r="AH1088" t="s">
        <v>30076</v>
      </c>
      <c r="AI1088" t="s">
        <v>24061</v>
      </c>
      <c r="AJ1088" t="s">
        <v>26702</v>
      </c>
      <c r="AK1088">
        <v>39508000</v>
      </c>
      <c r="AL1088">
        <f>VALUE(TRIM(FO_Candidato[[#This Row],[1.21 Latitude]]))</f>
        <v>-1517998</v>
      </c>
      <c r="AM1088">
        <f>FO_Candidato[[#This Row],[LATITUDE_P1]]/1000000</f>
        <v>-1.517998</v>
      </c>
      <c r="AN1088">
        <f>INT(ABS(FO_Candidato[[#This Row],[LATITUDE_P2]]))</f>
        <v>1</v>
      </c>
      <c r="AO1088">
        <f>INT((ABS(FO_Candidato[[#This Row],[LATITUDE_P2]])-INT(ABS(FO_Candidato[[#This Row],[LATITUDE_P2]])))*60)</f>
        <v>31</v>
      </c>
      <c r="AP1088" s="73">
        <f t="shared" si="32"/>
        <v>4.79</v>
      </c>
      <c r="AQ1088" t="str">
        <f>SUBSTITUTE(TEXT(FO_Candidato[[#This Row],[LATITUDE_P5]],"0,00"),",",".")</f>
        <v>4.79</v>
      </c>
      <c r="AR1088" t="str">
        <f>FO_Candidato[[#This Row],[LATITUDE_P3]]&amp;"°"&amp;FO_Candidato[[#This Row],[LATITUDE_P4]]&amp;"'"&amp;FO_Candidato[[#This Row],[LATITUDE - P6]]&amp;"""S"</f>
        <v>1°31'4.79"S</v>
      </c>
      <c r="AS1088">
        <f>VALUE(TRIM(FO_Candidato[[#This Row],[longitude]]))</f>
        <v>-43790862</v>
      </c>
      <c r="AT1088">
        <f>FO_Candidato[[#This Row],[LONGITUDE_P1]]/1000000</f>
        <v>-43.790861999999997</v>
      </c>
      <c r="AU1088">
        <f>INT(ABS(FO_Candidato[[#This Row],[LONGITUDE_P2]]))</f>
        <v>43</v>
      </c>
      <c r="AV1088">
        <f>INT((ABS(FO_Candidato[[#This Row],[LONGITUDE_P2]])-INT(ABS(FO_Candidato[[#This Row],[LONGITUDE_P2]])))*60)</f>
        <v>47</v>
      </c>
      <c r="AW1088" s="73">
        <f t="shared" si="33"/>
        <v>27.1</v>
      </c>
      <c r="AX1088" t="str">
        <f>SUBSTITUTE(TEXT(FO_Candidato[[#This Row],[LONGITUDE_P5]],"0,00"),",",".")</f>
        <v>27.10</v>
      </c>
      <c r="AY1088" t="str">
        <f>FO_Candidato[[#This Row],[LONGITUDE_P3]]&amp;"°"&amp;FO_Candidato[[#This Row],[LONGITUDE_P4]]&amp;"'"&amp;FO_Candidato[[#This Row],[LONGITUDE - P6]]&amp;"""S"</f>
        <v>43°47'27.10"S</v>
      </c>
    </row>
    <row r="1089" spans="1:51" x14ac:dyDescent="0.3">
      <c r="A1089" t="s">
        <v>30077</v>
      </c>
      <c r="B1089" t="s">
        <v>23809</v>
      </c>
      <c r="C1089" t="s">
        <v>308</v>
      </c>
      <c r="D1089" t="s">
        <v>1499</v>
      </c>
      <c r="E1089" t="s">
        <v>1499</v>
      </c>
      <c r="F1089" t="s">
        <v>1500</v>
      </c>
      <c r="G1089" t="s">
        <v>27063</v>
      </c>
      <c r="H1089" t="s">
        <v>29591</v>
      </c>
      <c r="I1089" t="s">
        <v>23813</v>
      </c>
      <c r="J1089" t="s">
        <v>23814</v>
      </c>
      <c r="K1089" t="s">
        <v>23943</v>
      </c>
      <c r="L1089" t="s">
        <v>148</v>
      </c>
      <c r="M1089" t="s">
        <v>23816</v>
      </c>
      <c r="N1089" t="s">
        <v>30078</v>
      </c>
      <c r="O1089" t="s">
        <v>30079</v>
      </c>
      <c r="P1089" t="s">
        <v>30080</v>
      </c>
      <c r="Q1089" t="s">
        <v>30081</v>
      </c>
      <c r="R1089" t="s">
        <v>148</v>
      </c>
      <c r="S1089" t="s">
        <v>148</v>
      </c>
      <c r="T1089" t="s">
        <v>148</v>
      </c>
      <c r="U1089" t="s">
        <v>23823</v>
      </c>
      <c r="V1089">
        <v>80</v>
      </c>
      <c r="W1089">
        <v>-2455969</v>
      </c>
      <c r="X1089">
        <v>-57659731</v>
      </c>
      <c r="Y1089">
        <v>40</v>
      </c>
      <c r="Z1089" t="s">
        <v>9690</v>
      </c>
      <c r="AA1089" t="s">
        <v>107</v>
      </c>
      <c r="AB1089" t="s">
        <v>23825</v>
      </c>
      <c r="AC1089">
        <v>1000</v>
      </c>
      <c r="AD1089" t="s">
        <v>23823</v>
      </c>
      <c r="AE1089" t="s">
        <v>1532</v>
      </c>
      <c r="AF1089" t="s">
        <v>1499</v>
      </c>
      <c r="AG1089" t="s">
        <v>1500</v>
      </c>
      <c r="AH1089" t="s">
        <v>30082</v>
      </c>
      <c r="AI1089" t="s">
        <v>24432</v>
      </c>
      <c r="AJ1089" t="s">
        <v>30083</v>
      </c>
      <c r="AL1089">
        <f>VALUE(TRIM(FO_Candidato[[#This Row],[1.21 Latitude]]))</f>
        <v>-2455969</v>
      </c>
      <c r="AM1089">
        <f>FO_Candidato[[#This Row],[LATITUDE_P1]]/1000000</f>
        <v>-2.4559690000000001</v>
      </c>
      <c r="AN1089">
        <f>INT(ABS(FO_Candidato[[#This Row],[LATITUDE_P2]]))</f>
        <v>2</v>
      </c>
      <c r="AO1089">
        <f>INT((ABS(FO_Candidato[[#This Row],[LATITUDE_P2]])-INT(ABS(FO_Candidato[[#This Row],[LATITUDE_P2]])))*60)</f>
        <v>27</v>
      </c>
      <c r="AP1089" s="73">
        <f t="shared" si="32"/>
        <v>21.49</v>
      </c>
      <c r="AQ1089" t="str">
        <f>SUBSTITUTE(TEXT(FO_Candidato[[#This Row],[LATITUDE_P5]],"0,00"),",",".")</f>
        <v>21.49</v>
      </c>
      <c r="AR1089" t="str">
        <f>FO_Candidato[[#This Row],[LATITUDE_P3]]&amp;"°"&amp;FO_Candidato[[#This Row],[LATITUDE_P4]]&amp;"'"&amp;FO_Candidato[[#This Row],[LATITUDE - P6]]&amp;"""S"</f>
        <v>2°27'21.49"S</v>
      </c>
      <c r="AS1089">
        <f>VALUE(TRIM(FO_Candidato[[#This Row],[longitude]]))</f>
        <v>-57659731</v>
      </c>
      <c r="AT1089">
        <f>FO_Candidato[[#This Row],[LONGITUDE_P1]]/1000000</f>
        <v>-57.659731000000001</v>
      </c>
      <c r="AU1089">
        <f>INT(ABS(FO_Candidato[[#This Row],[LONGITUDE_P2]]))</f>
        <v>57</v>
      </c>
      <c r="AV1089">
        <f>INT((ABS(FO_Candidato[[#This Row],[LONGITUDE_P2]])-INT(ABS(FO_Candidato[[#This Row],[LONGITUDE_P2]])))*60)</f>
        <v>39</v>
      </c>
      <c r="AW1089" s="73">
        <f t="shared" si="33"/>
        <v>35.03</v>
      </c>
      <c r="AX1089" t="str">
        <f>SUBSTITUTE(TEXT(FO_Candidato[[#This Row],[LONGITUDE_P5]],"0,00"),",",".")</f>
        <v>35.03</v>
      </c>
      <c r="AY1089" t="str">
        <f>FO_Candidato[[#This Row],[LONGITUDE_P3]]&amp;"°"&amp;FO_Candidato[[#This Row],[LONGITUDE_P4]]&amp;"'"&amp;FO_Candidato[[#This Row],[LONGITUDE - P6]]&amp;"""S"</f>
        <v>57°39'35.03"S</v>
      </c>
    </row>
    <row r="1090" spans="1:51" x14ac:dyDescent="0.3">
      <c r="A1090" t="s">
        <v>30084</v>
      </c>
      <c r="B1090" t="s">
        <v>23809</v>
      </c>
      <c r="C1090" t="s">
        <v>308</v>
      </c>
      <c r="D1090" t="s">
        <v>305</v>
      </c>
      <c r="E1090" t="s">
        <v>305</v>
      </c>
      <c r="F1090" t="s">
        <v>306</v>
      </c>
      <c r="G1090" t="s">
        <v>27063</v>
      </c>
      <c r="H1090" t="s">
        <v>29591</v>
      </c>
      <c r="I1090" t="s">
        <v>23813</v>
      </c>
      <c r="J1090" t="s">
        <v>23814</v>
      </c>
      <c r="K1090" t="s">
        <v>23943</v>
      </c>
      <c r="L1090" t="s">
        <v>148</v>
      </c>
      <c r="M1090" t="s">
        <v>23816</v>
      </c>
      <c r="N1090" t="s">
        <v>30085</v>
      </c>
      <c r="O1090" t="s">
        <v>30086</v>
      </c>
      <c r="P1090" t="s">
        <v>30087</v>
      </c>
      <c r="Q1090" t="s">
        <v>30088</v>
      </c>
      <c r="R1090" t="s">
        <v>30089</v>
      </c>
      <c r="S1090" t="s">
        <v>30090</v>
      </c>
      <c r="T1090" t="s">
        <v>30087</v>
      </c>
      <c r="U1090" t="s">
        <v>23823</v>
      </c>
      <c r="V1090">
        <v>40</v>
      </c>
      <c r="W1090">
        <v>-27965</v>
      </c>
      <c r="X1090">
        <v>-57169511</v>
      </c>
      <c r="Y1090">
        <v>22</v>
      </c>
      <c r="Z1090" t="s">
        <v>120</v>
      </c>
      <c r="AA1090" t="s">
        <v>107</v>
      </c>
      <c r="AB1090" t="s">
        <v>23825</v>
      </c>
      <c r="AC1090">
        <v>1000</v>
      </c>
      <c r="AD1090" t="s">
        <v>23823</v>
      </c>
      <c r="AE1090" t="s">
        <v>1532</v>
      </c>
      <c r="AF1090" t="s">
        <v>305</v>
      </c>
      <c r="AG1090" t="s">
        <v>306</v>
      </c>
      <c r="AH1090" t="s">
        <v>30091</v>
      </c>
      <c r="AI1090" t="s">
        <v>24432</v>
      </c>
      <c r="AJ1090" t="s">
        <v>30092</v>
      </c>
      <c r="AL1090">
        <f>VALUE(TRIM(FO_Candidato[[#This Row],[1.21 Latitude]]))</f>
        <v>-27965</v>
      </c>
      <c r="AM1090">
        <f>FO_Candidato[[#This Row],[LATITUDE_P1]]/1000000</f>
        <v>-2.7965E-2</v>
      </c>
      <c r="AN1090">
        <f>INT(ABS(FO_Candidato[[#This Row],[LATITUDE_P2]]))</f>
        <v>0</v>
      </c>
      <c r="AO1090">
        <f>INT((ABS(FO_Candidato[[#This Row],[LATITUDE_P2]])-INT(ABS(FO_Candidato[[#This Row],[LATITUDE_P2]])))*60)</f>
        <v>1</v>
      </c>
      <c r="AP1090" s="73">
        <f t="shared" ref="AP1090:AP1153" si="34">ROUND(MOD(ABS(AL1090/1000000)*3600,60),2)</f>
        <v>40.67</v>
      </c>
      <c r="AQ1090" t="str">
        <f>SUBSTITUTE(TEXT(FO_Candidato[[#This Row],[LATITUDE_P5]],"0,00"),",",".")</f>
        <v>40.67</v>
      </c>
      <c r="AR1090" t="str">
        <f>FO_Candidato[[#This Row],[LATITUDE_P3]]&amp;"°"&amp;FO_Candidato[[#This Row],[LATITUDE_P4]]&amp;"'"&amp;FO_Candidato[[#This Row],[LATITUDE - P6]]&amp;"""S"</f>
        <v>0°1'40.67"S</v>
      </c>
      <c r="AS1090">
        <f>VALUE(TRIM(FO_Candidato[[#This Row],[longitude]]))</f>
        <v>-57169511</v>
      </c>
      <c r="AT1090">
        <f>FO_Candidato[[#This Row],[LONGITUDE_P1]]/1000000</f>
        <v>-57.169511</v>
      </c>
      <c r="AU1090">
        <f>INT(ABS(FO_Candidato[[#This Row],[LONGITUDE_P2]]))</f>
        <v>57</v>
      </c>
      <c r="AV1090">
        <f>INT((ABS(FO_Candidato[[#This Row],[LONGITUDE_P2]])-INT(ABS(FO_Candidato[[#This Row],[LONGITUDE_P2]])))*60)</f>
        <v>10</v>
      </c>
      <c r="AW1090" s="73">
        <f t="shared" ref="AW1090:AW1153" si="35">ROUND(MOD(ABS(AS1090/1000000)*3600,60),2)</f>
        <v>10.24</v>
      </c>
      <c r="AX1090" t="str">
        <f>SUBSTITUTE(TEXT(FO_Candidato[[#This Row],[LONGITUDE_P5]],"0,00"),",",".")</f>
        <v>10.24</v>
      </c>
      <c r="AY1090" t="str">
        <f>FO_Candidato[[#This Row],[LONGITUDE_P3]]&amp;"°"&amp;FO_Candidato[[#This Row],[LONGITUDE_P4]]&amp;"'"&amp;FO_Candidato[[#This Row],[LONGITUDE - P6]]&amp;"""S"</f>
        <v>57°10'10.24"S</v>
      </c>
    </row>
    <row r="1091" spans="1:51" x14ac:dyDescent="0.3">
      <c r="A1091" t="s">
        <v>30093</v>
      </c>
      <c r="B1091" t="s">
        <v>23809</v>
      </c>
      <c r="C1091" t="s">
        <v>308</v>
      </c>
      <c r="D1091" t="s">
        <v>30094</v>
      </c>
      <c r="E1091" t="s">
        <v>30094</v>
      </c>
      <c r="F1091" t="s">
        <v>30095</v>
      </c>
      <c r="G1091" t="s">
        <v>23812</v>
      </c>
      <c r="I1091" t="s">
        <v>23832</v>
      </c>
      <c r="J1091" t="s">
        <v>23814</v>
      </c>
      <c r="K1091" t="s">
        <v>30096</v>
      </c>
      <c r="L1091" t="s">
        <v>148</v>
      </c>
      <c r="M1091" t="s">
        <v>23816</v>
      </c>
      <c r="N1091" t="s">
        <v>30097</v>
      </c>
      <c r="O1091" t="s">
        <v>148</v>
      </c>
      <c r="P1091" t="s">
        <v>30098</v>
      </c>
      <c r="Q1091" t="s">
        <v>148</v>
      </c>
      <c r="R1091" t="s">
        <v>148</v>
      </c>
      <c r="S1091" t="s">
        <v>148</v>
      </c>
      <c r="T1091" t="s">
        <v>148</v>
      </c>
      <c r="U1091" t="s">
        <v>23823</v>
      </c>
      <c r="V1091">
        <v>30</v>
      </c>
      <c r="W1091">
        <v>-1969534</v>
      </c>
      <c r="X1091">
        <v>-4049935</v>
      </c>
      <c r="Y1091">
        <v>82</v>
      </c>
      <c r="Z1091" t="s">
        <v>148</v>
      </c>
      <c r="AA1091" t="s">
        <v>107</v>
      </c>
      <c r="AB1091" t="s">
        <v>23825</v>
      </c>
      <c r="AC1091">
        <v>1000</v>
      </c>
      <c r="AD1091" t="s">
        <v>23823</v>
      </c>
      <c r="AE1091" t="s">
        <v>1532</v>
      </c>
      <c r="AF1091" t="s">
        <v>30099</v>
      </c>
      <c r="AG1091" t="s">
        <v>30100</v>
      </c>
      <c r="AH1091" t="s">
        <v>30101</v>
      </c>
      <c r="AI1091" t="s">
        <v>24220</v>
      </c>
      <c r="AJ1091" t="s">
        <v>30102</v>
      </c>
      <c r="AK1091">
        <v>29280000</v>
      </c>
      <c r="AL1091">
        <f>VALUE(TRIM(FO_Candidato[[#This Row],[1.21 Latitude]]))</f>
        <v>-1969534</v>
      </c>
      <c r="AM1091">
        <f>FO_Candidato[[#This Row],[LATITUDE_P1]]/1000000</f>
        <v>-1.9695339999999999</v>
      </c>
      <c r="AN1091">
        <f>INT(ABS(FO_Candidato[[#This Row],[LATITUDE_P2]]))</f>
        <v>1</v>
      </c>
      <c r="AO1091">
        <f>INT((ABS(FO_Candidato[[#This Row],[LATITUDE_P2]])-INT(ABS(FO_Candidato[[#This Row],[LATITUDE_P2]])))*60)</f>
        <v>58</v>
      </c>
      <c r="AP1091" s="73">
        <f t="shared" si="34"/>
        <v>10.32</v>
      </c>
      <c r="AQ1091" t="str">
        <f>SUBSTITUTE(TEXT(FO_Candidato[[#This Row],[LATITUDE_P5]],"0,00"),",",".")</f>
        <v>10.32</v>
      </c>
      <c r="AR1091" t="str">
        <f>FO_Candidato[[#This Row],[LATITUDE_P3]]&amp;"°"&amp;FO_Candidato[[#This Row],[LATITUDE_P4]]&amp;"'"&amp;FO_Candidato[[#This Row],[LATITUDE - P6]]&amp;"""S"</f>
        <v>1°58'10.32"S</v>
      </c>
      <c r="AS1091">
        <f>VALUE(TRIM(FO_Candidato[[#This Row],[longitude]]))</f>
        <v>-4049935</v>
      </c>
      <c r="AT1091">
        <f>FO_Candidato[[#This Row],[LONGITUDE_P1]]/1000000</f>
        <v>-4.0499349999999996</v>
      </c>
      <c r="AU1091">
        <f>INT(ABS(FO_Candidato[[#This Row],[LONGITUDE_P2]]))</f>
        <v>4</v>
      </c>
      <c r="AV1091">
        <f>INT((ABS(FO_Candidato[[#This Row],[LONGITUDE_P2]])-INT(ABS(FO_Candidato[[#This Row],[LONGITUDE_P2]])))*60)</f>
        <v>2</v>
      </c>
      <c r="AW1091" s="73">
        <f t="shared" si="35"/>
        <v>59.77</v>
      </c>
      <c r="AX1091" t="str">
        <f>SUBSTITUTE(TEXT(FO_Candidato[[#This Row],[LONGITUDE_P5]],"0,00"),",",".")</f>
        <v>59.77</v>
      </c>
      <c r="AY1091" t="str">
        <f>FO_Candidato[[#This Row],[LONGITUDE_P3]]&amp;"°"&amp;FO_Candidato[[#This Row],[LONGITUDE_P4]]&amp;"'"&amp;FO_Candidato[[#This Row],[LONGITUDE - P6]]&amp;"""S"</f>
        <v>4°2'59.77"S</v>
      </c>
    </row>
    <row r="1092" spans="1:51" x14ac:dyDescent="0.3">
      <c r="A1092" t="s">
        <v>30103</v>
      </c>
      <c r="B1092" t="s">
        <v>23809</v>
      </c>
      <c r="C1092" t="s">
        <v>15546</v>
      </c>
      <c r="D1092" t="s">
        <v>4082</v>
      </c>
      <c r="E1092" t="s">
        <v>4082</v>
      </c>
      <c r="F1092" t="s">
        <v>4083</v>
      </c>
      <c r="G1092" t="s">
        <v>24212</v>
      </c>
      <c r="I1092" t="s">
        <v>23832</v>
      </c>
      <c r="J1092" t="s">
        <v>23833</v>
      </c>
      <c r="K1092" t="s">
        <v>24020</v>
      </c>
      <c r="L1092" t="s">
        <v>3632</v>
      </c>
      <c r="M1092" t="s">
        <v>23835</v>
      </c>
      <c r="N1092" t="s">
        <v>30104</v>
      </c>
      <c r="O1092" t="s">
        <v>30105</v>
      </c>
      <c r="P1092" t="s">
        <v>30106</v>
      </c>
      <c r="Q1092" t="s">
        <v>3632</v>
      </c>
      <c r="R1092" t="s">
        <v>3632</v>
      </c>
      <c r="S1092" t="s">
        <v>3632</v>
      </c>
      <c r="T1092" t="s">
        <v>3632</v>
      </c>
      <c r="U1092" t="s">
        <v>23823</v>
      </c>
      <c r="V1092">
        <v>70</v>
      </c>
      <c r="W1092">
        <v>-19528214</v>
      </c>
      <c r="X1092">
        <v>-47833525</v>
      </c>
      <c r="Y1092">
        <v>998</v>
      </c>
      <c r="Z1092" t="s">
        <v>23824</v>
      </c>
      <c r="AA1092" t="s">
        <v>107</v>
      </c>
      <c r="AB1092" t="s">
        <v>23825</v>
      </c>
      <c r="AC1092">
        <v>0</v>
      </c>
      <c r="AD1092" t="s">
        <v>23823</v>
      </c>
      <c r="AE1092" t="s">
        <v>3632</v>
      </c>
      <c r="AF1092" t="s">
        <v>4082</v>
      </c>
      <c r="AG1092" t="s">
        <v>4083</v>
      </c>
      <c r="AH1092" t="s">
        <v>30105</v>
      </c>
      <c r="AI1092" t="s">
        <v>24061</v>
      </c>
      <c r="AJ1092" t="s">
        <v>26396</v>
      </c>
      <c r="AK1092">
        <v>38067440</v>
      </c>
      <c r="AL1092">
        <f>VALUE(TRIM(FO_Candidato[[#This Row],[1.21 Latitude]]))</f>
        <v>-19528214</v>
      </c>
      <c r="AM1092">
        <f>FO_Candidato[[#This Row],[LATITUDE_P1]]/1000000</f>
        <v>-19.528213999999998</v>
      </c>
      <c r="AN1092">
        <f>INT(ABS(FO_Candidato[[#This Row],[LATITUDE_P2]]))</f>
        <v>19</v>
      </c>
      <c r="AO1092">
        <f>INT((ABS(FO_Candidato[[#This Row],[LATITUDE_P2]])-INT(ABS(FO_Candidato[[#This Row],[LATITUDE_P2]])))*60)</f>
        <v>31</v>
      </c>
      <c r="AP1092" s="73">
        <f t="shared" si="34"/>
        <v>41.57</v>
      </c>
      <c r="AQ1092" t="str">
        <f>SUBSTITUTE(TEXT(FO_Candidato[[#This Row],[LATITUDE_P5]],"0,00"),",",".")</f>
        <v>41.57</v>
      </c>
      <c r="AR1092" t="str">
        <f>FO_Candidato[[#This Row],[LATITUDE_P3]]&amp;"°"&amp;FO_Candidato[[#This Row],[LATITUDE_P4]]&amp;"'"&amp;FO_Candidato[[#This Row],[LATITUDE - P6]]&amp;"""S"</f>
        <v>19°31'41.57"S</v>
      </c>
      <c r="AS1092">
        <f>VALUE(TRIM(FO_Candidato[[#This Row],[longitude]]))</f>
        <v>-47833525</v>
      </c>
      <c r="AT1092">
        <f>FO_Candidato[[#This Row],[LONGITUDE_P1]]/1000000</f>
        <v>-47.833525000000002</v>
      </c>
      <c r="AU1092">
        <f>INT(ABS(FO_Candidato[[#This Row],[LONGITUDE_P2]]))</f>
        <v>47</v>
      </c>
      <c r="AV1092">
        <f>INT((ABS(FO_Candidato[[#This Row],[LONGITUDE_P2]])-INT(ABS(FO_Candidato[[#This Row],[LONGITUDE_P2]])))*60)</f>
        <v>50</v>
      </c>
      <c r="AW1092" s="73">
        <f t="shared" si="35"/>
        <v>0.69</v>
      </c>
      <c r="AX1092" t="str">
        <f>SUBSTITUTE(TEXT(FO_Candidato[[#This Row],[LONGITUDE_P5]],"0,00"),",",".")</f>
        <v>0.69</v>
      </c>
      <c r="AY1092" t="str">
        <f>FO_Candidato[[#This Row],[LONGITUDE_P3]]&amp;"°"&amp;FO_Candidato[[#This Row],[LONGITUDE_P4]]&amp;"'"&amp;FO_Candidato[[#This Row],[LONGITUDE - P6]]&amp;"""S"</f>
        <v>47°50'0.69"S</v>
      </c>
    </row>
    <row r="1093" spans="1:51" x14ac:dyDescent="0.3">
      <c r="A1093" t="s">
        <v>30107</v>
      </c>
      <c r="B1093" t="s">
        <v>23809</v>
      </c>
      <c r="C1093" t="s">
        <v>17130</v>
      </c>
      <c r="D1093" t="s">
        <v>17127</v>
      </c>
      <c r="E1093" t="s">
        <v>17127</v>
      </c>
      <c r="F1093" t="s">
        <v>17129</v>
      </c>
      <c r="G1093" t="s">
        <v>25209</v>
      </c>
      <c r="I1093" t="s">
        <v>23813</v>
      </c>
      <c r="J1093" t="s">
        <v>23833</v>
      </c>
      <c r="K1093" t="s">
        <v>23943</v>
      </c>
      <c r="L1093" t="s">
        <v>3632</v>
      </c>
      <c r="M1093" t="s">
        <v>23835</v>
      </c>
      <c r="N1093" t="s">
        <v>30108</v>
      </c>
      <c r="O1093" t="s">
        <v>30109</v>
      </c>
      <c r="P1093" t="s">
        <v>30110</v>
      </c>
      <c r="R1093" t="s">
        <v>30111</v>
      </c>
      <c r="S1093" t="s">
        <v>30109</v>
      </c>
      <c r="T1093" t="s">
        <v>30110</v>
      </c>
      <c r="U1093" t="s">
        <v>23823</v>
      </c>
      <c r="V1093">
        <v>70</v>
      </c>
      <c r="W1093">
        <v>-1358933</v>
      </c>
      <c r="X1093">
        <v>-5849629</v>
      </c>
      <c r="Y1093">
        <v>574</v>
      </c>
      <c r="Z1093" t="s">
        <v>23824</v>
      </c>
      <c r="AA1093" t="s">
        <v>107</v>
      </c>
      <c r="AB1093" t="s">
        <v>23825</v>
      </c>
      <c r="AD1093" t="s">
        <v>23823</v>
      </c>
      <c r="AE1093" t="s">
        <v>3632</v>
      </c>
      <c r="AF1093" t="s">
        <v>17127</v>
      </c>
      <c r="AG1093" t="s">
        <v>17127</v>
      </c>
      <c r="AH1093" t="s">
        <v>30112</v>
      </c>
      <c r="AI1093" t="s">
        <v>23841</v>
      </c>
      <c r="AJ1093" t="s">
        <v>30113</v>
      </c>
      <c r="AL1093">
        <f>VALUE(TRIM(FO_Candidato[[#This Row],[1.21 Latitude]]))</f>
        <v>-1358933</v>
      </c>
      <c r="AM1093">
        <f>FO_Candidato[[#This Row],[LATITUDE_P1]]/1000000</f>
        <v>-1.3589329999999999</v>
      </c>
      <c r="AN1093">
        <f>INT(ABS(FO_Candidato[[#This Row],[LATITUDE_P2]]))</f>
        <v>1</v>
      </c>
      <c r="AO1093">
        <f>INT((ABS(FO_Candidato[[#This Row],[LATITUDE_P2]])-INT(ABS(FO_Candidato[[#This Row],[LATITUDE_P2]])))*60)</f>
        <v>21</v>
      </c>
      <c r="AP1093" s="73">
        <f t="shared" si="34"/>
        <v>32.159999999999997</v>
      </c>
      <c r="AQ1093" t="str">
        <f>SUBSTITUTE(TEXT(FO_Candidato[[#This Row],[LATITUDE_P5]],"0,00"),",",".")</f>
        <v>32.16</v>
      </c>
      <c r="AR1093" t="str">
        <f>FO_Candidato[[#This Row],[LATITUDE_P3]]&amp;"°"&amp;FO_Candidato[[#This Row],[LATITUDE_P4]]&amp;"'"&amp;FO_Candidato[[#This Row],[LATITUDE - P6]]&amp;"""S"</f>
        <v>1°21'32.16"S</v>
      </c>
      <c r="AS1093">
        <f>VALUE(TRIM(FO_Candidato[[#This Row],[longitude]]))</f>
        <v>-5849629</v>
      </c>
      <c r="AT1093">
        <f>FO_Candidato[[#This Row],[LONGITUDE_P1]]/1000000</f>
        <v>-5.8496290000000002</v>
      </c>
      <c r="AU1093">
        <f>INT(ABS(FO_Candidato[[#This Row],[LONGITUDE_P2]]))</f>
        <v>5</v>
      </c>
      <c r="AV1093">
        <f>INT((ABS(FO_Candidato[[#This Row],[LONGITUDE_P2]])-INT(ABS(FO_Candidato[[#This Row],[LONGITUDE_P2]])))*60)</f>
        <v>50</v>
      </c>
      <c r="AW1093" s="73">
        <f t="shared" si="35"/>
        <v>58.66</v>
      </c>
      <c r="AX1093" t="str">
        <f>SUBSTITUTE(TEXT(FO_Candidato[[#This Row],[LONGITUDE_P5]],"0,00"),",",".")</f>
        <v>58.66</v>
      </c>
      <c r="AY1093" t="str">
        <f>FO_Candidato[[#This Row],[LONGITUDE_P3]]&amp;"°"&amp;FO_Candidato[[#This Row],[LONGITUDE_P4]]&amp;"'"&amp;FO_Candidato[[#This Row],[LONGITUDE - P6]]&amp;"""S"</f>
        <v>5°50'58.66"S</v>
      </c>
    </row>
    <row r="1094" spans="1:51" x14ac:dyDescent="0.3">
      <c r="A1094" t="s">
        <v>30114</v>
      </c>
      <c r="B1094" t="s">
        <v>23809</v>
      </c>
      <c r="C1094" t="s">
        <v>14879</v>
      </c>
      <c r="D1094" t="s">
        <v>15699</v>
      </c>
      <c r="E1094" t="s">
        <v>15699</v>
      </c>
      <c r="F1094" t="s">
        <v>15701</v>
      </c>
      <c r="G1094" t="s">
        <v>25675</v>
      </c>
      <c r="I1094" t="s">
        <v>23832</v>
      </c>
      <c r="J1094" t="s">
        <v>24256</v>
      </c>
      <c r="K1094" t="s">
        <v>23943</v>
      </c>
      <c r="M1094" t="s">
        <v>23835</v>
      </c>
      <c r="N1094" t="s">
        <v>30115</v>
      </c>
      <c r="O1094" t="s">
        <v>30116</v>
      </c>
      <c r="U1094" t="s">
        <v>23823</v>
      </c>
      <c r="V1094">
        <v>50</v>
      </c>
      <c r="W1094">
        <v>-23198247</v>
      </c>
      <c r="X1094">
        <v>-52121749</v>
      </c>
      <c r="Y1094">
        <v>524</v>
      </c>
      <c r="Z1094" t="s">
        <v>24096</v>
      </c>
      <c r="AA1094" t="s">
        <v>107</v>
      </c>
      <c r="AB1094" t="s">
        <v>23825</v>
      </c>
      <c r="AD1094" t="s">
        <v>23823</v>
      </c>
      <c r="AE1094" t="s">
        <v>1532</v>
      </c>
      <c r="AF1094" t="s">
        <v>15699</v>
      </c>
      <c r="AG1094" t="s">
        <v>30117</v>
      </c>
      <c r="AH1094" t="s">
        <v>30118</v>
      </c>
      <c r="AI1094" t="s">
        <v>23827</v>
      </c>
      <c r="AJ1094" t="s">
        <v>30119</v>
      </c>
      <c r="AL1094">
        <f>VALUE(TRIM(FO_Candidato[[#This Row],[1.21 Latitude]]))</f>
        <v>-23198247</v>
      </c>
      <c r="AM1094">
        <f>FO_Candidato[[#This Row],[LATITUDE_P1]]/1000000</f>
        <v>-23.198246999999999</v>
      </c>
      <c r="AN1094">
        <f>INT(ABS(FO_Candidato[[#This Row],[LATITUDE_P2]]))</f>
        <v>23</v>
      </c>
      <c r="AO1094">
        <f>INT((ABS(FO_Candidato[[#This Row],[LATITUDE_P2]])-INT(ABS(FO_Candidato[[#This Row],[LATITUDE_P2]])))*60)</f>
        <v>11</v>
      </c>
      <c r="AP1094" s="73">
        <f t="shared" si="34"/>
        <v>53.69</v>
      </c>
      <c r="AQ1094" t="str">
        <f>SUBSTITUTE(TEXT(FO_Candidato[[#This Row],[LATITUDE_P5]],"0,00"),",",".")</f>
        <v>53.69</v>
      </c>
      <c r="AR1094" t="str">
        <f>FO_Candidato[[#This Row],[LATITUDE_P3]]&amp;"°"&amp;FO_Candidato[[#This Row],[LATITUDE_P4]]&amp;"'"&amp;FO_Candidato[[#This Row],[LATITUDE - P6]]&amp;"""S"</f>
        <v>23°11'53.69"S</v>
      </c>
      <c r="AS1094">
        <f>VALUE(TRIM(FO_Candidato[[#This Row],[longitude]]))</f>
        <v>-52121749</v>
      </c>
      <c r="AT1094">
        <f>FO_Candidato[[#This Row],[LONGITUDE_P1]]/1000000</f>
        <v>-52.121749000000001</v>
      </c>
      <c r="AU1094">
        <f>INT(ABS(FO_Candidato[[#This Row],[LONGITUDE_P2]]))</f>
        <v>52</v>
      </c>
      <c r="AV1094">
        <f>INT((ABS(FO_Candidato[[#This Row],[LONGITUDE_P2]])-INT(ABS(FO_Candidato[[#This Row],[LONGITUDE_P2]])))*60)</f>
        <v>7</v>
      </c>
      <c r="AW1094" s="73">
        <f t="shared" si="35"/>
        <v>18.3</v>
      </c>
      <c r="AX1094" t="str">
        <f>SUBSTITUTE(TEXT(FO_Candidato[[#This Row],[LONGITUDE_P5]],"0,00"),",",".")</f>
        <v>18.30</v>
      </c>
      <c r="AY1094" t="str">
        <f>FO_Candidato[[#This Row],[LONGITUDE_P3]]&amp;"°"&amp;FO_Candidato[[#This Row],[LONGITUDE_P4]]&amp;"'"&amp;FO_Candidato[[#This Row],[LONGITUDE - P6]]&amp;"""S"</f>
        <v>52°7'18.30"S</v>
      </c>
    </row>
    <row r="1095" spans="1:51" x14ac:dyDescent="0.3">
      <c r="A1095" t="s">
        <v>30120</v>
      </c>
      <c r="B1095" t="s">
        <v>23809</v>
      </c>
      <c r="C1095" t="s">
        <v>2371</v>
      </c>
      <c r="D1095" t="s">
        <v>2367</v>
      </c>
      <c r="E1095" t="s">
        <v>2367</v>
      </c>
      <c r="F1095" t="s">
        <v>2368</v>
      </c>
      <c r="G1095" t="s">
        <v>24212</v>
      </c>
      <c r="I1095" t="s">
        <v>23832</v>
      </c>
      <c r="J1095" t="s">
        <v>23833</v>
      </c>
      <c r="K1095" t="s">
        <v>30121</v>
      </c>
      <c r="L1095" t="s">
        <v>3632</v>
      </c>
      <c r="M1095" t="s">
        <v>23835</v>
      </c>
      <c r="N1095" t="s">
        <v>30122</v>
      </c>
      <c r="O1095" t="s">
        <v>30123</v>
      </c>
      <c r="P1095" t="s">
        <v>30124</v>
      </c>
      <c r="Q1095" t="s">
        <v>3632</v>
      </c>
      <c r="R1095" t="s">
        <v>3632</v>
      </c>
      <c r="S1095" t="s">
        <v>3632</v>
      </c>
      <c r="T1095" t="s">
        <v>3632</v>
      </c>
      <c r="U1095" t="s">
        <v>23823</v>
      </c>
      <c r="V1095">
        <v>60</v>
      </c>
      <c r="W1095">
        <v>-20034188</v>
      </c>
      <c r="X1095">
        <v>-44311045</v>
      </c>
      <c r="Y1095">
        <v>813</v>
      </c>
      <c r="Z1095" t="s">
        <v>23824</v>
      </c>
      <c r="AA1095" t="s">
        <v>124</v>
      </c>
      <c r="AB1095" t="s">
        <v>23825</v>
      </c>
      <c r="AC1095">
        <v>0</v>
      </c>
      <c r="AD1095" t="s">
        <v>23823</v>
      </c>
      <c r="AE1095" t="s">
        <v>3632</v>
      </c>
      <c r="AF1095" t="s">
        <v>2367</v>
      </c>
      <c r="AG1095" t="s">
        <v>2368</v>
      </c>
      <c r="AH1095" t="s">
        <v>30123</v>
      </c>
      <c r="AI1095" t="s">
        <v>24061</v>
      </c>
      <c r="AJ1095" t="s">
        <v>30125</v>
      </c>
      <c r="AK1095">
        <v>32900000</v>
      </c>
      <c r="AL1095">
        <f>VALUE(TRIM(FO_Candidato[[#This Row],[1.21 Latitude]]))</f>
        <v>-20034188</v>
      </c>
      <c r="AM1095">
        <f>FO_Candidato[[#This Row],[LATITUDE_P1]]/1000000</f>
        <v>-20.034188</v>
      </c>
      <c r="AN1095">
        <f>INT(ABS(FO_Candidato[[#This Row],[LATITUDE_P2]]))</f>
        <v>20</v>
      </c>
      <c r="AO1095">
        <f>INT((ABS(FO_Candidato[[#This Row],[LATITUDE_P2]])-INT(ABS(FO_Candidato[[#This Row],[LATITUDE_P2]])))*60)</f>
        <v>2</v>
      </c>
      <c r="AP1095" s="73">
        <f t="shared" si="34"/>
        <v>3.08</v>
      </c>
      <c r="AQ1095" t="str">
        <f>SUBSTITUTE(TEXT(FO_Candidato[[#This Row],[LATITUDE_P5]],"0,00"),",",".")</f>
        <v>3.08</v>
      </c>
      <c r="AR1095" t="str">
        <f>FO_Candidato[[#This Row],[LATITUDE_P3]]&amp;"°"&amp;FO_Candidato[[#This Row],[LATITUDE_P4]]&amp;"'"&amp;FO_Candidato[[#This Row],[LATITUDE - P6]]&amp;"""S"</f>
        <v>20°2'3.08"S</v>
      </c>
      <c r="AS1095">
        <f>VALUE(TRIM(FO_Candidato[[#This Row],[longitude]]))</f>
        <v>-44311045</v>
      </c>
      <c r="AT1095">
        <f>FO_Candidato[[#This Row],[LONGITUDE_P1]]/1000000</f>
        <v>-44.311045</v>
      </c>
      <c r="AU1095">
        <f>INT(ABS(FO_Candidato[[#This Row],[LONGITUDE_P2]]))</f>
        <v>44</v>
      </c>
      <c r="AV1095">
        <f>INT((ABS(FO_Candidato[[#This Row],[LONGITUDE_P2]])-INT(ABS(FO_Candidato[[#This Row],[LONGITUDE_P2]])))*60)</f>
        <v>18</v>
      </c>
      <c r="AW1095" s="73">
        <f t="shared" si="35"/>
        <v>39.76</v>
      </c>
      <c r="AX1095" t="str">
        <f>SUBSTITUTE(TEXT(FO_Candidato[[#This Row],[LONGITUDE_P5]],"0,00"),",",".")</f>
        <v>39.76</v>
      </c>
      <c r="AY1095" t="str">
        <f>FO_Candidato[[#This Row],[LONGITUDE_P3]]&amp;"°"&amp;FO_Candidato[[#This Row],[LONGITUDE_P4]]&amp;"'"&amp;FO_Candidato[[#This Row],[LONGITUDE - P6]]&amp;"""S"</f>
        <v>44°18'39.76"S</v>
      </c>
    </row>
    <row r="1096" spans="1:51" x14ac:dyDescent="0.3">
      <c r="A1096" t="s">
        <v>30126</v>
      </c>
      <c r="B1096" t="s">
        <v>23809</v>
      </c>
      <c r="C1096" t="s">
        <v>14150</v>
      </c>
      <c r="D1096" t="s">
        <v>16017</v>
      </c>
      <c r="E1096" t="s">
        <v>16017</v>
      </c>
      <c r="F1096" t="s">
        <v>16019</v>
      </c>
      <c r="G1096" t="s">
        <v>23889</v>
      </c>
      <c r="I1096" t="s">
        <v>23832</v>
      </c>
      <c r="K1096" t="s">
        <v>24020</v>
      </c>
      <c r="M1096" t="s">
        <v>23835</v>
      </c>
      <c r="N1096" t="s">
        <v>30127</v>
      </c>
      <c r="U1096" t="s">
        <v>23823</v>
      </c>
      <c r="V1096">
        <v>70</v>
      </c>
      <c r="W1096">
        <v>-25692108</v>
      </c>
      <c r="X1096">
        <v>-49805839</v>
      </c>
      <c r="Y1096">
        <v>912</v>
      </c>
      <c r="Z1096" t="s">
        <v>30128</v>
      </c>
      <c r="AB1096" t="s">
        <v>23825</v>
      </c>
      <c r="AD1096" t="s">
        <v>1491</v>
      </c>
      <c r="AH1096" t="s">
        <v>30129</v>
      </c>
      <c r="AI1096" t="s">
        <v>23827</v>
      </c>
      <c r="AJ1096" t="s">
        <v>30130</v>
      </c>
      <c r="AL1096">
        <f>VALUE(TRIM(FO_Candidato[[#This Row],[1.21 Latitude]]))</f>
        <v>-25692108</v>
      </c>
      <c r="AM1096">
        <f>FO_Candidato[[#This Row],[LATITUDE_P1]]/1000000</f>
        <v>-25.692108000000001</v>
      </c>
      <c r="AN1096">
        <f>INT(ABS(FO_Candidato[[#This Row],[LATITUDE_P2]]))</f>
        <v>25</v>
      </c>
      <c r="AO1096">
        <f>INT((ABS(FO_Candidato[[#This Row],[LATITUDE_P2]])-INT(ABS(FO_Candidato[[#This Row],[LATITUDE_P2]])))*60)</f>
        <v>41</v>
      </c>
      <c r="AP1096" s="73">
        <f t="shared" si="34"/>
        <v>31.59</v>
      </c>
      <c r="AQ1096" t="str">
        <f>SUBSTITUTE(TEXT(FO_Candidato[[#This Row],[LATITUDE_P5]],"0,00"),",",".")</f>
        <v>31.59</v>
      </c>
      <c r="AR1096" t="str">
        <f>FO_Candidato[[#This Row],[LATITUDE_P3]]&amp;"°"&amp;FO_Candidato[[#This Row],[LATITUDE_P4]]&amp;"'"&amp;FO_Candidato[[#This Row],[LATITUDE - P6]]&amp;"""S"</f>
        <v>25°41'31.59"S</v>
      </c>
      <c r="AS1096">
        <f>VALUE(TRIM(FO_Candidato[[#This Row],[longitude]]))</f>
        <v>-49805839</v>
      </c>
      <c r="AT1096">
        <f>FO_Candidato[[#This Row],[LONGITUDE_P1]]/1000000</f>
        <v>-49.805838999999999</v>
      </c>
      <c r="AU1096">
        <f>INT(ABS(FO_Candidato[[#This Row],[LONGITUDE_P2]]))</f>
        <v>49</v>
      </c>
      <c r="AV1096">
        <f>INT((ABS(FO_Candidato[[#This Row],[LONGITUDE_P2]])-INT(ABS(FO_Candidato[[#This Row],[LONGITUDE_P2]])))*60)</f>
        <v>48</v>
      </c>
      <c r="AW1096" s="73">
        <f t="shared" si="35"/>
        <v>21.02</v>
      </c>
      <c r="AX1096" t="str">
        <f>SUBSTITUTE(TEXT(FO_Candidato[[#This Row],[LONGITUDE_P5]],"0,00"),",",".")</f>
        <v>21.02</v>
      </c>
      <c r="AY1096" t="str">
        <f>FO_Candidato[[#This Row],[LONGITUDE_P3]]&amp;"°"&amp;FO_Candidato[[#This Row],[LONGITUDE_P4]]&amp;"'"&amp;FO_Candidato[[#This Row],[LONGITUDE - P6]]&amp;"""S"</f>
        <v>49°48'21.02"S</v>
      </c>
    </row>
    <row r="1097" spans="1:51" x14ac:dyDescent="0.3">
      <c r="A1097" t="s">
        <v>30131</v>
      </c>
      <c r="B1097" t="s">
        <v>23809</v>
      </c>
      <c r="C1097" t="s">
        <v>308</v>
      </c>
      <c r="D1097" t="s">
        <v>6995</v>
      </c>
      <c r="E1097" t="s">
        <v>6995</v>
      </c>
      <c r="F1097" t="s">
        <v>6996</v>
      </c>
      <c r="G1097" t="s">
        <v>27063</v>
      </c>
      <c r="H1097" t="s">
        <v>29591</v>
      </c>
      <c r="I1097" t="s">
        <v>23832</v>
      </c>
      <c r="J1097" t="s">
        <v>23814</v>
      </c>
      <c r="K1097" t="s">
        <v>30132</v>
      </c>
      <c r="L1097" t="s">
        <v>148</v>
      </c>
      <c r="M1097" t="s">
        <v>23816</v>
      </c>
      <c r="N1097" t="s">
        <v>30133</v>
      </c>
      <c r="O1097" t="s">
        <v>30134</v>
      </c>
      <c r="P1097" t="s">
        <v>30135</v>
      </c>
      <c r="Q1097" t="s">
        <v>30136</v>
      </c>
      <c r="R1097" t="s">
        <v>148</v>
      </c>
      <c r="S1097" t="s">
        <v>148</v>
      </c>
      <c r="T1097" t="s">
        <v>148</v>
      </c>
      <c r="U1097" t="s">
        <v>23823</v>
      </c>
      <c r="V1097">
        <v>50</v>
      </c>
      <c r="W1097">
        <v>-7805975</v>
      </c>
      <c r="X1097">
        <v>-34905253</v>
      </c>
      <c r="Y1097">
        <v>30</v>
      </c>
      <c r="Z1097" t="s">
        <v>1173</v>
      </c>
      <c r="AA1097" t="s">
        <v>107</v>
      </c>
      <c r="AB1097" t="s">
        <v>23825</v>
      </c>
      <c r="AC1097">
        <v>5000</v>
      </c>
      <c r="AD1097" t="s">
        <v>23823</v>
      </c>
      <c r="AE1097" t="s">
        <v>1532</v>
      </c>
      <c r="AF1097" t="s">
        <v>6995</v>
      </c>
      <c r="AG1097" t="s">
        <v>6996</v>
      </c>
      <c r="AH1097" t="s">
        <v>30137</v>
      </c>
      <c r="AI1097" t="s">
        <v>23864</v>
      </c>
      <c r="AJ1097" t="s">
        <v>30138</v>
      </c>
      <c r="AL1097">
        <f>VALUE(TRIM(FO_Candidato[[#This Row],[1.21 Latitude]]))</f>
        <v>-7805975</v>
      </c>
      <c r="AM1097">
        <f>FO_Candidato[[#This Row],[LATITUDE_P1]]/1000000</f>
        <v>-7.8059750000000001</v>
      </c>
      <c r="AN1097">
        <f>INT(ABS(FO_Candidato[[#This Row],[LATITUDE_P2]]))</f>
        <v>7</v>
      </c>
      <c r="AO1097">
        <f>INT((ABS(FO_Candidato[[#This Row],[LATITUDE_P2]])-INT(ABS(FO_Candidato[[#This Row],[LATITUDE_P2]])))*60)</f>
        <v>48</v>
      </c>
      <c r="AP1097" s="73">
        <f t="shared" si="34"/>
        <v>21.51</v>
      </c>
      <c r="AQ1097" t="str">
        <f>SUBSTITUTE(TEXT(FO_Candidato[[#This Row],[LATITUDE_P5]],"0,00"),",",".")</f>
        <v>21.51</v>
      </c>
      <c r="AR1097" t="str">
        <f>FO_Candidato[[#This Row],[LATITUDE_P3]]&amp;"°"&amp;FO_Candidato[[#This Row],[LATITUDE_P4]]&amp;"'"&amp;FO_Candidato[[#This Row],[LATITUDE - P6]]&amp;"""S"</f>
        <v>7°48'21.51"S</v>
      </c>
      <c r="AS1097">
        <f>VALUE(TRIM(FO_Candidato[[#This Row],[longitude]]))</f>
        <v>-34905253</v>
      </c>
      <c r="AT1097">
        <f>FO_Candidato[[#This Row],[LONGITUDE_P1]]/1000000</f>
        <v>-34.905253000000002</v>
      </c>
      <c r="AU1097">
        <f>INT(ABS(FO_Candidato[[#This Row],[LONGITUDE_P2]]))</f>
        <v>34</v>
      </c>
      <c r="AV1097">
        <f>INT((ABS(FO_Candidato[[#This Row],[LONGITUDE_P2]])-INT(ABS(FO_Candidato[[#This Row],[LONGITUDE_P2]])))*60)</f>
        <v>54</v>
      </c>
      <c r="AW1097" s="73">
        <f t="shared" si="35"/>
        <v>18.91</v>
      </c>
      <c r="AX1097" t="str">
        <f>SUBSTITUTE(TEXT(FO_Candidato[[#This Row],[LONGITUDE_P5]],"0,00"),",",".")</f>
        <v>18.91</v>
      </c>
      <c r="AY1097" t="str">
        <f>FO_Candidato[[#This Row],[LONGITUDE_P3]]&amp;"°"&amp;FO_Candidato[[#This Row],[LONGITUDE_P4]]&amp;"'"&amp;FO_Candidato[[#This Row],[LONGITUDE - P6]]&amp;"""S"</f>
        <v>34°54'18.91"S</v>
      </c>
    </row>
    <row r="1098" spans="1:51" x14ac:dyDescent="0.3">
      <c r="A1098" t="s">
        <v>30139</v>
      </c>
      <c r="B1098" t="s">
        <v>23809</v>
      </c>
      <c r="C1098" t="s">
        <v>308</v>
      </c>
      <c r="D1098" t="s">
        <v>1787</v>
      </c>
      <c r="E1098" t="s">
        <v>1787</v>
      </c>
      <c r="F1098" t="s">
        <v>1788</v>
      </c>
      <c r="G1098" t="s">
        <v>27063</v>
      </c>
      <c r="H1098" t="s">
        <v>29591</v>
      </c>
      <c r="I1098" t="s">
        <v>23813</v>
      </c>
      <c r="J1098" t="s">
        <v>23814</v>
      </c>
      <c r="K1098" t="s">
        <v>23943</v>
      </c>
      <c r="L1098" t="s">
        <v>148</v>
      </c>
      <c r="M1098" t="s">
        <v>23816</v>
      </c>
      <c r="N1098" t="s">
        <v>30140</v>
      </c>
      <c r="O1098" t="s">
        <v>30141</v>
      </c>
      <c r="P1098" t="s">
        <v>30142</v>
      </c>
      <c r="Q1098" t="s">
        <v>30143</v>
      </c>
      <c r="R1098" t="s">
        <v>148</v>
      </c>
      <c r="S1098" t="s">
        <v>148</v>
      </c>
      <c r="T1098" t="s">
        <v>148</v>
      </c>
      <c r="U1098" t="s">
        <v>23823</v>
      </c>
      <c r="V1098">
        <v>59</v>
      </c>
      <c r="W1098">
        <v>-3827311</v>
      </c>
      <c r="X1098">
        <v>-59176381</v>
      </c>
      <c r="Y1098">
        <v>30</v>
      </c>
      <c r="Z1098" t="s">
        <v>9030</v>
      </c>
      <c r="AA1098" t="s">
        <v>107</v>
      </c>
      <c r="AB1098" t="s">
        <v>23825</v>
      </c>
      <c r="AC1098">
        <v>1000</v>
      </c>
      <c r="AD1098" t="s">
        <v>23823</v>
      </c>
      <c r="AE1098" t="s">
        <v>1532</v>
      </c>
      <c r="AF1098" t="s">
        <v>1787</v>
      </c>
      <c r="AG1098" t="s">
        <v>1788</v>
      </c>
      <c r="AH1098" t="s">
        <v>30144</v>
      </c>
      <c r="AI1098" t="s">
        <v>24432</v>
      </c>
      <c r="AJ1098" t="s">
        <v>30145</v>
      </c>
      <c r="AK1098">
        <v>69240000</v>
      </c>
      <c r="AL1098">
        <f>VALUE(TRIM(FO_Candidato[[#This Row],[1.21 Latitude]]))</f>
        <v>-3827311</v>
      </c>
      <c r="AM1098">
        <f>FO_Candidato[[#This Row],[LATITUDE_P1]]/1000000</f>
        <v>-3.8273109999999999</v>
      </c>
      <c r="AN1098">
        <f>INT(ABS(FO_Candidato[[#This Row],[LATITUDE_P2]]))</f>
        <v>3</v>
      </c>
      <c r="AO1098">
        <f>INT((ABS(FO_Candidato[[#This Row],[LATITUDE_P2]])-INT(ABS(FO_Candidato[[#This Row],[LATITUDE_P2]])))*60)</f>
        <v>49</v>
      </c>
      <c r="AP1098" s="73">
        <f t="shared" si="34"/>
        <v>38.32</v>
      </c>
      <c r="AQ1098" t="str">
        <f>SUBSTITUTE(TEXT(FO_Candidato[[#This Row],[LATITUDE_P5]],"0,00"),",",".")</f>
        <v>38.32</v>
      </c>
      <c r="AR1098" t="str">
        <f>FO_Candidato[[#This Row],[LATITUDE_P3]]&amp;"°"&amp;FO_Candidato[[#This Row],[LATITUDE_P4]]&amp;"'"&amp;FO_Candidato[[#This Row],[LATITUDE - P6]]&amp;"""S"</f>
        <v>3°49'38.32"S</v>
      </c>
      <c r="AS1098">
        <f>VALUE(TRIM(FO_Candidato[[#This Row],[longitude]]))</f>
        <v>-59176381</v>
      </c>
      <c r="AT1098">
        <f>FO_Candidato[[#This Row],[LONGITUDE_P1]]/1000000</f>
        <v>-59.176380999999999</v>
      </c>
      <c r="AU1098">
        <f>INT(ABS(FO_Candidato[[#This Row],[LONGITUDE_P2]]))</f>
        <v>59</v>
      </c>
      <c r="AV1098">
        <f>INT((ABS(FO_Candidato[[#This Row],[LONGITUDE_P2]])-INT(ABS(FO_Candidato[[#This Row],[LONGITUDE_P2]])))*60)</f>
        <v>10</v>
      </c>
      <c r="AW1098" s="73">
        <f t="shared" si="35"/>
        <v>34.97</v>
      </c>
      <c r="AX1098" t="str">
        <f>SUBSTITUTE(TEXT(FO_Candidato[[#This Row],[LONGITUDE_P5]],"0,00"),",",".")</f>
        <v>34.97</v>
      </c>
      <c r="AY1098" t="str">
        <f>FO_Candidato[[#This Row],[LONGITUDE_P3]]&amp;"°"&amp;FO_Candidato[[#This Row],[LONGITUDE_P4]]&amp;"'"&amp;FO_Candidato[[#This Row],[LONGITUDE - P6]]&amp;"""S"</f>
        <v>59°10'34.97"S</v>
      </c>
    </row>
    <row r="1099" spans="1:51" x14ac:dyDescent="0.3">
      <c r="A1099" t="s">
        <v>30146</v>
      </c>
      <c r="B1099" t="s">
        <v>23809</v>
      </c>
      <c r="C1099" t="s">
        <v>308</v>
      </c>
      <c r="D1099" t="s">
        <v>1591</v>
      </c>
      <c r="E1099" t="s">
        <v>1591</v>
      </c>
      <c r="F1099" t="s">
        <v>1592</v>
      </c>
      <c r="G1099" t="s">
        <v>27063</v>
      </c>
      <c r="H1099" t="s">
        <v>29591</v>
      </c>
      <c r="I1099" t="s">
        <v>23813</v>
      </c>
      <c r="J1099" t="s">
        <v>23814</v>
      </c>
      <c r="K1099" t="s">
        <v>23943</v>
      </c>
      <c r="L1099" t="s">
        <v>148</v>
      </c>
      <c r="M1099" t="s">
        <v>23816</v>
      </c>
      <c r="N1099" t="s">
        <v>30147</v>
      </c>
      <c r="O1099" t="s">
        <v>30148</v>
      </c>
      <c r="P1099" t="s">
        <v>30149</v>
      </c>
      <c r="Q1099" t="s">
        <v>30150</v>
      </c>
      <c r="R1099" t="s">
        <v>30151</v>
      </c>
      <c r="S1099" t="s">
        <v>30152</v>
      </c>
      <c r="T1099" t="s">
        <v>30149</v>
      </c>
      <c r="U1099" t="s">
        <v>23823</v>
      </c>
      <c r="V1099">
        <v>80</v>
      </c>
      <c r="W1099">
        <v>-3546069</v>
      </c>
      <c r="X1099">
        <v>-58930439</v>
      </c>
      <c r="Y1099">
        <v>30</v>
      </c>
      <c r="Z1099" t="s">
        <v>9690</v>
      </c>
      <c r="AA1099" t="s">
        <v>107</v>
      </c>
      <c r="AB1099" t="s">
        <v>23825</v>
      </c>
      <c r="AC1099">
        <v>1000</v>
      </c>
      <c r="AE1099" t="s">
        <v>1532</v>
      </c>
      <c r="AF1099" t="s">
        <v>1591</v>
      </c>
      <c r="AG1099" t="s">
        <v>1592</v>
      </c>
      <c r="AH1099" t="s">
        <v>30152</v>
      </c>
      <c r="AI1099" t="s">
        <v>24432</v>
      </c>
      <c r="AJ1099" t="s">
        <v>30145</v>
      </c>
      <c r="AL1099">
        <f>VALUE(TRIM(FO_Candidato[[#This Row],[1.21 Latitude]]))</f>
        <v>-3546069</v>
      </c>
      <c r="AM1099">
        <f>FO_Candidato[[#This Row],[LATITUDE_P1]]/1000000</f>
        <v>-3.5460690000000001</v>
      </c>
      <c r="AN1099">
        <f>INT(ABS(FO_Candidato[[#This Row],[LATITUDE_P2]]))</f>
        <v>3</v>
      </c>
      <c r="AO1099">
        <f>INT((ABS(FO_Candidato[[#This Row],[LATITUDE_P2]])-INT(ABS(FO_Candidato[[#This Row],[LATITUDE_P2]])))*60)</f>
        <v>32</v>
      </c>
      <c r="AP1099" s="73">
        <f t="shared" si="34"/>
        <v>45.85</v>
      </c>
      <c r="AQ1099" t="str">
        <f>SUBSTITUTE(TEXT(FO_Candidato[[#This Row],[LATITUDE_P5]],"0,00"),",",".")</f>
        <v>45.85</v>
      </c>
      <c r="AR1099" t="str">
        <f>FO_Candidato[[#This Row],[LATITUDE_P3]]&amp;"°"&amp;FO_Candidato[[#This Row],[LATITUDE_P4]]&amp;"'"&amp;FO_Candidato[[#This Row],[LATITUDE - P6]]&amp;"""S"</f>
        <v>3°32'45.85"S</v>
      </c>
      <c r="AS1099">
        <f>VALUE(TRIM(FO_Candidato[[#This Row],[longitude]]))</f>
        <v>-58930439</v>
      </c>
      <c r="AT1099">
        <f>FO_Candidato[[#This Row],[LONGITUDE_P1]]/1000000</f>
        <v>-58.930439</v>
      </c>
      <c r="AU1099">
        <f>INT(ABS(FO_Candidato[[#This Row],[LONGITUDE_P2]]))</f>
        <v>58</v>
      </c>
      <c r="AV1099">
        <f>INT((ABS(FO_Candidato[[#This Row],[LONGITUDE_P2]])-INT(ABS(FO_Candidato[[#This Row],[LONGITUDE_P2]])))*60)</f>
        <v>55</v>
      </c>
      <c r="AW1099" s="73">
        <f t="shared" si="35"/>
        <v>49.58</v>
      </c>
      <c r="AX1099" t="str">
        <f>SUBSTITUTE(TEXT(FO_Candidato[[#This Row],[LONGITUDE_P5]],"0,00"),",",".")</f>
        <v>49.58</v>
      </c>
      <c r="AY1099" t="str">
        <f>FO_Candidato[[#This Row],[LONGITUDE_P3]]&amp;"°"&amp;FO_Candidato[[#This Row],[LONGITUDE_P4]]&amp;"'"&amp;FO_Candidato[[#This Row],[LONGITUDE - P6]]&amp;"""S"</f>
        <v>58°55'49.58"S</v>
      </c>
    </row>
    <row r="1100" spans="1:51" x14ac:dyDescent="0.3">
      <c r="A1100" t="s">
        <v>30153</v>
      </c>
      <c r="B1100" t="s">
        <v>23809</v>
      </c>
      <c r="C1100" t="s">
        <v>308</v>
      </c>
      <c r="D1100" t="s">
        <v>1404</v>
      </c>
      <c r="E1100" t="s">
        <v>1404</v>
      </c>
      <c r="F1100" t="s">
        <v>1405</v>
      </c>
      <c r="G1100" t="s">
        <v>23880</v>
      </c>
      <c r="I1100" t="s">
        <v>23832</v>
      </c>
      <c r="J1100" t="s">
        <v>23814</v>
      </c>
      <c r="K1100" t="s">
        <v>30154</v>
      </c>
      <c r="L1100" t="s">
        <v>23909</v>
      </c>
      <c r="M1100" t="s">
        <v>23816</v>
      </c>
      <c r="N1100" t="s">
        <v>30155</v>
      </c>
      <c r="O1100" t="s">
        <v>30156</v>
      </c>
      <c r="P1100" t="s">
        <v>30157</v>
      </c>
      <c r="Q1100" t="s">
        <v>23909</v>
      </c>
      <c r="R1100" t="s">
        <v>23909</v>
      </c>
      <c r="S1100" t="s">
        <v>23909</v>
      </c>
      <c r="T1100" t="s">
        <v>23909</v>
      </c>
      <c r="U1100" t="s">
        <v>23823</v>
      </c>
      <c r="V1100">
        <v>30</v>
      </c>
      <c r="W1100">
        <v>-12871308</v>
      </c>
      <c r="X1100">
        <v>-38465361</v>
      </c>
      <c r="Y1100">
        <v>74</v>
      </c>
      <c r="AA1100" t="s">
        <v>107</v>
      </c>
      <c r="AB1100" t="s">
        <v>23825</v>
      </c>
      <c r="AC1100">
        <v>5000</v>
      </c>
      <c r="AD1100" t="s">
        <v>23823</v>
      </c>
      <c r="AE1100" t="s">
        <v>23823</v>
      </c>
      <c r="AF1100" t="s">
        <v>1405</v>
      </c>
      <c r="AG1100" t="s">
        <v>1404</v>
      </c>
      <c r="AH1100" t="s">
        <v>30158</v>
      </c>
      <c r="AI1100" t="s">
        <v>24034</v>
      </c>
      <c r="AJ1100" t="s">
        <v>1026</v>
      </c>
      <c r="AL1100">
        <f>VALUE(TRIM(FO_Candidato[[#This Row],[1.21 Latitude]]))</f>
        <v>-12871308</v>
      </c>
      <c r="AM1100">
        <f>FO_Candidato[[#This Row],[LATITUDE_P1]]/1000000</f>
        <v>-12.871308000000001</v>
      </c>
      <c r="AN1100">
        <f>INT(ABS(FO_Candidato[[#This Row],[LATITUDE_P2]]))</f>
        <v>12</v>
      </c>
      <c r="AO1100">
        <f>INT((ABS(FO_Candidato[[#This Row],[LATITUDE_P2]])-INT(ABS(FO_Candidato[[#This Row],[LATITUDE_P2]])))*60)</f>
        <v>52</v>
      </c>
      <c r="AP1100" s="73">
        <f t="shared" si="34"/>
        <v>16.71</v>
      </c>
      <c r="AQ1100" t="str">
        <f>SUBSTITUTE(TEXT(FO_Candidato[[#This Row],[LATITUDE_P5]],"0,00"),",",".")</f>
        <v>16.71</v>
      </c>
      <c r="AR1100" t="str">
        <f>FO_Candidato[[#This Row],[LATITUDE_P3]]&amp;"°"&amp;FO_Candidato[[#This Row],[LATITUDE_P4]]&amp;"'"&amp;FO_Candidato[[#This Row],[LATITUDE - P6]]&amp;"""S"</f>
        <v>12°52'16.71"S</v>
      </c>
      <c r="AS1100">
        <f>VALUE(TRIM(FO_Candidato[[#This Row],[longitude]]))</f>
        <v>-38465361</v>
      </c>
      <c r="AT1100">
        <f>FO_Candidato[[#This Row],[LONGITUDE_P1]]/1000000</f>
        <v>-38.465361000000001</v>
      </c>
      <c r="AU1100">
        <f>INT(ABS(FO_Candidato[[#This Row],[LONGITUDE_P2]]))</f>
        <v>38</v>
      </c>
      <c r="AV1100">
        <f>INT((ABS(FO_Candidato[[#This Row],[LONGITUDE_P2]])-INT(ABS(FO_Candidato[[#This Row],[LONGITUDE_P2]])))*60)</f>
        <v>27</v>
      </c>
      <c r="AW1100" s="73">
        <f t="shared" si="35"/>
        <v>55.3</v>
      </c>
      <c r="AX1100" t="str">
        <f>SUBSTITUTE(TEXT(FO_Candidato[[#This Row],[LONGITUDE_P5]],"0,00"),",",".")</f>
        <v>55.30</v>
      </c>
      <c r="AY1100" t="str">
        <f>FO_Candidato[[#This Row],[LONGITUDE_P3]]&amp;"°"&amp;FO_Candidato[[#This Row],[LONGITUDE_P4]]&amp;"'"&amp;FO_Candidato[[#This Row],[LONGITUDE - P6]]&amp;"""S"</f>
        <v>38°27'55.30"S</v>
      </c>
    </row>
    <row r="1101" spans="1:51" x14ac:dyDescent="0.3">
      <c r="A1101" t="s">
        <v>30159</v>
      </c>
      <c r="B1101" t="s">
        <v>23809</v>
      </c>
      <c r="C1101" t="s">
        <v>308</v>
      </c>
      <c r="D1101" t="s">
        <v>1302</v>
      </c>
      <c r="E1101" t="s">
        <v>1302</v>
      </c>
      <c r="F1101" t="s">
        <v>1303</v>
      </c>
      <c r="G1101" t="s">
        <v>27063</v>
      </c>
      <c r="H1101" t="s">
        <v>29591</v>
      </c>
      <c r="I1101" t="s">
        <v>23813</v>
      </c>
      <c r="J1101" t="s">
        <v>23814</v>
      </c>
      <c r="K1101" t="s">
        <v>30160</v>
      </c>
      <c r="L1101" t="s">
        <v>148</v>
      </c>
      <c r="M1101" t="s">
        <v>23816</v>
      </c>
      <c r="N1101" t="s">
        <v>30161</v>
      </c>
      <c r="O1101" t="s">
        <v>30162</v>
      </c>
      <c r="P1101" t="s">
        <v>30163</v>
      </c>
      <c r="Q1101" t="s">
        <v>30164</v>
      </c>
      <c r="R1101" t="s">
        <v>148</v>
      </c>
      <c r="S1101" t="s">
        <v>148</v>
      </c>
      <c r="T1101" t="s">
        <v>148</v>
      </c>
      <c r="U1101" t="s">
        <v>23823</v>
      </c>
      <c r="V1101">
        <v>20</v>
      </c>
      <c r="W1101">
        <v>-336289</v>
      </c>
      <c r="X1101">
        <v>-6020839</v>
      </c>
      <c r="Y1101">
        <v>31</v>
      </c>
      <c r="Z1101" t="s">
        <v>10083</v>
      </c>
      <c r="AA1101" t="s">
        <v>107</v>
      </c>
      <c r="AB1101" t="s">
        <v>23825</v>
      </c>
      <c r="AC1101">
        <v>1200</v>
      </c>
      <c r="AD1101" t="s">
        <v>23823</v>
      </c>
      <c r="AE1101" t="s">
        <v>1532</v>
      </c>
      <c r="AF1101" t="s">
        <v>1302</v>
      </c>
      <c r="AG1101" t="s">
        <v>1303</v>
      </c>
      <c r="AH1101" t="s">
        <v>30162</v>
      </c>
      <c r="AI1101" t="s">
        <v>24432</v>
      </c>
      <c r="AJ1101" t="s">
        <v>30165</v>
      </c>
      <c r="AK1101">
        <v>69250000</v>
      </c>
      <c r="AL1101">
        <f>VALUE(TRIM(FO_Candidato[[#This Row],[1.21 Latitude]]))</f>
        <v>-336289</v>
      </c>
      <c r="AM1101">
        <f>FO_Candidato[[#This Row],[LATITUDE_P1]]/1000000</f>
        <v>-0.336289</v>
      </c>
      <c r="AN1101">
        <f>INT(ABS(FO_Candidato[[#This Row],[LATITUDE_P2]]))</f>
        <v>0</v>
      </c>
      <c r="AO1101">
        <f>INT((ABS(FO_Candidato[[#This Row],[LATITUDE_P2]])-INT(ABS(FO_Candidato[[#This Row],[LATITUDE_P2]])))*60)</f>
        <v>20</v>
      </c>
      <c r="AP1101" s="73">
        <f t="shared" si="34"/>
        <v>10.64</v>
      </c>
      <c r="AQ1101" t="str">
        <f>SUBSTITUTE(TEXT(FO_Candidato[[#This Row],[LATITUDE_P5]],"0,00"),",",".")</f>
        <v>10.64</v>
      </c>
      <c r="AR1101" t="str">
        <f>FO_Candidato[[#This Row],[LATITUDE_P3]]&amp;"°"&amp;FO_Candidato[[#This Row],[LATITUDE_P4]]&amp;"'"&amp;FO_Candidato[[#This Row],[LATITUDE - P6]]&amp;"""S"</f>
        <v>0°20'10.64"S</v>
      </c>
      <c r="AS1101">
        <f>VALUE(TRIM(FO_Candidato[[#This Row],[longitude]]))</f>
        <v>-6020839</v>
      </c>
      <c r="AT1101">
        <f>FO_Candidato[[#This Row],[LONGITUDE_P1]]/1000000</f>
        <v>-6.0208389999999996</v>
      </c>
      <c r="AU1101">
        <f>INT(ABS(FO_Candidato[[#This Row],[LONGITUDE_P2]]))</f>
        <v>6</v>
      </c>
      <c r="AV1101">
        <f>INT((ABS(FO_Candidato[[#This Row],[LONGITUDE_P2]])-INT(ABS(FO_Candidato[[#This Row],[LONGITUDE_P2]])))*60)</f>
        <v>1</v>
      </c>
      <c r="AW1101" s="73">
        <f t="shared" si="35"/>
        <v>15.02</v>
      </c>
      <c r="AX1101" t="str">
        <f>SUBSTITUTE(TEXT(FO_Candidato[[#This Row],[LONGITUDE_P5]],"0,00"),",",".")</f>
        <v>15.02</v>
      </c>
      <c r="AY1101" t="str">
        <f>FO_Candidato[[#This Row],[LONGITUDE_P3]]&amp;"°"&amp;FO_Candidato[[#This Row],[LONGITUDE_P4]]&amp;"'"&amp;FO_Candidato[[#This Row],[LONGITUDE - P6]]&amp;"""S"</f>
        <v>6°1'15.02"S</v>
      </c>
    </row>
    <row r="1102" spans="1:51" x14ac:dyDescent="0.3">
      <c r="A1102" t="s">
        <v>30166</v>
      </c>
      <c r="B1102" t="s">
        <v>23809</v>
      </c>
      <c r="C1102" t="s">
        <v>308</v>
      </c>
      <c r="D1102" t="s">
        <v>5820</v>
      </c>
      <c r="E1102" t="s">
        <v>5820</v>
      </c>
      <c r="F1102" t="s">
        <v>5821</v>
      </c>
      <c r="G1102" t="s">
        <v>27063</v>
      </c>
      <c r="H1102" t="s">
        <v>29591</v>
      </c>
      <c r="I1102" t="s">
        <v>23813</v>
      </c>
      <c r="J1102" t="s">
        <v>23814</v>
      </c>
      <c r="K1102" t="s">
        <v>30160</v>
      </c>
      <c r="L1102" t="s">
        <v>148</v>
      </c>
      <c r="M1102" t="s">
        <v>23816</v>
      </c>
      <c r="N1102" t="s">
        <v>30167</v>
      </c>
      <c r="O1102" t="s">
        <v>30168</v>
      </c>
      <c r="P1102" t="s">
        <v>30169</v>
      </c>
      <c r="Q1102" t="s">
        <v>30170</v>
      </c>
      <c r="R1102" t="s">
        <v>148</v>
      </c>
      <c r="S1102" t="s">
        <v>148</v>
      </c>
      <c r="T1102" t="s">
        <v>148</v>
      </c>
      <c r="U1102" t="s">
        <v>23823</v>
      </c>
      <c r="V1102">
        <v>40</v>
      </c>
      <c r="W1102">
        <v>-342844</v>
      </c>
      <c r="X1102">
        <v>-6026986</v>
      </c>
      <c r="Y1102">
        <v>17</v>
      </c>
      <c r="Z1102" t="s">
        <v>120</v>
      </c>
      <c r="AA1102" t="s">
        <v>107</v>
      </c>
      <c r="AB1102" t="s">
        <v>23825</v>
      </c>
      <c r="AC1102">
        <v>1500</v>
      </c>
      <c r="AD1102" t="s">
        <v>23823</v>
      </c>
      <c r="AE1102" t="s">
        <v>1532</v>
      </c>
      <c r="AF1102" t="s">
        <v>5820</v>
      </c>
      <c r="AG1102" t="s">
        <v>5821</v>
      </c>
      <c r="AH1102" t="s">
        <v>30171</v>
      </c>
      <c r="AI1102" t="s">
        <v>24432</v>
      </c>
      <c r="AJ1102" t="s">
        <v>30172</v>
      </c>
      <c r="AL1102">
        <f>VALUE(TRIM(FO_Candidato[[#This Row],[1.21 Latitude]]))</f>
        <v>-342844</v>
      </c>
      <c r="AM1102">
        <f>FO_Candidato[[#This Row],[LATITUDE_P1]]/1000000</f>
        <v>-0.34284399999999998</v>
      </c>
      <c r="AN1102">
        <f>INT(ABS(FO_Candidato[[#This Row],[LATITUDE_P2]]))</f>
        <v>0</v>
      </c>
      <c r="AO1102">
        <f>INT((ABS(FO_Candidato[[#This Row],[LATITUDE_P2]])-INT(ABS(FO_Candidato[[#This Row],[LATITUDE_P2]])))*60)</f>
        <v>20</v>
      </c>
      <c r="AP1102" s="73">
        <f t="shared" si="34"/>
        <v>34.24</v>
      </c>
      <c r="AQ1102" t="str">
        <f>SUBSTITUTE(TEXT(FO_Candidato[[#This Row],[LATITUDE_P5]],"0,00"),",",".")</f>
        <v>34.24</v>
      </c>
      <c r="AR1102" t="str">
        <f>FO_Candidato[[#This Row],[LATITUDE_P3]]&amp;"°"&amp;FO_Candidato[[#This Row],[LATITUDE_P4]]&amp;"'"&amp;FO_Candidato[[#This Row],[LATITUDE - P6]]&amp;"""S"</f>
        <v>0°20'34.24"S</v>
      </c>
      <c r="AS1102">
        <f>VALUE(TRIM(FO_Candidato[[#This Row],[longitude]]))</f>
        <v>-6026986</v>
      </c>
      <c r="AT1102">
        <f>FO_Candidato[[#This Row],[LONGITUDE_P1]]/1000000</f>
        <v>-6.026986</v>
      </c>
      <c r="AU1102">
        <f>INT(ABS(FO_Candidato[[#This Row],[LONGITUDE_P2]]))</f>
        <v>6</v>
      </c>
      <c r="AV1102">
        <f>INT((ABS(FO_Candidato[[#This Row],[LONGITUDE_P2]])-INT(ABS(FO_Candidato[[#This Row],[LONGITUDE_P2]])))*60)</f>
        <v>1</v>
      </c>
      <c r="AW1102" s="73">
        <f t="shared" si="35"/>
        <v>37.15</v>
      </c>
      <c r="AX1102" t="str">
        <f>SUBSTITUTE(TEXT(FO_Candidato[[#This Row],[LONGITUDE_P5]],"0,00"),",",".")</f>
        <v>37.15</v>
      </c>
      <c r="AY1102" t="str">
        <f>FO_Candidato[[#This Row],[LONGITUDE_P3]]&amp;"°"&amp;FO_Candidato[[#This Row],[LONGITUDE_P4]]&amp;"'"&amp;FO_Candidato[[#This Row],[LONGITUDE - P6]]&amp;"""S"</f>
        <v>6°1'37.15"S</v>
      </c>
    </row>
    <row r="1103" spans="1:51" x14ac:dyDescent="0.3">
      <c r="A1103" t="s">
        <v>30173</v>
      </c>
      <c r="B1103" t="s">
        <v>23809</v>
      </c>
      <c r="C1103" t="s">
        <v>23681</v>
      </c>
      <c r="D1103" t="s">
        <v>23678</v>
      </c>
      <c r="E1103" t="s">
        <v>23678</v>
      </c>
      <c r="F1103" t="s">
        <v>23680</v>
      </c>
      <c r="G1103" t="s">
        <v>24212</v>
      </c>
      <c r="I1103" t="s">
        <v>23832</v>
      </c>
      <c r="J1103" t="s">
        <v>23833</v>
      </c>
      <c r="K1103" t="s">
        <v>30174</v>
      </c>
      <c r="L1103" t="s">
        <v>3632</v>
      </c>
      <c r="M1103" t="s">
        <v>23835</v>
      </c>
      <c r="N1103" t="s">
        <v>17993</v>
      </c>
      <c r="O1103" t="s">
        <v>30175</v>
      </c>
      <c r="P1103" t="s">
        <v>3632</v>
      </c>
      <c r="Q1103" t="s">
        <v>3632</v>
      </c>
      <c r="R1103" t="s">
        <v>3632</v>
      </c>
      <c r="S1103" t="s">
        <v>3632</v>
      </c>
      <c r="T1103" t="s">
        <v>3632</v>
      </c>
      <c r="U1103" t="s">
        <v>23823</v>
      </c>
      <c r="V1103">
        <v>30</v>
      </c>
      <c r="W1103">
        <v>-20249293</v>
      </c>
      <c r="X1103">
        <v>-4025906</v>
      </c>
      <c r="Y1103">
        <v>19</v>
      </c>
      <c r="Z1103" t="s">
        <v>23824</v>
      </c>
      <c r="AA1103" t="s">
        <v>124</v>
      </c>
      <c r="AB1103" t="s">
        <v>23825</v>
      </c>
      <c r="AC1103">
        <v>0</v>
      </c>
      <c r="AD1103" t="s">
        <v>23823</v>
      </c>
      <c r="AE1103" t="s">
        <v>3632</v>
      </c>
      <c r="AF1103" t="s">
        <v>23678</v>
      </c>
      <c r="AG1103" t="s">
        <v>23680</v>
      </c>
      <c r="AH1103" t="s">
        <v>30175</v>
      </c>
      <c r="AI1103" t="s">
        <v>24220</v>
      </c>
      <c r="AJ1103" t="s">
        <v>6075</v>
      </c>
      <c r="AK1103">
        <v>29092310</v>
      </c>
      <c r="AL1103">
        <f>VALUE(TRIM(FO_Candidato[[#This Row],[1.21 Latitude]]))</f>
        <v>-20249293</v>
      </c>
      <c r="AM1103">
        <f>FO_Candidato[[#This Row],[LATITUDE_P1]]/1000000</f>
        <v>-20.249293000000002</v>
      </c>
      <c r="AN1103">
        <f>INT(ABS(FO_Candidato[[#This Row],[LATITUDE_P2]]))</f>
        <v>20</v>
      </c>
      <c r="AO1103">
        <f>INT((ABS(FO_Candidato[[#This Row],[LATITUDE_P2]])-INT(ABS(FO_Candidato[[#This Row],[LATITUDE_P2]])))*60)</f>
        <v>14</v>
      </c>
      <c r="AP1103" s="73">
        <f t="shared" si="34"/>
        <v>57.45</v>
      </c>
      <c r="AQ1103" t="str">
        <f>SUBSTITUTE(TEXT(FO_Candidato[[#This Row],[LATITUDE_P5]],"0,00"),",",".")</f>
        <v>57.45</v>
      </c>
      <c r="AR1103" t="str">
        <f>FO_Candidato[[#This Row],[LATITUDE_P3]]&amp;"°"&amp;FO_Candidato[[#This Row],[LATITUDE_P4]]&amp;"'"&amp;FO_Candidato[[#This Row],[LATITUDE - P6]]&amp;"""S"</f>
        <v>20°14'57.45"S</v>
      </c>
      <c r="AS1103">
        <f>VALUE(TRIM(FO_Candidato[[#This Row],[longitude]]))</f>
        <v>-4025906</v>
      </c>
      <c r="AT1103">
        <f>FO_Candidato[[#This Row],[LONGITUDE_P1]]/1000000</f>
        <v>-4.025906</v>
      </c>
      <c r="AU1103">
        <f>INT(ABS(FO_Candidato[[#This Row],[LONGITUDE_P2]]))</f>
        <v>4</v>
      </c>
      <c r="AV1103">
        <f>INT((ABS(FO_Candidato[[#This Row],[LONGITUDE_P2]])-INT(ABS(FO_Candidato[[#This Row],[LONGITUDE_P2]])))*60)</f>
        <v>1</v>
      </c>
      <c r="AW1103" s="73">
        <f t="shared" si="35"/>
        <v>33.26</v>
      </c>
      <c r="AX1103" t="str">
        <f>SUBSTITUTE(TEXT(FO_Candidato[[#This Row],[LONGITUDE_P5]],"0,00"),",",".")</f>
        <v>33.26</v>
      </c>
      <c r="AY1103" t="str">
        <f>FO_Candidato[[#This Row],[LONGITUDE_P3]]&amp;"°"&amp;FO_Candidato[[#This Row],[LONGITUDE_P4]]&amp;"'"&amp;FO_Candidato[[#This Row],[LONGITUDE - P6]]&amp;"""S"</f>
        <v>4°1'33.26"S</v>
      </c>
    </row>
    <row r="1104" spans="1:51" x14ac:dyDescent="0.3">
      <c r="A1104" t="s">
        <v>30176</v>
      </c>
      <c r="B1104" t="s">
        <v>23809</v>
      </c>
      <c r="C1104" t="s">
        <v>308</v>
      </c>
      <c r="D1104" t="s">
        <v>5815</v>
      </c>
      <c r="E1104" t="s">
        <v>5815</v>
      </c>
      <c r="F1104" t="s">
        <v>5816</v>
      </c>
      <c r="G1104" t="s">
        <v>27063</v>
      </c>
      <c r="H1104" t="s">
        <v>29591</v>
      </c>
      <c r="I1104" t="s">
        <v>23813</v>
      </c>
      <c r="J1104" t="s">
        <v>23814</v>
      </c>
      <c r="K1104" t="s">
        <v>30177</v>
      </c>
      <c r="L1104" t="s">
        <v>148</v>
      </c>
      <c r="M1104" t="s">
        <v>23835</v>
      </c>
      <c r="N1104" t="s">
        <v>30178</v>
      </c>
      <c r="O1104" t="s">
        <v>30179</v>
      </c>
      <c r="P1104" t="s">
        <v>30180</v>
      </c>
      <c r="Q1104" t="s">
        <v>30181</v>
      </c>
      <c r="R1104" t="s">
        <v>30182</v>
      </c>
      <c r="S1104" t="s">
        <v>30183</v>
      </c>
      <c r="T1104" t="s">
        <v>30180</v>
      </c>
      <c r="U1104" t="s">
        <v>23823</v>
      </c>
      <c r="V1104">
        <v>80</v>
      </c>
      <c r="W1104">
        <v>-338312</v>
      </c>
      <c r="X1104">
        <v>-5972265</v>
      </c>
      <c r="Y1104">
        <v>18</v>
      </c>
      <c r="Z1104" t="s">
        <v>9690</v>
      </c>
      <c r="AA1104" t="s">
        <v>107</v>
      </c>
      <c r="AB1104" t="s">
        <v>23825</v>
      </c>
      <c r="AC1104">
        <v>2500</v>
      </c>
      <c r="AD1104" t="s">
        <v>23823</v>
      </c>
      <c r="AE1104" t="s">
        <v>1532</v>
      </c>
      <c r="AF1104" t="s">
        <v>30184</v>
      </c>
      <c r="AG1104" t="s">
        <v>5816</v>
      </c>
      <c r="AH1104" t="s">
        <v>30185</v>
      </c>
      <c r="AI1104" t="s">
        <v>24432</v>
      </c>
      <c r="AJ1104" t="s">
        <v>30172</v>
      </c>
      <c r="AL1104">
        <f>VALUE(TRIM(FO_Candidato[[#This Row],[1.21 Latitude]]))</f>
        <v>-338312</v>
      </c>
      <c r="AM1104">
        <f>FO_Candidato[[#This Row],[LATITUDE_P1]]/1000000</f>
        <v>-0.338312</v>
      </c>
      <c r="AN1104">
        <f>INT(ABS(FO_Candidato[[#This Row],[LATITUDE_P2]]))</f>
        <v>0</v>
      </c>
      <c r="AO1104">
        <f>INT((ABS(FO_Candidato[[#This Row],[LATITUDE_P2]])-INT(ABS(FO_Candidato[[#This Row],[LATITUDE_P2]])))*60)</f>
        <v>20</v>
      </c>
      <c r="AP1104" s="73">
        <f t="shared" si="34"/>
        <v>17.920000000000002</v>
      </c>
      <c r="AQ1104" t="str">
        <f>SUBSTITUTE(TEXT(FO_Candidato[[#This Row],[LATITUDE_P5]],"0,00"),",",".")</f>
        <v>17.92</v>
      </c>
      <c r="AR1104" t="str">
        <f>FO_Candidato[[#This Row],[LATITUDE_P3]]&amp;"°"&amp;FO_Candidato[[#This Row],[LATITUDE_P4]]&amp;"'"&amp;FO_Candidato[[#This Row],[LATITUDE - P6]]&amp;"""S"</f>
        <v>0°20'17.92"S</v>
      </c>
      <c r="AS1104">
        <f>VALUE(TRIM(FO_Candidato[[#This Row],[longitude]]))</f>
        <v>-5972265</v>
      </c>
      <c r="AT1104">
        <f>FO_Candidato[[#This Row],[LONGITUDE_P1]]/1000000</f>
        <v>-5.9722650000000002</v>
      </c>
      <c r="AU1104">
        <f>INT(ABS(FO_Candidato[[#This Row],[LONGITUDE_P2]]))</f>
        <v>5</v>
      </c>
      <c r="AV1104">
        <f>INT((ABS(FO_Candidato[[#This Row],[LONGITUDE_P2]])-INT(ABS(FO_Candidato[[#This Row],[LONGITUDE_P2]])))*60)</f>
        <v>58</v>
      </c>
      <c r="AW1104" s="73">
        <f t="shared" si="35"/>
        <v>20.149999999999999</v>
      </c>
      <c r="AX1104" t="str">
        <f>SUBSTITUTE(TEXT(FO_Candidato[[#This Row],[LONGITUDE_P5]],"0,00"),",",".")</f>
        <v>20.15</v>
      </c>
      <c r="AY1104" t="str">
        <f>FO_Candidato[[#This Row],[LONGITUDE_P3]]&amp;"°"&amp;FO_Candidato[[#This Row],[LONGITUDE_P4]]&amp;"'"&amp;FO_Candidato[[#This Row],[LONGITUDE - P6]]&amp;"""S"</f>
        <v>5°58'20.15"S</v>
      </c>
    </row>
    <row r="1105" spans="1:51" x14ac:dyDescent="0.3">
      <c r="A1105" t="s">
        <v>30186</v>
      </c>
      <c r="B1105" t="s">
        <v>23809</v>
      </c>
      <c r="C1105" t="s">
        <v>308</v>
      </c>
      <c r="D1105" t="s">
        <v>2553</v>
      </c>
      <c r="E1105" t="s">
        <v>2553</v>
      </c>
      <c r="F1105" t="s">
        <v>2554</v>
      </c>
      <c r="G1105" t="s">
        <v>24555</v>
      </c>
      <c r="I1105" t="s">
        <v>23832</v>
      </c>
      <c r="J1105" t="s">
        <v>23814</v>
      </c>
      <c r="K1105" t="s">
        <v>29546</v>
      </c>
      <c r="M1105" t="s">
        <v>23816</v>
      </c>
      <c r="N1105" t="s">
        <v>30187</v>
      </c>
      <c r="O1105" t="s">
        <v>30188</v>
      </c>
      <c r="P1105" t="s">
        <v>30189</v>
      </c>
      <c r="Q1105" t="s">
        <v>30190</v>
      </c>
      <c r="U1105" t="s">
        <v>23823</v>
      </c>
      <c r="V1105">
        <v>40</v>
      </c>
      <c r="W1105">
        <v>-1297308</v>
      </c>
      <c r="X1105">
        <v>-39229175</v>
      </c>
      <c r="Y1105">
        <v>186</v>
      </c>
      <c r="AA1105" t="s">
        <v>107</v>
      </c>
      <c r="AB1105" t="s">
        <v>23825</v>
      </c>
      <c r="AC1105">
        <v>3000</v>
      </c>
      <c r="AF1105" t="s">
        <v>2553</v>
      </c>
      <c r="AG1105" t="s">
        <v>2554</v>
      </c>
      <c r="AH1105" t="s">
        <v>30191</v>
      </c>
      <c r="AI1105" t="s">
        <v>24034</v>
      </c>
      <c r="AJ1105" t="s">
        <v>2556</v>
      </c>
      <c r="AL1105">
        <f>VALUE(TRIM(FO_Candidato[[#This Row],[1.21 Latitude]]))</f>
        <v>-1297308</v>
      </c>
      <c r="AM1105">
        <f>FO_Candidato[[#This Row],[LATITUDE_P1]]/1000000</f>
        <v>-1.2973079999999999</v>
      </c>
      <c r="AN1105">
        <f>INT(ABS(FO_Candidato[[#This Row],[LATITUDE_P2]]))</f>
        <v>1</v>
      </c>
      <c r="AO1105">
        <f>INT((ABS(FO_Candidato[[#This Row],[LATITUDE_P2]])-INT(ABS(FO_Candidato[[#This Row],[LATITUDE_P2]])))*60)</f>
        <v>17</v>
      </c>
      <c r="AP1105" s="73">
        <f t="shared" si="34"/>
        <v>50.31</v>
      </c>
      <c r="AQ1105" t="str">
        <f>SUBSTITUTE(TEXT(FO_Candidato[[#This Row],[LATITUDE_P5]],"0,00"),",",".")</f>
        <v>50.31</v>
      </c>
      <c r="AR1105" t="str">
        <f>FO_Candidato[[#This Row],[LATITUDE_P3]]&amp;"°"&amp;FO_Candidato[[#This Row],[LATITUDE_P4]]&amp;"'"&amp;FO_Candidato[[#This Row],[LATITUDE - P6]]&amp;"""S"</f>
        <v>1°17'50.31"S</v>
      </c>
      <c r="AS1105">
        <f>VALUE(TRIM(FO_Candidato[[#This Row],[longitude]]))</f>
        <v>-39229175</v>
      </c>
      <c r="AT1105">
        <f>FO_Candidato[[#This Row],[LONGITUDE_P1]]/1000000</f>
        <v>-39.229174999999998</v>
      </c>
      <c r="AU1105">
        <f>INT(ABS(FO_Candidato[[#This Row],[LONGITUDE_P2]]))</f>
        <v>39</v>
      </c>
      <c r="AV1105">
        <f>INT((ABS(FO_Candidato[[#This Row],[LONGITUDE_P2]])-INT(ABS(FO_Candidato[[#This Row],[LONGITUDE_P2]])))*60)</f>
        <v>13</v>
      </c>
      <c r="AW1105" s="73">
        <f t="shared" si="35"/>
        <v>45.03</v>
      </c>
      <c r="AX1105" t="str">
        <f>SUBSTITUTE(TEXT(FO_Candidato[[#This Row],[LONGITUDE_P5]],"0,00"),",",".")</f>
        <v>45.03</v>
      </c>
      <c r="AY1105" t="str">
        <f>FO_Candidato[[#This Row],[LONGITUDE_P3]]&amp;"°"&amp;FO_Candidato[[#This Row],[LONGITUDE_P4]]&amp;"'"&amp;FO_Candidato[[#This Row],[LONGITUDE - P6]]&amp;"""S"</f>
        <v>39°13'45.03"S</v>
      </c>
    </row>
    <row r="1106" spans="1:51" x14ac:dyDescent="0.3">
      <c r="A1106" t="s">
        <v>30192</v>
      </c>
      <c r="B1106" t="s">
        <v>23809</v>
      </c>
      <c r="C1106" t="s">
        <v>371</v>
      </c>
      <c r="D1106" t="s">
        <v>7157</v>
      </c>
      <c r="E1106" t="s">
        <v>7157</v>
      </c>
      <c r="F1106" t="s">
        <v>7158</v>
      </c>
      <c r="G1106" t="s">
        <v>27063</v>
      </c>
      <c r="H1106" t="s">
        <v>29591</v>
      </c>
      <c r="I1106" t="s">
        <v>23832</v>
      </c>
      <c r="J1106" t="s">
        <v>23814</v>
      </c>
      <c r="K1106" t="s">
        <v>23943</v>
      </c>
      <c r="L1106" t="s">
        <v>148</v>
      </c>
      <c r="M1106" t="s">
        <v>23816</v>
      </c>
      <c r="N1106" t="s">
        <v>30193</v>
      </c>
      <c r="O1106" t="s">
        <v>30194</v>
      </c>
      <c r="P1106" t="s">
        <v>30195</v>
      </c>
      <c r="Q1106" t="s">
        <v>148</v>
      </c>
      <c r="R1106" t="s">
        <v>148</v>
      </c>
      <c r="S1106" t="s">
        <v>148</v>
      </c>
      <c r="T1106" t="s">
        <v>148</v>
      </c>
      <c r="U1106" t="s">
        <v>23823</v>
      </c>
      <c r="V1106">
        <v>40</v>
      </c>
      <c r="W1106">
        <v>-5971298</v>
      </c>
      <c r="X1106">
        <v>-35389406</v>
      </c>
      <c r="Y1106">
        <v>108</v>
      </c>
      <c r="Z1106" t="s">
        <v>120</v>
      </c>
      <c r="AA1106" t="s">
        <v>124</v>
      </c>
      <c r="AB1106" t="s">
        <v>23825</v>
      </c>
      <c r="AC1106">
        <v>1500</v>
      </c>
      <c r="AD1106" t="s">
        <v>23823</v>
      </c>
      <c r="AE1106" t="s">
        <v>1532</v>
      </c>
      <c r="AF1106" t="s">
        <v>30196</v>
      </c>
      <c r="AG1106" t="s">
        <v>7158</v>
      </c>
      <c r="AH1106" t="s">
        <v>30197</v>
      </c>
      <c r="AI1106" t="s">
        <v>24660</v>
      </c>
      <c r="AJ1106" t="s">
        <v>30198</v>
      </c>
      <c r="AK1106">
        <v>59280000</v>
      </c>
      <c r="AL1106">
        <f>VALUE(TRIM(FO_Candidato[[#This Row],[1.21 Latitude]]))</f>
        <v>-5971298</v>
      </c>
      <c r="AM1106">
        <f>FO_Candidato[[#This Row],[LATITUDE_P1]]/1000000</f>
        <v>-5.971298</v>
      </c>
      <c r="AN1106">
        <f>INT(ABS(FO_Candidato[[#This Row],[LATITUDE_P2]]))</f>
        <v>5</v>
      </c>
      <c r="AO1106">
        <f>INT((ABS(FO_Candidato[[#This Row],[LATITUDE_P2]])-INT(ABS(FO_Candidato[[#This Row],[LATITUDE_P2]])))*60)</f>
        <v>58</v>
      </c>
      <c r="AP1106" s="73">
        <f t="shared" si="34"/>
        <v>16.670000000000002</v>
      </c>
      <c r="AQ1106" t="str">
        <f>SUBSTITUTE(TEXT(FO_Candidato[[#This Row],[LATITUDE_P5]],"0,00"),",",".")</f>
        <v>16.67</v>
      </c>
      <c r="AR1106" t="str">
        <f>FO_Candidato[[#This Row],[LATITUDE_P3]]&amp;"°"&amp;FO_Candidato[[#This Row],[LATITUDE_P4]]&amp;"'"&amp;FO_Candidato[[#This Row],[LATITUDE - P6]]&amp;"""S"</f>
        <v>5°58'16.67"S</v>
      </c>
      <c r="AS1106">
        <f>VALUE(TRIM(FO_Candidato[[#This Row],[longitude]]))</f>
        <v>-35389406</v>
      </c>
      <c r="AT1106">
        <f>FO_Candidato[[#This Row],[LONGITUDE_P1]]/1000000</f>
        <v>-35.389406000000001</v>
      </c>
      <c r="AU1106">
        <f>INT(ABS(FO_Candidato[[#This Row],[LONGITUDE_P2]]))</f>
        <v>35</v>
      </c>
      <c r="AV1106">
        <f>INT((ABS(FO_Candidato[[#This Row],[LONGITUDE_P2]])-INT(ABS(FO_Candidato[[#This Row],[LONGITUDE_P2]])))*60)</f>
        <v>23</v>
      </c>
      <c r="AW1106" s="73">
        <f t="shared" si="35"/>
        <v>21.86</v>
      </c>
      <c r="AX1106" t="str">
        <f>SUBSTITUTE(TEXT(FO_Candidato[[#This Row],[LONGITUDE_P5]],"0,00"),",",".")</f>
        <v>21.86</v>
      </c>
      <c r="AY1106" t="str">
        <f>FO_Candidato[[#This Row],[LONGITUDE_P3]]&amp;"°"&amp;FO_Candidato[[#This Row],[LONGITUDE_P4]]&amp;"'"&amp;FO_Candidato[[#This Row],[LONGITUDE - P6]]&amp;"""S"</f>
        <v>35°23'21.86"S</v>
      </c>
    </row>
    <row r="1107" spans="1:51" x14ac:dyDescent="0.3">
      <c r="A1107" t="s">
        <v>30199</v>
      </c>
      <c r="B1107" t="s">
        <v>23809</v>
      </c>
      <c r="C1107" t="s">
        <v>308</v>
      </c>
      <c r="D1107" t="s">
        <v>6979</v>
      </c>
      <c r="E1107" t="s">
        <v>6979</v>
      </c>
      <c r="F1107" t="s">
        <v>6980</v>
      </c>
      <c r="G1107" t="s">
        <v>27063</v>
      </c>
      <c r="H1107" t="s">
        <v>29591</v>
      </c>
      <c r="I1107" t="s">
        <v>23832</v>
      </c>
      <c r="J1107" t="s">
        <v>23814</v>
      </c>
      <c r="K1107" t="s">
        <v>30200</v>
      </c>
      <c r="L1107" t="s">
        <v>148</v>
      </c>
      <c r="M1107" t="s">
        <v>23816</v>
      </c>
      <c r="N1107" t="s">
        <v>30201</v>
      </c>
      <c r="O1107" t="s">
        <v>30202</v>
      </c>
      <c r="P1107" t="s">
        <v>30203</v>
      </c>
      <c r="Q1107" t="s">
        <v>30204</v>
      </c>
      <c r="R1107" t="s">
        <v>148</v>
      </c>
      <c r="S1107" t="s">
        <v>148</v>
      </c>
      <c r="T1107" t="s">
        <v>148</v>
      </c>
      <c r="U1107" t="s">
        <v>23823</v>
      </c>
      <c r="V1107">
        <v>50</v>
      </c>
      <c r="W1107">
        <v>-7930399</v>
      </c>
      <c r="X1107">
        <v>-36194362</v>
      </c>
      <c r="Y1107">
        <v>460</v>
      </c>
      <c r="Z1107" t="s">
        <v>120</v>
      </c>
      <c r="AA1107" t="s">
        <v>107</v>
      </c>
      <c r="AB1107" t="s">
        <v>23825</v>
      </c>
      <c r="AC1107">
        <v>4000</v>
      </c>
      <c r="AD1107" t="s">
        <v>23823</v>
      </c>
      <c r="AE1107" t="s">
        <v>1532</v>
      </c>
      <c r="AF1107" t="s">
        <v>30205</v>
      </c>
      <c r="AG1107" t="s">
        <v>6980</v>
      </c>
      <c r="AH1107" t="s">
        <v>30206</v>
      </c>
      <c r="AI1107" t="s">
        <v>23864</v>
      </c>
      <c r="AJ1107" t="s">
        <v>30207</v>
      </c>
      <c r="AK1107">
        <v>55190000</v>
      </c>
      <c r="AL1107">
        <f>VALUE(TRIM(FO_Candidato[[#This Row],[1.21 Latitude]]))</f>
        <v>-7930399</v>
      </c>
      <c r="AM1107">
        <f>FO_Candidato[[#This Row],[LATITUDE_P1]]/1000000</f>
        <v>-7.9303990000000004</v>
      </c>
      <c r="AN1107">
        <f>INT(ABS(FO_Candidato[[#This Row],[LATITUDE_P2]]))</f>
        <v>7</v>
      </c>
      <c r="AO1107">
        <f>INT((ABS(FO_Candidato[[#This Row],[LATITUDE_P2]])-INT(ABS(FO_Candidato[[#This Row],[LATITUDE_P2]])))*60)</f>
        <v>55</v>
      </c>
      <c r="AP1107" s="73">
        <f t="shared" si="34"/>
        <v>49.44</v>
      </c>
      <c r="AQ1107" t="str">
        <f>SUBSTITUTE(TEXT(FO_Candidato[[#This Row],[LATITUDE_P5]],"0,00"),",",".")</f>
        <v>49.44</v>
      </c>
      <c r="AR1107" t="str">
        <f>FO_Candidato[[#This Row],[LATITUDE_P3]]&amp;"°"&amp;FO_Candidato[[#This Row],[LATITUDE_P4]]&amp;"'"&amp;FO_Candidato[[#This Row],[LATITUDE - P6]]&amp;"""S"</f>
        <v>7°55'49.44"S</v>
      </c>
      <c r="AS1107">
        <f>VALUE(TRIM(FO_Candidato[[#This Row],[longitude]]))</f>
        <v>-36194362</v>
      </c>
      <c r="AT1107">
        <f>FO_Candidato[[#This Row],[LONGITUDE_P1]]/1000000</f>
        <v>-36.194361999999998</v>
      </c>
      <c r="AU1107">
        <f>INT(ABS(FO_Candidato[[#This Row],[LONGITUDE_P2]]))</f>
        <v>36</v>
      </c>
      <c r="AV1107">
        <f>INT((ABS(FO_Candidato[[#This Row],[LONGITUDE_P2]])-INT(ABS(FO_Candidato[[#This Row],[LONGITUDE_P2]])))*60)</f>
        <v>11</v>
      </c>
      <c r="AW1107" s="73">
        <f t="shared" si="35"/>
        <v>39.700000000000003</v>
      </c>
      <c r="AX1107" t="str">
        <f>SUBSTITUTE(TEXT(FO_Candidato[[#This Row],[LONGITUDE_P5]],"0,00"),",",".")</f>
        <v>39.70</v>
      </c>
      <c r="AY1107" t="str">
        <f>FO_Candidato[[#This Row],[LONGITUDE_P3]]&amp;"°"&amp;FO_Candidato[[#This Row],[LONGITUDE_P4]]&amp;"'"&amp;FO_Candidato[[#This Row],[LONGITUDE - P6]]&amp;"""S"</f>
        <v>36°11'39.70"S</v>
      </c>
    </row>
    <row r="1108" spans="1:51" x14ac:dyDescent="0.3">
      <c r="A1108" t="s">
        <v>30208</v>
      </c>
      <c r="B1108" t="s">
        <v>23809</v>
      </c>
      <c r="C1108" t="s">
        <v>308</v>
      </c>
      <c r="D1108" t="s">
        <v>30209</v>
      </c>
      <c r="E1108" t="s">
        <v>30209</v>
      </c>
      <c r="F1108" t="s">
        <v>30210</v>
      </c>
      <c r="G1108" t="s">
        <v>23812</v>
      </c>
      <c r="H1108" t="s">
        <v>29591</v>
      </c>
      <c r="I1108" t="s">
        <v>23832</v>
      </c>
      <c r="J1108" t="s">
        <v>23833</v>
      </c>
      <c r="K1108" t="s">
        <v>30211</v>
      </c>
      <c r="L1108" t="s">
        <v>148</v>
      </c>
      <c r="M1108" t="s">
        <v>23835</v>
      </c>
      <c r="N1108" t="s">
        <v>30212</v>
      </c>
      <c r="O1108" t="s">
        <v>30213</v>
      </c>
      <c r="P1108" t="s">
        <v>30214</v>
      </c>
      <c r="Q1108" t="s">
        <v>30215</v>
      </c>
      <c r="R1108" t="s">
        <v>30216</v>
      </c>
      <c r="S1108" t="s">
        <v>30213</v>
      </c>
      <c r="T1108" t="s">
        <v>30214</v>
      </c>
      <c r="U1108" t="s">
        <v>23823</v>
      </c>
      <c r="V1108">
        <v>40</v>
      </c>
      <c r="W1108">
        <v>-7932275</v>
      </c>
      <c r="X1108">
        <v>-3491725</v>
      </c>
      <c r="Y1108">
        <v>70</v>
      </c>
      <c r="Z1108" t="s">
        <v>8903</v>
      </c>
      <c r="AA1108" t="s">
        <v>107</v>
      </c>
      <c r="AB1108" t="s">
        <v>23825</v>
      </c>
      <c r="AC1108">
        <v>6000</v>
      </c>
      <c r="AD1108" t="s">
        <v>23823</v>
      </c>
      <c r="AE1108" t="s">
        <v>1532</v>
      </c>
      <c r="AF1108" t="s">
        <v>30217</v>
      </c>
      <c r="AG1108" t="s">
        <v>30210</v>
      </c>
      <c r="AH1108" t="s">
        <v>30218</v>
      </c>
      <c r="AI1108" t="s">
        <v>23864</v>
      </c>
      <c r="AJ1108" t="s">
        <v>30219</v>
      </c>
      <c r="AK1108">
        <v>53411905</v>
      </c>
      <c r="AL1108">
        <f>VALUE(TRIM(FO_Candidato[[#This Row],[1.21 Latitude]]))</f>
        <v>-7932275</v>
      </c>
      <c r="AM1108">
        <f>FO_Candidato[[#This Row],[LATITUDE_P1]]/1000000</f>
        <v>-7.9322749999999997</v>
      </c>
      <c r="AN1108">
        <f>INT(ABS(FO_Candidato[[#This Row],[LATITUDE_P2]]))</f>
        <v>7</v>
      </c>
      <c r="AO1108">
        <f>INT((ABS(FO_Candidato[[#This Row],[LATITUDE_P2]])-INT(ABS(FO_Candidato[[#This Row],[LATITUDE_P2]])))*60)</f>
        <v>55</v>
      </c>
      <c r="AP1108" s="73">
        <f t="shared" si="34"/>
        <v>56.19</v>
      </c>
      <c r="AQ1108" t="str">
        <f>SUBSTITUTE(TEXT(FO_Candidato[[#This Row],[LATITUDE_P5]],"0,00"),",",".")</f>
        <v>56.19</v>
      </c>
      <c r="AR1108" t="str">
        <f>FO_Candidato[[#This Row],[LATITUDE_P3]]&amp;"°"&amp;FO_Candidato[[#This Row],[LATITUDE_P4]]&amp;"'"&amp;FO_Candidato[[#This Row],[LATITUDE - P6]]&amp;"""S"</f>
        <v>7°55'56.19"S</v>
      </c>
      <c r="AS1108">
        <f>VALUE(TRIM(FO_Candidato[[#This Row],[longitude]]))</f>
        <v>-3491725</v>
      </c>
      <c r="AT1108">
        <f>FO_Candidato[[#This Row],[LONGITUDE_P1]]/1000000</f>
        <v>-3.4917250000000002</v>
      </c>
      <c r="AU1108">
        <f>INT(ABS(FO_Candidato[[#This Row],[LONGITUDE_P2]]))</f>
        <v>3</v>
      </c>
      <c r="AV1108">
        <f>INT((ABS(FO_Candidato[[#This Row],[LONGITUDE_P2]])-INT(ABS(FO_Candidato[[#This Row],[LONGITUDE_P2]])))*60)</f>
        <v>29</v>
      </c>
      <c r="AW1108" s="73">
        <f t="shared" si="35"/>
        <v>30.21</v>
      </c>
      <c r="AX1108" t="str">
        <f>SUBSTITUTE(TEXT(FO_Candidato[[#This Row],[LONGITUDE_P5]],"0,00"),",",".")</f>
        <v>30.21</v>
      </c>
      <c r="AY1108" t="str">
        <f>FO_Candidato[[#This Row],[LONGITUDE_P3]]&amp;"°"&amp;FO_Candidato[[#This Row],[LONGITUDE_P4]]&amp;"'"&amp;FO_Candidato[[#This Row],[LONGITUDE - P6]]&amp;"""S"</f>
        <v>3°29'30.21"S</v>
      </c>
    </row>
    <row r="1109" spans="1:51" x14ac:dyDescent="0.3">
      <c r="A1109" t="s">
        <v>30220</v>
      </c>
      <c r="B1109" t="s">
        <v>23809</v>
      </c>
      <c r="C1109" t="s">
        <v>308</v>
      </c>
      <c r="D1109" t="s">
        <v>6854</v>
      </c>
      <c r="E1109" t="s">
        <v>6854</v>
      </c>
      <c r="F1109" t="s">
        <v>6855</v>
      </c>
      <c r="G1109" t="s">
        <v>23846</v>
      </c>
      <c r="I1109" t="s">
        <v>23832</v>
      </c>
      <c r="J1109" t="s">
        <v>23814</v>
      </c>
      <c r="K1109" t="s">
        <v>30221</v>
      </c>
      <c r="L1109" t="s">
        <v>148</v>
      </c>
      <c r="M1109" t="s">
        <v>23816</v>
      </c>
      <c r="N1109" t="s">
        <v>30222</v>
      </c>
      <c r="O1109" t="s">
        <v>30223</v>
      </c>
      <c r="P1109" t="s">
        <v>30224</v>
      </c>
      <c r="Q1109" t="s">
        <v>23820</v>
      </c>
      <c r="R1109" t="s">
        <v>148</v>
      </c>
      <c r="S1109" t="s">
        <v>148</v>
      </c>
      <c r="T1109" t="s">
        <v>148</v>
      </c>
      <c r="U1109" t="s">
        <v>23823</v>
      </c>
      <c r="V1109">
        <v>30</v>
      </c>
      <c r="W1109">
        <v>-22855152</v>
      </c>
      <c r="X1109">
        <v>-42011992</v>
      </c>
      <c r="Y1109">
        <v>117</v>
      </c>
      <c r="Z1109" t="s">
        <v>12336</v>
      </c>
      <c r="AB1109" t="s">
        <v>23825</v>
      </c>
      <c r="AD1109" t="s">
        <v>23823</v>
      </c>
      <c r="AE1109" t="s">
        <v>1532</v>
      </c>
      <c r="AF1109" t="s">
        <v>6854</v>
      </c>
      <c r="AG1109" t="s">
        <v>6855</v>
      </c>
      <c r="AH1109" t="s">
        <v>30223</v>
      </c>
      <c r="AI1109" t="s">
        <v>23968</v>
      </c>
      <c r="AJ1109" t="s">
        <v>7081</v>
      </c>
      <c r="AL1109">
        <f>VALUE(TRIM(FO_Candidato[[#This Row],[1.21 Latitude]]))</f>
        <v>-22855152</v>
      </c>
      <c r="AM1109">
        <f>FO_Candidato[[#This Row],[LATITUDE_P1]]/1000000</f>
        <v>-22.855152</v>
      </c>
      <c r="AN1109">
        <f>INT(ABS(FO_Candidato[[#This Row],[LATITUDE_P2]]))</f>
        <v>22</v>
      </c>
      <c r="AO1109">
        <f>INT((ABS(FO_Candidato[[#This Row],[LATITUDE_P2]])-INT(ABS(FO_Candidato[[#This Row],[LATITUDE_P2]])))*60)</f>
        <v>51</v>
      </c>
      <c r="AP1109" s="73">
        <f t="shared" si="34"/>
        <v>18.55</v>
      </c>
      <c r="AQ1109" t="str">
        <f>SUBSTITUTE(TEXT(FO_Candidato[[#This Row],[LATITUDE_P5]],"0,00"),",",".")</f>
        <v>18.55</v>
      </c>
      <c r="AR1109" t="str">
        <f>FO_Candidato[[#This Row],[LATITUDE_P3]]&amp;"°"&amp;FO_Candidato[[#This Row],[LATITUDE_P4]]&amp;"'"&amp;FO_Candidato[[#This Row],[LATITUDE - P6]]&amp;"""S"</f>
        <v>22°51'18.55"S</v>
      </c>
      <c r="AS1109">
        <f>VALUE(TRIM(FO_Candidato[[#This Row],[longitude]]))</f>
        <v>-42011992</v>
      </c>
      <c r="AT1109">
        <f>FO_Candidato[[#This Row],[LONGITUDE_P1]]/1000000</f>
        <v>-42.011991999999999</v>
      </c>
      <c r="AU1109">
        <f>INT(ABS(FO_Candidato[[#This Row],[LONGITUDE_P2]]))</f>
        <v>42</v>
      </c>
      <c r="AV1109">
        <f>INT((ABS(FO_Candidato[[#This Row],[LONGITUDE_P2]])-INT(ABS(FO_Candidato[[#This Row],[LONGITUDE_P2]])))*60)</f>
        <v>0</v>
      </c>
      <c r="AW1109" s="73">
        <f t="shared" si="35"/>
        <v>43.17</v>
      </c>
      <c r="AX1109" t="str">
        <f>SUBSTITUTE(TEXT(FO_Candidato[[#This Row],[LONGITUDE_P5]],"0,00"),",",".")</f>
        <v>43.17</v>
      </c>
      <c r="AY1109" t="str">
        <f>FO_Candidato[[#This Row],[LONGITUDE_P3]]&amp;"°"&amp;FO_Candidato[[#This Row],[LONGITUDE_P4]]&amp;"'"&amp;FO_Candidato[[#This Row],[LONGITUDE - P6]]&amp;"""S"</f>
        <v>42°0'43.17"S</v>
      </c>
    </row>
    <row r="1110" spans="1:51" x14ac:dyDescent="0.3">
      <c r="A1110" t="s">
        <v>30225</v>
      </c>
      <c r="B1110" t="s">
        <v>23809</v>
      </c>
      <c r="C1110" t="s">
        <v>15546</v>
      </c>
      <c r="D1110" t="s">
        <v>2567</v>
      </c>
      <c r="E1110" t="s">
        <v>2567</v>
      </c>
      <c r="F1110" t="s">
        <v>2568</v>
      </c>
      <c r="G1110" t="s">
        <v>25675</v>
      </c>
      <c r="I1110" t="s">
        <v>23832</v>
      </c>
      <c r="J1110" t="s">
        <v>24256</v>
      </c>
      <c r="K1110" t="s">
        <v>23943</v>
      </c>
      <c r="M1110" t="s">
        <v>23835</v>
      </c>
      <c r="N1110" t="s">
        <v>30226</v>
      </c>
      <c r="P1110" t="s">
        <v>30227</v>
      </c>
      <c r="R1110" t="s">
        <v>30228</v>
      </c>
      <c r="T1110" t="s">
        <v>30229</v>
      </c>
      <c r="U1110" t="s">
        <v>23823</v>
      </c>
      <c r="V1110">
        <v>70</v>
      </c>
      <c r="W1110">
        <v>19214986</v>
      </c>
      <c r="X1110">
        <v>47947683</v>
      </c>
      <c r="Y1110">
        <v>948</v>
      </c>
      <c r="Z1110" t="s">
        <v>24096</v>
      </c>
      <c r="AA1110" t="s">
        <v>107</v>
      </c>
      <c r="AB1110" t="s">
        <v>23825</v>
      </c>
      <c r="AD1110" t="s">
        <v>23823</v>
      </c>
      <c r="AE1110" t="s">
        <v>1532</v>
      </c>
      <c r="AF1110" t="s">
        <v>2567</v>
      </c>
      <c r="AG1110" t="s">
        <v>2568</v>
      </c>
      <c r="AH1110" t="s">
        <v>30230</v>
      </c>
      <c r="AI1110" t="s">
        <v>24061</v>
      </c>
      <c r="AJ1110" t="s">
        <v>30231</v>
      </c>
      <c r="AL1110">
        <f>VALUE(TRIM(FO_Candidato[[#This Row],[1.21 Latitude]]))</f>
        <v>19214986</v>
      </c>
      <c r="AM1110">
        <f>FO_Candidato[[#This Row],[LATITUDE_P1]]/1000000</f>
        <v>19.214986</v>
      </c>
      <c r="AN1110">
        <f>INT(ABS(FO_Candidato[[#This Row],[LATITUDE_P2]]))</f>
        <v>19</v>
      </c>
      <c r="AO1110">
        <f>INT((ABS(FO_Candidato[[#This Row],[LATITUDE_P2]])-INT(ABS(FO_Candidato[[#This Row],[LATITUDE_P2]])))*60)</f>
        <v>12</v>
      </c>
      <c r="AP1110" s="73">
        <f t="shared" si="34"/>
        <v>53.95</v>
      </c>
      <c r="AQ1110" t="str">
        <f>SUBSTITUTE(TEXT(FO_Candidato[[#This Row],[LATITUDE_P5]],"0,00"),",",".")</f>
        <v>53.95</v>
      </c>
      <c r="AR1110" t="str">
        <f>FO_Candidato[[#This Row],[LATITUDE_P3]]&amp;"°"&amp;FO_Candidato[[#This Row],[LATITUDE_P4]]&amp;"'"&amp;FO_Candidato[[#This Row],[LATITUDE - P6]]&amp;"""S"</f>
        <v>19°12'53.95"S</v>
      </c>
      <c r="AS1110">
        <f>VALUE(TRIM(FO_Candidato[[#This Row],[longitude]]))</f>
        <v>47947683</v>
      </c>
      <c r="AT1110">
        <f>FO_Candidato[[#This Row],[LONGITUDE_P1]]/1000000</f>
        <v>47.947682999999998</v>
      </c>
      <c r="AU1110">
        <f>INT(ABS(FO_Candidato[[#This Row],[LONGITUDE_P2]]))</f>
        <v>47</v>
      </c>
      <c r="AV1110">
        <f>INT((ABS(FO_Candidato[[#This Row],[LONGITUDE_P2]])-INT(ABS(FO_Candidato[[#This Row],[LONGITUDE_P2]])))*60)</f>
        <v>56</v>
      </c>
      <c r="AW1110" s="73">
        <f t="shared" si="35"/>
        <v>51.66</v>
      </c>
      <c r="AX1110" t="str">
        <f>SUBSTITUTE(TEXT(FO_Candidato[[#This Row],[LONGITUDE_P5]],"0,00"),",",".")</f>
        <v>51.66</v>
      </c>
      <c r="AY1110" t="str">
        <f>FO_Candidato[[#This Row],[LONGITUDE_P3]]&amp;"°"&amp;FO_Candidato[[#This Row],[LONGITUDE_P4]]&amp;"'"&amp;FO_Candidato[[#This Row],[LONGITUDE - P6]]&amp;"""S"</f>
        <v>47°56'51.66"S</v>
      </c>
    </row>
    <row r="1111" spans="1:51" x14ac:dyDescent="0.3">
      <c r="A1111" t="s">
        <v>30232</v>
      </c>
      <c r="B1111" t="s">
        <v>23809</v>
      </c>
      <c r="C1111" t="s">
        <v>5220</v>
      </c>
      <c r="D1111" t="s">
        <v>5217</v>
      </c>
      <c r="E1111" t="s">
        <v>5217</v>
      </c>
      <c r="F1111" t="s">
        <v>5218</v>
      </c>
      <c r="G1111" t="s">
        <v>23889</v>
      </c>
      <c r="I1111" t="s">
        <v>23832</v>
      </c>
      <c r="K1111" t="s">
        <v>25272</v>
      </c>
      <c r="M1111" t="s">
        <v>23835</v>
      </c>
      <c r="N1111" t="s">
        <v>30233</v>
      </c>
      <c r="U1111" t="s">
        <v>23823</v>
      </c>
      <c r="V1111">
        <v>60</v>
      </c>
      <c r="W1111">
        <v>-23708193</v>
      </c>
      <c r="X1111">
        <v>-46037316</v>
      </c>
      <c r="Y1111">
        <v>536</v>
      </c>
      <c r="Z1111" t="s">
        <v>30234</v>
      </c>
      <c r="AB1111" t="s">
        <v>23825</v>
      </c>
      <c r="AD1111" t="s">
        <v>1491</v>
      </c>
      <c r="AH1111" t="s">
        <v>30235</v>
      </c>
      <c r="AI1111" t="s">
        <v>23852</v>
      </c>
      <c r="AJ1111" t="s">
        <v>5221</v>
      </c>
      <c r="AL1111">
        <f>VALUE(TRIM(FO_Candidato[[#This Row],[1.21 Latitude]]))</f>
        <v>-23708193</v>
      </c>
      <c r="AM1111">
        <f>FO_Candidato[[#This Row],[LATITUDE_P1]]/1000000</f>
        <v>-23.708193000000001</v>
      </c>
      <c r="AN1111">
        <f>INT(ABS(FO_Candidato[[#This Row],[LATITUDE_P2]]))</f>
        <v>23</v>
      </c>
      <c r="AO1111">
        <f>INT((ABS(FO_Candidato[[#This Row],[LATITUDE_P2]])-INT(ABS(FO_Candidato[[#This Row],[LATITUDE_P2]])))*60)</f>
        <v>42</v>
      </c>
      <c r="AP1111" s="73">
        <f t="shared" si="34"/>
        <v>29.49</v>
      </c>
      <c r="AQ1111" t="str">
        <f>SUBSTITUTE(TEXT(FO_Candidato[[#This Row],[LATITUDE_P5]],"0,00"),",",".")</f>
        <v>29.49</v>
      </c>
      <c r="AR1111" t="str">
        <f>FO_Candidato[[#This Row],[LATITUDE_P3]]&amp;"°"&amp;FO_Candidato[[#This Row],[LATITUDE_P4]]&amp;"'"&amp;FO_Candidato[[#This Row],[LATITUDE - P6]]&amp;"""S"</f>
        <v>23°42'29.49"S</v>
      </c>
      <c r="AS1111">
        <f>VALUE(TRIM(FO_Candidato[[#This Row],[longitude]]))</f>
        <v>-46037316</v>
      </c>
      <c r="AT1111">
        <f>FO_Candidato[[#This Row],[LONGITUDE_P1]]/1000000</f>
        <v>-46.037315999999997</v>
      </c>
      <c r="AU1111">
        <f>INT(ABS(FO_Candidato[[#This Row],[LONGITUDE_P2]]))</f>
        <v>46</v>
      </c>
      <c r="AV1111">
        <f>INT((ABS(FO_Candidato[[#This Row],[LONGITUDE_P2]])-INT(ABS(FO_Candidato[[#This Row],[LONGITUDE_P2]])))*60)</f>
        <v>2</v>
      </c>
      <c r="AW1111" s="73">
        <f t="shared" si="35"/>
        <v>14.34</v>
      </c>
      <c r="AX1111" t="str">
        <f>SUBSTITUTE(TEXT(FO_Candidato[[#This Row],[LONGITUDE_P5]],"0,00"),",",".")</f>
        <v>14.34</v>
      </c>
      <c r="AY1111" t="str">
        <f>FO_Candidato[[#This Row],[LONGITUDE_P3]]&amp;"°"&amp;FO_Candidato[[#This Row],[LONGITUDE_P4]]&amp;"'"&amp;FO_Candidato[[#This Row],[LONGITUDE - P6]]&amp;"""S"</f>
        <v>46°2'14.34"S</v>
      </c>
    </row>
    <row r="1112" spans="1:51" x14ac:dyDescent="0.3">
      <c r="A1112" t="s">
        <v>30236</v>
      </c>
      <c r="B1112" t="s">
        <v>23809</v>
      </c>
      <c r="C1112" t="s">
        <v>5220</v>
      </c>
      <c r="D1112" t="s">
        <v>5592</v>
      </c>
      <c r="E1112" t="s">
        <v>5592</v>
      </c>
      <c r="F1112" t="s">
        <v>5593</v>
      </c>
      <c r="G1112" t="s">
        <v>23889</v>
      </c>
      <c r="I1112" t="s">
        <v>23832</v>
      </c>
      <c r="K1112" t="s">
        <v>30237</v>
      </c>
      <c r="M1112" t="s">
        <v>23835</v>
      </c>
      <c r="N1112" t="s">
        <v>30233</v>
      </c>
      <c r="U1112" t="s">
        <v>23823</v>
      </c>
      <c r="V1112">
        <v>70</v>
      </c>
      <c r="W1112">
        <v>-23883357</v>
      </c>
      <c r="X1112">
        <v>-46198064</v>
      </c>
      <c r="Y1112">
        <v>8</v>
      </c>
      <c r="Z1112" t="s">
        <v>30238</v>
      </c>
      <c r="AB1112" t="s">
        <v>23825</v>
      </c>
      <c r="AD1112" t="s">
        <v>1491</v>
      </c>
      <c r="AH1112" t="s">
        <v>30239</v>
      </c>
      <c r="AI1112" t="s">
        <v>23852</v>
      </c>
      <c r="AJ1112" t="s">
        <v>5595</v>
      </c>
      <c r="AL1112">
        <f>VALUE(TRIM(FO_Candidato[[#This Row],[1.21 Latitude]]))</f>
        <v>-23883357</v>
      </c>
      <c r="AM1112">
        <f>FO_Candidato[[#This Row],[LATITUDE_P1]]/1000000</f>
        <v>-23.883357</v>
      </c>
      <c r="AN1112">
        <f>INT(ABS(FO_Candidato[[#This Row],[LATITUDE_P2]]))</f>
        <v>23</v>
      </c>
      <c r="AO1112">
        <f>INT((ABS(FO_Candidato[[#This Row],[LATITUDE_P2]])-INT(ABS(FO_Candidato[[#This Row],[LATITUDE_P2]])))*60)</f>
        <v>53</v>
      </c>
      <c r="AP1112" s="73">
        <f t="shared" si="34"/>
        <v>0.09</v>
      </c>
      <c r="AQ1112" t="str">
        <f>SUBSTITUTE(TEXT(FO_Candidato[[#This Row],[LATITUDE_P5]],"0,00"),",",".")</f>
        <v>0.09</v>
      </c>
      <c r="AR1112" t="str">
        <f>FO_Candidato[[#This Row],[LATITUDE_P3]]&amp;"°"&amp;FO_Candidato[[#This Row],[LATITUDE_P4]]&amp;"'"&amp;FO_Candidato[[#This Row],[LATITUDE - P6]]&amp;"""S"</f>
        <v>23°53'0.09"S</v>
      </c>
      <c r="AS1112">
        <f>VALUE(TRIM(FO_Candidato[[#This Row],[longitude]]))</f>
        <v>-46198064</v>
      </c>
      <c r="AT1112">
        <f>FO_Candidato[[#This Row],[LONGITUDE_P1]]/1000000</f>
        <v>-46.198064000000002</v>
      </c>
      <c r="AU1112">
        <f>INT(ABS(FO_Candidato[[#This Row],[LONGITUDE_P2]]))</f>
        <v>46</v>
      </c>
      <c r="AV1112">
        <f>INT((ABS(FO_Candidato[[#This Row],[LONGITUDE_P2]])-INT(ABS(FO_Candidato[[#This Row],[LONGITUDE_P2]])))*60)</f>
        <v>11</v>
      </c>
      <c r="AW1112" s="73">
        <f t="shared" si="35"/>
        <v>53.03</v>
      </c>
      <c r="AX1112" t="str">
        <f>SUBSTITUTE(TEXT(FO_Candidato[[#This Row],[LONGITUDE_P5]],"0,00"),",",".")</f>
        <v>53.03</v>
      </c>
      <c r="AY1112" t="str">
        <f>FO_Candidato[[#This Row],[LONGITUDE_P3]]&amp;"°"&amp;FO_Candidato[[#This Row],[LONGITUDE_P4]]&amp;"'"&amp;FO_Candidato[[#This Row],[LONGITUDE - P6]]&amp;"""S"</f>
        <v>46°11'53.03"S</v>
      </c>
    </row>
    <row r="1113" spans="1:51" x14ac:dyDescent="0.3">
      <c r="A1113" t="s">
        <v>30240</v>
      </c>
      <c r="B1113" t="s">
        <v>23809</v>
      </c>
      <c r="C1113" t="s">
        <v>5220</v>
      </c>
      <c r="D1113" t="s">
        <v>15663</v>
      </c>
      <c r="E1113" t="s">
        <v>15663</v>
      </c>
      <c r="F1113" t="s">
        <v>15665</v>
      </c>
      <c r="G1113" t="s">
        <v>23889</v>
      </c>
      <c r="I1113" t="s">
        <v>23832</v>
      </c>
      <c r="K1113" t="s">
        <v>30241</v>
      </c>
      <c r="M1113" t="s">
        <v>23835</v>
      </c>
      <c r="N1113" t="s">
        <v>30242</v>
      </c>
      <c r="U1113" t="s">
        <v>23823</v>
      </c>
      <c r="V1113">
        <v>60</v>
      </c>
      <c r="W1113">
        <v>-23889515</v>
      </c>
      <c r="X1113">
        <v>-46233657</v>
      </c>
      <c r="Y1113">
        <v>2</v>
      </c>
      <c r="Z1113" t="s">
        <v>30243</v>
      </c>
      <c r="AB1113" t="s">
        <v>23825</v>
      </c>
      <c r="AD1113" t="s">
        <v>1491</v>
      </c>
      <c r="AH1113" t="s">
        <v>30244</v>
      </c>
      <c r="AI1113" t="s">
        <v>23852</v>
      </c>
      <c r="AJ1113" t="s">
        <v>5595</v>
      </c>
      <c r="AL1113">
        <f>VALUE(TRIM(FO_Candidato[[#This Row],[1.21 Latitude]]))</f>
        <v>-23889515</v>
      </c>
      <c r="AM1113">
        <f>FO_Candidato[[#This Row],[LATITUDE_P1]]/1000000</f>
        <v>-23.889514999999999</v>
      </c>
      <c r="AN1113">
        <f>INT(ABS(FO_Candidato[[#This Row],[LATITUDE_P2]]))</f>
        <v>23</v>
      </c>
      <c r="AO1113">
        <f>INT((ABS(FO_Candidato[[#This Row],[LATITUDE_P2]])-INT(ABS(FO_Candidato[[#This Row],[LATITUDE_P2]])))*60)</f>
        <v>53</v>
      </c>
      <c r="AP1113" s="73">
        <f t="shared" si="34"/>
        <v>22.25</v>
      </c>
      <c r="AQ1113" t="str">
        <f>SUBSTITUTE(TEXT(FO_Candidato[[#This Row],[LATITUDE_P5]],"0,00"),",",".")</f>
        <v>22.25</v>
      </c>
      <c r="AR1113" t="str">
        <f>FO_Candidato[[#This Row],[LATITUDE_P3]]&amp;"°"&amp;FO_Candidato[[#This Row],[LATITUDE_P4]]&amp;"'"&amp;FO_Candidato[[#This Row],[LATITUDE - P6]]&amp;"""S"</f>
        <v>23°53'22.25"S</v>
      </c>
      <c r="AS1113">
        <f>VALUE(TRIM(FO_Candidato[[#This Row],[longitude]]))</f>
        <v>-46233657</v>
      </c>
      <c r="AT1113">
        <f>FO_Candidato[[#This Row],[LONGITUDE_P1]]/1000000</f>
        <v>-46.233657000000001</v>
      </c>
      <c r="AU1113">
        <f>INT(ABS(FO_Candidato[[#This Row],[LONGITUDE_P2]]))</f>
        <v>46</v>
      </c>
      <c r="AV1113">
        <f>INT((ABS(FO_Candidato[[#This Row],[LONGITUDE_P2]])-INT(ABS(FO_Candidato[[#This Row],[LONGITUDE_P2]])))*60)</f>
        <v>14</v>
      </c>
      <c r="AW1113" s="73">
        <f t="shared" si="35"/>
        <v>1.17</v>
      </c>
      <c r="AX1113" t="str">
        <f>SUBSTITUTE(TEXT(FO_Candidato[[#This Row],[LONGITUDE_P5]],"0,00"),",",".")</f>
        <v>1.17</v>
      </c>
      <c r="AY1113" t="str">
        <f>FO_Candidato[[#This Row],[LONGITUDE_P3]]&amp;"°"&amp;FO_Candidato[[#This Row],[LONGITUDE_P4]]&amp;"'"&amp;FO_Candidato[[#This Row],[LONGITUDE - P6]]&amp;"""S"</f>
        <v>46°14'1.17"S</v>
      </c>
    </row>
    <row r="1114" spans="1:51" x14ac:dyDescent="0.3">
      <c r="A1114" t="s">
        <v>30245</v>
      </c>
      <c r="B1114" t="s">
        <v>23809</v>
      </c>
      <c r="C1114" t="s">
        <v>5220</v>
      </c>
      <c r="D1114" t="s">
        <v>5426</v>
      </c>
      <c r="E1114" t="s">
        <v>5426</v>
      </c>
      <c r="F1114" t="s">
        <v>5427</v>
      </c>
      <c r="G1114" t="s">
        <v>23889</v>
      </c>
      <c r="I1114" t="s">
        <v>23832</v>
      </c>
      <c r="K1114" t="s">
        <v>25272</v>
      </c>
      <c r="M1114" t="s">
        <v>23835</v>
      </c>
      <c r="N1114" t="s">
        <v>30246</v>
      </c>
      <c r="U1114" t="s">
        <v>23823</v>
      </c>
      <c r="V1114">
        <v>70</v>
      </c>
      <c r="W1114">
        <v>-24258369</v>
      </c>
      <c r="X1114">
        <v>-47341808</v>
      </c>
      <c r="Y1114">
        <v>51</v>
      </c>
      <c r="AB1114" t="s">
        <v>23825</v>
      </c>
      <c r="AD1114" t="s">
        <v>1491</v>
      </c>
      <c r="AH1114" t="s">
        <v>30247</v>
      </c>
      <c r="AI1114" t="s">
        <v>23852</v>
      </c>
      <c r="AJ1114" t="s">
        <v>30248</v>
      </c>
      <c r="AL1114">
        <f>VALUE(TRIM(FO_Candidato[[#This Row],[1.21 Latitude]]))</f>
        <v>-24258369</v>
      </c>
      <c r="AM1114">
        <f>FO_Candidato[[#This Row],[LATITUDE_P1]]/1000000</f>
        <v>-24.258368999999998</v>
      </c>
      <c r="AN1114">
        <f>INT(ABS(FO_Candidato[[#This Row],[LATITUDE_P2]]))</f>
        <v>24</v>
      </c>
      <c r="AO1114">
        <f>INT((ABS(FO_Candidato[[#This Row],[LATITUDE_P2]])-INT(ABS(FO_Candidato[[#This Row],[LATITUDE_P2]])))*60)</f>
        <v>15</v>
      </c>
      <c r="AP1114" s="73">
        <f t="shared" si="34"/>
        <v>30.13</v>
      </c>
      <c r="AQ1114" t="str">
        <f>SUBSTITUTE(TEXT(FO_Candidato[[#This Row],[LATITUDE_P5]],"0,00"),",",".")</f>
        <v>30.13</v>
      </c>
      <c r="AR1114" t="str">
        <f>FO_Candidato[[#This Row],[LATITUDE_P3]]&amp;"°"&amp;FO_Candidato[[#This Row],[LATITUDE_P4]]&amp;"'"&amp;FO_Candidato[[#This Row],[LATITUDE - P6]]&amp;"""S"</f>
        <v>24°15'30.13"S</v>
      </c>
      <c r="AS1114">
        <f>VALUE(TRIM(FO_Candidato[[#This Row],[longitude]]))</f>
        <v>-47341808</v>
      </c>
      <c r="AT1114">
        <f>FO_Candidato[[#This Row],[LONGITUDE_P1]]/1000000</f>
        <v>-47.341808</v>
      </c>
      <c r="AU1114">
        <f>INT(ABS(FO_Candidato[[#This Row],[LONGITUDE_P2]]))</f>
        <v>47</v>
      </c>
      <c r="AV1114">
        <f>INT((ABS(FO_Candidato[[#This Row],[LONGITUDE_P2]])-INT(ABS(FO_Candidato[[#This Row],[LONGITUDE_P2]])))*60)</f>
        <v>20</v>
      </c>
      <c r="AW1114" s="73">
        <f t="shared" si="35"/>
        <v>30.51</v>
      </c>
      <c r="AX1114" t="str">
        <f>SUBSTITUTE(TEXT(FO_Candidato[[#This Row],[LONGITUDE_P5]],"0,00"),",",".")</f>
        <v>30.51</v>
      </c>
      <c r="AY1114" t="str">
        <f>FO_Candidato[[#This Row],[LONGITUDE_P3]]&amp;"°"&amp;FO_Candidato[[#This Row],[LONGITUDE_P4]]&amp;"'"&amp;FO_Candidato[[#This Row],[LONGITUDE - P6]]&amp;"""S"</f>
        <v>47°20'30.51"S</v>
      </c>
    </row>
    <row r="1115" spans="1:51" x14ac:dyDescent="0.3">
      <c r="A1115" t="s">
        <v>30249</v>
      </c>
      <c r="B1115" t="s">
        <v>23809</v>
      </c>
      <c r="C1115" t="s">
        <v>308</v>
      </c>
      <c r="D1115" t="s">
        <v>1587</v>
      </c>
      <c r="E1115" t="s">
        <v>1587</v>
      </c>
      <c r="F1115" t="s">
        <v>1588</v>
      </c>
      <c r="G1115" t="s">
        <v>27063</v>
      </c>
      <c r="H1115" t="s">
        <v>29591</v>
      </c>
      <c r="I1115" t="s">
        <v>23832</v>
      </c>
      <c r="J1115" t="s">
        <v>23814</v>
      </c>
      <c r="K1115" t="s">
        <v>23943</v>
      </c>
      <c r="L1115" t="s">
        <v>148</v>
      </c>
      <c r="M1115" t="s">
        <v>23816</v>
      </c>
      <c r="N1115" t="s">
        <v>30250</v>
      </c>
      <c r="O1115" t="s">
        <v>30251</v>
      </c>
      <c r="P1115" t="s">
        <v>30252</v>
      </c>
      <c r="Q1115" t="s">
        <v>30253</v>
      </c>
      <c r="R1115" t="s">
        <v>148</v>
      </c>
      <c r="S1115" t="s">
        <v>148</v>
      </c>
      <c r="T1115" t="s">
        <v>148</v>
      </c>
      <c r="U1115" t="s">
        <v>23823</v>
      </c>
      <c r="V1115">
        <v>30</v>
      </c>
      <c r="W1115">
        <v>-3255739</v>
      </c>
      <c r="X1115">
        <v>-589145</v>
      </c>
      <c r="Y1115">
        <v>27</v>
      </c>
      <c r="AA1115" t="s">
        <v>107</v>
      </c>
      <c r="AB1115" t="s">
        <v>23825</v>
      </c>
      <c r="AC1115">
        <v>1000</v>
      </c>
      <c r="AD1115" t="s">
        <v>23823</v>
      </c>
      <c r="AE1115" t="s">
        <v>148</v>
      </c>
      <c r="AF1115" t="s">
        <v>30254</v>
      </c>
      <c r="AG1115" t="s">
        <v>1588</v>
      </c>
      <c r="AH1115" t="s">
        <v>30251</v>
      </c>
      <c r="AI1115" t="s">
        <v>24432</v>
      </c>
      <c r="AJ1115" t="s">
        <v>26636</v>
      </c>
      <c r="AL1115">
        <f>VALUE(TRIM(FO_Candidato[[#This Row],[1.21 Latitude]]))</f>
        <v>-3255739</v>
      </c>
      <c r="AM1115">
        <f>FO_Candidato[[#This Row],[LATITUDE_P1]]/1000000</f>
        <v>-3.2557390000000002</v>
      </c>
      <c r="AN1115">
        <f>INT(ABS(FO_Candidato[[#This Row],[LATITUDE_P2]]))</f>
        <v>3</v>
      </c>
      <c r="AO1115">
        <f>INT((ABS(FO_Candidato[[#This Row],[LATITUDE_P2]])-INT(ABS(FO_Candidato[[#This Row],[LATITUDE_P2]])))*60)</f>
        <v>15</v>
      </c>
      <c r="AP1115" s="73">
        <f t="shared" si="34"/>
        <v>20.66</v>
      </c>
      <c r="AQ1115" t="str">
        <f>SUBSTITUTE(TEXT(FO_Candidato[[#This Row],[LATITUDE_P5]],"0,00"),",",".")</f>
        <v>20.66</v>
      </c>
      <c r="AR1115" t="str">
        <f>FO_Candidato[[#This Row],[LATITUDE_P3]]&amp;"°"&amp;FO_Candidato[[#This Row],[LATITUDE_P4]]&amp;"'"&amp;FO_Candidato[[#This Row],[LATITUDE - P6]]&amp;"""S"</f>
        <v>3°15'20.66"S</v>
      </c>
      <c r="AS1115">
        <f>VALUE(TRIM(FO_Candidato[[#This Row],[longitude]]))</f>
        <v>-589145</v>
      </c>
      <c r="AT1115">
        <f>FO_Candidato[[#This Row],[LONGITUDE_P1]]/1000000</f>
        <v>-0.58914500000000003</v>
      </c>
      <c r="AU1115">
        <f>INT(ABS(FO_Candidato[[#This Row],[LONGITUDE_P2]]))</f>
        <v>0</v>
      </c>
      <c r="AV1115">
        <f>INT((ABS(FO_Candidato[[#This Row],[LONGITUDE_P2]])-INT(ABS(FO_Candidato[[#This Row],[LONGITUDE_P2]])))*60)</f>
        <v>35</v>
      </c>
      <c r="AW1115" s="73">
        <f t="shared" si="35"/>
        <v>20.92</v>
      </c>
      <c r="AX1115" t="str">
        <f>SUBSTITUTE(TEXT(FO_Candidato[[#This Row],[LONGITUDE_P5]],"0,00"),",",".")</f>
        <v>20.92</v>
      </c>
      <c r="AY1115" t="str">
        <f>FO_Candidato[[#This Row],[LONGITUDE_P3]]&amp;"°"&amp;FO_Candidato[[#This Row],[LONGITUDE_P4]]&amp;"'"&amp;FO_Candidato[[#This Row],[LONGITUDE - P6]]&amp;"""S"</f>
        <v>0°35'20.92"S</v>
      </c>
    </row>
    <row r="1116" spans="1:51" x14ac:dyDescent="0.3">
      <c r="A1116" t="s">
        <v>30255</v>
      </c>
      <c r="B1116" t="s">
        <v>23809</v>
      </c>
      <c r="C1116" t="s">
        <v>23681</v>
      </c>
      <c r="D1116" t="s">
        <v>30256</v>
      </c>
      <c r="E1116" t="s">
        <v>30256</v>
      </c>
      <c r="F1116" t="s">
        <v>30257</v>
      </c>
      <c r="G1116" t="s">
        <v>24212</v>
      </c>
      <c r="I1116" t="s">
        <v>23832</v>
      </c>
      <c r="J1116" t="s">
        <v>23833</v>
      </c>
      <c r="K1116" t="s">
        <v>24213</v>
      </c>
      <c r="L1116" t="s">
        <v>3632</v>
      </c>
      <c r="M1116" t="s">
        <v>23835</v>
      </c>
      <c r="N1116" t="s">
        <v>30258</v>
      </c>
      <c r="O1116" t="s">
        <v>30175</v>
      </c>
      <c r="P1116" t="s">
        <v>3632</v>
      </c>
      <c r="Q1116" t="s">
        <v>3632</v>
      </c>
      <c r="R1116" t="s">
        <v>3632</v>
      </c>
      <c r="S1116" t="s">
        <v>3632</v>
      </c>
      <c r="T1116" t="s">
        <v>3632</v>
      </c>
      <c r="U1116" t="s">
        <v>23823</v>
      </c>
      <c r="V1116">
        <v>60</v>
      </c>
      <c r="W1116">
        <v>-20257186</v>
      </c>
      <c r="X1116">
        <v>-40244708</v>
      </c>
      <c r="Y1116">
        <v>16</v>
      </c>
      <c r="Z1116" t="s">
        <v>23824</v>
      </c>
      <c r="AA1116" t="s">
        <v>124</v>
      </c>
      <c r="AB1116" t="s">
        <v>23825</v>
      </c>
      <c r="AC1116">
        <v>0</v>
      </c>
      <c r="AD1116" t="s">
        <v>23823</v>
      </c>
      <c r="AE1116" t="s">
        <v>3632</v>
      </c>
      <c r="AF1116" t="s">
        <v>23678</v>
      </c>
      <c r="AG1116" t="s">
        <v>23680</v>
      </c>
      <c r="AH1116" t="s">
        <v>30175</v>
      </c>
      <c r="AI1116" t="s">
        <v>24220</v>
      </c>
      <c r="AJ1116" t="s">
        <v>6075</v>
      </c>
      <c r="AK1116">
        <v>29092310</v>
      </c>
      <c r="AL1116">
        <f>VALUE(TRIM(FO_Candidato[[#This Row],[1.21 Latitude]]))</f>
        <v>-20257186</v>
      </c>
      <c r="AM1116">
        <f>FO_Candidato[[#This Row],[LATITUDE_P1]]/1000000</f>
        <v>-20.257186000000001</v>
      </c>
      <c r="AN1116">
        <f>INT(ABS(FO_Candidato[[#This Row],[LATITUDE_P2]]))</f>
        <v>20</v>
      </c>
      <c r="AO1116">
        <f>INT((ABS(FO_Candidato[[#This Row],[LATITUDE_P2]])-INT(ABS(FO_Candidato[[#This Row],[LATITUDE_P2]])))*60)</f>
        <v>15</v>
      </c>
      <c r="AP1116" s="73">
        <f t="shared" si="34"/>
        <v>25.87</v>
      </c>
      <c r="AQ1116" t="str">
        <f>SUBSTITUTE(TEXT(FO_Candidato[[#This Row],[LATITUDE_P5]],"0,00"),",",".")</f>
        <v>25.87</v>
      </c>
      <c r="AR1116" t="str">
        <f>FO_Candidato[[#This Row],[LATITUDE_P3]]&amp;"°"&amp;FO_Candidato[[#This Row],[LATITUDE_P4]]&amp;"'"&amp;FO_Candidato[[#This Row],[LATITUDE - P6]]&amp;"""S"</f>
        <v>20°15'25.87"S</v>
      </c>
      <c r="AS1116">
        <f>VALUE(TRIM(FO_Candidato[[#This Row],[longitude]]))</f>
        <v>-40244708</v>
      </c>
      <c r="AT1116">
        <f>FO_Candidato[[#This Row],[LONGITUDE_P1]]/1000000</f>
        <v>-40.244708000000003</v>
      </c>
      <c r="AU1116">
        <f>INT(ABS(FO_Candidato[[#This Row],[LONGITUDE_P2]]))</f>
        <v>40</v>
      </c>
      <c r="AV1116">
        <f>INT((ABS(FO_Candidato[[#This Row],[LONGITUDE_P2]])-INT(ABS(FO_Candidato[[#This Row],[LONGITUDE_P2]])))*60)</f>
        <v>14</v>
      </c>
      <c r="AW1116" s="73">
        <f t="shared" si="35"/>
        <v>40.950000000000003</v>
      </c>
      <c r="AX1116" t="str">
        <f>SUBSTITUTE(TEXT(FO_Candidato[[#This Row],[LONGITUDE_P5]],"0,00"),",",".")</f>
        <v>40.95</v>
      </c>
      <c r="AY1116" t="str">
        <f>FO_Candidato[[#This Row],[LONGITUDE_P3]]&amp;"°"&amp;FO_Candidato[[#This Row],[LONGITUDE_P4]]&amp;"'"&amp;FO_Candidato[[#This Row],[LONGITUDE - P6]]&amp;"""S"</f>
        <v>40°14'40.95"S</v>
      </c>
    </row>
    <row r="1117" spans="1:51" x14ac:dyDescent="0.3">
      <c r="A1117" t="s">
        <v>30259</v>
      </c>
      <c r="B1117" t="s">
        <v>23809</v>
      </c>
      <c r="C1117" t="s">
        <v>308</v>
      </c>
      <c r="D1117" t="s">
        <v>5947</v>
      </c>
      <c r="E1117" t="s">
        <v>5947</v>
      </c>
      <c r="F1117" t="s">
        <v>5948</v>
      </c>
      <c r="G1117" t="s">
        <v>27063</v>
      </c>
      <c r="H1117" t="s">
        <v>29591</v>
      </c>
      <c r="I1117" t="s">
        <v>23832</v>
      </c>
      <c r="J1117" t="s">
        <v>23814</v>
      </c>
      <c r="K1117" t="s">
        <v>30260</v>
      </c>
      <c r="L1117" t="s">
        <v>148</v>
      </c>
      <c r="M1117" t="s">
        <v>23816</v>
      </c>
      <c r="N1117" t="s">
        <v>30261</v>
      </c>
      <c r="O1117" t="s">
        <v>30262</v>
      </c>
      <c r="P1117" t="s">
        <v>30263</v>
      </c>
      <c r="Q1117" t="s">
        <v>30264</v>
      </c>
      <c r="R1117" t="s">
        <v>30265</v>
      </c>
      <c r="S1117" t="s">
        <v>30266</v>
      </c>
      <c r="T1117" t="s">
        <v>30263</v>
      </c>
      <c r="U1117" t="s">
        <v>23823</v>
      </c>
      <c r="V1117">
        <v>30</v>
      </c>
      <c r="W1117">
        <v>-3783363</v>
      </c>
      <c r="X1117">
        <v>-38430568</v>
      </c>
      <c r="Y1117">
        <v>15</v>
      </c>
      <c r="AA1117" t="s">
        <v>107</v>
      </c>
      <c r="AB1117" t="s">
        <v>23825</v>
      </c>
      <c r="AC1117">
        <v>3500</v>
      </c>
      <c r="AD1117" t="s">
        <v>23823</v>
      </c>
      <c r="AE1117" t="s">
        <v>148</v>
      </c>
      <c r="AF1117" t="s">
        <v>30267</v>
      </c>
      <c r="AG1117" t="s">
        <v>5948</v>
      </c>
      <c r="AH1117" t="s">
        <v>30268</v>
      </c>
      <c r="AI1117" t="s">
        <v>25765</v>
      </c>
      <c r="AJ1117" t="s">
        <v>3751</v>
      </c>
      <c r="AL1117">
        <f>VALUE(TRIM(FO_Candidato[[#This Row],[1.21 Latitude]]))</f>
        <v>-3783363</v>
      </c>
      <c r="AM1117">
        <f>FO_Candidato[[#This Row],[LATITUDE_P1]]/1000000</f>
        <v>-3.783363</v>
      </c>
      <c r="AN1117">
        <f>INT(ABS(FO_Candidato[[#This Row],[LATITUDE_P2]]))</f>
        <v>3</v>
      </c>
      <c r="AO1117">
        <f>INT((ABS(FO_Candidato[[#This Row],[LATITUDE_P2]])-INT(ABS(FO_Candidato[[#This Row],[LATITUDE_P2]])))*60)</f>
        <v>47</v>
      </c>
      <c r="AP1117" s="73">
        <f t="shared" si="34"/>
        <v>0.11</v>
      </c>
      <c r="AQ1117" t="str">
        <f>SUBSTITUTE(TEXT(FO_Candidato[[#This Row],[LATITUDE_P5]],"0,00"),",",".")</f>
        <v>0.11</v>
      </c>
      <c r="AR1117" t="str">
        <f>FO_Candidato[[#This Row],[LATITUDE_P3]]&amp;"°"&amp;FO_Candidato[[#This Row],[LATITUDE_P4]]&amp;"'"&amp;FO_Candidato[[#This Row],[LATITUDE - P6]]&amp;"""S"</f>
        <v>3°47'0.11"S</v>
      </c>
      <c r="AS1117">
        <f>VALUE(TRIM(FO_Candidato[[#This Row],[longitude]]))</f>
        <v>-38430568</v>
      </c>
      <c r="AT1117">
        <f>FO_Candidato[[#This Row],[LONGITUDE_P1]]/1000000</f>
        <v>-38.430568000000001</v>
      </c>
      <c r="AU1117">
        <f>INT(ABS(FO_Candidato[[#This Row],[LONGITUDE_P2]]))</f>
        <v>38</v>
      </c>
      <c r="AV1117">
        <f>INT((ABS(FO_Candidato[[#This Row],[LONGITUDE_P2]])-INT(ABS(FO_Candidato[[#This Row],[LONGITUDE_P2]])))*60)</f>
        <v>25</v>
      </c>
      <c r="AW1117" s="73">
        <f t="shared" si="35"/>
        <v>50.04</v>
      </c>
      <c r="AX1117" t="str">
        <f>SUBSTITUTE(TEXT(FO_Candidato[[#This Row],[LONGITUDE_P5]],"0,00"),",",".")</f>
        <v>50.04</v>
      </c>
      <c r="AY1117" t="str">
        <f>FO_Candidato[[#This Row],[LONGITUDE_P3]]&amp;"°"&amp;FO_Candidato[[#This Row],[LONGITUDE_P4]]&amp;"'"&amp;FO_Candidato[[#This Row],[LONGITUDE - P6]]&amp;"""S"</f>
        <v>38°25'50.04"S</v>
      </c>
    </row>
    <row r="1118" spans="1:51" x14ac:dyDescent="0.3">
      <c r="A1118" t="s">
        <v>30269</v>
      </c>
      <c r="B1118" t="s">
        <v>23809</v>
      </c>
      <c r="C1118" t="s">
        <v>308</v>
      </c>
      <c r="D1118" t="s">
        <v>8132</v>
      </c>
      <c r="E1118" t="s">
        <v>8132</v>
      </c>
      <c r="F1118" t="s">
        <v>8133</v>
      </c>
      <c r="G1118" t="s">
        <v>27063</v>
      </c>
      <c r="H1118" t="s">
        <v>29591</v>
      </c>
      <c r="I1118" t="s">
        <v>23832</v>
      </c>
      <c r="J1118" t="s">
        <v>23814</v>
      </c>
      <c r="K1118" t="s">
        <v>30270</v>
      </c>
      <c r="L1118" t="s">
        <v>148</v>
      </c>
      <c r="M1118" t="s">
        <v>23816</v>
      </c>
      <c r="N1118" t="s">
        <v>30271</v>
      </c>
      <c r="O1118" t="s">
        <v>30272</v>
      </c>
      <c r="P1118" t="s">
        <v>30273</v>
      </c>
      <c r="Q1118" t="s">
        <v>30274</v>
      </c>
      <c r="R1118" t="s">
        <v>148</v>
      </c>
      <c r="S1118" t="s">
        <v>148</v>
      </c>
      <c r="T1118" t="s">
        <v>148</v>
      </c>
      <c r="U1118" t="s">
        <v>23823</v>
      </c>
      <c r="V1118">
        <v>40</v>
      </c>
      <c r="W1118">
        <v>-5739649</v>
      </c>
      <c r="X1118">
        <v>-35212568</v>
      </c>
      <c r="Y1118">
        <v>27</v>
      </c>
      <c r="AA1118" t="s">
        <v>107</v>
      </c>
      <c r="AB1118" t="s">
        <v>23825</v>
      </c>
      <c r="AC1118">
        <v>2000</v>
      </c>
      <c r="AD1118" t="s">
        <v>23823</v>
      </c>
      <c r="AE1118" t="s">
        <v>1532</v>
      </c>
      <c r="AF1118" t="s">
        <v>30275</v>
      </c>
      <c r="AG1118" t="s">
        <v>8133</v>
      </c>
      <c r="AH1118" t="s">
        <v>30276</v>
      </c>
      <c r="AI1118" t="s">
        <v>24660</v>
      </c>
      <c r="AJ1118" t="s">
        <v>3058</v>
      </c>
      <c r="AL1118">
        <f>VALUE(TRIM(FO_Candidato[[#This Row],[1.21 Latitude]]))</f>
        <v>-5739649</v>
      </c>
      <c r="AM1118">
        <f>FO_Candidato[[#This Row],[LATITUDE_P1]]/1000000</f>
        <v>-5.739649</v>
      </c>
      <c r="AN1118">
        <f>INT(ABS(FO_Candidato[[#This Row],[LATITUDE_P2]]))</f>
        <v>5</v>
      </c>
      <c r="AO1118">
        <f>INT((ABS(FO_Candidato[[#This Row],[LATITUDE_P2]])-INT(ABS(FO_Candidato[[#This Row],[LATITUDE_P2]])))*60)</f>
        <v>44</v>
      </c>
      <c r="AP1118" s="73">
        <f t="shared" si="34"/>
        <v>22.74</v>
      </c>
      <c r="AQ1118" t="str">
        <f>SUBSTITUTE(TEXT(FO_Candidato[[#This Row],[LATITUDE_P5]],"0,00"),",",".")</f>
        <v>22.74</v>
      </c>
      <c r="AR1118" t="str">
        <f>FO_Candidato[[#This Row],[LATITUDE_P3]]&amp;"°"&amp;FO_Candidato[[#This Row],[LATITUDE_P4]]&amp;"'"&amp;FO_Candidato[[#This Row],[LATITUDE - P6]]&amp;"""S"</f>
        <v>5°44'22.74"S</v>
      </c>
      <c r="AS1118">
        <f>VALUE(TRIM(FO_Candidato[[#This Row],[longitude]]))</f>
        <v>-35212568</v>
      </c>
      <c r="AT1118">
        <f>FO_Candidato[[#This Row],[LONGITUDE_P1]]/1000000</f>
        <v>-35.212567999999997</v>
      </c>
      <c r="AU1118">
        <f>INT(ABS(FO_Candidato[[#This Row],[LONGITUDE_P2]]))</f>
        <v>35</v>
      </c>
      <c r="AV1118">
        <f>INT((ABS(FO_Candidato[[#This Row],[LONGITUDE_P2]])-INT(ABS(FO_Candidato[[#This Row],[LONGITUDE_P2]])))*60)</f>
        <v>12</v>
      </c>
      <c r="AW1118" s="73">
        <f t="shared" si="35"/>
        <v>45.24</v>
      </c>
      <c r="AX1118" t="str">
        <f>SUBSTITUTE(TEXT(FO_Candidato[[#This Row],[LONGITUDE_P5]],"0,00"),",",".")</f>
        <v>45.24</v>
      </c>
      <c r="AY1118" t="str">
        <f>FO_Candidato[[#This Row],[LONGITUDE_P3]]&amp;"°"&amp;FO_Candidato[[#This Row],[LONGITUDE_P4]]&amp;"'"&amp;FO_Candidato[[#This Row],[LONGITUDE - P6]]&amp;"""S"</f>
        <v>35°12'45.24"S</v>
      </c>
    </row>
    <row r="1119" spans="1:51" x14ac:dyDescent="0.3">
      <c r="A1119" t="s">
        <v>30277</v>
      </c>
      <c r="B1119" t="s">
        <v>23809</v>
      </c>
      <c r="C1119" t="s">
        <v>308</v>
      </c>
      <c r="D1119" t="s">
        <v>1581</v>
      </c>
      <c r="E1119" t="s">
        <v>1581</v>
      </c>
      <c r="F1119" t="s">
        <v>1582</v>
      </c>
      <c r="G1119" t="s">
        <v>27063</v>
      </c>
      <c r="H1119" t="s">
        <v>29591</v>
      </c>
      <c r="I1119" t="s">
        <v>23813</v>
      </c>
      <c r="J1119" t="s">
        <v>23814</v>
      </c>
      <c r="K1119" t="s">
        <v>23943</v>
      </c>
      <c r="L1119" t="s">
        <v>148</v>
      </c>
      <c r="M1119" t="s">
        <v>23816</v>
      </c>
      <c r="N1119" t="s">
        <v>30278</v>
      </c>
      <c r="O1119" t="s">
        <v>30279</v>
      </c>
      <c r="P1119" t="s">
        <v>30280</v>
      </c>
      <c r="Q1119" t="s">
        <v>30281</v>
      </c>
      <c r="R1119" t="s">
        <v>148</v>
      </c>
      <c r="S1119" t="s">
        <v>148</v>
      </c>
      <c r="T1119" t="s">
        <v>148</v>
      </c>
      <c r="U1119" t="s">
        <v>23823</v>
      </c>
      <c r="V1119">
        <v>30</v>
      </c>
      <c r="W1119">
        <v>-3271994</v>
      </c>
      <c r="X1119">
        <v>-588776</v>
      </c>
      <c r="Y1119">
        <v>36</v>
      </c>
      <c r="Z1119" t="s">
        <v>8903</v>
      </c>
      <c r="AA1119" t="s">
        <v>107</v>
      </c>
      <c r="AB1119" t="s">
        <v>23825</v>
      </c>
      <c r="AC1119">
        <v>1000</v>
      </c>
      <c r="AD1119" t="s">
        <v>23823</v>
      </c>
      <c r="AE1119" t="s">
        <v>1532</v>
      </c>
      <c r="AF1119" t="s">
        <v>30282</v>
      </c>
      <c r="AG1119" t="s">
        <v>1582</v>
      </c>
      <c r="AH1119" t="s">
        <v>30283</v>
      </c>
      <c r="AI1119" t="s">
        <v>24432</v>
      </c>
      <c r="AJ1119" t="s">
        <v>30284</v>
      </c>
      <c r="AL1119">
        <f>VALUE(TRIM(FO_Candidato[[#This Row],[1.21 Latitude]]))</f>
        <v>-3271994</v>
      </c>
      <c r="AM1119">
        <f>FO_Candidato[[#This Row],[LATITUDE_P1]]/1000000</f>
        <v>-3.2719939999999998</v>
      </c>
      <c r="AN1119">
        <f>INT(ABS(FO_Candidato[[#This Row],[LATITUDE_P2]]))</f>
        <v>3</v>
      </c>
      <c r="AO1119">
        <f>INT((ABS(FO_Candidato[[#This Row],[LATITUDE_P2]])-INT(ABS(FO_Candidato[[#This Row],[LATITUDE_P2]])))*60)</f>
        <v>16</v>
      </c>
      <c r="AP1119" s="73">
        <f t="shared" si="34"/>
        <v>19.18</v>
      </c>
      <c r="AQ1119" t="str">
        <f>SUBSTITUTE(TEXT(FO_Candidato[[#This Row],[LATITUDE_P5]],"0,00"),",",".")</f>
        <v>19.18</v>
      </c>
      <c r="AR1119" t="str">
        <f>FO_Candidato[[#This Row],[LATITUDE_P3]]&amp;"°"&amp;FO_Candidato[[#This Row],[LATITUDE_P4]]&amp;"'"&amp;FO_Candidato[[#This Row],[LATITUDE - P6]]&amp;"""S"</f>
        <v>3°16'19.18"S</v>
      </c>
      <c r="AS1119">
        <f>VALUE(TRIM(FO_Candidato[[#This Row],[longitude]]))</f>
        <v>-588776</v>
      </c>
      <c r="AT1119">
        <f>FO_Candidato[[#This Row],[LONGITUDE_P1]]/1000000</f>
        <v>-0.58877599999999997</v>
      </c>
      <c r="AU1119">
        <f>INT(ABS(FO_Candidato[[#This Row],[LONGITUDE_P2]]))</f>
        <v>0</v>
      </c>
      <c r="AV1119">
        <f>INT((ABS(FO_Candidato[[#This Row],[LONGITUDE_P2]])-INT(ABS(FO_Candidato[[#This Row],[LONGITUDE_P2]])))*60)</f>
        <v>35</v>
      </c>
      <c r="AW1119" s="73">
        <f t="shared" si="35"/>
        <v>19.59</v>
      </c>
      <c r="AX1119" t="str">
        <f>SUBSTITUTE(TEXT(FO_Candidato[[#This Row],[LONGITUDE_P5]],"0,00"),",",".")</f>
        <v>19.59</v>
      </c>
      <c r="AY1119" t="str">
        <f>FO_Candidato[[#This Row],[LONGITUDE_P3]]&amp;"°"&amp;FO_Candidato[[#This Row],[LONGITUDE_P4]]&amp;"'"&amp;FO_Candidato[[#This Row],[LONGITUDE - P6]]&amp;"""S"</f>
        <v>0°35'19.59"S</v>
      </c>
    </row>
    <row r="1120" spans="1:51" x14ac:dyDescent="0.3">
      <c r="A1120" t="s">
        <v>30285</v>
      </c>
      <c r="B1120" t="s">
        <v>23809</v>
      </c>
      <c r="C1120" t="s">
        <v>308</v>
      </c>
      <c r="D1120" t="s">
        <v>5864</v>
      </c>
      <c r="E1120" t="s">
        <v>5864</v>
      </c>
      <c r="F1120" t="s">
        <v>5865</v>
      </c>
      <c r="G1120" t="s">
        <v>24555</v>
      </c>
      <c r="I1120" t="s">
        <v>23832</v>
      </c>
      <c r="J1120" t="s">
        <v>23814</v>
      </c>
      <c r="K1120" t="s">
        <v>30286</v>
      </c>
      <c r="M1120" t="s">
        <v>23816</v>
      </c>
      <c r="N1120" t="s">
        <v>30287</v>
      </c>
      <c r="O1120" t="s">
        <v>30288</v>
      </c>
      <c r="P1120" t="s">
        <v>30289</v>
      </c>
      <c r="Q1120" t="s">
        <v>30290</v>
      </c>
      <c r="V1120">
        <v>30</v>
      </c>
      <c r="W1120">
        <v>-1167453</v>
      </c>
      <c r="X1120">
        <v>-3914576</v>
      </c>
      <c r="Y1120">
        <v>292</v>
      </c>
      <c r="AA1120" t="s">
        <v>124</v>
      </c>
      <c r="AB1120" t="s">
        <v>23825</v>
      </c>
      <c r="AC1120">
        <v>1000</v>
      </c>
      <c r="AF1120" t="s">
        <v>5864</v>
      </c>
      <c r="AG1120" t="s">
        <v>5865</v>
      </c>
      <c r="AH1120" t="s">
        <v>28985</v>
      </c>
      <c r="AI1120" t="s">
        <v>24034</v>
      </c>
      <c r="AJ1120" t="s">
        <v>30291</v>
      </c>
      <c r="AL1120">
        <f>VALUE(TRIM(FO_Candidato[[#This Row],[1.21 Latitude]]))</f>
        <v>-1167453</v>
      </c>
      <c r="AM1120">
        <f>FO_Candidato[[#This Row],[LATITUDE_P1]]/1000000</f>
        <v>-1.1674530000000001</v>
      </c>
      <c r="AN1120">
        <f>INT(ABS(FO_Candidato[[#This Row],[LATITUDE_P2]]))</f>
        <v>1</v>
      </c>
      <c r="AO1120">
        <f>INT((ABS(FO_Candidato[[#This Row],[LATITUDE_P2]])-INT(ABS(FO_Candidato[[#This Row],[LATITUDE_P2]])))*60)</f>
        <v>10</v>
      </c>
      <c r="AP1120" s="73">
        <f t="shared" si="34"/>
        <v>2.83</v>
      </c>
      <c r="AQ1120" t="str">
        <f>SUBSTITUTE(TEXT(FO_Candidato[[#This Row],[LATITUDE_P5]],"0,00"),",",".")</f>
        <v>2.83</v>
      </c>
      <c r="AR1120" t="str">
        <f>FO_Candidato[[#This Row],[LATITUDE_P3]]&amp;"°"&amp;FO_Candidato[[#This Row],[LATITUDE_P4]]&amp;"'"&amp;FO_Candidato[[#This Row],[LATITUDE - P6]]&amp;"""S"</f>
        <v>1°10'2.83"S</v>
      </c>
      <c r="AS1120">
        <f>VALUE(TRIM(FO_Candidato[[#This Row],[longitude]]))</f>
        <v>-3914576</v>
      </c>
      <c r="AT1120">
        <f>FO_Candidato[[#This Row],[LONGITUDE_P1]]/1000000</f>
        <v>-3.9145759999999998</v>
      </c>
      <c r="AU1120">
        <f>INT(ABS(FO_Candidato[[#This Row],[LONGITUDE_P2]]))</f>
        <v>3</v>
      </c>
      <c r="AV1120">
        <f>INT((ABS(FO_Candidato[[#This Row],[LONGITUDE_P2]])-INT(ABS(FO_Candidato[[#This Row],[LONGITUDE_P2]])))*60)</f>
        <v>54</v>
      </c>
      <c r="AW1120" s="73">
        <f t="shared" si="35"/>
        <v>52.47</v>
      </c>
      <c r="AX1120" t="str">
        <f>SUBSTITUTE(TEXT(FO_Candidato[[#This Row],[LONGITUDE_P5]],"0,00"),",",".")</f>
        <v>52.47</v>
      </c>
      <c r="AY1120" t="str">
        <f>FO_Candidato[[#This Row],[LONGITUDE_P3]]&amp;"°"&amp;FO_Candidato[[#This Row],[LONGITUDE_P4]]&amp;"'"&amp;FO_Candidato[[#This Row],[LONGITUDE - P6]]&amp;"""S"</f>
        <v>3°54'52.47"S</v>
      </c>
    </row>
    <row r="1121" spans="1:51" x14ac:dyDescent="0.3">
      <c r="A1121" t="s">
        <v>30292</v>
      </c>
      <c r="B1121" t="s">
        <v>23809</v>
      </c>
      <c r="C1121" t="s">
        <v>13919</v>
      </c>
      <c r="D1121" t="s">
        <v>4635</v>
      </c>
      <c r="E1121" t="s">
        <v>4635</v>
      </c>
      <c r="F1121" t="s">
        <v>4636</v>
      </c>
      <c r="G1121" t="s">
        <v>23889</v>
      </c>
      <c r="I1121" t="s">
        <v>23832</v>
      </c>
      <c r="K1121" t="s">
        <v>25272</v>
      </c>
      <c r="M1121" t="s">
        <v>23835</v>
      </c>
      <c r="N1121" t="s">
        <v>30293</v>
      </c>
      <c r="U1121" t="s">
        <v>23823</v>
      </c>
      <c r="V1121">
        <v>70</v>
      </c>
      <c r="W1121">
        <v>-22130654</v>
      </c>
      <c r="X1121">
        <v>-46182745</v>
      </c>
      <c r="Y1121">
        <v>1304</v>
      </c>
      <c r="Z1121" t="s">
        <v>30294</v>
      </c>
      <c r="AB1121" t="s">
        <v>23825</v>
      </c>
      <c r="AD1121" t="s">
        <v>1491</v>
      </c>
      <c r="AH1121" t="s">
        <v>30295</v>
      </c>
      <c r="AI1121" t="s">
        <v>24061</v>
      </c>
      <c r="AJ1121" t="s">
        <v>30296</v>
      </c>
      <c r="AL1121">
        <f>VALUE(TRIM(FO_Candidato[[#This Row],[1.21 Latitude]]))</f>
        <v>-22130654</v>
      </c>
      <c r="AM1121">
        <f>FO_Candidato[[#This Row],[LATITUDE_P1]]/1000000</f>
        <v>-22.130654</v>
      </c>
      <c r="AN1121">
        <f>INT(ABS(FO_Candidato[[#This Row],[LATITUDE_P2]]))</f>
        <v>22</v>
      </c>
      <c r="AO1121">
        <f>INT((ABS(FO_Candidato[[#This Row],[LATITUDE_P2]])-INT(ABS(FO_Candidato[[#This Row],[LATITUDE_P2]])))*60)</f>
        <v>7</v>
      </c>
      <c r="AP1121" s="73">
        <f t="shared" si="34"/>
        <v>50.35</v>
      </c>
      <c r="AQ1121" t="str">
        <f>SUBSTITUTE(TEXT(FO_Candidato[[#This Row],[LATITUDE_P5]],"0,00"),",",".")</f>
        <v>50.35</v>
      </c>
      <c r="AR1121" t="str">
        <f>FO_Candidato[[#This Row],[LATITUDE_P3]]&amp;"°"&amp;FO_Candidato[[#This Row],[LATITUDE_P4]]&amp;"'"&amp;FO_Candidato[[#This Row],[LATITUDE - P6]]&amp;"""S"</f>
        <v>22°7'50.35"S</v>
      </c>
      <c r="AS1121">
        <f>VALUE(TRIM(FO_Candidato[[#This Row],[longitude]]))</f>
        <v>-46182745</v>
      </c>
      <c r="AT1121">
        <f>FO_Candidato[[#This Row],[LONGITUDE_P1]]/1000000</f>
        <v>-46.182744999999997</v>
      </c>
      <c r="AU1121">
        <f>INT(ABS(FO_Candidato[[#This Row],[LONGITUDE_P2]]))</f>
        <v>46</v>
      </c>
      <c r="AV1121">
        <f>INT((ABS(FO_Candidato[[#This Row],[LONGITUDE_P2]])-INT(ABS(FO_Candidato[[#This Row],[LONGITUDE_P2]])))*60)</f>
        <v>10</v>
      </c>
      <c r="AW1121" s="73">
        <f t="shared" si="35"/>
        <v>57.88</v>
      </c>
      <c r="AX1121" t="str">
        <f>SUBSTITUTE(TEXT(FO_Candidato[[#This Row],[LONGITUDE_P5]],"0,00"),",",".")</f>
        <v>57.88</v>
      </c>
      <c r="AY1121" t="str">
        <f>FO_Candidato[[#This Row],[LONGITUDE_P3]]&amp;"°"&amp;FO_Candidato[[#This Row],[LONGITUDE_P4]]&amp;"'"&amp;FO_Candidato[[#This Row],[LONGITUDE - P6]]&amp;"""S"</f>
        <v>46°10'57.88"S</v>
      </c>
    </row>
    <row r="1122" spans="1:51" x14ac:dyDescent="0.3">
      <c r="A1122" t="s">
        <v>30297</v>
      </c>
      <c r="B1122" t="s">
        <v>23809</v>
      </c>
      <c r="C1122" t="s">
        <v>3672</v>
      </c>
      <c r="D1122" t="s">
        <v>30298</v>
      </c>
      <c r="E1122" t="s">
        <v>30298</v>
      </c>
      <c r="F1122" t="s">
        <v>30299</v>
      </c>
      <c r="G1122" t="s">
        <v>25675</v>
      </c>
      <c r="I1122" t="s">
        <v>23832</v>
      </c>
      <c r="J1122" t="s">
        <v>24256</v>
      </c>
      <c r="N1122" t="s">
        <v>30300</v>
      </c>
      <c r="R1122" t="s">
        <v>30301</v>
      </c>
      <c r="U1122" t="s">
        <v>23823</v>
      </c>
      <c r="V1122">
        <v>60</v>
      </c>
      <c r="W1122">
        <v>-14651339</v>
      </c>
      <c r="X1122">
        <v>-45232311</v>
      </c>
      <c r="AF1122" t="s">
        <v>30298</v>
      </c>
      <c r="AG1122" t="s">
        <v>30299</v>
      </c>
      <c r="AL1122">
        <f>VALUE(TRIM(FO_Candidato[[#This Row],[1.21 Latitude]]))</f>
        <v>-14651339</v>
      </c>
      <c r="AM1122">
        <f>FO_Candidato[[#This Row],[LATITUDE_P1]]/1000000</f>
        <v>-14.651339</v>
      </c>
      <c r="AN1122">
        <f>INT(ABS(FO_Candidato[[#This Row],[LATITUDE_P2]]))</f>
        <v>14</v>
      </c>
      <c r="AO1122">
        <f>INT((ABS(FO_Candidato[[#This Row],[LATITUDE_P2]])-INT(ABS(FO_Candidato[[#This Row],[LATITUDE_P2]])))*60)</f>
        <v>39</v>
      </c>
      <c r="AP1122" s="73">
        <f t="shared" si="34"/>
        <v>4.82</v>
      </c>
      <c r="AQ1122" t="str">
        <f>SUBSTITUTE(TEXT(FO_Candidato[[#This Row],[LATITUDE_P5]],"0,00"),",",".")</f>
        <v>4.82</v>
      </c>
      <c r="AR1122" t="str">
        <f>FO_Candidato[[#This Row],[LATITUDE_P3]]&amp;"°"&amp;FO_Candidato[[#This Row],[LATITUDE_P4]]&amp;"'"&amp;FO_Candidato[[#This Row],[LATITUDE - P6]]&amp;"""S"</f>
        <v>14°39'4.82"S</v>
      </c>
      <c r="AS1122">
        <f>VALUE(TRIM(FO_Candidato[[#This Row],[longitude]]))</f>
        <v>-45232311</v>
      </c>
      <c r="AT1122">
        <f>FO_Candidato[[#This Row],[LONGITUDE_P1]]/1000000</f>
        <v>-45.232311000000003</v>
      </c>
      <c r="AU1122">
        <f>INT(ABS(FO_Candidato[[#This Row],[LONGITUDE_P2]]))</f>
        <v>45</v>
      </c>
      <c r="AV1122">
        <f>INT((ABS(FO_Candidato[[#This Row],[LONGITUDE_P2]])-INT(ABS(FO_Candidato[[#This Row],[LONGITUDE_P2]])))*60)</f>
        <v>13</v>
      </c>
      <c r="AW1122" s="73">
        <f t="shared" si="35"/>
        <v>56.32</v>
      </c>
      <c r="AX1122" t="str">
        <f>SUBSTITUTE(TEXT(FO_Candidato[[#This Row],[LONGITUDE_P5]],"0,00"),",",".")</f>
        <v>56.32</v>
      </c>
      <c r="AY1122" t="str">
        <f>FO_Candidato[[#This Row],[LONGITUDE_P3]]&amp;"°"&amp;FO_Candidato[[#This Row],[LONGITUDE_P4]]&amp;"'"&amp;FO_Candidato[[#This Row],[LONGITUDE - P6]]&amp;"""S"</f>
        <v>45°13'56.32"S</v>
      </c>
    </row>
    <row r="1123" spans="1:51" x14ac:dyDescent="0.3">
      <c r="A1123" t="s">
        <v>30302</v>
      </c>
      <c r="B1123" t="s">
        <v>23809</v>
      </c>
      <c r="C1123" t="s">
        <v>3672</v>
      </c>
      <c r="D1123" t="s">
        <v>3669</v>
      </c>
      <c r="E1123" t="s">
        <v>3669</v>
      </c>
      <c r="F1123" t="s">
        <v>3670</v>
      </c>
      <c r="G1123" t="s">
        <v>25675</v>
      </c>
      <c r="I1123" t="s">
        <v>23832</v>
      </c>
      <c r="J1123" t="s">
        <v>24256</v>
      </c>
      <c r="K1123" t="s">
        <v>30303</v>
      </c>
      <c r="N1123" t="s">
        <v>30300</v>
      </c>
      <c r="U1123" t="s">
        <v>23823</v>
      </c>
      <c r="V1123">
        <v>40</v>
      </c>
      <c r="W1123">
        <v>-14780639</v>
      </c>
      <c r="X1123">
        <v>-45559831</v>
      </c>
      <c r="Y1123">
        <v>858</v>
      </c>
      <c r="Z1123" t="s">
        <v>24096</v>
      </c>
      <c r="AF1123" t="s">
        <v>3669</v>
      </c>
      <c r="AG1123" t="s">
        <v>3670</v>
      </c>
      <c r="AH1123" t="s">
        <v>30304</v>
      </c>
      <c r="AI1123" t="s">
        <v>24034</v>
      </c>
      <c r="AJ1123" t="s">
        <v>3681</v>
      </c>
      <c r="AL1123">
        <f>VALUE(TRIM(FO_Candidato[[#This Row],[1.21 Latitude]]))</f>
        <v>-14780639</v>
      </c>
      <c r="AM1123">
        <f>FO_Candidato[[#This Row],[LATITUDE_P1]]/1000000</f>
        <v>-14.780639000000001</v>
      </c>
      <c r="AN1123">
        <f>INT(ABS(FO_Candidato[[#This Row],[LATITUDE_P2]]))</f>
        <v>14</v>
      </c>
      <c r="AO1123">
        <f>INT((ABS(FO_Candidato[[#This Row],[LATITUDE_P2]])-INT(ABS(FO_Candidato[[#This Row],[LATITUDE_P2]])))*60)</f>
        <v>46</v>
      </c>
      <c r="AP1123" s="73">
        <f t="shared" si="34"/>
        <v>50.3</v>
      </c>
      <c r="AQ1123" t="str">
        <f>SUBSTITUTE(TEXT(FO_Candidato[[#This Row],[LATITUDE_P5]],"0,00"),",",".")</f>
        <v>50.30</v>
      </c>
      <c r="AR1123" t="str">
        <f>FO_Candidato[[#This Row],[LATITUDE_P3]]&amp;"°"&amp;FO_Candidato[[#This Row],[LATITUDE_P4]]&amp;"'"&amp;FO_Candidato[[#This Row],[LATITUDE - P6]]&amp;"""S"</f>
        <v>14°46'50.30"S</v>
      </c>
      <c r="AS1123">
        <f>VALUE(TRIM(FO_Candidato[[#This Row],[longitude]]))</f>
        <v>-45559831</v>
      </c>
      <c r="AT1123">
        <f>FO_Candidato[[#This Row],[LONGITUDE_P1]]/1000000</f>
        <v>-45.559831000000003</v>
      </c>
      <c r="AU1123">
        <f>INT(ABS(FO_Candidato[[#This Row],[LONGITUDE_P2]]))</f>
        <v>45</v>
      </c>
      <c r="AV1123">
        <f>INT((ABS(FO_Candidato[[#This Row],[LONGITUDE_P2]])-INT(ABS(FO_Candidato[[#This Row],[LONGITUDE_P2]])))*60)</f>
        <v>33</v>
      </c>
      <c r="AW1123" s="73">
        <f t="shared" si="35"/>
        <v>35.39</v>
      </c>
      <c r="AX1123" t="str">
        <f>SUBSTITUTE(TEXT(FO_Candidato[[#This Row],[LONGITUDE_P5]],"0,00"),",",".")</f>
        <v>35.39</v>
      </c>
      <c r="AY1123" t="str">
        <f>FO_Candidato[[#This Row],[LONGITUDE_P3]]&amp;"°"&amp;FO_Candidato[[#This Row],[LONGITUDE_P4]]&amp;"'"&amp;FO_Candidato[[#This Row],[LONGITUDE - P6]]&amp;"""S"</f>
        <v>45°33'35.39"S</v>
      </c>
    </row>
    <row r="1124" spans="1:51" x14ac:dyDescent="0.3">
      <c r="A1124" t="s">
        <v>30305</v>
      </c>
      <c r="B1124" t="s">
        <v>23809</v>
      </c>
      <c r="C1124" t="s">
        <v>308</v>
      </c>
      <c r="D1124" t="s">
        <v>21053</v>
      </c>
      <c r="E1124" t="s">
        <v>21053</v>
      </c>
      <c r="F1124" t="s">
        <v>21055</v>
      </c>
      <c r="G1124" t="s">
        <v>24212</v>
      </c>
      <c r="I1124" t="s">
        <v>23832</v>
      </c>
      <c r="J1124" t="s">
        <v>23814</v>
      </c>
      <c r="K1124" t="s">
        <v>30306</v>
      </c>
      <c r="L1124" t="s">
        <v>3632</v>
      </c>
      <c r="M1124" t="s">
        <v>23816</v>
      </c>
      <c r="N1124" t="s">
        <v>30307</v>
      </c>
      <c r="O1124" t="s">
        <v>30308</v>
      </c>
      <c r="P1124" t="s">
        <v>30309</v>
      </c>
      <c r="Q1124" t="s">
        <v>3632</v>
      </c>
      <c r="R1124" t="s">
        <v>3632</v>
      </c>
      <c r="S1124" t="s">
        <v>3632</v>
      </c>
      <c r="T1124" t="s">
        <v>3632</v>
      </c>
      <c r="U1124" t="s">
        <v>23823</v>
      </c>
      <c r="V1124">
        <v>30</v>
      </c>
      <c r="W1124">
        <v>-20506499</v>
      </c>
      <c r="X1124">
        <v>-40363063</v>
      </c>
      <c r="Y1124">
        <v>5</v>
      </c>
      <c r="Z1124" t="s">
        <v>23824</v>
      </c>
      <c r="AA1124" t="s">
        <v>107</v>
      </c>
      <c r="AB1124" t="s">
        <v>23825</v>
      </c>
      <c r="AC1124">
        <v>3500</v>
      </c>
      <c r="AD1124" t="s">
        <v>23823</v>
      </c>
      <c r="AE1124" t="s">
        <v>3632</v>
      </c>
      <c r="AF1124" t="s">
        <v>21053</v>
      </c>
      <c r="AG1124" t="s">
        <v>21055</v>
      </c>
      <c r="AH1124" t="s">
        <v>30310</v>
      </c>
      <c r="AI1124" t="s">
        <v>24220</v>
      </c>
      <c r="AJ1124" t="s">
        <v>30311</v>
      </c>
      <c r="AK1124">
        <v>29129020</v>
      </c>
      <c r="AL1124">
        <f>VALUE(TRIM(FO_Candidato[[#This Row],[1.21 Latitude]]))</f>
        <v>-20506499</v>
      </c>
      <c r="AM1124">
        <f>FO_Candidato[[#This Row],[LATITUDE_P1]]/1000000</f>
        <v>-20.506499000000002</v>
      </c>
      <c r="AN1124">
        <f>INT(ABS(FO_Candidato[[#This Row],[LATITUDE_P2]]))</f>
        <v>20</v>
      </c>
      <c r="AO1124">
        <f>INT((ABS(FO_Candidato[[#This Row],[LATITUDE_P2]])-INT(ABS(FO_Candidato[[#This Row],[LATITUDE_P2]])))*60)</f>
        <v>30</v>
      </c>
      <c r="AP1124" s="73">
        <f t="shared" si="34"/>
        <v>23.4</v>
      </c>
      <c r="AQ1124" t="str">
        <f>SUBSTITUTE(TEXT(FO_Candidato[[#This Row],[LATITUDE_P5]],"0,00"),",",".")</f>
        <v>23.40</v>
      </c>
      <c r="AR1124" t="str">
        <f>FO_Candidato[[#This Row],[LATITUDE_P3]]&amp;"°"&amp;FO_Candidato[[#This Row],[LATITUDE_P4]]&amp;"'"&amp;FO_Candidato[[#This Row],[LATITUDE - P6]]&amp;"""S"</f>
        <v>20°30'23.40"S</v>
      </c>
      <c r="AS1124">
        <f>VALUE(TRIM(FO_Candidato[[#This Row],[longitude]]))</f>
        <v>-40363063</v>
      </c>
      <c r="AT1124">
        <f>FO_Candidato[[#This Row],[LONGITUDE_P1]]/1000000</f>
        <v>-40.363062999999997</v>
      </c>
      <c r="AU1124">
        <f>INT(ABS(FO_Candidato[[#This Row],[LONGITUDE_P2]]))</f>
        <v>40</v>
      </c>
      <c r="AV1124">
        <f>INT((ABS(FO_Candidato[[#This Row],[LONGITUDE_P2]])-INT(ABS(FO_Candidato[[#This Row],[LONGITUDE_P2]])))*60)</f>
        <v>21</v>
      </c>
      <c r="AW1124" s="73">
        <f t="shared" si="35"/>
        <v>47.03</v>
      </c>
      <c r="AX1124" t="str">
        <f>SUBSTITUTE(TEXT(FO_Candidato[[#This Row],[LONGITUDE_P5]],"0,00"),",",".")</f>
        <v>47.03</v>
      </c>
      <c r="AY1124" t="str">
        <f>FO_Candidato[[#This Row],[LONGITUDE_P3]]&amp;"°"&amp;FO_Candidato[[#This Row],[LONGITUDE_P4]]&amp;"'"&amp;FO_Candidato[[#This Row],[LONGITUDE - P6]]&amp;"""S"</f>
        <v>40°21'47.03"S</v>
      </c>
    </row>
    <row r="1125" spans="1:51" x14ac:dyDescent="0.3">
      <c r="A1125" t="s">
        <v>30312</v>
      </c>
      <c r="B1125" t="s">
        <v>23809</v>
      </c>
      <c r="C1125" t="s">
        <v>308</v>
      </c>
      <c r="D1125" t="s">
        <v>7497</v>
      </c>
      <c r="E1125" t="s">
        <v>7497</v>
      </c>
      <c r="F1125" t="s">
        <v>7498</v>
      </c>
      <c r="G1125" t="s">
        <v>23846</v>
      </c>
      <c r="I1125" t="s">
        <v>23832</v>
      </c>
      <c r="J1125" t="s">
        <v>23814</v>
      </c>
      <c r="K1125" t="s">
        <v>30313</v>
      </c>
      <c r="L1125" t="s">
        <v>23909</v>
      </c>
      <c r="M1125" t="s">
        <v>23816</v>
      </c>
      <c r="N1125" t="s">
        <v>30314</v>
      </c>
      <c r="O1125" t="s">
        <v>30315</v>
      </c>
      <c r="P1125" t="s">
        <v>30316</v>
      </c>
      <c r="Q1125" t="s">
        <v>30317</v>
      </c>
      <c r="R1125" t="s">
        <v>23909</v>
      </c>
      <c r="S1125" t="s">
        <v>23909</v>
      </c>
      <c r="T1125" t="s">
        <v>23909</v>
      </c>
      <c r="U1125" t="s">
        <v>23823</v>
      </c>
      <c r="V1125">
        <v>30</v>
      </c>
      <c r="W1125">
        <v>-22994664</v>
      </c>
      <c r="X1125">
        <v>-4714075</v>
      </c>
      <c r="Y1125">
        <v>631</v>
      </c>
      <c r="Z1125" t="s">
        <v>12336</v>
      </c>
      <c r="AA1125" t="s">
        <v>107</v>
      </c>
      <c r="AB1125" t="s">
        <v>23825</v>
      </c>
      <c r="AC1125">
        <v>65</v>
      </c>
      <c r="AD1125" t="s">
        <v>23823</v>
      </c>
      <c r="AE1125" t="s">
        <v>1532</v>
      </c>
      <c r="AF1125" t="s">
        <v>7497</v>
      </c>
      <c r="AG1125" t="s">
        <v>30318</v>
      </c>
      <c r="AH1125" t="s">
        <v>30319</v>
      </c>
      <c r="AI1125" t="s">
        <v>23852</v>
      </c>
      <c r="AJ1125" t="s">
        <v>7864</v>
      </c>
      <c r="AL1125">
        <f>VALUE(TRIM(FO_Candidato[[#This Row],[1.21 Latitude]]))</f>
        <v>-22994664</v>
      </c>
      <c r="AM1125">
        <f>FO_Candidato[[#This Row],[LATITUDE_P1]]/1000000</f>
        <v>-22.994664</v>
      </c>
      <c r="AN1125">
        <f>INT(ABS(FO_Candidato[[#This Row],[LATITUDE_P2]]))</f>
        <v>22</v>
      </c>
      <c r="AO1125">
        <f>INT((ABS(FO_Candidato[[#This Row],[LATITUDE_P2]])-INT(ABS(FO_Candidato[[#This Row],[LATITUDE_P2]])))*60)</f>
        <v>59</v>
      </c>
      <c r="AP1125" s="73">
        <f t="shared" si="34"/>
        <v>40.79</v>
      </c>
      <c r="AQ1125" t="str">
        <f>SUBSTITUTE(TEXT(FO_Candidato[[#This Row],[LATITUDE_P5]],"0,00"),",",".")</f>
        <v>40.79</v>
      </c>
      <c r="AR1125" t="str">
        <f>FO_Candidato[[#This Row],[LATITUDE_P3]]&amp;"°"&amp;FO_Candidato[[#This Row],[LATITUDE_P4]]&amp;"'"&amp;FO_Candidato[[#This Row],[LATITUDE - P6]]&amp;"""S"</f>
        <v>22°59'40.79"S</v>
      </c>
      <c r="AS1125">
        <f>VALUE(TRIM(FO_Candidato[[#This Row],[longitude]]))</f>
        <v>-4714075</v>
      </c>
      <c r="AT1125">
        <f>FO_Candidato[[#This Row],[LONGITUDE_P1]]/1000000</f>
        <v>-4.7140750000000002</v>
      </c>
      <c r="AU1125">
        <f>INT(ABS(FO_Candidato[[#This Row],[LONGITUDE_P2]]))</f>
        <v>4</v>
      </c>
      <c r="AV1125">
        <f>INT((ABS(FO_Candidato[[#This Row],[LONGITUDE_P2]])-INT(ABS(FO_Candidato[[#This Row],[LONGITUDE_P2]])))*60)</f>
        <v>42</v>
      </c>
      <c r="AW1125" s="73">
        <f t="shared" si="35"/>
        <v>50.67</v>
      </c>
      <c r="AX1125" t="str">
        <f>SUBSTITUTE(TEXT(FO_Candidato[[#This Row],[LONGITUDE_P5]],"0,00"),",",".")</f>
        <v>50.67</v>
      </c>
      <c r="AY1125" t="str">
        <f>FO_Candidato[[#This Row],[LONGITUDE_P3]]&amp;"°"&amp;FO_Candidato[[#This Row],[LONGITUDE_P4]]&amp;"'"&amp;FO_Candidato[[#This Row],[LONGITUDE - P6]]&amp;"""S"</f>
        <v>4°42'50.67"S</v>
      </c>
    </row>
    <row r="1126" spans="1:51" x14ac:dyDescent="0.3">
      <c r="A1126" t="s">
        <v>30320</v>
      </c>
      <c r="B1126" t="s">
        <v>23809</v>
      </c>
      <c r="C1126" t="s">
        <v>308</v>
      </c>
      <c r="D1126" t="s">
        <v>7488</v>
      </c>
      <c r="E1126" t="s">
        <v>7488</v>
      </c>
      <c r="F1126" t="s">
        <v>7489</v>
      </c>
      <c r="G1126" t="s">
        <v>23846</v>
      </c>
      <c r="I1126" t="s">
        <v>23813</v>
      </c>
      <c r="J1126" t="s">
        <v>23814</v>
      </c>
      <c r="K1126" t="s">
        <v>30321</v>
      </c>
      <c r="L1126" t="s">
        <v>148</v>
      </c>
      <c r="M1126" t="s">
        <v>23816</v>
      </c>
      <c r="N1126" t="s">
        <v>30322</v>
      </c>
      <c r="O1126" t="s">
        <v>30323</v>
      </c>
      <c r="P1126" t="s">
        <v>30324</v>
      </c>
      <c r="Q1126" t="s">
        <v>23820</v>
      </c>
      <c r="R1126" t="s">
        <v>30325</v>
      </c>
      <c r="S1126" t="s">
        <v>30323</v>
      </c>
      <c r="T1126" t="s">
        <v>30326</v>
      </c>
      <c r="U1126" t="s">
        <v>23823</v>
      </c>
      <c r="V1126">
        <v>40</v>
      </c>
      <c r="W1126">
        <v>-2292625</v>
      </c>
      <c r="X1126">
        <v>-47189328</v>
      </c>
      <c r="Y1126">
        <v>626</v>
      </c>
      <c r="Z1126" t="s">
        <v>12336</v>
      </c>
      <c r="AB1126" t="s">
        <v>23825</v>
      </c>
      <c r="AD1126" t="s">
        <v>23823</v>
      </c>
      <c r="AE1126" t="s">
        <v>1532</v>
      </c>
      <c r="AF1126" t="s">
        <v>7488</v>
      </c>
      <c r="AG1126" t="s">
        <v>7489</v>
      </c>
      <c r="AH1126" t="s">
        <v>30323</v>
      </c>
      <c r="AI1126" t="s">
        <v>23852</v>
      </c>
      <c r="AJ1126" t="s">
        <v>7864</v>
      </c>
      <c r="AL1126">
        <f>VALUE(TRIM(FO_Candidato[[#This Row],[1.21 Latitude]]))</f>
        <v>-2292625</v>
      </c>
      <c r="AM1126">
        <f>FO_Candidato[[#This Row],[LATITUDE_P1]]/1000000</f>
        <v>-2.2926250000000001</v>
      </c>
      <c r="AN1126">
        <f>INT(ABS(FO_Candidato[[#This Row],[LATITUDE_P2]]))</f>
        <v>2</v>
      </c>
      <c r="AO1126">
        <f>INT((ABS(FO_Candidato[[#This Row],[LATITUDE_P2]])-INT(ABS(FO_Candidato[[#This Row],[LATITUDE_P2]])))*60)</f>
        <v>17</v>
      </c>
      <c r="AP1126" s="73">
        <f t="shared" si="34"/>
        <v>33.450000000000003</v>
      </c>
      <c r="AQ1126" t="str">
        <f>SUBSTITUTE(TEXT(FO_Candidato[[#This Row],[LATITUDE_P5]],"0,00"),",",".")</f>
        <v>33.45</v>
      </c>
      <c r="AR1126" t="str">
        <f>FO_Candidato[[#This Row],[LATITUDE_P3]]&amp;"°"&amp;FO_Candidato[[#This Row],[LATITUDE_P4]]&amp;"'"&amp;FO_Candidato[[#This Row],[LATITUDE - P6]]&amp;"""S"</f>
        <v>2°17'33.45"S</v>
      </c>
      <c r="AS1126">
        <f>VALUE(TRIM(FO_Candidato[[#This Row],[longitude]]))</f>
        <v>-47189328</v>
      </c>
      <c r="AT1126">
        <f>FO_Candidato[[#This Row],[LONGITUDE_P1]]/1000000</f>
        <v>-47.189328000000003</v>
      </c>
      <c r="AU1126">
        <f>INT(ABS(FO_Candidato[[#This Row],[LONGITUDE_P2]]))</f>
        <v>47</v>
      </c>
      <c r="AV1126">
        <f>INT((ABS(FO_Candidato[[#This Row],[LONGITUDE_P2]])-INT(ABS(FO_Candidato[[#This Row],[LONGITUDE_P2]])))*60)</f>
        <v>11</v>
      </c>
      <c r="AW1126" s="73">
        <f t="shared" si="35"/>
        <v>21.58</v>
      </c>
      <c r="AX1126" t="str">
        <f>SUBSTITUTE(TEXT(FO_Candidato[[#This Row],[LONGITUDE_P5]],"0,00"),",",".")</f>
        <v>21.58</v>
      </c>
      <c r="AY1126" t="str">
        <f>FO_Candidato[[#This Row],[LONGITUDE_P3]]&amp;"°"&amp;FO_Candidato[[#This Row],[LONGITUDE_P4]]&amp;"'"&amp;FO_Candidato[[#This Row],[LONGITUDE - P6]]&amp;"""S"</f>
        <v>47°11'21.58"S</v>
      </c>
    </row>
    <row r="1127" spans="1:51" x14ac:dyDescent="0.3">
      <c r="A1127" t="s">
        <v>30327</v>
      </c>
      <c r="B1127" t="s">
        <v>23809</v>
      </c>
      <c r="C1127" t="s">
        <v>308</v>
      </c>
      <c r="D1127" t="s">
        <v>7069</v>
      </c>
      <c r="E1127" t="s">
        <v>7069</v>
      </c>
      <c r="F1127" t="s">
        <v>7070</v>
      </c>
      <c r="G1127" t="s">
        <v>23812</v>
      </c>
      <c r="I1127" t="s">
        <v>23832</v>
      </c>
      <c r="J1127" t="s">
        <v>23814</v>
      </c>
      <c r="K1127" t="s">
        <v>30328</v>
      </c>
      <c r="L1127" t="s">
        <v>148</v>
      </c>
      <c r="M1127" t="s">
        <v>23816</v>
      </c>
      <c r="N1127" t="s">
        <v>30329</v>
      </c>
      <c r="O1127" t="s">
        <v>30330</v>
      </c>
      <c r="P1127" t="s">
        <v>30331</v>
      </c>
      <c r="Q1127" t="s">
        <v>23820</v>
      </c>
      <c r="R1127" t="s">
        <v>148</v>
      </c>
      <c r="S1127" t="s">
        <v>148</v>
      </c>
      <c r="T1127" t="s">
        <v>148</v>
      </c>
      <c r="U1127" t="s">
        <v>23823</v>
      </c>
      <c r="V1127">
        <v>40</v>
      </c>
      <c r="W1127">
        <v>-25204348</v>
      </c>
      <c r="X1127">
        <v>-50995876</v>
      </c>
      <c r="Y1127">
        <v>814</v>
      </c>
      <c r="Z1127" t="s">
        <v>30332</v>
      </c>
      <c r="AA1127" t="s">
        <v>107</v>
      </c>
      <c r="AB1127" t="s">
        <v>23825</v>
      </c>
      <c r="AC1127">
        <v>1450</v>
      </c>
      <c r="AD1127" t="s">
        <v>23823</v>
      </c>
      <c r="AE1127" t="s">
        <v>148</v>
      </c>
      <c r="AF1127" t="s">
        <v>30333</v>
      </c>
      <c r="AG1127" t="s">
        <v>7070</v>
      </c>
      <c r="AH1127" t="s">
        <v>30334</v>
      </c>
      <c r="AI1127" t="s">
        <v>23827</v>
      </c>
      <c r="AJ1127" t="s">
        <v>7790</v>
      </c>
      <c r="AK1127">
        <v>84400000</v>
      </c>
      <c r="AL1127">
        <f>VALUE(TRIM(FO_Candidato[[#This Row],[1.21 Latitude]]))</f>
        <v>-25204348</v>
      </c>
      <c r="AM1127">
        <f>FO_Candidato[[#This Row],[LATITUDE_P1]]/1000000</f>
        <v>-25.204348</v>
      </c>
      <c r="AN1127">
        <f>INT(ABS(FO_Candidato[[#This Row],[LATITUDE_P2]]))</f>
        <v>25</v>
      </c>
      <c r="AO1127">
        <f>INT((ABS(FO_Candidato[[#This Row],[LATITUDE_P2]])-INT(ABS(FO_Candidato[[#This Row],[LATITUDE_P2]])))*60)</f>
        <v>12</v>
      </c>
      <c r="AP1127" s="73">
        <f t="shared" si="34"/>
        <v>15.65</v>
      </c>
      <c r="AQ1127" t="str">
        <f>SUBSTITUTE(TEXT(FO_Candidato[[#This Row],[LATITUDE_P5]],"0,00"),",",".")</f>
        <v>15.65</v>
      </c>
      <c r="AR1127" t="str">
        <f>FO_Candidato[[#This Row],[LATITUDE_P3]]&amp;"°"&amp;FO_Candidato[[#This Row],[LATITUDE_P4]]&amp;"'"&amp;FO_Candidato[[#This Row],[LATITUDE - P6]]&amp;"""S"</f>
        <v>25°12'15.65"S</v>
      </c>
      <c r="AS1127">
        <f>VALUE(TRIM(FO_Candidato[[#This Row],[longitude]]))</f>
        <v>-50995876</v>
      </c>
      <c r="AT1127">
        <f>FO_Candidato[[#This Row],[LONGITUDE_P1]]/1000000</f>
        <v>-50.995876000000003</v>
      </c>
      <c r="AU1127">
        <f>INT(ABS(FO_Candidato[[#This Row],[LONGITUDE_P2]]))</f>
        <v>50</v>
      </c>
      <c r="AV1127">
        <f>INT((ABS(FO_Candidato[[#This Row],[LONGITUDE_P2]])-INT(ABS(FO_Candidato[[#This Row],[LONGITUDE_P2]])))*60)</f>
        <v>59</v>
      </c>
      <c r="AW1127" s="73">
        <f t="shared" si="35"/>
        <v>45.15</v>
      </c>
      <c r="AX1127" t="str">
        <f>SUBSTITUTE(TEXT(FO_Candidato[[#This Row],[LONGITUDE_P5]],"0,00"),",",".")</f>
        <v>45.15</v>
      </c>
      <c r="AY1127" t="str">
        <f>FO_Candidato[[#This Row],[LONGITUDE_P3]]&amp;"°"&amp;FO_Candidato[[#This Row],[LONGITUDE_P4]]&amp;"'"&amp;FO_Candidato[[#This Row],[LONGITUDE - P6]]&amp;"""S"</f>
        <v>50°59'45.15"S</v>
      </c>
    </row>
    <row r="1128" spans="1:51" x14ac:dyDescent="0.3">
      <c r="A1128" t="s">
        <v>30335</v>
      </c>
      <c r="B1128" t="s">
        <v>23809</v>
      </c>
      <c r="C1128" t="s">
        <v>308</v>
      </c>
      <c r="D1128" t="s">
        <v>1960</v>
      </c>
      <c r="E1128" t="s">
        <v>1960</v>
      </c>
      <c r="F1128" t="s">
        <v>1961</v>
      </c>
      <c r="G1128" t="s">
        <v>23812</v>
      </c>
      <c r="I1128" t="s">
        <v>23832</v>
      </c>
      <c r="J1128" t="s">
        <v>23814</v>
      </c>
      <c r="K1128" t="s">
        <v>30336</v>
      </c>
      <c r="L1128" t="s">
        <v>148</v>
      </c>
      <c r="M1128" t="s">
        <v>23816</v>
      </c>
      <c r="N1128" t="s">
        <v>30337</v>
      </c>
      <c r="O1128" t="s">
        <v>23820</v>
      </c>
      <c r="P1128" t="s">
        <v>30338</v>
      </c>
      <c r="Q1128" t="s">
        <v>23820</v>
      </c>
      <c r="R1128" t="s">
        <v>148</v>
      </c>
      <c r="S1128" t="s">
        <v>148</v>
      </c>
      <c r="T1128" t="s">
        <v>148</v>
      </c>
      <c r="U1128" t="s">
        <v>23823</v>
      </c>
      <c r="V1128">
        <v>30</v>
      </c>
      <c r="W1128">
        <v>-2116128</v>
      </c>
      <c r="X1128">
        <v>-4141115</v>
      </c>
      <c r="Y1128">
        <v>60</v>
      </c>
      <c r="Z1128" t="s">
        <v>30332</v>
      </c>
      <c r="AA1128" t="s">
        <v>213</v>
      </c>
      <c r="AB1128" t="s">
        <v>23825</v>
      </c>
      <c r="AC1128">
        <v>650</v>
      </c>
      <c r="AD1128" t="s">
        <v>23823</v>
      </c>
      <c r="AE1128" t="s">
        <v>148</v>
      </c>
      <c r="AF1128" t="s">
        <v>30339</v>
      </c>
      <c r="AG1128" t="s">
        <v>1961</v>
      </c>
      <c r="AH1128" t="s">
        <v>30340</v>
      </c>
      <c r="AI1128" t="s">
        <v>24220</v>
      </c>
      <c r="AJ1128" t="s">
        <v>2029</v>
      </c>
      <c r="AK1128">
        <v>29400000</v>
      </c>
      <c r="AL1128">
        <f>VALUE(TRIM(FO_Candidato[[#This Row],[1.21 Latitude]]))</f>
        <v>-2116128</v>
      </c>
      <c r="AM1128">
        <f>FO_Candidato[[#This Row],[LATITUDE_P1]]/1000000</f>
        <v>-2.1161279999999998</v>
      </c>
      <c r="AN1128">
        <f>INT(ABS(FO_Candidato[[#This Row],[LATITUDE_P2]]))</f>
        <v>2</v>
      </c>
      <c r="AO1128">
        <f>INT((ABS(FO_Candidato[[#This Row],[LATITUDE_P2]])-INT(ABS(FO_Candidato[[#This Row],[LATITUDE_P2]])))*60)</f>
        <v>6</v>
      </c>
      <c r="AP1128" s="73">
        <f t="shared" si="34"/>
        <v>58.06</v>
      </c>
      <c r="AQ1128" t="str">
        <f>SUBSTITUTE(TEXT(FO_Candidato[[#This Row],[LATITUDE_P5]],"0,00"),",",".")</f>
        <v>58.06</v>
      </c>
      <c r="AR1128" t="str">
        <f>FO_Candidato[[#This Row],[LATITUDE_P3]]&amp;"°"&amp;FO_Candidato[[#This Row],[LATITUDE_P4]]&amp;"'"&amp;FO_Candidato[[#This Row],[LATITUDE - P6]]&amp;"""S"</f>
        <v>2°6'58.06"S</v>
      </c>
      <c r="AS1128">
        <f>VALUE(TRIM(FO_Candidato[[#This Row],[longitude]]))</f>
        <v>-4141115</v>
      </c>
      <c r="AT1128">
        <f>FO_Candidato[[#This Row],[LONGITUDE_P1]]/1000000</f>
        <v>-4.1411150000000001</v>
      </c>
      <c r="AU1128">
        <f>INT(ABS(FO_Candidato[[#This Row],[LONGITUDE_P2]]))</f>
        <v>4</v>
      </c>
      <c r="AV1128">
        <f>INT((ABS(FO_Candidato[[#This Row],[LONGITUDE_P2]])-INT(ABS(FO_Candidato[[#This Row],[LONGITUDE_P2]])))*60)</f>
        <v>8</v>
      </c>
      <c r="AW1128" s="73">
        <f t="shared" si="35"/>
        <v>28.01</v>
      </c>
      <c r="AX1128" t="str">
        <f>SUBSTITUTE(TEXT(FO_Candidato[[#This Row],[LONGITUDE_P5]],"0,00"),",",".")</f>
        <v>28.01</v>
      </c>
      <c r="AY1128" t="str">
        <f>FO_Candidato[[#This Row],[LONGITUDE_P3]]&amp;"°"&amp;FO_Candidato[[#This Row],[LONGITUDE_P4]]&amp;"'"&amp;FO_Candidato[[#This Row],[LONGITUDE - P6]]&amp;"""S"</f>
        <v>4°8'28.01"S</v>
      </c>
    </row>
    <row r="1129" spans="1:51" x14ac:dyDescent="0.3">
      <c r="A1129" t="s">
        <v>30341</v>
      </c>
      <c r="B1129" t="s">
        <v>23809</v>
      </c>
      <c r="C1129" t="s">
        <v>308</v>
      </c>
      <c r="D1129" t="s">
        <v>2026</v>
      </c>
      <c r="E1129" t="s">
        <v>2026</v>
      </c>
      <c r="F1129" t="s">
        <v>2027</v>
      </c>
      <c r="G1129" t="s">
        <v>23812</v>
      </c>
      <c r="I1129" t="s">
        <v>23832</v>
      </c>
      <c r="J1129" t="s">
        <v>23814</v>
      </c>
      <c r="K1129" t="s">
        <v>30342</v>
      </c>
      <c r="L1129" t="s">
        <v>148</v>
      </c>
      <c r="M1129" t="s">
        <v>23816</v>
      </c>
      <c r="N1129" t="s">
        <v>30343</v>
      </c>
      <c r="O1129" t="s">
        <v>30344</v>
      </c>
      <c r="P1129" t="s">
        <v>30345</v>
      </c>
      <c r="Q1129" t="s">
        <v>30346</v>
      </c>
      <c r="R1129" t="s">
        <v>148</v>
      </c>
      <c r="S1129" t="s">
        <v>148</v>
      </c>
      <c r="T1129" t="s">
        <v>148</v>
      </c>
      <c r="U1129" t="s">
        <v>23823</v>
      </c>
      <c r="V1129">
        <v>30</v>
      </c>
      <c r="W1129">
        <v>-2096811</v>
      </c>
      <c r="X1129">
        <v>-4150589</v>
      </c>
      <c r="Y1129">
        <v>572</v>
      </c>
      <c r="Z1129" t="s">
        <v>30332</v>
      </c>
      <c r="AA1129" t="s">
        <v>107</v>
      </c>
      <c r="AB1129" t="s">
        <v>23825</v>
      </c>
      <c r="AC1129">
        <v>950</v>
      </c>
      <c r="AD1129" t="s">
        <v>23823</v>
      </c>
      <c r="AE1129" t="s">
        <v>148</v>
      </c>
      <c r="AF1129" t="s">
        <v>30347</v>
      </c>
      <c r="AG1129" t="s">
        <v>2027</v>
      </c>
      <c r="AH1129" t="s">
        <v>30348</v>
      </c>
      <c r="AI1129" t="s">
        <v>24220</v>
      </c>
      <c r="AJ1129" t="s">
        <v>2029</v>
      </c>
      <c r="AK1129">
        <v>29400000</v>
      </c>
      <c r="AL1129">
        <f>VALUE(TRIM(FO_Candidato[[#This Row],[1.21 Latitude]]))</f>
        <v>-2096811</v>
      </c>
      <c r="AM1129">
        <f>FO_Candidato[[#This Row],[LATITUDE_P1]]/1000000</f>
        <v>-2.0968110000000002</v>
      </c>
      <c r="AN1129">
        <f>INT(ABS(FO_Candidato[[#This Row],[LATITUDE_P2]]))</f>
        <v>2</v>
      </c>
      <c r="AO1129">
        <f>INT((ABS(FO_Candidato[[#This Row],[LATITUDE_P2]])-INT(ABS(FO_Candidato[[#This Row],[LATITUDE_P2]])))*60)</f>
        <v>5</v>
      </c>
      <c r="AP1129" s="73">
        <f t="shared" si="34"/>
        <v>48.52</v>
      </c>
      <c r="AQ1129" t="str">
        <f>SUBSTITUTE(TEXT(FO_Candidato[[#This Row],[LATITUDE_P5]],"0,00"),",",".")</f>
        <v>48.52</v>
      </c>
      <c r="AR1129" t="str">
        <f>FO_Candidato[[#This Row],[LATITUDE_P3]]&amp;"°"&amp;FO_Candidato[[#This Row],[LATITUDE_P4]]&amp;"'"&amp;FO_Candidato[[#This Row],[LATITUDE - P6]]&amp;"""S"</f>
        <v>2°5'48.52"S</v>
      </c>
      <c r="AS1129">
        <f>VALUE(TRIM(FO_Candidato[[#This Row],[longitude]]))</f>
        <v>-4150589</v>
      </c>
      <c r="AT1129">
        <f>FO_Candidato[[#This Row],[LONGITUDE_P1]]/1000000</f>
        <v>-4.1505890000000001</v>
      </c>
      <c r="AU1129">
        <f>INT(ABS(FO_Candidato[[#This Row],[LONGITUDE_P2]]))</f>
        <v>4</v>
      </c>
      <c r="AV1129">
        <f>INT((ABS(FO_Candidato[[#This Row],[LONGITUDE_P2]])-INT(ABS(FO_Candidato[[#This Row],[LONGITUDE_P2]])))*60)</f>
        <v>9</v>
      </c>
      <c r="AW1129" s="73">
        <f t="shared" si="35"/>
        <v>2.12</v>
      </c>
      <c r="AX1129" t="str">
        <f>SUBSTITUTE(TEXT(FO_Candidato[[#This Row],[LONGITUDE_P5]],"0,00"),",",".")</f>
        <v>2.12</v>
      </c>
      <c r="AY1129" t="str">
        <f>FO_Candidato[[#This Row],[LONGITUDE_P3]]&amp;"°"&amp;FO_Candidato[[#This Row],[LONGITUDE_P4]]&amp;"'"&amp;FO_Candidato[[#This Row],[LONGITUDE - P6]]&amp;"""S"</f>
        <v>4°9'2.12"S</v>
      </c>
    </row>
    <row r="1130" spans="1:51" x14ac:dyDescent="0.3">
      <c r="A1130" t="s">
        <v>30349</v>
      </c>
      <c r="B1130" t="s">
        <v>23809</v>
      </c>
      <c r="C1130" t="s">
        <v>308</v>
      </c>
      <c r="D1130" t="s">
        <v>1956</v>
      </c>
      <c r="E1130" t="s">
        <v>1956</v>
      </c>
      <c r="F1130" t="s">
        <v>1957</v>
      </c>
      <c r="G1130" t="s">
        <v>23812</v>
      </c>
      <c r="I1130" t="s">
        <v>23832</v>
      </c>
      <c r="J1130" t="s">
        <v>23814</v>
      </c>
      <c r="K1130" t="s">
        <v>30350</v>
      </c>
      <c r="L1130" t="s">
        <v>148</v>
      </c>
      <c r="M1130" t="s">
        <v>23816</v>
      </c>
      <c r="N1130" t="s">
        <v>30351</v>
      </c>
      <c r="O1130" t="s">
        <v>30352</v>
      </c>
      <c r="P1130" t="s">
        <v>30353</v>
      </c>
      <c r="Q1130" t="s">
        <v>23820</v>
      </c>
      <c r="R1130" t="s">
        <v>148</v>
      </c>
      <c r="S1130" t="s">
        <v>148</v>
      </c>
      <c r="T1130" t="s">
        <v>148</v>
      </c>
      <c r="U1130" t="s">
        <v>23823</v>
      </c>
      <c r="V1130">
        <v>30</v>
      </c>
      <c r="W1130">
        <v>-2074832</v>
      </c>
      <c r="X1130">
        <v>-4084793</v>
      </c>
      <c r="Y1130">
        <v>112</v>
      </c>
      <c r="Z1130" t="s">
        <v>30332</v>
      </c>
      <c r="AA1130" t="s">
        <v>107</v>
      </c>
      <c r="AB1130" t="s">
        <v>23825</v>
      </c>
      <c r="AC1130">
        <v>1500</v>
      </c>
      <c r="AD1130" t="s">
        <v>23823</v>
      </c>
      <c r="AE1130" t="s">
        <v>148</v>
      </c>
      <c r="AF1130" t="s">
        <v>30354</v>
      </c>
      <c r="AG1130" t="s">
        <v>1957</v>
      </c>
      <c r="AH1130" t="s">
        <v>30355</v>
      </c>
      <c r="AI1130" t="s">
        <v>24220</v>
      </c>
      <c r="AJ1130" t="s">
        <v>30356</v>
      </c>
      <c r="AK1130">
        <v>29280000</v>
      </c>
      <c r="AL1130">
        <f>VALUE(TRIM(FO_Candidato[[#This Row],[1.21 Latitude]]))</f>
        <v>-2074832</v>
      </c>
      <c r="AM1130">
        <f>FO_Candidato[[#This Row],[LATITUDE_P1]]/1000000</f>
        <v>-2.0748319999999998</v>
      </c>
      <c r="AN1130">
        <f>INT(ABS(FO_Candidato[[#This Row],[LATITUDE_P2]]))</f>
        <v>2</v>
      </c>
      <c r="AO1130">
        <f>INT((ABS(FO_Candidato[[#This Row],[LATITUDE_P2]])-INT(ABS(FO_Candidato[[#This Row],[LATITUDE_P2]])))*60)</f>
        <v>4</v>
      </c>
      <c r="AP1130" s="73">
        <f t="shared" si="34"/>
        <v>29.4</v>
      </c>
      <c r="AQ1130" t="str">
        <f>SUBSTITUTE(TEXT(FO_Candidato[[#This Row],[LATITUDE_P5]],"0,00"),",",".")</f>
        <v>29.40</v>
      </c>
      <c r="AR1130" t="str">
        <f>FO_Candidato[[#This Row],[LATITUDE_P3]]&amp;"°"&amp;FO_Candidato[[#This Row],[LATITUDE_P4]]&amp;"'"&amp;FO_Candidato[[#This Row],[LATITUDE - P6]]&amp;"""S"</f>
        <v>2°4'29.40"S</v>
      </c>
      <c r="AS1130">
        <f>VALUE(TRIM(FO_Candidato[[#This Row],[longitude]]))</f>
        <v>-4084793</v>
      </c>
      <c r="AT1130">
        <f>FO_Candidato[[#This Row],[LONGITUDE_P1]]/1000000</f>
        <v>-4.0847930000000003</v>
      </c>
      <c r="AU1130">
        <f>INT(ABS(FO_Candidato[[#This Row],[LONGITUDE_P2]]))</f>
        <v>4</v>
      </c>
      <c r="AV1130">
        <f>INT((ABS(FO_Candidato[[#This Row],[LONGITUDE_P2]])-INT(ABS(FO_Candidato[[#This Row],[LONGITUDE_P2]])))*60)</f>
        <v>5</v>
      </c>
      <c r="AW1130" s="73">
        <f t="shared" si="35"/>
        <v>5.25</v>
      </c>
      <c r="AX1130" t="str">
        <f>SUBSTITUTE(TEXT(FO_Candidato[[#This Row],[LONGITUDE_P5]],"0,00"),",",".")</f>
        <v>5.25</v>
      </c>
      <c r="AY1130" t="str">
        <f>FO_Candidato[[#This Row],[LONGITUDE_P3]]&amp;"°"&amp;FO_Candidato[[#This Row],[LONGITUDE_P4]]&amp;"'"&amp;FO_Candidato[[#This Row],[LONGITUDE - P6]]&amp;"""S"</f>
        <v>4°5'5.25"S</v>
      </c>
    </row>
    <row r="1131" spans="1:51" x14ac:dyDescent="0.3">
      <c r="A1131" t="s">
        <v>30357</v>
      </c>
      <c r="B1131" t="s">
        <v>23809</v>
      </c>
      <c r="C1131" t="s">
        <v>308</v>
      </c>
      <c r="D1131" t="s">
        <v>2013</v>
      </c>
      <c r="E1131" t="s">
        <v>2013</v>
      </c>
      <c r="F1131" t="s">
        <v>2014</v>
      </c>
      <c r="G1131" t="s">
        <v>23812</v>
      </c>
      <c r="I1131" t="s">
        <v>23832</v>
      </c>
      <c r="J1131" t="s">
        <v>23814</v>
      </c>
      <c r="K1131" t="s">
        <v>30358</v>
      </c>
      <c r="L1131" t="s">
        <v>148</v>
      </c>
      <c r="M1131" t="s">
        <v>23816</v>
      </c>
      <c r="N1131" t="s">
        <v>30359</v>
      </c>
      <c r="O1131" t="s">
        <v>23820</v>
      </c>
      <c r="P1131" t="s">
        <v>30360</v>
      </c>
      <c r="Q1131" t="s">
        <v>23820</v>
      </c>
      <c r="R1131" t="s">
        <v>148</v>
      </c>
      <c r="S1131" t="s">
        <v>148</v>
      </c>
      <c r="T1131" t="s">
        <v>148</v>
      </c>
      <c r="U1131" t="s">
        <v>23823</v>
      </c>
      <c r="V1131">
        <v>30</v>
      </c>
      <c r="W1131">
        <v>-2103605</v>
      </c>
      <c r="X1131">
        <v>-4118134</v>
      </c>
      <c r="Y1131">
        <v>58</v>
      </c>
      <c r="Z1131" t="s">
        <v>30332</v>
      </c>
      <c r="AA1131" t="s">
        <v>124</v>
      </c>
      <c r="AB1131" t="s">
        <v>23825</v>
      </c>
      <c r="AC1131">
        <v>750</v>
      </c>
      <c r="AD1131" t="s">
        <v>23823</v>
      </c>
      <c r="AE1131" t="s">
        <v>148</v>
      </c>
      <c r="AF1131" t="s">
        <v>30361</v>
      </c>
      <c r="AG1131" t="s">
        <v>2014</v>
      </c>
      <c r="AH1131" t="s">
        <v>26670</v>
      </c>
      <c r="AI1131" t="s">
        <v>24220</v>
      </c>
      <c r="AJ1131" t="s">
        <v>30362</v>
      </c>
      <c r="AK1131">
        <v>29490000</v>
      </c>
      <c r="AL1131">
        <f>VALUE(TRIM(FO_Candidato[[#This Row],[1.21 Latitude]]))</f>
        <v>-2103605</v>
      </c>
      <c r="AM1131">
        <f>FO_Candidato[[#This Row],[LATITUDE_P1]]/1000000</f>
        <v>-2.1036049999999999</v>
      </c>
      <c r="AN1131">
        <f>INT(ABS(FO_Candidato[[#This Row],[LATITUDE_P2]]))</f>
        <v>2</v>
      </c>
      <c r="AO1131">
        <f>INT((ABS(FO_Candidato[[#This Row],[LATITUDE_P2]])-INT(ABS(FO_Candidato[[#This Row],[LATITUDE_P2]])))*60)</f>
        <v>6</v>
      </c>
      <c r="AP1131" s="73">
        <f t="shared" si="34"/>
        <v>12.98</v>
      </c>
      <c r="AQ1131" t="str">
        <f>SUBSTITUTE(TEXT(FO_Candidato[[#This Row],[LATITUDE_P5]],"0,00"),",",".")</f>
        <v>12.98</v>
      </c>
      <c r="AR1131" t="str">
        <f>FO_Candidato[[#This Row],[LATITUDE_P3]]&amp;"°"&amp;FO_Candidato[[#This Row],[LATITUDE_P4]]&amp;"'"&amp;FO_Candidato[[#This Row],[LATITUDE - P6]]&amp;"""S"</f>
        <v>2°6'12.98"S</v>
      </c>
      <c r="AS1131">
        <f>VALUE(TRIM(FO_Candidato[[#This Row],[longitude]]))</f>
        <v>-4118134</v>
      </c>
      <c r="AT1131">
        <f>FO_Candidato[[#This Row],[LONGITUDE_P1]]/1000000</f>
        <v>-4.1181340000000004</v>
      </c>
      <c r="AU1131">
        <f>INT(ABS(FO_Candidato[[#This Row],[LONGITUDE_P2]]))</f>
        <v>4</v>
      </c>
      <c r="AV1131">
        <f>INT((ABS(FO_Candidato[[#This Row],[LONGITUDE_P2]])-INT(ABS(FO_Candidato[[#This Row],[LONGITUDE_P2]])))*60)</f>
        <v>7</v>
      </c>
      <c r="AW1131" s="73">
        <f t="shared" si="35"/>
        <v>5.28</v>
      </c>
      <c r="AX1131" t="str">
        <f>SUBSTITUTE(TEXT(FO_Candidato[[#This Row],[LONGITUDE_P5]],"0,00"),",",".")</f>
        <v>5.28</v>
      </c>
      <c r="AY1131" t="str">
        <f>FO_Candidato[[#This Row],[LONGITUDE_P3]]&amp;"°"&amp;FO_Candidato[[#This Row],[LONGITUDE_P4]]&amp;"'"&amp;FO_Candidato[[#This Row],[LONGITUDE - P6]]&amp;"""S"</f>
        <v>4°7'5.28"S</v>
      </c>
    </row>
    <row r="1132" spans="1:51" x14ac:dyDescent="0.3">
      <c r="A1132" t="s">
        <v>30363</v>
      </c>
      <c r="B1132" t="s">
        <v>23809</v>
      </c>
      <c r="C1132" t="s">
        <v>308</v>
      </c>
      <c r="D1132" t="s">
        <v>2578</v>
      </c>
      <c r="E1132" t="s">
        <v>2578</v>
      </c>
      <c r="F1132" t="s">
        <v>2579</v>
      </c>
      <c r="G1132" t="s">
        <v>23812</v>
      </c>
      <c r="I1132" t="s">
        <v>23832</v>
      </c>
      <c r="J1132" t="s">
        <v>23814</v>
      </c>
      <c r="K1132" t="s">
        <v>6461</v>
      </c>
      <c r="L1132" t="s">
        <v>148</v>
      </c>
      <c r="M1132" t="s">
        <v>23816</v>
      </c>
      <c r="N1132" t="s">
        <v>30364</v>
      </c>
      <c r="O1132" t="s">
        <v>23820</v>
      </c>
      <c r="P1132" t="s">
        <v>30365</v>
      </c>
      <c r="Q1132" t="s">
        <v>23820</v>
      </c>
      <c r="R1132" t="s">
        <v>148</v>
      </c>
      <c r="S1132" t="s">
        <v>148</v>
      </c>
      <c r="T1132" t="s">
        <v>148</v>
      </c>
      <c r="U1132" t="s">
        <v>23823</v>
      </c>
      <c r="V1132">
        <v>30</v>
      </c>
      <c r="W1132">
        <v>-2001754</v>
      </c>
      <c r="X1132">
        <v>-4068336</v>
      </c>
      <c r="Y1132">
        <v>663</v>
      </c>
      <c r="Z1132" t="s">
        <v>30332</v>
      </c>
      <c r="AA1132" t="s">
        <v>124</v>
      </c>
      <c r="AB1132" t="s">
        <v>23825</v>
      </c>
      <c r="AC1132">
        <v>1000</v>
      </c>
      <c r="AD1132" t="s">
        <v>23823</v>
      </c>
      <c r="AE1132" t="s">
        <v>148</v>
      </c>
      <c r="AF1132" t="s">
        <v>30366</v>
      </c>
      <c r="AG1132" t="s">
        <v>2579</v>
      </c>
      <c r="AH1132" t="s">
        <v>30367</v>
      </c>
      <c r="AI1132" t="s">
        <v>24220</v>
      </c>
      <c r="AJ1132" t="s">
        <v>30366</v>
      </c>
      <c r="AK1132">
        <v>29290000</v>
      </c>
      <c r="AL1132">
        <f>VALUE(TRIM(FO_Candidato[[#This Row],[1.21 Latitude]]))</f>
        <v>-2001754</v>
      </c>
      <c r="AM1132">
        <f>FO_Candidato[[#This Row],[LATITUDE_P1]]/1000000</f>
        <v>-2.001754</v>
      </c>
      <c r="AN1132">
        <f>INT(ABS(FO_Candidato[[#This Row],[LATITUDE_P2]]))</f>
        <v>2</v>
      </c>
      <c r="AO1132">
        <f>INT((ABS(FO_Candidato[[#This Row],[LATITUDE_P2]])-INT(ABS(FO_Candidato[[#This Row],[LATITUDE_P2]])))*60)</f>
        <v>0</v>
      </c>
      <c r="AP1132" s="73">
        <f t="shared" si="34"/>
        <v>6.31</v>
      </c>
      <c r="AQ1132" t="str">
        <f>SUBSTITUTE(TEXT(FO_Candidato[[#This Row],[LATITUDE_P5]],"0,00"),",",".")</f>
        <v>6.31</v>
      </c>
      <c r="AR1132" t="str">
        <f>FO_Candidato[[#This Row],[LATITUDE_P3]]&amp;"°"&amp;FO_Candidato[[#This Row],[LATITUDE_P4]]&amp;"'"&amp;FO_Candidato[[#This Row],[LATITUDE - P6]]&amp;"""S"</f>
        <v>2°0'6.31"S</v>
      </c>
      <c r="AS1132">
        <f>VALUE(TRIM(FO_Candidato[[#This Row],[longitude]]))</f>
        <v>-4068336</v>
      </c>
      <c r="AT1132">
        <f>FO_Candidato[[#This Row],[LONGITUDE_P1]]/1000000</f>
        <v>-4.0683360000000004</v>
      </c>
      <c r="AU1132">
        <f>INT(ABS(FO_Candidato[[#This Row],[LONGITUDE_P2]]))</f>
        <v>4</v>
      </c>
      <c r="AV1132">
        <f>INT((ABS(FO_Candidato[[#This Row],[LONGITUDE_P2]])-INT(ABS(FO_Candidato[[#This Row],[LONGITUDE_P2]])))*60)</f>
        <v>4</v>
      </c>
      <c r="AW1132" s="73">
        <f t="shared" si="35"/>
        <v>6.01</v>
      </c>
      <c r="AX1132" t="str">
        <f>SUBSTITUTE(TEXT(FO_Candidato[[#This Row],[LONGITUDE_P5]],"0,00"),",",".")</f>
        <v>6.01</v>
      </c>
      <c r="AY1132" t="str">
        <f>FO_Candidato[[#This Row],[LONGITUDE_P3]]&amp;"°"&amp;FO_Candidato[[#This Row],[LONGITUDE_P4]]&amp;"'"&amp;FO_Candidato[[#This Row],[LONGITUDE - P6]]&amp;"""S"</f>
        <v>4°4'6.01"S</v>
      </c>
    </row>
    <row r="1133" spans="1:51" x14ac:dyDescent="0.3">
      <c r="A1133" t="s">
        <v>30368</v>
      </c>
      <c r="B1133" t="s">
        <v>23809</v>
      </c>
      <c r="C1133" t="s">
        <v>308</v>
      </c>
      <c r="D1133" t="s">
        <v>7088</v>
      </c>
      <c r="E1133" t="s">
        <v>7088</v>
      </c>
      <c r="F1133" t="s">
        <v>7089</v>
      </c>
      <c r="G1133" t="s">
        <v>23846</v>
      </c>
      <c r="I1133" t="s">
        <v>23832</v>
      </c>
      <c r="J1133" t="s">
        <v>23814</v>
      </c>
      <c r="K1133" t="s">
        <v>30369</v>
      </c>
      <c r="L1133" t="s">
        <v>148</v>
      </c>
      <c r="M1133" t="s">
        <v>23816</v>
      </c>
      <c r="N1133" t="s">
        <v>30370</v>
      </c>
      <c r="O1133" t="s">
        <v>30371</v>
      </c>
      <c r="P1133" t="s">
        <v>23820</v>
      </c>
      <c r="Q1133" t="s">
        <v>23820</v>
      </c>
      <c r="R1133" t="s">
        <v>30372</v>
      </c>
      <c r="S1133" t="s">
        <v>30371</v>
      </c>
      <c r="T1133" t="s">
        <v>30373</v>
      </c>
      <c r="U1133" t="s">
        <v>23823</v>
      </c>
      <c r="V1133">
        <v>50</v>
      </c>
      <c r="W1133">
        <v>-22083688</v>
      </c>
      <c r="X1133">
        <v>-41735322</v>
      </c>
      <c r="Y1133">
        <v>20</v>
      </c>
      <c r="Z1133" t="s">
        <v>12336</v>
      </c>
      <c r="AA1133" t="s">
        <v>107</v>
      </c>
      <c r="AB1133" t="s">
        <v>23825</v>
      </c>
      <c r="AC1133">
        <v>0</v>
      </c>
      <c r="AD1133" t="s">
        <v>23823</v>
      </c>
      <c r="AE1133" t="s">
        <v>1491</v>
      </c>
      <c r="AF1133" t="s">
        <v>30374</v>
      </c>
      <c r="AG1133" t="s">
        <v>30375</v>
      </c>
      <c r="AH1133" t="s">
        <v>30376</v>
      </c>
      <c r="AI1133" t="s">
        <v>23968</v>
      </c>
      <c r="AJ1133" t="s">
        <v>30377</v>
      </c>
      <c r="AL1133">
        <f>VALUE(TRIM(FO_Candidato[[#This Row],[1.21 Latitude]]))</f>
        <v>-22083688</v>
      </c>
      <c r="AM1133">
        <f>FO_Candidato[[#This Row],[LATITUDE_P1]]/1000000</f>
        <v>-22.083687999999999</v>
      </c>
      <c r="AN1133">
        <f>INT(ABS(FO_Candidato[[#This Row],[LATITUDE_P2]]))</f>
        <v>22</v>
      </c>
      <c r="AO1133">
        <f>INT((ABS(FO_Candidato[[#This Row],[LATITUDE_P2]])-INT(ABS(FO_Candidato[[#This Row],[LATITUDE_P2]])))*60)</f>
        <v>5</v>
      </c>
      <c r="AP1133" s="73">
        <f t="shared" si="34"/>
        <v>1.28</v>
      </c>
      <c r="AQ1133" t="str">
        <f>SUBSTITUTE(TEXT(FO_Candidato[[#This Row],[LATITUDE_P5]],"0,00"),",",".")</f>
        <v>1.28</v>
      </c>
      <c r="AR1133" t="str">
        <f>FO_Candidato[[#This Row],[LATITUDE_P3]]&amp;"°"&amp;FO_Candidato[[#This Row],[LATITUDE_P4]]&amp;"'"&amp;FO_Candidato[[#This Row],[LATITUDE - P6]]&amp;"""S"</f>
        <v>22°5'1.28"S</v>
      </c>
      <c r="AS1133">
        <f>VALUE(TRIM(FO_Candidato[[#This Row],[longitude]]))</f>
        <v>-41735322</v>
      </c>
      <c r="AT1133">
        <f>FO_Candidato[[#This Row],[LONGITUDE_P1]]/1000000</f>
        <v>-41.735321999999996</v>
      </c>
      <c r="AU1133">
        <f>INT(ABS(FO_Candidato[[#This Row],[LONGITUDE_P2]]))</f>
        <v>41</v>
      </c>
      <c r="AV1133">
        <f>INT((ABS(FO_Candidato[[#This Row],[LONGITUDE_P2]])-INT(ABS(FO_Candidato[[#This Row],[LONGITUDE_P2]])))*60)</f>
        <v>44</v>
      </c>
      <c r="AW1133" s="73">
        <f t="shared" si="35"/>
        <v>7.16</v>
      </c>
      <c r="AX1133" t="str">
        <f>SUBSTITUTE(TEXT(FO_Candidato[[#This Row],[LONGITUDE_P5]],"0,00"),",",".")</f>
        <v>7.16</v>
      </c>
      <c r="AY1133" t="str">
        <f>FO_Candidato[[#This Row],[LONGITUDE_P3]]&amp;"°"&amp;FO_Candidato[[#This Row],[LONGITUDE_P4]]&amp;"'"&amp;FO_Candidato[[#This Row],[LONGITUDE - P6]]&amp;"""S"</f>
        <v>41°44'7.16"S</v>
      </c>
    </row>
    <row r="1134" spans="1:51" x14ac:dyDescent="0.3">
      <c r="A1134" t="s">
        <v>30378</v>
      </c>
      <c r="B1134" t="s">
        <v>23809</v>
      </c>
      <c r="C1134" t="s">
        <v>127</v>
      </c>
      <c r="D1134" t="s">
        <v>12849</v>
      </c>
      <c r="E1134" t="s">
        <v>12849</v>
      </c>
      <c r="F1134" t="s">
        <v>12851</v>
      </c>
      <c r="G1134" t="s">
        <v>23880</v>
      </c>
      <c r="I1134" t="s">
        <v>23832</v>
      </c>
      <c r="J1134" t="s">
        <v>23814</v>
      </c>
      <c r="K1134" t="s">
        <v>30379</v>
      </c>
      <c r="L1134" t="s">
        <v>148</v>
      </c>
      <c r="M1134" t="s">
        <v>23816</v>
      </c>
      <c r="N1134" t="s">
        <v>30380</v>
      </c>
      <c r="O1134" t="s">
        <v>30381</v>
      </c>
      <c r="P1134" t="s">
        <v>30382</v>
      </c>
      <c r="Q1134" t="s">
        <v>30383</v>
      </c>
      <c r="R1134" t="s">
        <v>148</v>
      </c>
      <c r="S1134" t="s">
        <v>148</v>
      </c>
      <c r="T1134" t="s">
        <v>148</v>
      </c>
      <c r="U1134" t="s">
        <v>23823</v>
      </c>
      <c r="V1134">
        <v>40</v>
      </c>
      <c r="W1134">
        <v>-23596933</v>
      </c>
      <c r="X1134">
        <v>-4684828</v>
      </c>
      <c r="Y1134">
        <v>821</v>
      </c>
      <c r="Z1134" t="s">
        <v>30384</v>
      </c>
      <c r="AA1134" t="s">
        <v>213</v>
      </c>
      <c r="AB1134" t="s">
        <v>23825</v>
      </c>
      <c r="AC1134">
        <v>5000</v>
      </c>
      <c r="AD1134" t="s">
        <v>23823</v>
      </c>
      <c r="AE1134" t="s">
        <v>23823</v>
      </c>
      <c r="AF1134" t="s">
        <v>12851</v>
      </c>
      <c r="AG1134" t="s">
        <v>12849</v>
      </c>
      <c r="AH1134" t="s">
        <v>30385</v>
      </c>
      <c r="AI1134" t="s">
        <v>23852</v>
      </c>
      <c r="AJ1134" t="s">
        <v>26780</v>
      </c>
      <c r="AL1134">
        <f>VALUE(TRIM(FO_Candidato[[#This Row],[1.21 Latitude]]))</f>
        <v>-23596933</v>
      </c>
      <c r="AM1134">
        <f>FO_Candidato[[#This Row],[LATITUDE_P1]]/1000000</f>
        <v>-23.596933</v>
      </c>
      <c r="AN1134">
        <f>INT(ABS(FO_Candidato[[#This Row],[LATITUDE_P2]]))</f>
        <v>23</v>
      </c>
      <c r="AO1134">
        <f>INT((ABS(FO_Candidato[[#This Row],[LATITUDE_P2]])-INT(ABS(FO_Candidato[[#This Row],[LATITUDE_P2]])))*60)</f>
        <v>35</v>
      </c>
      <c r="AP1134" s="73">
        <f t="shared" si="34"/>
        <v>48.96</v>
      </c>
      <c r="AQ1134" t="str">
        <f>SUBSTITUTE(TEXT(FO_Candidato[[#This Row],[LATITUDE_P5]],"0,00"),",",".")</f>
        <v>48.96</v>
      </c>
      <c r="AR1134" t="str">
        <f>FO_Candidato[[#This Row],[LATITUDE_P3]]&amp;"°"&amp;FO_Candidato[[#This Row],[LATITUDE_P4]]&amp;"'"&amp;FO_Candidato[[#This Row],[LATITUDE - P6]]&amp;"""S"</f>
        <v>23°35'48.96"S</v>
      </c>
      <c r="AS1134">
        <f>VALUE(TRIM(FO_Candidato[[#This Row],[longitude]]))</f>
        <v>-4684828</v>
      </c>
      <c r="AT1134">
        <f>FO_Candidato[[#This Row],[LONGITUDE_P1]]/1000000</f>
        <v>-4.6848280000000004</v>
      </c>
      <c r="AU1134">
        <f>INT(ABS(FO_Candidato[[#This Row],[LONGITUDE_P2]]))</f>
        <v>4</v>
      </c>
      <c r="AV1134">
        <f>INT((ABS(FO_Candidato[[#This Row],[LONGITUDE_P2]])-INT(ABS(FO_Candidato[[#This Row],[LONGITUDE_P2]])))*60)</f>
        <v>41</v>
      </c>
      <c r="AW1134" s="73">
        <f t="shared" si="35"/>
        <v>5.38</v>
      </c>
      <c r="AX1134" t="str">
        <f>SUBSTITUTE(TEXT(FO_Candidato[[#This Row],[LONGITUDE_P5]],"0,00"),",",".")</f>
        <v>5.38</v>
      </c>
      <c r="AY1134" t="str">
        <f>FO_Candidato[[#This Row],[LONGITUDE_P3]]&amp;"°"&amp;FO_Candidato[[#This Row],[LONGITUDE_P4]]&amp;"'"&amp;FO_Candidato[[#This Row],[LONGITUDE - P6]]&amp;"""S"</f>
        <v>4°41'5.38"S</v>
      </c>
    </row>
    <row r="1135" spans="1:51" x14ac:dyDescent="0.3">
      <c r="A1135" t="s">
        <v>30386</v>
      </c>
      <c r="B1135" t="s">
        <v>23809</v>
      </c>
      <c r="C1135" t="s">
        <v>308</v>
      </c>
      <c r="D1135" t="s">
        <v>30387</v>
      </c>
      <c r="E1135" t="s">
        <v>30387</v>
      </c>
      <c r="F1135" t="s">
        <v>30388</v>
      </c>
      <c r="G1135" t="s">
        <v>23812</v>
      </c>
      <c r="I1135" t="s">
        <v>23832</v>
      </c>
      <c r="J1135" t="s">
        <v>23814</v>
      </c>
      <c r="K1135" t="s">
        <v>30389</v>
      </c>
      <c r="L1135" t="s">
        <v>148</v>
      </c>
      <c r="M1135" t="s">
        <v>23816</v>
      </c>
      <c r="N1135" t="s">
        <v>30390</v>
      </c>
      <c r="O1135" t="s">
        <v>30391</v>
      </c>
      <c r="P1135" t="s">
        <v>30392</v>
      </c>
      <c r="Q1135" t="s">
        <v>30393</v>
      </c>
      <c r="R1135" t="s">
        <v>148</v>
      </c>
      <c r="S1135" t="s">
        <v>148</v>
      </c>
      <c r="T1135" t="s">
        <v>148</v>
      </c>
      <c r="U1135" t="s">
        <v>23823</v>
      </c>
      <c r="V1135">
        <v>30</v>
      </c>
      <c r="W1135">
        <v>-19138319</v>
      </c>
      <c r="X1135">
        <v>-40465558</v>
      </c>
      <c r="Y1135">
        <v>158</v>
      </c>
      <c r="Z1135" t="s">
        <v>30332</v>
      </c>
      <c r="AA1135" t="s">
        <v>107</v>
      </c>
      <c r="AB1135" t="s">
        <v>23825</v>
      </c>
      <c r="AC1135">
        <v>1500</v>
      </c>
      <c r="AD1135" t="s">
        <v>23823</v>
      </c>
      <c r="AE1135" t="s">
        <v>1532</v>
      </c>
      <c r="AF1135" t="s">
        <v>30394</v>
      </c>
      <c r="AG1135" t="s">
        <v>30388</v>
      </c>
      <c r="AH1135" t="s">
        <v>30395</v>
      </c>
      <c r="AI1135" t="s">
        <v>24220</v>
      </c>
      <c r="AJ1135" t="s">
        <v>30396</v>
      </c>
      <c r="AK1135">
        <v>29720000</v>
      </c>
      <c r="AL1135">
        <f>VALUE(TRIM(FO_Candidato[[#This Row],[1.21 Latitude]]))</f>
        <v>-19138319</v>
      </c>
      <c r="AM1135">
        <f>FO_Candidato[[#This Row],[LATITUDE_P1]]/1000000</f>
        <v>-19.138318999999999</v>
      </c>
      <c r="AN1135">
        <f>INT(ABS(FO_Candidato[[#This Row],[LATITUDE_P2]]))</f>
        <v>19</v>
      </c>
      <c r="AO1135">
        <f>INT((ABS(FO_Candidato[[#This Row],[LATITUDE_P2]])-INT(ABS(FO_Candidato[[#This Row],[LATITUDE_P2]])))*60)</f>
        <v>8</v>
      </c>
      <c r="AP1135" s="73">
        <f t="shared" si="34"/>
        <v>17.95</v>
      </c>
      <c r="AQ1135" t="str">
        <f>SUBSTITUTE(TEXT(FO_Candidato[[#This Row],[LATITUDE_P5]],"0,00"),",",".")</f>
        <v>17.95</v>
      </c>
      <c r="AR1135" t="str">
        <f>FO_Candidato[[#This Row],[LATITUDE_P3]]&amp;"°"&amp;FO_Candidato[[#This Row],[LATITUDE_P4]]&amp;"'"&amp;FO_Candidato[[#This Row],[LATITUDE - P6]]&amp;"""S"</f>
        <v>19°8'17.95"S</v>
      </c>
      <c r="AS1135">
        <f>VALUE(TRIM(FO_Candidato[[#This Row],[longitude]]))</f>
        <v>-40465558</v>
      </c>
      <c r="AT1135">
        <f>FO_Candidato[[#This Row],[LONGITUDE_P1]]/1000000</f>
        <v>-40.465558000000001</v>
      </c>
      <c r="AU1135">
        <f>INT(ABS(FO_Candidato[[#This Row],[LONGITUDE_P2]]))</f>
        <v>40</v>
      </c>
      <c r="AV1135">
        <f>INT((ABS(FO_Candidato[[#This Row],[LONGITUDE_P2]])-INT(ABS(FO_Candidato[[#This Row],[LONGITUDE_P2]])))*60)</f>
        <v>27</v>
      </c>
      <c r="AW1135" s="73">
        <f t="shared" si="35"/>
        <v>56.01</v>
      </c>
      <c r="AX1135" t="str">
        <f>SUBSTITUTE(TEXT(FO_Candidato[[#This Row],[LONGITUDE_P5]],"0,00"),",",".")</f>
        <v>56.01</v>
      </c>
      <c r="AY1135" t="str">
        <f>FO_Candidato[[#This Row],[LONGITUDE_P3]]&amp;"°"&amp;FO_Candidato[[#This Row],[LONGITUDE_P4]]&amp;"'"&amp;FO_Candidato[[#This Row],[LONGITUDE - P6]]&amp;"""S"</f>
        <v>40°27'56.01"S</v>
      </c>
    </row>
    <row r="1136" spans="1:51" x14ac:dyDescent="0.3">
      <c r="A1136" t="s">
        <v>30397</v>
      </c>
      <c r="B1136" t="s">
        <v>23809</v>
      </c>
      <c r="C1136" t="s">
        <v>127</v>
      </c>
      <c r="D1136" t="s">
        <v>12098</v>
      </c>
      <c r="E1136" t="s">
        <v>12098</v>
      </c>
      <c r="F1136" t="s">
        <v>12100</v>
      </c>
      <c r="G1136" t="s">
        <v>23880</v>
      </c>
      <c r="I1136" t="s">
        <v>23832</v>
      </c>
      <c r="J1136" t="s">
        <v>23814</v>
      </c>
      <c r="K1136" t="s">
        <v>30398</v>
      </c>
      <c r="L1136" t="s">
        <v>148</v>
      </c>
      <c r="M1136" t="s">
        <v>23816</v>
      </c>
      <c r="Q1136" t="s">
        <v>30399</v>
      </c>
      <c r="R1136" t="s">
        <v>30400</v>
      </c>
      <c r="T1136" t="s">
        <v>30401</v>
      </c>
      <c r="U1136" t="s">
        <v>23823</v>
      </c>
      <c r="V1136">
        <v>40</v>
      </c>
      <c r="W1136">
        <v>-23632411</v>
      </c>
      <c r="X1136">
        <v>-46912994</v>
      </c>
      <c r="Y1136">
        <v>828</v>
      </c>
      <c r="Z1136" t="s">
        <v>30402</v>
      </c>
      <c r="AA1136" t="s">
        <v>213</v>
      </c>
      <c r="AB1136" t="s">
        <v>26855</v>
      </c>
      <c r="AC1136">
        <v>260000</v>
      </c>
      <c r="AD1136" t="s">
        <v>23823</v>
      </c>
      <c r="AE1136" t="s">
        <v>23823</v>
      </c>
      <c r="AF1136" t="s">
        <v>12100</v>
      </c>
      <c r="AG1136" t="s">
        <v>12098</v>
      </c>
      <c r="AH1136" t="s">
        <v>30403</v>
      </c>
      <c r="AI1136" t="s">
        <v>23852</v>
      </c>
      <c r="AJ1136" t="s">
        <v>26780</v>
      </c>
      <c r="AL1136">
        <f>VALUE(TRIM(FO_Candidato[[#This Row],[1.21 Latitude]]))</f>
        <v>-23632411</v>
      </c>
      <c r="AM1136">
        <f>FO_Candidato[[#This Row],[LATITUDE_P1]]/1000000</f>
        <v>-23.632411000000001</v>
      </c>
      <c r="AN1136">
        <f>INT(ABS(FO_Candidato[[#This Row],[LATITUDE_P2]]))</f>
        <v>23</v>
      </c>
      <c r="AO1136">
        <f>INT((ABS(FO_Candidato[[#This Row],[LATITUDE_P2]])-INT(ABS(FO_Candidato[[#This Row],[LATITUDE_P2]])))*60)</f>
        <v>37</v>
      </c>
      <c r="AP1136" s="73">
        <f t="shared" si="34"/>
        <v>56.68</v>
      </c>
      <c r="AQ1136" t="str">
        <f>SUBSTITUTE(TEXT(FO_Candidato[[#This Row],[LATITUDE_P5]],"0,00"),",",".")</f>
        <v>56.68</v>
      </c>
      <c r="AR1136" t="str">
        <f>FO_Candidato[[#This Row],[LATITUDE_P3]]&amp;"°"&amp;FO_Candidato[[#This Row],[LATITUDE_P4]]&amp;"'"&amp;FO_Candidato[[#This Row],[LATITUDE - P6]]&amp;"""S"</f>
        <v>23°37'56.68"S</v>
      </c>
      <c r="AS1136">
        <f>VALUE(TRIM(FO_Candidato[[#This Row],[longitude]]))</f>
        <v>-46912994</v>
      </c>
      <c r="AT1136">
        <f>FO_Candidato[[#This Row],[LONGITUDE_P1]]/1000000</f>
        <v>-46.912993999999998</v>
      </c>
      <c r="AU1136">
        <f>INT(ABS(FO_Candidato[[#This Row],[LONGITUDE_P2]]))</f>
        <v>46</v>
      </c>
      <c r="AV1136">
        <f>INT((ABS(FO_Candidato[[#This Row],[LONGITUDE_P2]])-INT(ABS(FO_Candidato[[#This Row],[LONGITUDE_P2]])))*60)</f>
        <v>54</v>
      </c>
      <c r="AW1136" s="73">
        <f t="shared" si="35"/>
        <v>46.78</v>
      </c>
      <c r="AX1136" t="str">
        <f>SUBSTITUTE(TEXT(FO_Candidato[[#This Row],[LONGITUDE_P5]],"0,00"),",",".")</f>
        <v>46.78</v>
      </c>
      <c r="AY1136" t="str">
        <f>FO_Candidato[[#This Row],[LONGITUDE_P3]]&amp;"°"&amp;FO_Candidato[[#This Row],[LONGITUDE_P4]]&amp;"'"&amp;FO_Candidato[[#This Row],[LONGITUDE - P6]]&amp;"""S"</f>
        <v>46°54'46.78"S</v>
      </c>
    </row>
    <row r="1137" spans="1:51" x14ac:dyDescent="0.3">
      <c r="A1137" t="s">
        <v>30404</v>
      </c>
      <c r="B1137" t="s">
        <v>23809</v>
      </c>
      <c r="C1137" t="s">
        <v>308</v>
      </c>
      <c r="D1137" t="s">
        <v>6920</v>
      </c>
      <c r="E1137" t="s">
        <v>6920</v>
      </c>
      <c r="F1137" t="s">
        <v>6921</v>
      </c>
      <c r="G1137" t="s">
        <v>23846</v>
      </c>
      <c r="I1137" t="s">
        <v>23832</v>
      </c>
      <c r="J1137" t="s">
        <v>23814</v>
      </c>
      <c r="K1137" t="s">
        <v>30405</v>
      </c>
      <c r="L1137" t="s">
        <v>148</v>
      </c>
      <c r="M1137" t="s">
        <v>23816</v>
      </c>
      <c r="N1137" t="s">
        <v>30406</v>
      </c>
      <c r="O1137" t="s">
        <v>30407</v>
      </c>
      <c r="P1137" t="s">
        <v>30408</v>
      </c>
      <c r="Q1137" t="s">
        <v>23820</v>
      </c>
      <c r="R1137" t="s">
        <v>148</v>
      </c>
      <c r="S1137" t="s">
        <v>148</v>
      </c>
      <c r="T1137" t="s">
        <v>148</v>
      </c>
      <c r="U1137" t="s">
        <v>23823</v>
      </c>
      <c r="V1137">
        <v>60</v>
      </c>
      <c r="W1137">
        <v>-21753958</v>
      </c>
      <c r="X1137">
        <v>-42377489</v>
      </c>
      <c r="Y1137">
        <v>93</v>
      </c>
      <c r="Z1137" t="s">
        <v>12336</v>
      </c>
      <c r="AB1137" t="s">
        <v>23825</v>
      </c>
      <c r="AD1137" t="s">
        <v>23823</v>
      </c>
      <c r="AE1137" t="s">
        <v>1532</v>
      </c>
      <c r="AF1137" t="s">
        <v>6920</v>
      </c>
      <c r="AG1137" t="s">
        <v>6921</v>
      </c>
      <c r="AH1137" t="s">
        <v>30407</v>
      </c>
      <c r="AI1137" t="s">
        <v>23968</v>
      </c>
      <c r="AJ1137" t="s">
        <v>6923</v>
      </c>
      <c r="AL1137">
        <f>VALUE(TRIM(FO_Candidato[[#This Row],[1.21 Latitude]]))</f>
        <v>-21753958</v>
      </c>
      <c r="AM1137">
        <f>FO_Candidato[[#This Row],[LATITUDE_P1]]/1000000</f>
        <v>-21.753958000000001</v>
      </c>
      <c r="AN1137">
        <f>INT(ABS(FO_Candidato[[#This Row],[LATITUDE_P2]]))</f>
        <v>21</v>
      </c>
      <c r="AO1137">
        <f>INT((ABS(FO_Candidato[[#This Row],[LATITUDE_P2]])-INT(ABS(FO_Candidato[[#This Row],[LATITUDE_P2]])))*60)</f>
        <v>45</v>
      </c>
      <c r="AP1137" s="73">
        <f t="shared" si="34"/>
        <v>14.25</v>
      </c>
      <c r="AQ1137" t="str">
        <f>SUBSTITUTE(TEXT(FO_Candidato[[#This Row],[LATITUDE_P5]],"0,00"),",",".")</f>
        <v>14.25</v>
      </c>
      <c r="AR1137" t="str">
        <f>FO_Candidato[[#This Row],[LATITUDE_P3]]&amp;"°"&amp;FO_Candidato[[#This Row],[LATITUDE_P4]]&amp;"'"&amp;FO_Candidato[[#This Row],[LATITUDE - P6]]&amp;"""S"</f>
        <v>21°45'14.25"S</v>
      </c>
      <c r="AS1137">
        <f>VALUE(TRIM(FO_Candidato[[#This Row],[longitude]]))</f>
        <v>-42377489</v>
      </c>
      <c r="AT1137">
        <f>FO_Candidato[[#This Row],[LONGITUDE_P1]]/1000000</f>
        <v>-42.377488999999997</v>
      </c>
      <c r="AU1137">
        <f>INT(ABS(FO_Candidato[[#This Row],[LONGITUDE_P2]]))</f>
        <v>42</v>
      </c>
      <c r="AV1137">
        <f>INT((ABS(FO_Candidato[[#This Row],[LONGITUDE_P2]])-INT(ABS(FO_Candidato[[#This Row],[LONGITUDE_P2]])))*60)</f>
        <v>22</v>
      </c>
      <c r="AW1137" s="73">
        <f t="shared" si="35"/>
        <v>38.96</v>
      </c>
      <c r="AX1137" t="str">
        <f>SUBSTITUTE(TEXT(FO_Candidato[[#This Row],[LONGITUDE_P5]],"0,00"),",",".")</f>
        <v>38.96</v>
      </c>
      <c r="AY1137" t="str">
        <f>FO_Candidato[[#This Row],[LONGITUDE_P3]]&amp;"°"&amp;FO_Candidato[[#This Row],[LONGITUDE_P4]]&amp;"'"&amp;FO_Candidato[[#This Row],[LONGITUDE - P6]]&amp;"""S"</f>
        <v>42°22'38.96"S</v>
      </c>
    </row>
    <row r="1138" spans="1:51" x14ac:dyDescent="0.3">
      <c r="A1138" t="s">
        <v>30409</v>
      </c>
      <c r="B1138" t="s">
        <v>23809</v>
      </c>
      <c r="C1138" t="s">
        <v>308</v>
      </c>
      <c r="D1138" t="s">
        <v>1692</v>
      </c>
      <c r="E1138" t="s">
        <v>1692</v>
      </c>
      <c r="F1138" t="s">
        <v>1693</v>
      </c>
      <c r="G1138" t="s">
        <v>30015</v>
      </c>
      <c r="H1138" t="s">
        <v>30016</v>
      </c>
      <c r="I1138" t="s">
        <v>23813</v>
      </c>
      <c r="J1138" t="s">
        <v>23814</v>
      </c>
      <c r="K1138" t="s">
        <v>30410</v>
      </c>
      <c r="L1138" t="s">
        <v>30411</v>
      </c>
      <c r="M1138" t="s">
        <v>23835</v>
      </c>
      <c r="N1138" t="s">
        <v>23820</v>
      </c>
      <c r="O1138" t="s">
        <v>23820</v>
      </c>
      <c r="P1138" t="s">
        <v>23820</v>
      </c>
      <c r="Q1138" t="s">
        <v>23820</v>
      </c>
      <c r="R1138" t="s">
        <v>30412</v>
      </c>
      <c r="S1138" t="s">
        <v>30413</v>
      </c>
      <c r="T1138" t="s">
        <v>30414</v>
      </c>
      <c r="U1138" t="s">
        <v>1491</v>
      </c>
      <c r="V1138">
        <v>50</v>
      </c>
      <c r="W1138">
        <v>-26488911</v>
      </c>
      <c r="X1138">
        <v>-49082807</v>
      </c>
      <c r="Y1138">
        <v>34</v>
      </c>
      <c r="AB1138" t="s">
        <v>23825</v>
      </c>
      <c r="AD1138" t="s">
        <v>23823</v>
      </c>
      <c r="AE1138" t="s">
        <v>148</v>
      </c>
      <c r="AF1138" t="s">
        <v>1693</v>
      </c>
      <c r="AG1138" t="s">
        <v>1692</v>
      </c>
      <c r="AH1138" t="s">
        <v>30413</v>
      </c>
      <c r="AI1138" t="s">
        <v>26442</v>
      </c>
      <c r="AJ1138" t="s">
        <v>30415</v>
      </c>
      <c r="AL1138">
        <f>VALUE(TRIM(FO_Candidato[[#This Row],[1.21 Latitude]]))</f>
        <v>-26488911</v>
      </c>
      <c r="AM1138">
        <f>FO_Candidato[[#This Row],[LATITUDE_P1]]/1000000</f>
        <v>-26.488911000000002</v>
      </c>
      <c r="AN1138">
        <f>INT(ABS(FO_Candidato[[#This Row],[LATITUDE_P2]]))</f>
        <v>26</v>
      </c>
      <c r="AO1138">
        <f>INT((ABS(FO_Candidato[[#This Row],[LATITUDE_P2]])-INT(ABS(FO_Candidato[[#This Row],[LATITUDE_P2]])))*60)</f>
        <v>29</v>
      </c>
      <c r="AP1138" s="73">
        <f t="shared" si="34"/>
        <v>20.079999999999998</v>
      </c>
      <c r="AQ1138" t="str">
        <f>SUBSTITUTE(TEXT(FO_Candidato[[#This Row],[LATITUDE_P5]],"0,00"),",",".")</f>
        <v>20.08</v>
      </c>
      <c r="AR1138" t="str">
        <f>FO_Candidato[[#This Row],[LATITUDE_P3]]&amp;"°"&amp;FO_Candidato[[#This Row],[LATITUDE_P4]]&amp;"'"&amp;FO_Candidato[[#This Row],[LATITUDE - P6]]&amp;"""S"</f>
        <v>26°29'20.08"S</v>
      </c>
      <c r="AS1138">
        <f>VALUE(TRIM(FO_Candidato[[#This Row],[longitude]]))</f>
        <v>-49082807</v>
      </c>
      <c r="AT1138">
        <f>FO_Candidato[[#This Row],[LONGITUDE_P1]]/1000000</f>
        <v>-49.082807000000003</v>
      </c>
      <c r="AU1138">
        <f>INT(ABS(FO_Candidato[[#This Row],[LONGITUDE_P2]]))</f>
        <v>49</v>
      </c>
      <c r="AV1138">
        <f>INT((ABS(FO_Candidato[[#This Row],[LONGITUDE_P2]])-INT(ABS(FO_Candidato[[#This Row],[LONGITUDE_P2]])))*60)</f>
        <v>4</v>
      </c>
      <c r="AW1138" s="73">
        <f t="shared" si="35"/>
        <v>58.11</v>
      </c>
      <c r="AX1138" t="str">
        <f>SUBSTITUTE(TEXT(FO_Candidato[[#This Row],[LONGITUDE_P5]],"0,00"),",",".")</f>
        <v>58.11</v>
      </c>
      <c r="AY1138" t="str">
        <f>FO_Candidato[[#This Row],[LONGITUDE_P3]]&amp;"°"&amp;FO_Candidato[[#This Row],[LONGITUDE_P4]]&amp;"'"&amp;FO_Candidato[[#This Row],[LONGITUDE - P6]]&amp;"""S"</f>
        <v>49°4'58.11"S</v>
      </c>
    </row>
    <row r="1139" spans="1:51" x14ac:dyDescent="0.3">
      <c r="A1139" t="s">
        <v>30416</v>
      </c>
      <c r="B1139" t="s">
        <v>23809</v>
      </c>
      <c r="C1139" t="s">
        <v>308</v>
      </c>
      <c r="D1139" t="s">
        <v>22107</v>
      </c>
      <c r="E1139" t="s">
        <v>22107</v>
      </c>
      <c r="F1139" t="s">
        <v>22109</v>
      </c>
      <c r="G1139" t="s">
        <v>23880</v>
      </c>
      <c r="I1139" t="s">
        <v>23832</v>
      </c>
      <c r="J1139" t="s">
        <v>23814</v>
      </c>
      <c r="K1139" t="s">
        <v>30417</v>
      </c>
      <c r="M1139" t="s">
        <v>23816</v>
      </c>
      <c r="N1139" t="s">
        <v>30418</v>
      </c>
      <c r="O1139" t="s">
        <v>30419</v>
      </c>
      <c r="P1139" t="s">
        <v>30420</v>
      </c>
      <c r="U1139" t="s">
        <v>23823</v>
      </c>
      <c r="V1139">
        <v>40</v>
      </c>
      <c r="W1139">
        <v>-12775922</v>
      </c>
      <c r="X1139">
        <v>-38531078</v>
      </c>
      <c r="Y1139">
        <v>5</v>
      </c>
      <c r="AA1139" t="s">
        <v>107</v>
      </c>
      <c r="AB1139" t="s">
        <v>23825</v>
      </c>
      <c r="AC1139">
        <v>0</v>
      </c>
      <c r="AD1139" t="s">
        <v>23823</v>
      </c>
      <c r="AF1139" t="s">
        <v>22109</v>
      </c>
      <c r="AG1139" t="s">
        <v>22109</v>
      </c>
      <c r="AH1139" t="s">
        <v>30419</v>
      </c>
      <c r="AI1139" t="s">
        <v>24034</v>
      </c>
      <c r="AJ1139" t="s">
        <v>1407</v>
      </c>
      <c r="AL1139">
        <f>VALUE(TRIM(FO_Candidato[[#This Row],[1.21 Latitude]]))</f>
        <v>-12775922</v>
      </c>
      <c r="AM1139">
        <f>FO_Candidato[[#This Row],[LATITUDE_P1]]/1000000</f>
        <v>-12.775922</v>
      </c>
      <c r="AN1139">
        <f>INT(ABS(FO_Candidato[[#This Row],[LATITUDE_P2]]))</f>
        <v>12</v>
      </c>
      <c r="AO1139">
        <f>INT((ABS(FO_Candidato[[#This Row],[LATITUDE_P2]])-INT(ABS(FO_Candidato[[#This Row],[LATITUDE_P2]])))*60)</f>
        <v>46</v>
      </c>
      <c r="AP1139" s="73">
        <f t="shared" si="34"/>
        <v>33.32</v>
      </c>
      <c r="AQ1139" t="str">
        <f>SUBSTITUTE(TEXT(FO_Candidato[[#This Row],[LATITUDE_P5]],"0,00"),",",".")</f>
        <v>33.32</v>
      </c>
      <c r="AR1139" t="str">
        <f>FO_Candidato[[#This Row],[LATITUDE_P3]]&amp;"°"&amp;FO_Candidato[[#This Row],[LATITUDE_P4]]&amp;"'"&amp;FO_Candidato[[#This Row],[LATITUDE - P6]]&amp;"""S"</f>
        <v>12°46'33.32"S</v>
      </c>
      <c r="AS1139">
        <f>VALUE(TRIM(FO_Candidato[[#This Row],[longitude]]))</f>
        <v>-38531078</v>
      </c>
      <c r="AT1139">
        <f>FO_Candidato[[#This Row],[LONGITUDE_P1]]/1000000</f>
        <v>-38.531078000000001</v>
      </c>
      <c r="AU1139">
        <f>INT(ABS(FO_Candidato[[#This Row],[LONGITUDE_P2]]))</f>
        <v>38</v>
      </c>
      <c r="AV1139">
        <f>INT((ABS(FO_Candidato[[#This Row],[LONGITUDE_P2]])-INT(ABS(FO_Candidato[[#This Row],[LONGITUDE_P2]])))*60)</f>
        <v>31</v>
      </c>
      <c r="AW1139" s="73">
        <f t="shared" si="35"/>
        <v>51.88</v>
      </c>
      <c r="AX1139" t="str">
        <f>SUBSTITUTE(TEXT(FO_Candidato[[#This Row],[LONGITUDE_P5]],"0,00"),",",".")</f>
        <v>51.88</v>
      </c>
      <c r="AY1139" t="str">
        <f>FO_Candidato[[#This Row],[LONGITUDE_P3]]&amp;"°"&amp;FO_Candidato[[#This Row],[LONGITUDE_P4]]&amp;"'"&amp;FO_Candidato[[#This Row],[LONGITUDE - P6]]&amp;"""S"</f>
        <v>38°31'51.88"S</v>
      </c>
    </row>
    <row r="1140" spans="1:51" x14ac:dyDescent="0.3">
      <c r="A1140" t="s">
        <v>30421</v>
      </c>
      <c r="B1140" t="s">
        <v>23809</v>
      </c>
      <c r="C1140" t="s">
        <v>308</v>
      </c>
      <c r="D1140" t="s">
        <v>5858</v>
      </c>
      <c r="E1140" t="s">
        <v>5858</v>
      </c>
      <c r="F1140" t="s">
        <v>5859</v>
      </c>
      <c r="G1140" t="s">
        <v>23880</v>
      </c>
      <c r="I1140" t="s">
        <v>23832</v>
      </c>
      <c r="J1140" t="s">
        <v>23814</v>
      </c>
      <c r="K1140" t="s">
        <v>30422</v>
      </c>
      <c r="M1140" t="s">
        <v>23816</v>
      </c>
      <c r="N1140" t="s">
        <v>30423</v>
      </c>
      <c r="O1140" t="s">
        <v>30424</v>
      </c>
      <c r="P1140" t="s">
        <v>30425</v>
      </c>
      <c r="Q1140" t="s">
        <v>30426</v>
      </c>
      <c r="U1140" t="s">
        <v>23823</v>
      </c>
      <c r="V1140">
        <v>30</v>
      </c>
      <c r="W1140">
        <v>-11997942</v>
      </c>
      <c r="X1140">
        <v>-44969572</v>
      </c>
      <c r="Y1140">
        <v>451</v>
      </c>
      <c r="AA1140" t="s">
        <v>124</v>
      </c>
      <c r="AB1140" t="s">
        <v>23825</v>
      </c>
      <c r="AC1140">
        <v>0</v>
      </c>
      <c r="AD1140" t="s">
        <v>23823</v>
      </c>
      <c r="AF1140" t="s">
        <v>5859</v>
      </c>
      <c r="AG1140" t="s">
        <v>5859</v>
      </c>
      <c r="AH1140" t="s">
        <v>30427</v>
      </c>
      <c r="AI1140" t="s">
        <v>24034</v>
      </c>
      <c r="AJ1140" t="s">
        <v>30428</v>
      </c>
      <c r="AL1140">
        <f>VALUE(TRIM(FO_Candidato[[#This Row],[1.21 Latitude]]))</f>
        <v>-11997942</v>
      </c>
      <c r="AM1140">
        <f>FO_Candidato[[#This Row],[LATITUDE_P1]]/1000000</f>
        <v>-11.997942</v>
      </c>
      <c r="AN1140">
        <f>INT(ABS(FO_Candidato[[#This Row],[LATITUDE_P2]]))</f>
        <v>11</v>
      </c>
      <c r="AO1140">
        <f>INT((ABS(FO_Candidato[[#This Row],[LATITUDE_P2]])-INT(ABS(FO_Candidato[[#This Row],[LATITUDE_P2]])))*60)</f>
        <v>59</v>
      </c>
      <c r="AP1140" s="73">
        <f t="shared" si="34"/>
        <v>52.59</v>
      </c>
      <c r="AQ1140" t="str">
        <f>SUBSTITUTE(TEXT(FO_Candidato[[#This Row],[LATITUDE_P5]],"0,00"),",",".")</f>
        <v>52.59</v>
      </c>
      <c r="AR1140" t="str">
        <f>FO_Candidato[[#This Row],[LATITUDE_P3]]&amp;"°"&amp;FO_Candidato[[#This Row],[LATITUDE_P4]]&amp;"'"&amp;FO_Candidato[[#This Row],[LATITUDE - P6]]&amp;"""S"</f>
        <v>11°59'52.59"S</v>
      </c>
      <c r="AS1140">
        <f>VALUE(TRIM(FO_Candidato[[#This Row],[longitude]]))</f>
        <v>-44969572</v>
      </c>
      <c r="AT1140">
        <f>FO_Candidato[[#This Row],[LONGITUDE_P1]]/1000000</f>
        <v>-44.969571999999999</v>
      </c>
      <c r="AU1140">
        <f>INT(ABS(FO_Candidato[[#This Row],[LONGITUDE_P2]]))</f>
        <v>44</v>
      </c>
      <c r="AV1140">
        <f>INT((ABS(FO_Candidato[[#This Row],[LONGITUDE_P2]])-INT(ABS(FO_Candidato[[#This Row],[LONGITUDE_P2]])))*60)</f>
        <v>58</v>
      </c>
      <c r="AW1140" s="73">
        <f t="shared" si="35"/>
        <v>10.46</v>
      </c>
      <c r="AX1140" t="str">
        <f>SUBSTITUTE(TEXT(FO_Candidato[[#This Row],[LONGITUDE_P5]],"0,00"),",",".")</f>
        <v>10.46</v>
      </c>
      <c r="AY1140" t="str">
        <f>FO_Candidato[[#This Row],[LONGITUDE_P3]]&amp;"°"&amp;FO_Candidato[[#This Row],[LONGITUDE_P4]]&amp;"'"&amp;FO_Candidato[[#This Row],[LONGITUDE - P6]]&amp;"""S"</f>
        <v>44°58'10.46"S</v>
      </c>
    </row>
    <row r="1141" spans="1:51" x14ac:dyDescent="0.3">
      <c r="A1141" t="s">
        <v>30429</v>
      </c>
      <c r="B1141" t="s">
        <v>23809</v>
      </c>
      <c r="C1141" t="s">
        <v>308</v>
      </c>
      <c r="D1141" t="s">
        <v>5898</v>
      </c>
      <c r="E1141" t="s">
        <v>5898</v>
      </c>
      <c r="F1141" t="s">
        <v>5899</v>
      </c>
      <c r="G1141" t="s">
        <v>23880</v>
      </c>
      <c r="I1141" t="s">
        <v>23832</v>
      </c>
      <c r="J1141" t="s">
        <v>23814</v>
      </c>
      <c r="K1141" t="s">
        <v>30430</v>
      </c>
      <c r="M1141" t="s">
        <v>23816</v>
      </c>
      <c r="N1141" t="s">
        <v>30431</v>
      </c>
      <c r="O1141" t="s">
        <v>30432</v>
      </c>
      <c r="P1141" t="s">
        <v>30433</v>
      </c>
      <c r="Q1141" t="s">
        <v>30434</v>
      </c>
      <c r="U1141" t="s">
        <v>23823</v>
      </c>
      <c r="V1141">
        <v>30</v>
      </c>
      <c r="W1141">
        <v>-12863275</v>
      </c>
      <c r="X1141">
        <v>-44065264</v>
      </c>
      <c r="Y1141">
        <v>728</v>
      </c>
      <c r="AA1141" t="s">
        <v>107</v>
      </c>
      <c r="AB1141" t="s">
        <v>23825</v>
      </c>
      <c r="AC1141">
        <v>0</v>
      </c>
      <c r="AD1141" t="s">
        <v>23823</v>
      </c>
      <c r="AF1141" t="s">
        <v>5899</v>
      </c>
      <c r="AG1141" t="s">
        <v>5899</v>
      </c>
      <c r="AH1141" t="s">
        <v>30435</v>
      </c>
      <c r="AI1141" t="s">
        <v>24034</v>
      </c>
      <c r="AJ1141" t="s">
        <v>25307</v>
      </c>
      <c r="AL1141">
        <f>VALUE(TRIM(FO_Candidato[[#This Row],[1.21 Latitude]]))</f>
        <v>-12863275</v>
      </c>
      <c r="AM1141">
        <f>FO_Candidato[[#This Row],[LATITUDE_P1]]/1000000</f>
        <v>-12.863275</v>
      </c>
      <c r="AN1141">
        <f>INT(ABS(FO_Candidato[[#This Row],[LATITUDE_P2]]))</f>
        <v>12</v>
      </c>
      <c r="AO1141">
        <f>INT((ABS(FO_Candidato[[#This Row],[LATITUDE_P2]])-INT(ABS(FO_Candidato[[#This Row],[LATITUDE_P2]])))*60)</f>
        <v>51</v>
      </c>
      <c r="AP1141" s="73">
        <f t="shared" si="34"/>
        <v>47.79</v>
      </c>
      <c r="AQ1141" t="str">
        <f>SUBSTITUTE(TEXT(FO_Candidato[[#This Row],[LATITUDE_P5]],"0,00"),",",".")</f>
        <v>47.79</v>
      </c>
      <c r="AR1141" t="str">
        <f>FO_Candidato[[#This Row],[LATITUDE_P3]]&amp;"°"&amp;FO_Candidato[[#This Row],[LATITUDE_P4]]&amp;"'"&amp;FO_Candidato[[#This Row],[LATITUDE - P6]]&amp;"""S"</f>
        <v>12°51'47.79"S</v>
      </c>
      <c r="AS1141">
        <f>VALUE(TRIM(FO_Candidato[[#This Row],[longitude]]))</f>
        <v>-44065264</v>
      </c>
      <c r="AT1141">
        <f>FO_Candidato[[#This Row],[LONGITUDE_P1]]/1000000</f>
        <v>-44.065263999999999</v>
      </c>
      <c r="AU1141">
        <f>INT(ABS(FO_Candidato[[#This Row],[LONGITUDE_P2]]))</f>
        <v>44</v>
      </c>
      <c r="AV1141">
        <f>INT((ABS(FO_Candidato[[#This Row],[LONGITUDE_P2]])-INT(ABS(FO_Candidato[[#This Row],[LONGITUDE_P2]])))*60)</f>
        <v>3</v>
      </c>
      <c r="AW1141" s="73">
        <f t="shared" si="35"/>
        <v>54.95</v>
      </c>
      <c r="AX1141" t="str">
        <f>SUBSTITUTE(TEXT(FO_Candidato[[#This Row],[LONGITUDE_P5]],"0,00"),",",".")</f>
        <v>54.95</v>
      </c>
      <c r="AY1141" t="str">
        <f>FO_Candidato[[#This Row],[LONGITUDE_P3]]&amp;"°"&amp;FO_Candidato[[#This Row],[LONGITUDE_P4]]&amp;"'"&amp;FO_Candidato[[#This Row],[LONGITUDE - P6]]&amp;"""S"</f>
        <v>44°3'54.95"S</v>
      </c>
    </row>
    <row r="1142" spans="1:51" x14ac:dyDescent="0.3">
      <c r="A1142" t="s">
        <v>30436</v>
      </c>
      <c r="B1142" t="s">
        <v>23809</v>
      </c>
      <c r="C1142" t="s">
        <v>308</v>
      </c>
      <c r="D1142" t="s">
        <v>30437</v>
      </c>
      <c r="E1142" t="s">
        <v>30437</v>
      </c>
      <c r="F1142" t="s">
        <v>30438</v>
      </c>
      <c r="G1142" t="s">
        <v>23880</v>
      </c>
      <c r="I1142" t="s">
        <v>23832</v>
      </c>
      <c r="J1142" t="s">
        <v>23814</v>
      </c>
      <c r="K1142" t="s">
        <v>23943</v>
      </c>
      <c r="M1142" t="s">
        <v>23816</v>
      </c>
      <c r="N1142" t="s">
        <v>30439</v>
      </c>
      <c r="O1142" t="s">
        <v>30440</v>
      </c>
      <c r="P1142" t="s">
        <v>30441</v>
      </c>
      <c r="Q1142" t="s">
        <v>30442</v>
      </c>
      <c r="U1142" t="s">
        <v>23823</v>
      </c>
      <c r="V1142">
        <v>40</v>
      </c>
      <c r="W1142">
        <v>-1326557</v>
      </c>
      <c r="X1142">
        <v>-3895965</v>
      </c>
      <c r="Y1142">
        <v>8</v>
      </c>
      <c r="AA1142" t="s">
        <v>107</v>
      </c>
      <c r="AB1142" t="s">
        <v>23825</v>
      </c>
      <c r="AC1142">
        <v>0</v>
      </c>
      <c r="AD1142" t="s">
        <v>23823</v>
      </c>
      <c r="AF1142" t="s">
        <v>30438</v>
      </c>
      <c r="AG1142" t="s">
        <v>30438</v>
      </c>
      <c r="AH1142" t="s">
        <v>30443</v>
      </c>
      <c r="AI1142" t="s">
        <v>24034</v>
      </c>
      <c r="AJ1142" t="s">
        <v>30444</v>
      </c>
      <c r="AL1142">
        <f>VALUE(TRIM(FO_Candidato[[#This Row],[1.21 Latitude]]))</f>
        <v>-1326557</v>
      </c>
      <c r="AM1142">
        <f>FO_Candidato[[#This Row],[LATITUDE_P1]]/1000000</f>
        <v>-1.326557</v>
      </c>
      <c r="AN1142">
        <f>INT(ABS(FO_Candidato[[#This Row],[LATITUDE_P2]]))</f>
        <v>1</v>
      </c>
      <c r="AO1142">
        <f>INT((ABS(FO_Candidato[[#This Row],[LATITUDE_P2]])-INT(ABS(FO_Candidato[[#This Row],[LATITUDE_P2]])))*60)</f>
        <v>19</v>
      </c>
      <c r="AP1142" s="73">
        <f t="shared" si="34"/>
        <v>35.61</v>
      </c>
      <c r="AQ1142" t="str">
        <f>SUBSTITUTE(TEXT(FO_Candidato[[#This Row],[LATITUDE_P5]],"0,00"),",",".")</f>
        <v>35.61</v>
      </c>
      <c r="AR1142" t="str">
        <f>FO_Candidato[[#This Row],[LATITUDE_P3]]&amp;"°"&amp;FO_Candidato[[#This Row],[LATITUDE_P4]]&amp;"'"&amp;FO_Candidato[[#This Row],[LATITUDE - P6]]&amp;"""S"</f>
        <v>1°19'35.61"S</v>
      </c>
      <c r="AS1142">
        <f>VALUE(TRIM(FO_Candidato[[#This Row],[longitude]]))</f>
        <v>-3895965</v>
      </c>
      <c r="AT1142">
        <f>FO_Candidato[[#This Row],[LONGITUDE_P1]]/1000000</f>
        <v>-3.8959649999999999</v>
      </c>
      <c r="AU1142">
        <f>INT(ABS(FO_Candidato[[#This Row],[LONGITUDE_P2]]))</f>
        <v>3</v>
      </c>
      <c r="AV1142">
        <f>INT((ABS(FO_Candidato[[#This Row],[LONGITUDE_P2]])-INT(ABS(FO_Candidato[[#This Row],[LONGITUDE_P2]])))*60)</f>
        <v>53</v>
      </c>
      <c r="AW1142" s="73">
        <f t="shared" si="35"/>
        <v>45.47</v>
      </c>
      <c r="AX1142" t="str">
        <f>SUBSTITUTE(TEXT(FO_Candidato[[#This Row],[LONGITUDE_P5]],"0,00"),",",".")</f>
        <v>45.47</v>
      </c>
      <c r="AY1142" t="str">
        <f>FO_Candidato[[#This Row],[LONGITUDE_P3]]&amp;"°"&amp;FO_Candidato[[#This Row],[LONGITUDE_P4]]&amp;"'"&amp;FO_Candidato[[#This Row],[LONGITUDE - P6]]&amp;"""S"</f>
        <v>3°53'45.47"S</v>
      </c>
    </row>
    <row r="1143" spans="1:51" x14ac:dyDescent="0.3">
      <c r="A1143" t="s">
        <v>30445</v>
      </c>
      <c r="B1143" t="s">
        <v>23809</v>
      </c>
      <c r="C1143" t="s">
        <v>308</v>
      </c>
      <c r="D1143" t="s">
        <v>1362</v>
      </c>
      <c r="E1143" t="s">
        <v>1362</v>
      </c>
      <c r="F1143" t="s">
        <v>1363</v>
      </c>
      <c r="G1143" t="s">
        <v>23880</v>
      </c>
      <c r="I1143" t="s">
        <v>23832</v>
      </c>
      <c r="J1143" t="s">
        <v>23814</v>
      </c>
      <c r="K1143" t="s">
        <v>23943</v>
      </c>
      <c r="M1143" t="s">
        <v>23816</v>
      </c>
      <c r="N1143" t="s">
        <v>30446</v>
      </c>
      <c r="O1143" t="s">
        <v>30447</v>
      </c>
      <c r="P1143" t="s">
        <v>30448</v>
      </c>
      <c r="U1143" t="s">
        <v>23823</v>
      </c>
      <c r="V1143">
        <v>40</v>
      </c>
      <c r="W1143">
        <v>-1251945</v>
      </c>
      <c r="X1143">
        <v>-4028535</v>
      </c>
      <c r="Y1143">
        <v>283</v>
      </c>
      <c r="AA1143" t="s">
        <v>107</v>
      </c>
      <c r="AB1143" t="s">
        <v>23825</v>
      </c>
      <c r="AC1143">
        <v>0</v>
      </c>
      <c r="AD1143" t="s">
        <v>23823</v>
      </c>
      <c r="AF1143" t="s">
        <v>1363</v>
      </c>
      <c r="AG1143" t="s">
        <v>1363</v>
      </c>
      <c r="AH1143" t="s">
        <v>30449</v>
      </c>
      <c r="AI1143" t="s">
        <v>24034</v>
      </c>
      <c r="AJ1143" t="s">
        <v>30450</v>
      </c>
      <c r="AL1143">
        <f>VALUE(TRIM(FO_Candidato[[#This Row],[1.21 Latitude]]))</f>
        <v>-1251945</v>
      </c>
      <c r="AM1143">
        <f>FO_Candidato[[#This Row],[LATITUDE_P1]]/1000000</f>
        <v>-1.2519450000000001</v>
      </c>
      <c r="AN1143">
        <f>INT(ABS(FO_Candidato[[#This Row],[LATITUDE_P2]]))</f>
        <v>1</v>
      </c>
      <c r="AO1143">
        <f>INT((ABS(FO_Candidato[[#This Row],[LATITUDE_P2]])-INT(ABS(FO_Candidato[[#This Row],[LATITUDE_P2]])))*60)</f>
        <v>15</v>
      </c>
      <c r="AP1143" s="73">
        <f t="shared" si="34"/>
        <v>7</v>
      </c>
      <c r="AQ1143" t="str">
        <f>SUBSTITUTE(TEXT(FO_Candidato[[#This Row],[LATITUDE_P5]],"0,00"),",",".")</f>
        <v>7.00</v>
      </c>
      <c r="AR1143" t="str">
        <f>FO_Candidato[[#This Row],[LATITUDE_P3]]&amp;"°"&amp;FO_Candidato[[#This Row],[LATITUDE_P4]]&amp;"'"&amp;FO_Candidato[[#This Row],[LATITUDE - P6]]&amp;"""S"</f>
        <v>1°15'7.00"S</v>
      </c>
      <c r="AS1143">
        <f>VALUE(TRIM(FO_Candidato[[#This Row],[longitude]]))</f>
        <v>-4028535</v>
      </c>
      <c r="AT1143">
        <f>FO_Candidato[[#This Row],[LONGITUDE_P1]]/1000000</f>
        <v>-4.0285349999999998</v>
      </c>
      <c r="AU1143">
        <f>INT(ABS(FO_Candidato[[#This Row],[LONGITUDE_P2]]))</f>
        <v>4</v>
      </c>
      <c r="AV1143">
        <f>INT((ABS(FO_Candidato[[#This Row],[LONGITUDE_P2]])-INT(ABS(FO_Candidato[[#This Row],[LONGITUDE_P2]])))*60)</f>
        <v>1</v>
      </c>
      <c r="AW1143" s="73">
        <f t="shared" si="35"/>
        <v>42.73</v>
      </c>
      <c r="AX1143" t="str">
        <f>SUBSTITUTE(TEXT(FO_Candidato[[#This Row],[LONGITUDE_P5]],"0,00"),",",".")</f>
        <v>42.73</v>
      </c>
      <c r="AY1143" t="str">
        <f>FO_Candidato[[#This Row],[LONGITUDE_P3]]&amp;"°"&amp;FO_Candidato[[#This Row],[LONGITUDE_P4]]&amp;"'"&amp;FO_Candidato[[#This Row],[LONGITUDE - P6]]&amp;"""S"</f>
        <v>4°1'42.73"S</v>
      </c>
    </row>
    <row r="1144" spans="1:51" x14ac:dyDescent="0.3">
      <c r="A1144" t="s">
        <v>30451</v>
      </c>
      <c r="B1144" t="s">
        <v>23809</v>
      </c>
      <c r="C1144" t="s">
        <v>371</v>
      </c>
      <c r="D1144" t="s">
        <v>16248</v>
      </c>
      <c r="E1144" t="s">
        <v>16248</v>
      </c>
      <c r="F1144" t="s">
        <v>16250</v>
      </c>
      <c r="G1144" t="s">
        <v>23846</v>
      </c>
      <c r="I1144" t="s">
        <v>23813</v>
      </c>
      <c r="J1144" t="s">
        <v>23814</v>
      </c>
      <c r="K1144" t="s">
        <v>30452</v>
      </c>
      <c r="L1144" t="s">
        <v>30453</v>
      </c>
      <c r="M1144" t="s">
        <v>23835</v>
      </c>
      <c r="N1144" t="s">
        <v>30453</v>
      </c>
      <c r="O1144" t="s">
        <v>30454</v>
      </c>
      <c r="P1144" t="s">
        <v>23820</v>
      </c>
      <c r="Q1144" t="s">
        <v>30455</v>
      </c>
      <c r="R1144" t="s">
        <v>30456</v>
      </c>
      <c r="S1144" t="s">
        <v>30457</v>
      </c>
      <c r="T1144" t="s">
        <v>30458</v>
      </c>
      <c r="U1144" t="s">
        <v>1491</v>
      </c>
      <c r="V1144">
        <v>40</v>
      </c>
      <c r="W1144">
        <v>-23582378</v>
      </c>
      <c r="X1144">
        <v>-46593406</v>
      </c>
      <c r="Y1144">
        <v>732</v>
      </c>
      <c r="Z1144" t="s">
        <v>12336</v>
      </c>
      <c r="AD1144" t="s">
        <v>23823</v>
      </c>
      <c r="AE1144" t="s">
        <v>1532</v>
      </c>
      <c r="AF1144" t="s">
        <v>16248</v>
      </c>
      <c r="AG1144" t="s">
        <v>16250</v>
      </c>
      <c r="AH1144" t="s">
        <v>30454</v>
      </c>
      <c r="AI1144" t="s">
        <v>23852</v>
      </c>
      <c r="AJ1144" t="s">
        <v>2634</v>
      </c>
      <c r="AL1144">
        <f>VALUE(TRIM(FO_Candidato[[#This Row],[1.21 Latitude]]))</f>
        <v>-23582378</v>
      </c>
      <c r="AM1144">
        <f>FO_Candidato[[#This Row],[LATITUDE_P1]]/1000000</f>
        <v>-23.582377999999999</v>
      </c>
      <c r="AN1144">
        <f>INT(ABS(FO_Candidato[[#This Row],[LATITUDE_P2]]))</f>
        <v>23</v>
      </c>
      <c r="AO1144">
        <f>INT((ABS(FO_Candidato[[#This Row],[LATITUDE_P2]])-INT(ABS(FO_Candidato[[#This Row],[LATITUDE_P2]])))*60)</f>
        <v>34</v>
      </c>
      <c r="AP1144" s="73">
        <f t="shared" si="34"/>
        <v>56.56</v>
      </c>
      <c r="AQ1144" t="str">
        <f>SUBSTITUTE(TEXT(FO_Candidato[[#This Row],[LATITUDE_P5]],"0,00"),",",".")</f>
        <v>56.56</v>
      </c>
      <c r="AR1144" t="str">
        <f>FO_Candidato[[#This Row],[LATITUDE_P3]]&amp;"°"&amp;FO_Candidato[[#This Row],[LATITUDE_P4]]&amp;"'"&amp;FO_Candidato[[#This Row],[LATITUDE - P6]]&amp;"""S"</f>
        <v>23°34'56.56"S</v>
      </c>
      <c r="AS1144">
        <f>VALUE(TRIM(FO_Candidato[[#This Row],[longitude]]))</f>
        <v>-46593406</v>
      </c>
      <c r="AT1144">
        <f>FO_Candidato[[#This Row],[LONGITUDE_P1]]/1000000</f>
        <v>-46.593406000000002</v>
      </c>
      <c r="AU1144">
        <f>INT(ABS(FO_Candidato[[#This Row],[LONGITUDE_P2]]))</f>
        <v>46</v>
      </c>
      <c r="AV1144">
        <f>INT((ABS(FO_Candidato[[#This Row],[LONGITUDE_P2]])-INT(ABS(FO_Candidato[[#This Row],[LONGITUDE_P2]])))*60)</f>
        <v>35</v>
      </c>
      <c r="AW1144" s="73">
        <f t="shared" si="35"/>
        <v>36.26</v>
      </c>
      <c r="AX1144" t="str">
        <f>SUBSTITUTE(TEXT(FO_Candidato[[#This Row],[LONGITUDE_P5]],"0,00"),",",".")</f>
        <v>36.26</v>
      </c>
      <c r="AY1144" t="str">
        <f>FO_Candidato[[#This Row],[LONGITUDE_P3]]&amp;"°"&amp;FO_Candidato[[#This Row],[LONGITUDE_P4]]&amp;"'"&amp;FO_Candidato[[#This Row],[LONGITUDE - P6]]&amp;"""S"</f>
        <v>46°35'36.26"S</v>
      </c>
    </row>
    <row r="1145" spans="1:51" x14ac:dyDescent="0.3">
      <c r="A1145" t="s">
        <v>30459</v>
      </c>
      <c r="B1145" t="s">
        <v>23809</v>
      </c>
      <c r="C1145" t="s">
        <v>127</v>
      </c>
      <c r="D1145" t="s">
        <v>14325</v>
      </c>
      <c r="E1145" t="s">
        <v>14325</v>
      </c>
      <c r="F1145" t="s">
        <v>14327</v>
      </c>
      <c r="G1145" t="s">
        <v>24555</v>
      </c>
      <c r="I1145" t="s">
        <v>23832</v>
      </c>
      <c r="J1145" t="s">
        <v>23814</v>
      </c>
      <c r="K1145" t="s">
        <v>30460</v>
      </c>
      <c r="L1145" t="s">
        <v>148</v>
      </c>
      <c r="M1145" t="s">
        <v>23816</v>
      </c>
      <c r="N1145" t="s">
        <v>30461</v>
      </c>
      <c r="O1145" t="s">
        <v>23820</v>
      </c>
      <c r="P1145" t="s">
        <v>30462</v>
      </c>
      <c r="Q1145" t="s">
        <v>30463</v>
      </c>
      <c r="R1145" t="s">
        <v>148</v>
      </c>
      <c r="S1145" t="s">
        <v>148</v>
      </c>
      <c r="T1145" t="s">
        <v>148</v>
      </c>
      <c r="U1145" t="s">
        <v>23823</v>
      </c>
      <c r="V1145">
        <v>40</v>
      </c>
      <c r="W1145">
        <v>-15023583</v>
      </c>
      <c r="X1145">
        <v>-59882481</v>
      </c>
      <c r="Y1145">
        <v>204</v>
      </c>
      <c r="Z1145" t="s">
        <v>12336</v>
      </c>
      <c r="AA1145" t="s">
        <v>213</v>
      </c>
      <c r="AB1145" t="s">
        <v>23825</v>
      </c>
      <c r="AC1145">
        <v>5000</v>
      </c>
      <c r="AD1145" t="s">
        <v>1491</v>
      </c>
      <c r="AE1145" t="s">
        <v>1532</v>
      </c>
      <c r="AF1145" t="s">
        <v>14327</v>
      </c>
      <c r="AG1145" t="s">
        <v>14325</v>
      </c>
      <c r="AH1145" t="s">
        <v>30464</v>
      </c>
      <c r="AI1145" t="s">
        <v>23841</v>
      </c>
      <c r="AJ1145" t="s">
        <v>30465</v>
      </c>
      <c r="AK1145">
        <v>78245000</v>
      </c>
      <c r="AL1145">
        <f>VALUE(TRIM(FO_Candidato[[#This Row],[1.21 Latitude]]))</f>
        <v>-15023583</v>
      </c>
      <c r="AM1145">
        <f>FO_Candidato[[#This Row],[LATITUDE_P1]]/1000000</f>
        <v>-15.023583</v>
      </c>
      <c r="AN1145">
        <f>INT(ABS(FO_Candidato[[#This Row],[LATITUDE_P2]]))</f>
        <v>15</v>
      </c>
      <c r="AO1145">
        <f>INT((ABS(FO_Candidato[[#This Row],[LATITUDE_P2]])-INT(ABS(FO_Candidato[[#This Row],[LATITUDE_P2]])))*60)</f>
        <v>1</v>
      </c>
      <c r="AP1145" s="73">
        <f t="shared" si="34"/>
        <v>24.9</v>
      </c>
      <c r="AQ1145" t="str">
        <f>SUBSTITUTE(TEXT(FO_Candidato[[#This Row],[LATITUDE_P5]],"0,00"),",",".")</f>
        <v>24.90</v>
      </c>
      <c r="AR1145" t="str">
        <f>FO_Candidato[[#This Row],[LATITUDE_P3]]&amp;"°"&amp;FO_Candidato[[#This Row],[LATITUDE_P4]]&amp;"'"&amp;FO_Candidato[[#This Row],[LATITUDE - P6]]&amp;"""S"</f>
        <v>15°1'24.90"S</v>
      </c>
      <c r="AS1145">
        <f>VALUE(TRIM(FO_Candidato[[#This Row],[longitude]]))</f>
        <v>-59882481</v>
      </c>
      <c r="AT1145">
        <f>FO_Candidato[[#This Row],[LONGITUDE_P1]]/1000000</f>
        <v>-59.882480999999999</v>
      </c>
      <c r="AU1145">
        <f>INT(ABS(FO_Candidato[[#This Row],[LONGITUDE_P2]]))</f>
        <v>59</v>
      </c>
      <c r="AV1145">
        <f>INT((ABS(FO_Candidato[[#This Row],[LONGITUDE_P2]])-INT(ABS(FO_Candidato[[#This Row],[LONGITUDE_P2]])))*60)</f>
        <v>52</v>
      </c>
      <c r="AW1145" s="73">
        <f t="shared" si="35"/>
        <v>56.93</v>
      </c>
      <c r="AX1145" t="str">
        <f>SUBSTITUTE(TEXT(FO_Candidato[[#This Row],[LONGITUDE_P5]],"0,00"),",",".")</f>
        <v>56.93</v>
      </c>
      <c r="AY1145" t="str">
        <f>FO_Candidato[[#This Row],[LONGITUDE_P3]]&amp;"°"&amp;FO_Candidato[[#This Row],[LONGITUDE_P4]]&amp;"'"&amp;FO_Candidato[[#This Row],[LONGITUDE - P6]]&amp;"""S"</f>
        <v>59°52'56.93"S</v>
      </c>
    </row>
    <row r="1146" spans="1:51" x14ac:dyDescent="0.3">
      <c r="A1146" t="s">
        <v>30466</v>
      </c>
      <c r="B1146" t="s">
        <v>23809</v>
      </c>
      <c r="C1146" t="s">
        <v>308</v>
      </c>
      <c r="D1146" t="s">
        <v>7478</v>
      </c>
      <c r="E1146" t="s">
        <v>7478</v>
      </c>
      <c r="F1146" t="s">
        <v>7479</v>
      </c>
      <c r="G1146" t="s">
        <v>23880</v>
      </c>
      <c r="I1146" t="s">
        <v>23832</v>
      </c>
      <c r="J1146" t="s">
        <v>23814</v>
      </c>
      <c r="K1146" t="s">
        <v>30467</v>
      </c>
      <c r="N1146" t="s">
        <v>30468</v>
      </c>
      <c r="P1146" t="s">
        <v>30469</v>
      </c>
      <c r="Q1146" t="s">
        <v>30470</v>
      </c>
      <c r="U1146" t="s">
        <v>23823</v>
      </c>
      <c r="V1146">
        <v>40</v>
      </c>
      <c r="W1146">
        <v>-22935553</v>
      </c>
      <c r="X1146">
        <v>-4713415</v>
      </c>
      <c r="Y1146">
        <v>654</v>
      </c>
      <c r="AA1146" t="s">
        <v>107</v>
      </c>
      <c r="AB1146" t="s">
        <v>23825</v>
      </c>
      <c r="AC1146">
        <v>6000</v>
      </c>
      <c r="AD1146" t="s">
        <v>23823</v>
      </c>
      <c r="AF1146" t="s">
        <v>7479</v>
      </c>
      <c r="AG1146" t="s">
        <v>7479</v>
      </c>
      <c r="AH1146" t="s">
        <v>30471</v>
      </c>
      <c r="AI1146" t="s">
        <v>23852</v>
      </c>
      <c r="AJ1146" t="s">
        <v>1180</v>
      </c>
      <c r="AL1146">
        <f>VALUE(TRIM(FO_Candidato[[#This Row],[1.21 Latitude]]))</f>
        <v>-22935553</v>
      </c>
      <c r="AM1146">
        <f>FO_Candidato[[#This Row],[LATITUDE_P1]]/1000000</f>
        <v>-22.935552999999999</v>
      </c>
      <c r="AN1146">
        <f>INT(ABS(FO_Candidato[[#This Row],[LATITUDE_P2]]))</f>
        <v>22</v>
      </c>
      <c r="AO1146">
        <f>INT((ABS(FO_Candidato[[#This Row],[LATITUDE_P2]])-INT(ABS(FO_Candidato[[#This Row],[LATITUDE_P2]])))*60)</f>
        <v>56</v>
      </c>
      <c r="AP1146" s="73">
        <f t="shared" si="34"/>
        <v>7.99</v>
      </c>
      <c r="AQ1146" t="str">
        <f>SUBSTITUTE(TEXT(FO_Candidato[[#This Row],[LATITUDE_P5]],"0,00"),",",".")</f>
        <v>7.99</v>
      </c>
      <c r="AR1146" t="str">
        <f>FO_Candidato[[#This Row],[LATITUDE_P3]]&amp;"°"&amp;FO_Candidato[[#This Row],[LATITUDE_P4]]&amp;"'"&amp;FO_Candidato[[#This Row],[LATITUDE - P6]]&amp;"""S"</f>
        <v>22°56'7.99"S</v>
      </c>
      <c r="AS1146">
        <f>VALUE(TRIM(FO_Candidato[[#This Row],[longitude]]))</f>
        <v>-4713415</v>
      </c>
      <c r="AT1146">
        <f>FO_Candidato[[#This Row],[LONGITUDE_P1]]/1000000</f>
        <v>-4.7134150000000004</v>
      </c>
      <c r="AU1146">
        <f>INT(ABS(FO_Candidato[[#This Row],[LONGITUDE_P2]]))</f>
        <v>4</v>
      </c>
      <c r="AV1146">
        <f>INT((ABS(FO_Candidato[[#This Row],[LONGITUDE_P2]])-INT(ABS(FO_Candidato[[#This Row],[LONGITUDE_P2]])))*60)</f>
        <v>42</v>
      </c>
      <c r="AW1146" s="73">
        <f t="shared" si="35"/>
        <v>48.29</v>
      </c>
      <c r="AX1146" t="str">
        <f>SUBSTITUTE(TEXT(FO_Candidato[[#This Row],[LONGITUDE_P5]],"0,00"),",",".")</f>
        <v>48.29</v>
      </c>
      <c r="AY1146" t="str">
        <f>FO_Candidato[[#This Row],[LONGITUDE_P3]]&amp;"°"&amp;FO_Candidato[[#This Row],[LONGITUDE_P4]]&amp;"'"&amp;FO_Candidato[[#This Row],[LONGITUDE - P6]]&amp;"""S"</f>
        <v>4°42'48.29"S</v>
      </c>
    </row>
    <row r="1147" spans="1:51" x14ac:dyDescent="0.3">
      <c r="A1147" t="s">
        <v>30472</v>
      </c>
      <c r="B1147" t="s">
        <v>23809</v>
      </c>
      <c r="C1147" t="s">
        <v>308</v>
      </c>
      <c r="D1147" t="s">
        <v>7861</v>
      </c>
      <c r="E1147" t="s">
        <v>7861</v>
      </c>
      <c r="F1147" t="s">
        <v>7862</v>
      </c>
      <c r="G1147" t="s">
        <v>23846</v>
      </c>
      <c r="I1147" t="s">
        <v>23813</v>
      </c>
      <c r="J1147" t="s">
        <v>23814</v>
      </c>
      <c r="K1147" t="s">
        <v>30473</v>
      </c>
      <c r="L1147" t="s">
        <v>148</v>
      </c>
      <c r="M1147" t="s">
        <v>23816</v>
      </c>
      <c r="N1147" t="s">
        <v>27937</v>
      </c>
      <c r="O1147" t="s">
        <v>30474</v>
      </c>
      <c r="P1147" t="s">
        <v>30475</v>
      </c>
      <c r="Q1147" t="s">
        <v>148</v>
      </c>
      <c r="R1147" t="s">
        <v>148</v>
      </c>
      <c r="S1147" t="s">
        <v>148</v>
      </c>
      <c r="T1147" t="s">
        <v>148</v>
      </c>
      <c r="U1147" t="s">
        <v>23823</v>
      </c>
      <c r="V1147">
        <v>40</v>
      </c>
      <c r="W1147">
        <v>-22842883</v>
      </c>
      <c r="X1147">
        <v>-47143136</v>
      </c>
      <c r="Y1147">
        <v>587</v>
      </c>
      <c r="Z1147" t="s">
        <v>12336</v>
      </c>
      <c r="AA1147" t="s">
        <v>107</v>
      </c>
      <c r="AB1147" t="s">
        <v>23825</v>
      </c>
      <c r="AC1147">
        <v>10000</v>
      </c>
      <c r="AD1147" t="s">
        <v>23823</v>
      </c>
      <c r="AE1147" t="s">
        <v>23823</v>
      </c>
      <c r="AF1147" t="s">
        <v>30476</v>
      </c>
      <c r="AG1147" t="s">
        <v>30375</v>
      </c>
      <c r="AH1147" t="s">
        <v>30474</v>
      </c>
      <c r="AI1147" t="s">
        <v>23852</v>
      </c>
      <c r="AJ1147" t="s">
        <v>7864</v>
      </c>
      <c r="AL1147">
        <f>VALUE(TRIM(FO_Candidato[[#This Row],[1.21 Latitude]]))</f>
        <v>-22842883</v>
      </c>
      <c r="AM1147">
        <f>FO_Candidato[[#This Row],[LATITUDE_P1]]/1000000</f>
        <v>-22.842883</v>
      </c>
      <c r="AN1147">
        <f>INT(ABS(FO_Candidato[[#This Row],[LATITUDE_P2]]))</f>
        <v>22</v>
      </c>
      <c r="AO1147">
        <f>INT((ABS(FO_Candidato[[#This Row],[LATITUDE_P2]])-INT(ABS(FO_Candidato[[#This Row],[LATITUDE_P2]])))*60)</f>
        <v>50</v>
      </c>
      <c r="AP1147" s="73">
        <f t="shared" si="34"/>
        <v>34.380000000000003</v>
      </c>
      <c r="AQ1147" t="str">
        <f>SUBSTITUTE(TEXT(FO_Candidato[[#This Row],[LATITUDE_P5]],"0,00"),",",".")</f>
        <v>34.38</v>
      </c>
      <c r="AR1147" t="str">
        <f>FO_Candidato[[#This Row],[LATITUDE_P3]]&amp;"°"&amp;FO_Candidato[[#This Row],[LATITUDE_P4]]&amp;"'"&amp;FO_Candidato[[#This Row],[LATITUDE - P6]]&amp;"""S"</f>
        <v>22°50'34.38"S</v>
      </c>
      <c r="AS1147">
        <f>VALUE(TRIM(FO_Candidato[[#This Row],[longitude]]))</f>
        <v>-47143136</v>
      </c>
      <c r="AT1147">
        <f>FO_Candidato[[#This Row],[LONGITUDE_P1]]/1000000</f>
        <v>-47.143135999999998</v>
      </c>
      <c r="AU1147">
        <f>INT(ABS(FO_Candidato[[#This Row],[LONGITUDE_P2]]))</f>
        <v>47</v>
      </c>
      <c r="AV1147">
        <f>INT((ABS(FO_Candidato[[#This Row],[LONGITUDE_P2]])-INT(ABS(FO_Candidato[[#This Row],[LONGITUDE_P2]])))*60)</f>
        <v>8</v>
      </c>
      <c r="AW1147" s="73">
        <f t="shared" si="35"/>
        <v>35.29</v>
      </c>
      <c r="AX1147" t="str">
        <f>SUBSTITUTE(TEXT(FO_Candidato[[#This Row],[LONGITUDE_P5]],"0,00"),",",".")</f>
        <v>35.29</v>
      </c>
      <c r="AY1147" t="str">
        <f>FO_Candidato[[#This Row],[LONGITUDE_P3]]&amp;"°"&amp;FO_Candidato[[#This Row],[LONGITUDE_P4]]&amp;"'"&amp;FO_Candidato[[#This Row],[LONGITUDE - P6]]&amp;"""S"</f>
        <v>47°8'35.29"S</v>
      </c>
    </row>
    <row r="1148" spans="1:51" x14ac:dyDescent="0.3">
      <c r="A1148" t="s">
        <v>30477</v>
      </c>
      <c r="B1148" t="s">
        <v>23809</v>
      </c>
      <c r="C1148" t="s">
        <v>308</v>
      </c>
      <c r="D1148" t="s">
        <v>1661</v>
      </c>
      <c r="E1148" t="s">
        <v>1661</v>
      </c>
      <c r="F1148" t="s">
        <v>1662</v>
      </c>
      <c r="G1148" t="s">
        <v>23880</v>
      </c>
      <c r="I1148" t="s">
        <v>23832</v>
      </c>
      <c r="J1148" t="s">
        <v>23814</v>
      </c>
      <c r="K1148" t="s">
        <v>23943</v>
      </c>
      <c r="N1148" t="s">
        <v>30478</v>
      </c>
      <c r="P1148" t="s">
        <v>30479</v>
      </c>
      <c r="U1148" t="s">
        <v>23823</v>
      </c>
      <c r="V1148">
        <v>30</v>
      </c>
      <c r="W1148">
        <v>-1181868</v>
      </c>
      <c r="X1148">
        <v>-3813398</v>
      </c>
      <c r="Y1148">
        <v>179</v>
      </c>
      <c r="AA1148" t="s">
        <v>213</v>
      </c>
      <c r="AB1148" t="s">
        <v>23825</v>
      </c>
      <c r="AC1148">
        <v>6000</v>
      </c>
      <c r="AD1148" t="s">
        <v>23823</v>
      </c>
      <c r="AF1148" t="s">
        <v>1662</v>
      </c>
      <c r="AG1148" t="s">
        <v>1662</v>
      </c>
      <c r="AH1148" t="s">
        <v>30480</v>
      </c>
      <c r="AI1148" t="s">
        <v>24034</v>
      </c>
      <c r="AJ1148" t="s">
        <v>3695</v>
      </c>
      <c r="AL1148">
        <f>VALUE(TRIM(FO_Candidato[[#This Row],[1.21 Latitude]]))</f>
        <v>-1181868</v>
      </c>
      <c r="AM1148">
        <f>FO_Candidato[[#This Row],[LATITUDE_P1]]/1000000</f>
        <v>-1.1818679999999999</v>
      </c>
      <c r="AN1148">
        <f>INT(ABS(FO_Candidato[[#This Row],[LATITUDE_P2]]))</f>
        <v>1</v>
      </c>
      <c r="AO1148">
        <f>INT((ABS(FO_Candidato[[#This Row],[LATITUDE_P2]])-INT(ABS(FO_Candidato[[#This Row],[LATITUDE_P2]])))*60)</f>
        <v>10</v>
      </c>
      <c r="AP1148" s="73">
        <f t="shared" si="34"/>
        <v>54.72</v>
      </c>
      <c r="AQ1148" t="str">
        <f>SUBSTITUTE(TEXT(FO_Candidato[[#This Row],[LATITUDE_P5]],"0,00"),",",".")</f>
        <v>54.72</v>
      </c>
      <c r="AR1148" t="str">
        <f>FO_Candidato[[#This Row],[LATITUDE_P3]]&amp;"°"&amp;FO_Candidato[[#This Row],[LATITUDE_P4]]&amp;"'"&amp;FO_Candidato[[#This Row],[LATITUDE - P6]]&amp;"""S"</f>
        <v>1°10'54.72"S</v>
      </c>
      <c r="AS1148">
        <f>VALUE(TRIM(FO_Candidato[[#This Row],[longitude]]))</f>
        <v>-3813398</v>
      </c>
      <c r="AT1148">
        <f>FO_Candidato[[#This Row],[LONGITUDE_P1]]/1000000</f>
        <v>-3.8133979999999998</v>
      </c>
      <c r="AU1148">
        <f>INT(ABS(FO_Candidato[[#This Row],[LONGITUDE_P2]]))</f>
        <v>3</v>
      </c>
      <c r="AV1148">
        <f>INT((ABS(FO_Candidato[[#This Row],[LONGITUDE_P2]])-INT(ABS(FO_Candidato[[#This Row],[LONGITUDE_P2]])))*60)</f>
        <v>48</v>
      </c>
      <c r="AW1148" s="73">
        <f t="shared" si="35"/>
        <v>48.23</v>
      </c>
      <c r="AX1148" t="str">
        <f>SUBSTITUTE(TEXT(FO_Candidato[[#This Row],[LONGITUDE_P5]],"0,00"),",",".")</f>
        <v>48.23</v>
      </c>
      <c r="AY1148" t="str">
        <f>FO_Candidato[[#This Row],[LONGITUDE_P3]]&amp;"°"&amp;FO_Candidato[[#This Row],[LONGITUDE_P4]]&amp;"'"&amp;FO_Candidato[[#This Row],[LONGITUDE - P6]]&amp;"""S"</f>
        <v>3°48'48.23"S</v>
      </c>
    </row>
    <row r="1149" spans="1:51" x14ac:dyDescent="0.3">
      <c r="A1149" t="s">
        <v>30481</v>
      </c>
      <c r="B1149" t="s">
        <v>23809</v>
      </c>
      <c r="C1149" t="s">
        <v>308</v>
      </c>
      <c r="D1149" t="s">
        <v>1672</v>
      </c>
      <c r="E1149" t="s">
        <v>1672</v>
      </c>
      <c r="F1149" t="s">
        <v>1673</v>
      </c>
      <c r="G1149" t="s">
        <v>23880</v>
      </c>
      <c r="I1149" t="s">
        <v>23832</v>
      </c>
      <c r="J1149" t="s">
        <v>23814</v>
      </c>
      <c r="K1149" t="s">
        <v>30482</v>
      </c>
      <c r="M1149" t="s">
        <v>23816</v>
      </c>
      <c r="N1149" t="s">
        <v>30483</v>
      </c>
      <c r="O1149" t="s">
        <v>30484</v>
      </c>
      <c r="P1149" t="s">
        <v>30485</v>
      </c>
      <c r="U1149" t="s">
        <v>23823</v>
      </c>
      <c r="V1149">
        <v>30</v>
      </c>
      <c r="W1149">
        <v>-12902619</v>
      </c>
      <c r="X1149">
        <v>-38477886</v>
      </c>
      <c r="Y1149">
        <v>4</v>
      </c>
      <c r="AA1149" t="s">
        <v>107</v>
      </c>
      <c r="AB1149" t="s">
        <v>23825</v>
      </c>
      <c r="AC1149">
        <v>0</v>
      </c>
      <c r="AD1149" t="s">
        <v>23823</v>
      </c>
      <c r="AF1149" t="s">
        <v>1673</v>
      </c>
      <c r="AG1149" t="s">
        <v>1673</v>
      </c>
      <c r="AH1149" t="s">
        <v>30486</v>
      </c>
      <c r="AI1149" t="s">
        <v>24034</v>
      </c>
      <c r="AJ1149" t="s">
        <v>1407</v>
      </c>
      <c r="AL1149">
        <f>VALUE(TRIM(FO_Candidato[[#This Row],[1.21 Latitude]]))</f>
        <v>-12902619</v>
      </c>
      <c r="AM1149">
        <f>FO_Candidato[[#This Row],[LATITUDE_P1]]/1000000</f>
        <v>-12.902619</v>
      </c>
      <c r="AN1149">
        <f>INT(ABS(FO_Candidato[[#This Row],[LATITUDE_P2]]))</f>
        <v>12</v>
      </c>
      <c r="AO1149">
        <f>INT((ABS(FO_Candidato[[#This Row],[LATITUDE_P2]])-INT(ABS(FO_Candidato[[#This Row],[LATITUDE_P2]])))*60)</f>
        <v>54</v>
      </c>
      <c r="AP1149" s="73">
        <f t="shared" si="34"/>
        <v>9.43</v>
      </c>
      <c r="AQ1149" t="str">
        <f>SUBSTITUTE(TEXT(FO_Candidato[[#This Row],[LATITUDE_P5]],"0,00"),",",".")</f>
        <v>9.43</v>
      </c>
      <c r="AR1149" t="str">
        <f>FO_Candidato[[#This Row],[LATITUDE_P3]]&amp;"°"&amp;FO_Candidato[[#This Row],[LATITUDE_P4]]&amp;"'"&amp;FO_Candidato[[#This Row],[LATITUDE - P6]]&amp;"""S"</f>
        <v>12°54'9.43"S</v>
      </c>
      <c r="AS1149">
        <f>VALUE(TRIM(FO_Candidato[[#This Row],[longitude]]))</f>
        <v>-38477886</v>
      </c>
      <c r="AT1149">
        <f>FO_Candidato[[#This Row],[LONGITUDE_P1]]/1000000</f>
        <v>-38.477885999999998</v>
      </c>
      <c r="AU1149">
        <f>INT(ABS(FO_Candidato[[#This Row],[LONGITUDE_P2]]))</f>
        <v>38</v>
      </c>
      <c r="AV1149">
        <f>INT((ABS(FO_Candidato[[#This Row],[LONGITUDE_P2]])-INT(ABS(FO_Candidato[[#This Row],[LONGITUDE_P2]])))*60)</f>
        <v>28</v>
      </c>
      <c r="AW1149" s="73">
        <f t="shared" si="35"/>
        <v>40.39</v>
      </c>
      <c r="AX1149" t="str">
        <f>SUBSTITUTE(TEXT(FO_Candidato[[#This Row],[LONGITUDE_P5]],"0,00"),",",".")</f>
        <v>40.39</v>
      </c>
      <c r="AY1149" t="str">
        <f>FO_Candidato[[#This Row],[LONGITUDE_P3]]&amp;"°"&amp;FO_Candidato[[#This Row],[LONGITUDE_P4]]&amp;"'"&amp;FO_Candidato[[#This Row],[LONGITUDE - P6]]&amp;"""S"</f>
        <v>38°28'40.39"S</v>
      </c>
    </row>
    <row r="1150" spans="1:51" x14ac:dyDescent="0.3">
      <c r="A1150" t="s">
        <v>30487</v>
      </c>
      <c r="B1150" t="s">
        <v>23809</v>
      </c>
      <c r="C1150" t="s">
        <v>1123</v>
      </c>
      <c r="D1150" t="s">
        <v>15577</v>
      </c>
      <c r="E1150" t="s">
        <v>15577</v>
      </c>
      <c r="F1150" t="s">
        <v>15579</v>
      </c>
      <c r="G1150" t="s">
        <v>25675</v>
      </c>
      <c r="I1150" t="s">
        <v>23832</v>
      </c>
      <c r="J1150" t="s">
        <v>24256</v>
      </c>
      <c r="K1150" t="s">
        <v>30488</v>
      </c>
      <c r="V1150">
        <v>50</v>
      </c>
      <c r="W1150">
        <v>-21103713</v>
      </c>
      <c r="X1150">
        <v>-51377519</v>
      </c>
      <c r="Y1150">
        <v>378</v>
      </c>
      <c r="AA1150" t="s">
        <v>107</v>
      </c>
      <c r="AF1150" t="s">
        <v>15577</v>
      </c>
      <c r="AG1150" t="s">
        <v>15579</v>
      </c>
      <c r="AH1150" t="s">
        <v>30489</v>
      </c>
      <c r="AI1150" t="s">
        <v>23852</v>
      </c>
      <c r="AL1150">
        <f>VALUE(TRIM(FO_Candidato[[#This Row],[1.21 Latitude]]))</f>
        <v>-21103713</v>
      </c>
      <c r="AM1150">
        <f>FO_Candidato[[#This Row],[LATITUDE_P1]]/1000000</f>
        <v>-21.103712999999999</v>
      </c>
      <c r="AN1150">
        <f>INT(ABS(FO_Candidato[[#This Row],[LATITUDE_P2]]))</f>
        <v>21</v>
      </c>
      <c r="AO1150">
        <f>INT((ABS(FO_Candidato[[#This Row],[LATITUDE_P2]])-INT(ABS(FO_Candidato[[#This Row],[LATITUDE_P2]])))*60)</f>
        <v>6</v>
      </c>
      <c r="AP1150" s="73">
        <f t="shared" si="34"/>
        <v>13.37</v>
      </c>
      <c r="AQ1150" t="str">
        <f>SUBSTITUTE(TEXT(FO_Candidato[[#This Row],[LATITUDE_P5]],"0,00"),",",".")</f>
        <v>13.37</v>
      </c>
      <c r="AR1150" t="str">
        <f>FO_Candidato[[#This Row],[LATITUDE_P3]]&amp;"°"&amp;FO_Candidato[[#This Row],[LATITUDE_P4]]&amp;"'"&amp;FO_Candidato[[#This Row],[LATITUDE - P6]]&amp;"""S"</f>
        <v>21°6'13.37"S</v>
      </c>
      <c r="AS1150">
        <f>VALUE(TRIM(FO_Candidato[[#This Row],[longitude]]))</f>
        <v>-51377519</v>
      </c>
      <c r="AT1150">
        <f>FO_Candidato[[#This Row],[LONGITUDE_P1]]/1000000</f>
        <v>-51.377518999999999</v>
      </c>
      <c r="AU1150">
        <f>INT(ABS(FO_Candidato[[#This Row],[LONGITUDE_P2]]))</f>
        <v>51</v>
      </c>
      <c r="AV1150">
        <f>INT((ABS(FO_Candidato[[#This Row],[LONGITUDE_P2]])-INT(ABS(FO_Candidato[[#This Row],[LONGITUDE_P2]])))*60)</f>
        <v>22</v>
      </c>
      <c r="AW1150" s="73">
        <f t="shared" si="35"/>
        <v>39.07</v>
      </c>
      <c r="AX1150" t="str">
        <f>SUBSTITUTE(TEXT(FO_Candidato[[#This Row],[LONGITUDE_P5]],"0,00"),",",".")</f>
        <v>39.07</v>
      </c>
      <c r="AY1150" t="str">
        <f>FO_Candidato[[#This Row],[LONGITUDE_P3]]&amp;"°"&amp;FO_Candidato[[#This Row],[LONGITUDE_P4]]&amp;"'"&amp;FO_Candidato[[#This Row],[LONGITUDE - P6]]&amp;"""S"</f>
        <v>51°22'39.07"S</v>
      </c>
    </row>
    <row r="1151" spans="1:51" x14ac:dyDescent="0.3">
      <c r="A1151" t="s">
        <v>30490</v>
      </c>
      <c r="B1151" t="s">
        <v>23809</v>
      </c>
      <c r="C1151" t="s">
        <v>1123</v>
      </c>
      <c r="D1151" t="s">
        <v>16618</v>
      </c>
      <c r="E1151" t="s">
        <v>16618</v>
      </c>
      <c r="F1151" t="s">
        <v>16620</v>
      </c>
      <c r="G1151" t="s">
        <v>25675</v>
      </c>
      <c r="I1151" t="s">
        <v>23832</v>
      </c>
      <c r="J1151" t="s">
        <v>24256</v>
      </c>
      <c r="N1151" t="s">
        <v>26737</v>
      </c>
      <c r="V1151">
        <v>50</v>
      </c>
      <c r="W1151">
        <v>-21400092</v>
      </c>
      <c r="X1151">
        <v>-47548703</v>
      </c>
      <c r="Y1151">
        <v>728</v>
      </c>
      <c r="AA1151" t="s">
        <v>107</v>
      </c>
      <c r="AF1151" t="s">
        <v>16618</v>
      </c>
      <c r="AG1151" t="s">
        <v>16620</v>
      </c>
      <c r="AH1151" t="s">
        <v>30491</v>
      </c>
      <c r="AI1151" t="s">
        <v>23852</v>
      </c>
      <c r="AJ1151" t="s">
        <v>30492</v>
      </c>
      <c r="AL1151">
        <f>VALUE(TRIM(FO_Candidato[[#This Row],[1.21 Latitude]]))</f>
        <v>-21400092</v>
      </c>
      <c r="AM1151">
        <f>FO_Candidato[[#This Row],[LATITUDE_P1]]/1000000</f>
        <v>-21.400092000000001</v>
      </c>
      <c r="AN1151">
        <f>INT(ABS(FO_Candidato[[#This Row],[LATITUDE_P2]]))</f>
        <v>21</v>
      </c>
      <c r="AO1151">
        <f>INT((ABS(FO_Candidato[[#This Row],[LATITUDE_P2]])-INT(ABS(FO_Candidato[[#This Row],[LATITUDE_P2]])))*60)</f>
        <v>24</v>
      </c>
      <c r="AP1151" s="73">
        <f t="shared" si="34"/>
        <v>0.33</v>
      </c>
      <c r="AQ1151" t="str">
        <f>SUBSTITUTE(TEXT(FO_Candidato[[#This Row],[LATITUDE_P5]],"0,00"),",",".")</f>
        <v>0.33</v>
      </c>
      <c r="AR1151" t="str">
        <f>FO_Candidato[[#This Row],[LATITUDE_P3]]&amp;"°"&amp;FO_Candidato[[#This Row],[LATITUDE_P4]]&amp;"'"&amp;FO_Candidato[[#This Row],[LATITUDE - P6]]&amp;"""S"</f>
        <v>21°24'0.33"S</v>
      </c>
      <c r="AS1151">
        <f>VALUE(TRIM(FO_Candidato[[#This Row],[longitude]]))</f>
        <v>-47548703</v>
      </c>
      <c r="AT1151">
        <f>FO_Candidato[[#This Row],[LONGITUDE_P1]]/1000000</f>
        <v>-47.548703000000003</v>
      </c>
      <c r="AU1151">
        <f>INT(ABS(FO_Candidato[[#This Row],[LONGITUDE_P2]]))</f>
        <v>47</v>
      </c>
      <c r="AV1151">
        <f>INT((ABS(FO_Candidato[[#This Row],[LONGITUDE_P2]])-INT(ABS(FO_Candidato[[#This Row],[LONGITUDE_P2]])))*60)</f>
        <v>32</v>
      </c>
      <c r="AW1151" s="73">
        <f t="shared" si="35"/>
        <v>55.33</v>
      </c>
      <c r="AX1151" t="str">
        <f>SUBSTITUTE(TEXT(FO_Candidato[[#This Row],[LONGITUDE_P5]],"0,00"),",",".")</f>
        <v>55.33</v>
      </c>
      <c r="AY1151" t="str">
        <f>FO_Candidato[[#This Row],[LONGITUDE_P3]]&amp;"°"&amp;FO_Candidato[[#This Row],[LONGITUDE_P4]]&amp;"'"&amp;FO_Candidato[[#This Row],[LONGITUDE - P6]]&amp;"""S"</f>
        <v>47°32'55.33"S</v>
      </c>
    </row>
    <row r="1152" spans="1:51" x14ac:dyDescent="0.3">
      <c r="A1152" t="s">
        <v>30493</v>
      </c>
      <c r="B1152" t="s">
        <v>23809</v>
      </c>
      <c r="C1152" t="s">
        <v>1123</v>
      </c>
      <c r="D1152" t="s">
        <v>5704</v>
      </c>
      <c r="E1152" t="s">
        <v>5704</v>
      </c>
      <c r="F1152" t="s">
        <v>5705</v>
      </c>
      <c r="G1152" t="s">
        <v>25675</v>
      </c>
      <c r="I1152" t="s">
        <v>23832</v>
      </c>
      <c r="J1152" t="s">
        <v>24256</v>
      </c>
      <c r="K1152" t="s">
        <v>23847</v>
      </c>
      <c r="M1152" t="s">
        <v>23835</v>
      </c>
      <c r="N1152" t="s">
        <v>26737</v>
      </c>
      <c r="U1152" t="s">
        <v>23823</v>
      </c>
      <c r="V1152">
        <v>50</v>
      </c>
      <c r="W1152">
        <v>-20219263</v>
      </c>
      <c r="X1152">
        <v>-4765518</v>
      </c>
      <c r="Y1152">
        <v>891</v>
      </c>
      <c r="AA1152" t="s">
        <v>107</v>
      </c>
      <c r="AF1152" t="s">
        <v>5704</v>
      </c>
      <c r="AG1152" t="s">
        <v>5705</v>
      </c>
      <c r="AH1152" t="s">
        <v>30494</v>
      </c>
      <c r="AI1152" t="s">
        <v>23852</v>
      </c>
      <c r="AJ1152" t="s">
        <v>29349</v>
      </c>
      <c r="AL1152">
        <f>VALUE(TRIM(FO_Candidato[[#This Row],[1.21 Latitude]]))</f>
        <v>-20219263</v>
      </c>
      <c r="AM1152">
        <f>FO_Candidato[[#This Row],[LATITUDE_P1]]/1000000</f>
        <v>-20.219263000000002</v>
      </c>
      <c r="AN1152">
        <f>INT(ABS(FO_Candidato[[#This Row],[LATITUDE_P2]]))</f>
        <v>20</v>
      </c>
      <c r="AO1152">
        <f>INT((ABS(FO_Candidato[[#This Row],[LATITUDE_P2]])-INT(ABS(FO_Candidato[[#This Row],[LATITUDE_P2]])))*60)</f>
        <v>13</v>
      </c>
      <c r="AP1152" s="73">
        <f t="shared" si="34"/>
        <v>9.35</v>
      </c>
      <c r="AQ1152" t="str">
        <f>SUBSTITUTE(TEXT(FO_Candidato[[#This Row],[LATITUDE_P5]],"0,00"),",",".")</f>
        <v>9.35</v>
      </c>
      <c r="AR1152" t="str">
        <f>FO_Candidato[[#This Row],[LATITUDE_P3]]&amp;"°"&amp;FO_Candidato[[#This Row],[LATITUDE_P4]]&amp;"'"&amp;FO_Candidato[[#This Row],[LATITUDE - P6]]&amp;"""S"</f>
        <v>20°13'9.35"S</v>
      </c>
      <c r="AS1152">
        <f>VALUE(TRIM(FO_Candidato[[#This Row],[longitude]]))</f>
        <v>-4765518</v>
      </c>
      <c r="AT1152">
        <f>FO_Candidato[[#This Row],[LONGITUDE_P1]]/1000000</f>
        <v>-4.7655180000000001</v>
      </c>
      <c r="AU1152">
        <f>INT(ABS(FO_Candidato[[#This Row],[LONGITUDE_P2]]))</f>
        <v>4</v>
      </c>
      <c r="AV1152">
        <f>INT((ABS(FO_Candidato[[#This Row],[LONGITUDE_P2]])-INT(ABS(FO_Candidato[[#This Row],[LONGITUDE_P2]])))*60)</f>
        <v>45</v>
      </c>
      <c r="AW1152" s="73">
        <f t="shared" si="35"/>
        <v>55.86</v>
      </c>
      <c r="AX1152" t="str">
        <f>SUBSTITUTE(TEXT(FO_Candidato[[#This Row],[LONGITUDE_P5]],"0,00"),",",".")</f>
        <v>55.86</v>
      </c>
      <c r="AY1152" t="str">
        <f>FO_Candidato[[#This Row],[LONGITUDE_P3]]&amp;"°"&amp;FO_Candidato[[#This Row],[LONGITUDE_P4]]&amp;"'"&amp;FO_Candidato[[#This Row],[LONGITUDE - P6]]&amp;"""S"</f>
        <v>4°45'55.86"S</v>
      </c>
    </row>
    <row r="1153" spans="1:51" x14ac:dyDescent="0.3">
      <c r="A1153" t="s">
        <v>30495</v>
      </c>
      <c r="B1153" t="s">
        <v>23809</v>
      </c>
      <c r="C1153" t="s">
        <v>1123</v>
      </c>
      <c r="D1153" t="s">
        <v>5391</v>
      </c>
      <c r="E1153" t="s">
        <v>5391</v>
      </c>
      <c r="F1153" t="s">
        <v>5392</v>
      </c>
      <c r="G1153" t="s">
        <v>25675</v>
      </c>
      <c r="I1153" t="s">
        <v>23832</v>
      </c>
      <c r="J1153" t="s">
        <v>24256</v>
      </c>
      <c r="K1153" t="s">
        <v>24426</v>
      </c>
      <c r="M1153" t="s">
        <v>23835</v>
      </c>
      <c r="N1153" t="s">
        <v>26737</v>
      </c>
      <c r="V1153">
        <v>70</v>
      </c>
      <c r="W1153">
        <v>-2137329</v>
      </c>
      <c r="X1153">
        <v>-4730737</v>
      </c>
      <c r="Y1153">
        <v>664</v>
      </c>
      <c r="AA1153" t="s">
        <v>107</v>
      </c>
      <c r="AF1153" t="s">
        <v>5391</v>
      </c>
      <c r="AG1153" t="s">
        <v>5392</v>
      </c>
      <c r="AH1153" t="s">
        <v>30496</v>
      </c>
      <c r="AI1153" t="s">
        <v>23852</v>
      </c>
      <c r="AJ1153" t="s">
        <v>5255</v>
      </c>
      <c r="AL1153">
        <f>VALUE(TRIM(FO_Candidato[[#This Row],[1.21 Latitude]]))</f>
        <v>-2137329</v>
      </c>
      <c r="AM1153">
        <f>FO_Candidato[[#This Row],[LATITUDE_P1]]/1000000</f>
        <v>-2.1373289999999998</v>
      </c>
      <c r="AN1153">
        <f>INT(ABS(FO_Candidato[[#This Row],[LATITUDE_P2]]))</f>
        <v>2</v>
      </c>
      <c r="AO1153">
        <f>INT((ABS(FO_Candidato[[#This Row],[LATITUDE_P2]])-INT(ABS(FO_Candidato[[#This Row],[LATITUDE_P2]])))*60)</f>
        <v>8</v>
      </c>
      <c r="AP1153" s="73">
        <f t="shared" si="34"/>
        <v>14.38</v>
      </c>
      <c r="AQ1153" t="str">
        <f>SUBSTITUTE(TEXT(FO_Candidato[[#This Row],[LATITUDE_P5]],"0,00"),",",".")</f>
        <v>14.38</v>
      </c>
      <c r="AR1153" t="str">
        <f>FO_Candidato[[#This Row],[LATITUDE_P3]]&amp;"°"&amp;FO_Candidato[[#This Row],[LATITUDE_P4]]&amp;"'"&amp;FO_Candidato[[#This Row],[LATITUDE - P6]]&amp;"""S"</f>
        <v>2°8'14.38"S</v>
      </c>
      <c r="AS1153">
        <f>VALUE(TRIM(FO_Candidato[[#This Row],[longitude]]))</f>
        <v>-4730737</v>
      </c>
      <c r="AT1153">
        <f>FO_Candidato[[#This Row],[LONGITUDE_P1]]/1000000</f>
        <v>-4.7307370000000004</v>
      </c>
      <c r="AU1153">
        <f>INT(ABS(FO_Candidato[[#This Row],[LONGITUDE_P2]]))</f>
        <v>4</v>
      </c>
      <c r="AV1153">
        <f>INT((ABS(FO_Candidato[[#This Row],[LONGITUDE_P2]])-INT(ABS(FO_Candidato[[#This Row],[LONGITUDE_P2]])))*60)</f>
        <v>43</v>
      </c>
      <c r="AW1153" s="73">
        <f t="shared" si="35"/>
        <v>50.65</v>
      </c>
      <c r="AX1153" t="str">
        <f>SUBSTITUTE(TEXT(FO_Candidato[[#This Row],[LONGITUDE_P5]],"0,00"),",",".")</f>
        <v>50.65</v>
      </c>
      <c r="AY1153" t="str">
        <f>FO_Candidato[[#This Row],[LONGITUDE_P3]]&amp;"°"&amp;FO_Candidato[[#This Row],[LONGITUDE_P4]]&amp;"'"&amp;FO_Candidato[[#This Row],[LONGITUDE - P6]]&amp;"""S"</f>
        <v>4°43'50.65"S</v>
      </c>
    </row>
    <row r="1154" spans="1:51" x14ac:dyDescent="0.3">
      <c r="A1154" t="s">
        <v>30497</v>
      </c>
      <c r="B1154" t="s">
        <v>23809</v>
      </c>
      <c r="C1154" t="s">
        <v>308</v>
      </c>
      <c r="D1154" t="s">
        <v>6516</v>
      </c>
      <c r="E1154" t="s">
        <v>6516</v>
      </c>
      <c r="F1154" t="s">
        <v>6517</v>
      </c>
      <c r="G1154" t="s">
        <v>24212</v>
      </c>
      <c r="I1154" t="s">
        <v>23832</v>
      </c>
      <c r="J1154" t="s">
        <v>23814</v>
      </c>
      <c r="K1154" t="s">
        <v>30498</v>
      </c>
      <c r="L1154" t="s">
        <v>3632</v>
      </c>
      <c r="M1154" t="s">
        <v>23816</v>
      </c>
      <c r="N1154" t="s">
        <v>30499</v>
      </c>
      <c r="O1154" t="s">
        <v>30500</v>
      </c>
      <c r="P1154" t="s">
        <v>30501</v>
      </c>
      <c r="Q1154" t="s">
        <v>3632</v>
      </c>
      <c r="R1154" t="s">
        <v>3632</v>
      </c>
      <c r="S1154" t="s">
        <v>3632</v>
      </c>
      <c r="T1154" t="s">
        <v>3632</v>
      </c>
      <c r="U1154" t="s">
        <v>23823</v>
      </c>
      <c r="V1154">
        <v>80</v>
      </c>
      <c r="W1154">
        <v>-19266556</v>
      </c>
      <c r="X1154">
        <v>-41763472</v>
      </c>
      <c r="Y1154">
        <v>205</v>
      </c>
      <c r="Z1154" t="s">
        <v>23824</v>
      </c>
      <c r="AA1154" t="s">
        <v>124</v>
      </c>
      <c r="AB1154" t="s">
        <v>23825</v>
      </c>
      <c r="AC1154">
        <v>1000</v>
      </c>
      <c r="AD1154" t="s">
        <v>23823</v>
      </c>
      <c r="AE1154" t="s">
        <v>3632</v>
      </c>
      <c r="AF1154" t="s">
        <v>6516</v>
      </c>
      <c r="AG1154" t="s">
        <v>6517</v>
      </c>
      <c r="AH1154" t="s">
        <v>30502</v>
      </c>
      <c r="AI1154" t="s">
        <v>24061</v>
      </c>
      <c r="AJ1154" t="s">
        <v>6519</v>
      </c>
      <c r="AK1154">
        <v>35140000</v>
      </c>
      <c r="AL1154">
        <f>VALUE(TRIM(FO_Candidato[[#This Row],[1.21 Latitude]]))</f>
        <v>-19266556</v>
      </c>
      <c r="AM1154">
        <f>FO_Candidato[[#This Row],[LATITUDE_P1]]/1000000</f>
        <v>-19.266556000000001</v>
      </c>
      <c r="AN1154">
        <f>INT(ABS(FO_Candidato[[#This Row],[LATITUDE_P2]]))</f>
        <v>19</v>
      </c>
      <c r="AO1154">
        <f>INT((ABS(FO_Candidato[[#This Row],[LATITUDE_P2]])-INT(ABS(FO_Candidato[[#This Row],[LATITUDE_P2]])))*60)</f>
        <v>15</v>
      </c>
      <c r="AP1154" s="73">
        <f t="shared" ref="AP1154:AP1217" si="36">ROUND(MOD(ABS(AL1154/1000000)*3600,60),2)</f>
        <v>59.6</v>
      </c>
      <c r="AQ1154" t="str">
        <f>SUBSTITUTE(TEXT(FO_Candidato[[#This Row],[LATITUDE_P5]],"0,00"),",",".")</f>
        <v>59.60</v>
      </c>
      <c r="AR1154" t="str">
        <f>FO_Candidato[[#This Row],[LATITUDE_P3]]&amp;"°"&amp;FO_Candidato[[#This Row],[LATITUDE_P4]]&amp;"'"&amp;FO_Candidato[[#This Row],[LATITUDE - P6]]&amp;"""S"</f>
        <v>19°15'59.60"S</v>
      </c>
      <c r="AS1154">
        <f>VALUE(TRIM(FO_Candidato[[#This Row],[longitude]]))</f>
        <v>-41763472</v>
      </c>
      <c r="AT1154">
        <f>FO_Candidato[[#This Row],[LONGITUDE_P1]]/1000000</f>
        <v>-41.763472</v>
      </c>
      <c r="AU1154">
        <f>INT(ABS(FO_Candidato[[#This Row],[LONGITUDE_P2]]))</f>
        <v>41</v>
      </c>
      <c r="AV1154">
        <f>INT((ABS(FO_Candidato[[#This Row],[LONGITUDE_P2]])-INT(ABS(FO_Candidato[[#This Row],[LONGITUDE_P2]])))*60)</f>
        <v>45</v>
      </c>
      <c r="AW1154" s="73">
        <f t="shared" ref="AW1154:AW1217" si="37">ROUND(MOD(ABS(AS1154/1000000)*3600,60),2)</f>
        <v>48.5</v>
      </c>
      <c r="AX1154" t="str">
        <f>SUBSTITUTE(TEXT(FO_Candidato[[#This Row],[LONGITUDE_P5]],"0,00"),",",".")</f>
        <v>48.50</v>
      </c>
      <c r="AY1154" t="str">
        <f>FO_Candidato[[#This Row],[LONGITUDE_P3]]&amp;"°"&amp;FO_Candidato[[#This Row],[LONGITUDE_P4]]&amp;"'"&amp;FO_Candidato[[#This Row],[LONGITUDE - P6]]&amp;"""S"</f>
        <v>41°45'48.50"S</v>
      </c>
    </row>
    <row r="1155" spans="1:51" x14ac:dyDescent="0.3">
      <c r="A1155" t="s">
        <v>30503</v>
      </c>
      <c r="B1155" t="s">
        <v>23809</v>
      </c>
      <c r="C1155" t="s">
        <v>1123</v>
      </c>
      <c r="D1155" t="s">
        <v>15533</v>
      </c>
      <c r="E1155" t="s">
        <v>15533</v>
      </c>
      <c r="F1155" t="s">
        <v>15535</v>
      </c>
      <c r="G1155" t="s">
        <v>25675</v>
      </c>
      <c r="I1155" t="s">
        <v>23832</v>
      </c>
      <c r="J1155" t="s">
        <v>24256</v>
      </c>
      <c r="U1155" t="s">
        <v>23823</v>
      </c>
      <c r="V1155">
        <v>70</v>
      </c>
      <c r="W1155">
        <v>-2147995</v>
      </c>
      <c r="X1155">
        <v>-51773673</v>
      </c>
      <c r="Y1155">
        <v>368</v>
      </c>
      <c r="AF1155" t="s">
        <v>15533</v>
      </c>
      <c r="AG1155" t="s">
        <v>15535</v>
      </c>
      <c r="AH1155" t="s">
        <v>30504</v>
      </c>
      <c r="AI1155" t="s">
        <v>23852</v>
      </c>
      <c r="AJ1155" t="s">
        <v>30505</v>
      </c>
      <c r="AL1155">
        <f>VALUE(TRIM(FO_Candidato[[#This Row],[1.21 Latitude]]))</f>
        <v>-2147995</v>
      </c>
      <c r="AM1155">
        <f>FO_Candidato[[#This Row],[LATITUDE_P1]]/1000000</f>
        <v>-2.1479949999999999</v>
      </c>
      <c r="AN1155">
        <f>INT(ABS(FO_Candidato[[#This Row],[LATITUDE_P2]]))</f>
        <v>2</v>
      </c>
      <c r="AO1155">
        <f>INT((ABS(FO_Candidato[[#This Row],[LATITUDE_P2]])-INT(ABS(FO_Candidato[[#This Row],[LATITUDE_P2]])))*60)</f>
        <v>8</v>
      </c>
      <c r="AP1155" s="73">
        <f t="shared" si="36"/>
        <v>52.78</v>
      </c>
      <c r="AQ1155" t="str">
        <f>SUBSTITUTE(TEXT(FO_Candidato[[#This Row],[LATITUDE_P5]],"0,00"),",",".")</f>
        <v>52.78</v>
      </c>
      <c r="AR1155" t="str">
        <f>FO_Candidato[[#This Row],[LATITUDE_P3]]&amp;"°"&amp;FO_Candidato[[#This Row],[LATITUDE_P4]]&amp;"'"&amp;FO_Candidato[[#This Row],[LATITUDE - P6]]&amp;"""S"</f>
        <v>2°8'52.78"S</v>
      </c>
      <c r="AS1155">
        <f>VALUE(TRIM(FO_Candidato[[#This Row],[longitude]]))</f>
        <v>-51773673</v>
      </c>
      <c r="AT1155">
        <f>FO_Candidato[[#This Row],[LONGITUDE_P1]]/1000000</f>
        <v>-51.773673000000002</v>
      </c>
      <c r="AU1155">
        <f>INT(ABS(FO_Candidato[[#This Row],[LONGITUDE_P2]]))</f>
        <v>51</v>
      </c>
      <c r="AV1155">
        <f>INT((ABS(FO_Candidato[[#This Row],[LONGITUDE_P2]])-INT(ABS(FO_Candidato[[#This Row],[LONGITUDE_P2]])))*60)</f>
        <v>46</v>
      </c>
      <c r="AW1155" s="73">
        <f t="shared" si="37"/>
        <v>25.22</v>
      </c>
      <c r="AX1155" t="str">
        <f>SUBSTITUTE(TEXT(FO_Candidato[[#This Row],[LONGITUDE_P5]],"0,00"),",",".")</f>
        <v>25.22</v>
      </c>
      <c r="AY1155" t="str">
        <f>FO_Candidato[[#This Row],[LONGITUDE_P3]]&amp;"°"&amp;FO_Candidato[[#This Row],[LONGITUDE_P4]]&amp;"'"&amp;FO_Candidato[[#This Row],[LONGITUDE - P6]]&amp;"""S"</f>
        <v>51°46'25.22"S</v>
      </c>
    </row>
    <row r="1156" spans="1:51" x14ac:dyDescent="0.3">
      <c r="A1156" t="s">
        <v>30506</v>
      </c>
      <c r="B1156" t="s">
        <v>23809</v>
      </c>
      <c r="C1156" t="s">
        <v>1123</v>
      </c>
      <c r="D1156" t="s">
        <v>15606</v>
      </c>
      <c r="E1156" t="s">
        <v>15606</v>
      </c>
      <c r="F1156" t="s">
        <v>15608</v>
      </c>
      <c r="G1156" t="s">
        <v>25675</v>
      </c>
      <c r="I1156" t="s">
        <v>23832</v>
      </c>
      <c r="J1156" t="s">
        <v>24256</v>
      </c>
      <c r="K1156" t="s">
        <v>30507</v>
      </c>
      <c r="M1156" t="s">
        <v>23835</v>
      </c>
      <c r="N1156" t="s">
        <v>27454</v>
      </c>
      <c r="U1156" t="s">
        <v>23823</v>
      </c>
      <c r="V1156">
        <v>60</v>
      </c>
      <c r="W1156">
        <v>-21221805</v>
      </c>
      <c r="X1156">
        <v>-51571517</v>
      </c>
      <c r="Y1156">
        <v>326</v>
      </c>
      <c r="AF1156" t="s">
        <v>15606</v>
      </c>
      <c r="AG1156" t="s">
        <v>15608</v>
      </c>
      <c r="AH1156" t="s">
        <v>30508</v>
      </c>
      <c r="AI1156" t="s">
        <v>23852</v>
      </c>
      <c r="AJ1156" t="s">
        <v>30509</v>
      </c>
      <c r="AL1156">
        <f>VALUE(TRIM(FO_Candidato[[#This Row],[1.21 Latitude]]))</f>
        <v>-21221805</v>
      </c>
      <c r="AM1156">
        <f>FO_Candidato[[#This Row],[LATITUDE_P1]]/1000000</f>
        <v>-21.221805</v>
      </c>
      <c r="AN1156">
        <f>INT(ABS(FO_Candidato[[#This Row],[LATITUDE_P2]]))</f>
        <v>21</v>
      </c>
      <c r="AO1156">
        <f>INT((ABS(FO_Candidato[[#This Row],[LATITUDE_P2]])-INT(ABS(FO_Candidato[[#This Row],[LATITUDE_P2]])))*60)</f>
        <v>13</v>
      </c>
      <c r="AP1156" s="73">
        <f t="shared" si="36"/>
        <v>18.5</v>
      </c>
      <c r="AQ1156" t="str">
        <f>SUBSTITUTE(TEXT(FO_Candidato[[#This Row],[LATITUDE_P5]],"0,00"),",",".")</f>
        <v>18.50</v>
      </c>
      <c r="AR1156" t="str">
        <f>FO_Candidato[[#This Row],[LATITUDE_P3]]&amp;"°"&amp;FO_Candidato[[#This Row],[LATITUDE_P4]]&amp;"'"&amp;FO_Candidato[[#This Row],[LATITUDE - P6]]&amp;"""S"</f>
        <v>21°13'18.50"S</v>
      </c>
      <c r="AS1156">
        <f>VALUE(TRIM(FO_Candidato[[#This Row],[longitude]]))</f>
        <v>-51571517</v>
      </c>
      <c r="AT1156">
        <f>FO_Candidato[[#This Row],[LONGITUDE_P1]]/1000000</f>
        <v>-51.571517</v>
      </c>
      <c r="AU1156">
        <f>INT(ABS(FO_Candidato[[#This Row],[LONGITUDE_P2]]))</f>
        <v>51</v>
      </c>
      <c r="AV1156">
        <f>INT((ABS(FO_Candidato[[#This Row],[LONGITUDE_P2]])-INT(ABS(FO_Candidato[[#This Row],[LONGITUDE_P2]])))*60)</f>
        <v>34</v>
      </c>
      <c r="AW1156" s="73">
        <f t="shared" si="37"/>
        <v>17.46</v>
      </c>
      <c r="AX1156" t="str">
        <f>SUBSTITUTE(TEXT(FO_Candidato[[#This Row],[LONGITUDE_P5]],"0,00"),",",".")</f>
        <v>17.46</v>
      </c>
      <c r="AY1156" t="str">
        <f>FO_Candidato[[#This Row],[LONGITUDE_P3]]&amp;"°"&amp;FO_Candidato[[#This Row],[LONGITUDE_P4]]&amp;"'"&amp;FO_Candidato[[#This Row],[LONGITUDE - P6]]&amp;"""S"</f>
        <v>51°34'17.46"S</v>
      </c>
    </row>
    <row r="1157" spans="1:51" x14ac:dyDescent="0.3">
      <c r="A1157" t="s">
        <v>30510</v>
      </c>
      <c r="B1157" t="s">
        <v>23809</v>
      </c>
      <c r="C1157" t="s">
        <v>1123</v>
      </c>
      <c r="D1157" t="s">
        <v>5318</v>
      </c>
      <c r="E1157" t="s">
        <v>5318</v>
      </c>
      <c r="F1157" t="s">
        <v>5319</v>
      </c>
      <c r="G1157" t="s">
        <v>25675</v>
      </c>
      <c r="I1157" t="s">
        <v>23832</v>
      </c>
      <c r="J1157" t="s">
        <v>24256</v>
      </c>
      <c r="K1157" t="s">
        <v>23847</v>
      </c>
      <c r="M1157" t="s">
        <v>23835</v>
      </c>
      <c r="N1157" t="s">
        <v>26737</v>
      </c>
      <c r="U1157" t="s">
        <v>23823</v>
      </c>
      <c r="V1157">
        <v>70</v>
      </c>
      <c r="W1157">
        <v>-2010821</v>
      </c>
      <c r="X1157">
        <v>-4761016</v>
      </c>
      <c r="Y1157">
        <v>790</v>
      </c>
      <c r="AA1157" t="s">
        <v>107</v>
      </c>
      <c r="AF1157" t="s">
        <v>5318</v>
      </c>
      <c r="AG1157" t="s">
        <v>5319</v>
      </c>
      <c r="AH1157" t="s">
        <v>30511</v>
      </c>
      <c r="AI1157" t="s">
        <v>23852</v>
      </c>
      <c r="AJ1157" t="s">
        <v>5320</v>
      </c>
      <c r="AL1157">
        <f>VALUE(TRIM(FO_Candidato[[#This Row],[1.21 Latitude]]))</f>
        <v>-2010821</v>
      </c>
      <c r="AM1157">
        <f>FO_Candidato[[#This Row],[LATITUDE_P1]]/1000000</f>
        <v>-2.010821</v>
      </c>
      <c r="AN1157">
        <f>INT(ABS(FO_Candidato[[#This Row],[LATITUDE_P2]]))</f>
        <v>2</v>
      </c>
      <c r="AO1157">
        <f>INT((ABS(FO_Candidato[[#This Row],[LATITUDE_P2]])-INT(ABS(FO_Candidato[[#This Row],[LATITUDE_P2]])))*60)</f>
        <v>0</v>
      </c>
      <c r="AP1157" s="73">
        <f t="shared" si="36"/>
        <v>38.96</v>
      </c>
      <c r="AQ1157" t="str">
        <f>SUBSTITUTE(TEXT(FO_Candidato[[#This Row],[LATITUDE_P5]],"0,00"),",",".")</f>
        <v>38.96</v>
      </c>
      <c r="AR1157" t="str">
        <f>FO_Candidato[[#This Row],[LATITUDE_P3]]&amp;"°"&amp;FO_Candidato[[#This Row],[LATITUDE_P4]]&amp;"'"&amp;FO_Candidato[[#This Row],[LATITUDE - P6]]&amp;"""S"</f>
        <v>2°0'38.96"S</v>
      </c>
      <c r="AS1157">
        <f>VALUE(TRIM(FO_Candidato[[#This Row],[longitude]]))</f>
        <v>-4761016</v>
      </c>
      <c r="AT1157">
        <f>FO_Candidato[[#This Row],[LONGITUDE_P1]]/1000000</f>
        <v>-4.7610159999999997</v>
      </c>
      <c r="AU1157">
        <f>INT(ABS(FO_Candidato[[#This Row],[LONGITUDE_P2]]))</f>
        <v>4</v>
      </c>
      <c r="AV1157">
        <f>INT((ABS(FO_Candidato[[#This Row],[LONGITUDE_P2]])-INT(ABS(FO_Candidato[[#This Row],[LONGITUDE_P2]])))*60)</f>
        <v>45</v>
      </c>
      <c r="AW1157" s="73">
        <f t="shared" si="37"/>
        <v>39.659999999999997</v>
      </c>
      <c r="AX1157" t="str">
        <f>SUBSTITUTE(TEXT(FO_Candidato[[#This Row],[LONGITUDE_P5]],"0,00"),",",".")</f>
        <v>39.66</v>
      </c>
      <c r="AY1157" t="str">
        <f>FO_Candidato[[#This Row],[LONGITUDE_P3]]&amp;"°"&amp;FO_Candidato[[#This Row],[LONGITUDE_P4]]&amp;"'"&amp;FO_Candidato[[#This Row],[LONGITUDE - P6]]&amp;"""S"</f>
        <v>4°45'39.66"S</v>
      </c>
    </row>
    <row r="1158" spans="1:51" x14ac:dyDescent="0.3">
      <c r="A1158" t="s">
        <v>30512</v>
      </c>
      <c r="B1158" t="s">
        <v>23809</v>
      </c>
      <c r="C1158" t="s">
        <v>1123</v>
      </c>
      <c r="D1158" t="s">
        <v>15598</v>
      </c>
      <c r="E1158" t="s">
        <v>15598</v>
      </c>
      <c r="F1158" t="s">
        <v>15600</v>
      </c>
      <c r="G1158" t="s">
        <v>25675</v>
      </c>
      <c r="I1158" t="s">
        <v>23832</v>
      </c>
      <c r="J1158" t="s">
        <v>24256</v>
      </c>
      <c r="K1158" t="s">
        <v>30513</v>
      </c>
      <c r="M1158" t="s">
        <v>23835</v>
      </c>
      <c r="N1158" t="s">
        <v>27454</v>
      </c>
      <c r="U1158" t="s">
        <v>23823</v>
      </c>
      <c r="V1158">
        <v>50</v>
      </c>
      <c r="W1158">
        <v>-2122282</v>
      </c>
      <c r="X1158">
        <v>-51359358</v>
      </c>
      <c r="Y1158">
        <v>365</v>
      </c>
      <c r="AA1158" t="s">
        <v>107</v>
      </c>
      <c r="AF1158" t="s">
        <v>30514</v>
      </c>
      <c r="AG1158" t="s">
        <v>15600</v>
      </c>
      <c r="AH1158" t="s">
        <v>30515</v>
      </c>
      <c r="AI1158" t="s">
        <v>23852</v>
      </c>
      <c r="AJ1158" t="s">
        <v>30516</v>
      </c>
      <c r="AL1158">
        <f>VALUE(TRIM(FO_Candidato[[#This Row],[1.21 Latitude]]))</f>
        <v>-2122282</v>
      </c>
      <c r="AM1158">
        <f>FO_Candidato[[#This Row],[LATITUDE_P1]]/1000000</f>
        <v>-2.1222819999999998</v>
      </c>
      <c r="AN1158">
        <f>INT(ABS(FO_Candidato[[#This Row],[LATITUDE_P2]]))</f>
        <v>2</v>
      </c>
      <c r="AO1158">
        <f>INT((ABS(FO_Candidato[[#This Row],[LATITUDE_P2]])-INT(ABS(FO_Candidato[[#This Row],[LATITUDE_P2]])))*60)</f>
        <v>7</v>
      </c>
      <c r="AP1158" s="73">
        <f t="shared" si="36"/>
        <v>20.22</v>
      </c>
      <c r="AQ1158" t="str">
        <f>SUBSTITUTE(TEXT(FO_Candidato[[#This Row],[LATITUDE_P5]],"0,00"),",",".")</f>
        <v>20.22</v>
      </c>
      <c r="AR1158" t="str">
        <f>FO_Candidato[[#This Row],[LATITUDE_P3]]&amp;"°"&amp;FO_Candidato[[#This Row],[LATITUDE_P4]]&amp;"'"&amp;FO_Candidato[[#This Row],[LATITUDE - P6]]&amp;"""S"</f>
        <v>2°7'20.22"S</v>
      </c>
      <c r="AS1158">
        <f>VALUE(TRIM(FO_Candidato[[#This Row],[longitude]]))</f>
        <v>-51359358</v>
      </c>
      <c r="AT1158">
        <f>FO_Candidato[[#This Row],[LONGITUDE_P1]]/1000000</f>
        <v>-51.359358</v>
      </c>
      <c r="AU1158">
        <f>INT(ABS(FO_Candidato[[#This Row],[LONGITUDE_P2]]))</f>
        <v>51</v>
      </c>
      <c r="AV1158">
        <f>INT((ABS(FO_Candidato[[#This Row],[LONGITUDE_P2]])-INT(ABS(FO_Candidato[[#This Row],[LONGITUDE_P2]])))*60)</f>
        <v>21</v>
      </c>
      <c r="AW1158" s="73">
        <f t="shared" si="37"/>
        <v>33.69</v>
      </c>
      <c r="AX1158" t="str">
        <f>SUBSTITUTE(TEXT(FO_Candidato[[#This Row],[LONGITUDE_P5]],"0,00"),",",".")</f>
        <v>33.69</v>
      </c>
      <c r="AY1158" t="str">
        <f>FO_Candidato[[#This Row],[LONGITUDE_P3]]&amp;"°"&amp;FO_Candidato[[#This Row],[LONGITUDE_P4]]&amp;"'"&amp;FO_Candidato[[#This Row],[LONGITUDE - P6]]&amp;"""S"</f>
        <v>51°21'33.69"S</v>
      </c>
    </row>
    <row r="1159" spans="1:51" x14ac:dyDescent="0.3">
      <c r="A1159" t="s">
        <v>30517</v>
      </c>
      <c r="B1159" t="s">
        <v>23809</v>
      </c>
      <c r="C1159" t="s">
        <v>1123</v>
      </c>
      <c r="D1159" t="s">
        <v>5196</v>
      </c>
      <c r="E1159" t="s">
        <v>5196</v>
      </c>
      <c r="F1159" t="s">
        <v>5197</v>
      </c>
      <c r="G1159" t="s">
        <v>25675</v>
      </c>
      <c r="I1159" t="s">
        <v>23813</v>
      </c>
      <c r="J1159" t="s">
        <v>24256</v>
      </c>
      <c r="K1159" t="s">
        <v>24117</v>
      </c>
      <c r="N1159" t="s">
        <v>30518</v>
      </c>
      <c r="P1159" t="s">
        <v>30519</v>
      </c>
      <c r="R1159" t="s">
        <v>30520</v>
      </c>
      <c r="U1159" t="s">
        <v>23823</v>
      </c>
      <c r="V1159">
        <v>50</v>
      </c>
      <c r="W1159">
        <v>-21078239</v>
      </c>
      <c r="X1159">
        <v>-47641569</v>
      </c>
      <c r="Y1159">
        <v>691</v>
      </c>
      <c r="AA1159" t="s">
        <v>107</v>
      </c>
      <c r="AC1159">
        <v>0</v>
      </c>
      <c r="AF1159" t="s">
        <v>5196</v>
      </c>
      <c r="AG1159" t="s">
        <v>5197</v>
      </c>
      <c r="AH1159" t="s">
        <v>30521</v>
      </c>
      <c r="AI1159" t="s">
        <v>23841</v>
      </c>
      <c r="AJ1159" t="s">
        <v>5199</v>
      </c>
      <c r="AL1159">
        <f>VALUE(TRIM(FO_Candidato[[#This Row],[1.21 Latitude]]))</f>
        <v>-21078239</v>
      </c>
      <c r="AM1159">
        <f>FO_Candidato[[#This Row],[LATITUDE_P1]]/1000000</f>
        <v>-21.078239</v>
      </c>
      <c r="AN1159">
        <f>INT(ABS(FO_Candidato[[#This Row],[LATITUDE_P2]]))</f>
        <v>21</v>
      </c>
      <c r="AO1159">
        <f>INT((ABS(FO_Candidato[[#This Row],[LATITUDE_P2]])-INT(ABS(FO_Candidato[[#This Row],[LATITUDE_P2]])))*60)</f>
        <v>4</v>
      </c>
      <c r="AP1159" s="73">
        <f t="shared" si="36"/>
        <v>41.66</v>
      </c>
      <c r="AQ1159" t="str">
        <f>SUBSTITUTE(TEXT(FO_Candidato[[#This Row],[LATITUDE_P5]],"0,00"),",",".")</f>
        <v>41.66</v>
      </c>
      <c r="AR1159" t="str">
        <f>FO_Candidato[[#This Row],[LATITUDE_P3]]&amp;"°"&amp;FO_Candidato[[#This Row],[LATITUDE_P4]]&amp;"'"&amp;FO_Candidato[[#This Row],[LATITUDE - P6]]&amp;"""S"</f>
        <v>21°4'41.66"S</v>
      </c>
      <c r="AS1159">
        <f>VALUE(TRIM(FO_Candidato[[#This Row],[longitude]]))</f>
        <v>-47641569</v>
      </c>
      <c r="AT1159">
        <f>FO_Candidato[[#This Row],[LONGITUDE_P1]]/1000000</f>
        <v>-47.641568999999997</v>
      </c>
      <c r="AU1159">
        <f>INT(ABS(FO_Candidato[[#This Row],[LONGITUDE_P2]]))</f>
        <v>47</v>
      </c>
      <c r="AV1159">
        <f>INT((ABS(FO_Candidato[[#This Row],[LONGITUDE_P2]])-INT(ABS(FO_Candidato[[#This Row],[LONGITUDE_P2]])))*60)</f>
        <v>38</v>
      </c>
      <c r="AW1159" s="73">
        <f t="shared" si="37"/>
        <v>29.65</v>
      </c>
      <c r="AX1159" t="str">
        <f>SUBSTITUTE(TEXT(FO_Candidato[[#This Row],[LONGITUDE_P5]],"0,00"),",",".")</f>
        <v>29.65</v>
      </c>
      <c r="AY1159" t="str">
        <f>FO_Candidato[[#This Row],[LONGITUDE_P3]]&amp;"°"&amp;FO_Candidato[[#This Row],[LONGITUDE_P4]]&amp;"'"&amp;FO_Candidato[[#This Row],[LONGITUDE - P6]]&amp;"""S"</f>
        <v>47°38'29.65"S</v>
      </c>
    </row>
    <row r="1160" spans="1:51" x14ac:dyDescent="0.3">
      <c r="A1160" t="s">
        <v>30522</v>
      </c>
      <c r="B1160" t="s">
        <v>23809</v>
      </c>
      <c r="C1160" t="s">
        <v>1123</v>
      </c>
      <c r="D1160" t="s">
        <v>4831</v>
      </c>
      <c r="E1160" t="s">
        <v>4831</v>
      </c>
      <c r="F1160" t="s">
        <v>4832</v>
      </c>
      <c r="G1160" t="s">
        <v>25675</v>
      </c>
      <c r="I1160" t="s">
        <v>23832</v>
      </c>
      <c r="J1160" t="s">
        <v>24256</v>
      </c>
      <c r="K1160" t="s">
        <v>24117</v>
      </c>
      <c r="N1160" t="s">
        <v>30518</v>
      </c>
      <c r="O1160" t="s">
        <v>30523</v>
      </c>
      <c r="P1160" t="s">
        <v>30524</v>
      </c>
      <c r="R1160" t="s">
        <v>30525</v>
      </c>
      <c r="U1160" t="s">
        <v>23823</v>
      </c>
      <c r="V1160">
        <v>60</v>
      </c>
      <c r="W1160">
        <v>-151169</v>
      </c>
      <c r="X1160">
        <v>-5212331</v>
      </c>
      <c r="Y1160">
        <v>288</v>
      </c>
      <c r="AA1160" t="s">
        <v>107</v>
      </c>
      <c r="AC1160">
        <v>0</v>
      </c>
      <c r="AF1160" t="s">
        <v>4831</v>
      </c>
      <c r="AG1160" t="s">
        <v>4832</v>
      </c>
      <c r="AH1160" t="s">
        <v>30526</v>
      </c>
      <c r="AI1160" t="s">
        <v>23841</v>
      </c>
      <c r="AJ1160" t="s">
        <v>30527</v>
      </c>
      <c r="AL1160">
        <f>VALUE(TRIM(FO_Candidato[[#This Row],[1.21 Latitude]]))</f>
        <v>-151169</v>
      </c>
      <c r="AM1160">
        <f>FO_Candidato[[#This Row],[LATITUDE_P1]]/1000000</f>
        <v>-0.151169</v>
      </c>
      <c r="AN1160">
        <f>INT(ABS(FO_Candidato[[#This Row],[LATITUDE_P2]]))</f>
        <v>0</v>
      </c>
      <c r="AO1160">
        <f>INT((ABS(FO_Candidato[[#This Row],[LATITUDE_P2]])-INT(ABS(FO_Candidato[[#This Row],[LATITUDE_P2]])))*60)</f>
        <v>9</v>
      </c>
      <c r="AP1160" s="73">
        <f t="shared" si="36"/>
        <v>4.21</v>
      </c>
      <c r="AQ1160" t="str">
        <f>SUBSTITUTE(TEXT(FO_Candidato[[#This Row],[LATITUDE_P5]],"0,00"),",",".")</f>
        <v>4.21</v>
      </c>
      <c r="AR1160" t="str">
        <f>FO_Candidato[[#This Row],[LATITUDE_P3]]&amp;"°"&amp;FO_Candidato[[#This Row],[LATITUDE_P4]]&amp;"'"&amp;FO_Candidato[[#This Row],[LATITUDE - P6]]&amp;"""S"</f>
        <v>0°9'4.21"S</v>
      </c>
      <c r="AS1160">
        <f>VALUE(TRIM(FO_Candidato[[#This Row],[longitude]]))</f>
        <v>-5212331</v>
      </c>
      <c r="AT1160">
        <f>FO_Candidato[[#This Row],[LONGITUDE_P1]]/1000000</f>
        <v>-5.2123309999999998</v>
      </c>
      <c r="AU1160">
        <f>INT(ABS(FO_Candidato[[#This Row],[LONGITUDE_P2]]))</f>
        <v>5</v>
      </c>
      <c r="AV1160">
        <f>INT((ABS(FO_Candidato[[#This Row],[LONGITUDE_P2]])-INT(ABS(FO_Candidato[[#This Row],[LONGITUDE_P2]])))*60)</f>
        <v>12</v>
      </c>
      <c r="AW1160" s="73">
        <f t="shared" si="37"/>
        <v>44.39</v>
      </c>
      <c r="AX1160" t="str">
        <f>SUBSTITUTE(TEXT(FO_Candidato[[#This Row],[LONGITUDE_P5]],"0,00"),",",".")</f>
        <v>44.39</v>
      </c>
      <c r="AY1160" t="str">
        <f>FO_Candidato[[#This Row],[LONGITUDE_P3]]&amp;"°"&amp;FO_Candidato[[#This Row],[LONGITUDE_P4]]&amp;"'"&amp;FO_Candidato[[#This Row],[LONGITUDE - P6]]&amp;"""S"</f>
        <v>5°12'44.39"S</v>
      </c>
    </row>
    <row r="1161" spans="1:51" x14ac:dyDescent="0.3">
      <c r="A1161" t="s">
        <v>30528</v>
      </c>
      <c r="B1161" t="s">
        <v>23809</v>
      </c>
      <c r="C1161" t="s">
        <v>308</v>
      </c>
      <c r="D1161" t="s">
        <v>6522</v>
      </c>
      <c r="E1161" t="s">
        <v>6522</v>
      </c>
      <c r="F1161" t="s">
        <v>6523</v>
      </c>
      <c r="G1161" t="s">
        <v>24212</v>
      </c>
      <c r="I1161" t="s">
        <v>23832</v>
      </c>
      <c r="J1161" t="s">
        <v>23814</v>
      </c>
      <c r="K1161" t="s">
        <v>30529</v>
      </c>
      <c r="L1161" t="s">
        <v>3632</v>
      </c>
      <c r="M1161" t="s">
        <v>23816</v>
      </c>
      <c r="N1161" t="s">
        <v>30530</v>
      </c>
      <c r="O1161" t="s">
        <v>30531</v>
      </c>
      <c r="P1161" t="s">
        <v>30532</v>
      </c>
      <c r="Q1161" t="s">
        <v>3632</v>
      </c>
      <c r="R1161" t="s">
        <v>3632</v>
      </c>
      <c r="S1161" t="s">
        <v>3632</v>
      </c>
      <c r="T1161" t="s">
        <v>3632</v>
      </c>
      <c r="U1161" t="s">
        <v>23823</v>
      </c>
      <c r="V1161">
        <v>80</v>
      </c>
      <c r="W1161">
        <v>-19353694</v>
      </c>
      <c r="X1161">
        <v>-4185225</v>
      </c>
      <c r="Y1161">
        <v>234</v>
      </c>
      <c r="Z1161" t="s">
        <v>23824</v>
      </c>
      <c r="AA1161" t="s">
        <v>107</v>
      </c>
      <c r="AB1161" t="s">
        <v>23825</v>
      </c>
      <c r="AC1161">
        <v>999</v>
      </c>
      <c r="AD1161" t="s">
        <v>23823</v>
      </c>
      <c r="AE1161" t="s">
        <v>3632</v>
      </c>
      <c r="AF1161" t="s">
        <v>6522</v>
      </c>
      <c r="AG1161" t="s">
        <v>6523</v>
      </c>
      <c r="AH1161" t="s">
        <v>30533</v>
      </c>
      <c r="AI1161" t="s">
        <v>24061</v>
      </c>
      <c r="AJ1161" t="s">
        <v>6249</v>
      </c>
      <c r="AK1161">
        <v>35140000</v>
      </c>
      <c r="AL1161">
        <f>VALUE(TRIM(FO_Candidato[[#This Row],[1.21 Latitude]]))</f>
        <v>-19353694</v>
      </c>
      <c r="AM1161">
        <f>FO_Candidato[[#This Row],[LATITUDE_P1]]/1000000</f>
        <v>-19.353694000000001</v>
      </c>
      <c r="AN1161">
        <f>INT(ABS(FO_Candidato[[#This Row],[LATITUDE_P2]]))</f>
        <v>19</v>
      </c>
      <c r="AO1161">
        <f>INT((ABS(FO_Candidato[[#This Row],[LATITUDE_P2]])-INT(ABS(FO_Candidato[[#This Row],[LATITUDE_P2]])))*60)</f>
        <v>21</v>
      </c>
      <c r="AP1161" s="73">
        <f t="shared" si="36"/>
        <v>13.3</v>
      </c>
      <c r="AQ1161" t="str">
        <f>SUBSTITUTE(TEXT(FO_Candidato[[#This Row],[LATITUDE_P5]],"0,00"),",",".")</f>
        <v>13.30</v>
      </c>
      <c r="AR1161" t="str">
        <f>FO_Candidato[[#This Row],[LATITUDE_P3]]&amp;"°"&amp;FO_Candidato[[#This Row],[LATITUDE_P4]]&amp;"'"&amp;FO_Candidato[[#This Row],[LATITUDE - P6]]&amp;"""S"</f>
        <v>19°21'13.30"S</v>
      </c>
      <c r="AS1161">
        <f>VALUE(TRIM(FO_Candidato[[#This Row],[longitude]]))</f>
        <v>-4185225</v>
      </c>
      <c r="AT1161">
        <f>FO_Candidato[[#This Row],[LONGITUDE_P1]]/1000000</f>
        <v>-4.185225</v>
      </c>
      <c r="AU1161">
        <f>INT(ABS(FO_Candidato[[#This Row],[LONGITUDE_P2]]))</f>
        <v>4</v>
      </c>
      <c r="AV1161">
        <f>INT((ABS(FO_Candidato[[#This Row],[LONGITUDE_P2]])-INT(ABS(FO_Candidato[[#This Row],[LONGITUDE_P2]])))*60)</f>
        <v>11</v>
      </c>
      <c r="AW1161" s="73">
        <f t="shared" si="37"/>
        <v>6.81</v>
      </c>
      <c r="AX1161" t="str">
        <f>SUBSTITUTE(TEXT(FO_Candidato[[#This Row],[LONGITUDE_P5]],"0,00"),",",".")</f>
        <v>6.81</v>
      </c>
      <c r="AY1161" t="str">
        <f>FO_Candidato[[#This Row],[LONGITUDE_P3]]&amp;"°"&amp;FO_Candidato[[#This Row],[LONGITUDE_P4]]&amp;"'"&amp;FO_Candidato[[#This Row],[LONGITUDE - P6]]&amp;"""S"</f>
        <v>4°11'6.81"S</v>
      </c>
    </row>
    <row r="1162" spans="1:51" x14ac:dyDescent="0.3">
      <c r="A1162" t="s">
        <v>30534</v>
      </c>
      <c r="B1162" t="s">
        <v>23809</v>
      </c>
      <c r="C1162" t="s">
        <v>308</v>
      </c>
      <c r="D1162" t="s">
        <v>19958</v>
      </c>
      <c r="E1162" t="s">
        <v>19958</v>
      </c>
      <c r="F1162" t="s">
        <v>19960</v>
      </c>
      <c r="G1162" t="s">
        <v>24555</v>
      </c>
      <c r="I1162" t="s">
        <v>23832</v>
      </c>
      <c r="J1162" t="s">
        <v>23814</v>
      </c>
      <c r="K1162" t="s">
        <v>23943</v>
      </c>
      <c r="L1162" t="s">
        <v>148</v>
      </c>
      <c r="M1162" t="s">
        <v>23816</v>
      </c>
      <c r="N1162" t="s">
        <v>30535</v>
      </c>
      <c r="O1162" t="s">
        <v>30536</v>
      </c>
      <c r="P1162" t="s">
        <v>30537</v>
      </c>
      <c r="Q1162" t="s">
        <v>148</v>
      </c>
      <c r="R1162" t="s">
        <v>148</v>
      </c>
      <c r="S1162" t="s">
        <v>148</v>
      </c>
      <c r="T1162" t="s">
        <v>148</v>
      </c>
      <c r="U1162" t="s">
        <v>23823</v>
      </c>
      <c r="V1162">
        <v>40</v>
      </c>
      <c r="W1162">
        <v>-4572836</v>
      </c>
      <c r="X1162">
        <v>-46901633</v>
      </c>
      <c r="Y1162">
        <v>215</v>
      </c>
      <c r="Z1162" t="s">
        <v>12336</v>
      </c>
      <c r="AA1162" t="s">
        <v>124</v>
      </c>
      <c r="AB1162" t="s">
        <v>23825</v>
      </c>
      <c r="AC1162">
        <v>1500</v>
      </c>
      <c r="AD1162" t="s">
        <v>23823</v>
      </c>
      <c r="AE1162" t="s">
        <v>148</v>
      </c>
      <c r="AF1162" t="s">
        <v>19958</v>
      </c>
      <c r="AG1162" t="s">
        <v>19960</v>
      </c>
      <c r="AH1162" t="s">
        <v>30536</v>
      </c>
      <c r="AI1162" t="s">
        <v>23922</v>
      </c>
      <c r="AJ1162" t="s">
        <v>30538</v>
      </c>
      <c r="AK1162">
        <v>65395000</v>
      </c>
      <c r="AL1162">
        <f>VALUE(TRIM(FO_Candidato[[#This Row],[1.21 Latitude]]))</f>
        <v>-4572836</v>
      </c>
      <c r="AM1162">
        <f>FO_Candidato[[#This Row],[LATITUDE_P1]]/1000000</f>
        <v>-4.5728359999999997</v>
      </c>
      <c r="AN1162">
        <f>INT(ABS(FO_Candidato[[#This Row],[LATITUDE_P2]]))</f>
        <v>4</v>
      </c>
      <c r="AO1162">
        <f>INT((ABS(FO_Candidato[[#This Row],[LATITUDE_P2]])-INT(ABS(FO_Candidato[[#This Row],[LATITUDE_P2]])))*60)</f>
        <v>34</v>
      </c>
      <c r="AP1162" s="73">
        <f t="shared" si="36"/>
        <v>22.21</v>
      </c>
      <c r="AQ1162" t="str">
        <f>SUBSTITUTE(TEXT(FO_Candidato[[#This Row],[LATITUDE_P5]],"0,00"),",",".")</f>
        <v>22.21</v>
      </c>
      <c r="AR1162" t="str">
        <f>FO_Candidato[[#This Row],[LATITUDE_P3]]&amp;"°"&amp;FO_Candidato[[#This Row],[LATITUDE_P4]]&amp;"'"&amp;FO_Candidato[[#This Row],[LATITUDE - P6]]&amp;"""S"</f>
        <v>4°34'22.21"S</v>
      </c>
      <c r="AS1162">
        <f>VALUE(TRIM(FO_Candidato[[#This Row],[longitude]]))</f>
        <v>-46901633</v>
      </c>
      <c r="AT1162">
        <f>FO_Candidato[[#This Row],[LONGITUDE_P1]]/1000000</f>
        <v>-46.901632999999997</v>
      </c>
      <c r="AU1162">
        <f>INT(ABS(FO_Candidato[[#This Row],[LONGITUDE_P2]]))</f>
        <v>46</v>
      </c>
      <c r="AV1162">
        <f>INT((ABS(FO_Candidato[[#This Row],[LONGITUDE_P2]])-INT(ABS(FO_Candidato[[#This Row],[LONGITUDE_P2]])))*60)</f>
        <v>54</v>
      </c>
      <c r="AW1162" s="73">
        <f t="shared" si="37"/>
        <v>5.88</v>
      </c>
      <c r="AX1162" t="str">
        <f>SUBSTITUTE(TEXT(FO_Candidato[[#This Row],[LONGITUDE_P5]],"0,00"),",",".")</f>
        <v>5.88</v>
      </c>
      <c r="AY1162" t="str">
        <f>FO_Candidato[[#This Row],[LONGITUDE_P3]]&amp;"°"&amp;FO_Candidato[[#This Row],[LONGITUDE_P4]]&amp;"'"&amp;FO_Candidato[[#This Row],[LONGITUDE - P6]]&amp;"""S"</f>
        <v>46°54'5.88"S</v>
      </c>
    </row>
    <row r="1163" spans="1:51" x14ac:dyDescent="0.3">
      <c r="A1163" t="s">
        <v>30539</v>
      </c>
      <c r="B1163" t="s">
        <v>23809</v>
      </c>
      <c r="C1163" t="s">
        <v>1123</v>
      </c>
      <c r="D1163" t="s">
        <v>4827</v>
      </c>
      <c r="E1163" t="s">
        <v>4827</v>
      </c>
      <c r="F1163" t="s">
        <v>4828</v>
      </c>
      <c r="G1163" t="s">
        <v>25675</v>
      </c>
      <c r="I1163" t="s">
        <v>23832</v>
      </c>
      <c r="J1163" t="s">
        <v>24256</v>
      </c>
      <c r="K1163" t="s">
        <v>24117</v>
      </c>
      <c r="N1163" t="s">
        <v>30518</v>
      </c>
      <c r="O1163" t="s">
        <v>30523</v>
      </c>
      <c r="P1163" t="s">
        <v>30524</v>
      </c>
      <c r="R1163" t="s">
        <v>30525</v>
      </c>
      <c r="U1163" t="s">
        <v>23823</v>
      </c>
      <c r="V1163">
        <v>40</v>
      </c>
      <c r="W1163">
        <v>-1504534</v>
      </c>
      <c r="X1163">
        <v>-5209619</v>
      </c>
      <c r="Y1163">
        <v>275</v>
      </c>
      <c r="AA1163" t="s">
        <v>107</v>
      </c>
      <c r="AC1163">
        <v>0</v>
      </c>
      <c r="AF1163" t="s">
        <v>4827</v>
      </c>
      <c r="AG1163" t="s">
        <v>4828</v>
      </c>
      <c r="AH1163" t="s">
        <v>30540</v>
      </c>
      <c r="AI1163" t="s">
        <v>23841</v>
      </c>
      <c r="AJ1163" t="s">
        <v>30527</v>
      </c>
      <c r="AL1163">
        <f>VALUE(TRIM(FO_Candidato[[#This Row],[1.21 Latitude]]))</f>
        <v>-1504534</v>
      </c>
      <c r="AM1163">
        <f>FO_Candidato[[#This Row],[LATITUDE_P1]]/1000000</f>
        <v>-1.504534</v>
      </c>
      <c r="AN1163">
        <f>INT(ABS(FO_Candidato[[#This Row],[LATITUDE_P2]]))</f>
        <v>1</v>
      </c>
      <c r="AO1163">
        <f>INT((ABS(FO_Candidato[[#This Row],[LATITUDE_P2]])-INT(ABS(FO_Candidato[[#This Row],[LATITUDE_P2]])))*60)</f>
        <v>30</v>
      </c>
      <c r="AP1163" s="73">
        <f t="shared" si="36"/>
        <v>16.32</v>
      </c>
      <c r="AQ1163" t="str">
        <f>SUBSTITUTE(TEXT(FO_Candidato[[#This Row],[LATITUDE_P5]],"0,00"),",",".")</f>
        <v>16.32</v>
      </c>
      <c r="AR1163" t="str">
        <f>FO_Candidato[[#This Row],[LATITUDE_P3]]&amp;"°"&amp;FO_Candidato[[#This Row],[LATITUDE_P4]]&amp;"'"&amp;FO_Candidato[[#This Row],[LATITUDE - P6]]&amp;"""S"</f>
        <v>1°30'16.32"S</v>
      </c>
      <c r="AS1163">
        <f>VALUE(TRIM(FO_Candidato[[#This Row],[longitude]]))</f>
        <v>-5209619</v>
      </c>
      <c r="AT1163">
        <f>FO_Candidato[[#This Row],[LONGITUDE_P1]]/1000000</f>
        <v>-5.209619</v>
      </c>
      <c r="AU1163">
        <f>INT(ABS(FO_Candidato[[#This Row],[LONGITUDE_P2]]))</f>
        <v>5</v>
      </c>
      <c r="AV1163">
        <f>INT((ABS(FO_Candidato[[#This Row],[LONGITUDE_P2]])-INT(ABS(FO_Candidato[[#This Row],[LONGITUDE_P2]])))*60)</f>
        <v>12</v>
      </c>
      <c r="AW1163" s="73">
        <f t="shared" si="37"/>
        <v>34.630000000000003</v>
      </c>
      <c r="AX1163" t="str">
        <f>SUBSTITUTE(TEXT(FO_Candidato[[#This Row],[LONGITUDE_P5]],"0,00"),",",".")</f>
        <v>34.63</v>
      </c>
      <c r="AY1163" t="str">
        <f>FO_Candidato[[#This Row],[LONGITUDE_P3]]&amp;"°"&amp;FO_Candidato[[#This Row],[LONGITUDE_P4]]&amp;"'"&amp;FO_Candidato[[#This Row],[LONGITUDE - P6]]&amp;"""S"</f>
        <v>5°12'34.63"S</v>
      </c>
    </row>
    <row r="1164" spans="1:51" x14ac:dyDescent="0.3">
      <c r="A1164" t="s">
        <v>30541</v>
      </c>
      <c r="B1164" t="s">
        <v>23809</v>
      </c>
      <c r="C1164" t="s">
        <v>1123</v>
      </c>
      <c r="D1164" t="s">
        <v>4753</v>
      </c>
      <c r="E1164" t="s">
        <v>4753</v>
      </c>
      <c r="F1164" t="s">
        <v>4754</v>
      </c>
      <c r="G1164" t="s">
        <v>25675</v>
      </c>
      <c r="I1164" t="s">
        <v>23832</v>
      </c>
      <c r="J1164" t="s">
        <v>24256</v>
      </c>
      <c r="K1164" t="s">
        <v>24117</v>
      </c>
      <c r="M1164" t="s">
        <v>23835</v>
      </c>
      <c r="N1164" t="s">
        <v>30518</v>
      </c>
      <c r="Q1164" t="s">
        <v>30542</v>
      </c>
      <c r="R1164" t="s">
        <v>30543</v>
      </c>
      <c r="T1164" t="s">
        <v>30524</v>
      </c>
      <c r="U1164" t="s">
        <v>23823</v>
      </c>
      <c r="V1164">
        <v>70</v>
      </c>
      <c r="W1164">
        <v>-1495979</v>
      </c>
      <c r="X1164">
        <v>-5204885</v>
      </c>
      <c r="Y1164">
        <v>271</v>
      </c>
      <c r="AA1164" t="s">
        <v>107</v>
      </c>
      <c r="AC1164">
        <v>0</v>
      </c>
      <c r="AF1164" t="s">
        <v>8350</v>
      </c>
      <c r="AG1164" t="s">
        <v>4754</v>
      </c>
      <c r="AH1164" t="s">
        <v>30540</v>
      </c>
      <c r="AI1164" t="s">
        <v>23841</v>
      </c>
      <c r="AJ1164" t="s">
        <v>30544</v>
      </c>
      <c r="AL1164">
        <f>VALUE(TRIM(FO_Candidato[[#This Row],[1.21 Latitude]]))</f>
        <v>-1495979</v>
      </c>
      <c r="AM1164">
        <f>FO_Candidato[[#This Row],[LATITUDE_P1]]/1000000</f>
        <v>-1.4959789999999999</v>
      </c>
      <c r="AN1164">
        <f>INT(ABS(FO_Candidato[[#This Row],[LATITUDE_P2]]))</f>
        <v>1</v>
      </c>
      <c r="AO1164">
        <f>INT((ABS(FO_Candidato[[#This Row],[LATITUDE_P2]])-INT(ABS(FO_Candidato[[#This Row],[LATITUDE_P2]])))*60)</f>
        <v>29</v>
      </c>
      <c r="AP1164" s="73">
        <f t="shared" si="36"/>
        <v>45.52</v>
      </c>
      <c r="AQ1164" t="str">
        <f>SUBSTITUTE(TEXT(FO_Candidato[[#This Row],[LATITUDE_P5]],"0,00"),",",".")</f>
        <v>45.52</v>
      </c>
      <c r="AR1164" t="str">
        <f>FO_Candidato[[#This Row],[LATITUDE_P3]]&amp;"°"&amp;FO_Candidato[[#This Row],[LATITUDE_P4]]&amp;"'"&amp;FO_Candidato[[#This Row],[LATITUDE - P6]]&amp;"""S"</f>
        <v>1°29'45.52"S</v>
      </c>
      <c r="AS1164">
        <f>VALUE(TRIM(FO_Candidato[[#This Row],[longitude]]))</f>
        <v>-5204885</v>
      </c>
      <c r="AT1164">
        <f>FO_Candidato[[#This Row],[LONGITUDE_P1]]/1000000</f>
        <v>-5.204885</v>
      </c>
      <c r="AU1164">
        <f>INT(ABS(FO_Candidato[[#This Row],[LONGITUDE_P2]]))</f>
        <v>5</v>
      </c>
      <c r="AV1164">
        <f>INT((ABS(FO_Candidato[[#This Row],[LONGITUDE_P2]])-INT(ABS(FO_Candidato[[#This Row],[LONGITUDE_P2]])))*60)</f>
        <v>12</v>
      </c>
      <c r="AW1164" s="73">
        <f t="shared" si="37"/>
        <v>17.59</v>
      </c>
      <c r="AX1164" t="str">
        <f>SUBSTITUTE(TEXT(FO_Candidato[[#This Row],[LONGITUDE_P5]],"0,00"),",",".")</f>
        <v>17.59</v>
      </c>
      <c r="AY1164" t="str">
        <f>FO_Candidato[[#This Row],[LONGITUDE_P3]]&amp;"°"&amp;FO_Candidato[[#This Row],[LONGITUDE_P4]]&amp;"'"&amp;FO_Candidato[[#This Row],[LONGITUDE - P6]]&amp;"""S"</f>
        <v>5°12'17.59"S</v>
      </c>
    </row>
    <row r="1165" spans="1:51" x14ac:dyDescent="0.3">
      <c r="A1165" t="s">
        <v>30545</v>
      </c>
      <c r="B1165" t="s">
        <v>23809</v>
      </c>
      <c r="C1165" t="s">
        <v>3790</v>
      </c>
      <c r="D1165" t="s">
        <v>16412</v>
      </c>
      <c r="E1165" t="s">
        <v>16412</v>
      </c>
      <c r="F1165" t="s">
        <v>16414</v>
      </c>
      <c r="G1165" t="s">
        <v>23880</v>
      </c>
      <c r="I1165" t="s">
        <v>23832</v>
      </c>
      <c r="J1165" t="s">
        <v>23814</v>
      </c>
      <c r="K1165" t="s">
        <v>30546</v>
      </c>
      <c r="M1165" t="s">
        <v>23816</v>
      </c>
      <c r="N1165" t="s">
        <v>30547</v>
      </c>
      <c r="O1165" t="s">
        <v>30548</v>
      </c>
      <c r="P1165" t="s">
        <v>30549</v>
      </c>
      <c r="Q1165" t="s">
        <v>30550</v>
      </c>
      <c r="U1165" t="s">
        <v>23823</v>
      </c>
      <c r="V1165">
        <v>40</v>
      </c>
      <c r="W1165">
        <v>-21105394</v>
      </c>
      <c r="X1165">
        <v>-42594611</v>
      </c>
      <c r="Y1165">
        <v>684</v>
      </c>
      <c r="Z1165" t="s">
        <v>30551</v>
      </c>
      <c r="AB1165" t="s">
        <v>23825</v>
      </c>
      <c r="AC1165">
        <v>5000</v>
      </c>
      <c r="AD1165" t="s">
        <v>23823</v>
      </c>
      <c r="AE1165" t="s">
        <v>24004</v>
      </c>
      <c r="AF1165" t="s">
        <v>16414</v>
      </c>
      <c r="AG1165" t="s">
        <v>16414</v>
      </c>
      <c r="AH1165" t="s">
        <v>16414</v>
      </c>
      <c r="AI1165" t="s">
        <v>24061</v>
      </c>
      <c r="AJ1165" t="s">
        <v>30552</v>
      </c>
      <c r="AL1165">
        <f>VALUE(TRIM(FO_Candidato[[#This Row],[1.21 Latitude]]))</f>
        <v>-21105394</v>
      </c>
      <c r="AM1165">
        <f>FO_Candidato[[#This Row],[LATITUDE_P1]]/1000000</f>
        <v>-21.105394</v>
      </c>
      <c r="AN1165">
        <f>INT(ABS(FO_Candidato[[#This Row],[LATITUDE_P2]]))</f>
        <v>21</v>
      </c>
      <c r="AO1165">
        <f>INT((ABS(FO_Candidato[[#This Row],[LATITUDE_P2]])-INT(ABS(FO_Candidato[[#This Row],[LATITUDE_P2]])))*60)</f>
        <v>6</v>
      </c>
      <c r="AP1165" s="73">
        <f t="shared" si="36"/>
        <v>19.420000000000002</v>
      </c>
      <c r="AQ1165" t="str">
        <f>SUBSTITUTE(TEXT(FO_Candidato[[#This Row],[LATITUDE_P5]],"0,00"),",",".")</f>
        <v>19.42</v>
      </c>
      <c r="AR1165" t="str">
        <f>FO_Candidato[[#This Row],[LATITUDE_P3]]&amp;"°"&amp;FO_Candidato[[#This Row],[LATITUDE_P4]]&amp;"'"&amp;FO_Candidato[[#This Row],[LATITUDE - P6]]&amp;"""S"</f>
        <v>21°6'19.42"S</v>
      </c>
      <c r="AS1165">
        <f>VALUE(TRIM(FO_Candidato[[#This Row],[longitude]]))</f>
        <v>-42594611</v>
      </c>
      <c r="AT1165">
        <f>FO_Candidato[[#This Row],[LONGITUDE_P1]]/1000000</f>
        <v>-42.594611</v>
      </c>
      <c r="AU1165">
        <f>INT(ABS(FO_Candidato[[#This Row],[LONGITUDE_P2]]))</f>
        <v>42</v>
      </c>
      <c r="AV1165">
        <f>INT((ABS(FO_Candidato[[#This Row],[LONGITUDE_P2]])-INT(ABS(FO_Candidato[[#This Row],[LONGITUDE_P2]])))*60)</f>
        <v>35</v>
      </c>
      <c r="AW1165" s="73">
        <f t="shared" si="37"/>
        <v>40.6</v>
      </c>
      <c r="AX1165" t="str">
        <f>SUBSTITUTE(TEXT(FO_Candidato[[#This Row],[LONGITUDE_P5]],"0,00"),",",".")</f>
        <v>40.60</v>
      </c>
      <c r="AY1165" t="str">
        <f>FO_Candidato[[#This Row],[LONGITUDE_P3]]&amp;"°"&amp;FO_Candidato[[#This Row],[LONGITUDE_P4]]&amp;"'"&amp;FO_Candidato[[#This Row],[LONGITUDE - P6]]&amp;"""S"</f>
        <v>42°35'40.60"S</v>
      </c>
    </row>
    <row r="1166" spans="1:51" x14ac:dyDescent="0.3">
      <c r="A1166" t="s">
        <v>30553</v>
      </c>
      <c r="B1166" t="s">
        <v>23809</v>
      </c>
      <c r="C1166" t="s">
        <v>308</v>
      </c>
      <c r="D1166" t="s">
        <v>6356</v>
      </c>
      <c r="E1166" t="s">
        <v>6356</v>
      </c>
      <c r="F1166" t="s">
        <v>6357</v>
      </c>
      <c r="G1166" t="s">
        <v>30554</v>
      </c>
      <c r="I1166" t="s">
        <v>23832</v>
      </c>
      <c r="J1166" t="s">
        <v>23814</v>
      </c>
      <c r="K1166" t="s">
        <v>24642</v>
      </c>
      <c r="L1166" t="s">
        <v>148</v>
      </c>
      <c r="M1166" t="s">
        <v>23816</v>
      </c>
      <c r="N1166" t="s">
        <v>30555</v>
      </c>
      <c r="O1166" t="s">
        <v>30556</v>
      </c>
      <c r="P1166" t="s">
        <v>30557</v>
      </c>
      <c r="Q1166" t="s">
        <v>30558</v>
      </c>
      <c r="R1166" t="s">
        <v>148</v>
      </c>
      <c r="S1166" t="s">
        <v>148</v>
      </c>
      <c r="T1166" t="s">
        <v>148</v>
      </c>
      <c r="U1166" t="s">
        <v>23823</v>
      </c>
      <c r="V1166">
        <v>80</v>
      </c>
      <c r="W1166">
        <v>-20949611</v>
      </c>
      <c r="X1166">
        <v>-45524766</v>
      </c>
      <c r="Y1166">
        <v>781</v>
      </c>
      <c r="Z1166" t="s">
        <v>12336</v>
      </c>
      <c r="AA1166" t="s">
        <v>107</v>
      </c>
      <c r="AB1166" t="s">
        <v>23825</v>
      </c>
      <c r="AC1166">
        <v>3000</v>
      </c>
      <c r="AD1166" t="s">
        <v>23823</v>
      </c>
      <c r="AE1166" t="s">
        <v>1532</v>
      </c>
      <c r="AF1166" t="s">
        <v>30559</v>
      </c>
      <c r="AG1166" t="s">
        <v>30560</v>
      </c>
      <c r="AH1166" t="s">
        <v>30556</v>
      </c>
      <c r="AI1166" t="s">
        <v>24061</v>
      </c>
      <c r="AJ1166" t="s">
        <v>30561</v>
      </c>
      <c r="AK1166">
        <v>37273000</v>
      </c>
      <c r="AL1166">
        <f>VALUE(TRIM(FO_Candidato[[#This Row],[1.21 Latitude]]))</f>
        <v>-20949611</v>
      </c>
      <c r="AM1166">
        <f>FO_Candidato[[#This Row],[LATITUDE_P1]]/1000000</f>
        <v>-20.949611000000001</v>
      </c>
      <c r="AN1166">
        <f>INT(ABS(FO_Candidato[[#This Row],[LATITUDE_P2]]))</f>
        <v>20</v>
      </c>
      <c r="AO1166">
        <f>INT((ABS(FO_Candidato[[#This Row],[LATITUDE_P2]])-INT(ABS(FO_Candidato[[#This Row],[LATITUDE_P2]])))*60)</f>
        <v>56</v>
      </c>
      <c r="AP1166" s="73">
        <f t="shared" si="36"/>
        <v>58.6</v>
      </c>
      <c r="AQ1166" t="str">
        <f>SUBSTITUTE(TEXT(FO_Candidato[[#This Row],[LATITUDE_P5]],"0,00"),",",".")</f>
        <v>58.60</v>
      </c>
      <c r="AR1166" t="str">
        <f>FO_Candidato[[#This Row],[LATITUDE_P3]]&amp;"°"&amp;FO_Candidato[[#This Row],[LATITUDE_P4]]&amp;"'"&amp;FO_Candidato[[#This Row],[LATITUDE - P6]]&amp;"""S"</f>
        <v>20°56'58.60"S</v>
      </c>
      <c r="AS1166">
        <f>VALUE(TRIM(FO_Candidato[[#This Row],[longitude]]))</f>
        <v>-45524766</v>
      </c>
      <c r="AT1166">
        <f>FO_Candidato[[#This Row],[LONGITUDE_P1]]/1000000</f>
        <v>-45.524766</v>
      </c>
      <c r="AU1166">
        <f>INT(ABS(FO_Candidato[[#This Row],[LONGITUDE_P2]]))</f>
        <v>45</v>
      </c>
      <c r="AV1166">
        <f>INT((ABS(FO_Candidato[[#This Row],[LONGITUDE_P2]])-INT(ABS(FO_Candidato[[#This Row],[LONGITUDE_P2]])))*60)</f>
        <v>31</v>
      </c>
      <c r="AW1166" s="73">
        <f t="shared" si="37"/>
        <v>29.16</v>
      </c>
      <c r="AX1166" t="str">
        <f>SUBSTITUTE(TEXT(FO_Candidato[[#This Row],[LONGITUDE_P5]],"0,00"),",",".")</f>
        <v>29.16</v>
      </c>
      <c r="AY1166" t="str">
        <f>FO_Candidato[[#This Row],[LONGITUDE_P3]]&amp;"°"&amp;FO_Candidato[[#This Row],[LONGITUDE_P4]]&amp;"'"&amp;FO_Candidato[[#This Row],[LONGITUDE - P6]]&amp;"""S"</f>
        <v>45°31'29.16"S</v>
      </c>
    </row>
    <row r="1167" spans="1:51" x14ac:dyDescent="0.3">
      <c r="A1167" t="s">
        <v>30562</v>
      </c>
      <c r="B1167" t="s">
        <v>23809</v>
      </c>
      <c r="C1167" t="s">
        <v>308</v>
      </c>
      <c r="D1167" t="s">
        <v>6564</v>
      </c>
      <c r="E1167" t="s">
        <v>6564</v>
      </c>
      <c r="F1167" t="s">
        <v>6565</v>
      </c>
      <c r="G1167" t="s">
        <v>30554</v>
      </c>
      <c r="I1167" t="s">
        <v>23832</v>
      </c>
      <c r="J1167" t="s">
        <v>23814</v>
      </c>
      <c r="K1167" t="s">
        <v>26532</v>
      </c>
      <c r="L1167" t="s">
        <v>148</v>
      </c>
      <c r="M1167" t="s">
        <v>23816</v>
      </c>
      <c r="N1167" t="s">
        <v>30563</v>
      </c>
      <c r="O1167" t="s">
        <v>30564</v>
      </c>
      <c r="P1167" t="s">
        <v>30565</v>
      </c>
      <c r="Q1167" t="s">
        <v>24644</v>
      </c>
      <c r="R1167" t="s">
        <v>148</v>
      </c>
      <c r="S1167" t="s">
        <v>148</v>
      </c>
      <c r="T1167" t="s">
        <v>148</v>
      </c>
      <c r="U1167" t="s">
        <v>23823</v>
      </c>
      <c r="V1167">
        <v>80</v>
      </c>
      <c r="W1167">
        <v>-22118667</v>
      </c>
      <c r="X1167">
        <v>-43904811</v>
      </c>
      <c r="Y1167">
        <v>429</v>
      </c>
      <c r="Z1167" t="s">
        <v>12336</v>
      </c>
      <c r="AA1167" t="s">
        <v>213</v>
      </c>
      <c r="AB1167" t="s">
        <v>23825</v>
      </c>
      <c r="AC1167">
        <v>1500</v>
      </c>
      <c r="AD1167" t="s">
        <v>23823</v>
      </c>
      <c r="AE1167" t="s">
        <v>23823</v>
      </c>
      <c r="AF1167" t="s">
        <v>30566</v>
      </c>
      <c r="AG1167" t="s">
        <v>30567</v>
      </c>
      <c r="AH1167" t="s">
        <v>30568</v>
      </c>
      <c r="AI1167" t="s">
        <v>24061</v>
      </c>
      <c r="AJ1167" t="s">
        <v>6567</v>
      </c>
      <c r="AL1167">
        <f>VALUE(TRIM(FO_Candidato[[#This Row],[1.21 Latitude]]))</f>
        <v>-22118667</v>
      </c>
      <c r="AM1167">
        <f>FO_Candidato[[#This Row],[LATITUDE_P1]]/1000000</f>
        <v>-22.118666999999999</v>
      </c>
      <c r="AN1167">
        <f>INT(ABS(FO_Candidato[[#This Row],[LATITUDE_P2]]))</f>
        <v>22</v>
      </c>
      <c r="AO1167">
        <f>INT((ABS(FO_Candidato[[#This Row],[LATITUDE_P2]])-INT(ABS(FO_Candidato[[#This Row],[LATITUDE_P2]])))*60)</f>
        <v>7</v>
      </c>
      <c r="AP1167" s="73">
        <f t="shared" si="36"/>
        <v>7.2</v>
      </c>
      <c r="AQ1167" t="str">
        <f>SUBSTITUTE(TEXT(FO_Candidato[[#This Row],[LATITUDE_P5]],"0,00"),",",".")</f>
        <v>7.20</v>
      </c>
      <c r="AR1167" t="str">
        <f>FO_Candidato[[#This Row],[LATITUDE_P3]]&amp;"°"&amp;FO_Candidato[[#This Row],[LATITUDE_P4]]&amp;"'"&amp;FO_Candidato[[#This Row],[LATITUDE - P6]]&amp;"""S"</f>
        <v>22°7'7.20"S</v>
      </c>
      <c r="AS1167">
        <f>VALUE(TRIM(FO_Candidato[[#This Row],[longitude]]))</f>
        <v>-43904811</v>
      </c>
      <c r="AT1167">
        <f>FO_Candidato[[#This Row],[LONGITUDE_P1]]/1000000</f>
        <v>-43.904811000000002</v>
      </c>
      <c r="AU1167">
        <f>INT(ABS(FO_Candidato[[#This Row],[LONGITUDE_P2]]))</f>
        <v>43</v>
      </c>
      <c r="AV1167">
        <f>INT((ABS(FO_Candidato[[#This Row],[LONGITUDE_P2]])-INT(ABS(FO_Candidato[[#This Row],[LONGITUDE_P2]])))*60)</f>
        <v>54</v>
      </c>
      <c r="AW1167" s="73">
        <f t="shared" si="37"/>
        <v>17.32</v>
      </c>
      <c r="AX1167" t="str">
        <f>SUBSTITUTE(TEXT(FO_Candidato[[#This Row],[LONGITUDE_P5]],"0,00"),",",".")</f>
        <v>17.32</v>
      </c>
      <c r="AY1167" t="str">
        <f>FO_Candidato[[#This Row],[LONGITUDE_P3]]&amp;"°"&amp;FO_Candidato[[#This Row],[LONGITUDE_P4]]&amp;"'"&amp;FO_Candidato[[#This Row],[LONGITUDE - P6]]&amp;"""S"</f>
        <v>43°54'17.32"S</v>
      </c>
    </row>
    <row r="1168" spans="1:51" x14ac:dyDescent="0.3">
      <c r="A1168" t="s">
        <v>30569</v>
      </c>
      <c r="B1168" t="s">
        <v>23809</v>
      </c>
      <c r="C1168" t="s">
        <v>9863</v>
      </c>
      <c r="D1168" t="s">
        <v>16916</v>
      </c>
      <c r="E1168" t="s">
        <v>16916</v>
      </c>
      <c r="F1168" t="s">
        <v>16918</v>
      </c>
      <c r="G1168" t="s">
        <v>23889</v>
      </c>
      <c r="I1168" t="s">
        <v>23813</v>
      </c>
      <c r="K1168" t="s">
        <v>30570</v>
      </c>
      <c r="M1168" t="s">
        <v>23835</v>
      </c>
      <c r="N1168" t="s">
        <v>29951</v>
      </c>
      <c r="U1168" t="s">
        <v>23823</v>
      </c>
      <c r="V1168">
        <v>40</v>
      </c>
      <c r="W1168">
        <v>-22457095</v>
      </c>
      <c r="X1168">
        <v>-42962377</v>
      </c>
      <c r="Y1168">
        <v>948</v>
      </c>
      <c r="AB1168" t="s">
        <v>23825</v>
      </c>
      <c r="AD1168" t="s">
        <v>1491</v>
      </c>
      <c r="AH1168" t="s">
        <v>30571</v>
      </c>
      <c r="AI1168" t="s">
        <v>23968</v>
      </c>
      <c r="AJ1168" t="s">
        <v>5038</v>
      </c>
      <c r="AL1168">
        <f>VALUE(TRIM(FO_Candidato[[#This Row],[1.21 Latitude]]))</f>
        <v>-22457095</v>
      </c>
      <c r="AM1168">
        <f>FO_Candidato[[#This Row],[LATITUDE_P1]]/1000000</f>
        <v>-22.457094999999999</v>
      </c>
      <c r="AN1168">
        <f>INT(ABS(FO_Candidato[[#This Row],[LATITUDE_P2]]))</f>
        <v>22</v>
      </c>
      <c r="AO1168">
        <f>INT((ABS(FO_Candidato[[#This Row],[LATITUDE_P2]])-INT(ABS(FO_Candidato[[#This Row],[LATITUDE_P2]])))*60)</f>
        <v>27</v>
      </c>
      <c r="AP1168" s="73">
        <f t="shared" si="36"/>
        <v>25.54</v>
      </c>
      <c r="AQ1168" t="str">
        <f>SUBSTITUTE(TEXT(FO_Candidato[[#This Row],[LATITUDE_P5]],"0,00"),",",".")</f>
        <v>25.54</v>
      </c>
      <c r="AR1168" t="str">
        <f>FO_Candidato[[#This Row],[LATITUDE_P3]]&amp;"°"&amp;FO_Candidato[[#This Row],[LATITUDE_P4]]&amp;"'"&amp;FO_Candidato[[#This Row],[LATITUDE - P6]]&amp;"""S"</f>
        <v>22°27'25.54"S</v>
      </c>
      <c r="AS1168">
        <f>VALUE(TRIM(FO_Candidato[[#This Row],[longitude]]))</f>
        <v>-42962377</v>
      </c>
      <c r="AT1168">
        <f>FO_Candidato[[#This Row],[LONGITUDE_P1]]/1000000</f>
        <v>-42.962376999999996</v>
      </c>
      <c r="AU1168">
        <f>INT(ABS(FO_Candidato[[#This Row],[LONGITUDE_P2]]))</f>
        <v>42</v>
      </c>
      <c r="AV1168">
        <f>INT((ABS(FO_Candidato[[#This Row],[LONGITUDE_P2]])-INT(ABS(FO_Candidato[[#This Row],[LONGITUDE_P2]])))*60)</f>
        <v>57</v>
      </c>
      <c r="AW1168" s="73">
        <f t="shared" si="37"/>
        <v>44.56</v>
      </c>
      <c r="AX1168" t="str">
        <f>SUBSTITUTE(TEXT(FO_Candidato[[#This Row],[LONGITUDE_P5]],"0,00"),",",".")</f>
        <v>44.56</v>
      </c>
      <c r="AY1168" t="str">
        <f>FO_Candidato[[#This Row],[LONGITUDE_P3]]&amp;"°"&amp;FO_Candidato[[#This Row],[LONGITUDE_P4]]&amp;"'"&amp;FO_Candidato[[#This Row],[LONGITUDE - P6]]&amp;"""S"</f>
        <v>42°57'44.56"S</v>
      </c>
    </row>
    <row r="1169" spans="1:51" x14ac:dyDescent="0.3">
      <c r="A1169" t="s">
        <v>30572</v>
      </c>
      <c r="B1169" t="s">
        <v>23809</v>
      </c>
      <c r="C1169" t="s">
        <v>15107</v>
      </c>
      <c r="D1169" t="s">
        <v>15114</v>
      </c>
      <c r="E1169" t="s">
        <v>15114</v>
      </c>
      <c r="F1169" t="s">
        <v>15116</v>
      </c>
      <c r="G1169" t="s">
        <v>25675</v>
      </c>
      <c r="I1169" t="s">
        <v>23832</v>
      </c>
      <c r="J1169" t="s">
        <v>24256</v>
      </c>
      <c r="K1169" t="s">
        <v>30573</v>
      </c>
      <c r="L1169" t="s">
        <v>3632</v>
      </c>
      <c r="M1169" t="s">
        <v>23816</v>
      </c>
      <c r="N1169" t="s">
        <v>30574</v>
      </c>
      <c r="O1169" t="s">
        <v>30575</v>
      </c>
      <c r="P1169" t="s">
        <v>30576</v>
      </c>
      <c r="R1169" t="s">
        <v>30577</v>
      </c>
      <c r="T1169" t="s">
        <v>30576</v>
      </c>
      <c r="U1169" t="s">
        <v>23823</v>
      </c>
      <c r="V1169">
        <v>60</v>
      </c>
      <c r="W1169">
        <v>-199287</v>
      </c>
      <c r="X1169">
        <v>-49055083</v>
      </c>
      <c r="Y1169">
        <v>534</v>
      </c>
      <c r="Z1169" t="s">
        <v>12336</v>
      </c>
      <c r="AA1169" t="s">
        <v>124</v>
      </c>
      <c r="AB1169" t="s">
        <v>23825</v>
      </c>
      <c r="AD1169" t="s">
        <v>23823</v>
      </c>
      <c r="AE1169" t="s">
        <v>1532</v>
      </c>
      <c r="AF1169" t="s">
        <v>15116</v>
      </c>
      <c r="AG1169" t="s">
        <v>30578</v>
      </c>
      <c r="AH1169" t="s">
        <v>30575</v>
      </c>
      <c r="AI1169" t="s">
        <v>24061</v>
      </c>
      <c r="AJ1169" t="s">
        <v>4181</v>
      </c>
      <c r="AL1169">
        <f>VALUE(TRIM(FO_Candidato[[#This Row],[1.21 Latitude]]))</f>
        <v>-199287</v>
      </c>
      <c r="AM1169">
        <f>FO_Candidato[[#This Row],[LATITUDE_P1]]/1000000</f>
        <v>-0.19928699999999999</v>
      </c>
      <c r="AN1169">
        <f>INT(ABS(FO_Candidato[[#This Row],[LATITUDE_P2]]))</f>
        <v>0</v>
      </c>
      <c r="AO1169">
        <f>INT((ABS(FO_Candidato[[#This Row],[LATITUDE_P2]])-INT(ABS(FO_Candidato[[#This Row],[LATITUDE_P2]])))*60)</f>
        <v>11</v>
      </c>
      <c r="AP1169" s="73">
        <f t="shared" si="36"/>
        <v>57.43</v>
      </c>
      <c r="AQ1169" t="str">
        <f>SUBSTITUTE(TEXT(FO_Candidato[[#This Row],[LATITUDE_P5]],"0,00"),",",".")</f>
        <v>57.43</v>
      </c>
      <c r="AR1169" t="str">
        <f>FO_Candidato[[#This Row],[LATITUDE_P3]]&amp;"°"&amp;FO_Candidato[[#This Row],[LATITUDE_P4]]&amp;"'"&amp;FO_Candidato[[#This Row],[LATITUDE - P6]]&amp;"""S"</f>
        <v>0°11'57.43"S</v>
      </c>
      <c r="AS1169">
        <f>VALUE(TRIM(FO_Candidato[[#This Row],[longitude]]))</f>
        <v>-49055083</v>
      </c>
      <c r="AT1169">
        <f>FO_Candidato[[#This Row],[LONGITUDE_P1]]/1000000</f>
        <v>-49.055083000000003</v>
      </c>
      <c r="AU1169">
        <f>INT(ABS(FO_Candidato[[#This Row],[LONGITUDE_P2]]))</f>
        <v>49</v>
      </c>
      <c r="AV1169">
        <f>INT((ABS(FO_Candidato[[#This Row],[LONGITUDE_P2]])-INT(ABS(FO_Candidato[[#This Row],[LONGITUDE_P2]])))*60)</f>
        <v>3</v>
      </c>
      <c r="AW1169" s="73">
        <f t="shared" si="37"/>
        <v>18.3</v>
      </c>
      <c r="AX1169" t="str">
        <f>SUBSTITUTE(TEXT(FO_Candidato[[#This Row],[LONGITUDE_P5]],"0,00"),",",".")</f>
        <v>18.30</v>
      </c>
      <c r="AY1169" t="str">
        <f>FO_Candidato[[#This Row],[LONGITUDE_P3]]&amp;"°"&amp;FO_Candidato[[#This Row],[LONGITUDE_P4]]&amp;"'"&amp;FO_Candidato[[#This Row],[LONGITUDE - P6]]&amp;"""S"</f>
        <v>49°3'18.30"S</v>
      </c>
    </row>
    <row r="1170" spans="1:51" x14ac:dyDescent="0.3">
      <c r="A1170" t="s">
        <v>30579</v>
      </c>
      <c r="B1170" t="s">
        <v>23809</v>
      </c>
      <c r="C1170" t="s">
        <v>15107</v>
      </c>
      <c r="D1170" t="s">
        <v>15104</v>
      </c>
      <c r="E1170" t="s">
        <v>15104</v>
      </c>
      <c r="F1170" t="s">
        <v>15106</v>
      </c>
      <c r="G1170" t="s">
        <v>25675</v>
      </c>
      <c r="I1170" t="s">
        <v>23832</v>
      </c>
      <c r="J1170" t="s">
        <v>24256</v>
      </c>
      <c r="K1170" t="s">
        <v>23943</v>
      </c>
      <c r="M1170" t="s">
        <v>23835</v>
      </c>
      <c r="N1170" t="s">
        <v>30580</v>
      </c>
      <c r="O1170" t="s">
        <v>30575</v>
      </c>
      <c r="P1170" t="s">
        <v>30581</v>
      </c>
      <c r="U1170" t="s">
        <v>23823</v>
      </c>
      <c r="V1170">
        <v>60</v>
      </c>
      <c r="W1170">
        <v>-19863805</v>
      </c>
      <c r="X1170">
        <v>-49236605</v>
      </c>
      <c r="Y1170">
        <v>546</v>
      </c>
      <c r="Z1170" t="s">
        <v>24096</v>
      </c>
      <c r="AA1170" t="s">
        <v>124</v>
      </c>
      <c r="AB1170" t="s">
        <v>23825</v>
      </c>
      <c r="AD1170" t="s">
        <v>23823</v>
      </c>
      <c r="AE1170" t="s">
        <v>1532</v>
      </c>
      <c r="AF1170" t="s">
        <v>30582</v>
      </c>
      <c r="AG1170" t="s">
        <v>30583</v>
      </c>
      <c r="AH1170" t="s">
        <v>30584</v>
      </c>
      <c r="AI1170" t="s">
        <v>24061</v>
      </c>
      <c r="AJ1170" t="s">
        <v>30585</v>
      </c>
      <c r="AL1170">
        <f>VALUE(TRIM(FO_Candidato[[#This Row],[1.21 Latitude]]))</f>
        <v>-19863805</v>
      </c>
      <c r="AM1170">
        <f>FO_Candidato[[#This Row],[LATITUDE_P1]]/1000000</f>
        <v>-19.863804999999999</v>
      </c>
      <c r="AN1170">
        <f>INT(ABS(FO_Candidato[[#This Row],[LATITUDE_P2]]))</f>
        <v>19</v>
      </c>
      <c r="AO1170">
        <f>INT((ABS(FO_Candidato[[#This Row],[LATITUDE_P2]])-INT(ABS(FO_Candidato[[#This Row],[LATITUDE_P2]])))*60)</f>
        <v>51</v>
      </c>
      <c r="AP1170" s="73">
        <f t="shared" si="36"/>
        <v>49.7</v>
      </c>
      <c r="AQ1170" t="str">
        <f>SUBSTITUTE(TEXT(FO_Candidato[[#This Row],[LATITUDE_P5]],"0,00"),",",".")</f>
        <v>49.70</v>
      </c>
      <c r="AR1170" t="str">
        <f>FO_Candidato[[#This Row],[LATITUDE_P3]]&amp;"°"&amp;FO_Candidato[[#This Row],[LATITUDE_P4]]&amp;"'"&amp;FO_Candidato[[#This Row],[LATITUDE - P6]]&amp;"""S"</f>
        <v>19°51'49.70"S</v>
      </c>
      <c r="AS1170">
        <f>VALUE(TRIM(FO_Candidato[[#This Row],[longitude]]))</f>
        <v>-49236605</v>
      </c>
      <c r="AT1170">
        <f>FO_Candidato[[#This Row],[LONGITUDE_P1]]/1000000</f>
        <v>-49.236604999999997</v>
      </c>
      <c r="AU1170">
        <f>INT(ABS(FO_Candidato[[#This Row],[LONGITUDE_P2]]))</f>
        <v>49</v>
      </c>
      <c r="AV1170">
        <f>INT((ABS(FO_Candidato[[#This Row],[LONGITUDE_P2]])-INT(ABS(FO_Candidato[[#This Row],[LONGITUDE_P2]])))*60)</f>
        <v>14</v>
      </c>
      <c r="AW1170" s="73">
        <f t="shared" si="37"/>
        <v>11.78</v>
      </c>
      <c r="AX1170" t="str">
        <f>SUBSTITUTE(TEXT(FO_Candidato[[#This Row],[LONGITUDE_P5]],"0,00"),",",".")</f>
        <v>11.78</v>
      </c>
      <c r="AY1170" t="str">
        <f>FO_Candidato[[#This Row],[LONGITUDE_P3]]&amp;"°"&amp;FO_Candidato[[#This Row],[LONGITUDE_P4]]&amp;"'"&amp;FO_Candidato[[#This Row],[LONGITUDE - P6]]&amp;"""S"</f>
        <v>49°14'11.78"S</v>
      </c>
    </row>
    <row r="1171" spans="1:51" x14ac:dyDescent="0.3">
      <c r="A1171" t="s">
        <v>30586</v>
      </c>
      <c r="B1171" t="s">
        <v>23809</v>
      </c>
      <c r="C1171" t="s">
        <v>15107</v>
      </c>
      <c r="D1171" t="s">
        <v>15265</v>
      </c>
      <c r="E1171" t="s">
        <v>15265</v>
      </c>
      <c r="F1171" t="s">
        <v>15267</v>
      </c>
      <c r="G1171" t="s">
        <v>25675</v>
      </c>
      <c r="I1171" t="s">
        <v>23832</v>
      </c>
      <c r="J1171" t="s">
        <v>24256</v>
      </c>
      <c r="K1171" t="s">
        <v>30587</v>
      </c>
      <c r="M1171" t="s">
        <v>23835</v>
      </c>
      <c r="N1171" t="s">
        <v>30588</v>
      </c>
      <c r="O1171" t="s">
        <v>30575</v>
      </c>
      <c r="P1171" t="s">
        <v>30589</v>
      </c>
      <c r="U1171" t="s">
        <v>23823</v>
      </c>
      <c r="V1171">
        <v>70</v>
      </c>
      <c r="W1171">
        <v>-19959806</v>
      </c>
      <c r="X1171">
        <v>-49102019</v>
      </c>
      <c r="Y1171">
        <v>495</v>
      </c>
      <c r="Z1171" t="s">
        <v>24096</v>
      </c>
      <c r="AA1171" t="s">
        <v>124</v>
      </c>
      <c r="AB1171" t="s">
        <v>23825</v>
      </c>
      <c r="AD1171" t="s">
        <v>23823</v>
      </c>
      <c r="AE1171" t="s">
        <v>1532</v>
      </c>
      <c r="AF1171" t="s">
        <v>30590</v>
      </c>
      <c r="AG1171" t="s">
        <v>15265</v>
      </c>
      <c r="AH1171" t="s">
        <v>30591</v>
      </c>
      <c r="AI1171" t="s">
        <v>24061</v>
      </c>
      <c r="AJ1171" t="s">
        <v>4181</v>
      </c>
      <c r="AL1171">
        <f>VALUE(TRIM(FO_Candidato[[#This Row],[1.21 Latitude]]))</f>
        <v>-19959806</v>
      </c>
      <c r="AM1171">
        <f>FO_Candidato[[#This Row],[LATITUDE_P1]]/1000000</f>
        <v>-19.959806</v>
      </c>
      <c r="AN1171">
        <f>INT(ABS(FO_Candidato[[#This Row],[LATITUDE_P2]]))</f>
        <v>19</v>
      </c>
      <c r="AO1171">
        <f>INT((ABS(FO_Candidato[[#This Row],[LATITUDE_P2]])-INT(ABS(FO_Candidato[[#This Row],[LATITUDE_P2]])))*60)</f>
        <v>57</v>
      </c>
      <c r="AP1171" s="73">
        <f t="shared" si="36"/>
        <v>35.299999999999997</v>
      </c>
      <c r="AQ1171" t="str">
        <f>SUBSTITUTE(TEXT(FO_Candidato[[#This Row],[LATITUDE_P5]],"0,00"),",",".")</f>
        <v>35.30</v>
      </c>
      <c r="AR1171" t="str">
        <f>FO_Candidato[[#This Row],[LATITUDE_P3]]&amp;"°"&amp;FO_Candidato[[#This Row],[LATITUDE_P4]]&amp;"'"&amp;FO_Candidato[[#This Row],[LATITUDE - P6]]&amp;"""S"</f>
        <v>19°57'35.30"S</v>
      </c>
      <c r="AS1171">
        <f>VALUE(TRIM(FO_Candidato[[#This Row],[longitude]]))</f>
        <v>-49102019</v>
      </c>
      <c r="AT1171">
        <f>FO_Candidato[[#This Row],[LONGITUDE_P1]]/1000000</f>
        <v>-49.102018999999999</v>
      </c>
      <c r="AU1171">
        <f>INT(ABS(FO_Candidato[[#This Row],[LONGITUDE_P2]]))</f>
        <v>49</v>
      </c>
      <c r="AV1171">
        <f>INT((ABS(FO_Candidato[[#This Row],[LONGITUDE_P2]])-INT(ABS(FO_Candidato[[#This Row],[LONGITUDE_P2]])))*60)</f>
        <v>6</v>
      </c>
      <c r="AW1171" s="73">
        <f t="shared" si="37"/>
        <v>7.27</v>
      </c>
      <c r="AX1171" t="str">
        <f>SUBSTITUTE(TEXT(FO_Candidato[[#This Row],[LONGITUDE_P5]],"0,00"),",",".")</f>
        <v>7.27</v>
      </c>
      <c r="AY1171" t="str">
        <f>FO_Candidato[[#This Row],[LONGITUDE_P3]]&amp;"°"&amp;FO_Candidato[[#This Row],[LONGITUDE_P4]]&amp;"'"&amp;FO_Candidato[[#This Row],[LONGITUDE - P6]]&amp;"""S"</f>
        <v>49°6'7.27"S</v>
      </c>
    </row>
    <row r="1172" spans="1:51" x14ac:dyDescent="0.3">
      <c r="A1172" t="s">
        <v>30592</v>
      </c>
      <c r="B1172" t="s">
        <v>23809</v>
      </c>
      <c r="C1172" t="s">
        <v>15107</v>
      </c>
      <c r="D1172" t="s">
        <v>15123</v>
      </c>
      <c r="E1172" t="s">
        <v>15123</v>
      </c>
      <c r="F1172" t="s">
        <v>15125</v>
      </c>
      <c r="G1172" t="s">
        <v>25675</v>
      </c>
      <c r="I1172" t="s">
        <v>23832</v>
      </c>
      <c r="J1172" t="s">
        <v>24256</v>
      </c>
      <c r="K1172" t="s">
        <v>30593</v>
      </c>
      <c r="L1172" t="s">
        <v>3632</v>
      </c>
      <c r="M1172" t="s">
        <v>23835</v>
      </c>
      <c r="N1172" t="s">
        <v>30588</v>
      </c>
      <c r="O1172" t="s">
        <v>30594</v>
      </c>
      <c r="P1172" t="s">
        <v>30595</v>
      </c>
      <c r="U1172" t="s">
        <v>23823</v>
      </c>
      <c r="V1172">
        <v>60</v>
      </c>
      <c r="W1172">
        <v>-1995802</v>
      </c>
      <c r="X1172">
        <v>-49195894</v>
      </c>
      <c r="Y1172">
        <v>519</v>
      </c>
      <c r="Z1172" t="s">
        <v>24096</v>
      </c>
      <c r="AA1172" t="s">
        <v>124</v>
      </c>
      <c r="AB1172" t="s">
        <v>23825</v>
      </c>
      <c r="AD1172" t="s">
        <v>23823</v>
      </c>
      <c r="AE1172" t="s">
        <v>1532</v>
      </c>
      <c r="AF1172" t="s">
        <v>15123</v>
      </c>
      <c r="AG1172" t="s">
        <v>30596</v>
      </c>
      <c r="AH1172" t="s">
        <v>30575</v>
      </c>
      <c r="AI1172" t="s">
        <v>24061</v>
      </c>
      <c r="AJ1172" t="s">
        <v>4181</v>
      </c>
      <c r="AL1172">
        <f>VALUE(TRIM(FO_Candidato[[#This Row],[1.21 Latitude]]))</f>
        <v>-1995802</v>
      </c>
      <c r="AM1172">
        <f>FO_Candidato[[#This Row],[LATITUDE_P1]]/1000000</f>
        <v>-1.9958020000000001</v>
      </c>
      <c r="AN1172">
        <f>INT(ABS(FO_Candidato[[#This Row],[LATITUDE_P2]]))</f>
        <v>1</v>
      </c>
      <c r="AO1172">
        <f>INT((ABS(FO_Candidato[[#This Row],[LATITUDE_P2]])-INT(ABS(FO_Candidato[[#This Row],[LATITUDE_P2]])))*60)</f>
        <v>59</v>
      </c>
      <c r="AP1172" s="73">
        <f t="shared" si="36"/>
        <v>44.89</v>
      </c>
      <c r="AQ1172" t="str">
        <f>SUBSTITUTE(TEXT(FO_Candidato[[#This Row],[LATITUDE_P5]],"0,00"),",",".")</f>
        <v>44.89</v>
      </c>
      <c r="AR1172" t="str">
        <f>FO_Candidato[[#This Row],[LATITUDE_P3]]&amp;"°"&amp;FO_Candidato[[#This Row],[LATITUDE_P4]]&amp;"'"&amp;FO_Candidato[[#This Row],[LATITUDE - P6]]&amp;"""S"</f>
        <v>1°59'44.89"S</v>
      </c>
      <c r="AS1172">
        <f>VALUE(TRIM(FO_Candidato[[#This Row],[longitude]]))</f>
        <v>-49195894</v>
      </c>
      <c r="AT1172">
        <f>FO_Candidato[[#This Row],[LONGITUDE_P1]]/1000000</f>
        <v>-49.195894000000003</v>
      </c>
      <c r="AU1172">
        <f>INT(ABS(FO_Candidato[[#This Row],[LONGITUDE_P2]]))</f>
        <v>49</v>
      </c>
      <c r="AV1172">
        <f>INT((ABS(FO_Candidato[[#This Row],[LONGITUDE_P2]])-INT(ABS(FO_Candidato[[#This Row],[LONGITUDE_P2]])))*60)</f>
        <v>11</v>
      </c>
      <c r="AW1172" s="73">
        <f t="shared" si="37"/>
        <v>45.22</v>
      </c>
      <c r="AX1172" t="str">
        <f>SUBSTITUTE(TEXT(FO_Candidato[[#This Row],[LONGITUDE_P5]],"0,00"),",",".")</f>
        <v>45.22</v>
      </c>
      <c r="AY1172" t="str">
        <f>FO_Candidato[[#This Row],[LONGITUDE_P3]]&amp;"°"&amp;FO_Candidato[[#This Row],[LONGITUDE_P4]]&amp;"'"&amp;FO_Candidato[[#This Row],[LONGITUDE - P6]]&amp;"""S"</f>
        <v>49°11'45.22"S</v>
      </c>
    </row>
    <row r="1173" spans="1:51" x14ac:dyDescent="0.3">
      <c r="A1173" t="s">
        <v>30597</v>
      </c>
      <c r="B1173" t="s">
        <v>23809</v>
      </c>
      <c r="C1173" t="s">
        <v>308</v>
      </c>
      <c r="D1173" t="s">
        <v>8109</v>
      </c>
      <c r="E1173" t="s">
        <v>8109</v>
      </c>
      <c r="F1173" t="s">
        <v>8110</v>
      </c>
      <c r="G1173" t="s">
        <v>23846</v>
      </c>
      <c r="I1173" t="s">
        <v>23832</v>
      </c>
      <c r="J1173" t="s">
        <v>23814</v>
      </c>
      <c r="K1173" t="s">
        <v>23943</v>
      </c>
      <c r="L1173" t="s">
        <v>148</v>
      </c>
      <c r="M1173" t="s">
        <v>23816</v>
      </c>
      <c r="N1173" t="s">
        <v>30598</v>
      </c>
      <c r="O1173" t="s">
        <v>30599</v>
      </c>
      <c r="P1173" t="s">
        <v>30600</v>
      </c>
      <c r="Q1173" t="s">
        <v>30601</v>
      </c>
      <c r="R1173" t="s">
        <v>148</v>
      </c>
      <c r="S1173" t="s">
        <v>148</v>
      </c>
      <c r="T1173" t="s">
        <v>148</v>
      </c>
      <c r="U1173" t="s">
        <v>23823</v>
      </c>
      <c r="V1173">
        <v>80</v>
      </c>
      <c r="W1173">
        <v>-261955</v>
      </c>
      <c r="X1173">
        <v>-6003675</v>
      </c>
      <c r="Y1173">
        <v>96</v>
      </c>
      <c r="Z1173" t="s">
        <v>12336</v>
      </c>
      <c r="AB1173" t="s">
        <v>23825</v>
      </c>
      <c r="AC1173">
        <v>1500</v>
      </c>
      <c r="AD1173" t="s">
        <v>23823</v>
      </c>
      <c r="AE1173" t="s">
        <v>1532</v>
      </c>
      <c r="AF1173" t="s">
        <v>8109</v>
      </c>
      <c r="AG1173" t="s">
        <v>8110</v>
      </c>
      <c r="AH1173" t="s">
        <v>30602</v>
      </c>
      <c r="AI1173" t="s">
        <v>24432</v>
      </c>
      <c r="AJ1173" t="s">
        <v>8127</v>
      </c>
      <c r="AL1173">
        <f>VALUE(TRIM(FO_Candidato[[#This Row],[1.21 Latitude]]))</f>
        <v>-261955</v>
      </c>
      <c r="AM1173">
        <f>FO_Candidato[[#This Row],[LATITUDE_P1]]/1000000</f>
        <v>-0.26195499999999999</v>
      </c>
      <c r="AN1173">
        <f>INT(ABS(FO_Candidato[[#This Row],[LATITUDE_P2]]))</f>
        <v>0</v>
      </c>
      <c r="AO1173">
        <f>INT((ABS(FO_Candidato[[#This Row],[LATITUDE_P2]])-INT(ABS(FO_Candidato[[#This Row],[LATITUDE_P2]])))*60)</f>
        <v>15</v>
      </c>
      <c r="AP1173" s="73">
        <f t="shared" si="36"/>
        <v>43.04</v>
      </c>
      <c r="AQ1173" t="str">
        <f>SUBSTITUTE(TEXT(FO_Candidato[[#This Row],[LATITUDE_P5]],"0,00"),",",".")</f>
        <v>43.04</v>
      </c>
      <c r="AR1173" t="str">
        <f>FO_Candidato[[#This Row],[LATITUDE_P3]]&amp;"°"&amp;FO_Candidato[[#This Row],[LATITUDE_P4]]&amp;"'"&amp;FO_Candidato[[#This Row],[LATITUDE - P6]]&amp;"""S"</f>
        <v>0°15'43.04"S</v>
      </c>
      <c r="AS1173">
        <f>VALUE(TRIM(FO_Candidato[[#This Row],[longitude]]))</f>
        <v>-6003675</v>
      </c>
      <c r="AT1173">
        <f>FO_Candidato[[#This Row],[LONGITUDE_P1]]/1000000</f>
        <v>-6.0036750000000003</v>
      </c>
      <c r="AU1173">
        <f>INT(ABS(FO_Candidato[[#This Row],[LONGITUDE_P2]]))</f>
        <v>6</v>
      </c>
      <c r="AV1173">
        <f>INT((ABS(FO_Candidato[[#This Row],[LONGITUDE_P2]])-INT(ABS(FO_Candidato[[#This Row],[LONGITUDE_P2]])))*60)</f>
        <v>0</v>
      </c>
      <c r="AW1173" s="73">
        <f t="shared" si="37"/>
        <v>13.23</v>
      </c>
      <c r="AX1173" t="str">
        <f>SUBSTITUTE(TEXT(FO_Candidato[[#This Row],[LONGITUDE_P5]],"0,00"),",",".")</f>
        <v>13.23</v>
      </c>
      <c r="AY1173" t="str">
        <f>FO_Candidato[[#This Row],[LONGITUDE_P3]]&amp;"°"&amp;FO_Candidato[[#This Row],[LONGITUDE_P4]]&amp;"'"&amp;FO_Candidato[[#This Row],[LONGITUDE - P6]]&amp;"""S"</f>
        <v>6°0'13.23"S</v>
      </c>
    </row>
    <row r="1174" spans="1:51" x14ac:dyDescent="0.3">
      <c r="A1174" t="s">
        <v>30603</v>
      </c>
      <c r="B1174" t="s">
        <v>23809</v>
      </c>
      <c r="C1174" t="s">
        <v>15107</v>
      </c>
      <c r="D1174" t="s">
        <v>15131</v>
      </c>
      <c r="E1174" t="s">
        <v>15131</v>
      </c>
      <c r="F1174" t="s">
        <v>15133</v>
      </c>
      <c r="G1174" t="s">
        <v>25675</v>
      </c>
      <c r="I1174" t="s">
        <v>23832</v>
      </c>
      <c r="J1174" t="s">
        <v>24256</v>
      </c>
      <c r="K1174" t="s">
        <v>30587</v>
      </c>
      <c r="M1174" t="s">
        <v>23835</v>
      </c>
      <c r="N1174" t="s">
        <v>30588</v>
      </c>
      <c r="O1174" t="s">
        <v>30594</v>
      </c>
      <c r="P1174" t="s">
        <v>30595</v>
      </c>
      <c r="U1174" t="s">
        <v>23823</v>
      </c>
      <c r="V1174">
        <v>70</v>
      </c>
      <c r="W1174">
        <v>-1992066</v>
      </c>
      <c r="X1174">
        <v>-4915203</v>
      </c>
      <c r="Y1174">
        <v>519</v>
      </c>
      <c r="Z1174" t="s">
        <v>24096</v>
      </c>
      <c r="AA1174" t="s">
        <v>124</v>
      </c>
      <c r="AB1174" t="s">
        <v>23825</v>
      </c>
      <c r="AD1174" t="s">
        <v>23823</v>
      </c>
      <c r="AE1174" t="s">
        <v>1532</v>
      </c>
      <c r="AF1174" t="s">
        <v>30604</v>
      </c>
      <c r="AG1174" t="s">
        <v>15131</v>
      </c>
      <c r="AH1174" t="s">
        <v>30605</v>
      </c>
      <c r="AI1174" t="s">
        <v>24061</v>
      </c>
      <c r="AJ1174" t="s">
        <v>30606</v>
      </c>
      <c r="AL1174">
        <f>VALUE(TRIM(FO_Candidato[[#This Row],[1.21 Latitude]]))</f>
        <v>-1992066</v>
      </c>
      <c r="AM1174">
        <f>FO_Candidato[[#This Row],[LATITUDE_P1]]/1000000</f>
        <v>-1.9920659999999999</v>
      </c>
      <c r="AN1174">
        <f>INT(ABS(FO_Candidato[[#This Row],[LATITUDE_P2]]))</f>
        <v>1</v>
      </c>
      <c r="AO1174">
        <f>INT((ABS(FO_Candidato[[#This Row],[LATITUDE_P2]])-INT(ABS(FO_Candidato[[#This Row],[LATITUDE_P2]])))*60)</f>
        <v>59</v>
      </c>
      <c r="AP1174" s="73">
        <f t="shared" si="36"/>
        <v>31.44</v>
      </c>
      <c r="AQ1174" t="str">
        <f>SUBSTITUTE(TEXT(FO_Candidato[[#This Row],[LATITUDE_P5]],"0,00"),",",".")</f>
        <v>31.44</v>
      </c>
      <c r="AR1174" t="str">
        <f>FO_Candidato[[#This Row],[LATITUDE_P3]]&amp;"°"&amp;FO_Candidato[[#This Row],[LATITUDE_P4]]&amp;"'"&amp;FO_Candidato[[#This Row],[LATITUDE - P6]]&amp;"""S"</f>
        <v>1°59'31.44"S</v>
      </c>
      <c r="AS1174">
        <f>VALUE(TRIM(FO_Candidato[[#This Row],[longitude]]))</f>
        <v>-4915203</v>
      </c>
      <c r="AT1174">
        <f>FO_Candidato[[#This Row],[LONGITUDE_P1]]/1000000</f>
        <v>-4.915203</v>
      </c>
      <c r="AU1174">
        <f>INT(ABS(FO_Candidato[[#This Row],[LONGITUDE_P2]]))</f>
        <v>4</v>
      </c>
      <c r="AV1174">
        <f>INT((ABS(FO_Candidato[[#This Row],[LONGITUDE_P2]])-INT(ABS(FO_Candidato[[#This Row],[LONGITUDE_P2]])))*60)</f>
        <v>54</v>
      </c>
      <c r="AW1174" s="73">
        <f t="shared" si="37"/>
        <v>54.73</v>
      </c>
      <c r="AX1174" t="str">
        <f>SUBSTITUTE(TEXT(FO_Candidato[[#This Row],[LONGITUDE_P5]],"0,00"),",",".")</f>
        <v>54.73</v>
      </c>
      <c r="AY1174" t="str">
        <f>FO_Candidato[[#This Row],[LONGITUDE_P3]]&amp;"°"&amp;FO_Candidato[[#This Row],[LONGITUDE_P4]]&amp;"'"&amp;FO_Candidato[[#This Row],[LONGITUDE - P6]]&amp;"""S"</f>
        <v>4°54'54.73"S</v>
      </c>
    </row>
    <row r="1175" spans="1:51" x14ac:dyDescent="0.3">
      <c r="A1175" t="s">
        <v>30607</v>
      </c>
      <c r="B1175" t="s">
        <v>23809</v>
      </c>
      <c r="C1175" t="s">
        <v>308</v>
      </c>
      <c r="D1175" t="s">
        <v>7456</v>
      </c>
      <c r="E1175" t="s">
        <v>7456</v>
      </c>
      <c r="F1175" t="s">
        <v>7457</v>
      </c>
      <c r="G1175" t="s">
        <v>23846</v>
      </c>
      <c r="I1175" t="s">
        <v>23832</v>
      </c>
      <c r="J1175" t="s">
        <v>23814</v>
      </c>
      <c r="K1175" t="s">
        <v>30608</v>
      </c>
      <c r="L1175" t="s">
        <v>148</v>
      </c>
      <c r="M1175" t="s">
        <v>23835</v>
      </c>
      <c r="N1175" t="s">
        <v>30609</v>
      </c>
      <c r="O1175" t="s">
        <v>30610</v>
      </c>
      <c r="P1175" t="s">
        <v>30611</v>
      </c>
      <c r="Q1175" t="s">
        <v>30612</v>
      </c>
      <c r="R1175" t="s">
        <v>148</v>
      </c>
      <c r="S1175" t="s">
        <v>148</v>
      </c>
      <c r="T1175" t="s">
        <v>148</v>
      </c>
      <c r="U1175" t="s">
        <v>23823</v>
      </c>
      <c r="V1175">
        <v>30</v>
      </c>
      <c r="W1175">
        <v>-23802122</v>
      </c>
      <c r="X1175">
        <v>-46443658</v>
      </c>
      <c r="Y1175">
        <v>754</v>
      </c>
      <c r="Z1175" t="s">
        <v>12336</v>
      </c>
      <c r="AA1175" t="s">
        <v>124</v>
      </c>
      <c r="AB1175" t="s">
        <v>23825</v>
      </c>
      <c r="AC1175">
        <v>15000</v>
      </c>
      <c r="AD1175" t="s">
        <v>23823</v>
      </c>
      <c r="AE1175" t="s">
        <v>1532</v>
      </c>
      <c r="AF1175" t="s">
        <v>30613</v>
      </c>
      <c r="AG1175" t="s">
        <v>30614</v>
      </c>
      <c r="AH1175" t="s">
        <v>30615</v>
      </c>
      <c r="AI1175" t="s">
        <v>23852</v>
      </c>
      <c r="AJ1175" t="s">
        <v>27615</v>
      </c>
      <c r="AL1175">
        <f>VALUE(TRIM(FO_Candidato[[#This Row],[1.21 Latitude]]))</f>
        <v>-23802122</v>
      </c>
      <c r="AM1175">
        <f>FO_Candidato[[#This Row],[LATITUDE_P1]]/1000000</f>
        <v>-23.802122000000001</v>
      </c>
      <c r="AN1175">
        <f>INT(ABS(FO_Candidato[[#This Row],[LATITUDE_P2]]))</f>
        <v>23</v>
      </c>
      <c r="AO1175">
        <f>INT((ABS(FO_Candidato[[#This Row],[LATITUDE_P2]])-INT(ABS(FO_Candidato[[#This Row],[LATITUDE_P2]])))*60)</f>
        <v>48</v>
      </c>
      <c r="AP1175" s="73">
        <f t="shared" si="36"/>
        <v>7.64</v>
      </c>
      <c r="AQ1175" t="str">
        <f>SUBSTITUTE(TEXT(FO_Candidato[[#This Row],[LATITUDE_P5]],"0,00"),",",".")</f>
        <v>7.64</v>
      </c>
      <c r="AR1175" t="str">
        <f>FO_Candidato[[#This Row],[LATITUDE_P3]]&amp;"°"&amp;FO_Candidato[[#This Row],[LATITUDE_P4]]&amp;"'"&amp;FO_Candidato[[#This Row],[LATITUDE - P6]]&amp;"""S"</f>
        <v>23°48'7.64"S</v>
      </c>
      <c r="AS1175">
        <f>VALUE(TRIM(FO_Candidato[[#This Row],[longitude]]))</f>
        <v>-46443658</v>
      </c>
      <c r="AT1175">
        <f>FO_Candidato[[#This Row],[LONGITUDE_P1]]/1000000</f>
        <v>-46.443657999999999</v>
      </c>
      <c r="AU1175">
        <f>INT(ABS(FO_Candidato[[#This Row],[LONGITUDE_P2]]))</f>
        <v>46</v>
      </c>
      <c r="AV1175">
        <f>INT((ABS(FO_Candidato[[#This Row],[LONGITUDE_P2]])-INT(ABS(FO_Candidato[[#This Row],[LONGITUDE_P2]])))*60)</f>
        <v>26</v>
      </c>
      <c r="AW1175" s="73">
        <f t="shared" si="37"/>
        <v>37.17</v>
      </c>
      <c r="AX1175" t="str">
        <f>SUBSTITUTE(TEXT(FO_Candidato[[#This Row],[LONGITUDE_P5]],"0,00"),",",".")</f>
        <v>37.17</v>
      </c>
      <c r="AY1175" t="str">
        <f>FO_Candidato[[#This Row],[LONGITUDE_P3]]&amp;"°"&amp;FO_Candidato[[#This Row],[LONGITUDE_P4]]&amp;"'"&amp;FO_Candidato[[#This Row],[LONGITUDE - P6]]&amp;"""S"</f>
        <v>46°26'37.17"S</v>
      </c>
    </row>
    <row r="1176" spans="1:51" x14ac:dyDescent="0.3">
      <c r="A1176" t="s">
        <v>30616</v>
      </c>
      <c r="B1176" t="s">
        <v>23809</v>
      </c>
      <c r="C1176" t="s">
        <v>308</v>
      </c>
      <c r="D1176" t="s">
        <v>6502</v>
      </c>
      <c r="E1176" t="s">
        <v>6502</v>
      </c>
      <c r="F1176" t="s">
        <v>6503</v>
      </c>
      <c r="G1176" t="s">
        <v>30554</v>
      </c>
      <c r="I1176" t="s">
        <v>23832</v>
      </c>
      <c r="J1176" t="s">
        <v>23814</v>
      </c>
      <c r="K1176" t="s">
        <v>30617</v>
      </c>
      <c r="L1176" t="s">
        <v>148</v>
      </c>
      <c r="M1176" t="s">
        <v>23816</v>
      </c>
      <c r="N1176" t="s">
        <v>30618</v>
      </c>
      <c r="O1176" t="s">
        <v>30619</v>
      </c>
      <c r="P1176" t="s">
        <v>30620</v>
      </c>
      <c r="Q1176" t="s">
        <v>30621</v>
      </c>
      <c r="R1176" t="s">
        <v>30622</v>
      </c>
      <c r="S1176" t="s">
        <v>30619</v>
      </c>
      <c r="T1176" t="s">
        <v>30623</v>
      </c>
      <c r="U1176" t="s">
        <v>23823</v>
      </c>
      <c r="V1176">
        <v>80</v>
      </c>
      <c r="W1176">
        <v>-20403167</v>
      </c>
      <c r="X1176">
        <v>-44627972</v>
      </c>
      <c r="Y1176">
        <v>764</v>
      </c>
      <c r="Z1176" t="s">
        <v>12336</v>
      </c>
      <c r="AA1176" t="s">
        <v>124</v>
      </c>
      <c r="AB1176" t="s">
        <v>23825</v>
      </c>
      <c r="AC1176">
        <v>1498</v>
      </c>
      <c r="AD1176" t="s">
        <v>23823</v>
      </c>
      <c r="AE1176" t="s">
        <v>1532</v>
      </c>
      <c r="AF1176" t="s">
        <v>30624</v>
      </c>
      <c r="AG1176" t="s">
        <v>30625</v>
      </c>
      <c r="AH1176" t="s">
        <v>30626</v>
      </c>
      <c r="AI1176" t="s">
        <v>24061</v>
      </c>
      <c r="AJ1176" t="s">
        <v>6505</v>
      </c>
      <c r="AK1176">
        <v>35488000</v>
      </c>
      <c r="AL1176">
        <f>VALUE(TRIM(FO_Candidato[[#This Row],[1.21 Latitude]]))</f>
        <v>-20403167</v>
      </c>
      <c r="AM1176">
        <f>FO_Candidato[[#This Row],[LATITUDE_P1]]/1000000</f>
        <v>-20.403167</v>
      </c>
      <c r="AN1176">
        <f>INT(ABS(FO_Candidato[[#This Row],[LATITUDE_P2]]))</f>
        <v>20</v>
      </c>
      <c r="AO1176">
        <f>INT((ABS(FO_Candidato[[#This Row],[LATITUDE_P2]])-INT(ABS(FO_Candidato[[#This Row],[LATITUDE_P2]])))*60)</f>
        <v>24</v>
      </c>
      <c r="AP1176" s="73">
        <f t="shared" si="36"/>
        <v>11.4</v>
      </c>
      <c r="AQ1176" t="str">
        <f>SUBSTITUTE(TEXT(FO_Candidato[[#This Row],[LATITUDE_P5]],"0,00"),",",".")</f>
        <v>11.40</v>
      </c>
      <c r="AR1176" t="str">
        <f>FO_Candidato[[#This Row],[LATITUDE_P3]]&amp;"°"&amp;FO_Candidato[[#This Row],[LATITUDE_P4]]&amp;"'"&amp;FO_Candidato[[#This Row],[LATITUDE - P6]]&amp;"""S"</f>
        <v>20°24'11.40"S</v>
      </c>
      <c r="AS1176">
        <f>VALUE(TRIM(FO_Candidato[[#This Row],[longitude]]))</f>
        <v>-44627972</v>
      </c>
      <c r="AT1176">
        <f>FO_Candidato[[#This Row],[LONGITUDE_P1]]/1000000</f>
        <v>-44.627972</v>
      </c>
      <c r="AU1176">
        <f>INT(ABS(FO_Candidato[[#This Row],[LONGITUDE_P2]]))</f>
        <v>44</v>
      </c>
      <c r="AV1176">
        <f>INT((ABS(FO_Candidato[[#This Row],[LONGITUDE_P2]])-INT(ABS(FO_Candidato[[#This Row],[LONGITUDE_P2]])))*60)</f>
        <v>37</v>
      </c>
      <c r="AW1176" s="73">
        <f t="shared" si="37"/>
        <v>40.700000000000003</v>
      </c>
      <c r="AX1176" t="str">
        <f>SUBSTITUTE(TEXT(FO_Candidato[[#This Row],[LONGITUDE_P5]],"0,00"),",",".")</f>
        <v>40.70</v>
      </c>
      <c r="AY1176" t="str">
        <f>FO_Candidato[[#This Row],[LONGITUDE_P3]]&amp;"°"&amp;FO_Candidato[[#This Row],[LONGITUDE_P4]]&amp;"'"&amp;FO_Candidato[[#This Row],[LONGITUDE - P6]]&amp;"""S"</f>
        <v>44°37'40.70"S</v>
      </c>
    </row>
    <row r="1177" spans="1:51" x14ac:dyDescent="0.3">
      <c r="A1177" t="s">
        <v>30627</v>
      </c>
      <c r="B1177" t="s">
        <v>23809</v>
      </c>
      <c r="C1177" t="s">
        <v>308</v>
      </c>
      <c r="D1177" t="s">
        <v>7823</v>
      </c>
      <c r="E1177" t="s">
        <v>7823</v>
      </c>
      <c r="F1177" t="s">
        <v>7824</v>
      </c>
      <c r="G1177" t="s">
        <v>23880</v>
      </c>
      <c r="I1177" t="s">
        <v>23832</v>
      </c>
      <c r="J1177" t="s">
        <v>23814</v>
      </c>
      <c r="K1177" t="s">
        <v>30628</v>
      </c>
      <c r="M1177" t="s">
        <v>23816</v>
      </c>
      <c r="N1177" t="s">
        <v>30629</v>
      </c>
      <c r="O1177" t="s">
        <v>30630</v>
      </c>
      <c r="P1177" t="s">
        <v>30631</v>
      </c>
      <c r="Q1177" t="s">
        <v>30632</v>
      </c>
      <c r="U1177" t="s">
        <v>23823</v>
      </c>
      <c r="V1177">
        <v>40</v>
      </c>
      <c r="W1177">
        <v>-238166</v>
      </c>
      <c r="X1177">
        <v>-46663133</v>
      </c>
      <c r="Y1177">
        <v>776</v>
      </c>
      <c r="AA1177" t="s">
        <v>124</v>
      </c>
      <c r="AB1177" t="s">
        <v>23825</v>
      </c>
      <c r="AC1177">
        <v>3000</v>
      </c>
      <c r="AD1177" t="s">
        <v>23823</v>
      </c>
      <c r="AF1177" t="s">
        <v>7824</v>
      </c>
      <c r="AG1177" t="s">
        <v>7824</v>
      </c>
      <c r="AH1177" t="s">
        <v>30633</v>
      </c>
      <c r="AI1177" t="s">
        <v>23852</v>
      </c>
      <c r="AJ1177" t="s">
        <v>906</v>
      </c>
      <c r="AL1177">
        <f>VALUE(TRIM(FO_Candidato[[#This Row],[1.21 Latitude]]))</f>
        <v>-238166</v>
      </c>
      <c r="AM1177">
        <f>FO_Candidato[[#This Row],[LATITUDE_P1]]/1000000</f>
        <v>-0.23816599999999999</v>
      </c>
      <c r="AN1177">
        <f>INT(ABS(FO_Candidato[[#This Row],[LATITUDE_P2]]))</f>
        <v>0</v>
      </c>
      <c r="AO1177">
        <f>INT((ABS(FO_Candidato[[#This Row],[LATITUDE_P2]])-INT(ABS(FO_Candidato[[#This Row],[LATITUDE_P2]])))*60)</f>
        <v>14</v>
      </c>
      <c r="AP1177" s="73">
        <f t="shared" si="36"/>
        <v>17.399999999999999</v>
      </c>
      <c r="AQ1177" t="str">
        <f>SUBSTITUTE(TEXT(FO_Candidato[[#This Row],[LATITUDE_P5]],"0,00"),",",".")</f>
        <v>17.40</v>
      </c>
      <c r="AR1177" t="str">
        <f>FO_Candidato[[#This Row],[LATITUDE_P3]]&amp;"°"&amp;FO_Candidato[[#This Row],[LATITUDE_P4]]&amp;"'"&amp;FO_Candidato[[#This Row],[LATITUDE - P6]]&amp;"""S"</f>
        <v>0°14'17.40"S</v>
      </c>
      <c r="AS1177">
        <f>VALUE(TRIM(FO_Candidato[[#This Row],[longitude]]))</f>
        <v>-46663133</v>
      </c>
      <c r="AT1177">
        <f>FO_Candidato[[#This Row],[LONGITUDE_P1]]/1000000</f>
        <v>-46.663133000000002</v>
      </c>
      <c r="AU1177">
        <f>INT(ABS(FO_Candidato[[#This Row],[LONGITUDE_P2]]))</f>
        <v>46</v>
      </c>
      <c r="AV1177">
        <f>INT((ABS(FO_Candidato[[#This Row],[LONGITUDE_P2]])-INT(ABS(FO_Candidato[[#This Row],[LONGITUDE_P2]])))*60)</f>
        <v>39</v>
      </c>
      <c r="AW1177" s="73">
        <f t="shared" si="37"/>
        <v>47.28</v>
      </c>
      <c r="AX1177" t="str">
        <f>SUBSTITUTE(TEXT(FO_Candidato[[#This Row],[LONGITUDE_P5]],"0,00"),",",".")</f>
        <v>47.28</v>
      </c>
      <c r="AY1177" t="str">
        <f>FO_Candidato[[#This Row],[LONGITUDE_P3]]&amp;"°"&amp;FO_Candidato[[#This Row],[LONGITUDE_P4]]&amp;"'"&amp;FO_Candidato[[#This Row],[LONGITUDE - P6]]&amp;"""S"</f>
        <v>46°39'47.28"S</v>
      </c>
    </row>
    <row r="1178" spans="1:51" x14ac:dyDescent="0.3">
      <c r="A1178" t="s">
        <v>30634</v>
      </c>
      <c r="B1178" t="s">
        <v>23809</v>
      </c>
      <c r="C1178" t="s">
        <v>308</v>
      </c>
      <c r="D1178" t="s">
        <v>16698</v>
      </c>
      <c r="E1178" t="s">
        <v>16698</v>
      </c>
      <c r="F1178" t="s">
        <v>16700</v>
      </c>
      <c r="G1178" t="s">
        <v>23880</v>
      </c>
      <c r="I1178" t="s">
        <v>23832</v>
      </c>
      <c r="J1178" t="s">
        <v>23814</v>
      </c>
      <c r="K1178" t="s">
        <v>30635</v>
      </c>
      <c r="M1178" t="s">
        <v>23835</v>
      </c>
      <c r="N1178" t="s">
        <v>30636</v>
      </c>
      <c r="O1178" t="s">
        <v>30637</v>
      </c>
      <c r="P1178" t="s">
        <v>30638</v>
      </c>
      <c r="Q1178" t="s">
        <v>30639</v>
      </c>
      <c r="R1178" t="s">
        <v>30640</v>
      </c>
      <c r="T1178" t="s">
        <v>30638</v>
      </c>
      <c r="U1178" t="s">
        <v>23823</v>
      </c>
      <c r="V1178">
        <v>40</v>
      </c>
      <c r="W1178">
        <v>-22333386</v>
      </c>
      <c r="X1178">
        <v>-47348753</v>
      </c>
      <c r="Y1178">
        <v>652</v>
      </c>
      <c r="AA1178" t="s">
        <v>107</v>
      </c>
      <c r="AB1178" t="s">
        <v>23825</v>
      </c>
      <c r="AC1178">
        <v>3500</v>
      </c>
      <c r="AD1178" t="s">
        <v>23823</v>
      </c>
      <c r="AE1178" t="s">
        <v>24004</v>
      </c>
      <c r="AF1178" t="s">
        <v>16700</v>
      </c>
      <c r="AG1178" t="s">
        <v>16700</v>
      </c>
      <c r="AH1178" t="s">
        <v>30641</v>
      </c>
      <c r="AI1178" t="s">
        <v>23852</v>
      </c>
      <c r="AJ1178" t="s">
        <v>26794</v>
      </c>
      <c r="AL1178">
        <f>VALUE(TRIM(FO_Candidato[[#This Row],[1.21 Latitude]]))</f>
        <v>-22333386</v>
      </c>
      <c r="AM1178">
        <f>FO_Candidato[[#This Row],[LATITUDE_P1]]/1000000</f>
        <v>-22.333386000000001</v>
      </c>
      <c r="AN1178">
        <f>INT(ABS(FO_Candidato[[#This Row],[LATITUDE_P2]]))</f>
        <v>22</v>
      </c>
      <c r="AO1178">
        <f>INT((ABS(FO_Candidato[[#This Row],[LATITUDE_P2]])-INT(ABS(FO_Candidato[[#This Row],[LATITUDE_P2]])))*60)</f>
        <v>20</v>
      </c>
      <c r="AP1178" s="73">
        <f t="shared" si="36"/>
        <v>0.19</v>
      </c>
      <c r="AQ1178" t="str">
        <f>SUBSTITUTE(TEXT(FO_Candidato[[#This Row],[LATITUDE_P5]],"0,00"),",",".")</f>
        <v>0.19</v>
      </c>
      <c r="AR1178" t="str">
        <f>FO_Candidato[[#This Row],[LATITUDE_P3]]&amp;"°"&amp;FO_Candidato[[#This Row],[LATITUDE_P4]]&amp;"'"&amp;FO_Candidato[[#This Row],[LATITUDE - P6]]&amp;"""S"</f>
        <v>22°20'0.19"S</v>
      </c>
      <c r="AS1178">
        <f>VALUE(TRIM(FO_Candidato[[#This Row],[longitude]]))</f>
        <v>-47348753</v>
      </c>
      <c r="AT1178">
        <f>FO_Candidato[[#This Row],[LONGITUDE_P1]]/1000000</f>
        <v>-47.348753000000002</v>
      </c>
      <c r="AU1178">
        <f>INT(ABS(FO_Candidato[[#This Row],[LONGITUDE_P2]]))</f>
        <v>47</v>
      </c>
      <c r="AV1178">
        <f>INT((ABS(FO_Candidato[[#This Row],[LONGITUDE_P2]])-INT(ABS(FO_Candidato[[#This Row],[LONGITUDE_P2]])))*60)</f>
        <v>20</v>
      </c>
      <c r="AW1178" s="73">
        <f t="shared" si="37"/>
        <v>55.51</v>
      </c>
      <c r="AX1178" t="str">
        <f>SUBSTITUTE(TEXT(FO_Candidato[[#This Row],[LONGITUDE_P5]],"0,00"),",",".")</f>
        <v>55.51</v>
      </c>
      <c r="AY1178" t="str">
        <f>FO_Candidato[[#This Row],[LONGITUDE_P3]]&amp;"°"&amp;FO_Candidato[[#This Row],[LONGITUDE_P4]]&amp;"'"&amp;FO_Candidato[[#This Row],[LONGITUDE - P6]]&amp;"""S"</f>
        <v>47°20'55.51"S</v>
      </c>
    </row>
    <row r="1179" spans="1:51" x14ac:dyDescent="0.3">
      <c r="A1179" t="s">
        <v>30642</v>
      </c>
      <c r="B1179" t="s">
        <v>23809</v>
      </c>
      <c r="C1179" t="s">
        <v>308</v>
      </c>
      <c r="D1179" t="s">
        <v>7451</v>
      </c>
      <c r="E1179" t="s">
        <v>7451</v>
      </c>
      <c r="F1179" t="s">
        <v>7452</v>
      </c>
      <c r="G1179" t="s">
        <v>23846</v>
      </c>
      <c r="I1179" t="s">
        <v>23832</v>
      </c>
      <c r="J1179" t="s">
        <v>23814</v>
      </c>
      <c r="K1179" t="s">
        <v>30643</v>
      </c>
      <c r="L1179" t="s">
        <v>148</v>
      </c>
      <c r="M1179" t="s">
        <v>23816</v>
      </c>
      <c r="N1179" t="s">
        <v>30644</v>
      </c>
      <c r="O1179" t="s">
        <v>30645</v>
      </c>
      <c r="P1179" t="s">
        <v>30646</v>
      </c>
      <c r="Q1179" t="s">
        <v>30647</v>
      </c>
      <c r="R1179" t="s">
        <v>23820</v>
      </c>
      <c r="S1179" t="s">
        <v>23820</v>
      </c>
      <c r="T1179" t="s">
        <v>23820</v>
      </c>
      <c r="U1179" t="s">
        <v>23823</v>
      </c>
      <c r="V1179">
        <v>40</v>
      </c>
      <c r="W1179">
        <v>-23812112</v>
      </c>
      <c r="X1179">
        <v>-46609473</v>
      </c>
      <c r="Y1179">
        <v>775</v>
      </c>
      <c r="Z1179" t="s">
        <v>12336</v>
      </c>
      <c r="AB1179" t="s">
        <v>23825</v>
      </c>
      <c r="AC1179">
        <v>800000</v>
      </c>
      <c r="AD1179" t="s">
        <v>23823</v>
      </c>
      <c r="AE1179" t="s">
        <v>1532</v>
      </c>
      <c r="AF1179" t="s">
        <v>7451</v>
      </c>
      <c r="AG1179" t="s">
        <v>7452</v>
      </c>
      <c r="AH1179" t="s">
        <v>30645</v>
      </c>
      <c r="AI1179" t="s">
        <v>23852</v>
      </c>
      <c r="AJ1179" t="s">
        <v>27615</v>
      </c>
      <c r="AL1179">
        <f>VALUE(TRIM(FO_Candidato[[#This Row],[1.21 Latitude]]))</f>
        <v>-23812112</v>
      </c>
      <c r="AM1179">
        <f>FO_Candidato[[#This Row],[LATITUDE_P1]]/1000000</f>
        <v>-23.812111999999999</v>
      </c>
      <c r="AN1179">
        <f>INT(ABS(FO_Candidato[[#This Row],[LATITUDE_P2]]))</f>
        <v>23</v>
      </c>
      <c r="AO1179">
        <f>INT((ABS(FO_Candidato[[#This Row],[LATITUDE_P2]])-INT(ABS(FO_Candidato[[#This Row],[LATITUDE_P2]])))*60)</f>
        <v>48</v>
      </c>
      <c r="AP1179" s="73">
        <f t="shared" si="36"/>
        <v>43.6</v>
      </c>
      <c r="AQ1179" t="str">
        <f>SUBSTITUTE(TEXT(FO_Candidato[[#This Row],[LATITUDE_P5]],"0,00"),",",".")</f>
        <v>43.60</v>
      </c>
      <c r="AR1179" t="str">
        <f>FO_Candidato[[#This Row],[LATITUDE_P3]]&amp;"°"&amp;FO_Candidato[[#This Row],[LATITUDE_P4]]&amp;"'"&amp;FO_Candidato[[#This Row],[LATITUDE - P6]]&amp;"""S"</f>
        <v>23°48'43.60"S</v>
      </c>
      <c r="AS1179">
        <f>VALUE(TRIM(FO_Candidato[[#This Row],[longitude]]))</f>
        <v>-46609473</v>
      </c>
      <c r="AT1179">
        <f>FO_Candidato[[#This Row],[LONGITUDE_P1]]/1000000</f>
        <v>-46.609473000000001</v>
      </c>
      <c r="AU1179">
        <f>INT(ABS(FO_Candidato[[#This Row],[LONGITUDE_P2]]))</f>
        <v>46</v>
      </c>
      <c r="AV1179">
        <f>INT((ABS(FO_Candidato[[#This Row],[LONGITUDE_P2]])-INT(ABS(FO_Candidato[[#This Row],[LONGITUDE_P2]])))*60)</f>
        <v>36</v>
      </c>
      <c r="AW1179" s="73">
        <f t="shared" si="37"/>
        <v>34.1</v>
      </c>
      <c r="AX1179" t="str">
        <f>SUBSTITUTE(TEXT(FO_Candidato[[#This Row],[LONGITUDE_P5]],"0,00"),",",".")</f>
        <v>34.10</v>
      </c>
      <c r="AY1179" t="str">
        <f>FO_Candidato[[#This Row],[LONGITUDE_P3]]&amp;"°"&amp;FO_Candidato[[#This Row],[LONGITUDE_P4]]&amp;"'"&amp;FO_Candidato[[#This Row],[LONGITUDE - P6]]&amp;"""S"</f>
        <v>46°36'34.10"S</v>
      </c>
    </row>
    <row r="1180" spans="1:51" x14ac:dyDescent="0.3">
      <c r="A1180" t="s">
        <v>30648</v>
      </c>
      <c r="B1180" t="s">
        <v>23809</v>
      </c>
      <c r="C1180" t="s">
        <v>308</v>
      </c>
      <c r="D1180" t="s">
        <v>16839</v>
      </c>
      <c r="E1180" t="s">
        <v>16839</v>
      </c>
      <c r="F1180" t="s">
        <v>16841</v>
      </c>
      <c r="G1180" t="s">
        <v>23880</v>
      </c>
      <c r="I1180" t="s">
        <v>23832</v>
      </c>
      <c r="J1180" t="s">
        <v>23814</v>
      </c>
      <c r="K1180" t="s">
        <v>30649</v>
      </c>
      <c r="M1180" t="s">
        <v>23816</v>
      </c>
      <c r="N1180" t="s">
        <v>30650</v>
      </c>
      <c r="O1180" t="s">
        <v>30651</v>
      </c>
      <c r="P1180" t="s">
        <v>30652</v>
      </c>
      <c r="Q1180" t="s">
        <v>30653</v>
      </c>
      <c r="U1180" t="s">
        <v>23823</v>
      </c>
      <c r="V1180">
        <v>30</v>
      </c>
      <c r="W1180">
        <v>-23506833</v>
      </c>
      <c r="X1180">
        <v>-46614058</v>
      </c>
      <c r="Y1180">
        <v>726</v>
      </c>
      <c r="AA1180" t="s">
        <v>107</v>
      </c>
      <c r="AB1180" t="s">
        <v>23825</v>
      </c>
      <c r="AD1180" t="s">
        <v>23823</v>
      </c>
      <c r="AE1180" t="s">
        <v>24004</v>
      </c>
      <c r="AF1180" t="s">
        <v>16841</v>
      </c>
      <c r="AG1180" t="s">
        <v>16841</v>
      </c>
      <c r="AH1180" t="s">
        <v>30654</v>
      </c>
      <c r="AI1180" t="s">
        <v>23852</v>
      </c>
      <c r="AJ1180" t="s">
        <v>906</v>
      </c>
      <c r="AL1180">
        <f>VALUE(TRIM(FO_Candidato[[#This Row],[1.21 Latitude]]))</f>
        <v>-23506833</v>
      </c>
      <c r="AM1180">
        <f>FO_Candidato[[#This Row],[LATITUDE_P1]]/1000000</f>
        <v>-23.506833</v>
      </c>
      <c r="AN1180">
        <f>INT(ABS(FO_Candidato[[#This Row],[LATITUDE_P2]]))</f>
        <v>23</v>
      </c>
      <c r="AO1180">
        <f>INT((ABS(FO_Candidato[[#This Row],[LATITUDE_P2]])-INT(ABS(FO_Candidato[[#This Row],[LATITUDE_P2]])))*60)</f>
        <v>30</v>
      </c>
      <c r="AP1180" s="73">
        <f t="shared" si="36"/>
        <v>24.6</v>
      </c>
      <c r="AQ1180" t="str">
        <f>SUBSTITUTE(TEXT(FO_Candidato[[#This Row],[LATITUDE_P5]],"0,00"),",",".")</f>
        <v>24.60</v>
      </c>
      <c r="AR1180" t="str">
        <f>FO_Candidato[[#This Row],[LATITUDE_P3]]&amp;"°"&amp;FO_Candidato[[#This Row],[LATITUDE_P4]]&amp;"'"&amp;FO_Candidato[[#This Row],[LATITUDE - P6]]&amp;"""S"</f>
        <v>23°30'24.60"S</v>
      </c>
      <c r="AS1180">
        <f>VALUE(TRIM(FO_Candidato[[#This Row],[longitude]]))</f>
        <v>-46614058</v>
      </c>
      <c r="AT1180">
        <f>FO_Candidato[[#This Row],[LONGITUDE_P1]]/1000000</f>
        <v>-46.614058</v>
      </c>
      <c r="AU1180">
        <f>INT(ABS(FO_Candidato[[#This Row],[LONGITUDE_P2]]))</f>
        <v>46</v>
      </c>
      <c r="AV1180">
        <f>INT((ABS(FO_Candidato[[#This Row],[LONGITUDE_P2]])-INT(ABS(FO_Candidato[[#This Row],[LONGITUDE_P2]])))*60)</f>
        <v>36</v>
      </c>
      <c r="AW1180" s="73">
        <f t="shared" si="37"/>
        <v>50.61</v>
      </c>
      <c r="AX1180" t="str">
        <f>SUBSTITUTE(TEXT(FO_Candidato[[#This Row],[LONGITUDE_P5]],"0,00"),",",".")</f>
        <v>50.61</v>
      </c>
      <c r="AY1180" t="str">
        <f>FO_Candidato[[#This Row],[LONGITUDE_P3]]&amp;"°"&amp;FO_Candidato[[#This Row],[LONGITUDE_P4]]&amp;"'"&amp;FO_Candidato[[#This Row],[LONGITUDE - P6]]&amp;"""S"</f>
        <v>46°36'50.61"S</v>
      </c>
    </row>
    <row r="1181" spans="1:51" x14ac:dyDescent="0.3">
      <c r="A1181" t="s">
        <v>30655</v>
      </c>
      <c r="B1181" t="s">
        <v>23809</v>
      </c>
      <c r="C1181" t="s">
        <v>308</v>
      </c>
      <c r="D1181" t="s">
        <v>7569</v>
      </c>
      <c r="E1181" t="s">
        <v>7569</v>
      </c>
      <c r="F1181" t="s">
        <v>7570</v>
      </c>
      <c r="G1181" t="s">
        <v>23880</v>
      </c>
      <c r="I1181" t="s">
        <v>23832</v>
      </c>
      <c r="J1181" t="s">
        <v>23814</v>
      </c>
      <c r="K1181" t="s">
        <v>30656</v>
      </c>
      <c r="M1181" t="s">
        <v>23816</v>
      </c>
      <c r="N1181" t="s">
        <v>30657</v>
      </c>
      <c r="O1181" t="s">
        <v>30658</v>
      </c>
      <c r="P1181" t="s">
        <v>30659</v>
      </c>
      <c r="U1181" t="s">
        <v>23823</v>
      </c>
      <c r="V1181">
        <v>30</v>
      </c>
      <c r="W1181">
        <v>-22926476</v>
      </c>
      <c r="X1181">
        <v>-45399161</v>
      </c>
      <c r="Y1181">
        <v>563</v>
      </c>
      <c r="AA1181" t="s">
        <v>124</v>
      </c>
      <c r="AB1181" t="s">
        <v>23825</v>
      </c>
      <c r="AC1181">
        <v>6000</v>
      </c>
      <c r="AD1181" t="s">
        <v>23823</v>
      </c>
      <c r="AE1181" t="s">
        <v>24004</v>
      </c>
      <c r="AF1181" t="s">
        <v>7570</v>
      </c>
      <c r="AG1181" t="s">
        <v>7570</v>
      </c>
      <c r="AH1181" t="s">
        <v>30658</v>
      </c>
      <c r="AI1181" t="s">
        <v>23852</v>
      </c>
      <c r="AJ1181" t="s">
        <v>30660</v>
      </c>
      <c r="AL1181">
        <f>VALUE(TRIM(FO_Candidato[[#This Row],[1.21 Latitude]]))</f>
        <v>-22926476</v>
      </c>
      <c r="AM1181">
        <f>FO_Candidato[[#This Row],[LATITUDE_P1]]/1000000</f>
        <v>-22.926476000000001</v>
      </c>
      <c r="AN1181">
        <f>INT(ABS(FO_Candidato[[#This Row],[LATITUDE_P2]]))</f>
        <v>22</v>
      </c>
      <c r="AO1181">
        <f>INT((ABS(FO_Candidato[[#This Row],[LATITUDE_P2]])-INT(ABS(FO_Candidato[[#This Row],[LATITUDE_P2]])))*60)</f>
        <v>55</v>
      </c>
      <c r="AP1181" s="73">
        <f t="shared" si="36"/>
        <v>35.31</v>
      </c>
      <c r="AQ1181" t="str">
        <f>SUBSTITUTE(TEXT(FO_Candidato[[#This Row],[LATITUDE_P5]],"0,00"),",",".")</f>
        <v>35.31</v>
      </c>
      <c r="AR1181" t="str">
        <f>FO_Candidato[[#This Row],[LATITUDE_P3]]&amp;"°"&amp;FO_Candidato[[#This Row],[LATITUDE_P4]]&amp;"'"&amp;FO_Candidato[[#This Row],[LATITUDE - P6]]&amp;"""S"</f>
        <v>22°55'35.31"S</v>
      </c>
      <c r="AS1181">
        <f>VALUE(TRIM(FO_Candidato[[#This Row],[longitude]]))</f>
        <v>-45399161</v>
      </c>
      <c r="AT1181">
        <f>FO_Candidato[[#This Row],[LONGITUDE_P1]]/1000000</f>
        <v>-45.399160999999999</v>
      </c>
      <c r="AU1181">
        <f>INT(ABS(FO_Candidato[[#This Row],[LONGITUDE_P2]]))</f>
        <v>45</v>
      </c>
      <c r="AV1181">
        <f>INT((ABS(FO_Candidato[[#This Row],[LONGITUDE_P2]])-INT(ABS(FO_Candidato[[#This Row],[LONGITUDE_P2]])))*60)</f>
        <v>23</v>
      </c>
      <c r="AW1181" s="73">
        <f t="shared" si="37"/>
        <v>56.98</v>
      </c>
      <c r="AX1181" t="str">
        <f>SUBSTITUTE(TEXT(FO_Candidato[[#This Row],[LONGITUDE_P5]],"0,00"),",",".")</f>
        <v>56.98</v>
      </c>
      <c r="AY1181" t="str">
        <f>FO_Candidato[[#This Row],[LONGITUDE_P3]]&amp;"°"&amp;FO_Candidato[[#This Row],[LONGITUDE_P4]]&amp;"'"&amp;FO_Candidato[[#This Row],[LONGITUDE - P6]]&amp;"""S"</f>
        <v>45°23'56.98"S</v>
      </c>
    </row>
    <row r="1182" spans="1:51" x14ac:dyDescent="0.3">
      <c r="A1182" t="s">
        <v>30661</v>
      </c>
      <c r="B1182" t="s">
        <v>23809</v>
      </c>
      <c r="C1182" t="s">
        <v>1187</v>
      </c>
      <c r="D1182" t="s">
        <v>7296</v>
      </c>
      <c r="E1182" t="s">
        <v>7296</v>
      </c>
      <c r="F1182" t="s">
        <v>7297</v>
      </c>
      <c r="G1182" t="s">
        <v>23889</v>
      </c>
      <c r="I1182" t="s">
        <v>23832</v>
      </c>
      <c r="K1182" t="s">
        <v>24547</v>
      </c>
      <c r="M1182" t="s">
        <v>23835</v>
      </c>
      <c r="N1182" t="s">
        <v>27106</v>
      </c>
      <c r="U1182" t="s">
        <v>23823</v>
      </c>
      <c r="V1182">
        <v>60</v>
      </c>
      <c r="W1182">
        <v>-10245587</v>
      </c>
      <c r="X1182">
        <v>-62741308</v>
      </c>
      <c r="Y1182">
        <v>168</v>
      </c>
      <c r="Z1182" t="s">
        <v>30662</v>
      </c>
      <c r="AB1182" t="s">
        <v>23825</v>
      </c>
      <c r="AD1182" t="s">
        <v>1491</v>
      </c>
      <c r="AH1182" t="s">
        <v>30663</v>
      </c>
      <c r="AI1182" t="s">
        <v>24653</v>
      </c>
      <c r="AJ1182" t="s">
        <v>1517</v>
      </c>
      <c r="AL1182">
        <f>VALUE(TRIM(FO_Candidato[[#This Row],[1.21 Latitude]]))</f>
        <v>-10245587</v>
      </c>
      <c r="AM1182">
        <f>FO_Candidato[[#This Row],[LATITUDE_P1]]/1000000</f>
        <v>-10.245587</v>
      </c>
      <c r="AN1182">
        <f>INT(ABS(FO_Candidato[[#This Row],[LATITUDE_P2]]))</f>
        <v>10</v>
      </c>
      <c r="AO1182">
        <f>INT((ABS(FO_Candidato[[#This Row],[LATITUDE_P2]])-INT(ABS(FO_Candidato[[#This Row],[LATITUDE_P2]])))*60)</f>
        <v>14</v>
      </c>
      <c r="AP1182" s="73">
        <f t="shared" si="36"/>
        <v>44.11</v>
      </c>
      <c r="AQ1182" t="str">
        <f>SUBSTITUTE(TEXT(FO_Candidato[[#This Row],[LATITUDE_P5]],"0,00"),",",".")</f>
        <v>44.11</v>
      </c>
      <c r="AR1182" t="str">
        <f>FO_Candidato[[#This Row],[LATITUDE_P3]]&amp;"°"&amp;FO_Candidato[[#This Row],[LATITUDE_P4]]&amp;"'"&amp;FO_Candidato[[#This Row],[LATITUDE - P6]]&amp;"""S"</f>
        <v>10°14'44.11"S</v>
      </c>
      <c r="AS1182">
        <f>VALUE(TRIM(FO_Candidato[[#This Row],[longitude]]))</f>
        <v>-62741308</v>
      </c>
      <c r="AT1182">
        <f>FO_Candidato[[#This Row],[LONGITUDE_P1]]/1000000</f>
        <v>-62.741307999999997</v>
      </c>
      <c r="AU1182">
        <f>INT(ABS(FO_Candidato[[#This Row],[LONGITUDE_P2]]))</f>
        <v>62</v>
      </c>
      <c r="AV1182">
        <f>INT((ABS(FO_Candidato[[#This Row],[LONGITUDE_P2]])-INT(ABS(FO_Candidato[[#This Row],[LONGITUDE_P2]])))*60)</f>
        <v>44</v>
      </c>
      <c r="AW1182" s="73">
        <f t="shared" si="37"/>
        <v>28.71</v>
      </c>
      <c r="AX1182" t="str">
        <f>SUBSTITUTE(TEXT(FO_Candidato[[#This Row],[LONGITUDE_P5]],"0,00"),",",".")</f>
        <v>28.71</v>
      </c>
      <c r="AY1182" t="str">
        <f>FO_Candidato[[#This Row],[LONGITUDE_P3]]&amp;"°"&amp;FO_Candidato[[#This Row],[LONGITUDE_P4]]&amp;"'"&amp;FO_Candidato[[#This Row],[LONGITUDE - P6]]&amp;"""S"</f>
        <v>62°44'28.71"S</v>
      </c>
    </row>
    <row r="1183" spans="1:51" x14ac:dyDescent="0.3">
      <c r="A1183" t="s">
        <v>30664</v>
      </c>
      <c r="B1183" t="s">
        <v>23809</v>
      </c>
      <c r="C1183" t="s">
        <v>1187</v>
      </c>
      <c r="D1183" t="s">
        <v>16388</v>
      </c>
      <c r="E1183" t="s">
        <v>16388</v>
      </c>
      <c r="F1183" t="s">
        <v>16390</v>
      </c>
      <c r="G1183" t="s">
        <v>23889</v>
      </c>
      <c r="I1183" t="s">
        <v>23813</v>
      </c>
      <c r="K1183" t="s">
        <v>24020</v>
      </c>
      <c r="M1183" t="s">
        <v>23835</v>
      </c>
      <c r="N1183" t="s">
        <v>27106</v>
      </c>
      <c r="U1183" t="s">
        <v>23823</v>
      </c>
      <c r="V1183">
        <v>60</v>
      </c>
      <c r="W1183">
        <v>-9510352</v>
      </c>
      <c r="X1183">
        <v>-63078611</v>
      </c>
      <c r="Y1183">
        <v>102</v>
      </c>
      <c r="Z1183" t="s">
        <v>30665</v>
      </c>
      <c r="AB1183" t="s">
        <v>23825</v>
      </c>
      <c r="AD1183" t="s">
        <v>1491</v>
      </c>
      <c r="AH1183" t="s">
        <v>30666</v>
      </c>
      <c r="AI1183" t="s">
        <v>24653</v>
      </c>
      <c r="AJ1183" t="s">
        <v>581</v>
      </c>
      <c r="AL1183">
        <f>VALUE(TRIM(FO_Candidato[[#This Row],[1.21 Latitude]]))</f>
        <v>-9510352</v>
      </c>
      <c r="AM1183">
        <f>FO_Candidato[[#This Row],[LATITUDE_P1]]/1000000</f>
        <v>-9.5103519999999993</v>
      </c>
      <c r="AN1183">
        <f>INT(ABS(FO_Candidato[[#This Row],[LATITUDE_P2]]))</f>
        <v>9</v>
      </c>
      <c r="AO1183">
        <f>INT((ABS(FO_Candidato[[#This Row],[LATITUDE_P2]])-INT(ABS(FO_Candidato[[#This Row],[LATITUDE_P2]])))*60)</f>
        <v>30</v>
      </c>
      <c r="AP1183" s="73">
        <f t="shared" si="36"/>
        <v>37.270000000000003</v>
      </c>
      <c r="AQ1183" t="str">
        <f>SUBSTITUTE(TEXT(FO_Candidato[[#This Row],[LATITUDE_P5]],"0,00"),",",".")</f>
        <v>37.27</v>
      </c>
      <c r="AR1183" t="str">
        <f>FO_Candidato[[#This Row],[LATITUDE_P3]]&amp;"°"&amp;FO_Candidato[[#This Row],[LATITUDE_P4]]&amp;"'"&amp;FO_Candidato[[#This Row],[LATITUDE - P6]]&amp;"""S"</f>
        <v>9°30'37.27"S</v>
      </c>
      <c r="AS1183">
        <f>VALUE(TRIM(FO_Candidato[[#This Row],[longitude]]))</f>
        <v>-63078611</v>
      </c>
      <c r="AT1183">
        <f>FO_Candidato[[#This Row],[LONGITUDE_P1]]/1000000</f>
        <v>-63.078611000000002</v>
      </c>
      <c r="AU1183">
        <f>INT(ABS(FO_Candidato[[#This Row],[LONGITUDE_P2]]))</f>
        <v>63</v>
      </c>
      <c r="AV1183">
        <f>INT((ABS(FO_Candidato[[#This Row],[LONGITUDE_P2]])-INT(ABS(FO_Candidato[[#This Row],[LONGITUDE_P2]])))*60)</f>
        <v>4</v>
      </c>
      <c r="AW1183" s="73">
        <f t="shared" si="37"/>
        <v>43</v>
      </c>
      <c r="AX1183" t="str">
        <f>SUBSTITUTE(TEXT(FO_Candidato[[#This Row],[LONGITUDE_P5]],"0,00"),",",".")</f>
        <v>43.00</v>
      </c>
      <c r="AY1183" t="str">
        <f>FO_Candidato[[#This Row],[LONGITUDE_P3]]&amp;"°"&amp;FO_Candidato[[#This Row],[LONGITUDE_P4]]&amp;"'"&amp;FO_Candidato[[#This Row],[LONGITUDE - P6]]&amp;"""S"</f>
        <v>63°4'43.00"S</v>
      </c>
    </row>
    <row r="1184" spans="1:51" x14ac:dyDescent="0.3">
      <c r="A1184" t="s">
        <v>30667</v>
      </c>
      <c r="B1184" t="s">
        <v>23809</v>
      </c>
      <c r="C1184" t="s">
        <v>308</v>
      </c>
      <c r="D1184" t="s">
        <v>6372</v>
      </c>
      <c r="E1184" t="s">
        <v>6372</v>
      </c>
      <c r="F1184" t="s">
        <v>6373</v>
      </c>
      <c r="G1184" t="s">
        <v>24555</v>
      </c>
      <c r="I1184" t="s">
        <v>23832</v>
      </c>
      <c r="J1184" t="s">
        <v>23814</v>
      </c>
      <c r="K1184" t="s">
        <v>30668</v>
      </c>
      <c r="L1184" t="s">
        <v>148</v>
      </c>
      <c r="M1184" t="s">
        <v>23816</v>
      </c>
      <c r="N1184" t="s">
        <v>30669</v>
      </c>
      <c r="O1184" t="s">
        <v>23820</v>
      </c>
      <c r="P1184" t="s">
        <v>30670</v>
      </c>
      <c r="Q1184" t="s">
        <v>23820</v>
      </c>
      <c r="R1184" t="s">
        <v>148</v>
      </c>
      <c r="S1184" t="s">
        <v>148</v>
      </c>
      <c r="T1184" t="s">
        <v>148</v>
      </c>
      <c r="U1184" t="s">
        <v>23823</v>
      </c>
      <c r="V1184">
        <v>80</v>
      </c>
      <c r="W1184">
        <v>-16558194</v>
      </c>
      <c r="X1184">
        <v>-43258939</v>
      </c>
      <c r="Y1184">
        <v>820</v>
      </c>
      <c r="Z1184" t="s">
        <v>12336</v>
      </c>
      <c r="AA1184" t="s">
        <v>124</v>
      </c>
      <c r="AB1184" t="s">
        <v>23825</v>
      </c>
      <c r="AC1184">
        <v>2000</v>
      </c>
      <c r="AD1184" t="s">
        <v>23823</v>
      </c>
      <c r="AE1184" t="s">
        <v>148</v>
      </c>
      <c r="AF1184" t="s">
        <v>6372</v>
      </c>
      <c r="AG1184" t="s">
        <v>6373</v>
      </c>
      <c r="AH1184" t="s">
        <v>30671</v>
      </c>
      <c r="AI1184" t="s">
        <v>24061</v>
      </c>
      <c r="AJ1184" t="s">
        <v>6375</v>
      </c>
      <c r="AK1184">
        <v>39570000</v>
      </c>
      <c r="AL1184">
        <f>VALUE(TRIM(FO_Candidato[[#This Row],[1.21 Latitude]]))</f>
        <v>-16558194</v>
      </c>
      <c r="AM1184">
        <f>FO_Candidato[[#This Row],[LATITUDE_P1]]/1000000</f>
        <v>-16.558194</v>
      </c>
      <c r="AN1184">
        <f>INT(ABS(FO_Candidato[[#This Row],[LATITUDE_P2]]))</f>
        <v>16</v>
      </c>
      <c r="AO1184">
        <f>INT((ABS(FO_Candidato[[#This Row],[LATITUDE_P2]])-INT(ABS(FO_Candidato[[#This Row],[LATITUDE_P2]])))*60)</f>
        <v>33</v>
      </c>
      <c r="AP1184" s="73">
        <f t="shared" si="36"/>
        <v>29.5</v>
      </c>
      <c r="AQ1184" t="str">
        <f>SUBSTITUTE(TEXT(FO_Candidato[[#This Row],[LATITUDE_P5]],"0,00"),",",".")</f>
        <v>29.50</v>
      </c>
      <c r="AR1184" t="str">
        <f>FO_Candidato[[#This Row],[LATITUDE_P3]]&amp;"°"&amp;FO_Candidato[[#This Row],[LATITUDE_P4]]&amp;"'"&amp;FO_Candidato[[#This Row],[LATITUDE - P6]]&amp;"""S"</f>
        <v>16°33'29.50"S</v>
      </c>
      <c r="AS1184">
        <f>VALUE(TRIM(FO_Candidato[[#This Row],[longitude]]))</f>
        <v>-43258939</v>
      </c>
      <c r="AT1184">
        <f>FO_Candidato[[#This Row],[LONGITUDE_P1]]/1000000</f>
        <v>-43.258938999999998</v>
      </c>
      <c r="AU1184">
        <f>INT(ABS(FO_Candidato[[#This Row],[LONGITUDE_P2]]))</f>
        <v>43</v>
      </c>
      <c r="AV1184">
        <f>INT((ABS(FO_Candidato[[#This Row],[LONGITUDE_P2]])-INT(ABS(FO_Candidato[[#This Row],[LONGITUDE_P2]])))*60)</f>
        <v>15</v>
      </c>
      <c r="AW1184" s="73">
        <f t="shared" si="37"/>
        <v>32.18</v>
      </c>
      <c r="AX1184" t="str">
        <f>SUBSTITUTE(TEXT(FO_Candidato[[#This Row],[LONGITUDE_P5]],"0,00"),",",".")</f>
        <v>32.18</v>
      </c>
      <c r="AY1184" t="str">
        <f>FO_Candidato[[#This Row],[LONGITUDE_P3]]&amp;"°"&amp;FO_Candidato[[#This Row],[LONGITUDE_P4]]&amp;"'"&amp;FO_Candidato[[#This Row],[LONGITUDE - P6]]&amp;"""S"</f>
        <v>43°15'32.18"S</v>
      </c>
    </row>
    <row r="1185" spans="1:51" x14ac:dyDescent="0.3">
      <c r="A1185" t="s">
        <v>30672</v>
      </c>
      <c r="B1185" t="s">
        <v>23809</v>
      </c>
      <c r="C1185" t="s">
        <v>127</v>
      </c>
      <c r="D1185" t="s">
        <v>11752</v>
      </c>
      <c r="E1185" t="s">
        <v>11752</v>
      </c>
      <c r="F1185" t="s">
        <v>11754</v>
      </c>
      <c r="G1185" t="s">
        <v>23880</v>
      </c>
      <c r="I1185" t="s">
        <v>23813</v>
      </c>
      <c r="J1185" t="s">
        <v>23814</v>
      </c>
      <c r="K1185" t="s">
        <v>30673</v>
      </c>
      <c r="M1185" t="s">
        <v>23816</v>
      </c>
      <c r="N1185" t="s">
        <v>30674</v>
      </c>
      <c r="O1185" t="s">
        <v>30675</v>
      </c>
      <c r="P1185" t="s">
        <v>30676</v>
      </c>
      <c r="U1185" t="s">
        <v>23823</v>
      </c>
      <c r="W1185">
        <v>-2373589</v>
      </c>
      <c r="X1185">
        <v>-466927</v>
      </c>
      <c r="Y1185">
        <v>774</v>
      </c>
      <c r="Z1185" t="s">
        <v>30677</v>
      </c>
      <c r="AA1185" t="s">
        <v>124</v>
      </c>
      <c r="AB1185" t="s">
        <v>23825</v>
      </c>
      <c r="AC1185">
        <v>0</v>
      </c>
      <c r="AD1185" t="s">
        <v>23823</v>
      </c>
      <c r="AE1185" t="s">
        <v>24004</v>
      </c>
      <c r="AF1185" t="s">
        <v>11754</v>
      </c>
      <c r="AG1185" t="s">
        <v>11754</v>
      </c>
      <c r="AH1185" t="s">
        <v>30678</v>
      </c>
      <c r="AI1185" t="s">
        <v>23852</v>
      </c>
      <c r="AJ1185" t="s">
        <v>906</v>
      </c>
      <c r="AL1185">
        <f>VALUE(TRIM(FO_Candidato[[#This Row],[1.21 Latitude]]))</f>
        <v>-2373589</v>
      </c>
      <c r="AM1185">
        <f>FO_Candidato[[#This Row],[LATITUDE_P1]]/1000000</f>
        <v>-2.3735889999999999</v>
      </c>
      <c r="AN1185">
        <f>INT(ABS(FO_Candidato[[#This Row],[LATITUDE_P2]]))</f>
        <v>2</v>
      </c>
      <c r="AO1185">
        <f>INT((ABS(FO_Candidato[[#This Row],[LATITUDE_P2]])-INT(ABS(FO_Candidato[[#This Row],[LATITUDE_P2]])))*60)</f>
        <v>22</v>
      </c>
      <c r="AP1185" s="73">
        <f t="shared" si="36"/>
        <v>24.92</v>
      </c>
      <c r="AQ1185" t="str">
        <f>SUBSTITUTE(TEXT(FO_Candidato[[#This Row],[LATITUDE_P5]],"0,00"),",",".")</f>
        <v>24.92</v>
      </c>
      <c r="AR1185" t="str">
        <f>FO_Candidato[[#This Row],[LATITUDE_P3]]&amp;"°"&amp;FO_Candidato[[#This Row],[LATITUDE_P4]]&amp;"'"&amp;FO_Candidato[[#This Row],[LATITUDE - P6]]&amp;"""S"</f>
        <v>2°22'24.92"S</v>
      </c>
      <c r="AS1185">
        <f>VALUE(TRIM(FO_Candidato[[#This Row],[longitude]]))</f>
        <v>-466927</v>
      </c>
      <c r="AT1185">
        <f>FO_Candidato[[#This Row],[LONGITUDE_P1]]/1000000</f>
        <v>-0.46692699999999998</v>
      </c>
      <c r="AU1185">
        <f>INT(ABS(FO_Candidato[[#This Row],[LONGITUDE_P2]]))</f>
        <v>0</v>
      </c>
      <c r="AV1185">
        <f>INT((ABS(FO_Candidato[[#This Row],[LONGITUDE_P2]])-INT(ABS(FO_Candidato[[#This Row],[LONGITUDE_P2]])))*60)</f>
        <v>28</v>
      </c>
      <c r="AW1185" s="73">
        <f t="shared" si="37"/>
        <v>0.94</v>
      </c>
      <c r="AX1185" t="str">
        <f>SUBSTITUTE(TEXT(FO_Candidato[[#This Row],[LONGITUDE_P5]],"0,00"),",",".")</f>
        <v>0.94</v>
      </c>
      <c r="AY1185" t="str">
        <f>FO_Candidato[[#This Row],[LONGITUDE_P3]]&amp;"°"&amp;FO_Candidato[[#This Row],[LONGITUDE_P4]]&amp;"'"&amp;FO_Candidato[[#This Row],[LONGITUDE - P6]]&amp;"""S"</f>
        <v>0°28'0.94"S</v>
      </c>
    </row>
    <row r="1186" spans="1:51" x14ac:dyDescent="0.3">
      <c r="A1186" t="s">
        <v>30679</v>
      </c>
      <c r="B1186" t="s">
        <v>23809</v>
      </c>
      <c r="C1186" t="s">
        <v>308</v>
      </c>
      <c r="D1186" t="s">
        <v>1750</v>
      </c>
      <c r="E1186" t="s">
        <v>1750</v>
      </c>
      <c r="F1186" t="s">
        <v>1751</v>
      </c>
      <c r="G1186" t="s">
        <v>24555</v>
      </c>
      <c r="I1186" t="s">
        <v>23832</v>
      </c>
      <c r="J1186" t="s">
        <v>23814</v>
      </c>
      <c r="K1186" t="s">
        <v>24642</v>
      </c>
      <c r="L1186" t="s">
        <v>148</v>
      </c>
      <c r="M1186" t="s">
        <v>23816</v>
      </c>
      <c r="N1186" t="s">
        <v>30680</v>
      </c>
      <c r="O1186" t="s">
        <v>30681</v>
      </c>
      <c r="P1186" t="s">
        <v>23820</v>
      </c>
      <c r="Q1186" t="s">
        <v>23820</v>
      </c>
      <c r="R1186" t="s">
        <v>148</v>
      </c>
      <c r="S1186" t="s">
        <v>148</v>
      </c>
      <c r="T1186" t="s">
        <v>148</v>
      </c>
      <c r="U1186" t="s">
        <v>23823</v>
      </c>
      <c r="V1186">
        <v>70</v>
      </c>
      <c r="W1186">
        <v>-17585</v>
      </c>
      <c r="X1186">
        <v>-42903</v>
      </c>
      <c r="Y1186">
        <v>793</v>
      </c>
      <c r="Z1186" t="s">
        <v>12336</v>
      </c>
      <c r="AA1186" t="s">
        <v>107</v>
      </c>
      <c r="AB1186" t="s">
        <v>23825</v>
      </c>
      <c r="AC1186">
        <v>3000</v>
      </c>
      <c r="AD1186" t="s">
        <v>23823</v>
      </c>
      <c r="AE1186" t="s">
        <v>148</v>
      </c>
      <c r="AF1186" t="s">
        <v>1750</v>
      </c>
      <c r="AG1186" t="s">
        <v>1751</v>
      </c>
      <c r="AH1186" t="s">
        <v>30682</v>
      </c>
      <c r="AI1186" t="s">
        <v>24061</v>
      </c>
      <c r="AJ1186" t="s">
        <v>30683</v>
      </c>
      <c r="AK1186">
        <v>39665000</v>
      </c>
      <c r="AL1186">
        <f>VALUE(TRIM(FO_Candidato[[#This Row],[1.21 Latitude]]))</f>
        <v>-17585</v>
      </c>
      <c r="AM1186">
        <f>FO_Candidato[[#This Row],[LATITUDE_P1]]/1000000</f>
        <v>-1.7585E-2</v>
      </c>
      <c r="AN1186">
        <f>INT(ABS(FO_Candidato[[#This Row],[LATITUDE_P2]]))</f>
        <v>0</v>
      </c>
      <c r="AO1186">
        <f>INT((ABS(FO_Candidato[[#This Row],[LATITUDE_P2]])-INT(ABS(FO_Candidato[[#This Row],[LATITUDE_P2]])))*60)</f>
        <v>1</v>
      </c>
      <c r="AP1186" s="73">
        <f t="shared" si="36"/>
        <v>3.31</v>
      </c>
      <c r="AQ1186" t="str">
        <f>SUBSTITUTE(TEXT(FO_Candidato[[#This Row],[LATITUDE_P5]],"0,00"),",",".")</f>
        <v>3.31</v>
      </c>
      <c r="AR1186" t="str">
        <f>FO_Candidato[[#This Row],[LATITUDE_P3]]&amp;"°"&amp;FO_Candidato[[#This Row],[LATITUDE_P4]]&amp;"'"&amp;FO_Candidato[[#This Row],[LATITUDE - P6]]&amp;"""S"</f>
        <v>0°1'3.31"S</v>
      </c>
      <c r="AS1186">
        <f>VALUE(TRIM(FO_Candidato[[#This Row],[longitude]]))</f>
        <v>-42903</v>
      </c>
      <c r="AT1186">
        <f>FO_Candidato[[#This Row],[LONGITUDE_P1]]/1000000</f>
        <v>-4.2902999999999997E-2</v>
      </c>
      <c r="AU1186">
        <f>INT(ABS(FO_Candidato[[#This Row],[LONGITUDE_P2]]))</f>
        <v>0</v>
      </c>
      <c r="AV1186">
        <f>INT((ABS(FO_Candidato[[#This Row],[LONGITUDE_P2]])-INT(ABS(FO_Candidato[[#This Row],[LONGITUDE_P2]])))*60)</f>
        <v>2</v>
      </c>
      <c r="AW1186" s="73">
        <f t="shared" si="37"/>
        <v>34.450000000000003</v>
      </c>
      <c r="AX1186" t="str">
        <f>SUBSTITUTE(TEXT(FO_Candidato[[#This Row],[LONGITUDE_P5]],"0,00"),",",".")</f>
        <v>34.45</v>
      </c>
      <c r="AY1186" t="str">
        <f>FO_Candidato[[#This Row],[LONGITUDE_P3]]&amp;"°"&amp;FO_Candidato[[#This Row],[LONGITUDE_P4]]&amp;"'"&amp;FO_Candidato[[#This Row],[LONGITUDE - P6]]&amp;"""S"</f>
        <v>0°2'34.45"S</v>
      </c>
    </row>
    <row r="1187" spans="1:51" x14ac:dyDescent="0.3">
      <c r="A1187" t="s">
        <v>30684</v>
      </c>
      <c r="B1187" t="s">
        <v>23809</v>
      </c>
      <c r="C1187" t="s">
        <v>16868</v>
      </c>
      <c r="D1187" t="s">
        <v>22017</v>
      </c>
      <c r="E1187" t="s">
        <v>22017</v>
      </c>
      <c r="F1187" t="s">
        <v>22019</v>
      </c>
      <c r="G1187" t="s">
        <v>23889</v>
      </c>
      <c r="I1187" t="s">
        <v>23832</v>
      </c>
      <c r="K1187" t="s">
        <v>24020</v>
      </c>
      <c r="M1187" t="s">
        <v>23835</v>
      </c>
      <c r="N1187" t="s">
        <v>29408</v>
      </c>
      <c r="U1187" t="s">
        <v>23823</v>
      </c>
      <c r="V1187">
        <v>60</v>
      </c>
      <c r="W1187">
        <v>-24559141</v>
      </c>
      <c r="X1187">
        <v>-50684932</v>
      </c>
      <c r="Y1187">
        <v>843</v>
      </c>
      <c r="Z1187" t="s">
        <v>30685</v>
      </c>
      <c r="AB1187" t="s">
        <v>23825</v>
      </c>
      <c r="AD1187" t="s">
        <v>1491</v>
      </c>
      <c r="AH1187" t="s">
        <v>30686</v>
      </c>
      <c r="AI1187" t="s">
        <v>23827</v>
      </c>
      <c r="AJ1187" t="s">
        <v>25041</v>
      </c>
      <c r="AL1187">
        <f>VALUE(TRIM(FO_Candidato[[#This Row],[1.21 Latitude]]))</f>
        <v>-24559141</v>
      </c>
      <c r="AM1187">
        <f>FO_Candidato[[#This Row],[LATITUDE_P1]]/1000000</f>
        <v>-24.559141</v>
      </c>
      <c r="AN1187">
        <f>INT(ABS(FO_Candidato[[#This Row],[LATITUDE_P2]]))</f>
        <v>24</v>
      </c>
      <c r="AO1187">
        <f>INT((ABS(FO_Candidato[[#This Row],[LATITUDE_P2]])-INT(ABS(FO_Candidato[[#This Row],[LATITUDE_P2]])))*60)</f>
        <v>33</v>
      </c>
      <c r="AP1187" s="73">
        <f t="shared" si="36"/>
        <v>32.909999999999997</v>
      </c>
      <c r="AQ1187" t="str">
        <f>SUBSTITUTE(TEXT(FO_Candidato[[#This Row],[LATITUDE_P5]],"0,00"),",",".")</f>
        <v>32.91</v>
      </c>
      <c r="AR1187" t="str">
        <f>FO_Candidato[[#This Row],[LATITUDE_P3]]&amp;"°"&amp;FO_Candidato[[#This Row],[LATITUDE_P4]]&amp;"'"&amp;FO_Candidato[[#This Row],[LATITUDE - P6]]&amp;"""S"</f>
        <v>24°33'32.91"S</v>
      </c>
      <c r="AS1187">
        <f>VALUE(TRIM(FO_Candidato[[#This Row],[longitude]]))</f>
        <v>-50684932</v>
      </c>
      <c r="AT1187">
        <f>FO_Candidato[[#This Row],[LONGITUDE_P1]]/1000000</f>
        <v>-50.684932000000003</v>
      </c>
      <c r="AU1187">
        <f>INT(ABS(FO_Candidato[[#This Row],[LONGITUDE_P2]]))</f>
        <v>50</v>
      </c>
      <c r="AV1187">
        <f>INT((ABS(FO_Candidato[[#This Row],[LONGITUDE_P2]])-INT(ABS(FO_Candidato[[#This Row],[LONGITUDE_P2]])))*60)</f>
        <v>41</v>
      </c>
      <c r="AW1187" s="73">
        <f t="shared" si="37"/>
        <v>5.76</v>
      </c>
      <c r="AX1187" t="str">
        <f>SUBSTITUTE(TEXT(FO_Candidato[[#This Row],[LONGITUDE_P5]],"0,00"),",",".")</f>
        <v>5.76</v>
      </c>
      <c r="AY1187" t="str">
        <f>FO_Candidato[[#This Row],[LONGITUDE_P3]]&amp;"°"&amp;FO_Candidato[[#This Row],[LONGITUDE_P4]]&amp;"'"&amp;FO_Candidato[[#This Row],[LONGITUDE - P6]]&amp;"""S"</f>
        <v>50°41'5.76"S</v>
      </c>
    </row>
    <row r="1188" spans="1:51" x14ac:dyDescent="0.3">
      <c r="A1188" t="s">
        <v>30687</v>
      </c>
      <c r="B1188" t="s">
        <v>23809</v>
      </c>
      <c r="C1188" t="s">
        <v>308</v>
      </c>
      <c r="D1188" t="s">
        <v>7464</v>
      </c>
      <c r="E1188" t="s">
        <v>7464</v>
      </c>
      <c r="F1188" t="s">
        <v>7465</v>
      </c>
      <c r="G1188" t="s">
        <v>23880</v>
      </c>
      <c r="I1188" t="s">
        <v>23832</v>
      </c>
      <c r="J1188" t="s">
        <v>23814</v>
      </c>
      <c r="K1188" t="s">
        <v>30688</v>
      </c>
      <c r="L1188" t="s">
        <v>148</v>
      </c>
      <c r="M1188" t="s">
        <v>23816</v>
      </c>
      <c r="N1188" t="s">
        <v>30689</v>
      </c>
      <c r="P1188" t="s">
        <v>30690</v>
      </c>
      <c r="Q1188" t="s">
        <v>30691</v>
      </c>
      <c r="R1188" t="s">
        <v>148</v>
      </c>
      <c r="S1188" t="s">
        <v>148</v>
      </c>
      <c r="T1188" t="s">
        <v>148</v>
      </c>
      <c r="U1188" t="s">
        <v>23823</v>
      </c>
      <c r="V1188">
        <v>40</v>
      </c>
      <c r="W1188">
        <v>-23474715</v>
      </c>
      <c r="X1188">
        <v>-46894164</v>
      </c>
      <c r="Y1188">
        <v>772</v>
      </c>
      <c r="Z1188" t="s">
        <v>30692</v>
      </c>
      <c r="AA1188" t="s">
        <v>124</v>
      </c>
      <c r="AB1188" t="s">
        <v>23825</v>
      </c>
      <c r="AC1188">
        <v>8000</v>
      </c>
      <c r="AD1188" t="s">
        <v>23823</v>
      </c>
      <c r="AE1188" t="s">
        <v>24004</v>
      </c>
      <c r="AF1188" t="s">
        <v>7465</v>
      </c>
      <c r="AG1188" t="s">
        <v>7464</v>
      </c>
      <c r="AH1188" t="s">
        <v>30693</v>
      </c>
      <c r="AI1188" t="s">
        <v>23852</v>
      </c>
      <c r="AJ1188" t="s">
        <v>25317</v>
      </c>
      <c r="AL1188">
        <f>VALUE(TRIM(FO_Candidato[[#This Row],[1.21 Latitude]]))</f>
        <v>-23474715</v>
      </c>
      <c r="AM1188">
        <f>FO_Candidato[[#This Row],[LATITUDE_P1]]/1000000</f>
        <v>-23.474715</v>
      </c>
      <c r="AN1188">
        <f>INT(ABS(FO_Candidato[[#This Row],[LATITUDE_P2]]))</f>
        <v>23</v>
      </c>
      <c r="AO1188">
        <f>INT((ABS(FO_Candidato[[#This Row],[LATITUDE_P2]])-INT(ABS(FO_Candidato[[#This Row],[LATITUDE_P2]])))*60)</f>
        <v>28</v>
      </c>
      <c r="AP1188" s="73">
        <f t="shared" si="36"/>
        <v>28.97</v>
      </c>
      <c r="AQ1188" t="str">
        <f>SUBSTITUTE(TEXT(FO_Candidato[[#This Row],[LATITUDE_P5]],"0,00"),",",".")</f>
        <v>28.97</v>
      </c>
      <c r="AR1188" t="str">
        <f>FO_Candidato[[#This Row],[LATITUDE_P3]]&amp;"°"&amp;FO_Candidato[[#This Row],[LATITUDE_P4]]&amp;"'"&amp;FO_Candidato[[#This Row],[LATITUDE - P6]]&amp;"""S"</f>
        <v>23°28'28.97"S</v>
      </c>
      <c r="AS1188">
        <f>VALUE(TRIM(FO_Candidato[[#This Row],[longitude]]))</f>
        <v>-46894164</v>
      </c>
      <c r="AT1188">
        <f>FO_Candidato[[#This Row],[LONGITUDE_P1]]/1000000</f>
        <v>-46.894164000000004</v>
      </c>
      <c r="AU1188">
        <f>INT(ABS(FO_Candidato[[#This Row],[LONGITUDE_P2]]))</f>
        <v>46</v>
      </c>
      <c r="AV1188">
        <f>INT((ABS(FO_Candidato[[#This Row],[LONGITUDE_P2]])-INT(ABS(FO_Candidato[[#This Row],[LONGITUDE_P2]])))*60)</f>
        <v>53</v>
      </c>
      <c r="AW1188" s="73">
        <f t="shared" si="37"/>
        <v>38.99</v>
      </c>
      <c r="AX1188" t="str">
        <f>SUBSTITUTE(TEXT(FO_Candidato[[#This Row],[LONGITUDE_P5]],"0,00"),",",".")</f>
        <v>38.99</v>
      </c>
      <c r="AY1188" t="str">
        <f>FO_Candidato[[#This Row],[LONGITUDE_P3]]&amp;"°"&amp;FO_Candidato[[#This Row],[LONGITUDE_P4]]&amp;"'"&amp;FO_Candidato[[#This Row],[LONGITUDE - P6]]&amp;"""S"</f>
        <v>46°53'38.99"S</v>
      </c>
    </row>
    <row r="1189" spans="1:51" x14ac:dyDescent="0.3">
      <c r="A1189" t="s">
        <v>30694</v>
      </c>
      <c r="B1189" t="s">
        <v>23809</v>
      </c>
      <c r="C1189" t="s">
        <v>308</v>
      </c>
      <c r="D1189" t="s">
        <v>1761</v>
      </c>
      <c r="E1189" t="s">
        <v>1761</v>
      </c>
      <c r="F1189" t="s">
        <v>18681</v>
      </c>
      <c r="G1189" t="s">
        <v>24555</v>
      </c>
      <c r="I1189" t="s">
        <v>23832</v>
      </c>
      <c r="J1189" t="s">
        <v>23814</v>
      </c>
      <c r="K1189" t="s">
        <v>24029</v>
      </c>
      <c r="L1189" t="s">
        <v>148</v>
      </c>
      <c r="M1189" t="s">
        <v>23816</v>
      </c>
      <c r="N1189" t="s">
        <v>30695</v>
      </c>
      <c r="O1189" t="s">
        <v>30696</v>
      </c>
      <c r="P1189" t="s">
        <v>30697</v>
      </c>
      <c r="Q1189" t="s">
        <v>148</v>
      </c>
      <c r="R1189" t="s">
        <v>148</v>
      </c>
      <c r="S1189" t="s">
        <v>148</v>
      </c>
      <c r="T1189" t="s">
        <v>148</v>
      </c>
      <c r="U1189" t="s">
        <v>23823</v>
      </c>
      <c r="V1189">
        <v>40</v>
      </c>
      <c r="W1189">
        <v>-3504178</v>
      </c>
      <c r="X1189">
        <v>-45681886</v>
      </c>
      <c r="Y1189">
        <v>34</v>
      </c>
      <c r="Z1189" t="s">
        <v>12336</v>
      </c>
      <c r="AA1189" t="s">
        <v>107</v>
      </c>
      <c r="AB1189" t="s">
        <v>23825</v>
      </c>
      <c r="AC1189">
        <v>1500</v>
      </c>
      <c r="AD1189" t="s">
        <v>23823</v>
      </c>
      <c r="AE1189" t="s">
        <v>148</v>
      </c>
      <c r="AF1189" t="s">
        <v>1761</v>
      </c>
      <c r="AG1189" t="s">
        <v>1762</v>
      </c>
      <c r="AH1189" t="s">
        <v>30698</v>
      </c>
      <c r="AI1189" t="s">
        <v>23922</v>
      </c>
      <c r="AJ1189" t="s">
        <v>1765</v>
      </c>
      <c r="AK1189">
        <v>65380000</v>
      </c>
      <c r="AL1189">
        <f>VALUE(TRIM(FO_Candidato[[#This Row],[1.21 Latitude]]))</f>
        <v>-3504178</v>
      </c>
      <c r="AM1189">
        <f>FO_Candidato[[#This Row],[LATITUDE_P1]]/1000000</f>
        <v>-3.504178</v>
      </c>
      <c r="AN1189">
        <f>INT(ABS(FO_Candidato[[#This Row],[LATITUDE_P2]]))</f>
        <v>3</v>
      </c>
      <c r="AO1189">
        <f>INT((ABS(FO_Candidato[[#This Row],[LATITUDE_P2]])-INT(ABS(FO_Candidato[[#This Row],[LATITUDE_P2]])))*60)</f>
        <v>30</v>
      </c>
      <c r="AP1189" s="73">
        <f t="shared" si="36"/>
        <v>15.04</v>
      </c>
      <c r="AQ1189" t="str">
        <f>SUBSTITUTE(TEXT(FO_Candidato[[#This Row],[LATITUDE_P5]],"0,00"),",",".")</f>
        <v>15.04</v>
      </c>
      <c r="AR1189" t="str">
        <f>FO_Candidato[[#This Row],[LATITUDE_P3]]&amp;"°"&amp;FO_Candidato[[#This Row],[LATITUDE_P4]]&amp;"'"&amp;FO_Candidato[[#This Row],[LATITUDE - P6]]&amp;"""S"</f>
        <v>3°30'15.04"S</v>
      </c>
      <c r="AS1189">
        <f>VALUE(TRIM(FO_Candidato[[#This Row],[longitude]]))</f>
        <v>-45681886</v>
      </c>
      <c r="AT1189">
        <f>FO_Candidato[[#This Row],[LONGITUDE_P1]]/1000000</f>
        <v>-45.681885999999999</v>
      </c>
      <c r="AU1189">
        <f>INT(ABS(FO_Candidato[[#This Row],[LONGITUDE_P2]]))</f>
        <v>45</v>
      </c>
      <c r="AV1189">
        <f>INT((ABS(FO_Candidato[[#This Row],[LONGITUDE_P2]])-INT(ABS(FO_Candidato[[#This Row],[LONGITUDE_P2]])))*60)</f>
        <v>40</v>
      </c>
      <c r="AW1189" s="73">
        <f t="shared" si="37"/>
        <v>54.79</v>
      </c>
      <c r="AX1189" t="str">
        <f>SUBSTITUTE(TEXT(FO_Candidato[[#This Row],[LONGITUDE_P5]],"0,00"),",",".")</f>
        <v>54.79</v>
      </c>
      <c r="AY1189" t="str">
        <f>FO_Candidato[[#This Row],[LONGITUDE_P3]]&amp;"°"&amp;FO_Candidato[[#This Row],[LONGITUDE_P4]]&amp;"'"&amp;FO_Candidato[[#This Row],[LONGITUDE - P6]]&amp;"""S"</f>
        <v>45°40'54.79"S</v>
      </c>
    </row>
    <row r="1190" spans="1:51" x14ac:dyDescent="0.3">
      <c r="A1190" t="s">
        <v>30699</v>
      </c>
      <c r="B1190" t="s">
        <v>23809</v>
      </c>
      <c r="C1190" t="s">
        <v>16868</v>
      </c>
      <c r="D1190" t="s">
        <v>17169</v>
      </c>
      <c r="E1190" t="s">
        <v>17169</v>
      </c>
      <c r="F1190" t="s">
        <v>17171</v>
      </c>
      <c r="G1190" t="s">
        <v>23889</v>
      </c>
      <c r="I1190" t="s">
        <v>23813</v>
      </c>
      <c r="K1190" t="s">
        <v>24020</v>
      </c>
      <c r="M1190" t="s">
        <v>23835</v>
      </c>
      <c r="N1190" t="s">
        <v>30700</v>
      </c>
      <c r="U1190" t="s">
        <v>23823</v>
      </c>
      <c r="V1190">
        <v>60</v>
      </c>
      <c r="W1190">
        <v>-24276041</v>
      </c>
      <c r="X1190">
        <v>-50885877</v>
      </c>
      <c r="Y1190">
        <v>849</v>
      </c>
      <c r="Z1190" t="s">
        <v>30701</v>
      </c>
      <c r="AB1190" t="s">
        <v>23825</v>
      </c>
      <c r="AD1190" t="s">
        <v>1491</v>
      </c>
      <c r="AH1190" t="s">
        <v>30702</v>
      </c>
      <c r="AI1190" t="s">
        <v>23827</v>
      </c>
      <c r="AJ1190" t="s">
        <v>30703</v>
      </c>
      <c r="AL1190">
        <f>VALUE(TRIM(FO_Candidato[[#This Row],[1.21 Latitude]]))</f>
        <v>-24276041</v>
      </c>
      <c r="AM1190">
        <f>FO_Candidato[[#This Row],[LATITUDE_P1]]/1000000</f>
        <v>-24.276040999999999</v>
      </c>
      <c r="AN1190">
        <f>INT(ABS(FO_Candidato[[#This Row],[LATITUDE_P2]]))</f>
        <v>24</v>
      </c>
      <c r="AO1190">
        <f>INT((ABS(FO_Candidato[[#This Row],[LATITUDE_P2]])-INT(ABS(FO_Candidato[[#This Row],[LATITUDE_P2]])))*60)</f>
        <v>16</v>
      </c>
      <c r="AP1190" s="73">
        <f t="shared" si="36"/>
        <v>33.75</v>
      </c>
      <c r="AQ1190" t="str">
        <f>SUBSTITUTE(TEXT(FO_Candidato[[#This Row],[LATITUDE_P5]],"0,00"),",",".")</f>
        <v>33.75</v>
      </c>
      <c r="AR1190" t="str">
        <f>FO_Candidato[[#This Row],[LATITUDE_P3]]&amp;"°"&amp;FO_Candidato[[#This Row],[LATITUDE_P4]]&amp;"'"&amp;FO_Candidato[[#This Row],[LATITUDE - P6]]&amp;"""S"</f>
        <v>24°16'33.75"S</v>
      </c>
      <c r="AS1190">
        <f>VALUE(TRIM(FO_Candidato[[#This Row],[longitude]]))</f>
        <v>-50885877</v>
      </c>
      <c r="AT1190">
        <f>FO_Candidato[[#This Row],[LONGITUDE_P1]]/1000000</f>
        <v>-50.885877000000001</v>
      </c>
      <c r="AU1190">
        <f>INT(ABS(FO_Candidato[[#This Row],[LONGITUDE_P2]]))</f>
        <v>50</v>
      </c>
      <c r="AV1190">
        <f>INT((ABS(FO_Candidato[[#This Row],[LONGITUDE_P2]])-INT(ABS(FO_Candidato[[#This Row],[LONGITUDE_P2]])))*60)</f>
        <v>53</v>
      </c>
      <c r="AW1190" s="73">
        <f t="shared" si="37"/>
        <v>9.16</v>
      </c>
      <c r="AX1190" t="str">
        <f>SUBSTITUTE(TEXT(FO_Candidato[[#This Row],[LONGITUDE_P5]],"0,00"),",",".")</f>
        <v>9.16</v>
      </c>
      <c r="AY1190" t="str">
        <f>FO_Candidato[[#This Row],[LONGITUDE_P3]]&amp;"°"&amp;FO_Candidato[[#This Row],[LONGITUDE_P4]]&amp;"'"&amp;FO_Candidato[[#This Row],[LONGITUDE - P6]]&amp;"""S"</f>
        <v>50°53'9.16"S</v>
      </c>
    </row>
    <row r="1191" spans="1:51" x14ac:dyDescent="0.3">
      <c r="A1191" t="s">
        <v>30704</v>
      </c>
      <c r="B1191" t="s">
        <v>23809</v>
      </c>
      <c r="C1191" t="s">
        <v>308</v>
      </c>
      <c r="D1191" t="s">
        <v>7637</v>
      </c>
      <c r="E1191" t="s">
        <v>7637</v>
      </c>
      <c r="F1191" t="s">
        <v>7638</v>
      </c>
      <c r="G1191" t="s">
        <v>23880</v>
      </c>
      <c r="I1191" t="s">
        <v>23832</v>
      </c>
      <c r="J1191" t="s">
        <v>23814</v>
      </c>
      <c r="K1191" t="s">
        <v>30628</v>
      </c>
      <c r="M1191" t="s">
        <v>23816</v>
      </c>
      <c r="N1191" t="s">
        <v>30705</v>
      </c>
      <c r="O1191" t="s">
        <v>30706</v>
      </c>
      <c r="P1191" t="s">
        <v>30707</v>
      </c>
      <c r="Q1191" t="s">
        <v>148</v>
      </c>
      <c r="U1191" t="s">
        <v>23823</v>
      </c>
      <c r="V1191">
        <v>50</v>
      </c>
      <c r="W1191">
        <v>-23810917</v>
      </c>
      <c r="X1191">
        <v>-46660417</v>
      </c>
      <c r="Y1191">
        <v>759</v>
      </c>
      <c r="AA1191" t="s">
        <v>124</v>
      </c>
      <c r="AB1191" t="s">
        <v>23825</v>
      </c>
      <c r="AC1191">
        <v>6000</v>
      </c>
      <c r="AD1191" t="s">
        <v>23823</v>
      </c>
      <c r="AE1191" t="s">
        <v>23823</v>
      </c>
      <c r="AF1191" t="s">
        <v>7638</v>
      </c>
      <c r="AG1191" t="s">
        <v>7638</v>
      </c>
      <c r="AH1191" t="s">
        <v>30708</v>
      </c>
      <c r="AI1191" t="s">
        <v>23852</v>
      </c>
      <c r="AJ1191" t="s">
        <v>906</v>
      </c>
      <c r="AL1191">
        <f>VALUE(TRIM(FO_Candidato[[#This Row],[1.21 Latitude]]))</f>
        <v>-23810917</v>
      </c>
      <c r="AM1191">
        <f>FO_Candidato[[#This Row],[LATITUDE_P1]]/1000000</f>
        <v>-23.810917</v>
      </c>
      <c r="AN1191">
        <f>INT(ABS(FO_Candidato[[#This Row],[LATITUDE_P2]]))</f>
        <v>23</v>
      </c>
      <c r="AO1191">
        <f>INT((ABS(FO_Candidato[[#This Row],[LATITUDE_P2]])-INT(ABS(FO_Candidato[[#This Row],[LATITUDE_P2]])))*60)</f>
        <v>48</v>
      </c>
      <c r="AP1191" s="73">
        <f t="shared" si="36"/>
        <v>39.299999999999997</v>
      </c>
      <c r="AQ1191" t="str">
        <f>SUBSTITUTE(TEXT(FO_Candidato[[#This Row],[LATITUDE_P5]],"0,00"),",",".")</f>
        <v>39.30</v>
      </c>
      <c r="AR1191" t="str">
        <f>FO_Candidato[[#This Row],[LATITUDE_P3]]&amp;"°"&amp;FO_Candidato[[#This Row],[LATITUDE_P4]]&amp;"'"&amp;FO_Candidato[[#This Row],[LATITUDE - P6]]&amp;"""S"</f>
        <v>23°48'39.30"S</v>
      </c>
      <c r="AS1191">
        <f>VALUE(TRIM(FO_Candidato[[#This Row],[longitude]]))</f>
        <v>-46660417</v>
      </c>
      <c r="AT1191">
        <f>FO_Candidato[[#This Row],[LONGITUDE_P1]]/1000000</f>
        <v>-46.660417000000002</v>
      </c>
      <c r="AU1191">
        <f>INT(ABS(FO_Candidato[[#This Row],[LONGITUDE_P2]]))</f>
        <v>46</v>
      </c>
      <c r="AV1191">
        <f>INT((ABS(FO_Candidato[[#This Row],[LONGITUDE_P2]])-INT(ABS(FO_Candidato[[#This Row],[LONGITUDE_P2]])))*60)</f>
        <v>39</v>
      </c>
      <c r="AW1191" s="73">
        <f t="shared" si="37"/>
        <v>37.5</v>
      </c>
      <c r="AX1191" t="str">
        <f>SUBSTITUTE(TEXT(FO_Candidato[[#This Row],[LONGITUDE_P5]],"0,00"),",",".")</f>
        <v>37.50</v>
      </c>
      <c r="AY1191" t="str">
        <f>FO_Candidato[[#This Row],[LONGITUDE_P3]]&amp;"°"&amp;FO_Candidato[[#This Row],[LONGITUDE_P4]]&amp;"'"&amp;FO_Candidato[[#This Row],[LONGITUDE - P6]]&amp;"""S"</f>
        <v>46°39'37.50"S</v>
      </c>
    </row>
    <row r="1192" spans="1:51" x14ac:dyDescent="0.3">
      <c r="A1192" t="s">
        <v>30709</v>
      </c>
      <c r="B1192" t="s">
        <v>23809</v>
      </c>
      <c r="C1192" t="s">
        <v>16868</v>
      </c>
      <c r="D1192" t="s">
        <v>17092</v>
      </c>
      <c r="E1192" t="s">
        <v>17092</v>
      </c>
      <c r="F1192" t="s">
        <v>17094</v>
      </c>
      <c r="G1192" t="s">
        <v>23889</v>
      </c>
      <c r="I1192" t="s">
        <v>23832</v>
      </c>
      <c r="K1192" t="s">
        <v>24020</v>
      </c>
      <c r="M1192" t="s">
        <v>23835</v>
      </c>
      <c r="N1192" t="s">
        <v>30710</v>
      </c>
      <c r="U1192" t="s">
        <v>23823</v>
      </c>
      <c r="V1192">
        <v>50</v>
      </c>
      <c r="W1192">
        <v>-2480762</v>
      </c>
      <c r="X1192">
        <v>-50490794</v>
      </c>
      <c r="Y1192">
        <v>960</v>
      </c>
      <c r="Z1192" t="s">
        <v>30711</v>
      </c>
      <c r="AB1192" t="s">
        <v>23825</v>
      </c>
      <c r="AD1192" t="s">
        <v>1491</v>
      </c>
      <c r="AH1192" t="s">
        <v>30712</v>
      </c>
      <c r="AI1192" t="s">
        <v>23827</v>
      </c>
      <c r="AJ1192" t="s">
        <v>25041</v>
      </c>
      <c r="AL1192">
        <f>VALUE(TRIM(FO_Candidato[[#This Row],[1.21 Latitude]]))</f>
        <v>-2480762</v>
      </c>
      <c r="AM1192">
        <f>FO_Candidato[[#This Row],[LATITUDE_P1]]/1000000</f>
        <v>-2.4807619999999999</v>
      </c>
      <c r="AN1192">
        <f>INT(ABS(FO_Candidato[[#This Row],[LATITUDE_P2]]))</f>
        <v>2</v>
      </c>
      <c r="AO1192">
        <f>INT((ABS(FO_Candidato[[#This Row],[LATITUDE_P2]])-INT(ABS(FO_Candidato[[#This Row],[LATITUDE_P2]])))*60)</f>
        <v>28</v>
      </c>
      <c r="AP1192" s="73">
        <f t="shared" si="36"/>
        <v>50.74</v>
      </c>
      <c r="AQ1192" t="str">
        <f>SUBSTITUTE(TEXT(FO_Candidato[[#This Row],[LATITUDE_P5]],"0,00"),",",".")</f>
        <v>50.74</v>
      </c>
      <c r="AR1192" t="str">
        <f>FO_Candidato[[#This Row],[LATITUDE_P3]]&amp;"°"&amp;FO_Candidato[[#This Row],[LATITUDE_P4]]&amp;"'"&amp;FO_Candidato[[#This Row],[LATITUDE - P6]]&amp;"""S"</f>
        <v>2°28'50.74"S</v>
      </c>
      <c r="AS1192">
        <f>VALUE(TRIM(FO_Candidato[[#This Row],[longitude]]))</f>
        <v>-50490794</v>
      </c>
      <c r="AT1192">
        <f>FO_Candidato[[#This Row],[LONGITUDE_P1]]/1000000</f>
        <v>-50.490794000000001</v>
      </c>
      <c r="AU1192">
        <f>INT(ABS(FO_Candidato[[#This Row],[LONGITUDE_P2]]))</f>
        <v>50</v>
      </c>
      <c r="AV1192">
        <f>INT((ABS(FO_Candidato[[#This Row],[LONGITUDE_P2]])-INT(ABS(FO_Candidato[[#This Row],[LONGITUDE_P2]])))*60)</f>
        <v>29</v>
      </c>
      <c r="AW1192" s="73">
        <f t="shared" si="37"/>
        <v>26.86</v>
      </c>
      <c r="AX1192" t="str">
        <f>SUBSTITUTE(TEXT(FO_Candidato[[#This Row],[LONGITUDE_P5]],"0,00"),",",".")</f>
        <v>26.86</v>
      </c>
      <c r="AY1192" t="str">
        <f>FO_Candidato[[#This Row],[LONGITUDE_P3]]&amp;"°"&amp;FO_Candidato[[#This Row],[LONGITUDE_P4]]&amp;"'"&amp;FO_Candidato[[#This Row],[LONGITUDE - P6]]&amp;"""S"</f>
        <v>50°29'26.86"S</v>
      </c>
    </row>
    <row r="1193" spans="1:51" x14ac:dyDescent="0.3">
      <c r="A1193" t="s">
        <v>30713</v>
      </c>
      <c r="B1193" t="s">
        <v>23809</v>
      </c>
      <c r="C1193" t="s">
        <v>16868</v>
      </c>
      <c r="D1193" t="s">
        <v>17312</v>
      </c>
      <c r="E1193" t="s">
        <v>17312</v>
      </c>
      <c r="F1193" t="s">
        <v>17314</v>
      </c>
      <c r="G1193" t="s">
        <v>23889</v>
      </c>
      <c r="I1193" t="s">
        <v>23832</v>
      </c>
      <c r="K1193" t="s">
        <v>24020</v>
      </c>
      <c r="M1193" t="s">
        <v>23835</v>
      </c>
      <c r="N1193" t="s">
        <v>30700</v>
      </c>
      <c r="U1193" t="s">
        <v>23823</v>
      </c>
      <c r="V1193">
        <v>50</v>
      </c>
      <c r="W1193">
        <v>-25349839</v>
      </c>
      <c r="X1193">
        <v>-49839769</v>
      </c>
      <c r="Y1193">
        <v>789</v>
      </c>
      <c r="Z1193" t="s">
        <v>30714</v>
      </c>
      <c r="AB1193" t="s">
        <v>23825</v>
      </c>
      <c r="AD1193" t="s">
        <v>1491</v>
      </c>
      <c r="AH1193" t="s">
        <v>30715</v>
      </c>
      <c r="AI1193" t="s">
        <v>23827</v>
      </c>
      <c r="AJ1193" t="s">
        <v>30716</v>
      </c>
      <c r="AL1193">
        <f>VALUE(TRIM(FO_Candidato[[#This Row],[1.21 Latitude]]))</f>
        <v>-25349839</v>
      </c>
      <c r="AM1193">
        <f>FO_Candidato[[#This Row],[LATITUDE_P1]]/1000000</f>
        <v>-25.349838999999999</v>
      </c>
      <c r="AN1193">
        <f>INT(ABS(FO_Candidato[[#This Row],[LATITUDE_P2]]))</f>
        <v>25</v>
      </c>
      <c r="AO1193">
        <f>INT((ABS(FO_Candidato[[#This Row],[LATITUDE_P2]])-INT(ABS(FO_Candidato[[#This Row],[LATITUDE_P2]])))*60)</f>
        <v>20</v>
      </c>
      <c r="AP1193" s="73">
        <f t="shared" si="36"/>
        <v>59.42</v>
      </c>
      <c r="AQ1193" t="str">
        <f>SUBSTITUTE(TEXT(FO_Candidato[[#This Row],[LATITUDE_P5]],"0,00"),",",".")</f>
        <v>59.42</v>
      </c>
      <c r="AR1193" t="str">
        <f>FO_Candidato[[#This Row],[LATITUDE_P3]]&amp;"°"&amp;FO_Candidato[[#This Row],[LATITUDE_P4]]&amp;"'"&amp;FO_Candidato[[#This Row],[LATITUDE - P6]]&amp;"""S"</f>
        <v>25°20'59.42"S</v>
      </c>
      <c r="AS1193">
        <f>VALUE(TRIM(FO_Candidato[[#This Row],[longitude]]))</f>
        <v>-49839769</v>
      </c>
      <c r="AT1193">
        <f>FO_Candidato[[#This Row],[LONGITUDE_P1]]/1000000</f>
        <v>-49.839768999999997</v>
      </c>
      <c r="AU1193">
        <f>INT(ABS(FO_Candidato[[#This Row],[LONGITUDE_P2]]))</f>
        <v>49</v>
      </c>
      <c r="AV1193">
        <f>INT((ABS(FO_Candidato[[#This Row],[LONGITUDE_P2]])-INT(ABS(FO_Candidato[[#This Row],[LONGITUDE_P2]])))*60)</f>
        <v>50</v>
      </c>
      <c r="AW1193" s="73">
        <f t="shared" si="37"/>
        <v>23.17</v>
      </c>
      <c r="AX1193" t="str">
        <f>SUBSTITUTE(TEXT(FO_Candidato[[#This Row],[LONGITUDE_P5]],"0,00"),",",".")</f>
        <v>23.17</v>
      </c>
      <c r="AY1193" t="str">
        <f>FO_Candidato[[#This Row],[LONGITUDE_P3]]&amp;"°"&amp;FO_Candidato[[#This Row],[LONGITUDE_P4]]&amp;"'"&amp;FO_Candidato[[#This Row],[LONGITUDE - P6]]&amp;"""S"</f>
        <v>49°50'23.17"S</v>
      </c>
    </row>
    <row r="1194" spans="1:51" x14ac:dyDescent="0.3">
      <c r="A1194" t="s">
        <v>30717</v>
      </c>
      <c r="B1194" t="s">
        <v>23809</v>
      </c>
      <c r="C1194" t="s">
        <v>16868</v>
      </c>
      <c r="D1194" t="s">
        <v>17118</v>
      </c>
      <c r="E1194" t="s">
        <v>17118</v>
      </c>
      <c r="F1194" t="s">
        <v>17120</v>
      </c>
      <c r="G1194" t="s">
        <v>23889</v>
      </c>
      <c r="I1194" t="s">
        <v>23813</v>
      </c>
      <c r="K1194" t="s">
        <v>24020</v>
      </c>
      <c r="M1194" t="s">
        <v>23835</v>
      </c>
      <c r="N1194" t="s">
        <v>30718</v>
      </c>
      <c r="U1194" t="s">
        <v>23823</v>
      </c>
      <c r="V1194">
        <v>50</v>
      </c>
      <c r="W1194">
        <v>-24054265</v>
      </c>
      <c r="X1194">
        <v>-51065202</v>
      </c>
      <c r="Y1194">
        <v>1012</v>
      </c>
      <c r="Z1194" t="s">
        <v>30719</v>
      </c>
      <c r="AB1194" t="s">
        <v>23825</v>
      </c>
      <c r="AD1194" t="s">
        <v>1491</v>
      </c>
      <c r="AH1194" t="s">
        <v>30720</v>
      </c>
      <c r="AI1194" t="s">
        <v>24653</v>
      </c>
      <c r="AJ1194" t="s">
        <v>25032</v>
      </c>
      <c r="AL1194">
        <f>VALUE(TRIM(FO_Candidato[[#This Row],[1.21 Latitude]]))</f>
        <v>-24054265</v>
      </c>
      <c r="AM1194">
        <f>FO_Candidato[[#This Row],[LATITUDE_P1]]/1000000</f>
        <v>-24.054265000000001</v>
      </c>
      <c r="AN1194">
        <f>INT(ABS(FO_Candidato[[#This Row],[LATITUDE_P2]]))</f>
        <v>24</v>
      </c>
      <c r="AO1194">
        <f>INT((ABS(FO_Candidato[[#This Row],[LATITUDE_P2]])-INT(ABS(FO_Candidato[[#This Row],[LATITUDE_P2]])))*60)</f>
        <v>3</v>
      </c>
      <c r="AP1194" s="73">
        <f t="shared" si="36"/>
        <v>15.35</v>
      </c>
      <c r="AQ1194" t="str">
        <f>SUBSTITUTE(TEXT(FO_Candidato[[#This Row],[LATITUDE_P5]],"0,00"),",",".")</f>
        <v>15.35</v>
      </c>
      <c r="AR1194" t="str">
        <f>FO_Candidato[[#This Row],[LATITUDE_P3]]&amp;"°"&amp;FO_Candidato[[#This Row],[LATITUDE_P4]]&amp;"'"&amp;FO_Candidato[[#This Row],[LATITUDE - P6]]&amp;"""S"</f>
        <v>24°3'15.35"S</v>
      </c>
      <c r="AS1194">
        <f>VALUE(TRIM(FO_Candidato[[#This Row],[longitude]]))</f>
        <v>-51065202</v>
      </c>
      <c r="AT1194">
        <f>FO_Candidato[[#This Row],[LONGITUDE_P1]]/1000000</f>
        <v>-51.065201999999999</v>
      </c>
      <c r="AU1194">
        <f>INT(ABS(FO_Candidato[[#This Row],[LONGITUDE_P2]]))</f>
        <v>51</v>
      </c>
      <c r="AV1194">
        <f>INT((ABS(FO_Candidato[[#This Row],[LONGITUDE_P2]])-INT(ABS(FO_Candidato[[#This Row],[LONGITUDE_P2]])))*60)</f>
        <v>3</v>
      </c>
      <c r="AW1194" s="73">
        <f t="shared" si="37"/>
        <v>54.73</v>
      </c>
      <c r="AX1194" t="str">
        <f>SUBSTITUTE(TEXT(FO_Candidato[[#This Row],[LONGITUDE_P5]],"0,00"),",",".")</f>
        <v>54.73</v>
      </c>
      <c r="AY1194" t="str">
        <f>FO_Candidato[[#This Row],[LONGITUDE_P3]]&amp;"°"&amp;FO_Candidato[[#This Row],[LONGITUDE_P4]]&amp;"'"&amp;FO_Candidato[[#This Row],[LONGITUDE - P6]]&amp;"""S"</f>
        <v>51°3'54.73"S</v>
      </c>
    </row>
    <row r="1195" spans="1:51" x14ac:dyDescent="0.3">
      <c r="A1195" t="s">
        <v>30721</v>
      </c>
      <c r="B1195" t="s">
        <v>23809</v>
      </c>
      <c r="C1195" t="s">
        <v>308</v>
      </c>
      <c r="D1195" t="s">
        <v>7634</v>
      </c>
      <c r="E1195" t="s">
        <v>7634</v>
      </c>
      <c r="F1195" t="s">
        <v>7635</v>
      </c>
      <c r="G1195" t="s">
        <v>23880</v>
      </c>
      <c r="I1195" t="s">
        <v>23813</v>
      </c>
      <c r="J1195" t="s">
        <v>23814</v>
      </c>
      <c r="K1195" t="s">
        <v>30722</v>
      </c>
      <c r="L1195" t="s">
        <v>148</v>
      </c>
      <c r="M1195" t="s">
        <v>23816</v>
      </c>
      <c r="N1195" t="s">
        <v>30723</v>
      </c>
      <c r="O1195" t="s">
        <v>30724</v>
      </c>
      <c r="P1195" t="s">
        <v>30725</v>
      </c>
      <c r="Q1195" t="s">
        <v>30726</v>
      </c>
      <c r="R1195" t="s">
        <v>148</v>
      </c>
      <c r="S1195" t="s">
        <v>148</v>
      </c>
      <c r="T1195" t="s">
        <v>148</v>
      </c>
      <c r="U1195" t="s">
        <v>23823</v>
      </c>
      <c r="V1195">
        <v>40</v>
      </c>
      <c r="W1195">
        <v>-2381015</v>
      </c>
      <c r="X1195">
        <v>-46639792</v>
      </c>
      <c r="Y1195">
        <v>761</v>
      </c>
      <c r="Z1195" t="s">
        <v>148</v>
      </c>
      <c r="AA1195" t="s">
        <v>107</v>
      </c>
      <c r="AB1195" t="s">
        <v>23825</v>
      </c>
      <c r="AC1195">
        <v>5000</v>
      </c>
      <c r="AD1195" t="s">
        <v>23823</v>
      </c>
      <c r="AE1195" t="s">
        <v>23823</v>
      </c>
      <c r="AF1195" t="s">
        <v>7635</v>
      </c>
      <c r="AG1195" t="s">
        <v>7635</v>
      </c>
      <c r="AH1195" t="s">
        <v>30724</v>
      </c>
      <c r="AI1195" t="s">
        <v>23852</v>
      </c>
      <c r="AJ1195" t="s">
        <v>906</v>
      </c>
      <c r="AL1195">
        <f>VALUE(TRIM(FO_Candidato[[#This Row],[1.21 Latitude]]))</f>
        <v>-2381015</v>
      </c>
      <c r="AM1195">
        <f>FO_Candidato[[#This Row],[LATITUDE_P1]]/1000000</f>
        <v>-2.3810150000000001</v>
      </c>
      <c r="AN1195">
        <f>INT(ABS(FO_Candidato[[#This Row],[LATITUDE_P2]]))</f>
        <v>2</v>
      </c>
      <c r="AO1195">
        <f>INT((ABS(FO_Candidato[[#This Row],[LATITUDE_P2]])-INT(ABS(FO_Candidato[[#This Row],[LATITUDE_P2]])))*60)</f>
        <v>22</v>
      </c>
      <c r="AP1195" s="73">
        <f t="shared" si="36"/>
        <v>51.65</v>
      </c>
      <c r="AQ1195" t="str">
        <f>SUBSTITUTE(TEXT(FO_Candidato[[#This Row],[LATITUDE_P5]],"0,00"),",",".")</f>
        <v>51.65</v>
      </c>
      <c r="AR1195" t="str">
        <f>FO_Candidato[[#This Row],[LATITUDE_P3]]&amp;"°"&amp;FO_Candidato[[#This Row],[LATITUDE_P4]]&amp;"'"&amp;FO_Candidato[[#This Row],[LATITUDE - P6]]&amp;"""S"</f>
        <v>2°22'51.65"S</v>
      </c>
      <c r="AS1195">
        <f>VALUE(TRIM(FO_Candidato[[#This Row],[longitude]]))</f>
        <v>-46639792</v>
      </c>
      <c r="AT1195">
        <f>FO_Candidato[[#This Row],[LONGITUDE_P1]]/1000000</f>
        <v>-46.639792</v>
      </c>
      <c r="AU1195">
        <f>INT(ABS(FO_Candidato[[#This Row],[LONGITUDE_P2]]))</f>
        <v>46</v>
      </c>
      <c r="AV1195">
        <f>INT((ABS(FO_Candidato[[#This Row],[LONGITUDE_P2]])-INT(ABS(FO_Candidato[[#This Row],[LONGITUDE_P2]])))*60)</f>
        <v>38</v>
      </c>
      <c r="AW1195" s="73">
        <f t="shared" si="37"/>
        <v>23.25</v>
      </c>
      <c r="AX1195" t="str">
        <f>SUBSTITUTE(TEXT(FO_Candidato[[#This Row],[LONGITUDE_P5]],"0,00"),",",".")</f>
        <v>23.25</v>
      </c>
      <c r="AY1195" t="str">
        <f>FO_Candidato[[#This Row],[LONGITUDE_P3]]&amp;"°"&amp;FO_Candidato[[#This Row],[LONGITUDE_P4]]&amp;"'"&amp;FO_Candidato[[#This Row],[LONGITUDE - P6]]&amp;"""S"</f>
        <v>46°38'23.25"S</v>
      </c>
    </row>
    <row r="1196" spans="1:51" x14ac:dyDescent="0.3">
      <c r="A1196" t="s">
        <v>30727</v>
      </c>
      <c r="B1196" t="s">
        <v>23809</v>
      </c>
      <c r="C1196" t="s">
        <v>16868</v>
      </c>
      <c r="D1196" t="s">
        <v>19194</v>
      </c>
      <c r="E1196" t="s">
        <v>19194</v>
      </c>
      <c r="F1196" t="s">
        <v>19196</v>
      </c>
      <c r="G1196" t="s">
        <v>23889</v>
      </c>
      <c r="I1196" t="s">
        <v>23813</v>
      </c>
      <c r="J1196" t="s">
        <v>23833</v>
      </c>
      <c r="K1196" t="s">
        <v>23943</v>
      </c>
      <c r="M1196" t="s">
        <v>23835</v>
      </c>
      <c r="N1196" t="s">
        <v>30728</v>
      </c>
      <c r="U1196" t="s">
        <v>23823</v>
      </c>
      <c r="V1196">
        <v>50</v>
      </c>
      <c r="W1196">
        <v>-24236514</v>
      </c>
      <c r="X1196">
        <v>-50918954</v>
      </c>
      <c r="Y1196">
        <v>832</v>
      </c>
      <c r="Z1196" t="s">
        <v>30729</v>
      </c>
      <c r="AH1196" t="s">
        <v>30730</v>
      </c>
      <c r="AI1196" t="s">
        <v>23827</v>
      </c>
      <c r="AJ1196" t="s">
        <v>30731</v>
      </c>
      <c r="AL1196">
        <f>VALUE(TRIM(FO_Candidato[[#This Row],[1.21 Latitude]]))</f>
        <v>-24236514</v>
      </c>
      <c r="AM1196">
        <f>FO_Candidato[[#This Row],[LATITUDE_P1]]/1000000</f>
        <v>-24.236514</v>
      </c>
      <c r="AN1196">
        <f>INT(ABS(FO_Candidato[[#This Row],[LATITUDE_P2]]))</f>
        <v>24</v>
      </c>
      <c r="AO1196">
        <f>INT((ABS(FO_Candidato[[#This Row],[LATITUDE_P2]])-INT(ABS(FO_Candidato[[#This Row],[LATITUDE_P2]])))*60)</f>
        <v>14</v>
      </c>
      <c r="AP1196" s="73">
        <f t="shared" si="36"/>
        <v>11.45</v>
      </c>
      <c r="AQ1196" t="str">
        <f>SUBSTITUTE(TEXT(FO_Candidato[[#This Row],[LATITUDE_P5]],"0,00"),",",".")</f>
        <v>11.45</v>
      </c>
      <c r="AR1196" t="str">
        <f>FO_Candidato[[#This Row],[LATITUDE_P3]]&amp;"°"&amp;FO_Candidato[[#This Row],[LATITUDE_P4]]&amp;"'"&amp;FO_Candidato[[#This Row],[LATITUDE - P6]]&amp;"""S"</f>
        <v>24°14'11.45"S</v>
      </c>
      <c r="AS1196">
        <f>VALUE(TRIM(FO_Candidato[[#This Row],[longitude]]))</f>
        <v>-50918954</v>
      </c>
      <c r="AT1196">
        <f>FO_Candidato[[#This Row],[LONGITUDE_P1]]/1000000</f>
        <v>-50.918953999999999</v>
      </c>
      <c r="AU1196">
        <f>INT(ABS(FO_Candidato[[#This Row],[LONGITUDE_P2]]))</f>
        <v>50</v>
      </c>
      <c r="AV1196">
        <f>INT((ABS(FO_Candidato[[#This Row],[LONGITUDE_P2]])-INT(ABS(FO_Candidato[[#This Row],[LONGITUDE_P2]])))*60)</f>
        <v>55</v>
      </c>
      <c r="AW1196" s="73">
        <f t="shared" si="37"/>
        <v>8.23</v>
      </c>
      <c r="AX1196" t="str">
        <f>SUBSTITUTE(TEXT(FO_Candidato[[#This Row],[LONGITUDE_P5]],"0,00"),",",".")</f>
        <v>8.23</v>
      </c>
      <c r="AY1196" t="str">
        <f>FO_Candidato[[#This Row],[LONGITUDE_P3]]&amp;"°"&amp;FO_Candidato[[#This Row],[LONGITUDE_P4]]&amp;"'"&amp;FO_Candidato[[#This Row],[LONGITUDE - P6]]&amp;"""S"</f>
        <v>50°55'8.23"S</v>
      </c>
    </row>
    <row r="1197" spans="1:51" x14ac:dyDescent="0.3">
      <c r="A1197" t="s">
        <v>30732</v>
      </c>
      <c r="B1197" t="s">
        <v>23809</v>
      </c>
      <c r="C1197" t="s">
        <v>16868</v>
      </c>
      <c r="D1197" t="s">
        <v>18345</v>
      </c>
      <c r="E1197" t="s">
        <v>18345</v>
      </c>
      <c r="F1197" t="s">
        <v>18347</v>
      </c>
      <c r="G1197" t="s">
        <v>23889</v>
      </c>
      <c r="I1197" t="s">
        <v>23813</v>
      </c>
      <c r="J1197" t="s">
        <v>23833</v>
      </c>
      <c r="K1197" t="s">
        <v>23943</v>
      </c>
      <c r="M1197" t="s">
        <v>23835</v>
      </c>
      <c r="N1197" t="s">
        <v>30733</v>
      </c>
      <c r="U1197" t="s">
        <v>23823</v>
      </c>
      <c r="V1197">
        <v>50</v>
      </c>
      <c r="W1197">
        <v>-23971594</v>
      </c>
      <c r="X1197">
        <v>-51110436</v>
      </c>
      <c r="Y1197">
        <v>789</v>
      </c>
      <c r="Z1197" t="s">
        <v>30734</v>
      </c>
      <c r="AD1197" t="s">
        <v>1491</v>
      </c>
      <c r="AH1197" t="s">
        <v>30735</v>
      </c>
      <c r="AI1197" t="s">
        <v>23827</v>
      </c>
      <c r="AJ1197" t="s">
        <v>30736</v>
      </c>
      <c r="AL1197">
        <f>VALUE(TRIM(FO_Candidato[[#This Row],[1.21 Latitude]]))</f>
        <v>-23971594</v>
      </c>
      <c r="AM1197">
        <f>FO_Candidato[[#This Row],[LATITUDE_P1]]/1000000</f>
        <v>-23.971594</v>
      </c>
      <c r="AN1197">
        <f>INT(ABS(FO_Candidato[[#This Row],[LATITUDE_P2]]))</f>
        <v>23</v>
      </c>
      <c r="AO1197">
        <f>INT((ABS(FO_Candidato[[#This Row],[LATITUDE_P2]])-INT(ABS(FO_Candidato[[#This Row],[LATITUDE_P2]])))*60)</f>
        <v>58</v>
      </c>
      <c r="AP1197" s="73">
        <f t="shared" si="36"/>
        <v>17.739999999999998</v>
      </c>
      <c r="AQ1197" t="str">
        <f>SUBSTITUTE(TEXT(FO_Candidato[[#This Row],[LATITUDE_P5]],"0,00"),",",".")</f>
        <v>17.74</v>
      </c>
      <c r="AR1197" t="str">
        <f>FO_Candidato[[#This Row],[LATITUDE_P3]]&amp;"°"&amp;FO_Candidato[[#This Row],[LATITUDE_P4]]&amp;"'"&amp;FO_Candidato[[#This Row],[LATITUDE - P6]]&amp;"""S"</f>
        <v>23°58'17.74"S</v>
      </c>
      <c r="AS1197">
        <f>VALUE(TRIM(FO_Candidato[[#This Row],[longitude]]))</f>
        <v>-51110436</v>
      </c>
      <c r="AT1197">
        <f>FO_Candidato[[#This Row],[LONGITUDE_P1]]/1000000</f>
        <v>-51.110436</v>
      </c>
      <c r="AU1197">
        <f>INT(ABS(FO_Candidato[[#This Row],[LONGITUDE_P2]]))</f>
        <v>51</v>
      </c>
      <c r="AV1197">
        <f>INT((ABS(FO_Candidato[[#This Row],[LONGITUDE_P2]])-INT(ABS(FO_Candidato[[#This Row],[LONGITUDE_P2]])))*60)</f>
        <v>6</v>
      </c>
      <c r="AW1197" s="73">
        <f t="shared" si="37"/>
        <v>37.57</v>
      </c>
      <c r="AX1197" t="str">
        <f>SUBSTITUTE(TEXT(FO_Candidato[[#This Row],[LONGITUDE_P5]],"0,00"),",",".")</f>
        <v>37.57</v>
      </c>
      <c r="AY1197" t="str">
        <f>FO_Candidato[[#This Row],[LONGITUDE_P3]]&amp;"°"&amp;FO_Candidato[[#This Row],[LONGITUDE_P4]]&amp;"'"&amp;FO_Candidato[[#This Row],[LONGITUDE - P6]]&amp;"""S"</f>
        <v>51°6'37.57"S</v>
      </c>
    </row>
    <row r="1198" spans="1:51" x14ac:dyDescent="0.3">
      <c r="A1198" t="s">
        <v>30737</v>
      </c>
      <c r="B1198" t="s">
        <v>23809</v>
      </c>
      <c r="C1198" t="s">
        <v>16868</v>
      </c>
      <c r="D1198" t="s">
        <v>16893</v>
      </c>
      <c r="E1198" t="s">
        <v>16893</v>
      </c>
      <c r="F1198" t="s">
        <v>16895</v>
      </c>
      <c r="G1198" t="s">
        <v>23889</v>
      </c>
      <c r="I1198" t="s">
        <v>23832</v>
      </c>
      <c r="J1198" t="s">
        <v>23833</v>
      </c>
      <c r="K1198" t="s">
        <v>23943</v>
      </c>
      <c r="M1198" t="s">
        <v>23835</v>
      </c>
      <c r="N1198" t="s">
        <v>30733</v>
      </c>
      <c r="U1198" t="s">
        <v>23823</v>
      </c>
      <c r="V1198">
        <v>60</v>
      </c>
      <c r="W1198">
        <v>-23825</v>
      </c>
      <c r="X1198">
        <v>-51168417</v>
      </c>
      <c r="Y1198">
        <v>904</v>
      </c>
      <c r="Z1198" t="s">
        <v>30738</v>
      </c>
      <c r="AB1198" t="s">
        <v>23825</v>
      </c>
      <c r="AD1198" t="s">
        <v>1491</v>
      </c>
      <c r="AH1198" t="s">
        <v>30739</v>
      </c>
      <c r="AI1198" t="s">
        <v>23827</v>
      </c>
      <c r="AJ1198" t="s">
        <v>30740</v>
      </c>
      <c r="AL1198">
        <f>VALUE(TRIM(FO_Candidato[[#This Row],[1.21 Latitude]]))</f>
        <v>-23825</v>
      </c>
      <c r="AM1198">
        <f>FO_Candidato[[#This Row],[LATITUDE_P1]]/1000000</f>
        <v>-2.3824999999999999E-2</v>
      </c>
      <c r="AN1198">
        <f>INT(ABS(FO_Candidato[[#This Row],[LATITUDE_P2]]))</f>
        <v>0</v>
      </c>
      <c r="AO1198">
        <f>INT((ABS(FO_Candidato[[#This Row],[LATITUDE_P2]])-INT(ABS(FO_Candidato[[#This Row],[LATITUDE_P2]])))*60)</f>
        <v>1</v>
      </c>
      <c r="AP1198" s="73">
        <f t="shared" si="36"/>
        <v>25.77</v>
      </c>
      <c r="AQ1198" t="str">
        <f>SUBSTITUTE(TEXT(FO_Candidato[[#This Row],[LATITUDE_P5]],"0,00"),",",".")</f>
        <v>25.77</v>
      </c>
      <c r="AR1198" t="str">
        <f>FO_Candidato[[#This Row],[LATITUDE_P3]]&amp;"°"&amp;FO_Candidato[[#This Row],[LATITUDE_P4]]&amp;"'"&amp;FO_Candidato[[#This Row],[LATITUDE - P6]]&amp;"""S"</f>
        <v>0°1'25.77"S</v>
      </c>
      <c r="AS1198">
        <f>VALUE(TRIM(FO_Candidato[[#This Row],[longitude]]))</f>
        <v>-51168417</v>
      </c>
      <c r="AT1198">
        <f>FO_Candidato[[#This Row],[LONGITUDE_P1]]/1000000</f>
        <v>-51.168416999999998</v>
      </c>
      <c r="AU1198">
        <f>INT(ABS(FO_Candidato[[#This Row],[LONGITUDE_P2]]))</f>
        <v>51</v>
      </c>
      <c r="AV1198">
        <f>INT((ABS(FO_Candidato[[#This Row],[LONGITUDE_P2]])-INT(ABS(FO_Candidato[[#This Row],[LONGITUDE_P2]])))*60)</f>
        <v>10</v>
      </c>
      <c r="AW1198" s="73">
        <f t="shared" si="37"/>
        <v>6.3</v>
      </c>
      <c r="AX1198" t="str">
        <f>SUBSTITUTE(TEXT(FO_Candidato[[#This Row],[LONGITUDE_P5]],"0,00"),",",".")</f>
        <v>6.30</v>
      </c>
      <c r="AY1198" t="str">
        <f>FO_Candidato[[#This Row],[LONGITUDE_P3]]&amp;"°"&amp;FO_Candidato[[#This Row],[LONGITUDE_P4]]&amp;"'"&amp;FO_Candidato[[#This Row],[LONGITUDE - P6]]&amp;"""S"</f>
        <v>51°10'6.30"S</v>
      </c>
    </row>
    <row r="1199" spans="1:51" x14ac:dyDescent="0.3">
      <c r="A1199" t="s">
        <v>30741</v>
      </c>
      <c r="B1199" t="s">
        <v>23809</v>
      </c>
      <c r="C1199" t="s">
        <v>16868</v>
      </c>
      <c r="D1199" t="s">
        <v>17342</v>
      </c>
      <c r="E1199" t="s">
        <v>17342</v>
      </c>
      <c r="F1199" t="s">
        <v>17344</v>
      </c>
      <c r="G1199" t="s">
        <v>23889</v>
      </c>
      <c r="I1199" t="s">
        <v>23832</v>
      </c>
      <c r="J1199" t="s">
        <v>23833</v>
      </c>
      <c r="K1199" t="s">
        <v>24426</v>
      </c>
      <c r="M1199" t="s">
        <v>23835</v>
      </c>
      <c r="N1199" t="s">
        <v>30733</v>
      </c>
      <c r="U1199" t="s">
        <v>23823</v>
      </c>
      <c r="V1199">
        <v>50</v>
      </c>
      <c r="W1199">
        <v>-22905152</v>
      </c>
      <c r="X1199">
        <v>-50807895</v>
      </c>
      <c r="Y1199">
        <v>385</v>
      </c>
      <c r="Z1199" t="s">
        <v>30742</v>
      </c>
      <c r="AD1199" t="s">
        <v>1491</v>
      </c>
      <c r="AH1199" t="s">
        <v>30743</v>
      </c>
      <c r="AI1199" t="s">
        <v>23827</v>
      </c>
      <c r="AJ1199" t="s">
        <v>30744</v>
      </c>
      <c r="AL1199">
        <f>VALUE(TRIM(FO_Candidato[[#This Row],[1.21 Latitude]]))</f>
        <v>-22905152</v>
      </c>
      <c r="AM1199">
        <f>FO_Candidato[[#This Row],[LATITUDE_P1]]/1000000</f>
        <v>-22.905152000000001</v>
      </c>
      <c r="AN1199">
        <f>INT(ABS(FO_Candidato[[#This Row],[LATITUDE_P2]]))</f>
        <v>22</v>
      </c>
      <c r="AO1199">
        <f>INT((ABS(FO_Candidato[[#This Row],[LATITUDE_P2]])-INT(ABS(FO_Candidato[[#This Row],[LATITUDE_P2]])))*60)</f>
        <v>54</v>
      </c>
      <c r="AP1199" s="73">
        <f t="shared" si="36"/>
        <v>18.55</v>
      </c>
      <c r="AQ1199" t="str">
        <f>SUBSTITUTE(TEXT(FO_Candidato[[#This Row],[LATITUDE_P5]],"0,00"),",",".")</f>
        <v>18.55</v>
      </c>
      <c r="AR1199" t="str">
        <f>FO_Candidato[[#This Row],[LATITUDE_P3]]&amp;"°"&amp;FO_Candidato[[#This Row],[LATITUDE_P4]]&amp;"'"&amp;FO_Candidato[[#This Row],[LATITUDE - P6]]&amp;"""S"</f>
        <v>22°54'18.55"S</v>
      </c>
      <c r="AS1199">
        <f>VALUE(TRIM(FO_Candidato[[#This Row],[longitude]]))</f>
        <v>-50807895</v>
      </c>
      <c r="AT1199">
        <f>FO_Candidato[[#This Row],[LONGITUDE_P1]]/1000000</f>
        <v>-50.807895000000002</v>
      </c>
      <c r="AU1199">
        <f>INT(ABS(FO_Candidato[[#This Row],[LONGITUDE_P2]]))</f>
        <v>50</v>
      </c>
      <c r="AV1199">
        <f>INT((ABS(FO_Candidato[[#This Row],[LONGITUDE_P2]])-INT(ABS(FO_Candidato[[#This Row],[LONGITUDE_P2]])))*60)</f>
        <v>48</v>
      </c>
      <c r="AW1199" s="73">
        <f t="shared" si="37"/>
        <v>28.42</v>
      </c>
      <c r="AX1199" t="str">
        <f>SUBSTITUTE(TEXT(FO_Candidato[[#This Row],[LONGITUDE_P5]],"0,00"),",",".")</f>
        <v>28.42</v>
      </c>
      <c r="AY1199" t="str">
        <f>FO_Candidato[[#This Row],[LONGITUDE_P3]]&amp;"°"&amp;FO_Candidato[[#This Row],[LONGITUDE_P4]]&amp;"'"&amp;FO_Candidato[[#This Row],[LONGITUDE - P6]]&amp;"""S"</f>
        <v>50°48'28.42"S</v>
      </c>
    </row>
    <row r="1200" spans="1:51" x14ac:dyDescent="0.3">
      <c r="A1200" t="s">
        <v>30745</v>
      </c>
      <c r="B1200" t="s">
        <v>23809</v>
      </c>
      <c r="C1200" t="s">
        <v>419</v>
      </c>
      <c r="D1200" t="s">
        <v>30746</v>
      </c>
      <c r="E1200" t="s">
        <v>30746</v>
      </c>
      <c r="F1200" t="s">
        <v>30747</v>
      </c>
      <c r="G1200" t="s">
        <v>23880</v>
      </c>
      <c r="I1200" t="s">
        <v>23832</v>
      </c>
      <c r="J1200" t="s">
        <v>23833</v>
      </c>
      <c r="K1200" t="s">
        <v>24020</v>
      </c>
      <c r="M1200" t="s">
        <v>23835</v>
      </c>
      <c r="N1200" t="s">
        <v>28556</v>
      </c>
      <c r="O1200" t="s">
        <v>28509</v>
      </c>
      <c r="P1200" t="s">
        <v>26470</v>
      </c>
      <c r="Q1200" t="s">
        <v>25911</v>
      </c>
      <c r="U1200" t="s">
        <v>23823</v>
      </c>
      <c r="V1200">
        <v>80</v>
      </c>
      <c r="W1200">
        <v>-20833303</v>
      </c>
      <c r="X1200">
        <v>-47229814</v>
      </c>
      <c r="Y1200">
        <v>797</v>
      </c>
      <c r="AA1200" t="s">
        <v>107</v>
      </c>
      <c r="AB1200" t="s">
        <v>23825</v>
      </c>
      <c r="AC1200">
        <v>0</v>
      </c>
      <c r="AD1200" t="s">
        <v>23823</v>
      </c>
      <c r="AE1200" t="s">
        <v>1532</v>
      </c>
      <c r="AF1200" t="s">
        <v>30747</v>
      </c>
      <c r="AG1200" t="s">
        <v>30747</v>
      </c>
      <c r="AH1200" t="s">
        <v>30748</v>
      </c>
      <c r="AI1200" t="s">
        <v>23852</v>
      </c>
      <c r="AJ1200" t="s">
        <v>28514</v>
      </c>
      <c r="AL1200">
        <f>VALUE(TRIM(FO_Candidato[[#This Row],[1.21 Latitude]]))</f>
        <v>-20833303</v>
      </c>
      <c r="AM1200">
        <f>FO_Candidato[[#This Row],[LATITUDE_P1]]/1000000</f>
        <v>-20.833303000000001</v>
      </c>
      <c r="AN1200">
        <f>INT(ABS(FO_Candidato[[#This Row],[LATITUDE_P2]]))</f>
        <v>20</v>
      </c>
      <c r="AO1200">
        <f>INT((ABS(FO_Candidato[[#This Row],[LATITUDE_P2]])-INT(ABS(FO_Candidato[[#This Row],[LATITUDE_P2]])))*60)</f>
        <v>49</v>
      </c>
      <c r="AP1200" s="73">
        <f t="shared" si="36"/>
        <v>59.89</v>
      </c>
      <c r="AQ1200" t="str">
        <f>SUBSTITUTE(TEXT(FO_Candidato[[#This Row],[LATITUDE_P5]],"0,00"),",",".")</f>
        <v>59.89</v>
      </c>
      <c r="AR1200" t="str">
        <f>FO_Candidato[[#This Row],[LATITUDE_P3]]&amp;"°"&amp;FO_Candidato[[#This Row],[LATITUDE_P4]]&amp;"'"&amp;FO_Candidato[[#This Row],[LATITUDE - P6]]&amp;"""S"</f>
        <v>20°49'59.89"S</v>
      </c>
      <c r="AS1200">
        <f>VALUE(TRIM(FO_Candidato[[#This Row],[longitude]]))</f>
        <v>-47229814</v>
      </c>
      <c r="AT1200">
        <f>FO_Candidato[[#This Row],[LONGITUDE_P1]]/1000000</f>
        <v>-47.229813999999998</v>
      </c>
      <c r="AU1200">
        <f>INT(ABS(FO_Candidato[[#This Row],[LONGITUDE_P2]]))</f>
        <v>47</v>
      </c>
      <c r="AV1200">
        <f>INT((ABS(FO_Candidato[[#This Row],[LONGITUDE_P2]])-INT(ABS(FO_Candidato[[#This Row],[LONGITUDE_P2]])))*60)</f>
        <v>13</v>
      </c>
      <c r="AW1200" s="73">
        <f t="shared" si="37"/>
        <v>47.33</v>
      </c>
      <c r="AX1200" t="str">
        <f>SUBSTITUTE(TEXT(FO_Candidato[[#This Row],[LONGITUDE_P5]],"0,00"),",",".")</f>
        <v>47.33</v>
      </c>
      <c r="AY1200" t="str">
        <f>FO_Candidato[[#This Row],[LONGITUDE_P3]]&amp;"°"&amp;FO_Candidato[[#This Row],[LONGITUDE_P4]]&amp;"'"&amp;FO_Candidato[[#This Row],[LONGITUDE - P6]]&amp;"""S"</f>
        <v>47°13'47.33"S</v>
      </c>
    </row>
    <row r="1201" spans="1:51" x14ac:dyDescent="0.3">
      <c r="A1201" t="s">
        <v>30749</v>
      </c>
      <c r="B1201" t="s">
        <v>23809</v>
      </c>
      <c r="C1201" t="s">
        <v>16868</v>
      </c>
      <c r="D1201" t="s">
        <v>18273</v>
      </c>
      <c r="E1201" t="s">
        <v>18273</v>
      </c>
      <c r="F1201" t="s">
        <v>18275</v>
      </c>
      <c r="G1201" t="s">
        <v>23889</v>
      </c>
      <c r="I1201" t="s">
        <v>23813</v>
      </c>
      <c r="K1201" t="s">
        <v>24020</v>
      </c>
      <c r="M1201" t="s">
        <v>23835</v>
      </c>
      <c r="N1201" t="s">
        <v>30718</v>
      </c>
      <c r="U1201" t="s">
        <v>23823</v>
      </c>
      <c r="V1201">
        <v>50</v>
      </c>
      <c r="W1201">
        <v>-23982702</v>
      </c>
      <c r="X1201">
        <v>-51084807</v>
      </c>
      <c r="Y1201">
        <v>1023</v>
      </c>
      <c r="Z1201" t="s">
        <v>30750</v>
      </c>
      <c r="AB1201" t="s">
        <v>23825</v>
      </c>
      <c r="AD1201" t="s">
        <v>1491</v>
      </c>
      <c r="AH1201" t="s">
        <v>30751</v>
      </c>
      <c r="AI1201" t="s">
        <v>23827</v>
      </c>
      <c r="AJ1201" t="s">
        <v>30731</v>
      </c>
      <c r="AL1201">
        <f>VALUE(TRIM(FO_Candidato[[#This Row],[1.21 Latitude]]))</f>
        <v>-23982702</v>
      </c>
      <c r="AM1201">
        <f>FO_Candidato[[#This Row],[LATITUDE_P1]]/1000000</f>
        <v>-23.982702</v>
      </c>
      <c r="AN1201">
        <f>INT(ABS(FO_Candidato[[#This Row],[LATITUDE_P2]]))</f>
        <v>23</v>
      </c>
      <c r="AO1201">
        <f>INT((ABS(FO_Candidato[[#This Row],[LATITUDE_P2]])-INT(ABS(FO_Candidato[[#This Row],[LATITUDE_P2]])))*60)</f>
        <v>58</v>
      </c>
      <c r="AP1201" s="73">
        <f t="shared" si="36"/>
        <v>57.73</v>
      </c>
      <c r="AQ1201" t="str">
        <f>SUBSTITUTE(TEXT(FO_Candidato[[#This Row],[LATITUDE_P5]],"0,00"),",",".")</f>
        <v>57.73</v>
      </c>
      <c r="AR1201" t="str">
        <f>FO_Candidato[[#This Row],[LATITUDE_P3]]&amp;"°"&amp;FO_Candidato[[#This Row],[LATITUDE_P4]]&amp;"'"&amp;FO_Candidato[[#This Row],[LATITUDE - P6]]&amp;"""S"</f>
        <v>23°58'57.73"S</v>
      </c>
      <c r="AS1201">
        <f>VALUE(TRIM(FO_Candidato[[#This Row],[longitude]]))</f>
        <v>-51084807</v>
      </c>
      <c r="AT1201">
        <f>FO_Candidato[[#This Row],[LONGITUDE_P1]]/1000000</f>
        <v>-51.084806999999998</v>
      </c>
      <c r="AU1201">
        <f>INT(ABS(FO_Candidato[[#This Row],[LONGITUDE_P2]]))</f>
        <v>51</v>
      </c>
      <c r="AV1201">
        <f>INT((ABS(FO_Candidato[[#This Row],[LONGITUDE_P2]])-INT(ABS(FO_Candidato[[#This Row],[LONGITUDE_P2]])))*60)</f>
        <v>5</v>
      </c>
      <c r="AW1201" s="73">
        <f t="shared" si="37"/>
        <v>5.31</v>
      </c>
      <c r="AX1201" t="str">
        <f>SUBSTITUTE(TEXT(FO_Candidato[[#This Row],[LONGITUDE_P5]],"0,00"),",",".")</f>
        <v>5.31</v>
      </c>
      <c r="AY1201" t="str">
        <f>FO_Candidato[[#This Row],[LONGITUDE_P3]]&amp;"°"&amp;FO_Candidato[[#This Row],[LONGITUDE_P4]]&amp;"'"&amp;FO_Candidato[[#This Row],[LONGITUDE - P6]]&amp;"""S"</f>
        <v>51°5'5.31"S</v>
      </c>
    </row>
    <row r="1202" spans="1:51" x14ac:dyDescent="0.3">
      <c r="A1202" t="s">
        <v>30752</v>
      </c>
      <c r="B1202" t="s">
        <v>23809</v>
      </c>
      <c r="C1202" t="s">
        <v>16868</v>
      </c>
      <c r="D1202" t="s">
        <v>19043</v>
      </c>
      <c r="E1202" t="s">
        <v>19043</v>
      </c>
      <c r="F1202" t="s">
        <v>19045</v>
      </c>
      <c r="G1202" t="s">
        <v>23889</v>
      </c>
      <c r="I1202" t="s">
        <v>23832</v>
      </c>
      <c r="K1202" t="s">
        <v>24020</v>
      </c>
      <c r="M1202" t="s">
        <v>23835</v>
      </c>
      <c r="N1202" t="s">
        <v>30700</v>
      </c>
      <c r="U1202" t="s">
        <v>23823</v>
      </c>
      <c r="V1202">
        <v>50</v>
      </c>
      <c r="W1202">
        <v>-24017201</v>
      </c>
      <c r="X1202">
        <v>-51091861</v>
      </c>
      <c r="Y1202">
        <v>1003</v>
      </c>
      <c r="Z1202" t="s">
        <v>30753</v>
      </c>
      <c r="AB1202" t="s">
        <v>23825</v>
      </c>
      <c r="AD1202" t="s">
        <v>1491</v>
      </c>
      <c r="AH1202" t="s">
        <v>30754</v>
      </c>
      <c r="AI1202" t="s">
        <v>24653</v>
      </c>
      <c r="AJ1202" t="s">
        <v>30703</v>
      </c>
      <c r="AL1202">
        <f>VALUE(TRIM(FO_Candidato[[#This Row],[1.21 Latitude]]))</f>
        <v>-24017201</v>
      </c>
      <c r="AM1202">
        <f>FO_Candidato[[#This Row],[LATITUDE_P1]]/1000000</f>
        <v>-24.017201</v>
      </c>
      <c r="AN1202">
        <f>INT(ABS(FO_Candidato[[#This Row],[LATITUDE_P2]]))</f>
        <v>24</v>
      </c>
      <c r="AO1202">
        <f>INT((ABS(FO_Candidato[[#This Row],[LATITUDE_P2]])-INT(ABS(FO_Candidato[[#This Row],[LATITUDE_P2]])))*60)</f>
        <v>1</v>
      </c>
      <c r="AP1202" s="73">
        <f t="shared" si="36"/>
        <v>1.92</v>
      </c>
      <c r="AQ1202" t="str">
        <f>SUBSTITUTE(TEXT(FO_Candidato[[#This Row],[LATITUDE_P5]],"0,00"),",",".")</f>
        <v>1.92</v>
      </c>
      <c r="AR1202" t="str">
        <f>FO_Candidato[[#This Row],[LATITUDE_P3]]&amp;"°"&amp;FO_Candidato[[#This Row],[LATITUDE_P4]]&amp;"'"&amp;FO_Candidato[[#This Row],[LATITUDE - P6]]&amp;"""S"</f>
        <v>24°1'1.92"S</v>
      </c>
      <c r="AS1202">
        <f>VALUE(TRIM(FO_Candidato[[#This Row],[longitude]]))</f>
        <v>-51091861</v>
      </c>
      <c r="AT1202">
        <f>FO_Candidato[[#This Row],[LONGITUDE_P1]]/1000000</f>
        <v>-51.091861000000002</v>
      </c>
      <c r="AU1202">
        <f>INT(ABS(FO_Candidato[[#This Row],[LONGITUDE_P2]]))</f>
        <v>51</v>
      </c>
      <c r="AV1202">
        <f>INT((ABS(FO_Candidato[[#This Row],[LONGITUDE_P2]])-INT(ABS(FO_Candidato[[#This Row],[LONGITUDE_P2]])))*60)</f>
        <v>5</v>
      </c>
      <c r="AW1202" s="73">
        <f t="shared" si="37"/>
        <v>30.7</v>
      </c>
      <c r="AX1202" t="str">
        <f>SUBSTITUTE(TEXT(FO_Candidato[[#This Row],[LONGITUDE_P5]],"0,00"),",",".")</f>
        <v>30.70</v>
      </c>
      <c r="AY1202" t="str">
        <f>FO_Candidato[[#This Row],[LONGITUDE_P3]]&amp;"°"&amp;FO_Candidato[[#This Row],[LONGITUDE_P4]]&amp;"'"&amp;FO_Candidato[[#This Row],[LONGITUDE - P6]]&amp;"""S"</f>
        <v>51°5'30.70"S</v>
      </c>
    </row>
    <row r="1203" spans="1:51" x14ac:dyDescent="0.3">
      <c r="A1203" t="s">
        <v>30755</v>
      </c>
      <c r="B1203" t="s">
        <v>23809</v>
      </c>
      <c r="C1203" t="s">
        <v>1187</v>
      </c>
      <c r="D1203" t="s">
        <v>7272</v>
      </c>
      <c r="E1203" t="s">
        <v>7272</v>
      </c>
      <c r="F1203" t="s">
        <v>7273</v>
      </c>
      <c r="G1203" t="s">
        <v>23889</v>
      </c>
      <c r="I1203" t="s">
        <v>23832</v>
      </c>
      <c r="K1203" t="s">
        <v>24020</v>
      </c>
      <c r="M1203" t="s">
        <v>23835</v>
      </c>
      <c r="N1203" t="s">
        <v>27106</v>
      </c>
      <c r="U1203" t="s">
        <v>23823</v>
      </c>
      <c r="V1203">
        <v>60</v>
      </c>
      <c r="W1203">
        <v>-9750202</v>
      </c>
      <c r="X1203">
        <v>-63112183</v>
      </c>
      <c r="Y1203">
        <v>110</v>
      </c>
      <c r="Z1203" t="s">
        <v>30756</v>
      </c>
      <c r="AB1203" t="s">
        <v>23825</v>
      </c>
      <c r="AD1203" t="s">
        <v>1491</v>
      </c>
      <c r="AH1203" t="s">
        <v>30757</v>
      </c>
      <c r="AI1203" t="s">
        <v>24653</v>
      </c>
      <c r="AJ1203" t="s">
        <v>30758</v>
      </c>
      <c r="AL1203">
        <f>VALUE(TRIM(FO_Candidato[[#This Row],[1.21 Latitude]]))</f>
        <v>-9750202</v>
      </c>
      <c r="AM1203">
        <f>FO_Candidato[[#This Row],[LATITUDE_P1]]/1000000</f>
        <v>-9.7502019999999998</v>
      </c>
      <c r="AN1203">
        <f>INT(ABS(FO_Candidato[[#This Row],[LATITUDE_P2]]))</f>
        <v>9</v>
      </c>
      <c r="AO1203">
        <f>INT((ABS(FO_Candidato[[#This Row],[LATITUDE_P2]])-INT(ABS(FO_Candidato[[#This Row],[LATITUDE_P2]])))*60)</f>
        <v>45</v>
      </c>
      <c r="AP1203" s="73">
        <f t="shared" si="36"/>
        <v>0.73</v>
      </c>
      <c r="AQ1203" t="str">
        <f>SUBSTITUTE(TEXT(FO_Candidato[[#This Row],[LATITUDE_P5]],"0,00"),",",".")</f>
        <v>0.73</v>
      </c>
      <c r="AR1203" t="str">
        <f>FO_Candidato[[#This Row],[LATITUDE_P3]]&amp;"°"&amp;FO_Candidato[[#This Row],[LATITUDE_P4]]&amp;"'"&amp;FO_Candidato[[#This Row],[LATITUDE - P6]]&amp;"""S"</f>
        <v>9°45'0.73"S</v>
      </c>
      <c r="AS1203">
        <f>VALUE(TRIM(FO_Candidato[[#This Row],[longitude]]))</f>
        <v>-63112183</v>
      </c>
      <c r="AT1203">
        <f>FO_Candidato[[#This Row],[LONGITUDE_P1]]/1000000</f>
        <v>-63.112183000000002</v>
      </c>
      <c r="AU1203">
        <f>INT(ABS(FO_Candidato[[#This Row],[LONGITUDE_P2]]))</f>
        <v>63</v>
      </c>
      <c r="AV1203">
        <f>INT((ABS(FO_Candidato[[#This Row],[LONGITUDE_P2]])-INT(ABS(FO_Candidato[[#This Row],[LONGITUDE_P2]])))*60)</f>
        <v>6</v>
      </c>
      <c r="AW1203" s="73">
        <f t="shared" si="37"/>
        <v>43.86</v>
      </c>
      <c r="AX1203" t="str">
        <f>SUBSTITUTE(TEXT(FO_Candidato[[#This Row],[LONGITUDE_P5]],"0,00"),",",".")</f>
        <v>43.86</v>
      </c>
      <c r="AY1203" t="str">
        <f>FO_Candidato[[#This Row],[LONGITUDE_P3]]&amp;"°"&amp;FO_Candidato[[#This Row],[LONGITUDE_P4]]&amp;"'"&amp;FO_Candidato[[#This Row],[LONGITUDE - P6]]&amp;"""S"</f>
        <v>63°6'43.86"S</v>
      </c>
    </row>
    <row r="1204" spans="1:51" x14ac:dyDescent="0.3">
      <c r="A1204" t="s">
        <v>30759</v>
      </c>
      <c r="B1204" t="s">
        <v>23809</v>
      </c>
      <c r="C1204" t="s">
        <v>16868</v>
      </c>
      <c r="D1204" t="s">
        <v>17196</v>
      </c>
      <c r="E1204" t="s">
        <v>17196</v>
      </c>
      <c r="F1204" t="s">
        <v>17198</v>
      </c>
      <c r="G1204" t="s">
        <v>23889</v>
      </c>
      <c r="I1204" t="s">
        <v>23832</v>
      </c>
      <c r="K1204" t="s">
        <v>24020</v>
      </c>
      <c r="M1204" t="s">
        <v>23835</v>
      </c>
      <c r="N1204" t="s">
        <v>30700</v>
      </c>
      <c r="U1204" t="s">
        <v>23823</v>
      </c>
      <c r="V1204">
        <v>50</v>
      </c>
      <c r="W1204">
        <v>-24863558</v>
      </c>
      <c r="X1204">
        <v>-50447536</v>
      </c>
      <c r="Y1204">
        <v>970</v>
      </c>
      <c r="Z1204" t="s">
        <v>30760</v>
      </c>
      <c r="AB1204" t="s">
        <v>23825</v>
      </c>
      <c r="AD1204" t="s">
        <v>1491</v>
      </c>
      <c r="AH1204" t="s">
        <v>30761</v>
      </c>
      <c r="AI1204" t="s">
        <v>23827</v>
      </c>
      <c r="AJ1204" t="s">
        <v>25041</v>
      </c>
      <c r="AL1204">
        <f>VALUE(TRIM(FO_Candidato[[#This Row],[1.21 Latitude]]))</f>
        <v>-24863558</v>
      </c>
      <c r="AM1204">
        <f>FO_Candidato[[#This Row],[LATITUDE_P1]]/1000000</f>
        <v>-24.863558000000001</v>
      </c>
      <c r="AN1204">
        <f>INT(ABS(FO_Candidato[[#This Row],[LATITUDE_P2]]))</f>
        <v>24</v>
      </c>
      <c r="AO1204">
        <f>INT((ABS(FO_Candidato[[#This Row],[LATITUDE_P2]])-INT(ABS(FO_Candidato[[#This Row],[LATITUDE_P2]])))*60)</f>
        <v>51</v>
      </c>
      <c r="AP1204" s="73">
        <f t="shared" si="36"/>
        <v>48.81</v>
      </c>
      <c r="AQ1204" t="str">
        <f>SUBSTITUTE(TEXT(FO_Candidato[[#This Row],[LATITUDE_P5]],"0,00"),",",".")</f>
        <v>48.81</v>
      </c>
      <c r="AR1204" t="str">
        <f>FO_Candidato[[#This Row],[LATITUDE_P3]]&amp;"°"&amp;FO_Candidato[[#This Row],[LATITUDE_P4]]&amp;"'"&amp;FO_Candidato[[#This Row],[LATITUDE - P6]]&amp;"""S"</f>
        <v>24°51'48.81"S</v>
      </c>
      <c r="AS1204">
        <f>VALUE(TRIM(FO_Candidato[[#This Row],[longitude]]))</f>
        <v>-50447536</v>
      </c>
      <c r="AT1204">
        <f>FO_Candidato[[#This Row],[LONGITUDE_P1]]/1000000</f>
        <v>-50.447535999999999</v>
      </c>
      <c r="AU1204">
        <f>INT(ABS(FO_Candidato[[#This Row],[LONGITUDE_P2]]))</f>
        <v>50</v>
      </c>
      <c r="AV1204">
        <f>INT((ABS(FO_Candidato[[#This Row],[LONGITUDE_P2]])-INT(ABS(FO_Candidato[[#This Row],[LONGITUDE_P2]])))*60)</f>
        <v>26</v>
      </c>
      <c r="AW1204" s="73">
        <f t="shared" si="37"/>
        <v>51.13</v>
      </c>
      <c r="AX1204" t="str">
        <f>SUBSTITUTE(TEXT(FO_Candidato[[#This Row],[LONGITUDE_P5]],"0,00"),",",".")</f>
        <v>51.13</v>
      </c>
      <c r="AY1204" t="str">
        <f>FO_Candidato[[#This Row],[LONGITUDE_P3]]&amp;"°"&amp;FO_Candidato[[#This Row],[LONGITUDE_P4]]&amp;"'"&amp;FO_Candidato[[#This Row],[LONGITUDE - P6]]&amp;"""S"</f>
        <v>50°26'51.13"S</v>
      </c>
    </row>
    <row r="1205" spans="1:51" x14ac:dyDescent="0.3">
      <c r="A1205" t="s">
        <v>30762</v>
      </c>
      <c r="B1205" t="s">
        <v>23809</v>
      </c>
      <c r="C1205" t="s">
        <v>16868</v>
      </c>
      <c r="D1205" t="s">
        <v>20197</v>
      </c>
      <c r="E1205" t="s">
        <v>20197</v>
      </c>
      <c r="F1205" t="s">
        <v>20199</v>
      </c>
      <c r="G1205" t="s">
        <v>23889</v>
      </c>
      <c r="I1205" t="s">
        <v>23832</v>
      </c>
      <c r="J1205" t="s">
        <v>23833</v>
      </c>
      <c r="K1205" t="s">
        <v>113</v>
      </c>
      <c r="U1205" t="s">
        <v>23823</v>
      </c>
      <c r="V1205">
        <v>60</v>
      </c>
      <c r="W1205">
        <v>-23730223</v>
      </c>
      <c r="X1205">
        <v>-51124691</v>
      </c>
      <c r="Y1205">
        <v>789</v>
      </c>
      <c r="Z1205" t="s">
        <v>30763</v>
      </c>
      <c r="AH1205" t="s">
        <v>30764</v>
      </c>
      <c r="AI1205" t="s">
        <v>23827</v>
      </c>
      <c r="AJ1205" t="s">
        <v>30765</v>
      </c>
      <c r="AL1205">
        <f>VALUE(TRIM(FO_Candidato[[#This Row],[1.21 Latitude]]))</f>
        <v>-23730223</v>
      </c>
      <c r="AM1205">
        <f>FO_Candidato[[#This Row],[LATITUDE_P1]]/1000000</f>
        <v>-23.730222999999999</v>
      </c>
      <c r="AN1205">
        <f>INT(ABS(FO_Candidato[[#This Row],[LATITUDE_P2]]))</f>
        <v>23</v>
      </c>
      <c r="AO1205">
        <f>INT((ABS(FO_Candidato[[#This Row],[LATITUDE_P2]])-INT(ABS(FO_Candidato[[#This Row],[LATITUDE_P2]])))*60)</f>
        <v>43</v>
      </c>
      <c r="AP1205" s="73">
        <f t="shared" si="36"/>
        <v>48.8</v>
      </c>
      <c r="AQ1205" t="str">
        <f>SUBSTITUTE(TEXT(FO_Candidato[[#This Row],[LATITUDE_P5]],"0,00"),",",".")</f>
        <v>48.80</v>
      </c>
      <c r="AR1205" t="str">
        <f>FO_Candidato[[#This Row],[LATITUDE_P3]]&amp;"°"&amp;FO_Candidato[[#This Row],[LATITUDE_P4]]&amp;"'"&amp;FO_Candidato[[#This Row],[LATITUDE - P6]]&amp;"""S"</f>
        <v>23°43'48.80"S</v>
      </c>
      <c r="AS1205">
        <f>VALUE(TRIM(FO_Candidato[[#This Row],[longitude]]))</f>
        <v>-51124691</v>
      </c>
      <c r="AT1205">
        <f>FO_Candidato[[#This Row],[LONGITUDE_P1]]/1000000</f>
        <v>-51.124690999999999</v>
      </c>
      <c r="AU1205">
        <f>INT(ABS(FO_Candidato[[#This Row],[LONGITUDE_P2]]))</f>
        <v>51</v>
      </c>
      <c r="AV1205">
        <f>INT((ABS(FO_Candidato[[#This Row],[LONGITUDE_P2]])-INT(ABS(FO_Candidato[[#This Row],[LONGITUDE_P2]])))*60)</f>
        <v>7</v>
      </c>
      <c r="AW1205" s="73">
        <f t="shared" si="37"/>
        <v>28.89</v>
      </c>
      <c r="AX1205" t="str">
        <f>SUBSTITUTE(TEXT(FO_Candidato[[#This Row],[LONGITUDE_P5]],"0,00"),",",".")</f>
        <v>28.89</v>
      </c>
      <c r="AY1205" t="str">
        <f>FO_Candidato[[#This Row],[LONGITUDE_P3]]&amp;"°"&amp;FO_Candidato[[#This Row],[LONGITUDE_P4]]&amp;"'"&amp;FO_Candidato[[#This Row],[LONGITUDE - P6]]&amp;"""S"</f>
        <v>51°7'28.89"S</v>
      </c>
    </row>
    <row r="1206" spans="1:51" x14ac:dyDescent="0.3">
      <c r="A1206" t="s">
        <v>30766</v>
      </c>
      <c r="B1206" t="s">
        <v>23809</v>
      </c>
      <c r="C1206" t="s">
        <v>14879</v>
      </c>
      <c r="D1206" t="s">
        <v>15462</v>
      </c>
      <c r="E1206" t="s">
        <v>15462</v>
      </c>
      <c r="F1206" t="s">
        <v>15464</v>
      </c>
      <c r="G1206" t="s">
        <v>25675</v>
      </c>
      <c r="I1206" t="s">
        <v>23832</v>
      </c>
      <c r="J1206" t="s">
        <v>24256</v>
      </c>
      <c r="K1206" t="s">
        <v>30767</v>
      </c>
      <c r="M1206" t="s">
        <v>23816</v>
      </c>
      <c r="N1206" t="s">
        <v>30768</v>
      </c>
      <c r="O1206" t="s">
        <v>30769</v>
      </c>
      <c r="U1206" t="s">
        <v>23823</v>
      </c>
      <c r="V1206">
        <v>50</v>
      </c>
      <c r="W1206">
        <v>-23678299</v>
      </c>
      <c r="X1206">
        <v>-53517497</v>
      </c>
      <c r="Y1206">
        <v>447</v>
      </c>
      <c r="Z1206" t="s">
        <v>24096</v>
      </c>
      <c r="AA1206" t="s">
        <v>124</v>
      </c>
      <c r="AB1206" t="s">
        <v>23825</v>
      </c>
      <c r="AD1206" t="s">
        <v>23823</v>
      </c>
      <c r="AF1206" t="s">
        <v>15462</v>
      </c>
      <c r="AG1206" t="s">
        <v>15462</v>
      </c>
      <c r="AH1206" t="s">
        <v>30770</v>
      </c>
      <c r="AI1206" t="s">
        <v>23827</v>
      </c>
      <c r="AJ1206" t="s">
        <v>30771</v>
      </c>
      <c r="AL1206">
        <f>VALUE(TRIM(FO_Candidato[[#This Row],[1.21 Latitude]]))</f>
        <v>-23678299</v>
      </c>
      <c r="AM1206">
        <f>FO_Candidato[[#This Row],[LATITUDE_P1]]/1000000</f>
        <v>-23.678298999999999</v>
      </c>
      <c r="AN1206">
        <f>INT(ABS(FO_Candidato[[#This Row],[LATITUDE_P2]]))</f>
        <v>23</v>
      </c>
      <c r="AO1206">
        <f>INT((ABS(FO_Candidato[[#This Row],[LATITUDE_P2]])-INT(ABS(FO_Candidato[[#This Row],[LATITUDE_P2]])))*60)</f>
        <v>40</v>
      </c>
      <c r="AP1206" s="73">
        <f t="shared" si="36"/>
        <v>41.88</v>
      </c>
      <c r="AQ1206" t="str">
        <f>SUBSTITUTE(TEXT(FO_Candidato[[#This Row],[LATITUDE_P5]],"0,00"),",",".")</f>
        <v>41.88</v>
      </c>
      <c r="AR1206" t="str">
        <f>FO_Candidato[[#This Row],[LATITUDE_P3]]&amp;"°"&amp;FO_Candidato[[#This Row],[LATITUDE_P4]]&amp;"'"&amp;FO_Candidato[[#This Row],[LATITUDE - P6]]&amp;"""S"</f>
        <v>23°40'41.88"S</v>
      </c>
      <c r="AS1206">
        <f>VALUE(TRIM(FO_Candidato[[#This Row],[longitude]]))</f>
        <v>-53517497</v>
      </c>
      <c r="AT1206">
        <f>FO_Candidato[[#This Row],[LONGITUDE_P1]]/1000000</f>
        <v>-53.517496999999999</v>
      </c>
      <c r="AU1206">
        <f>INT(ABS(FO_Candidato[[#This Row],[LONGITUDE_P2]]))</f>
        <v>53</v>
      </c>
      <c r="AV1206">
        <f>INT((ABS(FO_Candidato[[#This Row],[LONGITUDE_P2]])-INT(ABS(FO_Candidato[[#This Row],[LONGITUDE_P2]])))*60)</f>
        <v>31</v>
      </c>
      <c r="AW1206" s="73">
        <f t="shared" si="37"/>
        <v>2.99</v>
      </c>
      <c r="AX1206" t="str">
        <f>SUBSTITUTE(TEXT(FO_Candidato[[#This Row],[LONGITUDE_P5]],"0,00"),",",".")</f>
        <v>2.99</v>
      </c>
      <c r="AY1206" t="str">
        <f>FO_Candidato[[#This Row],[LONGITUDE_P3]]&amp;"°"&amp;FO_Candidato[[#This Row],[LONGITUDE_P4]]&amp;"'"&amp;FO_Candidato[[#This Row],[LONGITUDE - P6]]&amp;"""S"</f>
        <v>53°31'2.99"S</v>
      </c>
    </row>
    <row r="1207" spans="1:51" x14ac:dyDescent="0.3">
      <c r="A1207" t="s">
        <v>30772</v>
      </c>
      <c r="B1207" t="s">
        <v>23809</v>
      </c>
      <c r="C1207" t="s">
        <v>16868</v>
      </c>
      <c r="D1207" t="s">
        <v>20176</v>
      </c>
      <c r="E1207" t="s">
        <v>20176</v>
      </c>
      <c r="F1207" t="s">
        <v>20178</v>
      </c>
      <c r="G1207" t="s">
        <v>23889</v>
      </c>
      <c r="I1207" t="s">
        <v>23832</v>
      </c>
      <c r="K1207" t="s">
        <v>24074</v>
      </c>
      <c r="M1207" t="s">
        <v>23835</v>
      </c>
      <c r="N1207" t="s">
        <v>30700</v>
      </c>
      <c r="U1207" t="s">
        <v>23823</v>
      </c>
      <c r="V1207">
        <v>60</v>
      </c>
      <c r="W1207">
        <v>-23717991</v>
      </c>
      <c r="X1207">
        <v>-51309148</v>
      </c>
      <c r="Y1207">
        <v>802</v>
      </c>
      <c r="Z1207" t="s">
        <v>30773</v>
      </c>
      <c r="AB1207" t="s">
        <v>23825</v>
      </c>
      <c r="AD1207" t="s">
        <v>1491</v>
      </c>
      <c r="AH1207" t="s">
        <v>30774</v>
      </c>
      <c r="AI1207" t="s">
        <v>23827</v>
      </c>
      <c r="AJ1207" t="s">
        <v>30775</v>
      </c>
      <c r="AL1207">
        <f>VALUE(TRIM(FO_Candidato[[#This Row],[1.21 Latitude]]))</f>
        <v>-23717991</v>
      </c>
      <c r="AM1207">
        <f>FO_Candidato[[#This Row],[LATITUDE_P1]]/1000000</f>
        <v>-23.717991000000001</v>
      </c>
      <c r="AN1207">
        <f>INT(ABS(FO_Candidato[[#This Row],[LATITUDE_P2]]))</f>
        <v>23</v>
      </c>
      <c r="AO1207">
        <f>INT((ABS(FO_Candidato[[#This Row],[LATITUDE_P2]])-INT(ABS(FO_Candidato[[#This Row],[LATITUDE_P2]])))*60)</f>
        <v>43</v>
      </c>
      <c r="AP1207" s="73">
        <f t="shared" si="36"/>
        <v>4.7699999999999996</v>
      </c>
      <c r="AQ1207" t="str">
        <f>SUBSTITUTE(TEXT(FO_Candidato[[#This Row],[LATITUDE_P5]],"0,00"),",",".")</f>
        <v>4.77</v>
      </c>
      <c r="AR1207" t="str">
        <f>FO_Candidato[[#This Row],[LATITUDE_P3]]&amp;"°"&amp;FO_Candidato[[#This Row],[LATITUDE_P4]]&amp;"'"&amp;FO_Candidato[[#This Row],[LATITUDE - P6]]&amp;"""S"</f>
        <v>23°43'4.77"S</v>
      </c>
      <c r="AS1207">
        <f>VALUE(TRIM(FO_Candidato[[#This Row],[longitude]]))</f>
        <v>-51309148</v>
      </c>
      <c r="AT1207">
        <f>FO_Candidato[[#This Row],[LONGITUDE_P1]]/1000000</f>
        <v>-51.309148</v>
      </c>
      <c r="AU1207">
        <f>INT(ABS(FO_Candidato[[#This Row],[LONGITUDE_P2]]))</f>
        <v>51</v>
      </c>
      <c r="AV1207">
        <f>INT((ABS(FO_Candidato[[#This Row],[LONGITUDE_P2]])-INT(ABS(FO_Candidato[[#This Row],[LONGITUDE_P2]])))*60)</f>
        <v>18</v>
      </c>
      <c r="AW1207" s="73">
        <f t="shared" si="37"/>
        <v>32.93</v>
      </c>
      <c r="AX1207" t="str">
        <f>SUBSTITUTE(TEXT(FO_Candidato[[#This Row],[LONGITUDE_P5]],"0,00"),",",".")</f>
        <v>32.93</v>
      </c>
      <c r="AY1207" t="str">
        <f>FO_Candidato[[#This Row],[LONGITUDE_P3]]&amp;"°"&amp;FO_Candidato[[#This Row],[LONGITUDE_P4]]&amp;"'"&amp;FO_Candidato[[#This Row],[LONGITUDE - P6]]&amp;"""S"</f>
        <v>51°18'32.93"S</v>
      </c>
    </row>
    <row r="1208" spans="1:51" x14ac:dyDescent="0.3">
      <c r="A1208" t="s">
        <v>30776</v>
      </c>
      <c r="B1208" t="s">
        <v>23809</v>
      </c>
      <c r="C1208" t="s">
        <v>14879</v>
      </c>
      <c r="D1208" t="s">
        <v>15407</v>
      </c>
      <c r="E1208" t="s">
        <v>15407</v>
      </c>
      <c r="F1208" t="s">
        <v>15409</v>
      </c>
      <c r="G1208" t="s">
        <v>25675</v>
      </c>
      <c r="I1208" t="s">
        <v>23832</v>
      </c>
      <c r="J1208" t="s">
        <v>24256</v>
      </c>
      <c r="K1208" t="s">
        <v>24547</v>
      </c>
      <c r="M1208" t="s">
        <v>23816</v>
      </c>
      <c r="N1208" t="s">
        <v>30777</v>
      </c>
      <c r="O1208" t="s">
        <v>30778</v>
      </c>
      <c r="P1208" t="s">
        <v>30779</v>
      </c>
      <c r="Q1208" t="s">
        <v>30780</v>
      </c>
      <c r="U1208" t="s">
        <v>23823</v>
      </c>
      <c r="V1208">
        <v>50</v>
      </c>
      <c r="W1208">
        <v>-23671967</v>
      </c>
      <c r="X1208">
        <v>-52800948</v>
      </c>
      <c r="Y1208">
        <v>509</v>
      </c>
      <c r="Z1208" t="s">
        <v>24096</v>
      </c>
      <c r="AA1208" t="s">
        <v>124</v>
      </c>
      <c r="AD1208" t="s">
        <v>23823</v>
      </c>
      <c r="AF1208" t="s">
        <v>15407</v>
      </c>
      <c r="AG1208" t="s">
        <v>15407</v>
      </c>
      <c r="AH1208" t="s">
        <v>15409</v>
      </c>
      <c r="AI1208" t="s">
        <v>23827</v>
      </c>
      <c r="AJ1208" t="s">
        <v>30781</v>
      </c>
      <c r="AL1208">
        <f>VALUE(TRIM(FO_Candidato[[#This Row],[1.21 Latitude]]))</f>
        <v>-23671967</v>
      </c>
      <c r="AM1208">
        <f>FO_Candidato[[#This Row],[LATITUDE_P1]]/1000000</f>
        <v>-23.671966999999999</v>
      </c>
      <c r="AN1208">
        <f>INT(ABS(FO_Candidato[[#This Row],[LATITUDE_P2]]))</f>
        <v>23</v>
      </c>
      <c r="AO1208">
        <f>INT((ABS(FO_Candidato[[#This Row],[LATITUDE_P2]])-INT(ABS(FO_Candidato[[#This Row],[LATITUDE_P2]])))*60)</f>
        <v>40</v>
      </c>
      <c r="AP1208" s="73">
        <f t="shared" si="36"/>
        <v>19.079999999999998</v>
      </c>
      <c r="AQ1208" t="str">
        <f>SUBSTITUTE(TEXT(FO_Candidato[[#This Row],[LATITUDE_P5]],"0,00"),",",".")</f>
        <v>19.08</v>
      </c>
      <c r="AR1208" t="str">
        <f>FO_Candidato[[#This Row],[LATITUDE_P3]]&amp;"°"&amp;FO_Candidato[[#This Row],[LATITUDE_P4]]&amp;"'"&amp;FO_Candidato[[#This Row],[LATITUDE - P6]]&amp;"""S"</f>
        <v>23°40'19.08"S</v>
      </c>
      <c r="AS1208">
        <f>VALUE(TRIM(FO_Candidato[[#This Row],[longitude]]))</f>
        <v>-52800948</v>
      </c>
      <c r="AT1208">
        <f>FO_Candidato[[#This Row],[LONGITUDE_P1]]/1000000</f>
        <v>-52.800947999999998</v>
      </c>
      <c r="AU1208">
        <f>INT(ABS(FO_Candidato[[#This Row],[LONGITUDE_P2]]))</f>
        <v>52</v>
      </c>
      <c r="AV1208">
        <f>INT((ABS(FO_Candidato[[#This Row],[LONGITUDE_P2]])-INT(ABS(FO_Candidato[[#This Row],[LONGITUDE_P2]])))*60)</f>
        <v>48</v>
      </c>
      <c r="AW1208" s="73">
        <f t="shared" si="37"/>
        <v>3.41</v>
      </c>
      <c r="AX1208" t="str">
        <f>SUBSTITUTE(TEXT(FO_Candidato[[#This Row],[LONGITUDE_P5]],"0,00"),",",".")</f>
        <v>3.41</v>
      </c>
      <c r="AY1208" t="str">
        <f>FO_Candidato[[#This Row],[LONGITUDE_P3]]&amp;"°"&amp;FO_Candidato[[#This Row],[LONGITUDE_P4]]&amp;"'"&amp;FO_Candidato[[#This Row],[LONGITUDE - P6]]&amp;"""S"</f>
        <v>52°48'3.41"S</v>
      </c>
    </row>
    <row r="1209" spans="1:51" x14ac:dyDescent="0.3">
      <c r="A1209" t="s">
        <v>30782</v>
      </c>
      <c r="B1209" t="s">
        <v>23809</v>
      </c>
      <c r="C1209" t="s">
        <v>14879</v>
      </c>
      <c r="D1209" t="s">
        <v>15416</v>
      </c>
      <c r="E1209" t="s">
        <v>15416</v>
      </c>
      <c r="F1209" t="s">
        <v>15418</v>
      </c>
      <c r="G1209" t="s">
        <v>25675</v>
      </c>
      <c r="I1209" t="s">
        <v>23832</v>
      </c>
      <c r="J1209" t="s">
        <v>24256</v>
      </c>
      <c r="K1209" t="s">
        <v>30783</v>
      </c>
      <c r="M1209" t="s">
        <v>23816</v>
      </c>
      <c r="N1209" t="s">
        <v>30784</v>
      </c>
      <c r="O1209" t="s">
        <v>30785</v>
      </c>
      <c r="U1209" t="s">
        <v>23823</v>
      </c>
      <c r="V1209">
        <v>70</v>
      </c>
      <c r="W1209">
        <v>-23601915</v>
      </c>
      <c r="X1209">
        <v>-529949</v>
      </c>
      <c r="Y1209">
        <v>446</v>
      </c>
      <c r="Z1209" t="s">
        <v>24096</v>
      </c>
      <c r="AA1209" t="s">
        <v>124</v>
      </c>
      <c r="AB1209" t="s">
        <v>23825</v>
      </c>
      <c r="AD1209" t="s">
        <v>23823</v>
      </c>
      <c r="AF1209" t="s">
        <v>15416</v>
      </c>
      <c r="AG1209" t="s">
        <v>15418</v>
      </c>
      <c r="AH1209" t="s">
        <v>30786</v>
      </c>
      <c r="AI1209" t="s">
        <v>23827</v>
      </c>
      <c r="AJ1209" t="s">
        <v>30781</v>
      </c>
      <c r="AL1209">
        <f>VALUE(TRIM(FO_Candidato[[#This Row],[1.21 Latitude]]))</f>
        <v>-23601915</v>
      </c>
      <c r="AM1209">
        <f>FO_Candidato[[#This Row],[LATITUDE_P1]]/1000000</f>
        <v>-23.601915000000002</v>
      </c>
      <c r="AN1209">
        <f>INT(ABS(FO_Candidato[[#This Row],[LATITUDE_P2]]))</f>
        <v>23</v>
      </c>
      <c r="AO1209">
        <f>INT((ABS(FO_Candidato[[#This Row],[LATITUDE_P2]])-INT(ABS(FO_Candidato[[#This Row],[LATITUDE_P2]])))*60)</f>
        <v>36</v>
      </c>
      <c r="AP1209" s="73">
        <f t="shared" si="36"/>
        <v>6.89</v>
      </c>
      <c r="AQ1209" t="str">
        <f>SUBSTITUTE(TEXT(FO_Candidato[[#This Row],[LATITUDE_P5]],"0,00"),",",".")</f>
        <v>6.89</v>
      </c>
      <c r="AR1209" t="str">
        <f>FO_Candidato[[#This Row],[LATITUDE_P3]]&amp;"°"&amp;FO_Candidato[[#This Row],[LATITUDE_P4]]&amp;"'"&amp;FO_Candidato[[#This Row],[LATITUDE - P6]]&amp;"""S"</f>
        <v>23°36'6.89"S</v>
      </c>
      <c r="AS1209">
        <f>VALUE(TRIM(FO_Candidato[[#This Row],[longitude]]))</f>
        <v>-529949</v>
      </c>
      <c r="AT1209">
        <f>FO_Candidato[[#This Row],[LONGITUDE_P1]]/1000000</f>
        <v>-0.529949</v>
      </c>
      <c r="AU1209">
        <f>INT(ABS(FO_Candidato[[#This Row],[LONGITUDE_P2]]))</f>
        <v>0</v>
      </c>
      <c r="AV1209">
        <f>INT((ABS(FO_Candidato[[#This Row],[LONGITUDE_P2]])-INT(ABS(FO_Candidato[[#This Row],[LONGITUDE_P2]])))*60)</f>
        <v>31</v>
      </c>
      <c r="AW1209" s="73">
        <f t="shared" si="37"/>
        <v>47.82</v>
      </c>
      <c r="AX1209" t="str">
        <f>SUBSTITUTE(TEXT(FO_Candidato[[#This Row],[LONGITUDE_P5]],"0,00"),",",".")</f>
        <v>47.82</v>
      </c>
      <c r="AY1209" t="str">
        <f>FO_Candidato[[#This Row],[LONGITUDE_P3]]&amp;"°"&amp;FO_Candidato[[#This Row],[LONGITUDE_P4]]&amp;"'"&amp;FO_Candidato[[#This Row],[LONGITUDE - P6]]&amp;"""S"</f>
        <v>0°31'47.82"S</v>
      </c>
    </row>
    <row r="1210" spans="1:51" x14ac:dyDescent="0.3">
      <c r="A1210" t="s">
        <v>30787</v>
      </c>
      <c r="B1210" t="s">
        <v>23809</v>
      </c>
      <c r="C1210" t="s">
        <v>14879</v>
      </c>
      <c r="D1210" t="s">
        <v>15425</v>
      </c>
      <c r="E1210" t="s">
        <v>15425</v>
      </c>
      <c r="F1210" t="s">
        <v>15427</v>
      </c>
      <c r="I1210" t="s">
        <v>23832</v>
      </c>
      <c r="J1210" t="s">
        <v>24256</v>
      </c>
      <c r="K1210" t="s">
        <v>30788</v>
      </c>
      <c r="M1210" t="s">
        <v>23816</v>
      </c>
      <c r="N1210" t="s">
        <v>30789</v>
      </c>
      <c r="O1210" t="s">
        <v>30790</v>
      </c>
      <c r="P1210" t="s">
        <v>30791</v>
      </c>
      <c r="Q1210" t="s">
        <v>30792</v>
      </c>
      <c r="U1210" t="s">
        <v>23823</v>
      </c>
      <c r="W1210">
        <v>-23448335</v>
      </c>
      <c r="X1210">
        <v>-52699082</v>
      </c>
      <c r="Y1210">
        <v>416</v>
      </c>
      <c r="Z1210" t="s">
        <v>24096</v>
      </c>
      <c r="AA1210" t="s">
        <v>124</v>
      </c>
      <c r="AB1210" t="s">
        <v>23825</v>
      </c>
      <c r="AD1210" t="s">
        <v>23823</v>
      </c>
      <c r="AF1210" t="s">
        <v>15425</v>
      </c>
      <c r="AG1210" t="s">
        <v>15427</v>
      </c>
      <c r="AH1210" t="s">
        <v>30770</v>
      </c>
      <c r="AI1210" t="s">
        <v>23827</v>
      </c>
      <c r="AJ1210" t="s">
        <v>30793</v>
      </c>
      <c r="AL1210">
        <f>VALUE(TRIM(FO_Candidato[[#This Row],[1.21 Latitude]]))</f>
        <v>-23448335</v>
      </c>
      <c r="AM1210">
        <f>FO_Candidato[[#This Row],[LATITUDE_P1]]/1000000</f>
        <v>-23.448335</v>
      </c>
      <c r="AN1210">
        <f>INT(ABS(FO_Candidato[[#This Row],[LATITUDE_P2]]))</f>
        <v>23</v>
      </c>
      <c r="AO1210">
        <f>INT((ABS(FO_Candidato[[#This Row],[LATITUDE_P2]])-INT(ABS(FO_Candidato[[#This Row],[LATITUDE_P2]])))*60)</f>
        <v>26</v>
      </c>
      <c r="AP1210" s="73">
        <f t="shared" si="36"/>
        <v>54.01</v>
      </c>
      <c r="AQ1210" t="str">
        <f>SUBSTITUTE(TEXT(FO_Candidato[[#This Row],[LATITUDE_P5]],"0,00"),",",".")</f>
        <v>54.01</v>
      </c>
      <c r="AR1210" t="str">
        <f>FO_Candidato[[#This Row],[LATITUDE_P3]]&amp;"°"&amp;FO_Candidato[[#This Row],[LATITUDE_P4]]&amp;"'"&amp;FO_Candidato[[#This Row],[LATITUDE - P6]]&amp;"""S"</f>
        <v>23°26'54.01"S</v>
      </c>
      <c r="AS1210">
        <f>VALUE(TRIM(FO_Candidato[[#This Row],[longitude]]))</f>
        <v>-52699082</v>
      </c>
      <c r="AT1210">
        <f>FO_Candidato[[#This Row],[LONGITUDE_P1]]/1000000</f>
        <v>-52.699081999999997</v>
      </c>
      <c r="AU1210">
        <f>INT(ABS(FO_Candidato[[#This Row],[LONGITUDE_P2]]))</f>
        <v>52</v>
      </c>
      <c r="AV1210">
        <f>INT((ABS(FO_Candidato[[#This Row],[LONGITUDE_P2]])-INT(ABS(FO_Candidato[[#This Row],[LONGITUDE_P2]])))*60)</f>
        <v>41</v>
      </c>
      <c r="AW1210" s="73">
        <f t="shared" si="37"/>
        <v>56.7</v>
      </c>
      <c r="AX1210" t="str">
        <f>SUBSTITUTE(TEXT(FO_Candidato[[#This Row],[LONGITUDE_P5]],"0,00"),",",".")</f>
        <v>56.70</v>
      </c>
      <c r="AY1210" t="str">
        <f>FO_Candidato[[#This Row],[LONGITUDE_P3]]&amp;"°"&amp;FO_Candidato[[#This Row],[LONGITUDE_P4]]&amp;"'"&amp;FO_Candidato[[#This Row],[LONGITUDE - P6]]&amp;"""S"</f>
        <v>52°41'56.70"S</v>
      </c>
    </row>
    <row r="1211" spans="1:51" x14ac:dyDescent="0.3">
      <c r="A1211" t="s">
        <v>30794</v>
      </c>
      <c r="B1211" t="s">
        <v>23809</v>
      </c>
      <c r="C1211" t="s">
        <v>14879</v>
      </c>
      <c r="D1211" t="s">
        <v>15389</v>
      </c>
      <c r="E1211" t="s">
        <v>15389</v>
      </c>
      <c r="F1211" t="s">
        <v>15391</v>
      </c>
      <c r="G1211" t="s">
        <v>25675</v>
      </c>
      <c r="I1211" t="s">
        <v>23832</v>
      </c>
      <c r="J1211" t="s">
        <v>24256</v>
      </c>
      <c r="K1211" t="s">
        <v>30795</v>
      </c>
      <c r="M1211" t="s">
        <v>23816</v>
      </c>
      <c r="N1211" t="s">
        <v>30796</v>
      </c>
      <c r="O1211" t="s">
        <v>30797</v>
      </c>
      <c r="P1211" t="s">
        <v>30798</v>
      </c>
      <c r="Q1211" t="s">
        <v>30799</v>
      </c>
      <c r="U1211" t="s">
        <v>23823</v>
      </c>
      <c r="V1211">
        <v>50</v>
      </c>
      <c r="W1211">
        <v>-23519803</v>
      </c>
      <c r="X1211">
        <v>-52919856</v>
      </c>
      <c r="Y1211">
        <v>481</v>
      </c>
      <c r="Z1211" t="s">
        <v>24096</v>
      </c>
      <c r="AA1211" t="s">
        <v>124</v>
      </c>
      <c r="AB1211" t="s">
        <v>23825</v>
      </c>
      <c r="AD1211" t="s">
        <v>23823</v>
      </c>
      <c r="AF1211" t="s">
        <v>15391</v>
      </c>
      <c r="AG1211" t="s">
        <v>15389</v>
      </c>
      <c r="AH1211" t="s">
        <v>30770</v>
      </c>
      <c r="AI1211" t="s">
        <v>23827</v>
      </c>
      <c r="AJ1211" t="s">
        <v>30793</v>
      </c>
      <c r="AL1211">
        <f>VALUE(TRIM(FO_Candidato[[#This Row],[1.21 Latitude]]))</f>
        <v>-23519803</v>
      </c>
      <c r="AM1211">
        <f>FO_Candidato[[#This Row],[LATITUDE_P1]]/1000000</f>
        <v>-23.519803</v>
      </c>
      <c r="AN1211">
        <f>INT(ABS(FO_Candidato[[#This Row],[LATITUDE_P2]]))</f>
        <v>23</v>
      </c>
      <c r="AO1211">
        <f>INT((ABS(FO_Candidato[[#This Row],[LATITUDE_P2]])-INT(ABS(FO_Candidato[[#This Row],[LATITUDE_P2]])))*60)</f>
        <v>31</v>
      </c>
      <c r="AP1211" s="73">
        <f t="shared" si="36"/>
        <v>11.29</v>
      </c>
      <c r="AQ1211" t="str">
        <f>SUBSTITUTE(TEXT(FO_Candidato[[#This Row],[LATITUDE_P5]],"0,00"),",",".")</f>
        <v>11.29</v>
      </c>
      <c r="AR1211" t="str">
        <f>FO_Candidato[[#This Row],[LATITUDE_P3]]&amp;"°"&amp;FO_Candidato[[#This Row],[LATITUDE_P4]]&amp;"'"&amp;FO_Candidato[[#This Row],[LATITUDE - P6]]&amp;"""S"</f>
        <v>23°31'11.29"S</v>
      </c>
      <c r="AS1211">
        <f>VALUE(TRIM(FO_Candidato[[#This Row],[longitude]]))</f>
        <v>-52919856</v>
      </c>
      <c r="AT1211">
        <f>FO_Candidato[[#This Row],[LONGITUDE_P1]]/1000000</f>
        <v>-52.919856000000003</v>
      </c>
      <c r="AU1211">
        <f>INT(ABS(FO_Candidato[[#This Row],[LONGITUDE_P2]]))</f>
        <v>52</v>
      </c>
      <c r="AV1211">
        <f>INT((ABS(FO_Candidato[[#This Row],[LONGITUDE_P2]])-INT(ABS(FO_Candidato[[#This Row],[LONGITUDE_P2]])))*60)</f>
        <v>55</v>
      </c>
      <c r="AW1211" s="73">
        <f t="shared" si="37"/>
        <v>11.48</v>
      </c>
      <c r="AX1211" t="str">
        <f>SUBSTITUTE(TEXT(FO_Candidato[[#This Row],[LONGITUDE_P5]],"0,00"),",",".")</f>
        <v>11.48</v>
      </c>
      <c r="AY1211" t="str">
        <f>FO_Candidato[[#This Row],[LONGITUDE_P3]]&amp;"°"&amp;FO_Candidato[[#This Row],[LONGITUDE_P4]]&amp;"'"&amp;FO_Candidato[[#This Row],[LONGITUDE - P6]]&amp;"""S"</f>
        <v>52°55'11.48"S</v>
      </c>
    </row>
    <row r="1212" spans="1:51" x14ac:dyDescent="0.3">
      <c r="A1212" t="s">
        <v>30800</v>
      </c>
      <c r="B1212" t="s">
        <v>23809</v>
      </c>
      <c r="C1212" t="s">
        <v>14879</v>
      </c>
      <c r="D1212" t="s">
        <v>15327</v>
      </c>
      <c r="E1212" t="s">
        <v>15327</v>
      </c>
      <c r="F1212" t="s">
        <v>15329</v>
      </c>
      <c r="G1212" t="s">
        <v>25675</v>
      </c>
      <c r="I1212" t="s">
        <v>23832</v>
      </c>
      <c r="J1212" t="s">
        <v>24256</v>
      </c>
      <c r="K1212" t="s">
        <v>24020</v>
      </c>
      <c r="L1212" t="s">
        <v>148</v>
      </c>
      <c r="M1212" t="s">
        <v>23816</v>
      </c>
      <c r="N1212" t="s">
        <v>30801</v>
      </c>
      <c r="O1212" t="s">
        <v>30802</v>
      </c>
      <c r="P1212" t="s">
        <v>30803</v>
      </c>
      <c r="Q1212" t="s">
        <v>30804</v>
      </c>
      <c r="R1212" t="s">
        <v>30805</v>
      </c>
      <c r="S1212" t="s">
        <v>30806</v>
      </c>
      <c r="U1212" t="s">
        <v>23823</v>
      </c>
      <c r="V1212">
        <v>50</v>
      </c>
      <c r="W1212">
        <v>-2298723</v>
      </c>
      <c r="X1212">
        <v>-5283181</v>
      </c>
      <c r="Y1212">
        <v>453</v>
      </c>
      <c r="Z1212" t="s">
        <v>23957</v>
      </c>
      <c r="AA1212" t="s">
        <v>124</v>
      </c>
      <c r="AB1212" t="s">
        <v>23825</v>
      </c>
      <c r="AD1212" t="s">
        <v>23823</v>
      </c>
      <c r="AE1212" t="s">
        <v>23823</v>
      </c>
      <c r="AF1212" t="s">
        <v>30807</v>
      </c>
      <c r="AG1212" t="s">
        <v>15329</v>
      </c>
      <c r="AH1212" t="s">
        <v>30770</v>
      </c>
      <c r="AI1212" t="s">
        <v>23827</v>
      </c>
      <c r="AJ1212" t="s">
        <v>30808</v>
      </c>
      <c r="AL1212">
        <f>VALUE(TRIM(FO_Candidato[[#This Row],[1.21 Latitude]]))</f>
        <v>-2298723</v>
      </c>
      <c r="AM1212">
        <f>FO_Candidato[[#This Row],[LATITUDE_P1]]/1000000</f>
        <v>-2.2987229999999998</v>
      </c>
      <c r="AN1212">
        <f>INT(ABS(FO_Candidato[[#This Row],[LATITUDE_P2]]))</f>
        <v>2</v>
      </c>
      <c r="AO1212">
        <f>INT((ABS(FO_Candidato[[#This Row],[LATITUDE_P2]])-INT(ABS(FO_Candidato[[#This Row],[LATITUDE_P2]])))*60)</f>
        <v>17</v>
      </c>
      <c r="AP1212" s="73">
        <f t="shared" si="36"/>
        <v>55.4</v>
      </c>
      <c r="AQ1212" t="str">
        <f>SUBSTITUTE(TEXT(FO_Candidato[[#This Row],[LATITUDE_P5]],"0,00"),",",".")</f>
        <v>55.40</v>
      </c>
      <c r="AR1212" t="str">
        <f>FO_Candidato[[#This Row],[LATITUDE_P3]]&amp;"°"&amp;FO_Candidato[[#This Row],[LATITUDE_P4]]&amp;"'"&amp;FO_Candidato[[#This Row],[LATITUDE - P6]]&amp;"""S"</f>
        <v>2°17'55.40"S</v>
      </c>
      <c r="AS1212">
        <f>VALUE(TRIM(FO_Candidato[[#This Row],[longitude]]))</f>
        <v>-5283181</v>
      </c>
      <c r="AT1212">
        <f>FO_Candidato[[#This Row],[LONGITUDE_P1]]/1000000</f>
        <v>-5.2831809999999999</v>
      </c>
      <c r="AU1212">
        <f>INT(ABS(FO_Candidato[[#This Row],[LONGITUDE_P2]]))</f>
        <v>5</v>
      </c>
      <c r="AV1212">
        <f>INT((ABS(FO_Candidato[[#This Row],[LONGITUDE_P2]])-INT(ABS(FO_Candidato[[#This Row],[LONGITUDE_P2]])))*60)</f>
        <v>16</v>
      </c>
      <c r="AW1212" s="73">
        <f t="shared" si="37"/>
        <v>59.45</v>
      </c>
      <c r="AX1212" t="str">
        <f>SUBSTITUTE(TEXT(FO_Candidato[[#This Row],[LONGITUDE_P5]],"0,00"),",",".")</f>
        <v>59.45</v>
      </c>
      <c r="AY1212" t="str">
        <f>FO_Candidato[[#This Row],[LONGITUDE_P3]]&amp;"°"&amp;FO_Candidato[[#This Row],[LONGITUDE_P4]]&amp;"'"&amp;FO_Candidato[[#This Row],[LONGITUDE - P6]]&amp;"""S"</f>
        <v>5°16'59.45"S</v>
      </c>
    </row>
    <row r="1213" spans="1:51" x14ac:dyDescent="0.3">
      <c r="A1213" t="s">
        <v>30809</v>
      </c>
      <c r="B1213" t="s">
        <v>23809</v>
      </c>
      <c r="C1213" t="s">
        <v>1187</v>
      </c>
      <c r="D1213" t="s">
        <v>7285</v>
      </c>
      <c r="E1213" t="s">
        <v>7285</v>
      </c>
      <c r="F1213" t="s">
        <v>7286</v>
      </c>
      <c r="G1213" t="s">
        <v>23889</v>
      </c>
      <c r="I1213" t="s">
        <v>23832</v>
      </c>
      <c r="K1213" t="s">
        <v>24020</v>
      </c>
      <c r="M1213" t="s">
        <v>23835</v>
      </c>
      <c r="N1213" t="s">
        <v>27106</v>
      </c>
      <c r="U1213" t="s">
        <v>23823</v>
      </c>
      <c r="V1213">
        <v>60</v>
      </c>
      <c r="W1213">
        <v>-10776584</v>
      </c>
      <c r="X1213">
        <v>-62078723</v>
      </c>
      <c r="Y1213">
        <v>190</v>
      </c>
      <c r="Z1213" t="s">
        <v>30810</v>
      </c>
      <c r="AB1213" t="s">
        <v>23825</v>
      </c>
      <c r="AD1213" t="s">
        <v>1491</v>
      </c>
      <c r="AH1213" t="s">
        <v>30811</v>
      </c>
      <c r="AI1213" t="s">
        <v>24653</v>
      </c>
      <c r="AJ1213" t="s">
        <v>30812</v>
      </c>
      <c r="AL1213">
        <f>VALUE(TRIM(FO_Candidato[[#This Row],[1.21 Latitude]]))</f>
        <v>-10776584</v>
      </c>
      <c r="AM1213">
        <f>FO_Candidato[[#This Row],[LATITUDE_P1]]/1000000</f>
        <v>-10.776584</v>
      </c>
      <c r="AN1213">
        <f>INT(ABS(FO_Candidato[[#This Row],[LATITUDE_P2]]))</f>
        <v>10</v>
      </c>
      <c r="AO1213">
        <f>INT((ABS(FO_Candidato[[#This Row],[LATITUDE_P2]])-INT(ABS(FO_Candidato[[#This Row],[LATITUDE_P2]])))*60)</f>
        <v>46</v>
      </c>
      <c r="AP1213" s="73">
        <f t="shared" si="36"/>
        <v>35.700000000000003</v>
      </c>
      <c r="AQ1213" t="str">
        <f>SUBSTITUTE(TEXT(FO_Candidato[[#This Row],[LATITUDE_P5]],"0,00"),",",".")</f>
        <v>35.70</v>
      </c>
      <c r="AR1213" t="str">
        <f>FO_Candidato[[#This Row],[LATITUDE_P3]]&amp;"°"&amp;FO_Candidato[[#This Row],[LATITUDE_P4]]&amp;"'"&amp;FO_Candidato[[#This Row],[LATITUDE - P6]]&amp;"""S"</f>
        <v>10°46'35.70"S</v>
      </c>
      <c r="AS1213">
        <f>VALUE(TRIM(FO_Candidato[[#This Row],[longitude]]))</f>
        <v>-62078723</v>
      </c>
      <c r="AT1213">
        <f>FO_Candidato[[#This Row],[LONGITUDE_P1]]/1000000</f>
        <v>-62.078722999999997</v>
      </c>
      <c r="AU1213">
        <f>INT(ABS(FO_Candidato[[#This Row],[LONGITUDE_P2]]))</f>
        <v>62</v>
      </c>
      <c r="AV1213">
        <f>INT((ABS(FO_Candidato[[#This Row],[LONGITUDE_P2]])-INT(ABS(FO_Candidato[[#This Row],[LONGITUDE_P2]])))*60)</f>
        <v>4</v>
      </c>
      <c r="AW1213" s="73">
        <f t="shared" si="37"/>
        <v>43.4</v>
      </c>
      <c r="AX1213" t="str">
        <f>SUBSTITUTE(TEXT(FO_Candidato[[#This Row],[LONGITUDE_P5]],"0,00"),",",".")</f>
        <v>43.40</v>
      </c>
      <c r="AY1213" t="str">
        <f>FO_Candidato[[#This Row],[LONGITUDE_P3]]&amp;"°"&amp;FO_Candidato[[#This Row],[LONGITUDE_P4]]&amp;"'"&amp;FO_Candidato[[#This Row],[LONGITUDE - P6]]&amp;"""S"</f>
        <v>62°4'43.40"S</v>
      </c>
    </row>
    <row r="1214" spans="1:51" x14ac:dyDescent="0.3">
      <c r="A1214" t="s">
        <v>30813</v>
      </c>
      <c r="B1214" t="s">
        <v>23809</v>
      </c>
      <c r="C1214" t="s">
        <v>14879</v>
      </c>
      <c r="D1214" t="s">
        <v>15299</v>
      </c>
      <c r="E1214" t="s">
        <v>15299</v>
      </c>
      <c r="F1214" t="s">
        <v>15301</v>
      </c>
      <c r="I1214" t="s">
        <v>23832</v>
      </c>
      <c r="J1214" t="s">
        <v>24256</v>
      </c>
      <c r="M1214" t="s">
        <v>23816</v>
      </c>
      <c r="N1214" t="s">
        <v>30814</v>
      </c>
      <c r="O1214" t="s">
        <v>30815</v>
      </c>
      <c r="P1214" t="s">
        <v>30816</v>
      </c>
      <c r="U1214" t="s">
        <v>23823</v>
      </c>
      <c r="V1214">
        <v>50</v>
      </c>
      <c r="W1214">
        <v>-24017716</v>
      </c>
      <c r="X1214">
        <v>-53231115</v>
      </c>
      <c r="Y1214">
        <v>409</v>
      </c>
      <c r="Z1214" t="s">
        <v>24096</v>
      </c>
      <c r="AA1214" t="s">
        <v>124</v>
      </c>
      <c r="AB1214" t="s">
        <v>23825</v>
      </c>
      <c r="AD1214" t="s">
        <v>23823</v>
      </c>
      <c r="AF1214" t="s">
        <v>15301</v>
      </c>
      <c r="AG1214" t="s">
        <v>15299</v>
      </c>
      <c r="AH1214" t="s">
        <v>30770</v>
      </c>
      <c r="AI1214" t="s">
        <v>23827</v>
      </c>
      <c r="AJ1214" t="s">
        <v>30817</v>
      </c>
      <c r="AL1214">
        <f>VALUE(TRIM(FO_Candidato[[#This Row],[1.21 Latitude]]))</f>
        <v>-24017716</v>
      </c>
      <c r="AM1214">
        <f>FO_Candidato[[#This Row],[LATITUDE_P1]]/1000000</f>
        <v>-24.017716</v>
      </c>
      <c r="AN1214">
        <f>INT(ABS(FO_Candidato[[#This Row],[LATITUDE_P2]]))</f>
        <v>24</v>
      </c>
      <c r="AO1214">
        <f>INT((ABS(FO_Candidato[[#This Row],[LATITUDE_P2]])-INT(ABS(FO_Candidato[[#This Row],[LATITUDE_P2]])))*60)</f>
        <v>1</v>
      </c>
      <c r="AP1214" s="73">
        <f t="shared" si="36"/>
        <v>3.78</v>
      </c>
      <c r="AQ1214" t="str">
        <f>SUBSTITUTE(TEXT(FO_Candidato[[#This Row],[LATITUDE_P5]],"0,00"),",",".")</f>
        <v>3.78</v>
      </c>
      <c r="AR1214" t="str">
        <f>FO_Candidato[[#This Row],[LATITUDE_P3]]&amp;"°"&amp;FO_Candidato[[#This Row],[LATITUDE_P4]]&amp;"'"&amp;FO_Candidato[[#This Row],[LATITUDE - P6]]&amp;"""S"</f>
        <v>24°1'3.78"S</v>
      </c>
      <c r="AS1214">
        <f>VALUE(TRIM(FO_Candidato[[#This Row],[longitude]]))</f>
        <v>-53231115</v>
      </c>
      <c r="AT1214">
        <f>FO_Candidato[[#This Row],[LONGITUDE_P1]]/1000000</f>
        <v>-53.231115000000003</v>
      </c>
      <c r="AU1214">
        <f>INT(ABS(FO_Candidato[[#This Row],[LONGITUDE_P2]]))</f>
        <v>53</v>
      </c>
      <c r="AV1214">
        <f>INT((ABS(FO_Candidato[[#This Row],[LONGITUDE_P2]])-INT(ABS(FO_Candidato[[#This Row],[LONGITUDE_P2]])))*60)</f>
        <v>13</v>
      </c>
      <c r="AW1214" s="73">
        <f t="shared" si="37"/>
        <v>52.01</v>
      </c>
      <c r="AX1214" t="str">
        <f>SUBSTITUTE(TEXT(FO_Candidato[[#This Row],[LONGITUDE_P5]],"0,00"),",",".")</f>
        <v>52.01</v>
      </c>
      <c r="AY1214" t="str">
        <f>FO_Candidato[[#This Row],[LONGITUDE_P3]]&amp;"°"&amp;FO_Candidato[[#This Row],[LONGITUDE_P4]]&amp;"'"&amp;FO_Candidato[[#This Row],[LONGITUDE - P6]]&amp;"""S"</f>
        <v>53°13'52.01"S</v>
      </c>
    </row>
    <row r="1215" spans="1:51" x14ac:dyDescent="0.3">
      <c r="A1215" t="s">
        <v>30818</v>
      </c>
      <c r="B1215" t="s">
        <v>23809</v>
      </c>
      <c r="C1215" t="s">
        <v>14879</v>
      </c>
      <c r="D1215" t="s">
        <v>15234</v>
      </c>
      <c r="E1215" t="s">
        <v>15234</v>
      </c>
      <c r="F1215" t="s">
        <v>15236</v>
      </c>
      <c r="G1215" t="s">
        <v>25675</v>
      </c>
      <c r="I1215" t="s">
        <v>23832</v>
      </c>
      <c r="K1215" t="s">
        <v>24020</v>
      </c>
      <c r="M1215" t="s">
        <v>23816</v>
      </c>
      <c r="N1215" t="s">
        <v>30819</v>
      </c>
      <c r="O1215" t="s">
        <v>30820</v>
      </c>
      <c r="P1215" t="s">
        <v>30821</v>
      </c>
      <c r="Q1215" t="s">
        <v>30822</v>
      </c>
      <c r="U1215" t="s">
        <v>23823</v>
      </c>
      <c r="V1215">
        <v>50</v>
      </c>
      <c r="W1215">
        <v>-23511243</v>
      </c>
      <c r="X1215">
        <v>-53248994</v>
      </c>
      <c r="Y1215">
        <v>359</v>
      </c>
      <c r="AA1215" t="s">
        <v>124</v>
      </c>
      <c r="AB1215" t="s">
        <v>23825</v>
      </c>
      <c r="AD1215" t="s">
        <v>23823</v>
      </c>
      <c r="AF1215" t="s">
        <v>15234</v>
      </c>
      <c r="AG1215" t="s">
        <v>15236</v>
      </c>
      <c r="AI1215" t="s">
        <v>23827</v>
      </c>
      <c r="AJ1215" t="s">
        <v>30823</v>
      </c>
      <c r="AL1215">
        <f>VALUE(TRIM(FO_Candidato[[#This Row],[1.21 Latitude]]))</f>
        <v>-23511243</v>
      </c>
      <c r="AM1215">
        <f>FO_Candidato[[#This Row],[LATITUDE_P1]]/1000000</f>
        <v>-23.511243</v>
      </c>
      <c r="AN1215">
        <f>INT(ABS(FO_Candidato[[#This Row],[LATITUDE_P2]]))</f>
        <v>23</v>
      </c>
      <c r="AO1215">
        <f>INT((ABS(FO_Candidato[[#This Row],[LATITUDE_P2]])-INT(ABS(FO_Candidato[[#This Row],[LATITUDE_P2]])))*60)</f>
        <v>30</v>
      </c>
      <c r="AP1215" s="73">
        <f t="shared" si="36"/>
        <v>40.47</v>
      </c>
      <c r="AQ1215" t="str">
        <f>SUBSTITUTE(TEXT(FO_Candidato[[#This Row],[LATITUDE_P5]],"0,00"),",",".")</f>
        <v>40.47</v>
      </c>
      <c r="AR1215" t="str">
        <f>FO_Candidato[[#This Row],[LATITUDE_P3]]&amp;"°"&amp;FO_Candidato[[#This Row],[LATITUDE_P4]]&amp;"'"&amp;FO_Candidato[[#This Row],[LATITUDE - P6]]&amp;"""S"</f>
        <v>23°30'40.47"S</v>
      </c>
      <c r="AS1215">
        <f>VALUE(TRIM(FO_Candidato[[#This Row],[longitude]]))</f>
        <v>-53248994</v>
      </c>
      <c r="AT1215">
        <f>FO_Candidato[[#This Row],[LONGITUDE_P1]]/1000000</f>
        <v>-53.248994000000003</v>
      </c>
      <c r="AU1215">
        <f>INT(ABS(FO_Candidato[[#This Row],[LONGITUDE_P2]]))</f>
        <v>53</v>
      </c>
      <c r="AV1215">
        <f>INT((ABS(FO_Candidato[[#This Row],[LONGITUDE_P2]])-INT(ABS(FO_Candidato[[#This Row],[LONGITUDE_P2]])))*60)</f>
        <v>14</v>
      </c>
      <c r="AW1215" s="73">
        <f t="shared" si="37"/>
        <v>56.38</v>
      </c>
      <c r="AX1215" t="str">
        <f>SUBSTITUTE(TEXT(FO_Candidato[[#This Row],[LONGITUDE_P5]],"0,00"),",",".")</f>
        <v>56.38</v>
      </c>
      <c r="AY1215" t="str">
        <f>FO_Candidato[[#This Row],[LONGITUDE_P3]]&amp;"°"&amp;FO_Candidato[[#This Row],[LONGITUDE_P4]]&amp;"'"&amp;FO_Candidato[[#This Row],[LONGITUDE - P6]]&amp;"""S"</f>
        <v>53°14'56.38"S</v>
      </c>
    </row>
    <row r="1216" spans="1:51" x14ac:dyDescent="0.3">
      <c r="A1216" t="s">
        <v>30824</v>
      </c>
      <c r="B1216" t="s">
        <v>23809</v>
      </c>
      <c r="C1216" t="s">
        <v>127</v>
      </c>
      <c r="D1216" t="s">
        <v>15764</v>
      </c>
      <c r="E1216" t="s">
        <v>15764</v>
      </c>
      <c r="F1216" t="s">
        <v>15766</v>
      </c>
      <c r="G1216" t="s">
        <v>23953</v>
      </c>
      <c r="I1216" t="s">
        <v>23832</v>
      </c>
      <c r="J1216" t="s">
        <v>23833</v>
      </c>
      <c r="K1216" t="s">
        <v>26442</v>
      </c>
      <c r="L1216" t="s">
        <v>3632</v>
      </c>
      <c r="M1216" t="s">
        <v>23816</v>
      </c>
      <c r="N1216" t="s">
        <v>30825</v>
      </c>
      <c r="O1216" t="s">
        <v>3632</v>
      </c>
      <c r="P1216" t="s">
        <v>30826</v>
      </c>
      <c r="Q1216" t="s">
        <v>24022</v>
      </c>
      <c r="R1216" t="s">
        <v>3632</v>
      </c>
      <c r="S1216" t="s">
        <v>3632</v>
      </c>
      <c r="T1216" t="s">
        <v>3632</v>
      </c>
      <c r="U1216" t="s">
        <v>23823</v>
      </c>
      <c r="V1216">
        <v>40</v>
      </c>
      <c r="W1216">
        <v>-29152133</v>
      </c>
      <c r="X1216">
        <v>-5119535</v>
      </c>
      <c r="Y1216">
        <v>721</v>
      </c>
      <c r="Z1216" t="s">
        <v>24096</v>
      </c>
      <c r="AA1216" t="s">
        <v>124</v>
      </c>
      <c r="AB1216" t="s">
        <v>23825</v>
      </c>
      <c r="AC1216">
        <v>8000</v>
      </c>
      <c r="AD1216" t="s">
        <v>23823</v>
      </c>
      <c r="AE1216" t="s">
        <v>24004</v>
      </c>
      <c r="AF1216" t="s">
        <v>30827</v>
      </c>
      <c r="AG1216" t="s">
        <v>30827</v>
      </c>
      <c r="AH1216" t="s">
        <v>30828</v>
      </c>
      <c r="AI1216" t="s">
        <v>23911</v>
      </c>
      <c r="AJ1216" t="s">
        <v>3153</v>
      </c>
      <c r="AL1216">
        <f>VALUE(TRIM(FO_Candidato[[#This Row],[1.21 Latitude]]))</f>
        <v>-29152133</v>
      </c>
      <c r="AM1216">
        <f>FO_Candidato[[#This Row],[LATITUDE_P1]]/1000000</f>
        <v>-29.152132999999999</v>
      </c>
      <c r="AN1216">
        <f>INT(ABS(FO_Candidato[[#This Row],[LATITUDE_P2]]))</f>
        <v>29</v>
      </c>
      <c r="AO1216">
        <f>INT((ABS(FO_Candidato[[#This Row],[LATITUDE_P2]])-INT(ABS(FO_Candidato[[#This Row],[LATITUDE_P2]])))*60)</f>
        <v>9</v>
      </c>
      <c r="AP1216" s="73">
        <f t="shared" si="36"/>
        <v>7.68</v>
      </c>
      <c r="AQ1216" t="str">
        <f>SUBSTITUTE(TEXT(FO_Candidato[[#This Row],[LATITUDE_P5]],"0,00"),",",".")</f>
        <v>7.68</v>
      </c>
      <c r="AR1216" t="str">
        <f>FO_Candidato[[#This Row],[LATITUDE_P3]]&amp;"°"&amp;FO_Candidato[[#This Row],[LATITUDE_P4]]&amp;"'"&amp;FO_Candidato[[#This Row],[LATITUDE - P6]]&amp;"""S"</f>
        <v>29°9'7.68"S</v>
      </c>
      <c r="AS1216">
        <f>VALUE(TRIM(FO_Candidato[[#This Row],[longitude]]))</f>
        <v>-5119535</v>
      </c>
      <c r="AT1216">
        <f>FO_Candidato[[#This Row],[LONGITUDE_P1]]/1000000</f>
        <v>-5.1195349999999999</v>
      </c>
      <c r="AU1216">
        <f>INT(ABS(FO_Candidato[[#This Row],[LONGITUDE_P2]]))</f>
        <v>5</v>
      </c>
      <c r="AV1216">
        <f>INT((ABS(FO_Candidato[[#This Row],[LONGITUDE_P2]])-INT(ABS(FO_Candidato[[#This Row],[LONGITUDE_P2]])))*60)</f>
        <v>7</v>
      </c>
      <c r="AW1216" s="73">
        <f t="shared" si="37"/>
        <v>10.33</v>
      </c>
      <c r="AX1216" t="str">
        <f>SUBSTITUTE(TEXT(FO_Candidato[[#This Row],[LONGITUDE_P5]],"0,00"),",",".")</f>
        <v>10.33</v>
      </c>
      <c r="AY1216" t="str">
        <f>FO_Candidato[[#This Row],[LONGITUDE_P3]]&amp;"°"&amp;FO_Candidato[[#This Row],[LONGITUDE_P4]]&amp;"'"&amp;FO_Candidato[[#This Row],[LONGITUDE - P6]]&amp;"""S"</f>
        <v>5°7'10.33"S</v>
      </c>
    </row>
    <row r="1217" spans="1:51" x14ac:dyDescent="0.3">
      <c r="A1217" t="s">
        <v>30829</v>
      </c>
      <c r="B1217" t="s">
        <v>23809</v>
      </c>
      <c r="C1217" t="s">
        <v>14879</v>
      </c>
      <c r="D1217" t="s">
        <v>15453</v>
      </c>
      <c r="E1217" t="s">
        <v>15453</v>
      </c>
      <c r="F1217" t="s">
        <v>15455</v>
      </c>
      <c r="G1217" t="s">
        <v>25675</v>
      </c>
      <c r="I1217" t="s">
        <v>23832</v>
      </c>
      <c r="J1217" t="s">
        <v>24256</v>
      </c>
      <c r="K1217" t="s">
        <v>24020</v>
      </c>
      <c r="M1217" t="s">
        <v>23816</v>
      </c>
      <c r="N1217" t="s">
        <v>30830</v>
      </c>
      <c r="O1217" t="s">
        <v>30831</v>
      </c>
      <c r="P1217" t="s">
        <v>30832</v>
      </c>
      <c r="Q1217" t="s">
        <v>30833</v>
      </c>
      <c r="U1217" t="s">
        <v>23823</v>
      </c>
      <c r="V1217">
        <v>49</v>
      </c>
      <c r="W1217">
        <v>-2325935</v>
      </c>
      <c r="X1217">
        <v>-53452269</v>
      </c>
      <c r="Y1217">
        <v>312</v>
      </c>
      <c r="Z1217" t="s">
        <v>24096</v>
      </c>
      <c r="AA1217" t="s">
        <v>124</v>
      </c>
      <c r="AB1217" t="s">
        <v>23825</v>
      </c>
      <c r="AD1217" t="s">
        <v>23823</v>
      </c>
      <c r="AF1217" t="s">
        <v>15455</v>
      </c>
      <c r="AG1217" t="s">
        <v>15453</v>
      </c>
      <c r="AH1217" t="s">
        <v>30770</v>
      </c>
      <c r="AI1217" t="s">
        <v>23827</v>
      </c>
      <c r="AJ1217" t="s">
        <v>30834</v>
      </c>
      <c r="AL1217">
        <f>VALUE(TRIM(FO_Candidato[[#This Row],[1.21 Latitude]]))</f>
        <v>-2325935</v>
      </c>
      <c r="AM1217">
        <f>FO_Candidato[[#This Row],[LATITUDE_P1]]/1000000</f>
        <v>-2.3259349999999999</v>
      </c>
      <c r="AN1217">
        <f>INT(ABS(FO_Candidato[[#This Row],[LATITUDE_P2]]))</f>
        <v>2</v>
      </c>
      <c r="AO1217">
        <f>INT((ABS(FO_Candidato[[#This Row],[LATITUDE_P2]])-INT(ABS(FO_Candidato[[#This Row],[LATITUDE_P2]])))*60)</f>
        <v>19</v>
      </c>
      <c r="AP1217" s="73">
        <f t="shared" si="36"/>
        <v>33.369999999999997</v>
      </c>
      <c r="AQ1217" t="str">
        <f>SUBSTITUTE(TEXT(FO_Candidato[[#This Row],[LATITUDE_P5]],"0,00"),",",".")</f>
        <v>33.37</v>
      </c>
      <c r="AR1217" t="str">
        <f>FO_Candidato[[#This Row],[LATITUDE_P3]]&amp;"°"&amp;FO_Candidato[[#This Row],[LATITUDE_P4]]&amp;"'"&amp;FO_Candidato[[#This Row],[LATITUDE - P6]]&amp;"""S"</f>
        <v>2°19'33.37"S</v>
      </c>
      <c r="AS1217">
        <f>VALUE(TRIM(FO_Candidato[[#This Row],[longitude]]))</f>
        <v>-53452269</v>
      </c>
      <c r="AT1217">
        <f>FO_Candidato[[#This Row],[LONGITUDE_P1]]/1000000</f>
        <v>-53.452269000000001</v>
      </c>
      <c r="AU1217">
        <f>INT(ABS(FO_Candidato[[#This Row],[LONGITUDE_P2]]))</f>
        <v>53</v>
      </c>
      <c r="AV1217">
        <f>INT((ABS(FO_Candidato[[#This Row],[LONGITUDE_P2]])-INT(ABS(FO_Candidato[[#This Row],[LONGITUDE_P2]])))*60)</f>
        <v>27</v>
      </c>
      <c r="AW1217" s="73">
        <f t="shared" si="37"/>
        <v>8.17</v>
      </c>
      <c r="AX1217" t="str">
        <f>SUBSTITUTE(TEXT(FO_Candidato[[#This Row],[LONGITUDE_P5]],"0,00"),",",".")</f>
        <v>8.17</v>
      </c>
      <c r="AY1217" t="str">
        <f>FO_Candidato[[#This Row],[LONGITUDE_P3]]&amp;"°"&amp;FO_Candidato[[#This Row],[LONGITUDE_P4]]&amp;"'"&amp;FO_Candidato[[#This Row],[LONGITUDE - P6]]&amp;"""S"</f>
        <v>53°27'8.17"S</v>
      </c>
    </row>
    <row r="1218" spans="1:51" x14ac:dyDescent="0.3">
      <c r="A1218" t="s">
        <v>30835</v>
      </c>
      <c r="B1218" t="s">
        <v>23809</v>
      </c>
      <c r="C1218" t="s">
        <v>14879</v>
      </c>
      <c r="D1218" t="s">
        <v>15291</v>
      </c>
      <c r="E1218" t="s">
        <v>15291</v>
      </c>
      <c r="F1218" t="s">
        <v>15293</v>
      </c>
      <c r="G1218" t="s">
        <v>25675</v>
      </c>
      <c r="I1218" t="s">
        <v>23832</v>
      </c>
      <c r="J1218" t="s">
        <v>24256</v>
      </c>
      <c r="K1218" t="s">
        <v>24547</v>
      </c>
      <c r="M1218" t="s">
        <v>23835</v>
      </c>
      <c r="N1218" t="s">
        <v>30836</v>
      </c>
      <c r="O1218" t="s">
        <v>30837</v>
      </c>
      <c r="P1218" t="s">
        <v>30838</v>
      </c>
      <c r="Q1218" t="s">
        <v>30839</v>
      </c>
      <c r="R1218" t="s">
        <v>30840</v>
      </c>
      <c r="S1218" t="s">
        <v>30837</v>
      </c>
      <c r="U1218" t="s">
        <v>23823</v>
      </c>
      <c r="V1218">
        <v>50</v>
      </c>
      <c r="W1218">
        <v>-23458963</v>
      </c>
      <c r="X1218">
        <v>-53490954</v>
      </c>
      <c r="Y1218">
        <v>402</v>
      </c>
      <c r="Z1218" t="s">
        <v>24096</v>
      </c>
      <c r="AA1218" t="s">
        <v>124</v>
      </c>
      <c r="AB1218" t="s">
        <v>23825</v>
      </c>
      <c r="AD1218" t="s">
        <v>23823</v>
      </c>
      <c r="AF1218" t="s">
        <v>15293</v>
      </c>
      <c r="AG1218" t="s">
        <v>15291</v>
      </c>
      <c r="AH1218" t="s">
        <v>30841</v>
      </c>
      <c r="AI1218" t="s">
        <v>23827</v>
      </c>
      <c r="AJ1218" t="s">
        <v>30842</v>
      </c>
      <c r="AL1218">
        <f>VALUE(TRIM(FO_Candidato[[#This Row],[1.21 Latitude]]))</f>
        <v>-23458963</v>
      </c>
      <c r="AM1218">
        <f>FO_Candidato[[#This Row],[LATITUDE_P1]]/1000000</f>
        <v>-23.458963000000001</v>
      </c>
      <c r="AN1218">
        <f>INT(ABS(FO_Candidato[[#This Row],[LATITUDE_P2]]))</f>
        <v>23</v>
      </c>
      <c r="AO1218">
        <f>INT((ABS(FO_Candidato[[#This Row],[LATITUDE_P2]])-INT(ABS(FO_Candidato[[#This Row],[LATITUDE_P2]])))*60)</f>
        <v>27</v>
      </c>
      <c r="AP1218" s="73">
        <f t="shared" ref="AP1218:AP1281" si="38">ROUND(MOD(ABS(AL1218/1000000)*3600,60),2)</f>
        <v>32.270000000000003</v>
      </c>
      <c r="AQ1218" t="str">
        <f>SUBSTITUTE(TEXT(FO_Candidato[[#This Row],[LATITUDE_P5]],"0,00"),",",".")</f>
        <v>32.27</v>
      </c>
      <c r="AR1218" t="str">
        <f>FO_Candidato[[#This Row],[LATITUDE_P3]]&amp;"°"&amp;FO_Candidato[[#This Row],[LATITUDE_P4]]&amp;"'"&amp;FO_Candidato[[#This Row],[LATITUDE - P6]]&amp;"""S"</f>
        <v>23°27'32.27"S</v>
      </c>
      <c r="AS1218">
        <f>VALUE(TRIM(FO_Candidato[[#This Row],[longitude]]))</f>
        <v>-53490954</v>
      </c>
      <c r="AT1218">
        <f>FO_Candidato[[#This Row],[LONGITUDE_P1]]/1000000</f>
        <v>-53.490954000000002</v>
      </c>
      <c r="AU1218">
        <f>INT(ABS(FO_Candidato[[#This Row],[LONGITUDE_P2]]))</f>
        <v>53</v>
      </c>
      <c r="AV1218">
        <f>INT((ABS(FO_Candidato[[#This Row],[LONGITUDE_P2]])-INT(ABS(FO_Candidato[[#This Row],[LONGITUDE_P2]])))*60)</f>
        <v>29</v>
      </c>
      <c r="AW1218" s="73">
        <f t="shared" ref="AW1218:AW1281" si="39">ROUND(MOD(ABS(AS1218/1000000)*3600,60),2)</f>
        <v>27.43</v>
      </c>
      <c r="AX1218" t="str">
        <f>SUBSTITUTE(TEXT(FO_Candidato[[#This Row],[LONGITUDE_P5]],"0,00"),",",".")</f>
        <v>27.43</v>
      </c>
      <c r="AY1218" t="str">
        <f>FO_Candidato[[#This Row],[LONGITUDE_P3]]&amp;"°"&amp;FO_Candidato[[#This Row],[LONGITUDE_P4]]&amp;"'"&amp;FO_Candidato[[#This Row],[LONGITUDE - P6]]&amp;"""S"</f>
        <v>53°29'27.43"S</v>
      </c>
    </row>
    <row r="1219" spans="1:51" x14ac:dyDescent="0.3">
      <c r="A1219" t="s">
        <v>30843</v>
      </c>
      <c r="B1219" t="s">
        <v>23809</v>
      </c>
      <c r="C1219" t="s">
        <v>14879</v>
      </c>
      <c r="D1219" t="s">
        <v>15080</v>
      </c>
      <c r="E1219" t="s">
        <v>15080</v>
      </c>
      <c r="F1219" t="s">
        <v>15082</v>
      </c>
      <c r="G1219" t="s">
        <v>25675</v>
      </c>
      <c r="I1219" t="s">
        <v>23832</v>
      </c>
      <c r="J1219" t="s">
        <v>24256</v>
      </c>
      <c r="K1219" t="s">
        <v>30844</v>
      </c>
      <c r="M1219" t="s">
        <v>23835</v>
      </c>
      <c r="N1219" t="s">
        <v>30845</v>
      </c>
      <c r="O1219" t="s">
        <v>30846</v>
      </c>
      <c r="P1219" t="s">
        <v>30847</v>
      </c>
      <c r="Q1219" t="s">
        <v>30848</v>
      </c>
      <c r="U1219" t="s">
        <v>23823</v>
      </c>
      <c r="V1219">
        <v>50</v>
      </c>
      <c r="W1219">
        <v>-23826846</v>
      </c>
      <c r="X1219">
        <v>-52792529</v>
      </c>
      <c r="Y1219">
        <v>550</v>
      </c>
      <c r="Z1219" t="s">
        <v>24096</v>
      </c>
      <c r="AA1219" t="s">
        <v>124</v>
      </c>
      <c r="AB1219" t="s">
        <v>23825</v>
      </c>
      <c r="AD1219" t="s">
        <v>23823</v>
      </c>
      <c r="AF1219" t="s">
        <v>15082</v>
      </c>
      <c r="AG1219" t="s">
        <v>15080</v>
      </c>
      <c r="AH1219" t="s">
        <v>30770</v>
      </c>
      <c r="AI1219" t="s">
        <v>23827</v>
      </c>
      <c r="AJ1219" t="s">
        <v>30849</v>
      </c>
      <c r="AL1219">
        <f>VALUE(TRIM(FO_Candidato[[#This Row],[1.21 Latitude]]))</f>
        <v>-23826846</v>
      </c>
      <c r="AM1219">
        <f>FO_Candidato[[#This Row],[LATITUDE_P1]]/1000000</f>
        <v>-23.826846</v>
      </c>
      <c r="AN1219">
        <f>INT(ABS(FO_Candidato[[#This Row],[LATITUDE_P2]]))</f>
        <v>23</v>
      </c>
      <c r="AO1219">
        <f>INT((ABS(FO_Candidato[[#This Row],[LATITUDE_P2]])-INT(ABS(FO_Candidato[[#This Row],[LATITUDE_P2]])))*60)</f>
        <v>49</v>
      </c>
      <c r="AP1219" s="73">
        <f t="shared" si="38"/>
        <v>36.65</v>
      </c>
      <c r="AQ1219" t="str">
        <f>SUBSTITUTE(TEXT(FO_Candidato[[#This Row],[LATITUDE_P5]],"0,00"),",",".")</f>
        <v>36.65</v>
      </c>
      <c r="AR1219" t="str">
        <f>FO_Candidato[[#This Row],[LATITUDE_P3]]&amp;"°"&amp;FO_Candidato[[#This Row],[LATITUDE_P4]]&amp;"'"&amp;FO_Candidato[[#This Row],[LATITUDE - P6]]&amp;"""S"</f>
        <v>23°49'36.65"S</v>
      </c>
      <c r="AS1219">
        <f>VALUE(TRIM(FO_Candidato[[#This Row],[longitude]]))</f>
        <v>-52792529</v>
      </c>
      <c r="AT1219">
        <f>FO_Candidato[[#This Row],[LONGITUDE_P1]]/1000000</f>
        <v>-52.792529000000002</v>
      </c>
      <c r="AU1219">
        <f>INT(ABS(FO_Candidato[[#This Row],[LONGITUDE_P2]]))</f>
        <v>52</v>
      </c>
      <c r="AV1219">
        <f>INT((ABS(FO_Candidato[[#This Row],[LONGITUDE_P2]])-INT(ABS(FO_Candidato[[#This Row],[LONGITUDE_P2]])))*60)</f>
        <v>47</v>
      </c>
      <c r="AW1219" s="73">
        <f t="shared" si="39"/>
        <v>33.1</v>
      </c>
      <c r="AX1219" t="str">
        <f>SUBSTITUTE(TEXT(FO_Candidato[[#This Row],[LONGITUDE_P5]],"0,00"),",",".")</f>
        <v>33.10</v>
      </c>
      <c r="AY1219" t="str">
        <f>FO_Candidato[[#This Row],[LONGITUDE_P3]]&amp;"°"&amp;FO_Candidato[[#This Row],[LONGITUDE_P4]]&amp;"'"&amp;FO_Candidato[[#This Row],[LONGITUDE - P6]]&amp;"""S"</f>
        <v>52°47'33.10"S</v>
      </c>
    </row>
    <row r="1220" spans="1:51" x14ac:dyDescent="0.3">
      <c r="A1220" t="s">
        <v>30850</v>
      </c>
      <c r="B1220" t="s">
        <v>23809</v>
      </c>
      <c r="C1220" t="s">
        <v>14879</v>
      </c>
      <c r="D1220" t="s">
        <v>15096</v>
      </c>
      <c r="E1220" t="s">
        <v>15096</v>
      </c>
      <c r="F1220" t="s">
        <v>15098</v>
      </c>
      <c r="G1220" t="s">
        <v>25675</v>
      </c>
      <c r="I1220" t="s">
        <v>23832</v>
      </c>
      <c r="J1220" t="s">
        <v>24256</v>
      </c>
      <c r="K1220" t="s">
        <v>23943</v>
      </c>
      <c r="M1220" t="s">
        <v>23835</v>
      </c>
      <c r="N1220" t="s">
        <v>30845</v>
      </c>
      <c r="O1220" t="s">
        <v>30851</v>
      </c>
      <c r="P1220" t="s">
        <v>30847</v>
      </c>
      <c r="Q1220" t="s">
        <v>30848</v>
      </c>
      <c r="U1220" t="s">
        <v>23823</v>
      </c>
      <c r="V1220">
        <v>50</v>
      </c>
      <c r="W1220">
        <v>-23507544</v>
      </c>
      <c r="X1220">
        <v>-53021676</v>
      </c>
      <c r="Y1220">
        <v>388</v>
      </c>
      <c r="Z1220" t="s">
        <v>24096</v>
      </c>
      <c r="AA1220" t="s">
        <v>124</v>
      </c>
      <c r="AB1220" t="s">
        <v>23825</v>
      </c>
      <c r="AD1220" t="s">
        <v>23823</v>
      </c>
      <c r="AF1220" t="s">
        <v>15096</v>
      </c>
      <c r="AG1220" t="s">
        <v>15098</v>
      </c>
      <c r="AI1220" t="s">
        <v>23827</v>
      </c>
      <c r="AJ1220" t="s">
        <v>30781</v>
      </c>
      <c r="AL1220">
        <f>VALUE(TRIM(FO_Candidato[[#This Row],[1.21 Latitude]]))</f>
        <v>-23507544</v>
      </c>
      <c r="AM1220">
        <f>FO_Candidato[[#This Row],[LATITUDE_P1]]/1000000</f>
        <v>-23.507543999999999</v>
      </c>
      <c r="AN1220">
        <f>INT(ABS(FO_Candidato[[#This Row],[LATITUDE_P2]]))</f>
        <v>23</v>
      </c>
      <c r="AO1220">
        <f>INT((ABS(FO_Candidato[[#This Row],[LATITUDE_P2]])-INT(ABS(FO_Candidato[[#This Row],[LATITUDE_P2]])))*60)</f>
        <v>30</v>
      </c>
      <c r="AP1220" s="73">
        <f t="shared" si="38"/>
        <v>27.16</v>
      </c>
      <c r="AQ1220" t="str">
        <f>SUBSTITUTE(TEXT(FO_Candidato[[#This Row],[LATITUDE_P5]],"0,00"),",",".")</f>
        <v>27.16</v>
      </c>
      <c r="AR1220" t="str">
        <f>FO_Candidato[[#This Row],[LATITUDE_P3]]&amp;"°"&amp;FO_Candidato[[#This Row],[LATITUDE_P4]]&amp;"'"&amp;FO_Candidato[[#This Row],[LATITUDE - P6]]&amp;"""S"</f>
        <v>23°30'27.16"S</v>
      </c>
      <c r="AS1220">
        <f>VALUE(TRIM(FO_Candidato[[#This Row],[longitude]]))</f>
        <v>-53021676</v>
      </c>
      <c r="AT1220">
        <f>FO_Candidato[[#This Row],[LONGITUDE_P1]]/1000000</f>
        <v>-53.021675999999999</v>
      </c>
      <c r="AU1220">
        <f>INT(ABS(FO_Candidato[[#This Row],[LONGITUDE_P2]]))</f>
        <v>53</v>
      </c>
      <c r="AV1220">
        <f>INT((ABS(FO_Candidato[[#This Row],[LONGITUDE_P2]])-INT(ABS(FO_Candidato[[#This Row],[LONGITUDE_P2]])))*60)</f>
        <v>1</v>
      </c>
      <c r="AW1220" s="73">
        <f t="shared" si="39"/>
        <v>18.03</v>
      </c>
      <c r="AX1220" t="str">
        <f>SUBSTITUTE(TEXT(FO_Candidato[[#This Row],[LONGITUDE_P5]],"0,00"),",",".")</f>
        <v>18.03</v>
      </c>
      <c r="AY1220" t="str">
        <f>FO_Candidato[[#This Row],[LONGITUDE_P3]]&amp;"°"&amp;FO_Candidato[[#This Row],[LONGITUDE_P4]]&amp;"'"&amp;FO_Candidato[[#This Row],[LONGITUDE - P6]]&amp;"""S"</f>
        <v>53°1'18.03"S</v>
      </c>
    </row>
    <row r="1221" spans="1:51" x14ac:dyDescent="0.3">
      <c r="A1221" t="s">
        <v>30852</v>
      </c>
      <c r="B1221" t="s">
        <v>23809</v>
      </c>
      <c r="C1221" t="s">
        <v>14879</v>
      </c>
      <c r="D1221" t="s">
        <v>15088</v>
      </c>
      <c r="E1221" t="s">
        <v>15088</v>
      </c>
      <c r="F1221" t="s">
        <v>15090</v>
      </c>
      <c r="G1221" t="s">
        <v>25675</v>
      </c>
      <c r="I1221" t="s">
        <v>23832</v>
      </c>
      <c r="J1221" t="s">
        <v>24256</v>
      </c>
      <c r="L1221" t="s">
        <v>30844</v>
      </c>
      <c r="M1221" t="s">
        <v>23816</v>
      </c>
      <c r="N1221" t="s">
        <v>30853</v>
      </c>
      <c r="O1221" t="s">
        <v>30854</v>
      </c>
      <c r="P1221" t="s">
        <v>30855</v>
      </c>
      <c r="Q1221" t="s">
        <v>30856</v>
      </c>
      <c r="U1221" t="s">
        <v>23823</v>
      </c>
      <c r="V1221">
        <v>50</v>
      </c>
      <c r="W1221">
        <v>-23738694</v>
      </c>
      <c r="X1221">
        <v>-52953894</v>
      </c>
      <c r="Y1221">
        <v>521</v>
      </c>
      <c r="Z1221" t="s">
        <v>24096</v>
      </c>
      <c r="AA1221" t="s">
        <v>124</v>
      </c>
      <c r="AB1221" t="s">
        <v>23825</v>
      </c>
      <c r="AD1221" t="s">
        <v>23823</v>
      </c>
      <c r="AF1221" t="s">
        <v>15090</v>
      </c>
      <c r="AG1221" t="s">
        <v>15088</v>
      </c>
      <c r="AH1221" t="s">
        <v>30857</v>
      </c>
      <c r="AI1221" t="s">
        <v>23827</v>
      </c>
      <c r="AJ1221" t="s">
        <v>30781</v>
      </c>
      <c r="AL1221">
        <f>VALUE(TRIM(FO_Candidato[[#This Row],[1.21 Latitude]]))</f>
        <v>-23738694</v>
      </c>
      <c r="AM1221">
        <f>FO_Candidato[[#This Row],[LATITUDE_P1]]/1000000</f>
        <v>-23.738693999999999</v>
      </c>
      <c r="AN1221">
        <f>INT(ABS(FO_Candidato[[#This Row],[LATITUDE_P2]]))</f>
        <v>23</v>
      </c>
      <c r="AO1221">
        <f>INT((ABS(FO_Candidato[[#This Row],[LATITUDE_P2]])-INT(ABS(FO_Candidato[[#This Row],[LATITUDE_P2]])))*60)</f>
        <v>44</v>
      </c>
      <c r="AP1221" s="73">
        <f t="shared" si="38"/>
        <v>19.3</v>
      </c>
      <c r="AQ1221" t="str">
        <f>SUBSTITUTE(TEXT(FO_Candidato[[#This Row],[LATITUDE_P5]],"0,00"),",",".")</f>
        <v>19.30</v>
      </c>
      <c r="AR1221" t="str">
        <f>FO_Candidato[[#This Row],[LATITUDE_P3]]&amp;"°"&amp;FO_Candidato[[#This Row],[LATITUDE_P4]]&amp;"'"&amp;FO_Candidato[[#This Row],[LATITUDE - P6]]&amp;"""S"</f>
        <v>23°44'19.30"S</v>
      </c>
      <c r="AS1221">
        <f>VALUE(TRIM(FO_Candidato[[#This Row],[longitude]]))</f>
        <v>-52953894</v>
      </c>
      <c r="AT1221">
        <f>FO_Candidato[[#This Row],[LONGITUDE_P1]]/1000000</f>
        <v>-52.953893999999998</v>
      </c>
      <c r="AU1221">
        <f>INT(ABS(FO_Candidato[[#This Row],[LONGITUDE_P2]]))</f>
        <v>52</v>
      </c>
      <c r="AV1221">
        <f>INT((ABS(FO_Candidato[[#This Row],[LONGITUDE_P2]])-INT(ABS(FO_Candidato[[#This Row],[LONGITUDE_P2]])))*60)</f>
        <v>57</v>
      </c>
      <c r="AW1221" s="73">
        <f t="shared" si="39"/>
        <v>14.02</v>
      </c>
      <c r="AX1221" t="str">
        <f>SUBSTITUTE(TEXT(FO_Candidato[[#This Row],[LONGITUDE_P5]],"0,00"),",",".")</f>
        <v>14.02</v>
      </c>
      <c r="AY1221" t="str">
        <f>FO_Candidato[[#This Row],[LONGITUDE_P3]]&amp;"°"&amp;FO_Candidato[[#This Row],[LONGITUDE_P4]]&amp;"'"&amp;FO_Candidato[[#This Row],[LONGITUDE - P6]]&amp;"""S"</f>
        <v>52°57'14.02"S</v>
      </c>
    </row>
    <row r="1222" spans="1:51" x14ac:dyDescent="0.3">
      <c r="A1222" t="s">
        <v>30858</v>
      </c>
      <c r="B1222" t="s">
        <v>23809</v>
      </c>
      <c r="C1222" t="s">
        <v>14879</v>
      </c>
      <c r="D1222" t="s">
        <v>14941</v>
      </c>
      <c r="E1222" t="s">
        <v>14941</v>
      </c>
      <c r="F1222" t="s">
        <v>14943</v>
      </c>
      <c r="G1222" t="s">
        <v>25675</v>
      </c>
      <c r="I1222" t="s">
        <v>23832</v>
      </c>
      <c r="J1222" t="s">
        <v>24256</v>
      </c>
      <c r="K1222" t="s">
        <v>24020</v>
      </c>
      <c r="M1222" t="s">
        <v>23835</v>
      </c>
      <c r="N1222" t="s">
        <v>30859</v>
      </c>
      <c r="O1222" t="s">
        <v>30860</v>
      </c>
      <c r="P1222" t="s">
        <v>30861</v>
      </c>
      <c r="U1222" t="s">
        <v>23823</v>
      </c>
      <c r="V1222">
        <v>50</v>
      </c>
      <c r="W1222">
        <v>-23785019</v>
      </c>
      <c r="X1222">
        <v>-5288527</v>
      </c>
      <c r="Y1222">
        <v>516</v>
      </c>
      <c r="Z1222" t="s">
        <v>24096</v>
      </c>
      <c r="AA1222" t="s">
        <v>124</v>
      </c>
      <c r="AB1222" t="s">
        <v>23825</v>
      </c>
      <c r="AD1222" t="s">
        <v>23823</v>
      </c>
      <c r="AF1222" t="s">
        <v>14943</v>
      </c>
      <c r="AG1222" t="s">
        <v>14941</v>
      </c>
      <c r="AH1222" t="s">
        <v>29145</v>
      </c>
      <c r="AI1222" t="s">
        <v>23827</v>
      </c>
      <c r="AJ1222" t="s">
        <v>30781</v>
      </c>
      <c r="AL1222">
        <f>VALUE(TRIM(FO_Candidato[[#This Row],[1.21 Latitude]]))</f>
        <v>-23785019</v>
      </c>
      <c r="AM1222">
        <f>FO_Candidato[[#This Row],[LATITUDE_P1]]/1000000</f>
        <v>-23.785018999999998</v>
      </c>
      <c r="AN1222">
        <f>INT(ABS(FO_Candidato[[#This Row],[LATITUDE_P2]]))</f>
        <v>23</v>
      </c>
      <c r="AO1222">
        <f>INT((ABS(FO_Candidato[[#This Row],[LATITUDE_P2]])-INT(ABS(FO_Candidato[[#This Row],[LATITUDE_P2]])))*60)</f>
        <v>47</v>
      </c>
      <c r="AP1222" s="73">
        <f t="shared" si="38"/>
        <v>6.07</v>
      </c>
      <c r="AQ1222" t="str">
        <f>SUBSTITUTE(TEXT(FO_Candidato[[#This Row],[LATITUDE_P5]],"0,00"),",",".")</f>
        <v>6.07</v>
      </c>
      <c r="AR1222" t="str">
        <f>FO_Candidato[[#This Row],[LATITUDE_P3]]&amp;"°"&amp;FO_Candidato[[#This Row],[LATITUDE_P4]]&amp;"'"&amp;FO_Candidato[[#This Row],[LATITUDE - P6]]&amp;"""S"</f>
        <v>23°47'6.07"S</v>
      </c>
      <c r="AS1222">
        <f>VALUE(TRIM(FO_Candidato[[#This Row],[longitude]]))</f>
        <v>-5288527</v>
      </c>
      <c r="AT1222">
        <f>FO_Candidato[[#This Row],[LONGITUDE_P1]]/1000000</f>
        <v>-5.2885270000000002</v>
      </c>
      <c r="AU1222">
        <f>INT(ABS(FO_Candidato[[#This Row],[LONGITUDE_P2]]))</f>
        <v>5</v>
      </c>
      <c r="AV1222">
        <f>INT((ABS(FO_Candidato[[#This Row],[LONGITUDE_P2]])-INT(ABS(FO_Candidato[[#This Row],[LONGITUDE_P2]])))*60)</f>
        <v>17</v>
      </c>
      <c r="AW1222" s="73">
        <f t="shared" si="39"/>
        <v>18.7</v>
      </c>
      <c r="AX1222" t="str">
        <f>SUBSTITUTE(TEXT(FO_Candidato[[#This Row],[LONGITUDE_P5]],"0,00"),",",".")</f>
        <v>18.70</v>
      </c>
      <c r="AY1222" t="str">
        <f>FO_Candidato[[#This Row],[LONGITUDE_P3]]&amp;"°"&amp;FO_Candidato[[#This Row],[LONGITUDE_P4]]&amp;"'"&amp;FO_Candidato[[#This Row],[LONGITUDE - P6]]&amp;"""S"</f>
        <v>5°17'18.70"S</v>
      </c>
    </row>
    <row r="1223" spans="1:51" x14ac:dyDescent="0.3">
      <c r="A1223" t="s">
        <v>30862</v>
      </c>
      <c r="B1223" t="s">
        <v>23809</v>
      </c>
      <c r="C1223" t="s">
        <v>14879</v>
      </c>
      <c r="D1223" t="s">
        <v>14933</v>
      </c>
      <c r="E1223" t="s">
        <v>14933</v>
      </c>
      <c r="F1223" t="s">
        <v>14935</v>
      </c>
      <c r="G1223" t="s">
        <v>25675</v>
      </c>
      <c r="I1223" t="s">
        <v>23832</v>
      </c>
      <c r="J1223" t="s">
        <v>24256</v>
      </c>
      <c r="K1223" t="s">
        <v>24547</v>
      </c>
      <c r="M1223" t="s">
        <v>23835</v>
      </c>
      <c r="N1223" t="s">
        <v>30863</v>
      </c>
      <c r="U1223" t="s">
        <v>23823</v>
      </c>
      <c r="V1223">
        <v>50</v>
      </c>
      <c r="W1223">
        <v>-22788342</v>
      </c>
      <c r="X1223">
        <v>-52708119</v>
      </c>
      <c r="Y1223">
        <v>473</v>
      </c>
      <c r="Z1223" t="s">
        <v>24096</v>
      </c>
      <c r="AA1223" t="s">
        <v>124</v>
      </c>
      <c r="AB1223" t="s">
        <v>23825</v>
      </c>
      <c r="AD1223" t="s">
        <v>23823</v>
      </c>
      <c r="AF1223" t="s">
        <v>14935</v>
      </c>
      <c r="AG1223" t="s">
        <v>14933</v>
      </c>
      <c r="AH1223" t="s">
        <v>30864</v>
      </c>
      <c r="AI1223" t="s">
        <v>23827</v>
      </c>
      <c r="AJ1223" t="s">
        <v>30865</v>
      </c>
      <c r="AL1223">
        <f>VALUE(TRIM(FO_Candidato[[#This Row],[1.21 Latitude]]))</f>
        <v>-22788342</v>
      </c>
      <c r="AM1223">
        <f>FO_Candidato[[#This Row],[LATITUDE_P1]]/1000000</f>
        <v>-22.788342</v>
      </c>
      <c r="AN1223">
        <f>INT(ABS(FO_Candidato[[#This Row],[LATITUDE_P2]]))</f>
        <v>22</v>
      </c>
      <c r="AO1223">
        <f>INT((ABS(FO_Candidato[[#This Row],[LATITUDE_P2]])-INT(ABS(FO_Candidato[[#This Row],[LATITUDE_P2]])))*60)</f>
        <v>47</v>
      </c>
      <c r="AP1223" s="73">
        <f t="shared" si="38"/>
        <v>18.03</v>
      </c>
      <c r="AQ1223" t="str">
        <f>SUBSTITUTE(TEXT(FO_Candidato[[#This Row],[LATITUDE_P5]],"0,00"),",",".")</f>
        <v>18.03</v>
      </c>
      <c r="AR1223" t="str">
        <f>FO_Candidato[[#This Row],[LATITUDE_P3]]&amp;"°"&amp;FO_Candidato[[#This Row],[LATITUDE_P4]]&amp;"'"&amp;FO_Candidato[[#This Row],[LATITUDE - P6]]&amp;"""S"</f>
        <v>22°47'18.03"S</v>
      </c>
      <c r="AS1223">
        <f>VALUE(TRIM(FO_Candidato[[#This Row],[longitude]]))</f>
        <v>-52708119</v>
      </c>
      <c r="AT1223">
        <f>FO_Candidato[[#This Row],[LONGITUDE_P1]]/1000000</f>
        <v>-52.708119000000003</v>
      </c>
      <c r="AU1223">
        <f>INT(ABS(FO_Candidato[[#This Row],[LONGITUDE_P2]]))</f>
        <v>52</v>
      </c>
      <c r="AV1223">
        <f>INT((ABS(FO_Candidato[[#This Row],[LONGITUDE_P2]])-INT(ABS(FO_Candidato[[#This Row],[LONGITUDE_P2]])))*60)</f>
        <v>42</v>
      </c>
      <c r="AW1223" s="73">
        <f t="shared" si="39"/>
        <v>29.23</v>
      </c>
      <c r="AX1223" t="str">
        <f>SUBSTITUTE(TEXT(FO_Candidato[[#This Row],[LONGITUDE_P5]],"0,00"),",",".")</f>
        <v>29.23</v>
      </c>
      <c r="AY1223" t="str">
        <f>FO_Candidato[[#This Row],[LONGITUDE_P3]]&amp;"°"&amp;FO_Candidato[[#This Row],[LONGITUDE_P4]]&amp;"'"&amp;FO_Candidato[[#This Row],[LONGITUDE - P6]]&amp;"""S"</f>
        <v>52°42'29.23"S</v>
      </c>
    </row>
    <row r="1224" spans="1:51" x14ac:dyDescent="0.3">
      <c r="A1224" t="s">
        <v>30866</v>
      </c>
      <c r="B1224" t="s">
        <v>23809</v>
      </c>
      <c r="C1224" t="s">
        <v>14879</v>
      </c>
      <c r="D1224" t="s">
        <v>14925</v>
      </c>
      <c r="E1224" t="s">
        <v>14925</v>
      </c>
      <c r="F1224" t="s">
        <v>14927</v>
      </c>
      <c r="G1224" t="s">
        <v>25675</v>
      </c>
      <c r="I1224" t="s">
        <v>23832</v>
      </c>
      <c r="J1224" t="s">
        <v>24256</v>
      </c>
      <c r="K1224" t="s">
        <v>23943</v>
      </c>
      <c r="M1224" t="s">
        <v>23835</v>
      </c>
      <c r="N1224" t="s">
        <v>30859</v>
      </c>
      <c r="O1224" t="s">
        <v>30867</v>
      </c>
      <c r="P1224" t="s">
        <v>30868</v>
      </c>
      <c r="U1224" t="s">
        <v>23823</v>
      </c>
      <c r="V1224">
        <v>50</v>
      </c>
      <c r="W1224">
        <v>-23354128</v>
      </c>
      <c r="X1224">
        <v>-52204461</v>
      </c>
      <c r="Y1224">
        <v>538</v>
      </c>
      <c r="Z1224" t="s">
        <v>24096</v>
      </c>
      <c r="AA1224" t="s">
        <v>124</v>
      </c>
      <c r="AB1224" t="s">
        <v>23825</v>
      </c>
      <c r="AD1224" t="s">
        <v>23823</v>
      </c>
      <c r="AF1224" t="s">
        <v>14927</v>
      </c>
      <c r="AG1224" t="s">
        <v>14925</v>
      </c>
      <c r="AH1224" t="s">
        <v>30869</v>
      </c>
      <c r="AI1224" t="s">
        <v>23827</v>
      </c>
      <c r="AJ1224" t="s">
        <v>30870</v>
      </c>
      <c r="AL1224">
        <f>VALUE(TRIM(FO_Candidato[[#This Row],[1.21 Latitude]]))</f>
        <v>-23354128</v>
      </c>
      <c r="AM1224">
        <f>FO_Candidato[[#This Row],[LATITUDE_P1]]/1000000</f>
        <v>-23.354127999999999</v>
      </c>
      <c r="AN1224">
        <f>INT(ABS(FO_Candidato[[#This Row],[LATITUDE_P2]]))</f>
        <v>23</v>
      </c>
      <c r="AO1224">
        <f>INT((ABS(FO_Candidato[[#This Row],[LATITUDE_P2]])-INT(ABS(FO_Candidato[[#This Row],[LATITUDE_P2]])))*60)</f>
        <v>21</v>
      </c>
      <c r="AP1224" s="73">
        <f t="shared" si="38"/>
        <v>14.86</v>
      </c>
      <c r="AQ1224" t="str">
        <f>SUBSTITUTE(TEXT(FO_Candidato[[#This Row],[LATITUDE_P5]],"0,00"),",",".")</f>
        <v>14.86</v>
      </c>
      <c r="AR1224" t="str">
        <f>FO_Candidato[[#This Row],[LATITUDE_P3]]&amp;"°"&amp;FO_Candidato[[#This Row],[LATITUDE_P4]]&amp;"'"&amp;FO_Candidato[[#This Row],[LATITUDE - P6]]&amp;"""S"</f>
        <v>23°21'14.86"S</v>
      </c>
      <c r="AS1224">
        <f>VALUE(TRIM(FO_Candidato[[#This Row],[longitude]]))</f>
        <v>-52204461</v>
      </c>
      <c r="AT1224">
        <f>FO_Candidato[[#This Row],[LONGITUDE_P1]]/1000000</f>
        <v>-52.204461000000002</v>
      </c>
      <c r="AU1224">
        <f>INT(ABS(FO_Candidato[[#This Row],[LONGITUDE_P2]]))</f>
        <v>52</v>
      </c>
      <c r="AV1224">
        <f>INT((ABS(FO_Candidato[[#This Row],[LONGITUDE_P2]])-INT(ABS(FO_Candidato[[#This Row],[LONGITUDE_P2]])))*60)</f>
        <v>12</v>
      </c>
      <c r="AW1224" s="73">
        <f t="shared" si="39"/>
        <v>16.059999999999999</v>
      </c>
      <c r="AX1224" t="str">
        <f>SUBSTITUTE(TEXT(FO_Candidato[[#This Row],[LONGITUDE_P5]],"0,00"),",",".")</f>
        <v>16.06</v>
      </c>
      <c r="AY1224" t="str">
        <f>FO_Candidato[[#This Row],[LONGITUDE_P3]]&amp;"°"&amp;FO_Candidato[[#This Row],[LONGITUDE_P4]]&amp;"'"&amp;FO_Candidato[[#This Row],[LONGITUDE - P6]]&amp;"""S"</f>
        <v>52°12'16.06"S</v>
      </c>
    </row>
    <row r="1225" spans="1:51" x14ac:dyDescent="0.3">
      <c r="A1225" t="s">
        <v>30871</v>
      </c>
      <c r="B1225" t="s">
        <v>23809</v>
      </c>
      <c r="C1225" t="s">
        <v>14879</v>
      </c>
      <c r="D1225" t="s">
        <v>14917</v>
      </c>
      <c r="E1225" t="s">
        <v>14917</v>
      </c>
      <c r="F1225" t="s">
        <v>14919</v>
      </c>
      <c r="G1225" t="s">
        <v>25675</v>
      </c>
      <c r="I1225" t="s">
        <v>23832</v>
      </c>
      <c r="J1225" t="s">
        <v>24256</v>
      </c>
      <c r="L1225" t="s">
        <v>23943</v>
      </c>
      <c r="M1225" t="s">
        <v>23835</v>
      </c>
      <c r="N1225" t="s">
        <v>30859</v>
      </c>
      <c r="O1225" t="s">
        <v>30872</v>
      </c>
      <c r="Q1225" t="s">
        <v>30873</v>
      </c>
      <c r="U1225" t="s">
        <v>23823</v>
      </c>
      <c r="V1225">
        <v>50</v>
      </c>
      <c r="W1225">
        <v>-23068563</v>
      </c>
      <c r="X1225">
        <v>-53092663</v>
      </c>
      <c r="Y1225">
        <v>410</v>
      </c>
      <c r="Z1225" t="s">
        <v>24096</v>
      </c>
      <c r="AA1225" t="s">
        <v>124</v>
      </c>
      <c r="AB1225" t="s">
        <v>23825</v>
      </c>
      <c r="AD1225" t="s">
        <v>23823</v>
      </c>
      <c r="AF1225" t="s">
        <v>14919</v>
      </c>
      <c r="AG1225" t="s">
        <v>14917</v>
      </c>
      <c r="AH1225" t="s">
        <v>30874</v>
      </c>
      <c r="AI1225" t="s">
        <v>23827</v>
      </c>
      <c r="AJ1225" t="s">
        <v>30875</v>
      </c>
      <c r="AL1225">
        <f>VALUE(TRIM(FO_Candidato[[#This Row],[1.21 Latitude]]))</f>
        <v>-23068563</v>
      </c>
      <c r="AM1225">
        <f>FO_Candidato[[#This Row],[LATITUDE_P1]]/1000000</f>
        <v>-23.068563000000001</v>
      </c>
      <c r="AN1225">
        <f>INT(ABS(FO_Candidato[[#This Row],[LATITUDE_P2]]))</f>
        <v>23</v>
      </c>
      <c r="AO1225">
        <f>INT((ABS(FO_Candidato[[#This Row],[LATITUDE_P2]])-INT(ABS(FO_Candidato[[#This Row],[LATITUDE_P2]])))*60)</f>
        <v>4</v>
      </c>
      <c r="AP1225" s="73">
        <f t="shared" si="38"/>
        <v>6.83</v>
      </c>
      <c r="AQ1225" t="str">
        <f>SUBSTITUTE(TEXT(FO_Candidato[[#This Row],[LATITUDE_P5]],"0,00"),",",".")</f>
        <v>6.83</v>
      </c>
      <c r="AR1225" t="str">
        <f>FO_Candidato[[#This Row],[LATITUDE_P3]]&amp;"°"&amp;FO_Candidato[[#This Row],[LATITUDE_P4]]&amp;"'"&amp;FO_Candidato[[#This Row],[LATITUDE - P6]]&amp;"""S"</f>
        <v>23°4'6.83"S</v>
      </c>
      <c r="AS1225">
        <f>VALUE(TRIM(FO_Candidato[[#This Row],[longitude]]))</f>
        <v>-53092663</v>
      </c>
      <c r="AT1225">
        <f>FO_Candidato[[#This Row],[LONGITUDE_P1]]/1000000</f>
        <v>-53.092663000000002</v>
      </c>
      <c r="AU1225">
        <f>INT(ABS(FO_Candidato[[#This Row],[LONGITUDE_P2]]))</f>
        <v>53</v>
      </c>
      <c r="AV1225">
        <f>INT((ABS(FO_Candidato[[#This Row],[LONGITUDE_P2]])-INT(ABS(FO_Candidato[[#This Row],[LONGITUDE_P2]])))*60)</f>
        <v>5</v>
      </c>
      <c r="AW1225" s="73">
        <f t="shared" si="39"/>
        <v>33.590000000000003</v>
      </c>
      <c r="AX1225" t="str">
        <f>SUBSTITUTE(TEXT(FO_Candidato[[#This Row],[LONGITUDE_P5]],"0,00"),",",".")</f>
        <v>33.59</v>
      </c>
      <c r="AY1225" t="str">
        <f>FO_Candidato[[#This Row],[LONGITUDE_P3]]&amp;"°"&amp;FO_Candidato[[#This Row],[LONGITUDE_P4]]&amp;"'"&amp;FO_Candidato[[#This Row],[LONGITUDE - P6]]&amp;"""S"</f>
        <v>53°5'33.59"S</v>
      </c>
    </row>
    <row r="1226" spans="1:51" x14ac:dyDescent="0.3">
      <c r="A1226" t="s">
        <v>30876</v>
      </c>
      <c r="B1226" t="s">
        <v>23809</v>
      </c>
      <c r="C1226" t="s">
        <v>14879</v>
      </c>
      <c r="D1226" t="s">
        <v>15215</v>
      </c>
      <c r="E1226" t="s">
        <v>15215</v>
      </c>
      <c r="F1226" t="s">
        <v>15217</v>
      </c>
      <c r="G1226" t="s">
        <v>25675</v>
      </c>
      <c r="I1226" t="s">
        <v>23832</v>
      </c>
      <c r="J1226" t="s">
        <v>24256</v>
      </c>
      <c r="L1226" t="s">
        <v>23943</v>
      </c>
      <c r="M1226" t="s">
        <v>23835</v>
      </c>
      <c r="N1226" t="s">
        <v>30845</v>
      </c>
      <c r="O1226" t="s">
        <v>30877</v>
      </c>
      <c r="P1226" t="s">
        <v>30847</v>
      </c>
      <c r="Q1226" t="s">
        <v>30848</v>
      </c>
      <c r="U1226" t="s">
        <v>23823</v>
      </c>
      <c r="V1226">
        <v>50</v>
      </c>
      <c r="W1226">
        <v>-23339239</v>
      </c>
      <c r="X1226">
        <v>-52711656</v>
      </c>
      <c r="Y1226">
        <v>325</v>
      </c>
      <c r="Z1226" t="s">
        <v>24096</v>
      </c>
      <c r="AA1226" t="s">
        <v>107</v>
      </c>
      <c r="AB1226" t="s">
        <v>23825</v>
      </c>
      <c r="AD1226" t="s">
        <v>23823</v>
      </c>
      <c r="AF1226" t="s">
        <v>15217</v>
      </c>
      <c r="AG1226" t="s">
        <v>30878</v>
      </c>
      <c r="AH1226" t="s">
        <v>30770</v>
      </c>
      <c r="AI1226" t="s">
        <v>23827</v>
      </c>
      <c r="AJ1226" t="s">
        <v>30793</v>
      </c>
      <c r="AL1226">
        <f>VALUE(TRIM(FO_Candidato[[#This Row],[1.21 Latitude]]))</f>
        <v>-23339239</v>
      </c>
      <c r="AM1226">
        <f>FO_Candidato[[#This Row],[LATITUDE_P1]]/1000000</f>
        <v>-23.339238999999999</v>
      </c>
      <c r="AN1226">
        <f>INT(ABS(FO_Candidato[[#This Row],[LATITUDE_P2]]))</f>
        <v>23</v>
      </c>
      <c r="AO1226">
        <f>INT((ABS(FO_Candidato[[#This Row],[LATITUDE_P2]])-INT(ABS(FO_Candidato[[#This Row],[LATITUDE_P2]])))*60)</f>
        <v>20</v>
      </c>
      <c r="AP1226" s="73">
        <f t="shared" si="38"/>
        <v>21.26</v>
      </c>
      <c r="AQ1226" t="str">
        <f>SUBSTITUTE(TEXT(FO_Candidato[[#This Row],[LATITUDE_P5]],"0,00"),",",".")</f>
        <v>21.26</v>
      </c>
      <c r="AR1226" t="str">
        <f>FO_Candidato[[#This Row],[LATITUDE_P3]]&amp;"°"&amp;FO_Candidato[[#This Row],[LATITUDE_P4]]&amp;"'"&amp;FO_Candidato[[#This Row],[LATITUDE - P6]]&amp;"""S"</f>
        <v>23°20'21.26"S</v>
      </c>
      <c r="AS1226">
        <f>VALUE(TRIM(FO_Candidato[[#This Row],[longitude]]))</f>
        <v>-52711656</v>
      </c>
      <c r="AT1226">
        <f>FO_Candidato[[#This Row],[LONGITUDE_P1]]/1000000</f>
        <v>-52.711655999999998</v>
      </c>
      <c r="AU1226">
        <f>INT(ABS(FO_Candidato[[#This Row],[LONGITUDE_P2]]))</f>
        <v>52</v>
      </c>
      <c r="AV1226">
        <f>INT((ABS(FO_Candidato[[#This Row],[LONGITUDE_P2]])-INT(ABS(FO_Candidato[[#This Row],[LONGITUDE_P2]])))*60)</f>
        <v>42</v>
      </c>
      <c r="AW1226" s="73">
        <f t="shared" si="39"/>
        <v>41.96</v>
      </c>
      <c r="AX1226" t="str">
        <f>SUBSTITUTE(TEXT(FO_Candidato[[#This Row],[LONGITUDE_P5]],"0,00"),",",".")</f>
        <v>41.96</v>
      </c>
      <c r="AY1226" t="str">
        <f>FO_Candidato[[#This Row],[LONGITUDE_P3]]&amp;"°"&amp;FO_Candidato[[#This Row],[LONGITUDE_P4]]&amp;"'"&amp;FO_Candidato[[#This Row],[LONGITUDE - P6]]&amp;"""S"</f>
        <v>52°42'41.96"S</v>
      </c>
    </row>
    <row r="1227" spans="1:51" x14ac:dyDescent="0.3">
      <c r="A1227" t="s">
        <v>30879</v>
      </c>
      <c r="B1227" t="s">
        <v>23809</v>
      </c>
      <c r="C1227" t="s">
        <v>14879</v>
      </c>
      <c r="D1227" t="s">
        <v>15398</v>
      </c>
      <c r="E1227" t="s">
        <v>15398</v>
      </c>
      <c r="F1227" t="s">
        <v>15400</v>
      </c>
      <c r="G1227" t="s">
        <v>25675</v>
      </c>
      <c r="I1227" t="s">
        <v>23832</v>
      </c>
      <c r="J1227" t="s">
        <v>24256</v>
      </c>
      <c r="K1227" t="s">
        <v>24547</v>
      </c>
      <c r="M1227" t="s">
        <v>23835</v>
      </c>
      <c r="N1227" t="s">
        <v>30880</v>
      </c>
      <c r="O1227" t="s">
        <v>30881</v>
      </c>
      <c r="P1227" t="s">
        <v>30882</v>
      </c>
      <c r="Q1227" t="s">
        <v>30883</v>
      </c>
      <c r="U1227" t="s">
        <v>23823</v>
      </c>
      <c r="V1227">
        <v>50</v>
      </c>
      <c r="W1227">
        <v>-22785237</v>
      </c>
      <c r="X1227">
        <v>-52156052</v>
      </c>
      <c r="Y1227">
        <v>434</v>
      </c>
      <c r="Z1227" t="s">
        <v>24096</v>
      </c>
      <c r="AA1227" t="s">
        <v>124</v>
      </c>
      <c r="AB1227" t="s">
        <v>23825</v>
      </c>
      <c r="AD1227" t="s">
        <v>23823</v>
      </c>
      <c r="AF1227" t="s">
        <v>15400</v>
      </c>
      <c r="AI1227" t="s">
        <v>23827</v>
      </c>
      <c r="AJ1227" t="s">
        <v>30884</v>
      </c>
      <c r="AL1227">
        <f>VALUE(TRIM(FO_Candidato[[#This Row],[1.21 Latitude]]))</f>
        <v>-22785237</v>
      </c>
      <c r="AM1227">
        <f>FO_Candidato[[#This Row],[LATITUDE_P1]]/1000000</f>
        <v>-22.785236999999999</v>
      </c>
      <c r="AN1227">
        <f>INT(ABS(FO_Candidato[[#This Row],[LATITUDE_P2]]))</f>
        <v>22</v>
      </c>
      <c r="AO1227">
        <f>INT((ABS(FO_Candidato[[#This Row],[LATITUDE_P2]])-INT(ABS(FO_Candidato[[#This Row],[LATITUDE_P2]])))*60)</f>
        <v>47</v>
      </c>
      <c r="AP1227" s="73">
        <f t="shared" si="38"/>
        <v>6.85</v>
      </c>
      <c r="AQ1227" t="str">
        <f>SUBSTITUTE(TEXT(FO_Candidato[[#This Row],[LATITUDE_P5]],"0,00"),",",".")</f>
        <v>6.85</v>
      </c>
      <c r="AR1227" t="str">
        <f>FO_Candidato[[#This Row],[LATITUDE_P3]]&amp;"°"&amp;FO_Candidato[[#This Row],[LATITUDE_P4]]&amp;"'"&amp;FO_Candidato[[#This Row],[LATITUDE - P6]]&amp;"""S"</f>
        <v>22°47'6.85"S</v>
      </c>
      <c r="AS1227">
        <f>VALUE(TRIM(FO_Candidato[[#This Row],[longitude]]))</f>
        <v>-52156052</v>
      </c>
      <c r="AT1227">
        <f>FO_Candidato[[#This Row],[LONGITUDE_P1]]/1000000</f>
        <v>-52.156052000000003</v>
      </c>
      <c r="AU1227">
        <f>INT(ABS(FO_Candidato[[#This Row],[LONGITUDE_P2]]))</f>
        <v>52</v>
      </c>
      <c r="AV1227">
        <f>INT((ABS(FO_Candidato[[#This Row],[LONGITUDE_P2]])-INT(ABS(FO_Candidato[[#This Row],[LONGITUDE_P2]])))*60)</f>
        <v>9</v>
      </c>
      <c r="AW1227" s="73">
        <f t="shared" si="39"/>
        <v>21.79</v>
      </c>
      <c r="AX1227" t="str">
        <f>SUBSTITUTE(TEXT(FO_Candidato[[#This Row],[LONGITUDE_P5]],"0,00"),",",".")</f>
        <v>21.79</v>
      </c>
      <c r="AY1227" t="str">
        <f>FO_Candidato[[#This Row],[LONGITUDE_P3]]&amp;"°"&amp;FO_Candidato[[#This Row],[LONGITUDE_P4]]&amp;"'"&amp;FO_Candidato[[#This Row],[LONGITUDE - P6]]&amp;"""S"</f>
        <v>52°9'21.79"S</v>
      </c>
    </row>
    <row r="1228" spans="1:51" x14ac:dyDescent="0.3">
      <c r="A1228" t="s">
        <v>30885</v>
      </c>
      <c r="B1228" t="s">
        <v>23809</v>
      </c>
      <c r="C1228" t="s">
        <v>14879</v>
      </c>
      <c r="D1228" t="s">
        <v>14909</v>
      </c>
      <c r="E1228" t="s">
        <v>14909</v>
      </c>
      <c r="F1228" t="s">
        <v>14911</v>
      </c>
      <c r="G1228" t="s">
        <v>25675</v>
      </c>
      <c r="I1228" t="s">
        <v>23832</v>
      </c>
      <c r="J1228" t="s">
        <v>24256</v>
      </c>
      <c r="K1228" t="s">
        <v>30886</v>
      </c>
      <c r="M1228" t="s">
        <v>23835</v>
      </c>
      <c r="N1228" t="s">
        <v>30887</v>
      </c>
      <c r="O1228" t="s">
        <v>30867</v>
      </c>
      <c r="P1228" t="s">
        <v>30868</v>
      </c>
      <c r="U1228" t="s">
        <v>23823</v>
      </c>
      <c r="V1228">
        <v>50</v>
      </c>
      <c r="W1228">
        <v>-23267075</v>
      </c>
      <c r="X1228">
        <v>-52018206</v>
      </c>
      <c r="Y1228">
        <v>484</v>
      </c>
      <c r="Z1228" t="s">
        <v>24096</v>
      </c>
      <c r="AB1228" t="s">
        <v>23825</v>
      </c>
      <c r="AD1228" t="s">
        <v>23823</v>
      </c>
      <c r="AF1228" t="s">
        <v>14911</v>
      </c>
      <c r="AG1228" t="s">
        <v>14909</v>
      </c>
      <c r="AH1228" t="s">
        <v>30888</v>
      </c>
      <c r="AI1228" t="s">
        <v>23827</v>
      </c>
      <c r="AJ1228" t="s">
        <v>30886</v>
      </c>
      <c r="AK1228">
        <v>87160000</v>
      </c>
      <c r="AL1228">
        <f>VALUE(TRIM(FO_Candidato[[#This Row],[1.21 Latitude]]))</f>
        <v>-23267075</v>
      </c>
      <c r="AM1228">
        <f>FO_Candidato[[#This Row],[LATITUDE_P1]]/1000000</f>
        <v>-23.267074999999998</v>
      </c>
      <c r="AN1228">
        <f>INT(ABS(FO_Candidato[[#This Row],[LATITUDE_P2]]))</f>
        <v>23</v>
      </c>
      <c r="AO1228">
        <f>INT((ABS(FO_Candidato[[#This Row],[LATITUDE_P2]])-INT(ABS(FO_Candidato[[#This Row],[LATITUDE_P2]])))*60)</f>
        <v>16</v>
      </c>
      <c r="AP1228" s="73">
        <f t="shared" si="38"/>
        <v>1.47</v>
      </c>
      <c r="AQ1228" t="str">
        <f>SUBSTITUTE(TEXT(FO_Candidato[[#This Row],[LATITUDE_P5]],"0,00"),",",".")</f>
        <v>1.47</v>
      </c>
      <c r="AR1228" t="str">
        <f>FO_Candidato[[#This Row],[LATITUDE_P3]]&amp;"°"&amp;FO_Candidato[[#This Row],[LATITUDE_P4]]&amp;"'"&amp;FO_Candidato[[#This Row],[LATITUDE - P6]]&amp;"""S"</f>
        <v>23°16'1.47"S</v>
      </c>
      <c r="AS1228">
        <f>VALUE(TRIM(FO_Candidato[[#This Row],[longitude]]))</f>
        <v>-52018206</v>
      </c>
      <c r="AT1228">
        <f>FO_Candidato[[#This Row],[LONGITUDE_P1]]/1000000</f>
        <v>-52.018205999999999</v>
      </c>
      <c r="AU1228">
        <f>INT(ABS(FO_Candidato[[#This Row],[LONGITUDE_P2]]))</f>
        <v>52</v>
      </c>
      <c r="AV1228">
        <f>INT((ABS(FO_Candidato[[#This Row],[LONGITUDE_P2]])-INT(ABS(FO_Candidato[[#This Row],[LONGITUDE_P2]])))*60)</f>
        <v>1</v>
      </c>
      <c r="AW1228" s="73">
        <f t="shared" si="39"/>
        <v>5.54</v>
      </c>
      <c r="AX1228" t="str">
        <f>SUBSTITUTE(TEXT(FO_Candidato[[#This Row],[LONGITUDE_P5]],"0,00"),",",".")</f>
        <v>5.54</v>
      </c>
      <c r="AY1228" t="str">
        <f>FO_Candidato[[#This Row],[LONGITUDE_P3]]&amp;"°"&amp;FO_Candidato[[#This Row],[LONGITUDE_P4]]&amp;"'"&amp;FO_Candidato[[#This Row],[LONGITUDE - P6]]&amp;"""S"</f>
        <v>52°1'5.54"S</v>
      </c>
    </row>
    <row r="1229" spans="1:51" x14ac:dyDescent="0.3">
      <c r="A1229" t="s">
        <v>30889</v>
      </c>
      <c r="B1229" t="s">
        <v>23809</v>
      </c>
      <c r="C1229" t="s">
        <v>16868</v>
      </c>
      <c r="D1229" t="s">
        <v>16874</v>
      </c>
      <c r="E1229" t="s">
        <v>16874</v>
      </c>
      <c r="F1229" t="s">
        <v>16876</v>
      </c>
      <c r="G1229" t="s">
        <v>23889</v>
      </c>
      <c r="I1229" t="s">
        <v>23832</v>
      </c>
      <c r="K1229" t="s">
        <v>24020</v>
      </c>
      <c r="M1229" t="s">
        <v>23835</v>
      </c>
      <c r="N1229" t="s">
        <v>30700</v>
      </c>
      <c r="U1229" t="s">
        <v>23823</v>
      </c>
      <c r="V1229">
        <v>50</v>
      </c>
      <c r="W1229">
        <v>-23763158</v>
      </c>
      <c r="X1229">
        <v>-51273375</v>
      </c>
      <c r="Y1229">
        <v>789</v>
      </c>
      <c r="Z1229" t="s">
        <v>30890</v>
      </c>
      <c r="AB1229" t="s">
        <v>23825</v>
      </c>
      <c r="AD1229" t="s">
        <v>1491</v>
      </c>
      <c r="AH1229" t="s">
        <v>30891</v>
      </c>
      <c r="AI1229" t="s">
        <v>23827</v>
      </c>
      <c r="AJ1229" t="s">
        <v>30892</v>
      </c>
      <c r="AL1229">
        <f>VALUE(TRIM(FO_Candidato[[#This Row],[1.21 Latitude]]))</f>
        <v>-23763158</v>
      </c>
      <c r="AM1229">
        <f>FO_Candidato[[#This Row],[LATITUDE_P1]]/1000000</f>
        <v>-23.763158000000001</v>
      </c>
      <c r="AN1229">
        <f>INT(ABS(FO_Candidato[[#This Row],[LATITUDE_P2]]))</f>
        <v>23</v>
      </c>
      <c r="AO1229">
        <f>INT((ABS(FO_Candidato[[#This Row],[LATITUDE_P2]])-INT(ABS(FO_Candidato[[#This Row],[LATITUDE_P2]])))*60)</f>
        <v>45</v>
      </c>
      <c r="AP1229" s="73">
        <f t="shared" si="38"/>
        <v>47.37</v>
      </c>
      <c r="AQ1229" t="str">
        <f>SUBSTITUTE(TEXT(FO_Candidato[[#This Row],[LATITUDE_P5]],"0,00"),",",".")</f>
        <v>47.37</v>
      </c>
      <c r="AR1229" t="str">
        <f>FO_Candidato[[#This Row],[LATITUDE_P3]]&amp;"°"&amp;FO_Candidato[[#This Row],[LATITUDE_P4]]&amp;"'"&amp;FO_Candidato[[#This Row],[LATITUDE - P6]]&amp;"""S"</f>
        <v>23°45'47.37"S</v>
      </c>
      <c r="AS1229">
        <f>VALUE(TRIM(FO_Candidato[[#This Row],[longitude]]))</f>
        <v>-51273375</v>
      </c>
      <c r="AT1229">
        <f>FO_Candidato[[#This Row],[LONGITUDE_P1]]/1000000</f>
        <v>-51.273375000000001</v>
      </c>
      <c r="AU1229">
        <f>INT(ABS(FO_Candidato[[#This Row],[LONGITUDE_P2]]))</f>
        <v>51</v>
      </c>
      <c r="AV1229">
        <f>INT((ABS(FO_Candidato[[#This Row],[LONGITUDE_P2]])-INT(ABS(FO_Candidato[[#This Row],[LONGITUDE_P2]])))*60)</f>
        <v>16</v>
      </c>
      <c r="AW1229" s="73">
        <f t="shared" si="39"/>
        <v>24.15</v>
      </c>
      <c r="AX1229" t="str">
        <f>SUBSTITUTE(TEXT(FO_Candidato[[#This Row],[LONGITUDE_P5]],"0,00"),",",".")</f>
        <v>24.15</v>
      </c>
      <c r="AY1229" t="str">
        <f>FO_Candidato[[#This Row],[LONGITUDE_P3]]&amp;"°"&amp;FO_Candidato[[#This Row],[LONGITUDE_P4]]&amp;"'"&amp;FO_Candidato[[#This Row],[LONGITUDE - P6]]&amp;"""S"</f>
        <v>51°16'24.15"S</v>
      </c>
    </row>
    <row r="1230" spans="1:51" x14ac:dyDescent="0.3">
      <c r="A1230" t="s">
        <v>30893</v>
      </c>
      <c r="B1230" t="s">
        <v>23809</v>
      </c>
      <c r="C1230" t="s">
        <v>14879</v>
      </c>
      <c r="D1230" t="s">
        <v>14901</v>
      </c>
      <c r="E1230" t="s">
        <v>14901</v>
      </c>
      <c r="F1230" t="s">
        <v>14903</v>
      </c>
      <c r="G1230" t="s">
        <v>25675</v>
      </c>
      <c r="I1230" t="s">
        <v>23832</v>
      </c>
      <c r="J1230" t="s">
        <v>24256</v>
      </c>
      <c r="K1230" t="s">
        <v>30894</v>
      </c>
      <c r="M1230" t="s">
        <v>23835</v>
      </c>
      <c r="N1230" t="s">
        <v>30887</v>
      </c>
      <c r="O1230" t="s">
        <v>30867</v>
      </c>
      <c r="P1230" t="s">
        <v>30868</v>
      </c>
      <c r="U1230" t="s">
        <v>23823</v>
      </c>
      <c r="V1230">
        <v>50</v>
      </c>
      <c r="W1230">
        <v>-23335594</v>
      </c>
      <c r="X1230">
        <v>-52158599</v>
      </c>
      <c r="Y1230">
        <v>524</v>
      </c>
      <c r="Z1230" t="s">
        <v>24096</v>
      </c>
      <c r="AA1230" t="s">
        <v>124</v>
      </c>
      <c r="AB1230" t="s">
        <v>23825</v>
      </c>
      <c r="AD1230" t="s">
        <v>23823</v>
      </c>
      <c r="AF1230" t="s">
        <v>14903</v>
      </c>
      <c r="AG1230" t="s">
        <v>14901</v>
      </c>
      <c r="AH1230" t="s">
        <v>30895</v>
      </c>
      <c r="AI1230" t="s">
        <v>23827</v>
      </c>
      <c r="AJ1230" t="s">
        <v>30886</v>
      </c>
      <c r="AK1230">
        <v>87160000</v>
      </c>
      <c r="AL1230">
        <f>VALUE(TRIM(FO_Candidato[[#This Row],[1.21 Latitude]]))</f>
        <v>-23335594</v>
      </c>
      <c r="AM1230">
        <f>FO_Candidato[[#This Row],[LATITUDE_P1]]/1000000</f>
        <v>-23.335594</v>
      </c>
      <c r="AN1230">
        <f>INT(ABS(FO_Candidato[[#This Row],[LATITUDE_P2]]))</f>
        <v>23</v>
      </c>
      <c r="AO1230">
        <f>INT((ABS(FO_Candidato[[#This Row],[LATITUDE_P2]])-INT(ABS(FO_Candidato[[#This Row],[LATITUDE_P2]])))*60)</f>
        <v>20</v>
      </c>
      <c r="AP1230" s="73">
        <f t="shared" si="38"/>
        <v>8.14</v>
      </c>
      <c r="AQ1230" t="str">
        <f>SUBSTITUTE(TEXT(FO_Candidato[[#This Row],[LATITUDE_P5]],"0,00"),",",".")</f>
        <v>8.14</v>
      </c>
      <c r="AR1230" t="str">
        <f>FO_Candidato[[#This Row],[LATITUDE_P3]]&amp;"°"&amp;FO_Candidato[[#This Row],[LATITUDE_P4]]&amp;"'"&amp;FO_Candidato[[#This Row],[LATITUDE - P6]]&amp;"""S"</f>
        <v>23°20'8.14"S</v>
      </c>
      <c r="AS1230">
        <f>VALUE(TRIM(FO_Candidato[[#This Row],[longitude]]))</f>
        <v>-52158599</v>
      </c>
      <c r="AT1230">
        <f>FO_Candidato[[#This Row],[LONGITUDE_P1]]/1000000</f>
        <v>-52.158599000000002</v>
      </c>
      <c r="AU1230">
        <f>INT(ABS(FO_Candidato[[#This Row],[LONGITUDE_P2]]))</f>
        <v>52</v>
      </c>
      <c r="AV1230">
        <f>INT((ABS(FO_Candidato[[#This Row],[LONGITUDE_P2]])-INT(ABS(FO_Candidato[[#This Row],[LONGITUDE_P2]])))*60)</f>
        <v>9</v>
      </c>
      <c r="AW1230" s="73">
        <f t="shared" si="39"/>
        <v>30.96</v>
      </c>
      <c r="AX1230" t="str">
        <f>SUBSTITUTE(TEXT(FO_Candidato[[#This Row],[LONGITUDE_P5]],"0,00"),",",".")</f>
        <v>30.96</v>
      </c>
      <c r="AY1230" t="str">
        <f>FO_Candidato[[#This Row],[LONGITUDE_P3]]&amp;"°"&amp;FO_Candidato[[#This Row],[LONGITUDE_P4]]&amp;"'"&amp;FO_Candidato[[#This Row],[LONGITUDE - P6]]&amp;"""S"</f>
        <v>52°9'30.96"S</v>
      </c>
    </row>
    <row r="1231" spans="1:51" x14ac:dyDescent="0.3">
      <c r="A1231" t="s">
        <v>30896</v>
      </c>
      <c r="B1231" t="s">
        <v>23809</v>
      </c>
      <c r="C1231" t="s">
        <v>16868</v>
      </c>
      <c r="D1231" t="s">
        <v>17984</v>
      </c>
      <c r="E1231" t="s">
        <v>17984</v>
      </c>
      <c r="F1231" t="s">
        <v>17986</v>
      </c>
      <c r="G1231" t="s">
        <v>23889</v>
      </c>
      <c r="I1231" t="s">
        <v>23832</v>
      </c>
      <c r="K1231" t="s">
        <v>24020</v>
      </c>
      <c r="M1231" t="s">
        <v>23835</v>
      </c>
      <c r="N1231" t="s">
        <v>30700</v>
      </c>
      <c r="U1231" t="s">
        <v>23823</v>
      </c>
      <c r="V1231">
        <v>50</v>
      </c>
      <c r="W1231">
        <v>-23140814</v>
      </c>
      <c r="X1231">
        <v>-51153571</v>
      </c>
      <c r="Y1231">
        <v>539</v>
      </c>
      <c r="Z1231" t="s">
        <v>30897</v>
      </c>
      <c r="AB1231" t="s">
        <v>23825</v>
      </c>
      <c r="AD1231" t="s">
        <v>1491</v>
      </c>
      <c r="AH1231" t="s">
        <v>30898</v>
      </c>
      <c r="AI1231" t="s">
        <v>23827</v>
      </c>
      <c r="AJ1231" t="s">
        <v>30899</v>
      </c>
      <c r="AL1231">
        <f>VALUE(TRIM(FO_Candidato[[#This Row],[1.21 Latitude]]))</f>
        <v>-23140814</v>
      </c>
      <c r="AM1231">
        <f>FO_Candidato[[#This Row],[LATITUDE_P1]]/1000000</f>
        <v>-23.140813999999999</v>
      </c>
      <c r="AN1231">
        <f>INT(ABS(FO_Candidato[[#This Row],[LATITUDE_P2]]))</f>
        <v>23</v>
      </c>
      <c r="AO1231">
        <f>INT((ABS(FO_Candidato[[#This Row],[LATITUDE_P2]])-INT(ABS(FO_Candidato[[#This Row],[LATITUDE_P2]])))*60)</f>
        <v>8</v>
      </c>
      <c r="AP1231" s="73">
        <f t="shared" si="38"/>
        <v>26.93</v>
      </c>
      <c r="AQ1231" t="str">
        <f>SUBSTITUTE(TEXT(FO_Candidato[[#This Row],[LATITUDE_P5]],"0,00"),",",".")</f>
        <v>26.93</v>
      </c>
      <c r="AR1231" t="str">
        <f>FO_Candidato[[#This Row],[LATITUDE_P3]]&amp;"°"&amp;FO_Candidato[[#This Row],[LATITUDE_P4]]&amp;"'"&amp;FO_Candidato[[#This Row],[LATITUDE - P6]]&amp;"""S"</f>
        <v>23°8'26.93"S</v>
      </c>
      <c r="AS1231">
        <f>VALUE(TRIM(FO_Candidato[[#This Row],[longitude]]))</f>
        <v>-51153571</v>
      </c>
      <c r="AT1231">
        <f>FO_Candidato[[#This Row],[LONGITUDE_P1]]/1000000</f>
        <v>-51.153570999999999</v>
      </c>
      <c r="AU1231">
        <f>INT(ABS(FO_Candidato[[#This Row],[LONGITUDE_P2]]))</f>
        <v>51</v>
      </c>
      <c r="AV1231">
        <f>INT((ABS(FO_Candidato[[#This Row],[LONGITUDE_P2]])-INT(ABS(FO_Candidato[[#This Row],[LONGITUDE_P2]])))*60)</f>
        <v>9</v>
      </c>
      <c r="AW1231" s="73">
        <f t="shared" si="39"/>
        <v>12.86</v>
      </c>
      <c r="AX1231" t="str">
        <f>SUBSTITUTE(TEXT(FO_Candidato[[#This Row],[LONGITUDE_P5]],"0,00"),",",".")</f>
        <v>12.86</v>
      </c>
      <c r="AY1231" t="str">
        <f>FO_Candidato[[#This Row],[LONGITUDE_P3]]&amp;"°"&amp;FO_Candidato[[#This Row],[LONGITUDE_P4]]&amp;"'"&amp;FO_Candidato[[#This Row],[LONGITUDE - P6]]&amp;"""S"</f>
        <v>51°9'12.86"S</v>
      </c>
    </row>
    <row r="1232" spans="1:51" x14ac:dyDescent="0.3">
      <c r="A1232" t="s">
        <v>30900</v>
      </c>
      <c r="B1232" t="s">
        <v>23809</v>
      </c>
      <c r="C1232" t="s">
        <v>14879</v>
      </c>
      <c r="D1232" t="s">
        <v>15063</v>
      </c>
      <c r="E1232" t="s">
        <v>15063</v>
      </c>
      <c r="F1232" t="s">
        <v>15065</v>
      </c>
      <c r="G1232" t="s">
        <v>25675</v>
      </c>
      <c r="I1232" t="s">
        <v>23832</v>
      </c>
      <c r="J1232" t="s">
        <v>24256</v>
      </c>
      <c r="K1232" t="s">
        <v>23943</v>
      </c>
      <c r="M1232" t="s">
        <v>23835</v>
      </c>
      <c r="N1232" t="s">
        <v>30901</v>
      </c>
      <c r="O1232" t="s">
        <v>30902</v>
      </c>
      <c r="P1232" t="s">
        <v>30903</v>
      </c>
      <c r="U1232" t="s">
        <v>23823</v>
      </c>
      <c r="V1232">
        <v>50</v>
      </c>
      <c r="W1232">
        <v>-23951987</v>
      </c>
      <c r="X1232">
        <v>-53182955</v>
      </c>
      <c r="Y1232">
        <v>387</v>
      </c>
      <c r="Z1232" t="s">
        <v>24096</v>
      </c>
      <c r="AA1232" t="s">
        <v>124</v>
      </c>
      <c r="AB1232" t="s">
        <v>23825</v>
      </c>
      <c r="AF1232" t="s">
        <v>15065</v>
      </c>
      <c r="AG1232" t="s">
        <v>15063</v>
      </c>
      <c r="AH1232" t="s">
        <v>30770</v>
      </c>
      <c r="AI1232" t="s">
        <v>23827</v>
      </c>
      <c r="AJ1232" t="s">
        <v>30904</v>
      </c>
      <c r="AL1232">
        <f>VALUE(TRIM(FO_Candidato[[#This Row],[1.21 Latitude]]))</f>
        <v>-23951987</v>
      </c>
      <c r="AM1232">
        <f>FO_Candidato[[#This Row],[LATITUDE_P1]]/1000000</f>
        <v>-23.951986999999999</v>
      </c>
      <c r="AN1232">
        <f>INT(ABS(FO_Candidato[[#This Row],[LATITUDE_P2]]))</f>
        <v>23</v>
      </c>
      <c r="AO1232">
        <f>INT((ABS(FO_Candidato[[#This Row],[LATITUDE_P2]])-INT(ABS(FO_Candidato[[#This Row],[LATITUDE_P2]])))*60)</f>
        <v>57</v>
      </c>
      <c r="AP1232" s="73">
        <f t="shared" si="38"/>
        <v>7.15</v>
      </c>
      <c r="AQ1232" t="str">
        <f>SUBSTITUTE(TEXT(FO_Candidato[[#This Row],[LATITUDE_P5]],"0,00"),",",".")</f>
        <v>7.15</v>
      </c>
      <c r="AR1232" t="str">
        <f>FO_Candidato[[#This Row],[LATITUDE_P3]]&amp;"°"&amp;FO_Candidato[[#This Row],[LATITUDE_P4]]&amp;"'"&amp;FO_Candidato[[#This Row],[LATITUDE - P6]]&amp;"""S"</f>
        <v>23°57'7.15"S</v>
      </c>
      <c r="AS1232">
        <f>VALUE(TRIM(FO_Candidato[[#This Row],[longitude]]))</f>
        <v>-53182955</v>
      </c>
      <c r="AT1232">
        <f>FO_Candidato[[#This Row],[LONGITUDE_P1]]/1000000</f>
        <v>-53.182955</v>
      </c>
      <c r="AU1232">
        <f>INT(ABS(FO_Candidato[[#This Row],[LONGITUDE_P2]]))</f>
        <v>53</v>
      </c>
      <c r="AV1232">
        <f>INT((ABS(FO_Candidato[[#This Row],[LONGITUDE_P2]])-INT(ABS(FO_Candidato[[#This Row],[LONGITUDE_P2]])))*60)</f>
        <v>10</v>
      </c>
      <c r="AW1232" s="73">
        <f t="shared" si="39"/>
        <v>58.64</v>
      </c>
      <c r="AX1232" t="str">
        <f>SUBSTITUTE(TEXT(FO_Candidato[[#This Row],[LONGITUDE_P5]],"0,00"),",",".")</f>
        <v>58.64</v>
      </c>
      <c r="AY1232" t="str">
        <f>FO_Candidato[[#This Row],[LONGITUDE_P3]]&amp;"°"&amp;FO_Candidato[[#This Row],[LONGITUDE_P4]]&amp;"'"&amp;FO_Candidato[[#This Row],[LONGITUDE - P6]]&amp;"""S"</f>
        <v>53°10'58.64"S</v>
      </c>
    </row>
    <row r="1233" spans="1:51" x14ac:dyDescent="0.3">
      <c r="A1233" t="s">
        <v>30905</v>
      </c>
      <c r="B1233" t="s">
        <v>23809</v>
      </c>
      <c r="C1233" t="s">
        <v>14879</v>
      </c>
      <c r="D1233" t="s">
        <v>14893</v>
      </c>
      <c r="E1233" t="s">
        <v>14893</v>
      </c>
      <c r="F1233" t="s">
        <v>14895</v>
      </c>
      <c r="G1233" t="s">
        <v>25675</v>
      </c>
      <c r="I1233" t="s">
        <v>23832</v>
      </c>
      <c r="J1233" t="s">
        <v>24256</v>
      </c>
      <c r="K1233" t="s">
        <v>23943</v>
      </c>
      <c r="M1233" t="s">
        <v>23816</v>
      </c>
      <c r="N1233" t="s">
        <v>30906</v>
      </c>
      <c r="O1233" t="s">
        <v>30907</v>
      </c>
      <c r="P1233" t="s">
        <v>30908</v>
      </c>
      <c r="Q1233" t="s">
        <v>30909</v>
      </c>
      <c r="U1233" t="s">
        <v>23823</v>
      </c>
      <c r="V1233">
        <v>50</v>
      </c>
      <c r="W1233">
        <v>-23314557</v>
      </c>
      <c r="X1233">
        <v>-5283439</v>
      </c>
      <c r="Y1233">
        <v>351</v>
      </c>
      <c r="Z1233" t="s">
        <v>24096</v>
      </c>
      <c r="AA1233" t="s">
        <v>124</v>
      </c>
      <c r="AB1233" t="s">
        <v>23825</v>
      </c>
      <c r="AD1233" t="s">
        <v>23823</v>
      </c>
      <c r="AF1233" t="s">
        <v>30910</v>
      </c>
      <c r="AG1233" t="s">
        <v>30911</v>
      </c>
      <c r="AH1233" t="s">
        <v>30770</v>
      </c>
      <c r="AI1233" t="s">
        <v>23827</v>
      </c>
      <c r="AJ1233" t="s">
        <v>30912</v>
      </c>
      <c r="AL1233">
        <f>VALUE(TRIM(FO_Candidato[[#This Row],[1.21 Latitude]]))</f>
        <v>-23314557</v>
      </c>
      <c r="AM1233">
        <f>FO_Candidato[[#This Row],[LATITUDE_P1]]/1000000</f>
        <v>-23.314557000000001</v>
      </c>
      <c r="AN1233">
        <f>INT(ABS(FO_Candidato[[#This Row],[LATITUDE_P2]]))</f>
        <v>23</v>
      </c>
      <c r="AO1233">
        <f>INT((ABS(FO_Candidato[[#This Row],[LATITUDE_P2]])-INT(ABS(FO_Candidato[[#This Row],[LATITUDE_P2]])))*60)</f>
        <v>18</v>
      </c>
      <c r="AP1233" s="73">
        <f t="shared" si="38"/>
        <v>52.41</v>
      </c>
      <c r="AQ1233" t="str">
        <f>SUBSTITUTE(TEXT(FO_Candidato[[#This Row],[LATITUDE_P5]],"0,00"),",",".")</f>
        <v>52.41</v>
      </c>
      <c r="AR1233" t="str">
        <f>FO_Candidato[[#This Row],[LATITUDE_P3]]&amp;"°"&amp;FO_Candidato[[#This Row],[LATITUDE_P4]]&amp;"'"&amp;FO_Candidato[[#This Row],[LATITUDE - P6]]&amp;"""S"</f>
        <v>23°18'52.41"S</v>
      </c>
      <c r="AS1233">
        <f>VALUE(TRIM(FO_Candidato[[#This Row],[longitude]]))</f>
        <v>-5283439</v>
      </c>
      <c r="AT1233">
        <f>FO_Candidato[[#This Row],[LONGITUDE_P1]]/1000000</f>
        <v>-5.2834390000000004</v>
      </c>
      <c r="AU1233">
        <f>INT(ABS(FO_Candidato[[#This Row],[LONGITUDE_P2]]))</f>
        <v>5</v>
      </c>
      <c r="AV1233">
        <f>INT((ABS(FO_Candidato[[#This Row],[LONGITUDE_P2]])-INT(ABS(FO_Candidato[[#This Row],[LONGITUDE_P2]])))*60)</f>
        <v>17</v>
      </c>
      <c r="AW1233" s="73">
        <f t="shared" si="39"/>
        <v>0.38</v>
      </c>
      <c r="AX1233" t="str">
        <f>SUBSTITUTE(TEXT(FO_Candidato[[#This Row],[LONGITUDE_P5]],"0,00"),",",".")</f>
        <v>0.38</v>
      </c>
      <c r="AY1233" t="str">
        <f>FO_Candidato[[#This Row],[LONGITUDE_P3]]&amp;"°"&amp;FO_Candidato[[#This Row],[LONGITUDE_P4]]&amp;"'"&amp;FO_Candidato[[#This Row],[LONGITUDE - P6]]&amp;"""S"</f>
        <v>5°17'0.38"S</v>
      </c>
    </row>
    <row r="1234" spans="1:51" x14ac:dyDescent="0.3">
      <c r="A1234" t="s">
        <v>30913</v>
      </c>
      <c r="B1234" t="s">
        <v>23809</v>
      </c>
      <c r="C1234" t="s">
        <v>14879</v>
      </c>
      <c r="D1234" t="s">
        <v>15018</v>
      </c>
      <c r="E1234" t="s">
        <v>15018</v>
      </c>
      <c r="F1234" t="s">
        <v>15020</v>
      </c>
      <c r="G1234" t="s">
        <v>25675</v>
      </c>
      <c r="I1234" t="s">
        <v>23832</v>
      </c>
      <c r="J1234" t="s">
        <v>24256</v>
      </c>
      <c r="K1234" t="s">
        <v>24020</v>
      </c>
      <c r="M1234" t="s">
        <v>23835</v>
      </c>
      <c r="N1234" t="s">
        <v>30845</v>
      </c>
      <c r="O1234" t="s">
        <v>30914</v>
      </c>
      <c r="P1234" t="s">
        <v>30847</v>
      </c>
      <c r="Q1234" t="s">
        <v>30848</v>
      </c>
      <c r="U1234" t="s">
        <v>23823</v>
      </c>
      <c r="V1234">
        <v>50</v>
      </c>
      <c r="W1234">
        <v>-23344874</v>
      </c>
      <c r="X1234">
        <v>-53239682</v>
      </c>
      <c r="Y1234">
        <v>331</v>
      </c>
      <c r="Z1234" t="s">
        <v>24096</v>
      </c>
      <c r="AA1234" t="s">
        <v>124</v>
      </c>
      <c r="AB1234" t="s">
        <v>23825</v>
      </c>
      <c r="AD1234" t="s">
        <v>23823</v>
      </c>
      <c r="AF1234" t="s">
        <v>15020</v>
      </c>
      <c r="AG1234" t="s">
        <v>15018</v>
      </c>
      <c r="AH1234" t="s">
        <v>30770</v>
      </c>
      <c r="AI1234" t="s">
        <v>23827</v>
      </c>
      <c r="AJ1234" t="s">
        <v>550</v>
      </c>
      <c r="AL1234">
        <f>VALUE(TRIM(FO_Candidato[[#This Row],[1.21 Latitude]]))</f>
        <v>-23344874</v>
      </c>
      <c r="AM1234">
        <f>FO_Candidato[[#This Row],[LATITUDE_P1]]/1000000</f>
        <v>-23.344874000000001</v>
      </c>
      <c r="AN1234">
        <f>INT(ABS(FO_Candidato[[#This Row],[LATITUDE_P2]]))</f>
        <v>23</v>
      </c>
      <c r="AO1234">
        <f>INT((ABS(FO_Candidato[[#This Row],[LATITUDE_P2]])-INT(ABS(FO_Candidato[[#This Row],[LATITUDE_P2]])))*60)</f>
        <v>20</v>
      </c>
      <c r="AP1234" s="73">
        <f t="shared" si="38"/>
        <v>41.55</v>
      </c>
      <c r="AQ1234" t="str">
        <f>SUBSTITUTE(TEXT(FO_Candidato[[#This Row],[LATITUDE_P5]],"0,00"),",",".")</f>
        <v>41.55</v>
      </c>
      <c r="AR1234" t="str">
        <f>FO_Candidato[[#This Row],[LATITUDE_P3]]&amp;"°"&amp;FO_Candidato[[#This Row],[LATITUDE_P4]]&amp;"'"&amp;FO_Candidato[[#This Row],[LATITUDE - P6]]&amp;"""S"</f>
        <v>23°20'41.55"S</v>
      </c>
      <c r="AS1234">
        <f>VALUE(TRIM(FO_Candidato[[#This Row],[longitude]]))</f>
        <v>-53239682</v>
      </c>
      <c r="AT1234">
        <f>FO_Candidato[[#This Row],[LONGITUDE_P1]]/1000000</f>
        <v>-53.239682000000002</v>
      </c>
      <c r="AU1234">
        <f>INT(ABS(FO_Candidato[[#This Row],[LONGITUDE_P2]]))</f>
        <v>53</v>
      </c>
      <c r="AV1234">
        <f>INT((ABS(FO_Candidato[[#This Row],[LONGITUDE_P2]])-INT(ABS(FO_Candidato[[#This Row],[LONGITUDE_P2]])))*60)</f>
        <v>14</v>
      </c>
      <c r="AW1234" s="73">
        <f t="shared" si="39"/>
        <v>22.86</v>
      </c>
      <c r="AX1234" t="str">
        <f>SUBSTITUTE(TEXT(FO_Candidato[[#This Row],[LONGITUDE_P5]],"0,00"),",",".")</f>
        <v>22.86</v>
      </c>
      <c r="AY1234" t="str">
        <f>FO_Candidato[[#This Row],[LONGITUDE_P3]]&amp;"°"&amp;FO_Candidato[[#This Row],[LONGITUDE_P4]]&amp;"'"&amp;FO_Candidato[[#This Row],[LONGITUDE - P6]]&amp;"""S"</f>
        <v>53°14'22.86"S</v>
      </c>
    </row>
    <row r="1235" spans="1:51" x14ac:dyDescent="0.3">
      <c r="A1235" t="s">
        <v>30915</v>
      </c>
      <c r="B1235" t="s">
        <v>23809</v>
      </c>
      <c r="C1235" t="s">
        <v>14879</v>
      </c>
      <c r="D1235" t="s">
        <v>15309</v>
      </c>
      <c r="E1235" t="s">
        <v>15309</v>
      </c>
      <c r="F1235" t="s">
        <v>15311</v>
      </c>
      <c r="G1235" t="s">
        <v>25675</v>
      </c>
      <c r="I1235" t="s">
        <v>23832</v>
      </c>
      <c r="J1235" t="s">
        <v>24256</v>
      </c>
      <c r="K1235" t="s">
        <v>24547</v>
      </c>
      <c r="U1235" t="s">
        <v>23823</v>
      </c>
      <c r="V1235">
        <v>50</v>
      </c>
      <c r="W1235">
        <v>-23483631</v>
      </c>
      <c r="X1235">
        <v>-53308039</v>
      </c>
      <c r="Y1235">
        <v>422</v>
      </c>
      <c r="Z1235" t="s">
        <v>24096</v>
      </c>
      <c r="AB1235" t="s">
        <v>23825</v>
      </c>
      <c r="AD1235" t="s">
        <v>23823</v>
      </c>
      <c r="AF1235" t="s">
        <v>15311</v>
      </c>
      <c r="AG1235" t="s">
        <v>15309</v>
      </c>
      <c r="AH1235" t="s">
        <v>30770</v>
      </c>
      <c r="AI1235" t="s">
        <v>23827</v>
      </c>
      <c r="AJ1235" t="s">
        <v>30916</v>
      </c>
      <c r="AL1235">
        <f>VALUE(TRIM(FO_Candidato[[#This Row],[1.21 Latitude]]))</f>
        <v>-23483631</v>
      </c>
      <c r="AM1235">
        <f>FO_Candidato[[#This Row],[LATITUDE_P1]]/1000000</f>
        <v>-23.483630999999999</v>
      </c>
      <c r="AN1235">
        <f>INT(ABS(FO_Candidato[[#This Row],[LATITUDE_P2]]))</f>
        <v>23</v>
      </c>
      <c r="AO1235">
        <f>INT((ABS(FO_Candidato[[#This Row],[LATITUDE_P2]])-INT(ABS(FO_Candidato[[#This Row],[LATITUDE_P2]])))*60)</f>
        <v>29</v>
      </c>
      <c r="AP1235" s="73">
        <f t="shared" si="38"/>
        <v>1.07</v>
      </c>
      <c r="AQ1235" t="str">
        <f>SUBSTITUTE(TEXT(FO_Candidato[[#This Row],[LATITUDE_P5]],"0,00"),",",".")</f>
        <v>1.07</v>
      </c>
      <c r="AR1235" t="str">
        <f>FO_Candidato[[#This Row],[LATITUDE_P3]]&amp;"°"&amp;FO_Candidato[[#This Row],[LATITUDE_P4]]&amp;"'"&amp;FO_Candidato[[#This Row],[LATITUDE - P6]]&amp;"""S"</f>
        <v>23°29'1.07"S</v>
      </c>
      <c r="AS1235">
        <f>VALUE(TRIM(FO_Candidato[[#This Row],[longitude]]))</f>
        <v>-53308039</v>
      </c>
      <c r="AT1235">
        <f>FO_Candidato[[#This Row],[LONGITUDE_P1]]/1000000</f>
        <v>-53.308039000000001</v>
      </c>
      <c r="AU1235">
        <f>INT(ABS(FO_Candidato[[#This Row],[LONGITUDE_P2]]))</f>
        <v>53</v>
      </c>
      <c r="AV1235">
        <f>INT((ABS(FO_Candidato[[#This Row],[LONGITUDE_P2]])-INT(ABS(FO_Candidato[[#This Row],[LONGITUDE_P2]])))*60)</f>
        <v>18</v>
      </c>
      <c r="AW1235" s="73">
        <f t="shared" si="39"/>
        <v>28.94</v>
      </c>
      <c r="AX1235" t="str">
        <f>SUBSTITUTE(TEXT(FO_Candidato[[#This Row],[LONGITUDE_P5]],"0,00"),",",".")</f>
        <v>28.94</v>
      </c>
      <c r="AY1235" t="str">
        <f>FO_Candidato[[#This Row],[LONGITUDE_P3]]&amp;"°"&amp;FO_Candidato[[#This Row],[LONGITUDE_P4]]&amp;"'"&amp;FO_Candidato[[#This Row],[LONGITUDE - P6]]&amp;"""S"</f>
        <v>53°18'28.94"S</v>
      </c>
    </row>
    <row r="1236" spans="1:51" x14ac:dyDescent="0.3">
      <c r="A1236" t="s">
        <v>30917</v>
      </c>
      <c r="B1236" t="s">
        <v>23809</v>
      </c>
      <c r="C1236" t="s">
        <v>14879</v>
      </c>
      <c r="D1236" t="s">
        <v>15243</v>
      </c>
      <c r="E1236" t="s">
        <v>15243</v>
      </c>
      <c r="F1236" t="s">
        <v>15245</v>
      </c>
      <c r="G1236" t="s">
        <v>25675</v>
      </c>
      <c r="I1236" t="s">
        <v>23832</v>
      </c>
      <c r="J1236" t="s">
        <v>24256</v>
      </c>
      <c r="K1236" t="s">
        <v>30918</v>
      </c>
      <c r="M1236" t="s">
        <v>23816</v>
      </c>
      <c r="N1236" t="s">
        <v>30919</v>
      </c>
      <c r="O1236" t="s">
        <v>30920</v>
      </c>
      <c r="P1236" t="s">
        <v>30921</v>
      </c>
      <c r="Q1236" t="s">
        <v>30922</v>
      </c>
      <c r="U1236" t="s">
        <v>23823</v>
      </c>
      <c r="V1236">
        <v>50</v>
      </c>
      <c r="W1236">
        <v>-22942744</v>
      </c>
      <c r="X1236">
        <v>-52214303</v>
      </c>
      <c r="Y1236">
        <v>475</v>
      </c>
      <c r="Z1236" t="s">
        <v>24096</v>
      </c>
      <c r="AA1236" t="s">
        <v>124</v>
      </c>
      <c r="AB1236" t="s">
        <v>23825</v>
      </c>
      <c r="AD1236" t="s">
        <v>23823</v>
      </c>
      <c r="AF1236" t="s">
        <v>15245</v>
      </c>
      <c r="AG1236" t="s">
        <v>15243</v>
      </c>
      <c r="AH1236" t="s">
        <v>30923</v>
      </c>
      <c r="AI1236" t="s">
        <v>23827</v>
      </c>
      <c r="AJ1236" t="s">
        <v>30924</v>
      </c>
      <c r="AL1236">
        <f>VALUE(TRIM(FO_Candidato[[#This Row],[1.21 Latitude]]))</f>
        <v>-22942744</v>
      </c>
      <c r="AM1236">
        <f>FO_Candidato[[#This Row],[LATITUDE_P1]]/1000000</f>
        <v>-22.942744000000001</v>
      </c>
      <c r="AN1236">
        <f>INT(ABS(FO_Candidato[[#This Row],[LATITUDE_P2]]))</f>
        <v>22</v>
      </c>
      <c r="AO1236">
        <f>INT((ABS(FO_Candidato[[#This Row],[LATITUDE_P2]])-INT(ABS(FO_Candidato[[#This Row],[LATITUDE_P2]])))*60)</f>
        <v>56</v>
      </c>
      <c r="AP1236" s="73">
        <f t="shared" si="38"/>
        <v>33.880000000000003</v>
      </c>
      <c r="AQ1236" t="str">
        <f>SUBSTITUTE(TEXT(FO_Candidato[[#This Row],[LATITUDE_P5]],"0,00"),",",".")</f>
        <v>33.88</v>
      </c>
      <c r="AR1236" t="str">
        <f>FO_Candidato[[#This Row],[LATITUDE_P3]]&amp;"°"&amp;FO_Candidato[[#This Row],[LATITUDE_P4]]&amp;"'"&amp;FO_Candidato[[#This Row],[LATITUDE - P6]]&amp;"""S"</f>
        <v>22°56'33.88"S</v>
      </c>
      <c r="AS1236">
        <f>VALUE(TRIM(FO_Candidato[[#This Row],[longitude]]))</f>
        <v>-52214303</v>
      </c>
      <c r="AT1236">
        <f>FO_Candidato[[#This Row],[LONGITUDE_P1]]/1000000</f>
        <v>-52.214303000000001</v>
      </c>
      <c r="AU1236">
        <f>INT(ABS(FO_Candidato[[#This Row],[LONGITUDE_P2]]))</f>
        <v>52</v>
      </c>
      <c r="AV1236">
        <f>INT((ABS(FO_Candidato[[#This Row],[LONGITUDE_P2]])-INT(ABS(FO_Candidato[[#This Row],[LONGITUDE_P2]])))*60)</f>
        <v>12</v>
      </c>
      <c r="AW1236" s="73">
        <f t="shared" si="39"/>
        <v>51.49</v>
      </c>
      <c r="AX1236" t="str">
        <f>SUBSTITUTE(TEXT(FO_Candidato[[#This Row],[LONGITUDE_P5]],"0,00"),",",".")</f>
        <v>51.49</v>
      </c>
      <c r="AY1236" t="str">
        <f>FO_Candidato[[#This Row],[LONGITUDE_P3]]&amp;"°"&amp;FO_Candidato[[#This Row],[LONGITUDE_P4]]&amp;"'"&amp;FO_Candidato[[#This Row],[LONGITUDE - P6]]&amp;"""S"</f>
        <v>52°12'51.49"S</v>
      </c>
    </row>
    <row r="1237" spans="1:51" x14ac:dyDescent="0.3">
      <c r="A1237" t="s">
        <v>30925</v>
      </c>
      <c r="B1237" t="s">
        <v>23809</v>
      </c>
      <c r="C1237" t="s">
        <v>14879</v>
      </c>
      <c r="D1237" t="s">
        <v>14885</v>
      </c>
      <c r="E1237" t="s">
        <v>14885</v>
      </c>
      <c r="F1237" t="s">
        <v>14887</v>
      </c>
      <c r="G1237" t="s">
        <v>25675</v>
      </c>
      <c r="I1237" t="s">
        <v>23832</v>
      </c>
      <c r="J1237" t="s">
        <v>24256</v>
      </c>
      <c r="K1237" t="s">
        <v>24547</v>
      </c>
      <c r="M1237" t="s">
        <v>23816</v>
      </c>
      <c r="N1237" t="s">
        <v>30926</v>
      </c>
      <c r="O1237" t="s">
        <v>30927</v>
      </c>
      <c r="P1237" t="s">
        <v>30928</v>
      </c>
      <c r="U1237" t="s">
        <v>23823</v>
      </c>
      <c r="V1237">
        <v>50</v>
      </c>
      <c r="W1237">
        <v>-22975325</v>
      </c>
      <c r="X1237">
        <v>-52132489</v>
      </c>
      <c r="Y1237">
        <v>449</v>
      </c>
      <c r="Z1237" t="s">
        <v>24096</v>
      </c>
      <c r="AA1237" t="s">
        <v>124</v>
      </c>
      <c r="AB1237" t="s">
        <v>23825</v>
      </c>
      <c r="AD1237" t="s">
        <v>23823</v>
      </c>
      <c r="AF1237" t="s">
        <v>14887</v>
      </c>
      <c r="AG1237" t="s">
        <v>14885</v>
      </c>
      <c r="AH1237" t="s">
        <v>30929</v>
      </c>
      <c r="AI1237" t="s">
        <v>23827</v>
      </c>
      <c r="AJ1237" t="s">
        <v>30930</v>
      </c>
      <c r="AL1237">
        <f>VALUE(TRIM(FO_Candidato[[#This Row],[1.21 Latitude]]))</f>
        <v>-22975325</v>
      </c>
      <c r="AM1237">
        <f>FO_Candidato[[#This Row],[LATITUDE_P1]]/1000000</f>
        <v>-22.975325000000002</v>
      </c>
      <c r="AN1237">
        <f>INT(ABS(FO_Candidato[[#This Row],[LATITUDE_P2]]))</f>
        <v>22</v>
      </c>
      <c r="AO1237">
        <f>INT((ABS(FO_Candidato[[#This Row],[LATITUDE_P2]])-INT(ABS(FO_Candidato[[#This Row],[LATITUDE_P2]])))*60)</f>
        <v>58</v>
      </c>
      <c r="AP1237" s="73">
        <f t="shared" si="38"/>
        <v>31.17</v>
      </c>
      <c r="AQ1237" t="str">
        <f>SUBSTITUTE(TEXT(FO_Candidato[[#This Row],[LATITUDE_P5]],"0,00"),",",".")</f>
        <v>31.17</v>
      </c>
      <c r="AR1237" t="str">
        <f>FO_Candidato[[#This Row],[LATITUDE_P3]]&amp;"°"&amp;FO_Candidato[[#This Row],[LATITUDE_P4]]&amp;"'"&amp;FO_Candidato[[#This Row],[LATITUDE - P6]]&amp;"""S"</f>
        <v>22°58'31.17"S</v>
      </c>
      <c r="AS1237">
        <f>VALUE(TRIM(FO_Candidato[[#This Row],[longitude]]))</f>
        <v>-52132489</v>
      </c>
      <c r="AT1237">
        <f>FO_Candidato[[#This Row],[LONGITUDE_P1]]/1000000</f>
        <v>-52.132489</v>
      </c>
      <c r="AU1237">
        <f>INT(ABS(FO_Candidato[[#This Row],[LONGITUDE_P2]]))</f>
        <v>52</v>
      </c>
      <c r="AV1237">
        <f>INT((ABS(FO_Candidato[[#This Row],[LONGITUDE_P2]])-INT(ABS(FO_Candidato[[#This Row],[LONGITUDE_P2]])))*60)</f>
        <v>7</v>
      </c>
      <c r="AW1237" s="73">
        <f t="shared" si="39"/>
        <v>56.96</v>
      </c>
      <c r="AX1237" t="str">
        <f>SUBSTITUTE(TEXT(FO_Candidato[[#This Row],[LONGITUDE_P5]],"0,00"),",",".")</f>
        <v>56.96</v>
      </c>
      <c r="AY1237" t="str">
        <f>FO_Candidato[[#This Row],[LONGITUDE_P3]]&amp;"°"&amp;FO_Candidato[[#This Row],[LONGITUDE_P4]]&amp;"'"&amp;FO_Candidato[[#This Row],[LONGITUDE - P6]]&amp;"""S"</f>
        <v>52°7'56.96"S</v>
      </c>
    </row>
    <row r="1238" spans="1:51" x14ac:dyDescent="0.3">
      <c r="A1238" t="s">
        <v>30931</v>
      </c>
      <c r="B1238" t="s">
        <v>23809</v>
      </c>
      <c r="C1238" t="s">
        <v>14879</v>
      </c>
      <c r="D1238" t="s">
        <v>15072</v>
      </c>
      <c r="E1238" t="s">
        <v>15072</v>
      </c>
      <c r="F1238" t="s">
        <v>15074</v>
      </c>
      <c r="G1238" t="s">
        <v>25675</v>
      </c>
      <c r="I1238" t="s">
        <v>23832</v>
      </c>
      <c r="J1238" t="s">
        <v>24256</v>
      </c>
      <c r="K1238" t="s">
        <v>24020</v>
      </c>
      <c r="M1238" t="s">
        <v>23835</v>
      </c>
      <c r="N1238" t="s">
        <v>30859</v>
      </c>
      <c r="O1238" t="s">
        <v>30806</v>
      </c>
      <c r="R1238" t="s">
        <v>30805</v>
      </c>
      <c r="S1238" t="s">
        <v>30806</v>
      </c>
      <c r="U1238" t="s">
        <v>23823</v>
      </c>
      <c r="V1238">
        <v>50</v>
      </c>
      <c r="W1238">
        <v>-23436022</v>
      </c>
      <c r="X1238">
        <v>-5215873</v>
      </c>
      <c r="Y1238">
        <v>485</v>
      </c>
      <c r="Z1238" t="s">
        <v>23957</v>
      </c>
      <c r="AA1238" t="s">
        <v>124</v>
      </c>
      <c r="AB1238" t="s">
        <v>23825</v>
      </c>
      <c r="AD1238" t="s">
        <v>23823</v>
      </c>
      <c r="AF1238" t="s">
        <v>15074</v>
      </c>
      <c r="AG1238" t="s">
        <v>15072</v>
      </c>
      <c r="AH1238" t="s">
        <v>30932</v>
      </c>
      <c r="AI1238" t="s">
        <v>23827</v>
      </c>
      <c r="AJ1238" t="s">
        <v>30933</v>
      </c>
      <c r="AL1238">
        <f>VALUE(TRIM(FO_Candidato[[#This Row],[1.21 Latitude]]))</f>
        <v>-23436022</v>
      </c>
      <c r="AM1238">
        <f>FO_Candidato[[#This Row],[LATITUDE_P1]]/1000000</f>
        <v>-23.436022000000001</v>
      </c>
      <c r="AN1238">
        <f>INT(ABS(FO_Candidato[[#This Row],[LATITUDE_P2]]))</f>
        <v>23</v>
      </c>
      <c r="AO1238">
        <f>INT((ABS(FO_Candidato[[#This Row],[LATITUDE_P2]])-INT(ABS(FO_Candidato[[#This Row],[LATITUDE_P2]])))*60)</f>
        <v>26</v>
      </c>
      <c r="AP1238" s="73">
        <f t="shared" si="38"/>
        <v>9.68</v>
      </c>
      <c r="AQ1238" t="str">
        <f>SUBSTITUTE(TEXT(FO_Candidato[[#This Row],[LATITUDE_P5]],"0,00"),",",".")</f>
        <v>9.68</v>
      </c>
      <c r="AR1238" t="str">
        <f>FO_Candidato[[#This Row],[LATITUDE_P3]]&amp;"°"&amp;FO_Candidato[[#This Row],[LATITUDE_P4]]&amp;"'"&amp;FO_Candidato[[#This Row],[LATITUDE - P6]]&amp;"""S"</f>
        <v>23°26'9.68"S</v>
      </c>
      <c r="AS1238">
        <f>VALUE(TRIM(FO_Candidato[[#This Row],[longitude]]))</f>
        <v>-5215873</v>
      </c>
      <c r="AT1238">
        <f>FO_Candidato[[#This Row],[LONGITUDE_P1]]/1000000</f>
        <v>-5.2158730000000002</v>
      </c>
      <c r="AU1238">
        <f>INT(ABS(FO_Candidato[[#This Row],[LONGITUDE_P2]]))</f>
        <v>5</v>
      </c>
      <c r="AV1238">
        <f>INT((ABS(FO_Candidato[[#This Row],[LONGITUDE_P2]])-INT(ABS(FO_Candidato[[#This Row],[LONGITUDE_P2]])))*60)</f>
        <v>12</v>
      </c>
      <c r="AW1238" s="73">
        <f t="shared" si="39"/>
        <v>57.14</v>
      </c>
      <c r="AX1238" t="str">
        <f>SUBSTITUTE(TEXT(FO_Candidato[[#This Row],[LONGITUDE_P5]],"0,00"),",",".")</f>
        <v>57.14</v>
      </c>
      <c r="AY1238" t="str">
        <f>FO_Candidato[[#This Row],[LONGITUDE_P3]]&amp;"°"&amp;FO_Candidato[[#This Row],[LONGITUDE_P4]]&amp;"'"&amp;FO_Candidato[[#This Row],[LONGITUDE - P6]]&amp;"""S"</f>
        <v>5°12'57.14"S</v>
      </c>
    </row>
    <row r="1239" spans="1:51" x14ac:dyDescent="0.3">
      <c r="A1239" t="s">
        <v>30934</v>
      </c>
      <c r="B1239" t="s">
        <v>23809</v>
      </c>
      <c r="C1239" t="s">
        <v>14879</v>
      </c>
      <c r="D1239" t="s">
        <v>15055</v>
      </c>
      <c r="E1239" t="s">
        <v>15055</v>
      </c>
      <c r="F1239" t="s">
        <v>15057</v>
      </c>
      <c r="G1239" t="s">
        <v>25675</v>
      </c>
      <c r="I1239" t="s">
        <v>23832</v>
      </c>
      <c r="J1239" t="s">
        <v>23814</v>
      </c>
      <c r="K1239" t="s">
        <v>24020</v>
      </c>
      <c r="M1239" t="s">
        <v>23835</v>
      </c>
      <c r="N1239" t="s">
        <v>30859</v>
      </c>
      <c r="O1239" t="s">
        <v>30806</v>
      </c>
      <c r="R1239" t="s">
        <v>30805</v>
      </c>
      <c r="S1239" t="s">
        <v>30806</v>
      </c>
      <c r="U1239" t="s">
        <v>23823</v>
      </c>
      <c r="V1239">
        <v>50</v>
      </c>
      <c r="W1239">
        <v>-23833548</v>
      </c>
      <c r="X1239">
        <v>-53037049</v>
      </c>
      <c r="Y1239">
        <v>438</v>
      </c>
      <c r="Z1239" t="s">
        <v>23957</v>
      </c>
      <c r="AA1239" t="s">
        <v>124</v>
      </c>
      <c r="AB1239" t="s">
        <v>23825</v>
      </c>
      <c r="AD1239" t="s">
        <v>23823</v>
      </c>
      <c r="AF1239" t="s">
        <v>15057</v>
      </c>
      <c r="AG1239" t="s">
        <v>15055</v>
      </c>
      <c r="AH1239" t="s">
        <v>30932</v>
      </c>
      <c r="AI1239" t="s">
        <v>23827</v>
      </c>
      <c r="AJ1239" t="s">
        <v>30935</v>
      </c>
      <c r="AL1239">
        <f>VALUE(TRIM(FO_Candidato[[#This Row],[1.21 Latitude]]))</f>
        <v>-23833548</v>
      </c>
      <c r="AM1239">
        <f>FO_Candidato[[#This Row],[LATITUDE_P1]]/1000000</f>
        <v>-23.833548</v>
      </c>
      <c r="AN1239">
        <f>INT(ABS(FO_Candidato[[#This Row],[LATITUDE_P2]]))</f>
        <v>23</v>
      </c>
      <c r="AO1239">
        <f>INT((ABS(FO_Candidato[[#This Row],[LATITUDE_P2]])-INT(ABS(FO_Candidato[[#This Row],[LATITUDE_P2]])))*60)</f>
        <v>50</v>
      </c>
      <c r="AP1239" s="73">
        <f t="shared" si="38"/>
        <v>0.77</v>
      </c>
      <c r="AQ1239" t="str">
        <f>SUBSTITUTE(TEXT(FO_Candidato[[#This Row],[LATITUDE_P5]],"0,00"),",",".")</f>
        <v>0.77</v>
      </c>
      <c r="AR1239" t="str">
        <f>FO_Candidato[[#This Row],[LATITUDE_P3]]&amp;"°"&amp;FO_Candidato[[#This Row],[LATITUDE_P4]]&amp;"'"&amp;FO_Candidato[[#This Row],[LATITUDE - P6]]&amp;"""S"</f>
        <v>23°50'0.77"S</v>
      </c>
      <c r="AS1239">
        <f>VALUE(TRIM(FO_Candidato[[#This Row],[longitude]]))</f>
        <v>-53037049</v>
      </c>
      <c r="AT1239">
        <f>FO_Candidato[[#This Row],[LONGITUDE_P1]]/1000000</f>
        <v>-53.037049000000003</v>
      </c>
      <c r="AU1239">
        <f>INT(ABS(FO_Candidato[[#This Row],[LONGITUDE_P2]]))</f>
        <v>53</v>
      </c>
      <c r="AV1239">
        <f>INT((ABS(FO_Candidato[[#This Row],[LONGITUDE_P2]])-INT(ABS(FO_Candidato[[#This Row],[LONGITUDE_P2]])))*60)</f>
        <v>2</v>
      </c>
      <c r="AW1239" s="73">
        <f t="shared" si="39"/>
        <v>13.38</v>
      </c>
      <c r="AX1239" t="str">
        <f>SUBSTITUTE(TEXT(FO_Candidato[[#This Row],[LONGITUDE_P5]],"0,00"),",",".")</f>
        <v>13.38</v>
      </c>
      <c r="AY1239" t="str">
        <f>FO_Candidato[[#This Row],[LONGITUDE_P3]]&amp;"°"&amp;FO_Candidato[[#This Row],[LONGITUDE_P4]]&amp;"'"&amp;FO_Candidato[[#This Row],[LONGITUDE - P6]]&amp;"""S"</f>
        <v>53°2'13.38"S</v>
      </c>
    </row>
    <row r="1240" spans="1:51" x14ac:dyDescent="0.3">
      <c r="A1240" t="s">
        <v>30936</v>
      </c>
      <c r="B1240" t="s">
        <v>23809</v>
      </c>
      <c r="C1240" t="s">
        <v>16868</v>
      </c>
      <c r="D1240" t="s">
        <v>19085</v>
      </c>
      <c r="E1240" t="s">
        <v>19085</v>
      </c>
      <c r="F1240" t="s">
        <v>19087</v>
      </c>
      <c r="G1240" t="s">
        <v>23889</v>
      </c>
      <c r="I1240" t="s">
        <v>23832</v>
      </c>
      <c r="K1240" t="s">
        <v>24547</v>
      </c>
      <c r="M1240" t="s">
        <v>23835</v>
      </c>
      <c r="N1240" t="s">
        <v>30700</v>
      </c>
      <c r="U1240" t="s">
        <v>23823</v>
      </c>
      <c r="V1240">
        <v>70</v>
      </c>
      <c r="W1240">
        <v>-23892722</v>
      </c>
      <c r="X1240">
        <v>-51186904</v>
      </c>
      <c r="Y1240">
        <v>1031</v>
      </c>
      <c r="Z1240" t="s">
        <v>30937</v>
      </c>
      <c r="AB1240" t="s">
        <v>23825</v>
      </c>
      <c r="AD1240" t="s">
        <v>1491</v>
      </c>
      <c r="AH1240" t="s">
        <v>30938</v>
      </c>
      <c r="AI1240" t="s">
        <v>23827</v>
      </c>
      <c r="AJ1240" t="s">
        <v>30939</v>
      </c>
      <c r="AL1240">
        <f>VALUE(TRIM(FO_Candidato[[#This Row],[1.21 Latitude]]))</f>
        <v>-23892722</v>
      </c>
      <c r="AM1240">
        <f>FO_Candidato[[#This Row],[LATITUDE_P1]]/1000000</f>
        <v>-23.892721999999999</v>
      </c>
      <c r="AN1240">
        <f>INT(ABS(FO_Candidato[[#This Row],[LATITUDE_P2]]))</f>
        <v>23</v>
      </c>
      <c r="AO1240">
        <f>INT((ABS(FO_Candidato[[#This Row],[LATITUDE_P2]])-INT(ABS(FO_Candidato[[#This Row],[LATITUDE_P2]])))*60)</f>
        <v>53</v>
      </c>
      <c r="AP1240" s="73">
        <f t="shared" si="38"/>
        <v>33.799999999999997</v>
      </c>
      <c r="AQ1240" t="str">
        <f>SUBSTITUTE(TEXT(FO_Candidato[[#This Row],[LATITUDE_P5]],"0,00"),",",".")</f>
        <v>33.80</v>
      </c>
      <c r="AR1240" t="str">
        <f>FO_Candidato[[#This Row],[LATITUDE_P3]]&amp;"°"&amp;FO_Candidato[[#This Row],[LATITUDE_P4]]&amp;"'"&amp;FO_Candidato[[#This Row],[LATITUDE - P6]]&amp;"""S"</f>
        <v>23°53'33.80"S</v>
      </c>
      <c r="AS1240">
        <f>VALUE(TRIM(FO_Candidato[[#This Row],[longitude]]))</f>
        <v>-51186904</v>
      </c>
      <c r="AT1240">
        <f>FO_Candidato[[#This Row],[LONGITUDE_P1]]/1000000</f>
        <v>-51.186903999999998</v>
      </c>
      <c r="AU1240">
        <f>INT(ABS(FO_Candidato[[#This Row],[LONGITUDE_P2]]))</f>
        <v>51</v>
      </c>
      <c r="AV1240">
        <f>INT((ABS(FO_Candidato[[#This Row],[LONGITUDE_P2]])-INT(ABS(FO_Candidato[[#This Row],[LONGITUDE_P2]])))*60)</f>
        <v>11</v>
      </c>
      <c r="AW1240" s="73">
        <f t="shared" si="39"/>
        <v>12.85</v>
      </c>
      <c r="AX1240" t="str">
        <f>SUBSTITUTE(TEXT(FO_Candidato[[#This Row],[LONGITUDE_P5]],"0,00"),",",".")</f>
        <v>12.85</v>
      </c>
      <c r="AY1240" t="str">
        <f>FO_Candidato[[#This Row],[LONGITUDE_P3]]&amp;"°"&amp;FO_Candidato[[#This Row],[LONGITUDE_P4]]&amp;"'"&amp;FO_Candidato[[#This Row],[LONGITUDE - P6]]&amp;"""S"</f>
        <v>51°11'12.85"S</v>
      </c>
    </row>
    <row r="1241" spans="1:51" x14ac:dyDescent="0.3">
      <c r="A1241" t="s">
        <v>30940</v>
      </c>
      <c r="B1241" t="s">
        <v>23809</v>
      </c>
      <c r="C1241" t="s">
        <v>16868</v>
      </c>
      <c r="D1241" t="s">
        <v>22026</v>
      </c>
      <c r="E1241" t="s">
        <v>22026</v>
      </c>
      <c r="F1241" t="s">
        <v>22028</v>
      </c>
      <c r="G1241" t="s">
        <v>23889</v>
      </c>
      <c r="I1241" t="s">
        <v>23832</v>
      </c>
      <c r="K1241" t="s">
        <v>24020</v>
      </c>
      <c r="M1241" t="s">
        <v>23835</v>
      </c>
      <c r="N1241" t="s">
        <v>30700</v>
      </c>
      <c r="U1241" t="s">
        <v>23823</v>
      </c>
      <c r="V1241">
        <v>40</v>
      </c>
      <c r="W1241">
        <v>-23921904</v>
      </c>
      <c r="X1241">
        <v>-51175252</v>
      </c>
      <c r="Y1241">
        <v>1164</v>
      </c>
      <c r="Z1241" t="s">
        <v>30941</v>
      </c>
      <c r="AB1241" t="s">
        <v>23825</v>
      </c>
      <c r="AD1241" t="s">
        <v>1491</v>
      </c>
      <c r="AH1241" t="s">
        <v>30942</v>
      </c>
      <c r="AI1241" t="s">
        <v>23827</v>
      </c>
      <c r="AJ1241" t="s">
        <v>30939</v>
      </c>
      <c r="AL1241">
        <f>VALUE(TRIM(FO_Candidato[[#This Row],[1.21 Latitude]]))</f>
        <v>-23921904</v>
      </c>
      <c r="AM1241">
        <f>FO_Candidato[[#This Row],[LATITUDE_P1]]/1000000</f>
        <v>-23.921904000000001</v>
      </c>
      <c r="AN1241">
        <f>INT(ABS(FO_Candidato[[#This Row],[LATITUDE_P2]]))</f>
        <v>23</v>
      </c>
      <c r="AO1241">
        <f>INT((ABS(FO_Candidato[[#This Row],[LATITUDE_P2]])-INT(ABS(FO_Candidato[[#This Row],[LATITUDE_P2]])))*60)</f>
        <v>55</v>
      </c>
      <c r="AP1241" s="73">
        <f t="shared" si="38"/>
        <v>18.850000000000001</v>
      </c>
      <c r="AQ1241" t="str">
        <f>SUBSTITUTE(TEXT(FO_Candidato[[#This Row],[LATITUDE_P5]],"0,00"),",",".")</f>
        <v>18.85</v>
      </c>
      <c r="AR1241" t="str">
        <f>FO_Candidato[[#This Row],[LATITUDE_P3]]&amp;"°"&amp;FO_Candidato[[#This Row],[LATITUDE_P4]]&amp;"'"&amp;FO_Candidato[[#This Row],[LATITUDE - P6]]&amp;"""S"</f>
        <v>23°55'18.85"S</v>
      </c>
      <c r="AS1241">
        <f>VALUE(TRIM(FO_Candidato[[#This Row],[longitude]]))</f>
        <v>-51175252</v>
      </c>
      <c r="AT1241">
        <f>FO_Candidato[[#This Row],[LONGITUDE_P1]]/1000000</f>
        <v>-51.175252</v>
      </c>
      <c r="AU1241">
        <f>INT(ABS(FO_Candidato[[#This Row],[LONGITUDE_P2]]))</f>
        <v>51</v>
      </c>
      <c r="AV1241">
        <f>INT((ABS(FO_Candidato[[#This Row],[LONGITUDE_P2]])-INT(ABS(FO_Candidato[[#This Row],[LONGITUDE_P2]])))*60)</f>
        <v>10</v>
      </c>
      <c r="AW1241" s="73">
        <f t="shared" si="39"/>
        <v>30.91</v>
      </c>
      <c r="AX1241" t="str">
        <f>SUBSTITUTE(TEXT(FO_Candidato[[#This Row],[LONGITUDE_P5]],"0,00"),",",".")</f>
        <v>30.91</v>
      </c>
      <c r="AY1241" t="str">
        <f>FO_Candidato[[#This Row],[LONGITUDE_P3]]&amp;"°"&amp;FO_Candidato[[#This Row],[LONGITUDE_P4]]&amp;"'"&amp;FO_Candidato[[#This Row],[LONGITUDE - P6]]&amp;"""S"</f>
        <v>51°10'30.91"S</v>
      </c>
    </row>
    <row r="1242" spans="1:51" x14ac:dyDescent="0.3">
      <c r="A1242" t="s">
        <v>30943</v>
      </c>
      <c r="B1242" t="s">
        <v>23809</v>
      </c>
      <c r="C1242" t="s">
        <v>16868</v>
      </c>
      <c r="D1242" t="s">
        <v>18255</v>
      </c>
      <c r="E1242" t="s">
        <v>18255</v>
      </c>
      <c r="F1242" t="s">
        <v>18257</v>
      </c>
      <c r="G1242" t="s">
        <v>23889</v>
      </c>
      <c r="I1242" t="s">
        <v>23813</v>
      </c>
      <c r="K1242" t="s">
        <v>24020</v>
      </c>
      <c r="M1242" t="s">
        <v>23835</v>
      </c>
      <c r="N1242" t="s">
        <v>30700</v>
      </c>
      <c r="U1242" t="s">
        <v>23823</v>
      </c>
      <c r="V1242">
        <v>50</v>
      </c>
      <c r="W1242">
        <v>-23180972</v>
      </c>
      <c r="X1242">
        <v>-51171958</v>
      </c>
      <c r="Y1242">
        <v>597</v>
      </c>
      <c r="Z1242" t="s">
        <v>30944</v>
      </c>
      <c r="AB1242" t="s">
        <v>23825</v>
      </c>
      <c r="AD1242" t="s">
        <v>1491</v>
      </c>
      <c r="AH1242" t="s">
        <v>30945</v>
      </c>
      <c r="AI1242" t="s">
        <v>23827</v>
      </c>
      <c r="AJ1242" t="s">
        <v>576</v>
      </c>
      <c r="AL1242">
        <f>VALUE(TRIM(FO_Candidato[[#This Row],[1.21 Latitude]]))</f>
        <v>-23180972</v>
      </c>
      <c r="AM1242">
        <f>FO_Candidato[[#This Row],[LATITUDE_P1]]/1000000</f>
        <v>-23.180972000000001</v>
      </c>
      <c r="AN1242">
        <f>INT(ABS(FO_Candidato[[#This Row],[LATITUDE_P2]]))</f>
        <v>23</v>
      </c>
      <c r="AO1242">
        <f>INT((ABS(FO_Candidato[[#This Row],[LATITUDE_P2]])-INT(ABS(FO_Candidato[[#This Row],[LATITUDE_P2]])))*60)</f>
        <v>10</v>
      </c>
      <c r="AP1242" s="73">
        <f t="shared" si="38"/>
        <v>51.5</v>
      </c>
      <c r="AQ1242" t="str">
        <f>SUBSTITUTE(TEXT(FO_Candidato[[#This Row],[LATITUDE_P5]],"0,00"),",",".")</f>
        <v>51.50</v>
      </c>
      <c r="AR1242" t="str">
        <f>FO_Candidato[[#This Row],[LATITUDE_P3]]&amp;"°"&amp;FO_Candidato[[#This Row],[LATITUDE_P4]]&amp;"'"&amp;FO_Candidato[[#This Row],[LATITUDE - P6]]&amp;"""S"</f>
        <v>23°10'51.50"S</v>
      </c>
      <c r="AS1242">
        <f>VALUE(TRIM(FO_Candidato[[#This Row],[longitude]]))</f>
        <v>-51171958</v>
      </c>
      <c r="AT1242">
        <f>FO_Candidato[[#This Row],[LONGITUDE_P1]]/1000000</f>
        <v>-51.171957999999997</v>
      </c>
      <c r="AU1242">
        <f>INT(ABS(FO_Candidato[[#This Row],[LONGITUDE_P2]]))</f>
        <v>51</v>
      </c>
      <c r="AV1242">
        <f>INT((ABS(FO_Candidato[[#This Row],[LONGITUDE_P2]])-INT(ABS(FO_Candidato[[#This Row],[LONGITUDE_P2]])))*60)</f>
        <v>10</v>
      </c>
      <c r="AW1242" s="73">
        <f t="shared" si="39"/>
        <v>19.05</v>
      </c>
      <c r="AX1242" t="str">
        <f>SUBSTITUTE(TEXT(FO_Candidato[[#This Row],[LONGITUDE_P5]],"0,00"),",",".")</f>
        <v>19.05</v>
      </c>
      <c r="AY1242" t="str">
        <f>FO_Candidato[[#This Row],[LONGITUDE_P3]]&amp;"°"&amp;FO_Candidato[[#This Row],[LONGITUDE_P4]]&amp;"'"&amp;FO_Candidato[[#This Row],[LONGITUDE - P6]]&amp;"""S"</f>
        <v>51°10'19.05"S</v>
      </c>
    </row>
    <row r="1243" spans="1:51" x14ac:dyDescent="0.3">
      <c r="A1243" t="s">
        <v>30946</v>
      </c>
      <c r="B1243" t="s">
        <v>23809</v>
      </c>
      <c r="C1243" t="s">
        <v>16868</v>
      </c>
      <c r="D1243" t="s">
        <v>20167</v>
      </c>
      <c r="E1243" t="s">
        <v>20167</v>
      </c>
      <c r="F1243" t="s">
        <v>20169</v>
      </c>
      <c r="G1243" t="s">
        <v>23889</v>
      </c>
      <c r="I1243" t="s">
        <v>23832</v>
      </c>
      <c r="K1243" t="s">
        <v>24020</v>
      </c>
      <c r="M1243" t="s">
        <v>23835</v>
      </c>
      <c r="N1243" t="s">
        <v>30700</v>
      </c>
      <c r="U1243" t="s">
        <v>23823</v>
      </c>
      <c r="V1243">
        <v>30</v>
      </c>
      <c r="W1243">
        <v>-23625457</v>
      </c>
      <c r="X1243">
        <v>-51380349</v>
      </c>
      <c r="Y1243">
        <v>813</v>
      </c>
      <c r="Z1243" t="s">
        <v>30947</v>
      </c>
      <c r="AB1243" t="s">
        <v>23825</v>
      </c>
      <c r="AD1243" t="s">
        <v>1491</v>
      </c>
      <c r="AH1243" t="s">
        <v>30948</v>
      </c>
      <c r="AI1243" t="s">
        <v>23827</v>
      </c>
      <c r="AJ1243" t="s">
        <v>30949</v>
      </c>
      <c r="AL1243">
        <f>VALUE(TRIM(FO_Candidato[[#This Row],[1.21 Latitude]]))</f>
        <v>-23625457</v>
      </c>
      <c r="AM1243">
        <f>FO_Candidato[[#This Row],[LATITUDE_P1]]/1000000</f>
        <v>-23.625457000000001</v>
      </c>
      <c r="AN1243">
        <f>INT(ABS(FO_Candidato[[#This Row],[LATITUDE_P2]]))</f>
        <v>23</v>
      </c>
      <c r="AO1243">
        <f>INT((ABS(FO_Candidato[[#This Row],[LATITUDE_P2]])-INT(ABS(FO_Candidato[[#This Row],[LATITUDE_P2]])))*60)</f>
        <v>37</v>
      </c>
      <c r="AP1243" s="73">
        <f t="shared" si="38"/>
        <v>31.65</v>
      </c>
      <c r="AQ1243" t="str">
        <f>SUBSTITUTE(TEXT(FO_Candidato[[#This Row],[LATITUDE_P5]],"0,00"),",",".")</f>
        <v>31.65</v>
      </c>
      <c r="AR1243" t="str">
        <f>FO_Candidato[[#This Row],[LATITUDE_P3]]&amp;"°"&amp;FO_Candidato[[#This Row],[LATITUDE_P4]]&amp;"'"&amp;FO_Candidato[[#This Row],[LATITUDE - P6]]&amp;"""S"</f>
        <v>23°37'31.65"S</v>
      </c>
      <c r="AS1243">
        <f>VALUE(TRIM(FO_Candidato[[#This Row],[longitude]]))</f>
        <v>-51380349</v>
      </c>
      <c r="AT1243">
        <f>FO_Candidato[[#This Row],[LONGITUDE_P1]]/1000000</f>
        <v>-51.380349000000002</v>
      </c>
      <c r="AU1243">
        <f>INT(ABS(FO_Candidato[[#This Row],[LONGITUDE_P2]]))</f>
        <v>51</v>
      </c>
      <c r="AV1243">
        <f>INT((ABS(FO_Candidato[[#This Row],[LONGITUDE_P2]])-INT(ABS(FO_Candidato[[#This Row],[LONGITUDE_P2]])))*60)</f>
        <v>22</v>
      </c>
      <c r="AW1243" s="73">
        <f t="shared" si="39"/>
        <v>49.26</v>
      </c>
      <c r="AX1243" t="str">
        <f>SUBSTITUTE(TEXT(FO_Candidato[[#This Row],[LONGITUDE_P5]],"0,00"),",",".")</f>
        <v>49.26</v>
      </c>
      <c r="AY1243" t="str">
        <f>FO_Candidato[[#This Row],[LONGITUDE_P3]]&amp;"°"&amp;FO_Candidato[[#This Row],[LONGITUDE_P4]]&amp;"'"&amp;FO_Candidato[[#This Row],[LONGITUDE - P6]]&amp;"""S"</f>
        <v>51°22'49.26"S</v>
      </c>
    </row>
    <row r="1244" spans="1:51" x14ac:dyDescent="0.3">
      <c r="A1244" t="s">
        <v>30950</v>
      </c>
      <c r="B1244" t="s">
        <v>23809</v>
      </c>
      <c r="C1244" t="s">
        <v>1187</v>
      </c>
      <c r="D1244" t="s">
        <v>7351</v>
      </c>
      <c r="E1244" t="s">
        <v>7351</v>
      </c>
      <c r="F1244" t="s">
        <v>7352</v>
      </c>
      <c r="G1244" t="s">
        <v>23889</v>
      </c>
      <c r="I1244" t="s">
        <v>23832</v>
      </c>
      <c r="K1244" t="s">
        <v>24020</v>
      </c>
      <c r="M1244" t="s">
        <v>23835</v>
      </c>
      <c r="N1244" t="s">
        <v>27106</v>
      </c>
      <c r="U1244" t="s">
        <v>23823</v>
      </c>
      <c r="V1244">
        <v>60</v>
      </c>
      <c r="W1244">
        <v>-12388433</v>
      </c>
      <c r="X1244">
        <v>-60616827</v>
      </c>
      <c r="Y1244">
        <v>376</v>
      </c>
      <c r="Z1244" t="s">
        <v>30951</v>
      </c>
      <c r="AB1244" t="s">
        <v>23825</v>
      </c>
      <c r="AD1244" t="s">
        <v>1491</v>
      </c>
      <c r="AH1244" t="s">
        <v>30952</v>
      </c>
      <c r="AI1244" t="s">
        <v>24653</v>
      </c>
      <c r="AJ1244" t="s">
        <v>3109</v>
      </c>
      <c r="AL1244">
        <f>VALUE(TRIM(FO_Candidato[[#This Row],[1.21 Latitude]]))</f>
        <v>-12388433</v>
      </c>
      <c r="AM1244">
        <f>FO_Candidato[[#This Row],[LATITUDE_P1]]/1000000</f>
        <v>-12.388432999999999</v>
      </c>
      <c r="AN1244">
        <f>INT(ABS(FO_Candidato[[#This Row],[LATITUDE_P2]]))</f>
        <v>12</v>
      </c>
      <c r="AO1244">
        <f>INT((ABS(FO_Candidato[[#This Row],[LATITUDE_P2]])-INT(ABS(FO_Candidato[[#This Row],[LATITUDE_P2]])))*60)</f>
        <v>23</v>
      </c>
      <c r="AP1244" s="73">
        <f t="shared" si="38"/>
        <v>18.36</v>
      </c>
      <c r="AQ1244" t="str">
        <f>SUBSTITUTE(TEXT(FO_Candidato[[#This Row],[LATITUDE_P5]],"0,00"),",",".")</f>
        <v>18.36</v>
      </c>
      <c r="AR1244" t="str">
        <f>FO_Candidato[[#This Row],[LATITUDE_P3]]&amp;"°"&amp;FO_Candidato[[#This Row],[LATITUDE_P4]]&amp;"'"&amp;FO_Candidato[[#This Row],[LATITUDE - P6]]&amp;"""S"</f>
        <v>12°23'18.36"S</v>
      </c>
      <c r="AS1244">
        <f>VALUE(TRIM(FO_Candidato[[#This Row],[longitude]]))</f>
        <v>-60616827</v>
      </c>
      <c r="AT1244">
        <f>FO_Candidato[[#This Row],[LONGITUDE_P1]]/1000000</f>
        <v>-60.616827000000001</v>
      </c>
      <c r="AU1244">
        <f>INT(ABS(FO_Candidato[[#This Row],[LONGITUDE_P2]]))</f>
        <v>60</v>
      </c>
      <c r="AV1244">
        <f>INT((ABS(FO_Candidato[[#This Row],[LONGITUDE_P2]])-INT(ABS(FO_Candidato[[#This Row],[LONGITUDE_P2]])))*60)</f>
        <v>37</v>
      </c>
      <c r="AW1244" s="73">
        <f t="shared" si="39"/>
        <v>0.57999999999999996</v>
      </c>
      <c r="AX1244" t="str">
        <f>SUBSTITUTE(TEXT(FO_Candidato[[#This Row],[LONGITUDE_P5]],"0,00"),",",".")</f>
        <v>0.58</v>
      </c>
      <c r="AY1244" t="str">
        <f>FO_Candidato[[#This Row],[LONGITUDE_P3]]&amp;"°"&amp;FO_Candidato[[#This Row],[LONGITUDE_P4]]&amp;"'"&amp;FO_Candidato[[#This Row],[LONGITUDE - P6]]&amp;"""S"</f>
        <v>60°37'0.58"S</v>
      </c>
    </row>
    <row r="1245" spans="1:51" x14ac:dyDescent="0.3">
      <c r="A1245" t="s">
        <v>30953</v>
      </c>
      <c r="B1245" t="s">
        <v>23809</v>
      </c>
      <c r="C1245" t="s">
        <v>1187</v>
      </c>
      <c r="D1245" t="s">
        <v>7341</v>
      </c>
      <c r="E1245" t="s">
        <v>7341</v>
      </c>
      <c r="F1245" t="s">
        <v>7342</v>
      </c>
      <c r="G1245" t="s">
        <v>23889</v>
      </c>
      <c r="I1245" t="s">
        <v>23832</v>
      </c>
      <c r="K1245" t="s">
        <v>24020</v>
      </c>
      <c r="M1245" t="s">
        <v>23835</v>
      </c>
      <c r="N1245" t="s">
        <v>27106</v>
      </c>
      <c r="U1245" t="s">
        <v>23823</v>
      </c>
      <c r="V1245">
        <v>60</v>
      </c>
      <c r="W1245">
        <v>-9425562</v>
      </c>
      <c r="X1245">
        <v>-63113951</v>
      </c>
      <c r="Y1245">
        <v>106</v>
      </c>
      <c r="Z1245" t="s">
        <v>30954</v>
      </c>
      <c r="AB1245" t="s">
        <v>23825</v>
      </c>
      <c r="AD1245" t="s">
        <v>1491</v>
      </c>
      <c r="AH1245" t="s">
        <v>30955</v>
      </c>
      <c r="AI1245" t="s">
        <v>24653</v>
      </c>
      <c r="AJ1245" t="s">
        <v>1523</v>
      </c>
      <c r="AL1245">
        <f>VALUE(TRIM(FO_Candidato[[#This Row],[1.21 Latitude]]))</f>
        <v>-9425562</v>
      </c>
      <c r="AM1245">
        <f>FO_Candidato[[#This Row],[LATITUDE_P1]]/1000000</f>
        <v>-9.4255619999999993</v>
      </c>
      <c r="AN1245">
        <f>INT(ABS(FO_Candidato[[#This Row],[LATITUDE_P2]]))</f>
        <v>9</v>
      </c>
      <c r="AO1245">
        <f>INT((ABS(FO_Candidato[[#This Row],[LATITUDE_P2]])-INT(ABS(FO_Candidato[[#This Row],[LATITUDE_P2]])))*60)</f>
        <v>25</v>
      </c>
      <c r="AP1245" s="73">
        <f t="shared" si="38"/>
        <v>32.020000000000003</v>
      </c>
      <c r="AQ1245" t="str">
        <f>SUBSTITUTE(TEXT(FO_Candidato[[#This Row],[LATITUDE_P5]],"0,00"),",",".")</f>
        <v>32.02</v>
      </c>
      <c r="AR1245" t="str">
        <f>FO_Candidato[[#This Row],[LATITUDE_P3]]&amp;"°"&amp;FO_Candidato[[#This Row],[LATITUDE_P4]]&amp;"'"&amp;FO_Candidato[[#This Row],[LATITUDE - P6]]&amp;"""S"</f>
        <v>9°25'32.02"S</v>
      </c>
      <c r="AS1245">
        <f>VALUE(TRIM(FO_Candidato[[#This Row],[longitude]]))</f>
        <v>-63113951</v>
      </c>
      <c r="AT1245">
        <f>FO_Candidato[[#This Row],[LONGITUDE_P1]]/1000000</f>
        <v>-63.113951</v>
      </c>
      <c r="AU1245">
        <f>INT(ABS(FO_Candidato[[#This Row],[LONGITUDE_P2]]))</f>
        <v>63</v>
      </c>
      <c r="AV1245">
        <f>INT((ABS(FO_Candidato[[#This Row],[LONGITUDE_P2]])-INT(ABS(FO_Candidato[[#This Row],[LONGITUDE_P2]])))*60)</f>
        <v>6</v>
      </c>
      <c r="AW1245" s="73">
        <f t="shared" si="39"/>
        <v>50.22</v>
      </c>
      <c r="AX1245" t="str">
        <f>SUBSTITUTE(TEXT(FO_Candidato[[#This Row],[LONGITUDE_P5]],"0,00"),",",".")</f>
        <v>50.22</v>
      </c>
      <c r="AY1245" t="str">
        <f>FO_Candidato[[#This Row],[LONGITUDE_P3]]&amp;"°"&amp;FO_Candidato[[#This Row],[LONGITUDE_P4]]&amp;"'"&amp;FO_Candidato[[#This Row],[LONGITUDE - P6]]&amp;"""S"</f>
        <v>63°6'50.22"S</v>
      </c>
    </row>
    <row r="1246" spans="1:51" x14ac:dyDescent="0.3">
      <c r="A1246" t="s">
        <v>30956</v>
      </c>
      <c r="B1246" t="s">
        <v>23809</v>
      </c>
      <c r="C1246" t="s">
        <v>1187</v>
      </c>
      <c r="D1246" t="s">
        <v>7317</v>
      </c>
      <c r="E1246" t="s">
        <v>7317</v>
      </c>
      <c r="F1246" t="s">
        <v>7318</v>
      </c>
      <c r="G1246" t="s">
        <v>23889</v>
      </c>
      <c r="I1246" t="s">
        <v>23813</v>
      </c>
      <c r="K1246" t="s">
        <v>24020</v>
      </c>
      <c r="M1246" t="s">
        <v>23835</v>
      </c>
      <c r="N1246" t="s">
        <v>27106</v>
      </c>
      <c r="U1246" t="s">
        <v>23823</v>
      </c>
      <c r="V1246">
        <v>60</v>
      </c>
      <c r="W1246">
        <v>-9139764</v>
      </c>
      <c r="X1246">
        <v>-63240508</v>
      </c>
      <c r="Y1246">
        <v>94</v>
      </c>
      <c r="Z1246" t="s">
        <v>30957</v>
      </c>
      <c r="AB1246" t="s">
        <v>23825</v>
      </c>
      <c r="AD1246" t="s">
        <v>1491</v>
      </c>
      <c r="AH1246" t="s">
        <v>30958</v>
      </c>
      <c r="AI1246" t="s">
        <v>24653</v>
      </c>
      <c r="AJ1246" t="s">
        <v>1523</v>
      </c>
      <c r="AL1246">
        <f>VALUE(TRIM(FO_Candidato[[#This Row],[1.21 Latitude]]))</f>
        <v>-9139764</v>
      </c>
      <c r="AM1246">
        <f>FO_Candidato[[#This Row],[LATITUDE_P1]]/1000000</f>
        <v>-9.1397639999999996</v>
      </c>
      <c r="AN1246">
        <f>INT(ABS(FO_Candidato[[#This Row],[LATITUDE_P2]]))</f>
        <v>9</v>
      </c>
      <c r="AO1246">
        <f>INT((ABS(FO_Candidato[[#This Row],[LATITUDE_P2]])-INT(ABS(FO_Candidato[[#This Row],[LATITUDE_P2]])))*60)</f>
        <v>8</v>
      </c>
      <c r="AP1246" s="73">
        <f t="shared" si="38"/>
        <v>23.15</v>
      </c>
      <c r="AQ1246" t="str">
        <f>SUBSTITUTE(TEXT(FO_Candidato[[#This Row],[LATITUDE_P5]],"0,00"),",",".")</f>
        <v>23.15</v>
      </c>
      <c r="AR1246" t="str">
        <f>FO_Candidato[[#This Row],[LATITUDE_P3]]&amp;"°"&amp;FO_Candidato[[#This Row],[LATITUDE_P4]]&amp;"'"&amp;FO_Candidato[[#This Row],[LATITUDE - P6]]&amp;"""S"</f>
        <v>9°8'23.15"S</v>
      </c>
      <c r="AS1246">
        <f>VALUE(TRIM(FO_Candidato[[#This Row],[longitude]]))</f>
        <v>-63240508</v>
      </c>
      <c r="AT1246">
        <f>FO_Candidato[[#This Row],[LONGITUDE_P1]]/1000000</f>
        <v>-63.240507999999998</v>
      </c>
      <c r="AU1246">
        <f>INT(ABS(FO_Candidato[[#This Row],[LONGITUDE_P2]]))</f>
        <v>63</v>
      </c>
      <c r="AV1246">
        <f>INT((ABS(FO_Candidato[[#This Row],[LONGITUDE_P2]])-INT(ABS(FO_Candidato[[#This Row],[LONGITUDE_P2]])))*60)</f>
        <v>14</v>
      </c>
      <c r="AW1246" s="73">
        <f t="shared" si="39"/>
        <v>25.83</v>
      </c>
      <c r="AX1246" t="str">
        <f>SUBSTITUTE(TEXT(FO_Candidato[[#This Row],[LONGITUDE_P5]],"0,00"),",",".")</f>
        <v>25.83</v>
      </c>
      <c r="AY1246" t="str">
        <f>FO_Candidato[[#This Row],[LONGITUDE_P3]]&amp;"°"&amp;FO_Candidato[[#This Row],[LONGITUDE_P4]]&amp;"'"&amp;FO_Candidato[[#This Row],[LONGITUDE - P6]]&amp;"""S"</f>
        <v>63°14'25.83"S</v>
      </c>
    </row>
    <row r="1247" spans="1:51" x14ac:dyDescent="0.3">
      <c r="A1247" t="s">
        <v>30959</v>
      </c>
      <c r="B1247" t="s">
        <v>23809</v>
      </c>
      <c r="C1247" t="s">
        <v>1187</v>
      </c>
      <c r="D1247" t="s">
        <v>7313</v>
      </c>
      <c r="E1247" t="s">
        <v>7313</v>
      </c>
      <c r="F1247" t="s">
        <v>7314</v>
      </c>
      <c r="G1247" t="s">
        <v>23889</v>
      </c>
      <c r="I1247" t="s">
        <v>23813</v>
      </c>
      <c r="K1247" t="s">
        <v>24547</v>
      </c>
      <c r="M1247" t="s">
        <v>23835</v>
      </c>
      <c r="N1247" t="s">
        <v>27106</v>
      </c>
      <c r="U1247" t="s">
        <v>23823</v>
      </c>
      <c r="V1247">
        <v>60</v>
      </c>
      <c r="W1247">
        <v>-911643</v>
      </c>
      <c r="X1247">
        <v>-63264364</v>
      </c>
      <c r="Y1247">
        <v>90</v>
      </c>
      <c r="Z1247" t="s">
        <v>30960</v>
      </c>
      <c r="AB1247" t="s">
        <v>23825</v>
      </c>
      <c r="AD1247" t="s">
        <v>1491</v>
      </c>
      <c r="AH1247" t="s">
        <v>30961</v>
      </c>
      <c r="AI1247" t="s">
        <v>24653</v>
      </c>
      <c r="AJ1247" t="s">
        <v>30962</v>
      </c>
      <c r="AL1247">
        <f>VALUE(TRIM(FO_Candidato[[#This Row],[1.21 Latitude]]))</f>
        <v>-911643</v>
      </c>
      <c r="AM1247">
        <f>FO_Candidato[[#This Row],[LATITUDE_P1]]/1000000</f>
        <v>-0.91164299999999998</v>
      </c>
      <c r="AN1247">
        <f>INT(ABS(FO_Candidato[[#This Row],[LATITUDE_P2]]))</f>
        <v>0</v>
      </c>
      <c r="AO1247">
        <f>INT((ABS(FO_Candidato[[#This Row],[LATITUDE_P2]])-INT(ABS(FO_Candidato[[#This Row],[LATITUDE_P2]])))*60)</f>
        <v>54</v>
      </c>
      <c r="AP1247" s="73">
        <f t="shared" si="38"/>
        <v>41.91</v>
      </c>
      <c r="AQ1247" t="str">
        <f>SUBSTITUTE(TEXT(FO_Candidato[[#This Row],[LATITUDE_P5]],"0,00"),",",".")</f>
        <v>41.91</v>
      </c>
      <c r="AR1247" t="str">
        <f>FO_Candidato[[#This Row],[LATITUDE_P3]]&amp;"°"&amp;FO_Candidato[[#This Row],[LATITUDE_P4]]&amp;"'"&amp;FO_Candidato[[#This Row],[LATITUDE - P6]]&amp;"""S"</f>
        <v>0°54'41.91"S</v>
      </c>
      <c r="AS1247">
        <f>VALUE(TRIM(FO_Candidato[[#This Row],[longitude]]))</f>
        <v>-63264364</v>
      </c>
      <c r="AT1247">
        <f>FO_Candidato[[#This Row],[LONGITUDE_P1]]/1000000</f>
        <v>-63.264364</v>
      </c>
      <c r="AU1247">
        <f>INT(ABS(FO_Candidato[[#This Row],[LONGITUDE_P2]]))</f>
        <v>63</v>
      </c>
      <c r="AV1247">
        <f>INT((ABS(FO_Candidato[[#This Row],[LONGITUDE_P2]])-INT(ABS(FO_Candidato[[#This Row],[LONGITUDE_P2]])))*60)</f>
        <v>15</v>
      </c>
      <c r="AW1247" s="73">
        <f t="shared" si="39"/>
        <v>51.71</v>
      </c>
      <c r="AX1247" t="str">
        <f>SUBSTITUTE(TEXT(FO_Candidato[[#This Row],[LONGITUDE_P5]],"0,00"),",",".")</f>
        <v>51.71</v>
      </c>
      <c r="AY1247" t="str">
        <f>FO_Candidato[[#This Row],[LONGITUDE_P3]]&amp;"°"&amp;FO_Candidato[[#This Row],[LONGITUDE_P4]]&amp;"'"&amp;FO_Candidato[[#This Row],[LONGITUDE - P6]]&amp;"""S"</f>
        <v>63°15'51.71"S</v>
      </c>
    </row>
    <row r="1248" spans="1:51" x14ac:dyDescent="0.3">
      <c r="A1248" t="s">
        <v>30963</v>
      </c>
      <c r="B1248" t="s">
        <v>23809</v>
      </c>
      <c r="C1248" t="s">
        <v>127</v>
      </c>
      <c r="D1248" t="s">
        <v>15712</v>
      </c>
      <c r="E1248" t="s">
        <v>15712</v>
      </c>
      <c r="F1248" t="s">
        <v>15714</v>
      </c>
      <c r="G1248" t="s">
        <v>23880</v>
      </c>
      <c r="I1248" t="s">
        <v>23832</v>
      </c>
      <c r="J1248" t="s">
        <v>23814</v>
      </c>
      <c r="K1248" t="s">
        <v>30964</v>
      </c>
      <c r="L1248" t="s">
        <v>30965</v>
      </c>
      <c r="M1248" t="s">
        <v>23835</v>
      </c>
      <c r="N1248" t="s">
        <v>30965</v>
      </c>
      <c r="O1248" t="s">
        <v>30966</v>
      </c>
      <c r="R1248" t="s">
        <v>30967</v>
      </c>
      <c r="S1248" t="s">
        <v>30966</v>
      </c>
      <c r="T1248" t="s">
        <v>30968</v>
      </c>
      <c r="U1248" t="s">
        <v>1491</v>
      </c>
      <c r="V1248">
        <v>16</v>
      </c>
      <c r="W1248">
        <v>-23597496</v>
      </c>
      <c r="X1248">
        <v>-46787659</v>
      </c>
      <c r="Y1248">
        <v>792</v>
      </c>
      <c r="Z1248" t="s">
        <v>30969</v>
      </c>
      <c r="AA1248" t="s">
        <v>124</v>
      </c>
      <c r="AB1248" t="s">
        <v>23825</v>
      </c>
      <c r="AC1248">
        <v>5000</v>
      </c>
      <c r="AD1248" t="s">
        <v>23823</v>
      </c>
      <c r="AE1248" t="s">
        <v>24004</v>
      </c>
      <c r="AF1248" t="s">
        <v>15714</v>
      </c>
      <c r="AG1248" t="s">
        <v>15712</v>
      </c>
      <c r="AH1248" t="s">
        <v>30966</v>
      </c>
      <c r="AI1248" t="s">
        <v>23852</v>
      </c>
      <c r="AJ1248" t="s">
        <v>2634</v>
      </c>
      <c r="AL1248">
        <f>VALUE(TRIM(FO_Candidato[[#This Row],[1.21 Latitude]]))</f>
        <v>-23597496</v>
      </c>
      <c r="AM1248">
        <f>FO_Candidato[[#This Row],[LATITUDE_P1]]/1000000</f>
        <v>-23.597496</v>
      </c>
      <c r="AN1248">
        <f>INT(ABS(FO_Candidato[[#This Row],[LATITUDE_P2]]))</f>
        <v>23</v>
      </c>
      <c r="AO1248">
        <f>INT((ABS(FO_Candidato[[#This Row],[LATITUDE_P2]])-INT(ABS(FO_Candidato[[#This Row],[LATITUDE_P2]])))*60)</f>
        <v>35</v>
      </c>
      <c r="AP1248" s="73">
        <f t="shared" si="38"/>
        <v>50.99</v>
      </c>
      <c r="AQ1248" t="str">
        <f>SUBSTITUTE(TEXT(FO_Candidato[[#This Row],[LATITUDE_P5]],"0,00"),",",".")</f>
        <v>50.99</v>
      </c>
      <c r="AR1248" t="str">
        <f>FO_Candidato[[#This Row],[LATITUDE_P3]]&amp;"°"&amp;FO_Candidato[[#This Row],[LATITUDE_P4]]&amp;"'"&amp;FO_Candidato[[#This Row],[LATITUDE - P6]]&amp;"""S"</f>
        <v>23°35'50.99"S</v>
      </c>
      <c r="AS1248">
        <f>VALUE(TRIM(FO_Candidato[[#This Row],[longitude]]))</f>
        <v>-46787659</v>
      </c>
      <c r="AT1248">
        <f>FO_Candidato[[#This Row],[LONGITUDE_P1]]/1000000</f>
        <v>-46.787658999999998</v>
      </c>
      <c r="AU1248">
        <f>INT(ABS(FO_Candidato[[#This Row],[LONGITUDE_P2]]))</f>
        <v>46</v>
      </c>
      <c r="AV1248">
        <f>INT((ABS(FO_Candidato[[#This Row],[LONGITUDE_P2]])-INT(ABS(FO_Candidato[[#This Row],[LONGITUDE_P2]])))*60)</f>
        <v>47</v>
      </c>
      <c r="AW1248" s="73">
        <f t="shared" si="39"/>
        <v>15.57</v>
      </c>
      <c r="AX1248" t="str">
        <f>SUBSTITUTE(TEXT(FO_Candidato[[#This Row],[LONGITUDE_P5]],"0,00"),",",".")</f>
        <v>15.57</v>
      </c>
      <c r="AY1248" t="str">
        <f>FO_Candidato[[#This Row],[LONGITUDE_P3]]&amp;"°"&amp;FO_Candidato[[#This Row],[LONGITUDE_P4]]&amp;"'"&amp;FO_Candidato[[#This Row],[LONGITUDE - P6]]&amp;"""S"</f>
        <v>46°47'15.57"S</v>
      </c>
    </row>
    <row r="1249" spans="1:51" x14ac:dyDescent="0.3">
      <c r="A1249" t="s">
        <v>30970</v>
      </c>
      <c r="B1249" t="s">
        <v>23809</v>
      </c>
      <c r="C1249" t="s">
        <v>1187</v>
      </c>
      <c r="D1249" t="s">
        <v>1773</v>
      </c>
      <c r="E1249" t="s">
        <v>1773</v>
      </c>
      <c r="F1249" t="s">
        <v>1774</v>
      </c>
      <c r="G1249" t="s">
        <v>23889</v>
      </c>
      <c r="I1249" t="s">
        <v>23832</v>
      </c>
      <c r="K1249" t="s">
        <v>24547</v>
      </c>
      <c r="M1249" t="s">
        <v>23835</v>
      </c>
      <c r="N1249" t="s">
        <v>27106</v>
      </c>
      <c r="U1249" t="s">
        <v>23823</v>
      </c>
      <c r="V1249">
        <v>60</v>
      </c>
      <c r="W1249">
        <v>-10308531</v>
      </c>
      <c r="X1249">
        <v>-62642072</v>
      </c>
      <c r="Y1249">
        <v>191</v>
      </c>
      <c r="Z1249" t="s">
        <v>30971</v>
      </c>
      <c r="AB1249" t="s">
        <v>23825</v>
      </c>
      <c r="AD1249" t="s">
        <v>1491</v>
      </c>
      <c r="AH1249" t="s">
        <v>30972</v>
      </c>
      <c r="AI1249" t="s">
        <v>24653</v>
      </c>
      <c r="AJ1249" t="s">
        <v>30973</v>
      </c>
      <c r="AL1249">
        <f>VALUE(TRIM(FO_Candidato[[#This Row],[1.21 Latitude]]))</f>
        <v>-10308531</v>
      </c>
      <c r="AM1249">
        <f>FO_Candidato[[#This Row],[LATITUDE_P1]]/1000000</f>
        <v>-10.308531</v>
      </c>
      <c r="AN1249">
        <f>INT(ABS(FO_Candidato[[#This Row],[LATITUDE_P2]]))</f>
        <v>10</v>
      </c>
      <c r="AO1249">
        <f>INT((ABS(FO_Candidato[[#This Row],[LATITUDE_P2]])-INT(ABS(FO_Candidato[[#This Row],[LATITUDE_P2]])))*60)</f>
        <v>18</v>
      </c>
      <c r="AP1249" s="73">
        <f t="shared" si="38"/>
        <v>30.71</v>
      </c>
      <c r="AQ1249" t="str">
        <f>SUBSTITUTE(TEXT(FO_Candidato[[#This Row],[LATITUDE_P5]],"0,00"),",",".")</f>
        <v>30.71</v>
      </c>
      <c r="AR1249" t="str">
        <f>FO_Candidato[[#This Row],[LATITUDE_P3]]&amp;"°"&amp;FO_Candidato[[#This Row],[LATITUDE_P4]]&amp;"'"&amp;FO_Candidato[[#This Row],[LATITUDE - P6]]&amp;"""S"</f>
        <v>10°18'30.71"S</v>
      </c>
      <c r="AS1249">
        <f>VALUE(TRIM(FO_Candidato[[#This Row],[longitude]]))</f>
        <v>-62642072</v>
      </c>
      <c r="AT1249">
        <f>FO_Candidato[[#This Row],[LONGITUDE_P1]]/1000000</f>
        <v>-62.642071999999999</v>
      </c>
      <c r="AU1249">
        <f>INT(ABS(FO_Candidato[[#This Row],[LONGITUDE_P2]]))</f>
        <v>62</v>
      </c>
      <c r="AV1249">
        <f>INT((ABS(FO_Candidato[[#This Row],[LONGITUDE_P2]])-INT(ABS(FO_Candidato[[#This Row],[LONGITUDE_P2]])))*60)</f>
        <v>38</v>
      </c>
      <c r="AW1249" s="73">
        <f t="shared" si="39"/>
        <v>31.46</v>
      </c>
      <c r="AX1249" t="str">
        <f>SUBSTITUTE(TEXT(FO_Candidato[[#This Row],[LONGITUDE_P5]],"0,00"),",",".")</f>
        <v>31.46</v>
      </c>
      <c r="AY1249" t="str">
        <f>FO_Candidato[[#This Row],[LONGITUDE_P3]]&amp;"°"&amp;FO_Candidato[[#This Row],[LONGITUDE_P4]]&amp;"'"&amp;FO_Candidato[[#This Row],[LONGITUDE - P6]]&amp;"""S"</f>
        <v>62°38'31.46"S</v>
      </c>
    </row>
    <row r="1250" spans="1:51" x14ac:dyDescent="0.3">
      <c r="A1250" t="s">
        <v>30974</v>
      </c>
      <c r="B1250" t="s">
        <v>23809</v>
      </c>
      <c r="C1250" t="s">
        <v>1187</v>
      </c>
      <c r="D1250" t="s">
        <v>7301</v>
      </c>
      <c r="E1250" t="s">
        <v>7301</v>
      </c>
      <c r="F1250" t="s">
        <v>7302</v>
      </c>
      <c r="G1250" t="s">
        <v>23889</v>
      </c>
      <c r="I1250" t="s">
        <v>23832</v>
      </c>
      <c r="K1250" t="s">
        <v>24547</v>
      </c>
      <c r="M1250" t="s">
        <v>23835</v>
      </c>
      <c r="N1250" t="s">
        <v>30975</v>
      </c>
      <c r="U1250" t="s">
        <v>23823</v>
      </c>
      <c r="V1250">
        <v>60</v>
      </c>
      <c r="W1250">
        <v>-10273939</v>
      </c>
      <c r="X1250">
        <v>-62688282</v>
      </c>
      <c r="Y1250">
        <v>225</v>
      </c>
      <c r="Z1250" t="s">
        <v>30976</v>
      </c>
      <c r="AB1250" t="s">
        <v>23825</v>
      </c>
      <c r="AD1250" t="s">
        <v>1491</v>
      </c>
      <c r="AH1250" t="s">
        <v>30977</v>
      </c>
      <c r="AI1250" t="s">
        <v>24653</v>
      </c>
      <c r="AJ1250" t="s">
        <v>1517</v>
      </c>
      <c r="AL1250">
        <f>VALUE(TRIM(FO_Candidato[[#This Row],[1.21 Latitude]]))</f>
        <v>-10273939</v>
      </c>
      <c r="AM1250">
        <f>FO_Candidato[[#This Row],[LATITUDE_P1]]/1000000</f>
        <v>-10.273939</v>
      </c>
      <c r="AN1250">
        <f>INT(ABS(FO_Candidato[[#This Row],[LATITUDE_P2]]))</f>
        <v>10</v>
      </c>
      <c r="AO1250">
        <f>INT((ABS(FO_Candidato[[#This Row],[LATITUDE_P2]])-INT(ABS(FO_Candidato[[#This Row],[LATITUDE_P2]])))*60)</f>
        <v>16</v>
      </c>
      <c r="AP1250" s="73">
        <f t="shared" si="38"/>
        <v>26.18</v>
      </c>
      <c r="AQ1250" t="str">
        <f>SUBSTITUTE(TEXT(FO_Candidato[[#This Row],[LATITUDE_P5]],"0,00"),",",".")</f>
        <v>26.18</v>
      </c>
      <c r="AR1250" t="str">
        <f>FO_Candidato[[#This Row],[LATITUDE_P3]]&amp;"°"&amp;FO_Candidato[[#This Row],[LATITUDE_P4]]&amp;"'"&amp;FO_Candidato[[#This Row],[LATITUDE - P6]]&amp;"""S"</f>
        <v>10°16'26.18"S</v>
      </c>
      <c r="AS1250">
        <f>VALUE(TRIM(FO_Candidato[[#This Row],[longitude]]))</f>
        <v>-62688282</v>
      </c>
      <c r="AT1250">
        <f>FO_Candidato[[#This Row],[LONGITUDE_P1]]/1000000</f>
        <v>-62.688282000000001</v>
      </c>
      <c r="AU1250">
        <f>INT(ABS(FO_Candidato[[#This Row],[LONGITUDE_P2]]))</f>
        <v>62</v>
      </c>
      <c r="AV1250">
        <f>INT((ABS(FO_Candidato[[#This Row],[LONGITUDE_P2]])-INT(ABS(FO_Candidato[[#This Row],[LONGITUDE_P2]])))*60)</f>
        <v>41</v>
      </c>
      <c r="AW1250" s="73">
        <f t="shared" si="39"/>
        <v>17.82</v>
      </c>
      <c r="AX1250" t="str">
        <f>SUBSTITUTE(TEXT(FO_Candidato[[#This Row],[LONGITUDE_P5]],"0,00"),",",".")</f>
        <v>17.82</v>
      </c>
      <c r="AY1250" t="str">
        <f>FO_Candidato[[#This Row],[LONGITUDE_P3]]&amp;"°"&amp;FO_Candidato[[#This Row],[LONGITUDE_P4]]&amp;"'"&amp;FO_Candidato[[#This Row],[LONGITUDE - P6]]&amp;"""S"</f>
        <v>62°41'17.82"S</v>
      </c>
    </row>
    <row r="1251" spans="1:51" x14ac:dyDescent="0.3">
      <c r="A1251" t="s">
        <v>30978</v>
      </c>
      <c r="B1251" t="s">
        <v>23809</v>
      </c>
      <c r="C1251" t="s">
        <v>1187</v>
      </c>
      <c r="D1251" t="s">
        <v>7293</v>
      </c>
      <c r="E1251" t="s">
        <v>7293</v>
      </c>
      <c r="F1251" t="s">
        <v>7294</v>
      </c>
      <c r="G1251" t="s">
        <v>23889</v>
      </c>
      <c r="I1251" t="s">
        <v>23832</v>
      </c>
      <c r="K1251" t="s">
        <v>24547</v>
      </c>
      <c r="M1251" t="s">
        <v>23835</v>
      </c>
      <c r="N1251" t="s">
        <v>27106</v>
      </c>
      <c r="U1251" t="s">
        <v>23823</v>
      </c>
      <c r="V1251">
        <v>60</v>
      </c>
      <c r="W1251">
        <v>-1012669</v>
      </c>
      <c r="X1251">
        <v>-62886484</v>
      </c>
      <c r="Y1251">
        <v>135</v>
      </c>
      <c r="Z1251" t="s">
        <v>30979</v>
      </c>
      <c r="AB1251" t="s">
        <v>23825</v>
      </c>
      <c r="AD1251" t="s">
        <v>1491</v>
      </c>
      <c r="AH1251" t="s">
        <v>30980</v>
      </c>
      <c r="AI1251" t="s">
        <v>24653</v>
      </c>
      <c r="AJ1251" t="s">
        <v>1517</v>
      </c>
      <c r="AL1251">
        <f>VALUE(TRIM(FO_Candidato[[#This Row],[1.21 Latitude]]))</f>
        <v>-1012669</v>
      </c>
      <c r="AM1251">
        <f>FO_Candidato[[#This Row],[LATITUDE_P1]]/1000000</f>
        <v>-1.012669</v>
      </c>
      <c r="AN1251">
        <f>INT(ABS(FO_Candidato[[#This Row],[LATITUDE_P2]]))</f>
        <v>1</v>
      </c>
      <c r="AO1251">
        <f>INT((ABS(FO_Candidato[[#This Row],[LATITUDE_P2]])-INT(ABS(FO_Candidato[[#This Row],[LATITUDE_P2]])))*60)</f>
        <v>0</v>
      </c>
      <c r="AP1251" s="73">
        <f t="shared" si="38"/>
        <v>45.61</v>
      </c>
      <c r="AQ1251" t="str">
        <f>SUBSTITUTE(TEXT(FO_Candidato[[#This Row],[LATITUDE_P5]],"0,00"),",",".")</f>
        <v>45.61</v>
      </c>
      <c r="AR1251" t="str">
        <f>FO_Candidato[[#This Row],[LATITUDE_P3]]&amp;"°"&amp;FO_Candidato[[#This Row],[LATITUDE_P4]]&amp;"'"&amp;FO_Candidato[[#This Row],[LATITUDE - P6]]&amp;"""S"</f>
        <v>1°0'45.61"S</v>
      </c>
      <c r="AS1251">
        <f>VALUE(TRIM(FO_Candidato[[#This Row],[longitude]]))</f>
        <v>-62886484</v>
      </c>
      <c r="AT1251">
        <f>FO_Candidato[[#This Row],[LONGITUDE_P1]]/1000000</f>
        <v>-62.886484000000003</v>
      </c>
      <c r="AU1251">
        <f>INT(ABS(FO_Candidato[[#This Row],[LONGITUDE_P2]]))</f>
        <v>62</v>
      </c>
      <c r="AV1251">
        <f>INT((ABS(FO_Candidato[[#This Row],[LONGITUDE_P2]])-INT(ABS(FO_Candidato[[#This Row],[LONGITUDE_P2]])))*60)</f>
        <v>53</v>
      </c>
      <c r="AW1251" s="73">
        <f t="shared" si="39"/>
        <v>11.34</v>
      </c>
      <c r="AX1251" t="str">
        <f>SUBSTITUTE(TEXT(FO_Candidato[[#This Row],[LONGITUDE_P5]],"0,00"),",",".")</f>
        <v>11.34</v>
      </c>
      <c r="AY1251" t="str">
        <f>FO_Candidato[[#This Row],[LONGITUDE_P3]]&amp;"°"&amp;FO_Candidato[[#This Row],[LONGITUDE_P4]]&amp;"'"&amp;FO_Candidato[[#This Row],[LONGITUDE - P6]]&amp;"""S"</f>
        <v>62°53'11.34"S</v>
      </c>
    </row>
    <row r="1252" spans="1:51" x14ac:dyDescent="0.3">
      <c r="A1252" t="s">
        <v>30981</v>
      </c>
      <c r="B1252" t="s">
        <v>23809</v>
      </c>
      <c r="C1252" t="s">
        <v>1187</v>
      </c>
      <c r="D1252" t="s">
        <v>1193</v>
      </c>
      <c r="E1252" t="s">
        <v>1193</v>
      </c>
      <c r="F1252" t="s">
        <v>1194</v>
      </c>
      <c r="G1252" t="s">
        <v>23889</v>
      </c>
      <c r="I1252" t="s">
        <v>23832</v>
      </c>
      <c r="K1252" t="s">
        <v>24547</v>
      </c>
      <c r="M1252" t="s">
        <v>23835</v>
      </c>
      <c r="N1252" t="s">
        <v>27106</v>
      </c>
      <c r="U1252" t="s">
        <v>23823</v>
      </c>
      <c r="V1252">
        <v>60</v>
      </c>
      <c r="W1252">
        <v>-10095492</v>
      </c>
      <c r="X1252">
        <v>-6296345</v>
      </c>
      <c r="Y1252">
        <v>126</v>
      </c>
      <c r="Z1252" t="s">
        <v>30982</v>
      </c>
      <c r="AB1252" t="s">
        <v>23825</v>
      </c>
      <c r="AD1252" t="s">
        <v>1491</v>
      </c>
      <c r="AH1252" t="s">
        <v>30983</v>
      </c>
      <c r="AI1252" t="s">
        <v>24653</v>
      </c>
      <c r="AJ1252" t="s">
        <v>1517</v>
      </c>
      <c r="AL1252">
        <f>VALUE(TRIM(FO_Candidato[[#This Row],[1.21 Latitude]]))</f>
        <v>-10095492</v>
      </c>
      <c r="AM1252">
        <f>FO_Candidato[[#This Row],[LATITUDE_P1]]/1000000</f>
        <v>-10.095492</v>
      </c>
      <c r="AN1252">
        <f>INT(ABS(FO_Candidato[[#This Row],[LATITUDE_P2]]))</f>
        <v>10</v>
      </c>
      <c r="AO1252">
        <f>INT((ABS(FO_Candidato[[#This Row],[LATITUDE_P2]])-INT(ABS(FO_Candidato[[#This Row],[LATITUDE_P2]])))*60)</f>
        <v>5</v>
      </c>
      <c r="AP1252" s="73">
        <f t="shared" si="38"/>
        <v>43.77</v>
      </c>
      <c r="AQ1252" t="str">
        <f>SUBSTITUTE(TEXT(FO_Candidato[[#This Row],[LATITUDE_P5]],"0,00"),",",".")</f>
        <v>43.77</v>
      </c>
      <c r="AR1252" t="str">
        <f>FO_Candidato[[#This Row],[LATITUDE_P3]]&amp;"°"&amp;FO_Candidato[[#This Row],[LATITUDE_P4]]&amp;"'"&amp;FO_Candidato[[#This Row],[LATITUDE - P6]]&amp;"""S"</f>
        <v>10°5'43.77"S</v>
      </c>
      <c r="AS1252">
        <f>VALUE(TRIM(FO_Candidato[[#This Row],[longitude]]))</f>
        <v>-6296345</v>
      </c>
      <c r="AT1252">
        <f>FO_Candidato[[#This Row],[LONGITUDE_P1]]/1000000</f>
        <v>-6.2963449999999996</v>
      </c>
      <c r="AU1252">
        <f>INT(ABS(FO_Candidato[[#This Row],[LONGITUDE_P2]]))</f>
        <v>6</v>
      </c>
      <c r="AV1252">
        <f>INT((ABS(FO_Candidato[[#This Row],[LONGITUDE_P2]])-INT(ABS(FO_Candidato[[#This Row],[LONGITUDE_P2]])))*60)</f>
        <v>17</v>
      </c>
      <c r="AW1252" s="73">
        <f t="shared" si="39"/>
        <v>46.84</v>
      </c>
      <c r="AX1252" t="str">
        <f>SUBSTITUTE(TEXT(FO_Candidato[[#This Row],[LONGITUDE_P5]],"0,00"),",",".")</f>
        <v>46.84</v>
      </c>
      <c r="AY1252" t="str">
        <f>FO_Candidato[[#This Row],[LONGITUDE_P3]]&amp;"°"&amp;FO_Candidato[[#This Row],[LONGITUDE_P4]]&amp;"'"&amp;FO_Candidato[[#This Row],[LONGITUDE - P6]]&amp;"""S"</f>
        <v>6°17'46.84"S</v>
      </c>
    </row>
    <row r="1253" spans="1:51" x14ac:dyDescent="0.3">
      <c r="A1253" t="s">
        <v>30984</v>
      </c>
      <c r="B1253" t="s">
        <v>23809</v>
      </c>
      <c r="C1253" t="s">
        <v>1187</v>
      </c>
      <c r="D1253" t="s">
        <v>2620</v>
      </c>
      <c r="E1253" t="s">
        <v>2620</v>
      </c>
      <c r="F1253" t="s">
        <v>2621</v>
      </c>
      <c r="G1253" t="s">
        <v>23889</v>
      </c>
      <c r="I1253" t="s">
        <v>23832</v>
      </c>
      <c r="K1253" t="s">
        <v>24547</v>
      </c>
      <c r="M1253" t="s">
        <v>23835</v>
      </c>
      <c r="N1253" t="s">
        <v>27106</v>
      </c>
      <c r="U1253" t="s">
        <v>23823</v>
      </c>
      <c r="V1253">
        <v>60</v>
      </c>
      <c r="W1253">
        <v>-10057473</v>
      </c>
      <c r="X1253">
        <v>-62973105</v>
      </c>
      <c r="Y1253">
        <v>175</v>
      </c>
      <c r="Z1253" t="s">
        <v>30985</v>
      </c>
      <c r="AB1253" t="s">
        <v>23825</v>
      </c>
      <c r="AD1253" t="s">
        <v>1491</v>
      </c>
      <c r="AH1253" t="s">
        <v>30986</v>
      </c>
      <c r="AI1253" t="s">
        <v>24653</v>
      </c>
      <c r="AJ1253" t="s">
        <v>1517</v>
      </c>
      <c r="AL1253">
        <f>VALUE(TRIM(FO_Candidato[[#This Row],[1.21 Latitude]]))</f>
        <v>-10057473</v>
      </c>
      <c r="AM1253">
        <f>FO_Candidato[[#This Row],[LATITUDE_P1]]/1000000</f>
        <v>-10.057473</v>
      </c>
      <c r="AN1253">
        <f>INT(ABS(FO_Candidato[[#This Row],[LATITUDE_P2]]))</f>
        <v>10</v>
      </c>
      <c r="AO1253">
        <f>INT((ABS(FO_Candidato[[#This Row],[LATITUDE_P2]])-INT(ABS(FO_Candidato[[#This Row],[LATITUDE_P2]])))*60)</f>
        <v>3</v>
      </c>
      <c r="AP1253" s="73">
        <f t="shared" si="38"/>
        <v>26.9</v>
      </c>
      <c r="AQ1253" t="str">
        <f>SUBSTITUTE(TEXT(FO_Candidato[[#This Row],[LATITUDE_P5]],"0,00"),",",".")</f>
        <v>26.90</v>
      </c>
      <c r="AR1253" t="str">
        <f>FO_Candidato[[#This Row],[LATITUDE_P3]]&amp;"°"&amp;FO_Candidato[[#This Row],[LATITUDE_P4]]&amp;"'"&amp;FO_Candidato[[#This Row],[LATITUDE - P6]]&amp;"""S"</f>
        <v>10°3'26.90"S</v>
      </c>
      <c r="AS1253">
        <f>VALUE(TRIM(FO_Candidato[[#This Row],[longitude]]))</f>
        <v>-62973105</v>
      </c>
      <c r="AT1253">
        <f>FO_Candidato[[#This Row],[LONGITUDE_P1]]/1000000</f>
        <v>-62.973104999999997</v>
      </c>
      <c r="AU1253">
        <f>INT(ABS(FO_Candidato[[#This Row],[LONGITUDE_P2]]))</f>
        <v>62</v>
      </c>
      <c r="AV1253">
        <f>INT((ABS(FO_Candidato[[#This Row],[LONGITUDE_P2]])-INT(ABS(FO_Candidato[[#This Row],[LONGITUDE_P2]])))*60)</f>
        <v>58</v>
      </c>
      <c r="AW1253" s="73">
        <f t="shared" si="39"/>
        <v>23.18</v>
      </c>
      <c r="AX1253" t="str">
        <f>SUBSTITUTE(TEXT(FO_Candidato[[#This Row],[LONGITUDE_P5]],"0,00"),",",".")</f>
        <v>23.18</v>
      </c>
      <c r="AY1253" t="str">
        <f>FO_Candidato[[#This Row],[LONGITUDE_P3]]&amp;"°"&amp;FO_Candidato[[#This Row],[LONGITUDE_P4]]&amp;"'"&amp;FO_Candidato[[#This Row],[LONGITUDE - P6]]&amp;"""S"</f>
        <v>62°58'23.18"S</v>
      </c>
    </row>
    <row r="1254" spans="1:51" x14ac:dyDescent="0.3">
      <c r="A1254" t="s">
        <v>30987</v>
      </c>
      <c r="B1254" t="s">
        <v>23809</v>
      </c>
      <c r="C1254" t="s">
        <v>1187</v>
      </c>
      <c r="D1254" t="s">
        <v>15968</v>
      </c>
      <c r="E1254" t="s">
        <v>15968</v>
      </c>
      <c r="F1254" t="s">
        <v>15970</v>
      </c>
      <c r="G1254" t="s">
        <v>23889</v>
      </c>
      <c r="I1254" t="s">
        <v>23832</v>
      </c>
      <c r="K1254" t="s">
        <v>24020</v>
      </c>
      <c r="M1254" t="s">
        <v>23835</v>
      </c>
      <c r="N1254" t="s">
        <v>27106</v>
      </c>
      <c r="U1254" t="s">
        <v>23823</v>
      </c>
      <c r="V1254">
        <v>60</v>
      </c>
      <c r="W1254">
        <v>-10029317</v>
      </c>
      <c r="X1254">
        <v>-62982078</v>
      </c>
      <c r="Y1254">
        <v>135</v>
      </c>
      <c r="Z1254" t="s">
        <v>30988</v>
      </c>
      <c r="AB1254" t="s">
        <v>23825</v>
      </c>
      <c r="AD1254" t="s">
        <v>1491</v>
      </c>
      <c r="AH1254" t="s">
        <v>30989</v>
      </c>
      <c r="AI1254" t="s">
        <v>24653</v>
      </c>
      <c r="AJ1254" t="s">
        <v>1517</v>
      </c>
      <c r="AL1254">
        <f>VALUE(TRIM(FO_Candidato[[#This Row],[1.21 Latitude]]))</f>
        <v>-10029317</v>
      </c>
      <c r="AM1254">
        <f>FO_Candidato[[#This Row],[LATITUDE_P1]]/1000000</f>
        <v>-10.029317000000001</v>
      </c>
      <c r="AN1254">
        <f>INT(ABS(FO_Candidato[[#This Row],[LATITUDE_P2]]))</f>
        <v>10</v>
      </c>
      <c r="AO1254">
        <f>INT((ABS(FO_Candidato[[#This Row],[LATITUDE_P2]])-INT(ABS(FO_Candidato[[#This Row],[LATITUDE_P2]])))*60)</f>
        <v>1</v>
      </c>
      <c r="AP1254" s="73">
        <f t="shared" si="38"/>
        <v>45.54</v>
      </c>
      <c r="AQ1254" t="str">
        <f>SUBSTITUTE(TEXT(FO_Candidato[[#This Row],[LATITUDE_P5]],"0,00"),",",".")</f>
        <v>45.54</v>
      </c>
      <c r="AR1254" t="str">
        <f>FO_Candidato[[#This Row],[LATITUDE_P3]]&amp;"°"&amp;FO_Candidato[[#This Row],[LATITUDE_P4]]&amp;"'"&amp;FO_Candidato[[#This Row],[LATITUDE - P6]]&amp;"""S"</f>
        <v>10°1'45.54"S</v>
      </c>
      <c r="AS1254">
        <f>VALUE(TRIM(FO_Candidato[[#This Row],[longitude]]))</f>
        <v>-62982078</v>
      </c>
      <c r="AT1254">
        <f>FO_Candidato[[#This Row],[LONGITUDE_P1]]/1000000</f>
        <v>-62.982078000000001</v>
      </c>
      <c r="AU1254">
        <f>INT(ABS(FO_Candidato[[#This Row],[LONGITUDE_P2]]))</f>
        <v>62</v>
      </c>
      <c r="AV1254">
        <f>INT((ABS(FO_Candidato[[#This Row],[LONGITUDE_P2]])-INT(ABS(FO_Candidato[[#This Row],[LONGITUDE_P2]])))*60)</f>
        <v>58</v>
      </c>
      <c r="AW1254" s="73">
        <f t="shared" si="39"/>
        <v>55.48</v>
      </c>
      <c r="AX1254" t="str">
        <f>SUBSTITUTE(TEXT(FO_Candidato[[#This Row],[LONGITUDE_P5]],"0,00"),",",".")</f>
        <v>55.48</v>
      </c>
      <c r="AY1254" t="str">
        <f>FO_Candidato[[#This Row],[LONGITUDE_P3]]&amp;"°"&amp;FO_Candidato[[#This Row],[LONGITUDE_P4]]&amp;"'"&amp;FO_Candidato[[#This Row],[LONGITUDE - P6]]&amp;"""S"</f>
        <v>62°58'55.48"S</v>
      </c>
    </row>
    <row r="1255" spans="1:51" x14ac:dyDescent="0.3">
      <c r="A1255" t="s">
        <v>30990</v>
      </c>
      <c r="B1255" t="s">
        <v>23809</v>
      </c>
      <c r="C1255" t="s">
        <v>1187</v>
      </c>
      <c r="D1255" t="s">
        <v>15956</v>
      </c>
      <c r="E1255" t="s">
        <v>15956</v>
      </c>
      <c r="F1255" t="s">
        <v>15958</v>
      </c>
      <c r="G1255" t="s">
        <v>23889</v>
      </c>
      <c r="I1255" t="s">
        <v>23832</v>
      </c>
      <c r="K1255" t="s">
        <v>24020</v>
      </c>
      <c r="M1255" t="s">
        <v>23835</v>
      </c>
      <c r="N1255" t="s">
        <v>27106</v>
      </c>
      <c r="U1255" t="s">
        <v>23823</v>
      </c>
      <c r="V1255">
        <v>60</v>
      </c>
      <c r="W1255">
        <v>-9820297</v>
      </c>
      <c r="X1255">
        <v>-63073331</v>
      </c>
      <c r="Y1255">
        <v>105</v>
      </c>
      <c r="Z1255" t="s">
        <v>30991</v>
      </c>
      <c r="AB1255" t="s">
        <v>23825</v>
      </c>
      <c r="AD1255" t="s">
        <v>1491</v>
      </c>
      <c r="AH1255" t="s">
        <v>30992</v>
      </c>
      <c r="AI1255" t="s">
        <v>24653</v>
      </c>
      <c r="AJ1255" t="s">
        <v>1517</v>
      </c>
      <c r="AL1255">
        <f>VALUE(TRIM(FO_Candidato[[#This Row],[1.21 Latitude]]))</f>
        <v>-9820297</v>
      </c>
      <c r="AM1255">
        <f>FO_Candidato[[#This Row],[LATITUDE_P1]]/1000000</f>
        <v>-9.8202970000000001</v>
      </c>
      <c r="AN1255">
        <f>INT(ABS(FO_Candidato[[#This Row],[LATITUDE_P2]]))</f>
        <v>9</v>
      </c>
      <c r="AO1255">
        <f>INT((ABS(FO_Candidato[[#This Row],[LATITUDE_P2]])-INT(ABS(FO_Candidato[[#This Row],[LATITUDE_P2]])))*60)</f>
        <v>49</v>
      </c>
      <c r="AP1255" s="73">
        <f t="shared" si="38"/>
        <v>13.07</v>
      </c>
      <c r="AQ1255" t="str">
        <f>SUBSTITUTE(TEXT(FO_Candidato[[#This Row],[LATITUDE_P5]],"0,00"),",",".")</f>
        <v>13.07</v>
      </c>
      <c r="AR1255" t="str">
        <f>FO_Candidato[[#This Row],[LATITUDE_P3]]&amp;"°"&amp;FO_Candidato[[#This Row],[LATITUDE_P4]]&amp;"'"&amp;FO_Candidato[[#This Row],[LATITUDE - P6]]&amp;"""S"</f>
        <v>9°49'13.07"S</v>
      </c>
      <c r="AS1255">
        <f>VALUE(TRIM(FO_Candidato[[#This Row],[longitude]]))</f>
        <v>-63073331</v>
      </c>
      <c r="AT1255">
        <f>FO_Candidato[[#This Row],[LONGITUDE_P1]]/1000000</f>
        <v>-63.073331000000003</v>
      </c>
      <c r="AU1255">
        <f>INT(ABS(FO_Candidato[[#This Row],[LONGITUDE_P2]]))</f>
        <v>63</v>
      </c>
      <c r="AV1255">
        <f>INT((ABS(FO_Candidato[[#This Row],[LONGITUDE_P2]])-INT(ABS(FO_Candidato[[#This Row],[LONGITUDE_P2]])))*60)</f>
        <v>4</v>
      </c>
      <c r="AW1255" s="73">
        <f t="shared" si="39"/>
        <v>23.99</v>
      </c>
      <c r="AX1255" t="str">
        <f>SUBSTITUTE(TEXT(FO_Candidato[[#This Row],[LONGITUDE_P5]],"0,00"),",",".")</f>
        <v>23.99</v>
      </c>
      <c r="AY1255" t="str">
        <f>FO_Candidato[[#This Row],[LONGITUDE_P3]]&amp;"°"&amp;FO_Candidato[[#This Row],[LONGITUDE_P4]]&amp;"'"&amp;FO_Candidato[[#This Row],[LONGITUDE - P6]]&amp;"""S"</f>
        <v>63°4'23.99"S</v>
      </c>
    </row>
    <row r="1256" spans="1:51" x14ac:dyDescent="0.3">
      <c r="A1256" t="s">
        <v>30993</v>
      </c>
      <c r="B1256" t="s">
        <v>23809</v>
      </c>
      <c r="C1256" t="s">
        <v>1187</v>
      </c>
      <c r="D1256" t="s">
        <v>16218</v>
      </c>
      <c r="E1256" t="s">
        <v>16218</v>
      </c>
      <c r="F1256" t="s">
        <v>16220</v>
      </c>
      <c r="G1256" t="s">
        <v>23889</v>
      </c>
      <c r="I1256" t="s">
        <v>23832</v>
      </c>
      <c r="K1256" t="s">
        <v>24020</v>
      </c>
      <c r="M1256" t="s">
        <v>23835</v>
      </c>
      <c r="N1256" t="s">
        <v>27106</v>
      </c>
      <c r="U1256" t="s">
        <v>23823</v>
      </c>
      <c r="V1256">
        <v>60</v>
      </c>
      <c r="W1256">
        <v>-1076163</v>
      </c>
      <c r="X1256">
        <v>-62139822</v>
      </c>
      <c r="Y1256">
        <v>184</v>
      </c>
      <c r="Z1256" t="s">
        <v>30994</v>
      </c>
      <c r="AB1256" t="s">
        <v>23825</v>
      </c>
      <c r="AD1256" t="s">
        <v>1491</v>
      </c>
      <c r="AH1256" t="s">
        <v>30995</v>
      </c>
      <c r="AI1256" t="s">
        <v>24653</v>
      </c>
      <c r="AJ1256" t="s">
        <v>30812</v>
      </c>
      <c r="AL1256">
        <f>VALUE(TRIM(FO_Candidato[[#This Row],[1.21 Latitude]]))</f>
        <v>-1076163</v>
      </c>
      <c r="AM1256">
        <f>FO_Candidato[[#This Row],[LATITUDE_P1]]/1000000</f>
        <v>-1.076163</v>
      </c>
      <c r="AN1256">
        <f>INT(ABS(FO_Candidato[[#This Row],[LATITUDE_P2]]))</f>
        <v>1</v>
      </c>
      <c r="AO1256">
        <f>INT((ABS(FO_Candidato[[#This Row],[LATITUDE_P2]])-INT(ABS(FO_Candidato[[#This Row],[LATITUDE_P2]])))*60)</f>
        <v>4</v>
      </c>
      <c r="AP1256" s="73">
        <f t="shared" si="38"/>
        <v>34.19</v>
      </c>
      <c r="AQ1256" t="str">
        <f>SUBSTITUTE(TEXT(FO_Candidato[[#This Row],[LATITUDE_P5]],"0,00"),",",".")</f>
        <v>34.19</v>
      </c>
      <c r="AR1256" t="str">
        <f>FO_Candidato[[#This Row],[LATITUDE_P3]]&amp;"°"&amp;FO_Candidato[[#This Row],[LATITUDE_P4]]&amp;"'"&amp;FO_Candidato[[#This Row],[LATITUDE - P6]]&amp;"""S"</f>
        <v>1°4'34.19"S</v>
      </c>
      <c r="AS1256">
        <f>VALUE(TRIM(FO_Candidato[[#This Row],[longitude]]))</f>
        <v>-62139822</v>
      </c>
      <c r="AT1256">
        <f>FO_Candidato[[#This Row],[LONGITUDE_P1]]/1000000</f>
        <v>-62.139822000000002</v>
      </c>
      <c r="AU1256">
        <f>INT(ABS(FO_Candidato[[#This Row],[LONGITUDE_P2]]))</f>
        <v>62</v>
      </c>
      <c r="AV1256">
        <f>INT((ABS(FO_Candidato[[#This Row],[LONGITUDE_P2]])-INT(ABS(FO_Candidato[[#This Row],[LONGITUDE_P2]])))*60)</f>
        <v>8</v>
      </c>
      <c r="AW1256" s="73">
        <f t="shared" si="39"/>
        <v>23.36</v>
      </c>
      <c r="AX1256" t="str">
        <f>SUBSTITUTE(TEXT(FO_Candidato[[#This Row],[LONGITUDE_P5]],"0,00"),",",".")</f>
        <v>23.36</v>
      </c>
      <c r="AY1256" t="str">
        <f>FO_Candidato[[#This Row],[LONGITUDE_P3]]&amp;"°"&amp;FO_Candidato[[#This Row],[LONGITUDE_P4]]&amp;"'"&amp;FO_Candidato[[#This Row],[LONGITUDE - P6]]&amp;"""S"</f>
        <v>62°8'23.36"S</v>
      </c>
    </row>
    <row r="1257" spans="1:51" x14ac:dyDescent="0.3">
      <c r="A1257" t="s">
        <v>30996</v>
      </c>
      <c r="B1257" t="s">
        <v>23809</v>
      </c>
      <c r="C1257" t="s">
        <v>1187</v>
      </c>
      <c r="D1257" t="s">
        <v>16312</v>
      </c>
      <c r="E1257" t="s">
        <v>16312</v>
      </c>
      <c r="F1257" t="s">
        <v>16314</v>
      </c>
      <c r="G1257" t="s">
        <v>23889</v>
      </c>
      <c r="I1257" t="s">
        <v>23832</v>
      </c>
      <c r="K1257" t="s">
        <v>24547</v>
      </c>
      <c r="M1257" t="s">
        <v>23835</v>
      </c>
      <c r="N1257" t="s">
        <v>27106</v>
      </c>
      <c r="U1257" t="s">
        <v>23823</v>
      </c>
      <c r="V1257">
        <v>60</v>
      </c>
      <c r="W1257">
        <v>-10665622</v>
      </c>
      <c r="X1257">
        <v>-6229204</v>
      </c>
      <c r="Y1257">
        <v>266</v>
      </c>
      <c r="Z1257" t="s">
        <v>30997</v>
      </c>
      <c r="AB1257" t="s">
        <v>23825</v>
      </c>
      <c r="AD1257" t="s">
        <v>1491</v>
      </c>
      <c r="AH1257" t="s">
        <v>30998</v>
      </c>
      <c r="AI1257" t="s">
        <v>24653</v>
      </c>
      <c r="AJ1257" t="s">
        <v>30812</v>
      </c>
      <c r="AL1257">
        <f>VALUE(TRIM(FO_Candidato[[#This Row],[1.21 Latitude]]))</f>
        <v>-10665622</v>
      </c>
      <c r="AM1257">
        <f>FO_Candidato[[#This Row],[LATITUDE_P1]]/1000000</f>
        <v>-10.665622000000001</v>
      </c>
      <c r="AN1257">
        <f>INT(ABS(FO_Candidato[[#This Row],[LATITUDE_P2]]))</f>
        <v>10</v>
      </c>
      <c r="AO1257">
        <f>INT((ABS(FO_Candidato[[#This Row],[LATITUDE_P2]])-INT(ABS(FO_Candidato[[#This Row],[LATITUDE_P2]])))*60)</f>
        <v>39</v>
      </c>
      <c r="AP1257" s="73">
        <f t="shared" si="38"/>
        <v>56.24</v>
      </c>
      <c r="AQ1257" t="str">
        <f>SUBSTITUTE(TEXT(FO_Candidato[[#This Row],[LATITUDE_P5]],"0,00"),",",".")</f>
        <v>56.24</v>
      </c>
      <c r="AR1257" t="str">
        <f>FO_Candidato[[#This Row],[LATITUDE_P3]]&amp;"°"&amp;FO_Candidato[[#This Row],[LATITUDE_P4]]&amp;"'"&amp;FO_Candidato[[#This Row],[LATITUDE - P6]]&amp;"""S"</f>
        <v>10°39'56.24"S</v>
      </c>
      <c r="AS1257">
        <f>VALUE(TRIM(FO_Candidato[[#This Row],[longitude]]))</f>
        <v>-6229204</v>
      </c>
      <c r="AT1257">
        <f>FO_Candidato[[#This Row],[LONGITUDE_P1]]/1000000</f>
        <v>-6.2292040000000002</v>
      </c>
      <c r="AU1257">
        <f>INT(ABS(FO_Candidato[[#This Row],[LONGITUDE_P2]]))</f>
        <v>6</v>
      </c>
      <c r="AV1257">
        <f>INT((ABS(FO_Candidato[[#This Row],[LONGITUDE_P2]])-INT(ABS(FO_Candidato[[#This Row],[LONGITUDE_P2]])))*60)</f>
        <v>13</v>
      </c>
      <c r="AW1257" s="73">
        <f t="shared" si="39"/>
        <v>45.13</v>
      </c>
      <c r="AX1257" t="str">
        <f>SUBSTITUTE(TEXT(FO_Candidato[[#This Row],[LONGITUDE_P5]],"0,00"),",",".")</f>
        <v>45.13</v>
      </c>
      <c r="AY1257" t="str">
        <f>FO_Candidato[[#This Row],[LONGITUDE_P3]]&amp;"°"&amp;FO_Candidato[[#This Row],[LONGITUDE_P4]]&amp;"'"&amp;FO_Candidato[[#This Row],[LONGITUDE - P6]]&amp;"""S"</f>
        <v>6°13'45.13"S</v>
      </c>
    </row>
    <row r="1258" spans="1:51" x14ac:dyDescent="0.3">
      <c r="A1258" t="s">
        <v>30999</v>
      </c>
      <c r="B1258" t="s">
        <v>23809</v>
      </c>
      <c r="C1258" t="s">
        <v>1187</v>
      </c>
      <c r="D1258" t="s">
        <v>7282</v>
      </c>
      <c r="E1258" t="s">
        <v>7282</v>
      </c>
      <c r="F1258" t="s">
        <v>7283</v>
      </c>
      <c r="G1258" t="s">
        <v>23889</v>
      </c>
      <c r="I1258" t="s">
        <v>23832</v>
      </c>
      <c r="K1258" t="s">
        <v>24547</v>
      </c>
      <c r="M1258" t="s">
        <v>23835</v>
      </c>
      <c r="N1258" t="s">
        <v>27106</v>
      </c>
      <c r="U1258" t="s">
        <v>23823</v>
      </c>
      <c r="V1258">
        <v>60</v>
      </c>
      <c r="W1258">
        <v>-10620883</v>
      </c>
      <c r="X1258">
        <v>-62328775</v>
      </c>
      <c r="Y1258">
        <v>222</v>
      </c>
      <c r="Z1258" t="s">
        <v>31000</v>
      </c>
      <c r="AB1258" t="s">
        <v>23825</v>
      </c>
      <c r="AD1258" t="s">
        <v>1491</v>
      </c>
      <c r="AH1258" t="s">
        <v>31001</v>
      </c>
      <c r="AI1258" t="s">
        <v>24653</v>
      </c>
      <c r="AJ1258" t="s">
        <v>31002</v>
      </c>
      <c r="AL1258">
        <f>VALUE(TRIM(FO_Candidato[[#This Row],[1.21 Latitude]]))</f>
        <v>-10620883</v>
      </c>
      <c r="AM1258">
        <f>FO_Candidato[[#This Row],[LATITUDE_P1]]/1000000</f>
        <v>-10.620882999999999</v>
      </c>
      <c r="AN1258">
        <f>INT(ABS(FO_Candidato[[#This Row],[LATITUDE_P2]]))</f>
        <v>10</v>
      </c>
      <c r="AO1258">
        <f>INT((ABS(FO_Candidato[[#This Row],[LATITUDE_P2]])-INT(ABS(FO_Candidato[[#This Row],[LATITUDE_P2]])))*60)</f>
        <v>37</v>
      </c>
      <c r="AP1258" s="73">
        <f t="shared" si="38"/>
        <v>15.18</v>
      </c>
      <c r="AQ1258" t="str">
        <f>SUBSTITUTE(TEXT(FO_Candidato[[#This Row],[LATITUDE_P5]],"0,00"),",",".")</f>
        <v>15.18</v>
      </c>
      <c r="AR1258" t="str">
        <f>FO_Candidato[[#This Row],[LATITUDE_P3]]&amp;"°"&amp;FO_Candidato[[#This Row],[LATITUDE_P4]]&amp;"'"&amp;FO_Candidato[[#This Row],[LATITUDE - P6]]&amp;"""S"</f>
        <v>10°37'15.18"S</v>
      </c>
      <c r="AS1258">
        <f>VALUE(TRIM(FO_Candidato[[#This Row],[longitude]]))</f>
        <v>-62328775</v>
      </c>
      <c r="AT1258">
        <f>FO_Candidato[[#This Row],[LONGITUDE_P1]]/1000000</f>
        <v>-62.328775</v>
      </c>
      <c r="AU1258">
        <f>INT(ABS(FO_Candidato[[#This Row],[LONGITUDE_P2]]))</f>
        <v>62</v>
      </c>
      <c r="AV1258">
        <f>INT((ABS(FO_Candidato[[#This Row],[LONGITUDE_P2]])-INT(ABS(FO_Candidato[[#This Row],[LONGITUDE_P2]])))*60)</f>
        <v>19</v>
      </c>
      <c r="AW1258" s="73">
        <f t="shared" si="39"/>
        <v>43.59</v>
      </c>
      <c r="AX1258" t="str">
        <f>SUBSTITUTE(TEXT(FO_Candidato[[#This Row],[LONGITUDE_P5]],"0,00"),",",".")</f>
        <v>43.59</v>
      </c>
      <c r="AY1258" t="str">
        <f>FO_Candidato[[#This Row],[LONGITUDE_P3]]&amp;"°"&amp;FO_Candidato[[#This Row],[LONGITUDE_P4]]&amp;"'"&amp;FO_Candidato[[#This Row],[LONGITUDE - P6]]&amp;"""S"</f>
        <v>62°19'43.59"S</v>
      </c>
    </row>
    <row r="1259" spans="1:51" x14ac:dyDescent="0.3">
      <c r="A1259" t="s">
        <v>31003</v>
      </c>
      <c r="B1259" t="s">
        <v>23809</v>
      </c>
      <c r="C1259" t="s">
        <v>1187</v>
      </c>
      <c r="D1259" t="s">
        <v>7344</v>
      </c>
      <c r="E1259" t="s">
        <v>7344</v>
      </c>
      <c r="F1259" t="s">
        <v>7345</v>
      </c>
      <c r="G1259" t="s">
        <v>23889</v>
      </c>
      <c r="I1259" t="s">
        <v>23832</v>
      </c>
      <c r="K1259" t="s">
        <v>24020</v>
      </c>
      <c r="M1259" t="s">
        <v>23835</v>
      </c>
      <c r="N1259" t="s">
        <v>27106</v>
      </c>
      <c r="U1259" t="s">
        <v>23823</v>
      </c>
      <c r="V1259">
        <v>60</v>
      </c>
      <c r="W1259">
        <v>-1217396</v>
      </c>
      <c r="X1259">
        <v>-60711292</v>
      </c>
      <c r="Y1259">
        <v>369</v>
      </c>
      <c r="Z1259" t="s">
        <v>31004</v>
      </c>
      <c r="AB1259" t="s">
        <v>23825</v>
      </c>
      <c r="AD1259" t="s">
        <v>1491</v>
      </c>
      <c r="AH1259" t="s">
        <v>31005</v>
      </c>
      <c r="AI1259" t="s">
        <v>24653</v>
      </c>
      <c r="AJ1259" t="s">
        <v>31006</v>
      </c>
      <c r="AL1259">
        <f>VALUE(TRIM(FO_Candidato[[#This Row],[1.21 Latitude]]))</f>
        <v>-1217396</v>
      </c>
      <c r="AM1259">
        <f>FO_Candidato[[#This Row],[LATITUDE_P1]]/1000000</f>
        <v>-1.2173959999999999</v>
      </c>
      <c r="AN1259">
        <f>INT(ABS(FO_Candidato[[#This Row],[LATITUDE_P2]]))</f>
        <v>1</v>
      </c>
      <c r="AO1259">
        <f>INT((ABS(FO_Candidato[[#This Row],[LATITUDE_P2]])-INT(ABS(FO_Candidato[[#This Row],[LATITUDE_P2]])))*60)</f>
        <v>13</v>
      </c>
      <c r="AP1259" s="73">
        <f t="shared" si="38"/>
        <v>2.63</v>
      </c>
      <c r="AQ1259" t="str">
        <f>SUBSTITUTE(TEXT(FO_Candidato[[#This Row],[LATITUDE_P5]],"0,00"),",",".")</f>
        <v>2.63</v>
      </c>
      <c r="AR1259" t="str">
        <f>FO_Candidato[[#This Row],[LATITUDE_P3]]&amp;"°"&amp;FO_Candidato[[#This Row],[LATITUDE_P4]]&amp;"'"&amp;FO_Candidato[[#This Row],[LATITUDE - P6]]&amp;"""S"</f>
        <v>1°13'2.63"S</v>
      </c>
      <c r="AS1259">
        <f>VALUE(TRIM(FO_Candidato[[#This Row],[longitude]]))</f>
        <v>-60711292</v>
      </c>
      <c r="AT1259">
        <f>FO_Candidato[[#This Row],[LONGITUDE_P1]]/1000000</f>
        <v>-60.711292</v>
      </c>
      <c r="AU1259">
        <f>INT(ABS(FO_Candidato[[#This Row],[LONGITUDE_P2]]))</f>
        <v>60</v>
      </c>
      <c r="AV1259">
        <f>INT((ABS(FO_Candidato[[#This Row],[LONGITUDE_P2]])-INT(ABS(FO_Candidato[[#This Row],[LONGITUDE_P2]])))*60)</f>
        <v>42</v>
      </c>
      <c r="AW1259" s="73">
        <f t="shared" si="39"/>
        <v>40.65</v>
      </c>
      <c r="AX1259" t="str">
        <f>SUBSTITUTE(TEXT(FO_Candidato[[#This Row],[LONGITUDE_P5]],"0,00"),",",".")</f>
        <v>40.65</v>
      </c>
      <c r="AY1259" t="str">
        <f>FO_Candidato[[#This Row],[LONGITUDE_P3]]&amp;"°"&amp;FO_Candidato[[#This Row],[LONGITUDE_P4]]&amp;"'"&amp;FO_Candidato[[#This Row],[LONGITUDE - P6]]&amp;"""S"</f>
        <v>60°42'40.65"S</v>
      </c>
    </row>
    <row r="1260" spans="1:51" x14ac:dyDescent="0.3">
      <c r="A1260" t="s">
        <v>31007</v>
      </c>
      <c r="B1260" t="s">
        <v>23809</v>
      </c>
      <c r="C1260" t="s">
        <v>1187</v>
      </c>
      <c r="D1260" t="s">
        <v>7277</v>
      </c>
      <c r="E1260" t="s">
        <v>7277</v>
      </c>
      <c r="F1260" t="s">
        <v>7278</v>
      </c>
      <c r="G1260" t="s">
        <v>23889</v>
      </c>
      <c r="I1260" t="s">
        <v>23832</v>
      </c>
      <c r="K1260" t="s">
        <v>24020</v>
      </c>
      <c r="M1260" t="s">
        <v>23835</v>
      </c>
      <c r="N1260" t="s">
        <v>27106</v>
      </c>
      <c r="U1260" t="s">
        <v>23823</v>
      </c>
      <c r="V1260">
        <v>60</v>
      </c>
      <c r="W1260">
        <v>-10589728</v>
      </c>
      <c r="X1260">
        <v>-62355076</v>
      </c>
      <c r="Y1260">
        <v>235</v>
      </c>
      <c r="Z1260" t="s">
        <v>31008</v>
      </c>
      <c r="AB1260" t="s">
        <v>23825</v>
      </c>
      <c r="AD1260" t="s">
        <v>1491</v>
      </c>
      <c r="AH1260" t="s">
        <v>31009</v>
      </c>
      <c r="AI1260" t="s">
        <v>24653</v>
      </c>
      <c r="AJ1260" t="s">
        <v>30812</v>
      </c>
      <c r="AL1260">
        <f>VALUE(TRIM(FO_Candidato[[#This Row],[1.21 Latitude]]))</f>
        <v>-10589728</v>
      </c>
      <c r="AM1260">
        <f>FO_Candidato[[#This Row],[LATITUDE_P1]]/1000000</f>
        <v>-10.589727999999999</v>
      </c>
      <c r="AN1260">
        <f>INT(ABS(FO_Candidato[[#This Row],[LATITUDE_P2]]))</f>
        <v>10</v>
      </c>
      <c r="AO1260">
        <f>INT((ABS(FO_Candidato[[#This Row],[LATITUDE_P2]])-INT(ABS(FO_Candidato[[#This Row],[LATITUDE_P2]])))*60)</f>
        <v>35</v>
      </c>
      <c r="AP1260" s="73">
        <f t="shared" si="38"/>
        <v>23.02</v>
      </c>
      <c r="AQ1260" t="str">
        <f>SUBSTITUTE(TEXT(FO_Candidato[[#This Row],[LATITUDE_P5]],"0,00"),",",".")</f>
        <v>23.02</v>
      </c>
      <c r="AR1260" t="str">
        <f>FO_Candidato[[#This Row],[LATITUDE_P3]]&amp;"°"&amp;FO_Candidato[[#This Row],[LATITUDE_P4]]&amp;"'"&amp;FO_Candidato[[#This Row],[LATITUDE - P6]]&amp;"""S"</f>
        <v>10°35'23.02"S</v>
      </c>
      <c r="AS1260">
        <f>VALUE(TRIM(FO_Candidato[[#This Row],[longitude]]))</f>
        <v>-62355076</v>
      </c>
      <c r="AT1260">
        <f>FO_Candidato[[#This Row],[LONGITUDE_P1]]/1000000</f>
        <v>-62.355075999999997</v>
      </c>
      <c r="AU1260">
        <f>INT(ABS(FO_Candidato[[#This Row],[LONGITUDE_P2]]))</f>
        <v>62</v>
      </c>
      <c r="AV1260">
        <f>INT((ABS(FO_Candidato[[#This Row],[LONGITUDE_P2]])-INT(ABS(FO_Candidato[[#This Row],[LONGITUDE_P2]])))*60)</f>
        <v>21</v>
      </c>
      <c r="AW1260" s="73">
        <f t="shared" si="39"/>
        <v>18.27</v>
      </c>
      <c r="AX1260" t="str">
        <f>SUBSTITUTE(TEXT(FO_Candidato[[#This Row],[LONGITUDE_P5]],"0,00"),",",".")</f>
        <v>18.27</v>
      </c>
      <c r="AY1260" t="str">
        <f>FO_Candidato[[#This Row],[LONGITUDE_P3]]&amp;"°"&amp;FO_Candidato[[#This Row],[LONGITUDE_P4]]&amp;"'"&amp;FO_Candidato[[#This Row],[LONGITUDE - P6]]&amp;"""S"</f>
        <v>62°21'18.27"S</v>
      </c>
    </row>
    <row r="1261" spans="1:51" x14ac:dyDescent="0.3">
      <c r="A1261" t="s">
        <v>31010</v>
      </c>
      <c r="B1261" t="s">
        <v>23809</v>
      </c>
      <c r="C1261" t="s">
        <v>1187</v>
      </c>
      <c r="D1261" t="s">
        <v>7371</v>
      </c>
      <c r="E1261" t="s">
        <v>7371</v>
      </c>
      <c r="F1261" t="s">
        <v>7372</v>
      </c>
      <c r="G1261" t="s">
        <v>23889</v>
      </c>
      <c r="I1261" t="s">
        <v>23813</v>
      </c>
      <c r="K1261" t="s">
        <v>24020</v>
      </c>
      <c r="M1261" t="s">
        <v>23835</v>
      </c>
      <c r="N1261" t="s">
        <v>27194</v>
      </c>
      <c r="U1261" t="s">
        <v>23823</v>
      </c>
      <c r="V1261">
        <v>60</v>
      </c>
      <c r="W1261">
        <v>-12653004</v>
      </c>
      <c r="X1261">
        <v>-60315402</v>
      </c>
      <c r="Y1261">
        <v>590</v>
      </c>
      <c r="Z1261" t="s">
        <v>31011</v>
      </c>
      <c r="AB1261" t="s">
        <v>23825</v>
      </c>
      <c r="AD1261" t="s">
        <v>1491</v>
      </c>
      <c r="AH1261" t="s">
        <v>31012</v>
      </c>
      <c r="AI1261" t="s">
        <v>24653</v>
      </c>
      <c r="AJ1261" t="s">
        <v>3109</v>
      </c>
      <c r="AL1261">
        <f>VALUE(TRIM(FO_Candidato[[#This Row],[1.21 Latitude]]))</f>
        <v>-12653004</v>
      </c>
      <c r="AM1261">
        <f>FO_Candidato[[#This Row],[LATITUDE_P1]]/1000000</f>
        <v>-12.653003999999999</v>
      </c>
      <c r="AN1261">
        <f>INT(ABS(FO_Candidato[[#This Row],[LATITUDE_P2]]))</f>
        <v>12</v>
      </c>
      <c r="AO1261">
        <f>INT((ABS(FO_Candidato[[#This Row],[LATITUDE_P2]])-INT(ABS(FO_Candidato[[#This Row],[LATITUDE_P2]])))*60)</f>
        <v>39</v>
      </c>
      <c r="AP1261" s="73">
        <f t="shared" si="38"/>
        <v>10.81</v>
      </c>
      <c r="AQ1261" t="str">
        <f>SUBSTITUTE(TEXT(FO_Candidato[[#This Row],[LATITUDE_P5]],"0,00"),",",".")</f>
        <v>10.81</v>
      </c>
      <c r="AR1261" t="str">
        <f>FO_Candidato[[#This Row],[LATITUDE_P3]]&amp;"°"&amp;FO_Candidato[[#This Row],[LATITUDE_P4]]&amp;"'"&amp;FO_Candidato[[#This Row],[LATITUDE - P6]]&amp;"""S"</f>
        <v>12°39'10.81"S</v>
      </c>
      <c r="AS1261">
        <f>VALUE(TRIM(FO_Candidato[[#This Row],[longitude]]))</f>
        <v>-60315402</v>
      </c>
      <c r="AT1261">
        <f>FO_Candidato[[#This Row],[LONGITUDE_P1]]/1000000</f>
        <v>-60.315401999999999</v>
      </c>
      <c r="AU1261">
        <f>INT(ABS(FO_Candidato[[#This Row],[LONGITUDE_P2]]))</f>
        <v>60</v>
      </c>
      <c r="AV1261">
        <f>INT((ABS(FO_Candidato[[#This Row],[LONGITUDE_P2]])-INT(ABS(FO_Candidato[[#This Row],[LONGITUDE_P2]])))*60)</f>
        <v>18</v>
      </c>
      <c r="AW1261" s="73">
        <f t="shared" si="39"/>
        <v>55.45</v>
      </c>
      <c r="AX1261" t="str">
        <f>SUBSTITUTE(TEXT(FO_Candidato[[#This Row],[LONGITUDE_P5]],"0,00"),",",".")</f>
        <v>55.45</v>
      </c>
      <c r="AY1261" t="str">
        <f>FO_Candidato[[#This Row],[LONGITUDE_P3]]&amp;"°"&amp;FO_Candidato[[#This Row],[LONGITUDE_P4]]&amp;"'"&amp;FO_Candidato[[#This Row],[LONGITUDE - P6]]&amp;"""S"</f>
        <v>60°18'55.45"S</v>
      </c>
    </row>
    <row r="1262" spans="1:51" x14ac:dyDescent="0.3">
      <c r="A1262" t="s">
        <v>31013</v>
      </c>
      <c r="B1262" t="s">
        <v>23809</v>
      </c>
      <c r="C1262" t="s">
        <v>1187</v>
      </c>
      <c r="D1262" t="s">
        <v>7268</v>
      </c>
      <c r="E1262" t="s">
        <v>7268</v>
      </c>
      <c r="F1262" t="s">
        <v>7269</v>
      </c>
      <c r="G1262" t="s">
        <v>23889</v>
      </c>
      <c r="I1262" t="s">
        <v>23832</v>
      </c>
      <c r="K1262" t="s">
        <v>24020</v>
      </c>
      <c r="M1262" t="s">
        <v>23835</v>
      </c>
      <c r="N1262" t="s">
        <v>27106</v>
      </c>
      <c r="U1262" t="s">
        <v>1491</v>
      </c>
      <c r="V1262">
        <v>60</v>
      </c>
      <c r="W1262">
        <v>-11375969</v>
      </c>
      <c r="X1262">
        <v>-61819321</v>
      </c>
      <c r="Y1262">
        <v>171</v>
      </c>
      <c r="Z1262" t="s">
        <v>31014</v>
      </c>
      <c r="AB1262" t="s">
        <v>23825</v>
      </c>
      <c r="AD1262" t="s">
        <v>1491</v>
      </c>
      <c r="AH1262" t="s">
        <v>31015</v>
      </c>
      <c r="AI1262" t="s">
        <v>24653</v>
      </c>
      <c r="AJ1262" t="s">
        <v>27197</v>
      </c>
      <c r="AL1262">
        <f>VALUE(TRIM(FO_Candidato[[#This Row],[1.21 Latitude]]))</f>
        <v>-11375969</v>
      </c>
      <c r="AM1262">
        <f>FO_Candidato[[#This Row],[LATITUDE_P1]]/1000000</f>
        <v>-11.375969</v>
      </c>
      <c r="AN1262">
        <f>INT(ABS(FO_Candidato[[#This Row],[LATITUDE_P2]]))</f>
        <v>11</v>
      </c>
      <c r="AO1262">
        <f>INT((ABS(FO_Candidato[[#This Row],[LATITUDE_P2]])-INT(ABS(FO_Candidato[[#This Row],[LATITUDE_P2]])))*60)</f>
        <v>22</v>
      </c>
      <c r="AP1262" s="73">
        <f t="shared" si="38"/>
        <v>33.49</v>
      </c>
      <c r="AQ1262" t="str">
        <f>SUBSTITUTE(TEXT(FO_Candidato[[#This Row],[LATITUDE_P5]],"0,00"),",",".")</f>
        <v>33.49</v>
      </c>
      <c r="AR1262" t="str">
        <f>FO_Candidato[[#This Row],[LATITUDE_P3]]&amp;"°"&amp;FO_Candidato[[#This Row],[LATITUDE_P4]]&amp;"'"&amp;FO_Candidato[[#This Row],[LATITUDE - P6]]&amp;"""S"</f>
        <v>11°22'33.49"S</v>
      </c>
      <c r="AS1262">
        <f>VALUE(TRIM(FO_Candidato[[#This Row],[longitude]]))</f>
        <v>-61819321</v>
      </c>
      <c r="AT1262">
        <f>FO_Candidato[[#This Row],[LONGITUDE_P1]]/1000000</f>
        <v>-61.819321000000002</v>
      </c>
      <c r="AU1262">
        <f>INT(ABS(FO_Candidato[[#This Row],[LONGITUDE_P2]]))</f>
        <v>61</v>
      </c>
      <c r="AV1262">
        <f>INT((ABS(FO_Candidato[[#This Row],[LONGITUDE_P2]])-INT(ABS(FO_Candidato[[#This Row],[LONGITUDE_P2]])))*60)</f>
        <v>49</v>
      </c>
      <c r="AW1262" s="73">
        <f t="shared" si="39"/>
        <v>9.56</v>
      </c>
      <c r="AX1262" t="str">
        <f>SUBSTITUTE(TEXT(FO_Candidato[[#This Row],[LONGITUDE_P5]],"0,00"),",",".")</f>
        <v>9.56</v>
      </c>
      <c r="AY1262" t="str">
        <f>FO_Candidato[[#This Row],[LONGITUDE_P3]]&amp;"°"&amp;FO_Candidato[[#This Row],[LONGITUDE_P4]]&amp;"'"&amp;FO_Candidato[[#This Row],[LONGITUDE - P6]]&amp;"""S"</f>
        <v>61°49'9.56"S</v>
      </c>
    </row>
    <row r="1263" spans="1:51" x14ac:dyDescent="0.3">
      <c r="A1263" t="s">
        <v>31016</v>
      </c>
      <c r="B1263" t="s">
        <v>23809</v>
      </c>
      <c r="C1263" t="s">
        <v>1187</v>
      </c>
      <c r="D1263" t="s">
        <v>7265</v>
      </c>
      <c r="E1263" t="s">
        <v>7265</v>
      </c>
      <c r="F1263" t="s">
        <v>7266</v>
      </c>
      <c r="G1263" t="s">
        <v>23889</v>
      </c>
      <c r="I1263" t="s">
        <v>23832</v>
      </c>
      <c r="K1263" t="s">
        <v>24020</v>
      </c>
      <c r="M1263" t="s">
        <v>23835</v>
      </c>
      <c r="N1263" t="s">
        <v>27106</v>
      </c>
      <c r="U1263" t="s">
        <v>23823</v>
      </c>
      <c r="V1263">
        <v>60</v>
      </c>
      <c r="W1263">
        <v>-11336297</v>
      </c>
      <c r="X1263">
        <v>-61869048</v>
      </c>
      <c r="Y1263">
        <v>163</v>
      </c>
      <c r="Z1263" t="s">
        <v>31017</v>
      </c>
      <c r="AB1263" t="s">
        <v>23825</v>
      </c>
      <c r="AD1263" t="s">
        <v>1491</v>
      </c>
      <c r="AH1263" t="s">
        <v>31018</v>
      </c>
      <c r="AI1263" t="s">
        <v>24653</v>
      </c>
      <c r="AJ1263" t="s">
        <v>27197</v>
      </c>
      <c r="AL1263">
        <f>VALUE(TRIM(FO_Candidato[[#This Row],[1.21 Latitude]]))</f>
        <v>-11336297</v>
      </c>
      <c r="AM1263">
        <f>FO_Candidato[[#This Row],[LATITUDE_P1]]/1000000</f>
        <v>-11.336297</v>
      </c>
      <c r="AN1263">
        <f>INT(ABS(FO_Candidato[[#This Row],[LATITUDE_P2]]))</f>
        <v>11</v>
      </c>
      <c r="AO1263">
        <f>INT((ABS(FO_Candidato[[#This Row],[LATITUDE_P2]])-INT(ABS(FO_Candidato[[#This Row],[LATITUDE_P2]])))*60)</f>
        <v>20</v>
      </c>
      <c r="AP1263" s="73">
        <f t="shared" si="38"/>
        <v>10.67</v>
      </c>
      <c r="AQ1263" t="str">
        <f>SUBSTITUTE(TEXT(FO_Candidato[[#This Row],[LATITUDE_P5]],"0,00"),",",".")</f>
        <v>10.67</v>
      </c>
      <c r="AR1263" t="str">
        <f>FO_Candidato[[#This Row],[LATITUDE_P3]]&amp;"°"&amp;FO_Candidato[[#This Row],[LATITUDE_P4]]&amp;"'"&amp;FO_Candidato[[#This Row],[LATITUDE - P6]]&amp;"""S"</f>
        <v>11°20'10.67"S</v>
      </c>
      <c r="AS1263">
        <f>VALUE(TRIM(FO_Candidato[[#This Row],[longitude]]))</f>
        <v>-61869048</v>
      </c>
      <c r="AT1263">
        <f>FO_Candidato[[#This Row],[LONGITUDE_P1]]/1000000</f>
        <v>-61.869047999999999</v>
      </c>
      <c r="AU1263">
        <f>INT(ABS(FO_Candidato[[#This Row],[LONGITUDE_P2]]))</f>
        <v>61</v>
      </c>
      <c r="AV1263">
        <f>INT((ABS(FO_Candidato[[#This Row],[LONGITUDE_P2]])-INT(ABS(FO_Candidato[[#This Row],[LONGITUDE_P2]])))*60)</f>
        <v>52</v>
      </c>
      <c r="AW1263" s="73">
        <f t="shared" si="39"/>
        <v>8.57</v>
      </c>
      <c r="AX1263" t="str">
        <f>SUBSTITUTE(TEXT(FO_Candidato[[#This Row],[LONGITUDE_P5]],"0,00"),",",".")</f>
        <v>8.57</v>
      </c>
      <c r="AY1263" t="str">
        <f>FO_Candidato[[#This Row],[LONGITUDE_P3]]&amp;"°"&amp;FO_Candidato[[#This Row],[LONGITUDE_P4]]&amp;"'"&amp;FO_Candidato[[#This Row],[LONGITUDE - P6]]&amp;"""S"</f>
        <v>61°52'8.57"S</v>
      </c>
    </row>
    <row r="1264" spans="1:51" x14ac:dyDescent="0.3">
      <c r="A1264" t="s">
        <v>31019</v>
      </c>
      <c r="B1264" t="s">
        <v>23809</v>
      </c>
      <c r="C1264" t="s">
        <v>1187</v>
      </c>
      <c r="D1264" t="s">
        <v>16190</v>
      </c>
      <c r="E1264" t="s">
        <v>16190</v>
      </c>
      <c r="F1264" t="s">
        <v>16192</v>
      </c>
      <c r="G1264" t="s">
        <v>23889</v>
      </c>
      <c r="I1264" t="s">
        <v>23832</v>
      </c>
      <c r="K1264" t="s">
        <v>24547</v>
      </c>
      <c r="M1264" t="s">
        <v>23835</v>
      </c>
      <c r="N1264" t="s">
        <v>27106</v>
      </c>
      <c r="U1264" t="s">
        <v>23823</v>
      </c>
      <c r="V1264">
        <v>60</v>
      </c>
      <c r="W1264">
        <v>-1128599</v>
      </c>
      <c r="X1264">
        <v>-61900877</v>
      </c>
      <c r="Y1264">
        <v>175</v>
      </c>
      <c r="Z1264" t="s">
        <v>31020</v>
      </c>
      <c r="AB1264" t="s">
        <v>23825</v>
      </c>
      <c r="AD1264" t="s">
        <v>1491</v>
      </c>
      <c r="AH1264" t="s">
        <v>31021</v>
      </c>
      <c r="AI1264" t="s">
        <v>24653</v>
      </c>
      <c r="AJ1264" t="s">
        <v>27197</v>
      </c>
      <c r="AL1264">
        <f>VALUE(TRIM(FO_Candidato[[#This Row],[1.21 Latitude]]))</f>
        <v>-1128599</v>
      </c>
      <c r="AM1264">
        <f>FO_Candidato[[#This Row],[LATITUDE_P1]]/1000000</f>
        <v>-1.1285989999999999</v>
      </c>
      <c r="AN1264">
        <f>INT(ABS(FO_Candidato[[#This Row],[LATITUDE_P2]]))</f>
        <v>1</v>
      </c>
      <c r="AO1264">
        <f>INT((ABS(FO_Candidato[[#This Row],[LATITUDE_P2]])-INT(ABS(FO_Candidato[[#This Row],[LATITUDE_P2]])))*60)</f>
        <v>7</v>
      </c>
      <c r="AP1264" s="73">
        <f t="shared" si="38"/>
        <v>42.96</v>
      </c>
      <c r="AQ1264" t="str">
        <f>SUBSTITUTE(TEXT(FO_Candidato[[#This Row],[LATITUDE_P5]],"0,00"),",",".")</f>
        <v>42.96</v>
      </c>
      <c r="AR1264" t="str">
        <f>FO_Candidato[[#This Row],[LATITUDE_P3]]&amp;"°"&amp;FO_Candidato[[#This Row],[LATITUDE_P4]]&amp;"'"&amp;FO_Candidato[[#This Row],[LATITUDE - P6]]&amp;"""S"</f>
        <v>1°7'42.96"S</v>
      </c>
      <c r="AS1264">
        <f>VALUE(TRIM(FO_Candidato[[#This Row],[longitude]]))</f>
        <v>-61900877</v>
      </c>
      <c r="AT1264">
        <f>FO_Candidato[[#This Row],[LONGITUDE_P1]]/1000000</f>
        <v>-61.900877000000001</v>
      </c>
      <c r="AU1264">
        <f>INT(ABS(FO_Candidato[[#This Row],[LONGITUDE_P2]]))</f>
        <v>61</v>
      </c>
      <c r="AV1264">
        <f>INT((ABS(FO_Candidato[[#This Row],[LONGITUDE_P2]])-INT(ABS(FO_Candidato[[#This Row],[LONGITUDE_P2]])))*60)</f>
        <v>54</v>
      </c>
      <c r="AW1264" s="73">
        <f t="shared" si="39"/>
        <v>3.16</v>
      </c>
      <c r="AX1264" t="str">
        <f>SUBSTITUTE(TEXT(FO_Candidato[[#This Row],[LONGITUDE_P5]],"0,00"),",",".")</f>
        <v>3.16</v>
      </c>
      <c r="AY1264" t="str">
        <f>FO_Candidato[[#This Row],[LONGITUDE_P3]]&amp;"°"&amp;FO_Candidato[[#This Row],[LONGITUDE_P4]]&amp;"'"&amp;FO_Candidato[[#This Row],[LONGITUDE - P6]]&amp;"""S"</f>
        <v>61°54'3.16"S</v>
      </c>
    </row>
    <row r="1265" spans="1:51" x14ac:dyDescent="0.3">
      <c r="A1265" t="s">
        <v>31022</v>
      </c>
      <c r="B1265" t="s">
        <v>23809</v>
      </c>
      <c r="C1265" t="s">
        <v>1187</v>
      </c>
      <c r="D1265" t="s">
        <v>1184</v>
      </c>
      <c r="E1265" t="s">
        <v>1184</v>
      </c>
      <c r="F1265" t="s">
        <v>1185</v>
      </c>
      <c r="G1265" t="s">
        <v>23889</v>
      </c>
      <c r="I1265" t="s">
        <v>23813</v>
      </c>
      <c r="K1265" t="s">
        <v>24020</v>
      </c>
      <c r="M1265" t="s">
        <v>23835</v>
      </c>
      <c r="N1265" t="s">
        <v>27106</v>
      </c>
      <c r="U1265" t="s">
        <v>23823</v>
      </c>
      <c r="V1265">
        <v>60</v>
      </c>
      <c r="W1265">
        <v>-12113984</v>
      </c>
      <c r="X1265">
        <v>-60744399</v>
      </c>
      <c r="Y1265">
        <v>364</v>
      </c>
      <c r="Z1265" t="s">
        <v>31023</v>
      </c>
      <c r="AB1265" t="s">
        <v>23825</v>
      </c>
      <c r="AD1265" t="s">
        <v>1491</v>
      </c>
      <c r="AH1265" t="s">
        <v>31024</v>
      </c>
      <c r="AI1265" t="s">
        <v>24653</v>
      </c>
      <c r="AJ1265" t="s">
        <v>31025</v>
      </c>
      <c r="AL1265">
        <f>VALUE(TRIM(FO_Candidato[[#This Row],[1.21 Latitude]]))</f>
        <v>-12113984</v>
      </c>
      <c r="AM1265">
        <f>FO_Candidato[[#This Row],[LATITUDE_P1]]/1000000</f>
        <v>-12.113984</v>
      </c>
      <c r="AN1265">
        <f>INT(ABS(FO_Candidato[[#This Row],[LATITUDE_P2]]))</f>
        <v>12</v>
      </c>
      <c r="AO1265">
        <f>INT((ABS(FO_Candidato[[#This Row],[LATITUDE_P2]])-INT(ABS(FO_Candidato[[#This Row],[LATITUDE_P2]])))*60)</f>
        <v>6</v>
      </c>
      <c r="AP1265" s="73">
        <f t="shared" si="38"/>
        <v>50.34</v>
      </c>
      <c r="AQ1265" t="str">
        <f>SUBSTITUTE(TEXT(FO_Candidato[[#This Row],[LATITUDE_P5]],"0,00"),",",".")</f>
        <v>50.34</v>
      </c>
      <c r="AR1265" t="str">
        <f>FO_Candidato[[#This Row],[LATITUDE_P3]]&amp;"°"&amp;FO_Candidato[[#This Row],[LATITUDE_P4]]&amp;"'"&amp;FO_Candidato[[#This Row],[LATITUDE - P6]]&amp;"""S"</f>
        <v>12°6'50.34"S</v>
      </c>
      <c r="AS1265">
        <f>VALUE(TRIM(FO_Candidato[[#This Row],[longitude]]))</f>
        <v>-60744399</v>
      </c>
      <c r="AT1265">
        <f>FO_Candidato[[#This Row],[LONGITUDE_P1]]/1000000</f>
        <v>-60.744399000000001</v>
      </c>
      <c r="AU1265">
        <f>INT(ABS(FO_Candidato[[#This Row],[LONGITUDE_P2]]))</f>
        <v>60</v>
      </c>
      <c r="AV1265">
        <f>INT((ABS(FO_Candidato[[#This Row],[LONGITUDE_P2]])-INT(ABS(FO_Candidato[[#This Row],[LONGITUDE_P2]])))*60)</f>
        <v>44</v>
      </c>
      <c r="AW1265" s="73">
        <f t="shared" si="39"/>
        <v>39.840000000000003</v>
      </c>
      <c r="AX1265" t="str">
        <f>SUBSTITUTE(TEXT(FO_Candidato[[#This Row],[LONGITUDE_P5]],"0,00"),",",".")</f>
        <v>39.84</v>
      </c>
      <c r="AY1265" t="str">
        <f>FO_Candidato[[#This Row],[LONGITUDE_P3]]&amp;"°"&amp;FO_Candidato[[#This Row],[LONGITUDE_P4]]&amp;"'"&amp;FO_Candidato[[#This Row],[LONGITUDE - P6]]&amp;"""S"</f>
        <v>60°44'39.84"S</v>
      </c>
    </row>
    <row r="1266" spans="1:51" x14ac:dyDescent="0.3">
      <c r="A1266" t="s">
        <v>31026</v>
      </c>
      <c r="B1266" t="s">
        <v>23809</v>
      </c>
      <c r="C1266" t="s">
        <v>1187</v>
      </c>
      <c r="D1266" t="s">
        <v>1436</v>
      </c>
      <c r="E1266" t="s">
        <v>1436</v>
      </c>
      <c r="F1266" t="s">
        <v>1437</v>
      </c>
      <c r="G1266" t="s">
        <v>23889</v>
      </c>
      <c r="I1266" t="s">
        <v>23832</v>
      </c>
      <c r="K1266" t="s">
        <v>24020</v>
      </c>
      <c r="M1266" t="s">
        <v>23835</v>
      </c>
      <c r="N1266" t="s">
        <v>27106</v>
      </c>
      <c r="U1266" t="s">
        <v>23823</v>
      </c>
      <c r="V1266">
        <v>60</v>
      </c>
      <c r="W1266">
        <v>-12015852</v>
      </c>
      <c r="X1266">
        <v>-60839707</v>
      </c>
      <c r="Y1266">
        <v>271</v>
      </c>
      <c r="Z1266" t="s">
        <v>31027</v>
      </c>
      <c r="AB1266" t="s">
        <v>23825</v>
      </c>
      <c r="AD1266" t="s">
        <v>1491</v>
      </c>
      <c r="AH1266" t="s">
        <v>31028</v>
      </c>
      <c r="AI1266" t="s">
        <v>24653</v>
      </c>
      <c r="AJ1266" t="s">
        <v>31025</v>
      </c>
      <c r="AL1266">
        <f>VALUE(TRIM(FO_Candidato[[#This Row],[1.21 Latitude]]))</f>
        <v>-12015852</v>
      </c>
      <c r="AM1266">
        <f>FO_Candidato[[#This Row],[LATITUDE_P1]]/1000000</f>
        <v>-12.015852000000001</v>
      </c>
      <c r="AN1266">
        <f>INT(ABS(FO_Candidato[[#This Row],[LATITUDE_P2]]))</f>
        <v>12</v>
      </c>
      <c r="AO1266">
        <f>INT((ABS(FO_Candidato[[#This Row],[LATITUDE_P2]])-INT(ABS(FO_Candidato[[#This Row],[LATITUDE_P2]])))*60)</f>
        <v>0</v>
      </c>
      <c r="AP1266" s="73">
        <f t="shared" si="38"/>
        <v>57.07</v>
      </c>
      <c r="AQ1266" t="str">
        <f>SUBSTITUTE(TEXT(FO_Candidato[[#This Row],[LATITUDE_P5]],"0,00"),",",".")</f>
        <v>57.07</v>
      </c>
      <c r="AR1266" t="str">
        <f>FO_Candidato[[#This Row],[LATITUDE_P3]]&amp;"°"&amp;FO_Candidato[[#This Row],[LATITUDE_P4]]&amp;"'"&amp;FO_Candidato[[#This Row],[LATITUDE - P6]]&amp;"""S"</f>
        <v>12°0'57.07"S</v>
      </c>
      <c r="AS1266">
        <f>VALUE(TRIM(FO_Candidato[[#This Row],[longitude]]))</f>
        <v>-60839707</v>
      </c>
      <c r="AT1266">
        <f>FO_Candidato[[#This Row],[LONGITUDE_P1]]/1000000</f>
        <v>-60.839706999999997</v>
      </c>
      <c r="AU1266">
        <f>INT(ABS(FO_Candidato[[#This Row],[LONGITUDE_P2]]))</f>
        <v>60</v>
      </c>
      <c r="AV1266">
        <f>INT((ABS(FO_Candidato[[#This Row],[LONGITUDE_P2]])-INT(ABS(FO_Candidato[[#This Row],[LONGITUDE_P2]])))*60)</f>
        <v>50</v>
      </c>
      <c r="AW1266" s="73">
        <f t="shared" si="39"/>
        <v>22.95</v>
      </c>
      <c r="AX1266" t="str">
        <f>SUBSTITUTE(TEXT(FO_Candidato[[#This Row],[LONGITUDE_P5]],"0,00"),",",".")</f>
        <v>22.95</v>
      </c>
      <c r="AY1266" t="str">
        <f>FO_Candidato[[#This Row],[LONGITUDE_P3]]&amp;"°"&amp;FO_Candidato[[#This Row],[LONGITUDE_P4]]&amp;"'"&amp;FO_Candidato[[#This Row],[LONGITUDE - P6]]&amp;"""S"</f>
        <v>60°50'22.95"S</v>
      </c>
    </row>
    <row r="1267" spans="1:51" x14ac:dyDescent="0.3">
      <c r="A1267" t="s">
        <v>31029</v>
      </c>
      <c r="B1267" t="s">
        <v>23809</v>
      </c>
      <c r="C1267" t="s">
        <v>1187</v>
      </c>
      <c r="D1267" t="s">
        <v>16108</v>
      </c>
      <c r="E1267" t="s">
        <v>16108</v>
      </c>
      <c r="F1267" t="s">
        <v>16110</v>
      </c>
      <c r="G1267" t="s">
        <v>23889</v>
      </c>
      <c r="I1267" t="s">
        <v>23832</v>
      </c>
      <c r="K1267" t="s">
        <v>24020</v>
      </c>
      <c r="M1267" t="s">
        <v>23835</v>
      </c>
      <c r="N1267" t="s">
        <v>27106</v>
      </c>
      <c r="U1267" t="s">
        <v>23823</v>
      </c>
      <c r="V1267">
        <v>60</v>
      </c>
      <c r="W1267">
        <v>-1196851</v>
      </c>
      <c r="X1267">
        <v>-60956158</v>
      </c>
      <c r="Y1267">
        <v>293</v>
      </c>
      <c r="Z1267" t="s">
        <v>31030</v>
      </c>
      <c r="AB1267" t="s">
        <v>23825</v>
      </c>
      <c r="AD1267" t="s">
        <v>1491</v>
      </c>
      <c r="AH1267" t="s">
        <v>31031</v>
      </c>
      <c r="AI1267" t="s">
        <v>24653</v>
      </c>
      <c r="AJ1267" t="s">
        <v>31025</v>
      </c>
      <c r="AL1267">
        <f>VALUE(TRIM(FO_Candidato[[#This Row],[1.21 Latitude]]))</f>
        <v>-1196851</v>
      </c>
      <c r="AM1267">
        <f>FO_Candidato[[#This Row],[LATITUDE_P1]]/1000000</f>
        <v>-1.1968510000000001</v>
      </c>
      <c r="AN1267">
        <f>INT(ABS(FO_Candidato[[#This Row],[LATITUDE_P2]]))</f>
        <v>1</v>
      </c>
      <c r="AO1267">
        <f>INT((ABS(FO_Candidato[[#This Row],[LATITUDE_P2]])-INT(ABS(FO_Candidato[[#This Row],[LATITUDE_P2]])))*60)</f>
        <v>11</v>
      </c>
      <c r="AP1267" s="73">
        <f t="shared" si="38"/>
        <v>48.66</v>
      </c>
      <c r="AQ1267" t="str">
        <f>SUBSTITUTE(TEXT(FO_Candidato[[#This Row],[LATITUDE_P5]],"0,00"),",",".")</f>
        <v>48.66</v>
      </c>
      <c r="AR1267" t="str">
        <f>FO_Candidato[[#This Row],[LATITUDE_P3]]&amp;"°"&amp;FO_Candidato[[#This Row],[LATITUDE_P4]]&amp;"'"&amp;FO_Candidato[[#This Row],[LATITUDE - P6]]&amp;"""S"</f>
        <v>1°11'48.66"S</v>
      </c>
      <c r="AS1267">
        <f>VALUE(TRIM(FO_Candidato[[#This Row],[longitude]]))</f>
        <v>-60956158</v>
      </c>
      <c r="AT1267">
        <f>FO_Candidato[[#This Row],[LONGITUDE_P1]]/1000000</f>
        <v>-60.956158000000002</v>
      </c>
      <c r="AU1267">
        <f>INT(ABS(FO_Candidato[[#This Row],[LONGITUDE_P2]]))</f>
        <v>60</v>
      </c>
      <c r="AV1267">
        <f>INT((ABS(FO_Candidato[[#This Row],[LONGITUDE_P2]])-INT(ABS(FO_Candidato[[#This Row],[LONGITUDE_P2]])))*60)</f>
        <v>57</v>
      </c>
      <c r="AW1267" s="73">
        <f t="shared" si="39"/>
        <v>22.17</v>
      </c>
      <c r="AX1267" t="str">
        <f>SUBSTITUTE(TEXT(FO_Candidato[[#This Row],[LONGITUDE_P5]],"0,00"),",",".")</f>
        <v>22.17</v>
      </c>
      <c r="AY1267" t="str">
        <f>FO_Candidato[[#This Row],[LONGITUDE_P3]]&amp;"°"&amp;FO_Candidato[[#This Row],[LONGITUDE_P4]]&amp;"'"&amp;FO_Candidato[[#This Row],[LONGITUDE - P6]]&amp;"""S"</f>
        <v>60°57'22.17"S</v>
      </c>
    </row>
    <row r="1268" spans="1:51" x14ac:dyDescent="0.3">
      <c r="A1268" t="s">
        <v>31032</v>
      </c>
      <c r="B1268" t="s">
        <v>23809</v>
      </c>
      <c r="C1268" t="s">
        <v>1187</v>
      </c>
      <c r="D1268" t="s">
        <v>16097</v>
      </c>
      <c r="E1268" t="s">
        <v>16097</v>
      </c>
      <c r="F1268" t="s">
        <v>16099</v>
      </c>
      <c r="G1268" t="s">
        <v>23889</v>
      </c>
      <c r="I1268" t="s">
        <v>23832</v>
      </c>
      <c r="K1268" t="s">
        <v>24020</v>
      </c>
      <c r="M1268" t="s">
        <v>23835</v>
      </c>
      <c r="N1268" t="s">
        <v>27106</v>
      </c>
      <c r="U1268" t="s">
        <v>23823</v>
      </c>
      <c r="V1268">
        <v>60</v>
      </c>
      <c r="W1268">
        <v>-11896275</v>
      </c>
      <c r="X1268">
        <v>-6097967</v>
      </c>
      <c r="Y1268">
        <v>258</v>
      </c>
      <c r="Z1268" t="s">
        <v>31033</v>
      </c>
      <c r="AB1268" t="s">
        <v>23825</v>
      </c>
      <c r="AD1268" t="s">
        <v>1491</v>
      </c>
      <c r="AH1268" t="s">
        <v>31034</v>
      </c>
      <c r="AI1268" t="s">
        <v>24653</v>
      </c>
      <c r="AJ1268" t="s">
        <v>31025</v>
      </c>
      <c r="AL1268">
        <f>VALUE(TRIM(FO_Candidato[[#This Row],[1.21 Latitude]]))</f>
        <v>-11896275</v>
      </c>
      <c r="AM1268">
        <f>FO_Candidato[[#This Row],[LATITUDE_P1]]/1000000</f>
        <v>-11.896274999999999</v>
      </c>
      <c r="AN1268">
        <f>INT(ABS(FO_Candidato[[#This Row],[LATITUDE_P2]]))</f>
        <v>11</v>
      </c>
      <c r="AO1268">
        <f>INT((ABS(FO_Candidato[[#This Row],[LATITUDE_P2]])-INT(ABS(FO_Candidato[[#This Row],[LATITUDE_P2]])))*60)</f>
        <v>53</v>
      </c>
      <c r="AP1268" s="73">
        <f t="shared" si="38"/>
        <v>46.59</v>
      </c>
      <c r="AQ1268" t="str">
        <f>SUBSTITUTE(TEXT(FO_Candidato[[#This Row],[LATITUDE_P5]],"0,00"),",",".")</f>
        <v>46.59</v>
      </c>
      <c r="AR1268" t="str">
        <f>FO_Candidato[[#This Row],[LATITUDE_P3]]&amp;"°"&amp;FO_Candidato[[#This Row],[LATITUDE_P4]]&amp;"'"&amp;FO_Candidato[[#This Row],[LATITUDE - P6]]&amp;"""S"</f>
        <v>11°53'46.59"S</v>
      </c>
      <c r="AS1268">
        <f>VALUE(TRIM(FO_Candidato[[#This Row],[longitude]]))</f>
        <v>-6097967</v>
      </c>
      <c r="AT1268">
        <f>FO_Candidato[[#This Row],[LONGITUDE_P1]]/1000000</f>
        <v>-6.0979669999999997</v>
      </c>
      <c r="AU1268">
        <f>INT(ABS(FO_Candidato[[#This Row],[LONGITUDE_P2]]))</f>
        <v>6</v>
      </c>
      <c r="AV1268">
        <f>INT((ABS(FO_Candidato[[#This Row],[LONGITUDE_P2]])-INT(ABS(FO_Candidato[[#This Row],[LONGITUDE_P2]])))*60)</f>
        <v>5</v>
      </c>
      <c r="AW1268" s="73">
        <f t="shared" si="39"/>
        <v>52.68</v>
      </c>
      <c r="AX1268" t="str">
        <f>SUBSTITUTE(TEXT(FO_Candidato[[#This Row],[LONGITUDE_P5]],"0,00"),",",".")</f>
        <v>52.68</v>
      </c>
      <c r="AY1268" t="str">
        <f>FO_Candidato[[#This Row],[LONGITUDE_P3]]&amp;"°"&amp;FO_Candidato[[#This Row],[LONGITUDE_P4]]&amp;"'"&amp;FO_Candidato[[#This Row],[LONGITUDE - P6]]&amp;"""S"</f>
        <v>6°5'52.68"S</v>
      </c>
    </row>
    <row r="1269" spans="1:51" x14ac:dyDescent="0.3">
      <c r="A1269" t="s">
        <v>31035</v>
      </c>
      <c r="B1269" t="s">
        <v>23809</v>
      </c>
      <c r="C1269" t="s">
        <v>1187</v>
      </c>
      <c r="D1269" t="s">
        <v>7247</v>
      </c>
      <c r="E1269" t="s">
        <v>7247</v>
      </c>
      <c r="F1269" t="s">
        <v>7248</v>
      </c>
      <c r="G1269" t="s">
        <v>23889</v>
      </c>
      <c r="I1269" t="s">
        <v>23832</v>
      </c>
      <c r="K1269" t="s">
        <v>24020</v>
      </c>
      <c r="M1269" t="s">
        <v>23835</v>
      </c>
      <c r="N1269" t="s">
        <v>27106</v>
      </c>
      <c r="U1269" t="s">
        <v>23823</v>
      </c>
      <c r="V1269">
        <v>60</v>
      </c>
      <c r="W1269">
        <v>-11841064</v>
      </c>
      <c r="X1269">
        <v>-61021156</v>
      </c>
      <c r="Y1269">
        <v>216</v>
      </c>
      <c r="Z1269" t="s">
        <v>31036</v>
      </c>
      <c r="AB1269" t="s">
        <v>23825</v>
      </c>
      <c r="AD1269" t="s">
        <v>1491</v>
      </c>
      <c r="AH1269" t="s">
        <v>31037</v>
      </c>
      <c r="AI1269" t="s">
        <v>24653</v>
      </c>
      <c r="AJ1269" t="s">
        <v>31025</v>
      </c>
      <c r="AL1269">
        <f>VALUE(TRIM(FO_Candidato[[#This Row],[1.21 Latitude]]))</f>
        <v>-11841064</v>
      </c>
      <c r="AM1269">
        <f>FO_Candidato[[#This Row],[LATITUDE_P1]]/1000000</f>
        <v>-11.841063999999999</v>
      </c>
      <c r="AN1269">
        <f>INT(ABS(FO_Candidato[[#This Row],[LATITUDE_P2]]))</f>
        <v>11</v>
      </c>
      <c r="AO1269">
        <f>INT((ABS(FO_Candidato[[#This Row],[LATITUDE_P2]])-INT(ABS(FO_Candidato[[#This Row],[LATITUDE_P2]])))*60)</f>
        <v>50</v>
      </c>
      <c r="AP1269" s="73">
        <f t="shared" si="38"/>
        <v>27.83</v>
      </c>
      <c r="AQ1269" t="str">
        <f>SUBSTITUTE(TEXT(FO_Candidato[[#This Row],[LATITUDE_P5]],"0,00"),",",".")</f>
        <v>27.83</v>
      </c>
      <c r="AR1269" t="str">
        <f>FO_Candidato[[#This Row],[LATITUDE_P3]]&amp;"°"&amp;FO_Candidato[[#This Row],[LATITUDE_P4]]&amp;"'"&amp;FO_Candidato[[#This Row],[LATITUDE - P6]]&amp;"""S"</f>
        <v>11°50'27.83"S</v>
      </c>
      <c r="AS1269">
        <f>VALUE(TRIM(FO_Candidato[[#This Row],[longitude]]))</f>
        <v>-61021156</v>
      </c>
      <c r="AT1269">
        <f>FO_Candidato[[#This Row],[LONGITUDE_P1]]/1000000</f>
        <v>-61.021155999999998</v>
      </c>
      <c r="AU1269">
        <f>INT(ABS(FO_Candidato[[#This Row],[LONGITUDE_P2]]))</f>
        <v>61</v>
      </c>
      <c r="AV1269">
        <f>INT((ABS(FO_Candidato[[#This Row],[LONGITUDE_P2]])-INT(ABS(FO_Candidato[[#This Row],[LONGITUDE_P2]])))*60)</f>
        <v>1</v>
      </c>
      <c r="AW1269" s="73">
        <f t="shared" si="39"/>
        <v>16.16</v>
      </c>
      <c r="AX1269" t="str">
        <f>SUBSTITUTE(TEXT(FO_Candidato[[#This Row],[LONGITUDE_P5]],"0,00"),",",".")</f>
        <v>16.16</v>
      </c>
      <c r="AY1269" t="str">
        <f>FO_Candidato[[#This Row],[LONGITUDE_P3]]&amp;"°"&amp;FO_Candidato[[#This Row],[LONGITUDE_P4]]&amp;"'"&amp;FO_Candidato[[#This Row],[LONGITUDE - P6]]&amp;"""S"</f>
        <v>61°1'16.16"S</v>
      </c>
    </row>
    <row r="1270" spans="1:51" x14ac:dyDescent="0.3">
      <c r="A1270" t="s">
        <v>31038</v>
      </c>
      <c r="B1270" t="s">
        <v>23809</v>
      </c>
      <c r="C1270" t="s">
        <v>1187</v>
      </c>
      <c r="D1270" t="s">
        <v>7243</v>
      </c>
      <c r="E1270" t="s">
        <v>7243</v>
      </c>
      <c r="F1270" t="s">
        <v>7244</v>
      </c>
      <c r="G1270" t="s">
        <v>23889</v>
      </c>
      <c r="I1270" t="s">
        <v>23832</v>
      </c>
      <c r="K1270" t="s">
        <v>24020</v>
      </c>
      <c r="M1270" t="s">
        <v>23835</v>
      </c>
      <c r="N1270" t="s">
        <v>27106</v>
      </c>
      <c r="U1270" t="s">
        <v>23823</v>
      </c>
      <c r="V1270">
        <v>60</v>
      </c>
      <c r="W1270">
        <v>-11770014</v>
      </c>
      <c r="X1270">
        <v>-61079652</v>
      </c>
      <c r="Y1270">
        <v>215</v>
      </c>
      <c r="Z1270" t="s">
        <v>31039</v>
      </c>
      <c r="AB1270" t="s">
        <v>23825</v>
      </c>
      <c r="AD1270" t="s">
        <v>1491</v>
      </c>
      <c r="AH1270" t="s">
        <v>31040</v>
      </c>
      <c r="AI1270" t="s">
        <v>24653</v>
      </c>
      <c r="AJ1270" t="s">
        <v>31025</v>
      </c>
      <c r="AL1270">
        <f>VALUE(TRIM(FO_Candidato[[#This Row],[1.21 Latitude]]))</f>
        <v>-11770014</v>
      </c>
      <c r="AM1270">
        <f>FO_Candidato[[#This Row],[LATITUDE_P1]]/1000000</f>
        <v>-11.770014</v>
      </c>
      <c r="AN1270">
        <f>INT(ABS(FO_Candidato[[#This Row],[LATITUDE_P2]]))</f>
        <v>11</v>
      </c>
      <c r="AO1270">
        <f>INT((ABS(FO_Candidato[[#This Row],[LATITUDE_P2]])-INT(ABS(FO_Candidato[[#This Row],[LATITUDE_P2]])))*60)</f>
        <v>46</v>
      </c>
      <c r="AP1270" s="73">
        <f t="shared" si="38"/>
        <v>12.05</v>
      </c>
      <c r="AQ1270" t="str">
        <f>SUBSTITUTE(TEXT(FO_Candidato[[#This Row],[LATITUDE_P5]],"0,00"),",",".")</f>
        <v>12.05</v>
      </c>
      <c r="AR1270" t="str">
        <f>FO_Candidato[[#This Row],[LATITUDE_P3]]&amp;"°"&amp;FO_Candidato[[#This Row],[LATITUDE_P4]]&amp;"'"&amp;FO_Candidato[[#This Row],[LATITUDE - P6]]&amp;"""S"</f>
        <v>11°46'12.05"S</v>
      </c>
      <c r="AS1270">
        <f>VALUE(TRIM(FO_Candidato[[#This Row],[longitude]]))</f>
        <v>-61079652</v>
      </c>
      <c r="AT1270">
        <f>FO_Candidato[[#This Row],[LONGITUDE_P1]]/1000000</f>
        <v>-61.079652000000003</v>
      </c>
      <c r="AU1270">
        <f>INT(ABS(FO_Candidato[[#This Row],[LONGITUDE_P2]]))</f>
        <v>61</v>
      </c>
      <c r="AV1270">
        <f>INT((ABS(FO_Candidato[[#This Row],[LONGITUDE_P2]])-INT(ABS(FO_Candidato[[#This Row],[LONGITUDE_P2]])))*60)</f>
        <v>4</v>
      </c>
      <c r="AW1270" s="73">
        <f t="shared" si="39"/>
        <v>46.75</v>
      </c>
      <c r="AX1270" t="str">
        <f>SUBSTITUTE(TEXT(FO_Candidato[[#This Row],[LONGITUDE_P5]],"0,00"),",",".")</f>
        <v>46.75</v>
      </c>
      <c r="AY1270" t="str">
        <f>FO_Candidato[[#This Row],[LONGITUDE_P3]]&amp;"°"&amp;FO_Candidato[[#This Row],[LONGITUDE_P4]]&amp;"'"&amp;FO_Candidato[[#This Row],[LONGITUDE - P6]]&amp;"""S"</f>
        <v>61°4'46.75"S</v>
      </c>
    </row>
    <row r="1271" spans="1:51" x14ac:dyDescent="0.3">
      <c r="A1271" t="s">
        <v>31041</v>
      </c>
      <c r="B1271" t="s">
        <v>23809</v>
      </c>
      <c r="C1271" t="s">
        <v>1187</v>
      </c>
      <c r="D1271" t="s">
        <v>16026</v>
      </c>
      <c r="E1271" t="s">
        <v>16026</v>
      </c>
      <c r="F1271" t="s">
        <v>16028</v>
      </c>
      <c r="G1271" t="s">
        <v>23889</v>
      </c>
      <c r="I1271" t="s">
        <v>23832</v>
      </c>
      <c r="K1271" t="s">
        <v>24020</v>
      </c>
      <c r="M1271" t="s">
        <v>23835</v>
      </c>
      <c r="N1271" t="s">
        <v>27106</v>
      </c>
      <c r="U1271" t="s">
        <v>23823</v>
      </c>
      <c r="V1271">
        <v>60</v>
      </c>
      <c r="W1271">
        <v>-11733851</v>
      </c>
      <c r="X1271">
        <v>-61123326</v>
      </c>
      <c r="Y1271">
        <v>208</v>
      </c>
      <c r="Z1271" t="s">
        <v>31042</v>
      </c>
      <c r="AB1271" t="s">
        <v>23825</v>
      </c>
      <c r="AD1271" t="s">
        <v>1491</v>
      </c>
      <c r="AH1271" t="s">
        <v>31043</v>
      </c>
      <c r="AI1271" t="s">
        <v>24653</v>
      </c>
      <c r="AJ1271" t="s">
        <v>31025</v>
      </c>
      <c r="AL1271">
        <f>VALUE(TRIM(FO_Candidato[[#This Row],[1.21 Latitude]]))</f>
        <v>-11733851</v>
      </c>
      <c r="AM1271">
        <f>FO_Candidato[[#This Row],[LATITUDE_P1]]/1000000</f>
        <v>-11.733851</v>
      </c>
      <c r="AN1271">
        <f>INT(ABS(FO_Candidato[[#This Row],[LATITUDE_P2]]))</f>
        <v>11</v>
      </c>
      <c r="AO1271">
        <f>INT((ABS(FO_Candidato[[#This Row],[LATITUDE_P2]])-INT(ABS(FO_Candidato[[#This Row],[LATITUDE_P2]])))*60)</f>
        <v>44</v>
      </c>
      <c r="AP1271" s="73">
        <f t="shared" si="38"/>
        <v>1.86</v>
      </c>
      <c r="AQ1271" t="str">
        <f>SUBSTITUTE(TEXT(FO_Candidato[[#This Row],[LATITUDE_P5]],"0,00"),",",".")</f>
        <v>1.86</v>
      </c>
      <c r="AR1271" t="str">
        <f>FO_Candidato[[#This Row],[LATITUDE_P3]]&amp;"°"&amp;FO_Candidato[[#This Row],[LATITUDE_P4]]&amp;"'"&amp;FO_Candidato[[#This Row],[LATITUDE - P6]]&amp;"""S"</f>
        <v>11°44'1.86"S</v>
      </c>
      <c r="AS1271">
        <f>VALUE(TRIM(FO_Candidato[[#This Row],[longitude]]))</f>
        <v>-61123326</v>
      </c>
      <c r="AT1271">
        <f>FO_Candidato[[#This Row],[LONGITUDE_P1]]/1000000</f>
        <v>-61.123325999999999</v>
      </c>
      <c r="AU1271">
        <f>INT(ABS(FO_Candidato[[#This Row],[LONGITUDE_P2]]))</f>
        <v>61</v>
      </c>
      <c r="AV1271">
        <f>INT((ABS(FO_Candidato[[#This Row],[LONGITUDE_P2]])-INT(ABS(FO_Candidato[[#This Row],[LONGITUDE_P2]])))*60)</f>
        <v>7</v>
      </c>
      <c r="AW1271" s="73">
        <f t="shared" si="39"/>
        <v>23.97</v>
      </c>
      <c r="AX1271" t="str">
        <f>SUBSTITUTE(TEXT(FO_Candidato[[#This Row],[LONGITUDE_P5]],"0,00"),",",".")</f>
        <v>23.97</v>
      </c>
      <c r="AY1271" t="str">
        <f>FO_Candidato[[#This Row],[LONGITUDE_P3]]&amp;"°"&amp;FO_Candidato[[#This Row],[LONGITUDE_P4]]&amp;"'"&amp;FO_Candidato[[#This Row],[LONGITUDE - P6]]&amp;"""S"</f>
        <v>61°7'23.97"S</v>
      </c>
    </row>
    <row r="1272" spans="1:51" x14ac:dyDescent="0.3">
      <c r="A1272" t="s">
        <v>31044</v>
      </c>
      <c r="B1272" t="s">
        <v>23809</v>
      </c>
      <c r="C1272" t="s">
        <v>1187</v>
      </c>
      <c r="D1272" t="s">
        <v>7239</v>
      </c>
      <c r="E1272" t="s">
        <v>7239</v>
      </c>
      <c r="F1272" t="s">
        <v>7240</v>
      </c>
      <c r="G1272" t="s">
        <v>23889</v>
      </c>
      <c r="I1272" t="s">
        <v>23832</v>
      </c>
      <c r="K1272" t="s">
        <v>24020</v>
      </c>
      <c r="M1272" t="s">
        <v>23835</v>
      </c>
      <c r="N1272" t="s">
        <v>27106</v>
      </c>
      <c r="U1272" t="s">
        <v>23823</v>
      </c>
      <c r="V1272">
        <v>60</v>
      </c>
      <c r="W1272">
        <v>-11581748</v>
      </c>
      <c r="X1272">
        <v>-61264194</v>
      </c>
      <c r="Y1272">
        <v>184</v>
      </c>
      <c r="Z1272" t="s">
        <v>31045</v>
      </c>
      <c r="AB1272" t="s">
        <v>23825</v>
      </c>
      <c r="AD1272" t="s">
        <v>1491</v>
      </c>
      <c r="AH1272" t="s">
        <v>31046</v>
      </c>
      <c r="AI1272" t="s">
        <v>24653</v>
      </c>
      <c r="AJ1272" t="s">
        <v>31047</v>
      </c>
      <c r="AL1272">
        <f>VALUE(TRIM(FO_Candidato[[#This Row],[1.21 Latitude]]))</f>
        <v>-11581748</v>
      </c>
      <c r="AM1272">
        <f>FO_Candidato[[#This Row],[LATITUDE_P1]]/1000000</f>
        <v>-11.581747999999999</v>
      </c>
      <c r="AN1272">
        <f>INT(ABS(FO_Candidato[[#This Row],[LATITUDE_P2]]))</f>
        <v>11</v>
      </c>
      <c r="AO1272">
        <f>INT((ABS(FO_Candidato[[#This Row],[LATITUDE_P2]])-INT(ABS(FO_Candidato[[#This Row],[LATITUDE_P2]])))*60)</f>
        <v>34</v>
      </c>
      <c r="AP1272" s="73">
        <f t="shared" si="38"/>
        <v>54.29</v>
      </c>
      <c r="AQ1272" t="str">
        <f>SUBSTITUTE(TEXT(FO_Candidato[[#This Row],[LATITUDE_P5]],"0,00"),",",".")</f>
        <v>54.29</v>
      </c>
      <c r="AR1272" t="str">
        <f>FO_Candidato[[#This Row],[LATITUDE_P3]]&amp;"°"&amp;FO_Candidato[[#This Row],[LATITUDE_P4]]&amp;"'"&amp;FO_Candidato[[#This Row],[LATITUDE - P6]]&amp;"""S"</f>
        <v>11°34'54.29"S</v>
      </c>
      <c r="AS1272">
        <f>VALUE(TRIM(FO_Candidato[[#This Row],[longitude]]))</f>
        <v>-61264194</v>
      </c>
      <c r="AT1272">
        <f>FO_Candidato[[#This Row],[LONGITUDE_P1]]/1000000</f>
        <v>-61.264194000000003</v>
      </c>
      <c r="AU1272">
        <f>INT(ABS(FO_Candidato[[#This Row],[LONGITUDE_P2]]))</f>
        <v>61</v>
      </c>
      <c r="AV1272">
        <f>INT((ABS(FO_Candidato[[#This Row],[LONGITUDE_P2]])-INT(ABS(FO_Candidato[[#This Row],[LONGITUDE_P2]])))*60)</f>
        <v>15</v>
      </c>
      <c r="AW1272" s="73">
        <f t="shared" si="39"/>
        <v>51.1</v>
      </c>
      <c r="AX1272" t="str">
        <f>SUBSTITUTE(TEXT(FO_Candidato[[#This Row],[LONGITUDE_P5]],"0,00"),",",".")</f>
        <v>51.10</v>
      </c>
      <c r="AY1272" t="str">
        <f>FO_Candidato[[#This Row],[LONGITUDE_P3]]&amp;"°"&amp;FO_Candidato[[#This Row],[LONGITUDE_P4]]&amp;"'"&amp;FO_Candidato[[#This Row],[LONGITUDE - P6]]&amp;"""S"</f>
        <v>61°15'51.10"S</v>
      </c>
    </row>
    <row r="1273" spans="1:51" x14ac:dyDescent="0.3">
      <c r="A1273" t="s">
        <v>31048</v>
      </c>
      <c r="B1273" t="s">
        <v>23809</v>
      </c>
      <c r="C1273" t="s">
        <v>1187</v>
      </c>
      <c r="D1273" t="s">
        <v>7230</v>
      </c>
      <c r="E1273" t="s">
        <v>7230</v>
      </c>
      <c r="F1273" t="s">
        <v>7231</v>
      </c>
      <c r="G1273" t="s">
        <v>23889</v>
      </c>
      <c r="I1273" t="s">
        <v>23832</v>
      </c>
      <c r="K1273" t="s">
        <v>24020</v>
      </c>
      <c r="M1273" t="s">
        <v>23835</v>
      </c>
      <c r="N1273" t="s">
        <v>27106</v>
      </c>
      <c r="U1273" t="s">
        <v>23823</v>
      </c>
      <c r="V1273">
        <v>60</v>
      </c>
      <c r="W1273">
        <v>-9672329</v>
      </c>
      <c r="X1273">
        <v>-63099842</v>
      </c>
      <c r="Y1273">
        <v>132</v>
      </c>
      <c r="Z1273" t="s">
        <v>31049</v>
      </c>
      <c r="AB1273" t="s">
        <v>23825</v>
      </c>
      <c r="AD1273" t="s">
        <v>1491</v>
      </c>
      <c r="AH1273" t="s">
        <v>31050</v>
      </c>
      <c r="AI1273" t="s">
        <v>24653</v>
      </c>
      <c r="AJ1273" t="s">
        <v>30042</v>
      </c>
      <c r="AL1273">
        <f>VALUE(TRIM(FO_Candidato[[#This Row],[1.21 Latitude]]))</f>
        <v>-9672329</v>
      </c>
      <c r="AM1273">
        <f>FO_Candidato[[#This Row],[LATITUDE_P1]]/1000000</f>
        <v>-9.6723289999999995</v>
      </c>
      <c r="AN1273">
        <f>INT(ABS(FO_Candidato[[#This Row],[LATITUDE_P2]]))</f>
        <v>9</v>
      </c>
      <c r="AO1273">
        <f>INT((ABS(FO_Candidato[[#This Row],[LATITUDE_P2]])-INT(ABS(FO_Candidato[[#This Row],[LATITUDE_P2]])))*60)</f>
        <v>40</v>
      </c>
      <c r="AP1273" s="73">
        <f t="shared" si="38"/>
        <v>20.38</v>
      </c>
      <c r="AQ1273" t="str">
        <f>SUBSTITUTE(TEXT(FO_Candidato[[#This Row],[LATITUDE_P5]],"0,00"),",",".")</f>
        <v>20.38</v>
      </c>
      <c r="AR1273" t="str">
        <f>FO_Candidato[[#This Row],[LATITUDE_P3]]&amp;"°"&amp;FO_Candidato[[#This Row],[LATITUDE_P4]]&amp;"'"&amp;FO_Candidato[[#This Row],[LATITUDE - P6]]&amp;"""S"</f>
        <v>9°40'20.38"S</v>
      </c>
      <c r="AS1273">
        <f>VALUE(TRIM(FO_Candidato[[#This Row],[longitude]]))</f>
        <v>-63099842</v>
      </c>
      <c r="AT1273">
        <f>FO_Candidato[[#This Row],[LONGITUDE_P1]]/1000000</f>
        <v>-63.099842000000002</v>
      </c>
      <c r="AU1273">
        <f>INT(ABS(FO_Candidato[[#This Row],[LONGITUDE_P2]]))</f>
        <v>63</v>
      </c>
      <c r="AV1273">
        <f>INT((ABS(FO_Candidato[[#This Row],[LONGITUDE_P2]])-INT(ABS(FO_Candidato[[#This Row],[LONGITUDE_P2]])))*60)</f>
        <v>5</v>
      </c>
      <c r="AW1273" s="73">
        <f t="shared" si="39"/>
        <v>59.43</v>
      </c>
      <c r="AX1273" t="str">
        <f>SUBSTITUTE(TEXT(FO_Candidato[[#This Row],[LONGITUDE_P5]],"0,00"),",",".")</f>
        <v>59.43</v>
      </c>
      <c r="AY1273" t="str">
        <f>FO_Candidato[[#This Row],[LONGITUDE_P3]]&amp;"°"&amp;FO_Candidato[[#This Row],[LONGITUDE_P4]]&amp;"'"&amp;FO_Candidato[[#This Row],[LONGITUDE - P6]]&amp;"""S"</f>
        <v>63°5'59.43"S</v>
      </c>
    </row>
    <row r="1274" spans="1:51" x14ac:dyDescent="0.3">
      <c r="A1274" t="s">
        <v>31051</v>
      </c>
      <c r="B1274" t="s">
        <v>23809</v>
      </c>
      <c r="C1274" t="s">
        <v>1187</v>
      </c>
      <c r="D1274" t="s">
        <v>15936</v>
      </c>
      <c r="E1274" t="s">
        <v>15936</v>
      </c>
      <c r="F1274" t="s">
        <v>15938</v>
      </c>
      <c r="G1274" t="s">
        <v>23889</v>
      </c>
      <c r="I1274" t="s">
        <v>23832</v>
      </c>
      <c r="K1274" t="s">
        <v>24020</v>
      </c>
      <c r="M1274" t="s">
        <v>23835</v>
      </c>
      <c r="N1274" t="s">
        <v>27106</v>
      </c>
      <c r="U1274" t="s">
        <v>23823</v>
      </c>
      <c r="V1274">
        <v>60</v>
      </c>
      <c r="W1274">
        <v>-9647389</v>
      </c>
      <c r="X1274">
        <v>-63075217</v>
      </c>
      <c r="Y1274">
        <v>145</v>
      </c>
      <c r="Z1274" t="s">
        <v>31052</v>
      </c>
      <c r="AB1274" t="s">
        <v>23825</v>
      </c>
      <c r="AD1274" t="s">
        <v>1491</v>
      </c>
      <c r="AH1274" t="s">
        <v>31053</v>
      </c>
      <c r="AI1274" t="s">
        <v>24653</v>
      </c>
      <c r="AJ1274" t="s">
        <v>30042</v>
      </c>
      <c r="AL1274">
        <f>VALUE(TRIM(FO_Candidato[[#This Row],[1.21 Latitude]]))</f>
        <v>-9647389</v>
      </c>
      <c r="AM1274">
        <f>FO_Candidato[[#This Row],[LATITUDE_P1]]/1000000</f>
        <v>-9.6473890000000004</v>
      </c>
      <c r="AN1274">
        <f>INT(ABS(FO_Candidato[[#This Row],[LATITUDE_P2]]))</f>
        <v>9</v>
      </c>
      <c r="AO1274">
        <f>INT((ABS(FO_Candidato[[#This Row],[LATITUDE_P2]])-INT(ABS(FO_Candidato[[#This Row],[LATITUDE_P2]])))*60)</f>
        <v>38</v>
      </c>
      <c r="AP1274" s="73">
        <f t="shared" si="38"/>
        <v>50.6</v>
      </c>
      <c r="AQ1274" t="str">
        <f>SUBSTITUTE(TEXT(FO_Candidato[[#This Row],[LATITUDE_P5]],"0,00"),",",".")</f>
        <v>50.60</v>
      </c>
      <c r="AR1274" t="str">
        <f>FO_Candidato[[#This Row],[LATITUDE_P3]]&amp;"°"&amp;FO_Candidato[[#This Row],[LATITUDE_P4]]&amp;"'"&amp;FO_Candidato[[#This Row],[LATITUDE - P6]]&amp;"""S"</f>
        <v>9°38'50.60"S</v>
      </c>
      <c r="AS1274">
        <f>VALUE(TRIM(FO_Candidato[[#This Row],[longitude]]))</f>
        <v>-63075217</v>
      </c>
      <c r="AT1274">
        <f>FO_Candidato[[#This Row],[LONGITUDE_P1]]/1000000</f>
        <v>-63.075217000000002</v>
      </c>
      <c r="AU1274">
        <f>INT(ABS(FO_Candidato[[#This Row],[LONGITUDE_P2]]))</f>
        <v>63</v>
      </c>
      <c r="AV1274">
        <f>INT((ABS(FO_Candidato[[#This Row],[LONGITUDE_P2]])-INT(ABS(FO_Candidato[[#This Row],[LONGITUDE_P2]])))*60)</f>
        <v>4</v>
      </c>
      <c r="AW1274" s="73">
        <f t="shared" si="39"/>
        <v>30.78</v>
      </c>
      <c r="AX1274" t="str">
        <f>SUBSTITUTE(TEXT(FO_Candidato[[#This Row],[LONGITUDE_P5]],"0,00"),",",".")</f>
        <v>30.78</v>
      </c>
      <c r="AY1274" t="str">
        <f>FO_Candidato[[#This Row],[LONGITUDE_P3]]&amp;"°"&amp;FO_Candidato[[#This Row],[LONGITUDE_P4]]&amp;"'"&amp;FO_Candidato[[#This Row],[LONGITUDE - P6]]&amp;"""S"</f>
        <v>63°4'30.78"S</v>
      </c>
    </row>
    <row r="1275" spans="1:51" x14ac:dyDescent="0.3">
      <c r="A1275" t="s">
        <v>31054</v>
      </c>
      <c r="B1275" t="s">
        <v>23809</v>
      </c>
      <c r="C1275" t="s">
        <v>1187</v>
      </c>
      <c r="D1275" t="s">
        <v>15928</v>
      </c>
      <c r="E1275" t="s">
        <v>15928</v>
      </c>
      <c r="F1275" t="s">
        <v>15930</v>
      </c>
      <c r="G1275" t="s">
        <v>23889</v>
      </c>
      <c r="I1275" t="s">
        <v>23832</v>
      </c>
      <c r="K1275" t="s">
        <v>24020</v>
      </c>
      <c r="M1275" t="s">
        <v>23835</v>
      </c>
      <c r="N1275" t="s">
        <v>27106</v>
      </c>
      <c r="U1275" t="s">
        <v>23823</v>
      </c>
      <c r="V1275">
        <v>60</v>
      </c>
      <c r="W1275">
        <v>-9597003</v>
      </c>
      <c r="X1275">
        <v>-63072733</v>
      </c>
      <c r="Y1275">
        <v>115</v>
      </c>
      <c r="Z1275" t="s">
        <v>31055</v>
      </c>
      <c r="AB1275" t="s">
        <v>23825</v>
      </c>
      <c r="AD1275" t="s">
        <v>1491</v>
      </c>
      <c r="AH1275" t="s">
        <v>31056</v>
      </c>
      <c r="AI1275" t="s">
        <v>24653</v>
      </c>
      <c r="AJ1275" t="s">
        <v>581</v>
      </c>
      <c r="AL1275">
        <f>VALUE(TRIM(FO_Candidato[[#This Row],[1.21 Latitude]]))</f>
        <v>-9597003</v>
      </c>
      <c r="AM1275">
        <f>FO_Candidato[[#This Row],[LATITUDE_P1]]/1000000</f>
        <v>-9.5970030000000008</v>
      </c>
      <c r="AN1275">
        <f>INT(ABS(FO_Candidato[[#This Row],[LATITUDE_P2]]))</f>
        <v>9</v>
      </c>
      <c r="AO1275">
        <f>INT((ABS(FO_Candidato[[#This Row],[LATITUDE_P2]])-INT(ABS(FO_Candidato[[#This Row],[LATITUDE_P2]])))*60)</f>
        <v>35</v>
      </c>
      <c r="AP1275" s="73">
        <f t="shared" si="38"/>
        <v>49.21</v>
      </c>
      <c r="AQ1275" t="str">
        <f>SUBSTITUTE(TEXT(FO_Candidato[[#This Row],[LATITUDE_P5]],"0,00"),",",".")</f>
        <v>49.21</v>
      </c>
      <c r="AR1275" t="str">
        <f>FO_Candidato[[#This Row],[LATITUDE_P3]]&amp;"°"&amp;FO_Candidato[[#This Row],[LATITUDE_P4]]&amp;"'"&amp;FO_Candidato[[#This Row],[LATITUDE - P6]]&amp;"""S"</f>
        <v>9°35'49.21"S</v>
      </c>
      <c r="AS1275">
        <f>VALUE(TRIM(FO_Candidato[[#This Row],[longitude]]))</f>
        <v>-63072733</v>
      </c>
      <c r="AT1275">
        <f>FO_Candidato[[#This Row],[LONGITUDE_P1]]/1000000</f>
        <v>-63.072732999999999</v>
      </c>
      <c r="AU1275">
        <f>INT(ABS(FO_Candidato[[#This Row],[LONGITUDE_P2]]))</f>
        <v>63</v>
      </c>
      <c r="AV1275">
        <f>INT((ABS(FO_Candidato[[#This Row],[LONGITUDE_P2]])-INT(ABS(FO_Candidato[[#This Row],[LONGITUDE_P2]])))*60)</f>
        <v>4</v>
      </c>
      <c r="AW1275" s="73">
        <f t="shared" si="39"/>
        <v>21.84</v>
      </c>
      <c r="AX1275" t="str">
        <f>SUBSTITUTE(TEXT(FO_Candidato[[#This Row],[LONGITUDE_P5]],"0,00"),",",".")</f>
        <v>21.84</v>
      </c>
      <c r="AY1275" t="str">
        <f>FO_Candidato[[#This Row],[LONGITUDE_P3]]&amp;"°"&amp;FO_Candidato[[#This Row],[LONGITUDE_P4]]&amp;"'"&amp;FO_Candidato[[#This Row],[LONGITUDE - P6]]&amp;"""S"</f>
        <v>63°4'21.84"S</v>
      </c>
    </row>
    <row r="1276" spans="1:51" x14ac:dyDescent="0.3">
      <c r="A1276" t="s">
        <v>31057</v>
      </c>
      <c r="B1276" t="s">
        <v>23809</v>
      </c>
      <c r="C1276" t="s">
        <v>1187</v>
      </c>
      <c r="D1276" t="s">
        <v>15920</v>
      </c>
      <c r="E1276" t="s">
        <v>15920</v>
      </c>
      <c r="F1276" t="s">
        <v>15922</v>
      </c>
      <c r="G1276" t="s">
        <v>23889</v>
      </c>
      <c r="I1276" t="s">
        <v>23832</v>
      </c>
      <c r="K1276" t="s">
        <v>24020</v>
      </c>
      <c r="M1276" t="s">
        <v>23835</v>
      </c>
      <c r="N1276" t="s">
        <v>27106</v>
      </c>
      <c r="U1276" t="s">
        <v>23823</v>
      </c>
      <c r="V1276">
        <v>60</v>
      </c>
      <c r="W1276">
        <v>-9556147</v>
      </c>
      <c r="X1276">
        <v>-63075322</v>
      </c>
      <c r="Y1276">
        <v>115</v>
      </c>
      <c r="Z1276" t="s">
        <v>31058</v>
      </c>
      <c r="AB1276" t="s">
        <v>23825</v>
      </c>
      <c r="AD1276" t="s">
        <v>1491</v>
      </c>
      <c r="AH1276" t="s">
        <v>31059</v>
      </c>
      <c r="AI1276" t="s">
        <v>24653</v>
      </c>
      <c r="AJ1276" t="s">
        <v>30042</v>
      </c>
      <c r="AL1276">
        <f>VALUE(TRIM(FO_Candidato[[#This Row],[1.21 Latitude]]))</f>
        <v>-9556147</v>
      </c>
      <c r="AM1276">
        <f>FO_Candidato[[#This Row],[LATITUDE_P1]]/1000000</f>
        <v>-9.5561469999999993</v>
      </c>
      <c r="AN1276">
        <f>INT(ABS(FO_Candidato[[#This Row],[LATITUDE_P2]]))</f>
        <v>9</v>
      </c>
      <c r="AO1276">
        <f>INT((ABS(FO_Candidato[[#This Row],[LATITUDE_P2]])-INT(ABS(FO_Candidato[[#This Row],[LATITUDE_P2]])))*60)</f>
        <v>33</v>
      </c>
      <c r="AP1276" s="73">
        <f t="shared" si="38"/>
        <v>22.13</v>
      </c>
      <c r="AQ1276" t="str">
        <f>SUBSTITUTE(TEXT(FO_Candidato[[#This Row],[LATITUDE_P5]],"0,00"),",",".")</f>
        <v>22.13</v>
      </c>
      <c r="AR1276" t="str">
        <f>FO_Candidato[[#This Row],[LATITUDE_P3]]&amp;"°"&amp;FO_Candidato[[#This Row],[LATITUDE_P4]]&amp;"'"&amp;FO_Candidato[[#This Row],[LATITUDE - P6]]&amp;"""S"</f>
        <v>9°33'22.13"S</v>
      </c>
      <c r="AS1276">
        <f>VALUE(TRIM(FO_Candidato[[#This Row],[longitude]]))</f>
        <v>-63075322</v>
      </c>
      <c r="AT1276">
        <f>FO_Candidato[[#This Row],[LONGITUDE_P1]]/1000000</f>
        <v>-63.075322</v>
      </c>
      <c r="AU1276">
        <f>INT(ABS(FO_Candidato[[#This Row],[LONGITUDE_P2]]))</f>
        <v>63</v>
      </c>
      <c r="AV1276">
        <f>INT((ABS(FO_Candidato[[#This Row],[LONGITUDE_P2]])-INT(ABS(FO_Candidato[[#This Row],[LONGITUDE_P2]])))*60)</f>
        <v>4</v>
      </c>
      <c r="AW1276" s="73">
        <f t="shared" si="39"/>
        <v>31.16</v>
      </c>
      <c r="AX1276" t="str">
        <f>SUBSTITUTE(TEXT(FO_Candidato[[#This Row],[LONGITUDE_P5]],"0,00"),",",".")</f>
        <v>31.16</v>
      </c>
      <c r="AY1276" t="str">
        <f>FO_Candidato[[#This Row],[LONGITUDE_P3]]&amp;"°"&amp;FO_Candidato[[#This Row],[LONGITUDE_P4]]&amp;"'"&amp;FO_Candidato[[#This Row],[LONGITUDE - P6]]&amp;"""S"</f>
        <v>63°4'31.16"S</v>
      </c>
    </row>
    <row r="1277" spans="1:51" x14ac:dyDescent="0.3">
      <c r="A1277" t="s">
        <v>31060</v>
      </c>
      <c r="B1277" t="s">
        <v>23809</v>
      </c>
      <c r="C1277" t="s">
        <v>1187</v>
      </c>
      <c r="D1277" t="s">
        <v>16322</v>
      </c>
      <c r="E1277" t="s">
        <v>16322</v>
      </c>
      <c r="F1277" t="s">
        <v>16324</v>
      </c>
      <c r="G1277" t="s">
        <v>23889</v>
      </c>
      <c r="I1277" t="s">
        <v>23832</v>
      </c>
      <c r="K1277" t="s">
        <v>24020</v>
      </c>
      <c r="M1277" t="s">
        <v>23835</v>
      </c>
      <c r="N1277" t="s">
        <v>27106</v>
      </c>
      <c r="U1277" t="s">
        <v>1491</v>
      </c>
      <c r="V1277">
        <v>60</v>
      </c>
      <c r="W1277">
        <v>-947236</v>
      </c>
      <c r="X1277">
        <v>-63102099</v>
      </c>
      <c r="Y1277">
        <v>105</v>
      </c>
      <c r="Z1277" t="s">
        <v>31061</v>
      </c>
      <c r="AB1277" t="s">
        <v>23825</v>
      </c>
      <c r="AD1277" t="s">
        <v>1491</v>
      </c>
      <c r="AH1277" t="s">
        <v>31062</v>
      </c>
      <c r="AI1277" t="s">
        <v>24653</v>
      </c>
      <c r="AJ1277" t="s">
        <v>581</v>
      </c>
      <c r="AL1277">
        <f>VALUE(TRIM(FO_Candidato[[#This Row],[1.21 Latitude]]))</f>
        <v>-947236</v>
      </c>
      <c r="AM1277">
        <f>FO_Candidato[[#This Row],[LATITUDE_P1]]/1000000</f>
        <v>-0.94723599999999997</v>
      </c>
      <c r="AN1277">
        <f>INT(ABS(FO_Candidato[[#This Row],[LATITUDE_P2]]))</f>
        <v>0</v>
      </c>
      <c r="AO1277">
        <f>INT((ABS(FO_Candidato[[#This Row],[LATITUDE_P2]])-INT(ABS(FO_Candidato[[#This Row],[LATITUDE_P2]])))*60)</f>
        <v>56</v>
      </c>
      <c r="AP1277" s="73">
        <f t="shared" si="38"/>
        <v>50.05</v>
      </c>
      <c r="AQ1277" t="str">
        <f>SUBSTITUTE(TEXT(FO_Candidato[[#This Row],[LATITUDE_P5]],"0,00"),",",".")</f>
        <v>50.05</v>
      </c>
      <c r="AR1277" t="str">
        <f>FO_Candidato[[#This Row],[LATITUDE_P3]]&amp;"°"&amp;FO_Candidato[[#This Row],[LATITUDE_P4]]&amp;"'"&amp;FO_Candidato[[#This Row],[LATITUDE - P6]]&amp;"""S"</f>
        <v>0°56'50.05"S</v>
      </c>
      <c r="AS1277">
        <f>VALUE(TRIM(FO_Candidato[[#This Row],[longitude]]))</f>
        <v>-63102099</v>
      </c>
      <c r="AT1277">
        <f>FO_Candidato[[#This Row],[LONGITUDE_P1]]/1000000</f>
        <v>-63.102099000000003</v>
      </c>
      <c r="AU1277">
        <f>INT(ABS(FO_Candidato[[#This Row],[LONGITUDE_P2]]))</f>
        <v>63</v>
      </c>
      <c r="AV1277">
        <f>INT((ABS(FO_Candidato[[#This Row],[LONGITUDE_P2]])-INT(ABS(FO_Candidato[[#This Row],[LONGITUDE_P2]])))*60)</f>
        <v>6</v>
      </c>
      <c r="AW1277" s="73">
        <f t="shared" si="39"/>
        <v>7.56</v>
      </c>
      <c r="AX1277" t="str">
        <f>SUBSTITUTE(TEXT(FO_Candidato[[#This Row],[LONGITUDE_P5]],"0,00"),",",".")</f>
        <v>7.56</v>
      </c>
      <c r="AY1277" t="str">
        <f>FO_Candidato[[#This Row],[LONGITUDE_P3]]&amp;"°"&amp;FO_Candidato[[#This Row],[LONGITUDE_P4]]&amp;"'"&amp;FO_Candidato[[#This Row],[LONGITUDE - P6]]&amp;"""S"</f>
        <v>63°6'7.56"S</v>
      </c>
    </row>
    <row r="1278" spans="1:51" x14ac:dyDescent="0.3">
      <c r="A1278" t="s">
        <v>31063</v>
      </c>
      <c r="B1278" t="s">
        <v>23809</v>
      </c>
      <c r="C1278" t="s">
        <v>14879</v>
      </c>
      <c r="D1278" t="s">
        <v>14876</v>
      </c>
      <c r="E1278" t="s">
        <v>14876</v>
      </c>
      <c r="F1278" t="s">
        <v>14878</v>
      </c>
      <c r="G1278" t="s">
        <v>25675</v>
      </c>
      <c r="I1278" t="s">
        <v>23832</v>
      </c>
      <c r="J1278" t="s">
        <v>23814</v>
      </c>
      <c r="K1278" t="s">
        <v>24020</v>
      </c>
      <c r="M1278" t="s">
        <v>23816</v>
      </c>
      <c r="N1278" t="s">
        <v>31064</v>
      </c>
      <c r="O1278" t="s">
        <v>31065</v>
      </c>
      <c r="P1278" t="s">
        <v>31066</v>
      </c>
      <c r="Q1278" t="s">
        <v>31067</v>
      </c>
      <c r="U1278" t="s">
        <v>23823</v>
      </c>
      <c r="V1278">
        <v>50</v>
      </c>
      <c r="W1278">
        <v>-23345739</v>
      </c>
      <c r="X1278">
        <v>-52966994</v>
      </c>
      <c r="Y1278">
        <v>400</v>
      </c>
      <c r="Z1278" t="s">
        <v>23957</v>
      </c>
      <c r="AA1278" t="s">
        <v>124</v>
      </c>
      <c r="AB1278" t="s">
        <v>23825</v>
      </c>
      <c r="AD1278" t="s">
        <v>23823</v>
      </c>
      <c r="AF1278" t="s">
        <v>14878</v>
      </c>
      <c r="AG1278" t="s">
        <v>14876</v>
      </c>
      <c r="AH1278" t="s">
        <v>31068</v>
      </c>
      <c r="AI1278" t="s">
        <v>23827</v>
      </c>
      <c r="AJ1278" t="s">
        <v>31069</v>
      </c>
      <c r="AL1278">
        <f>VALUE(TRIM(FO_Candidato[[#This Row],[1.21 Latitude]]))</f>
        <v>-23345739</v>
      </c>
      <c r="AM1278">
        <f>FO_Candidato[[#This Row],[LATITUDE_P1]]/1000000</f>
        <v>-23.345738999999998</v>
      </c>
      <c r="AN1278">
        <f>INT(ABS(FO_Candidato[[#This Row],[LATITUDE_P2]]))</f>
        <v>23</v>
      </c>
      <c r="AO1278">
        <f>INT((ABS(FO_Candidato[[#This Row],[LATITUDE_P2]])-INT(ABS(FO_Candidato[[#This Row],[LATITUDE_P2]])))*60)</f>
        <v>20</v>
      </c>
      <c r="AP1278" s="73">
        <f t="shared" si="38"/>
        <v>44.66</v>
      </c>
      <c r="AQ1278" t="str">
        <f>SUBSTITUTE(TEXT(FO_Candidato[[#This Row],[LATITUDE_P5]],"0,00"),",",".")</f>
        <v>44.66</v>
      </c>
      <c r="AR1278" t="str">
        <f>FO_Candidato[[#This Row],[LATITUDE_P3]]&amp;"°"&amp;FO_Candidato[[#This Row],[LATITUDE_P4]]&amp;"'"&amp;FO_Candidato[[#This Row],[LATITUDE - P6]]&amp;"""S"</f>
        <v>23°20'44.66"S</v>
      </c>
      <c r="AS1278">
        <f>VALUE(TRIM(FO_Candidato[[#This Row],[longitude]]))</f>
        <v>-52966994</v>
      </c>
      <c r="AT1278">
        <f>FO_Candidato[[#This Row],[LONGITUDE_P1]]/1000000</f>
        <v>-52.966994</v>
      </c>
      <c r="AU1278">
        <f>INT(ABS(FO_Candidato[[#This Row],[LONGITUDE_P2]]))</f>
        <v>52</v>
      </c>
      <c r="AV1278">
        <f>INT((ABS(FO_Candidato[[#This Row],[LONGITUDE_P2]])-INT(ABS(FO_Candidato[[#This Row],[LONGITUDE_P2]])))*60)</f>
        <v>58</v>
      </c>
      <c r="AW1278" s="73">
        <f t="shared" si="39"/>
        <v>1.18</v>
      </c>
      <c r="AX1278" t="str">
        <f>SUBSTITUTE(TEXT(FO_Candidato[[#This Row],[LONGITUDE_P5]],"0,00"),",",".")</f>
        <v>1.18</v>
      </c>
      <c r="AY1278" t="str">
        <f>FO_Candidato[[#This Row],[LONGITUDE_P3]]&amp;"°"&amp;FO_Candidato[[#This Row],[LONGITUDE_P4]]&amp;"'"&amp;FO_Candidato[[#This Row],[LONGITUDE - P6]]&amp;"""S"</f>
        <v>52°58'1.18"S</v>
      </c>
    </row>
    <row r="1279" spans="1:51" x14ac:dyDescent="0.3">
      <c r="A1279" t="s">
        <v>31070</v>
      </c>
      <c r="B1279" t="s">
        <v>23809</v>
      </c>
      <c r="C1279" t="s">
        <v>1187</v>
      </c>
      <c r="D1279" t="s">
        <v>7225</v>
      </c>
      <c r="E1279" t="s">
        <v>7225</v>
      </c>
      <c r="F1279" t="s">
        <v>7226</v>
      </c>
      <c r="G1279" t="s">
        <v>23889</v>
      </c>
      <c r="I1279" t="s">
        <v>23832</v>
      </c>
      <c r="K1279" t="s">
        <v>24020</v>
      </c>
      <c r="M1279" t="s">
        <v>23816</v>
      </c>
      <c r="N1279" t="s">
        <v>27106</v>
      </c>
      <c r="U1279" t="s">
        <v>1491</v>
      </c>
      <c r="V1279">
        <v>60</v>
      </c>
      <c r="W1279">
        <v>-10535846</v>
      </c>
      <c r="X1279">
        <v>-62396989</v>
      </c>
      <c r="Y1279">
        <v>182</v>
      </c>
      <c r="Z1279" t="s">
        <v>31071</v>
      </c>
      <c r="AB1279" t="s">
        <v>23825</v>
      </c>
      <c r="AD1279" t="s">
        <v>1491</v>
      </c>
      <c r="AH1279" t="s">
        <v>31072</v>
      </c>
      <c r="AI1279" t="s">
        <v>24653</v>
      </c>
      <c r="AJ1279" t="s">
        <v>27207</v>
      </c>
      <c r="AL1279">
        <f>VALUE(TRIM(FO_Candidato[[#This Row],[1.21 Latitude]]))</f>
        <v>-10535846</v>
      </c>
      <c r="AM1279">
        <f>FO_Candidato[[#This Row],[LATITUDE_P1]]/1000000</f>
        <v>-10.535845999999999</v>
      </c>
      <c r="AN1279">
        <f>INT(ABS(FO_Candidato[[#This Row],[LATITUDE_P2]]))</f>
        <v>10</v>
      </c>
      <c r="AO1279">
        <f>INT((ABS(FO_Candidato[[#This Row],[LATITUDE_P2]])-INT(ABS(FO_Candidato[[#This Row],[LATITUDE_P2]])))*60)</f>
        <v>32</v>
      </c>
      <c r="AP1279" s="73">
        <f t="shared" si="38"/>
        <v>9.0500000000000007</v>
      </c>
      <c r="AQ1279" t="str">
        <f>SUBSTITUTE(TEXT(FO_Candidato[[#This Row],[LATITUDE_P5]],"0,00"),",",".")</f>
        <v>9.05</v>
      </c>
      <c r="AR1279" t="str">
        <f>FO_Candidato[[#This Row],[LATITUDE_P3]]&amp;"°"&amp;FO_Candidato[[#This Row],[LATITUDE_P4]]&amp;"'"&amp;FO_Candidato[[#This Row],[LATITUDE - P6]]&amp;"""S"</f>
        <v>10°32'9.05"S</v>
      </c>
      <c r="AS1279">
        <f>VALUE(TRIM(FO_Candidato[[#This Row],[longitude]]))</f>
        <v>-62396989</v>
      </c>
      <c r="AT1279">
        <f>FO_Candidato[[#This Row],[LONGITUDE_P1]]/1000000</f>
        <v>-62.396988999999998</v>
      </c>
      <c r="AU1279">
        <f>INT(ABS(FO_Candidato[[#This Row],[LONGITUDE_P2]]))</f>
        <v>62</v>
      </c>
      <c r="AV1279">
        <f>INT((ABS(FO_Candidato[[#This Row],[LONGITUDE_P2]])-INT(ABS(FO_Candidato[[#This Row],[LONGITUDE_P2]])))*60)</f>
        <v>23</v>
      </c>
      <c r="AW1279" s="73">
        <f t="shared" si="39"/>
        <v>49.16</v>
      </c>
      <c r="AX1279" t="str">
        <f>SUBSTITUTE(TEXT(FO_Candidato[[#This Row],[LONGITUDE_P5]],"0,00"),",",".")</f>
        <v>49.16</v>
      </c>
      <c r="AY1279" t="str">
        <f>FO_Candidato[[#This Row],[LONGITUDE_P3]]&amp;"°"&amp;FO_Candidato[[#This Row],[LONGITUDE_P4]]&amp;"'"&amp;FO_Candidato[[#This Row],[LONGITUDE - P6]]&amp;"""S"</f>
        <v>62°23'49.16"S</v>
      </c>
    </row>
    <row r="1280" spans="1:51" x14ac:dyDescent="0.3">
      <c r="A1280" t="s">
        <v>31073</v>
      </c>
      <c r="B1280" t="s">
        <v>23809</v>
      </c>
      <c r="C1280" t="s">
        <v>1187</v>
      </c>
      <c r="D1280" t="s">
        <v>7219</v>
      </c>
      <c r="E1280" t="s">
        <v>7219</v>
      </c>
      <c r="F1280" t="s">
        <v>7220</v>
      </c>
      <c r="G1280" t="s">
        <v>23889</v>
      </c>
      <c r="I1280" t="s">
        <v>23832</v>
      </c>
      <c r="K1280" t="s">
        <v>24020</v>
      </c>
      <c r="M1280" t="s">
        <v>23835</v>
      </c>
      <c r="N1280" t="s">
        <v>27106</v>
      </c>
      <c r="U1280" t="s">
        <v>23823</v>
      </c>
      <c r="V1280">
        <v>60</v>
      </c>
      <c r="W1280">
        <v>-10509206</v>
      </c>
      <c r="X1280">
        <v>-62407661</v>
      </c>
      <c r="Y1280">
        <v>207</v>
      </c>
      <c r="Z1280" t="s">
        <v>31074</v>
      </c>
      <c r="AB1280" t="s">
        <v>23825</v>
      </c>
      <c r="AD1280" t="s">
        <v>1491</v>
      </c>
      <c r="AH1280" t="s">
        <v>31075</v>
      </c>
      <c r="AI1280" t="s">
        <v>24653</v>
      </c>
      <c r="AJ1280" t="s">
        <v>27207</v>
      </c>
      <c r="AL1280">
        <f>VALUE(TRIM(FO_Candidato[[#This Row],[1.21 Latitude]]))</f>
        <v>-10509206</v>
      </c>
      <c r="AM1280">
        <f>FO_Candidato[[#This Row],[LATITUDE_P1]]/1000000</f>
        <v>-10.509206000000001</v>
      </c>
      <c r="AN1280">
        <f>INT(ABS(FO_Candidato[[#This Row],[LATITUDE_P2]]))</f>
        <v>10</v>
      </c>
      <c r="AO1280">
        <f>INT((ABS(FO_Candidato[[#This Row],[LATITUDE_P2]])-INT(ABS(FO_Candidato[[#This Row],[LATITUDE_P2]])))*60)</f>
        <v>30</v>
      </c>
      <c r="AP1280" s="73">
        <f t="shared" si="38"/>
        <v>33.14</v>
      </c>
      <c r="AQ1280" t="str">
        <f>SUBSTITUTE(TEXT(FO_Candidato[[#This Row],[LATITUDE_P5]],"0,00"),",",".")</f>
        <v>33.14</v>
      </c>
      <c r="AR1280" t="str">
        <f>FO_Candidato[[#This Row],[LATITUDE_P3]]&amp;"°"&amp;FO_Candidato[[#This Row],[LATITUDE_P4]]&amp;"'"&amp;FO_Candidato[[#This Row],[LATITUDE - P6]]&amp;"""S"</f>
        <v>10°30'33.14"S</v>
      </c>
      <c r="AS1280">
        <f>VALUE(TRIM(FO_Candidato[[#This Row],[longitude]]))</f>
        <v>-62407661</v>
      </c>
      <c r="AT1280">
        <f>FO_Candidato[[#This Row],[LONGITUDE_P1]]/1000000</f>
        <v>-62.407660999999997</v>
      </c>
      <c r="AU1280">
        <f>INT(ABS(FO_Candidato[[#This Row],[LONGITUDE_P2]]))</f>
        <v>62</v>
      </c>
      <c r="AV1280">
        <f>INT((ABS(FO_Candidato[[#This Row],[LONGITUDE_P2]])-INT(ABS(FO_Candidato[[#This Row],[LONGITUDE_P2]])))*60)</f>
        <v>24</v>
      </c>
      <c r="AW1280" s="73">
        <f t="shared" si="39"/>
        <v>27.58</v>
      </c>
      <c r="AX1280" t="str">
        <f>SUBSTITUTE(TEXT(FO_Candidato[[#This Row],[LONGITUDE_P5]],"0,00"),",",".")</f>
        <v>27.58</v>
      </c>
      <c r="AY1280" t="str">
        <f>FO_Candidato[[#This Row],[LONGITUDE_P3]]&amp;"°"&amp;FO_Candidato[[#This Row],[LONGITUDE_P4]]&amp;"'"&amp;FO_Candidato[[#This Row],[LONGITUDE - P6]]&amp;"""S"</f>
        <v>62°24'27.58"S</v>
      </c>
    </row>
    <row r="1281" spans="1:51" x14ac:dyDescent="0.3">
      <c r="A1281" t="s">
        <v>31076</v>
      </c>
      <c r="B1281" t="s">
        <v>23809</v>
      </c>
      <c r="C1281" t="s">
        <v>1187</v>
      </c>
      <c r="D1281" t="s">
        <v>7212</v>
      </c>
      <c r="E1281" t="s">
        <v>7212</v>
      </c>
      <c r="F1281" t="s">
        <v>7213</v>
      </c>
      <c r="G1281" t="s">
        <v>23889</v>
      </c>
      <c r="I1281" t="s">
        <v>23813</v>
      </c>
      <c r="K1281" t="s">
        <v>24547</v>
      </c>
      <c r="M1281" t="s">
        <v>23835</v>
      </c>
      <c r="N1281" t="s">
        <v>27106</v>
      </c>
      <c r="U1281" t="s">
        <v>23823</v>
      </c>
      <c r="V1281">
        <v>60</v>
      </c>
      <c r="W1281">
        <v>-10800478</v>
      </c>
      <c r="X1281">
        <v>-62025424</v>
      </c>
      <c r="Y1281">
        <v>179</v>
      </c>
      <c r="Z1281" t="s">
        <v>31077</v>
      </c>
      <c r="AB1281" t="s">
        <v>23825</v>
      </c>
      <c r="AD1281" t="s">
        <v>1491</v>
      </c>
      <c r="AH1281" t="s">
        <v>31078</v>
      </c>
      <c r="AI1281" t="s">
        <v>24653</v>
      </c>
      <c r="AJ1281" t="s">
        <v>31079</v>
      </c>
      <c r="AL1281">
        <f>VALUE(TRIM(FO_Candidato[[#This Row],[1.21 Latitude]]))</f>
        <v>-10800478</v>
      </c>
      <c r="AM1281">
        <f>FO_Candidato[[#This Row],[LATITUDE_P1]]/1000000</f>
        <v>-10.800478</v>
      </c>
      <c r="AN1281">
        <f>INT(ABS(FO_Candidato[[#This Row],[LATITUDE_P2]]))</f>
        <v>10</v>
      </c>
      <c r="AO1281">
        <f>INT((ABS(FO_Candidato[[#This Row],[LATITUDE_P2]])-INT(ABS(FO_Candidato[[#This Row],[LATITUDE_P2]])))*60)</f>
        <v>48</v>
      </c>
      <c r="AP1281" s="73">
        <f t="shared" si="38"/>
        <v>1.72</v>
      </c>
      <c r="AQ1281" t="str">
        <f>SUBSTITUTE(TEXT(FO_Candidato[[#This Row],[LATITUDE_P5]],"0,00"),",",".")</f>
        <v>1.72</v>
      </c>
      <c r="AR1281" t="str">
        <f>FO_Candidato[[#This Row],[LATITUDE_P3]]&amp;"°"&amp;FO_Candidato[[#This Row],[LATITUDE_P4]]&amp;"'"&amp;FO_Candidato[[#This Row],[LATITUDE - P6]]&amp;"""S"</f>
        <v>10°48'1.72"S</v>
      </c>
      <c r="AS1281">
        <f>VALUE(TRIM(FO_Candidato[[#This Row],[longitude]]))</f>
        <v>-62025424</v>
      </c>
      <c r="AT1281">
        <f>FO_Candidato[[#This Row],[LONGITUDE_P1]]/1000000</f>
        <v>-62.025424000000001</v>
      </c>
      <c r="AU1281">
        <f>INT(ABS(FO_Candidato[[#This Row],[LONGITUDE_P2]]))</f>
        <v>62</v>
      </c>
      <c r="AV1281">
        <f>INT((ABS(FO_Candidato[[#This Row],[LONGITUDE_P2]])-INT(ABS(FO_Candidato[[#This Row],[LONGITUDE_P2]])))*60)</f>
        <v>1</v>
      </c>
      <c r="AW1281" s="73">
        <f t="shared" si="39"/>
        <v>31.53</v>
      </c>
      <c r="AX1281" t="str">
        <f>SUBSTITUTE(TEXT(FO_Candidato[[#This Row],[LONGITUDE_P5]],"0,00"),",",".")</f>
        <v>31.53</v>
      </c>
      <c r="AY1281" t="str">
        <f>FO_Candidato[[#This Row],[LONGITUDE_P3]]&amp;"°"&amp;FO_Candidato[[#This Row],[LONGITUDE_P4]]&amp;"'"&amp;FO_Candidato[[#This Row],[LONGITUDE - P6]]&amp;"""S"</f>
        <v>62°1'31.53"S</v>
      </c>
    </row>
    <row r="1282" spans="1:51" x14ac:dyDescent="0.3">
      <c r="A1282" t="s">
        <v>31080</v>
      </c>
      <c r="B1282" t="s">
        <v>23809</v>
      </c>
      <c r="C1282" t="s">
        <v>1187</v>
      </c>
      <c r="D1282" t="s">
        <v>7208</v>
      </c>
      <c r="E1282" t="s">
        <v>7208</v>
      </c>
      <c r="F1282" t="s">
        <v>7209</v>
      </c>
      <c r="G1282" t="s">
        <v>23889</v>
      </c>
      <c r="I1282" t="s">
        <v>23832</v>
      </c>
      <c r="K1282" t="s">
        <v>24020</v>
      </c>
      <c r="M1282" t="s">
        <v>23835</v>
      </c>
      <c r="N1282" t="s">
        <v>27194</v>
      </c>
      <c r="U1282" t="s">
        <v>23823</v>
      </c>
      <c r="V1282">
        <v>60</v>
      </c>
      <c r="W1282">
        <v>-9064817</v>
      </c>
      <c r="X1282">
        <v>-63398553</v>
      </c>
      <c r="Y1282">
        <v>92</v>
      </c>
      <c r="Z1282" t="s">
        <v>31081</v>
      </c>
      <c r="AB1282" t="s">
        <v>23825</v>
      </c>
      <c r="AD1282" t="s">
        <v>1491</v>
      </c>
      <c r="AH1282" t="s">
        <v>31082</v>
      </c>
      <c r="AI1282" t="s">
        <v>24653</v>
      </c>
      <c r="AJ1282" t="s">
        <v>7184</v>
      </c>
      <c r="AL1282">
        <f>VALUE(TRIM(FO_Candidato[[#This Row],[1.21 Latitude]]))</f>
        <v>-9064817</v>
      </c>
      <c r="AM1282">
        <f>FO_Candidato[[#This Row],[LATITUDE_P1]]/1000000</f>
        <v>-9.0648169999999997</v>
      </c>
      <c r="AN1282">
        <f>INT(ABS(FO_Candidato[[#This Row],[LATITUDE_P2]]))</f>
        <v>9</v>
      </c>
      <c r="AO1282">
        <f>INT((ABS(FO_Candidato[[#This Row],[LATITUDE_P2]])-INT(ABS(FO_Candidato[[#This Row],[LATITUDE_P2]])))*60)</f>
        <v>3</v>
      </c>
      <c r="AP1282" s="73">
        <f t="shared" ref="AP1282:AP1345" si="40">ROUND(MOD(ABS(AL1282/1000000)*3600,60),2)</f>
        <v>53.34</v>
      </c>
      <c r="AQ1282" t="str">
        <f>SUBSTITUTE(TEXT(FO_Candidato[[#This Row],[LATITUDE_P5]],"0,00"),",",".")</f>
        <v>53.34</v>
      </c>
      <c r="AR1282" t="str">
        <f>FO_Candidato[[#This Row],[LATITUDE_P3]]&amp;"°"&amp;FO_Candidato[[#This Row],[LATITUDE_P4]]&amp;"'"&amp;FO_Candidato[[#This Row],[LATITUDE - P6]]&amp;"""S"</f>
        <v>9°3'53.34"S</v>
      </c>
      <c r="AS1282">
        <f>VALUE(TRIM(FO_Candidato[[#This Row],[longitude]]))</f>
        <v>-63398553</v>
      </c>
      <c r="AT1282">
        <f>FO_Candidato[[#This Row],[LONGITUDE_P1]]/1000000</f>
        <v>-63.398553</v>
      </c>
      <c r="AU1282">
        <f>INT(ABS(FO_Candidato[[#This Row],[LONGITUDE_P2]]))</f>
        <v>63</v>
      </c>
      <c r="AV1282">
        <f>INT((ABS(FO_Candidato[[#This Row],[LONGITUDE_P2]])-INT(ABS(FO_Candidato[[#This Row],[LONGITUDE_P2]])))*60)</f>
        <v>23</v>
      </c>
      <c r="AW1282" s="73">
        <f t="shared" ref="AW1282:AW1345" si="41">ROUND(MOD(ABS(AS1282/1000000)*3600,60),2)</f>
        <v>54.79</v>
      </c>
      <c r="AX1282" t="str">
        <f>SUBSTITUTE(TEXT(FO_Candidato[[#This Row],[LONGITUDE_P5]],"0,00"),",",".")</f>
        <v>54.79</v>
      </c>
      <c r="AY1282" t="str">
        <f>FO_Candidato[[#This Row],[LONGITUDE_P3]]&amp;"°"&amp;FO_Candidato[[#This Row],[LONGITUDE_P4]]&amp;"'"&amp;FO_Candidato[[#This Row],[LONGITUDE - P6]]&amp;"""S"</f>
        <v>63°23'54.79"S</v>
      </c>
    </row>
    <row r="1283" spans="1:51" x14ac:dyDescent="0.3">
      <c r="A1283" t="s">
        <v>31083</v>
      </c>
      <c r="B1283" t="s">
        <v>23809</v>
      </c>
      <c r="C1283" t="s">
        <v>1187</v>
      </c>
      <c r="D1283" t="s">
        <v>7483</v>
      </c>
      <c r="E1283" t="s">
        <v>7483</v>
      </c>
      <c r="F1283" t="s">
        <v>7484</v>
      </c>
      <c r="G1283" t="s">
        <v>23889</v>
      </c>
      <c r="I1283" t="s">
        <v>23813</v>
      </c>
      <c r="K1283" t="s">
        <v>25272</v>
      </c>
      <c r="M1283" t="s">
        <v>23835</v>
      </c>
      <c r="N1283" t="s">
        <v>27106</v>
      </c>
      <c r="U1283" t="s">
        <v>23823</v>
      </c>
      <c r="V1283">
        <v>60</v>
      </c>
      <c r="W1283">
        <v>-9025918</v>
      </c>
      <c r="X1283">
        <v>-63418535</v>
      </c>
      <c r="Y1283">
        <v>121</v>
      </c>
      <c r="Z1283" t="s">
        <v>31084</v>
      </c>
      <c r="AB1283" t="s">
        <v>23825</v>
      </c>
      <c r="AD1283" t="s">
        <v>1491</v>
      </c>
      <c r="AH1283" t="s">
        <v>31085</v>
      </c>
      <c r="AI1283" t="s">
        <v>24653</v>
      </c>
      <c r="AJ1283" t="s">
        <v>31086</v>
      </c>
      <c r="AL1283">
        <f>VALUE(TRIM(FO_Candidato[[#This Row],[1.21 Latitude]]))</f>
        <v>-9025918</v>
      </c>
      <c r="AM1283">
        <f>FO_Candidato[[#This Row],[LATITUDE_P1]]/1000000</f>
        <v>-9.0259180000000008</v>
      </c>
      <c r="AN1283">
        <f>INT(ABS(FO_Candidato[[#This Row],[LATITUDE_P2]]))</f>
        <v>9</v>
      </c>
      <c r="AO1283">
        <f>INT((ABS(FO_Candidato[[#This Row],[LATITUDE_P2]])-INT(ABS(FO_Candidato[[#This Row],[LATITUDE_P2]])))*60)</f>
        <v>1</v>
      </c>
      <c r="AP1283" s="73">
        <f t="shared" si="40"/>
        <v>33.299999999999997</v>
      </c>
      <c r="AQ1283" t="str">
        <f>SUBSTITUTE(TEXT(FO_Candidato[[#This Row],[LATITUDE_P5]],"0,00"),",",".")</f>
        <v>33.30</v>
      </c>
      <c r="AR1283" t="str">
        <f>FO_Candidato[[#This Row],[LATITUDE_P3]]&amp;"°"&amp;FO_Candidato[[#This Row],[LATITUDE_P4]]&amp;"'"&amp;FO_Candidato[[#This Row],[LATITUDE - P6]]&amp;"""S"</f>
        <v>9°1'33.30"S</v>
      </c>
      <c r="AS1283">
        <f>VALUE(TRIM(FO_Candidato[[#This Row],[longitude]]))</f>
        <v>-63418535</v>
      </c>
      <c r="AT1283">
        <f>FO_Candidato[[#This Row],[LONGITUDE_P1]]/1000000</f>
        <v>-63.418534999999999</v>
      </c>
      <c r="AU1283">
        <f>INT(ABS(FO_Candidato[[#This Row],[LONGITUDE_P2]]))</f>
        <v>63</v>
      </c>
      <c r="AV1283">
        <f>INT((ABS(FO_Candidato[[#This Row],[LONGITUDE_P2]])-INT(ABS(FO_Candidato[[#This Row],[LONGITUDE_P2]])))*60)</f>
        <v>25</v>
      </c>
      <c r="AW1283" s="73">
        <f t="shared" si="41"/>
        <v>6.73</v>
      </c>
      <c r="AX1283" t="str">
        <f>SUBSTITUTE(TEXT(FO_Candidato[[#This Row],[LONGITUDE_P5]],"0,00"),",",".")</f>
        <v>6.73</v>
      </c>
      <c r="AY1283" t="str">
        <f>FO_Candidato[[#This Row],[LONGITUDE_P3]]&amp;"°"&amp;FO_Candidato[[#This Row],[LONGITUDE_P4]]&amp;"'"&amp;FO_Candidato[[#This Row],[LONGITUDE - P6]]&amp;"""S"</f>
        <v>63°25'6.73"S</v>
      </c>
    </row>
    <row r="1284" spans="1:51" x14ac:dyDescent="0.3">
      <c r="A1284" t="s">
        <v>31087</v>
      </c>
      <c r="B1284" t="s">
        <v>23809</v>
      </c>
      <c r="C1284" t="s">
        <v>1187</v>
      </c>
      <c r="D1284" t="s">
        <v>1505</v>
      </c>
      <c r="E1284" t="s">
        <v>1505</v>
      </c>
      <c r="F1284" t="s">
        <v>1506</v>
      </c>
      <c r="G1284" t="s">
        <v>23889</v>
      </c>
      <c r="I1284" t="s">
        <v>23832</v>
      </c>
      <c r="K1284" t="s">
        <v>24547</v>
      </c>
      <c r="M1284" t="s">
        <v>23835</v>
      </c>
      <c r="N1284" t="s">
        <v>27106</v>
      </c>
      <c r="U1284" t="s">
        <v>23823</v>
      </c>
      <c r="V1284">
        <v>70</v>
      </c>
      <c r="W1284">
        <v>-8979267</v>
      </c>
      <c r="X1284">
        <v>-63424778</v>
      </c>
      <c r="Y1284">
        <v>87</v>
      </c>
      <c r="Z1284" t="s">
        <v>31088</v>
      </c>
      <c r="AB1284" t="s">
        <v>23825</v>
      </c>
      <c r="AD1284" t="s">
        <v>1491</v>
      </c>
      <c r="AH1284" t="s">
        <v>31089</v>
      </c>
      <c r="AI1284" t="s">
        <v>24653</v>
      </c>
      <c r="AJ1284" t="s">
        <v>31086</v>
      </c>
      <c r="AL1284">
        <f>VALUE(TRIM(FO_Candidato[[#This Row],[1.21 Latitude]]))</f>
        <v>-8979267</v>
      </c>
      <c r="AM1284">
        <f>FO_Candidato[[#This Row],[LATITUDE_P1]]/1000000</f>
        <v>-8.9792670000000001</v>
      </c>
      <c r="AN1284">
        <f>INT(ABS(FO_Candidato[[#This Row],[LATITUDE_P2]]))</f>
        <v>8</v>
      </c>
      <c r="AO1284">
        <f>INT((ABS(FO_Candidato[[#This Row],[LATITUDE_P2]])-INT(ABS(FO_Candidato[[#This Row],[LATITUDE_P2]])))*60)</f>
        <v>58</v>
      </c>
      <c r="AP1284" s="73">
        <f t="shared" si="40"/>
        <v>45.36</v>
      </c>
      <c r="AQ1284" t="str">
        <f>SUBSTITUTE(TEXT(FO_Candidato[[#This Row],[LATITUDE_P5]],"0,00"),",",".")</f>
        <v>45.36</v>
      </c>
      <c r="AR1284" t="str">
        <f>FO_Candidato[[#This Row],[LATITUDE_P3]]&amp;"°"&amp;FO_Candidato[[#This Row],[LATITUDE_P4]]&amp;"'"&amp;FO_Candidato[[#This Row],[LATITUDE - P6]]&amp;"""S"</f>
        <v>8°58'45.36"S</v>
      </c>
      <c r="AS1284">
        <f>VALUE(TRIM(FO_Candidato[[#This Row],[longitude]]))</f>
        <v>-63424778</v>
      </c>
      <c r="AT1284">
        <f>FO_Candidato[[#This Row],[LONGITUDE_P1]]/1000000</f>
        <v>-63.424778000000003</v>
      </c>
      <c r="AU1284">
        <f>INT(ABS(FO_Candidato[[#This Row],[LONGITUDE_P2]]))</f>
        <v>63</v>
      </c>
      <c r="AV1284">
        <f>INT((ABS(FO_Candidato[[#This Row],[LONGITUDE_P2]])-INT(ABS(FO_Candidato[[#This Row],[LONGITUDE_P2]])))*60)</f>
        <v>25</v>
      </c>
      <c r="AW1284" s="73">
        <f t="shared" si="41"/>
        <v>29.2</v>
      </c>
      <c r="AX1284" t="str">
        <f>SUBSTITUTE(TEXT(FO_Candidato[[#This Row],[LONGITUDE_P5]],"0,00"),",",".")</f>
        <v>29.20</v>
      </c>
      <c r="AY1284" t="str">
        <f>FO_Candidato[[#This Row],[LONGITUDE_P3]]&amp;"°"&amp;FO_Candidato[[#This Row],[LONGITUDE_P4]]&amp;"'"&amp;FO_Candidato[[#This Row],[LONGITUDE - P6]]&amp;"""S"</f>
        <v>63°25'29.20"S</v>
      </c>
    </row>
    <row r="1285" spans="1:51" x14ac:dyDescent="0.3">
      <c r="A1285" t="s">
        <v>31090</v>
      </c>
      <c r="B1285" t="s">
        <v>23809</v>
      </c>
      <c r="C1285" t="s">
        <v>1187</v>
      </c>
      <c r="D1285" t="s">
        <v>7194</v>
      </c>
      <c r="E1285" t="s">
        <v>7194</v>
      </c>
      <c r="F1285" t="s">
        <v>7195</v>
      </c>
      <c r="G1285" t="s">
        <v>23889</v>
      </c>
      <c r="I1285" t="s">
        <v>23832</v>
      </c>
      <c r="K1285" t="s">
        <v>24547</v>
      </c>
      <c r="M1285" t="s">
        <v>23835</v>
      </c>
      <c r="N1285" t="s">
        <v>27106</v>
      </c>
      <c r="U1285" t="s">
        <v>23823</v>
      </c>
      <c r="V1285">
        <v>60</v>
      </c>
      <c r="W1285">
        <v>-8887761</v>
      </c>
      <c r="X1285">
        <v>-63439705</v>
      </c>
      <c r="Y1285">
        <v>87</v>
      </c>
      <c r="Z1285" t="s">
        <v>31091</v>
      </c>
      <c r="AB1285" t="s">
        <v>23825</v>
      </c>
      <c r="AD1285" t="s">
        <v>1491</v>
      </c>
      <c r="AH1285" t="s">
        <v>31092</v>
      </c>
      <c r="AI1285" t="s">
        <v>24653</v>
      </c>
      <c r="AJ1285" t="s">
        <v>31086</v>
      </c>
      <c r="AL1285">
        <f>VALUE(TRIM(FO_Candidato[[#This Row],[1.21 Latitude]]))</f>
        <v>-8887761</v>
      </c>
      <c r="AM1285">
        <f>FO_Candidato[[#This Row],[LATITUDE_P1]]/1000000</f>
        <v>-8.8877609999999994</v>
      </c>
      <c r="AN1285">
        <f>INT(ABS(FO_Candidato[[#This Row],[LATITUDE_P2]]))</f>
        <v>8</v>
      </c>
      <c r="AO1285">
        <f>INT((ABS(FO_Candidato[[#This Row],[LATITUDE_P2]])-INT(ABS(FO_Candidato[[#This Row],[LATITUDE_P2]])))*60)</f>
        <v>53</v>
      </c>
      <c r="AP1285" s="73">
        <f t="shared" si="40"/>
        <v>15.94</v>
      </c>
      <c r="AQ1285" t="str">
        <f>SUBSTITUTE(TEXT(FO_Candidato[[#This Row],[LATITUDE_P5]],"0,00"),",",".")</f>
        <v>15.94</v>
      </c>
      <c r="AR1285" t="str">
        <f>FO_Candidato[[#This Row],[LATITUDE_P3]]&amp;"°"&amp;FO_Candidato[[#This Row],[LATITUDE_P4]]&amp;"'"&amp;FO_Candidato[[#This Row],[LATITUDE - P6]]&amp;"""S"</f>
        <v>8°53'15.94"S</v>
      </c>
      <c r="AS1285">
        <f>VALUE(TRIM(FO_Candidato[[#This Row],[longitude]]))</f>
        <v>-63439705</v>
      </c>
      <c r="AT1285">
        <f>FO_Candidato[[#This Row],[LONGITUDE_P1]]/1000000</f>
        <v>-63.439704999999996</v>
      </c>
      <c r="AU1285">
        <f>INT(ABS(FO_Candidato[[#This Row],[LONGITUDE_P2]]))</f>
        <v>63</v>
      </c>
      <c r="AV1285">
        <f>INT((ABS(FO_Candidato[[#This Row],[LONGITUDE_P2]])-INT(ABS(FO_Candidato[[#This Row],[LONGITUDE_P2]])))*60)</f>
        <v>26</v>
      </c>
      <c r="AW1285" s="73">
        <f t="shared" si="41"/>
        <v>22.94</v>
      </c>
      <c r="AX1285" t="str">
        <f>SUBSTITUTE(TEXT(FO_Candidato[[#This Row],[LONGITUDE_P5]],"0,00"),",",".")</f>
        <v>22.94</v>
      </c>
      <c r="AY1285" t="str">
        <f>FO_Candidato[[#This Row],[LONGITUDE_P3]]&amp;"°"&amp;FO_Candidato[[#This Row],[LONGITUDE_P4]]&amp;"'"&amp;FO_Candidato[[#This Row],[LONGITUDE - P6]]&amp;"""S"</f>
        <v>63°26'22.94"S</v>
      </c>
    </row>
    <row r="1286" spans="1:51" x14ac:dyDescent="0.3">
      <c r="A1286" t="s">
        <v>31093</v>
      </c>
      <c r="B1286" t="s">
        <v>23809</v>
      </c>
      <c r="C1286" t="s">
        <v>1187</v>
      </c>
      <c r="D1286" t="s">
        <v>7191</v>
      </c>
      <c r="E1286" t="s">
        <v>7191</v>
      </c>
      <c r="F1286" t="s">
        <v>7192</v>
      </c>
      <c r="G1286" t="s">
        <v>23889</v>
      </c>
      <c r="I1286" t="s">
        <v>23832</v>
      </c>
      <c r="K1286" t="s">
        <v>24547</v>
      </c>
      <c r="M1286" t="s">
        <v>23835</v>
      </c>
      <c r="N1286" t="s">
        <v>27106</v>
      </c>
      <c r="U1286" t="s">
        <v>23823</v>
      </c>
      <c r="V1286">
        <v>60</v>
      </c>
      <c r="W1286">
        <v>-8780838</v>
      </c>
      <c r="X1286">
        <v>-63545658</v>
      </c>
      <c r="Y1286">
        <v>83</v>
      </c>
      <c r="Z1286" t="s">
        <v>31094</v>
      </c>
      <c r="AB1286" t="s">
        <v>23825</v>
      </c>
      <c r="AD1286" t="s">
        <v>1491</v>
      </c>
      <c r="AH1286" t="s">
        <v>31095</v>
      </c>
      <c r="AI1286" t="s">
        <v>24653</v>
      </c>
      <c r="AJ1286" t="s">
        <v>31086</v>
      </c>
      <c r="AL1286">
        <f>VALUE(TRIM(FO_Candidato[[#This Row],[1.21 Latitude]]))</f>
        <v>-8780838</v>
      </c>
      <c r="AM1286">
        <f>FO_Candidato[[#This Row],[LATITUDE_P1]]/1000000</f>
        <v>-8.7808379999999993</v>
      </c>
      <c r="AN1286">
        <f>INT(ABS(FO_Candidato[[#This Row],[LATITUDE_P2]]))</f>
        <v>8</v>
      </c>
      <c r="AO1286">
        <f>INT((ABS(FO_Candidato[[#This Row],[LATITUDE_P2]])-INT(ABS(FO_Candidato[[#This Row],[LATITUDE_P2]])))*60)</f>
        <v>46</v>
      </c>
      <c r="AP1286" s="73">
        <f t="shared" si="40"/>
        <v>51.02</v>
      </c>
      <c r="AQ1286" t="str">
        <f>SUBSTITUTE(TEXT(FO_Candidato[[#This Row],[LATITUDE_P5]],"0,00"),",",".")</f>
        <v>51.02</v>
      </c>
      <c r="AR1286" t="str">
        <f>FO_Candidato[[#This Row],[LATITUDE_P3]]&amp;"°"&amp;FO_Candidato[[#This Row],[LATITUDE_P4]]&amp;"'"&amp;FO_Candidato[[#This Row],[LATITUDE - P6]]&amp;"""S"</f>
        <v>8°46'51.02"S</v>
      </c>
      <c r="AS1286">
        <f>VALUE(TRIM(FO_Candidato[[#This Row],[longitude]]))</f>
        <v>-63545658</v>
      </c>
      <c r="AT1286">
        <f>FO_Candidato[[#This Row],[LONGITUDE_P1]]/1000000</f>
        <v>-63.545658000000003</v>
      </c>
      <c r="AU1286">
        <f>INT(ABS(FO_Candidato[[#This Row],[LONGITUDE_P2]]))</f>
        <v>63</v>
      </c>
      <c r="AV1286">
        <f>INT((ABS(FO_Candidato[[#This Row],[LONGITUDE_P2]])-INT(ABS(FO_Candidato[[#This Row],[LONGITUDE_P2]])))*60)</f>
        <v>32</v>
      </c>
      <c r="AW1286" s="73">
        <f t="shared" si="41"/>
        <v>44.37</v>
      </c>
      <c r="AX1286" t="str">
        <f>SUBSTITUTE(TEXT(FO_Candidato[[#This Row],[LONGITUDE_P5]],"0,00"),",",".")</f>
        <v>44.37</v>
      </c>
      <c r="AY1286" t="str">
        <f>FO_Candidato[[#This Row],[LONGITUDE_P3]]&amp;"°"&amp;FO_Candidato[[#This Row],[LONGITUDE_P4]]&amp;"'"&amp;FO_Candidato[[#This Row],[LONGITUDE - P6]]&amp;"""S"</f>
        <v>63°32'44.37"S</v>
      </c>
    </row>
    <row r="1287" spans="1:51" x14ac:dyDescent="0.3">
      <c r="A1287" t="s">
        <v>31096</v>
      </c>
      <c r="B1287" t="s">
        <v>23809</v>
      </c>
      <c r="C1287" t="s">
        <v>1187</v>
      </c>
      <c r="D1287" t="s">
        <v>7186</v>
      </c>
      <c r="E1287" t="s">
        <v>7186</v>
      </c>
      <c r="F1287" t="s">
        <v>7187</v>
      </c>
      <c r="G1287" t="s">
        <v>23889</v>
      </c>
      <c r="I1287" t="s">
        <v>23832</v>
      </c>
      <c r="K1287" t="s">
        <v>24547</v>
      </c>
      <c r="M1287" t="s">
        <v>23835</v>
      </c>
      <c r="N1287" t="s">
        <v>27106</v>
      </c>
      <c r="U1287" t="s">
        <v>23823</v>
      </c>
      <c r="V1287">
        <v>60</v>
      </c>
      <c r="W1287">
        <v>-8786217</v>
      </c>
      <c r="X1287">
        <v>-63594692</v>
      </c>
      <c r="Y1287">
        <v>88</v>
      </c>
      <c r="Z1287" t="s">
        <v>31097</v>
      </c>
      <c r="AB1287" t="s">
        <v>23825</v>
      </c>
      <c r="AD1287" t="s">
        <v>1491</v>
      </c>
      <c r="AH1287" t="s">
        <v>31098</v>
      </c>
      <c r="AI1287" t="s">
        <v>24653</v>
      </c>
      <c r="AJ1287" t="s">
        <v>31099</v>
      </c>
      <c r="AL1287">
        <f>VALUE(TRIM(FO_Candidato[[#This Row],[1.21 Latitude]]))</f>
        <v>-8786217</v>
      </c>
      <c r="AM1287">
        <f>FO_Candidato[[#This Row],[LATITUDE_P1]]/1000000</f>
        <v>-8.7862170000000006</v>
      </c>
      <c r="AN1287">
        <f>INT(ABS(FO_Candidato[[#This Row],[LATITUDE_P2]]))</f>
        <v>8</v>
      </c>
      <c r="AO1287">
        <f>INT((ABS(FO_Candidato[[#This Row],[LATITUDE_P2]])-INT(ABS(FO_Candidato[[#This Row],[LATITUDE_P2]])))*60)</f>
        <v>47</v>
      </c>
      <c r="AP1287" s="73">
        <f t="shared" si="40"/>
        <v>10.38</v>
      </c>
      <c r="AQ1287" t="str">
        <f>SUBSTITUTE(TEXT(FO_Candidato[[#This Row],[LATITUDE_P5]],"0,00"),",",".")</f>
        <v>10.38</v>
      </c>
      <c r="AR1287" t="str">
        <f>FO_Candidato[[#This Row],[LATITUDE_P3]]&amp;"°"&amp;FO_Candidato[[#This Row],[LATITUDE_P4]]&amp;"'"&amp;FO_Candidato[[#This Row],[LATITUDE - P6]]&amp;"""S"</f>
        <v>8°47'10.38"S</v>
      </c>
      <c r="AS1287">
        <f>VALUE(TRIM(FO_Candidato[[#This Row],[longitude]]))</f>
        <v>-63594692</v>
      </c>
      <c r="AT1287">
        <f>FO_Candidato[[#This Row],[LONGITUDE_P1]]/1000000</f>
        <v>-63.594692000000002</v>
      </c>
      <c r="AU1287">
        <f>INT(ABS(FO_Candidato[[#This Row],[LONGITUDE_P2]]))</f>
        <v>63</v>
      </c>
      <c r="AV1287">
        <f>INT((ABS(FO_Candidato[[#This Row],[LONGITUDE_P2]])-INT(ABS(FO_Candidato[[#This Row],[LONGITUDE_P2]])))*60)</f>
        <v>35</v>
      </c>
      <c r="AW1287" s="73">
        <f t="shared" si="41"/>
        <v>40.89</v>
      </c>
      <c r="AX1287" t="str">
        <f>SUBSTITUTE(TEXT(FO_Candidato[[#This Row],[LONGITUDE_P5]],"0,00"),",",".")</f>
        <v>40.89</v>
      </c>
      <c r="AY1287" t="str">
        <f>FO_Candidato[[#This Row],[LONGITUDE_P3]]&amp;"°"&amp;FO_Candidato[[#This Row],[LONGITUDE_P4]]&amp;"'"&amp;FO_Candidato[[#This Row],[LONGITUDE - P6]]&amp;"""S"</f>
        <v>63°35'40.89"S</v>
      </c>
    </row>
    <row r="1288" spans="1:51" x14ac:dyDescent="0.3">
      <c r="A1288" t="s">
        <v>31100</v>
      </c>
      <c r="B1288" t="s">
        <v>23809</v>
      </c>
      <c r="C1288" t="s">
        <v>1187</v>
      </c>
      <c r="D1288" t="s">
        <v>16172</v>
      </c>
      <c r="E1288" t="s">
        <v>16172</v>
      </c>
      <c r="F1288" t="s">
        <v>16174</v>
      </c>
      <c r="G1288" t="s">
        <v>23889</v>
      </c>
      <c r="I1288" t="s">
        <v>23832</v>
      </c>
      <c r="K1288" t="s">
        <v>24020</v>
      </c>
      <c r="M1288" t="s">
        <v>23835</v>
      </c>
      <c r="N1288" t="s">
        <v>27106</v>
      </c>
      <c r="U1288" t="s">
        <v>23823</v>
      </c>
      <c r="V1288">
        <v>60</v>
      </c>
      <c r="W1288">
        <v>-12323105</v>
      </c>
      <c r="X1288">
        <v>-60634797</v>
      </c>
      <c r="Y1288">
        <v>379</v>
      </c>
      <c r="Z1288" t="s">
        <v>31101</v>
      </c>
      <c r="AB1288" t="s">
        <v>23825</v>
      </c>
      <c r="AD1288" t="s">
        <v>1491</v>
      </c>
      <c r="AH1288" t="s">
        <v>31102</v>
      </c>
      <c r="AI1288" t="s">
        <v>24653</v>
      </c>
      <c r="AJ1288" t="s">
        <v>3109</v>
      </c>
      <c r="AL1288">
        <f>VALUE(TRIM(FO_Candidato[[#This Row],[1.21 Latitude]]))</f>
        <v>-12323105</v>
      </c>
      <c r="AM1288">
        <f>FO_Candidato[[#This Row],[LATITUDE_P1]]/1000000</f>
        <v>-12.323105</v>
      </c>
      <c r="AN1288">
        <f>INT(ABS(FO_Candidato[[#This Row],[LATITUDE_P2]]))</f>
        <v>12</v>
      </c>
      <c r="AO1288">
        <f>INT((ABS(FO_Candidato[[#This Row],[LATITUDE_P2]])-INT(ABS(FO_Candidato[[#This Row],[LATITUDE_P2]])))*60)</f>
        <v>19</v>
      </c>
      <c r="AP1288" s="73">
        <f t="shared" si="40"/>
        <v>23.18</v>
      </c>
      <c r="AQ1288" t="str">
        <f>SUBSTITUTE(TEXT(FO_Candidato[[#This Row],[LATITUDE_P5]],"0,00"),",",".")</f>
        <v>23.18</v>
      </c>
      <c r="AR1288" t="str">
        <f>FO_Candidato[[#This Row],[LATITUDE_P3]]&amp;"°"&amp;FO_Candidato[[#This Row],[LATITUDE_P4]]&amp;"'"&amp;FO_Candidato[[#This Row],[LATITUDE - P6]]&amp;"""S"</f>
        <v>12°19'23.18"S</v>
      </c>
      <c r="AS1288">
        <f>VALUE(TRIM(FO_Candidato[[#This Row],[longitude]]))</f>
        <v>-60634797</v>
      </c>
      <c r="AT1288">
        <f>FO_Candidato[[#This Row],[LONGITUDE_P1]]/1000000</f>
        <v>-60.634796999999999</v>
      </c>
      <c r="AU1288">
        <f>INT(ABS(FO_Candidato[[#This Row],[LONGITUDE_P2]]))</f>
        <v>60</v>
      </c>
      <c r="AV1288">
        <f>INT((ABS(FO_Candidato[[#This Row],[LONGITUDE_P2]])-INT(ABS(FO_Candidato[[#This Row],[LONGITUDE_P2]])))*60)</f>
        <v>38</v>
      </c>
      <c r="AW1288" s="73">
        <f t="shared" si="41"/>
        <v>5.27</v>
      </c>
      <c r="AX1288" t="str">
        <f>SUBSTITUTE(TEXT(FO_Candidato[[#This Row],[LONGITUDE_P5]],"0,00"),",",".")</f>
        <v>5.27</v>
      </c>
      <c r="AY1288" t="str">
        <f>FO_Candidato[[#This Row],[LONGITUDE_P3]]&amp;"°"&amp;FO_Candidato[[#This Row],[LONGITUDE_P4]]&amp;"'"&amp;FO_Candidato[[#This Row],[LONGITUDE - P6]]&amp;"""S"</f>
        <v>60°38'5.27"S</v>
      </c>
    </row>
    <row r="1289" spans="1:51" x14ac:dyDescent="0.3">
      <c r="A1289" t="s">
        <v>31103</v>
      </c>
      <c r="B1289" t="s">
        <v>23809</v>
      </c>
      <c r="C1289" t="s">
        <v>1187</v>
      </c>
      <c r="D1289" t="s">
        <v>7171</v>
      </c>
      <c r="E1289" t="s">
        <v>7171</v>
      </c>
      <c r="F1289" t="s">
        <v>7172</v>
      </c>
      <c r="G1289" t="s">
        <v>23889</v>
      </c>
      <c r="I1289" t="s">
        <v>23832</v>
      </c>
      <c r="K1289" t="s">
        <v>24547</v>
      </c>
      <c r="M1289" t="s">
        <v>23835</v>
      </c>
      <c r="N1289" t="s">
        <v>27106</v>
      </c>
      <c r="U1289" t="s">
        <v>23823</v>
      </c>
      <c r="V1289">
        <v>60</v>
      </c>
      <c r="W1289">
        <v>-10204766</v>
      </c>
      <c r="X1289">
        <v>-62785175</v>
      </c>
      <c r="Y1289">
        <v>160</v>
      </c>
      <c r="Z1289" t="s">
        <v>31104</v>
      </c>
      <c r="AB1289" t="s">
        <v>23825</v>
      </c>
      <c r="AD1289" t="s">
        <v>1491</v>
      </c>
      <c r="AH1289" t="s">
        <v>31105</v>
      </c>
      <c r="AI1289" t="s">
        <v>24653</v>
      </c>
      <c r="AJ1289" t="s">
        <v>31106</v>
      </c>
      <c r="AL1289">
        <f>VALUE(TRIM(FO_Candidato[[#This Row],[1.21 Latitude]]))</f>
        <v>-10204766</v>
      </c>
      <c r="AM1289">
        <f>FO_Candidato[[#This Row],[LATITUDE_P1]]/1000000</f>
        <v>-10.204765999999999</v>
      </c>
      <c r="AN1289">
        <f>INT(ABS(FO_Candidato[[#This Row],[LATITUDE_P2]]))</f>
        <v>10</v>
      </c>
      <c r="AO1289">
        <f>INT((ABS(FO_Candidato[[#This Row],[LATITUDE_P2]])-INT(ABS(FO_Candidato[[#This Row],[LATITUDE_P2]])))*60)</f>
        <v>12</v>
      </c>
      <c r="AP1289" s="73">
        <f t="shared" si="40"/>
        <v>17.16</v>
      </c>
      <c r="AQ1289" t="str">
        <f>SUBSTITUTE(TEXT(FO_Candidato[[#This Row],[LATITUDE_P5]],"0,00"),",",".")</f>
        <v>17.16</v>
      </c>
      <c r="AR1289" t="str">
        <f>FO_Candidato[[#This Row],[LATITUDE_P3]]&amp;"°"&amp;FO_Candidato[[#This Row],[LATITUDE_P4]]&amp;"'"&amp;FO_Candidato[[#This Row],[LATITUDE - P6]]&amp;"""S"</f>
        <v>10°12'17.16"S</v>
      </c>
      <c r="AS1289">
        <f>VALUE(TRIM(FO_Candidato[[#This Row],[longitude]]))</f>
        <v>-62785175</v>
      </c>
      <c r="AT1289">
        <f>FO_Candidato[[#This Row],[LONGITUDE_P1]]/1000000</f>
        <v>-62.785175000000002</v>
      </c>
      <c r="AU1289">
        <f>INT(ABS(FO_Candidato[[#This Row],[LONGITUDE_P2]]))</f>
        <v>62</v>
      </c>
      <c r="AV1289">
        <f>INT((ABS(FO_Candidato[[#This Row],[LONGITUDE_P2]])-INT(ABS(FO_Candidato[[#This Row],[LONGITUDE_P2]])))*60)</f>
        <v>47</v>
      </c>
      <c r="AW1289" s="73">
        <f t="shared" si="41"/>
        <v>6.63</v>
      </c>
      <c r="AX1289" t="str">
        <f>SUBSTITUTE(TEXT(FO_Candidato[[#This Row],[LONGITUDE_P5]],"0,00"),",",".")</f>
        <v>6.63</v>
      </c>
      <c r="AY1289" t="str">
        <f>FO_Candidato[[#This Row],[LONGITUDE_P3]]&amp;"°"&amp;FO_Candidato[[#This Row],[LONGITUDE_P4]]&amp;"'"&amp;FO_Candidato[[#This Row],[LONGITUDE - P6]]&amp;"""S"</f>
        <v>62°47'6.63"S</v>
      </c>
    </row>
    <row r="1290" spans="1:51" x14ac:dyDescent="0.3">
      <c r="A1290" t="s">
        <v>31107</v>
      </c>
      <c r="B1290" t="s">
        <v>23809</v>
      </c>
      <c r="C1290" t="s">
        <v>1187</v>
      </c>
      <c r="D1290" t="s">
        <v>16938</v>
      </c>
      <c r="E1290" t="s">
        <v>16938</v>
      </c>
      <c r="F1290" t="s">
        <v>16940</v>
      </c>
      <c r="G1290" t="s">
        <v>23889</v>
      </c>
      <c r="I1290" t="s">
        <v>23832</v>
      </c>
      <c r="K1290" t="s">
        <v>23943</v>
      </c>
      <c r="M1290" t="s">
        <v>23835</v>
      </c>
      <c r="N1290" t="s">
        <v>27106</v>
      </c>
      <c r="U1290" t="s">
        <v>23823</v>
      </c>
      <c r="V1290">
        <v>60</v>
      </c>
      <c r="W1290">
        <v>-11438363</v>
      </c>
      <c r="X1290">
        <v>-61552077</v>
      </c>
      <c r="Y1290">
        <v>179</v>
      </c>
      <c r="Z1290" t="s">
        <v>31108</v>
      </c>
      <c r="AD1290" t="s">
        <v>1491</v>
      </c>
      <c r="AH1290" t="s">
        <v>31109</v>
      </c>
      <c r="AI1290" t="s">
        <v>24653</v>
      </c>
      <c r="AJ1290" t="s">
        <v>31110</v>
      </c>
      <c r="AL1290">
        <f>VALUE(TRIM(FO_Candidato[[#This Row],[1.21 Latitude]]))</f>
        <v>-11438363</v>
      </c>
      <c r="AM1290">
        <f>FO_Candidato[[#This Row],[LATITUDE_P1]]/1000000</f>
        <v>-11.438363000000001</v>
      </c>
      <c r="AN1290">
        <f>INT(ABS(FO_Candidato[[#This Row],[LATITUDE_P2]]))</f>
        <v>11</v>
      </c>
      <c r="AO1290">
        <f>INT((ABS(FO_Candidato[[#This Row],[LATITUDE_P2]])-INT(ABS(FO_Candidato[[#This Row],[LATITUDE_P2]])))*60)</f>
        <v>26</v>
      </c>
      <c r="AP1290" s="73">
        <f t="shared" si="40"/>
        <v>18.11</v>
      </c>
      <c r="AQ1290" t="str">
        <f>SUBSTITUTE(TEXT(FO_Candidato[[#This Row],[LATITUDE_P5]],"0,00"),",",".")</f>
        <v>18.11</v>
      </c>
      <c r="AR1290" t="str">
        <f>FO_Candidato[[#This Row],[LATITUDE_P3]]&amp;"°"&amp;FO_Candidato[[#This Row],[LATITUDE_P4]]&amp;"'"&amp;FO_Candidato[[#This Row],[LATITUDE - P6]]&amp;"""S"</f>
        <v>11°26'18.11"S</v>
      </c>
      <c r="AS1290">
        <f>VALUE(TRIM(FO_Candidato[[#This Row],[longitude]]))</f>
        <v>-61552077</v>
      </c>
      <c r="AT1290">
        <f>FO_Candidato[[#This Row],[LONGITUDE_P1]]/1000000</f>
        <v>-61.552076999999997</v>
      </c>
      <c r="AU1290">
        <f>INT(ABS(FO_Candidato[[#This Row],[LONGITUDE_P2]]))</f>
        <v>61</v>
      </c>
      <c r="AV1290">
        <f>INT((ABS(FO_Candidato[[#This Row],[LONGITUDE_P2]])-INT(ABS(FO_Candidato[[#This Row],[LONGITUDE_P2]])))*60)</f>
        <v>33</v>
      </c>
      <c r="AW1290" s="73">
        <f t="shared" si="41"/>
        <v>7.48</v>
      </c>
      <c r="AX1290" t="str">
        <f>SUBSTITUTE(TEXT(FO_Candidato[[#This Row],[LONGITUDE_P5]],"0,00"),",",".")</f>
        <v>7.48</v>
      </c>
      <c r="AY1290" t="str">
        <f>FO_Candidato[[#This Row],[LONGITUDE_P3]]&amp;"°"&amp;FO_Candidato[[#This Row],[LONGITUDE_P4]]&amp;"'"&amp;FO_Candidato[[#This Row],[LONGITUDE - P6]]&amp;"""S"</f>
        <v>61°33'7.48"S</v>
      </c>
    </row>
    <row r="1291" spans="1:51" x14ac:dyDescent="0.3">
      <c r="A1291" t="s">
        <v>31111</v>
      </c>
      <c r="B1291" t="s">
        <v>23809</v>
      </c>
      <c r="C1291" t="s">
        <v>1187</v>
      </c>
      <c r="D1291" t="s">
        <v>16128</v>
      </c>
      <c r="E1291" t="s">
        <v>16128</v>
      </c>
      <c r="F1291" t="s">
        <v>16130</v>
      </c>
      <c r="G1291" t="s">
        <v>23889</v>
      </c>
      <c r="I1291" t="s">
        <v>23813</v>
      </c>
      <c r="K1291" t="s">
        <v>24020</v>
      </c>
      <c r="M1291" t="s">
        <v>23835</v>
      </c>
      <c r="N1291" t="s">
        <v>27106</v>
      </c>
      <c r="U1291" t="s">
        <v>23823</v>
      </c>
      <c r="V1291">
        <v>60</v>
      </c>
      <c r="W1291">
        <v>-11435152</v>
      </c>
      <c r="X1291">
        <v>-61622929</v>
      </c>
      <c r="Y1291">
        <v>192</v>
      </c>
      <c r="Z1291" t="s">
        <v>31112</v>
      </c>
      <c r="AB1291" t="s">
        <v>23825</v>
      </c>
      <c r="AD1291" t="s">
        <v>1491</v>
      </c>
      <c r="AH1291" t="s">
        <v>31113</v>
      </c>
      <c r="AI1291" t="s">
        <v>24653</v>
      </c>
      <c r="AJ1291" t="s">
        <v>31114</v>
      </c>
      <c r="AL1291">
        <f>VALUE(TRIM(FO_Candidato[[#This Row],[1.21 Latitude]]))</f>
        <v>-11435152</v>
      </c>
      <c r="AM1291">
        <f>FO_Candidato[[#This Row],[LATITUDE_P1]]/1000000</f>
        <v>-11.435152</v>
      </c>
      <c r="AN1291">
        <f>INT(ABS(FO_Candidato[[#This Row],[LATITUDE_P2]]))</f>
        <v>11</v>
      </c>
      <c r="AO1291">
        <f>INT((ABS(FO_Candidato[[#This Row],[LATITUDE_P2]])-INT(ABS(FO_Candidato[[#This Row],[LATITUDE_P2]])))*60)</f>
        <v>26</v>
      </c>
      <c r="AP1291" s="73">
        <f t="shared" si="40"/>
        <v>6.55</v>
      </c>
      <c r="AQ1291" t="str">
        <f>SUBSTITUTE(TEXT(FO_Candidato[[#This Row],[LATITUDE_P5]],"0,00"),",",".")</f>
        <v>6.55</v>
      </c>
      <c r="AR1291" t="str">
        <f>FO_Candidato[[#This Row],[LATITUDE_P3]]&amp;"°"&amp;FO_Candidato[[#This Row],[LATITUDE_P4]]&amp;"'"&amp;FO_Candidato[[#This Row],[LATITUDE - P6]]&amp;"""S"</f>
        <v>11°26'6.55"S</v>
      </c>
      <c r="AS1291">
        <f>VALUE(TRIM(FO_Candidato[[#This Row],[longitude]]))</f>
        <v>-61622929</v>
      </c>
      <c r="AT1291">
        <f>FO_Candidato[[#This Row],[LONGITUDE_P1]]/1000000</f>
        <v>-61.622928999999999</v>
      </c>
      <c r="AU1291">
        <f>INT(ABS(FO_Candidato[[#This Row],[LONGITUDE_P2]]))</f>
        <v>61</v>
      </c>
      <c r="AV1291">
        <f>INT((ABS(FO_Candidato[[#This Row],[LONGITUDE_P2]])-INT(ABS(FO_Candidato[[#This Row],[LONGITUDE_P2]])))*60)</f>
        <v>37</v>
      </c>
      <c r="AW1291" s="73">
        <f t="shared" si="41"/>
        <v>22.54</v>
      </c>
      <c r="AX1291" t="str">
        <f>SUBSTITUTE(TEXT(FO_Candidato[[#This Row],[LONGITUDE_P5]],"0,00"),",",".")</f>
        <v>22.54</v>
      </c>
      <c r="AY1291" t="str">
        <f>FO_Candidato[[#This Row],[LONGITUDE_P3]]&amp;"°"&amp;FO_Candidato[[#This Row],[LONGITUDE_P4]]&amp;"'"&amp;FO_Candidato[[#This Row],[LONGITUDE - P6]]&amp;"""S"</f>
        <v>61°37'22.54"S</v>
      </c>
    </row>
    <row r="1292" spans="1:51" x14ac:dyDescent="0.3">
      <c r="A1292" t="s">
        <v>31115</v>
      </c>
      <c r="B1292" t="s">
        <v>23809</v>
      </c>
      <c r="C1292" t="s">
        <v>1187</v>
      </c>
      <c r="D1292" t="s">
        <v>7367</v>
      </c>
      <c r="E1292" t="s">
        <v>7367</v>
      </c>
      <c r="F1292" t="s">
        <v>7368</v>
      </c>
      <c r="G1292" t="s">
        <v>23889</v>
      </c>
      <c r="I1292" t="s">
        <v>23832</v>
      </c>
      <c r="K1292" t="s">
        <v>24547</v>
      </c>
      <c r="M1292" t="s">
        <v>23835</v>
      </c>
      <c r="N1292" t="s">
        <v>27106</v>
      </c>
      <c r="U1292" t="s">
        <v>23823</v>
      </c>
      <c r="V1292">
        <v>60</v>
      </c>
      <c r="W1292">
        <v>-12517758</v>
      </c>
      <c r="X1292">
        <v>-60422018</v>
      </c>
      <c r="Y1292">
        <v>493</v>
      </c>
      <c r="Z1292" t="s">
        <v>31116</v>
      </c>
      <c r="AB1292" t="s">
        <v>23825</v>
      </c>
      <c r="AD1292" t="s">
        <v>1491</v>
      </c>
      <c r="AH1292" t="s">
        <v>31117</v>
      </c>
      <c r="AI1292" t="s">
        <v>24653</v>
      </c>
      <c r="AJ1292" t="s">
        <v>3109</v>
      </c>
      <c r="AL1292">
        <f>VALUE(TRIM(FO_Candidato[[#This Row],[1.21 Latitude]]))</f>
        <v>-12517758</v>
      </c>
      <c r="AM1292">
        <f>FO_Candidato[[#This Row],[LATITUDE_P1]]/1000000</f>
        <v>-12.517758000000001</v>
      </c>
      <c r="AN1292">
        <f>INT(ABS(FO_Candidato[[#This Row],[LATITUDE_P2]]))</f>
        <v>12</v>
      </c>
      <c r="AO1292">
        <f>INT((ABS(FO_Candidato[[#This Row],[LATITUDE_P2]])-INT(ABS(FO_Candidato[[#This Row],[LATITUDE_P2]])))*60)</f>
        <v>31</v>
      </c>
      <c r="AP1292" s="73">
        <f t="shared" si="40"/>
        <v>3.93</v>
      </c>
      <c r="AQ1292" t="str">
        <f>SUBSTITUTE(TEXT(FO_Candidato[[#This Row],[LATITUDE_P5]],"0,00"),",",".")</f>
        <v>3.93</v>
      </c>
      <c r="AR1292" t="str">
        <f>FO_Candidato[[#This Row],[LATITUDE_P3]]&amp;"°"&amp;FO_Candidato[[#This Row],[LATITUDE_P4]]&amp;"'"&amp;FO_Candidato[[#This Row],[LATITUDE - P6]]&amp;"""S"</f>
        <v>12°31'3.93"S</v>
      </c>
      <c r="AS1292">
        <f>VALUE(TRIM(FO_Candidato[[#This Row],[longitude]]))</f>
        <v>-60422018</v>
      </c>
      <c r="AT1292">
        <f>FO_Candidato[[#This Row],[LONGITUDE_P1]]/1000000</f>
        <v>-60.422018000000001</v>
      </c>
      <c r="AU1292">
        <f>INT(ABS(FO_Candidato[[#This Row],[LONGITUDE_P2]]))</f>
        <v>60</v>
      </c>
      <c r="AV1292">
        <f>INT((ABS(FO_Candidato[[#This Row],[LONGITUDE_P2]])-INT(ABS(FO_Candidato[[#This Row],[LONGITUDE_P2]])))*60)</f>
        <v>25</v>
      </c>
      <c r="AW1292" s="73">
        <f t="shared" si="41"/>
        <v>19.260000000000002</v>
      </c>
      <c r="AX1292" t="str">
        <f>SUBSTITUTE(TEXT(FO_Candidato[[#This Row],[LONGITUDE_P5]],"0,00"),",",".")</f>
        <v>19.26</v>
      </c>
      <c r="AY1292" t="str">
        <f>FO_Candidato[[#This Row],[LONGITUDE_P3]]&amp;"°"&amp;FO_Candidato[[#This Row],[LONGITUDE_P4]]&amp;"'"&amp;FO_Candidato[[#This Row],[LONGITUDE - P6]]&amp;"""S"</f>
        <v>60°25'19.26"S</v>
      </c>
    </row>
    <row r="1293" spans="1:51" x14ac:dyDescent="0.3">
      <c r="A1293" t="s">
        <v>31118</v>
      </c>
      <c r="B1293" t="s">
        <v>23809</v>
      </c>
      <c r="C1293" t="s">
        <v>1187</v>
      </c>
      <c r="D1293" t="s">
        <v>7305</v>
      </c>
      <c r="E1293" t="s">
        <v>7305</v>
      </c>
      <c r="F1293" t="s">
        <v>7306</v>
      </c>
      <c r="G1293" t="s">
        <v>23889</v>
      </c>
      <c r="I1293" t="s">
        <v>23832</v>
      </c>
      <c r="K1293" t="s">
        <v>24547</v>
      </c>
      <c r="M1293" t="s">
        <v>23835</v>
      </c>
      <c r="N1293" t="s">
        <v>27106</v>
      </c>
      <c r="U1293" t="s">
        <v>23823</v>
      </c>
      <c r="V1293">
        <v>60</v>
      </c>
      <c r="W1293">
        <v>-9078677</v>
      </c>
      <c r="X1293">
        <v>-63359065</v>
      </c>
      <c r="Y1293">
        <v>91</v>
      </c>
      <c r="Z1293" t="s">
        <v>31119</v>
      </c>
      <c r="AB1293" t="s">
        <v>23825</v>
      </c>
      <c r="AD1293" t="s">
        <v>1491</v>
      </c>
      <c r="AH1293" t="s">
        <v>31120</v>
      </c>
      <c r="AI1293" t="s">
        <v>24653</v>
      </c>
      <c r="AJ1293" t="s">
        <v>1523</v>
      </c>
      <c r="AL1293">
        <f>VALUE(TRIM(FO_Candidato[[#This Row],[1.21 Latitude]]))</f>
        <v>-9078677</v>
      </c>
      <c r="AM1293">
        <f>FO_Candidato[[#This Row],[LATITUDE_P1]]/1000000</f>
        <v>-9.0786770000000008</v>
      </c>
      <c r="AN1293">
        <f>INT(ABS(FO_Candidato[[#This Row],[LATITUDE_P2]]))</f>
        <v>9</v>
      </c>
      <c r="AO1293">
        <f>INT((ABS(FO_Candidato[[#This Row],[LATITUDE_P2]])-INT(ABS(FO_Candidato[[#This Row],[LATITUDE_P2]])))*60)</f>
        <v>4</v>
      </c>
      <c r="AP1293" s="73">
        <f t="shared" si="40"/>
        <v>43.24</v>
      </c>
      <c r="AQ1293" t="str">
        <f>SUBSTITUTE(TEXT(FO_Candidato[[#This Row],[LATITUDE_P5]],"0,00"),",",".")</f>
        <v>43.24</v>
      </c>
      <c r="AR1293" t="str">
        <f>FO_Candidato[[#This Row],[LATITUDE_P3]]&amp;"°"&amp;FO_Candidato[[#This Row],[LATITUDE_P4]]&amp;"'"&amp;FO_Candidato[[#This Row],[LATITUDE - P6]]&amp;"""S"</f>
        <v>9°4'43.24"S</v>
      </c>
      <c r="AS1293">
        <f>VALUE(TRIM(FO_Candidato[[#This Row],[longitude]]))</f>
        <v>-63359065</v>
      </c>
      <c r="AT1293">
        <f>FO_Candidato[[#This Row],[LONGITUDE_P1]]/1000000</f>
        <v>-63.359065000000001</v>
      </c>
      <c r="AU1293">
        <f>INT(ABS(FO_Candidato[[#This Row],[LONGITUDE_P2]]))</f>
        <v>63</v>
      </c>
      <c r="AV1293">
        <f>INT((ABS(FO_Candidato[[#This Row],[LONGITUDE_P2]])-INT(ABS(FO_Candidato[[#This Row],[LONGITUDE_P2]])))*60)</f>
        <v>21</v>
      </c>
      <c r="AW1293" s="73">
        <f t="shared" si="41"/>
        <v>32.630000000000003</v>
      </c>
      <c r="AX1293" t="str">
        <f>SUBSTITUTE(TEXT(FO_Candidato[[#This Row],[LONGITUDE_P5]],"0,00"),",",".")</f>
        <v>32.63</v>
      </c>
      <c r="AY1293" t="str">
        <f>FO_Candidato[[#This Row],[LONGITUDE_P3]]&amp;"°"&amp;FO_Candidato[[#This Row],[LONGITUDE_P4]]&amp;"'"&amp;FO_Candidato[[#This Row],[LONGITUDE - P6]]&amp;"""S"</f>
        <v>63°21'32.63"S</v>
      </c>
    </row>
    <row r="1294" spans="1:51" x14ac:dyDescent="0.3">
      <c r="A1294" t="s">
        <v>31121</v>
      </c>
      <c r="B1294" t="s">
        <v>23809</v>
      </c>
      <c r="C1294" t="s">
        <v>1187</v>
      </c>
      <c r="D1294" t="s">
        <v>7363</v>
      </c>
      <c r="E1294" t="s">
        <v>7363</v>
      </c>
      <c r="F1294" t="s">
        <v>7364</v>
      </c>
      <c r="G1294" t="s">
        <v>23889</v>
      </c>
      <c r="I1294" t="s">
        <v>23832</v>
      </c>
      <c r="K1294" t="s">
        <v>25272</v>
      </c>
      <c r="M1294" t="s">
        <v>23835</v>
      </c>
      <c r="N1294" t="s">
        <v>27106</v>
      </c>
      <c r="U1294" t="s">
        <v>23823</v>
      </c>
      <c r="V1294">
        <v>60</v>
      </c>
      <c r="W1294">
        <v>-12504188</v>
      </c>
      <c r="X1294">
        <v>-60485483</v>
      </c>
      <c r="Y1294">
        <v>470</v>
      </c>
      <c r="Z1294" t="s">
        <v>31122</v>
      </c>
      <c r="AD1294" t="s">
        <v>1491</v>
      </c>
      <c r="AH1294" t="s">
        <v>31123</v>
      </c>
      <c r="AI1294" t="s">
        <v>24653</v>
      </c>
      <c r="AJ1294" t="s">
        <v>3109</v>
      </c>
      <c r="AL1294">
        <f>VALUE(TRIM(FO_Candidato[[#This Row],[1.21 Latitude]]))</f>
        <v>-12504188</v>
      </c>
      <c r="AM1294">
        <f>FO_Candidato[[#This Row],[LATITUDE_P1]]/1000000</f>
        <v>-12.504187999999999</v>
      </c>
      <c r="AN1294">
        <f>INT(ABS(FO_Candidato[[#This Row],[LATITUDE_P2]]))</f>
        <v>12</v>
      </c>
      <c r="AO1294">
        <f>INT((ABS(FO_Candidato[[#This Row],[LATITUDE_P2]])-INT(ABS(FO_Candidato[[#This Row],[LATITUDE_P2]])))*60)</f>
        <v>30</v>
      </c>
      <c r="AP1294" s="73">
        <f t="shared" si="40"/>
        <v>15.08</v>
      </c>
      <c r="AQ1294" t="str">
        <f>SUBSTITUTE(TEXT(FO_Candidato[[#This Row],[LATITUDE_P5]],"0,00"),",",".")</f>
        <v>15.08</v>
      </c>
      <c r="AR1294" t="str">
        <f>FO_Candidato[[#This Row],[LATITUDE_P3]]&amp;"°"&amp;FO_Candidato[[#This Row],[LATITUDE_P4]]&amp;"'"&amp;FO_Candidato[[#This Row],[LATITUDE - P6]]&amp;"""S"</f>
        <v>12°30'15.08"S</v>
      </c>
      <c r="AS1294">
        <f>VALUE(TRIM(FO_Candidato[[#This Row],[longitude]]))</f>
        <v>-60485483</v>
      </c>
      <c r="AT1294">
        <f>FO_Candidato[[#This Row],[LONGITUDE_P1]]/1000000</f>
        <v>-60.485483000000002</v>
      </c>
      <c r="AU1294">
        <f>INT(ABS(FO_Candidato[[#This Row],[LONGITUDE_P2]]))</f>
        <v>60</v>
      </c>
      <c r="AV1294">
        <f>INT((ABS(FO_Candidato[[#This Row],[LONGITUDE_P2]])-INT(ABS(FO_Candidato[[#This Row],[LONGITUDE_P2]])))*60)</f>
        <v>29</v>
      </c>
      <c r="AW1294" s="73">
        <f t="shared" si="41"/>
        <v>7.74</v>
      </c>
      <c r="AX1294" t="str">
        <f>SUBSTITUTE(TEXT(FO_Candidato[[#This Row],[LONGITUDE_P5]],"0,00"),",",".")</f>
        <v>7.74</v>
      </c>
      <c r="AY1294" t="str">
        <f>FO_Candidato[[#This Row],[LONGITUDE_P3]]&amp;"°"&amp;FO_Candidato[[#This Row],[LONGITUDE_P4]]&amp;"'"&amp;FO_Candidato[[#This Row],[LONGITUDE - P6]]&amp;"""S"</f>
        <v>60°29'7.74"S</v>
      </c>
    </row>
    <row r="1295" spans="1:51" x14ac:dyDescent="0.3">
      <c r="A1295" t="s">
        <v>31124</v>
      </c>
      <c r="B1295" t="s">
        <v>23809</v>
      </c>
      <c r="C1295" t="s">
        <v>1187</v>
      </c>
      <c r="D1295" t="s">
        <v>1806</v>
      </c>
      <c r="E1295" t="s">
        <v>1806</v>
      </c>
      <c r="F1295" t="s">
        <v>1807</v>
      </c>
      <c r="G1295" t="s">
        <v>23889</v>
      </c>
      <c r="I1295" t="s">
        <v>23832</v>
      </c>
      <c r="K1295" t="s">
        <v>25272</v>
      </c>
      <c r="M1295" t="s">
        <v>23835</v>
      </c>
      <c r="N1295" t="s">
        <v>27194</v>
      </c>
      <c r="U1295" t="s">
        <v>23823</v>
      </c>
      <c r="V1295">
        <v>60</v>
      </c>
      <c r="W1295">
        <v>-11542861</v>
      </c>
      <c r="X1295">
        <v>-61303171</v>
      </c>
      <c r="Y1295">
        <v>226</v>
      </c>
      <c r="Z1295" t="s">
        <v>31125</v>
      </c>
      <c r="AD1295" t="s">
        <v>1491</v>
      </c>
      <c r="AH1295" t="s">
        <v>31126</v>
      </c>
      <c r="AI1295" t="s">
        <v>24653</v>
      </c>
      <c r="AJ1295" t="s">
        <v>31025</v>
      </c>
      <c r="AL1295">
        <f>VALUE(TRIM(FO_Candidato[[#This Row],[1.21 Latitude]]))</f>
        <v>-11542861</v>
      </c>
      <c r="AM1295">
        <f>FO_Candidato[[#This Row],[LATITUDE_P1]]/1000000</f>
        <v>-11.542861</v>
      </c>
      <c r="AN1295">
        <f>INT(ABS(FO_Candidato[[#This Row],[LATITUDE_P2]]))</f>
        <v>11</v>
      </c>
      <c r="AO1295">
        <f>INT((ABS(FO_Candidato[[#This Row],[LATITUDE_P2]])-INT(ABS(FO_Candidato[[#This Row],[LATITUDE_P2]])))*60)</f>
        <v>32</v>
      </c>
      <c r="AP1295" s="73">
        <f t="shared" si="40"/>
        <v>34.299999999999997</v>
      </c>
      <c r="AQ1295" t="str">
        <f>SUBSTITUTE(TEXT(FO_Candidato[[#This Row],[LATITUDE_P5]],"0,00"),",",".")</f>
        <v>34.30</v>
      </c>
      <c r="AR1295" t="str">
        <f>FO_Candidato[[#This Row],[LATITUDE_P3]]&amp;"°"&amp;FO_Candidato[[#This Row],[LATITUDE_P4]]&amp;"'"&amp;FO_Candidato[[#This Row],[LATITUDE - P6]]&amp;"""S"</f>
        <v>11°32'34.30"S</v>
      </c>
      <c r="AS1295">
        <f>VALUE(TRIM(FO_Candidato[[#This Row],[longitude]]))</f>
        <v>-61303171</v>
      </c>
      <c r="AT1295">
        <f>FO_Candidato[[#This Row],[LONGITUDE_P1]]/1000000</f>
        <v>-61.303170999999999</v>
      </c>
      <c r="AU1295">
        <f>INT(ABS(FO_Candidato[[#This Row],[LONGITUDE_P2]]))</f>
        <v>61</v>
      </c>
      <c r="AV1295">
        <f>INT((ABS(FO_Candidato[[#This Row],[LONGITUDE_P2]])-INT(ABS(FO_Candidato[[#This Row],[LONGITUDE_P2]])))*60)</f>
        <v>18</v>
      </c>
      <c r="AW1295" s="73">
        <f t="shared" si="41"/>
        <v>11.42</v>
      </c>
      <c r="AX1295" t="str">
        <f>SUBSTITUTE(TEXT(FO_Candidato[[#This Row],[LONGITUDE_P5]],"0,00"),",",".")</f>
        <v>11.42</v>
      </c>
      <c r="AY1295" t="str">
        <f>FO_Candidato[[#This Row],[LONGITUDE_P3]]&amp;"°"&amp;FO_Candidato[[#This Row],[LONGITUDE_P4]]&amp;"'"&amp;FO_Candidato[[#This Row],[LONGITUDE - P6]]&amp;"""S"</f>
        <v>61°18'11.42"S</v>
      </c>
    </row>
    <row r="1296" spans="1:51" x14ac:dyDescent="0.3">
      <c r="A1296" t="s">
        <v>31127</v>
      </c>
      <c r="B1296" t="s">
        <v>23809</v>
      </c>
      <c r="C1296" t="s">
        <v>1187</v>
      </c>
      <c r="D1296" t="s">
        <v>2382</v>
      </c>
      <c r="E1296" t="s">
        <v>2382</v>
      </c>
      <c r="F1296" t="s">
        <v>2383</v>
      </c>
      <c r="G1296" t="s">
        <v>23889</v>
      </c>
      <c r="I1296" t="s">
        <v>23832</v>
      </c>
      <c r="K1296" t="s">
        <v>25272</v>
      </c>
      <c r="M1296" t="s">
        <v>23835</v>
      </c>
      <c r="N1296" t="s">
        <v>27106</v>
      </c>
      <c r="U1296" t="s">
        <v>23823</v>
      </c>
      <c r="V1296">
        <v>60</v>
      </c>
      <c r="W1296">
        <v>-10485179</v>
      </c>
      <c r="X1296">
        <v>-62439417</v>
      </c>
      <c r="Y1296">
        <v>189</v>
      </c>
      <c r="Z1296" t="s">
        <v>31128</v>
      </c>
      <c r="AD1296" t="s">
        <v>1491</v>
      </c>
      <c r="AH1296" t="s">
        <v>31129</v>
      </c>
      <c r="AI1296" t="s">
        <v>24653</v>
      </c>
      <c r="AJ1296" t="s">
        <v>27207</v>
      </c>
      <c r="AL1296">
        <f>VALUE(TRIM(FO_Candidato[[#This Row],[1.21 Latitude]]))</f>
        <v>-10485179</v>
      </c>
      <c r="AM1296">
        <f>FO_Candidato[[#This Row],[LATITUDE_P1]]/1000000</f>
        <v>-10.485179</v>
      </c>
      <c r="AN1296">
        <f>INT(ABS(FO_Candidato[[#This Row],[LATITUDE_P2]]))</f>
        <v>10</v>
      </c>
      <c r="AO1296">
        <f>INT((ABS(FO_Candidato[[#This Row],[LATITUDE_P2]])-INT(ABS(FO_Candidato[[#This Row],[LATITUDE_P2]])))*60)</f>
        <v>29</v>
      </c>
      <c r="AP1296" s="73">
        <f t="shared" si="40"/>
        <v>6.64</v>
      </c>
      <c r="AQ1296" t="str">
        <f>SUBSTITUTE(TEXT(FO_Candidato[[#This Row],[LATITUDE_P5]],"0,00"),",",".")</f>
        <v>6.64</v>
      </c>
      <c r="AR1296" t="str">
        <f>FO_Candidato[[#This Row],[LATITUDE_P3]]&amp;"°"&amp;FO_Candidato[[#This Row],[LATITUDE_P4]]&amp;"'"&amp;FO_Candidato[[#This Row],[LATITUDE - P6]]&amp;"""S"</f>
        <v>10°29'6.64"S</v>
      </c>
      <c r="AS1296">
        <f>VALUE(TRIM(FO_Candidato[[#This Row],[longitude]]))</f>
        <v>-62439417</v>
      </c>
      <c r="AT1296">
        <f>FO_Candidato[[#This Row],[LONGITUDE_P1]]/1000000</f>
        <v>-62.439416999999999</v>
      </c>
      <c r="AU1296">
        <f>INT(ABS(FO_Candidato[[#This Row],[LONGITUDE_P2]]))</f>
        <v>62</v>
      </c>
      <c r="AV1296">
        <f>INT((ABS(FO_Candidato[[#This Row],[LONGITUDE_P2]])-INT(ABS(FO_Candidato[[#This Row],[LONGITUDE_P2]])))*60)</f>
        <v>26</v>
      </c>
      <c r="AW1296" s="73">
        <f t="shared" si="41"/>
        <v>21.9</v>
      </c>
      <c r="AX1296" t="str">
        <f>SUBSTITUTE(TEXT(FO_Candidato[[#This Row],[LONGITUDE_P5]],"0,00"),",",".")</f>
        <v>21.90</v>
      </c>
      <c r="AY1296" t="str">
        <f>FO_Candidato[[#This Row],[LONGITUDE_P3]]&amp;"°"&amp;FO_Candidato[[#This Row],[LONGITUDE_P4]]&amp;"'"&amp;FO_Candidato[[#This Row],[LONGITUDE - P6]]&amp;"""S"</f>
        <v>62°26'21.90"S</v>
      </c>
    </row>
    <row r="1297" spans="1:51" x14ac:dyDescent="0.3">
      <c r="A1297" t="s">
        <v>31130</v>
      </c>
      <c r="B1297" t="s">
        <v>23809</v>
      </c>
      <c r="C1297" t="s">
        <v>16868</v>
      </c>
      <c r="D1297" t="s">
        <v>18336</v>
      </c>
      <c r="E1297" t="s">
        <v>18336</v>
      </c>
      <c r="F1297" t="s">
        <v>18338</v>
      </c>
      <c r="G1297" t="s">
        <v>23889</v>
      </c>
      <c r="I1297" t="s">
        <v>23832</v>
      </c>
      <c r="K1297" t="s">
        <v>24020</v>
      </c>
      <c r="M1297" t="s">
        <v>23835</v>
      </c>
      <c r="N1297" t="s">
        <v>30700</v>
      </c>
      <c r="U1297" t="s">
        <v>23823</v>
      </c>
      <c r="V1297">
        <v>50</v>
      </c>
      <c r="W1297">
        <v>-23522345</v>
      </c>
      <c r="X1297">
        <v>-51138799</v>
      </c>
      <c r="Y1297">
        <v>653</v>
      </c>
      <c r="Z1297" t="s">
        <v>31131</v>
      </c>
      <c r="AB1297" t="s">
        <v>23825</v>
      </c>
      <c r="AD1297" t="s">
        <v>1491</v>
      </c>
      <c r="AH1297" t="s">
        <v>31132</v>
      </c>
      <c r="AI1297" t="s">
        <v>23827</v>
      </c>
      <c r="AJ1297" t="s">
        <v>576</v>
      </c>
      <c r="AL1297">
        <f>VALUE(TRIM(FO_Candidato[[#This Row],[1.21 Latitude]]))</f>
        <v>-23522345</v>
      </c>
      <c r="AM1297">
        <f>FO_Candidato[[#This Row],[LATITUDE_P1]]/1000000</f>
        <v>-23.522345000000001</v>
      </c>
      <c r="AN1297">
        <f>INT(ABS(FO_Candidato[[#This Row],[LATITUDE_P2]]))</f>
        <v>23</v>
      </c>
      <c r="AO1297">
        <f>INT((ABS(FO_Candidato[[#This Row],[LATITUDE_P2]])-INT(ABS(FO_Candidato[[#This Row],[LATITUDE_P2]])))*60)</f>
        <v>31</v>
      </c>
      <c r="AP1297" s="73">
        <f t="shared" si="40"/>
        <v>20.440000000000001</v>
      </c>
      <c r="AQ1297" t="str">
        <f>SUBSTITUTE(TEXT(FO_Candidato[[#This Row],[LATITUDE_P5]],"0,00"),",",".")</f>
        <v>20.44</v>
      </c>
      <c r="AR1297" t="str">
        <f>FO_Candidato[[#This Row],[LATITUDE_P3]]&amp;"°"&amp;FO_Candidato[[#This Row],[LATITUDE_P4]]&amp;"'"&amp;FO_Candidato[[#This Row],[LATITUDE - P6]]&amp;"""S"</f>
        <v>23°31'20.44"S</v>
      </c>
      <c r="AS1297">
        <f>VALUE(TRIM(FO_Candidato[[#This Row],[longitude]]))</f>
        <v>-51138799</v>
      </c>
      <c r="AT1297">
        <f>FO_Candidato[[#This Row],[LONGITUDE_P1]]/1000000</f>
        <v>-51.138798999999999</v>
      </c>
      <c r="AU1297">
        <f>INT(ABS(FO_Candidato[[#This Row],[LONGITUDE_P2]]))</f>
        <v>51</v>
      </c>
      <c r="AV1297">
        <f>INT((ABS(FO_Candidato[[#This Row],[LONGITUDE_P2]])-INT(ABS(FO_Candidato[[#This Row],[LONGITUDE_P2]])))*60)</f>
        <v>8</v>
      </c>
      <c r="AW1297" s="73">
        <f t="shared" si="41"/>
        <v>19.68</v>
      </c>
      <c r="AX1297" t="str">
        <f>SUBSTITUTE(TEXT(FO_Candidato[[#This Row],[LONGITUDE_P5]],"0,00"),",",".")</f>
        <v>19.68</v>
      </c>
      <c r="AY1297" t="str">
        <f>FO_Candidato[[#This Row],[LONGITUDE_P3]]&amp;"°"&amp;FO_Candidato[[#This Row],[LONGITUDE_P4]]&amp;"'"&amp;FO_Candidato[[#This Row],[LONGITUDE - P6]]&amp;"""S"</f>
        <v>51°8'19.68"S</v>
      </c>
    </row>
    <row r="1298" spans="1:51" x14ac:dyDescent="0.3">
      <c r="A1298" t="s">
        <v>31133</v>
      </c>
      <c r="B1298" t="s">
        <v>23809</v>
      </c>
      <c r="C1298" t="s">
        <v>16868</v>
      </c>
      <c r="D1298" t="s">
        <v>16865</v>
      </c>
      <c r="E1298" t="s">
        <v>16865</v>
      </c>
      <c r="F1298" t="s">
        <v>16867</v>
      </c>
      <c r="G1298" t="s">
        <v>23889</v>
      </c>
      <c r="I1298" t="s">
        <v>23832</v>
      </c>
      <c r="K1298" t="s">
        <v>24020</v>
      </c>
      <c r="M1298" t="s">
        <v>23835</v>
      </c>
      <c r="N1298" t="s">
        <v>30700</v>
      </c>
      <c r="U1298" t="s">
        <v>23823</v>
      </c>
      <c r="V1298">
        <v>50</v>
      </c>
      <c r="W1298">
        <v>-23609983</v>
      </c>
      <c r="X1298">
        <v>-51114111</v>
      </c>
      <c r="Y1298">
        <v>560</v>
      </c>
      <c r="Z1298" t="s">
        <v>31134</v>
      </c>
      <c r="AB1298" t="s">
        <v>23825</v>
      </c>
      <c r="AD1298" t="s">
        <v>1491</v>
      </c>
      <c r="AH1298" t="s">
        <v>31135</v>
      </c>
      <c r="AI1298" t="s">
        <v>23827</v>
      </c>
      <c r="AJ1298" t="s">
        <v>31136</v>
      </c>
      <c r="AL1298">
        <f>VALUE(TRIM(FO_Candidato[[#This Row],[1.21 Latitude]]))</f>
        <v>-23609983</v>
      </c>
      <c r="AM1298">
        <f>FO_Candidato[[#This Row],[LATITUDE_P1]]/1000000</f>
        <v>-23.609983</v>
      </c>
      <c r="AN1298">
        <f>INT(ABS(FO_Candidato[[#This Row],[LATITUDE_P2]]))</f>
        <v>23</v>
      </c>
      <c r="AO1298">
        <f>INT((ABS(FO_Candidato[[#This Row],[LATITUDE_P2]])-INT(ABS(FO_Candidato[[#This Row],[LATITUDE_P2]])))*60)</f>
        <v>36</v>
      </c>
      <c r="AP1298" s="73">
        <f t="shared" si="40"/>
        <v>35.94</v>
      </c>
      <c r="AQ1298" t="str">
        <f>SUBSTITUTE(TEXT(FO_Candidato[[#This Row],[LATITUDE_P5]],"0,00"),",",".")</f>
        <v>35.94</v>
      </c>
      <c r="AR1298" t="str">
        <f>FO_Candidato[[#This Row],[LATITUDE_P3]]&amp;"°"&amp;FO_Candidato[[#This Row],[LATITUDE_P4]]&amp;"'"&amp;FO_Candidato[[#This Row],[LATITUDE - P6]]&amp;"""S"</f>
        <v>23°36'35.94"S</v>
      </c>
      <c r="AS1298">
        <f>VALUE(TRIM(FO_Candidato[[#This Row],[longitude]]))</f>
        <v>-51114111</v>
      </c>
      <c r="AT1298">
        <f>FO_Candidato[[#This Row],[LONGITUDE_P1]]/1000000</f>
        <v>-51.114111000000001</v>
      </c>
      <c r="AU1298">
        <f>INT(ABS(FO_Candidato[[#This Row],[LONGITUDE_P2]]))</f>
        <v>51</v>
      </c>
      <c r="AV1298">
        <f>INT((ABS(FO_Candidato[[#This Row],[LONGITUDE_P2]])-INT(ABS(FO_Candidato[[#This Row],[LONGITUDE_P2]])))*60)</f>
        <v>6</v>
      </c>
      <c r="AW1298" s="73">
        <f t="shared" si="41"/>
        <v>50.8</v>
      </c>
      <c r="AX1298" t="str">
        <f>SUBSTITUTE(TEXT(FO_Candidato[[#This Row],[LONGITUDE_P5]],"0,00"),",",".")</f>
        <v>50.80</v>
      </c>
      <c r="AY1298" t="str">
        <f>FO_Candidato[[#This Row],[LONGITUDE_P3]]&amp;"°"&amp;FO_Candidato[[#This Row],[LONGITUDE_P4]]&amp;"'"&amp;FO_Candidato[[#This Row],[LONGITUDE - P6]]&amp;"""S"</f>
        <v>51°6'50.80"S</v>
      </c>
    </row>
    <row r="1299" spans="1:51" x14ac:dyDescent="0.3">
      <c r="A1299" t="s">
        <v>31137</v>
      </c>
      <c r="B1299" t="s">
        <v>23809</v>
      </c>
      <c r="C1299" t="s">
        <v>419</v>
      </c>
      <c r="D1299" t="s">
        <v>416</v>
      </c>
      <c r="E1299" t="s">
        <v>416</v>
      </c>
      <c r="F1299" t="s">
        <v>417</v>
      </c>
      <c r="G1299" t="s">
        <v>23880</v>
      </c>
      <c r="I1299" t="s">
        <v>23832</v>
      </c>
      <c r="J1299" t="s">
        <v>23833</v>
      </c>
      <c r="K1299" t="s">
        <v>24020</v>
      </c>
      <c r="L1299" t="s">
        <v>148</v>
      </c>
      <c r="M1299" t="s">
        <v>23835</v>
      </c>
      <c r="N1299" t="s">
        <v>31138</v>
      </c>
      <c r="O1299" t="s">
        <v>31139</v>
      </c>
      <c r="P1299" t="s">
        <v>26470</v>
      </c>
      <c r="U1299" t="s">
        <v>23823</v>
      </c>
      <c r="V1299">
        <v>70</v>
      </c>
      <c r="W1299">
        <v>20877539</v>
      </c>
      <c r="X1299">
        <v>47376697</v>
      </c>
      <c r="Y1299">
        <v>801</v>
      </c>
      <c r="AA1299" t="s">
        <v>213</v>
      </c>
      <c r="AB1299" t="s">
        <v>23825</v>
      </c>
      <c r="AE1299" t="s">
        <v>23823</v>
      </c>
      <c r="AF1299" t="s">
        <v>417</v>
      </c>
      <c r="AG1299" t="s">
        <v>416</v>
      </c>
      <c r="AH1299" t="s">
        <v>31140</v>
      </c>
      <c r="AI1299" t="s">
        <v>23852</v>
      </c>
      <c r="AJ1299" t="s">
        <v>31141</v>
      </c>
      <c r="AL1299">
        <f>VALUE(TRIM(FO_Candidato[[#This Row],[1.21 Latitude]]))</f>
        <v>20877539</v>
      </c>
      <c r="AM1299">
        <f>FO_Candidato[[#This Row],[LATITUDE_P1]]/1000000</f>
        <v>20.877538999999999</v>
      </c>
      <c r="AN1299">
        <f>INT(ABS(FO_Candidato[[#This Row],[LATITUDE_P2]]))</f>
        <v>20</v>
      </c>
      <c r="AO1299">
        <f>INT((ABS(FO_Candidato[[#This Row],[LATITUDE_P2]])-INT(ABS(FO_Candidato[[#This Row],[LATITUDE_P2]])))*60)</f>
        <v>52</v>
      </c>
      <c r="AP1299" s="73">
        <f t="shared" si="40"/>
        <v>39.14</v>
      </c>
      <c r="AQ1299" t="str">
        <f>SUBSTITUTE(TEXT(FO_Candidato[[#This Row],[LATITUDE_P5]],"0,00"),",",".")</f>
        <v>39.14</v>
      </c>
      <c r="AR1299" t="str">
        <f>FO_Candidato[[#This Row],[LATITUDE_P3]]&amp;"°"&amp;FO_Candidato[[#This Row],[LATITUDE_P4]]&amp;"'"&amp;FO_Candidato[[#This Row],[LATITUDE - P6]]&amp;"""S"</f>
        <v>20°52'39.14"S</v>
      </c>
      <c r="AS1299">
        <f>VALUE(TRIM(FO_Candidato[[#This Row],[longitude]]))</f>
        <v>47376697</v>
      </c>
      <c r="AT1299">
        <f>FO_Candidato[[#This Row],[LONGITUDE_P1]]/1000000</f>
        <v>47.376697</v>
      </c>
      <c r="AU1299">
        <f>INT(ABS(FO_Candidato[[#This Row],[LONGITUDE_P2]]))</f>
        <v>47</v>
      </c>
      <c r="AV1299">
        <f>INT((ABS(FO_Candidato[[#This Row],[LONGITUDE_P2]])-INT(ABS(FO_Candidato[[#This Row],[LONGITUDE_P2]])))*60)</f>
        <v>22</v>
      </c>
      <c r="AW1299" s="73">
        <f t="shared" si="41"/>
        <v>36.11</v>
      </c>
      <c r="AX1299" t="str">
        <f>SUBSTITUTE(TEXT(FO_Candidato[[#This Row],[LONGITUDE_P5]],"0,00"),",",".")</f>
        <v>36.11</v>
      </c>
      <c r="AY1299" t="str">
        <f>FO_Candidato[[#This Row],[LONGITUDE_P3]]&amp;"°"&amp;FO_Candidato[[#This Row],[LONGITUDE_P4]]&amp;"'"&amp;FO_Candidato[[#This Row],[LONGITUDE - P6]]&amp;"""S"</f>
        <v>47°22'36.11"S</v>
      </c>
    </row>
    <row r="1300" spans="1:51" x14ac:dyDescent="0.3">
      <c r="A1300" t="s">
        <v>31142</v>
      </c>
      <c r="B1300" t="s">
        <v>23809</v>
      </c>
      <c r="C1300" t="s">
        <v>14618</v>
      </c>
      <c r="D1300" t="s">
        <v>14814</v>
      </c>
      <c r="E1300" t="s">
        <v>14814</v>
      </c>
      <c r="F1300" t="s">
        <v>14816</v>
      </c>
      <c r="G1300" t="s">
        <v>23889</v>
      </c>
      <c r="I1300" t="s">
        <v>23832</v>
      </c>
      <c r="K1300" t="s">
        <v>25272</v>
      </c>
      <c r="M1300" t="s">
        <v>23835</v>
      </c>
      <c r="N1300" t="s">
        <v>29408</v>
      </c>
      <c r="U1300" t="s">
        <v>23823</v>
      </c>
      <c r="V1300">
        <v>60</v>
      </c>
      <c r="W1300">
        <v>-1804899</v>
      </c>
      <c r="X1300">
        <v>-50188699</v>
      </c>
      <c r="Y1300">
        <v>789</v>
      </c>
      <c r="Z1300" t="s">
        <v>31143</v>
      </c>
      <c r="AB1300" t="s">
        <v>23825</v>
      </c>
      <c r="AD1300" t="s">
        <v>1491</v>
      </c>
      <c r="AH1300" t="s">
        <v>31144</v>
      </c>
      <c r="AI1300" t="s">
        <v>24653</v>
      </c>
      <c r="AJ1300" t="s">
        <v>31145</v>
      </c>
      <c r="AL1300">
        <f>VALUE(TRIM(FO_Candidato[[#This Row],[1.21 Latitude]]))</f>
        <v>-1804899</v>
      </c>
      <c r="AM1300">
        <f>FO_Candidato[[#This Row],[LATITUDE_P1]]/1000000</f>
        <v>-1.804899</v>
      </c>
      <c r="AN1300">
        <f>INT(ABS(FO_Candidato[[#This Row],[LATITUDE_P2]]))</f>
        <v>1</v>
      </c>
      <c r="AO1300">
        <f>INT((ABS(FO_Candidato[[#This Row],[LATITUDE_P2]])-INT(ABS(FO_Candidato[[#This Row],[LATITUDE_P2]])))*60)</f>
        <v>48</v>
      </c>
      <c r="AP1300" s="73">
        <f t="shared" si="40"/>
        <v>17.64</v>
      </c>
      <c r="AQ1300" t="str">
        <f>SUBSTITUTE(TEXT(FO_Candidato[[#This Row],[LATITUDE_P5]],"0,00"),",",".")</f>
        <v>17.64</v>
      </c>
      <c r="AR1300" t="str">
        <f>FO_Candidato[[#This Row],[LATITUDE_P3]]&amp;"°"&amp;FO_Candidato[[#This Row],[LATITUDE_P4]]&amp;"'"&amp;FO_Candidato[[#This Row],[LATITUDE - P6]]&amp;"""S"</f>
        <v>1°48'17.64"S</v>
      </c>
      <c r="AS1300">
        <f>VALUE(TRIM(FO_Candidato[[#This Row],[longitude]]))</f>
        <v>-50188699</v>
      </c>
      <c r="AT1300">
        <f>FO_Candidato[[#This Row],[LONGITUDE_P1]]/1000000</f>
        <v>-50.188699</v>
      </c>
      <c r="AU1300">
        <f>INT(ABS(FO_Candidato[[#This Row],[LONGITUDE_P2]]))</f>
        <v>50</v>
      </c>
      <c r="AV1300">
        <f>INT((ABS(FO_Candidato[[#This Row],[LONGITUDE_P2]])-INT(ABS(FO_Candidato[[#This Row],[LONGITUDE_P2]])))*60)</f>
        <v>11</v>
      </c>
      <c r="AW1300" s="73">
        <f t="shared" si="41"/>
        <v>19.32</v>
      </c>
      <c r="AX1300" t="str">
        <f>SUBSTITUTE(TEXT(FO_Candidato[[#This Row],[LONGITUDE_P5]],"0,00"),",",".")</f>
        <v>19.32</v>
      </c>
      <c r="AY1300" t="str">
        <f>FO_Candidato[[#This Row],[LONGITUDE_P3]]&amp;"°"&amp;FO_Candidato[[#This Row],[LONGITUDE_P4]]&amp;"'"&amp;FO_Candidato[[#This Row],[LONGITUDE - P6]]&amp;"""S"</f>
        <v>50°11'19.32"S</v>
      </c>
    </row>
    <row r="1301" spans="1:51" x14ac:dyDescent="0.3">
      <c r="A1301" t="s">
        <v>31146</v>
      </c>
      <c r="B1301" t="s">
        <v>23809</v>
      </c>
      <c r="C1301" t="s">
        <v>419</v>
      </c>
      <c r="D1301" t="s">
        <v>23346</v>
      </c>
      <c r="E1301" t="s">
        <v>23346</v>
      </c>
      <c r="F1301" t="s">
        <v>23348</v>
      </c>
      <c r="G1301" t="s">
        <v>23880</v>
      </c>
      <c r="I1301" t="s">
        <v>23832</v>
      </c>
      <c r="J1301" t="s">
        <v>23833</v>
      </c>
      <c r="K1301" t="s">
        <v>31147</v>
      </c>
      <c r="M1301" t="s">
        <v>23835</v>
      </c>
      <c r="N1301" t="s">
        <v>28508</v>
      </c>
      <c r="O1301" t="s">
        <v>31148</v>
      </c>
      <c r="P1301" t="s">
        <v>26470</v>
      </c>
      <c r="Q1301" t="s">
        <v>25911</v>
      </c>
      <c r="U1301" t="s">
        <v>23823</v>
      </c>
      <c r="V1301">
        <v>80</v>
      </c>
      <c r="W1301">
        <v>-2094777</v>
      </c>
      <c r="X1301">
        <v>-47235704</v>
      </c>
      <c r="Y1301">
        <v>823</v>
      </c>
      <c r="AA1301" t="s">
        <v>107</v>
      </c>
      <c r="AB1301" t="s">
        <v>23825</v>
      </c>
      <c r="AC1301">
        <v>0</v>
      </c>
      <c r="AD1301" t="s">
        <v>23823</v>
      </c>
      <c r="AE1301" t="s">
        <v>23823</v>
      </c>
      <c r="AF1301" t="s">
        <v>23348</v>
      </c>
      <c r="AG1301" t="s">
        <v>23348</v>
      </c>
      <c r="AH1301" t="s">
        <v>31149</v>
      </c>
      <c r="AI1301" t="s">
        <v>23852</v>
      </c>
      <c r="AJ1301" t="s">
        <v>31150</v>
      </c>
      <c r="AL1301">
        <f>VALUE(TRIM(FO_Candidato[[#This Row],[1.21 Latitude]]))</f>
        <v>-2094777</v>
      </c>
      <c r="AM1301">
        <f>FO_Candidato[[#This Row],[LATITUDE_P1]]/1000000</f>
        <v>-2.0947770000000001</v>
      </c>
      <c r="AN1301">
        <f>INT(ABS(FO_Candidato[[#This Row],[LATITUDE_P2]]))</f>
        <v>2</v>
      </c>
      <c r="AO1301">
        <f>INT((ABS(FO_Candidato[[#This Row],[LATITUDE_P2]])-INT(ABS(FO_Candidato[[#This Row],[LATITUDE_P2]])))*60)</f>
        <v>5</v>
      </c>
      <c r="AP1301" s="73">
        <f t="shared" si="40"/>
        <v>41.2</v>
      </c>
      <c r="AQ1301" t="str">
        <f>SUBSTITUTE(TEXT(FO_Candidato[[#This Row],[LATITUDE_P5]],"0,00"),",",".")</f>
        <v>41.20</v>
      </c>
      <c r="AR1301" t="str">
        <f>FO_Candidato[[#This Row],[LATITUDE_P3]]&amp;"°"&amp;FO_Candidato[[#This Row],[LATITUDE_P4]]&amp;"'"&amp;FO_Candidato[[#This Row],[LATITUDE - P6]]&amp;"""S"</f>
        <v>2°5'41.20"S</v>
      </c>
      <c r="AS1301">
        <f>VALUE(TRIM(FO_Candidato[[#This Row],[longitude]]))</f>
        <v>-47235704</v>
      </c>
      <c r="AT1301">
        <f>FO_Candidato[[#This Row],[LONGITUDE_P1]]/1000000</f>
        <v>-47.235703999999998</v>
      </c>
      <c r="AU1301">
        <f>INT(ABS(FO_Candidato[[#This Row],[LONGITUDE_P2]]))</f>
        <v>47</v>
      </c>
      <c r="AV1301">
        <f>INT((ABS(FO_Candidato[[#This Row],[LONGITUDE_P2]])-INT(ABS(FO_Candidato[[#This Row],[LONGITUDE_P2]])))*60)</f>
        <v>14</v>
      </c>
      <c r="AW1301" s="73">
        <f t="shared" si="41"/>
        <v>8.5299999999999994</v>
      </c>
      <c r="AX1301" t="str">
        <f>SUBSTITUTE(TEXT(FO_Candidato[[#This Row],[LONGITUDE_P5]],"0,00"),",",".")</f>
        <v>8.53</v>
      </c>
      <c r="AY1301" t="str">
        <f>FO_Candidato[[#This Row],[LONGITUDE_P3]]&amp;"°"&amp;FO_Candidato[[#This Row],[LONGITUDE_P4]]&amp;"'"&amp;FO_Candidato[[#This Row],[LONGITUDE - P6]]&amp;"""S"</f>
        <v>47°14'8.53"S</v>
      </c>
    </row>
    <row r="1302" spans="1:51" x14ac:dyDescent="0.3">
      <c r="A1302" t="s">
        <v>31151</v>
      </c>
      <c r="B1302" t="s">
        <v>23809</v>
      </c>
      <c r="C1302" t="s">
        <v>23681</v>
      </c>
      <c r="D1302" t="s">
        <v>31152</v>
      </c>
      <c r="E1302" t="s">
        <v>31152</v>
      </c>
      <c r="F1302" t="s">
        <v>31153</v>
      </c>
      <c r="G1302" t="s">
        <v>24212</v>
      </c>
      <c r="I1302" t="s">
        <v>23832</v>
      </c>
      <c r="J1302" t="s">
        <v>23833</v>
      </c>
      <c r="K1302" t="s">
        <v>25301</v>
      </c>
      <c r="L1302" t="s">
        <v>3632</v>
      </c>
      <c r="M1302" t="s">
        <v>23835</v>
      </c>
      <c r="N1302" t="s">
        <v>17993</v>
      </c>
      <c r="O1302" t="s">
        <v>30175</v>
      </c>
      <c r="P1302" t="s">
        <v>3632</v>
      </c>
      <c r="Q1302" t="s">
        <v>3632</v>
      </c>
      <c r="R1302" t="s">
        <v>3632</v>
      </c>
      <c r="S1302" t="s">
        <v>3632</v>
      </c>
      <c r="T1302" t="s">
        <v>3632</v>
      </c>
      <c r="U1302" t="s">
        <v>23823</v>
      </c>
      <c r="V1302">
        <v>30</v>
      </c>
      <c r="W1302">
        <v>-20234836</v>
      </c>
      <c r="X1302">
        <v>-40264552</v>
      </c>
      <c r="Y1302">
        <v>18</v>
      </c>
      <c r="Z1302" t="s">
        <v>23824</v>
      </c>
      <c r="AA1302" t="s">
        <v>107</v>
      </c>
      <c r="AB1302" t="s">
        <v>23825</v>
      </c>
      <c r="AC1302">
        <v>0</v>
      </c>
      <c r="AD1302" t="s">
        <v>1491</v>
      </c>
      <c r="AE1302" t="s">
        <v>3632</v>
      </c>
      <c r="AF1302" t="s">
        <v>31152</v>
      </c>
      <c r="AG1302" t="s">
        <v>31153</v>
      </c>
      <c r="AH1302" t="s">
        <v>31154</v>
      </c>
      <c r="AI1302" t="s">
        <v>24220</v>
      </c>
      <c r="AJ1302" t="s">
        <v>6075</v>
      </c>
      <c r="AK1302">
        <v>29092310</v>
      </c>
      <c r="AL1302">
        <f>VALUE(TRIM(FO_Candidato[[#This Row],[1.21 Latitude]]))</f>
        <v>-20234836</v>
      </c>
      <c r="AM1302">
        <f>FO_Candidato[[#This Row],[LATITUDE_P1]]/1000000</f>
        <v>-20.234836000000001</v>
      </c>
      <c r="AN1302">
        <f>INT(ABS(FO_Candidato[[#This Row],[LATITUDE_P2]]))</f>
        <v>20</v>
      </c>
      <c r="AO1302">
        <f>INT((ABS(FO_Candidato[[#This Row],[LATITUDE_P2]])-INT(ABS(FO_Candidato[[#This Row],[LATITUDE_P2]])))*60)</f>
        <v>14</v>
      </c>
      <c r="AP1302" s="73">
        <f t="shared" si="40"/>
        <v>5.41</v>
      </c>
      <c r="AQ1302" t="str">
        <f>SUBSTITUTE(TEXT(FO_Candidato[[#This Row],[LATITUDE_P5]],"0,00"),",",".")</f>
        <v>5.41</v>
      </c>
      <c r="AR1302" t="str">
        <f>FO_Candidato[[#This Row],[LATITUDE_P3]]&amp;"°"&amp;FO_Candidato[[#This Row],[LATITUDE_P4]]&amp;"'"&amp;FO_Candidato[[#This Row],[LATITUDE - P6]]&amp;"""S"</f>
        <v>20°14'5.41"S</v>
      </c>
      <c r="AS1302">
        <f>VALUE(TRIM(FO_Candidato[[#This Row],[longitude]]))</f>
        <v>-40264552</v>
      </c>
      <c r="AT1302">
        <f>FO_Candidato[[#This Row],[LONGITUDE_P1]]/1000000</f>
        <v>-40.264552000000002</v>
      </c>
      <c r="AU1302">
        <f>INT(ABS(FO_Candidato[[#This Row],[LONGITUDE_P2]]))</f>
        <v>40</v>
      </c>
      <c r="AV1302">
        <f>INT((ABS(FO_Candidato[[#This Row],[LONGITUDE_P2]])-INT(ABS(FO_Candidato[[#This Row],[LONGITUDE_P2]])))*60)</f>
        <v>15</v>
      </c>
      <c r="AW1302" s="73">
        <f t="shared" si="41"/>
        <v>52.39</v>
      </c>
      <c r="AX1302" t="str">
        <f>SUBSTITUTE(TEXT(FO_Candidato[[#This Row],[LONGITUDE_P5]],"0,00"),",",".")</f>
        <v>52.39</v>
      </c>
      <c r="AY1302" t="str">
        <f>FO_Candidato[[#This Row],[LONGITUDE_P3]]&amp;"°"&amp;FO_Candidato[[#This Row],[LONGITUDE_P4]]&amp;"'"&amp;FO_Candidato[[#This Row],[LONGITUDE - P6]]&amp;"""S"</f>
        <v>40°15'52.39"S</v>
      </c>
    </row>
    <row r="1303" spans="1:51" x14ac:dyDescent="0.3">
      <c r="A1303" t="s">
        <v>31155</v>
      </c>
      <c r="B1303" t="s">
        <v>23809</v>
      </c>
      <c r="C1303" t="s">
        <v>1187</v>
      </c>
      <c r="D1303" t="s">
        <v>7202</v>
      </c>
      <c r="E1303" t="s">
        <v>7202</v>
      </c>
      <c r="F1303" t="s">
        <v>7203</v>
      </c>
      <c r="G1303" t="s">
        <v>23889</v>
      </c>
      <c r="I1303" t="s">
        <v>23813</v>
      </c>
      <c r="K1303" t="s">
        <v>25272</v>
      </c>
      <c r="M1303" t="s">
        <v>23835</v>
      </c>
      <c r="N1303" t="s">
        <v>27106</v>
      </c>
      <c r="U1303" t="s">
        <v>23823</v>
      </c>
      <c r="V1303">
        <v>60</v>
      </c>
      <c r="W1303">
        <v>-87911</v>
      </c>
      <c r="X1303">
        <v>-63640043</v>
      </c>
      <c r="Y1303">
        <v>87</v>
      </c>
      <c r="Z1303" t="s">
        <v>31156</v>
      </c>
      <c r="AB1303" t="s">
        <v>23825</v>
      </c>
      <c r="AD1303" t="s">
        <v>1491</v>
      </c>
      <c r="AH1303" t="s">
        <v>31157</v>
      </c>
      <c r="AI1303" t="s">
        <v>24653</v>
      </c>
      <c r="AJ1303" t="s">
        <v>7184</v>
      </c>
      <c r="AL1303">
        <f>VALUE(TRIM(FO_Candidato[[#This Row],[1.21 Latitude]]))</f>
        <v>-87911</v>
      </c>
      <c r="AM1303">
        <f>FO_Candidato[[#This Row],[LATITUDE_P1]]/1000000</f>
        <v>-8.7911000000000003E-2</v>
      </c>
      <c r="AN1303">
        <f>INT(ABS(FO_Candidato[[#This Row],[LATITUDE_P2]]))</f>
        <v>0</v>
      </c>
      <c r="AO1303">
        <f>INT((ABS(FO_Candidato[[#This Row],[LATITUDE_P2]])-INT(ABS(FO_Candidato[[#This Row],[LATITUDE_P2]])))*60)</f>
        <v>5</v>
      </c>
      <c r="AP1303" s="73">
        <f t="shared" si="40"/>
        <v>16.48</v>
      </c>
      <c r="AQ1303" t="str">
        <f>SUBSTITUTE(TEXT(FO_Candidato[[#This Row],[LATITUDE_P5]],"0,00"),",",".")</f>
        <v>16.48</v>
      </c>
      <c r="AR1303" t="str">
        <f>FO_Candidato[[#This Row],[LATITUDE_P3]]&amp;"°"&amp;FO_Candidato[[#This Row],[LATITUDE_P4]]&amp;"'"&amp;FO_Candidato[[#This Row],[LATITUDE - P6]]&amp;"""S"</f>
        <v>0°5'16.48"S</v>
      </c>
      <c r="AS1303">
        <f>VALUE(TRIM(FO_Candidato[[#This Row],[longitude]]))</f>
        <v>-63640043</v>
      </c>
      <c r="AT1303">
        <f>FO_Candidato[[#This Row],[LONGITUDE_P1]]/1000000</f>
        <v>-63.640042999999999</v>
      </c>
      <c r="AU1303">
        <f>INT(ABS(FO_Candidato[[#This Row],[LONGITUDE_P2]]))</f>
        <v>63</v>
      </c>
      <c r="AV1303">
        <f>INT((ABS(FO_Candidato[[#This Row],[LONGITUDE_P2]])-INT(ABS(FO_Candidato[[#This Row],[LONGITUDE_P2]])))*60)</f>
        <v>38</v>
      </c>
      <c r="AW1303" s="73">
        <f t="shared" si="41"/>
        <v>24.15</v>
      </c>
      <c r="AX1303" t="str">
        <f>SUBSTITUTE(TEXT(FO_Candidato[[#This Row],[LONGITUDE_P5]],"0,00"),",",".")</f>
        <v>24.15</v>
      </c>
      <c r="AY1303" t="str">
        <f>FO_Candidato[[#This Row],[LONGITUDE_P3]]&amp;"°"&amp;FO_Candidato[[#This Row],[LONGITUDE_P4]]&amp;"'"&amp;FO_Candidato[[#This Row],[LONGITUDE - P6]]&amp;"""S"</f>
        <v>63°38'24.15"S</v>
      </c>
    </row>
    <row r="1304" spans="1:51" x14ac:dyDescent="0.3">
      <c r="A1304" t="s">
        <v>31158</v>
      </c>
      <c r="B1304" t="s">
        <v>23809</v>
      </c>
      <c r="C1304" t="s">
        <v>1187</v>
      </c>
      <c r="D1304" t="s">
        <v>16118</v>
      </c>
      <c r="E1304" t="s">
        <v>16118</v>
      </c>
      <c r="F1304" t="s">
        <v>16120</v>
      </c>
      <c r="G1304" t="s">
        <v>23889</v>
      </c>
      <c r="I1304" t="s">
        <v>23832</v>
      </c>
      <c r="K1304" t="s">
        <v>24547</v>
      </c>
      <c r="M1304" t="s">
        <v>23835</v>
      </c>
      <c r="N1304" t="s">
        <v>27106</v>
      </c>
      <c r="U1304" t="s">
        <v>23823</v>
      </c>
      <c r="V1304">
        <v>60</v>
      </c>
      <c r="W1304">
        <v>-12010443</v>
      </c>
      <c r="X1304">
        <v>-60911645</v>
      </c>
      <c r="Y1304">
        <v>290</v>
      </c>
      <c r="Z1304" t="s">
        <v>31159</v>
      </c>
      <c r="AB1304" t="s">
        <v>23825</v>
      </c>
      <c r="AD1304" t="s">
        <v>1491</v>
      </c>
      <c r="AH1304" t="s">
        <v>31160</v>
      </c>
      <c r="AI1304" t="s">
        <v>24653</v>
      </c>
      <c r="AJ1304" t="s">
        <v>31025</v>
      </c>
      <c r="AL1304">
        <f>VALUE(TRIM(FO_Candidato[[#This Row],[1.21 Latitude]]))</f>
        <v>-12010443</v>
      </c>
      <c r="AM1304">
        <f>FO_Candidato[[#This Row],[LATITUDE_P1]]/1000000</f>
        <v>-12.010443</v>
      </c>
      <c r="AN1304">
        <f>INT(ABS(FO_Candidato[[#This Row],[LATITUDE_P2]]))</f>
        <v>12</v>
      </c>
      <c r="AO1304">
        <f>INT((ABS(FO_Candidato[[#This Row],[LATITUDE_P2]])-INT(ABS(FO_Candidato[[#This Row],[LATITUDE_P2]])))*60)</f>
        <v>0</v>
      </c>
      <c r="AP1304" s="73">
        <f t="shared" si="40"/>
        <v>37.590000000000003</v>
      </c>
      <c r="AQ1304" t="str">
        <f>SUBSTITUTE(TEXT(FO_Candidato[[#This Row],[LATITUDE_P5]],"0,00"),",",".")</f>
        <v>37.59</v>
      </c>
      <c r="AR1304" t="str">
        <f>FO_Candidato[[#This Row],[LATITUDE_P3]]&amp;"°"&amp;FO_Candidato[[#This Row],[LATITUDE_P4]]&amp;"'"&amp;FO_Candidato[[#This Row],[LATITUDE - P6]]&amp;"""S"</f>
        <v>12°0'37.59"S</v>
      </c>
      <c r="AS1304">
        <f>VALUE(TRIM(FO_Candidato[[#This Row],[longitude]]))</f>
        <v>-60911645</v>
      </c>
      <c r="AT1304">
        <f>FO_Candidato[[#This Row],[LONGITUDE_P1]]/1000000</f>
        <v>-60.911645</v>
      </c>
      <c r="AU1304">
        <f>INT(ABS(FO_Candidato[[#This Row],[LONGITUDE_P2]]))</f>
        <v>60</v>
      </c>
      <c r="AV1304">
        <f>INT((ABS(FO_Candidato[[#This Row],[LONGITUDE_P2]])-INT(ABS(FO_Candidato[[#This Row],[LONGITUDE_P2]])))*60)</f>
        <v>54</v>
      </c>
      <c r="AW1304" s="73">
        <f t="shared" si="41"/>
        <v>41.92</v>
      </c>
      <c r="AX1304" t="str">
        <f>SUBSTITUTE(TEXT(FO_Candidato[[#This Row],[LONGITUDE_P5]],"0,00"),",",".")</f>
        <v>41.92</v>
      </c>
      <c r="AY1304" t="str">
        <f>FO_Candidato[[#This Row],[LONGITUDE_P3]]&amp;"°"&amp;FO_Candidato[[#This Row],[LONGITUDE_P4]]&amp;"'"&amp;FO_Candidato[[#This Row],[LONGITUDE - P6]]&amp;"""S"</f>
        <v>60°54'41.92"S</v>
      </c>
    </row>
    <row r="1305" spans="1:51" x14ac:dyDescent="0.3">
      <c r="A1305" t="s">
        <v>31161</v>
      </c>
      <c r="B1305" t="s">
        <v>23809</v>
      </c>
      <c r="C1305" t="s">
        <v>1187</v>
      </c>
      <c r="D1305" t="s">
        <v>7258</v>
      </c>
      <c r="E1305" t="s">
        <v>7258</v>
      </c>
      <c r="F1305" t="s">
        <v>7259</v>
      </c>
      <c r="G1305" t="s">
        <v>23889</v>
      </c>
      <c r="I1305" t="s">
        <v>23832</v>
      </c>
      <c r="K1305" t="s">
        <v>24020</v>
      </c>
      <c r="M1305" t="s">
        <v>23835</v>
      </c>
      <c r="N1305" t="s">
        <v>27106</v>
      </c>
      <c r="U1305" t="s">
        <v>23823</v>
      </c>
      <c r="V1305">
        <v>60</v>
      </c>
      <c r="W1305">
        <v>-11111251</v>
      </c>
      <c r="X1305">
        <v>-61901903</v>
      </c>
      <c r="Y1305">
        <v>180</v>
      </c>
      <c r="Z1305" t="s">
        <v>31162</v>
      </c>
      <c r="AB1305" t="s">
        <v>23825</v>
      </c>
      <c r="AD1305" t="s">
        <v>1491</v>
      </c>
      <c r="AH1305" t="s">
        <v>31163</v>
      </c>
      <c r="AI1305" t="s">
        <v>24653</v>
      </c>
      <c r="AJ1305" t="s">
        <v>27197</v>
      </c>
      <c r="AL1305">
        <f>VALUE(TRIM(FO_Candidato[[#This Row],[1.21 Latitude]]))</f>
        <v>-11111251</v>
      </c>
      <c r="AM1305">
        <f>FO_Candidato[[#This Row],[LATITUDE_P1]]/1000000</f>
        <v>-11.111250999999999</v>
      </c>
      <c r="AN1305">
        <f>INT(ABS(FO_Candidato[[#This Row],[LATITUDE_P2]]))</f>
        <v>11</v>
      </c>
      <c r="AO1305">
        <f>INT((ABS(FO_Candidato[[#This Row],[LATITUDE_P2]])-INT(ABS(FO_Candidato[[#This Row],[LATITUDE_P2]])))*60)</f>
        <v>6</v>
      </c>
      <c r="AP1305" s="73">
        <f t="shared" si="40"/>
        <v>40.5</v>
      </c>
      <c r="AQ1305" t="str">
        <f>SUBSTITUTE(TEXT(FO_Candidato[[#This Row],[LATITUDE_P5]],"0,00"),",",".")</f>
        <v>40.50</v>
      </c>
      <c r="AR1305" t="str">
        <f>FO_Candidato[[#This Row],[LATITUDE_P3]]&amp;"°"&amp;FO_Candidato[[#This Row],[LATITUDE_P4]]&amp;"'"&amp;FO_Candidato[[#This Row],[LATITUDE - P6]]&amp;"""S"</f>
        <v>11°6'40.50"S</v>
      </c>
      <c r="AS1305">
        <f>VALUE(TRIM(FO_Candidato[[#This Row],[longitude]]))</f>
        <v>-61901903</v>
      </c>
      <c r="AT1305">
        <f>FO_Candidato[[#This Row],[LONGITUDE_P1]]/1000000</f>
        <v>-61.901902999999997</v>
      </c>
      <c r="AU1305">
        <f>INT(ABS(FO_Candidato[[#This Row],[LONGITUDE_P2]]))</f>
        <v>61</v>
      </c>
      <c r="AV1305">
        <f>INT((ABS(FO_Candidato[[#This Row],[LONGITUDE_P2]])-INT(ABS(FO_Candidato[[#This Row],[LONGITUDE_P2]])))*60)</f>
        <v>54</v>
      </c>
      <c r="AW1305" s="73">
        <f t="shared" si="41"/>
        <v>6.85</v>
      </c>
      <c r="AX1305" t="str">
        <f>SUBSTITUTE(TEXT(FO_Candidato[[#This Row],[LONGITUDE_P5]],"0,00"),",",".")</f>
        <v>6.85</v>
      </c>
      <c r="AY1305" t="str">
        <f>FO_Candidato[[#This Row],[LONGITUDE_P3]]&amp;"°"&amp;FO_Candidato[[#This Row],[LONGITUDE_P4]]&amp;"'"&amp;FO_Candidato[[#This Row],[LONGITUDE - P6]]&amp;"""S"</f>
        <v>61°54'6.85"S</v>
      </c>
    </row>
    <row r="1306" spans="1:51" x14ac:dyDescent="0.3">
      <c r="A1306" t="s">
        <v>31164</v>
      </c>
      <c r="B1306" t="s">
        <v>23809</v>
      </c>
      <c r="C1306" t="s">
        <v>1187</v>
      </c>
      <c r="D1306" t="s">
        <v>7321</v>
      </c>
      <c r="E1306" t="s">
        <v>7321</v>
      </c>
      <c r="F1306" t="s">
        <v>7322</v>
      </c>
      <c r="G1306" t="s">
        <v>23889</v>
      </c>
      <c r="I1306" t="s">
        <v>23832</v>
      </c>
      <c r="K1306" t="s">
        <v>24020</v>
      </c>
      <c r="M1306" t="s">
        <v>23835</v>
      </c>
      <c r="N1306" t="s">
        <v>27106</v>
      </c>
      <c r="U1306" t="s">
        <v>23823</v>
      </c>
      <c r="V1306">
        <v>60</v>
      </c>
      <c r="W1306">
        <v>-9167966</v>
      </c>
      <c r="X1306">
        <v>-63212929</v>
      </c>
      <c r="Y1306">
        <v>96</v>
      </c>
      <c r="Z1306" t="s">
        <v>31165</v>
      </c>
      <c r="AB1306" t="s">
        <v>23825</v>
      </c>
      <c r="AD1306" t="s">
        <v>1491</v>
      </c>
      <c r="AH1306" t="s">
        <v>31166</v>
      </c>
      <c r="AI1306" t="s">
        <v>24653</v>
      </c>
      <c r="AJ1306" t="s">
        <v>1523</v>
      </c>
      <c r="AL1306">
        <f>VALUE(TRIM(FO_Candidato[[#This Row],[1.21 Latitude]]))</f>
        <v>-9167966</v>
      </c>
      <c r="AM1306">
        <f>FO_Candidato[[#This Row],[LATITUDE_P1]]/1000000</f>
        <v>-9.1679659999999998</v>
      </c>
      <c r="AN1306">
        <f>INT(ABS(FO_Candidato[[#This Row],[LATITUDE_P2]]))</f>
        <v>9</v>
      </c>
      <c r="AO1306">
        <f>INT((ABS(FO_Candidato[[#This Row],[LATITUDE_P2]])-INT(ABS(FO_Candidato[[#This Row],[LATITUDE_P2]])))*60)</f>
        <v>10</v>
      </c>
      <c r="AP1306" s="73">
        <f t="shared" si="40"/>
        <v>4.68</v>
      </c>
      <c r="AQ1306" t="str">
        <f>SUBSTITUTE(TEXT(FO_Candidato[[#This Row],[LATITUDE_P5]],"0,00"),",",".")</f>
        <v>4.68</v>
      </c>
      <c r="AR1306" t="str">
        <f>FO_Candidato[[#This Row],[LATITUDE_P3]]&amp;"°"&amp;FO_Candidato[[#This Row],[LATITUDE_P4]]&amp;"'"&amp;FO_Candidato[[#This Row],[LATITUDE - P6]]&amp;"""S"</f>
        <v>9°10'4.68"S</v>
      </c>
      <c r="AS1306">
        <f>VALUE(TRIM(FO_Candidato[[#This Row],[longitude]]))</f>
        <v>-63212929</v>
      </c>
      <c r="AT1306">
        <f>FO_Candidato[[#This Row],[LONGITUDE_P1]]/1000000</f>
        <v>-63.212929000000003</v>
      </c>
      <c r="AU1306">
        <f>INT(ABS(FO_Candidato[[#This Row],[LONGITUDE_P2]]))</f>
        <v>63</v>
      </c>
      <c r="AV1306">
        <f>INT((ABS(FO_Candidato[[#This Row],[LONGITUDE_P2]])-INT(ABS(FO_Candidato[[#This Row],[LONGITUDE_P2]])))*60)</f>
        <v>12</v>
      </c>
      <c r="AW1306" s="73">
        <f t="shared" si="41"/>
        <v>46.54</v>
      </c>
      <c r="AX1306" t="str">
        <f>SUBSTITUTE(TEXT(FO_Candidato[[#This Row],[LONGITUDE_P5]],"0,00"),",",".")</f>
        <v>46.54</v>
      </c>
      <c r="AY1306" t="str">
        <f>FO_Candidato[[#This Row],[LONGITUDE_P3]]&amp;"°"&amp;FO_Candidato[[#This Row],[LONGITUDE_P4]]&amp;"'"&amp;FO_Candidato[[#This Row],[LONGITUDE - P6]]&amp;"""S"</f>
        <v>63°12'46.54"S</v>
      </c>
    </row>
    <row r="1307" spans="1:51" x14ac:dyDescent="0.3">
      <c r="A1307" t="s">
        <v>31167</v>
      </c>
      <c r="B1307" t="s">
        <v>23809</v>
      </c>
      <c r="C1307" t="s">
        <v>1187</v>
      </c>
      <c r="D1307" t="s">
        <v>7329</v>
      </c>
      <c r="E1307" t="s">
        <v>7329</v>
      </c>
      <c r="F1307" t="s">
        <v>7330</v>
      </c>
      <c r="G1307" t="s">
        <v>23889</v>
      </c>
      <c r="I1307" t="s">
        <v>23832</v>
      </c>
      <c r="K1307" t="s">
        <v>24547</v>
      </c>
      <c r="M1307" t="s">
        <v>23835</v>
      </c>
      <c r="N1307" t="s">
        <v>27106</v>
      </c>
      <c r="U1307" t="s">
        <v>23823</v>
      </c>
      <c r="V1307">
        <v>60</v>
      </c>
      <c r="W1307">
        <v>-924385</v>
      </c>
      <c r="X1307">
        <v>-63165614</v>
      </c>
      <c r="Y1307">
        <v>97</v>
      </c>
      <c r="Z1307" t="s">
        <v>31168</v>
      </c>
      <c r="AB1307" t="s">
        <v>23825</v>
      </c>
      <c r="AD1307" t="s">
        <v>1491</v>
      </c>
      <c r="AH1307" t="s">
        <v>31169</v>
      </c>
      <c r="AI1307" t="s">
        <v>24653</v>
      </c>
      <c r="AJ1307" t="s">
        <v>1523</v>
      </c>
      <c r="AL1307">
        <f>VALUE(TRIM(FO_Candidato[[#This Row],[1.21 Latitude]]))</f>
        <v>-924385</v>
      </c>
      <c r="AM1307">
        <f>FO_Candidato[[#This Row],[LATITUDE_P1]]/1000000</f>
        <v>-0.92438500000000001</v>
      </c>
      <c r="AN1307">
        <f>INT(ABS(FO_Candidato[[#This Row],[LATITUDE_P2]]))</f>
        <v>0</v>
      </c>
      <c r="AO1307">
        <f>INT((ABS(FO_Candidato[[#This Row],[LATITUDE_P2]])-INT(ABS(FO_Candidato[[#This Row],[LATITUDE_P2]])))*60)</f>
        <v>55</v>
      </c>
      <c r="AP1307" s="73">
        <f t="shared" si="40"/>
        <v>27.79</v>
      </c>
      <c r="AQ1307" t="str">
        <f>SUBSTITUTE(TEXT(FO_Candidato[[#This Row],[LATITUDE_P5]],"0,00"),",",".")</f>
        <v>27.79</v>
      </c>
      <c r="AR1307" t="str">
        <f>FO_Candidato[[#This Row],[LATITUDE_P3]]&amp;"°"&amp;FO_Candidato[[#This Row],[LATITUDE_P4]]&amp;"'"&amp;FO_Candidato[[#This Row],[LATITUDE - P6]]&amp;"""S"</f>
        <v>0°55'27.79"S</v>
      </c>
      <c r="AS1307">
        <f>VALUE(TRIM(FO_Candidato[[#This Row],[longitude]]))</f>
        <v>-63165614</v>
      </c>
      <c r="AT1307">
        <f>FO_Candidato[[#This Row],[LONGITUDE_P1]]/1000000</f>
        <v>-63.165613999999998</v>
      </c>
      <c r="AU1307">
        <f>INT(ABS(FO_Candidato[[#This Row],[LONGITUDE_P2]]))</f>
        <v>63</v>
      </c>
      <c r="AV1307">
        <f>INT((ABS(FO_Candidato[[#This Row],[LONGITUDE_P2]])-INT(ABS(FO_Candidato[[#This Row],[LONGITUDE_P2]])))*60)</f>
        <v>9</v>
      </c>
      <c r="AW1307" s="73">
        <f t="shared" si="41"/>
        <v>56.21</v>
      </c>
      <c r="AX1307" t="str">
        <f>SUBSTITUTE(TEXT(FO_Candidato[[#This Row],[LONGITUDE_P5]],"0,00"),",",".")</f>
        <v>56.21</v>
      </c>
      <c r="AY1307" t="str">
        <f>FO_Candidato[[#This Row],[LONGITUDE_P3]]&amp;"°"&amp;FO_Candidato[[#This Row],[LONGITUDE_P4]]&amp;"'"&amp;FO_Candidato[[#This Row],[LONGITUDE - P6]]&amp;"""S"</f>
        <v>63°9'56.21"S</v>
      </c>
    </row>
    <row r="1308" spans="1:51" x14ac:dyDescent="0.3">
      <c r="A1308" t="s">
        <v>31170</v>
      </c>
      <c r="B1308" t="s">
        <v>23809</v>
      </c>
      <c r="C1308" t="s">
        <v>1187</v>
      </c>
      <c r="D1308" t="s">
        <v>7333</v>
      </c>
      <c r="E1308" t="s">
        <v>7333</v>
      </c>
      <c r="F1308" t="s">
        <v>7334</v>
      </c>
      <c r="G1308" t="s">
        <v>23889</v>
      </c>
      <c r="I1308" t="s">
        <v>23832</v>
      </c>
      <c r="K1308" t="s">
        <v>24547</v>
      </c>
      <c r="M1308" t="s">
        <v>23835</v>
      </c>
      <c r="N1308" t="s">
        <v>27106</v>
      </c>
      <c r="U1308" t="s">
        <v>23823</v>
      </c>
      <c r="V1308">
        <v>60</v>
      </c>
      <c r="W1308">
        <v>-9290292</v>
      </c>
      <c r="X1308">
        <v>-63153699</v>
      </c>
      <c r="Y1308">
        <v>98</v>
      </c>
      <c r="Z1308" t="s">
        <v>31171</v>
      </c>
      <c r="AB1308" t="s">
        <v>23825</v>
      </c>
      <c r="AD1308" t="s">
        <v>1491</v>
      </c>
      <c r="AH1308" t="s">
        <v>31172</v>
      </c>
      <c r="AI1308" t="s">
        <v>24653</v>
      </c>
      <c r="AJ1308" t="s">
        <v>1523</v>
      </c>
      <c r="AL1308">
        <f>VALUE(TRIM(FO_Candidato[[#This Row],[1.21 Latitude]]))</f>
        <v>-9290292</v>
      </c>
      <c r="AM1308">
        <f>FO_Candidato[[#This Row],[LATITUDE_P1]]/1000000</f>
        <v>-9.2902920000000009</v>
      </c>
      <c r="AN1308">
        <f>INT(ABS(FO_Candidato[[#This Row],[LATITUDE_P2]]))</f>
        <v>9</v>
      </c>
      <c r="AO1308">
        <f>INT((ABS(FO_Candidato[[#This Row],[LATITUDE_P2]])-INT(ABS(FO_Candidato[[#This Row],[LATITUDE_P2]])))*60)</f>
        <v>17</v>
      </c>
      <c r="AP1308" s="73">
        <f t="shared" si="40"/>
        <v>25.05</v>
      </c>
      <c r="AQ1308" t="str">
        <f>SUBSTITUTE(TEXT(FO_Candidato[[#This Row],[LATITUDE_P5]],"0,00"),",",".")</f>
        <v>25.05</v>
      </c>
      <c r="AR1308" t="str">
        <f>FO_Candidato[[#This Row],[LATITUDE_P3]]&amp;"°"&amp;FO_Candidato[[#This Row],[LATITUDE_P4]]&amp;"'"&amp;FO_Candidato[[#This Row],[LATITUDE - P6]]&amp;"""S"</f>
        <v>9°17'25.05"S</v>
      </c>
      <c r="AS1308">
        <f>VALUE(TRIM(FO_Candidato[[#This Row],[longitude]]))</f>
        <v>-63153699</v>
      </c>
      <c r="AT1308">
        <f>FO_Candidato[[#This Row],[LONGITUDE_P1]]/1000000</f>
        <v>-63.153699000000003</v>
      </c>
      <c r="AU1308">
        <f>INT(ABS(FO_Candidato[[#This Row],[LONGITUDE_P2]]))</f>
        <v>63</v>
      </c>
      <c r="AV1308">
        <f>INT((ABS(FO_Candidato[[#This Row],[LONGITUDE_P2]])-INT(ABS(FO_Candidato[[#This Row],[LONGITUDE_P2]])))*60)</f>
        <v>9</v>
      </c>
      <c r="AW1308" s="73">
        <f t="shared" si="41"/>
        <v>13.32</v>
      </c>
      <c r="AX1308" t="str">
        <f>SUBSTITUTE(TEXT(FO_Candidato[[#This Row],[LONGITUDE_P5]],"0,00"),",",".")</f>
        <v>13.32</v>
      </c>
      <c r="AY1308" t="str">
        <f>FO_Candidato[[#This Row],[LONGITUDE_P3]]&amp;"°"&amp;FO_Candidato[[#This Row],[LONGITUDE_P4]]&amp;"'"&amp;FO_Candidato[[#This Row],[LONGITUDE - P6]]&amp;"""S"</f>
        <v>63°9'13.32"S</v>
      </c>
    </row>
    <row r="1309" spans="1:51" x14ac:dyDescent="0.3">
      <c r="A1309" t="s">
        <v>31173</v>
      </c>
      <c r="B1309" t="s">
        <v>23809</v>
      </c>
      <c r="C1309" t="s">
        <v>1187</v>
      </c>
      <c r="D1309" t="s">
        <v>7348</v>
      </c>
      <c r="E1309" t="s">
        <v>7348</v>
      </c>
      <c r="F1309" t="s">
        <v>7349</v>
      </c>
      <c r="G1309" t="s">
        <v>23889</v>
      </c>
      <c r="I1309" t="s">
        <v>23832</v>
      </c>
      <c r="K1309" t="s">
        <v>24020</v>
      </c>
      <c r="M1309" t="s">
        <v>23835</v>
      </c>
      <c r="N1309" t="s">
        <v>27106</v>
      </c>
      <c r="U1309" t="s">
        <v>23823</v>
      </c>
      <c r="V1309">
        <v>60</v>
      </c>
      <c r="W1309">
        <v>-12263317</v>
      </c>
      <c r="X1309">
        <v>-60646661</v>
      </c>
      <c r="Y1309">
        <v>377</v>
      </c>
      <c r="Z1309" t="s">
        <v>31174</v>
      </c>
      <c r="AB1309" t="s">
        <v>23825</v>
      </c>
      <c r="AD1309" t="s">
        <v>1491</v>
      </c>
      <c r="AH1309" t="s">
        <v>31175</v>
      </c>
      <c r="AI1309" t="s">
        <v>24653</v>
      </c>
      <c r="AJ1309" t="s">
        <v>31176</v>
      </c>
      <c r="AL1309">
        <f>VALUE(TRIM(FO_Candidato[[#This Row],[1.21 Latitude]]))</f>
        <v>-12263317</v>
      </c>
      <c r="AM1309">
        <f>FO_Candidato[[#This Row],[LATITUDE_P1]]/1000000</f>
        <v>-12.263317000000001</v>
      </c>
      <c r="AN1309">
        <f>INT(ABS(FO_Candidato[[#This Row],[LATITUDE_P2]]))</f>
        <v>12</v>
      </c>
      <c r="AO1309">
        <f>INT((ABS(FO_Candidato[[#This Row],[LATITUDE_P2]])-INT(ABS(FO_Candidato[[#This Row],[LATITUDE_P2]])))*60)</f>
        <v>15</v>
      </c>
      <c r="AP1309" s="73">
        <f t="shared" si="40"/>
        <v>47.94</v>
      </c>
      <c r="AQ1309" t="str">
        <f>SUBSTITUTE(TEXT(FO_Candidato[[#This Row],[LATITUDE_P5]],"0,00"),",",".")</f>
        <v>47.94</v>
      </c>
      <c r="AR1309" t="str">
        <f>FO_Candidato[[#This Row],[LATITUDE_P3]]&amp;"°"&amp;FO_Candidato[[#This Row],[LATITUDE_P4]]&amp;"'"&amp;FO_Candidato[[#This Row],[LATITUDE - P6]]&amp;"""S"</f>
        <v>12°15'47.94"S</v>
      </c>
      <c r="AS1309">
        <f>VALUE(TRIM(FO_Candidato[[#This Row],[longitude]]))</f>
        <v>-60646661</v>
      </c>
      <c r="AT1309">
        <f>FO_Candidato[[#This Row],[LONGITUDE_P1]]/1000000</f>
        <v>-60.646661000000002</v>
      </c>
      <c r="AU1309">
        <f>INT(ABS(FO_Candidato[[#This Row],[LONGITUDE_P2]]))</f>
        <v>60</v>
      </c>
      <c r="AV1309">
        <f>INT((ABS(FO_Candidato[[#This Row],[LONGITUDE_P2]])-INT(ABS(FO_Candidato[[#This Row],[LONGITUDE_P2]])))*60)</f>
        <v>38</v>
      </c>
      <c r="AW1309" s="73">
        <f t="shared" si="41"/>
        <v>47.98</v>
      </c>
      <c r="AX1309" t="str">
        <f>SUBSTITUTE(TEXT(FO_Candidato[[#This Row],[LONGITUDE_P5]],"0,00"),",",".")</f>
        <v>47.98</v>
      </c>
      <c r="AY1309" t="str">
        <f>FO_Candidato[[#This Row],[LONGITUDE_P3]]&amp;"°"&amp;FO_Candidato[[#This Row],[LONGITUDE_P4]]&amp;"'"&amp;FO_Candidato[[#This Row],[LONGITUDE - P6]]&amp;"""S"</f>
        <v>60°38'47.98"S</v>
      </c>
    </row>
    <row r="1310" spans="1:51" x14ac:dyDescent="0.3">
      <c r="A1310" t="s">
        <v>31177</v>
      </c>
      <c r="B1310" t="s">
        <v>23809</v>
      </c>
      <c r="C1310" t="s">
        <v>1187</v>
      </c>
      <c r="D1310" t="s">
        <v>7355</v>
      </c>
      <c r="E1310" t="s">
        <v>7355</v>
      </c>
      <c r="F1310" t="s">
        <v>7356</v>
      </c>
      <c r="G1310" t="s">
        <v>23889</v>
      </c>
      <c r="I1310" t="s">
        <v>23832</v>
      </c>
      <c r="K1310" t="s">
        <v>24020</v>
      </c>
      <c r="M1310" t="s">
        <v>23835</v>
      </c>
      <c r="N1310" t="s">
        <v>27106</v>
      </c>
      <c r="U1310" t="s">
        <v>23823</v>
      </c>
      <c r="V1310">
        <v>60</v>
      </c>
      <c r="W1310">
        <v>-12434832</v>
      </c>
      <c r="X1310">
        <v>-60572008</v>
      </c>
      <c r="Y1310">
        <v>360</v>
      </c>
      <c r="Z1310" t="s">
        <v>31178</v>
      </c>
      <c r="AB1310" t="s">
        <v>23825</v>
      </c>
      <c r="AD1310" t="s">
        <v>1491</v>
      </c>
      <c r="AH1310" t="s">
        <v>31179</v>
      </c>
      <c r="AI1310" t="s">
        <v>24653</v>
      </c>
      <c r="AJ1310" t="s">
        <v>3109</v>
      </c>
      <c r="AL1310">
        <f>VALUE(TRIM(FO_Candidato[[#This Row],[1.21 Latitude]]))</f>
        <v>-12434832</v>
      </c>
      <c r="AM1310">
        <f>FO_Candidato[[#This Row],[LATITUDE_P1]]/1000000</f>
        <v>-12.434832</v>
      </c>
      <c r="AN1310">
        <f>INT(ABS(FO_Candidato[[#This Row],[LATITUDE_P2]]))</f>
        <v>12</v>
      </c>
      <c r="AO1310">
        <f>INT((ABS(FO_Candidato[[#This Row],[LATITUDE_P2]])-INT(ABS(FO_Candidato[[#This Row],[LATITUDE_P2]])))*60)</f>
        <v>26</v>
      </c>
      <c r="AP1310" s="73">
        <f t="shared" si="40"/>
        <v>5.4</v>
      </c>
      <c r="AQ1310" t="str">
        <f>SUBSTITUTE(TEXT(FO_Candidato[[#This Row],[LATITUDE_P5]],"0,00"),",",".")</f>
        <v>5.40</v>
      </c>
      <c r="AR1310" t="str">
        <f>FO_Candidato[[#This Row],[LATITUDE_P3]]&amp;"°"&amp;FO_Candidato[[#This Row],[LATITUDE_P4]]&amp;"'"&amp;FO_Candidato[[#This Row],[LATITUDE - P6]]&amp;"""S"</f>
        <v>12°26'5.40"S</v>
      </c>
      <c r="AS1310">
        <f>VALUE(TRIM(FO_Candidato[[#This Row],[longitude]]))</f>
        <v>-60572008</v>
      </c>
      <c r="AT1310">
        <f>FO_Candidato[[#This Row],[LONGITUDE_P1]]/1000000</f>
        <v>-60.572007999999997</v>
      </c>
      <c r="AU1310">
        <f>INT(ABS(FO_Candidato[[#This Row],[LONGITUDE_P2]]))</f>
        <v>60</v>
      </c>
      <c r="AV1310">
        <f>INT((ABS(FO_Candidato[[#This Row],[LONGITUDE_P2]])-INT(ABS(FO_Candidato[[#This Row],[LONGITUDE_P2]])))*60)</f>
        <v>34</v>
      </c>
      <c r="AW1310" s="73">
        <f t="shared" si="41"/>
        <v>19.23</v>
      </c>
      <c r="AX1310" t="str">
        <f>SUBSTITUTE(TEXT(FO_Candidato[[#This Row],[LONGITUDE_P5]],"0,00"),",",".")</f>
        <v>19.23</v>
      </c>
      <c r="AY1310" t="str">
        <f>FO_Candidato[[#This Row],[LONGITUDE_P3]]&amp;"°"&amp;FO_Candidato[[#This Row],[LONGITUDE_P4]]&amp;"'"&amp;FO_Candidato[[#This Row],[LONGITUDE - P6]]&amp;"""S"</f>
        <v>60°34'19.23"S</v>
      </c>
    </row>
    <row r="1311" spans="1:51" x14ac:dyDescent="0.3">
      <c r="A1311" t="s">
        <v>31180</v>
      </c>
      <c r="B1311" t="s">
        <v>23809</v>
      </c>
      <c r="C1311" t="s">
        <v>1187</v>
      </c>
      <c r="D1311" t="s">
        <v>7359</v>
      </c>
      <c r="E1311" t="s">
        <v>7359</v>
      </c>
      <c r="F1311" t="s">
        <v>7360</v>
      </c>
      <c r="G1311" t="s">
        <v>23889</v>
      </c>
      <c r="I1311" t="s">
        <v>23832</v>
      </c>
      <c r="K1311" t="s">
        <v>25272</v>
      </c>
      <c r="M1311" t="s">
        <v>23835</v>
      </c>
      <c r="N1311" t="s">
        <v>27106</v>
      </c>
      <c r="U1311" t="s">
        <v>23823</v>
      </c>
      <c r="V1311">
        <v>60</v>
      </c>
      <c r="W1311">
        <v>-12449012</v>
      </c>
      <c r="X1311">
        <v>-60515673</v>
      </c>
      <c r="Y1311">
        <v>363</v>
      </c>
      <c r="Z1311" t="s">
        <v>31181</v>
      </c>
      <c r="AD1311" t="s">
        <v>1491</v>
      </c>
      <c r="AH1311" t="s">
        <v>31182</v>
      </c>
      <c r="AI1311" t="s">
        <v>24653</v>
      </c>
      <c r="AJ1311" t="s">
        <v>3109</v>
      </c>
      <c r="AK1311">
        <v>-2</v>
      </c>
      <c r="AL1311">
        <f>VALUE(TRIM(FO_Candidato[[#This Row],[1.21 Latitude]]))</f>
        <v>-12449012</v>
      </c>
      <c r="AM1311">
        <f>FO_Candidato[[#This Row],[LATITUDE_P1]]/1000000</f>
        <v>-12.449012</v>
      </c>
      <c r="AN1311">
        <f>INT(ABS(FO_Candidato[[#This Row],[LATITUDE_P2]]))</f>
        <v>12</v>
      </c>
      <c r="AO1311">
        <f>INT((ABS(FO_Candidato[[#This Row],[LATITUDE_P2]])-INT(ABS(FO_Candidato[[#This Row],[LATITUDE_P2]])))*60)</f>
        <v>26</v>
      </c>
      <c r="AP1311" s="73">
        <f t="shared" si="40"/>
        <v>56.44</v>
      </c>
      <c r="AQ1311" t="str">
        <f>SUBSTITUTE(TEXT(FO_Candidato[[#This Row],[LATITUDE_P5]],"0,00"),",",".")</f>
        <v>56.44</v>
      </c>
      <c r="AR1311" t="str">
        <f>FO_Candidato[[#This Row],[LATITUDE_P3]]&amp;"°"&amp;FO_Candidato[[#This Row],[LATITUDE_P4]]&amp;"'"&amp;FO_Candidato[[#This Row],[LATITUDE - P6]]&amp;"""S"</f>
        <v>12°26'56.44"S</v>
      </c>
      <c r="AS1311">
        <f>VALUE(TRIM(FO_Candidato[[#This Row],[longitude]]))</f>
        <v>-60515673</v>
      </c>
      <c r="AT1311">
        <f>FO_Candidato[[#This Row],[LONGITUDE_P1]]/1000000</f>
        <v>-60.515673</v>
      </c>
      <c r="AU1311">
        <f>INT(ABS(FO_Candidato[[#This Row],[LONGITUDE_P2]]))</f>
        <v>60</v>
      </c>
      <c r="AV1311">
        <f>INT((ABS(FO_Candidato[[#This Row],[LONGITUDE_P2]])-INT(ABS(FO_Candidato[[#This Row],[LONGITUDE_P2]])))*60)</f>
        <v>30</v>
      </c>
      <c r="AW1311" s="73">
        <f t="shared" si="41"/>
        <v>56.42</v>
      </c>
      <c r="AX1311" t="str">
        <f>SUBSTITUTE(TEXT(FO_Candidato[[#This Row],[LONGITUDE_P5]],"0,00"),",",".")</f>
        <v>56.42</v>
      </c>
      <c r="AY1311" t="str">
        <f>FO_Candidato[[#This Row],[LONGITUDE_P3]]&amp;"°"&amp;FO_Candidato[[#This Row],[LONGITUDE_P4]]&amp;"'"&amp;FO_Candidato[[#This Row],[LONGITUDE - P6]]&amp;"""S"</f>
        <v>60°30'56.42"S</v>
      </c>
    </row>
    <row r="1312" spans="1:51" x14ac:dyDescent="0.3">
      <c r="A1312" t="s">
        <v>31183</v>
      </c>
      <c r="B1312" t="s">
        <v>23809</v>
      </c>
      <c r="C1312" t="s">
        <v>1187</v>
      </c>
      <c r="D1312" t="s">
        <v>22852</v>
      </c>
      <c r="E1312" t="s">
        <v>22852</v>
      </c>
      <c r="F1312" t="s">
        <v>22854</v>
      </c>
      <c r="G1312" t="s">
        <v>23889</v>
      </c>
      <c r="I1312" t="s">
        <v>23832</v>
      </c>
      <c r="K1312" t="s">
        <v>24020</v>
      </c>
      <c r="M1312" t="s">
        <v>23835</v>
      </c>
      <c r="N1312" t="s">
        <v>27106</v>
      </c>
      <c r="U1312" t="s">
        <v>23823</v>
      </c>
      <c r="V1312">
        <v>60</v>
      </c>
      <c r="W1312">
        <v>-12813392</v>
      </c>
      <c r="X1312">
        <v>-60081069</v>
      </c>
      <c r="Y1312">
        <v>612</v>
      </c>
      <c r="Z1312" t="s">
        <v>30890</v>
      </c>
      <c r="AB1312" t="s">
        <v>23825</v>
      </c>
      <c r="AD1312" t="s">
        <v>1491</v>
      </c>
      <c r="AH1312" t="s">
        <v>31184</v>
      </c>
      <c r="AI1312" t="s">
        <v>24653</v>
      </c>
      <c r="AJ1312" t="s">
        <v>3109</v>
      </c>
      <c r="AL1312">
        <f>VALUE(TRIM(FO_Candidato[[#This Row],[1.21 Latitude]]))</f>
        <v>-12813392</v>
      </c>
      <c r="AM1312">
        <f>FO_Candidato[[#This Row],[LATITUDE_P1]]/1000000</f>
        <v>-12.813392</v>
      </c>
      <c r="AN1312">
        <f>INT(ABS(FO_Candidato[[#This Row],[LATITUDE_P2]]))</f>
        <v>12</v>
      </c>
      <c r="AO1312">
        <f>INT((ABS(FO_Candidato[[#This Row],[LATITUDE_P2]])-INT(ABS(FO_Candidato[[#This Row],[LATITUDE_P2]])))*60)</f>
        <v>48</v>
      </c>
      <c r="AP1312" s="73">
        <f t="shared" si="40"/>
        <v>48.21</v>
      </c>
      <c r="AQ1312" t="str">
        <f>SUBSTITUTE(TEXT(FO_Candidato[[#This Row],[LATITUDE_P5]],"0,00"),",",".")</f>
        <v>48.21</v>
      </c>
      <c r="AR1312" t="str">
        <f>FO_Candidato[[#This Row],[LATITUDE_P3]]&amp;"°"&amp;FO_Candidato[[#This Row],[LATITUDE_P4]]&amp;"'"&amp;FO_Candidato[[#This Row],[LATITUDE - P6]]&amp;"""S"</f>
        <v>12°48'48.21"S</v>
      </c>
      <c r="AS1312">
        <f>VALUE(TRIM(FO_Candidato[[#This Row],[longitude]]))</f>
        <v>-60081069</v>
      </c>
      <c r="AT1312">
        <f>FO_Candidato[[#This Row],[LONGITUDE_P1]]/1000000</f>
        <v>-60.081068999999999</v>
      </c>
      <c r="AU1312">
        <f>INT(ABS(FO_Candidato[[#This Row],[LONGITUDE_P2]]))</f>
        <v>60</v>
      </c>
      <c r="AV1312">
        <f>INT((ABS(FO_Candidato[[#This Row],[LONGITUDE_P2]])-INT(ABS(FO_Candidato[[#This Row],[LONGITUDE_P2]])))*60)</f>
        <v>4</v>
      </c>
      <c r="AW1312" s="73">
        <f t="shared" si="41"/>
        <v>51.85</v>
      </c>
      <c r="AX1312" t="str">
        <f>SUBSTITUTE(TEXT(FO_Candidato[[#This Row],[LONGITUDE_P5]],"0,00"),",",".")</f>
        <v>51.85</v>
      </c>
      <c r="AY1312" t="str">
        <f>FO_Candidato[[#This Row],[LONGITUDE_P3]]&amp;"°"&amp;FO_Candidato[[#This Row],[LONGITUDE_P4]]&amp;"'"&amp;FO_Candidato[[#This Row],[LONGITUDE - P6]]&amp;"""S"</f>
        <v>60°4'51.85"S</v>
      </c>
    </row>
    <row r="1313" spans="1:51" x14ac:dyDescent="0.3">
      <c r="A1313" t="s">
        <v>31185</v>
      </c>
      <c r="B1313" t="s">
        <v>23809</v>
      </c>
      <c r="C1313" t="s">
        <v>354</v>
      </c>
      <c r="D1313" t="s">
        <v>5701</v>
      </c>
      <c r="E1313" t="s">
        <v>5701</v>
      </c>
      <c r="F1313" t="s">
        <v>5702</v>
      </c>
      <c r="G1313" t="s">
        <v>23889</v>
      </c>
      <c r="I1313" t="s">
        <v>23813</v>
      </c>
      <c r="K1313" t="s">
        <v>24020</v>
      </c>
      <c r="M1313" t="s">
        <v>23835</v>
      </c>
      <c r="N1313" t="s">
        <v>24872</v>
      </c>
      <c r="U1313" t="s">
        <v>23823</v>
      </c>
      <c r="V1313">
        <v>50</v>
      </c>
      <c r="W1313">
        <v>-23895053</v>
      </c>
      <c r="X1313">
        <v>-47510661</v>
      </c>
      <c r="Y1313">
        <v>851</v>
      </c>
      <c r="Z1313" t="s">
        <v>29029</v>
      </c>
      <c r="AB1313" t="s">
        <v>23825</v>
      </c>
      <c r="AD1313" t="s">
        <v>1491</v>
      </c>
      <c r="AH1313" t="s">
        <v>31186</v>
      </c>
      <c r="AI1313" t="s">
        <v>23852</v>
      </c>
      <c r="AJ1313" t="s">
        <v>23894</v>
      </c>
      <c r="AL1313">
        <f>VALUE(TRIM(FO_Candidato[[#This Row],[1.21 Latitude]]))</f>
        <v>-23895053</v>
      </c>
      <c r="AM1313">
        <f>FO_Candidato[[#This Row],[LATITUDE_P1]]/1000000</f>
        <v>-23.895053000000001</v>
      </c>
      <c r="AN1313">
        <f>INT(ABS(FO_Candidato[[#This Row],[LATITUDE_P2]]))</f>
        <v>23</v>
      </c>
      <c r="AO1313">
        <f>INT((ABS(FO_Candidato[[#This Row],[LATITUDE_P2]])-INT(ABS(FO_Candidato[[#This Row],[LATITUDE_P2]])))*60)</f>
        <v>53</v>
      </c>
      <c r="AP1313" s="73">
        <f t="shared" si="40"/>
        <v>42.19</v>
      </c>
      <c r="AQ1313" t="str">
        <f>SUBSTITUTE(TEXT(FO_Candidato[[#This Row],[LATITUDE_P5]],"0,00"),",",".")</f>
        <v>42.19</v>
      </c>
      <c r="AR1313" t="str">
        <f>FO_Candidato[[#This Row],[LATITUDE_P3]]&amp;"°"&amp;FO_Candidato[[#This Row],[LATITUDE_P4]]&amp;"'"&amp;FO_Candidato[[#This Row],[LATITUDE - P6]]&amp;"""S"</f>
        <v>23°53'42.19"S</v>
      </c>
      <c r="AS1313">
        <f>VALUE(TRIM(FO_Candidato[[#This Row],[longitude]]))</f>
        <v>-47510661</v>
      </c>
      <c r="AT1313">
        <f>FO_Candidato[[#This Row],[LONGITUDE_P1]]/1000000</f>
        <v>-47.510660999999999</v>
      </c>
      <c r="AU1313">
        <f>INT(ABS(FO_Candidato[[#This Row],[LONGITUDE_P2]]))</f>
        <v>47</v>
      </c>
      <c r="AV1313">
        <f>INT((ABS(FO_Candidato[[#This Row],[LONGITUDE_P2]])-INT(ABS(FO_Candidato[[#This Row],[LONGITUDE_P2]])))*60)</f>
        <v>30</v>
      </c>
      <c r="AW1313" s="73">
        <f t="shared" si="41"/>
        <v>38.380000000000003</v>
      </c>
      <c r="AX1313" t="str">
        <f>SUBSTITUTE(TEXT(FO_Candidato[[#This Row],[LONGITUDE_P5]],"0,00"),",",".")</f>
        <v>38.38</v>
      </c>
      <c r="AY1313" t="str">
        <f>FO_Candidato[[#This Row],[LONGITUDE_P3]]&amp;"°"&amp;FO_Candidato[[#This Row],[LONGITUDE_P4]]&amp;"'"&amp;FO_Candidato[[#This Row],[LONGITUDE - P6]]&amp;"""S"</f>
        <v>47°30'38.38"S</v>
      </c>
    </row>
    <row r="1314" spans="1:51" x14ac:dyDescent="0.3">
      <c r="A1314" t="s">
        <v>31187</v>
      </c>
      <c r="B1314" t="s">
        <v>23809</v>
      </c>
      <c r="C1314" t="s">
        <v>354</v>
      </c>
      <c r="D1314" t="s">
        <v>5689</v>
      </c>
      <c r="E1314" t="s">
        <v>5689</v>
      </c>
      <c r="F1314" t="s">
        <v>5690</v>
      </c>
      <c r="G1314" t="s">
        <v>23889</v>
      </c>
      <c r="I1314" t="s">
        <v>23813</v>
      </c>
      <c r="K1314" t="s">
        <v>24020</v>
      </c>
      <c r="M1314" t="s">
        <v>23835</v>
      </c>
      <c r="N1314" t="s">
        <v>28486</v>
      </c>
      <c r="U1314" t="s">
        <v>23823</v>
      </c>
      <c r="V1314">
        <v>30</v>
      </c>
      <c r="W1314">
        <v>-2402398</v>
      </c>
      <c r="X1314">
        <v>-47537335</v>
      </c>
      <c r="Y1314">
        <v>696</v>
      </c>
      <c r="Z1314" t="s">
        <v>31188</v>
      </c>
      <c r="AB1314" t="s">
        <v>23825</v>
      </c>
      <c r="AD1314" t="s">
        <v>1491</v>
      </c>
      <c r="AH1314" t="s">
        <v>31189</v>
      </c>
      <c r="AI1314" t="s">
        <v>23852</v>
      </c>
      <c r="AJ1314" t="s">
        <v>23894</v>
      </c>
      <c r="AL1314">
        <f>VALUE(TRIM(FO_Candidato[[#This Row],[1.21 Latitude]]))</f>
        <v>-2402398</v>
      </c>
      <c r="AM1314">
        <f>FO_Candidato[[#This Row],[LATITUDE_P1]]/1000000</f>
        <v>-2.4023979999999998</v>
      </c>
      <c r="AN1314">
        <f>INT(ABS(FO_Candidato[[#This Row],[LATITUDE_P2]]))</f>
        <v>2</v>
      </c>
      <c r="AO1314">
        <f>INT((ABS(FO_Candidato[[#This Row],[LATITUDE_P2]])-INT(ABS(FO_Candidato[[#This Row],[LATITUDE_P2]])))*60)</f>
        <v>24</v>
      </c>
      <c r="AP1314" s="73">
        <f t="shared" si="40"/>
        <v>8.6300000000000008</v>
      </c>
      <c r="AQ1314" t="str">
        <f>SUBSTITUTE(TEXT(FO_Candidato[[#This Row],[LATITUDE_P5]],"0,00"),",",".")</f>
        <v>8.63</v>
      </c>
      <c r="AR1314" t="str">
        <f>FO_Candidato[[#This Row],[LATITUDE_P3]]&amp;"°"&amp;FO_Candidato[[#This Row],[LATITUDE_P4]]&amp;"'"&amp;FO_Candidato[[#This Row],[LATITUDE - P6]]&amp;"""S"</f>
        <v>2°24'8.63"S</v>
      </c>
      <c r="AS1314">
        <f>VALUE(TRIM(FO_Candidato[[#This Row],[longitude]]))</f>
        <v>-47537335</v>
      </c>
      <c r="AT1314">
        <f>FO_Candidato[[#This Row],[LONGITUDE_P1]]/1000000</f>
        <v>-47.537334999999999</v>
      </c>
      <c r="AU1314">
        <f>INT(ABS(FO_Candidato[[#This Row],[LONGITUDE_P2]]))</f>
        <v>47</v>
      </c>
      <c r="AV1314">
        <f>INT((ABS(FO_Candidato[[#This Row],[LONGITUDE_P2]])-INT(ABS(FO_Candidato[[#This Row],[LONGITUDE_P2]])))*60)</f>
        <v>32</v>
      </c>
      <c r="AW1314" s="73">
        <f t="shared" si="41"/>
        <v>14.41</v>
      </c>
      <c r="AX1314" t="str">
        <f>SUBSTITUTE(TEXT(FO_Candidato[[#This Row],[LONGITUDE_P5]],"0,00"),",",".")</f>
        <v>14.41</v>
      </c>
      <c r="AY1314" t="str">
        <f>FO_Candidato[[#This Row],[LONGITUDE_P3]]&amp;"°"&amp;FO_Candidato[[#This Row],[LONGITUDE_P4]]&amp;"'"&amp;FO_Candidato[[#This Row],[LONGITUDE - P6]]&amp;"""S"</f>
        <v>47°32'14.41"S</v>
      </c>
    </row>
    <row r="1315" spans="1:51" x14ac:dyDescent="0.3">
      <c r="A1315" t="s">
        <v>31190</v>
      </c>
      <c r="B1315" t="s">
        <v>23809</v>
      </c>
      <c r="C1315" t="s">
        <v>354</v>
      </c>
      <c r="D1315" t="s">
        <v>5534</v>
      </c>
      <c r="E1315" t="s">
        <v>5534</v>
      </c>
      <c r="F1315" t="s">
        <v>5535</v>
      </c>
      <c r="G1315" t="s">
        <v>23889</v>
      </c>
      <c r="I1315" t="s">
        <v>23832</v>
      </c>
      <c r="K1315" t="s">
        <v>24020</v>
      </c>
      <c r="M1315" t="s">
        <v>23835</v>
      </c>
      <c r="N1315" t="s">
        <v>28486</v>
      </c>
      <c r="U1315" t="s">
        <v>23823</v>
      </c>
      <c r="V1315">
        <v>50</v>
      </c>
      <c r="W1315">
        <v>-23633893</v>
      </c>
      <c r="X1315">
        <v>-47511168</v>
      </c>
      <c r="Y1315">
        <v>733</v>
      </c>
      <c r="Z1315" t="s">
        <v>31191</v>
      </c>
      <c r="AB1315" t="s">
        <v>23825</v>
      </c>
      <c r="AD1315" t="s">
        <v>1491</v>
      </c>
      <c r="AH1315" t="s">
        <v>31192</v>
      </c>
      <c r="AI1315" t="s">
        <v>23852</v>
      </c>
      <c r="AJ1315" t="s">
        <v>31193</v>
      </c>
      <c r="AL1315">
        <f>VALUE(TRIM(FO_Candidato[[#This Row],[1.21 Latitude]]))</f>
        <v>-23633893</v>
      </c>
      <c r="AM1315">
        <f>FO_Candidato[[#This Row],[LATITUDE_P1]]/1000000</f>
        <v>-23.633893</v>
      </c>
      <c r="AN1315">
        <f>INT(ABS(FO_Candidato[[#This Row],[LATITUDE_P2]]))</f>
        <v>23</v>
      </c>
      <c r="AO1315">
        <f>INT((ABS(FO_Candidato[[#This Row],[LATITUDE_P2]])-INT(ABS(FO_Candidato[[#This Row],[LATITUDE_P2]])))*60)</f>
        <v>38</v>
      </c>
      <c r="AP1315" s="73">
        <f t="shared" si="40"/>
        <v>2.0099999999999998</v>
      </c>
      <c r="AQ1315" t="str">
        <f>SUBSTITUTE(TEXT(FO_Candidato[[#This Row],[LATITUDE_P5]],"0,00"),",",".")</f>
        <v>2.01</v>
      </c>
      <c r="AR1315" t="str">
        <f>FO_Candidato[[#This Row],[LATITUDE_P3]]&amp;"°"&amp;FO_Candidato[[#This Row],[LATITUDE_P4]]&amp;"'"&amp;FO_Candidato[[#This Row],[LATITUDE - P6]]&amp;"""S"</f>
        <v>23°38'2.01"S</v>
      </c>
      <c r="AS1315">
        <f>VALUE(TRIM(FO_Candidato[[#This Row],[longitude]]))</f>
        <v>-47511168</v>
      </c>
      <c r="AT1315">
        <f>FO_Candidato[[#This Row],[LONGITUDE_P1]]/1000000</f>
        <v>-47.511167999999998</v>
      </c>
      <c r="AU1315">
        <f>INT(ABS(FO_Candidato[[#This Row],[LONGITUDE_P2]]))</f>
        <v>47</v>
      </c>
      <c r="AV1315">
        <f>INT((ABS(FO_Candidato[[#This Row],[LONGITUDE_P2]])-INT(ABS(FO_Candidato[[#This Row],[LONGITUDE_P2]])))*60)</f>
        <v>30</v>
      </c>
      <c r="AW1315" s="73">
        <f t="shared" si="41"/>
        <v>40.200000000000003</v>
      </c>
      <c r="AX1315" t="str">
        <f>SUBSTITUTE(TEXT(FO_Candidato[[#This Row],[LONGITUDE_P5]],"0,00"),",",".")</f>
        <v>40.20</v>
      </c>
      <c r="AY1315" t="str">
        <f>FO_Candidato[[#This Row],[LONGITUDE_P3]]&amp;"°"&amp;FO_Candidato[[#This Row],[LONGITUDE_P4]]&amp;"'"&amp;FO_Candidato[[#This Row],[LONGITUDE - P6]]&amp;"""S"</f>
        <v>47°30'40.20"S</v>
      </c>
    </row>
    <row r="1316" spans="1:51" x14ac:dyDescent="0.3">
      <c r="A1316" t="s">
        <v>31194</v>
      </c>
      <c r="B1316" t="s">
        <v>23809</v>
      </c>
      <c r="C1316" t="s">
        <v>354</v>
      </c>
      <c r="D1316" t="s">
        <v>5530</v>
      </c>
      <c r="E1316" t="s">
        <v>5530</v>
      </c>
      <c r="F1316" t="s">
        <v>5531</v>
      </c>
      <c r="G1316" t="s">
        <v>23889</v>
      </c>
      <c r="I1316" t="s">
        <v>23813</v>
      </c>
      <c r="K1316" t="s">
        <v>24020</v>
      </c>
      <c r="M1316" t="s">
        <v>23835</v>
      </c>
      <c r="N1316" t="s">
        <v>24872</v>
      </c>
      <c r="U1316" t="s">
        <v>23823</v>
      </c>
      <c r="V1316">
        <v>50</v>
      </c>
      <c r="W1316">
        <v>-23621907</v>
      </c>
      <c r="X1316">
        <v>-47558571</v>
      </c>
      <c r="Y1316">
        <v>656</v>
      </c>
      <c r="Z1316" t="s">
        <v>31195</v>
      </c>
      <c r="AB1316" t="s">
        <v>23825</v>
      </c>
      <c r="AD1316" t="s">
        <v>1491</v>
      </c>
      <c r="AH1316" t="s">
        <v>31196</v>
      </c>
      <c r="AI1316" t="s">
        <v>23852</v>
      </c>
      <c r="AJ1316" t="s">
        <v>31197</v>
      </c>
      <c r="AL1316">
        <f>VALUE(TRIM(FO_Candidato[[#This Row],[1.21 Latitude]]))</f>
        <v>-23621907</v>
      </c>
      <c r="AM1316">
        <f>FO_Candidato[[#This Row],[LATITUDE_P1]]/1000000</f>
        <v>-23.621907</v>
      </c>
      <c r="AN1316">
        <f>INT(ABS(FO_Candidato[[#This Row],[LATITUDE_P2]]))</f>
        <v>23</v>
      </c>
      <c r="AO1316">
        <f>INT((ABS(FO_Candidato[[#This Row],[LATITUDE_P2]])-INT(ABS(FO_Candidato[[#This Row],[LATITUDE_P2]])))*60)</f>
        <v>37</v>
      </c>
      <c r="AP1316" s="73">
        <f t="shared" si="40"/>
        <v>18.87</v>
      </c>
      <c r="AQ1316" t="str">
        <f>SUBSTITUTE(TEXT(FO_Candidato[[#This Row],[LATITUDE_P5]],"0,00"),",",".")</f>
        <v>18.87</v>
      </c>
      <c r="AR1316" t="str">
        <f>FO_Candidato[[#This Row],[LATITUDE_P3]]&amp;"°"&amp;FO_Candidato[[#This Row],[LATITUDE_P4]]&amp;"'"&amp;FO_Candidato[[#This Row],[LATITUDE - P6]]&amp;"""S"</f>
        <v>23°37'18.87"S</v>
      </c>
      <c r="AS1316">
        <f>VALUE(TRIM(FO_Candidato[[#This Row],[longitude]]))</f>
        <v>-47558571</v>
      </c>
      <c r="AT1316">
        <f>FO_Candidato[[#This Row],[LONGITUDE_P1]]/1000000</f>
        <v>-47.558571000000001</v>
      </c>
      <c r="AU1316">
        <f>INT(ABS(FO_Candidato[[#This Row],[LONGITUDE_P2]]))</f>
        <v>47</v>
      </c>
      <c r="AV1316">
        <f>INT((ABS(FO_Candidato[[#This Row],[LONGITUDE_P2]])-INT(ABS(FO_Candidato[[#This Row],[LONGITUDE_P2]])))*60)</f>
        <v>33</v>
      </c>
      <c r="AW1316" s="73">
        <f t="shared" si="41"/>
        <v>30.86</v>
      </c>
      <c r="AX1316" t="str">
        <f>SUBSTITUTE(TEXT(FO_Candidato[[#This Row],[LONGITUDE_P5]],"0,00"),",",".")</f>
        <v>30.86</v>
      </c>
      <c r="AY1316" t="str">
        <f>FO_Candidato[[#This Row],[LONGITUDE_P3]]&amp;"°"&amp;FO_Candidato[[#This Row],[LONGITUDE_P4]]&amp;"'"&amp;FO_Candidato[[#This Row],[LONGITUDE - P6]]&amp;"""S"</f>
        <v>47°33'30.86"S</v>
      </c>
    </row>
    <row r="1317" spans="1:51" x14ac:dyDescent="0.3">
      <c r="A1317" t="s">
        <v>31198</v>
      </c>
      <c r="B1317" t="s">
        <v>23809</v>
      </c>
      <c r="C1317" t="s">
        <v>1187</v>
      </c>
      <c r="D1317" t="s">
        <v>16138</v>
      </c>
      <c r="E1317" t="s">
        <v>16138</v>
      </c>
      <c r="F1317" t="s">
        <v>16140</v>
      </c>
      <c r="G1317" t="s">
        <v>23889</v>
      </c>
      <c r="I1317" t="s">
        <v>23832</v>
      </c>
      <c r="K1317" t="s">
        <v>25272</v>
      </c>
      <c r="M1317" t="s">
        <v>23835</v>
      </c>
      <c r="N1317" t="s">
        <v>27106</v>
      </c>
      <c r="U1317" t="s">
        <v>23823</v>
      </c>
      <c r="V1317">
        <v>60</v>
      </c>
      <c r="W1317">
        <v>-11376775</v>
      </c>
      <c r="X1317">
        <v>-61676706</v>
      </c>
      <c r="Y1317">
        <v>177</v>
      </c>
      <c r="Z1317" t="s">
        <v>31199</v>
      </c>
      <c r="AB1317" t="s">
        <v>23825</v>
      </c>
      <c r="AD1317" t="s">
        <v>1491</v>
      </c>
      <c r="AH1317" t="s">
        <v>31200</v>
      </c>
      <c r="AI1317" t="s">
        <v>24653</v>
      </c>
      <c r="AJ1317" t="s">
        <v>31114</v>
      </c>
      <c r="AL1317">
        <f>VALUE(TRIM(FO_Candidato[[#This Row],[1.21 Latitude]]))</f>
        <v>-11376775</v>
      </c>
      <c r="AM1317">
        <f>FO_Candidato[[#This Row],[LATITUDE_P1]]/1000000</f>
        <v>-11.376775</v>
      </c>
      <c r="AN1317">
        <f>INT(ABS(FO_Candidato[[#This Row],[LATITUDE_P2]]))</f>
        <v>11</v>
      </c>
      <c r="AO1317">
        <f>INT((ABS(FO_Candidato[[#This Row],[LATITUDE_P2]])-INT(ABS(FO_Candidato[[#This Row],[LATITUDE_P2]])))*60)</f>
        <v>22</v>
      </c>
      <c r="AP1317" s="73">
        <f t="shared" si="40"/>
        <v>36.39</v>
      </c>
      <c r="AQ1317" t="str">
        <f>SUBSTITUTE(TEXT(FO_Candidato[[#This Row],[LATITUDE_P5]],"0,00"),",",".")</f>
        <v>36.39</v>
      </c>
      <c r="AR1317" t="str">
        <f>FO_Candidato[[#This Row],[LATITUDE_P3]]&amp;"°"&amp;FO_Candidato[[#This Row],[LATITUDE_P4]]&amp;"'"&amp;FO_Candidato[[#This Row],[LATITUDE - P6]]&amp;"""S"</f>
        <v>11°22'36.39"S</v>
      </c>
      <c r="AS1317">
        <f>VALUE(TRIM(FO_Candidato[[#This Row],[longitude]]))</f>
        <v>-61676706</v>
      </c>
      <c r="AT1317">
        <f>FO_Candidato[[#This Row],[LONGITUDE_P1]]/1000000</f>
        <v>-61.676706000000003</v>
      </c>
      <c r="AU1317">
        <f>INT(ABS(FO_Candidato[[#This Row],[LONGITUDE_P2]]))</f>
        <v>61</v>
      </c>
      <c r="AV1317">
        <f>INT((ABS(FO_Candidato[[#This Row],[LONGITUDE_P2]])-INT(ABS(FO_Candidato[[#This Row],[LONGITUDE_P2]])))*60)</f>
        <v>40</v>
      </c>
      <c r="AW1317" s="73">
        <f t="shared" si="41"/>
        <v>36.14</v>
      </c>
      <c r="AX1317" t="str">
        <f>SUBSTITUTE(TEXT(FO_Candidato[[#This Row],[LONGITUDE_P5]],"0,00"),",",".")</f>
        <v>36.14</v>
      </c>
      <c r="AY1317" t="str">
        <f>FO_Candidato[[#This Row],[LONGITUDE_P3]]&amp;"°"&amp;FO_Candidato[[#This Row],[LONGITUDE_P4]]&amp;"'"&amp;FO_Candidato[[#This Row],[LONGITUDE - P6]]&amp;"""S"</f>
        <v>61°40'36.14"S</v>
      </c>
    </row>
    <row r="1318" spans="1:51" x14ac:dyDescent="0.3">
      <c r="A1318" t="s">
        <v>31201</v>
      </c>
      <c r="B1318" t="s">
        <v>23809</v>
      </c>
      <c r="C1318" t="s">
        <v>1187</v>
      </c>
      <c r="D1318" t="s">
        <v>16148</v>
      </c>
      <c r="E1318" t="s">
        <v>16148</v>
      </c>
      <c r="F1318" t="s">
        <v>16150</v>
      </c>
      <c r="G1318" t="s">
        <v>23889</v>
      </c>
      <c r="I1318" t="s">
        <v>23832</v>
      </c>
      <c r="K1318" t="s">
        <v>24020</v>
      </c>
      <c r="M1318" t="s">
        <v>23835</v>
      </c>
      <c r="N1318" t="s">
        <v>27194</v>
      </c>
      <c r="U1318" t="s">
        <v>23823</v>
      </c>
      <c r="V1318">
        <v>60</v>
      </c>
      <c r="W1318">
        <v>-11385378</v>
      </c>
      <c r="X1318">
        <v>-61741592</v>
      </c>
      <c r="Y1318">
        <v>206</v>
      </c>
      <c r="Z1318" t="s">
        <v>31202</v>
      </c>
      <c r="AH1318" t="s">
        <v>31203</v>
      </c>
      <c r="AI1318" t="s">
        <v>24653</v>
      </c>
      <c r="AJ1318" t="s">
        <v>31114</v>
      </c>
      <c r="AL1318">
        <f>VALUE(TRIM(FO_Candidato[[#This Row],[1.21 Latitude]]))</f>
        <v>-11385378</v>
      </c>
      <c r="AM1318">
        <f>FO_Candidato[[#This Row],[LATITUDE_P1]]/1000000</f>
        <v>-11.385377999999999</v>
      </c>
      <c r="AN1318">
        <f>INT(ABS(FO_Candidato[[#This Row],[LATITUDE_P2]]))</f>
        <v>11</v>
      </c>
      <c r="AO1318">
        <f>INT((ABS(FO_Candidato[[#This Row],[LATITUDE_P2]])-INT(ABS(FO_Candidato[[#This Row],[LATITUDE_P2]])))*60)</f>
        <v>23</v>
      </c>
      <c r="AP1318" s="73">
        <f t="shared" si="40"/>
        <v>7.36</v>
      </c>
      <c r="AQ1318" t="str">
        <f>SUBSTITUTE(TEXT(FO_Candidato[[#This Row],[LATITUDE_P5]],"0,00"),",",".")</f>
        <v>7.36</v>
      </c>
      <c r="AR1318" t="str">
        <f>FO_Candidato[[#This Row],[LATITUDE_P3]]&amp;"°"&amp;FO_Candidato[[#This Row],[LATITUDE_P4]]&amp;"'"&amp;FO_Candidato[[#This Row],[LATITUDE - P6]]&amp;"""S"</f>
        <v>11°23'7.36"S</v>
      </c>
      <c r="AS1318">
        <f>VALUE(TRIM(FO_Candidato[[#This Row],[longitude]]))</f>
        <v>-61741592</v>
      </c>
      <c r="AT1318">
        <f>FO_Candidato[[#This Row],[LONGITUDE_P1]]/1000000</f>
        <v>-61.741591999999997</v>
      </c>
      <c r="AU1318">
        <f>INT(ABS(FO_Candidato[[#This Row],[LONGITUDE_P2]]))</f>
        <v>61</v>
      </c>
      <c r="AV1318">
        <f>INT((ABS(FO_Candidato[[#This Row],[LONGITUDE_P2]])-INT(ABS(FO_Candidato[[#This Row],[LONGITUDE_P2]])))*60)</f>
        <v>44</v>
      </c>
      <c r="AW1318" s="73">
        <f t="shared" si="41"/>
        <v>29.73</v>
      </c>
      <c r="AX1318" t="str">
        <f>SUBSTITUTE(TEXT(FO_Candidato[[#This Row],[LONGITUDE_P5]],"0,00"),",",".")</f>
        <v>29.73</v>
      </c>
      <c r="AY1318" t="str">
        <f>FO_Candidato[[#This Row],[LONGITUDE_P3]]&amp;"°"&amp;FO_Candidato[[#This Row],[LONGITUDE_P4]]&amp;"'"&amp;FO_Candidato[[#This Row],[LONGITUDE - P6]]&amp;"""S"</f>
        <v>61°44'29.73"S</v>
      </c>
    </row>
    <row r="1319" spans="1:51" x14ac:dyDescent="0.3">
      <c r="A1319" t="s">
        <v>31204</v>
      </c>
      <c r="B1319" t="s">
        <v>23809</v>
      </c>
      <c r="C1319" t="s">
        <v>419</v>
      </c>
      <c r="D1319" t="s">
        <v>7563</v>
      </c>
      <c r="E1319" t="s">
        <v>7563</v>
      </c>
      <c r="F1319" t="s">
        <v>7564</v>
      </c>
      <c r="G1319" t="s">
        <v>23880</v>
      </c>
      <c r="I1319" t="s">
        <v>23832</v>
      </c>
      <c r="J1319" t="s">
        <v>23833</v>
      </c>
      <c r="K1319" t="s">
        <v>24020</v>
      </c>
      <c r="M1319" t="s">
        <v>23835</v>
      </c>
      <c r="N1319" t="s">
        <v>28508</v>
      </c>
      <c r="O1319" t="s">
        <v>31148</v>
      </c>
      <c r="P1319" t="s">
        <v>26470</v>
      </c>
      <c r="Q1319" t="s">
        <v>25911</v>
      </c>
      <c r="U1319" t="s">
        <v>23823</v>
      </c>
      <c r="V1319">
        <v>70</v>
      </c>
      <c r="W1319">
        <v>-20700039</v>
      </c>
      <c r="X1319">
        <v>-4765245</v>
      </c>
      <c r="Y1319">
        <v>747</v>
      </c>
      <c r="AA1319" t="s">
        <v>213</v>
      </c>
      <c r="AB1319" t="s">
        <v>23825</v>
      </c>
      <c r="AC1319">
        <v>0</v>
      </c>
      <c r="AD1319" t="s">
        <v>23823</v>
      </c>
      <c r="AE1319" t="s">
        <v>23823</v>
      </c>
      <c r="AF1319" t="s">
        <v>7564</v>
      </c>
      <c r="AG1319" t="s">
        <v>7564</v>
      </c>
      <c r="AH1319" t="s">
        <v>31205</v>
      </c>
      <c r="AI1319" t="s">
        <v>23852</v>
      </c>
      <c r="AJ1319" t="s">
        <v>7567</v>
      </c>
      <c r="AL1319">
        <f>VALUE(TRIM(FO_Candidato[[#This Row],[1.21 Latitude]]))</f>
        <v>-20700039</v>
      </c>
      <c r="AM1319">
        <f>FO_Candidato[[#This Row],[LATITUDE_P1]]/1000000</f>
        <v>-20.700039</v>
      </c>
      <c r="AN1319">
        <f>INT(ABS(FO_Candidato[[#This Row],[LATITUDE_P2]]))</f>
        <v>20</v>
      </c>
      <c r="AO1319">
        <f>INT((ABS(FO_Candidato[[#This Row],[LATITUDE_P2]])-INT(ABS(FO_Candidato[[#This Row],[LATITUDE_P2]])))*60)</f>
        <v>42</v>
      </c>
      <c r="AP1319" s="73">
        <f t="shared" si="40"/>
        <v>0.14000000000000001</v>
      </c>
      <c r="AQ1319" t="str">
        <f>SUBSTITUTE(TEXT(FO_Candidato[[#This Row],[LATITUDE_P5]],"0,00"),",",".")</f>
        <v>0.14</v>
      </c>
      <c r="AR1319" t="str">
        <f>FO_Candidato[[#This Row],[LATITUDE_P3]]&amp;"°"&amp;FO_Candidato[[#This Row],[LATITUDE_P4]]&amp;"'"&amp;FO_Candidato[[#This Row],[LATITUDE - P6]]&amp;"""S"</f>
        <v>20°42'0.14"S</v>
      </c>
      <c r="AS1319">
        <f>VALUE(TRIM(FO_Candidato[[#This Row],[longitude]]))</f>
        <v>-4765245</v>
      </c>
      <c r="AT1319">
        <f>FO_Candidato[[#This Row],[LONGITUDE_P1]]/1000000</f>
        <v>-4.7652450000000002</v>
      </c>
      <c r="AU1319">
        <f>INT(ABS(FO_Candidato[[#This Row],[LONGITUDE_P2]]))</f>
        <v>4</v>
      </c>
      <c r="AV1319">
        <f>INT((ABS(FO_Candidato[[#This Row],[LONGITUDE_P2]])-INT(ABS(FO_Candidato[[#This Row],[LONGITUDE_P2]])))*60)</f>
        <v>45</v>
      </c>
      <c r="AW1319" s="73">
        <f t="shared" si="41"/>
        <v>54.88</v>
      </c>
      <c r="AX1319" t="str">
        <f>SUBSTITUTE(TEXT(FO_Candidato[[#This Row],[LONGITUDE_P5]],"0,00"),",",".")</f>
        <v>54.88</v>
      </c>
      <c r="AY1319" t="str">
        <f>FO_Candidato[[#This Row],[LONGITUDE_P3]]&amp;"°"&amp;FO_Candidato[[#This Row],[LONGITUDE_P4]]&amp;"'"&amp;FO_Candidato[[#This Row],[LONGITUDE - P6]]&amp;"""S"</f>
        <v>4°45'54.88"S</v>
      </c>
    </row>
    <row r="1320" spans="1:51" x14ac:dyDescent="0.3">
      <c r="A1320" t="s">
        <v>31206</v>
      </c>
      <c r="B1320" t="s">
        <v>23809</v>
      </c>
      <c r="C1320" t="s">
        <v>419</v>
      </c>
      <c r="D1320" t="s">
        <v>17405</v>
      </c>
      <c r="E1320" t="s">
        <v>17405</v>
      </c>
      <c r="F1320" t="s">
        <v>17407</v>
      </c>
      <c r="G1320" t="s">
        <v>23880</v>
      </c>
      <c r="I1320" t="s">
        <v>23832</v>
      </c>
      <c r="J1320" t="s">
        <v>23833</v>
      </c>
      <c r="K1320" t="s">
        <v>31207</v>
      </c>
      <c r="M1320" t="s">
        <v>23835</v>
      </c>
      <c r="N1320" t="s">
        <v>31208</v>
      </c>
      <c r="O1320" t="s">
        <v>31148</v>
      </c>
      <c r="P1320" t="s">
        <v>31209</v>
      </c>
      <c r="Q1320" t="s">
        <v>31210</v>
      </c>
      <c r="U1320" t="s">
        <v>23823</v>
      </c>
      <c r="V1320">
        <v>70</v>
      </c>
      <c r="W1320">
        <v>-20672042</v>
      </c>
      <c r="X1320">
        <v>-47411039</v>
      </c>
      <c r="Y1320">
        <v>978</v>
      </c>
      <c r="AA1320" t="s">
        <v>213</v>
      </c>
      <c r="AB1320" t="s">
        <v>23825</v>
      </c>
      <c r="AC1320">
        <v>0</v>
      </c>
      <c r="AD1320" t="s">
        <v>23823</v>
      </c>
      <c r="AE1320" t="s">
        <v>1532</v>
      </c>
      <c r="AF1320" t="s">
        <v>17407</v>
      </c>
      <c r="AG1320" t="s">
        <v>17407</v>
      </c>
      <c r="AH1320" t="s">
        <v>31211</v>
      </c>
      <c r="AI1320" t="s">
        <v>23852</v>
      </c>
      <c r="AJ1320" t="s">
        <v>31212</v>
      </c>
      <c r="AL1320">
        <f>VALUE(TRIM(FO_Candidato[[#This Row],[1.21 Latitude]]))</f>
        <v>-20672042</v>
      </c>
      <c r="AM1320">
        <f>FO_Candidato[[#This Row],[LATITUDE_P1]]/1000000</f>
        <v>-20.672042000000001</v>
      </c>
      <c r="AN1320">
        <f>INT(ABS(FO_Candidato[[#This Row],[LATITUDE_P2]]))</f>
        <v>20</v>
      </c>
      <c r="AO1320">
        <f>INT((ABS(FO_Candidato[[#This Row],[LATITUDE_P2]])-INT(ABS(FO_Candidato[[#This Row],[LATITUDE_P2]])))*60)</f>
        <v>40</v>
      </c>
      <c r="AP1320" s="73">
        <f t="shared" si="40"/>
        <v>19.350000000000001</v>
      </c>
      <c r="AQ1320" t="str">
        <f>SUBSTITUTE(TEXT(FO_Candidato[[#This Row],[LATITUDE_P5]],"0,00"),",",".")</f>
        <v>19.35</v>
      </c>
      <c r="AR1320" t="str">
        <f>FO_Candidato[[#This Row],[LATITUDE_P3]]&amp;"°"&amp;FO_Candidato[[#This Row],[LATITUDE_P4]]&amp;"'"&amp;FO_Candidato[[#This Row],[LATITUDE - P6]]&amp;"""S"</f>
        <v>20°40'19.35"S</v>
      </c>
      <c r="AS1320">
        <f>VALUE(TRIM(FO_Candidato[[#This Row],[longitude]]))</f>
        <v>-47411039</v>
      </c>
      <c r="AT1320">
        <f>FO_Candidato[[#This Row],[LONGITUDE_P1]]/1000000</f>
        <v>-47.411039000000002</v>
      </c>
      <c r="AU1320">
        <f>INT(ABS(FO_Candidato[[#This Row],[LONGITUDE_P2]]))</f>
        <v>47</v>
      </c>
      <c r="AV1320">
        <f>INT((ABS(FO_Candidato[[#This Row],[LONGITUDE_P2]])-INT(ABS(FO_Candidato[[#This Row],[LONGITUDE_P2]])))*60)</f>
        <v>24</v>
      </c>
      <c r="AW1320" s="73">
        <f t="shared" si="41"/>
        <v>39.74</v>
      </c>
      <c r="AX1320" t="str">
        <f>SUBSTITUTE(TEXT(FO_Candidato[[#This Row],[LONGITUDE_P5]],"0,00"),",",".")</f>
        <v>39.74</v>
      </c>
      <c r="AY1320" t="str">
        <f>FO_Candidato[[#This Row],[LONGITUDE_P3]]&amp;"°"&amp;FO_Candidato[[#This Row],[LONGITUDE_P4]]&amp;"'"&amp;FO_Candidato[[#This Row],[LONGITUDE - P6]]&amp;"""S"</f>
        <v>47°24'39.74"S</v>
      </c>
    </row>
    <row r="1321" spans="1:51" x14ac:dyDescent="0.3">
      <c r="A1321" t="s">
        <v>31213</v>
      </c>
      <c r="B1321" t="s">
        <v>23809</v>
      </c>
      <c r="C1321" t="s">
        <v>354</v>
      </c>
      <c r="D1321" t="s">
        <v>5448</v>
      </c>
      <c r="E1321" t="s">
        <v>5448</v>
      </c>
      <c r="F1321" t="s">
        <v>5449</v>
      </c>
      <c r="G1321" t="s">
        <v>23889</v>
      </c>
      <c r="I1321" t="s">
        <v>23813</v>
      </c>
      <c r="K1321" t="s">
        <v>24020</v>
      </c>
      <c r="M1321" t="s">
        <v>23835</v>
      </c>
      <c r="N1321" t="s">
        <v>28486</v>
      </c>
      <c r="U1321" t="s">
        <v>23823</v>
      </c>
      <c r="V1321">
        <v>50</v>
      </c>
      <c r="W1321">
        <v>-23658019</v>
      </c>
      <c r="X1321">
        <v>-47452194</v>
      </c>
      <c r="Y1321">
        <v>742</v>
      </c>
      <c r="Z1321" t="s">
        <v>31214</v>
      </c>
      <c r="AB1321" t="s">
        <v>23825</v>
      </c>
      <c r="AD1321" t="s">
        <v>1491</v>
      </c>
      <c r="AH1321" t="s">
        <v>31215</v>
      </c>
      <c r="AI1321" t="s">
        <v>23852</v>
      </c>
      <c r="AJ1321" t="s">
        <v>29031</v>
      </c>
      <c r="AL1321">
        <f>VALUE(TRIM(FO_Candidato[[#This Row],[1.21 Latitude]]))</f>
        <v>-23658019</v>
      </c>
      <c r="AM1321">
        <f>FO_Candidato[[#This Row],[LATITUDE_P1]]/1000000</f>
        <v>-23.658018999999999</v>
      </c>
      <c r="AN1321">
        <f>INT(ABS(FO_Candidato[[#This Row],[LATITUDE_P2]]))</f>
        <v>23</v>
      </c>
      <c r="AO1321">
        <f>INT((ABS(FO_Candidato[[#This Row],[LATITUDE_P2]])-INT(ABS(FO_Candidato[[#This Row],[LATITUDE_P2]])))*60)</f>
        <v>39</v>
      </c>
      <c r="AP1321" s="73">
        <f t="shared" si="40"/>
        <v>28.87</v>
      </c>
      <c r="AQ1321" t="str">
        <f>SUBSTITUTE(TEXT(FO_Candidato[[#This Row],[LATITUDE_P5]],"0,00"),",",".")</f>
        <v>28.87</v>
      </c>
      <c r="AR1321" t="str">
        <f>FO_Candidato[[#This Row],[LATITUDE_P3]]&amp;"°"&amp;FO_Candidato[[#This Row],[LATITUDE_P4]]&amp;"'"&amp;FO_Candidato[[#This Row],[LATITUDE - P6]]&amp;"""S"</f>
        <v>23°39'28.87"S</v>
      </c>
      <c r="AS1321">
        <f>VALUE(TRIM(FO_Candidato[[#This Row],[longitude]]))</f>
        <v>-47452194</v>
      </c>
      <c r="AT1321">
        <f>FO_Candidato[[#This Row],[LONGITUDE_P1]]/1000000</f>
        <v>-47.452193999999999</v>
      </c>
      <c r="AU1321">
        <f>INT(ABS(FO_Candidato[[#This Row],[LONGITUDE_P2]]))</f>
        <v>47</v>
      </c>
      <c r="AV1321">
        <f>INT((ABS(FO_Candidato[[#This Row],[LONGITUDE_P2]])-INT(ABS(FO_Candidato[[#This Row],[LONGITUDE_P2]])))*60)</f>
        <v>27</v>
      </c>
      <c r="AW1321" s="73">
        <f t="shared" si="41"/>
        <v>7.9</v>
      </c>
      <c r="AX1321" t="str">
        <f>SUBSTITUTE(TEXT(FO_Candidato[[#This Row],[LONGITUDE_P5]],"0,00"),",",".")</f>
        <v>7.90</v>
      </c>
      <c r="AY1321" t="str">
        <f>FO_Candidato[[#This Row],[LONGITUDE_P3]]&amp;"°"&amp;FO_Candidato[[#This Row],[LONGITUDE_P4]]&amp;"'"&amp;FO_Candidato[[#This Row],[LONGITUDE - P6]]&amp;"""S"</f>
        <v>47°27'7.90"S</v>
      </c>
    </row>
    <row r="1322" spans="1:51" x14ac:dyDescent="0.3">
      <c r="A1322" t="s">
        <v>31216</v>
      </c>
      <c r="B1322" t="s">
        <v>23809</v>
      </c>
      <c r="C1322" t="s">
        <v>354</v>
      </c>
      <c r="D1322" t="s">
        <v>5436</v>
      </c>
      <c r="E1322" t="s">
        <v>5436</v>
      </c>
      <c r="F1322" t="s">
        <v>5437</v>
      </c>
      <c r="G1322" t="s">
        <v>23889</v>
      </c>
      <c r="I1322" t="s">
        <v>23813</v>
      </c>
      <c r="K1322" t="s">
        <v>24020</v>
      </c>
      <c r="M1322" t="s">
        <v>23835</v>
      </c>
      <c r="N1322" t="s">
        <v>28486</v>
      </c>
      <c r="U1322" t="s">
        <v>23823</v>
      </c>
      <c r="V1322">
        <v>50</v>
      </c>
      <c r="W1322">
        <v>-23805655</v>
      </c>
      <c r="X1322">
        <v>-47464662</v>
      </c>
      <c r="Y1322">
        <v>997</v>
      </c>
      <c r="Z1322" t="s">
        <v>31217</v>
      </c>
      <c r="AB1322" t="s">
        <v>23825</v>
      </c>
      <c r="AD1322" t="s">
        <v>1491</v>
      </c>
      <c r="AH1322" t="s">
        <v>31218</v>
      </c>
      <c r="AI1322" t="s">
        <v>23852</v>
      </c>
      <c r="AJ1322" t="s">
        <v>29031</v>
      </c>
      <c r="AL1322">
        <f>VALUE(TRIM(FO_Candidato[[#This Row],[1.21 Latitude]]))</f>
        <v>-23805655</v>
      </c>
      <c r="AM1322">
        <f>FO_Candidato[[#This Row],[LATITUDE_P1]]/1000000</f>
        <v>-23.805655000000002</v>
      </c>
      <c r="AN1322">
        <f>INT(ABS(FO_Candidato[[#This Row],[LATITUDE_P2]]))</f>
        <v>23</v>
      </c>
      <c r="AO1322">
        <f>INT((ABS(FO_Candidato[[#This Row],[LATITUDE_P2]])-INT(ABS(FO_Candidato[[#This Row],[LATITUDE_P2]])))*60)</f>
        <v>48</v>
      </c>
      <c r="AP1322" s="73">
        <f t="shared" si="40"/>
        <v>20.36</v>
      </c>
      <c r="AQ1322" t="str">
        <f>SUBSTITUTE(TEXT(FO_Candidato[[#This Row],[LATITUDE_P5]],"0,00"),",",".")</f>
        <v>20.36</v>
      </c>
      <c r="AR1322" t="str">
        <f>FO_Candidato[[#This Row],[LATITUDE_P3]]&amp;"°"&amp;FO_Candidato[[#This Row],[LATITUDE_P4]]&amp;"'"&amp;FO_Candidato[[#This Row],[LATITUDE - P6]]&amp;"""S"</f>
        <v>23°48'20.36"S</v>
      </c>
      <c r="AS1322">
        <f>VALUE(TRIM(FO_Candidato[[#This Row],[longitude]]))</f>
        <v>-47464662</v>
      </c>
      <c r="AT1322">
        <f>FO_Candidato[[#This Row],[LONGITUDE_P1]]/1000000</f>
        <v>-47.464661999999997</v>
      </c>
      <c r="AU1322">
        <f>INT(ABS(FO_Candidato[[#This Row],[LONGITUDE_P2]]))</f>
        <v>47</v>
      </c>
      <c r="AV1322">
        <f>INT((ABS(FO_Candidato[[#This Row],[LONGITUDE_P2]])-INT(ABS(FO_Candidato[[#This Row],[LONGITUDE_P2]])))*60)</f>
        <v>27</v>
      </c>
      <c r="AW1322" s="73">
        <f t="shared" si="41"/>
        <v>52.78</v>
      </c>
      <c r="AX1322" t="str">
        <f>SUBSTITUTE(TEXT(FO_Candidato[[#This Row],[LONGITUDE_P5]],"0,00"),",",".")</f>
        <v>52.78</v>
      </c>
      <c r="AY1322" t="str">
        <f>FO_Candidato[[#This Row],[LONGITUDE_P3]]&amp;"°"&amp;FO_Candidato[[#This Row],[LONGITUDE_P4]]&amp;"'"&amp;FO_Candidato[[#This Row],[LONGITUDE - P6]]&amp;"""S"</f>
        <v>47°27'52.78"S</v>
      </c>
    </row>
    <row r="1323" spans="1:51" x14ac:dyDescent="0.3">
      <c r="A1323" t="s">
        <v>31219</v>
      </c>
      <c r="B1323" t="s">
        <v>23809</v>
      </c>
      <c r="C1323" t="s">
        <v>354</v>
      </c>
      <c r="D1323" t="s">
        <v>358</v>
      </c>
      <c r="E1323" t="s">
        <v>358</v>
      </c>
      <c r="F1323" t="s">
        <v>31220</v>
      </c>
      <c r="G1323" t="s">
        <v>23889</v>
      </c>
      <c r="I1323" t="s">
        <v>23813</v>
      </c>
      <c r="K1323" t="s">
        <v>24020</v>
      </c>
      <c r="M1323" t="s">
        <v>23835</v>
      </c>
      <c r="N1323" t="s">
        <v>24872</v>
      </c>
      <c r="U1323" t="s">
        <v>23823</v>
      </c>
      <c r="V1323">
        <v>50</v>
      </c>
      <c r="W1323">
        <v>-23850184</v>
      </c>
      <c r="X1323">
        <v>-47455051</v>
      </c>
      <c r="Y1323">
        <v>1026</v>
      </c>
      <c r="Z1323" t="s">
        <v>31221</v>
      </c>
      <c r="AB1323" t="s">
        <v>23825</v>
      </c>
      <c r="AD1323" t="s">
        <v>1491</v>
      </c>
      <c r="AH1323" t="s">
        <v>31222</v>
      </c>
      <c r="AI1323" t="s">
        <v>23852</v>
      </c>
      <c r="AJ1323" t="s">
        <v>29031</v>
      </c>
      <c r="AL1323">
        <f>VALUE(TRIM(FO_Candidato[[#This Row],[1.21 Latitude]]))</f>
        <v>-23850184</v>
      </c>
      <c r="AM1323">
        <f>FO_Candidato[[#This Row],[LATITUDE_P1]]/1000000</f>
        <v>-23.850183999999999</v>
      </c>
      <c r="AN1323">
        <f>INT(ABS(FO_Candidato[[#This Row],[LATITUDE_P2]]))</f>
        <v>23</v>
      </c>
      <c r="AO1323">
        <f>INT((ABS(FO_Candidato[[#This Row],[LATITUDE_P2]])-INT(ABS(FO_Candidato[[#This Row],[LATITUDE_P2]])))*60)</f>
        <v>51</v>
      </c>
      <c r="AP1323" s="73">
        <f t="shared" si="40"/>
        <v>0.66</v>
      </c>
      <c r="AQ1323" t="str">
        <f>SUBSTITUTE(TEXT(FO_Candidato[[#This Row],[LATITUDE_P5]],"0,00"),",",".")</f>
        <v>0.66</v>
      </c>
      <c r="AR1323" t="str">
        <f>FO_Candidato[[#This Row],[LATITUDE_P3]]&amp;"°"&amp;FO_Candidato[[#This Row],[LATITUDE_P4]]&amp;"'"&amp;FO_Candidato[[#This Row],[LATITUDE - P6]]&amp;"""S"</f>
        <v>23°51'0.66"S</v>
      </c>
      <c r="AS1323">
        <f>VALUE(TRIM(FO_Candidato[[#This Row],[longitude]]))</f>
        <v>-47455051</v>
      </c>
      <c r="AT1323">
        <f>FO_Candidato[[#This Row],[LONGITUDE_P1]]/1000000</f>
        <v>-47.455050999999997</v>
      </c>
      <c r="AU1323">
        <f>INT(ABS(FO_Candidato[[#This Row],[LONGITUDE_P2]]))</f>
        <v>47</v>
      </c>
      <c r="AV1323">
        <f>INT((ABS(FO_Candidato[[#This Row],[LONGITUDE_P2]])-INT(ABS(FO_Candidato[[#This Row],[LONGITUDE_P2]])))*60)</f>
        <v>27</v>
      </c>
      <c r="AW1323" s="73">
        <f t="shared" si="41"/>
        <v>18.18</v>
      </c>
      <c r="AX1323" t="str">
        <f>SUBSTITUTE(TEXT(FO_Candidato[[#This Row],[LONGITUDE_P5]],"0,00"),",",".")</f>
        <v>18.18</v>
      </c>
      <c r="AY1323" t="str">
        <f>FO_Candidato[[#This Row],[LONGITUDE_P3]]&amp;"°"&amp;FO_Candidato[[#This Row],[LONGITUDE_P4]]&amp;"'"&amp;FO_Candidato[[#This Row],[LONGITUDE - P6]]&amp;"""S"</f>
        <v>47°27'18.18"S</v>
      </c>
    </row>
    <row r="1324" spans="1:51" x14ac:dyDescent="0.3">
      <c r="A1324" t="s">
        <v>31223</v>
      </c>
      <c r="B1324" t="s">
        <v>23809</v>
      </c>
      <c r="C1324" t="s">
        <v>127</v>
      </c>
      <c r="D1324" t="s">
        <v>16446</v>
      </c>
      <c r="E1324" t="s">
        <v>16446</v>
      </c>
      <c r="F1324" t="s">
        <v>16448</v>
      </c>
      <c r="G1324" t="s">
        <v>23846</v>
      </c>
      <c r="I1324" t="s">
        <v>23832</v>
      </c>
      <c r="J1324" t="s">
        <v>23814</v>
      </c>
      <c r="K1324" t="s">
        <v>31224</v>
      </c>
      <c r="L1324" t="s">
        <v>148</v>
      </c>
      <c r="M1324" t="s">
        <v>23816</v>
      </c>
      <c r="N1324" t="s">
        <v>31225</v>
      </c>
      <c r="O1324" t="s">
        <v>31226</v>
      </c>
      <c r="P1324" t="s">
        <v>31227</v>
      </c>
      <c r="Q1324" t="s">
        <v>31228</v>
      </c>
      <c r="R1324" t="s">
        <v>148</v>
      </c>
      <c r="S1324" t="s">
        <v>148</v>
      </c>
      <c r="T1324" t="s">
        <v>148</v>
      </c>
      <c r="U1324" t="s">
        <v>23823</v>
      </c>
      <c r="V1324">
        <v>30</v>
      </c>
      <c r="W1324">
        <v>-2505864</v>
      </c>
      <c r="X1324">
        <v>-5010681</v>
      </c>
      <c r="Y1324">
        <v>938</v>
      </c>
      <c r="Z1324" t="s">
        <v>12336</v>
      </c>
      <c r="AA1324" t="s">
        <v>213</v>
      </c>
      <c r="AB1324" t="s">
        <v>23825</v>
      </c>
      <c r="AC1324">
        <v>15</v>
      </c>
      <c r="AD1324" t="s">
        <v>23823</v>
      </c>
      <c r="AE1324" t="s">
        <v>23823</v>
      </c>
      <c r="AF1324" t="s">
        <v>16446</v>
      </c>
      <c r="AG1324" t="s">
        <v>213</v>
      </c>
      <c r="AH1324" t="s">
        <v>31229</v>
      </c>
      <c r="AI1324" t="s">
        <v>23827</v>
      </c>
      <c r="AJ1324" t="s">
        <v>31230</v>
      </c>
      <c r="AL1324">
        <f>VALUE(TRIM(FO_Candidato[[#This Row],[1.21 Latitude]]))</f>
        <v>-2505864</v>
      </c>
      <c r="AM1324">
        <f>FO_Candidato[[#This Row],[LATITUDE_P1]]/1000000</f>
        <v>-2.5058639999999999</v>
      </c>
      <c r="AN1324">
        <f>INT(ABS(FO_Candidato[[#This Row],[LATITUDE_P2]]))</f>
        <v>2</v>
      </c>
      <c r="AO1324">
        <f>INT((ABS(FO_Candidato[[#This Row],[LATITUDE_P2]])-INT(ABS(FO_Candidato[[#This Row],[LATITUDE_P2]])))*60)</f>
        <v>30</v>
      </c>
      <c r="AP1324" s="73">
        <f t="shared" si="40"/>
        <v>21.11</v>
      </c>
      <c r="AQ1324" t="str">
        <f>SUBSTITUTE(TEXT(FO_Candidato[[#This Row],[LATITUDE_P5]],"0,00"),",",".")</f>
        <v>21.11</v>
      </c>
      <c r="AR1324" t="str">
        <f>FO_Candidato[[#This Row],[LATITUDE_P3]]&amp;"°"&amp;FO_Candidato[[#This Row],[LATITUDE_P4]]&amp;"'"&amp;FO_Candidato[[#This Row],[LATITUDE - P6]]&amp;"""S"</f>
        <v>2°30'21.11"S</v>
      </c>
      <c r="AS1324">
        <f>VALUE(TRIM(FO_Candidato[[#This Row],[longitude]]))</f>
        <v>-5010681</v>
      </c>
      <c r="AT1324">
        <f>FO_Candidato[[#This Row],[LONGITUDE_P1]]/1000000</f>
        <v>-5.0106809999999999</v>
      </c>
      <c r="AU1324">
        <f>INT(ABS(FO_Candidato[[#This Row],[LONGITUDE_P2]]))</f>
        <v>5</v>
      </c>
      <c r="AV1324">
        <f>INT((ABS(FO_Candidato[[#This Row],[LONGITUDE_P2]])-INT(ABS(FO_Candidato[[#This Row],[LONGITUDE_P2]])))*60)</f>
        <v>0</v>
      </c>
      <c r="AW1324" s="73">
        <f t="shared" si="41"/>
        <v>38.450000000000003</v>
      </c>
      <c r="AX1324" t="str">
        <f>SUBSTITUTE(TEXT(FO_Candidato[[#This Row],[LONGITUDE_P5]],"0,00"),",",".")</f>
        <v>38.45</v>
      </c>
      <c r="AY1324" t="str">
        <f>FO_Candidato[[#This Row],[LONGITUDE_P3]]&amp;"°"&amp;FO_Candidato[[#This Row],[LONGITUDE_P4]]&amp;"'"&amp;FO_Candidato[[#This Row],[LONGITUDE - P6]]&amp;"""S"</f>
        <v>5°0'38.45"S</v>
      </c>
    </row>
    <row r="1325" spans="1:51" x14ac:dyDescent="0.3">
      <c r="A1325" t="s">
        <v>31231</v>
      </c>
      <c r="B1325" t="s">
        <v>23809</v>
      </c>
      <c r="C1325" t="s">
        <v>419</v>
      </c>
      <c r="D1325" t="s">
        <v>1631</v>
      </c>
      <c r="E1325" t="s">
        <v>1631</v>
      </c>
      <c r="F1325" t="s">
        <v>1632</v>
      </c>
      <c r="G1325" t="s">
        <v>23880</v>
      </c>
      <c r="I1325" t="s">
        <v>23832</v>
      </c>
      <c r="K1325" t="s">
        <v>148</v>
      </c>
      <c r="L1325" t="s">
        <v>148</v>
      </c>
      <c r="M1325" t="s">
        <v>23835</v>
      </c>
      <c r="U1325" t="s">
        <v>23823</v>
      </c>
      <c r="V1325">
        <v>70</v>
      </c>
      <c r="W1325">
        <v>-20875381</v>
      </c>
      <c r="X1325">
        <v>-47467844</v>
      </c>
      <c r="Y1325">
        <v>921</v>
      </c>
      <c r="Z1325" t="s">
        <v>31232</v>
      </c>
      <c r="AA1325" t="s">
        <v>107</v>
      </c>
      <c r="AB1325" t="s">
        <v>23825</v>
      </c>
      <c r="AE1325" t="s">
        <v>1532</v>
      </c>
      <c r="AF1325" t="s">
        <v>1632</v>
      </c>
      <c r="AG1325" t="s">
        <v>1631</v>
      </c>
      <c r="AH1325" t="s">
        <v>31233</v>
      </c>
      <c r="AI1325" t="s">
        <v>23852</v>
      </c>
      <c r="AJ1325" t="s">
        <v>1124</v>
      </c>
      <c r="AL1325">
        <f>VALUE(TRIM(FO_Candidato[[#This Row],[1.21 Latitude]]))</f>
        <v>-20875381</v>
      </c>
      <c r="AM1325">
        <f>FO_Candidato[[#This Row],[LATITUDE_P1]]/1000000</f>
        <v>-20.875381000000001</v>
      </c>
      <c r="AN1325">
        <f>INT(ABS(FO_Candidato[[#This Row],[LATITUDE_P2]]))</f>
        <v>20</v>
      </c>
      <c r="AO1325">
        <f>INT((ABS(FO_Candidato[[#This Row],[LATITUDE_P2]])-INT(ABS(FO_Candidato[[#This Row],[LATITUDE_P2]])))*60)</f>
        <v>52</v>
      </c>
      <c r="AP1325" s="73">
        <f t="shared" si="40"/>
        <v>31.37</v>
      </c>
      <c r="AQ1325" t="str">
        <f>SUBSTITUTE(TEXT(FO_Candidato[[#This Row],[LATITUDE_P5]],"0,00"),",",".")</f>
        <v>31.37</v>
      </c>
      <c r="AR1325" t="str">
        <f>FO_Candidato[[#This Row],[LATITUDE_P3]]&amp;"°"&amp;FO_Candidato[[#This Row],[LATITUDE_P4]]&amp;"'"&amp;FO_Candidato[[#This Row],[LATITUDE - P6]]&amp;"""S"</f>
        <v>20°52'31.37"S</v>
      </c>
      <c r="AS1325">
        <f>VALUE(TRIM(FO_Candidato[[#This Row],[longitude]]))</f>
        <v>-47467844</v>
      </c>
      <c r="AT1325">
        <f>FO_Candidato[[#This Row],[LONGITUDE_P1]]/1000000</f>
        <v>-47.467843999999999</v>
      </c>
      <c r="AU1325">
        <f>INT(ABS(FO_Candidato[[#This Row],[LONGITUDE_P2]]))</f>
        <v>47</v>
      </c>
      <c r="AV1325">
        <f>INT((ABS(FO_Candidato[[#This Row],[LONGITUDE_P2]])-INT(ABS(FO_Candidato[[#This Row],[LONGITUDE_P2]])))*60)</f>
        <v>28</v>
      </c>
      <c r="AW1325" s="73">
        <f t="shared" si="41"/>
        <v>4.24</v>
      </c>
      <c r="AX1325" t="str">
        <f>SUBSTITUTE(TEXT(FO_Candidato[[#This Row],[LONGITUDE_P5]],"0,00"),",",".")</f>
        <v>4.24</v>
      </c>
      <c r="AY1325" t="str">
        <f>FO_Candidato[[#This Row],[LONGITUDE_P3]]&amp;"°"&amp;FO_Candidato[[#This Row],[LONGITUDE_P4]]&amp;"'"&amp;FO_Candidato[[#This Row],[LONGITUDE - P6]]&amp;"""S"</f>
        <v>47°28'4.24"S</v>
      </c>
    </row>
    <row r="1326" spans="1:51" x14ac:dyDescent="0.3">
      <c r="A1326" t="s">
        <v>31234</v>
      </c>
      <c r="B1326" t="s">
        <v>23809</v>
      </c>
      <c r="C1326" t="s">
        <v>5299</v>
      </c>
      <c r="D1326" t="s">
        <v>5313</v>
      </c>
      <c r="E1326" t="s">
        <v>5313</v>
      </c>
      <c r="F1326" t="s">
        <v>15229</v>
      </c>
      <c r="G1326" t="s">
        <v>23889</v>
      </c>
      <c r="I1326" t="s">
        <v>23832</v>
      </c>
      <c r="M1326" t="s">
        <v>23835</v>
      </c>
      <c r="N1326" t="s">
        <v>31235</v>
      </c>
      <c r="U1326" t="s">
        <v>23823</v>
      </c>
      <c r="V1326">
        <v>38</v>
      </c>
      <c r="W1326">
        <v>-23399197</v>
      </c>
      <c r="X1326">
        <v>-46488772</v>
      </c>
      <c r="Y1326">
        <v>817</v>
      </c>
      <c r="AB1326" t="s">
        <v>23825</v>
      </c>
      <c r="AD1326" t="s">
        <v>1491</v>
      </c>
      <c r="AH1326" t="s">
        <v>31236</v>
      </c>
      <c r="AI1326" t="s">
        <v>23852</v>
      </c>
      <c r="AJ1326" t="s">
        <v>3351</v>
      </c>
      <c r="AL1326">
        <f>VALUE(TRIM(FO_Candidato[[#This Row],[1.21 Latitude]]))</f>
        <v>-23399197</v>
      </c>
      <c r="AM1326">
        <f>FO_Candidato[[#This Row],[LATITUDE_P1]]/1000000</f>
        <v>-23.399197000000001</v>
      </c>
      <c r="AN1326">
        <f>INT(ABS(FO_Candidato[[#This Row],[LATITUDE_P2]]))</f>
        <v>23</v>
      </c>
      <c r="AO1326">
        <f>INT((ABS(FO_Candidato[[#This Row],[LATITUDE_P2]])-INT(ABS(FO_Candidato[[#This Row],[LATITUDE_P2]])))*60)</f>
        <v>23</v>
      </c>
      <c r="AP1326" s="73">
        <f t="shared" si="40"/>
        <v>57.11</v>
      </c>
      <c r="AQ1326" t="str">
        <f>SUBSTITUTE(TEXT(FO_Candidato[[#This Row],[LATITUDE_P5]],"0,00"),",",".")</f>
        <v>57.11</v>
      </c>
      <c r="AR1326" t="str">
        <f>FO_Candidato[[#This Row],[LATITUDE_P3]]&amp;"°"&amp;FO_Candidato[[#This Row],[LATITUDE_P4]]&amp;"'"&amp;FO_Candidato[[#This Row],[LATITUDE - P6]]&amp;"""S"</f>
        <v>23°23'57.11"S</v>
      </c>
      <c r="AS1326">
        <f>VALUE(TRIM(FO_Candidato[[#This Row],[longitude]]))</f>
        <v>-46488772</v>
      </c>
      <c r="AT1326">
        <f>FO_Candidato[[#This Row],[LONGITUDE_P1]]/1000000</f>
        <v>-46.488771999999997</v>
      </c>
      <c r="AU1326">
        <f>INT(ABS(FO_Candidato[[#This Row],[LONGITUDE_P2]]))</f>
        <v>46</v>
      </c>
      <c r="AV1326">
        <f>INT((ABS(FO_Candidato[[#This Row],[LONGITUDE_P2]])-INT(ABS(FO_Candidato[[#This Row],[LONGITUDE_P2]])))*60)</f>
        <v>29</v>
      </c>
      <c r="AW1326" s="73">
        <f t="shared" si="41"/>
        <v>19.579999999999998</v>
      </c>
      <c r="AX1326" t="str">
        <f>SUBSTITUTE(TEXT(FO_Candidato[[#This Row],[LONGITUDE_P5]],"0,00"),",",".")</f>
        <v>19.58</v>
      </c>
      <c r="AY1326" t="str">
        <f>FO_Candidato[[#This Row],[LONGITUDE_P3]]&amp;"°"&amp;FO_Candidato[[#This Row],[LONGITUDE_P4]]&amp;"'"&amp;FO_Candidato[[#This Row],[LONGITUDE - P6]]&amp;"""S"</f>
        <v>46°29'19.58"S</v>
      </c>
    </row>
    <row r="1327" spans="1:51" x14ac:dyDescent="0.3">
      <c r="A1327" t="s">
        <v>31237</v>
      </c>
      <c r="B1327" t="s">
        <v>23809</v>
      </c>
      <c r="C1327" t="s">
        <v>127</v>
      </c>
      <c r="D1327" t="s">
        <v>3261</v>
      </c>
      <c r="E1327" t="s">
        <v>3261</v>
      </c>
      <c r="F1327" t="s">
        <v>3262</v>
      </c>
      <c r="G1327" t="s">
        <v>30015</v>
      </c>
      <c r="H1327" t="s">
        <v>30016</v>
      </c>
      <c r="I1327" t="s">
        <v>23832</v>
      </c>
      <c r="J1327" t="s">
        <v>23814</v>
      </c>
      <c r="K1327" t="s">
        <v>31238</v>
      </c>
      <c r="L1327" t="s">
        <v>148</v>
      </c>
      <c r="M1327" t="s">
        <v>23816</v>
      </c>
      <c r="N1327" t="s">
        <v>31239</v>
      </c>
      <c r="O1327" t="s">
        <v>23820</v>
      </c>
      <c r="P1327" t="s">
        <v>31240</v>
      </c>
      <c r="Q1327" t="s">
        <v>23820</v>
      </c>
      <c r="R1327" t="s">
        <v>148</v>
      </c>
      <c r="S1327" t="s">
        <v>148</v>
      </c>
      <c r="T1327" t="s">
        <v>148</v>
      </c>
      <c r="U1327" t="s">
        <v>23823</v>
      </c>
      <c r="V1327">
        <v>40</v>
      </c>
      <c r="W1327">
        <v>-26784652</v>
      </c>
      <c r="X1327">
        <v>-48600459</v>
      </c>
      <c r="Y1327">
        <v>12</v>
      </c>
      <c r="AA1327" t="s">
        <v>124</v>
      </c>
      <c r="AB1327" t="s">
        <v>23825</v>
      </c>
      <c r="AC1327">
        <v>142</v>
      </c>
      <c r="AD1327" t="s">
        <v>23823</v>
      </c>
      <c r="AE1327" t="s">
        <v>148</v>
      </c>
      <c r="AF1327" t="s">
        <v>3261</v>
      </c>
      <c r="AG1327" t="s">
        <v>3262</v>
      </c>
      <c r="AH1327" t="s">
        <v>31241</v>
      </c>
      <c r="AI1327" t="s">
        <v>26442</v>
      </c>
      <c r="AJ1327" t="s">
        <v>3264</v>
      </c>
      <c r="AL1327">
        <f>VALUE(TRIM(FO_Candidato[[#This Row],[1.21 Latitude]]))</f>
        <v>-26784652</v>
      </c>
      <c r="AM1327">
        <f>FO_Candidato[[#This Row],[LATITUDE_P1]]/1000000</f>
        <v>-26.784652000000001</v>
      </c>
      <c r="AN1327">
        <f>INT(ABS(FO_Candidato[[#This Row],[LATITUDE_P2]]))</f>
        <v>26</v>
      </c>
      <c r="AO1327">
        <f>INT((ABS(FO_Candidato[[#This Row],[LATITUDE_P2]])-INT(ABS(FO_Candidato[[#This Row],[LATITUDE_P2]])))*60)</f>
        <v>47</v>
      </c>
      <c r="AP1327" s="73">
        <f t="shared" si="40"/>
        <v>4.75</v>
      </c>
      <c r="AQ1327" t="str">
        <f>SUBSTITUTE(TEXT(FO_Candidato[[#This Row],[LATITUDE_P5]],"0,00"),",",".")</f>
        <v>4.75</v>
      </c>
      <c r="AR1327" t="str">
        <f>FO_Candidato[[#This Row],[LATITUDE_P3]]&amp;"°"&amp;FO_Candidato[[#This Row],[LATITUDE_P4]]&amp;"'"&amp;FO_Candidato[[#This Row],[LATITUDE - P6]]&amp;"""S"</f>
        <v>26°47'4.75"S</v>
      </c>
      <c r="AS1327">
        <f>VALUE(TRIM(FO_Candidato[[#This Row],[longitude]]))</f>
        <v>-48600459</v>
      </c>
      <c r="AT1327">
        <f>FO_Candidato[[#This Row],[LONGITUDE_P1]]/1000000</f>
        <v>-48.600459000000001</v>
      </c>
      <c r="AU1327">
        <f>INT(ABS(FO_Candidato[[#This Row],[LONGITUDE_P2]]))</f>
        <v>48</v>
      </c>
      <c r="AV1327">
        <f>INT((ABS(FO_Candidato[[#This Row],[LONGITUDE_P2]])-INT(ABS(FO_Candidato[[#This Row],[LONGITUDE_P2]])))*60)</f>
        <v>36</v>
      </c>
      <c r="AW1327" s="73">
        <f t="shared" si="41"/>
        <v>1.65</v>
      </c>
      <c r="AX1327" t="str">
        <f>SUBSTITUTE(TEXT(FO_Candidato[[#This Row],[LONGITUDE_P5]],"0,00"),",",".")</f>
        <v>1.65</v>
      </c>
      <c r="AY1327" t="str">
        <f>FO_Candidato[[#This Row],[LONGITUDE_P3]]&amp;"°"&amp;FO_Candidato[[#This Row],[LONGITUDE_P4]]&amp;"'"&amp;FO_Candidato[[#This Row],[LONGITUDE - P6]]&amp;"""S"</f>
        <v>48°36'1.65"S</v>
      </c>
    </row>
    <row r="1328" spans="1:51" x14ac:dyDescent="0.3">
      <c r="A1328" t="s">
        <v>31242</v>
      </c>
      <c r="B1328" t="s">
        <v>23809</v>
      </c>
      <c r="C1328" t="s">
        <v>419</v>
      </c>
      <c r="D1328" t="s">
        <v>1637</v>
      </c>
      <c r="E1328" t="s">
        <v>1637</v>
      </c>
      <c r="F1328" t="s">
        <v>1638</v>
      </c>
      <c r="G1328" t="s">
        <v>23880</v>
      </c>
      <c r="I1328" t="s">
        <v>23832</v>
      </c>
      <c r="J1328" t="s">
        <v>23833</v>
      </c>
      <c r="K1328" t="s">
        <v>24020</v>
      </c>
      <c r="L1328" t="s">
        <v>148</v>
      </c>
      <c r="M1328" t="s">
        <v>23835</v>
      </c>
      <c r="N1328" t="s">
        <v>28508</v>
      </c>
      <c r="O1328" t="s">
        <v>31139</v>
      </c>
      <c r="P1328" t="s">
        <v>26470</v>
      </c>
      <c r="Q1328" t="s">
        <v>25911</v>
      </c>
      <c r="R1328" t="s">
        <v>28510</v>
      </c>
      <c r="S1328" t="s">
        <v>28508</v>
      </c>
      <c r="T1328" t="s">
        <v>28511</v>
      </c>
      <c r="U1328" t="s">
        <v>23823</v>
      </c>
      <c r="V1328">
        <v>70</v>
      </c>
      <c r="W1328">
        <v>-2097553</v>
      </c>
      <c r="X1328">
        <v>-47490242</v>
      </c>
      <c r="Y1328">
        <v>908</v>
      </c>
      <c r="Z1328" t="s">
        <v>31243</v>
      </c>
      <c r="AA1328" t="s">
        <v>213</v>
      </c>
      <c r="AB1328" t="s">
        <v>23825</v>
      </c>
      <c r="AC1328">
        <v>0</v>
      </c>
      <c r="AD1328" t="s">
        <v>23823</v>
      </c>
      <c r="AE1328" t="s">
        <v>23823</v>
      </c>
      <c r="AF1328" t="s">
        <v>1638</v>
      </c>
      <c r="AG1328" t="s">
        <v>1637</v>
      </c>
      <c r="AH1328" t="s">
        <v>31244</v>
      </c>
      <c r="AI1328" t="s">
        <v>23852</v>
      </c>
      <c r="AJ1328" t="s">
        <v>1124</v>
      </c>
      <c r="AK1328">
        <v>14300971</v>
      </c>
      <c r="AL1328">
        <f>VALUE(TRIM(FO_Candidato[[#This Row],[1.21 Latitude]]))</f>
        <v>-2097553</v>
      </c>
      <c r="AM1328">
        <f>FO_Candidato[[#This Row],[LATITUDE_P1]]/1000000</f>
        <v>-2.097553</v>
      </c>
      <c r="AN1328">
        <f>INT(ABS(FO_Candidato[[#This Row],[LATITUDE_P2]]))</f>
        <v>2</v>
      </c>
      <c r="AO1328">
        <f>INT((ABS(FO_Candidato[[#This Row],[LATITUDE_P2]])-INT(ABS(FO_Candidato[[#This Row],[LATITUDE_P2]])))*60)</f>
        <v>5</v>
      </c>
      <c r="AP1328" s="73">
        <f t="shared" si="40"/>
        <v>51.19</v>
      </c>
      <c r="AQ1328" t="str">
        <f>SUBSTITUTE(TEXT(FO_Candidato[[#This Row],[LATITUDE_P5]],"0,00"),",",".")</f>
        <v>51.19</v>
      </c>
      <c r="AR1328" t="str">
        <f>FO_Candidato[[#This Row],[LATITUDE_P3]]&amp;"°"&amp;FO_Candidato[[#This Row],[LATITUDE_P4]]&amp;"'"&amp;FO_Candidato[[#This Row],[LATITUDE - P6]]&amp;"""S"</f>
        <v>2°5'51.19"S</v>
      </c>
      <c r="AS1328">
        <f>VALUE(TRIM(FO_Candidato[[#This Row],[longitude]]))</f>
        <v>-47490242</v>
      </c>
      <c r="AT1328">
        <f>FO_Candidato[[#This Row],[LONGITUDE_P1]]/1000000</f>
        <v>-47.490242000000002</v>
      </c>
      <c r="AU1328">
        <f>INT(ABS(FO_Candidato[[#This Row],[LONGITUDE_P2]]))</f>
        <v>47</v>
      </c>
      <c r="AV1328">
        <f>INT((ABS(FO_Candidato[[#This Row],[LONGITUDE_P2]])-INT(ABS(FO_Candidato[[#This Row],[LONGITUDE_P2]])))*60)</f>
        <v>29</v>
      </c>
      <c r="AW1328" s="73">
        <f t="shared" si="41"/>
        <v>24.87</v>
      </c>
      <c r="AX1328" t="str">
        <f>SUBSTITUTE(TEXT(FO_Candidato[[#This Row],[LONGITUDE_P5]],"0,00"),",",".")</f>
        <v>24.87</v>
      </c>
      <c r="AY1328" t="str">
        <f>FO_Candidato[[#This Row],[LONGITUDE_P3]]&amp;"°"&amp;FO_Candidato[[#This Row],[LONGITUDE_P4]]&amp;"'"&amp;FO_Candidato[[#This Row],[LONGITUDE - P6]]&amp;"""S"</f>
        <v>47°29'24.87"S</v>
      </c>
    </row>
    <row r="1329" spans="1:51" x14ac:dyDescent="0.3">
      <c r="A1329" t="s">
        <v>31245</v>
      </c>
      <c r="B1329" t="s">
        <v>23809</v>
      </c>
      <c r="C1329" t="s">
        <v>14618</v>
      </c>
      <c r="D1329" t="s">
        <v>14633</v>
      </c>
      <c r="E1329" t="s">
        <v>14633</v>
      </c>
      <c r="F1329" t="s">
        <v>14635</v>
      </c>
      <c r="G1329" t="s">
        <v>23889</v>
      </c>
      <c r="I1329" t="s">
        <v>23832</v>
      </c>
      <c r="K1329" t="s">
        <v>24020</v>
      </c>
      <c r="M1329" t="s">
        <v>23835</v>
      </c>
      <c r="N1329" t="s">
        <v>29408</v>
      </c>
      <c r="U1329" t="s">
        <v>23823</v>
      </c>
      <c r="V1329">
        <v>50</v>
      </c>
      <c r="W1329">
        <v>-16851262</v>
      </c>
      <c r="X1329">
        <v>-49567678</v>
      </c>
      <c r="Y1329">
        <v>707</v>
      </c>
      <c r="Z1329" t="s">
        <v>31246</v>
      </c>
      <c r="AB1329" t="s">
        <v>23825</v>
      </c>
      <c r="AD1329" t="s">
        <v>1491</v>
      </c>
      <c r="AH1329" t="s">
        <v>31247</v>
      </c>
      <c r="AI1329" t="s">
        <v>24041</v>
      </c>
      <c r="AJ1329" t="s">
        <v>31248</v>
      </c>
      <c r="AL1329">
        <f>VALUE(TRIM(FO_Candidato[[#This Row],[1.21 Latitude]]))</f>
        <v>-16851262</v>
      </c>
      <c r="AM1329">
        <f>FO_Candidato[[#This Row],[LATITUDE_P1]]/1000000</f>
        <v>-16.851261999999998</v>
      </c>
      <c r="AN1329">
        <f>INT(ABS(FO_Candidato[[#This Row],[LATITUDE_P2]]))</f>
        <v>16</v>
      </c>
      <c r="AO1329">
        <f>INT((ABS(FO_Candidato[[#This Row],[LATITUDE_P2]])-INT(ABS(FO_Candidato[[#This Row],[LATITUDE_P2]])))*60)</f>
        <v>51</v>
      </c>
      <c r="AP1329" s="73">
        <f t="shared" si="40"/>
        <v>4.54</v>
      </c>
      <c r="AQ1329" t="str">
        <f>SUBSTITUTE(TEXT(FO_Candidato[[#This Row],[LATITUDE_P5]],"0,00"),",",".")</f>
        <v>4.54</v>
      </c>
      <c r="AR1329" t="str">
        <f>FO_Candidato[[#This Row],[LATITUDE_P3]]&amp;"°"&amp;FO_Candidato[[#This Row],[LATITUDE_P4]]&amp;"'"&amp;FO_Candidato[[#This Row],[LATITUDE - P6]]&amp;"""S"</f>
        <v>16°51'4.54"S</v>
      </c>
      <c r="AS1329">
        <f>VALUE(TRIM(FO_Candidato[[#This Row],[longitude]]))</f>
        <v>-49567678</v>
      </c>
      <c r="AT1329">
        <f>FO_Candidato[[#This Row],[LONGITUDE_P1]]/1000000</f>
        <v>-49.567678000000001</v>
      </c>
      <c r="AU1329">
        <f>INT(ABS(FO_Candidato[[#This Row],[LONGITUDE_P2]]))</f>
        <v>49</v>
      </c>
      <c r="AV1329">
        <f>INT((ABS(FO_Candidato[[#This Row],[LONGITUDE_P2]])-INT(ABS(FO_Candidato[[#This Row],[LONGITUDE_P2]])))*60)</f>
        <v>34</v>
      </c>
      <c r="AW1329" s="73">
        <f t="shared" si="41"/>
        <v>3.64</v>
      </c>
      <c r="AX1329" t="str">
        <f>SUBSTITUTE(TEXT(FO_Candidato[[#This Row],[LONGITUDE_P5]],"0,00"),",",".")</f>
        <v>3.64</v>
      </c>
      <c r="AY1329" t="str">
        <f>FO_Candidato[[#This Row],[LONGITUDE_P3]]&amp;"°"&amp;FO_Candidato[[#This Row],[LONGITUDE_P4]]&amp;"'"&amp;FO_Candidato[[#This Row],[LONGITUDE - P6]]&amp;"""S"</f>
        <v>49°34'3.64"S</v>
      </c>
    </row>
    <row r="1330" spans="1:51" x14ac:dyDescent="0.3">
      <c r="A1330" t="s">
        <v>31249</v>
      </c>
      <c r="B1330" t="s">
        <v>23809</v>
      </c>
      <c r="C1330" t="s">
        <v>14618</v>
      </c>
      <c r="D1330" t="s">
        <v>14725</v>
      </c>
      <c r="E1330" t="s">
        <v>14725</v>
      </c>
      <c r="F1330" t="s">
        <v>14727</v>
      </c>
      <c r="G1330" t="s">
        <v>23889</v>
      </c>
      <c r="I1330" t="s">
        <v>23832</v>
      </c>
      <c r="K1330" t="s">
        <v>24020</v>
      </c>
      <c r="M1330" t="s">
        <v>23835</v>
      </c>
      <c r="N1330" t="s">
        <v>29408</v>
      </c>
      <c r="U1330" t="s">
        <v>23823</v>
      </c>
      <c r="V1330">
        <v>50</v>
      </c>
      <c r="W1330">
        <v>-18387499</v>
      </c>
      <c r="X1330">
        <v>-49340264</v>
      </c>
      <c r="Y1330">
        <v>734</v>
      </c>
      <c r="Z1330" t="s">
        <v>31250</v>
      </c>
      <c r="AB1330" t="s">
        <v>23825</v>
      </c>
      <c r="AD1330" t="s">
        <v>1491</v>
      </c>
      <c r="AH1330" t="s">
        <v>31251</v>
      </c>
      <c r="AI1330" t="s">
        <v>24041</v>
      </c>
      <c r="AJ1330" t="s">
        <v>31252</v>
      </c>
      <c r="AL1330">
        <f>VALUE(TRIM(FO_Candidato[[#This Row],[1.21 Latitude]]))</f>
        <v>-18387499</v>
      </c>
      <c r="AM1330">
        <f>FO_Candidato[[#This Row],[LATITUDE_P1]]/1000000</f>
        <v>-18.387498999999998</v>
      </c>
      <c r="AN1330">
        <f>INT(ABS(FO_Candidato[[#This Row],[LATITUDE_P2]]))</f>
        <v>18</v>
      </c>
      <c r="AO1330">
        <f>INT((ABS(FO_Candidato[[#This Row],[LATITUDE_P2]])-INT(ABS(FO_Candidato[[#This Row],[LATITUDE_P2]])))*60)</f>
        <v>23</v>
      </c>
      <c r="AP1330" s="73">
        <f t="shared" si="40"/>
        <v>15</v>
      </c>
      <c r="AQ1330" t="str">
        <f>SUBSTITUTE(TEXT(FO_Candidato[[#This Row],[LATITUDE_P5]],"0,00"),",",".")</f>
        <v>15.00</v>
      </c>
      <c r="AR1330" t="str">
        <f>FO_Candidato[[#This Row],[LATITUDE_P3]]&amp;"°"&amp;FO_Candidato[[#This Row],[LATITUDE_P4]]&amp;"'"&amp;FO_Candidato[[#This Row],[LATITUDE - P6]]&amp;"""S"</f>
        <v>18°23'15.00"S</v>
      </c>
      <c r="AS1330">
        <f>VALUE(TRIM(FO_Candidato[[#This Row],[longitude]]))</f>
        <v>-49340264</v>
      </c>
      <c r="AT1330">
        <f>FO_Candidato[[#This Row],[LONGITUDE_P1]]/1000000</f>
        <v>-49.340263999999998</v>
      </c>
      <c r="AU1330">
        <f>INT(ABS(FO_Candidato[[#This Row],[LONGITUDE_P2]]))</f>
        <v>49</v>
      </c>
      <c r="AV1330">
        <f>INT((ABS(FO_Candidato[[#This Row],[LONGITUDE_P2]])-INT(ABS(FO_Candidato[[#This Row],[LONGITUDE_P2]])))*60)</f>
        <v>20</v>
      </c>
      <c r="AW1330" s="73">
        <f t="shared" si="41"/>
        <v>24.95</v>
      </c>
      <c r="AX1330" t="str">
        <f>SUBSTITUTE(TEXT(FO_Candidato[[#This Row],[LONGITUDE_P5]],"0,00"),",",".")</f>
        <v>24.95</v>
      </c>
      <c r="AY1330" t="str">
        <f>FO_Candidato[[#This Row],[LONGITUDE_P3]]&amp;"°"&amp;FO_Candidato[[#This Row],[LONGITUDE_P4]]&amp;"'"&amp;FO_Candidato[[#This Row],[LONGITUDE - P6]]&amp;"""S"</f>
        <v>49°20'24.95"S</v>
      </c>
    </row>
    <row r="1331" spans="1:51" x14ac:dyDescent="0.3">
      <c r="A1331" t="s">
        <v>31253</v>
      </c>
      <c r="B1331" t="s">
        <v>23809</v>
      </c>
      <c r="C1331" t="s">
        <v>14618</v>
      </c>
      <c r="D1331" t="s">
        <v>14757</v>
      </c>
      <c r="E1331" t="s">
        <v>14757</v>
      </c>
      <c r="F1331" t="s">
        <v>14759</v>
      </c>
      <c r="G1331" t="s">
        <v>23889</v>
      </c>
      <c r="I1331" t="s">
        <v>23832</v>
      </c>
      <c r="K1331" t="s">
        <v>24020</v>
      </c>
      <c r="M1331" t="s">
        <v>23835</v>
      </c>
      <c r="N1331" t="s">
        <v>29408</v>
      </c>
      <c r="U1331" t="s">
        <v>23823</v>
      </c>
      <c r="V1331">
        <v>60</v>
      </c>
      <c r="W1331">
        <v>-17929398</v>
      </c>
      <c r="X1331">
        <v>-50553933</v>
      </c>
      <c r="Y1331">
        <v>613</v>
      </c>
      <c r="Z1331" t="s">
        <v>31254</v>
      </c>
      <c r="AB1331" t="s">
        <v>23825</v>
      </c>
      <c r="AD1331" t="s">
        <v>1491</v>
      </c>
      <c r="AH1331" t="s">
        <v>31255</v>
      </c>
      <c r="AI1331" t="s">
        <v>24041</v>
      </c>
      <c r="AJ1331" t="s">
        <v>31256</v>
      </c>
      <c r="AL1331">
        <f>VALUE(TRIM(FO_Candidato[[#This Row],[1.21 Latitude]]))</f>
        <v>-17929398</v>
      </c>
      <c r="AM1331">
        <f>FO_Candidato[[#This Row],[LATITUDE_P1]]/1000000</f>
        <v>-17.929397999999999</v>
      </c>
      <c r="AN1331">
        <f>INT(ABS(FO_Candidato[[#This Row],[LATITUDE_P2]]))</f>
        <v>17</v>
      </c>
      <c r="AO1331">
        <f>INT((ABS(FO_Candidato[[#This Row],[LATITUDE_P2]])-INT(ABS(FO_Candidato[[#This Row],[LATITUDE_P2]])))*60)</f>
        <v>55</v>
      </c>
      <c r="AP1331" s="73">
        <f t="shared" si="40"/>
        <v>45.83</v>
      </c>
      <c r="AQ1331" t="str">
        <f>SUBSTITUTE(TEXT(FO_Candidato[[#This Row],[LATITUDE_P5]],"0,00"),",",".")</f>
        <v>45.83</v>
      </c>
      <c r="AR1331" t="str">
        <f>FO_Candidato[[#This Row],[LATITUDE_P3]]&amp;"°"&amp;FO_Candidato[[#This Row],[LATITUDE_P4]]&amp;"'"&amp;FO_Candidato[[#This Row],[LATITUDE - P6]]&amp;"""S"</f>
        <v>17°55'45.83"S</v>
      </c>
      <c r="AS1331">
        <f>VALUE(TRIM(FO_Candidato[[#This Row],[longitude]]))</f>
        <v>-50553933</v>
      </c>
      <c r="AT1331">
        <f>FO_Candidato[[#This Row],[LONGITUDE_P1]]/1000000</f>
        <v>-50.553933000000001</v>
      </c>
      <c r="AU1331">
        <f>INT(ABS(FO_Candidato[[#This Row],[LONGITUDE_P2]]))</f>
        <v>50</v>
      </c>
      <c r="AV1331">
        <f>INT((ABS(FO_Candidato[[#This Row],[LONGITUDE_P2]])-INT(ABS(FO_Candidato[[#This Row],[LONGITUDE_P2]])))*60)</f>
        <v>33</v>
      </c>
      <c r="AW1331" s="73">
        <f t="shared" si="41"/>
        <v>14.16</v>
      </c>
      <c r="AX1331" t="str">
        <f>SUBSTITUTE(TEXT(FO_Candidato[[#This Row],[LONGITUDE_P5]],"0,00"),",",".")</f>
        <v>14.16</v>
      </c>
      <c r="AY1331" t="str">
        <f>FO_Candidato[[#This Row],[LONGITUDE_P3]]&amp;"°"&amp;FO_Candidato[[#This Row],[LONGITUDE_P4]]&amp;"'"&amp;FO_Candidato[[#This Row],[LONGITUDE - P6]]&amp;"""S"</f>
        <v>50°33'14.16"S</v>
      </c>
    </row>
    <row r="1332" spans="1:51" x14ac:dyDescent="0.3">
      <c r="A1332" t="s">
        <v>31257</v>
      </c>
      <c r="B1332" t="s">
        <v>23809</v>
      </c>
      <c r="C1332" t="s">
        <v>14618</v>
      </c>
      <c r="D1332" t="s">
        <v>14765</v>
      </c>
      <c r="E1332" t="s">
        <v>14765</v>
      </c>
      <c r="F1332" t="s">
        <v>14767</v>
      </c>
      <c r="G1332" t="s">
        <v>23889</v>
      </c>
      <c r="I1332" t="s">
        <v>23832</v>
      </c>
      <c r="K1332" t="s">
        <v>24020</v>
      </c>
      <c r="M1332" t="s">
        <v>23835</v>
      </c>
      <c r="N1332" t="s">
        <v>29408</v>
      </c>
      <c r="U1332" t="s">
        <v>23823</v>
      </c>
      <c r="V1332">
        <v>40</v>
      </c>
      <c r="W1332">
        <v>-17977345</v>
      </c>
      <c r="X1332">
        <v>-50447994</v>
      </c>
      <c r="Y1332">
        <v>534</v>
      </c>
      <c r="Z1332" t="s">
        <v>31258</v>
      </c>
      <c r="AB1332" t="s">
        <v>23825</v>
      </c>
      <c r="AD1332" t="s">
        <v>1491</v>
      </c>
      <c r="AH1332" t="s">
        <v>31259</v>
      </c>
      <c r="AI1332" t="s">
        <v>24041</v>
      </c>
      <c r="AJ1332" t="s">
        <v>31260</v>
      </c>
      <c r="AL1332">
        <f>VALUE(TRIM(FO_Candidato[[#This Row],[1.21 Latitude]]))</f>
        <v>-17977345</v>
      </c>
      <c r="AM1332">
        <f>FO_Candidato[[#This Row],[LATITUDE_P1]]/1000000</f>
        <v>-17.977345</v>
      </c>
      <c r="AN1332">
        <f>INT(ABS(FO_Candidato[[#This Row],[LATITUDE_P2]]))</f>
        <v>17</v>
      </c>
      <c r="AO1332">
        <f>INT((ABS(FO_Candidato[[#This Row],[LATITUDE_P2]])-INT(ABS(FO_Candidato[[#This Row],[LATITUDE_P2]])))*60)</f>
        <v>58</v>
      </c>
      <c r="AP1332" s="73">
        <f t="shared" si="40"/>
        <v>38.44</v>
      </c>
      <c r="AQ1332" t="str">
        <f>SUBSTITUTE(TEXT(FO_Candidato[[#This Row],[LATITUDE_P5]],"0,00"),",",".")</f>
        <v>38.44</v>
      </c>
      <c r="AR1332" t="str">
        <f>FO_Candidato[[#This Row],[LATITUDE_P3]]&amp;"°"&amp;FO_Candidato[[#This Row],[LATITUDE_P4]]&amp;"'"&amp;FO_Candidato[[#This Row],[LATITUDE - P6]]&amp;"""S"</f>
        <v>17°58'38.44"S</v>
      </c>
      <c r="AS1332">
        <f>VALUE(TRIM(FO_Candidato[[#This Row],[longitude]]))</f>
        <v>-50447994</v>
      </c>
      <c r="AT1332">
        <f>FO_Candidato[[#This Row],[LONGITUDE_P1]]/1000000</f>
        <v>-50.447994000000001</v>
      </c>
      <c r="AU1332">
        <f>INT(ABS(FO_Candidato[[#This Row],[LONGITUDE_P2]]))</f>
        <v>50</v>
      </c>
      <c r="AV1332">
        <f>INT((ABS(FO_Candidato[[#This Row],[LONGITUDE_P2]])-INT(ABS(FO_Candidato[[#This Row],[LONGITUDE_P2]])))*60)</f>
        <v>26</v>
      </c>
      <c r="AW1332" s="73">
        <f t="shared" si="41"/>
        <v>52.78</v>
      </c>
      <c r="AX1332" t="str">
        <f>SUBSTITUTE(TEXT(FO_Candidato[[#This Row],[LONGITUDE_P5]],"0,00"),",",".")</f>
        <v>52.78</v>
      </c>
      <c r="AY1332" t="str">
        <f>FO_Candidato[[#This Row],[LONGITUDE_P3]]&amp;"°"&amp;FO_Candidato[[#This Row],[LONGITUDE_P4]]&amp;"'"&amp;FO_Candidato[[#This Row],[LONGITUDE - P6]]&amp;"""S"</f>
        <v>50°26'52.78"S</v>
      </c>
    </row>
    <row r="1333" spans="1:51" x14ac:dyDescent="0.3">
      <c r="A1333" t="s">
        <v>31261</v>
      </c>
      <c r="B1333" t="s">
        <v>23809</v>
      </c>
      <c r="C1333" t="s">
        <v>14618</v>
      </c>
      <c r="D1333" t="s">
        <v>14806</v>
      </c>
      <c r="E1333" t="s">
        <v>14806</v>
      </c>
      <c r="F1333" t="s">
        <v>14808</v>
      </c>
      <c r="G1333" t="s">
        <v>23889</v>
      </c>
      <c r="I1333" t="s">
        <v>23832</v>
      </c>
      <c r="K1333" t="s">
        <v>25272</v>
      </c>
      <c r="M1333" t="s">
        <v>23835</v>
      </c>
      <c r="N1333" t="s">
        <v>29408</v>
      </c>
      <c r="U1333" t="s">
        <v>23823</v>
      </c>
      <c r="V1333">
        <v>50</v>
      </c>
      <c r="W1333">
        <v>-17599069</v>
      </c>
      <c r="X1333">
        <v>-50726408</v>
      </c>
      <c r="Y1333">
        <v>655</v>
      </c>
      <c r="Z1333" t="s">
        <v>31262</v>
      </c>
      <c r="AB1333" t="s">
        <v>23825</v>
      </c>
      <c r="AD1333" t="s">
        <v>1491</v>
      </c>
      <c r="AH1333" t="s">
        <v>31263</v>
      </c>
      <c r="AI1333" t="s">
        <v>24041</v>
      </c>
      <c r="AJ1333" t="s">
        <v>31264</v>
      </c>
      <c r="AL1333">
        <f>VALUE(TRIM(FO_Candidato[[#This Row],[1.21 Latitude]]))</f>
        <v>-17599069</v>
      </c>
      <c r="AM1333">
        <f>FO_Candidato[[#This Row],[LATITUDE_P1]]/1000000</f>
        <v>-17.599069</v>
      </c>
      <c r="AN1333">
        <f>INT(ABS(FO_Candidato[[#This Row],[LATITUDE_P2]]))</f>
        <v>17</v>
      </c>
      <c r="AO1333">
        <f>INT((ABS(FO_Candidato[[#This Row],[LATITUDE_P2]])-INT(ABS(FO_Candidato[[#This Row],[LATITUDE_P2]])))*60)</f>
        <v>35</v>
      </c>
      <c r="AP1333" s="73">
        <f t="shared" si="40"/>
        <v>56.65</v>
      </c>
      <c r="AQ1333" t="str">
        <f>SUBSTITUTE(TEXT(FO_Candidato[[#This Row],[LATITUDE_P5]],"0,00"),",",".")</f>
        <v>56.65</v>
      </c>
      <c r="AR1333" t="str">
        <f>FO_Candidato[[#This Row],[LATITUDE_P3]]&amp;"°"&amp;FO_Candidato[[#This Row],[LATITUDE_P4]]&amp;"'"&amp;FO_Candidato[[#This Row],[LATITUDE - P6]]&amp;"""S"</f>
        <v>17°35'56.65"S</v>
      </c>
      <c r="AS1333">
        <f>VALUE(TRIM(FO_Candidato[[#This Row],[longitude]]))</f>
        <v>-50726408</v>
      </c>
      <c r="AT1333">
        <f>FO_Candidato[[#This Row],[LONGITUDE_P1]]/1000000</f>
        <v>-50.726407999999999</v>
      </c>
      <c r="AU1333">
        <f>INT(ABS(FO_Candidato[[#This Row],[LONGITUDE_P2]]))</f>
        <v>50</v>
      </c>
      <c r="AV1333">
        <f>INT((ABS(FO_Candidato[[#This Row],[LONGITUDE_P2]])-INT(ABS(FO_Candidato[[#This Row],[LONGITUDE_P2]])))*60)</f>
        <v>43</v>
      </c>
      <c r="AW1333" s="73">
        <f t="shared" si="41"/>
        <v>35.07</v>
      </c>
      <c r="AX1333" t="str">
        <f>SUBSTITUTE(TEXT(FO_Candidato[[#This Row],[LONGITUDE_P5]],"0,00"),",",".")</f>
        <v>35.07</v>
      </c>
      <c r="AY1333" t="str">
        <f>FO_Candidato[[#This Row],[LONGITUDE_P3]]&amp;"°"&amp;FO_Candidato[[#This Row],[LONGITUDE_P4]]&amp;"'"&amp;FO_Candidato[[#This Row],[LONGITUDE - P6]]&amp;"""S"</f>
        <v>50°43'35.07"S</v>
      </c>
    </row>
    <row r="1334" spans="1:51" x14ac:dyDescent="0.3">
      <c r="A1334" t="s">
        <v>31265</v>
      </c>
      <c r="B1334" t="s">
        <v>23809</v>
      </c>
      <c r="C1334" t="s">
        <v>14618</v>
      </c>
      <c r="D1334" t="s">
        <v>14749</v>
      </c>
      <c r="E1334" t="s">
        <v>14749</v>
      </c>
      <c r="F1334" t="s">
        <v>14751</v>
      </c>
      <c r="G1334" t="s">
        <v>23889</v>
      </c>
      <c r="I1334" t="s">
        <v>23832</v>
      </c>
      <c r="K1334" t="s">
        <v>24020</v>
      </c>
      <c r="M1334" t="s">
        <v>23835</v>
      </c>
      <c r="N1334" t="s">
        <v>29408</v>
      </c>
      <c r="U1334" t="s">
        <v>23823</v>
      </c>
      <c r="V1334">
        <v>60</v>
      </c>
      <c r="W1334">
        <v>-18021069</v>
      </c>
      <c r="X1334">
        <v>-5033476</v>
      </c>
      <c r="Y1334">
        <v>528</v>
      </c>
      <c r="Z1334" t="s">
        <v>31266</v>
      </c>
      <c r="AB1334" t="s">
        <v>23825</v>
      </c>
      <c r="AD1334" t="s">
        <v>1491</v>
      </c>
      <c r="AH1334" t="s">
        <v>31267</v>
      </c>
      <c r="AI1334" t="s">
        <v>24041</v>
      </c>
      <c r="AJ1334" t="s">
        <v>31260</v>
      </c>
      <c r="AL1334">
        <f>VALUE(TRIM(FO_Candidato[[#This Row],[1.21 Latitude]]))</f>
        <v>-18021069</v>
      </c>
      <c r="AM1334">
        <f>FO_Candidato[[#This Row],[LATITUDE_P1]]/1000000</f>
        <v>-18.021069000000001</v>
      </c>
      <c r="AN1334">
        <f>INT(ABS(FO_Candidato[[#This Row],[LATITUDE_P2]]))</f>
        <v>18</v>
      </c>
      <c r="AO1334">
        <f>INT((ABS(FO_Candidato[[#This Row],[LATITUDE_P2]])-INT(ABS(FO_Candidato[[#This Row],[LATITUDE_P2]])))*60)</f>
        <v>1</v>
      </c>
      <c r="AP1334" s="73">
        <f t="shared" si="40"/>
        <v>15.85</v>
      </c>
      <c r="AQ1334" t="str">
        <f>SUBSTITUTE(TEXT(FO_Candidato[[#This Row],[LATITUDE_P5]],"0,00"),",",".")</f>
        <v>15.85</v>
      </c>
      <c r="AR1334" t="str">
        <f>FO_Candidato[[#This Row],[LATITUDE_P3]]&amp;"°"&amp;FO_Candidato[[#This Row],[LATITUDE_P4]]&amp;"'"&amp;FO_Candidato[[#This Row],[LATITUDE - P6]]&amp;"""S"</f>
        <v>18°1'15.85"S</v>
      </c>
      <c r="AS1334">
        <f>VALUE(TRIM(FO_Candidato[[#This Row],[longitude]]))</f>
        <v>-5033476</v>
      </c>
      <c r="AT1334">
        <f>FO_Candidato[[#This Row],[LONGITUDE_P1]]/1000000</f>
        <v>-5.0334760000000003</v>
      </c>
      <c r="AU1334">
        <f>INT(ABS(FO_Candidato[[#This Row],[LONGITUDE_P2]]))</f>
        <v>5</v>
      </c>
      <c r="AV1334">
        <f>INT((ABS(FO_Candidato[[#This Row],[LONGITUDE_P2]])-INT(ABS(FO_Candidato[[#This Row],[LONGITUDE_P2]])))*60)</f>
        <v>2</v>
      </c>
      <c r="AW1334" s="73">
        <f t="shared" si="41"/>
        <v>0.51</v>
      </c>
      <c r="AX1334" t="str">
        <f>SUBSTITUTE(TEXT(FO_Candidato[[#This Row],[LONGITUDE_P5]],"0,00"),",",".")</f>
        <v>0.51</v>
      </c>
      <c r="AY1334" t="str">
        <f>FO_Candidato[[#This Row],[LONGITUDE_P3]]&amp;"°"&amp;FO_Candidato[[#This Row],[LONGITUDE_P4]]&amp;"'"&amp;FO_Candidato[[#This Row],[LONGITUDE - P6]]&amp;"""S"</f>
        <v>5°2'0.51"S</v>
      </c>
    </row>
    <row r="1335" spans="1:51" x14ac:dyDescent="0.3">
      <c r="A1335" t="s">
        <v>31268</v>
      </c>
      <c r="B1335" t="s">
        <v>23809</v>
      </c>
      <c r="C1335" t="s">
        <v>14618</v>
      </c>
      <c r="D1335" t="s">
        <v>14741</v>
      </c>
      <c r="E1335" t="s">
        <v>14741</v>
      </c>
      <c r="F1335" t="s">
        <v>14743</v>
      </c>
      <c r="G1335" t="s">
        <v>23889</v>
      </c>
      <c r="I1335" t="s">
        <v>23832</v>
      </c>
      <c r="K1335" t="s">
        <v>24020</v>
      </c>
      <c r="M1335" t="s">
        <v>23835</v>
      </c>
      <c r="N1335" t="s">
        <v>29408</v>
      </c>
      <c r="U1335" t="s">
        <v>23823</v>
      </c>
      <c r="V1335">
        <v>50</v>
      </c>
      <c r="W1335">
        <v>-17824376</v>
      </c>
      <c r="X1335">
        <v>-50836157</v>
      </c>
      <c r="Y1335">
        <v>753</v>
      </c>
      <c r="Z1335" t="s">
        <v>31269</v>
      </c>
      <c r="AB1335" t="s">
        <v>23825</v>
      </c>
      <c r="AD1335" t="s">
        <v>1491</v>
      </c>
      <c r="AH1335" t="s">
        <v>31270</v>
      </c>
      <c r="AI1335" t="s">
        <v>24041</v>
      </c>
      <c r="AJ1335" t="s">
        <v>6152</v>
      </c>
      <c r="AL1335">
        <f>VALUE(TRIM(FO_Candidato[[#This Row],[1.21 Latitude]]))</f>
        <v>-17824376</v>
      </c>
      <c r="AM1335">
        <f>FO_Candidato[[#This Row],[LATITUDE_P1]]/1000000</f>
        <v>-17.824376000000001</v>
      </c>
      <c r="AN1335">
        <f>INT(ABS(FO_Candidato[[#This Row],[LATITUDE_P2]]))</f>
        <v>17</v>
      </c>
      <c r="AO1335">
        <f>INT((ABS(FO_Candidato[[#This Row],[LATITUDE_P2]])-INT(ABS(FO_Candidato[[#This Row],[LATITUDE_P2]])))*60)</f>
        <v>49</v>
      </c>
      <c r="AP1335" s="73">
        <f t="shared" si="40"/>
        <v>27.75</v>
      </c>
      <c r="AQ1335" t="str">
        <f>SUBSTITUTE(TEXT(FO_Candidato[[#This Row],[LATITUDE_P5]],"0,00"),",",".")</f>
        <v>27.75</v>
      </c>
      <c r="AR1335" t="str">
        <f>FO_Candidato[[#This Row],[LATITUDE_P3]]&amp;"°"&amp;FO_Candidato[[#This Row],[LATITUDE_P4]]&amp;"'"&amp;FO_Candidato[[#This Row],[LATITUDE - P6]]&amp;"""S"</f>
        <v>17°49'27.75"S</v>
      </c>
      <c r="AS1335">
        <f>VALUE(TRIM(FO_Candidato[[#This Row],[longitude]]))</f>
        <v>-50836157</v>
      </c>
      <c r="AT1335">
        <f>FO_Candidato[[#This Row],[LONGITUDE_P1]]/1000000</f>
        <v>-50.836157</v>
      </c>
      <c r="AU1335">
        <f>INT(ABS(FO_Candidato[[#This Row],[LONGITUDE_P2]]))</f>
        <v>50</v>
      </c>
      <c r="AV1335">
        <f>INT((ABS(FO_Candidato[[#This Row],[LONGITUDE_P2]])-INT(ABS(FO_Candidato[[#This Row],[LONGITUDE_P2]])))*60)</f>
        <v>50</v>
      </c>
      <c r="AW1335" s="73">
        <f t="shared" si="41"/>
        <v>10.17</v>
      </c>
      <c r="AX1335" t="str">
        <f>SUBSTITUTE(TEXT(FO_Candidato[[#This Row],[LONGITUDE_P5]],"0,00"),",",".")</f>
        <v>10.17</v>
      </c>
      <c r="AY1335" t="str">
        <f>FO_Candidato[[#This Row],[LONGITUDE_P3]]&amp;"°"&amp;FO_Candidato[[#This Row],[LONGITUDE_P4]]&amp;"'"&amp;FO_Candidato[[#This Row],[LONGITUDE - P6]]&amp;"""S"</f>
        <v>50°50'10.17"S</v>
      </c>
    </row>
    <row r="1336" spans="1:51" x14ac:dyDescent="0.3">
      <c r="A1336" t="s">
        <v>31271</v>
      </c>
      <c r="B1336" t="s">
        <v>23809</v>
      </c>
      <c r="C1336" t="s">
        <v>14618</v>
      </c>
      <c r="D1336" t="s">
        <v>14625</v>
      </c>
      <c r="E1336" t="s">
        <v>14625</v>
      </c>
      <c r="F1336" t="s">
        <v>14627</v>
      </c>
      <c r="G1336" t="s">
        <v>23889</v>
      </c>
      <c r="I1336" t="s">
        <v>23832</v>
      </c>
      <c r="K1336" t="s">
        <v>24020</v>
      </c>
      <c r="M1336" t="s">
        <v>23835</v>
      </c>
      <c r="N1336" t="s">
        <v>29408</v>
      </c>
      <c r="U1336" t="s">
        <v>23823</v>
      </c>
      <c r="V1336">
        <v>50</v>
      </c>
      <c r="W1336">
        <v>-16900876</v>
      </c>
      <c r="X1336">
        <v>-49641888</v>
      </c>
      <c r="Y1336">
        <v>596</v>
      </c>
      <c r="Z1336" t="s">
        <v>31272</v>
      </c>
      <c r="AB1336" t="s">
        <v>23825</v>
      </c>
      <c r="AD1336" t="s">
        <v>1491</v>
      </c>
      <c r="AH1336" t="s">
        <v>31273</v>
      </c>
      <c r="AI1336" t="s">
        <v>24041</v>
      </c>
      <c r="AJ1336" t="s">
        <v>31248</v>
      </c>
      <c r="AL1336">
        <f>VALUE(TRIM(FO_Candidato[[#This Row],[1.21 Latitude]]))</f>
        <v>-16900876</v>
      </c>
      <c r="AM1336">
        <f>FO_Candidato[[#This Row],[LATITUDE_P1]]/1000000</f>
        <v>-16.900876</v>
      </c>
      <c r="AN1336">
        <f>INT(ABS(FO_Candidato[[#This Row],[LATITUDE_P2]]))</f>
        <v>16</v>
      </c>
      <c r="AO1336">
        <f>INT((ABS(FO_Candidato[[#This Row],[LATITUDE_P2]])-INT(ABS(FO_Candidato[[#This Row],[LATITUDE_P2]])))*60)</f>
        <v>54</v>
      </c>
      <c r="AP1336" s="73">
        <f t="shared" si="40"/>
        <v>3.15</v>
      </c>
      <c r="AQ1336" t="str">
        <f>SUBSTITUTE(TEXT(FO_Candidato[[#This Row],[LATITUDE_P5]],"0,00"),",",".")</f>
        <v>3.15</v>
      </c>
      <c r="AR1336" t="str">
        <f>FO_Candidato[[#This Row],[LATITUDE_P3]]&amp;"°"&amp;FO_Candidato[[#This Row],[LATITUDE_P4]]&amp;"'"&amp;FO_Candidato[[#This Row],[LATITUDE - P6]]&amp;"""S"</f>
        <v>16°54'3.15"S</v>
      </c>
      <c r="AS1336">
        <f>VALUE(TRIM(FO_Candidato[[#This Row],[longitude]]))</f>
        <v>-49641888</v>
      </c>
      <c r="AT1336">
        <f>FO_Candidato[[#This Row],[LONGITUDE_P1]]/1000000</f>
        <v>-49.641888000000002</v>
      </c>
      <c r="AU1336">
        <f>INT(ABS(FO_Candidato[[#This Row],[LONGITUDE_P2]]))</f>
        <v>49</v>
      </c>
      <c r="AV1336">
        <f>INT((ABS(FO_Candidato[[#This Row],[LONGITUDE_P2]])-INT(ABS(FO_Candidato[[#This Row],[LONGITUDE_P2]])))*60)</f>
        <v>38</v>
      </c>
      <c r="AW1336" s="73">
        <f t="shared" si="41"/>
        <v>30.8</v>
      </c>
      <c r="AX1336" t="str">
        <f>SUBSTITUTE(TEXT(FO_Candidato[[#This Row],[LONGITUDE_P5]],"0,00"),",",".")</f>
        <v>30.80</v>
      </c>
      <c r="AY1336" t="str">
        <f>FO_Candidato[[#This Row],[LONGITUDE_P3]]&amp;"°"&amp;FO_Candidato[[#This Row],[LONGITUDE_P4]]&amp;"'"&amp;FO_Candidato[[#This Row],[LONGITUDE - P6]]&amp;"""S"</f>
        <v>49°38'30.80"S</v>
      </c>
    </row>
    <row r="1337" spans="1:51" x14ac:dyDescent="0.3">
      <c r="A1337" t="s">
        <v>31274</v>
      </c>
      <c r="B1337" t="s">
        <v>23809</v>
      </c>
      <c r="C1337" t="s">
        <v>14150</v>
      </c>
      <c r="D1337" t="s">
        <v>15038</v>
      </c>
      <c r="E1337" t="s">
        <v>15038</v>
      </c>
      <c r="F1337" t="s">
        <v>15040</v>
      </c>
      <c r="G1337" t="s">
        <v>23889</v>
      </c>
      <c r="I1337" t="s">
        <v>23832</v>
      </c>
      <c r="M1337" t="s">
        <v>23835</v>
      </c>
      <c r="N1337" t="s">
        <v>30127</v>
      </c>
      <c r="U1337" t="s">
        <v>23823</v>
      </c>
      <c r="W1337">
        <v>-25226107</v>
      </c>
      <c r="X1337">
        <v>-51029506</v>
      </c>
      <c r="Y1337">
        <v>793</v>
      </c>
      <c r="AB1337" t="s">
        <v>23825</v>
      </c>
      <c r="AD1337" t="s">
        <v>1491</v>
      </c>
      <c r="AH1337" t="s">
        <v>31275</v>
      </c>
      <c r="AI1337" t="s">
        <v>23827</v>
      </c>
      <c r="AJ1337" t="s">
        <v>24305</v>
      </c>
      <c r="AL1337">
        <f>VALUE(TRIM(FO_Candidato[[#This Row],[1.21 Latitude]]))</f>
        <v>-25226107</v>
      </c>
      <c r="AM1337">
        <f>FO_Candidato[[#This Row],[LATITUDE_P1]]/1000000</f>
        <v>-25.226106999999999</v>
      </c>
      <c r="AN1337">
        <f>INT(ABS(FO_Candidato[[#This Row],[LATITUDE_P2]]))</f>
        <v>25</v>
      </c>
      <c r="AO1337">
        <f>INT((ABS(FO_Candidato[[#This Row],[LATITUDE_P2]])-INT(ABS(FO_Candidato[[#This Row],[LATITUDE_P2]])))*60)</f>
        <v>13</v>
      </c>
      <c r="AP1337" s="73">
        <f t="shared" si="40"/>
        <v>33.99</v>
      </c>
      <c r="AQ1337" t="str">
        <f>SUBSTITUTE(TEXT(FO_Candidato[[#This Row],[LATITUDE_P5]],"0,00"),",",".")</f>
        <v>33.99</v>
      </c>
      <c r="AR1337" t="str">
        <f>FO_Candidato[[#This Row],[LATITUDE_P3]]&amp;"°"&amp;FO_Candidato[[#This Row],[LATITUDE_P4]]&amp;"'"&amp;FO_Candidato[[#This Row],[LATITUDE - P6]]&amp;"""S"</f>
        <v>25°13'33.99"S</v>
      </c>
      <c r="AS1337">
        <f>VALUE(TRIM(FO_Candidato[[#This Row],[longitude]]))</f>
        <v>-51029506</v>
      </c>
      <c r="AT1337">
        <f>FO_Candidato[[#This Row],[LONGITUDE_P1]]/1000000</f>
        <v>-51.029505999999998</v>
      </c>
      <c r="AU1337">
        <f>INT(ABS(FO_Candidato[[#This Row],[LONGITUDE_P2]]))</f>
        <v>51</v>
      </c>
      <c r="AV1337">
        <f>INT((ABS(FO_Candidato[[#This Row],[LONGITUDE_P2]])-INT(ABS(FO_Candidato[[#This Row],[LONGITUDE_P2]])))*60)</f>
        <v>1</v>
      </c>
      <c r="AW1337" s="73">
        <f t="shared" si="41"/>
        <v>46.22</v>
      </c>
      <c r="AX1337" t="str">
        <f>SUBSTITUTE(TEXT(FO_Candidato[[#This Row],[LONGITUDE_P5]],"0,00"),",",".")</f>
        <v>46.22</v>
      </c>
      <c r="AY1337" t="str">
        <f>FO_Candidato[[#This Row],[LONGITUDE_P3]]&amp;"°"&amp;FO_Candidato[[#This Row],[LONGITUDE_P4]]&amp;"'"&amp;FO_Candidato[[#This Row],[LONGITUDE - P6]]&amp;"""S"</f>
        <v>51°1'46.22"S</v>
      </c>
    </row>
    <row r="1338" spans="1:51" x14ac:dyDescent="0.3">
      <c r="A1338" t="s">
        <v>31276</v>
      </c>
      <c r="B1338" t="s">
        <v>23809</v>
      </c>
      <c r="C1338" t="s">
        <v>5299</v>
      </c>
      <c r="E1338" t="s">
        <v>7541</v>
      </c>
      <c r="F1338" t="s">
        <v>15152</v>
      </c>
      <c r="I1338" t="s">
        <v>23832</v>
      </c>
      <c r="M1338" t="s">
        <v>23835</v>
      </c>
      <c r="N1338" t="s">
        <v>31277</v>
      </c>
      <c r="U1338" t="s">
        <v>23823</v>
      </c>
      <c r="V1338">
        <v>17</v>
      </c>
      <c r="W1338">
        <v>-23387242</v>
      </c>
      <c r="X1338">
        <v>-46436558</v>
      </c>
      <c r="Y1338">
        <v>777</v>
      </c>
      <c r="AB1338" t="s">
        <v>23825</v>
      </c>
      <c r="AD1338" t="s">
        <v>1491</v>
      </c>
      <c r="AH1338" t="s">
        <v>31278</v>
      </c>
      <c r="AI1338" t="s">
        <v>23852</v>
      </c>
      <c r="AJ1338" t="s">
        <v>3351</v>
      </c>
      <c r="AL1338">
        <f>VALUE(TRIM(FO_Candidato[[#This Row],[1.21 Latitude]]))</f>
        <v>-23387242</v>
      </c>
      <c r="AM1338">
        <f>FO_Candidato[[#This Row],[LATITUDE_P1]]/1000000</f>
        <v>-23.387242000000001</v>
      </c>
      <c r="AN1338">
        <f>INT(ABS(FO_Candidato[[#This Row],[LATITUDE_P2]]))</f>
        <v>23</v>
      </c>
      <c r="AO1338">
        <f>INT((ABS(FO_Candidato[[#This Row],[LATITUDE_P2]])-INT(ABS(FO_Candidato[[#This Row],[LATITUDE_P2]])))*60)</f>
        <v>23</v>
      </c>
      <c r="AP1338" s="73">
        <f t="shared" si="40"/>
        <v>14.07</v>
      </c>
      <c r="AQ1338" t="str">
        <f>SUBSTITUTE(TEXT(FO_Candidato[[#This Row],[LATITUDE_P5]],"0,00"),",",".")</f>
        <v>14.07</v>
      </c>
      <c r="AR1338" t="str">
        <f>FO_Candidato[[#This Row],[LATITUDE_P3]]&amp;"°"&amp;FO_Candidato[[#This Row],[LATITUDE_P4]]&amp;"'"&amp;FO_Candidato[[#This Row],[LATITUDE - P6]]&amp;"""S"</f>
        <v>23°23'14.07"S</v>
      </c>
      <c r="AS1338">
        <f>VALUE(TRIM(FO_Candidato[[#This Row],[longitude]]))</f>
        <v>-46436558</v>
      </c>
      <c r="AT1338">
        <f>FO_Candidato[[#This Row],[LONGITUDE_P1]]/1000000</f>
        <v>-46.436557999999998</v>
      </c>
      <c r="AU1338">
        <f>INT(ABS(FO_Candidato[[#This Row],[LONGITUDE_P2]]))</f>
        <v>46</v>
      </c>
      <c r="AV1338">
        <f>INT((ABS(FO_Candidato[[#This Row],[LONGITUDE_P2]])-INT(ABS(FO_Candidato[[#This Row],[LONGITUDE_P2]])))*60)</f>
        <v>26</v>
      </c>
      <c r="AW1338" s="73">
        <f t="shared" si="41"/>
        <v>11.61</v>
      </c>
      <c r="AX1338" t="str">
        <f>SUBSTITUTE(TEXT(FO_Candidato[[#This Row],[LONGITUDE_P5]],"0,00"),",",".")</f>
        <v>11.61</v>
      </c>
      <c r="AY1338" t="str">
        <f>FO_Candidato[[#This Row],[LONGITUDE_P3]]&amp;"°"&amp;FO_Candidato[[#This Row],[LONGITUDE_P4]]&amp;"'"&amp;FO_Candidato[[#This Row],[LONGITUDE - P6]]&amp;"""S"</f>
        <v>46°26'11.61"S</v>
      </c>
    </row>
    <row r="1339" spans="1:51" x14ac:dyDescent="0.3">
      <c r="A1339" t="s">
        <v>31279</v>
      </c>
      <c r="B1339" t="s">
        <v>23809</v>
      </c>
      <c r="C1339" t="s">
        <v>5299</v>
      </c>
      <c r="D1339" t="s">
        <v>5582</v>
      </c>
      <c r="E1339" t="s">
        <v>5582</v>
      </c>
      <c r="F1339" t="s">
        <v>19059</v>
      </c>
      <c r="G1339" t="s">
        <v>23889</v>
      </c>
      <c r="I1339" t="s">
        <v>23832</v>
      </c>
      <c r="M1339" t="s">
        <v>23835</v>
      </c>
      <c r="N1339" t="s">
        <v>5299</v>
      </c>
      <c r="U1339" t="s">
        <v>23823</v>
      </c>
      <c r="W1339">
        <v>-23445126</v>
      </c>
      <c r="X1339">
        <v>-46622213</v>
      </c>
      <c r="Y1339">
        <v>837</v>
      </c>
      <c r="AB1339" t="s">
        <v>23825</v>
      </c>
      <c r="AD1339" t="s">
        <v>1491</v>
      </c>
      <c r="AH1339" t="s">
        <v>31280</v>
      </c>
      <c r="AI1339" t="s">
        <v>23852</v>
      </c>
      <c r="AJ1339" t="s">
        <v>2634</v>
      </c>
      <c r="AL1339">
        <f>VALUE(TRIM(FO_Candidato[[#This Row],[1.21 Latitude]]))</f>
        <v>-23445126</v>
      </c>
      <c r="AM1339">
        <f>FO_Candidato[[#This Row],[LATITUDE_P1]]/1000000</f>
        <v>-23.445125999999998</v>
      </c>
      <c r="AN1339">
        <f>INT(ABS(FO_Candidato[[#This Row],[LATITUDE_P2]]))</f>
        <v>23</v>
      </c>
      <c r="AO1339">
        <f>INT((ABS(FO_Candidato[[#This Row],[LATITUDE_P2]])-INT(ABS(FO_Candidato[[#This Row],[LATITUDE_P2]])))*60)</f>
        <v>26</v>
      </c>
      <c r="AP1339" s="73">
        <f t="shared" si="40"/>
        <v>42.45</v>
      </c>
      <c r="AQ1339" t="str">
        <f>SUBSTITUTE(TEXT(FO_Candidato[[#This Row],[LATITUDE_P5]],"0,00"),",",".")</f>
        <v>42.45</v>
      </c>
      <c r="AR1339" t="str">
        <f>FO_Candidato[[#This Row],[LATITUDE_P3]]&amp;"°"&amp;FO_Candidato[[#This Row],[LATITUDE_P4]]&amp;"'"&amp;FO_Candidato[[#This Row],[LATITUDE - P6]]&amp;"""S"</f>
        <v>23°26'42.45"S</v>
      </c>
      <c r="AS1339">
        <f>VALUE(TRIM(FO_Candidato[[#This Row],[longitude]]))</f>
        <v>-46622213</v>
      </c>
      <c r="AT1339">
        <f>FO_Candidato[[#This Row],[LONGITUDE_P1]]/1000000</f>
        <v>-46.622213000000002</v>
      </c>
      <c r="AU1339">
        <f>INT(ABS(FO_Candidato[[#This Row],[LONGITUDE_P2]]))</f>
        <v>46</v>
      </c>
      <c r="AV1339">
        <f>INT((ABS(FO_Candidato[[#This Row],[LONGITUDE_P2]])-INT(ABS(FO_Candidato[[#This Row],[LONGITUDE_P2]])))*60)</f>
        <v>37</v>
      </c>
      <c r="AW1339" s="73">
        <f t="shared" si="41"/>
        <v>19.97</v>
      </c>
      <c r="AX1339" t="str">
        <f>SUBSTITUTE(TEXT(FO_Candidato[[#This Row],[LONGITUDE_P5]],"0,00"),",",".")</f>
        <v>19.97</v>
      </c>
      <c r="AY1339" t="str">
        <f>FO_Candidato[[#This Row],[LONGITUDE_P3]]&amp;"°"&amp;FO_Candidato[[#This Row],[LONGITUDE_P4]]&amp;"'"&amp;FO_Candidato[[#This Row],[LONGITUDE - P6]]&amp;"""S"</f>
        <v>46°37'19.97"S</v>
      </c>
    </row>
    <row r="1340" spans="1:51" x14ac:dyDescent="0.3">
      <c r="A1340" t="s">
        <v>31281</v>
      </c>
      <c r="B1340" t="s">
        <v>23809</v>
      </c>
      <c r="C1340" t="s">
        <v>5299</v>
      </c>
      <c r="D1340" t="s">
        <v>5575</v>
      </c>
      <c r="E1340" t="s">
        <v>5575</v>
      </c>
      <c r="F1340" t="s">
        <v>18367</v>
      </c>
      <c r="G1340" t="s">
        <v>23889</v>
      </c>
      <c r="I1340" t="s">
        <v>23832</v>
      </c>
      <c r="M1340" t="s">
        <v>23835</v>
      </c>
      <c r="N1340" t="s">
        <v>5299</v>
      </c>
      <c r="U1340" t="s">
        <v>23823</v>
      </c>
      <c r="W1340">
        <v>23422831</v>
      </c>
      <c r="X1340">
        <v>-46720875</v>
      </c>
      <c r="Y1340">
        <v>849</v>
      </c>
      <c r="AB1340" t="s">
        <v>23825</v>
      </c>
      <c r="AD1340" t="s">
        <v>1491</v>
      </c>
      <c r="AH1340" t="s">
        <v>31282</v>
      </c>
      <c r="AI1340" t="s">
        <v>23852</v>
      </c>
      <c r="AJ1340" t="s">
        <v>2634</v>
      </c>
      <c r="AL1340">
        <f>VALUE(TRIM(FO_Candidato[[#This Row],[1.21 Latitude]]))</f>
        <v>23422831</v>
      </c>
      <c r="AM1340">
        <f>FO_Candidato[[#This Row],[LATITUDE_P1]]/1000000</f>
        <v>23.422830999999999</v>
      </c>
      <c r="AN1340">
        <f>INT(ABS(FO_Candidato[[#This Row],[LATITUDE_P2]]))</f>
        <v>23</v>
      </c>
      <c r="AO1340">
        <f>INT((ABS(FO_Candidato[[#This Row],[LATITUDE_P2]])-INT(ABS(FO_Candidato[[#This Row],[LATITUDE_P2]])))*60)</f>
        <v>25</v>
      </c>
      <c r="AP1340" s="73">
        <f t="shared" si="40"/>
        <v>22.19</v>
      </c>
      <c r="AQ1340" t="str">
        <f>SUBSTITUTE(TEXT(FO_Candidato[[#This Row],[LATITUDE_P5]],"0,00"),",",".")</f>
        <v>22.19</v>
      </c>
      <c r="AR1340" t="str">
        <f>FO_Candidato[[#This Row],[LATITUDE_P3]]&amp;"°"&amp;FO_Candidato[[#This Row],[LATITUDE_P4]]&amp;"'"&amp;FO_Candidato[[#This Row],[LATITUDE - P6]]&amp;"""S"</f>
        <v>23°25'22.19"S</v>
      </c>
      <c r="AS1340">
        <f>VALUE(TRIM(FO_Candidato[[#This Row],[longitude]]))</f>
        <v>-46720875</v>
      </c>
      <c r="AT1340">
        <f>FO_Candidato[[#This Row],[LONGITUDE_P1]]/1000000</f>
        <v>-46.720874999999999</v>
      </c>
      <c r="AU1340">
        <f>INT(ABS(FO_Candidato[[#This Row],[LONGITUDE_P2]]))</f>
        <v>46</v>
      </c>
      <c r="AV1340">
        <f>INT((ABS(FO_Candidato[[#This Row],[LONGITUDE_P2]])-INT(ABS(FO_Candidato[[#This Row],[LONGITUDE_P2]])))*60)</f>
        <v>43</v>
      </c>
      <c r="AW1340" s="73">
        <f t="shared" si="41"/>
        <v>15.15</v>
      </c>
      <c r="AX1340" t="str">
        <f>SUBSTITUTE(TEXT(FO_Candidato[[#This Row],[LONGITUDE_P5]],"0,00"),",",".")</f>
        <v>15.15</v>
      </c>
      <c r="AY1340" t="str">
        <f>FO_Candidato[[#This Row],[LONGITUDE_P3]]&amp;"°"&amp;FO_Candidato[[#This Row],[LONGITUDE_P4]]&amp;"'"&amp;FO_Candidato[[#This Row],[LONGITUDE - P6]]&amp;"""S"</f>
        <v>46°43'15.15"S</v>
      </c>
    </row>
    <row r="1341" spans="1:51" x14ac:dyDescent="0.3">
      <c r="A1341" t="s">
        <v>31283</v>
      </c>
      <c r="B1341" t="s">
        <v>23809</v>
      </c>
      <c r="C1341" t="s">
        <v>5299</v>
      </c>
      <c r="D1341" t="s">
        <v>5571</v>
      </c>
      <c r="E1341" t="s">
        <v>5571</v>
      </c>
      <c r="F1341" t="s">
        <v>18363</v>
      </c>
      <c r="G1341" t="s">
        <v>23889</v>
      </c>
      <c r="I1341" t="s">
        <v>23832</v>
      </c>
      <c r="M1341" t="s">
        <v>23835</v>
      </c>
      <c r="N1341" t="s">
        <v>5299</v>
      </c>
      <c r="U1341" t="s">
        <v>23823</v>
      </c>
      <c r="W1341">
        <v>-23450207</v>
      </c>
      <c r="X1341">
        <v>-46670402</v>
      </c>
      <c r="Y1341">
        <v>766</v>
      </c>
      <c r="AB1341" t="s">
        <v>23825</v>
      </c>
      <c r="AD1341" t="s">
        <v>1491</v>
      </c>
      <c r="AH1341" t="s">
        <v>31284</v>
      </c>
      <c r="AI1341" t="s">
        <v>23852</v>
      </c>
      <c r="AJ1341" t="s">
        <v>2634</v>
      </c>
      <c r="AL1341">
        <f>VALUE(TRIM(FO_Candidato[[#This Row],[1.21 Latitude]]))</f>
        <v>-23450207</v>
      </c>
      <c r="AM1341">
        <f>FO_Candidato[[#This Row],[LATITUDE_P1]]/1000000</f>
        <v>-23.450206999999999</v>
      </c>
      <c r="AN1341">
        <f>INT(ABS(FO_Candidato[[#This Row],[LATITUDE_P2]]))</f>
        <v>23</v>
      </c>
      <c r="AO1341">
        <f>INT((ABS(FO_Candidato[[#This Row],[LATITUDE_P2]])-INT(ABS(FO_Candidato[[#This Row],[LATITUDE_P2]])))*60)</f>
        <v>27</v>
      </c>
      <c r="AP1341" s="73">
        <f t="shared" si="40"/>
        <v>0.75</v>
      </c>
      <c r="AQ1341" t="str">
        <f>SUBSTITUTE(TEXT(FO_Candidato[[#This Row],[LATITUDE_P5]],"0,00"),",",".")</f>
        <v>0.75</v>
      </c>
      <c r="AR1341" t="str">
        <f>FO_Candidato[[#This Row],[LATITUDE_P3]]&amp;"°"&amp;FO_Candidato[[#This Row],[LATITUDE_P4]]&amp;"'"&amp;FO_Candidato[[#This Row],[LATITUDE - P6]]&amp;"""S"</f>
        <v>23°27'0.75"S</v>
      </c>
      <c r="AS1341">
        <f>VALUE(TRIM(FO_Candidato[[#This Row],[longitude]]))</f>
        <v>-46670402</v>
      </c>
      <c r="AT1341">
        <f>FO_Candidato[[#This Row],[LONGITUDE_P1]]/1000000</f>
        <v>-46.670402000000003</v>
      </c>
      <c r="AU1341">
        <f>INT(ABS(FO_Candidato[[#This Row],[LONGITUDE_P2]]))</f>
        <v>46</v>
      </c>
      <c r="AV1341">
        <f>INT((ABS(FO_Candidato[[#This Row],[LONGITUDE_P2]])-INT(ABS(FO_Candidato[[#This Row],[LONGITUDE_P2]])))*60)</f>
        <v>40</v>
      </c>
      <c r="AW1341" s="73">
        <f t="shared" si="41"/>
        <v>13.45</v>
      </c>
      <c r="AX1341" t="str">
        <f>SUBSTITUTE(TEXT(FO_Candidato[[#This Row],[LONGITUDE_P5]],"0,00"),",",".")</f>
        <v>13.45</v>
      </c>
      <c r="AY1341" t="str">
        <f>FO_Candidato[[#This Row],[LONGITUDE_P3]]&amp;"°"&amp;FO_Candidato[[#This Row],[LONGITUDE_P4]]&amp;"'"&amp;FO_Candidato[[#This Row],[LONGITUDE - P6]]&amp;"""S"</f>
        <v>46°40'13.45"S</v>
      </c>
    </row>
    <row r="1342" spans="1:51" x14ac:dyDescent="0.3">
      <c r="A1342" t="s">
        <v>31285</v>
      </c>
      <c r="B1342" t="s">
        <v>23809</v>
      </c>
      <c r="C1342" t="s">
        <v>5299</v>
      </c>
      <c r="D1342" t="s">
        <v>5295</v>
      </c>
      <c r="E1342" t="s">
        <v>5295</v>
      </c>
      <c r="F1342" t="s">
        <v>5297</v>
      </c>
      <c r="G1342" t="s">
        <v>23889</v>
      </c>
      <c r="I1342" t="s">
        <v>23832</v>
      </c>
      <c r="O1342" t="s">
        <v>31277</v>
      </c>
      <c r="U1342" t="s">
        <v>23823</v>
      </c>
      <c r="V1342">
        <v>40</v>
      </c>
      <c r="W1342">
        <v>-23393491</v>
      </c>
      <c r="X1342">
        <v>-46373301</v>
      </c>
      <c r="Y1342">
        <v>781</v>
      </c>
      <c r="AB1342" t="s">
        <v>23825</v>
      </c>
      <c r="AD1342" t="s">
        <v>1491</v>
      </c>
      <c r="AH1342" t="s">
        <v>31286</v>
      </c>
      <c r="AI1342" t="s">
        <v>23852</v>
      </c>
      <c r="AJ1342" t="s">
        <v>3351</v>
      </c>
      <c r="AL1342">
        <f>VALUE(TRIM(FO_Candidato[[#This Row],[1.21 Latitude]]))</f>
        <v>-23393491</v>
      </c>
      <c r="AM1342">
        <f>FO_Candidato[[#This Row],[LATITUDE_P1]]/1000000</f>
        <v>-23.393491000000001</v>
      </c>
      <c r="AN1342">
        <f>INT(ABS(FO_Candidato[[#This Row],[LATITUDE_P2]]))</f>
        <v>23</v>
      </c>
      <c r="AO1342">
        <f>INT((ABS(FO_Candidato[[#This Row],[LATITUDE_P2]])-INT(ABS(FO_Candidato[[#This Row],[LATITUDE_P2]])))*60)</f>
        <v>23</v>
      </c>
      <c r="AP1342" s="73">
        <f t="shared" si="40"/>
        <v>36.57</v>
      </c>
      <c r="AQ1342" t="str">
        <f>SUBSTITUTE(TEXT(FO_Candidato[[#This Row],[LATITUDE_P5]],"0,00"),",",".")</f>
        <v>36.57</v>
      </c>
      <c r="AR1342" t="str">
        <f>FO_Candidato[[#This Row],[LATITUDE_P3]]&amp;"°"&amp;FO_Candidato[[#This Row],[LATITUDE_P4]]&amp;"'"&amp;FO_Candidato[[#This Row],[LATITUDE - P6]]&amp;"""S"</f>
        <v>23°23'36.57"S</v>
      </c>
      <c r="AS1342">
        <f>VALUE(TRIM(FO_Candidato[[#This Row],[longitude]]))</f>
        <v>-46373301</v>
      </c>
      <c r="AT1342">
        <f>FO_Candidato[[#This Row],[LONGITUDE_P1]]/1000000</f>
        <v>-46.373300999999998</v>
      </c>
      <c r="AU1342">
        <f>INT(ABS(FO_Candidato[[#This Row],[LONGITUDE_P2]]))</f>
        <v>46</v>
      </c>
      <c r="AV1342">
        <f>INT((ABS(FO_Candidato[[#This Row],[LONGITUDE_P2]])-INT(ABS(FO_Candidato[[#This Row],[LONGITUDE_P2]])))*60)</f>
        <v>22</v>
      </c>
      <c r="AW1342" s="73">
        <f t="shared" si="41"/>
        <v>23.88</v>
      </c>
      <c r="AX1342" t="str">
        <f>SUBSTITUTE(TEXT(FO_Candidato[[#This Row],[LONGITUDE_P5]],"0,00"),",",".")</f>
        <v>23.88</v>
      </c>
      <c r="AY1342" t="str">
        <f>FO_Candidato[[#This Row],[LONGITUDE_P3]]&amp;"°"&amp;FO_Candidato[[#This Row],[LONGITUDE_P4]]&amp;"'"&amp;FO_Candidato[[#This Row],[LONGITUDE - P6]]&amp;"""S"</f>
        <v>46°22'23.88"S</v>
      </c>
    </row>
    <row r="1343" spans="1:51" x14ac:dyDescent="0.3">
      <c r="A1343" t="s">
        <v>31287</v>
      </c>
      <c r="B1343" t="s">
        <v>23809</v>
      </c>
      <c r="C1343" t="s">
        <v>5299</v>
      </c>
      <c r="D1343" t="s">
        <v>15158</v>
      </c>
      <c r="E1343" t="s">
        <v>15158</v>
      </c>
      <c r="F1343" t="s">
        <v>15160</v>
      </c>
      <c r="G1343" t="s">
        <v>23889</v>
      </c>
      <c r="I1343" t="s">
        <v>23832</v>
      </c>
      <c r="M1343" t="s">
        <v>23835</v>
      </c>
      <c r="N1343" t="s">
        <v>31277</v>
      </c>
      <c r="U1343" t="s">
        <v>23823</v>
      </c>
      <c r="W1343">
        <v>-23411317</v>
      </c>
      <c r="X1343">
        <v>-46533548</v>
      </c>
      <c r="Y1343">
        <v>794</v>
      </c>
      <c r="AB1343" t="s">
        <v>23825</v>
      </c>
      <c r="AD1343" t="s">
        <v>1491</v>
      </c>
      <c r="AH1343" t="s">
        <v>31288</v>
      </c>
      <c r="AI1343" t="s">
        <v>23852</v>
      </c>
      <c r="AJ1343" t="s">
        <v>3351</v>
      </c>
      <c r="AL1343">
        <f>VALUE(TRIM(FO_Candidato[[#This Row],[1.21 Latitude]]))</f>
        <v>-23411317</v>
      </c>
      <c r="AM1343">
        <f>FO_Candidato[[#This Row],[LATITUDE_P1]]/1000000</f>
        <v>-23.411317</v>
      </c>
      <c r="AN1343">
        <f>INT(ABS(FO_Candidato[[#This Row],[LATITUDE_P2]]))</f>
        <v>23</v>
      </c>
      <c r="AO1343">
        <f>INT((ABS(FO_Candidato[[#This Row],[LATITUDE_P2]])-INT(ABS(FO_Candidato[[#This Row],[LATITUDE_P2]])))*60)</f>
        <v>24</v>
      </c>
      <c r="AP1343" s="73">
        <f t="shared" si="40"/>
        <v>40.74</v>
      </c>
      <c r="AQ1343" t="str">
        <f>SUBSTITUTE(TEXT(FO_Candidato[[#This Row],[LATITUDE_P5]],"0,00"),",",".")</f>
        <v>40.74</v>
      </c>
      <c r="AR1343" t="str">
        <f>FO_Candidato[[#This Row],[LATITUDE_P3]]&amp;"°"&amp;FO_Candidato[[#This Row],[LATITUDE_P4]]&amp;"'"&amp;FO_Candidato[[#This Row],[LATITUDE - P6]]&amp;"""S"</f>
        <v>23°24'40.74"S</v>
      </c>
      <c r="AS1343">
        <f>VALUE(TRIM(FO_Candidato[[#This Row],[longitude]]))</f>
        <v>-46533548</v>
      </c>
      <c r="AT1343">
        <f>FO_Candidato[[#This Row],[LONGITUDE_P1]]/1000000</f>
        <v>-46.533548000000003</v>
      </c>
      <c r="AU1343">
        <f>INT(ABS(FO_Candidato[[#This Row],[LONGITUDE_P2]]))</f>
        <v>46</v>
      </c>
      <c r="AV1343">
        <f>INT((ABS(FO_Candidato[[#This Row],[LONGITUDE_P2]])-INT(ABS(FO_Candidato[[#This Row],[LONGITUDE_P2]])))*60)</f>
        <v>32</v>
      </c>
      <c r="AW1343" s="73">
        <f t="shared" si="41"/>
        <v>0.77</v>
      </c>
      <c r="AX1343" t="str">
        <f>SUBSTITUTE(TEXT(FO_Candidato[[#This Row],[LONGITUDE_P5]],"0,00"),",",".")</f>
        <v>0.77</v>
      </c>
      <c r="AY1343" t="str">
        <f>FO_Candidato[[#This Row],[LONGITUDE_P3]]&amp;"°"&amp;FO_Candidato[[#This Row],[LONGITUDE_P4]]&amp;"'"&amp;FO_Candidato[[#This Row],[LONGITUDE - P6]]&amp;"""S"</f>
        <v>46°32'0.77"S</v>
      </c>
    </row>
    <row r="1344" spans="1:51" x14ac:dyDescent="0.3">
      <c r="A1344" t="s">
        <v>31289</v>
      </c>
      <c r="B1344" t="s">
        <v>23809</v>
      </c>
      <c r="C1344" t="s">
        <v>14618</v>
      </c>
      <c r="D1344" t="s">
        <v>14781</v>
      </c>
      <c r="E1344" t="s">
        <v>14781</v>
      </c>
      <c r="F1344" t="s">
        <v>14783</v>
      </c>
      <c r="G1344" t="s">
        <v>23889</v>
      </c>
      <c r="I1344" t="s">
        <v>23832</v>
      </c>
      <c r="K1344" t="s">
        <v>25272</v>
      </c>
      <c r="M1344" t="s">
        <v>23835</v>
      </c>
      <c r="N1344" t="s">
        <v>29408</v>
      </c>
      <c r="U1344" t="s">
        <v>23823</v>
      </c>
      <c r="V1344">
        <v>70</v>
      </c>
      <c r="W1344">
        <v>-18263524</v>
      </c>
      <c r="X1344">
        <v>-49660474</v>
      </c>
      <c r="Y1344">
        <v>547</v>
      </c>
      <c r="Z1344" t="s">
        <v>31290</v>
      </c>
      <c r="AB1344" t="s">
        <v>23825</v>
      </c>
      <c r="AD1344" t="s">
        <v>1491</v>
      </c>
      <c r="AH1344" t="s">
        <v>31291</v>
      </c>
      <c r="AI1344" t="s">
        <v>24041</v>
      </c>
      <c r="AJ1344" t="s">
        <v>31252</v>
      </c>
      <c r="AL1344">
        <f>VALUE(TRIM(FO_Candidato[[#This Row],[1.21 Latitude]]))</f>
        <v>-18263524</v>
      </c>
      <c r="AM1344">
        <f>FO_Candidato[[#This Row],[LATITUDE_P1]]/1000000</f>
        <v>-18.263524</v>
      </c>
      <c r="AN1344">
        <f>INT(ABS(FO_Candidato[[#This Row],[LATITUDE_P2]]))</f>
        <v>18</v>
      </c>
      <c r="AO1344">
        <f>INT((ABS(FO_Candidato[[#This Row],[LATITUDE_P2]])-INT(ABS(FO_Candidato[[#This Row],[LATITUDE_P2]])))*60)</f>
        <v>15</v>
      </c>
      <c r="AP1344" s="73">
        <f t="shared" si="40"/>
        <v>48.69</v>
      </c>
      <c r="AQ1344" t="str">
        <f>SUBSTITUTE(TEXT(FO_Candidato[[#This Row],[LATITUDE_P5]],"0,00"),",",".")</f>
        <v>48.69</v>
      </c>
      <c r="AR1344" t="str">
        <f>FO_Candidato[[#This Row],[LATITUDE_P3]]&amp;"°"&amp;FO_Candidato[[#This Row],[LATITUDE_P4]]&amp;"'"&amp;FO_Candidato[[#This Row],[LATITUDE - P6]]&amp;"""S"</f>
        <v>18°15'48.69"S</v>
      </c>
      <c r="AS1344">
        <f>VALUE(TRIM(FO_Candidato[[#This Row],[longitude]]))</f>
        <v>-49660474</v>
      </c>
      <c r="AT1344">
        <f>FO_Candidato[[#This Row],[LONGITUDE_P1]]/1000000</f>
        <v>-49.660474000000001</v>
      </c>
      <c r="AU1344">
        <f>INT(ABS(FO_Candidato[[#This Row],[LONGITUDE_P2]]))</f>
        <v>49</v>
      </c>
      <c r="AV1344">
        <f>INT((ABS(FO_Candidato[[#This Row],[LONGITUDE_P2]])-INT(ABS(FO_Candidato[[#This Row],[LONGITUDE_P2]])))*60)</f>
        <v>39</v>
      </c>
      <c r="AW1344" s="73">
        <f t="shared" si="41"/>
        <v>37.71</v>
      </c>
      <c r="AX1344" t="str">
        <f>SUBSTITUTE(TEXT(FO_Candidato[[#This Row],[LONGITUDE_P5]],"0,00"),",",".")</f>
        <v>37.71</v>
      </c>
      <c r="AY1344" t="str">
        <f>FO_Candidato[[#This Row],[LONGITUDE_P3]]&amp;"°"&amp;FO_Candidato[[#This Row],[LONGITUDE_P4]]&amp;"'"&amp;FO_Candidato[[#This Row],[LONGITUDE - P6]]&amp;"""S"</f>
        <v>49°39'37.71"S</v>
      </c>
    </row>
    <row r="1345" spans="1:51" x14ac:dyDescent="0.3">
      <c r="A1345" t="s">
        <v>31292</v>
      </c>
      <c r="B1345" t="s">
        <v>23809</v>
      </c>
      <c r="C1345" t="s">
        <v>14618</v>
      </c>
      <c r="D1345" t="s">
        <v>14615</v>
      </c>
      <c r="E1345" t="s">
        <v>14615</v>
      </c>
      <c r="F1345" t="s">
        <v>14617</v>
      </c>
      <c r="G1345" t="s">
        <v>23889</v>
      </c>
      <c r="I1345" t="s">
        <v>23832</v>
      </c>
      <c r="K1345" t="s">
        <v>25272</v>
      </c>
      <c r="U1345" t="s">
        <v>23823</v>
      </c>
      <c r="V1345">
        <v>50</v>
      </c>
      <c r="W1345">
        <v>-18345725</v>
      </c>
      <c r="X1345">
        <v>-49404388</v>
      </c>
      <c r="Y1345">
        <v>529</v>
      </c>
      <c r="Z1345" t="s">
        <v>31293</v>
      </c>
      <c r="AB1345" t="s">
        <v>23825</v>
      </c>
      <c r="AD1345" t="s">
        <v>1491</v>
      </c>
      <c r="AH1345" t="s">
        <v>31294</v>
      </c>
      <c r="AI1345" t="s">
        <v>24041</v>
      </c>
      <c r="AJ1345" t="s">
        <v>28215</v>
      </c>
      <c r="AL1345">
        <f>VALUE(TRIM(FO_Candidato[[#This Row],[1.21 Latitude]]))</f>
        <v>-18345725</v>
      </c>
      <c r="AM1345">
        <f>FO_Candidato[[#This Row],[LATITUDE_P1]]/1000000</f>
        <v>-18.345725000000002</v>
      </c>
      <c r="AN1345">
        <f>INT(ABS(FO_Candidato[[#This Row],[LATITUDE_P2]]))</f>
        <v>18</v>
      </c>
      <c r="AO1345">
        <f>INT((ABS(FO_Candidato[[#This Row],[LATITUDE_P2]])-INT(ABS(FO_Candidato[[#This Row],[LATITUDE_P2]])))*60)</f>
        <v>20</v>
      </c>
      <c r="AP1345" s="73">
        <f t="shared" si="40"/>
        <v>44.61</v>
      </c>
      <c r="AQ1345" t="str">
        <f>SUBSTITUTE(TEXT(FO_Candidato[[#This Row],[LATITUDE_P5]],"0,00"),",",".")</f>
        <v>44.61</v>
      </c>
      <c r="AR1345" t="str">
        <f>FO_Candidato[[#This Row],[LATITUDE_P3]]&amp;"°"&amp;FO_Candidato[[#This Row],[LATITUDE_P4]]&amp;"'"&amp;FO_Candidato[[#This Row],[LATITUDE - P6]]&amp;"""S"</f>
        <v>18°20'44.61"S</v>
      </c>
      <c r="AS1345">
        <f>VALUE(TRIM(FO_Candidato[[#This Row],[longitude]]))</f>
        <v>-49404388</v>
      </c>
      <c r="AT1345">
        <f>FO_Candidato[[#This Row],[LONGITUDE_P1]]/1000000</f>
        <v>-49.404387999999997</v>
      </c>
      <c r="AU1345">
        <f>INT(ABS(FO_Candidato[[#This Row],[LONGITUDE_P2]]))</f>
        <v>49</v>
      </c>
      <c r="AV1345">
        <f>INT((ABS(FO_Candidato[[#This Row],[LONGITUDE_P2]])-INT(ABS(FO_Candidato[[#This Row],[LONGITUDE_P2]])))*60)</f>
        <v>24</v>
      </c>
      <c r="AW1345" s="73">
        <f t="shared" si="41"/>
        <v>15.8</v>
      </c>
      <c r="AX1345" t="str">
        <f>SUBSTITUTE(TEXT(FO_Candidato[[#This Row],[LONGITUDE_P5]],"0,00"),",",".")</f>
        <v>15.80</v>
      </c>
      <c r="AY1345" t="str">
        <f>FO_Candidato[[#This Row],[LONGITUDE_P3]]&amp;"°"&amp;FO_Candidato[[#This Row],[LONGITUDE_P4]]&amp;"'"&amp;FO_Candidato[[#This Row],[LONGITUDE - P6]]&amp;"""S"</f>
        <v>49°24'15.80"S</v>
      </c>
    </row>
    <row r="1346" spans="1:51" x14ac:dyDescent="0.3">
      <c r="A1346" t="s">
        <v>31295</v>
      </c>
      <c r="B1346" t="s">
        <v>23809</v>
      </c>
      <c r="C1346" t="s">
        <v>14618</v>
      </c>
      <c r="D1346" t="s">
        <v>14685</v>
      </c>
      <c r="E1346" t="s">
        <v>14685</v>
      </c>
      <c r="F1346" t="s">
        <v>14687</v>
      </c>
      <c r="G1346" t="s">
        <v>23889</v>
      </c>
      <c r="I1346" t="s">
        <v>23832</v>
      </c>
      <c r="K1346" t="s">
        <v>25272</v>
      </c>
      <c r="M1346" t="s">
        <v>23835</v>
      </c>
      <c r="N1346" t="s">
        <v>29408</v>
      </c>
      <c r="U1346" t="s">
        <v>23823</v>
      </c>
      <c r="V1346">
        <v>60</v>
      </c>
      <c r="W1346">
        <v>-18110183</v>
      </c>
      <c r="X1346">
        <v>-50049845</v>
      </c>
      <c r="Y1346">
        <v>463</v>
      </c>
      <c r="Z1346" t="s">
        <v>31296</v>
      </c>
      <c r="AB1346" t="s">
        <v>23825</v>
      </c>
      <c r="AD1346" t="s">
        <v>1491</v>
      </c>
      <c r="AH1346" t="s">
        <v>31297</v>
      </c>
      <c r="AI1346" t="s">
        <v>24041</v>
      </c>
      <c r="AJ1346" t="s">
        <v>31252</v>
      </c>
      <c r="AL1346">
        <f>VALUE(TRIM(FO_Candidato[[#This Row],[1.21 Latitude]]))</f>
        <v>-18110183</v>
      </c>
      <c r="AM1346">
        <f>FO_Candidato[[#This Row],[LATITUDE_P1]]/1000000</f>
        <v>-18.110182999999999</v>
      </c>
      <c r="AN1346">
        <f>INT(ABS(FO_Candidato[[#This Row],[LATITUDE_P2]]))</f>
        <v>18</v>
      </c>
      <c r="AO1346">
        <f>INT((ABS(FO_Candidato[[#This Row],[LATITUDE_P2]])-INT(ABS(FO_Candidato[[#This Row],[LATITUDE_P2]])))*60)</f>
        <v>6</v>
      </c>
      <c r="AP1346" s="73">
        <f t="shared" ref="AP1346:AP1409" si="42">ROUND(MOD(ABS(AL1346/1000000)*3600,60),2)</f>
        <v>36.659999999999997</v>
      </c>
      <c r="AQ1346" t="str">
        <f>SUBSTITUTE(TEXT(FO_Candidato[[#This Row],[LATITUDE_P5]],"0,00"),",",".")</f>
        <v>36.66</v>
      </c>
      <c r="AR1346" t="str">
        <f>FO_Candidato[[#This Row],[LATITUDE_P3]]&amp;"°"&amp;FO_Candidato[[#This Row],[LATITUDE_P4]]&amp;"'"&amp;FO_Candidato[[#This Row],[LATITUDE - P6]]&amp;"""S"</f>
        <v>18°6'36.66"S</v>
      </c>
      <c r="AS1346">
        <f>VALUE(TRIM(FO_Candidato[[#This Row],[longitude]]))</f>
        <v>-50049845</v>
      </c>
      <c r="AT1346">
        <f>FO_Candidato[[#This Row],[LONGITUDE_P1]]/1000000</f>
        <v>-50.049844999999998</v>
      </c>
      <c r="AU1346">
        <f>INT(ABS(FO_Candidato[[#This Row],[LONGITUDE_P2]]))</f>
        <v>50</v>
      </c>
      <c r="AV1346">
        <f>INT((ABS(FO_Candidato[[#This Row],[LONGITUDE_P2]])-INT(ABS(FO_Candidato[[#This Row],[LONGITUDE_P2]])))*60)</f>
        <v>2</v>
      </c>
      <c r="AW1346" s="73">
        <f t="shared" ref="AW1346:AW1409" si="43">ROUND(MOD(ABS(AS1346/1000000)*3600,60),2)</f>
        <v>59.44</v>
      </c>
      <c r="AX1346" t="str">
        <f>SUBSTITUTE(TEXT(FO_Candidato[[#This Row],[LONGITUDE_P5]],"0,00"),",",".")</f>
        <v>59.44</v>
      </c>
      <c r="AY1346" t="str">
        <f>FO_Candidato[[#This Row],[LONGITUDE_P3]]&amp;"°"&amp;FO_Candidato[[#This Row],[LONGITUDE_P4]]&amp;"'"&amp;FO_Candidato[[#This Row],[LONGITUDE - P6]]&amp;"""S"</f>
        <v>50°2'59.44"S</v>
      </c>
    </row>
    <row r="1347" spans="1:51" x14ac:dyDescent="0.3">
      <c r="A1347" t="s">
        <v>31298</v>
      </c>
      <c r="B1347" t="s">
        <v>23809</v>
      </c>
      <c r="C1347" t="s">
        <v>14618</v>
      </c>
      <c r="D1347" t="s">
        <v>14693</v>
      </c>
      <c r="E1347" t="s">
        <v>14693</v>
      </c>
      <c r="F1347" t="s">
        <v>14695</v>
      </c>
      <c r="G1347" t="s">
        <v>23889</v>
      </c>
      <c r="I1347" t="s">
        <v>23832</v>
      </c>
      <c r="K1347" t="s">
        <v>25272</v>
      </c>
      <c r="M1347" t="s">
        <v>23835</v>
      </c>
      <c r="N1347" t="s">
        <v>29408</v>
      </c>
      <c r="U1347" t="s">
        <v>23823</v>
      </c>
      <c r="V1347">
        <v>30</v>
      </c>
      <c r="W1347">
        <v>-16793216</v>
      </c>
      <c r="X1347">
        <v>-49506776</v>
      </c>
      <c r="Y1347">
        <v>792</v>
      </c>
      <c r="Z1347" t="s">
        <v>31299</v>
      </c>
      <c r="AB1347" t="s">
        <v>23825</v>
      </c>
      <c r="AD1347" t="s">
        <v>1491</v>
      </c>
      <c r="AH1347" t="s">
        <v>31300</v>
      </c>
      <c r="AI1347" t="s">
        <v>24041</v>
      </c>
      <c r="AJ1347" t="s">
        <v>31301</v>
      </c>
      <c r="AL1347">
        <f>VALUE(TRIM(FO_Candidato[[#This Row],[1.21 Latitude]]))</f>
        <v>-16793216</v>
      </c>
      <c r="AM1347">
        <f>FO_Candidato[[#This Row],[LATITUDE_P1]]/1000000</f>
        <v>-16.793216000000001</v>
      </c>
      <c r="AN1347">
        <f>INT(ABS(FO_Candidato[[#This Row],[LATITUDE_P2]]))</f>
        <v>16</v>
      </c>
      <c r="AO1347">
        <f>INT((ABS(FO_Candidato[[#This Row],[LATITUDE_P2]])-INT(ABS(FO_Candidato[[#This Row],[LATITUDE_P2]])))*60)</f>
        <v>47</v>
      </c>
      <c r="AP1347" s="73">
        <f t="shared" si="42"/>
        <v>35.58</v>
      </c>
      <c r="AQ1347" t="str">
        <f>SUBSTITUTE(TEXT(FO_Candidato[[#This Row],[LATITUDE_P5]],"0,00"),",",".")</f>
        <v>35.58</v>
      </c>
      <c r="AR1347" t="str">
        <f>FO_Candidato[[#This Row],[LATITUDE_P3]]&amp;"°"&amp;FO_Candidato[[#This Row],[LATITUDE_P4]]&amp;"'"&amp;FO_Candidato[[#This Row],[LATITUDE - P6]]&amp;"""S"</f>
        <v>16°47'35.58"S</v>
      </c>
      <c r="AS1347">
        <f>VALUE(TRIM(FO_Candidato[[#This Row],[longitude]]))</f>
        <v>-49506776</v>
      </c>
      <c r="AT1347">
        <f>FO_Candidato[[#This Row],[LONGITUDE_P1]]/1000000</f>
        <v>-49.506776000000002</v>
      </c>
      <c r="AU1347">
        <f>INT(ABS(FO_Candidato[[#This Row],[LONGITUDE_P2]]))</f>
        <v>49</v>
      </c>
      <c r="AV1347">
        <f>INT((ABS(FO_Candidato[[#This Row],[LONGITUDE_P2]])-INT(ABS(FO_Candidato[[#This Row],[LONGITUDE_P2]])))*60)</f>
        <v>30</v>
      </c>
      <c r="AW1347" s="73">
        <f t="shared" si="43"/>
        <v>24.39</v>
      </c>
      <c r="AX1347" t="str">
        <f>SUBSTITUTE(TEXT(FO_Candidato[[#This Row],[LONGITUDE_P5]],"0,00"),",",".")</f>
        <v>24.39</v>
      </c>
      <c r="AY1347" t="str">
        <f>FO_Candidato[[#This Row],[LONGITUDE_P3]]&amp;"°"&amp;FO_Candidato[[#This Row],[LONGITUDE_P4]]&amp;"'"&amp;FO_Candidato[[#This Row],[LONGITUDE - P6]]&amp;"""S"</f>
        <v>49°30'24.39"S</v>
      </c>
    </row>
    <row r="1348" spans="1:51" x14ac:dyDescent="0.3">
      <c r="A1348" t="s">
        <v>31302</v>
      </c>
      <c r="B1348" t="s">
        <v>23809</v>
      </c>
      <c r="C1348" t="s">
        <v>14618</v>
      </c>
      <c r="D1348" t="s">
        <v>14666</v>
      </c>
      <c r="E1348" t="s">
        <v>14666</v>
      </c>
      <c r="F1348" t="s">
        <v>14668</v>
      </c>
      <c r="G1348" t="s">
        <v>23889</v>
      </c>
      <c r="I1348" t="s">
        <v>23832</v>
      </c>
      <c r="K1348" t="s">
        <v>23943</v>
      </c>
      <c r="M1348" t="s">
        <v>23835</v>
      </c>
      <c r="N1348" t="s">
        <v>29408</v>
      </c>
      <c r="U1348" t="s">
        <v>23823</v>
      </c>
      <c r="V1348">
        <v>60</v>
      </c>
      <c r="W1348">
        <v>-18198412</v>
      </c>
      <c r="X1348">
        <v>-49861297</v>
      </c>
      <c r="Y1348">
        <v>630</v>
      </c>
      <c r="Z1348" t="s">
        <v>31303</v>
      </c>
      <c r="AB1348" t="s">
        <v>23825</v>
      </c>
      <c r="AD1348" t="s">
        <v>1491</v>
      </c>
      <c r="AH1348" t="s">
        <v>31304</v>
      </c>
      <c r="AI1348" t="s">
        <v>23852</v>
      </c>
      <c r="AJ1348" t="s">
        <v>31252</v>
      </c>
      <c r="AL1348">
        <f>VALUE(TRIM(FO_Candidato[[#This Row],[1.21 Latitude]]))</f>
        <v>-18198412</v>
      </c>
      <c r="AM1348">
        <f>FO_Candidato[[#This Row],[LATITUDE_P1]]/1000000</f>
        <v>-18.198412000000001</v>
      </c>
      <c r="AN1348">
        <f>INT(ABS(FO_Candidato[[#This Row],[LATITUDE_P2]]))</f>
        <v>18</v>
      </c>
      <c r="AO1348">
        <f>INT((ABS(FO_Candidato[[#This Row],[LATITUDE_P2]])-INT(ABS(FO_Candidato[[#This Row],[LATITUDE_P2]])))*60)</f>
        <v>11</v>
      </c>
      <c r="AP1348" s="73">
        <f t="shared" si="42"/>
        <v>54.28</v>
      </c>
      <c r="AQ1348" t="str">
        <f>SUBSTITUTE(TEXT(FO_Candidato[[#This Row],[LATITUDE_P5]],"0,00"),",",".")</f>
        <v>54.28</v>
      </c>
      <c r="AR1348" t="str">
        <f>FO_Candidato[[#This Row],[LATITUDE_P3]]&amp;"°"&amp;FO_Candidato[[#This Row],[LATITUDE_P4]]&amp;"'"&amp;FO_Candidato[[#This Row],[LATITUDE - P6]]&amp;"""S"</f>
        <v>18°11'54.28"S</v>
      </c>
      <c r="AS1348">
        <f>VALUE(TRIM(FO_Candidato[[#This Row],[longitude]]))</f>
        <v>-49861297</v>
      </c>
      <c r="AT1348">
        <f>FO_Candidato[[#This Row],[LONGITUDE_P1]]/1000000</f>
        <v>-49.861297</v>
      </c>
      <c r="AU1348">
        <f>INT(ABS(FO_Candidato[[#This Row],[LONGITUDE_P2]]))</f>
        <v>49</v>
      </c>
      <c r="AV1348">
        <f>INT((ABS(FO_Candidato[[#This Row],[LONGITUDE_P2]])-INT(ABS(FO_Candidato[[#This Row],[LONGITUDE_P2]])))*60)</f>
        <v>51</v>
      </c>
      <c r="AW1348" s="73">
        <f t="shared" si="43"/>
        <v>40.67</v>
      </c>
      <c r="AX1348" t="str">
        <f>SUBSTITUTE(TEXT(FO_Candidato[[#This Row],[LONGITUDE_P5]],"0,00"),",",".")</f>
        <v>40.67</v>
      </c>
      <c r="AY1348" t="str">
        <f>FO_Candidato[[#This Row],[LONGITUDE_P3]]&amp;"°"&amp;FO_Candidato[[#This Row],[LONGITUDE_P4]]&amp;"'"&amp;FO_Candidato[[#This Row],[LONGITUDE - P6]]&amp;"""S"</f>
        <v>49°51'40.67"S</v>
      </c>
    </row>
    <row r="1349" spans="1:51" x14ac:dyDescent="0.3">
      <c r="A1349" t="s">
        <v>31305</v>
      </c>
      <c r="B1349" t="s">
        <v>23809</v>
      </c>
      <c r="C1349" t="s">
        <v>14618</v>
      </c>
      <c r="D1349" t="s">
        <v>14676</v>
      </c>
      <c r="E1349" t="s">
        <v>14676</v>
      </c>
      <c r="F1349" t="s">
        <v>14678</v>
      </c>
      <c r="G1349" t="s">
        <v>23889</v>
      </c>
      <c r="I1349" t="s">
        <v>23832</v>
      </c>
      <c r="K1349" t="s">
        <v>25272</v>
      </c>
      <c r="M1349" t="s">
        <v>23835</v>
      </c>
      <c r="N1349" t="s">
        <v>29408</v>
      </c>
      <c r="U1349" t="s">
        <v>23823</v>
      </c>
      <c r="V1349">
        <v>50</v>
      </c>
      <c r="W1349">
        <v>-18143748</v>
      </c>
      <c r="X1349">
        <v>-49962292</v>
      </c>
      <c r="Y1349">
        <v>730</v>
      </c>
      <c r="Z1349" t="s">
        <v>31306</v>
      </c>
      <c r="AB1349" t="s">
        <v>23825</v>
      </c>
      <c r="AD1349" t="s">
        <v>1491</v>
      </c>
      <c r="AH1349" t="s">
        <v>31307</v>
      </c>
      <c r="AI1349" t="s">
        <v>23852</v>
      </c>
      <c r="AJ1349" t="s">
        <v>31252</v>
      </c>
      <c r="AL1349">
        <f>VALUE(TRIM(FO_Candidato[[#This Row],[1.21 Latitude]]))</f>
        <v>-18143748</v>
      </c>
      <c r="AM1349">
        <f>FO_Candidato[[#This Row],[LATITUDE_P1]]/1000000</f>
        <v>-18.143747999999999</v>
      </c>
      <c r="AN1349">
        <f>INT(ABS(FO_Candidato[[#This Row],[LATITUDE_P2]]))</f>
        <v>18</v>
      </c>
      <c r="AO1349">
        <f>INT((ABS(FO_Candidato[[#This Row],[LATITUDE_P2]])-INT(ABS(FO_Candidato[[#This Row],[LATITUDE_P2]])))*60)</f>
        <v>8</v>
      </c>
      <c r="AP1349" s="73">
        <f t="shared" si="42"/>
        <v>37.49</v>
      </c>
      <c r="AQ1349" t="str">
        <f>SUBSTITUTE(TEXT(FO_Candidato[[#This Row],[LATITUDE_P5]],"0,00"),",",".")</f>
        <v>37.49</v>
      </c>
      <c r="AR1349" t="str">
        <f>FO_Candidato[[#This Row],[LATITUDE_P3]]&amp;"°"&amp;FO_Candidato[[#This Row],[LATITUDE_P4]]&amp;"'"&amp;FO_Candidato[[#This Row],[LATITUDE - P6]]&amp;"""S"</f>
        <v>18°8'37.49"S</v>
      </c>
      <c r="AS1349">
        <f>VALUE(TRIM(FO_Candidato[[#This Row],[longitude]]))</f>
        <v>-49962292</v>
      </c>
      <c r="AT1349">
        <f>FO_Candidato[[#This Row],[LONGITUDE_P1]]/1000000</f>
        <v>-49.962291999999998</v>
      </c>
      <c r="AU1349">
        <f>INT(ABS(FO_Candidato[[#This Row],[LONGITUDE_P2]]))</f>
        <v>49</v>
      </c>
      <c r="AV1349">
        <f>INT((ABS(FO_Candidato[[#This Row],[LONGITUDE_P2]])-INT(ABS(FO_Candidato[[#This Row],[LONGITUDE_P2]])))*60)</f>
        <v>57</v>
      </c>
      <c r="AW1349" s="73">
        <f t="shared" si="43"/>
        <v>44.25</v>
      </c>
      <c r="AX1349" t="str">
        <f>SUBSTITUTE(TEXT(FO_Candidato[[#This Row],[LONGITUDE_P5]],"0,00"),",",".")</f>
        <v>44.25</v>
      </c>
      <c r="AY1349" t="str">
        <f>FO_Candidato[[#This Row],[LONGITUDE_P3]]&amp;"°"&amp;FO_Candidato[[#This Row],[LONGITUDE_P4]]&amp;"'"&amp;FO_Candidato[[#This Row],[LONGITUDE - P6]]&amp;"""S"</f>
        <v>49°57'44.25"S</v>
      </c>
    </row>
    <row r="1350" spans="1:51" x14ac:dyDescent="0.3">
      <c r="A1350" t="s">
        <v>31308</v>
      </c>
      <c r="B1350" t="s">
        <v>23809</v>
      </c>
      <c r="C1350" t="s">
        <v>1296</v>
      </c>
      <c r="D1350" t="s">
        <v>7770</v>
      </c>
      <c r="E1350" t="s">
        <v>7770</v>
      </c>
      <c r="F1350" t="s">
        <v>7771</v>
      </c>
      <c r="G1350" t="s">
        <v>24555</v>
      </c>
      <c r="I1350" t="s">
        <v>23832</v>
      </c>
      <c r="J1350" t="s">
        <v>23814</v>
      </c>
      <c r="K1350" t="s">
        <v>31309</v>
      </c>
      <c r="L1350" t="s">
        <v>148</v>
      </c>
      <c r="M1350" t="s">
        <v>23816</v>
      </c>
      <c r="N1350" t="s">
        <v>31310</v>
      </c>
      <c r="O1350" t="s">
        <v>31311</v>
      </c>
      <c r="P1350" t="s">
        <v>31312</v>
      </c>
      <c r="Q1350" t="s">
        <v>31313</v>
      </c>
      <c r="R1350" t="s">
        <v>31310</v>
      </c>
      <c r="S1350" t="s">
        <v>31311</v>
      </c>
      <c r="T1350" t="s">
        <v>31312</v>
      </c>
      <c r="U1350" t="s">
        <v>23823</v>
      </c>
      <c r="V1350">
        <v>40</v>
      </c>
      <c r="W1350">
        <v>-174013</v>
      </c>
      <c r="X1350">
        <v>-4885573</v>
      </c>
      <c r="Y1350">
        <v>11</v>
      </c>
      <c r="Z1350" t="s">
        <v>12336</v>
      </c>
      <c r="AA1350" t="s">
        <v>107</v>
      </c>
      <c r="AB1350" t="s">
        <v>23825</v>
      </c>
      <c r="AC1350">
        <v>4500</v>
      </c>
      <c r="AD1350" t="s">
        <v>23823</v>
      </c>
      <c r="AE1350" t="s">
        <v>148</v>
      </c>
      <c r="AF1350" t="s">
        <v>7771</v>
      </c>
      <c r="AG1350" t="s">
        <v>7770</v>
      </c>
      <c r="AH1350" t="s">
        <v>31311</v>
      </c>
      <c r="AI1350" t="s">
        <v>23875</v>
      </c>
      <c r="AJ1350" t="s">
        <v>7772</v>
      </c>
      <c r="AK1350">
        <v>68440000</v>
      </c>
      <c r="AL1350">
        <f>VALUE(TRIM(FO_Candidato[[#This Row],[1.21 Latitude]]))</f>
        <v>-174013</v>
      </c>
      <c r="AM1350">
        <f>FO_Candidato[[#This Row],[LATITUDE_P1]]/1000000</f>
        <v>-0.174013</v>
      </c>
      <c r="AN1350">
        <f>INT(ABS(FO_Candidato[[#This Row],[LATITUDE_P2]]))</f>
        <v>0</v>
      </c>
      <c r="AO1350">
        <f>INT((ABS(FO_Candidato[[#This Row],[LATITUDE_P2]])-INT(ABS(FO_Candidato[[#This Row],[LATITUDE_P2]])))*60)</f>
        <v>10</v>
      </c>
      <c r="AP1350" s="73">
        <f t="shared" si="42"/>
        <v>26.45</v>
      </c>
      <c r="AQ1350" t="str">
        <f>SUBSTITUTE(TEXT(FO_Candidato[[#This Row],[LATITUDE_P5]],"0,00"),",",".")</f>
        <v>26.45</v>
      </c>
      <c r="AR1350" t="str">
        <f>FO_Candidato[[#This Row],[LATITUDE_P3]]&amp;"°"&amp;FO_Candidato[[#This Row],[LATITUDE_P4]]&amp;"'"&amp;FO_Candidato[[#This Row],[LATITUDE - P6]]&amp;"""S"</f>
        <v>0°10'26.45"S</v>
      </c>
      <c r="AS1350">
        <f>VALUE(TRIM(FO_Candidato[[#This Row],[longitude]]))</f>
        <v>-4885573</v>
      </c>
      <c r="AT1350">
        <f>FO_Candidato[[#This Row],[LONGITUDE_P1]]/1000000</f>
        <v>-4.8855729999999999</v>
      </c>
      <c r="AU1350">
        <f>INT(ABS(FO_Candidato[[#This Row],[LONGITUDE_P2]]))</f>
        <v>4</v>
      </c>
      <c r="AV1350">
        <f>INT((ABS(FO_Candidato[[#This Row],[LONGITUDE_P2]])-INT(ABS(FO_Candidato[[#This Row],[LONGITUDE_P2]])))*60)</f>
        <v>53</v>
      </c>
      <c r="AW1350" s="73">
        <f t="shared" si="43"/>
        <v>8.06</v>
      </c>
      <c r="AX1350" t="str">
        <f>SUBSTITUTE(TEXT(FO_Candidato[[#This Row],[LONGITUDE_P5]],"0,00"),",",".")</f>
        <v>8.06</v>
      </c>
      <c r="AY1350" t="str">
        <f>FO_Candidato[[#This Row],[LONGITUDE_P3]]&amp;"°"&amp;FO_Candidato[[#This Row],[LONGITUDE_P4]]&amp;"'"&amp;FO_Candidato[[#This Row],[LONGITUDE - P6]]&amp;"""S"</f>
        <v>4°53'8.06"S</v>
      </c>
    </row>
    <row r="1351" spans="1:51" x14ac:dyDescent="0.3">
      <c r="A1351" t="s">
        <v>31314</v>
      </c>
      <c r="B1351" t="s">
        <v>23809</v>
      </c>
      <c r="C1351" t="s">
        <v>127</v>
      </c>
      <c r="D1351" t="s">
        <v>15756</v>
      </c>
      <c r="E1351" t="s">
        <v>15756</v>
      </c>
      <c r="F1351" t="s">
        <v>15758</v>
      </c>
      <c r="G1351" t="s">
        <v>31315</v>
      </c>
      <c r="I1351" t="s">
        <v>23832</v>
      </c>
      <c r="J1351" t="s">
        <v>23814</v>
      </c>
      <c r="K1351" t="s">
        <v>31316</v>
      </c>
      <c r="M1351" t="s">
        <v>23816</v>
      </c>
      <c r="N1351" t="s">
        <v>31317</v>
      </c>
      <c r="O1351" t="s">
        <v>31318</v>
      </c>
      <c r="P1351" t="s">
        <v>31319</v>
      </c>
      <c r="Q1351" t="s">
        <v>31320</v>
      </c>
      <c r="U1351" t="s">
        <v>23823</v>
      </c>
      <c r="V1351">
        <v>40</v>
      </c>
      <c r="W1351">
        <v>-23801008</v>
      </c>
      <c r="X1351">
        <v>-54104455</v>
      </c>
      <c r="Y1351">
        <v>277</v>
      </c>
      <c r="Z1351" t="s">
        <v>12336</v>
      </c>
      <c r="AA1351" t="s">
        <v>124</v>
      </c>
      <c r="AB1351" t="s">
        <v>23825</v>
      </c>
      <c r="AC1351">
        <v>2000</v>
      </c>
      <c r="AD1351" t="s">
        <v>23823</v>
      </c>
      <c r="AE1351" t="s">
        <v>1532</v>
      </c>
      <c r="AG1351" t="s">
        <v>15756</v>
      </c>
      <c r="AH1351" t="s">
        <v>31321</v>
      </c>
      <c r="AI1351" t="s">
        <v>24270</v>
      </c>
      <c r="AJ1351" t="s">
        <v>31322</v>
      </c>
      <c r="AL1351">
        <f>VALUE(TRIM(FO_Candidato[[#This Row],[1.21 Latitude]]))</f>
        <v>-23801008</v>
      </c>
      <c r="AM1351">
        <f>FO_Candidato[[#This Row],[LATITUDE_P1]]/1000000</f>
        <v>-23.801007999999999</v>
      </c>
      <c r="AN1351">
        <f>INT(ABS(FO_Candidato[[#This Row],[LATITUDE_P2]]))</f>
        <v>23</v>
      </c>
      <c r="AO1351">
        <f>INT((ABS(FO_Candidato[[#This Row],[LATITUDE_P2]])-INT(ABS(FO_Candidato[[#This Row],[LATITUDE_P2]])))*60)</f>
        <v>48</v>
      </c>
      <c r="AP1351" s="73">
        <f t="shared" si="42"/>
        <v>3.63</v>
      </c>
      <c r="AQ1351" t="str">
        <f>SUBSTITUTE(TEXT(FO_Candidato[[#This Row],[LATITUDE_P5]],"0,00"),",",".")</f>
        <v>3.63</v>
      </c>
      <c r="AR1351" t="str">
        <f>FO_Candidato[[#This Row],[LATITUDE_P3]]&amp;"°"&amp;FO_Candidato[[#This Row],[LATITUDE_P4]]&amp;"'"&amp;FO_Candidato[[#This Row],[LATITUDE - P6]]&amp;"""S"</f>
        <v>23°48'3.63"S</v>
      </c>
      <c r="AS1351">
        <f>VALUE(TRIM(FO_Candidato[[#This Row],[longitude]]))</f>
        <v>-54104455</v>
      </c>
      <c r="AT1351">
        <f>FO_Candidato[[#This Row],[LONGITUDE_P1]]/1000000</f>
        <v>-54.104455000000002</v>
      </c>
      <c r="AU1351">
        <f>INT(ABS(FO_Candidato[[#This Row],[LONGITUDE_P2]]))</f>
        <v>54</v>
      </c>
      <c r="AV1351">
        <f>INT((ABS(FO_Candidato[[#This Row],[LONGITUDE_P2]])-INT(ABS(FO_Candidato[[#This Row],[LONGITUDE_P2]])))*60)</f>
        <v>6</v>
      </c>
      <c r="AW1351" s="73">
        <f t="shared" si="43"/>
        <v>16.04</v>
      </c>
      <c r="AX1351" t="str">
        <f>SUBSTITUTE(TEXT(FO_Candidato[[#This Row],[LONGITUDE_P5]],"0,00"),",",".")</f>
        <v>16.04</v>
      </c>
      <c r="AY1351" t="str">
        <f>FO_Candidato[[#This Row],[LONGITUDE_P3]]&amp;"°"&amp;FO_Candidato[[#This Row],[LONGITUDE_P4]]&amp;"'"&amp;FO_Candidato[[#This Row],[LONGITUDE - P6]]&amp;"""S"</f>
        <v>54°6'16.04"S</v>
      </c>
    </row>
    <row r="1352" spans="1:51" x14ac:dyDescent="0.3">
      <c r="A1352" t="s">
        <v>31323</v>
      </c>
      <c r="B1352" t="s">
        <v>23809</v>
      </c>
      <c r="C1352" t="s">
        <v>1296</v>
      </c>
      <c r="D1352" t="s">
        <v>22127</v>
      </c>
      <c r="E1352" t="s">
        <v>22127</v>
      </c>
      <c r="F1352" t="s">
        <v>22129</v>
      </c>
      <c r="G1352" t="s">
        <v>24555</v>
      </c>
      <c r="I1352" t="s">
        <v>23832</v>
      </c>
      <c r="J1352" t="s">
        <v>23814</v>
      </c>
      <c r="U1352" t="s">
        <v>23823</v>
      </c>
      <c r="V1352">
        <v>40</v>
      </c>
      <c r="W1352">
        <v>-1678681</v>
      </c>
      <c r="X1352">
        <v>-50491392</v>
      </c>
      <c r="Y1352">
        <v>12</v>
      </c>
      <c r="AB1352" t="s">
        <v>23825</v>
      </c>
      <c r="AC1352">
        <v>3000</v>
      </c>
      <c r="AD1352" t="s">
        <v>23823</v>
      </c>
      <c r="AE1352" t="s">
        <v>148</v>
      </c>
      <c r="AF1352" t="s">
        <v>31324</v>
      </c>
      <c r="AG1352" t="s">
        <v>31324</v>
      </c>
      <c r="AH1352" t="s">
        <v>31325</v>
      </c>
      <c r="AI1352" t="s">
        <v>23875</v>
      </c>
      <c r="AJ1352" t="s">
        <v>31326</v>
      </c>
      <c r="AL1352">
        <f>VALUE(TRIM(FO_Candidato[[#This Row],[1.21 Latitude]]))</f>
        <v>-1678681</v>
      </c>
      <c r="AM1352">
        <f>FO_Candidato[[#This Row],[LATITUDE_P1]]/1000000</f>
        <v>-1.6786810000000001</v>
      </c>
      <c r="AN1352">
        <f>INT(ABS(FO_Candidato[[#This Row],[LATITUDE_P2]]))</f>
        <v>1</v>
      </c>
      <c r="AO1352">
        <f>INT((ABS(FO_Candidato[[#This Row],[LATITUDE_P2]])-INT(ABS(FO_Candidato[[#This Row],[LATITUDE_P2]])))*60)</f>
        <v>40</v>
      </c>
      <c r="AP1352" s="73">
        <f t="shared" si="42"/>
        <v>43.25</v>
      </c>
      <c r="AQ1352" t="str">
        <f>SUBSTITUTE(TEXT(FO_Candidato[[#This Row],[LATITUDE_P5]],"0,00"),",",".")</f>
        <v>43.25</v>
      </c>
      <c r="AR1352" t="str">
        <f>FO_Candidato[[#This Row],[LATITUDE_P3]]&amp;"°"&amp;FO_Candidato[[#This Row],[LATITUDE_P4]]&amp;"'"&amp;FO_Candidato[[#This Row],[LATITUDE - P6]]&amp;"""S"</f>
        <v>1°40'43.25"S</v>
      </c>
      <c r="AS1352">
        <f>VALUE(TRIM(FO_Candidato[[#This Row],[longitude]]))</f>
        <v>-50491392</v>
      </c>
      <c r="AT1352">
        <f>FO_Candidato[[#This Row],[LONGITUDE_P1]]/1000000</f>
        <v>-50.491391999999998</v>
      </c>
      <c r="AU1352">
        <f>INT(ABS(FO_Candidato[[#This Row],[LONGITUDE_P2]]))</f>
        <v>50</v>
      </c>
      <c r="AV1352">
        <f>INT((ABS(FO_Candidato[[#This Row],[LONGITUDE_P2]])-INT(ABS(FO_Candidato[[#This Row],[LONGITUDE_P2]])))*60)</f>
        <v>29</v>
      </c>
      <c r="AW1352" s="73">
        <f t="shared" si="43"/>
        <v>29.01</v>
      </c>
      <c r="AX1352" t="str">
        <f>SUBSTITUTE(TEXT(FO_Candidato[[#This Row],[LONGITUDE_P5]],"0,00"),",",".")</f>
        <v>29.01</v>
      </c>
      <c r="AY1352" t="str">
        <f>FO_Candidato[[#This Row],[LONGITUDE_P3]]&amp;"°"&amp;FO_Candidato[[#This Row],[LONGITUDE_P4]]&amp;"'"&amp;FO_Candidato[[#This Row],[LONGITUDE - P6]]&amp;"""S"</f>
        <v>50°29'29.01"S</v>
      </c>
    </row>
    <row r="1353" spans="1:51" x14ac:dyDescent="0.3">
      <c r="A1353" t="s">
        <v>31327</v>
      </c>
      <c r="B1353" t="s">
        <v>23809</v>
      </c>
      <c r="C1353" t="s">
        <v>127</v>
      </c>
      <c r="D1353" t="s">
        <v>15912</v>
      </c>
      <c r="E1353" t="s">
        <v>15912</v>
      </c>
      <c r="F1353" t="s">
        <v>15914</v>
      </c>
      <c r="G1353" t="s">
        <v>23846</v>
      </c>
      <c r="I1353" t="s">
        <v>23832</v>
      </c>
      <c r="J1353" t="s">
        <v>23814</v>
      </c>
      <c r="K1353" t="s">
        <v>31328</v>
      </c>
      <c r="L1353" t="s">
        <v>148</v>
      </c>
      <c r="M1353" t="s">
        <v>23816</v>
      </c>
      <c r="N1353" t="s">
        <v>31329</v>
      </c>
      <c r="O1353" t="s">
        <v>31330</v>
      </c>
      <c r="P1353" t="s">
        <v>31331</v>
      </c>
      <c r="Q1353" t="s">
        <v>23820</v>
      </c>
      <c r="R1353" t="s">
        <v>148</v>
      </c>
      <c r="S1353" t="s">
        <v>148</v>
      </c>
      <c r="T1353" t="s">
        <v>148</v>
      </c>
      <c r="U1353" t="s">
        <v>23823</v>
      </c>
      <c r="V1353">
        <v>40</v>
      </c>
      <c r="W1353">
        <v>-22950887</v>
      </c>
      <c r="X1353">
        <v>-43381697</v>
      </c>
      <c r="Y1353">
        <v>18</v>
      </c>
      <c r="Z1353" t="s">
        <v>12336</v>
      </c>
      <c r="AB1353" t="s">
        <v>23825</v>
      </c>
      <c r="AC1353">
        <v>7000</v>
      </c>
      <c r="AD1353" t="s">
        <v>23823</v>
      </c>
      <c r="AE1353" t="s">
        <v>1532</v>
      </c>
      <c r="AF1353" t="s">
        <v>15912</v>
      </c>
      <c r="AG1353" t="s">
        <v>15914</v>
      </c>
      <c r="AH1353" t="s">
        <v>31330</v>
      </c>
      <c r="AI1353" t="s">
        <v>23968</v>
      </c>
      <c r="AJ1353" t="s">
        <v>5033</v>
      </c>
      <c r="AL1353">
        <f>VALUE(TRIM(FO_Candidato[[#This Row],[1.21 Latitude]]))</f>
        <v>-22950887</v>
      </c>
      <c r="AM1353">
        <f>FO_Candidato[[#This Row],[LATITUDE_P1]]/1000000</f>
        <v>-22.950887000000002</v>
      </c>
      <c r="AN1353">
        <f>INT(ABS(FO_Candidato[[#This Row],[LATITUDE_P2]]))</f>
        <v>22</v>
      </c>
      <c r="AO1353">
        <f>INT((ABS(FO_Candidato[[#This Row],[LATITUDE_P2]])-INT(ABS(FO_Candidato[[#This Row],[LATITUDE_P2]])))*60)</f>
        <v>57</v>
      </c>
      <c r="AP1353" s="73">
        <f t="shared" si="42"/>
        <v>3.19</v>
      </c>
      <c r="AQ1353" t="str">
        <f>SUBSTITUTE(TEXT(FO_Candidato[[#This Row],[LATITUDE_P5]],"0,00"),",",".")</f>
        <v>3.19</v>
      </c>
      <c r="AR1353" t="str">
        <f>FO_Candidato[[#This Row],[LATITUDE_P3]]&amp;"°"&amp;FO_Candidato[[#This Row],[LATITUDE_P4]]&amp;"'"&amp;FO_Candidato[[#This Row],[LATITUDE - P6]]&amp;"""S"</f>
        <v>22°57'3.19"S</v>
      </c>
      <c r="AS1353">
        <f>VALUE(TRIM(FO_Candidato[[#This Row],[longitude]]))</f>
        <v>-43381697</v>
      </c>
      <c r="AT1353">
        <f>FO_Candidato[[#This Row],[LONGITUDE_P1]]/1000000</f>
        <v>-43.381697000000003</v>
      </c>
      <c r="AU1353">
        <f>INT(ABS(FO_Candidato[[#This Row],[LONGITUDE_P2]]))</f>
        <v>43</v>
      </c>
      <c r="AV1353">
        <f>INT((ABS(FO_Candidato[[#This Row],[LONGITUDE_P2]])-INT(ABS(FO_Candidato[[#This Row],[LONGITUDE_P2]])))*60)</f>
        <v>22</v>
      </c>
      <c r="AW1353" s="73">
        <f t="shared" si="43"/>
        <v>54.11</v>
      </c>
      <c r="AX1353" t="str">
        <f>SUBSTITUTE(TEXT(FO_Candidato[[#This Row],[LONGITUDE_P5]],"0,00"),",",".")</f>
        <v>54.11</v>
      </c>
      <c r="AY1353" t="str">
        <f>FO_Candidato[[#This Row],[LONGITUDE_P3]]&amp;"°"&amp;FO_Candidato[[#This Row],[LONGITUDE_P4]]&amp;"'"&amp;FO_Candidato[[#This Row],[LONGITUDE - P6]]&amp;"""S"</f>
        <v>43°22'54.11"S</v>
      </c>
    </row>
    <row r="1354" spans="1:51" x14ac:dyDescent="0.3">
      <c r="A1354" t="s">
        <v>31332</v>
      </c>
      <c r="B1354" t="s">
        <v>23809</v>
      </c>
      <c r="C1354" t="s">
        <v>14618</v>
      </c>
      <c r="D1354" t="s">
        <v>14701</v>
      </c>
      <c r="E1354" t="s">
        <v>14701</v>
      </c>
      <c r="F1354" t="s">
        <v>14703</v>
      </c>
      <c r="G1354" t="s">
        <v>23889</v>
      </c>
      <c r="I1354" t="s">
        <v>23832</v>
      </c>
      <c r="M1354" t="s">
        <v>23835</v>
      </c>
      <c r="N1354" t="s">
        <v>29408</v>
      </c>
      <c r="U1354" t="s">
        <v>23823</v>
      </c>
      <c r="V1354">
        <v>50</v>
      </c>
      <c r="W1354">
        <v>-18312983</v>
      </c>
      <c r="X1354">
        <v>-49498175</v>
      </c>
      <c r="Y1354">
        <v>585</v>
      </c>
      <c r="AB1354" t="s">
        <v>23825</v>
      </c>
      <c r="AD1354" t="s">
        <v>1491</v>
      </c>
      <c r="AH1354" t="s">
        <v>31333</v>
      </c>
      <c r="AI1354" t="s">
        <v>24041</v>
      </c>
      <c r="AJ1354" t="s">
        <v>28215</v>
      </c>
      <c r="AL1354">
        <f>VALUE(TRIM(FO_Candidato[[#This Row],[1.21 Latitude]]))</f>
        <v>-18312983</v>
      </c>
      <c r="AM1354">
        <f>FO_Candidato[[#This Row],[LATITUDE_P1]]/1000000</f>
        <v>-18.312982999999999</v>
      </c>
      <c r="AN1354">
        <f>INT(ABS(FO_Candidato[[#This Row],[LATITUDE_P2]]))</f>
        <v>18</v>
      </c>
      <c r="AO1354">
        <f>INT((ABS(FO_Candidato[[#This Row],[LATITUDE_P2]])-INT(ABS(FO_Candidato[[#This Row],[LATITUDE_P2]])))*60)</f>
        <v>18</v>
      </c>
      <c r="AP1354" s="73">
        <f t="shared" si="42"/>
        <v>46.74</v>
      </c>
      <c r="AQ1354" t="str">
        <f>SUBSTITUTE(TEXT(FO_Candidato[[#This Row],[LATITUDE_P5]],"0,00"),",",".")</f>
        <v>46.74</v>
      </c>
      <c r="AR1354" t="str">
        <f>FO_Candidato[[#This Row],[LATITUDE_P3]]&amp;"°"&amp;FO_Candidato[[#This Row],[LATITUDE_P4]]&amp;"'"&amp;FO_Candidato[[#This Row],[LATITUDE - P6]]&amp;"""S"</f>
        <v>18°18'46.74"S</v>
      </c>
      <c r="AS1354">
        <f>VALUE(TRIM(FO_Candidato[[#This Row],[longitude]]))</f>
        <v>-49498175</v>
      </c>
      <c r="AT1354">
        <f>FO_Candidato[[#This Row],[LONGITUDE_P1]]/1000000</f>
        <v>-49.498175000000003</v>
      </c>
      <c r="AU1354">
        <f>INT(ABS(FO_Candidato[[#This Row],[LONGITUDE_P2]]))</f>
        <v>49</v>
      </c>
      <c r="AV1354">
        <f>INT((ABS(FO_Candidato[[#This Row],[LONGITUDE_P2]])-INT(ABS(FO_Candidato[[#This Row],[LONGITUDE_P2]])))*60)</f>
        <v>29</v>
      </c>
      <c r="AW1354" s="73">
        <f t="shared" si="43"/>
        <v>53.43</v>
      </c>
      <c r="AX1354" t="str">
        <f>SUBSTITUTE(TEXT(FO_Candidato[[#This Row],[LONGITUDE_P5]],"0,00"),",",".")</f>
        <v>53.43</v>
      </c>
      <c r="AY1354" t="str">
        <f>FO_Candidato[[#This Row],[LONGITUDE_P3]]&amp;"°"&amp;FO_Candidato[[#This Row],[LONGITUDE_P4]]&amp;"'"&amp;FO_Candidato[[#This Row],[LONGITUDE - P6]]&amp;"""S"</f>
        <v>49°29'53.43"S</v>
      </c>
    </row>
    <row r="1355" spans="1:51" x14ac:dyDescent="0.3">
      <c r="A1355" t="s">
        <v>31334</v>
      </c>
      <c r="B1355" t="s">
        <v>23809</v>
      </c>
      <c r="C1355" t="s">
        <v>127</v>
      </c>
      <c r="D1355" t="s">
        <v>14334</v>
      </c>
      <c r="E1355" t="s">
        <v>14334</v>
      </c>
      <c r="F1355" t="s">
        <v>14336</v>
      </c>
      <c r="G1355" t="s">
        <v>26326</v>
      </c>
      <c r="I1355" t="s">
        <v>23832</v>
      </c>
      <c r="J1355" t="s">
        <v>23814</v>
      </c>
      <c r="K1355" t="s">
        <v>31335</v>
      </c>
      <c r="M1355" t="s">
        <v>23816</v>
      </c>
      <c r="N1355" t="s">
        <v>31336</v>
      </c>
      <c r="O1355" t="s">
        <v>31337</v>
      </c>
      <c r="P1355" t="s">
        <v>31338</v>
      </c>
      <c r="Q1355" t="s">
        <v>31339</v>
      </c>
      <c r="U1355" t="s">
        <v>23823</v>
      </c>
      <c r="V1355">
        <v>40</v>
      </c>
      <c r="W1355">
        <v>-1472079</v>
      </c>
      <c r="X1355">
        <v>-48484469</v>
      </c>
      <c r="Y1355">
        <v>3</v>
      </c>
      <c r="Z1355" t="s">
        <v>31340</v>
      </c>
      <c r="AA1355" t="s">
        <v>124</v>
      </c>
      <c r="AB1355" t="s">
        <v>23825</v>
      </c>
      <c r="AC1355">
        <v>6000</v>
      </c>
      <c r="AD1355" t="s">
        <v>23823</v>
      </c>
      <c r="AE1355" t="s">
        <v>23823</v>
      </c>
      <c r="AG1355" t="s">
        <v>14334</v>
      </c>
      <c r="AH1355" t="s">
        <v>31337</v>
      </c>
      <c r="AI1355" t="s">
        <v>23875</v>
      </c>
      <c r="AJ1355" t="s">
        <v>6847</v>
      </c>
      <c r="AL1355">
        <f>VALUE(TRIM(FO_Candidato[[#This Row],[1.21 Latitude]]))</f>
        <v>-1472079</v>
      </c>
      <c r="AM1355">
        <f>FO_Candidato[[#This Row],[LATITUDE_P1]]/1000000</f>
        <v>-1.4720789999999999</v>
      </c>
      <c r="AN1355">
        <f>INT(ABS(FO_Candidato[[#This Row],[LATITUDE_P2]]))</f>
        <v>1</v>
      </c>
      <c r="AO1355">
        <f>INT((ABS(FO_Candidato[[#This Row],[LATITUDE_P2]])-INT(ABS(FO_Candidato[[#This Row],[LATITUDE_P2]])))*60)</f>
        <v>28</v>
      </c>
      <c r="AP1355" s="73">
        <f t="shared" si="42"/>
        <v>19.48</v>
      </c>
      <c r="AQ1355" t="str">
        <f>SUBSTITUTE(TEXT(FO_Candidato[[#This Row],[LATITUDE_P5]],"0,00"),",",".")</f>
        <v>19.48</v>
      </c>
      <c r="AR1355" t="str">
        <f>FO_Candidato[[#This Row],[LATITUDE_P3]]&amp;"°"&amp;FO_Candidato[[#This Row],[LATITUDE_P4]]&amp;"'"&amp;FO_Candidato[[#This Row],[LATITUDE - P6]]&amp;"""S"</f>
        <v>1°28'19.48"S</v>
      </c>
      <c r="AS1355">
        <f>VALUE(TRIM(FO_Candidato[[#This Row],[longitude]]))</f>
        <v>-48484469</v>
      </c>
      <c r="AT1355">
        <f>FO_Candidato[[#This Row],[LONGITUDE_P1]]/1000000</f>
        <v>-48.484468999999997</v>
      </c>
      <c r="AU1355">
        <f>INT(ABS(FO_Candidato[[#This Row],[LONGITUDE_P2]]))</f>
        <v>48</v>
      </c>
      <c r="AV1355">
        <f>INT((ABS(FO_Candidato[[#This Row],[LONGITUDE_P2]])-INT(ABS(FO_Candidato[[#This Row],[LONGITUDE_P2]])))*60)</f>
        <v>29</v>
      </c>
      <c r="AW1355" s="73">
        <f t="shared" si="43"/>
        <v>4.09</v>
      </c>
      <c r="AX1355" t="str">
        <f>SUBSTITUTE(TEXT(FO_Candidato[[#This Row],[LONGITUDE_P5]],"0,00"),",",".")</f>
        <v>4.09</v>
      </c>
      <c r="AY1355" t="str">
        <f>FO_Candidato[[#This Row],[LONGITUDE_P3]]&amp;"°"&amp;FO_Candidato[[#This Row],[LONGITUDE_P4]]&amp;"'"&amp;FO_Candidato[[#This Row],[LONGITUDE - P6]]&amp;"""S"</f>
        <v>48°29'4.09"S</v>
      </c>
    </row>
    <row r="1356" spans="1:51" x14ac:dyDescent="0.3">
      <c r="A1356" t="s">
        <v>31341</v>
      </c>
      <c r="B1356" t="s">
        <v>23809</v>
      </c>
      <c r="C1356" t="s">
        <v>5299</v>
      </c>
      <c r="D1356" t="s">
        <v>5579</v>
      </c>
      <c r="E1356" t="s">
        <v>5579</v>
      </c>
      <c r="F1356" t="s">
        <v>18371</v>
      </c>
      <c r="G1356" t="s">
        <v>23889</v>
      </c>
      <c r="I1356" t="s">
        <v>23832</v>
      </c>
      <c r="K1356" t="s">
        <v>31342</v>
      </c>
      <c r="M1356" t="s">
        <v>23835</v>
      </c>
      <c r="N1356" t="s">
        <v>5299</v>
      </c>
      <c r="U1356" t="s">
        <v>23823</v>
      </c>
      <c r="W1356">
        <v>-23445565</v>
      </c>
      <c r="X1356">
        <v>-4662859</v>
      </c>
      <c r="Y1356">
        <v>820</v>
      </c>
      <c r="AB1356" t="s">
        <v>23825</v>
      </c>
      <c r="AD1356" t="s">
        <v>1491</v>
      </c>
      <c r="AH1356" t="s">
        <v>31343</v>
      </c>
      <c r="AI1356" t="s">
        <v>26442</v>
      </c>
      <c r="AJ1356" t="s">
        <v>2634</v>
      </c>
      <c r="AL1356">
        <f>VALUE(TRIM(FO_Candidato[[#This Row],[1.21 Latitude]]))</f>
        <v>-23445565</v>
      </c>
      <c r="AM1356">
        <f>FO_Candidato[[#This Row],[LATITUDE_P1]]/1000000</f>
        <v>-23.445564999999998</v>
      </c>
      <c r="AN1356">
        <f>INT(ABS(FO_Candidato[[#This Row],[LATITUDE_P2]]))</f>
        <v>23</v>
      </c>
      <c r="AO1356">
        <f>INT((ABS(FO_Candidato[[#This Row],[LATITUDE_P2]])-INT(ABS(FO_Candidato[[#This Row],[LATITUDE_P2]])))*60)</f>
        <v>26</v>
      </c>
      <c r="AP1356" s="73">
        <f t="shared" si="42"/>
        <v>44.03</v>
      </c>
      <c r="AQ1356" t="str">
        <f>SUBSTITUTE(TEXT(FO_Candidato[[#This Row],[LATITUDE_P5]],"0,00"),",",".")</f>
        <v>44.03</v>
      </c>
      <c r="AR1356" t="str">
        <f>FO_Candidato[[#This Row],[LATITUDE_P3]]&amp;"°"&amp;FO_Candidato[[#This Row],[LATITUDE_P4]]&amp;"'"&amp;FO_Candidato[[#This Row],[LATITUDE - P6]]&amp;"""S"</f>
        <v>23°26'44.03"S</v>
      </c>
      <c r="AS1356">
        <f>VALUE(TRIM(FO_Candidato[[#This Row],[longitude]]))</f>
        <v>-4662859</v>
      </c>
      <c r="AT1356">
        <f>FO_Candidato[[#This Row],[LONGITUDE_P1]]/1000000</f>
        <v>-4.6628590000000001</v>
      </c>
      <c r="AU1356">
        <f>INT(ABS(FO_Candidato[[#This Row],[LONGITUDE_P2]]))</f>
        <v>4</v>
      </c>
      <c r="AV1356">
        <f>INT((ABS(FO_Candidato[[#This Row],[LONGITUDE_P2]])-INT(ABS(FO_Candidato[[#This Row],[LONGITUDE_P2]])))*60)</f>
        <v>39</v>
      </c>
      <c r="AW1356" s="73">
        <f t="shared" si="43"/>
        <v>46.29</v>
      </c>
      <c r="AX1356" t="str">
        <f>SUBSTITUTE(TEXT(FO_Candidato[[#This Row],[LONGITUDE_P5]],"0,00"),",",".")</f>
        <v>46.29</v>
      </c>
      <c r="AY1356" t="str">
        <f>FO_Candidato[[#This Row],[LONGITUDE_P3]]&amp;"°"&amp;FO_Candidato[[#This Row],[LONGITUDE_P4]]&amp;"'"&amp;FO_Candidato[[#This Row],[LONGITUDE - P6]]&amp;"""S"</f>
        <v>4°39'46.29"S</v>
      </c>
    </row>
    <row r="1357" spans="1:51" x14ac:dyDescent="0.3">
      <c r="A1357" t="s">
        <v>31344</v>
      </c>
      <c r="B1357" t="s">
        <v>23809</v>
      </c>
      <c r="C1357" t="s">
        <v>127</v>
      </c>
      <c r="D1357" t="s">
        <v>1779</v>
      </c>
      <c r="E1357" t="s">
        <v>1779</v>
      </c>
      <c r="F1357" t="s">
        <v>1780</v>
      </c>
      <c r="G1357" t="s">
        <v>23846</v>
      </c>
      <c r="I1357" t="s">
        <v>23832</v>
      </c>
      <c r="J1357" t="s">
        <v>23814</v>
      </c>
      <c r="K1357" t="s">
        <v>31345</v>
      </c>
      <c r="L1357" t="s">
        <v>148</v>
      </c>
      <c r="M1357" t="s">
        <v>23816</v>
      </c>
      <c r="N1357" t="s">
        <v>31346</v>
      </c>
      <c r="O1357" t="s">
        <v>31347</v>
      </c>
      <c r="P1357" t="s">
        <v>23820</v>
      </c>
      <c r="Q1357" t="s">
        <v>23820</v>
      </c>
      <c r="R1357" t="s">
        <v>31348</v>
      </c>
      <c r="S1357" t="s">
        <v>31347</v>
      </c>
      <c r="T1357" t="s">
        <v>31349</v>
      </c>
      <c r="U1357" t="s">
        <v>23823</v>
      </c>
      <c r="V1357">
        <v>40</v>
      </c>
      <c r="W1357">
        <v>-22249025</v>
      </c>
      <c r="X1357">
        <v>-51161769</v>
      </c>
      <c r="Y1357">
        <v>409</v>
      </c>
      <c r="Z1357" t="s">
        <v>12336</v>
      </c>
      <c r="AA1357" t="s">
        <v>124</v>
      </c>
      <c r="AB1357" t="s">
        <v>23825</v>
      </c>
      <c r="AD1357" t="s">
        <v>1491</v>
      </c>
      <c r="AE1357" t="s">
        <v>1532</v>
      </c>
      <c r="AF1357" t="s">
        <v>1779</v>
      </c>
      <c r="AG1357" t="s">
        <v>1780</v>
      </c>
      <c r="AH1357" t="s">
        <v>31347</v>
      </c>
      <c r="AI1357" t="s">
        <v>23852</v>
      </c>
      <c r="AJ1357" t="s">
        <v>31350</v>
      </c>
      <c r="AL1357">
        <f>VALUE(TRIM(FO_Candidato[[#This Row],[1.21 Latitude]]))</f>
        <v>-22249025</v>
      </c>
      <c r="AM1357">
        <f>FO_Candidato[[#This Row],[LATITUDE_P1]]/1000000</f>
        <v>-22.249025</v>
      </c>
      <c r="AN1357">
        <f>INT(ABS(FO_Candidato[[#This Row],[LATITUDE_P2]]))</f>
        <v>22</v>
      </c>
      <c r="AO1357">
        <f>INT((ABS(FO_Candidato[[#This Row],[LATITUDE_P2]])-INT(ABS(FO_Candidato[[#This Row],[LATITUDE_P2]])))*60)</f>
        <v>14</v>
      </c>
      <c r="AP1357" s="73">
        <f t="shared" si="42"/>
        <v>56.49</v>
      </c>
      <c r="AQ1357" t="str">
        <f>SUBSTITUTE(TEXT(FO_Candidato[[#This Row],[LATITUDE_P5]],"0,00"),",",".")</f>
        <v>56.49</v>
      </c>
      <c r="AR1357" t="str">
        <f>FO_Candidato[[#This Row],[LATITUDE_P3]]&amp;"°"&amp;FO_Candidato[[#This Row],[LATITUDE_P4]]&amp;"'"&amp;FO_Candidato[[#This Row],[LATITUDE - P6]]&amp;"""S"</f>
        <v>22°14'56.49"S</v>
      </c>
      <c r="AS1357">
        <f>VALUE(TRIM(FO_Candidato[[#This Row],[longitude]]))</f>
        <v>-51161769</v>
      </c>
      <c r="AT1357">
        <f>FO_Candidato[[#This Row],[LONGITUDE_P1]]/1000000</f>
        <v>-51.161769</v>
      </c>
      <c r="AU1357">
        <f>INT(ABS(FO_Candidato[[#This Row],[LONGITUDE_P2]]))</f>
        <v>51</v>
      </c>
      <c r="AV1357">
        <f>INT((ABS(FO_Candidato[[#This Row],[LONGITUDE_P2]])-INT(ABS(FO_Candidato[[#This Row],[LONGITUDE_P2]])))*60)</f>
        <v>9</v>
      </c>
      <c r="AW1357" s="73">
        <f t="shared" si="43"/>
        <v>42.37</v>
      </c>
      <c r="AX1357" t="str">
        <f>SUBSTITUTE(TEXT(FO_Candidato[[#This Row],[LONGITUDE_P5]],"0,00"),",",".")</f>
        <v>42.37</v>
      </c>
      <c r="AY1357" t="str">
        <f>FO_Candidato[[#This Row],[LONGITUDE_P3]]&amp;"°"&amp;FO_Candidato[[#This Row],[LONGITUDE_P4]]&amp;"'"&amp;FO_Candidato[[#This Row],[LONGITUDE - P6]]&amp;"""S"</f>
        <v>51°9'42.37"S</v>
      </c>
    </row>
    <row r="1358" spans="1:51" x14ac:dyDescent="0.3">
      <c r="A1358" t="s">
        <v>31351</v>
      </c>
      <c r="B1358" t="s">
        <v>23809</v>
      </c>
      <c r="C1358" t="s">
        <v>14618</v>
      </c>
      <c r="D1358" t="s">
        <v>14717</v>
      </c>
      <c r="E1358" t="s">
        <v>14717</v>
      </c>
      <c r="F1358" t="s">
        <v>14719</v>
      </c>
      <c r="G1358" t="s">
        <v>23889</v>
      </c>
      <c r="I1358" t="s">
        <v>23832</v>
      </c>
      <c r="M1358" t="s">
        <v>23835</v>
      </c>
      <c r="N1358" t="s">
        <v>29408</v>
      </c>
      <c r="U1358" t="s">
        <v>23823</v>
      </c>
      <c r="V1358">
        <v>50</v>
      </c>
      <c r="W1358">
        <v>17890677</v>
      </c>
      <c r="X1358">
        <v>-50667256</v>
      </c>
      <c r="Y1358">
        <v>604</v>
      </c>
      <c r="AB1358" t="s">
        <v>23825</v>
      </c>
      <c r="AD1358" t="s">
        <v>1491</v>
      </c>
      <c r="AH1358" t="s">
        <v>31352</v>
      </c>
      <c r="AI1358" t="s">
        <v>24041</v>
      </c>
      <c r="AJ1358" t="s">
        <v>6152</v>
      </c>
      <c r="AL1358">
        <f>VALUE(TRIM(FO_Candidato[[#This Row],[1.21 Latitude]]))</f>
        <v>17890677</v>
      </c>
      <c r="AM1358">
        <f>FO_Candidato[[#This Row],[LATITUDE_P1]]/1000000</f>
        <v>17.890677</v>
      </c>
      <c r="AN1358">
        <f>INT(ABS(FO_Candidato[[#This Row],[LATITUDE_P2]]))</f>
        <v>17</v>
      </c>
      <c r="AO1358">
        <f>INT((ABS(FO_Candidato[[#This Row],[LATITUDE_P2]])-INT(ABS(FO_Candidato[[#This Row],[LATITUDE_P2]])))*60)</f>
        <v>53</v>
      </c>
      <c r="AP1358" s="73">
        <f t="shared" si="42"/>
        <v>26.44</v>
      </c>
      <c r="AQ1358" t="str">
        <f>SUBSTITUTE(TEXT(FO_Candidato[[#This Row],[LATITUDE_P5]],"0,00"),",",".")</f>
        <v>26.44</v>
      </c>
      <c r="AR1358" t="str">
        <f>FO_Candidato[[#This Row],[LATITUDE_P3]]&amp;"°"&amp;FO_Candidato[[#This Row],[LATITUDE_P4]]&amp;"'"&amp;FO_Candidato[[#This Row],[LATITUDE - P6]]&amp;"""S"</f>
        <v>17°53'26.44"S</v>
      </c>
      <c r="AS1358">
        <f>VALUE(TRIM(FO_Candidato[[#This Row],[longitude]]))</f>
        <v>-50667256</v>
      </c>
      <c r="AT1358">
        <f>FO_Candidato[[#This Row],[LONGITUDE_P1]]/1000000</f>
        <v>-50.667256000000002</v>
      </c>
      <c r="AU1358">
        <f>INT(ABS(FO_Candidato[[#This Row],[LONGITUDE_P2]]))</f>
        <v>50</v>
      </c>
      <c r="AV1358">
        <f>INT((ABS(FO_Candidato[[#This Row],[LONGITUDE_P2]])-INT(ABS(FO_Candidato[[#This Row],[LONGITUDE_P2]])))*60)</f>
        <v>40</v>
      </c>
      <c r="AW1358" s="73">
        <f t="shared" si="43"/>
        <v>2.12</v>
      </c>
      <c r="AX1358" t="str">
        <f>SUBSTITUTE(TEXT(FO_Candidato[[#This Row],[LONGITUDE_P5]],"0,00"),",",".")</f>
        <v>2.12</v>
      </c>
      <c r="AY1358" t="str">
        <f>FO_Candidato[[#This Row],[LONGITUDE_P3]]&amp;"°"&amp;FO_Candidato[[#This Row],[LONGITUDE_P4]]&amp;"'"&amp;FO_Candidato[[#This Row],[LONGITUDE - P6]]&amp;"""S"</f>
        <v>50°40'2.12"S</v>
      </c>
    </row>
    <row r="1359" spans="1:51" x14ac:dyDescent="0.3">
      <c r="A1359" t="s">
        <v>31353</v>
      </c>
      <c r="B1359" t="s">
        <v>23809</v>
      </c>
      <c r="C1359" t="s">
        <v>14618</v>
      </c>
      <c r="D1359" t="s">
        <v>14658</v>
      </c>
      <c r="E1359" t="s">
        <v>14658</v>
      </c>
      <c r="F1359" t="s">
        <v>14660</v>
      </c>
      <c r="G1359" t="s">
        <v>23889</v>
      </c>
      <c r="I1359" t="s">
        <v>23832</v>
      </c>
      <c r="M1359" t="s">
        <v>23835</v>
      </c>
      <c r="N1359" t="s">
        <v>29408</v>
      </c>
      <c r="U1359" t="s">
        <v>23823</v>
      </c>
      <c r="V1359">
        <v>50</v>
      </c>
      <c r="W1359">
        <v>-17173074</v>
      </c>
      <c r="X1359">
        <v>-50057481</v>
      </c>
      <c r="Y1359">
        <v>575</v>
      </c>
      <c r="AB1359" t="s">
        <v>23825</v>
      </c>
      <c r="AD1359" t="s">
        <v>1491</v>
      </c>
      <c r="AH1359" t="s">
        <v>31354</v>
      </c>
      <c r="AI1359" t="s">
        <v>24041</v>
      </c>
      <c r="AJ1359" t="s">
        <v>31355</v>
      </c>
      <c r="AL1359">
        <f>VALUE(TRIM(FO_Candidato[[#This Row],[1.21 Latitude]]))</f>
        <v>-17173074</v>
      </c>
      <c r="AM1359">
        <f>FO_Candidato[[#This Row],[LATITUDE_P1]]/1000000</f>
        <v>-17.173074</v>
      </c>
      <c r="AN1359">
        <f>INT(ABS(FO_Candidato[[#This Row],[LATITUDE_P2]]))</f>
        <v>17</v>
      </c>
      <c r="AO1359">
        <f>INT((ABS(FO_Candidato[[#This Row],[LATITUDE_P2]])-INT(ABS(FO_Candidato[[#This Row],[LATITUDE_P2]])))*60)</f>
        <v>10</v>
      </c>
      <c r="AP1359" s="73">
        <f t="shared" si="42"/>
        <v>23.07</v>
      </c>
      <c r="AQ1359" t="str">
        <f>SUBSTITUTE(TEXT(FO_Candidato[[#This Row],[LATITUDE_P5]],"0,00"),",",".")</f>
        <v>23.07</v>
      </c>
      <c r="AR1359" t="str">
        <f>FO_Candidato[[#This Row],[LATITUDE_P3]]&amp;"°"&amp;FO_Candidato[[#This Row],[LATITUDE_P4]]&amp;"'"&amp;FO_Candidato[[#This Row],[LATITUDE - P6]]&amp;"""S"</f>
        <v>17°10'23.07"S</v>
      </c>
      <c r="AS1359">
        <f>VALUE(TRIM(FO_Candidato[[#This Row],[longitude]]))</f>
        <v>-50057481</v>
      </c>
      <c r="AT1359">
        <f>FO_Candidato[[#This Row],[LONGITUDE_P1]]/1000000</f>
        <v>-50.057481000000003</v>
      </c>
      <c r="AU1359">
        <f>INT(ABS(FO_Candidato[[#This Row],[LONGITUDE_P2]]))</f>
        <v>50</v>
      </c>
      <c r="AV1359">
        <f>INT((ABS(FO_Candidato[[#This Row],[LONGITUDE_P2]])-INT(ABS(FO_Candidato[[#This Row],[LONGITUDE_P2]])))*60)</f>
        <v>3</v>
      </c>
      <c r="AW1359" s="73">
        <f t="shared" si="43"/>
        <v>26.93</v>
      </c>
      <c r="AX1359" t="str">
        <f>SUBSTITUTE(TEXT(FO_Candidato[[#This Row],[LONGITUDE_P5]],"0,00"),",",".")</f>
        <v>26.93</v>
      </c>
      <c r="AY1359" t="str">
        <f>FO_Candidato[[#This Row],[LONGITUDE_P3]]&amp;"°"&amp;FO_Candidato[[#This Row],[LONGITUDE_P4]]&amp;"'"&amp;FO_Candidato[[#This Row],[LONGITUDE - P6]]&amp;"""S"</f>
        <v>50°3'26.93"S</v>
      </c>
    </row>
    <row r="1360" spans="1:51" x14ac:dyDescent="0.3">
      <c r="A1360" t="s">
        <v>31356</v>
      </c>
      <c r="B1360" t="s">
        <v>23809</v>
      </c>
      <c r="C1360" t="s">
        <v>14618</v>
      </c>
      <c r="D1360" t="s">
        <v>14709</v>
      </c>
      <c r="E1360" t="s">
        <v>14709</v>
      </c>
      <c r="F1360" t="s">
        <v>14711</v>
      </c>
      <c r="G1360" t="s">
        <v>23889</v>
      </c>
      <c r="I1360" t="s">
        <v>23832</v>
      </c>
      <c r="M1360" t="s">
        <v>23835</v>
      </c>
      <c r="N1360" t="s">
        <v>29408</v>
      </c>
      <c r="U1360" t="s">
        <v>23823</v>
      </c>
      <c r="V1360">
        <v>60</v>
      </c>
      <c r="W1360">
        <v>-17858146</v>
      </c>
      <c r="X1360">
        <v>-50751386</v>
      </c>
      <c r="Y1360">
        <v>657</v>
      </c>
      <c r="AB1360" t="s">
        <v>23825</v>
      </c>
      <c r="AD1360" t="s">
        <v>1491</v>
      </c>
      <c r="AH1360" t="s">
        <v>31357</v>
      </c>
      <c r="AI1360" t="s">
        <v>24041</v>
      </c>
      <c r="AJ1360" t="s">
        <v>6152</v>
      </c>
      <c r="AL1360">
        <f>VALUE(TRIM(FO_Candidato[[#This Row],[1.21 Latitude]]))</f>
        <v>-17858146</v>
      </c>
      <c r="AM1360">
        <f>FO_Candidato[[#This Row],[LATITUDE_P1]]/1000000</f>
        <v>-17.858146000000001</v>
      </c>
      <c r="AN1360">
        <f>INT(ABS(FO_Candidato[[#This Row],[LATITUDE_P2]]))</f>
        <v>17</v>
      </c>
      <c r="AO1360">
        <f>INT((ABS(FO_Candidato[[#This Row],[LATITUDE_P2]])-INT(ABS(FO_Candidato[[#This Row],[LATITUDE_P2]])))*60)</f>
        <v>51</v>
      </c>
      <c r="AP1360" s="73">
        <f t="shared" si="42"/>
        <v>29.33</v>
      </c>
      <c r="AQ1360" t="str">
        <f>SUBSTITUTE(TEXT(FO_Candidato[[#This Row],[LATITUDE_P5]],"0,00"),",",".")</f>
        <v>29.33</v>
      </c>
      <c r="AR1360" t="str">
        <f>FO_Candidato[[#This Row],[LATITUDE_P3]]&amp;"°"&amp;FO_Candidato[[#This Row],[LATITUDE_P4]]&amp;"'"&amp;FO_Candidato[[#This Row],[LATITUDE - P6]]&amp;"""S"</f>
        <v>17°51'29.33"S</v>
      </c>
      <c r="AS1360">
        <f>VALUE(TRIM(FO_Candidato[[#This Row],[longitude]]))</f>
        <v>-50751386</v>
      </c>
      <c r="AT1360">
        <f>FO_Candidato[[#This Row],[LONGITUDE_P1]]/1000000</f>
        <v>-50.751385999999997</v>
      </c>
      <c r="AU1360">
        <f>INT(ABS(FO_Candidato[[#This Row],[LONGITUDE_P2]]))</f>
        <v>50</v>
      </c>
      <c r="AV1360">
        <f>INT((ABS(FO_Candidato[[#This Row],[LONGITUDE_P2]])-INT(ABS(FO_Candidato[[#This Row],[LONGITUDE_P2]])))*60)</f>
        <v>45</v>
      </c>
      <c r="AW1360" s="73">
        <f t="shared" si="43"/>
        <v>4.99</v>
      </c>
      <c r="AX1360" t="str">
        <f>SUBSTITUTE(TEXT(FO_Candidato[[#This Row],[LONGITUDE_P5]],"0,00"),",",".")</f>
        <v>4.99</v>
      </c>
      <c r="AY1360" t="str">
        <f>FO_Candidato[[#This Row],[LONGITUDE_P3]]&amp;"°"&amp;FO_Candidato[[#This Row],[LONGITUDE_P4]]&amp;"'"&amp;FO_Candidato[[#This Row],[LONGITUDE - P6]]&amp;"""S"</f>
        <v>50°45'4.99"S</v>
      </c>
    </row>
    <row r="1361" spans="1:51" x14ac:dyDescent="0.3">
      <c r="A1361" t="s">
        <v>31358</v>
      </c>
      <c r="B1361" t="s">
        <v>23809</v>
      </c>
      <c r="C1361" t="s">
        <v>14618</v>
      </c>
      <c r="D1361" t="s">
        <v>14773</v>
      </c>
      <c r="E1361" t="s">
        <v>14773</v>
      </c>
      <c r="F1361" t="s">
        <v>14775</v>
      </c>
      <c r="G1361" t="s">
        <v>23889</v>
      </c>
      <c r="I1361" t="s">
        <v>23832</v>
      </c>
      <c r="M1361" t="s">
        <v>23835</v>
      </c>
      <c r="N1361" t="s">
        <v>31359</v>
      </c>
      <c r="U1361" t="s">
        <v>23823</v>
      </c>
      <c r="V1361">
        <v>60</v>
      </c>
      <c r="W1361">
        <v>-17684417</v>
      </c>
      <c r="X1361">
        <v>-50833842</v>
      </c>
      <c r="Y1361">
        <v>733</v>
      </c>
      <c r="AB1361" t="s">
        <v>23825</v>
      </c>
      <c r="AD1361" t="s">
        <v>1491</v>
      </c>
      <c r="AH1361" t="s">
        <v>31360</v>
      </c>
      <c r="AI1361" t="s">
        <v>24041</v>
      </c>
      <c r="AJ1361" t="s">
        <v>6152</v>
      </c>
      <c r="AL1361">
        <f>VALUE(TRIM(FO_Candidato[[#This Row],[1.21 Latitude]]))</f>
        <v>-17684417</v>
      </c>
      <c r="AM1361">
        <f>FO_Candidato[[#This Row],[LATITUDE_P1]]/1000000</f>
        <v>-17.684417</v>
      </c>
      <c r="AN1361">
        <f>INT(ABS(FO_Candidato[[#This Row],[LATITUDE_P2]]))</f>
        <v>17</v>
      </c>
      <c r="AO1361">
        <f>INT((ABS(FO_Candidato[[#This Row],[LATITUDE_P2]])-INT(ABS(FO_Candidato[[#This Row],[LATITUDE_P2]])))*60)</f>
        <v>41</v>
      </c>
      <c r="AP1361" s="73">
        <f t="shared" si="42"/>
        <v>3.9</v>
      </c>
      <c r="AQ1361" t="str">
        <f>SUBSTITUTE(TEXT(FO_Candidato[[#This Row],[LATITUDE_P5]],"0,00"),",",".")</f>
        <v>3.90</v>
      </c>
      <c r="AR1361" t="str">
        <f>FO_Candidato[[#This Row],[LATITUDE_P3]]&amp;"°"&amp;FO_Candidato[[#This Row],[LATITUDE_P4]]&amp;"'"&amp;FO_Candidato[[#This Row],[LATITUDE - P6]]&amp;"""S"</f>
        <v>17°41'3.90"S</v>
      </c>
      <c r="AS1361">
        <f>VALUE(TRIM(FO_Candidato[[#This Row],[longitude]]))</f>
        <v>-50833842</v>
      </c>
      <c r="AT1361">
        <f>FO_Candidato[[#This Row],[LONGITUDE_P1]]/1000000</f>
        <v>-50.833841999999997</v>
      </c>
      <c r="AU1361">
        <f>INT(ABS(FO_Candidato[[#This Row],[LONGITUDE_P2]]))</f>
        <v>50</v>
      </c>
      <c r="AV1361">
        <f>INT((ABS(FO_Candidato[[#This Row],[LONGITUDE_P2]])-INT(ABS(FO_Candidato[[#This Row],[LONGITUDE_P2]])))*60)</f>
        <v>50</v>
      </c>
      <c r="AW1361" s="73">
        <f t="shared" si="43"/>
        <v>1.83</v>
      </c>
      <c r="AX1361" t="str">
        <f>SUBSTITUTE(TEXT(FO_Candidato[[#This Row],[LONGITUDE_P5]],"0,00"),",",".")</f>
        <v>1.83</v>
      </c>
      <c r="AY1361" t="str">
        <f>FO_Candidato[[#This Row],[LONGITUDE_P3]]&amp;"°"&amp;FO_Candidato[[#This Row],[LONGITUDE_P4]]&amp;"'"&amp;FO_Candidato[[#This Row],[LONGITUDE - P6]]&amp;"""S"</f>
        <v>50°50'1.83"S</v>
      </c>
    </row>
    <row r="1362" spans="1:51" x14ac:dyDescent="0.3">
      <c r="A1362" t="s">
        <v>31361</v>
      </c>
      <c r="B1362" t="s">
        <v>23809</v>
      </c>
      <c r="C1362" t="s">
        <v>14618</v>
      </c>
      <c r="D1362" t="s">
        <v>14733</v>
      </c>
      <c r="E1362" t="s">
        <v>14733</v>
      </c>
      <c r="F1362" t="s">
        <v>14735</v>
      </c>
      <c r="G1362" t="s">
        <v>23889</v>
      </c>
      <c r="I1362" t="s">
        <v>23832</v>
      </c>
      <c r="M1362" t="s">
        <v>23835</v>
      </c>
      <c r="N1362" t="s">
        <v>29408</v>
      </c>
      <c r="U1362" t="s">
        <v>23823</v>
      </c>
      <c r="V1362">
        <v>50</v>
      </c>
      <c r="W1362">
        <v>-17276735</v>
      </c>
      <c r="X1362">
        <v>-50250623</v>
      </c>
      <c r="Y1362">
        <v>517</v>
      </c>
      <c r="AB1362" t="s">
        <v>23825</v>
      </c>
      <c r="AD1362" t="s">
        <v>1491</v>
      </c>
      <c r="AH1362" t="s">
        <v>31362</v>
      </c>
      <c r="AI1362" t="s">
        <v>24041</v>
      </c>
      <c r="AJ1362" t="s">
        <v>31363</v>
      </c>
      <c r="AL1362">
        <f>VALUE(TRIM(FO_Candidato[[#This Row],[1.21 Latitude]]))</f>
        <v>-17276735</v>
      </c>
      <c r="AM1362">
        <f>FO_Candidato[[#This Row],[LATITUDE_P1]]/1000000</f>
        <v>-17.276734999999999</v>
      </c>
      <c r="AN1362">
        <f>INT(ABS(FO_Candidato[[#This Row],[LATITUDE_P2]]))</f>
        <v>17</v>
      </c>
      <c r="AO1362">
        <f>INT((ABS(FO_Candidato[[#This Row],[LATITUDE_P2]])-INT(ABS(FO_Candidato[[#This Row],[LATITUDE_P2]])))*60)</f>
        <v>16</v>
      </c>
      <c r="AP1362" s="73">
        <f t="shared" si="42"/>
        <v>36.25</v>
      </c>
      <c r="AQ1362" t="str">
        <f>SUBSTITUTE(TEXT(FO_Candidato[[#This Row],[LATITUDE_P5]],"0,00"),",",".")</f>
        <v>36.25</v>
      </c>
      <c r="AR1362" t="str">
        <f>FO_Candidato[[#This Row],[LATITUDE_P3]]&amp;"°"&amp;FO_Candidato[[#This Row],[LATITUDE_P4]]&amp;"'"&amp;FO_Candidato[[#This Row],[LATITUDE - P6]]&amp;"""S"</f>
        <v>17°16'36.25"S</v>
      </c>
      <c r="AS1362">
        <f>VALUE(TRIM(FO_Candidato[[#This Row],[longitude]]))</f>
        <v>-50250623</v>
      </c>
      <c r="AT1362">
        <f>FO_Candidato[[#This Row],[LONGITUDE_P1]]/1000000</f>
        <v>-50.250622999999997</v>
      </c>
      <c r="AU1362">
        <f>INT(ABS(FO_Candidato[[#This Row],[LONGITUDE_P2]]))</f>
        <v>50</v>
      </c>
      <c r="AV1362">
        <f>INT((ABS(FO_Candidato[[#This Row],[LONGITUDE_P2]])-INT(ABS(FO_Candidato[[#This Row],[LONGITUDE_P2]])))*60)</f>
        <v>15</v>
      </c>
      <c r="AW1362" s="73">
        <f t="shared" si="43"/>
        <v>2.2400000000000002</v>
      </c>
      <c r="AX1362" t="str">
        <f>SUBSTITUTE(TEXT(FO_Candidato[[#This Row],[LONGITUDE_P5]],"0,00"),",",".")</f>
        <v>2.24</v>
      </c>
      <c r="AY1362" t="str">
        <f>FO_Candidato[[#This Row],[LONGITUDE_P3]]&amp;"°"&amp;FO_Candidato[[#This Row],[LONGITUDE_P4]]&amp;"'"&amp;FO_Candidato[[#This Row],[LONGITUDE - P6]]&amp;"""S"</f>
        <v>50°15'2.24"S</v>
      </c>
    </row>
    <row r="1363" spans="1:51" x14ac:dyDescent="0.3">
      <c r="A1363" t="s">
        <v>31364</v>
      </c>
      <c r="B1363" t="s">
        <v>23809</v>
      </c>
      <c r="C1363" t="s">
        <v>14618</v>
      </c>
      <c r="D1363" t="s">
        <v>14796</v>
      </c>
      <c r="E1363" t="s">
        <v>14796</v>
      </c>
      <c r="F1363" t="s">
        <v>14798</v>
      </c>
      <c r="G1363" t="s">
        <v>23889</v>
      </c>
      <c r="I1363" t="s">
        <v>23832</v>
      </c>
      <c r="M1363" t="s">
        <v>23835</v>
      </c>
      <c r="N1363" t="s">
        <v>29408</v>
      </c>
      <c r="U1363" t="s">
        <v>23823</v>
      </c>
      <c r="V1363">
        <v>40</v>
      </c>
      <c r="W1363">
        <v>-17448551</v>
      </c>
      <c r="X1363">
        <v>-50431321</v>
      </c>
      <c r="Y1363">
        <v>573</v>
      </c>
      <c r="AB1363" t="s">
        <v>23825</v>
      </c>
      <c r="AD1363" t="s">
        <v>1491</v>
      </c>
      <c r="AH1363" t="s">
        <v>31365</v>
      </c>
      <c r="AI1363" t="s">
        <v>24041</v>
      </c>
      <c r="AJ1363" t="s">
        <v>31363</v>
      </c>
      <c r="AL1363">
        <f>VALUE(TRIM(FO_Candidato[[#This Row],[1.21 Latitude]]))</f>
        <v>-17448551</v>
      </c>
      <c r="AM1363">
        <f>FO_Candidato[[#This Row],[LATITUDE_P1]]/1000000</f>
        <v>-17.448550999999998</v>
      </c>
      <c r="AN1363">
        <f>INT(ABS(FO_Candidato[[#This Row],[LATITUDE_P2]]))</f>
        <v>17</v>
      </c>
      <c r="AO1363">
        <f>INT((ABS(FO_Candidato[[#This Row],[LATITUDE_P2]])-INT(ABS(FO_Candidato[[#This Row],[LATITUDE_P2]])))*60)</f>
        <v>26</v>
      </c>
      <c r="AP1363" s="73">
        <f t="shared" si="42"/>
        <v>54.78</v>
      </c>
      <c r="AQ1363" t="str">
        <f>SUBSTITUTE(TEXT(FO_Candidato[[#This Row],[LATITUDE_P5]],"0,00"),",",".")</f>
        <v>54.78</v>
      </c>
      <c r="AR1363" t="str">
        <f>FO_Candidato[[#This Row],[LATITUDE_P3]]&amp;"°"&amp;FO_Candidato[[#This Row],[LATITUDE_P4]]&amp;"'"&amp;FO_Candidato[[#This Row],[LATITUDE - P6]]&amp;"""S"</f>
        <v>17°26'54.78"S</v>
      </c>
      <c r="AS1363">
        <f>VALUE(TRIM(FO_Candidato[[#This Row],[longitude]]))</f>
        <v>-50431321</v>
      </c>
      <c r="AT1363">
        <f>FO_Candidato[[#This Row],[LONGITUDE_P1]]/1000000</f>
        <v>-50.431320999999997</v>
      </c>
      <c r="AU1363">
        <f>INT(ABS(FO_Candidato[[#This Row],[LONGITUDE_P2]]))</f>
        <v>50</v>
      </c>
      <c r="AV1363">
        <f>INT((ABS(FO_Candidato[[#This Row],[LONGITUDE_P2]])-INT(ABS(FO_Candidato[[#This Row],[LONGITUDE_P2]])))*60)</f>
        <v>25</v>
      </c>
      <c r="AW1363" s="73">
        <f t="shared" si="43"/>
        <v>52.76</v>
      </c>
      <c r="AX1363" t="str">
        <f>SUBSTITUTE(TEXT(FO_Candidato[[#This Row],[LONGITUDE_P5]],"0,00"),",",".")</f>
        <v>52.76</v>
      </c>
      <c r="AY1363" t="str">
        <f>FO_Candidato[[#This Row],[LONGITUDE_P3]]&amp;"°"&amp;FO_Candidato[[#This Row],[LONGITUDE_P4]]&amp;"'"&amp;FO_Candidato[[#This Row],[LONGITUDE - P6]]&amp;"""S"</f>
        <v>50°25'52.76"S</v>
      </c>
    </row>
    <row r="1364" spans="1:51" x14ac:dyDescent="0.3">
      <c r="A1364" t="s">
        <v>31366</v>
      </c>
      <c r="B1364" t="s">
        <v>23809</v>
      </c>
      <c r="C1364" t="s">
        <v>14618</v>
      </c>
      <c r="D1364" t="s">
        <v>14647</v>
      </c>
      <c r="E1364" t="s">
        <v>14647</v>
      </c>
      <c r="F1364" t="s">
        <v>14649</v>
      </c>
      <c r="G1364" t="s">
        <v>23889</v>
      </c>
      <c r="I1364" t="s">
        <v>23832</v>
      </c>
      <c r="M1364" t="s">
        <v>23835</v>
      </c>
      <c r="U1364" t="s">
        <v>23823</v>
      </c>
      <c r="V1364">
        <v>40</v>
      </c>
      <c r="W1364">
        <v>-1753975</v>
      </c>
      <c r="X1364">
        <v>-50574738</v>
      </c>
      <c r="Y1364">
        <v>558</v>
      </c>
      <c r="AB1364" t="s">
        <v>23825</v>
      </c>
      <c r="AD1364" t="s">
        <v>1491</v>
      </c>
      <c r="AH1364" t="s">
        <v>31367</v>
      </c>
      <c r="AI1364" t="s">
        <v>24041</v>
      </c>
      <c r="AJ1364" t="s">
        <v>31368</v>
      </c>
      <c r="AL1364">
        <f>VALUE(TRIM(FO_Candidato[[#This Row],[1.21 Latitude]]))</f>
        <v>-1753975</v>
      </c>
      <c r="AM1364">
        <f>FO_Candidato[[#This Row],[LATITUDE_P1]]/1000000</f>
        <v>-1.7539750000000001</v>
      </c>
      <c r="AN1364">
        <f>INT(ABS(FO_Candidato[[#This Row],[LATITUDE_P2]]))</f>
        <v>1</v>
      </c>
      <c r="AO1364">
        <f>INT((ABS(FO_Candidato[[#This Row],[LATITUDE_P2]])-INT(ABS(FO_Candidato[[#This Row],[LATITUDE_P2]])))*60)</f>
        <v>45</v>
      </c>
      <c r="AP1364" s="73">
        <f t="shared" si="42"/>
        <v>14.31</v>
      </c>
      <c r="AQ1364" t="str">
        <f>SUBSTITUTE(TEXT(FO_Candidato[[#This Row],[LATITUDE_P5]],"0,00"),",",".")</f>
        <v>14.31</v>
      </c>
      <c r="AR1364" t="str">
        <f>FO_Candidato[[#This Row],[LATITUDE_P3]]&amp;"°"&amp;FO_Candidato[[#This Row],[LATITUDE_P4]]&amp;"'"&amp;FO_Candidato[[#This Row],[LATITUDE - P6]]&amp;"""S"</f>
        <v>1°45'14.31"S</v>
      </c>
      <c r="AS1364">
        <f>VALUE(TRIM(FO_Candidato[[#This Row],[longitude]]))</f>
        <v>-50574738</v>
      </c>
      <c r="AT1364">
        <f>FO_Candidato[[#This Row],[LONGITUDE_P1]]/1000000</f>
        <v>-50.574738000000004</v>
      </c>
      <c r="AU1364">
        <f>INT(ABS(FO_Candidato[[#This Row],[LONGITUDE_P2]]))</f>
        <v>50</v>
      </c>
      <c r="AV1364">
        <f>INT((ABS(FO_Candidato[[#This Row],[LONGITUDE_P2]])-INT(ABS(FO_Candidato[[#This Row],[LONGITUDE_P2]])))*60)</f>
        <v>34</v>
      </c>
      <c r="AW1364" s="73">
        <f t="shared" si="43"/>
        <v>29.06</v>
      </c>
      <c r="AX1364" t="str">
        <f>SUBSTITUTE(TEXT(FO_Candidato[[#This Row],[LONGITUDE_P5]],"0,00"),",",".")</f>
        <v>29.06</v>
      </c>
      <c r="AY1364" t="str">
        <f>FO_Candidato[[#This Row],[LONGITUDE_P3]]&amp;"°"&amp;FO_Candidato[[#This Row],[LONGITUDE_P4]]&amp;"'"&amp;FO_Candidato[[#This Row],[LONGITUDE - P6]]&amp;"""S"</f>
        <v>50°34'29.06"S</v>
      </c>
    </row>
    <row r="1365" spans="1:51" x14ac:dyDescent="0.3">
      <c r="A1365" t="s">
        <v>31369</v>
      </c>
      <c r="B1365" t="s">
        <v>23809</v>
      </c>
      <c r="C1365" t="s">
        <v>127</v>
      </c>
      <c r="D1365" t="s">
        <v>9596</v>
      </c>
      <c r="E1365" t="s">
        <v>9596</v>
      </c>
      <c r="F1365" t="s">
        <v>16651</v>
      </c>
      <c r="G1365" t="s">
        <v>23953</v>
      </c>
      <c r="I1365" t="s">
        <v>23832</v>
      </c>
      <c r="J1365" t="s">
        <v>23814</v>
      </c>
      <c r="K1365" t="s">
        <v>31370</v>
      </c>
      <c r="M1365" t="s">
        <v>23816</v>
      </c>
      <c r="N1365" t="s">
        <v>24490</v>
      </c>
      <c r="P1365" t="s">
        <v>31371</v>
      </c>
      <c r="U1365" t="s">
        <v>23823</v>
      </c>
      <c r="V1365">
        <v>30</v>
      </c>
      <c r="W1365">
        <v>-2275333</v>
      </c>
      <c r="X1365">
        <v>-51371313</v>
      </c>
      <c r="Y1365">
        <v>425</v>
      </c>
      <c r="AA1365" t="s">
        <v>107</v>
      </c>
      <c r="AB1365" t="s">
        <v>23825</v>
      </c>
      <c r="AC1365">
        <v>3</v>
      </c>
      <c r="AD1365" t="s">
        <v>23823</v>
      </c>
      <c r="AE1365" t="s">
        <v>24004</v>
      </c>
      <c r="AF1365" t="s">
        <v>31372</v>
      </c>
      <c r="AG1365" t="s">
        <v>31372</v>
      </c>
      <c r="AH1365" t="s">
        <v>31373</v>
      </c>
      <c r="AI1365" t="s">
        <v>23827</v>
      </c>
      <c r="AJ1365" t="s">
        <v>31374</v>
      </c>
      <c r="AL1365">
        <f>VALUE(TRIM(FO_Candidato[[#This Row],[1.21 Latitude]]))</f>
        <v>-2275333</v>
      </c>
      <c r="AM1365">
        <f>FO_Candidato[[#This Row],[LATITUDE_P1]]/1000000</f>
        <v>-2.2753329999999998</v>
      </c>
      <c r="AN1365">
        <f>INT(ABS(FO_Candidato[[#This Row],[LATITUDE_P2]]))</f>
        <v>2</v>
      </c>
      <c r="AO1365">
        <f>INT((ABS(FO_Candidato[[#This Row],[LATITUDE_P2]])-INT(ABS(FO_Candidato[[#This Row],[LATITUDE_P2]])))*60)</f>
        <v>16</v>
      </c>
      <c r="AP1365" s="73">
        <f t="shared" si="42"/>
        <v>31.2</v>
      </c>
      <c r="AQ1365" t="str">
        <f>SUBSTITUTE(TEXT(FO_Candidato[[#This Row],[LATITUDE_P5]],"0,00"),",",".")</f>
        <v>31.20</v>
      </c>
      <c r="AR1365" t="str">
        <f>FO_Candidato[[#This Row],[LATITUDE_P3]]&amp;"°"&amp;FO_Candidato[[#This Row],[LATITUDE_P4]]&amp;"'"&amp;FO_Candidato[[#This Row],[LATITUDE - P6]]&amp;"""S"</f>
        <v>2°16'31.20"S</v>
      </c>
      <c r="AS1365">
        <f>VALUE(TRIM(FO_Candidato[[#This Row],[longitude]]))</f>
        <v>-51371313</v>
      </c>
      <c r="AT1365">
        <f>FO_Candidato[[#This Row],[LONGITUDE_P1]]/1000000</f>
        <v>-51.371313000000001</v>
      </c>
      <c r="AU1365">
        <f>INT(ABS(FO_Candidato[[#This Row],[LONGITUDE_P2]]))</f>
        <v>51</v>
      </c>
      <c r="AV1365">
        <f>INT((ABS(FO_Candidato[[#This Row],[LONGITUDE_P2]])-INT(ABS(FO_Candidato[[#This Row],[LONGITUDE_P2]])))*60)</f>
        <v>22</v>
      </c>
      <c r="AW1365" s="73">
        <f t="shared" si="43"/>
        <v>16.73</v>
      </c>
      <c r="AX1365" t="str">
        <f>SUBSTITUTE(TEXT(FO_Candidato[[#This Row],[LONGITUDE_P5]],"0,00"),",",".")</f>
        <v>16.73</v>
      </c>
      <c r="AY1365" t="str">
        <f>FO_Candidato[[#This Row],[LONGITUDE_P3]]&amp;"°"&amp;FO_Candidato[[#This Row],[LONGITUDE_P4]]&amp;"'"&amp;FO_Candidato[[#This Row],[LONGITUDE - P6]]&amp;"""S"</f>
        <v>51°22'16.73"S</v>
      </c>
    </row>
    <row r="1366" spans="1:51" x14ac:dyDescent="0.3">
      <c r="A1366" t="s">
        <v>31375</v>
      </c>
      <c r="B1366" t="s">
        <v>23809</v>
      </c>
      <c r="C1366" t="s">
        <v>127</v>
      </c>
      <c r="D1366" t="s">
        <v>2904</v>
      </c>
      <c r="E1366" t="s">
        <v>2904</v>
      </c>
      <c r="F1366" t="s">
        <v>2905</v>
      </c>
      <c r="G1366" t="s">
        <v>23846</v>
      </c>
      <c r="I1366" t="s">
        <v>23832</v>
      </c>
      <c r="J1366" t="s">
        <v>23814</v>
      </c>
      <c r="K1366" t="s">
        <v>31376</v>
      </c>
      <c r="L1366" t="s">
        <v>148</v>
      </c>
      <c r="M1366" t="s">
        <v>23816</v>
      </c>
      <c r="N1366" t="s">
        <v>31377</v>
      </c>
      <c r="O1366" t="s">
        <v>31378</v>
      </c>
      <c r="P1366" t="s">
        <v>31379</v>
      </c>
      <c r="Q1366" t="s">
        <v>23820</v>
      </c>
      <c r="R1366" t="s">
        <v>148</v>
      </c>
      <c r="S1366" t="s">
        <v>148</v>
      </c>
      <c r="U1366" t="s">
        <v>23823</v>
      </c>
      <c r="V1366">
        <v>40</v>
      </c>
      <c r="W1366">
        <v>-13646789</v>
      </c>
      <c r="X1366">
        <v>-57910025</v>
      </c>
      <c r="Y1366">
        <v>562</v>
      </c>
      <c r="Z1366" t="s">
        <v>12336</v>
      </c>
      <c r="AA1366" t="s">
        <v>213</v>
      </c>
      <c r="AB1366" t="s">
        <v>23825</v>
      </c>
      <c r="AC1366">
        <v>3000</v>
      </c>
      <c r="AD1366" t="s">
        <v>1491</v>
      </c>
      <c r="AE1366" t="s">
        <v>1532</v>
      </c>
      <c r="AF1366" t="s">
        <v>2904</v>
      </c>
      <c r="AG1366" t="s">
        <v>2905</v>
      </c>
      <c r="AH1366" t="s">
        <v>31378</v>
      </c>
      <c r="AI1366" t="s">
        <v>23841</v>
      </c>
      <c r="AJ1366" t="s">
        <v>31380</v>
      </c>
      <c r="AL1366">
        <f>VALUE(TRIM(FO_Candidato[[#This Row],[1.21 Latitude]]))</f>
        <v>-13646789</v>
      </c>
      <c r="AM1366">
        <f>FO_Candidato[[#This Row],[LATITUDE_P1]]/1000000</f>
        <v>-13.646789</v>
      </c>
      <c r="AN1366">
        <f>INT(ABS(FO_Candidato[[#This Row],[LATITUDE_P2]]))</f>
        <v>13</v>
      </c>
      <c r="AO1366">
        <f>INT((ABS(FO_Candidato[[#This Row],[LATITUDE_P2]])-INT(ABS(FO_Candidato[[#This Row],[LATITUDE_P2]])))*60)</f>
        <v>38</v>
      </c>
      <c r="AP1366" s="73">
        <f t="shared" si="42"/>
        <v>48.44</v>
      </c>
      <c r="AQ1366" t="str">
        <f>SUBSTITUTE(TEXT(FO_Candidato[[#This Row],[LATITUDE_P5]],"0,00"),",",".")</f>
        <v>48.44</v>
      </c>
      <c r="AR1366" t="str">
        <f>FO_Candidato[[#This Row],[LATITUDE_P3]]&amp;"°"&amp;FO_Candidato[[#This Row],[LATITUDE_P4]]&amp;"'"&amp;FO_Candidato[[#This Row],[LATITUDE - P6]]&amp;"""S"</f>
        <v>13°38'48.44"S</v>
      </c>
      <c r="AS1366">
        <f>VALUE(TRIM(FO_Candidato[[#This Row],[longitude]]))</f>
        <v>-57910025</v>
      </c>
      <c r="AT1366">
        <f>FO_Candidato[[#This Row],[LONGITUDE_P1]]/1000000</f>
        <v>-57.910024999999997</v>
      </c>
      <c r="AU1366">
        <f>INT(ABS(FO_Candidato[[#This Row],[LONGITUDE_P2]]))</f>
        <v>57</v>
      </c>
      <c r="AV1366">
        <f>INT((ABS(FO_Candidato[[#This Row],[LONGITUDE_P2]])-INT(ABS(FO_Candidato[[#This Row],[LONGITUDE_P2]])))*60)</f>
        <v>54</v>
      </c>
      <c r="AW1366" s="73">
        <f t="shared" si="43"/>
        <v>36.090000000000003</v>
      </c>
      <c r="AX1366" t="str">
        <f>SUBSTITUTE(TEXT(FO_Candidato[[#This Row],[LONGITUDE_P5]],"0,00"),",",".")</f>
        <v>36.09</v>
      </c>
      <c r="AY1366" t="str">
        <f>FO_Candidato[[#This Row],[LONGITUDE_P3]]&amp;"°"&amp;FO_Candidato[[#This Row],[LONGITUDE_P4]]&amp;"'"&amp;FO_Candidato[[#This Row],[LONGITUDE - P6]]&amp;"""S"</f>
        <v>57°54'36.09"S</v>
      </c>
    </row>
    <row r="1367" spans="1:51" x14ac:dyDescent="0.3">
      <c r="A1367" t="s">
        <v>31381</v>
      </c>
      <c r="B1367" t="s">
        <v>23809</v>
      </c>
      <c r="C1367" t="s">
        <v>14150</v>
      </c>
      <c r="D1367" t="s">
        <v>4955</v>
      </c>
      <c r="E1367" t="s">
        <v>4955</v>
      </c>
      <c r="F1367" t="s">
        <v>4957</v>
      </c>
      <c r="G1367" t="s">
        <v>23889</v>
      </c>
      <c r="I1367" t="s">
        <v>23832</v>
      </c>
      <c r="K1367" t="s">
        <v>24020</v>
      </c>
      <c r="M1367" t="s">
        <v>23835</v>
      </c>
      <c r="N1367" t="s">
        <v>14150</v>
      </c>
      <c r="U1367" t="s">
        <v>23823</v>
      </c>
      <c r="W1367">
        <v>-25468423</v>
      </c>
      <c r="X1367">
        <v>-50406615</v>
      </c>
      <c r="Y1367">
        <v>909</v>
      </c>
      <c r="AB1367" t="s">
        <v>23825</v>
      </c>
      <c r="AD1367" t="s">
        <v>1491</v>
      </c>
      <c r="AH1367" t="s">
        <v>31382</v>
      </c>
      <c r="AI1367" t="s">
        <v>23827</v>
      </c>
      <c r="AJ1367" t="s">
        <v>31383</v>
      </c>
      <c r="AL1367">
        <f>VALUE(TRIM(FO_Candidato[[#This Row],[1.21 Latitude]]))</f>
        <v>-25468423</v>
      </c>
      <c r="AM1367">
        <f>FO_Candidato[[#This Row],[LATITUDE_P1]]/1000000</f>
        <v>-25.468423000000001</v>
      </c>
      <c r="AN1367">
        <f>INT(ABS(FO_Candidato[[#This Row],[LATITUDE_P2]]))</f>
        <v>25</v>
      </c>
      <c r="AO1367">
        <f>INT((ABS(FO_Candidato[[#This Row],[LATITUDE_P2]])-INT(ABS(FO_Candidato[[#This Row],[LATITUDE_P2]])))*60)</f>
        <v>28</v>
      </c>
      <c r="AP1367" s="73">
        <f t="shared" si="42"/>
        <v>6.32</v>
      </c>
      <c r="AQ1367" t="str">
        <f>SUBSTITUTE(TEXT(FO_Candidato[[#This Row],[LATITUDE_P5]],"0,00"),",",".")</f>
        <v>6.32</v>
      </c>
      <c r="AR1367" t="str">
        <f>FO_Candidato[[#This Row],[LATITUDE_P3]]&amp;"°"&amp;FO_Candidato[[#This Row],[LATITUDE_P4]]&amp;"'"&amp;FO_Candidato[[#This Row],[LATITUDE - P6]]&amp;"""S"</f>
        <v>25°28'6.32"S</v>
      </c>
      <c r="AS1367">
        <f>VALUE(TRIM(FO_Candidato[[#This Row],[longitude]]))</f>
        <v>-50406615</v>
      </c>
      <c r="AT1367">
        <f>FO_Candidato[[#This Row],[LONGITUDE_P1]]/1000000</f>
        <v>-50.406615000000002</v>
      </c>
      <c r="AU1367">
        <f>INT(ABS(FO_Candidato[[#This Row],[LONGITUDE_P2]]))</f>
        <v>50</v>
      </c>
      <c r="AV1367">
        <f>INT((ABS(FO_Candidato[[#This Row],[LONGITUDE_P2]])-INT(ABS(FO_Candidato[[#This Row],[LONGITUDE_P2]])))*60)</f>
        <v>24</v>
      </c>
      <c r="AW1367" s="73">
        <f t="shared" si="43"/>
        <v>23.81</v>
      </c>
      <c r="AX1367" t="str">
        <f>SUBSTITUTE(TEXT(FO_Candidato[[#This Row],[LONGITUDE_P5]],"0,00"),",",".")</f>
        <v>23.81</v>
      </c>
      <c r="AY1367" t="str">
        <f>FO_Candidato[[#This Row],[LONGITUDE_P3]]&amp;"°"&amp;FO_Candidato[[#This Row],[LONGITUDE_P4]]&amp;"'"&amp;FO_Candidato[[#This Row],[LONGITUDE - P6]]&amp;"""S"</f>
        <v>50°24'23.81"S</v>
      </c>
    </row>
    <row r="1368" spans="1:51" x14ac:dyDescent="0.3">
      <c r="A1368" t="s">
        <v>31384</v>
      </c>
      <c r="B1368" t="s">
        <v>23809</v>
      </c>
      <c r="C1368" t="s">
        <v>354</v>
      </c>
      <c r="D1368" t="s">
        <v>5476</v>
      </c>
      <c r="E1368" t="s">
        <v>5476</v>
      </c>
      <c r="F1368" t="s">
        <v>5477</v>
      </c>
      <c r="G1368" t="s">
        <v>23889</v>
      </c>
      <c r="I1368" t="s">
        <v>23813</v>
      </c>
      <c r="K1368" t="s">
        <v>25272</v>
      </c>
      <c r="M1368" t="s">
        <v>23835</v>
      </c>
      <c r="N1368" t="s">
        <v>24872</v>
      </c>
      <c r="U1368" t="s">
        <v>23823</v>
      </c>
      <c r="V1368">
        <v>50</v>
      </c>
      <c r="W1368">
        <v>-23737186</v>
      </c>
      <c r="X1368">
        <v>-47644299</v>
      </c>
      <c r="Y1368">
        <v>641</v>
      </c>
      <c r="Z1368" t="s">
        <v>31385</v>
      </c>
      <c r="AB1368" t="s">
        <v>23825</v>
      </c>
      <c r="AD1368" t="s">
        <v>1491</v>
      </c>
      <c r="AH1368" t="s">
        <v>31386</v>
      </c>
      <c r="AI1368" t="s">
        <v>23852</v>
      </c>
      <c r="AJ1368" t="s">
        <v>25218</v>
      </c>
      <c r="AL1368">
        <f>VALUE(TRIM(FO_Candidato[[#This Row],[1.21 Latitude]]))</f>
        <v>-23737186</v>
      </c>
      <c r="AM1368">
        <f>FO_Candidato[[#This Row],[LATITUDE_P1]]/1000000</f>
        <v>-23.737186000000001</v>
      </c>
      <c r="AN1368">
        <f>INT(ABS(FO_Candidato[[#This Row],[LATITUDE_P2]]))</f>
        <v>23</v>
      </c>
      <c r="AO1368">
        <f>INT((ABS(FO_Candidato[[#This Row],[LATITUDE_P2]])-INT(ABS(FO_Candidato[[#This Row],[LATITUDE_P2]])))*60)</f>
        <v>44</v>
      </c>
      <c r="AP1368" s="73">
        <f t="shared" si="42"/>
        <v>13.87</v>
      </c>
      <c r="AQ1368" t="str">
        <f>SUBSTITUTE(TEXT(FO_Candidato[[#This Row],[LATITUDE_P5]],"0,00"),",",".")</f>
        <v>13.87</v>
      </c>
      <c r="AR1368" t="str">
        <f>FO_Candidato[[#This Row],[LATITUDE_P3]]&amp;"°"&amp;FO_Candidato[[#This Row],[LATITUDE_P4]]&amp;"'"&amp;FO_Candidato[[#This Row],[LATITUDE - P6]]&amp;"""S"</f>
        <v>23°44'13.87"S</v>
      </c>
      <c r="AS1368">
        <f>VALUE(TRIM(FO_Candidato[[#This Row],[longitude]]))</f>
        <v>-47644299</v>
      </c>
      <c r="AT1368">
        <f>FO_Candidato[[#This Row],[LONGITUDE_P1]]/1000000</f>
        <v>-47.644298999999997</v>
      </c>
      <c r="AU1368">
        <f>INT(ABS(FO_Candidato[[#This Row],[LONGITUDE_P2]]))</f>
        <v>47</v>
      </c>
      <c r="AV1368">
        <f>INT((ABS(FO_Candidato[[#This Row],[LONGITUDE_P2]])-INT(ABS(FO_Candidato[[#This Row],[LONGITUDE_P2]])))*60)</f>
        <v>38</v>
      </c>
      <c r="AW1368" s="73">
        <f t="shared" si="43"/>
        <v>39.479999999999997</v>
      </c>
      <c r="AX1368" t="str">
        <f>SUBSTITUTE(TEXT(FO_Candidato[[#This Row],[LONGITUDE_P5]],"0,00"),",",".")</f>
        <v>39.48</v>
      </c>
      <c r="AY1368" t="str">
        <f>FO_Candidato[[#This Row],[LONGITUDE_P3]]&amp;"°"&amp;FO_Candidato[[#This Row],[LONGITUDE_P4]]&amp;"'"&amp;FO_Candidato[[#This Row],[LONGITUDE - P6]]&amp;"""S"</f>
        <v>47°38'39.48"S</v>
      </c>
    </row>
    <row r="1369" spans="1:51" x14ac:dyDescent="0.3">
      <c r="A1369" t="s">
        <v>31387</v>
      </c>
      <c r="B1369" t="s">
        <v>23809</v>
      </c>
      <c r="C1369" t="s">
        <v>354</v>
      </c>
      <c r="D1369" t="s">
        <v>350</v>
      </c>
      <c r="E1369" t="s">
        <v>350</v>
      </c>
      <c r="F1369" t="s">
        <v>31388</v>
      </c>
      <c r="G1369" t="s">
        <v>23889</v>
      </c>
      <c r="I1369" t="s">
        <v>23832</v>
      </c>
      <c r="K1369" t="s">
        <v>25272</v>
      </c>
      <c r="M1369" t="s">
        <v>23835</v>
      </c>
      <c r="N1369" t="s">
        <v>24872</v>
      </c>
      <c r="U1369" t="s">
        <v>23823</v>
      </c>
      <c r="V1369">
        <v>50</v>
      </c>
      <c r="W1369">
        <v>-23860779</v>
      </c>
      <c r="X1369">
        <v>-4784807</v>
      </c>
      <c r="Y1369">
        <v>722</v>
      </c>
      <c r="Z1369" t="s">
        <v>31389</v>
      </c>
      <c r="AB1369" t="s">
        <v>23825</v>
      </c>
      <c r="AD1369" t="s">
        <v>1491</v>
      </c>
      <c r="AF1369" t="s">
        <v>350</v>
      </c>
      <c r="AG1369" t="s">
        <v>350</v>
      </c>
      <c r="AH1369" t="s">
        <v>31390</v>
      </c>
      <c r="AI1369" t="s">
        <v>23852</v>
      </c>
      <c r="AJ1369" t="s">
        <v>31391</v>
      </c>
      <c r="AL1369">
        <f>VALUE(TRIM(FO_Candidato[[#This Row],[1.21 Latitude]]))</f>
        <v>-23860779</v>
      </c>
      <c r="AM1369">
        <f>FO_Candidato[[#This Row],[LATITUDE_P1]]/1000000</f>
        <v>-23.860779000000001</v>
      </c>
      <c r="AN1369">
        <f>INT(ABS(FO_Candidato[[#This Row],[LATITUDE_P2]]))</f>
        <v>23</v>
      </c>
      <c r="AO1369">
        <f>INT((ABS(FO_Candidato[[#This Row],[LATITUDE_P2]])-INT(ABS(FO_Candidato[[#This Row],[LATITUDE_P2]])))*60)</f>
        <v>51</v>
      </c>
      <c r="AP1369" s="73">
        <f t="shared" si="42"/>
        <v>38.799999999999997</v>
      </c>
      <c r="AQ1369" t="str">
        <f>SUBSTITUTE(TEXT(FO_Candidato[[#This Row],[LATITUDE_P5]],"0,00"),",",".")</f>
        <v>38.80</v>
      </c>
      <c r="AR1369" t="str">
        <f>FO_Candidato[[#This Row],[LATITUDE_P3]]&amp;"°"&amp;FO_Candidato[[#This Row],[LATITUDE_P4]]&amp;"'"&amp;FO_Candidato[[#This Row],[LATITUDE - P6]]&amp;"""S"</f>
        <v>23°51'38.80"S</v>
      </c>
      <c r="AS1369">
        <f>VALUE(TRIM(FO_Candidato[[#This Row],[longitude]]))</f>
        <v>-4784807</v>
      </c>
      <c r="AT1369">
        <f>FO_Candidato[[#This Row],[LONGITUDE_P1]]/1000000</f>
        <v>-4.7848069999999998</v>
      </c>
      <c r="AU1369">
        <f>INT(ABS(FO_Candidato[[#This Row],[LONGITUDE_P2]]))</f>
        <v>4</v>
      </c>
      <c r="AV1369">
        <f>INT((ABS(FO_Candidato[[#This Row],[LONGITUDE_P2]])-INT(ABS(FO_Candidato[[#This Row],[LONGITUDE_P2]])))*60)</f>
        <v>47</v>
      </c>
      <c r="AW1369" s="73">
        <f t="shared" si="43"/>
        <v>5.31</v>
      </c>
      <c r="AX1369" t="str">
        <f>SUBSTITUTE(TEXT(FO_Candidato[[#This Row],[LONGITUDE_P5]],"0,00"),",",".")</f>
        <v>5.31</v>
      </c>
      <c r="AY1369" t="str">
        <f>FO_Candidato[[#This Row],[LONGITUDE_P3]]&amp;"°"&amp;FO_Candidato[[#This Row],[LONGITUDE_P4]]&amp;"'"&amp;FO_Candidato[[#This Row],[LONGITUDE - P6]]&amp;"""S"</f>
        <v>4°47'5.31"S</v>
      </c>
    </row>
    <row r="1370" spans="1:51" x14ac:dyDescent="0.3">
      <c r="A1370" t="s">
        <v>31392</v>
      </c>
      <c r="B1370" t="s">
        <v>23809</v>
      </c>
      <c r="C1370" t="s">
        <v>1296</v>
      </c>
      <c r="D1370" t="s">
        <v>6785</v>
      </c>
      <c r="E1370" t="s">
        <v>6785</v>
      </c>
      <c r="F1370" t="s">
        <v>6786</v>
      </c>
      <c r="G1370" t="s">
        <v>24555</v>
      </c>
      <c r="I1370" t="s">
        <v>23832</v>
      </c>
      <c r="J1370" t="s">
        <v>23814</v>
      </c>
      <c r="K1370" t="s">
        <v>31393</v>
      </c>
      <c r="L1370" t="s">
        <v>148</v>
      </c>
      <c r="M1370" t="s">
        <v>23816</v>
      </c>
      <c r="N1370" t="s">
        <v>31394</v>
      </c>
      <c r="O1370" t="s">
        <v>31395</v>
      </c>
      <c r="P1370" t="s">
        <v>31396</v>
      </c>
      <c r="Q1370" t="s">
        <v>31397</v>
      </c>
      <c r="R1370" t="s">
        <v>148</v>
      </c>
      <c r="S1370" t="s">
        <v>148</v>
      </c>
      <c r="T1370" t="s">
        <v>148</v>
      </c>
      <c r="U1370" t="s">
        <v>23823</v>
      </c>
      <c r="V1370">
        <v>40</v>
      </c>
      <c r="W1370">
        <v>-2256</v>
      </c>
      <c r="X1370">
        <v>-49534603</v>
      </c>
      <c r="Y1370">
        <v>11</v>
      </c>
      <c r="Z1370" t="s">
        <v>12336</v>
      </c>
      <c r="AB1370" t="s">
        <v>23825</v>
      </c>
      <c r="AC1370">
        <v>3000</v>
      </c>
      <c r="AD1370" t="s">
        <v>23823</v>
      </c>
      <c r="AE1370" t="s">
        <v>148</v>
      </c>
      <c r="AF1370" t="s">
        <v>6786</v>
      </c>
      <c r="AG1370" t="s">
        <v>6785</v>
      </c>
      <c r="AH1370" t="s">
        <v>31398</v>
      </c>
      <c r="AI1370" t="s">
        <v>23875</v>
      </c>
      <c r="AJ1370" t="s">
        <v>31399</v>
      </c>
      <c r="AK1370">
        <v>68400000</v>
      </c>
      <c r="AL1370">
        <f>VALUE(TRIM(FO_Candidato[[#This Row],[1.21 Latitude]]))</f>
        <v>-2256</v>
      </c>
      <c r="AM1370">
        <f>FO_Candidato[[#This Row],[LATITUDE_P1]]/1000000</f>
        <v>-2.2560000000000002E-3</v>
      </c>
      <c r="AN1370">
        <f>INT(ABS(FO_Candidato[[#This Row],[LATITUDE_P2]]))</f>
        <v>0</v>
      </c>
      <c r="AO1370">
        <f>INT((ABS(FO_Candidato[[#This Row],[LATITUDE_P2]])-INT(ABS(FO_Candidato[[#This Row],[LATITUDE_P2]])))*60)</f>
        <v>0</v>
      </c>
      <c r="AP1370" s="73">
        <f t="shared" si="42"/>
        <v>8.1199999999999992</v>
      </c>
      <c r="AQ1370" t="str">
        <f>SUBSTITUTE(TEXT(FO_Candidato[[#This Row],[LATITUDE_P5]],"0,00"),",",".")</f>
        <v>8.12</v>
      </c>
      <c r="AR1370" t="str">
        <f>FO_Candidato[[#This Row],[LATITUDE_P3]]&amp;"°"&amp;FO_Candidato[[#This Row],[LATITUDE_P4]]&amp;"'"&amp;FO_Candidato[[#This Row],[LATITUDE - P6]]&amp;"""S"</f>
        <v>0°0'8.12"S</v>
      </c>
      <c r="AS1370">
        <f>VALUE(TRIM(FO_Candidato[[#This Row],[longitude]]))</f>
        <v>-49534603</v>
      </c>
      <c r="AT1370">
        <f>FO_Candidato[[#This Row],[LONGITUDE_P1]]/1000000</f>
        <v>-49.534602999999997</v>
      </c>
      <c r="AU1370">
        <f>INT(ABS(FO_Candidato[[#This Row],[LONGITUDE_P2]]))</f>
        <v>49</v>
      </c>
      <c r="AV1370">
        <f>INT((ABS(FO_Candidato[[#This Row],[LONGITUDE_P2]])-INT(ABS(FO_Candidato[[#This Row],[LONGITUDE_P2]])))*60)</f>
        <v>32</v>
      </c>
      <c r="AW1370" s="73">
        <f t="shared" si="43"/>
        <v>4.57</v>
      </c>
      <c r="AX1370" t="str">
        <f>SUBSTITUTE(TEXT(FO_Candidato[[#This Row],[LONGITUDE_P5]],"0,00"),",",".")</f>
        <v>4.57</v>
      </c>
      <c r="AY1370" t="str">
        <f>FO_Candidato[[#This Row],[LONGITUDE_P3]]&amp;"°"&amp;FO_Candidato[[#This Row],[LONGITUDE_P4]]&amp;"'"&amp;FO_Candidato[[#This Row],[LONGITUDE - P6]]&amp;"""S"</f>
        <v>49°32'4.57"S</v>
      </c>
    </row>
    <row r="1371" spans="1:51" x14ac:dyDescent="0.3">
      <c r="A1371" t="s">
        <v>31400</v>
      </c>
      <c r="B1371" t="s">
        <v>23809</v>
      </c>
      <c r="C1371" t="s">
        <v>3790</v>
      </c>
      <c r="D1371" t="s">
        <v>14443</v>
      </c>
      <c r="E1371" t="s">
        <v>14443</v>
      </c>
      <c r="F1371" t="s">
        <v>14445</v>
      </c>
      <c r="G1371" t="s">
        <v>23846</v>
      </c>
      <c r="I1371" t="s">
        <v>23832</v>
      </c>
      <c r="J1371" t="s">
        <v>23814</v>
      </c>
      <c r="K1371" t="s">
        <v>31401</v>
      </c>
      <c r="L1371" t="s">
        <v>148</v>
      </c>
      <c r="M1371" t="s">
        <v>23816</v>
      </c>
      <c r="N1371" t="s">
        <v>31402</v>
      </c>
      <c r="O1371" t="s">
        <v>31403</v>
      </c>
      <c r="P1371" t="s">
        <v>31404</v>
      </c>
      <c r="Q1371" t="s">
        <v>23820</v>
      </c>
      <c r="R1371" t="s">
        <v>148</v>
      </c>
      <c r="S1371" t="s">
        <v>148</v>
      </c>
      <c r="T1371" t="s">
        <v>148</v>
      </c>
      <c r="U1371" t="s">
        <v>23823</v>
      </c>
      <c r="V1371">
        <v>40</v>
      </c>
      <c r="W1371">
        <v>-20054564</v>
      </c>
      <c r="X1371">
        <v>-44930158</v>
      </c>
      <c r="Y1371">
        <v>721</v>
      </c>
      <c r="Z1371" t="s">
        <v>12336</v>
      </c>
      <c r="AB1371" t="s">
        <v>23825</v>
      </c>
      <c r="AC1371">
        <v>1100</v>
      </c>
      <c r="AD1371" t="s">
        <v>23823</v>
      </c>
      <c r="AE1371" t="s">
        <v>1532</v>
      </c>
      <c r="AF1371" t="s">
        <v>14443</v>
      </c>
      <c r="AG1371" t="s">
        <v>14445</v>
      </c>
      <c r="AH1371" t="s">
        <v>31403</v>
      </c>
      <c r="AI1371" t="s">
        <v>24061</v>
      </c>
      <c r="AJ1371" t="s">
        <v>31405</v>
      </c>
      <c r="AL1371">
        <f>VALUE(TRIM(FO_Candidato[[#This Row],[1.21 Latitude]]))</f>
        <v>-20054564</v>
      </c>
      <c r="AM1371">
        <f>FO_Candidato[[#This Row],[LATITUDE_P1]]/1000000</f>
        <v>-20.054563999999999</v>
      </c>
      <c r="AN1371">
        <f>INT(ABS(FO_Candidato[[#This Row],[LATITUDE_P2]]))</f>
        <v>20</v>
      </c>
      <c r="AO1371">
        <f>INT((ABS(FO_Candidato[[#This Row],[LATITUDE_P2]])-INT(ABS(FO_Candidato[[#This Row],[LATITUDE_P2]])))*60)</f>
        <v>3</v>
      </c>
      <c r="AP1371" s="73">
        <f t="shared" si="42"/>
        <v>16.43</v>
      </c>
      <c r="AQ1371" t="str">
        <f>SUBSTITUTE(TEXT(FO_Candidato[[#This Row],[LATITUDE_P5]],"0,00"),",",".")</f>
        <v>16.43</v>
      </c>
      <c r="AR1371" t="str">
        <f>FO_Candidato[[#This Row],[LATITUDE_P3]]&amp;"°"&amp;FO_Candidato[[#This Row],[LATITUDE_P4]]&amp;"'"&amp;FO_Candidato[[#This Row],[LATITUDE - P6]]&amp;"""S"</f>
        <v>20°3'16.43"S</v>
      </c>
      <c r="AS1371">
        <f>VALUE(TRIM(FO_Candidato[[#This Row],[longitude]]))</f>
        <v>-44930158</v>
      </c>
      <c r="AT1371">
        <f>FO_Candidato[[#This Row],[LONGITUDE_P1]]/1000000</f>
        <v>-44.930157999999999</v>
      </c>
      <c r="AU1371">
        <f>INT(ABS(FO_Candidato[[#This Row],[LONGITUDE_P2]]))</f>
        <v>44</v>
      </c>
      <c r="AV1371">
        <f>INT((ABS(FO_Candidato[[#This Row],[LONGITUDE_P2]])-INT(ABS(FO_Candidato[[#This Row],[LONGITUDE_P2]])))*60)</f>
        <v>55</v>
      </c>
      <c r="AW1371" s="73">
        <f t="shared" si="43"/>
        <v>48.57</v>
      </c>
      <c r="AX1371" t="str">
        <f>SUBSTITUTE(TEXT(FO_Candidato[[#This Row],[LONGITUDE_P5]],"0,00"),",",".")</f>
        <v>48.57</v>
      </c>
      <c r="AY1371" t="str">
        <f>FO_Candidato[[#This Row],[LONGITUDE_P3]]&amp;"°"&amp;FO_Candidato[[#This Row],[LONGITUDE_P4]]&amp;"'"&amp;FO_Candidato[[#This Row],[LONGITUDE - P6]]&amp;"""S"</f>
        <v>44°55'48.57"S</v>
      </c>
    </row>
    <row r="1372" spans="1:51" x14ac:dyDescent="0.3">
      <c r="A1372" t="s">
        <v>31406</v>
      </c>
      <c r="B1372" t="s">
        <v>23809</v>
      </c>
      <c r="C1372" t="s">
        <v>127</v>
      </c>
      <c r="D1372" t="s">
        <v>14868</v>
      </c>
      <c r="E1372" t="s">
        <v>14868</v>
      </c>
      <c r="F1372" t="s">
        <v>14870</v>
      </c>
      <c r="G1372" t="s">
        <v>23880</v>
      </c>
      <c r="I1372" t="s">
        <v>23832</v>
      </c>
      <c r="K1372" t="s">
        <v>31407</v>
      </c>
      <c r="L1372" t="s">
        <v>23823</v>
      </c>
      <c r="M1372" t="s">
        <v>23816</v>
      </c>
      <c r="N1372" t="s">
        <v>31408</v>
      </c>
      <c r="O1372" t="s">
        <v>31409</v>
      </c>
      <c r="P1372" t="s">
        <v>31410</v>
      </c>
      <c r="Q1372" t="s">
        <v>148</v>
      </c>
      <c r="R1372" t="s">
        <v>148</v>
      </c>
      <c r="S1372" t="s">
        <v>148</v>
      </c>
      <c r="T1372" t="s">
        <v>148</v>
      </c>
      <c r="U1372" t="s">
        <v>23823</v>
      </c>
      <c r="V1372">
        <v>40</v>
      </c>
      <c r="W1372">
        <v>-23805906</v>
      </c>
      <c r="X1372">
        <v>-48607158</v>
      </c>
      <c r="Y1372">
        <v>654</v>
      </c>
      <c r="Z1372" t="s">
        <v>31411</v>
      </c>
      <c r="AA1372" t="s">
        <v>124</v>
      </c>
      <c r="AB1372" t="s">
        <v>23825</v>
      </c>
      <c r="AC1372">
        <v>4000</v>
      </c>
      <c r="AD1372" t="s">
        <v>23823</v>
      </c>
      <c r="AE1372" t="s">
        <v>23823</v>
      </c>
      <c r="AF1372" t="s">
        <v>14868</v>
      </c>
      <c r="AG1372" t="s">
        <v>14870</v>
      </c>
      <c r="AH1372" t="s">
        <v>31412</v>
      </c>
      <c r="AI1372" t="s">
        <v>23852</v>
      </c>
      <c r="AJ1372" t="s">
        <v>31413</v>
      </c>
      <c r="AL1372">
        <f>VALUE(TRIM(FO_Candidato[[#This Row],[1.21 Latitude]]))</f>
        <v>-23805906</v>
      </c>
      <c r="AM1372">
        <f>FO_Candidato[[#This Row],[LATITUDE_P1]]/1000000</f>
        <v>-23.805906</v>
      </c>
      <c r="AN1372">
        <f>INT(ABS(FO_Candidato[[#This Row],[LATITUDE_P2]]))</f>
        <v>23</v>
      </c>
      <c r="AO1372">
        <f>INT((ABS(FO_Candidato[[#This Row],[LATITUDE_P2]])-INT(ABS(FO_Candidato[[#This Row],[LATITUDE_P2]])))*60)</f>
        <v>48</v>
      </c>
      <c r="AP1372" s="73">
        <f t="shared" si="42"/>
        <v>21.26</v>
      </c>
      <c r="AQ1372" t="str">
        <f>SUBSTITUTE(TEXT(FO_Candidato[[#This Row],[LATITUDE_P5]],"0,00"),",",".")</f>
        <v>21.26</v>
      </c>
      <c r="AR1372" t="str">
        <f>FO_Candidato[[#This Row],[LATITUDE_P3]]&amp;"°"&amp;FO_Candidato[[#This Row],[LATITUDE_P4]]&amp;"'"&amp;FO_Candidato[[#This Row],[LATITUDE - P6]]&amp;"""S"</f>
        <v>23°48'21.26"S</v>
      </c>
      <c r="AS1372">
        <f>VALUE(TRIM(FO_Candidato[[#This Row],[longitude]]))</f>
        <v>-48607158</v>
      </c>
      <c r="AT1372">
        <f>FO_Candidato[[#This Row],[LONGITUDE_P1]]/1000000</f>
        <v>-48.607157999999998</v>
      </c>
      <c r="AU1372">
        <f>INT(ABS(FO_Candidato[[#This Row],[LONGITUDE_P2]]))</f>
        <v>48</v>
      </c>
      <c r="AV1372">
        <f>INT((ABS(FO_Candidato[[#This Row],[LONGITUDE_P2]])-INT(ABS(FO_Candidato[[#This Row],[LONGITUDE_P2]])))*60)</f>
        <v>36</v>
      </c>
      <c r="AW1372" s="73">
        <f t="shared" si="43"/>
        <v>25.77</v>
      </c>
      <c r="AX1372" t="str">
        <f>SUBSTITUTE(TEXT(FO_Candidato[[#This Row],[LONGITUDE_P5]],"0,00"),",",".")</f>
        <v>25.77</v>
      </c>
      <c r="AY1372" t="str">
        <f>FO_Candidato[[#This Row],[LONGITUDE_P3]]&amp;"°"&amp;FO_Candidato[[#This Row],[LONGITUDE_P4]]&amp;"'"&amp;FO_Candidato[[#This Row],[LONGITUDE - P6]]&amp;"""S"</f>
        <v>48°36'25.77"S</v>
      </c>
    </row>
    <row r="1373" spans="1:51" x14ac:dyDescent="0.3">
      <c r="A1373" t="s">
        <v>31414</v>
      </c>
      <c r="B1373" t="s">
        <v>23809</v>
      </c>
      <c r="C1373" t="s">
        <v>1296</v>
      </c>
      <c r="D1373" t="s">
        <v>1293</v>
      </c>
      <c r="E1373" t="s">
        <v>1293</v>
      </c>
      <c r="F1373" t="s">
        <v>1294</v>
      </c>
      <c r="G1373" t="s">
        <v>24555</v>
      </c>
      <c r="I1373" t="s">
        <v>23832</v>
      </c>
      <c r="J1373" t="s">
        <v>23814</v>
      </c>
      <c r="K1373" t="s">
        <v>31415</v>
      </c>
      <c r="L1373" t="s">
        <v>148</v>
      </c>
      <c r="M1373" t="s">
        <v>23816</v>
      </c>
      <c r="N1373" t="s">
        <v>31416</v>
      </c>
      <c r="O1373" t="s">
        <v>31417</v>
      </c>
      <c r="P1373" t="s">
        <v>31418</v>
      </c>
      <c r="Q1373" t="s">
        <v>31419</v>
      </c>
      <c r="R1373" t="s">
        <v>148</v>
      </c>
      <c r="S1373" t="s">
        <v>148</v>
      </c>
      <c r="T1373" t="s">
        <v>148</v>
      </c>
      <c r="U1373" t="s">
        <v>23823</v>
      </c>
      <c r="V1373">
        <v>40</v>
      </c>
      <c r="W1373">
        <v>-224809</v>
      </c>
      <c r="X1373">
        <v>-49518476</v>
      </c>
      <c r="Y1373">
        <v>9</v>
      </c>
      <c r="Z1373" t="s">
        <v>12336</v>
      </c>
      <c r="AB1373" t="s">
        <v>23825</v>
      </c>
      <c r="AC1373">
        <v>3000</v>
      </c>
      <c r="AD1373" t="s">
        <v>23823</v>
      </c>
      <c r="AE1373" t="s">
        <v>1532</v>
      </c>
      <c r="AF1373" t="s">
        <v>31420</v>
      </c>
      <c r="AG1373" t="s">
        <v>1293</v>
      </c>
      <c r="AH1373" t="s">
        <v>31421</v>
      </c>
      <c r="AI1373" t="s">
        <v>23875</v>
      </c>
      <c r="AJ1373" t="s">
        <v>31399</v>
      </c>
      <c r="AK1373">
        <v>68400000</v>
      </c>
      <c r="AL1373">
        <f>VALUE(TRIM(FO_Candidato[[#This Row],[1.21 Latitude]]))</f>
        <v>-224809</v>
      </c>
      <c r="AM1373">
        <f>FO_Candidato[[#This Row],[LATITUDE_P1]]/1000000</f>
        <v>-0.22480900000000001</v>
      </c>
      <c r="AN1373">
        <f>INT(ABS(FO_Candidato[[#This Row],[LATITUDE_P2]]))</f>
        <v>0</v>
      </c>
      <c r="AO1373">
        <f>INT((ABS(FO_Candidato[[#This Row],[LATITUDE_P2]])-INT(ABS(FO_Candidato[[#This Row],[LATITUDE_P2]])))*60)</f>
        <v>13</v>
      </c>
      <c r="AP1373" s="73">
        <f t="shared" si="42"/>
        <v>29.31</v>
      </c>
      <c r="AQ1373" t="str">
        <f>SUBSTITUTE(TEXT(FO_Candidato[[#This Row],[LATITUDE_P5]],"0,00"),",",".")</f>
        <v>29.31</v>
      </c>
      <c r="AR1373" t="str">
        <f>FO_Candidato[[#This Row],[LATITUDE_P3]]&amp;"°"&amp;FO_Candidato[[#This Row],[LATITUDE_P4]]&amp;"'"&amp;FO_Candidato[[#This Row],[LATITUDE - P6]]&amp;"""S"</f>
        <v>0°13'29.31"S</v>
      </c>
      <c r="AS1373">
        <f>VALUE(TRIM(FO_Candidato[[#This Row],[longitude]]))</f>
        <v>-49518476</v>
      </c>
      <c r="AT1373">
        <f>FO_Candidato[[#This Row],[LONGITUDE_P1]]/1000000</f>
        <v>-49.518476</v>
      </c>
      <c r="AU1373">
        <f>INT(ABS(FO_Candidato[[#This Row],[LONGITUDE_P2]]))</f>
        <v>49</v>
      </c>
      <c r="AV1373">
        <f>INT((ABS(FO_Candidato[[#This Row],[LONGITUDE_P2]])-INT(ABS(FO_Candidato[[#This Row],[LONGITUDE_P2]])))*60)</f>
        <v>31</v>
      </c>
      <c r="AW1373" s="73">
        <f t="shared" si="43"/>
        <v>6.51</v>
      </c>
      <c r="AX1373" t="str">
        <f>SUBSTITUTE(TEXT(FO_Candidato[[#This Row],[LONGITUDE_P5]],"0,00"),",",".")</f>
        <v>6.51</v>
      </c>
      <c r="AY1373" t="str">
        <f>FO_Candidato[[#This Row],[LONGITUDE_P3]]&amp;"°"&amp;FO_Candidato[[#This Row],[LONGITUDE_P4]]&amp;"'"&amp;FO_Candidato[[#This Row],[LONGITUDE - P6]]&amp;"""S"</f>
        <v>49°31'6.51"S</v>
      </c>
    </row>
    <row r="1374" spans="1:51" x14ac:dyDescent="0.3">
      <c r="A1374" t="s">
        <v>31422</v>
      </c>
      <c r="B1374" t="s">
        <v>23809</v>
      </c>
      <c r="C1374" t="s">
        <v>5220</v>
      </c>
      <c r="D1374" t="s">
        <v>15207</v>
      </c>
      <c r="E1374" t="s">
        <v>15207</v>
      </c>
      <c r="F1374" t="s">
        <v>15209</v>
      </c>
      <c r="G1374" t="s">
        <v>23889</v>
      </c>
      <c r="I1374" t="s">
        <v>23832</v>
      </c>
      <c r="K1374" t="s">
        <v>31423</v>
      </c>
      <c r="M1374" t="s">
        <v>23835</v>
      </c>
      <c r="N1374" t="s">
        <v>30233</v>
      </c>
      <c r="U1374" t="s">
        <v>23823</v>
      </c>
      <c r="V1374">
        <v>70</v>
      </c>
      <c r="W1374">
        <v>-23889803</v>
      </c>
      <c r="X1374">
        <v>-46210992</v>
      </c>
      <c r="Y1374">
        <v>6</v>
      </c>
      <c r="AB1374" t="s">
        <v>23825</v>
      </c>
      <c r="AD1374" t="s">
        <v>1491</v>
      </c>
      <c r="AH1374" t="s">
        <v>31424</v>
      </c>
      <c r="AI1374" t="s">
        <v>23852</v>
      </c>
      <c r="AJ1374" t="s">
        <v>26759</v>
      </c>
      <c r="AL1374">
        <f>VALUE(TRIM(FO_Candidato[[#This Row],[1.21 Latitude]]))</f>
        <v>-23889803</v>
      </c>
      <c r="AM1374">
        <f>FO_Candidato[[#This Row],[LATITUDE_P1]]/1000000</f>
        <v>-23.889803000000001</v>
      </c>
      <c r="AN1374">
        <f>INT(ABS(FO_Candidato[[#This Row],[LATITUDE_P2]]))</f>
        <v>23</v>
      </c>
      <c r="AO1374">
        <f>INT((ABS(FO_Candidato[[#This Row],[LATITUDE_P2]])-INT(ABS(FO_Candidato[[#This Row],[LATITUDE_P2]])))*60)</f>
        <v>53</v>
      </c>
      <c r="AP1374" s="73">
        <f t="shared" si="42"/>
        <v>23.29</v>
      </c>
      <c r="AQ1374" t="str">
        <f>SUBSTITUTE(TEXT(FO_Candidato[[#This Row],[LATITUDE_P5]],"0,00"),",",".")</f>
        <v>23.29</v>
      </c>
      <c r="AR1374" t="str">
        <f>FO_Candidato[[#This Row],[LATITUDE_P3]]&amp;"°"&amp;FO_Candidato[[#This Row],[LATITUDE_P4]]&amp;"'"&amp;FO_Candidato[[#This Row],[LATITUDE - P6]]&amp;"""S"</f>
        <v>23°53'23.29"S</v>
      </c>
      <c r="AS1374">
        <f>VALUE(TRIM(FO_Candidato[[#This Row],[longitude]]))</f>
        <v>-46210992</v>
      </c>
      <c r="AT1374">
        <f>FO_Candidato[[#This Row],[LONGITUDE_P1]]/1000000</f>
        <v>-46.210991999999997</v>
      </c>
      <c r="AU1374">
        <f>INT(ABS(FO_Candidato[[#This Row],[LONGITUDE_P2]]))</f>
        <v>46</v>
      </c>
      <c r="AV1374">
        <f>INT((ABS(FO_Candidato[[#This Row],[LONGITUDE_P2]])-INT(ABS(FO_Candidato[[#This Row],[LONGITUDE_P2]])))*60)</f>
        <v>12</v>
      </c>
      <c r="AW1374" s="73">
        <f t="shared" si="43"/>
        <v>39.57</v>
      </c>
      <c r="AX1374" t="str">
        <f>SUBSTITUTE(TEXT(FO_Candidato[[#This Row],[LONGITUDE_P5]],"0,00"),",",".")</f>
        <v>39.57</v>
      </c>
      <c r="AY1374" t="str">
        <f>FO_Candidato[[#This Row],[LONGITUDE_P3]]&amp;"°"&amp;FO_Candidato[[#This Row],[LONGITUDE_P4]]&amp;"'"&amp;FO_Candidato[[#This Row],[LONGITUDE - P6]]&amp;"""S"</f>
        <v>46°12'39.57"S</v>
      </c>
    </row>
    <row r="1375" spans="1:51" x14ac:dyDescent="0.3">
      <c r="A1375" t="s">
        <v>31425</v>
      </c>
      <c r="B1375" t="s">
        <v>23809</v>
      </c>
      <c r="C1375" t="s">
        <v>3790</v>
      </c>
      <c r="D1375" t="s">
        <v>4374</v>
      </c>
      <c r="E1375" t="s">
        <v>4374</v>
      </c>
      <c r="F1375" t="s">
        <v>4375</v>
      </c>
      <c r="G1375" t="s">
        <v>24212</v>
      </c>
      <c r="I1375" t="s">
        <v>23813</v>
      </c>
      <c r="K1375" t="s">
        <v>31426</v>
      </c>
      <c r="L1375" t="s">
        <v>3632</v>
      </c>
      <c r="M1375" t="s">
        <v>23816</v>
      </c>
      <c r="N1375" t="s">
        <v>31427</v>
      </c>
      <c r="O1375" t="s">
        <v>31428</v>
      </c>
      <c r="P1375" t="s">
        <v>31429</v>
      </c>
      <c r="Q1375" t="s">
        <v>31430</v>
      </c>
      <c r="R1375" t="s">
        <v>3632</v>
      </c>
      <c r="S1375" t="s">
        <v>3632</v>
      </c>
      <c r="T1375" t="s">
        <v>3632</v>
      </c>
      <c r="U1375" t="s">
        <v>23823</v>
      </c>
      <c r="V1375">
        <v>40</v>
      </c>
      <c r="W1375">
        <v>-15822477</v>
      </c>
      <c r="X1375">
        <v>-43062526</v>
      </c>
      <c r="Y1375">
        <v>615</v>
      </c>
      <c r="Z1375" t="s">
        <v>23824</v>
      </c>
      <c r="AA1375" t="s">
        <v>124</v>
      </c>
      <c r="AB1375" t="s">
        <v>23825</v>
      </c>
      <c r="AC1375">
        <v>500</v>
      </c>
      <c r="AD1375" t="s">
        <v>23823</v>
      </c>
      <c r="AH1375" t="s">
        <v>31428</v>
      </c>
      <c r="AI1375" t="s">
        <v>24061</v>
      </c>
      <c r="AJ1375" t="s">
        <v>6249</v>
      </c>
      <c r="AK1375">
        <v>39520000</v>
      </c>
      <c r="AL1375">
        <f>VALUE(TRIM(FO_Candidato[[#This Row],[1.21 Latitude]]))</f>
        <v>-15822477</v>
      </c>
      <c r="AM1375">
        <f>FO_Candidato[[#This Row],[LATITUDE_P1]]/1000000</f>
        <v>-15.822476999999999</v>
      </c>
      <c r="AN1375">
        <f>INT(ABS(FO_Candidato[[#This Row],[LATITUDE_P2]]))</f>
        <v>15</v>
      </c>
      <c r="AO1375">
        <f>INT((ABS(FO_Candidato[[#This Row],[LATITUDE_P2]])-INT(ABS(FO_Candidato[[#This Row],[LATITUDE_P2]])))*60)</f>
        <v>49</v>
      </c>
      <c r="AP1375" s="73">
        <f t="shared" si="42"/>
        <v>20.92</v>
      </c>
      <c r="AQ1375" t="str">
        <f>SUBSTITUTE(TEXT(FO_Candidato[[#This Row],[LATITUDE_P5]],"0,00"),",",".")</f>
        <v>20.92</v>
      </c>
      <c r="AR1375" t="str">
        <f>FO_Candidato[[#This Row],[LATITUDE_P3]]&amp;"°"&amp;FO_Candidato[[#This Row],[LATITUDE_P4]]&amp;"'"&amp;FO_Candidato[[#This Row],[LATITUDE - P6]]&amp;"""S"</f>
        <v>15°49'20.92"S</v>
      </c>
      <c r="AS1375">
        <f>VALUE(TRIM(FO_Candidato[[#This Row],[longitude]]))</f>
        <v>-43062526</v>
      </c>
      <c r="AT1375">
        <f>FO_Candidato[[#This Row],[LONGITUDE_P1]]/1000000</f>
        <v>-43.062525999999998</v>
      </c>
      <c r="AU1375">
        <f>INT(ABS(FO_Candidato[[#This Row],[LONGITUDE_P2]]))</f>
        <v>43</v>
      </c>
      <c r="AV1375">
        <f>INT((ABS(FO_Candidato[[#This Row],[LONGITUDE_P2]])-INT(ABS(FO_Candidato[[#This Row],[LONGITUDE_P2]])))*60)</f>
        <v>3</v>
      </c>
      <c r="AW1375" s="73">
        <f t="shared" si="43"/>
        <v>45.09</v>
      </c>
      <c r="AX1375" t="str">
        <f>SUBSTITUTE(TEXT(FO_Candidato[[#This Row],[LONGITUDE_P5]],"0,00"),",",".")</f>
        <v>45.09</v>
      </c>
      <c r="AY1375" t="str">
        <f>FO_Candidato[[#This Row],[LONGITUDE_P3]]&amp;"°"&amp;FO_Candidato[[#This Row],[LONGITUDE_P4]]&amp;"'"&amp;FO_Candidato[[#This Row],[LONGITUDE - P6]]&amp;"""S"</f>
        <v>43°3'45.09"S</v>
      </c>
    </row>
    <row r="1376" spans="1:51" x14ac:dyDescent="0.3">
      <c r="A1376" t="s">
        <v>31431</v>
      </c>
      <c r="B1376" t="s">
        <v>23809</v>
      </c>
      <c r="C1376" t="s">
        <v>13570</v>
      </c>
      <c r="D1376" t="s">
        <v>3743</v>
      </c>
      <c r="E1376" t="s">
        <v>3743</v>
      </c>
      <c r="F1376" t="s">
        <v>3744</v>
      </c>
      <c r="G1376" t="s">
        <v>24555</v>
      </c>
      <c r="I1376" t="s">
        <v>23832</v>
      </c>
      <c r="J1376" t="s">
        <v>23814</v>
      </c>
      <c r="K1376" t="s">
        <v>31432</v>
      </c>
      <c r="L1376" t="s">
        <v>148</v>
      </c>
      <c r="M1376" t="s">
        <v>23816</v>
      </c>
      <c r="N1376" t="s">
        <v>31433</v>
      </c>
      <c r="O1376" t="s">
        <v>31434</v>
      </c>
      <c r="P1376" t="s">
        <v>31435</v>
      </c>
      <c r="Q1376" t="s">
        <v>31436</v>
      </c>
      <c r="R1376" t="s">
        <v>148</v>
      </c>
      <c r="S1376" t="s">
        <v>148</v>
      </c>
      <c r="T1376" t="s">
        <v>148</v>
      </c>
      <c r="U1376" t="s">
        <v>23823</v>
      </c>
      <c r="V1376">
        <v>40</v>
      </c>
      <c r="W1376">
        <v>-1347543</v>
      </c>
      <c r="X1376">
        <v>-3891922</v>
      </c>
      <c r="Y1376">
        <v>7</v>
      </c>
      <c r="Z1376" t="s">
        <v>12336</v>
      </c>
      <c r="AB1376" t="s">
        <v>23825</v>
      </c>
      <c r="AC1376">
        <v>6000</v>
      </c>
      <c r="AD1376" t="s">
        <v>23823</v>
      </c>
      <c r="AE1376" t="s">
        <v>1532</v>
      </c>
      <c r="AF1376" t="s">
        <v>3744</v>
      </c>
      <c r="AG1376" t="s">
        <v>3743</v>
      </c>
      <c r="AH1376" t="s">
        <v>31437</v>
      </c>
      <c r="AI1376" t="s">
        <v>24034</v>
      </c>
      <c r="AJ1376" t="s">
        <v>3746</v>
      </c>
      <c r="AK1376">
        <v>45419999</v>
      </c>
      <c r="AL1376">
        <f>VALUE(TRIM(FO_Candidato[[#This Row],[1.21 Latitude]]))</f>
        <v>-1347543</v>
      </c>
      <c r="AM1376">
        <f>FO_Candidato[[#This Row],[LATITUDE_P1]]/1000000</f>
        <v>-1.3475429999999999</v>
      </c>
      <c r="AN1376">
        <f>INT(ABS(FO_Candidato[[#This Row],[LATITUDE_P2]]))</f>
        <v>1</v>
      </c>
      <c r="AO1376">
        <f>INT((ABS(FO_Candidato[[#This Row],[LATITUDE_P2]])-INT(ABS(FO_Candidato[[#This Row],[LATITUDE_P2]])))*60)</f>
        <v>20</v>
      </c>
      <c r="AP1376" s="73">
        <f t="shared" si="42"/>
        <v>51.15</v>
      </c>
      <c r="AQ1376" t="str">
        <f>SUBSTITUTE(TEXT(FO_Candidato[[#This Row],[LATITUDE_P5]],"0,00"),",",".")</f>
        <v>51.15</v>
      </c>
      <c r="AR1376" t="str">
        <f>FO_Candidato[[#This Row],[LATITUDE_P3]]&amp;"°"&amp;FO_Candidato[[#This Row],[LATITUDE_P4]]&amp;"'"&amp;FO_Candidato[[#This Row],[LATITUDE - P6]]&amp;"""S"</f>
        <v>1°20'51.15"S</v>
      </c>
      <c r="AS1376">
        <f>VALUE(TRIM(FO_Candidato[[#This Row],[longitude]]))</f>
        <v>-3891922</v>
      </c>
      <c r="AT1376">
        <f>FO_Candidato[[#This Row],[LONGITUDE_P1]]/1000000</f>
        <v>-3.8919220000000001</v>
      </c>
      <c r="AU1376">
        <f>INT(ABS(FO_Candidato[[#This Row],[LONGITUDE_P2]]))</f>
        <v>3</v>
      </c>
      <c r="AV1376">
        <f>INT((ABS(FO_Candidato[[#This Row],[LONGITUDE_P2]])-INT(ABS(FO_Candidato[[#This Row],[LONGITUDE_P2]])))*60)</f>
        <v>53</v>
      </c>
      <c r="AW1376" s="73">
        <f t="shared" si="43"/>
        <v>30.92</v>
      </c>
      <c r="AX1376" t="str">
        <f>SUBSTITUTE(TEXT(FO_Candidato[[#This Row],[LONGITUDE_P5]],"0,00"),",",".")</f>
        <v>30.92</v>
      </c>
      <c r="AY1376" t="str">
        <f>FO_Candidato[[#This Row],[LONGITUDE_P3]]&amp;"°"&amp;FO_Candidato[[#This Row],[LONGITUDE_P4]]&amp;"'"&amp;FO_Candidato[[#This Row],[LONGITUDE - P6]]&amp;"""S"</f>
        <v>3°53'30.92"S</v>
      </c>
    </row>
    <row r="1377" spans="1:51" x14ac:dyDescent="0.3">
      <c r="A1377" t="s">
        <v>31438</v>
      </c>
      <c r="B1377" t="s">
        <v>23809</v>
      </c>
      <c r="C1377" t="s">
        <v>371</v>
      </c>
      <c r="D1377" t="s">
        <v>31439</v>
      </c>
      <c r="E1377" t="s">
        <v>31439</v>
      </c>
      <c r="F1377" t="s">
        <v>31440</v>
      </c>
      <c r="G1377" t="s">
        <v>23846</v>
      </c>
      <c r="I1377" t="s">
        <v>23832</v>
      </c>
      <c r="J1377" t="s">
        <v>23814</v>
      </c>
      <c r="K1377" t="s">
        <v>31441</v>
      </c>
      <c r="L1377" t="s">
        <v>31442</v>
      </c>
      <c r="M1377" t="s">
        <v>23835</v>
      </c>
      <c r="N1377" t="s">
        <v>148</v>
      </c>
      <c r="O1377" t="s">
        <v>148</v>
      </c>
      <c r="P1377" t="s">
        <v>148</v>
      </c>
      <c r="Q1377" t="s">
        <v>148</v>
      </c>
      <c r="R1377" t="s">
        <v>31443</v>
      </c>
      <c r="S1377" t="s">
        <v>31444</v>
      </c>
      <c r="T1377" t="s">
        <v>31445</v>
      </c>
      <c r="U1377" t="s">
        <v>1491</v>
      </c>
      <c r="V1377">
        <v>100</v>
      </c>
      <c r="W1377">
        <v>-3058811</v>
      </c>
      <c r="X1377">
        <v>-600973</v>
      </c>
      <c r="Y1377">
        <v>36</v>
      </c>
      <c r="Z1377" t="s">
        <v>12336</v>
      </c>
      <c r="AB1377" t="s">
        <v>23825</v>
      </c>
      <c r="AD1377" t="s">
        <v>1491</v>
      </c>
      <c r="AE1377" t="s">
        <v>1532</v>
      </c>
      <c r="AF1377" t="s">
        <v>31439</v>
      </c>
      <c r="AG1377" t="s">
        <v>31440</v>
      </c>
      <c r="AH1377" t="s">
        <v>31446</v>
      </c>
      <c r="AI1377" t="s">
        <v>24432</v>
      </c>
      <c r="AJ1377" t="s">
        <v>1338</v>
      </c>
      <c r="AL1377">
        <f>VALUE(TRIM(FO_Candidato[[#This Row],[1.21 Latitude]]))</f>
        <v>-3058811</v>
      </c>
      <c r="AM1377">
        <f>FO_Candidato[[#This Row],[LATITUDE_P1]]/1000000</f>
        <v>-3.0588109999999999</v>
      </c>
      <c r="AN1377">
        <f>INT(ABS(FO_Candidato[[#This Row],[LATITUDE_P2]]))</f>
        <v>3</v>
      </c>
      <c r="AO1377">
        <f>INT((ABS(FO_Candidato[[#This Row],[LATITUDE_P2]])-INT(ABS(FO_Candidato[[#This Row],[LATITUDE_P2]])))*60)</f>
        <v>3</v>
      </c>
      <c r="AP1377" s="73">
        <f t="shared" si="42"/>
        <v>31.72</v>
      </c>
      <c r="AQ1377" t="str">
        <f>SUBSTITUTE(TEXT(FO_Candidato[[#This Row],[LATITUDE_P5]],"0,00"),",",".")</f>
        <v>31.72</v>
      </c>
      <c r="AR1377" t="str">
        <f>FO_Candidato[[#This Row],[LATITUDE_P3]]&amp;"°"&amp;FO_Candidato[[#This Row],[LATITUDE_P4]]&amp;"'"&amp;FO_Candidato[[#This Row],[LATITUDE - P6]]&amp;"""S"</f>
        <v>3°3'31.72"S</v>
      </c>
      <c r="AS1377">
        <f>VALUE(TRIM(FO_Candidato[[#This Row],[longitude]]))</f>
        <v>-600973</v>
      </c>
      <c r="AT1377">
        <f>FO_Candidato[[#This Row],[LONGITUDE_P1]]/1000000</f>
        <v>-0.60097299999999998</v>
      </c>
      <c r="AU1377">
        <f>INT(ABS(FO_Candidato[[#This Row],[LONGITUDE_P2]]))</f>
        <v>0</v>
      </c>
      <c r="AV1377">
        <f>INT((ABS(FO_Candidato[[#This Row],[LONGITUDE_P2]])-INT(ABS(FO_Candidato[[#This Row],[LONGITUDE_P2]])))*60)</f>
        <v>36</v>
      </c>
      <c r="AW1377" s="73">
        <f t="shared" si="43"/>
        <v>3.5</v>
      </c>
      <c r="AX1377" t="str">
        <f>SUBSTITUTE(TEXT(FO_Candidato[[#This Row],[LONGITUDE_P5]],"0,00"),",",".")</f>
        <v>3.50</v>
      </c>
      <c r="AY1377" t="str">
        <f>FO_Candidato[[#This Row],[LONGITUDE_P3]]&amp;"°"&amp;FO_Candidato[[#This Row],[LONGITUDE_P4]]&amp;"'"&amp;FO_Candidato[[#This Row],[LONGITUDE - P6]]&amp;"""S"</f>
        <v>0°36'3.50"S</v>
      </c>
    </row>
    <row r="1378" spans="1:51" x14ac:dyDescent="0.3">
      <c r="A1378" t="s">
        <v>31447</v>
      </c>
      <c r="B1378" t="s">
        <v>23809</v>
      </c>
      <c r="C1378" t="s">
        <v>1296</v>
      </c>
      <c r="D1378" t="s">
        <v>31448</v>
      </c>
      <c r="E1378" t="s">
        <v>31448</v>
      </c>
      <c r="F1378" t="s">
        <v>31449</v>
      </c>
      <c r="G1378" t="s">
        <v>23812</v>
      </c>
      <c r="H1378" t="s">
        <v>31450</v>
      </c>
      <c r="I1378" t="s">
        <v>23832</v>
      </c>
      <c r="J1378" t="s">
        <v>23814</v>
      </c>
      <c r="K1378" t="s">
        <v>31451</v>
      </c>
      <c r="L1378" t="s">
        <v>148</v>
      </c>
      <c r="M1378" t="s">
        <v>23816</v>
      </c>
      <c r="N1378" t="s">
        <v>31452</v>
      </c>
      <c r="O1378" t="s">
        <v>31453</v>
      </c>
      <c r="P1378" t="s">
        <v>31454</v>
      </c>
      <c r="Q1378" t="s">
        <v>31455</v>
      </c>
      <c r="R1378" t="s">
        <v>31456</v>
      </c>
      <c r="S1378" t="s">
        <v>148</v>
      </c>
      <c r="T1378" t="s">
        <v>148</v>
      </c>
      <c r="U1378" t="s">
        <v>23823</v>
      </c>
      <c r="V1378">
        <v>40</v>
      </c>
      <c r="W1378">
        <v>-1719453</v>
      </c>
      <c r="X1378">
        <v>-48877378</v>
      </c>
      <c r="Y1378">
        <v>7</v>
      </c>
      <c r="Z1378" t="s">
        <v>12336</v>
      </c>
      <c r="AB1378" t="s">
        <v>23825</v>
      </c>
      <c r="AC1378">
        <v>6000</v>
      </c>
      <c r="AD1378" t="s">
        <v>23823</v>
      </c>
      <c r="AE1378" t="s">
        <v>1532</v>
      </c>
      <c r="AF1378" t="s">
        <v>31448</v>
      </c>
      <c r="AG1378" t="s">
        <v>31449</v>
      </c>
      <c r="AH1378" t="s">
        <v>31457</v>
      </c>
      <c r="AI1378" t="s">
        <v>23875</v>
      </c>
      <c r="AJ1378" t="s">
        <v>7772</v>
      </c>
      <c r="AK1378">
        <v>68440000</v>
      </c>
      <c r="AL1378">
        <f>VALUE(TRIM(FO_Candidato[[#This Row],[1.21 Latitude]]))</f>
        <v>-1719453</v>
      </c>
      <c r="AM1378">
        <f>FO_Candidato[[#This Row],[LATITUDE_P1]]/1000000</f>
        <v>-1.7194529999999999</v>
      </c>
      <c r="AN1378">
        <f>INT(ABS(FO_Candidato[[#This Row],[LATITUDE_P2]]))</f>
        <v>1</v>
      </c>
      <c r="AO1378">
        <f>INT((ABS(FO_Candidato[[#This Row],[LATITUDE_P2]])-INT(ABS(FO_Candidato[[#This Row],[LATITUDE_P2]])))*60)</f>
        <v>43</v>
      </c>
      <c r="AP1378" s="73">
        <f t="shared" si="42"/>
        <v>10.029999999999999</v>
      </c>
      <c r="AQ1378" t="str">
        <f>SUBSTITUTE(TEXT(FO_Candidato[[#This Row],[LATITUDE_P5]],"0,00"),",",".")</f>
        <v>10.03</v>
      </c>
      <c r="AR1378" t="str">
        <f>FO_Candidato[[#This Row],[LATITUDE_P3]]&amp;"°"&amp;FO_Candidato[[#This Row],[LATITUDE_P4]]&amp;"'"&amp;FO_Candidato[[#This Row],[LATITUDE - P6]]&amp;"""S"</f>
        <v>1°43'10.03"S</v>
      </c>
      <c r="AS1378">
        <f>VALUE(TRIM(FO_Candidato[[#This Row],[longitude]]))</f>
        <v>-48877378</v>
      </c>
      <c r="AT1378">
        <f>FO_Candidato[[#This Row],[LONGITUDE_P1]]/1000000</f>
        <v>-48.877378</v>
      </c>
      <c r="AU1378">
        <f>INT(ABS(FO_Candidato[[#This Row],[LONGITUDE_P2]]))</f>
        <v>48</v>
      </c>
      <c r="AV1378">
        <f>INT((ABS(FO_Candidato[[#This Row],[LONGITUDE_P2]])-INT(ABS(FO_Candidato[[#This Row],[LONGITUDE_P2]])))*60)</f>
        <v>52</v>
      </c>
      <c r="AW1378" s="73">
        <f t="shared" si="43"/>
        <v>38.56</v>
      </c>
      <c r="AX1378" t="str">
        <f>SUBSTITUTE(TEXT(FO_Candidato[[#This Row],[LONGITUDE_P5]],"0,00"),",",".")</f>
        <v>38.56</v>
      </c>
      <c r="AY1378" t="str">
        <f>FO_Candidato[[#This Row],[LONGITUDE_P3]]&amp;"°"&amp;FO_Candidato[[#This Row],[LONGITUDE_P4]]&amp;"'"&amp;FO_Candidato[[#This Row],[LONGITUDE - P6]]&amp;"""S"</f>
        <v>48°52'38.56"S</v>
      </c>
    </row>
    <row r="1379" spans="1:51" x14ac:dyDescent="0.3">
      <c r="A1379" t="s">
        <v>31458</v>
      </c>
      <c r="B1379" t="s">
        <v>23809</v>
      </c>
      <c r="C1379" t="s">
        <v>3790</v>
      </c>
      <c r="D1379" t="s">
        <v>16404</v>
      </c>
      <c r="E1379" t="s">
        <v>16404</v>
      </c>
      <c r="F1379" t="s">
        <v>16406</v>
      </c>
      <c r="G1379" t="s">
        <v>24212</v>
      </c>
      <c r="I1379" t="s">
        <v>23832</v>
      </c>
      <c r="K1379" t="s">
        <v>31459</v>
      </c>
      <c r="M1379" t="s">
        <v>23816</v>
      </c>
      <c r="N1379" t="s">
        <v>31460</v>
      </c>
      <c r="P1379" t="s">
        <v>31461</v>
      </c>
      <c r="Q1379" t="s">
        <v>31462</v>
      </c>
      <c r="U1379" t="s">
        <v>23823</v>
      </c>
      <c r="V1379">
        <v>40</v>
      </c>
      <c r="W1379">
        <v>-20344465</v>
      </c>
      <c r="X1379">
        <v>-45273157</v>
      </c>
      <c r="Y1379">
        <v>1065</v>
      </c>
      <c r="AB1379" t="s">
        <v>23825</v>
      </c>
      <c r="AC1379">
        <v>500</v>
      </c>
      <c r="AD1379" t="s">
        <v>23823</v>
      </c>
      <c r="AH1379" t="s">
        <v>31463</v>
      </c>
      <c r="AI1379" t="s">
        <v>24061</v>
      </c>
      <c r="AJ1379" t="s">
        <v>31464</v>
      </c>
      <c r="AK1379">
        <v>35565000</v>
      </c>
      <c r="AL1379">
        <f>VALUE(TRIM(FO_Candidato[[#This Row],[1.21 Latitude]]))</f>
        <v>-20344465</v>
      </c>
      <c r="AM1379">
        <f>FO_Candidato[[#This Row],[LATITUDE_P1]]/1000000</f>
        <v>-20.344465</v>
      </c>
      <c r="AN1379">
        <f>INT(ABS(FO_Candidato[[#This Row],[LATITUDE_P2]]))</f>
        <v>20</v>
      </c>
      <c r="AO1379">
        <f>INT((ABS(FO_Candidato[[#This Row],[LATITUDE_P2]])-INT(ABS(FO_Candidato[[#This Row],[LATITUDE_P2]])))*60)</f>
        <v>20</v>
      </c>
      <c r="AP1379" s="73">
        <f t="shared" si="42"/>
        <v>40.07</v>
      </c>
      <c r="AQ1379" t="str">
        <f>SUBSTITUTE(TEXT(FO_Candidato[[#This Row],[LATITUDE_P5]],"0,00"),",",".")</f>
        <v>40.07</v>
      </c>
      <c r="AR1379" t="str">
        <f>FO_Candidato[[#This Row],[LATITUDE_P3]]&amp;"°"&amp;FO_Candidato[[#This Row],[LATITUDE_P4]]&amp;"'"&amp;FO_Candidato[[#This Row],[LATITUDE - P6]]&amp;"""S"</f>
        <v>20°20'40.07"S</v>
      </c>
      <c r="AS1379">
        <f>VALUE(TRIM(FO_Candidato[[#This Row],[longitude]]))</f>
        <v>-45273157</v>
      </c>
      <c r="AT1379">
        <f>FO_Candidato[[#This Row],[LONGITUDE_P1]]/1000000</f>
        <v>-45.273156999999998</v>
      </c>
      <c r="AU1379">
        <f>INT(ABS(FO_Candidato[[#This Row],[LONGITUDE_P2]]))</f>
        <v>45</v>
      </c>
      <c r="AV1379">
        <f>INT((ABS(FO_Candidato[[#This Row],[LONGITUDE_P2]])-INT(ABS(FO_Candidato[[#This Row],[LONGITUDE_P2]])))*60)</f>
        <v>16</v>
      </c>
      <c r="AW1379" s="73">
        <f t="shared" si="43"/>
        <v>23.37</v>
      </c>
      <c r="AX1379" t="str">
        <f>SUBSTITUTE(TEXT(FO_Candidato[[#This Row],[LONGITUDE_P5]],"0,00"),",",".")</f>
        <v>23.37</v>
      </c>
      <c r="AY1379" t="str">
        <f>FO_Candidato[[#This Row],[LONGITUDE_P3]]&amp;"°"&amp;FO_Candidato[[#This Row],[LONGITUDE_P4]]&amp;"'"&amp;FO_Candidato[[#This Row],[LONGITUDE - P6]]&amp;"""S"</f>
        <v>45°16'23.37"S</v>
      </c>
    </row>
    <row r="1380" spans="1:51" x14ac:dyDescent="0.3">
      <c r="A1380" t="s">
        <v>31465</v>
      </c>
      <c r="B1380" t="s">
        <v>23809</v>
      </c>
      <c r="C1380" t="s">
        <v>3790</v>
      </c>
      <c r="D1380" t="s">
        <v>16209</v>
      </c>
      <c r="E1380" t="s">
        <v>16209</v>
      </c>
      <c r="F1380" t="s">
        <v>16211</v>
      </c>
      <c r="G1380" t="s">
        <v>23812</v>
      </c>
      <c r="I1380" t="s">
        <v>23832</v>
      </c>
      <c r="J1380" t="s">
        <v>23814</v>
      </c>
      <c r="K1380" t="s">
        <v>31466</v>
      </c>
      <c r="L1380" t="s">
        <v>148</v>
      </c>
      <c r="M1380" t="s">
        <v>23816</v>
      </c>
      <c r="N1380" t="s">
        <v>31467</v>
      </c>
      <c r="O1380" t="s">
        <v>31468</v>
      </c>
      <c r="P1380" t="s">
        <v>31469</v>
      </c>
      <c r="Q1380" t="s">
        <v>148</v>
      </c>
      <c r="R1380" t="s">
        <v>148</v>
      </c>
      <c r="S1380" t="s">
        <v>148</v>
      </c>
      <c r="T1380" t="s">
        <v>148</v>
      </c>
      <c r="U1380" t="s">
        <v>23823</v>
      </c>
      <c r="V1380">
        <v>40</v>
      </c>
      <c r="W1380">
        <v>-29473142</v>
      </c>
      <c r="X1380">
        <v>-56684036</v>
      </c>
      <c r="Y1380">
        <v>82</v>
      </c>
      <c r="Z1380" t="s">
        <v>31470</v>
      </c>
      <c r="AA1380" t="s">
        <v>107</v>
      </c>
      <c r="AB1380" t="s">
        <v>23825</v>
      </c>
      <c r="AC1380">
        <v>500</v>
      </c>
      <c r="AD1380" t="s">
        <v>23823</v>
      </c>
      <c r="AE1380" t="s">
        <v>148</v>
      </c>
      <c r="AF1380" t="s">
        <v>148</v>
      </c>
      <c r="AG1380" t="s">
        <v>148</v>
      </c>
      <c r="AH1380" t="s">
        <v>31471</v>
      </c>
      <c r="AI1380" t="s">
        <v>23911</v>
      </c>
      <c r="AJ1380" t="s">
        <v>31472</v>
      </c>
      <c r="AL1380">
        <f>VALUE(TRIM(FO_Candidato[[#This Row],[1.21 Latitude]]))</f>
        <v>-29473142</v>
      </c>
      <c r="AM1380">
        <f>FO_Candidato[[#This Row],[LATITUDE_P1]]/1000000</f>
        <v>-29.473141999999999</v>
      </c>
      <c r="AN1380">
        <f>INT(ABS(FO_Candidato[[#This Row],[LATITUDE_P2]]))</f>
        <v>29</v>
      </c>
      <c r="AO1380">
        <f>INT((ABS(FO_Candidato[[#This Row],[LATITUDE_P2]])-INT(ABS(FO_Candidato[[#This Row],[LATITUDE_P2]])))*60)</f>
        <v>28</v>
      </c>
      <c r="AP1380" s="73">
        <f t="shared" si="42"/>
        <v>23.31</v>
      </c>
      <c r="AQ1380" t="str">
        <f>SUBSTITUTE(TEXT(FO_Candidato[[#This Row],[LATITUDE_P5]],"0,00"),",",".")</f>
        <v>23.31</v>
      </c>
      <c r="AR1380" t="str">
        <f>FO_Candidato[[#This Row],[LATITUDE_P3]]&amp;"°"&amp;FO_Candidato[[#This Row],[LATITUDE_P4]]&amp;"'"&amp;FO_Candidato[[#This Row],[LATITUDE - P6]]&amp;"""S"</f>
        <v>29°28'23.31"S</v>
      </c>
      <c r="AS1380">
        <f>VALUE(TRIM(FO_Candidato[[#This Row],[longitude]]))</f>
        <v>-56684036</v>
      </c>
      <c r="AT1380">
        <f>FO_Candidato[[#This Row],[LONGITUDE_P1]]/1000000</f>
        <v>-56.684035999999999</v>
      </c>
      <c r="AU1380">
        <f>INT(ABS(FO_Candidato[[#This Row],[LONGITUDE_P2]]))</f>
        <v>56</v>
      </c>
      <c r="AV1380">
        <f>INT((ABS(FO_Candidato[[#This Row],[LONGITUDE_P2]])-INT(ABS(FO_Candidato[[#This Row],[LONGITUDE_P2]])))*60)</f>
        <v>41</v>
      </c>
      <c r="AW1380" s="73">
        <f t="shared" si="43"/>
        <v>2.5299999999999998</v>
      </c>
      <c r="AX1380" t="str">
        <f>SUBSTITUTE(TEXT(FO_Candidato[[#This Row],[LONGITUDE_P5]],"0,00"),",",".")</f>
        <v>2.53</v>
      </c>
      <c r="AY1380" t="str">
        <f>FO_Candidato[[#This Row],[LONGITUDE_P3]]&amp;"°"&amp;FO_Candidato[[#This Row],[LONGITUDE_P4]]&amp;"'"&amp;FO_Candidato[[#This Row],[LONGITUDE - P6]]&amp;"""S"</f>
        <v>56°41'2.53"S</v>
      </c>
    </row>
    <row r="1381" spans="1:51" x14ac:dyDescent="0.3">
      <c r="A1381" t="s">
        <v>31473</v>
      </c>
      <c r="B1381" t="s">
        <v>23809</v>
      </c>
      <c r="C1381" t="s">
        <v>8832</v>
      </c>
      <c r="D1381" t="s">
        <v>4991</v>
      </c>
      <c r="E1381" t="s">
        <v>31474</v>
      </c>
      <c r="F1381" t="s">
        <v>31475</v>
      </c>
      <c r="G1381" t="s">
        <v>23889</v>
      </c>
      <c r="I1381" t="s">
        <v>23832</v>
      </c>
      <c r="M1381" t="s">
        <v>23835</v>
      </c>
      <c r="N1381" t="s">
        <v>31476</v>
      </c>
      <c r="U1381" t="s">
        <v>23823</v>
      </c>
      <c r="W1381">
        <v>-2293128</v>
      </c>
      <c r="X1381">
        <v>-44023453</v>
      </c>
      <c r="Y1381">
        <v>102</v>
      </c>
      <c r="AB1381" t="s">
        <v>23825</v>
      </c>
      <c r="AD1381" t="s">
        <v>1491</v>
      </c>
      <c r="AH1381" t="s">
        <v>31477</v>
      </c>
      <c r="AI1381" t="s">
        <v>23968</v>
      </c>
      <c r="AJ1381" t="s">
        <v>7124</v>
      </c>
      <c r="AL1381">
        <f>VALUE(TRIM(FO_Candidato[[#This Row],[1.21 Latitude]]))</f>
        <v>-2293128</v>
      </c>
      <c r="AM1381">
        <f>FO_Candidato[[#This Row],[LATITUDE_P1]]/1000000</f>
        <v>-2.2931279999999998</v>
      </c>
      <c r="AN1381">
        <f>INT(ABS(FO_Candidato[[#This Row],[LATITUDE_P2]]))</f>
        <v>2</v>
      </c>
      <c r="AO1381">
        <f>INT((ABS(FO_Candidato[[#This Row],[LATITUDE_P2]])-INT(ABS(FO_Candidato[[#This Row],[LATITUDE_P2]])))*60)</f>
        <v>17</v>
      </c>
      <c r="AP1381" s="73">
        <f t="shared" si="42"/>
        <v>35.26</v>
      </c>
      <c r="AQ1381" t="str">
        <f>SUBSTITUTE(TEXT(FO_Candidato[[#This Row],[LATITUDE_P5]],"0,00"),",",".")</f>
        <v>35.26</v>
      </c>
      <c r="AR1381" t="str">
        <f>FO_Candidato[[#This Row],[LATITUDE_P3]]&amp;"°"&amp;FO_Candidato[[#This Row],[LATITUDE_P4]]&amp;"'"&amp;FO_Candidato[[#This Row],[LATITUDE - P6]]&amp;"""S"</f>
        <v>2°17'35.26"S</v>
      </c>
      <c r="AS1381">
        <f>VALUE(TRIM(FO_Candidato[[#This Row],[longitude]]))</f>
        <v>-44023453</v>
      </c>
      <c r="AT1381">
        <f>FO_Candidato[[#This Row],[LONGITUDE_P1]]/1000000</f>
        <v>-44.023453000000003</v>
      </c>
      <c r="AU1381">
        <f>INT(ABS(FO_Candidato[[#This Row],[LONGITUDE_P2]]))</f>
        <v>44</v>
      </c>
      <c r="AV1381">
        <f>INT((ABS(FO_Candidato[[#This Row],[LONGITUDE_P2]])-INT(ABS(FO_Candidato[[#This Row],[LONGITUDE_P2]])))*60)</f>
        <v>1</v>
      </c>
      <c r="AW1381" s="73">
        <f t="shared" si="43"/>
        <v>24.43</v>
      </c>
      <c r="AX1381" t="str">
        <f>SUBSTITUTE(TEXT(FO_Candidato[[#This Row],[LONGITUDE_P5]],"0,00"),",",".")</f>
        <v>24.43</v>
      </c>
      <c r="AY1381" t="str">
        <f>FO_Candidato[[#This Row],[LONGITUDE_P3]]&amp;"°"&amp;FO_Candidato[[#This Row],[LONGITUDE_P4]]&amp;"'"&amp;FO_Candidato[[#This Row],[LONGITUDE - P6]]&amp;"""S"</f>
        <v>44°1'24.43"S</v>
      </c>
    </row>
    <row r="1382" spans="1:51" x14ac:dyDescent="0.3">
      <c r="A1382" t="s">
        <v>31478</v>
      </c>
      <c r="B1382" t="s">
        <v>23809</v>
      </c>
      <c r="C1382" t="s">
        <v>3790</v>
      </c>
      <c r="D1382" t="s">
        <v>3809</v>
      </c>
      <c r="E1382" t="s">
        <v>3809</v>
      </c>
      <c r="F1382" t="s">
        <v>3810</v>
      </c>
      <c r="G1382" t="s">
        <v>24555</v>
      </c>
      <c r="H1382" t="s">
        <v>31450</v>
      </c>
      <c r="I1382" t="s">
        <v>23832</v>
      </c>
      <c r="J1382" t="s">
        <v>23814</v>
      </c>
      <c r="K1382" t="s">
        <v>31479</v>
      </c>
      <c r="L1382" t="s">
        <v>148</v>
      </c>
      <c r="M1382" t="s">
        <v>23816</v>
      </c>
      <c r="N1382" t="s">
        <v>31480</v>
      </c>
      <c r="O1382" t="s">
        <v>148</v>
      </c>
      <c r="P1382" t="s">
        <v>31481</v>
      </c>
      <c r="Q1382" t="s">
        <v>148</v>
      </c>
      <c r="R1382" t="s">
        <v>148</v>
      </c>
      <c r="S1382" t="s">
        <v>148</v>
      </c>
      <c r="T1382" t="s">
        <v>148</v>
      </c>
      <c r="U1382" t="s">
        <v>23823</v>
      </c>
      <c r="V1382">
        <v>30</v>
      </c>
      <c r="W1382">
        <v>-18807044</v>
      </c>
      <c r="X1382">
        <v>-40687638</v>
      </c>
      <c r="Y1382">
        <v>146</v>
      </c>
      <c r="Z1382" t="s">
        <v>12336</v>
      </c>
      <c r="AA1382" t="s">
        <v>107</v>
      </c>
      <c r="AB1382" t="s">
        <v>23825</v>
      </c>
      <c r="AC1382">
        <v>800</v>
      </c>
      <c r="AD1382" t="s">
        <v>23823</v>
      </c>
      <c r="AE1382" t="s">
        <v>1532</v>
      </c>
      <c r="AF1382" t="s">
        <v>3809</v>
      </c>
      <c r="AG1382" t="s">
        <v>3810</v>
      </c>
      <c r="AH1382" t="s">
        <v>31482</v>
      </c>
      <c r="AI1382" t="s">
        <v>24220</v>
      </c>
      <c r="AJ1382" t="s">
        <v>31483</v>
      </c>
      <c r="AK1382">
        <v>29803000</v>
      </c>
      <c r="AL1382">
        <f>VALUE(TRIM(FO_Candidato[[#This Row],[1.21 Latitude]]))</f>
        <v>-18807044</v>
      </c>
      <c r="AM1382">
        <f>FO_Candidato[[#This Row],[LATITUDE_P1]]/1000000</f>
        <v>-18.807044000000001</v>
      </c>
      <c r="AN1382">
        <f>INT(ABS(FO_Candidato[[#This Row],[LATITUDE_P2]]))</f>
        <v>18</v>
      </c>
      <c r="AO1382">
        <f>INT((ABS(FO_Candidato[[#This Row],[LATITUDE_P2]])-INT(ABS(FO_Candidato[[#This Row],[LATITUDE_P2]])))*60)</f>
        <v>48</v>
      </c>
      <c r="AP1382" s="73">
        <f t="shared" si="42"/>
        <v>25.36</v>
      </c>
      <c r="AQ1382" t="str">
        <f>SUBSTITUTE(TEXT(FO_Candidato[[#This Row],[LATITUDE_P5]],"0,00"),",",".")</f>
        <v>25.36</v>
      </c>
      <c r="AR1382" t="str">
        <f>FO_Candidato[[#This Row],[LATITUDE_P3]]&amp;"°"&amp;FO_Candidato[[#This Row],[LATITUDE_P4]]&amp;"'"&amp;FO_Candidato[[#This Row],[LATITUDE - P6]]&amp;"""S"</f>
        <v>18°48'25.36"S</v>
      </c>
      <c r="AS1382">
        <f>VALUE(TRIM(FO_Candidato[[#This Row],[longitude]]))</f>
        <v>-40687638</v>
      </c>
      <c r="AT1382">
        <f>FO_Candidato[[#This Row],[LONGITUDE_P1]]/1000000</f>
        <v>-40.687638</v>
      </c>
      <c r="AU1382">
        <f>INT(ABS(FO_Candidato[[#This Row],[LONGITUDE_P2]]))</f>
        <v>40</v>
      </c>
      <c r="AV1382">
        <f>INT((ABS(FO_Candidato[[#This Row],[LONGITUDE_P2]])-INT(ABS(FO_Candidato[[#This Row],[LONGITUDE_P2]])))*60)</f>
        <v>41</v>
      </c>
      <c r="AW1382" s="73">
        <f t="shared" si="43"/>
        <v>15.5</v>
      </c>
      <c r="AX1382" t="str">
        <f>SUBSTITUTE(TEXT(FO_Candidato[[#This Row],[LONGITUDE_P5]],"0,00"),",",".")</f>
        <v>15.50</v>
      </c>
      <c r="AY1382" t="str">
        <f>FO_Candidato[[#This Row],[LONGITUDE_P3]]&amp;"°"&amp;FO_Candidato[[#This Row],[LONGITUDE_P4]]&amp;"'"&amp;FO_Candidato[[#This Row],[LONGITUDE - P6]]&amp;"""S"</f>
        <v>40°41'15.50"S</v>
      </c>
    </row>
    <row r="1383" spans="1:51" x14ac:dyDescent="0.3">
      <c r="A1383" t="s">
        <v>31484</v>
      </c>
      <c r="B1383" t="s">
        <v>23809</v>
      </c>
      <c r="C1383" t="s">
        <v>127</v>
      </c>
      <c r="D1383" t="s">
        <v>2991</v>
      </c>
      <c r="E1383" t="s">
        <v>2991</v>
      </c>
      <c r="F1383" t="s">
        <v>2992</v>
      </c>
      <c r="G1383" t="s">
        <v>23846</v>
      </c>
      <c r="I1383" t="s">
        <v>23832</v>
      </c>
      <c r="J1383" t="s">
        <v>23814</v>
      </c>
      <c r="K1383" t="s">
        <v>23943</v>
      </c>
      <c r="M1383" t="s">
        <v>23816</v>
      </c>
      <c r="N1383" t="s">
        <v>31485</v>
      </c>
      <c r="P1383" t="s">
        <v>31486</v>
      </c>
      <c r="U1383" t="s">
        <v>23823</v>
      </c>
      <c r="V1383">
        <v>40</v>
      </c>
      <c r="W1383">
        <v>-2331289</v>
      </c>
      <c r="X1383">
        <v>-51296782</v>
      </c>
      <c r="Y1383">
        <v>652</v>
      </c>
      <c r="AA1383" t="s">
        <v>107</v>
      </c>
      <c r="AB1383" t="s">
        <v>23825</v>
      </c>
      <c r="AG1383" t="s">
        <v>18528</v>
      </c>
      <c r="AH1383" t="s">
        <v>31487</v>
      </c>
      <c r="AI1383" t="s">
        <v>23827</v>
      </c>
      <c r="AJ1383" t="s">
        <v>2972</v>
      </c>
      <c r="AK1383">
        <v>86600000</v>
      </c>
      <c r="AL1383">
        <f>VALUE(TRIM(FO_Candidato[[#This Row],[1.21 Latitude]]))</f>
        <v>-2331289</v>
      </c>
      <c r="AM1383">
        <f>FO_Candidato[[#This Row],[LATITUDE_P1]]/1000000</f>
        <v>-2.3312889999999999</v>
      </c>
      <c r="AN1383">
        <f>INT(ABS(FO_Candidato[[#This Row],[LATITUDE_P2]]))</f>
        <v>2</v>
      </c>
      <c r="AO1383">
        <f>INT((ABS(FO_Candidato[[#This Row],[LATITUDE_P2]])-INT(ABS(FO_Candidato[[#This Row],[LATITUDE_P2]])))*60)</f>
        <v>19</v>
      </c>
      <c r="AP1383" s="73">
        <f t="shared" si="42"/>
        <v>52.64</v>
      </c>
      <c r="AQ1383" t="str">
        <f>SUBSTITUTE(TEXT(FO_Candidato[[#This Row],[LATITUDE_P5]],"0,00"),",",".")</f>
        <v>52.64</v>
      </c>
      <c r="AR1383" t="str">
        <f>FO_Candidato[[#This Row],[LATITUDE_P3]]&amp;"°"&amp;FO_Candidato[[#This Row],[LATITUDE_P4]]&amp;"'"&amp;FO_Candidato[[#This Row],[LATITUDE - P6]]&amp;"""S"</f>
        <v>2°19'52.64"S</v>
      </c>
      <c r="AS1383">
        <f>VALUE(TRIM(FO_Candidato[[#This Row],[longitude]]))</f>
        <v>-51296782</v>
      </c>
      <c r="AT1383">
        <f>FO_Candidato[[#This Row],[LONGITUDE_P1]]/1000000</f>
        <v>-51.296782</v>
      </c>
      <c r="AU1383">
        <f>INT(ABS(FO_Candidato[[#This Row],[LONGITUDE_P2]]))</f>
        <v>51</v>
      </c>
      <c r="AV1383">
        <f>INT((ABS(FO_Candidato[[#This Row],[LONGITUDE_P2]])-INT(ABS(FO_Candidato[[#This Row],[LONGITUDE_P2]])))*60)</f>
        <v>17</v>
      </c>
      <c r="AW1383" s="73">
        <f t="shared" si="43"/>
        <v>48.42</v>
      </c>
      <c r="AX1383" t="str">
        <f>SUBSTITUTE(TEXT(FO_Candidato[[#This Row],[LONGITUDE_P5]],"0,00"),",",".")</f>
        <v>48.42</v>
      </c>
      <c r="AY1383" t="str">
        <f>FO_Candidato[[#This Row],[LONGITUDE_P3]]&amp;"°"&amp;FO_Candidato[[#This Row],[LONGITUDE_P4]]&amp;"'"&amp;FO_Candidato[[#This Row],[LONGITUDE - P6]]&amp;"""S"</f>
        <v>51°17'48.42"S</v>
      </c>
    </row>
    <row r="1384" spans="1:51" x14ac:dyDescent="0.3">
      <c r="A1384" t="s">
        <v>31488</v>
      </c>
      <c r="B1384" t="s">
        <v>23809</v>
      </c>
      <c r="C1384" t="s">
        <v>127</v>
      </c>
      <c r="D1384" t="s">
        <v>391</v>
      </c>
      <c r="E1384" t="s">
        <v>391</v>
      </c>
      <c r="F1384" t="s">
        <v>392</v>
      </c>
      <c r="G1384" t="s">
        <v>24555</v>
      </c>
      <c r="I1384" t="s">
        <v>23832</v>
      </c>
      <c r="J1384" t="s">
        <v>23814</v>
      </c>
      <c r="K1384" t="s">
        <v>23943</v>
      </c>
      <c r="M1384" t="s">
        <v>23816</v>
      </c>
      <c r="N1384" t="s">
        <v>31489</v>
      </c>
      <c r="P1384" t="s">
        <v>31490</v>
      </c>
      <c r="U1384" t="s">
        <v>23823</v>
      </c>
      <c r="V1384">
        <v>50</v>
      </c>
      <c r="W1384">
        <v>-15683225</v>
      </c>
      <c r="X1384">
        <v>-39436206</v>
      </c>
      <c r="Y1384">
        <v>187</v>
      </c>
      <c r="AA1384" t="s">
        <v>107</v>
      </c>
      <c r="AB1384" t="s">
        <v>23825</v>
      </c>
      <c r="AC1384">
        <v>5000</v>
      </c>
      <c r="AG1384" t="s">
        <v>391</v>
      </c>
      <c r="AH1384" t="s">
        <v>31491</v>
      </c>
      <c r="AI1384" t="s">
        <v>24034</v>
      </c>
      <c r="AJ1384" t="s">
        <v>2594</v>
      </c>
      <c r="AK1384">
        <v>45870000</v>
      </c>
      <c r="AL1384">
        <f>VALUE(TRIM(FO_Candidato[[#This Row],[1.21 Latitude]]))</f>
        <v>-15683225</v>
      </c>
      <c r="AM1384">
        <f>FO_Candidato[[#This Row],[LATITUDE_P1]]/1000000</f>
        <v>-15.683225</v>
      </c>
      <c r="AN1384">
        <f>INT(ABS(FO_Candidato[[#This Row],[LATITUDE_P2]]))</f>
        <v>15</v>
      </c>
      <c r="AO1384">
        <f>INT((ABS(FO_Candidato[[#This Row],[LATITUDE_P2]])-INT(ABS(FO_Candidato[[#This Row],[LATITUDE_P2]])))*60)</f>
        <v>40</v>
      </c>
      <c r="AP1384" s="73">
        <f t="shared" si="42"/>
        <v>59.61</v>
      </c>
      <c r="AQ1384" t="str">
        <f>SUBSTITUTE(TEXT(FO_Candidato[[#This Row],[LATITUDE_P5]],"0,00"),",",".")</f>
        <v>59.61</v>
      </c>
      <c r="AR1384" t="str">
        <f>FO_Candidato[[#This Row],[LATITUDE_P3]]&amp;"°"&amp;FO_Candidato[[#This Row],[LATITUDE_P4]]&amp;"'"&amp;FO_Candidato[[#This Row],[LATITUDE - P6]]&amp;"""S"</f>
        <v>15°40'59.61"S</v>
      </c>
      <c r="AS1384">
        <f>VALUE(TRIM(FO_Candidato[[#This Row],[longitude]]))</f>
        <v>-39436206</v>
      </c>
      <c r="AT1384">
        <f>FO_Candidato[[#This Row],[LONGITUDE_P1]]/1000000</f>
        <v>-39.436205999999999</v>
      </c>
      <c r="AU1384">
        <f>INT(ABS(FO_Candidato[[#This Row],[LONGITUDE_P2]]))</f>
        <v>39</v>
      </c>
      <c r="AV1384">
        <f>INT((ABS(FO_Candidato[[#This Row],[LONGITUDE_P2]])-INT(ABS(FO_Candidato[[#This Row],[LONGITUDE_P2]])))*60)</f>
        <v>26</v>
      </c>
      <c r="AW1384" s="73">
        <f t="shared" si="43"/>
        <v>10.34</v>
      </c>
      <c r="AX1384" t="str">
        <f>SUBSTITUTE(TEXT(FO_Candidato[[#This Row],[LONGITUDE_P5]],"0,00"),",",".")</f>
        <v>10.34</v>
      </c>
      <c r="AY1384" t="str">
        <f>FO_Candidato[[#This Row],[LONGITUDE_P3]]&amp;"°"&amp;FO_Candidato[[#This Row],[LONGITUDE_P4]]&amp;"'"&amp;FO_Candidato[[#This Row],[LONGITUDE - P6]]&amp;"""S"</f>
        <v>39°26'10.34"S</v>
      </c>
    </row>
    <row r="1385" spans="1:51" x14ac:dyDescent="0.3">
      <c r="A1385" t="s">
        <v>31492</v>
      </c>
      <c r="B1385" t="s">
        <v>23809</v>
      </c>
      <c r="C1385" t="s">
        <v>127</v>
      </c>
      <c r="D1385" t="s">
        <v>2717</v>
      </c>
      <c r="E1385" t="s">
        <v>31493</v>
      </c>
      <c r="F1385" t="s">
        <v>31494</v>
      </c>
      <c r="G1385" t="s">
        <v>24555</v>
      </c>
      <c r="I1385" t="s">
        <v>23832</v>
      </c>
      <c r="J1385" t="s">
        <v>23814</v>
      </c>
      <c r="K1385" t="s">
        <v>23943</v>
      </c>
      <c r="M1385" t="s">
        <v>23816</v>
      </c>
      <c r="N1385" t="s">
        <v>31495</v>
      </c>
      <c r="O1385" t="s">
        <v>31496</v>
      </c>
      <c r="P1385" t="s">
        <v>31497</v>
      </c>
      <c r="Q1385" t="s">
        <v>31498</v>
      </c>
      <c r="R1385" t="s">
        <v>31495</v>
      </c>
      <c r="U1385" t="s">
        <v>23823</v>
      </c>
      <c r="V1385">
        <v>50</v>
      </c>
      <c r="W1385">
        <v>-1545065</v>
      </c>
      <c r="X1385">
        <v>-39443889</v>
      </c>
      <c r="Y1385">
        <v>155</v>
      </c>
      <c r="AA1385" t="s">
        <v>213</v>
      </c>
      <c r="AB1385" t="s">
        <v>23825</v>
      </c>
      <c r="AC1385">
        <v>5000</v>
      </c>
      <c r="AD1385" t="s">
        <v>23823</v>
      </c>
      <c r="AH1385" t="s">
        <v>31496</v>
      </c>
      <c r="AI1385" t="s">
        <v>24034</v>
      </c>
      <c r="AJ1385" t="s">
        <v>2720</v>
      </c>
      <c r="AK1385">
        <v>45880000</v>
      </c>
      <c r="AL1385">
        <f>VALUE(TRIM(FO_Candidato[[#This Row],[1.21 Latitude]]))</f>
        <v>-1545065</v>
      </c>
      <c r="AM1385">
        <f>FO_Candidato[[#This Row],[LATITUDE_P1]]/1000000</f>
        <v>-1.5450649999999999</v>
      </c>
      <c r="AN1385">
        <f>INT(ABS(FO_Candidato[[#This Row],[LATITUDE_P2]]))</f>
        <v>1</v>
      </c>
      <c r="AO1385">
        <f>INT((ABS(FO_Candidato[[#This Row],[LATITUDE_P2]])-INT(ABS(FO_Candidato[[#This Row],[LATITUDE_P2]])))*60)</f>
        <v>32</v>
      </c>
      <c r="AP1385" s="73">
        <f t="shared" si="42"/>
        <v>42.23</v>
      </c>
      <c r="AQ1385" t="str">
        <f>SUBSTITUTE(TEXT(FO_Candidato[[#This Row],[LATITUDE_P5]],"0,00"),",",".")</f>
        <v>42.23</v>
      </c>
      <c r="AR1385" t="str">
        <f>FO_Candidato[[#This Row],[LATITUDE_P3]]&amp;"°"&amp;FO_Candidato[[#This Row],[LATITUDE_P4]]&amp;"'"&amp;FO_Candidato[[#This Row],[LATITUDE - P6]]&amp;"""S"</f>
        <v>1°32'42.23"S</v>
      </c>
      <c r="AS1385">
        <f>VALUE(TRIM(FO_Candidato[[#This Row],[longitude]]))</f>
        <v>-39443889</v>
      </c>
      <c r="AT1385">
        <f>FO_Candidato[[#This Row],[LONGITUDE_P1]]/1000000</f>
        <v>-39.443888999999999</v>
      </c>
      <c r="AU1385">
        <f>INT(ABS(FO_Candidato[[#This Row],[LONGITUDE_P2]]))</f>
        <v>39</v>
      </c>
      <c r="AV1385">
        <f>INT((ABS(FO_Candidato[[#This Row],[LONGITUDE_P2]])-INT(ABS(FO_Candidato[[#This Row],[LONGITUDE_P2]])))*60)</f>
        <v>26</v>
      </c>
      <c r="AW1385" s="73">
        <f t="shared" si="43"/>
        <v>38</v>
      </c>
      <c r="AX1385" t="str">
        <f>SUBSTITUTE(TEXT(FO_Candidato[[#This Row],[LONGITUDE_P5]],"0,00"),",",".")</f>
        <v>38.00</v>
      </c>
      <c r="AY1385" t="str">
        <f>FO_Candidato[[#This Row],[LONGITUDE_P3]]&amp;"°"&amp;FO_Candidato[[#This Row],[LONGITUDE_P4]]&amp;"'"&amp;FO_Candidato[[#This Row],[LONGITUDE - P6]]&amp;"""S"</f>
        <v>39°26'38.00"S</v>
      </c>
    </row>
    <row r="1386" spans="1:51" x14ac:dyDescent="0.3">
      <c r="A1386" t="s">
        <v>31499</v>
      </c>
      <c r="B1386" t="s">
        <v>23809</v>
      </c>
      <c r="C1386" t="s">
        <v>354</v>
      </c>
      <c r="D1386" t="s">
        <v>5348</v>
      </c>
      <c r="E1386" t="s">
        <v>5348</v>
      </c>
      <c r="F1386" t="s">
        <v>5349</v>
      </c>
      <c r="G1386" t="s">
        <v>23889</v>
      </c>
      <c r="I1386" t="s">
        <v>23832</v>
      </c>
      <c r="M1386" t="s">
        <v>23835</v>
      </c>
      <c r="N1386" t="s">
        <v>24872</v>
      </c>
      <c r="U1386" t="s">
        <v>23823</v>
      </c>
      <c r="V1386">
        <v>50</v>
      </c>
      <c r="W1386">
        <v>-24130642</v>
      </c>
      <c r="X1386">
        <v>-47629092</v>
      </c>
      <c r="Y1386">
        <v>64</v>
      </c>
      <c r="AB1386" t="s">
        <v>23825</v>
      </c>
      <c r="AD1386" t="s">
        <v>1491</v>
      </c>
      <c r="AH1386" t="s">
        <v>31500</v>
      </c>
      <c r="AI1386" t="s">
        <v>23852</v>
      </c>
      <c r="AJ1386" t="s">
        <v>31501</v>
      </c>
      <c r="AL1386">
        <f>VALUE(TRIM(FO_Candidato[[#This Row],[1.21 Latitude]]))</f>
        <v>-24130642</v>
      </c>
      <c r="AM1386">
        <f>FO_Candidato[[#This Row],[LATITUDE_P1]]/1000000</f>
        <v>-24.130642000000002</v>
      </c>
      <c r="AN1386">
        <f>INT(ABS(FO_Candidato[[#This Row],[LATITUDE_P2]]))</f>
        <v>24</v>
      </c>
      <c r="AO1386">
        <f>INT((ABS(FO_Candidato[[#This Row],[LATITUDE_P2]])-INT(ABS(FO_Candidato[[#This Row],[LATITUDE_P2]])))*60)</f>
        <v>7</v>
      </c>
      <c r="AP1386" s="73">
        <f t="shared" si="42"/>
        <v>50.31</v>
      </c>
      <c r="AQ1386" t="str">
        <f>SUBSTITUTE(TEXT(FO_Candidato[[#This Row],[LATITUDE_P5]],"0,00"),",",".")</f>
        <v>50.31</v>
      </c>
      <c r="AR1386" t="str">
        <f>FO_Candidato[[#This Row],[LATITUDE_P3]]&amp;"°"&amp;FO_Candidato[[#This Row],[LATITUDE_P4]]&amp;"'"&amp;FO_Candidato[[#This Row],[LATITUDE - P6]]&amp;"""S"</f>
        <v>24°7'50.31"S</v>
      </c>
      <c r="AS1386">
        <f>VALUE(TRIM(FO_Candidato[[#This Row],[longitude]]))</f>
        <v>-47629092</v>
      </c>
      <c r="AT1386">
        <f>FO_Candidato[[#This Row],[LONGITUDE_P1]]/1000000</f>
        <v>-47.629092</v>
      </c>
      <c r="AU1386">
        <f>INT(ABS(FO_Candidato[[#This Row],[LONGITUDE_P2]]))</f>
        <v>47</v>
      </c>
      <c r="AV1386">
        <f>INT((ABS(FO_Candidato[[#This Row],[LONGITUDE_P2]])-INT(ABS(FO_Candidato[[#This Row],[LONGITUDE_P2]])))*60)</f>
        <v>37</v>
      </c>
      <c r="AW1386" s="73">
        <f t="shared" si="43"/>
        <v>44.73</v>
      </c>
      <c r="AX1386" t="str">
        <f>SUBSTITUTE(TEXT(FO_Candidato[[#This Row],[LONGITUDE_P5]],"0,00"),",",".")</f>
        <v>44.73</v>
      </c>
      <c r="AY1386" t="str">
        <f>FO_Candidato[[#This Row],[LONGITUDE_P3]]&amp;"°"&amp;FO_Candidato[[#This Row],[LONGITUDE_P4]]&amp;"'"&amp;FO_Candidato[[#This Row],[LONGITUDE - P6]]&amp;"""S"</f>
        <v>47°37'44.73"S</v>
      </c>
    </row>
    <row r="1387" spans="1:51" x14ac:dyDescent="0.3">
      <c r="A1387" t="s">
        <v>31502</v>
      </c>
      <c r="B1387" t="s">
        <v>23809</v>
      </c>
      <c r="C1387" t="s">
        <v>354</v>
      </c>
      <c r="D1387" t="s">
        <v>5351</v>
      </c>
      <c r="E1387" t="s">
        <v>5351</v>
      </c>
      <c r="F1387" t="s">
        <v>5352</v>
      </c>
      <c r="G1387" t="s">
        <v>23889</v>
      </c>
      <c r="I1387" t="s">
        <v>23832</v>
      </c>
      <c r="M1387" t="s">
        <v>23835</v>
      </c>
      <c r="N1387" t="s">
        <v>24872</v>
      </c>
      <c r="U1387" t="s">
        <v>23823</v>
      </c>
      <c r="V1387">
        <v>20</v>
      </c>
      <c r="W1387">
        <v>-24148984</v>
      </c>
      <c r="X1387">
        <v>-47647251</v>
      </c>
      <c r="Y1387">
        <v>55</v>
      </c>
      <c r="AB1387" t="s">
        <v>23825</v>
      </c>
      <c r="AD1387" t="s">
        <v>1491</v>
      </c>
      <c r="AH1387" t="s">
        <v>31503</v>
      </c>
      <c r="AI1387" t="s">
        <v>23852</v>
      </c>
      <c r="AL1387">
        <f>VALUE(TRIM(FO_Candidato[[#This Row],[1.21 Latitude]]))</f>
        <v>-24148984</v>
      </c>
      <c r="AM1387">
        <f>FO_Candidato[[#This Row],[LATITUDE_P1]]/1000000</f>
        <v>-24.148983999999999</v>
      </c>
      <c r="AN1387">
        <f>INT(ABS(FO_Candidato[[#This Row],[LATITUDE_P2]]))</f>
        <v>24</v>
      </c>
      <c r="AO1387">
        <f>INT((ABS(FO_Candidato[[#This Row],[LATITUDE_P2]])-INT(ABS(FO_Candidato[[#This Row],[LATITUDE_P2]])))*60)</f>
        <v>8</v>
      </c>
      <c r="AP1387" s="73">
        <f t="shared" si="42"/>
        <v>56.34</v>
      </c>
      <c r="AQ1387" t="str">
        <f>SUBSTITUTE(TEXT(FO_Candidato[[#This Row],[LATITUDE_P5]],"0,00"),",",".")</f>
        <v>56.34</v>
      </c>
      <c r="AR1387" t="str">
        <f>FO_Candidato[[#This Row],[LATITUDE_P3]]&amp;"°"&amp;FO_Candidato[[#This Row],[LATITUDE_P4]]&amp;"'"&amp;FO_Candidato[[#This Row],[LATITUDE - P6]]&amp;"""S"</f>
        <v>24°8'56.34"S</v>
      </c>
      <c r="AS1387">
        <f>VALUE(TRIM(FO_Candidato[[#This Row],[longitude]]))</f>
        <v>-47647251</v>
      </c>
      <c r="AT1387">
        <f>FO_Candidato[[#This Row],[LONGITUDE_P1]]/1000000</f>
        <v>-47.647250999999997</v>
      </c>
      <c r="AU1387">
        <f>INT(ABS(FO_Candidato[[#This Row],[LONGITUDE_P2]]))</f>
        <v>47</v>
      </c>
      <c r="AV1387">
        <f>INT((ABS(FO_Candidato[[#This Row],[LONGITUDE_P2]])-INT(ABS(FO_Candidato[[#This Row],[LONGITUDE_P2]])))*60)</f>
        <v>38</v>
      </c>
      <c r="AW1387" s="73">
        <f t="shared" si="43"/>
        <v>50.1</v>
      </c>
      <c r="AX1387" t="str">
        <f>SUBSTITUTE(TEXT(FO_Candidato[[#This Row],[LONGITUDE_P5]],"0,00"),",",".")</f>
        <v>50.10</v>
      </c>
      <c r="AY1387" t="str">
        <f>FO_Candidato[[#This Row],[LONGITUDE_P3]]&amp;"°"&amp;FO_Candidato[[#This Row],[LONGITUDE_P4]]&amp;"'"&amp;FO_Candidato[[#This Row],[LONGITUDE - P6]]&amp;"""S"</f>
        <v>47°38'50.10"S</v>
      </c>
    </row>
    <row r="1388" spans="1:51" x14ac:dyDescent="0.3">
      <c r="A1388" t="s">
        <v>31504</v>
      </c>
      <c r="B1388" t="s">
        <v>23809</v>
      </c>
      <c r="C1388" t="s">
        <v>354</v>
      </c>
      <c r="D1388" t="s">
        <v>5354</v>
      </c>
      <c r="E1388" t="s">
        <v>31505</v>
      </c>
      <c r="F1388" t="s">
        <v>31506</v>
      </c>
      <c r="G1388" t="s">
        <v>23889</v>
      </c>
      <c r="I1388" t="s">
        <v>23813</v>
      </c>
      <c r="M1388" t="s">
        <v>23835</v>
      </c>
      <c r="N1388" t="s">
        <v>24872</v>
      </c>
      <c r="U1388" t="s">
        <v>23823</v>
      </c>
      <c r="V1388">
        <v>30</v>
      </c>
      <c r="W1388">
        <v>-24197802</v>
      </c>
      <c r="X1388">
        <v>-47617086</v>
      </c>
      <c r="Y1388">
        <v>31</v>
      </c>
      <c r="AB1388" t="s">
        <v>23825</v>
      </c>
      <c r="AD1388" t="s">
        <v>1491</v>
      </c>
      <c r="AH1388" t="s">
        <v>31507</v>
      </c>
      <c r="AI1388" t="s">
        <v>23852</v>
      </c>
      <c r="AJ1388" t="s">
        <v>31501</v>
      </c>
      <c r="AL1388">
        <f>VALUE(TRIM(FO_Candidato[[#This Row],[1.21 Latitude]]))</f>
        <v>-24197802</v>
      </c>
      <c r="AM1388">
        <f>FO_Candidato[[#This Row],[LATITUDE_P1]]/1000000</f>
        <v>-24.197801999999999</v>
      </c>
      <c r="AN1388">
        <f>INT(ABS(FO_Candidato[[#This Row],[LATITUDE_P2]]))</f>
        <v>24</v>
      </c>
      <c r="AO1388">
        <f>INT((ABS(FO_Candidato[[#This Row],[LATITUDE_P2]])-INT(ABS(FO_Candidato[[#This Row],[LATITUDE_P2]])))*60)</f>
        <v>11</v>
      </c>
      <c r="AP1388" s="73">
        <f t="shared" si="42"/>
        <v>52.09</v>
      </c>
      <c r="AQ1388" t="str">
        <f>SUBSTITUTE(TEXT(FO_Candidato[[#This Row],[LATITUDE_P5]],"0,00"),",",".")</f>
        <v>52.09</v>
      </c>
      <c r="AR1388" t="str">
        <f>FO_Candidato[[#This Row],[LATITUDE_P3]]&amp;"°"&amp;FO_Candidato[[#This Row],[LATITUDE_P4]]&amp;"'"&amp;FO_Candidato[[#This Row],[LATITUDE - P6]]&amp;"""S"</f>
        <v>24°11'52.09"S</v>
      </c>
      <c r="AS1388">
        <f>VALUE(TRIM(FO_Candidato[[#This Row],[longitude]]))</f>
        <v>-47617086</v>
      </c>
      <c r="AT1388">
        <f>FO_Candidato[[#This Row],[LONGITUDE_P1]]/1000000</f>
        <v>-47.617086</v>
      </c>
      <c r="AU1388">
        <f>INT(ABS(FO_Candidato[[#This Row],[LONGITUDE_P2]]))</f>
        <v>47</v>
      </c>
      <c r="AV1388">
        <f>INT((ABS(FO_Candidato[[#This Row],[LONGITUDE_P2]])-INT(ABS(FO_Candidato[[#This Row],[LONGITUDE_P2]])))*60)</f>
        <v>37</v>
      </c>
      <c r="AW1388" s="73">
        <f t="shared" si="43"/>
        <v>1.51</v>
      </c>
      <c r="AX1388" t="str">
        <f>SUBSTITUTE(TEXT(FO_Candidato[[#This Row],[LONGITUDE_P5]],"0,00"),",",".")</f>
        <v>1.51</v>
      </c>
      <c r="AY1388" t="str">
        <f>FO_Candidato[[#This Row],[LONGITUDE_P3]]&amp;"°"&amp;FO_Candidato[[#This Row],[LONGITUDE_P4]]&amp;"'"&amp;FO_Candidato[[#This Row],[LONGITUDE - P6]]&amp;"""S"</f>
        <v>47°37'1.51"S</v>
      </c>
    </row>
    <row r="1389" spans="1:51" x14ac:dyDescent="0.3">
      <c r="A1389" t="s">
        <v>31508</v>
      </c>
      <c r="B1389" t="s">
        <v>23809</v>
      </c>
      <c r="C1389" t="s">
        <v>354</v>
      </c>
      <c r="D1389" t="s">
        <v>5354</v>
      </c>
      <c r="E1389" t="s">
        <v>5354</v>
      </c>
      <c r="F1389" t="s">
        <v>5355</v>
      </c>
      <c r="G1389" t="s">
        <v>23889</v>
      </c>
      <c r="I1389" t="s">
        <v>23813</v>
      </c>
      <c r="K1389" t="s">
        <v>29573</v>
      </c>
      <c r="M1389" t="s">
        <v>23835</v>
      </c>
      <c r="N1389" t="s">
        <v>24872</v>
      </c>
      <c r="U1389" t="s">
        <v>23823</v>
      </c>
      <c r="V1389">
        <v>30</v>
      </c>
      <c r="W1389">
        <v>-24196928</v>
      </c>
      <c r="X1389">
        <v>-47618072</v>
      </c>
      <c r="Y1389">
        <v>34</v>
      </c>
      <c r="Z1389" t="s">
        <v>31509</v>
      </c>
      <c r="AB1389" t="s">
        <v>23825</v>
      </c>
      <c r="AD1389" t="s">
        <v>1491</v>
      </c>
      <c r="AH1389" t="s">
        <v>31510</v>
      </c>
      <c r="AI1389" t="s">
        <v>23852</v>
      </c>
      <c r="AJ1389" t="s">
        <v>31501</v>
      </c>
      <c r="AL1389">
        <f>VALUE(TRIM(FO_Candidato[[#This Row],[1.21 Latitude]]))</f>
        <v>-24196928</v>
      </c>
      <c r="AM1389">
        <f>FO_Candidato[[#This Row],[LATITUDE_P1]]/1000000</f>
        <v>-24.196928</v>
      </c>
      <c r="AN1389">
        <f>INT(ABS(FO_Candidato[[#This Row],[LATITUDE_P2]]))</f>
        <v>24</v>
      </c>
      <c r="AO1389">
        <f>INT((ABS(FO_Candidato[[#This Row],[LATITUDE_P2]])-INT(ABS(FO_Candidato[[#This Row],[LATITUDE_P2]])))*60)</f>
        <v>11</v>
      </c>
      <c r="AP1389" s="73">
        <f t="shared" si="42"/>
        <v>48.94</v>
      </c>
      <c r="AQ1389" t="str">
        <f>SUBSTITUTE(TEXT(FO_Candidato[[#This Row],[LATITUDE_P5]],"0,00"),",",".")</f>
        <v>48.94</v>
      </c>
      <c r="AR1389" t="str">
        <f>FO_Candidato[[#This Row],[LATITUDE_P3]]&amp;"°"&amp;FO_Candidato[[#This Row],[LATITUDE_P4]]&amp;"'"&amp;FO_Candidato[[#This Row],[LATITUDE - P6]]&amp;"""S"</f>
        <v>24°11'48.94"S</v>
      </c>
      <c r="AS1389">
        <f>VALUE(TRIM(FO_Candidato[[#This Row],[longitude]]))</f>
        <v>-47618072</v>
      </c>
      <c r="AT1389">
        <f>FO_Candidato[[#This Row],[LONGITUDE_P1]]/1000000</f>
        <v>-47.618071999999998</v>
      </c>
      <c r="AU1389">
        <f>INT(ABS(FO_Candidato[[#This Row],[LONGITUDE_P2]]))</f>
        <v>47</v>
      </c>
      <c r="AV1389">
        <f>INT((ABS(FO_Candidato[[#This Row],[LONGITUDE_P2]])-INT(ABS(FO_Candidato[[#This Row],[LONGITUDE_P2]])))*60)</f>
        <v>37</v>
      </c>
      <c r="AW1389" s="73">
        <f t="shared" si="43"/>
        <v>5.0599999999999996</v>
      </c>
      <c r="AX1389" t="str">
        <f>SUBSTITUTE(TEXT(FO_Candidato[[#This Row],[LONGITUDE_P5]],"0,00"),",",".")</f>
        <v>5.06</v>
      </c>
      <c r="AY1389" t="str">
        <f>FO_Candidato[[#This Row],[LONGITUDE_P3]]&amp;"°"&amp;FO_Candidato[[#This Row],[LONGITUDE_P4]]&amp;"'"&amp;FO_Candidato[[#This Row],[LONGITUDE - P6]]&amp;"""S"</f>
        <v>47°37'5.06"S</v>
      </c>
    </row>
    <row r="1390" spans="1:51" x14ac:dyDescent="0.3">
      <c r="A1390" t="s">
        <v>31511</v>
      </c>
      <c r="B1390" t="s">
        <v>23809</v>
      </c>
      <c r="C1390" t="s">
        <v>354</v>
      </c>
      <c r="D1390" t="s">
        <v>5360</v>
      </c>
      <c r="E1390" t="s">
        <v>5360</v>
      </c>
      <c r="F1390" t="s">
        <v>5361</v>
      </c>
      <c r="G1390" t="s">
        <v>23889</v>
      </c>
      <c r="I1390" t="s">
        <v>23832</v>
      </c>
      <c r="M1390" t="s">
        <v>23835</v>
      </c>
      <c r="N1390" t="s">
        <v>24872</v>
      </c>
      <c r="U1390" t="s">
        <v>23823</v>
      </c>
      <c r="V1390">
        <v>40</v>
      </c>
      <c r="W1390">
        <v>-24241239</v>
      </c>
      <c r="X1390">
        <v>-47618339</v>
      </c>
      <c r="Y1390">
        <v>28</v>
      </c>
      <c r="AB1390" t="s">
        <v>23825</v>
      </c>
      <c r="AD1390" t="s">
        <v>1491</v>
      </c>
      <c r="AH1390" t="s">
        <v>31512</v>
      </c>
      <c r="AI1390" t="s">
        <v>23852</v>
      </c>
      <c r="AJ1390" t="s">
        <v>31501</v>
      </c>
      <c r="AL1390">
        <f>VALUE(TRIM(FO_Candidato[[#This Row],[1.21 Latitude]]))</f>
        <v>-24241239</v>
      </c>
      <c r="AM1390">
        <f>FO_Candidato[[#This Row],[LATITUDE_P1]]/1000000</f>
        <v>-24.241239</v>
      </c>
      <c r="AN1390">
        <f>INT(ABS(FO_Candidato[[#This Row],[LATITUDE_P2]]))</f>
        <v>24</v>
      </c>
      <c r="AO1390">
        <f>INT((ABS(FO_Candidato[[#This Row],[LATITUDE_P2]])-INT(ABS(FO_Candidato[[#This Row],[LATITUDE_P2]])))*60)</f>
        <v>14</v>
      </c>
      <c r="AP1390" s="73">
        <f t="shared" si="42"/>
        <v>28.46</v>
      </c>
      <c r="AQ1390" t="str">
        <f>SUBSTITUTE(TEXT(FO_Candidato[[#This Row],[LATITUDE_P5]],"0,00"),",",".")</f>
        <v>28.46</v>
      </c>
      <c r="AR1390" t="str">
        <f>FO_Candidato[[#This Row],[LATITUDE_P3]]&amp;"°"&amp;FO_Candidato[[#This Row],[LATITUDE_P4]]&amp;"'"&amp;FO_Candidato[[#This Row],[LATITUDE - P6]]&amp;"""S"</f>
        <v>24°14'28.46"S</v>
      </c>
      <c r="AS1390">
        <f>VALUE(TRIM(FO_Candidato[[#This Row],[longitude]]))</f>
        <v>-47618339</v>
      </c>
      <c r="AT1390">
        <f>FO_Candidato[[#This Row],[LONGITUDE_P1]]/1000000</f>
        <v>-47.618338999999999</v>
      </c>
      <c r="AU1390">
        <f>INT(ABS(FO_Candidato[[#This Row],[LONGITUDE_P2]]))</f>
        <v>47</v>
      </c>
      <c r="AV1390">
        <f>INT((ABS(FO_Candidato[[#This Row],[LONGITUDE_P2]])-INT(ABS(FO_Candidato[[#This Row],[LONGITUDE_P2]])))*60)</f>
        <v>37</v>
      </c>
      <c r="AW1390" s="73">
        <f t="shared" si="43"/>
        <v>6.02</v>
      </c>
      <c r="AX1390" t="str">
        <f>SUBSTITUTE(TEXT(FO_Candidato[[#This Row],[LONGITUDE_P5]],"0,00"),",",".")</f>
        <v>6.02</v>
      </c>
      <c r="AY1390" t="str">
        <f>FO_Candidato[[#This Row],[LONGITUDE_P3]]&amp;"°"&amp;FO_Candidato[[#This Row],[LONGITUDE_P4]]&amp;"'"&amp;FO_Candidato[[#This Row],[LONGITUDE - P6]]&amp;"""S"</f>
        <v>47°37'6.02"S</v>
      </c>
    </row>
    <row r="1391" spans="1:51" x14ac:dyDescent="0.3">
      <c r="A1391" t="s">
        <v>31513</v>
      </c>
      <c r="B1391" t="s">
        <v>23809</v>
      </c>
      <c r="C1391" t="s">
        <v>3790</v>
      </c>
      <c r="D1391" t="s">
        <v>3804</v>
      </c>
      <c r="E1391" t="s">
        <v>31514</v>
      </c>
      <c r="F1391" t="s">
        <v>31515</v>
      </c>
      <c r="G1391" t="s">
        <v>24555</v>
      </c>
      <c r="H1391" t="s">
        <v>31450</v>
      </c>
      <c r="I1391" t="s">
        <v>23832</v>
      </c>
      <c r="J1391" t="s">
        <v>23814</v>
      </c>
      <c r="K1391" t="s">
        <v>31516</v>
      </c>
      <c r="L1391" t="s">
        <v>148</v>
      </c>
      <c r="M1391" t="s">
        <v>23816</v>
      </c>
      <c r="N1391" t="s">
        <v>31517</v>
      </c>
      <c r="O1391" t="s">
        <v>148</v>
      </c>
      <c r="P1391" t="s">
        <v>31518</v>
      </c>
      <c r="Q1391" t="s">
        <v>148</v>
      </c>
      <c r="R1391" t="s">
        <v>148</v>
      </c>
      <c r="S1391" t="s">
        <v>148</v>
      </c>
      <c r="T1391" t="s">
        <v>148</v>
      </c>
      <c r="U1391" t="s">
        <v>23823</v>
      </c>
      <c r="V1391">
        <v>30</v>
      </c>
      <c r="W1391">
        <v>-19067077</v>
      </c>
      <c r="X1391">
        <v>-40964575</v>
      </c>
      <c r="Y1391">
        <v>506</v>
      </c>
      <c r="Z1391" t="s">
        <v>12336</v>
      </c>
      <c r="AA1391" t="s">
        <v>124</v>
      </c>
      <c r="AB1391" t="s">
        <v>23825</v>
      </c>
      <c r="AC1391">
        <v>800</v>
      </c>
      <c r="AD1391" t="s">
        <v>1491</v>
      </c>
      <c r="AE1391" t="s">
        <v>1532</v>
      </c>
      <c r="AF1391" t="s">
        <v>3804</v>
      </c>
      <c r="AG1391" t="s">
        <v>3804</v>
      </c>
      <c r="AH1391" t="s">
        <v>31519</v>
      </c>
      <c r="AI1391" t="s">
        <v>24220</v>
      </c>
      <c r="AJ1391" t="s">
        <v>31520</v>
      </c>
      <c r="AK1391">
        <v>29760000</v>
      </c>
      <c r="AL1391">
        <f>VALUE(TRIM(FO_Candidato[[#This Row],[1.21 Latitude]]))</f>
        <v>-19067077</v>
      </c>
      <c r="AM1391">
        <f>FO_Candidato[[#This Row],[LATITUDE_P1]]/1000000</f>
        <v>-19.067077000000001</v>
      </c>
      <c r="AN1391">
        <f>INT(ABS(FO_Candidato[[#This Row],[LATITUDE_P2]]))</f>
        <v>19</v>
      </c>
      <c r="AO1391">
        <f>INT((ABS(FO_Candidato[[#This Row],[LATITUDE_P2]])-INT(ABS(FO_Candidato[[#This Row],[LATITUDE_P2]])))*60)</f>
        <v>4</v>
      </c>
      <c r="AP1391" s="73">
        <f t="shared" si="42"/>
        <v>1.48</v>
      </c>
      <c r="AQ1391" t="str">
        <f>SUBSTITUTE(TEXT(FO_Candidato[[#This Row],[LATITUDE_P5]],"0,00"),",",".")</f>
        <v>1.48</v>
      </c>
      <c r="AR1391" t="str">
        <f>FO_Candidato[[#This Row],[LATITUDE_P3]]&amp;"°"&amp;FO_Candidato[[#This Row],[LATITUDE_P4]]&amp;"'"&amp;FO_Candidato[[#This Row],[LATITUDE - P6]]&amp;"""S"</f>
        <v>19°4'1.48"S</v>
      </c>
      <c r="AS1391">
        <f>VALUE(TRIM(FO_Candidato[[#This Row],[longitude]]))</f>
        <v>-40964575</v>
      </c>
      <c r="AT1391">
        <f>FO_Candidato[[#This Row],[LONGITUDE_P1]]/1000000</f>
        <v>-40.964575000000004</v>
      </c>
      <c r="AU1391">
        <f>INT(ABS(FO_Candidato[[#This Row],[LONGITUDE_P2]]))</f>
        <v>40</v>
      </c>
      <c r="AV1391">
        <f>INT((ABS(FO_Candidato[[#This Row],[LONGITUDE_P2]])-INT(ABS(FO_Candidato[[#This Row],[LONGITUDE_P2]])))*60)</f>
        <v>57</v>
      </c>
      <c r="AW1391" s="73">
        <f t="shared" si="43"/>
        <v>52.47</v>
      </c>
      <c r="AX1391" t="str">
        <f>SUBSTITUTE(TEXT(FO_Candidato[[#This Row],[LONGITUDE_P5]],"0,00"),",",".")</f>
        <v>52.47</v>
      </c>
      <c r="AY1391" t="str">
        <f>FO_Candidato[[#This Row],[LONGITUDE_P3]]&amp;"°"&amp;FO_Candidato[[#This Row],[LONGITUDE_P4]]&amp;"'"&amp;FO_Candidato[[#This Row],[LONGITUDE - P6]]&amp;"""S"</f>
        <v>40°57'52.47"S</v>
      </c>
    </row>
    <row r="1392" spans="1:51" x14ac:dyDescent="0.3">
      <c r="A1392" t="s">
        <v>31521</v>
      </c>
      <c r="B1392" t="s">
        <v>23809</v>
      </c>
      <c r="C1392" t="s">
        <v>127</v>
      </c>
      <c r="D1392" t="s">
        <v>14994</v>
      </c>
      <c r="E1392" t="s">
        <v>31522</v>
      </c>
      <c r="F1392" t="s">
        <v>31523</v>
      </c>
      <c r="G1392" t="s">
        <v>23880</v>
      </c>
      <c r="I1392" t="s">
        <v>23832</v>
      </c>
      <c r="J1392" t="s">
        <v>23814</v>
      </c>
      <c r="K1392" t="s">
        <v>31524</v>
      </c>
      <c r="M1392" t="s">
        <v>23816</v>
      </c>
      <c r="U1392" t="s">
        <v>23823</v>
      </c>
      <c r="V1392">
        <v>50</v>
      </c>
      <c r="W1392">
        <v>-21688677</v>
      </c>
      <c r="X1392">
        <v>-49757707</v>
      </c>
      <c r="Y1392">
        <v>428</v>
      </c>
      <c r="Z1392" t="s">
        <v>31525</v>
      </c>
      <c r="AA1392" t="s">
        <v>124</v>
      </c>
      <c r="AB1392" t="s">
        <v>23825</v>
      </c>
      <c r="AC1392">
        <v>5000</v>
      </c>
      <c r="AD1392" t="s">
        <v>23823</v>
      </c>
      <c r="AE1392" t="s">
        <v>23823</v>
      </c>
      <c r="AG1392" t="s">
        <v>14996</v>
      </c>
      <c r="AH1392" t="s">
        <v>31526</v>
      </c>
      <c r="AI1392" t="s">
        <v>23852</v>
      </c>
      <c r="AJ1392" t="s">
        <v>31527</v>
      </c>
      <c r="AL1392">
        <f>VALUE(TRIM(FO_Candidato[[#This Row],[1.21 Latitude]]))</f>
        <v>-21688677</v>
      </c>
      <c r="AM1392">
        <f>FO_Candidato[[#This Row],[LATITUDE_P1]]/1000000</f>
        <v>-21.688676999999998</v>
      </c>
      <c r="AN1392">
        <f>INT(ABS(FO_Candidato[[#This Row],[LATITUDE_P2]]))</f>
        <v>21</v>
      </c>
      <c r="AO1392">
        <f>INT((ABS(FO_Candidato[[#This Row],[LATITUDE_P2]])-INT(ABS(FO_Candidato[[#This Row],[LATITUDE_P2]])))*60)</f>
        <v>41</v>
      </c>
      <c r="AP1392" s="73">
        <f t="shared" si="42"/>
        <v>19.239999999999998</v>
      </c>
      <c r="AQ1392" t="str">
        <f>SUBSTITUTE(TEXT(FO_Candidato[[#This Row],[LATITUDE_P5]],"0,00"),",",".")</f>
        <v>19.24</v>
      </c>
      <c r="AR1392" t="str">
        <f>FO_Candidato[[#This Row],[LATITUDE_P3]]&amp;"°"&amp;FO_Candidato[[#This Row],[LATITUDE_P4]]&amp;"'"&amp;FO_Candidato[[#This Row],[LATITUDE - P6]]&amp;"""S"</f>
        <v>21°41'19.24"S</v>
      </c>
      <c r="AS1392">
        <f>VALUE(TRIM(FO_Candidato[[#This Row],[longitude]]))</f>
        <v>-49757707</v>
      </c>
      <c r="AT1392">
        <f>FO_Candidato[[#This Row],[LONGITUDE_P1]]/1000000</f>
        <v>-49.757707000000003</v>
      </c>
      <c r="AU1392">
        <f>INT(ABS(FO_Candidato[[#This Row],[LONGITUDE_P2]]))</f>
        <v>49</v>
      </c>
      <c r="AV1392">
        <f>INT((ABS(FO_Candidato[[#This Row],[LONGITUDE_P2]])-INT(ABS(FO_Candidato[[#This Row],[LONGITUDE_P2]])))*60)</f>
        <v>45</v>
      </c>
      <c r="AW1392" s="73">
        <f t="shared" si="43"/>
        <v>27.75</v>
      </c>
      <c r="AX1392" t="str">
        <f>SUBSTITUTE(TEXT(FO_Candidato[[#This Row],[LONGITUDE_P5]],"0,00"),",",".")</f>
        <v>27.75</v>
      </c>
      <c r="AY1392" t="str">
        <f>FO_Candidato[[#This Row],[LONGITUDE_P3]]&amp;"°"&amp;FO_Candidato[[#This Row],[LONGITUDE_P4]]&amp;"'"&amp;FO_Candidato[[#This Row],[LONGITUDE - P6]]&amp;"""S"</f>
        <v>49°45'27.75"S</v>
      </c>
    </row>
    <row r="1393" spans="1:51" x14ac:dyDescent="0.3">
      <c r="A1393" t="s">
        <v>31528</v>
      </c>
      <c r="B1393" t="s">
        <v>23809</v>
      </c>
      <c r="C1393" t="s">
        <v>127</v>
      </c>
      <c r="D1393" t="s">
        <v>12595</v>
      </c>
      <c r="E1393" t="s">
        <v>31529</v>
      </c>
      <c r="F1393" t="s">
        <v>31530</v>
      </c>
      <c r="G1393" t="s">
        <v>23846</v>
      </c>
      <c r="I1393" t="s">
        <v>23832</v>
      </c>
      <c r="K1393" t="s">
        <v>31531</v>
      </c>
      <c r="R1393" t="s">
        <v>31532</v>
      </c>
      <c r="T1393" t="s">
        <v>31533</v>
      </c>
      <c r="U1393" t="s">
        <v>23823</v>
      </c>
      <c r="W1393">
        <v>-28292447</v>
      </c>
      <c r="X1393">
        <v>-52812261</v>
      </c>
      <c r="Y1393">
        <v>555</v>
      </c>
      <c r="AA1393" t="s">
        <v>124</v>
      </c>
      <c r="AB1393" t="s">
        <v>23825</v>
      </c>
      <c r="AC1393">
        <v>1800</v>
      </c>
      <c r="AD1393" t="s">
        <v>23823</v>
      </c>
      <c r="AH1393" t="s">
        <v>31534</v>
      </c>
      <c r="AI1393" t="s">
        <v>23911</v>
      </c>
      <c r="AJ1393" t="s">
        <v>31535</v>
      </c>
      <c r="AL1393">
        <f>VALUE(TRIM(FO_Candidato[[#This Row],[1.21 Latitude]]))</f>
        <v>-28292447</v>
      </c>
      <c r="AM1393">
        <f>FO_Candidato[[#This Row],[LATITUDE_P1]]/1000000</f>
        <v>-28.292446999999999</v>
      </c>
      <c r="AN1393">
        <f>INT(ABS(FO_Candidato[[#This Row],[LATITUDE_P2]]))</f>
        <v>28</v>
      </c>
      <c r="AO1393">
        <f>INT((ABS(FO_Candidato[[#This Row],[LATITUDE_P2]])-INT(ABS(FO_Candidato[[#This Row],[LATITUDE_P2]])))*60)</f>
        <v>17</v>
      </c>
      <c r="AP1393" s="73">
        <f t="shared" si="42"/>
        <v>32.81</v>
      </c>
      <c r="AQ1393" t="str">
        <f>SUBSTITUTE(TEXT(FO_Candidato[[#This Row],[LATITUDE_P5]],"0,00"),",",".")</f>
        <v>32.81</v>
      </c>
      <c r="AR1393" t="str">
        <f>FO_Candidato[[#This Row],[LATITUDE_P3]]&amp;"°"&amp;FO_Candidato[[#This Row],[LATITUDE_P4]]&amp;"'"&amp;FO_Candidato[[#This Row],[LATITUDE - P6]]&amp;"""S"</f>
        <v>28°17'32.81"S</v>
      </c>
      <c r="AS1393">
        <f>VALUE(TRIM(FO_Candidato[[#This Row],[longitude]]))</f>
        <v>-52812261</v>
      </c>
      <c r="AT1393">
        <f>FO_Candidato[[#This Row],[LONGITUDE_P1]]/1000000</f>
        <v>-52.812260999999999</v>
      </c>
      <c r="AU1393">
        <f>INT(ABS(FO_Candidato[[#This Row],[LONGITUDE_P2]]))</f>
        <v>52</v>
      </c>
      <c r="AV1393">
        <f>INT((ABS(FO_Candidato[[#This Row],[LONGITUDE_P2]])-INT(ABS(FO_Candidato[[#This Row],[LONGITUDE_P2]])))*60)</f>
        <v>48</v>
      </c>
      <c r="AW1393" s="73">
        <f t="shared" si="43"/>
        <v>44.14</v>
      </c>
      <c r="AX1393" t="str">
        <f>SUBSTITUTE(TEXT(FO_Candidato[[#This Row],[LONGITUDE_P5]],"0,00"),",",".")</f>
        <v>44.14</v>
      </c>
      <c r="AY1393" t="str">
        <f>FO_Candidato[[#This Row],[LONGITUDE_P3]]&amp;"°"&amp;FO_Candidato[[#This Row],[LONGITUDE_P4]]&amp;"'"&amp;FO_Candidato[[#This Row],[LONGITUDE - P6]]&amp;"""S"</f>
        <v>52°48'44.14"S</v>
      </c>
    </row>
    <row r="1394" spans="1:51" x14ac:dyDescent="0.3">
      <c r="A1394" t="s">
        <v>31536</v>
      </c>
      <c r="B1394" t="s">
        <v>23809</v>
      </c>
      <c r="C1394" t="s">
        <v>3790</v>
      </c>
      <c r="D1394" t="s">
        <v>14471</v>
      </c>
      <c r="E1394" t="s">
        <v>31537</v>
      </c>
      <c r="F1394" t="s">
        <v>31538</v>
      </c>
      <c r="I1394" t="s">
        <v>23832</v>
      </c>
      <c r="V1394">
        <v>40</v>
      </c>
      <c r="W1394">
        <v>-24242148</v>
      </c>
      <c r="X1394">
        <v>-51801623</v>
      </c>
      <c r="AL1394">
        <f>VALUE(TRIM(FO_Candidato[[#This Row],[1.21 Latitude]]))</f>
        <v>-24242148</v>
      </c>
      <c r="AM1394">
        <f>FO_Candidato[[#This Row],[LATITUDE_P1]]/1000000</f>
        <v>-24.242148</v>
      </c>
      <c r="AN1394">
        <f>INT(ABS(FO_Candidato[[#This Row],[LATITUDE_P2]]))</f>
        <v>24</v>
      </c>
      <c r="AO1394">
        <f>INT((ABS(FO_Candidato[[#This Row],[LATITUDE_P2]])-INT(ABS(FO_Candidato[[#This Row],[LATITUDE_P2]])))*60)</f>
        <v>14</v>
      </c>
      <c r="AP1394" s="73">
        <f t="shared" si="42"/>
        <v>31.73</v>
      </c>
      <c r="AQ1394" t="str">
        <f>SUBSTITUTE(TEXT(FO_Candidato[[#This Row],[LATITUDE_P5]],"0,00"),",",".")</f>
        <v>31.73</v>
      </c>
      <c r="AR1394" t="str">
        <f>FO_Candidato[[#This Row],[LATITUDE_P3]]&amp;"°"&amp;FO_Candidato[[#This Row],[LATITUDE_P4]]&amp;"'"&amp;FO_Candidato[[#This Row],[LATITUDE - P6]]&amp;"""S"</f>
        <v>24°14'31.73"S</v>
      </c>
      <c r="AS1394">
        <f>VALUE(TRIM(FO_Candidato[[#This Row],[longitude]]))</f>
        <v>-51801623</v>
      </c>
      <c r="AT1394">
        <f>FO_Candidato[[#This Row],[LONGITUDE_P1]]/1000000</f>
        <v>-51.801622999999999</v>
      </c>
      <c r="AU1394">
        <f>INT(ABS(FO_Candidato[[#This Row],[LONGITUDE_P2]]))</f>
        <v>51</v>
      </c>
      <c r="AV1394">
        <f>INT((ABS(FO_Candidato[[#This Row],[LONGITUDE_P2]])-INT(ABS(FO_Candidato[[#This Row],[LONGITUDE_P2]])))*60)</f>
        <v>48</v>
      </c>
      <c r="AW1394" s="73">
        <f t="shared" si="43"/>
        <v>5.84</v>
      </c>
      <c r="AX1394" t="str">
        <f>SUBSTITUTE(TEXT(FO_Candidato[[#This Row],[LONGITUDE_P5]],"0,00"),",",".")</f>
        <v>5.84</v>
      </c>
      <c r="AY1394" t="str">
        <f>FO_Candidato[[#This Row],[LONGITUDE_P3]]&amp;"°"&amp;FO_Candidato[[#This Row],[LONGITUDE_P4]]&amp;"'"&amp;FO_Candidato[[#This Row],[LONGITUDE - P6]]&amp;"""S"</f>
        <v>51°48'5.84"S</v>
      </c>
    </row>
    <row r="1395" spans="1:51" x14ac:dyDescent="0.3">
      <c r="A1395" t="s">
        <v>31539</v>
      </c>
      <c r="B1395" t="s">
        <v>23809</v>
      </c>
      <c r="C1395" t="s">
        <v>3790</v>
      </c>
      <c r="D1395" t="s">
        <v>15273</v>
      </c>
      <c r="E1395" t="s">
        <v>31540</v>
      </c>
      <c r="F1395" t="s">
        <v>31541</v>
      </c>
      <c r="I1395" t="s">
        <v>23832</v>
      </c>
      <c r="K1395" t="s">
        <v>31542</v>
      </c>
      <c r="N1395" t="s">
        <v>31543</v>
      </c>
      <c r="P1395" t="s">
        <v>31544</v>
      </c>
      <c r="U1395" t="s">
        <v>23823</v>
      </c>
      <c r="W1395">
        <v>-19301647</v>
      </c>
      <c r="X1395">
        <v>-44106803</v>
      </c>
      <c r="Y1395">
        <v>647</v>
      </c>
      <c r="AB1395" t="s">
        <v>23825</v>
      </c>
      <c r="AC1395">
        <v>800</v>
      </c>
      <c r="AD1395" t="s">
        <v>23823</v>
      </c>
      <c r="AH1395" t="s">
        <v>31545</v>
      </c>
      <c r="AI1395" t="s">
        <v>24061</v>
      </c>
      <c r="AJ1395" t="s">
        <v>31546</v>
      </c>
      <c r="AL1395">
        <f>VALUE(TRIM(FO_Candidato[[#This Row],[1.21 Latitude]]))</f>
        <v>-19301647</v>
      </c>
      <c r="AM1395">
        <f>FO_Candidato[[#This Row],[LATITUDE_P1]]/1000000</f>
        <v>-19.301646999999999</v>
      </c>
      <c r="AN1395">
        <f>INT(ABS(FO_Candidato[[#This Row],[LATITUDE_P2]]))</f>
        <v>19</v>
      </c>
      <c r="AO1395">
        <f>INT((ABS(FO_Candidato[[#This Row],[LATITUDE_P2]])-INT(ABS(FO_Candidato[[#This Row],[LATITUDE_P2]])))*60)</f>
        <v>18</v>
      </c>
      <c r="AP1395" s="73">
        <f t="shared" si="42"/>
        <v>5.93</v>
      </c>
      <c r="AQ1395" t="str">
        <f>SUBSTITUTE(TEXT(FO_Candidato[[#This Row],[LATITUDE_P5]],"0,00"),",",".")</f>
        <v>5.93</v>
      </c>
      <c r="AR1395" t="str">
        <f>FO_Candidato[[#This Row],[LATITUDE_P3]]&amp;"°"&amp;FO_Candidato[[#This Row],[LATITUDE_P4]]&amp;"'"&amp;FO_Candidato[[#This Row],[LATITUDE - P6]]&amp;"""S"</f>
        <v>19°18'5.93"S</v>
      </c>
      <c r="AS1395">
        <f>VALUE(TRIM(FO_Candidato[[#This Row],[longitude]]))</f>
        <v>-44106803</v>
      </c>
      <c r="AT1395">
        <f>FO_Candidato[[#This Row],[LONGITUDE_P1]]/1000000</f>
        <v>-44.106802999999999</v>
      </c>
      <c r="AU1395">
        <f>INT(ABS(FO_Candidato[[#This Row],[LONGITUDE_P2]]))</f>
        <v>44</v>
      </c>
      <c r="AV1395">
        <f>INT((ABS(FO_Candidato[[#This Row],[LONGITUDE_P2]])-INT(ABS(FO_Candidato[[#This Row],[LONGITUDE_P2]])))*60)</f>
        <v>6</v>
      </c>
      <c r="AW1395" s="73">
        <f t="shared" si="43"/>
        <v>24.49</v>
      </c>
      <c r="AX1395" t="str">
        <f>SUBSTITUTE(TEXT(FO_Candidato[[#This Row],[LONGITUDE_P5]],"0,00"),",",".")</f>
        <v>24.49</v>
      </c>
      <c r="AY1395" t="str">
        <f>FO_Candidato[[#This Row],[LONGITUDE_P3]]&amp;"°"&amp;FO_Candidato[[#This Row],[LONGITUDE_P4]]&amp;"'"&amp;FO_Candidato[[#This Row],[LONGITUDE - P6]]&amp;"""S"</f>
        <v>44°6'24.49"S</v>
      </c>
    </row>
    <row r="1396" spans="1:51" x14ac:dyDescent="0.3">
      <c r="A1396" t="s">
        <v>31547</v>
      </c>
      <c r="B1396" t="s">
        <v>23809</v>
      </c>
      <c r="C1396" t="s">
        <v>127</v>
      </c>
      <c r="D1396" t="s">
        <v>2590</v>
      </c>
      <c r="E1396" t="s">
        <v>2590</v>
      </c>
      <c r="F1396" t="s">
        <v>2591</v>
      </c>
      <c r="G1396" t="s">
        <v>24555</v>
      </c>
      <c r="H1396" t="s">
        <v>31450</v>
      </c>
      <c r="I1396" t="s">
        <v>23832</v>
      </c>
      <c r="J1396" t="s">
        <v>23814</v>
      </c>
      <c r="K1396" t="s">
        <v>23943</v>
      </c>
      <c r="L1396" t="s">
        <v>148</v>
      </c>
      <c r="M1396" t="s">
        <v>23816</v>
      </c>
      <c r="N1396" t="s">
        <v>31548</v>
      </c>
      <c r="O1396" t="s">
        <v>148</v>
      </c>
      <c r="P1396" t="s">
        <v>31549</v>
      </c>
      <c r="Q1396" t="s">
        <v>31550</v>
      </c>
      <c r="R1396" t="s">
        <v>31551</v>
      </c>
      <c r="S1396" t="s">
        <v>31552</v>
      </c>
      <c r="T1396" t="s">
        <v>31549</v>
      </c>
      <c r="U1396" t="s">
        <v>23823</v>
      </c>
      <c r="V1396">
        <v>50</v>
      </c>
      <c r="W1396">
        <v>-1553873</v>
      </c>
      <c r="X1396">
        <v>-3941542</v>
      </c>
      <c r="Y1396">
        <v>126</v>
      </c>
      <c r="Z1396" t="s">
        <v>12336</v>
      </c>
      <c r="AA1396" t="s">
        <v>107</v>
      </c>
      <c r="AB1396" t="s">
        <v>23825</v>
      </c>
      <c r="AC1396">
        <v>3000</v>
      </c>
      <c r="AD1396" t="s">
        <v>23823</v>
      </c>
      <c r="AE1396" t="s">
        <v>24004</v>
      </c>
      <c r="AF1396" t="s">
        <v>2591</v>
      </c>
      <c r="AG1396" t="s">
        <v>31553</v>
      </c>
      <c r="AH1396" t="s">
        <v>31554</v>
      </c>
      <c r="AI1396" t="s">
        <v>24034</v>
      </c>
      <c r="AJ1396" t="s">
        <v>2594</v>
      </c>
      <c r="AK1396">
        <v>45870000</v>
      </c>
      <c r="AL1396">
        <f>VALUE(TRIM(FO_Candidato[[#This Row],[1.21 Latitude]]))</f>
        <v>-1553873</v>
      </c>
      <c r="AM1396">
        <f>FO_Candidato[[#This Row],[LATITUDE_P1]]/1000000</f>
        <v>-1.5538730000000001</v>
      </c>
      <c r="AN1396">
        <f>INT(ABS(FO_Candidato[[#This Row],[LATITUDE_P2]]))</f>
        <v>1</v>
      </c>
      <c r="AO1396">
        <f>INT((ABS(FO_Candidato[[#This Row],[LATITUDE_P2]])-INT(ABS(FO_Candidato[[#This Row],[LATITUDE_P2]])))*60)</f>
        <v>33</v>
      </c>
      <c r="AP1396" s="73">
        <f t="shared" si="42"/>
        <v>13.94</v>
      </c>
      <c r="AQ1396" t="str">
        <f>SUBSTITUTE(TEXT(FO_Candidato[[#This Row],[LATITUDE_P5]],"0,00"),",",".")</f>
        <v>13.94</v>
      </c>
      <c r="AR1396" t="str">
        <f>FO_Candidato[[#This Row],[LATITUDE_P3]]&amp;"°"&amp;FO_Candidato[[#This Row],[LATITUDE_P4]]&amp;"'"&amp;FO_Candidato[[#This Row],[LATITUDE - P6]]&amp;"""S"</f>
        <v>1°33'13.94"S</v>
      </c>
      <c r="AS1396">
        <f>VALUE(TRIM(FO_Candidato[[#This Row],[longitude]]))</f>
        <v>-3941542</v>
      </c>
      <c r="AT1396">
        <f>FO_Candidato[[#This Row],[LONGITUDE_P1]]/1000000</f>
        <v>-3.9415420000000001</v>
      </c>
      <c r="AU1396">
        <f>INT(ABS(FO_Candidato[[#This Row],[LONGITUDE_P2]]))</f>
        <v>3</v>
      </c>
      <c r="AV1396">
        <f>INT((ABS(FO_Candidato[[#This Row],[LONGITUDE_P2]])-INT(ABS(FO_Candidato[[#This Row],[LONGITUDE_P2]])))*60)</f>
        <v>56</v>
      </c>
      <c r="AW1396" s="73">
        <f t="shared" si="43"/>
        <v>29.55</v>
      </c>
      <c r="AX1396" t="str">
        <f>SUBSTITUTE(TEXT(FO_Candidato[[#This Row],[LONGITUDE_P5]],"0,00"),",",".")</f>
        <v>29.55</v>
      </c>
      <c r="AY1396" t="str">
        <f>FO_Candidato[[#This Row],[LONGITUDE_P3]]&amp;"°"&amp;FO_Candidato[[#This Row],[LONGITUDE_P4]]&amp;"'"&amp;FO_Candidato[[#This Row],[LONGITUDE - P6]]&amp;"""S"</f>
        <v>3°56'29.55"S</v>
      </c>
    </row>
    <row r="1397" spans="1:51" x14ac:dyDescent="0.3">
      <c r="A1397" t="s">
        <v>31555</v>
      </c>
      <c r="B1397" t="s">
        <v>23809</v>
      </c>
      <c r="C1397" t="s">
        <v>1398</v>
      </c>
      <c r="D1397" t="s">
        <v>1930</v>
      </c>
      <c r="E1397" t="s">
        <v>1930</v>
      </c>
      <c r="F1397" t="s">
        <v>1931</v>
      </c>
      <c r="G1397" t="s">
        <v>23880</v>
      </c>
      <c r="I1397" t="s">
        <v>23832</v>
      </c>
      <c r="J1397" t="s">
        <v>23814</v>
      </c>
      <c r="K1397" t="s">
        <v>31556</v>
      </c>
      <c r="M1397" t="s">
        <v>23816</v>
      </c>
      <c r="N1397" t="s">
        <v>31557</v>
      </c>
      <c r="O1397" t="s">
        <v>31558</v>
      </c>
      <c r="P1397" t="s">
        <v>31559</v>
      </c>
      <c r="Q1397" t="s">
        <v>148</v>
      </c>
      <c r="U1397" t="s">
        <v>23823</v>
      </c>
      <c r="V1397">
        <v>50</v>
      </c>
      <c r="W1397">
        <v>-16401786</v>
      </c>
      <c r="X1397">
        <v>-39290644</v>
      </c>
      <c r="Y1397">
        <v>99</v>
      </c>
      <c r="AA1397" t="s">
        <v>107</v>
      </c>
      <c r="AB1397" t="s">
        <v>23825</v>
      </c>
      <c r="AC1397">
        <v>1500</v>
      </c>
      <c r="AD1397" t="s">
        <v>23823</v>
      </c>
      <c r="AG1397" t="s">
        <v>16463</v>
      </c>
      <c r="AH1397" t="s">
        <v>31558</v>
      </c>
      <c r="AI1397" t="s">
        <v>24034</v>
      </c>
      <c r="AJ1397" t="s">
        <v>1934</v>
      </c>
      <c r="AK1397">
        <v>45810000</v>
      </c>
      <c r="AL1397">
        <f>VALUE(TRIM(FO_Candidato[[#This Row],[1.21 Latitude]]))</f>
        <v>-16401786</v>
      </c>
      <c r="AM1397">
        <f>FO_Candidato[[#This Row],[LATITUDE_P1]]/1000000</f>
        <v>-16.401786000000001</v>
      </c>
      <c r="AN1397">
        <f>INT(ABS(FO_Candidato[[#This Row],[LATITUDE_P2]]))</f>
        <v>16</v>
      </c>
      <c r="AO1397">
        <f>INT((ABS(FO_Candidato[[#This Row],[LATITUDE_P2]])-INT(ABS(FO_Candidato[[#This Row],[LATITUDE_P2]])))*60)</f>
        <v>24</v>
      </c>
      <c r="AP1397" s="73">
        <f t="shared" si="42"/>
        <v>6.43</v>
      </c>
      <c r="AQ1397" t="str">
        <f>SUBSTITUTE(TEXT(FO_Candidato[[#This Row],[LATITUDE_P5]],"0,00"),",",".")</f>
        <v>6.43</v>
      </c>
      <c r="AR1397" t="str">
        <f>FO_Candidato[[#This Row],[LATITUDE_P3]]&amp;"°"&amp;FO_Candidato[[#This Row],[LATITUDE_P4]]&amp;"'"&amp;FO_Candidato[[#This Row],[LATITUDE - P6]]&amp;"""S"</f>
        <v>16°24'6.43"S</v>
      </c>
      <c r="AS1397">
        <f>VALUE(TRIM(FO_Candidato[[#This Row],[longitude]]))</f>
        <v>-39290644</v>
      </c>
      <c r="AT1397">
        <f>FO_Candidato[[#This Row],[LONGITUDE_P1]]/1000000</f>
        <v>-39.290644</v>
      </c>
      <c r="AU1397">
        <f>INT(ABS(FO_Candidato[[#This Row],[LONGITUDE_P2]]))</f>
        <v>39</v>
      </c>
      <c r="AV1397">
        <f>INT((ABS(FO_Candidato[[#This Row],[LONGITUDE_P2]])-INT(ABS(FO_Candidato[[#This Row],[LONGITUDE_P2]])))*60)</f>
        <v>17</v>
      </c>
      <c r="AW1397" s="73">
        <f t="shared" si="43"/>
        <v>26.32</v>
      </c>
      <c r="AX1397" t="str">
        <f>SUBSTITUTE(TEXT(FO_Candidato[[#This Row],[LONGITUDE_P5]],"0,00"),",",".")</f>
        <v>26.32</v>
      </c>
      <c r="AY1397" t="str">
        <f>FO_Candidato[[#This Row],[LONGITUDE_P3]]&amp;"°"&amp;FO_Candidato[[#This Row],[LONGITUDE_P4]]&amp;"'"&amp;FO_Candidato[[#This Row],[LONGITUDE - P6]]&amp;"""S"</f>
        <v>39°17'26.32"S</v>
      </c>
    </row>
    <row r="1398" spans="1:51" x14ac:dyDescent="0.3">
      <c r="A1398" t="s">
        <v>31560</v>
      </c>
      <c r="B1398" t="s">
        <v>23809</v>
      </c>
      <c r="C1398" t="s">
        <v>1398</v>
      </c>
      <c r="D1398" t="s">
        <v>16672</v>
      </c>
      <c r="E1398" t="s">
        <v>16672</v>
      </c>
      <c r="F1398" t="s">
        <v>16674</v>
      </c>
      <c r="G1398" t="s">
        <v>23880</v>
      </c>
      <c r="I1398" t="s">
        <v>23832</v>
      </c>
      <c r="J1398" t="s">
        <v>23814</v>
      </c>
      <c r="K1398" t="s">
        <v>31556</v>
      </c>
      <c r="M1398" t="s">
        <v>23816</v>
      </c>
      <c r="N1398" t="s">
        <v>31561</v>
      </c>
      <c r="O1398" t="s">
        <v>31562</v>
      </c>
      <c r="P1398" t="s">
        <v>31563</v>
      </c>
      <c r="Q1398" t="s">
        <v>31564</v>
      </c>
      <c r="U1398" t="s">
        <v>23823</v>
      </c>
      <c r="V1398">
        <v>30</v>
      </c>
      <c r="W1398">
        <v>-16439023</v>
      </c>
      <c r="X1398">
        <v>-39176895</v>
      </c>
      <c r="Y1398">
        <v>10</v>
      </c>
      <c r="AA1398" t="s">
        <v>213</v>
      </c>
      <c r="AB1398" t="s">
        <v>23825</v>
      </c>
      <c r="AC1398">
        <v>3000</v>
      </c>
      <c r="AD1398" t="s">
        <v>23823</v>
      </c>
      <c r="AE1398" t="s">
        <v>24004</v>
      </c>
      <c r="AG1398" t="s">
        <v>16674</v>
      </c>
      <c r="AH1398" t="s">
        <v>31565</v>
      </c>
      <c r="AI1398" t="s">
        <v>24034</v>
      </c>
      <c r="AJ1398" t="s">
        <v>1934</v>
      </c>
      <c r="AL1398">
        <f>VALUE(TRIM(FO_Candidato[[#This Row],[1.21 Latitude]]))</f>
        <v>-16439023</v>
      </c>
      <c r="AM1398">
        <f>FO_Candidato[[#This Row],[LATITUDE_P1]]/1000000</f>
        <v>-16.439022999999999</v>
      </c>
      <c r="AN1398">
        <f>INT(ABS(FO_Candidato[[#This Row],[LATITUDE_P2]]))</f>
        <v>16</v>
      </c>
      <c r="AO1398">
        <f>INT((ABS(FO_Candidato[[#This Row],[LATITUDE_P2]])-INT(ABS(FO_Candidato[[#This Row],[LATITUDE_P2]])))*60)</f>
        <v>26</v>
      </c>
      <c r="AP1398" s="73">
        <f t="shared" si="42"/>
        <v>20.48</v>
      </c>
      <c r="AQ1398" t="str">
        <f>SUBSTITUTE(TEXT(FO_Candidato[[#This Row],[LATITUDE_P5]],"0,00"),",",".")</f>
        <v>20.48</v>
      </c>
      <c r="AR1398" t="str">
        <f>FO_Candidato[[#This Row],[LATITUDE_P3]]&amp;"°"&amp;FO_Candidato[[#This Row],[LATITUDE_P4]]&amp;"'"&amp;FO_Candidato[[#This Row],[LATITUDE - P6]]&amp;"""S"</f>
        <v>16°26'20.48"S</v>
      </c>
      <c r="AS1398">
        <f>VALUE(TRIM(FO_Candidato[[#This Row],[longitude]]))</f>
        <v>-39176895</v>
      </c>
      <c r="AT1398">
        <f>FO_Candidato[[#This Row],[LONGITUDE_P1]]/1000000</f>
        <v>-39.176895000000002</v>
      </c>
      <c r="AU1398">
        <f>INT(ABS(FO_Candidato[[#This Row],[LONGITUDE_P2]]))</f>
        <v>39</v>
      </c>
      <c r="AV1398">
        <f>INT((ABS(FO_Candidato[[#This Row],[LONGITUDE_P2]])-INT(ABS(FO_Candidato[[#This Row],[LONGITUDE_P2]])))*60)</f>
        <v>10</v>
      </c>
      <c r="AW1398" s="73">
        <f t="shared" si="43"/>
        <v>36.82</v>
      </c>
      <c r="AX1398" t="str">
        <f>SUBSTITUTE(TEXT(FO_Candidato[[#This Row],[LONGITUDE_P5]],"0,00"),",",".")</f>
        <v>36.82</v>
      </c>
      <c r="AY1398" t="str">
        <f>FO_Candidato[[#This Row],[LONGITUDE_P3]]&amp;"°"&amp;FO_Candidato[[#This Row],[LONGITUDE_P4]]&amp;"'"&amp;FO_Candidato[[#This Row],[LONGITUDE - P6]]&amp;"""S"</f>
        <v>39°10'36.82"S</v>
      </c>
    </row>
    <row r="1399" spans="1:51" x14ac:dyDescent="0.3">
      <c r="A1399" t="s">
        <v>31566</v>
      </c>
      <c r="B1399" t="s">
        <v>23809</v>
      </c>
      <c r="C1399" t="s">
        <v>1398</v>
      </c>
      <c r="D1399" t="s">
        <v>16461</v>
      </c>
      <c r="E1399" t="s">
        <v>31567</v>
      </c>
      <c r="F1399" t="s">
        <v>31568</v>
      </c>
      <c r="G1399" t="s">
        <v>23880</v>
      </c>
      <c r="I1399" t="s">
        <v>23832</v>
      </c>
      <c r="J1399" t="s">
        <v>23814</v>
      </c>
      <c r="K1399" t="s">
        <v>31556</v>
      </c>
      <c r="M1399" t="s">
        <v>23816</v>
      </c>
      <c r="N1399" t="s">
        <v>31569</v>
      </c>
      <c r="O1399" t="s">
        <v>31570</v>
      </c>
      <c r="P1399" t="s">
        <v>31571</v>
      </c>
      <c r="U1399" t="s">
        <v>23823</v>
      </c>
      <c r="V1399">
        <v>50</v>
      </c>
      <c r="W1399">
        <v>-16417646</v>
      </c>
      <c r="X1399">
        <v>-39269139</v>
      </c>
      <c r="Y1399">
        <v>103</v>
      </c>
      <c r="AA1399" t="s">
        <v>213</v>
      </c>
      <c r="AB1399" t="s">
        <v>23825</v>
      </c>
      <c r="AC1399">
        <v>5000</v>
      </c>
      <c r="AD1399" t="s">
        <v>23823</v>
      </c>
      <c r="AH1399" t="s">
        <v>31570</v>
      </c>
      <c r="AI1399" t="s">
        <v>24034</v>
      </c>
      <c r="AJ1399" t="s">
        <v>1934</v>
      </c>
      <c r="AK1399">
        <v>45810000</v>
      </c>
      <c r="AL1399">
        <f>VALUE(TRIM(FO_Candidato[[#This Row],[1.21 Latitude]]))</f>
        <v>-16417646</v>
      </c>
      <c r="AM1399">
        <f>FO_Candidato[[#This Row],[LATITUDE_P1]]/1000000</f>
        <v>-16.417646000000001</v>
      </c>
      <c r="AN1399">
        <f>INT(ABS(FO_Candidato[[#This Row],[LATITUDE_P2]]))</f>
        <v>16</v>
      </c>
      <c r="AO1399">
        <f>INT((ABS(FO_Candidato[[#This Row],[LATITUDE_P2]])-INT(ABS(FO_Candidato[[#This Row],[LATITUDE_P2]])))*60)</f>
        <v>25</v>
      </c>
      <c r="AP1399" s="73">
        <f t="shared" si="42"/>
        <v>3.53</v>
      </c>
      <c r="AQ1399" t="str">
        <f>SUBSTITUTE(TEXT(FO_Candidato[[#This Row],[LATITUDE_P5]],"0,00"),",",".")</f>
        <v>3.53</v>
      </c>
      <c r="AR1399" t="str">
        <f>FO_Candidato[[#This Row],[LATITUDE_P3]]&amp;"°"&amp;FO_Candidato[[#This Row],[LATITUDE_P4]]&amp;"'"&amp;FO_Candidato[[#This Row],[LATITUDE - P6]]&amp;"""S"</f>
        <v>16°25'3.53"S</v>
      </c>
      <c r="AS1399">
        <f>VALUE(TRIM(FO_Candidato[[#This Row],[longitude]]))</f>
        <v>-39269139</v>
      </c>
      <c r="AT1399">
        <f>FO_Candidato[[#This Row],[LONGITUDE_P1]]/1000000</f>
        <v>-39.269139000000003</v>
      </c>
      <c r="AU1399">
        <f>INT(ABS(FO_Candidato[[#This Row],[LONGITUDE_P2]]))</f>
        <v>39</v>
      </c>
      <c r="AV1399">
        <f>INT((ABS(FO_Candidato[[#This Row],[LONGITUDE_P2]])-INT(ABS(FO_Candidato[[#This Row],[LONGITUDE_P2]])))*60)</f>
        <v>16</v>
      </c>
      <c r="AW1399" s="73">
        <f t="shared" si="43"/>
        <v>8.9</v>
      </c>
      <c r="AX1399" t="str">
        <f>SUBSTITUTE(TEXT(FO_Candidato[[#This Row],[LONGITUDE_P5]],"0,00"),",",".")</f>
        <v>8.90</v>
      </c>
      <c r="AY1399" t="str">
        <f>FO_Candidato[[#This Row],[LONGITUDE_P3]]&amp;"°"&amp;FO_Candidato[[#This Row],[LONGITUDE_P4]]&amp;"'"&amp;FO_Candidato[[#This Row],[LONGITUDE - P6]]&amp;"""S"</f>
        <v>39°16'8.90"S</v>
      </c>
    </row>
    <row r="1400" spans="1:51" x14ac:dyDescent="0.3">
      <c r="A1400" t="s">
        <v>31572</v>
      </c>
      <c r="B1400" t="s">
        <v>23809</v>
      </c>
      <c r="C1400" t="s">
        <v>1398</v>
      </c>
      <c r="D1400" t="s">
        <v>16577</v>
      </c>
      <c r="E1400" t="s">
        <v>31573</v>
      </c>
      <c r="F1400" t="s">
        <v>31574</v>
      </c>
      <c r="G1400" t="s">
        <v>23880</v>
      </c>
      <c r="I1400" t="s">
        <v>23832</v>
      </c>
      <c r="J1400" t="s">
        <v>23833</v>
      </c>
      <c r="M1400" t="s">
        <v>23835</v>
      </c>
      <c r="N1400" t="s">
        <v>31575</v>
      </c>
      <c r="P1400" t="s">
        <v>31576</v>
      </c>
      <c r="R1400" t="s">
        <v>31575</v>
      </c>
      <c r="U1400" t="s">
        <v>23823</v>
      </c>
      <c r="V1400">
        <v>50</v>
      </c>
      <c r="W1400">
        <v>-16397918</v>
      </c>
      <c r="X1400">
        <v>-39191701</v>
      </c>
      <c r="Y1400">
        <v>85</v>
      </c>
      <c r="AB1400" t="s">
        <v>23825</v>
      </c>
      <c r="AC1400">
        <v>1500</v>
      </c>
      <c r="AD1400" t="s">
        <v>23823</v>
      </c>
      <c r="AE1400" t="s">
        <v>23909</v>
      </c>
      <c r="AH1400" t="s">
        <v>31577</v>
      </c>
      <c r="AI1400" t="s">
        <v>24034</v>
      </c>
      <c r="AJ1400" t="s">
        <v>1398</v>
      </c>
      <c r="AK1400">
        <v>45810000</v>
      </c>
      <c r="AL1400">
        <f>VALUE(TRIM(FO_Candidato[[#This Row],[1.21 Latitude]]))</f>
        <v>-16397918</v>
      </c>
      <c r="AM1400">
        <f>FO_Candidato[[#This Row],[LATITUDE_P1]]/1000000</f>
        <v>-16.397918000000001</v>
      </c>
      <c r="AN1400">
        <f>INT(ABS(FO_Candidato[[#This Row],[LATITUDE_P2]]))</f>
        <v>16</v>
      </c>
      <c r="AO1400">
        <f>INT((ABS(FO_Candidato[[#This Row],[LATITUDE_P2]])-INT(ABS(FO_Candidato[[#This Row],[LATITUDE_P2]])))*60)</f>
        <v>23</v>
      </c>
      <c r="AP1400" s="73">
        <f t="shared" si="42"/>
        <v>52.5</v>
      </c>
      <c r="AQ1400" t="str">
        <f>SUBSTITUTE(TEXT(FO_Candidato[[#This Row],[LATITUDE_P5]],"0,00"),",",".")</f>
        <v>52.50</v>
      </c>
      <c r="AR1400" t="str">
        <f>FO_Candidato[[#This Row],[LATITUDE_P3]]&amp;"°"&amp;FO_Candidato[[#This Row],[LATITUDE_P4]]&amp;"'"&amp;FO_Candidato[[#This Row],[LATITUDE - P6]]&amp;"""S"</f>
        <v>16°23'52.50"S</v>
      </c>
      <c r="AS1400">
        <f>VALUE(TRIM(FO_Candidato[[#This Row],[longitude]]))</f>
        <v>-39191701</v>
      </c>
      <c r="AT1400">
        <f>FO_Candidato[[#This Row],[LONGITUDE_P1]]/1000000</f>
        <v>-39.191701000000002</v>
      </c>
      <c r="AU1400">
        <f>INT(ABS(FO_Candidato[[#This Row],[LONGITUDE_P2]]))</f>
        <v>39</v>
      </c>
      <c r="AV1400">
        <f>INT((ABS(FO_Candidato[[#This Row],[LONGITUDE_P2]])-INT(ABS(FO_Candidato[[#This Row],[LONGITUDE_P2]])))*60)</f>
        <v>11</v>
      </c>
      <c r="AW1400" s="73">
        <f t="shared" si="43"/>
        <v>30.12</v>
      </c>
      <c r="AX1400" t="str">
        <f>SUBSTITUTE(TEXT(FO_Candidato[[#This Row],[LONGITUDE_P5]],"0,00"),",",".")</f>
        <v>30.12</v>
      </c>
      <c r="AY1400" t="str">
        <f>FO_Candidato[[#This Row],[LONGITUDE_P3]]&amp;"°"&amp;FO_Candidato[[#This Row],[LONGITUDE_P4]]&amp;"'"&amp;FO_Candidato[[#This Row],[LONGITUDE - P6]]&amp;"""S"</f>
        <v>39°11'30.12"S</v>
      </c>
    </row>
    <row r="1401" spans="1:51" x14ac:dyDescent="0.3">
      <c r="A1401" t="s">
        <v>31578</v>
      </c>
      <c r="B1401" t="s">
        <v>23809</v>
      </c>
      <c r="C1401" t="s">
        <v>1398</v>
      </c>
      <c r="D1401" t="s">
        <v>16855</v>
      </c>
      <c r="E1401" t="s">
        <v>16855</v>
      </c>
      <c r="F1401" t="s">
        <v>16857</v>
      </c>
      <c r="G1401" t="s">
        <v>23880</v>
      </c>
      <c r="I1401" t="s">
        <v>23832</v>
      </c>
      <c r="J1401" t="s">
        <v>23814</v>
      </c>
      <c r="K1401" t="s">
        <v>31579</v>
      </c>
      <c r="M1401" t="s">
        <v>23835</v>
      </c>
      <c r="N1401" t="s">
        <v>31580</v>
      </c>
      <c r="O1401" t="s">
        <v>31581</v>
      </c>
      <c r="P1401" t="s">
        <v>31582</v>
      </c>
      <c r="Q1401" t="s">
        <v>148</v>
      </c>
      <c r="R1401" t="s">
        <v>31583</v>
      </c>
      <c r="S1401" t="s">
        <v>148</v>
      </c>
      <c r="T1401" t="s">
        <v>31582</v>
      </c>
      <c r="U1401" t="s">
        <v>23823</v>
      </c>
      <c r="V1401">
        <v>50</v>
      </c>
      <c r="W1401">
        <v>-16376731</v>
      </c>
      <c r="X1401">
        <v>-39318014</v>
      </c>
      <c r="Y1401">
        <v>117</v>
      </c>
      <c r="AA1401" t="s">
        <v>124</v>
      </c>
      <c r="AB1401" t="s">
        <v>23825</v>
      </c>
      <c r="AC1401">
        <v>5000</v>
      </c>
      <c r="AD1401" t="s">
        <v>23823</v>
      </c>
      <c r="AE1401" t="s">
        <v>1532</v>
      </c>
      <c r="AG1401" t="s">
        <v>16857</v>
      </c>
      <c r="AH1401" t="s">
        <v>31584</v>
      </c>
      <c r="AI1401" t="s">
        <v>24034</v>
      </c>
      <c r="AJ1401" t="s">
        <v>1934</v>
      </c>
      <c r="AK1401">
        <v>45810000</v>
      </c>
      <c r="AL1401">
        <f>VALUE(TRIM(FO_Candidato[[#This Row],[1.21 Latitude]]))</f>
        <v>-16376731</v>
      </c>
      <c r="AM1401">
        <f>FO_Candidato[[#This Row],[LATITUDE_P1]]/1000000</f>
        <v>-16.376730999999999</v>
      </c>
      <c r="AN1401">
        <f>INT(ABS(FO_Candidato[[#This Row],[LATITUDE_P2]]))</f>
        <v>16</v>
      </c>
      <c r="AO1401">
        <f>INT((ABS(FO_Candidato[[#This Row],[LATITUDE_P2]])-INT(ABS(FO_Candidato[[#This Row],[LATITUDE_P2]])))*60)</f>
        <v>22</v>
      </c>
      <c r="AP1401" s="73">
        <f t="shared" si="42"/>
        <v>36.229999999999997</v>
      </c>
      <c r="AQ1401" t="str">
        <f>SUBSTITUTE(TEXT(FO_Candidato[[#This Row],[LATITUDE_P5]],"0,00"),",",".")</f>
        <v>36.23</v>
      </c>
      <c r="AR1401" t="str">
        <f>FO_Candidato[[#This Row],[LATITUDE_P3]]&amp;"°"&amp;FO_Candidato[[#This Row],[LATITUDE_P4]]&amp;"'"&amp;FO_Candidato[[#This Row],[LATITUDE - P6]]&amp;"""S"</f>
        <v>16°22'36.23"S</v>
      </c>
      <c r="AS1401">
        <f>VALUE(TRIM(FO_Candidato[[#This Row],[longitude]]))</f>
        <v>-39318014</v>
      </c>
      <c r="AT1401">
        <f>FO_Candidato[[#This Row],[LONGITUDE_P1]]/1000000</f>
        <v>-39.318013999999998</v>
      </c>
      <c r="AU1401">
        <f>INT(ABS(FO_Candidato[[#This Row],[LONGITUDE_P2]]))</f>
        <v>39</v>
      </c>
      <c r="AV1401">
        <f>INT((ABS(FO_Candidato[[#This Row],[LONGITUDE_P2]])-INT(ABS(FO_Candidato[[#This Row],[LONGITUDE_P2]])))*60)</f>
        <v>19</v>
      </c>
      <c r="AW1401" s="73">
        <f t="shared" si="43"/>
        <v>4.8499999999999996</v>
      </c>
      <c r="AX1401" t="str">
        <f>SUBSTITUTE(TEXT(FO_Candidato[[#This Row],[LONGITUDE_P5]],"0,00"),",",".")</f>
        <v>4.85</v>
      </c>
      <c r="AY1401" t="str">
        <f>FO_Candidato[[#This Row],[LONGITUDE_P3]]&amp;"°"&amp;FO_Candidato[[#This Row],[LONGITUDE_P4]]&amp;"'"&amp;FO_Candidato[[#This Row],[LONGITUDE - P6]]&amp;"""S"</f>
        <v>39°19'4.85"S</v>
      </c>
    </row>
    <row r="1402" spans="1:51" x14ac:dyDescent="0.3">
      <c r="A1402" t="s">
        <v>31585</v>
      </c>
      <c r="B1402" t="s">
        <v>23809</v>
      </c>
      <c r="C1402" t="s">
        <v>127</v>
      </c>
      <c r="D1402" t="s">
        <v>3150</v>
      </c>
      <c r="E1402" t="s">
        <v>3150</v>
      </c>
      <c r="F1402" t="s">
        <v>3151</v>
      </c>
      <c r="G1402" t="s">
        <v>30015</v>
      </c>
      <c r="H1402" t="s">
        <v>30016</v>
      </c>
      <c r="I1402" t="s">
        <v>23832</v>
      </c>
      <c r="J1402" t="s">
        <v>23814</v>
      </c>
      <c r="K1402" t="s">
        <v>31586</v>
      </c>
      <c r="L1402" t="s">
        <v>31587</v>
      </c>
      <c r="M1402" t="s">
        <v>23835</v>
      </c>
      <c r="O1402" t="s">
        <v>24957</v>
      </c>
      <c r="P1402" t="s">
        <v>31588</v>
      </c>
      <c r="Q1402" t="s">
        <v>24957</v>
      </c>
      <c r="R1402" t="s">
        <v>31589</v>
      </c>
      <c r="S1402" t="s">
        <v>24957</v>
      </c>
      <c r="T1402" t="s">
        <v>31588</v>
      </c>
      <c r="U1402" t="s">
        <v>1491</v>
      </c>
      <c r="V1402">
        <v>40</v>
      </c>
      <c r="W1402">
        <v>-29157623</v>
      </c>
      <c r="X1402">
        <v>-51182816</v>
      </c>
      <c r="Y1402">
        <v>736</v>
      </c>
      <c r="AA1402" t="s">
        <v>213</v>
      </c>
      <c r="AB1402" t="s">
        <v>23825</v>
      </c>
      <c r="AD1402" t="s">
        <v>23823</v>
      </c>
      <c r="AE1402" t="s">
        <v>1532</v>
      </c>
      <c r="AF1402" t="s">
        <v>3151</v>
      </c>
      <c r="AG1402" t="s">
        <v>3150</v>
      </c>
      <c r="AH1402" t="s">
        <v>31590</v>
      </c>
      <c r="AI1402" t="s">
        <v>23911</v>
      </c>
      <c r="AJ1402" t="s">
        <v>3153</v>
      </c>
      <c r="AL1402">
        <f>VALUE(TRIM(FO_Candidato[[#This Row],[1.21 Latitude]]))</f>
        <v>-29157623</v>
      </c>
      <c r="AM1402">
        <f>FO_Candidato[[#This Row],[LATITUDE_P1]]/1000000</f>
        <v>-29.157623000000001</v>
      </c>
      <c r="AN1402">
        <f>INT(ABS(FO_Candidato[[#This Row],[LATITUDE_P2]]))</f>
        <v>29</v>
      </c>
      <c r="AO1402">
        <f>INT((ABS(FO_Candidato[[#This Row],[LATITUDE_P2]])-INT(ABS(FO_Candidato[[#This Row],[LATITUDE_P2]])))*60)</f>
        <v>9</v>
      </c>
      <c r="AP1402" s="73">
        <f t="shared" si="42"/>
        <v>27.44</v>
      </c>
      <c r="AQ1402" t="str">
        <f>SUBSTITUTE(TEXT(FO_Candidato[[#This Row],[LATITUDE_P5]],"0,00"),",",".")</f>
        <v>27.44</v>
      </c>
      <c r="AR1402" t="str">
        <f>FO_Candidato[[#This Row],[LATITUDE_P3]]&amp;"°"&amp;FO_Candidato[[#This Row],[LATITUDE_P4]]&amp;"'"&amp;FO_Candidato[[#This Row],[LATITUDE - P6]]&amp;"""S"</f>
        <v>29°9'27.44"S</v>
      </c>
      <c r="AS1402">
        <f>VALUE(TRIM(FO_Candidato[[#This Row],[longitude]]))</f>
        <v>-51182816</v>
      </c>
      <c r="AT1402">
        <f>FO_Candidato[[#This Row],[LONGITUDE_P1]]/1000000</f>
        <v>-51.182816000000003</v>
      </c>
      <c r="AU1402">
        <f>INT(ABS(FO_Candidato[[#This Row],[LONGITUDE_P2]]))</f>
        <v>51</v>
      </c>
      <c r="AV1402">
        <f>INT((ABS(FO_Candidato[[#This Row],[LONGITUDE_P2]])-INT(ABS(FO_Candidato[[#This Row],[LONGITUDE_P2]])))*60)</f>
        <v>10</v>
      </c>
      <c r="AW1402" s="73">
        <f t="shared" si="43"/>
        <v>58.14</v>
      </c>
      <c r="AX1402" t="str">
        <f>SUBSTITUTE(TEXT(FO_Candidato[[#This Row],[LONGITUDE_P5]],"0,00"),",",".")</f>
        <v>58.14</v>
      </c>
      <c r="AY1402" t="str">
        <f>FO_Candidato[[#This Row],[LONGITUDE_P3]]&amp;"°"&amp;FO_Candidato[[#This Row],[LONGITUDE_P4]]&amp;"'"&amp;FO_Candidato[[#This Row],[LONGITUDE - P6]]&amp;"""S"</f>
        <v>51°10'58.14"S</v>
      </c>
    </row>
    <row r="1403" spans="1:51" x14ac:dyDescent="0.3">
      <c r="A1403" t="s">
        <v>31591</v>
      </c>
      <c r="B1403" t="s">
        <v>23809</v>
      </c>
      <c r="C1403" t="s">
        <v>11791</v>
      </c>
      <c r="D1403" t="s">
        <v>12946</v>
      </c>
      <c r="E1403" t="s">
        <v>12946</v>
      </c>
      <c r="F1403" t="s">
        <v>12948</v>
      </c>
      <c r="I1403" t="s">
        <v>23832</v>
      </c>
      <c r="U1403" t="s">
        <v>23823</v>
      </c>
      <c r="W1403">
        <v>-19752561</v>
      </c>
      <c r="X1403">
        <v>-45448417</v>
      </c>
      <c r="Y1403">
        <v>714</v>
      </c>
      <c r="AH1403" t="s">
        <v>31592</v>
      </c>
      <c r="AI1403" t="s">
        <v>24061</v>
      </c>
      <c r="AJ1403" t="s">
        <v>28038</v>
      </c>
      <c r="AL1403">
        <f>VALUE(TRIM(FO_Candidato[[#This Row],[1.21 Latitude]]))</f>
        <v>-19752561</v>
      </c>
      <c r="AM1403">
        <f>FO_Candidato[[#This Row],[LATITUDE_P1]]/1000000</f>
        <v>-19.752561</v>
      </c>
      <c r="AN1403">
        <f>INT(ABS(FO_Candidato[[#This Row],[LATITUDE_P2]]))</f>
        <v>19</v>
      </c>
      <c r="AO1403">
        <f>INT((ABS(FO_Candidato[[#This Row],[LATITUDE_P2]])-INT(ABS(FO_Candidato[[#This Row],[LATITUDE_P2]])))*60)</f>
        <v>45</v>
      </c>
      <c r="AP1403" s="73">
        <f t="shared" si="42"/>
        <v>9.2200000000000006</v>
      </c>
      <c r="AQ1403" t="str">
        <f>SUBSTITUTE(TEXT(FO_Candidato[[#This Row],[LATITUDE_P5]],"0,00"),",",".")</f>
        <v>9.22</v>
      </c>
      <c r="AR1403" t="str">
        <f>FO_Candidato[[#This Row],[LATITUDE_P3]]&amp;"°"&amp;FO_Candidato[[#This Row],[LATITUDE_P4]]&amp;"'"&amp;FO_Candidato[[#This Row],[LATITUDE - P6]]&amp;"""S"</f>
        <v>19°45'9.22"S</v>
      </c>
      <c r="AS1403">
        <f>VALUE(TRIM(FO_Candidato[[#This Row],[longitude]]))</f>
        <v>-45448417</v>
      </c>
      <c r="AT1403">
        <f>FO_Candidato[[#This Row],[LONGITUDE_P1]]/1000000</f>
        <v>-45.448416999999999</v>
      </c>
      <c r="AU1403">
        <f>INT(ABS(FO_Candidato[[#This Row],[LONGITUDE_P2]]))</f>
        <v>45</v>
      </c>
      <c r="AV1403">
        <f>INT((ABS(FO_Candidato[[#This Row],[LONGITUDE_P2]])-INT(ABS(FO_Candidato[[#This Row],[LONGITUDE_P2]])))*60)</f>
        <v>26</v>
      </c>
      <c r="AW1403" s="73">
        <f t="shared" si="43"/>
        <v>54.3</v>
      </c>
      <c r="AX1403" t="str">
        <f>SUBSTITUTE(TEXT(FO_Candidato[[#This Row],[LONGITUDE_P5]],"0,00"),",",".")</f>
        <v>54.30</v>
      </c>
      <c r="AY1403" t="str">
        <f>FO_Candidato[[#This Row],[LONGITUDE_P3]]&amp;"°"&amp;FO_Candidato[[#This Row],[LONGITUDE_P4]]&amp;"'"&amp;FO_Candidato[[#This Row],[LONGITUDE - P6]]&amp;"""S"</f>
        <v>45°26'54.30"S</v>
      </c>
    </row>
    <row r="1404" spans="1:51" x14ac:dyDescent="0.3">
      <c r="A1404" t="s">
        <v>31593</v>
      </c>
      <c r="B1404" t="s">
        <v>23809</v>
      </c>
      <c r="C1404" t="s">
        <v>3790</v>
      </c>
      <c r="D1404" t="s">
        <v>11927</v>
      </c>
      <c r="E1404" t="s">
        <v>11927</v>
      </c>
      <c r="F1404" t="s">
        <v>11929</v>
      </c>
      <c r="I1404" t="s">
        <v>23832</v>
      </c>
      <c r="J1404" t="s">
        <v>23814</v>
      </c>
      <c r="K1404" t="s">
        <v>31594</v>
      </c>
      <c r="N1404" t="s">
        <v>31595</v>
      </c>
      <c r="O1404" t="s">
        <v>31596</v>
      </c>
      <c r="P1404" t="s">
        <v>31597</v>
      </c>
      <c r="Q1404" t="s">
        <v>31598</v>
      </c>
      <c r="U1404" t="s">
        <v>23823</v>
      </c>
      <c r="V1404">
        <v>40</v>
      </c>
      <c r="W1404">
        <v>-17365893</v>
      </c>
      <c r="X1404">
        <v>-41564354</v>
      </c>
      <c r="Y1404">
        <v>628</v>
      </c>
      <c r="AA1404" t="s">
        <v>107</v>
      </c>
      <c r="AB1404" t="s">
        <v>23825</v>
      </c>
      <c r="AC1404">
        <v>500</v>
      </c>
      <c r="AD1404" t="s">
        <v>23823</v>
      </c>
      <c r="AF1404" t="s">
        <v>11927</v>
      </c>
      <c r="AH1404" t="s">
        <v>31596</v>
      </c>
      <c r="AI1404" t="s">
        <v>24061</v>
      </c>
      <c r="AJ1404" t="s">
        <v>31599</v>
      </c>
      <c r="AL1404">
        <f>VALUE(TRIM(FO_Candidato[[#This Row],[1.21 Latitude]]))</f>
        <v>-17365893</v>
      </c>
      <c r="AM1404">
        <f>FO_Candidato[[#This Row],[LATITUDE_P1]]/1000000</f>
        <v>-17.365893</v>
      </c>
      <c r="AN1404">
        <f>INT(ABS(FO_Candidato[[#This Row],[LATITUDE_P2]]))</f>
        <v>17</v>
      </c>
      <c r="AO1404">
        <f>INT((ABS(FO_Candidato[[#This Row],[LATITUDE_P2]])-INT(ABS(FO_Candidato[[#This Row],[LATITUDE_P2]])))*60)</f>
        <v>21</v>
      </c>
      <c r="AP1404" s="73">
        <f t="shared" si="42"/>
        <v>57.21</v>
      </c>
      <c r="AQ1404" t="str">
        <f>SUBSTITUTE(TEXT(FO_Candidato[[#This Row],[LATITUDE_P5]],"0,00"),",",".")</f>
        <v>57.21</v>
      </c>
      <c r="AR1404" t="str">
        <f>FO_Candidato[[#This Row],[LATITUDE_P3]]&amp;"°"&amp;FO_Candidato[[#This Row],[LATITUDE_P4]]&amp;"'"&amp;FO_Candidato[[#This Row],[LATITUDE - P6]]&amp;"""S"</f>
        <v>17°21'57.21"S</v>
      </c>
      <c r="AS1404">
        <f>VALUE(TRIM(FO_Candidato[[#This Row],[longitude]]))</f>
        <v>-41564354</v>
      </c>
      <c r="AT1404">
        <f>FO_Candidato[[#This Row],[LONGITUDE_P1]]/1000000</f>
        <v>-41.564354000000002</v>
      </c>
      <c r="AU1404">
        <f>INT(ABS(FO_Candidato[[#This Row],[LONGITUDE_P2]]))</f>
        <v>41</v>
      </c>
      <c r="AV1404">
        <f>INT((ABS(FO_Candidato[[#This Row],[LONGITUDE_P2]])-INT(ABS(FO_Candidato[[#This Row],[LONGITUDE_P2]])))*60)</f>
        <v>33</v>
      </c>
      <c r="AW1404" s="73">
        <f t="shared" si="43"/>
        <v>51.67</v>
      </c>
      <c r="AX1404" t="str">
        <f>SUBSTITUTE(TEXT(FO_Candidato[[#This Row],[LONGITUDE_P5]],"0,00"),",",".")</f>
        <v>51.67</v>
      </c>
      <c r="AY1404" t="str">
        <f>FO_Candidato[[#This Row],[LONGITUDE_P3]]&amp;"°"&amp;FO_Candidato[[#This Row],[LONGITUDE_P4]]&amp;"'"&amp;FO_Candidato[[#This Row],[LONGITUDE - P6]]&amp;"""S"</f>
        <v>41°33'51.67"S</v>
      </c>
    </row>
    <row r="1405" spans="1:51" x14ac:dyDescent="0.3">
      <c r="A1405" t="s">
        <v>31600</v>
      </c>
      <c r="B1405" t="s">
        <v>23809</v>
      </c>
      <c r="C1405" t="s">
        <v>17994</v>
      </c>
      <c r="D1405" t="s">
        <v>2695</v>
      </c>
      <c r="E1405" t="s">
        <v>2695</v>
      </c>
      <c r="F1405" t="s">
        <v>2696</v>
      </c>
      <c r="I1405" t="s">
        <v>23832</v>
      </c>
      <c r="V1405">
        <v>60</v>
      </c>
      <c r="W1405">
        <v>-355382662</v>
      </c>
      <c r="X1405">
        <v>-449087152</v>
      </c>
      <c r="AH1405" t="s">
        <v>31601</v>
      </c>
      <c r="AI1405" t="s">
        <v>23922</v>
      </c>
      <c r="AL1405">
        <f>VALUE(TRIM(FO_Candidato[[#This Row],[1.21 Latitude]]))</f>
        <v>-355382662</v>
      </c>
      <c r="AM1405">
        <f>FO_Candidato[[#This Row],[LATITUDE_P1]]/1000000</f>
        <v>-355.38266199999998</v>
      </c>
      <c r="AN1405">
        <f>INT(ABS(FO_Candidato[[#This Row],[LATITUDE_P2]]))</f>
        <v>355</v>
      </c>
      <c r="AO1405">
        <f>INT((ABS(FO_Candidato[[#This Row],[LATITUDE_P2]])-INT(ABS(FO_Candidato[[#This Row],[LATITUDE_P2]])))*60)</f>
        <v>22</v>
      </c>
      <c r="AP1405" s="73">
        <f t="shared" si="42"/>
        <v>57.58</v>
      </c>
      <c r="AQ1405" t="str">
        <f>SUBSTITUTE(TEXT(FO_Candidato[[#This Row],[LATITUDE_P5]],"0,00"),",",".")</f>
        <v>57.58</v>
      </c>
      <c r="AR1405" t="str">
        <f>FO_Candidato[[#This Row],[LATITUDE_P3]]&amp;"°"&amp;FO_Candidato[[#This Row],[LATITUDE_P4]]&amp;"'"&amp;FO_Candidato[[#This Row],[LATITUDE - P6]]&amp;"""S"</f>
        <v>355°22'57.58"S</v>
      </c>
      <c r="AS1405">
        <f>VALUE(TRIM(FO_Candidato[[#This Row],[longitude]]))</f>
        <v>-449087152</v>
      </c>
      <c r="AT1405">
        <f>FO_Candidato[[#This Row],[LONGITUDE_P1]]/1000000</f>
        <v>-449.087152</v>
      </c>
      <c r="AU1405">
        <f>INT(ABS(FO_Candidato[[#This Row],[LONGITUDE_P2]]))</f>
        <v>449</v>
      </c>
      <c r="AV1405">
        <f>INT((ABS(FO_Candidato[[#This Row],[LONGITUDE_P2]])-INT(ABS(FO_Candidato[[#This Row],[LONGITUDE_P2]])))*60)</f>
        <v>5</v>
      </c>
      <c r="AW1405" s="73">
        <f t="shared" si="43"/>
        <v>13.75</v>
      </c>
      <c r="AX1405" t="str">
        <f>SUBSTITUTE(TEXT(FO_Candidato[[#This Row],[LONGITUDE_P5]],"0,00"),",",".")</f>
        <v>13.75</v>
      </c>
      <c r="AY1405" t="str">
        <f>FO_Candidato[[#This Row],[LONGITUDE_P3]]&amp;"°"&amp;FO_Candidato[[#This Row],[LONGITUDE_P4]]&amp;"'"&amp;FO_Candidato[[#This Row],[LONGITUDE - P6]]&amp;"""S"</f>
        <v>449°5'13.75"S</v>
      </c>
    </row>
    <row r="1406" spans="1:51" x14ac:dyDescent="0.3">
      <c r="A1406" t="s">
        <v>31602</v>
      </c>
      <c r="B1406" t="s">
        <v>23809</v>
      </c>
      <c r="C1406" t="s">
        <v>17994</v>
      </c>
      <c r="D1406" t="s">
        <v>1886</v>
      </c>
      <c r="E1406" t="s">
        <v>1886</v>
      </c>
      <c r="F1406" t="s">
        <v>1887</v>
      </c>
      <c r="I1406" t="s">
        <v>23832</v>
      </c>
      <c r="M1406" t="s">
        <v>23835</v>
      </c>
      <c r="N1406" t="s">
        <v>157</v>
      </c>
      <c r="U1406" t="s">
        <v>23823</v>
      </c>
      <c r="V1406">
        <v>60</v>
      </c>
      <c r="W1406">
        <v>-36708978</v>
      </c>
      <c r="X1406">
        <v>-4564729663</v>
      </c>
      <c r="AA1406" t="s">
        <v>107</v>
      </c>
      <c r="AH1406" t="s">
        <v>31603</v>
      </c>
      <c r="AI1406" t="s">
        <v>23922</v>
      </c>
      <c r="AJ1406" t="s">
        <v>1889</v>
      </c>
      <c r="AL1406">
        <f>VALUE(TRIM(FO_Candidato[[#This Row],[1.21 Latitude]]))</f>
        <v>-36708978</v>
      </c>
      <c r="AM1406">
        <f>FO_Candidato[[#This Row],[LATITUDE_P1]]/1000000</f>
        <v>-36.708978000000002</v>
      </c>
      <c r="AN1406">
        <f>INT(ABS(FO_Candidato[[#This Row],[LATITUDE_P2]]))</f>
        <v>36</v>
      </c>
      <c r="AO1406">
        <f>INT((ABS(FO_Candidato[[#This Row],[LATITUDE_P2]])-INT(ABS(FO_Candidato[[#This Row],[LATITUDE_P2]])))*60)</f>
        <v>42</v>
      </c>
      <c r="AP1406" s="73">
        <f t="shared" si="42"/>
        <v>32.32</v>
      </c>
      <c r="AQ1406" t="str">
        <f>SUBSTITUTE(TEXT(FO_Candidato[[#This Row],[LATITUDE_P5]],"0,00"),",",".")</f>
        <v>32.32</v>
      </c>
      <c r="AR1406" t="str">
        <f>FO_Candidato[[#This Row],[LATITUDE_P3]]&amp;"°"&amp;FO_Candidato[[#This Row],[LATITUDE_P4]]&amp;"'"&amp;FO_Candidato[[#This Row],[LATITUDE - P6]]&amp;"""S"</f>
        <v>36°42'32.32"S</v>
      </c>
      <c r="AS1406">
        <f>VALUE(TRIM(FO_Candidato[[#This Row],[longitude]]))</f>
        <v>-4564729663</v>
      </c>
      <c r="AT1406">
        <f>FO_Candidato[[#This Row],[LONGITUDE_P1]]/1000000</f>
        <v>-4564.7296630000001</v>
      </c>
      <c r="AU1406">
        <f>INT(ABS(FO_Candidato[[#This Row],[LONGITUDE_P2]]))</f>
        <v>4564</v>
      </c>
      <c r="AV1406">
        <f>INT((ABS(FO_Candidato[[#This Row],[LONGITUDE_P2]])-INT(ABS(FO_Candidato[[#This Row],[LONGITUDE_P2]])))*60)</f>
        <v>43</v>
      </c>
      <c r="AW1406" s="73">
        <f t="shared" si="43"/>
        <v>46.79</v>
      </c>
      <c r="AX1406" t="str">
        <f>SUBSTITUTE(TEXT(FO_Candidato[[#This Row],[LONGITUDE_P5]],"0,00"),",",".")</f>
        <v>46.79</v>
      </c>
      <c r="AY1406" t="str">
        <f>FO_Candidato[[#This Row],[LONGITUDE_P3]]&amp;"°"&amp;FO_Candidato[[#This Row],[LONGITUDE_P4]]&amp;"'"&amp;FO_Candidato[[#This Row],[LONGITUDE - P6]]&amp;"""S"</f>
        <v>4564°43'46.79"S</v>
      </c>
    </row>
    <row r="1407" spans="1:51" x14ac:dyDescent="0.3">
      <c r="A1407" t="s">
        <v>31604</v>
      </c>
      <c r="B1407" t="s">
        <v>23809</v>
      </c>
      <c r="C1407" t="s">
        <v>17994</v>
      </c>
      <c r="D1407" t="s">
        <v>2561</v>
      </c>
      <c r="E1407" t="s">
        <v>2561</v>
      </c>
      <c r="F1407" t="s">
        <v>2562</v>
      </c>
      <c r="I1407" t="s">
        <v>23832</v>
      </c>
      <c r="K1407" t="s">
        <v>31605</v>
      </c>
      <c r="L1407" t="s">
        <v>3632</v>
      </c>
      <c r="V1407">
        <v>60</v>
      </c>
      <c r="W1407">
        <v>-3723311</v>
      </c>
      <c r="X1407">
        <v>-45510042</v>
      </c>
      <c r="Y1407">
        <v>60</v>
      </c>
      <c r="AA1407" t="s">
        <v>107</v>
      </c>
      <c r="AF1407" t="s">
        <v>31606</v>
      </c>
      <c r="AG1407" t="s">
        <v>31606</v>
      </c>
      <c r="AH1407" t="s">
        <v>31607</v>
      </c>
      <c r="AI1407" t="s">
        <v>23922</v>
      </c>
      <c r="AJ1407" t="s">
        <v>31605</v>
      </c>
      <c r="AL1407">
        <f>VALUE(TRIM(FO_Candidato[[#This Row],[1.21 Latitude]]))</f>
        <v>-3723311</v>
      </c>
      <c r="AM1407">
        <f>FO_Candidato[[#This Row],[LATITUDE_P1]]/1000000</f>
        <v>-3.7233109999999998</v>
      </c>
      <c r="AN1407">
        <f>INT(ABS(FO_Candidato[[#This Row],[LATITUDE_P2]]))</f>
        <v>3</v>
      </c>
      <c r="AO1407">
        <f>INT((ABS(FO_Candidato[[#This Row],[LATITUDE_P2]])-INT(ABS(FO_Candidato[[#This Row],[LATITUDE_P2]])))*60)</f>
        <v>43</v>
      </c>
      <c r="AP1407" s="73">
        <f t="shared" si="42"/>
        <v>23.92</v>
      </c>
      <c r="AQ1407" t="str">
        <f>SUBSTITUTE(TEXT(FO_Candidato[[#This Row],[LATITUDE_P5]],"0,00"),",",".")</f>
        <v>23.92</v>
      </c>
      <c r="AR1407" t="str">
        <f>FO_Candidato[[#This Row],[LATITUDE_P3]]&amp;"°"&amp;FO_Candidato[[#This Row],[LATITUDE_P4]]&amp;"'"&amp;FO_Candidato[[#This Row],[LATITUDE - P6]]&amp;"""S"</f>
        <v>3°43'23.92"S</v>
      </c>
      <c r="AS1407">
        <f>VALUE(TRIM(FO_Candidato[[#This Row],[longitude]]))</f>
        <v>-45510042</v>
      </c>
      <c r="AT1407">
        <f>FO_Candidato[[#This Row],[LONGITUDE_P1]]/1000000</f>
        <v>-45.510041999999999</v>
      </c>
      <c r="AU1407">
        <f>INT(ABS(FO_Candidato[[#This Row],[LONGITUDE_P2]]))</f>
        <v>45</v>
      </c>
      <c r="AV1407">
        <f>INT((ABS(FO_Candidato[[#This Row],[LONGITUDE_P2]])-INT(ABS(FO_Candidato[[#This Row],[LONGITUDE_P2]])))*60)</f>
        <v>30</v>
      </c>
      <c r="AW1407" s="73">
        <f t="shared" si="43"/>
        <v>36.15</v>
      </c>
      <c r="AX1407" t="str">
        <f>SUBSTITUTE(TEXT(FO_Candidato[[#This Row],[LONGITUDE_P5]],"0,00"),",",".")</f>
        <v>36.15</v>
      </c>
      <c r="AY1407" t="str">
        <f>FO_Candidato[[#This Row],[LONGITUDE_P3]]&amp;"°"&amp;FO_Candidato[[#This Row],[LONGITUDE_P4]]&amp;"'"&amp;FO_Candidato[[#This Row],[LONGITUDE - P6]]&amp;"""S"</f>
        <v>45°30'36.15"S</v>
      </c>
    </row>
    <row r="1408" spans="1:51" x14ac:dyDescent="0.3">
      <c r="A1408" t="s">
        <v>31608</v>
      </c>
      <c r="B1408" t="s">
        <v>23809</v>
      </c>
      <c r="C1408" t="s">
        <v>17994</v>
      </c>
      <c r="D1408" t="s">
        <v>155</v>
      </c>
      <c r="E1408" t="s">
        <v>155</v>
      </c>
      <c r="F1408" t="s">
        <v>18019</v>
      </c>
      <c r="I1408" t="s">
        <v>23832</v>
      </c>
      <c r="U1408" t="s">
        <v>23823</v>
      </c>
      <c r="V1408">
        <v>60</v>
      </c>
      <c r="W1408">
        <v>-3388847</v>
      </c>
      <c r="X1408">
        <v>-44528646</v>
      </c>
      <c r="Y1408">
        <v>23</v>
      </c>
      <c r="AA1408" t="s">
        <v>107</v>
      </c>
      <c r="AH1408" t="s">
        <v>31609</v>
      </c>
      <c r="AI1408" t="s">
        <v>23922</v>
      </c>
      <c r="AJ1408" t="s">
        <v>31610</v>
      </c>
      <c r="AL1408">
        <f>VALUE(TRIM(FO_Candidato[[#This Row],[1.21 Latitude]]))</f>
        <v>-3388847</v>
      </c>
      <c r="AM1408">
        <f>FO_Candidato[[#This Row],[LATITUDE_P1]]/1000000</f>
        <v>-3.3888470000000002</v>
      </c>
      <c r="AN1408">
        <f>INT(ABS(FO_Candidato[[#This Row],[LATITUDE_P2]]))</f>
        <v>3</v>
      </c>
      <c r="AO1408">
        <f>INT((ABS(FO_Candidato[[#This Row],[LATITUDE_P2]])-INT(ABS(FO_Candidato[[#This Row],[LATITUDE_P2]])))*60)</f>
        <v>23</v>
      </c>
      <c r="AP1408" s="73">
        <f t="shared" si="42"/>
        <v>19.850000000000001</v>
      </c>
      <c r="AQ1408" t="str">
        <f>SUBSTITUTE(TEXT(FO_Candidato[[#This Row],[LATITUDE_P5]],"0,00"),",",".")</f>
        <v>19.85</v>
      </c>
      <c r="AR1408" t="str">
        <f>FO_Candidato[[#This Row],[LATITUDE_P3]]&amp;"°"&amp;FO_Candidato[[#This Row],[LATITUDE_P4]]&amp;"'"&amp;FO_Candidato[[#This Row],[LATITUDE - P6]]&amp;"""S"</f>
        <v>3°23'19.85"S</v>
      </c>
      <c r="AS1408">
        <f>VALUE(TRIM(FO_Candidato[[#This Row],[longitude]]))</f>
        <v>-44528646</v>
      </c>
      <c r="AT1408">
        <f>FO_Candidato[[#This Row],[LONGITUDE_P1]]/1000000</f>
        <v>-44.528646000000002</v>
      </c>
      <c r="AU1408">
        <f>INT(ABS(FO_Candidato[[#This Row],[LONGITUDE_P2]]))</f>
        <v>44</v>
      </c>
      <c r="AV1408">
        <f>INT((ABS(FO_Candidato[[#This Row],[LONGITUDE_P2]])-INT(ABS(FO_Candidato[[#This Row],[LONGITUDE_P2]])))*60)</f>
        <v>31</v>
      </c>
      <c r="AW1408" s="73">
        <f t="shared" si="43"/>
        <v>43.13</v>
      </c>
      <c r="AX1408" t="str">
        <f>SUBSTITUTE(TEXT(FO_Candidato[[#This Row],[LONGITUDE_P5]],"0,00"),",",".")</f>
        <v>43.13</v>
      </c>
      <c r="AY1408" t="str">
        <f>FO_Candidato[[#This Row],[LONGITUDE_P3]]&amp;"°"&amp;FO_Candidato[[#This Row],[LONGITUDE_P4]]&amp;"'"&amp;FO_Candidato[[#This Row],[LONGITUDE - P6]]&amp;"""S"</f>
        <v>44°31'43.13"S</v>
      </c>
    </row>
    <row r="1409" spans="1:51" x14ac:dyDescent="0.3">
      <c r="A1409" t="s">
        <v>31611</v>
      </c>
      <c r="B1409" t="s">
        <v>23809</v>
      </c>
      <c r="C1409" t="s">
        <v>17994</v>
      </c>
      <c r="D1409" t="s">
        <v>2448</v>
      </c>
      <c r="E1409" t="s">
        <v>2448</v>
      </c>
      <c r="F1409" t="s">
        <v>2449</v>
      </c>
      <c r="I1409" t="s">
        <v>23832</v>
      </c>
      <c r="U1409" t="s">
        <v>23823</v>
      </c>
      <c r="V1409">
        <v>60</v>
      </c>
      <c r="W1409">
        <v>-349989148</v>
      </c>
      <c r="X1409">
        <v>-4461767569</v>
      </c>
      <c r="Y1409">
        <v>1348</v>
      </c>
      <c r="AA1409" t="s">
        <v>107</v>
      </c>
      <c r="AH1409" t="s">
        <v>31612</v>
      </c>
      <c r="AI1409" t="s">
        <v>23922</v>
      </c>
      <c r="AJ1409" t="s">
        <v>31613</v>
      </c>
      <c r="AL1409">
        <f>VALUE(TRIM(FO_Candidato[[#This Row],[1.21 Latitude]]))</f>
        <v>-349989148</v>
      </c>
      <c r="AM1409">
        <f>FO_Candidato[[#This Row],[LATITUDE_P1]]/1000000</f>
        <v>-349.989148</v>
      </c>
      <c r="AN1409">
        <f>INT(ABS(FO_Candidato[[#This Row],[LATITUDE_P2]]))</f>
        <v>349</v>
      </c>
      <c r="AO1409">
        <f>INT((ABS(FO_Candidato[[#This Row],[LATITUDE_P2]])-INT(ABS(FO_Candidato[[#This Row],[LATITUDE_P2]])))*60)</f>
        <v>59</v>
      </c>
      <c r="AP1409" s="73">
        <f t="shared" si="42"/>
        <v>20.93</v>
      </c>
      <c r="AQ1409" t="str">
        <f>SUBSTITUTE(TEXT(FO_Candidato[[#This Row],[LATITUDE_P5]],"0,00"),",",".")</f>
        <v>20.93</v>
      </c>
      <c r="AR1409" t="str">
        <f>FO_Candidato[[#This Row],[LATITUDE_P3]]&amp;"°"&amp;FO_Candidato[[#This Row],[LATITUDE_P4]]&amp;"'"&amp;FO_Candidato[[#This Row],[LATITUDE - P6]]&amp;"""S"</f>
        <v>349°59'20.93"S</v>
      </c>
      <c r="AS1409">
        <f>VALUE(TRIM(FO_Candidato[[#This Row],[longitude]]))</f>
        <v>-4461767569</v>
      </c>
      <c r="AT1409">
        <f>FO_Candidato[[#This Row],[LONGITUDE_P1]]/1000000</f>
        <v>-4461.7675689999996</v>
      </c>
      <c r="AU1409">
        <f>INT(ABS(FO_Candidato[[#This Row],[LONGITUDE_P2]]))</f>
        <v>4461</v>
      </c>
      <c r="AV1409">
        <f>INT((ABS(FO_Candidato[[#This Row],[LONGITUDE_P2]])-INT(ABS(FO_Candidato[[#This Row],[LONGITUDE_P2]])))*60)</f>
        <v>46</v>
      </c>
      <c r="AW1409" s="73">
        <f t="shared" si="43"/>
        <v>3.25</v>
      </c>
      <c r="AX1409" t="str">
        <f>SUBSTITUTE(TEXT(FO_Candidato[[#This Row],[LONGITUDE_P5]],"0,00"),",",".")</f>
        <v>3.25</v>
      </c>
      <c r="AY1409" t="str">
        <f>FO_Candidato[[#This Row],[LONGITUDE_P3]]&amp;"°"&amp;FO_Candidato[[#This Row],[LONGITUDE_P4]]&amp;"'"&amp;FO_Candidato[[#This Row],[LONGITUDE - P6]]&amp;"""S"</f>
        <v>4461°46'3.25"S</v>
      </c>
    </row>
    <row r="1410" spans="1:51" x14ac:dyDescent="0.3">
      <c r="A1410" t="s">
        <v>31614</v>
      </c>
      <c r="B1410" t="s">
        <v>23809</v>
      </c>
      <c r="C1410" t="s">
        <v>17994</v>
      </c>
      <c r="D1410" t="s">
        <v>319</v>
      </c>
      <c r="E1410" t="s">
        <v>319</v>
      </c>
      <c r="F1410" t="s">
        <v>320</v>
      </c>
      <c r="I1410" t="s">
        <v>23832</v>
      </c>
      <c r="U1410" t="s">
        <v>23823</v>
      </c>
      <c r="V1410">
        <v>60</v>
      </c>
      <c r="W1410">
        <v>-3658564</v>
      </c>
      <c r="X1410">
        <v>-45256764</v>
      </c>
      <c r="Y1410">
        <v>1622</v>
      </c>
      <c r="AA1410" t="s">
        <v>107</v>
      </c>
      <c r="AH1410" t="s">
        <v>31615</v>
      </c>
      <c r="AI1410" t="s">
        <v>23922</v>
      </c>
      <c r="AJ1410" t="s">
        <v>322</v>
      </c>
      <c r="AL1410">
        <f>VALUE(TRIM(FO_Candidato[[#This Row],[1.21 Latitude]]))</f>
        <v>-3658564</v>
      </c>
      <c r="AM1410">
        <f>FO_Candidato[[#This Row],[LATITUDE_P1]]/1000000</f>
        <v>-3.6585640000000001</v>
      </c>
      <c r="AN1410">
        <f>INT(ABS(FO_Candidato[[#This Row],[LATITUDE_P2]]))</f>
        <v>3</v>
      </c>
      <c r="AO1410">
        <f>INT((ABS(FO_Candidato[[#This Row],[LATITUDE_P2]])-INT(ABS(FO_Candidato[[#This Row],[LATITUDE_P2]])))*60)</f>
        <v>39</v>
      </c>
      <c r="AP1410" s="73">
        <f t="shared" ref="AP1410:AP1463" si="44">ROUND(MOD(ABS(AL1410/1000000)*3600,60),2)</f>
        <v>30.83</v>
      </c>
      <c r="AQ1410" t="str">
        <f>SUBSTITUTE(TEXT(FO_Candidato[[#This Row],[LATITUDE_P5]],"0,00"),",",".")</f>
        <v>30.83</v>
      </c>
      <c r="AR1410" t="str">
        <f>FO_Candidato[[#This Row],[LATITUDE_P3]]&amp;"°"&amp;FO_Candidato[[#This Row],[LATITUDE_P4]]&amp;"'"&amp;FO_Candidato[[#This Row],[LATITUDE - P6]]&amp;"""S"</f>
        <v>3°39'30.83"S</v>
      </c>
      <c r="AS1410">
        <f>VALUE(TRIM(FO_Candidato[[#This Row],[longitude]]))</f>
        <v>-45256764</v>
      </c>
      <c r="AT1410">
        <f>FO_Candidato[[#This Row],[LONGITUDE_P1]]/1000000</f>
        <v>-45.256763999999997</v>
      </c>
      <c r="AU1410">
        <f>INT(ABS(FO_Candidato[[#This Row],[LONGITUDE_P2]]))</f>
        <v>45</v>
      </c>
      <c r="AV1410">
        <f>INT((ABS(FO_Candidato[[#This Row],[LONGITUDE_P2]])-INT(ABS(FO_Candidato[[#This Row],[LONGITUDE_P2]])))*60)</f>
        <v>15</v>
      </c>
      <c r="AW1410" s="73">
        <f t="shared" ref="AW1410:AW1463" si="45">ROUND(MOD(ABS(AS1410/1000000)*3600,60),2)</f>
        <v>24.35</v>
      </c>
      <c r="AX1410" t="str">
        <f>SUBSTITUTE(TEXT(FO_Candidato[[#This Row],[LONGITUDE_P5]],"0,00"),",",".")</f>
        <v>24.35</v>
      </c>
      <c r="AY1410" t="str">
        <f>FO_Candidato[[#This Row],[LONGITUDE_P3]]&amp;"°"&amp;FO_Candidato[[#This Row],[LONGITUDE_P4]]&amp;"'"&amp;FO_Candidato[[#This Row],[LONGITUDE - P6]]&amp;"""S"</f>
        <v>45°15'24.35"S</v>
      </c>
    </row>
    <row r="1411" spans="1:51" x14ac:dyDescent="0.3">
      <c r="A1411" t="s">
        <v>31616</v>
      </c>
      <c r="B1411" t="s">
        <v>23809</v>
      </c>
      <c r="C1411" t="s">
        <v>17994</v>
      </c>
      <c r="D1411" t="s">
        <v>5772</v>
      </c>
      <c r="E1411" t="s">
        <v>5772</v>
      </c>
      <c r="F1411" t="s">
        <v>5773</v>
      </c>
      <c r="I1411" t="s">
        <v>23832</v>
      </c>
      <c r="U1411" t="s">
        <v>23823</v>
      </c>
      <c r="V1411">
        <v>60</v>
      </c>
      <c r="W1411">
        <v>-367273727</v>
      </c>
      <c r="X1411">
        <v>-4585387978</v>
      </c>
      <c r="Y1411">
        <v>32</v>
      </c>
      <c r="AA1411" t="s">
        <v>107</v>
      </c>
      <c r="AH1411" t="s">
        <v>31617</v>
      </c>
      <c r="AI1411" t="s">
        <v>23922</v>
      </c>
      <c r="AJ1411" t="s">
        <v>1867</v>
      </c>
      <c r="AL1411">
        <f>VALUE(TRIM(FO_Candidato[[#This Row],[1.21 Latitude]]))</f>
        <v>-367273727</v>
      </c>
      <c r="AM1411">
        <f>FO_Candidato[[#This Row],[LATITUDE_P1]]/1000000</f>
        <v>-367.27372700000001</v>
      </c>
      <c r="AN1411">
        <f>INT(ABS(FO_Candidato[[#This Row],[LATITUDE_P2]]))</f>
        <v>367</v>
      </c>
      <c r="AO1411">
        <f>INT((ABS(FO_Candidato[[#This Row],[LATITUDE_P2]])-INT(ABS(FO_Candidato[[#This Row],[LATITUDE_P2]])))*60)</f>
        <v>16</v>
      </c>
      <c r="AP1411" s="73">
        <f t="shared" si="44"/>
        <v>25.42</v>
      </c>
      <c r="AQ1411" t="str">
        <f>SUBSTITUTE(TEXT(FO_Candidato[[#This Row],[LATITUDE_P5]],"0,00"),",",".")</f>
        <v>25.42</v>
      </c>
      <c r="AR1411" t="str">
        <f>FO_Candidato[[#This Row],[LATITUDE_P3]]&amp;"°"&amp;FO_Candidato[[#This Row],[LATITUDE_P4]]&amp;"'"&amp;FO_Candidato[[#This Row],[LATITUDE - P6]]&amp;"""S"</f>
        <v>367°16'25.42"S</v>
      </c>
      <c r="AS1411">
        <f>VALUE(TRIM(FO_Candidato[[#This Row],[longitude]]))</f>
        <v>-4585387978</v>
      </c>
      <c r="AT1411">
        <f>FO_Candidato[[#This Row],[LONGITUDE_P1]]/1000000</f>
        <v>-4585.3879779999997</v>
      </c>
      <c r="AU1411">
        <f>INT(ABS(FO_Candidato[[#This Row],[LONGITUDE_P2]]))</f>
        <v>4585</v>
      </c>
      <c r="AV1411">
        <f>INT((ABS(FO_Candidato[[#This Row],[LONGITUDE_P2]])-INT(ABS(FO_Candidato[[#This Row],[LONGITUDE_P2]])))*60)</f>
        <v>23</v>
      </c>
      <c r="AW1411" s="73">
        <f t="shared" si="45"/>
        <v>16.72</v>
      </c>
      <c r="AX1411" t="str">
        <f>SUBSTITUTE(TEXT(FO_Candidato[[#This Row],[LONGITUDE_P5]],"0,00"),",",".")</f>
        <v>16.72</v>
      </c>
      <c r="AY1411" t="str">
        <f>FO_Candidato[[#This Row],[LONGITUDE_P3]]&amp;"°"&amp;FO_Candidato[[#This Row],[LONGITUDE_P4]]&amp;"'"&amp;FO_Candidato[[#This Row],[LONGITUDE - P6]]&amp;"""S"</f>
        <v>4585°23'16.72"S</v>
      </c>
    </row>
    <row r="1412" spans="1:51" x14ac:dyDescent="0.3">
      <c r="A1412" t="s">
        <v>31618</v>
      </c>
      <c r="B1412" t="s">
        <v>23809</v>
      </c>
      <c r="C1412" t="s">
        <v>17994</v>
      </c>
      <c r="D1412" t="s">
        <v>260</v>
      </c>
      <c r="E1412" t="s">
        <v>260</v>
      </c>
      <c r="F1412" t="s">
        <v>261</v>
      </c>
      <c r="I1412" t="s">
        <v>23832</v>
      </c>
      <c r="V1412">
        <v>60</v>
      </c>
      <c r="W1412">
        <v>-473889044</v>
      </c>
      <c r="X1412">
        <v>-4731000554</v>
      </c>
      <c r="Y1412">
        <v>302</v>
      </c>
      <c r="AA1412" t="s">
        <v>213</v>
      </c>
      <c r="AL1412">
        <f>VALUE(TRIM(FO_Candidato[[#This Row],[1.21 Latitude]]))</f>
        <v>-473889044</v>
      </c>
      <c r="AM1412">
        <f>FO_Candidato[[#This Row],[LATITUDE_P1]]/1000000</f>
        <v>-473.88904400000001</v>
      </c>
      <c r="AN1412">
        <f>INT(ABS(FO_Candidato[[#This Row],[LATITUDE_P2]]))</f>
        <v>473</v>
      </c>
      <c r="AO1412">
        <f>INT((ABS(FO_Candidato[[#This Row],[LATITUDE_P2]])-INT(ABS(FO_Candidato[[#This Row],[LATITUDE_P2]])))*60)</f>
        <v>53</v>
      </c>
      <c r="AP1412" s="73">
        <f t="shared" si="44"/>
        <v>20.56</v>
      </c>
      <c r="AQ1412" t="str">
        <f>SUBSTITUTE(TEXT(FO_Candidato[[#This Row],[LATITUDE_P5]],"0,00"),",",".")</f>
        <v>20.56</v>
      </c>
      <c r="AR1412" t="str">
        <f>FO_Candidato[[#This Row],[LATITUDE_P3]]&amp;"°"&amp;FO_Candidato[[#This Row],[LATITUDE_P4]]&amp;"'"&amp;FO_Candidato[[#This Row],[LATITUDE - P6]]&amp;"""S"</f>
        <v>473°53'20.56"S</v>
      </c>
      <c r="AS1412">
        <f>VALUE(TRIM(FO_Candidato[[#This Row],[longitude]]))</f>
        <v>-4731000554</v>
      </c>
      <c r="AT1412">
        <f>FO_Candidato[[#This Row],[LONGITUDE_P1]]/1000000</f>
        <v>-4731.0005540000002</v>
      </c>
      <c r="AU1412">
        <f>INT(ABS(FO_Candidato[[#This Row],[LONGITUDE_P2]]))</f>
        <v>4731</v>
      </c>
      <c r="AV1412">
        <f>INT((ABS(FO_Candidato[[#This Row],[LONGITUDE_P2]])-INT(ABS(FO_Candidato[[#This Row],[LONGITUDE_P2]])))*60)</f>
        <v>0</v>
      </c>
      <c r="AW1412" s="73">
        <f t="shared" si="45"/>
        <v>1.99</v>
      </c>
      <c r="AX1412" t="str">
        <f>SUBSTITUTE(TEXT(FO_Candidato[[#This Row],[LONGITUDE_P5]],"0,00"),",",".")</f>
        <v>1.99</v>
      </c>
      <c r="AY1412" t="str">
        <f>FO_Candidato[[#This Row],[LONGITUDE_P3]]&amp;"°"&amp;FO_Candidato[[#This Row],[LONGITUDE_P4]]&amp;"'"&amp;FO_Candidato[[#This Row],[LONGITUDE - P6]]&amp;"""S"</f>
        <v>4731°0'1.99"S</v>
      </c>
    </row>
    <row r="1413" spans="1:51" x14ac:dyDescent="0.3">
      <c r="A1413" t="s">
        <v>31619</v>
      </c>
      <c r="B1413" t="s">
        <v>23809</v>
      </c>
      <c r="C1413" t="s">
        <v>17994</v>
      </c>
      <c r="D1413" t="s">
        <v>5751</v>
      </c>
      <c r="E1413" t="s">
        <v>5751</v>
      </c>
      <c r="F1413" t="s">
        <v>5752</v>
      </c>
      <c r="I1413" t="s">
        <v>23832</v>
      </c>
      <c r="V1413">
        <v>70</v>
      </c>
      <c r="W1413">
        <v>-4387667</v>
      </c>
      <c r="X1413">
        <v>-467991</v>
      </c>
      <c r="Y1413">
        <v>93</v>
      </c>
      <c r="AA1413" t="s">
        <v>107</v>
      </c>
      <c r="AB1413" t="s">
        <v>23825</v>
      </c>
      <c r="AF1413" t="s">
        <v>31620</v>
      </c>
      <c r="AG1413" t="s">
        <v>31620</v>
      </c>
      <c r="AL1413">
        <f>VALUE(TRIM(FO_Candidato[[#This Row],[1.21 Latitude]]))</f>
        <v>-4387667</v>
      </c>
      <c r="AM1413">
        <f>FO_Candidato[[#This Row],[LATITUDE_P1]]/1000000</f>
        <v>-4.3876670000000004</v>
      </c>
      <c r="AN1413">
        <f>INT(ABS(FO_Candidato[[#This Row],[LATITUDE_P2]]))</f>
        <v>4</v>
      </c>
      <c r="AO1413">
        <f>INT((ABS(FO_Candidato[[#This Row],[LATITUDE_P2]])-INT(ABS(FO_Candidato[[#This Row],[LATITUDE_P2]])))*60)</f>
        <v>23</v>
      </c>
      <c r="AP1413" s="73">
        <f t="shared" si="44"/>
        <v>15.6</v>
      </c>
      <c r="AQ1413" t="str">
        <f>SUBSTITUTE(TEXT(FO_Candidato[[#This Row],[LATITUDE_P5]],"0,00"),",",".")</f>
        <v>15.60</v>
      </c>
      <c r="AR1413" t="str">
        <f>FO_Candidato[[#This Row],[LATITUDE_P3]]&amp;"°"&amp;FO_Candidato[[#This Row],[LATITUDE_P4]]&amp;"'"&amp;FO_Candidato[[#This Row],[LATITUDE - P6]]&amp;"""S"</f>
        <v>4°23'15.60"S</v>
      </c>
      <c r="AS1413">
        <f>VALUE(TRIM(FO_Candidato[[#This Row],[longitude]]))</f>
        <v>-467991</v>
      </c>
      <c r="AT1413">
        <f>FO_Candidato[[#This Row],[LONGITUDE_P1]]/1000000</f>
        <v>-0.46799099999999999</v>
      </c>
      <c r="AU1413">
        <f>INT(ABS(FO_Candidato[[#This Row],[LONGITUDE_P2]]))</f>
        <v>0</v>
      </c>
      <c r="AV1413">
        <f>INT((ABS(FO_Candidato[[#This Row],[LONGITUDE_P2]])-INT(ABS(FO_Candidato[[#This Row],[LONGITUDE_P2]])))*60)</f>
        <v>28</v>
      </c>
      <c r="AW1413" s="73">
        <f t="shared" si="45"/>
        <v>4.7699999999999996</v>
      </c>
      <c r="AX1413" t="str">
        <f>SUBSTITUTE(TEXT(FO_Candidato[[#This Row],[LONGITUDE_P5]],"0,00"),",",".")</f>
        <v>4.77</v>
      </c>
      <c r="AY1413" t="str">
        <f>FO_Candidato[[#This Row],[LONGITUDE_P3]]&amp;"°"&amp;FO_Candidato[[#This Row],[LONGITUDE_P4]]&amp;"'"&amp;FO_Candidato[[#This Row],[LONGITUDE - P6]]&amp;"""S"</f>
        <v>0°28'4.77"S</v>
      </c>
    </row>
    <row r="1414" spans="1:51" x14ac:dyDescent="0.3">
      <c r="A1414" t="s">
        <v>31621</v>
      </c>
      <c r="B1414" t="s">
        <v>23809</v>
      </c>
      <c r="C1414" t="s">
        <v>17994</v>
      </c>
      <c r="D1414" t="s">
        <v>5746</v>
      </c>
      <c r="E1414" t="s">
        <v>5746</v>
      </c>
      <c r="F1414" t="s">
        <v>5747</v>
      </c>
      <c r="I1414" t="s">
        <v>23832</v>
      </c>
      <c r="V1414">
        <v>60</v>
      </c>
      <c r="W1414">
        <v>-4359835</v>
      </c>
      <c r="X1414">
        <v>-46698653</v>
      </c>
      <c r="Y1414">
        <v>85</v>
      </c>
      <c r="AG1414" t="s">
        <v>31622</v>
      </c>
      <c r="AH1414" t="s">
        <v>31622</v>
      </c>
      <c r="AL1414">
        <f>VALUE(TRIM(FO_Candidato[[#This Row],[1.21 Latitude]]))</f>
        <v>-4359835</v>
      </c>
      <c r="AM1414">
        <f>FO_Candidato[[#This Row],[LATITUDE_P1]]/1000000</f>
        <v>-4.3598350000000003</v>
      </c>
      <c r="AN1414">
        <f>INT(ABS(FO_Candidato[[#This Row],[LATITUDE_P2]]))</f>
        <v>4</v>
      </c>
      <c r="AO1414">
        <f>INT((ABS(FO_Candidato[[#This Row],[LATITUDE_P2]])-INT(ABS(FO_Candidato[[#This Row],[LATITUDE_P2]])))*60)</f>
        <v>21</v>
      </c>
      <c r="AP1414" s="73">
        <f t="shared" si="44"/>
        <v>35.409999999999997</v>
      </c>
      <c r="AQ1414" t="str">
        <f>SUBSTITUTE(TEXT(FO_Candidato[[#This Row],[LATITUDE_P5]],"0,00"),",",".")</f>
        <v>35.41</v>
      </c>
      <c r="AR1414" t="str">
        <f>FO_Candidato[[#This Row],[LATITUDE_P3]]&amp;"°"&amp;FO_Candidato[[#This Row],[LATITUDE_P4]]&amp;"'"&amp;FO_Candidato[[#This Row],[LATITUDE - P6]]&amp;"""S"</f>
        <v>4°21'35.41"S</v>
      </c>
      <c r="AS1414">
        <f>VALUE(TRIM(FO_Candidato[[#This Row],[longitude]]))</f>
        <v>-46698653</v>
      </c>
      <c r="AT1414">
        <f>FO_Candidato[[#This Row],[LONGITUDE_P1]]/1000000</f>
        <v>-46.698653</v>
      </c>
      <c r="AU1414">
        <f>INT(ABS(FO_Candidato[[#This Row],[LONGITUDE_P2]]))</f>
        <v>46</v>
      </c>
      <c r="AV1414">
        <f>INT((ABS(FO_Candidato[[#This Row],[LONGITUDE_P2]])-INT(ABS(FO_Candidato[[#This Row],[LONGITUDE_P2]])))*60)</f>
        <v>41</v>
      </c>
      <c r="AW1414" s="73">
        <f t="shared" si="45"/>
        <v>55.15</v>
      </c>
      <c r="AX1414" t="str">
        <f>SUBSTITUTE(TEXT(FO_Candidato[[#This Row],[LONGITUDE_P5]],"0,00"),",",".")</f>
        <v>55.15</v>
      </c>
      <c r="AY1414" t="str">
        <f>FO_Candidato[[#This Row],[LONGITUDE_P3]]&amp;"°"&amp;FO_Candidato[[#This Row],[LONGITUDE_P4]]&amp;"'"&amp;FO_Candidato[[#This Row],[LONGITUDE - P6]]&amp;"""S"</f>
        <v>46°41'55.15"S</v>
      </c>
    </row>
    <row r="1415" spans="1:51" x14ac:dyDescent="0.3">
      <c r="A1415" t="s">
        <v>31623</v>
      </c>
      <c r="B1415" t="s">
        <v>23809</v>
      </c>
      <c r="C1415" t="s">
        <v>17994</v>
      </c>
      <c r="D1415" t="s">
        <v>2443</v>
      </c>
      <c r="E1415" t="s">
        <v>2443</v>
      </c>
      <c r="F1415" t="s">
        <v>2444</v>
      </c>
      <c r="I1415" t="s">
        <v>23832</v>
      </c>
      <c r="V1415">
        <v>60</v>
      </c>
      <c r="W1415">
        <v>-4296413</v>
      </c>
      <c r="X1415">
        <v>46569579</v>
      </c>
      <c r="Y1415">
        <v>77</v>
      </c>
      <c r="AF1415" t="s">
        <v>31624</v>
      </c>
      <c r="AG1415" t="s">
        <v>31624</v>
      </c>
      <c r="AH1415" t="s">
        <v>31625</v>
      </c>
      <c r="AI1415" t="s">
        <v>23922</v>
      </c>
      <c r="AJ1415" t="s">
        <v>31626</v>
      </c>
      <c r="AL1415">
        <f>VALUE(TRIM(FO_Candidato[[#This Row],[1.21 Latitude]]))</f>
        <v>-4296413</v>
      </c>
      <c r="AM1415">
        <f>FO_Candidato[[#This Row],[LATITUDE_P1]]/1000000</f>
        <v>-4.2964130000000003</v>
      </c>
      <c r="AN1415">
        <f>INT(ABS(FO_Candidato[[#This Row],[LATITUDE_P2]]))</f>
        <v>4</v>
      </c>
      <c r="AO1415">
        <f>INT((ABS(FO_Candidato[[#This Row],[LATITUDE_P2]])-INT(ABS(FO_Candidato[[#This Row],[LATITUDE_P2]])))*60)</f>
        <v>17</v>
      </c>
      <c r="AP1415" s="73">
        <f t="shared" si="44"/>
        <v>47.09</v>
      </c>
      <c r="AQ1415" t="str">
        <f>SUBSTITUTE(TEXT(FO_Candidato[[#This Row],[LATITUDE_P5]],"0,00"),",",".")</f>
        <v>47.09</v>
      </c>
      <c r="AR1415" t="str">
        <f>FO_Candidato[[#This Row],[LATITUDE_P3]]&amp;"°"&amp;FO_Candidato[[#This Row],[LATITUDE_P4]]&amp;"'"&amp;FO_Candidato[[#This Row],[LATITUDE - P6]]&amp;"""S"</f>
        <v>4°17'47.09"S</v>
      </c>
      <c r="AS1415">
        <f>VALUE(TRIM(FO_Candidato[[#This Row],[longitude]]))</f>
        <v>46569579</v>
      </c>
      <c r="AT1415">
        <f>FO_Candidato[[#This Row],[LONGITUDE_P1]]/1000000</f>
        <v>46.569578999999997</v>
      </c>
      <c r="AU1415">
        <f>INT(ABS(FO_Candidato[[#This Row],[LONGITUDE_P2]]))</f>
        <v>46</v>
      </c>
      <c r="AV1415">
        <f>INT((ABS(FO_Candidato[[#This Row],[LONGITUDE_P2]])-INT(ABS(FO_Candidato[[#This Row],[LONGITUDE_P2]])))*60)</f>
        <v>34</v>
      </c>
      <c r="AW1415" s="73">
        <f t="shared" si="45"/>
        <v>10.48</v>
      </c>
      <c r="AX1415" t="str">
        <f>SUBSTITUTE(TEXT(FO_Candidato[[#This Row],[LONGITUDE_P5]],"0,00"),",",".")</f>
        <v>10.48</v>
      </c>
      <c r="AY1415" t="str">
        <f>FO_Candidato[[#This Row],[LONGITUDE_P3]]&amp;"°"&amp;FO_Candidato[[#This Row],[LONGITUDE_P4]]&amp;"'"&amp;FO_Candidato[[#This Row],[LONGITUDE - P6]]&amp;"""S"</f>
        <v>46°34'10.48"S</v>
      </c>
    </row>
    <row r="1416" spans="1:51" x14ac:dyDescent="0.3">
      <c r="A1416" t="s">
        <v>31627</v>
      </c>
      <c r="B1416" t="s">
        <v>23809</v>
      </c>
      <c r="C1416" t="s">
        <v>9863</v>
      </c>
      <c r="D1416" t="s">
        <v>9869</v>
      </c>
      <c r="E1416" t="s">
        <v>9869</v>
      </c>
      <c r="F1416" t="s">
        <v>9871</v>
      </c>
      <c r="I1416" t="s">
        <v>23832</v>
      </c>
      <c r="M1416" t="s">
        <v>23835</v>
      </c>
      <c r="N1416" t="s">
        <v>9863</v>
      </c>
      <c r="U1416" t="s">
        <v>23823</v>
      </c>
      <c r="V1416">
        <v>60</v>
      </c>
      <c r="W1416">
        <v>-19726956</v>
      </c>
      <c r="X1416">
        <v>-42133013</v>
      </c>
      <c r="Y1416">
        <v>568</v>
      </c>
      <c r="AB1416" t="s">
        <v>23825</v>
      </c>
      <c r="AD1416" t="s">
        <v>1491</v>
      </c>
      <c r="AH1416" t="s">
        <v>31628</v>
      </c>
      <c r="AI1416" t="s">
        <v>24061</v>
      </c>
      <c r="AJ1416" t="s">
        <v>31629</v>
      </c>
      <c r="AL1416">
        <f>VALUE(TRIM(FO_Candidato[[#This Row],[1.21 Latitude]]))</f>
        <v>-19726956</v>
      </c>
      <c r="AM1416">
        <f>FO_Candidato[[#This Row],[LATITUDE_P1]]/1000000</f>
        <v>-19.726956000000001</v>
      </c>
      <c r="AN1416">
        <f>INT(ABS(FO_Candidato[[#This Row],[LATITUDE_P2]]))</f>
        <v>19</v>
      </c>
      <c r="AO1416">
        <f>INT((ABS(FO_Candidato[[#This Row],[LATITUDE_P2]])-INT(ABS(FO_Candidato[[#This Row],[LATITUDE_P2]])))*60)</f>
        <v>43</v>
      </c>
      <c r="AP1416" s="73">
        <f t="shared" si="44"/>
        <v>37.04</v>
      </c>
      <c r="AQ1416" t="str">
        <f>SUBSTITUTE(TEXT(FO_Candidato[[#This Row],[LATITUDE_P5]],"0,00"),",",".")</f>
        <v>37.04</v>
      </c>
      <c r="AR1416" t="str">
        <f>FO_Candidato[[#This Row],[LATITUDE_P3]]&amp;"°"&amp;FO_Candidato[[#This Row],[LATITUDE_P4]]&amp;"'"&amp;FO_Candidato[[#This Row],[LATITUDE - P6]]&amp;"""S"</f>
        <v>19°43'37.04"S</v>
      </c>
      <c r="AS1416">
        <f>VALUE(TRIM(FO_Candidato[[#This Row],[longitude]]))</f>
        <v>-42133013</v>
      </c>
      <c r="AT1416">
        <f>FO_Candidato[[#This Row],[LONGITUDE_P1]]/1000000</f>
        <v>-42.133012999999998</v>
      </c>
      <c r="AU1416">
        <f>INT(ABS(FO_Candidato[[#This Row],[LONGITUDE_P2]]))</f>
        <v>42</v>
      </c>
      <c r="AV1416">
        <f>INT((ABS(FO_Candidato[[#This Row],[LONGITUDE_P2]])-INT(ABS(FO_Candidato[[#This Row],[LONGITUDE_P2]])))*60)</f>
        <v>7</v>
      </c>
      <c r="AW1416" s="73">
        <f t="shared" si="45"/>
        <v>58.85</v>
      </c>
      <c r="AX1416" t="str">
        <f>SUBSTITUTE(TEXT(FO_Candidato[[#This Row],[LONGITUDE_P5]],"0,00"),",",".")</f>
        <v>58.85</v>
      </c>
      <c r="AY1416" t="str">
        <f>FO_Candidato[[#This Row],[LONGITUDE_P3]]&amp;"°"&amp;FO_Candidato[[#This Row],[LONGITUDE_P4]]&amp;"'"&amp;FO_Candidato[[#This Row],[LONGITUDE - P6]]&amp;"""S"</f>
        <v>42°7'58.85"S</v>
      </c>
    </row>
    <row r="1417" spans="1:51" x14ac:dyDescent="0.3">
      <c r="A1417" t="s">
        <v>31630</v>
      </c>
      <c r="B1417" t="s">
        <v>23809</v>
      </c>
      <c r="C1417" t="s">
        <v>8832</v>
      </c>
      <c r="D1417" t="s">
        <v>5011</v>
      </c>
      <c r="E1417" t="s">
        <v>5011</v>
      </c>
      <c r="F1417" t="s">
        <v>5012</v>
      </c>
      <c r="G1417" t="s">
        <v>23889</v>
      </c>
      <c r="I1417" t="s">
        <v>23832</v>
      </c>
      <c r="K1417" t="s">
        <v>31631</v>
      </c>
      <c r="M1417" t="s">
        <v>23835</v>
      </c>
      <c r="N1417" t="s">
        <v>31632</v>
      </c>
      <c r="U1417" t="s">
        <v>23823</v>
      </c>
      <c r="V1417">
        <v>50</v>
      </c>
      <c r="W1417">
        <v>-23333248</v>
      </c>
      <c r="X1417">
        <v>-44736122</v>
      </c>
      <c r="Y1417">
        <v>130</v>
      </c>
      <c r="AB1417" t="s">
        <v>23825</v>
      </c>
      <c r="AD1417" t="s">
        <v>1491</v>
      </c>
      <c r="AH1417" t="s">
        <v>31633</v>
      </c>
      <c r="AI1417" t="s">
        <v>23968</v>
      </c>
      <c r="AJ1417" t="s">
        <v>7148</v>
      </c>
      <c r="AL1417">
        <f>VALUE(TRIM(FO_Candidato[[#This Row],[1.21 Latitude]]))</f>
        <v>-23333248</v>
      </c>
      <c r="AM1417">
        <f>FO_Candidato[[#This Row],[LATITUDE_P1]]/1000000</f>
        <v>-23.333248000000001</v>
      </c>
      <c r="AN1417">
        <f>INT(ABS(FO_Candidato[[#This Row],[LATITUDE_P2]]))</f>
        <v>23</v>
      </c>
      <c r="AO1417">
        <f>INT((ABS(FO_Candidato[[#This Row],[LATITUDE_P2]])-INT(ABS(FO_Candidato[[#This Row],[LATITUDE_P2]])))*60)</f>
        <v>19</v>
      </c>
      <c r="AP1417" s="73">
        <f t="shared" si="44"/>
        <v>59.69</v>
      </c>
      <c r="AQ1417" t="str">
        <f>SUBSTITUTE(TEXT(FO_Candidato[[#This Row],[LATITUDE_P5]],"0,00"),",",".")</f>
        <v>59.69</v>
      </c>
      <c r="AR1417" t="str">
        <f>FO_Candidato[[#This Row],[LATITUDE_P3]]&amp;"°"&amp;FO_Candidato[[#This Row],[LATITUDE_P4]]&amp;"'"&amp;FO_Candidato[[#This Row],[LATITUDE - P6]]&amp;"""S"</f>
        <v>23°19'59.69"S</v>
      </c>
      <c r="AS1417">
        <f>VALUE(TRIM(FO_Candidato[[#This Row],[longitude]]))</f>
        <v>-44736122</v>
      </c>
      <c r="AT1417">
        <f>FO_Candidato[[#This Row],[LONGITUDE_P1]]/1000000</f>
        <v>-44.736122000000002</v>
      </c>
      <c r="AU1417">
        <f>INT(ABS(FO_Candidato[[#This Row],[LONGITUDE_P2]]))</f>
        <v>44</v>
      </c>
      <c r="AV1417">
        <f>INT((ABS(FO_Candidato[[#This Row],[LONGITUDE_P2]])-INT(ABS(FO_Candidato[[#This Row],[LONGITUDE_P2]])))*60)</f>
        <v>44</v>
      </c>
      <c r="AW1417" s="73">
        <f t="shared" si="45"/>
        <v>10.039999999999999</v>
      </c>
      <c r="AX1417" t="str">
        <f>SUBSTITUTE(TEXT(FO_Candidato[[#This Row],[LONGITUDE_P5]],"0,00"),",",".")</f>
        <v>10.04</v>
      </c>
      <c r="AY1417" t="str">
        <f>FO_Candidato[[#This Row],[LONGITUDE_P3]]&amp;"°"&amp;FO_Candidato[[#This Row],[LONGITUDE_P4]]&amp;"'"&amp;FO_Candidato[[#This Row],[LONGITUDE - P6]]&amp;"""S"</f>
        <v>44°44'10.04"S</v>
      </c>
    </row>
    <row r="1418" spans="1:51" x14ac:dyDescent="0.3">
      <c r="A1418" t="s">
        <v>31634</v>
      </c>
      <c r="B1418" t="s">
        <v>23809</v>
      </c>
      <c r="C1418" t="s">
        <v>11897</v>
      </c>
      <c r="D1418" t="s">
        <v>12634</v>
      </c>
      <c r="E1418" t="s">
        <v>12634</v>
      </c>
      <c r="F1418" t="s">
        <v>14608</v>
      </c>
      <c r="I1418" t="s">
        <v>23832</v>
      </c>
      <c r="M1418" t="s">
        <v>23835</v>
      </c>
      <c r="N1418" t="s">
        <v>11897</v>
      </c>
      <c r="U1418" t="s">
        <v>23823</v>
      </c>
      <c r="V1418">
        <v>48</v>
      </c>
      <c r="W1418">
        <v>-21272019</v>
      </c>
      <c r="X1418">
        <v>-48520358</v>
      </c>
      <c r="Y1418">
        <v>747</v>
      </c>
      <c r="AB1418" t="s">
        <v>23825</v>
      </c>
      <c r="AD1418" t="s">
        <v>1491</v>
      </c>
      <c r="AH1418" t="s">
        <v>31635</v>
      </c>
      <c r="AI1418" t="s">
        <v>23852</v>
      </c>
      <c r="AJ1418" t="s">
        <v>31636</v>
      </c>
      <c r="AL1418">
        <f>VALUE(TRIM(FO_Candidato[[#This Row],[1.21 Latitude]]))</f>
        <v>-21272019</v>
      </c>
      <c r="AM1418">
        <f>FO_Candidato[[#This Row],[LATITUDE_P1]]/1000000</f>
        <v>-21.272019</v>
      </c>
      <c r="AN1418">
        <f>INT(ABS(FO_Candidato[[#This Row],[LATITUDE_P2]]))</f>
        <v>21</v>
      </c>
      <c r="AO1418">
        <f>INT((ABS(FO_Candidato[[#This Row],[LATITUDE_P2]])-INT(ABS(FO_Candidato[[#This Row],[LATITUDE_P2]])))*60)</f>
        <v>16</v>
      </c>
      <c r="AP1418" s="73">
        <f t="shared" si="44"/>
        <v>19.27</v>
      </c>
      <c r="AQ1418" t="str">
        <f>SUBSTITUTE(TEXT(FO_Candidato[[#This Row],[LATITUDE_P5]],"0,00"),",",".")</f>
        <v>19.27</v>
      </c>
      <c r="AR1418" t="str">
        <f>FO_Candidato[[#This Row],[LATITUDE_P3]]&amp;"°"&amp;FO_Candidato[[#This Row],[LATITUDE_P4]]&amp;"'"&amp;FO_Candidato[[#This Row],[LATITUDE - P6]]&amp;"""S"</f>
        <v>21°16'19.27"S</v>
      </c>
      <c r="AS1418">
        <f>VALUE(TRIM(FO_Candidato[[#This Row],[longitude]]))</f>
        <v>-48520358</v>
      </c>
      <c r="AT1418">
        <f>FO_Candidato[[#This Row],[LONGITUDE_P1]]/1000000</f>
        <v>-48.520358000000002</v>
      </c>
      <c r="AU1418">
        <f>INT(ABS(FO_Candidato[[#This Row],[LONGITUDE_P2]]))</f>
        <v>48</v>
      </c>
      <c r="AV1418">
        <f>INT((ABS(FO_Candidato[[#This Row],[LONGITUDE_P2]])-INT(ABS(FO_Candidato[[#This Row],[LONGITUDE_P2]])))*60)</f>
        <v>31</v>
      </c>
      <c r="AW1418" s="73">
        <f t="shared" si="45"/>
        <v>13.29</v>
      </c>
      <c r="AX1418" t="str">
        <f>SUBSTITUTE(TEXT(FO_Candidato[[#This Row],[LONGITUDE_P5]],"0,00"),",",".")</f>
        <v>13.29</v>
      </c>
      <c r="AY1418" t="str">
        <f>FO_Candidato[[#This Row],[LONGITUDE_P3]]&amp;"°"&amp;FO_Candidato[[#This Row],[LONGITUDE_P4]]&amp;"'"&amp;FO_Candidato[[#This Row],[LONGITUDE - P6]]&amp;"""S"</f>
        <v>48°31'13.29"S</v>
      </c>
    </row>
    <row r="1419" spans="1:51" x14ac:dyDescent="0.3">
      <c r="A1419" t="s">
        <v>31637</v>
      </c>
      <c r="B1419" t="s">
        <v>23809</v>
      </c>
      <c r="C1419" t="s">
        <v>11791</v>
      </c>
      <c r="D1419" t="s">
        <v>11861</v>
      </c>
      <c r="E1419" t="s">
        <v>11861</v>
      </c>
      <c r="F1419" t="s">
        <v>11863</v>
      </c>
      <c r="I1419" t="s">
        <v>23832</v>
      </c>
      <c r="M1419" t="s">
        <v>23835</v>
      </c>
      <c r="N1419" t="s">
        <v>31638</v>
      </c>
      <c r="U1419" t="s">
        <v>23823</v>
      </c>
      <c r="V1419">
        <v>60</v>
      </c>
      <c r="W1419">
        <v>-19757084</v>
      </c>
      <c r="X1419">
        <v>-47788117</v>
      </c>
      <c r="Y1419">
        <v>756</v>
      </c>
      <c r="AB1419" t="s">
        <v>23825</v>
      </c>
      <c r="AD1419" t="s">
        <v>1491</v>
      </c>
      <c r="AH1419" t="s">
        <v>31639</v>
      </c>
      <c r="AI1419" t="s">
        <v>24061</v>
      </c>
      <c r="AJ1419" t="s">
        <v>26396</v>
      </c>
      <c r="AL1419">
        <f>VALUE(TRIM(FO_Candidato[[#This Row],[1.21 Latitude]]))</f>
        <v>-19757084</v>
      </c>
      <c r="AM1419">
        <f>FO_Candidato[[#This Row],[LATITUDE_P1]]/1000000</f>
        <v>-19.757083999999999</v>
      </c>
      <c r="AN1419">
        <f>INT(ABS(FO_Candidato[[#This Row],[LATITUDE_P2]]))</f>
        <v>19</v>
      </c>
      <c r="AO1419">
        <f>INT((ABS(FO_Candidato[[#This Row],[LATITUDE_P2]])-INT(ABS(FO_Candidato[[#This Row],[LATITUDE_P2]])))*60)</f>
        <v>45</v>
      </c>
      <c r="AP1419" s="73">
        <f t="shared" si="44"/>
        <v>25.5</v>
      </c>
      <c r="AQ1419" t="str">
        <f>SUBSTITUTE(TEXT(FO_Candidato[[#This Row],[LATITUDE_P5]],"0,00"),",",".")</f>
        <v>25.50</v>
      </c>
      <c r="AR1419" t="str">
        <f>FO_Candidato[[#This Row],[LATITUDE_P3]]&amp;"°"&amp;FO_Candidato[[#This Row],[LATITUDE_P4]]&amp;"'"&amp;FO_Candidato[[#This Row],[LATITUDE - P6]]&amp;"""S"</f>
        <v>19°45'25.50"S</v>
      </c>
      <c r="AS1419">
        <f>VALUE(TRIM(FO_Candidato[[#This Row],[longitude]]))</f>
        <v>-47788117</v>
      </c>
      <c r="AT1419">
        <f>FO_Candidato[[#This Row],[LONGITUDE_P1]]/1000000</f>
        <v>-47.788117</v>
      </c>
      <c r="AU1419">
        <f>INT(ABS(FO_Candidato[[#This Row],[LONGITUDE_P2]]))</f>
        <v>47</v>
      </c>
      <c r="AV1419">
        <f>INT((ABS(FO_Candidato[[#This Row],[LONGITUDE_P2]])-INT(ABS(FO_Candidato[[#This Row],[LONGITUDE_P2]])))*60)</f>
        <v>47</v>
      </c>
      <c r="AW1419" s="73">
        <f t="shared" si="45"/>
        <v>17.22</v>
      </c>
      <c r="AX1419" t="str">
        <f>SUBSTITUTE(TEXT(FO_Candidato[[#This Row],[LONGITUDE_P5]],"0,00"),",",".")</f>
        <v>17.22</v>
      </c>
      <c r="AY1419" t="str">
        <f>FO_Candidato[[#This Row],[LONGITUDE_P3]]&amp;"°"&amp;FO_Candidato[[#This Row],[LONGITUDE_P4]]&amp;"'"&amp;FO_Candidato[[#This Row],[LONGITUDE - P6]]&amp;"""S"</f>
        <v>47°47'17.22"S</v>
      </c>
    </row>
    <row r="1420" spans="1:51" x14ac:dyDescent="0.3">
      <c r="A1420" t="s">
        <v>31640</v>
      </c>
      <c r="B1420" t="s">
        <v>23809</v>
      </c>
      <c r="C1420" t="s">
        <v>11791</v>
      </c>
      <c r="D1420" t="s">
        <v>11827</v>
      </c>
      <c r="E1420" t="s">
        <v>11827</v>
      </c>
      <c r="F1420" t="s">
        <v>11829</v>
      </c>
      <c r="I1420" t="s">
        <v>23832</v>
      </c>
      <c r="M1420" t="s">
        <v>23835</v>
      </c>
      <c r="N1420" t="s">
        <v>31638</v>
      </c>
      <c r="U1420" t="s">
        <v>23823</v>
      </c>
      <c r="V1420">
        <v>60</v>
      </c>
      <c r="W1420">
        <v>-19585682</v>
      </c>
      <c r="X1420">
        <v>-46629741</v>
      </c>
      <c r="Y1420">
        <v>992</v>
      </c>
      <c r="AB1420" t="s">
        <v>23825</v>
      </c>
      <c r="AD1420" t="s">
        <v>1491</v>
      </c>
      <c r="AH1420" t="s">
        <v>31641</v>
      </c>
      <c r="AI1420" t="s">
        <v>24061</v>
      </c>
      <c r="AJ1420" t="s">
        <v>31642</v>
      </c>
      <c r="AL1420">
        <f>VALUE(TRIM(FO_Candidato[[#This Row],[1.21 Latitude]]))</f>
        <v>-19585682</v>
      </c>
      <c r="AM1420">
        <f>FO_Candidato[[#This Row],[LATITUDE_P1]]/1000000</f>
        <v>-19.585681999999998</v>
      </c>
      <c r="AN1420">
        <f>INT(ABS(FO_Candidato[[#This Row],[LATITUDE_P2]]))</f>
        <v>19</v>
      </c>
      <c r="AO1420">
        <f>INT((ABS(FO_Candidato[[#This Row],[LATITUDE_P2]])-INT(ABS(FO_Candidato[[#This Row],[LATITUDE_P2]])))*60)</f>
        <v>35</v>
      </c>
      <c r="AP1420" s="73">
        <f t="shared" si="44"/>
        <v>8.4600000000000009</v>
      </c>
      <c r="AQ1420" t="str">
        <f>SUBSTITUTE(TEXT(FO_Candidato[[#This Row],[LATITUDE_P5]],"0,00"),",",".")</f>
        <v>8.46</v>
      </c>
      <c r="AR1420" t="str">
        <f>FO_Candidato[[#This Row],[LATITUDE_P3]]&amp;"°"&amp;FO_Candidato[[#This Row],[LATITUDE_P4]]&amp;"'"&amp;FO_Candidato[[#This Row],[LATITUDE - P6]]&amp;"""S"</f>
        <v>19°35'8.46"S</v>
      </c>
      <c r="AS1420">
        <f>VALUE(TRIM(FO_Candidato[[#This Row],[longitude]]))</f>
        <v>-46629741</v>
      </c>
      <c r="AT1420">
        <f>FO_Candidato[[#This Row],[LONGITUDE_P1]]/1000000</f>
        <v>-46.629741000000003</v>
      </c>
      <c r="AU1420">
        <f>INT(ABS(FO_Candidato[[#This Row],[LONGITUDE_P2]]))</f>
        <v>46</v>
      </c>
      <c r="AV1420">
        <f>INT((ABS(FO_Candidato[[#This Row],[LONGITUDE_P2]])-INT(ABS(FO_Candidato[[#This Row],[LONGITUDE_P2]])))*60)</f>
        <v>37</v>
      </c>
      <c r="AW1420" s="73">
        <f t="shared" si="45"/>
        <v>47.07</v>
      </c>
      <c r="AX1420" t="str">
        <f>SUBSTITUTE(TEXT(FO_Candidato[[#This Row],[LONGITUDE_P5]],"0,00"),",",".")</f>
        <v>47.07</v>
      </c>
      <c r="AY1420" t="str">
        <f>FO_Candidato[[#This Row],[LONGITUDE_P3]]&amp;"°"&amp;FO_Candidato[[#This Row],[LONGITUDE_P4]]&amp;"'"&amp;FO_Candidato[[#This Row],[LONGITUDE - P6]]&amp;"""S"</f>
        <v>46°37'47.07"S</v>
      </c>
    </row>
    <row r="1421" spans="1:51" x14ac:dyDescent="0.3">
      <c r="A1421" t="s">
        <v>31643</v>
      </c>
      <c r="B1421" t="s">
        <v>23809</v>
      </c>
      <c r="C1421" t="s">
        <v>11791</v>
      </c>
      <c r="D1421" t="s">
        <v>11819</v>
      </c>
      <c r="E1421" t="s">
        <v>11819</v>
      </c>
      <c r="F1421" t="s">
        <v>11821</v>
      </c>
      <c r="I1421" t="s">
        <v>23832</v>
      </c>
      <c r="M1421" t="s">
        <v>23835</v>
      </c>
      <c r="N1421" t="s">
        <v>31638</v>
      </c>
      <c r="U1421" t="s">
        <v>23823</v>
      </c>
      <c r="V1421">
        <v>60</v>
      </c>
      <c r="W1421">
        <v>-19587501</v>
      </c>
      <c r="X1421">
        <v>-46383952</v>
      </c>
      <c r="Y1421">
        <v>975</v>
      </c>
      <c r="AB1421" t="s">
        <v>23825</v>
      </c>
      <c r="AD1421" t="s">
        <v>1491</v>
      </c>
      <c r="AH1421" t="s">
        <v>31644</v>
      </c>
      <c r="AI1421" t="s">
        <v>24061</v>
      </c>
      <c r="AJ1421" t="s">
        <v>31642</v>
      </c>
      <c r="AL1421">
        <f>VALUE(TRIM(FO_Candidato[[#This Row],[1.21 Latitude]]))</f>
        <v>-19587501</v>
      </c>
      <c r="AM1421">
        <f>FO_Candidato[[#This Row],[LATITUDE_P1]]/1000000</f>
        <v>-19.587501</v>
      </c>
      <c r="AN1421">
        <f>INT(ABS(FO_Candidato[[#This Row],[LATITUDE_P2]]))</f>
        <v>19</v>
      </c>
      <c r="AO1421">
        <f>INT((ABS(FO_Candidato[[#This Row],[LATITUDE_P2]])-INT(ABS(FO_Candidato[[#This Row],[LATITUDE_P2]])))*60)</f>
        <v>35</v>
      </c>
      <c r="AP1421" s="73">
        <f t="shared" si="44"/>
        <v>15</v>
      </c>
      <c r="AQ1421" t="str">
        <f>SUBSTITUTE(TEXT(FO_Candidato[[#This Row],[LATITUDE_P5]],"0,00"),",",".")</f>
        <v>15.00</v>
      </c>
      <c r="AR1421" t="str">
        <f>FO_Candidato[[#This Row],[LATITUDE_P3]]&amp;"°"&amp;FO_Candidato[[#This Row],[LATITUDE_P4]]&amp;"'"&amp;FO_Candidato[[#This Row],[LATITUDE - P6]]&amp;"""S"</f>
        <v>19°35'15.00"S</v>
      </c>
      <c r="AS1421">
        <f>VALUE(TRIM(FO_Candidato[[#This Row],[longitude]]))</f>
        <v>-46383952</v>
      </c>
      <c r="AT1421">
        <f>FO_Candidato[[#This Row],[LONGITUDE_P1]]/1000000</f>
        <v>-46.383952000000001</v>
      </c>
      <c r="AU1421">
        <f>INT(ABS(FO_Candidato[[#This Row],[LONGITUDE_P2]]))</f>
        <v>46</v>
      </c>
      <c r="AV1421">
        <f>INT((ABS(FO_Candidato[[#This Row],[LONGITUDE_P2]])-INT(ABS(FO_Candidato[[#This Row],[LONGITUDE_P2]])))*60)</f>
        <v>23</v>
      </c>
      <c r="AW1421" s="73">
        <f t="shared" si="45"/>
        <v>2.23</v>
      </c>
      <c r="AX1421" t="str">
        <f>SUBSTITUTE(TEXT(FO_Candidato[[#This Row],[LONGITUDE_P5]],"0,00"),",",".")</f>
        <v>2.23</v>
      </c>
      <c r="AY1421" t="str">
        <f>FO_Candidato[[#This Row],[LONGITUDE_P3]]&amp;"°"&amp;FO_Candidato[[#This Row],[LONGITUDE_P4]]&amp;"'"&amp;FO_Candidato[[#This Row],[LONGITUDE - P6]]&amp;"""S"</f>
        <v>46°23'2.23"S</v>
      </c>
    </row>
    <row r="1422" spans="1:51" x14ac:dyDescent="0.3">
      <c r="A1422" t="s">
        <v>31645</v>
      </c>
      <c r="B1422" t="s">
        <v>23809</v>
      </c>
      <c r="C1422" t="s">
        <v>11791</v>
      </c>
      <c r="D1422" t="s">
        <v>2398</v>
      </c>
      <c r="E1422" t="s">
        <v>2398</v>
      </c>
      <c r="F1422" t="s">
        <v>11837</v>
      </c>
      <c r="I1422" t="s">
        <v>23832</v>
      </c>
      <c r="M1422" t="s">
        <v>23835</v>
      </c>
      <c r="N1422" t="s">
        <v>31638</v>
      </c>
      <c r="U1422" t="s">
        <v>23823</v>
      </c>
      <c r="V1422">
        <v>60</v>
      </c>
      <c r="W1422">
        <v>-19570497</v>
      </c>
      <c r="X1422">
        <v>-46562116</v>
      </c>
      <c r="Y1422">
        <v>908</v>
      </c>
      <c r="AB1422" t="s">
        <v>23825</v>
      </c>
      <c r="AD1422" t="s">
        <v>1491</v>
      </c>
      <c r="AH1422" t="s">
        <v>31646</v>
      </c>
      <c r="AI1422" t="s">
        <v>24061</v>
      </c>
      <c r="AJ1422" t="s">
        <v>31642</v>
      </c>
      <c r="AL1422">
        <f>VALUE(TRIM(FO_Candidato[[#This Row],[1.21 Latitude]]))</f>
        <v>-19570497</v>
      </c>
      <c r="AM1422">
        <f>FO_Candidato[[#This Row],[LATITUDE_P1]]/1000000</f>
        <v>-19.570497</v>
      </c>
      <c r="AN1422">
        <f>INT(ABS(FO_Candidato[[#This Row],[LATITUDE_P2]]))</f>
        <v>19</v>
      </c>
      <c r="AO1422">
        <f>INT((ABS(FO_Candidato[[#This Row],[LATITUDE_P2]])-INT(ABS(FO_Candidato[[#This Row],[LATITUDE_P2]])))*60)</f>
        <v>34</v>
      </c>
      <c r="AP1422" s="73">
        <f t="shared" si="44"/>
        <v>13.79</v>
      </c>
      <c r="AQ1422" t="str">
        <f>SUBSTITUTE(TEXT(FO_Candidato[[#This Row],[LATITUDE_P5]],"0,00"),",",".")</f>
        <v>13.79</v>
      </c>
      <c r="AR1422" t="str">
        <f>FO_Candidato[[#This Row],[LATITUDE_P3]]&amp;"°"&amp;FO_Candidato[[#This Row],[LATITUDE_P4]]&amp;"'"&amp;FO_Candidato[[#This Row],[LATITUDE - P6]]&amp;"""S"</f>
        <v>19°34'13.79"S</v>
      </c>
      <c r="AS1422">
        <f>VALUE(TRIM(FO_Candidato[[#This Row],[longitude]]))</f>
        <v>-46562116</v>
      </c>
      <c r="AT1422">
        <f>FO_Candidato[[#This Row],[LONGITUDE_P1]]/1000000</f>
        <v>-46.562116000000003</v>
      </c>
      <c r="AU1422">
        <f>INT(ABS(FO_Candidato[[#This Row],[LONGITUDE_P2]]))</f>
        <v>46</v>
      </c>
      <c r="AV1422">
        <f>INT((ABS(FO_Candidato[[#This Row],[LONGITUDE_P2]])-INT(ABS(FO_Candidato[[#This Row],[LONGITUDE_P2]])))*60)</f>
        <v>33</v>
      </c>
      <c r="AW1422" s="73">
        <f t="shared" si="45"/>
        <v>43.62</v>
      </c>
      <c r="AX1422" t="str">
        <f>SUBSTITUTE(TEXT(FO_Candidato[[#This Row],[LONGITUDE_P5]],"0,00"),",",".")</f>
        <v>43.62</v>
      </c>
      <c r="AY1422" t="str">
        <f>FO_Candidato[[#This Row],[LONGITUDE_P3]]&amp;"°"&amp;FO_Candidato[[#This Row],[LONGITUDE_P4]]&amp;"'"&amp;FO_Candidato[[#This Row],[LONGITUDE - P6]]&amp;"""S"</f>
        <v>46°33'43.62"S</v>
      </c>
    </row>
    <row r="1423" spans="1:51" x14ac:dyDescent="0.3">
      <c r="A1423" t="s">
        <v>31647</v>
      </c>
      <c r="B1423" t="s">
        <v>23809</v>
      </c>
      <c r="C1423" t="s">
        <v>371</v>
      </c>
      <c r="D1423" t="s">
        <v>5908</v>
      </c>
      <c r="E1423" t="s">
        <v>5908</v>
      </c>
      <c r="F1423" t="s">
        <v>5910</v>
      </c>
      <c r="I1423" t="s">
        <v>23832</v>
      </c>
      <c r="J1423" t="s">
        <v>23814</v>
      </c>
      <c r="U1423" t="s">
        <v>23823</v>
      </c>
      <c r="V1423">
        <v>40</v>
      </c>
      <c r="W1423">
        <v>-115613</v>
      </c>
      <c r="X1423">
        <v>-3942138</v>
      </c>
      <c r="Y1423">
        <v>296</v>
      </c>
      <c r="AA1423" t="s">
        <v>107</v>
      </c>
      <c r="AF1423" t="s">
        <v>5908</v>
      </c>
      <c r="AG1423" t="s">
        <v>5910</v>
      </c>
      <c r="AI1423" t="s">
        <v>24034</v>
      </c>
      <c r="AJ1423" t="s">
        <v>31648</v>
      </c>
      <c r="AL1423">
        <f>VALUE(TRIM(FO_Candidato[[#This Row],[1.21 Latitude]]))</f>
        <v>-115613</v>
      </c>
      <c r="AM1423">
        <f>FO_Candidato[[#This Row],[LATITUDE_P1]]/1000000</f>
        <v>-0.11561299999999999</v>
      </c>
      <c r="AN1423">
        <f>INT(ABS(FO_Candidato[[#This Row],[LATITUDE_P2]]))</f>
        <v>0</v>
      </c>
      <c r="AO1423">
        <f>INT((ABS(FO_Candidato[[#This Row],[LATITUDE_P2]])-INT(ABS(FO_Candidato[[#This Row],[LATITUDE_P2]])))*60)</f>
        <v>6</v>
      </c>
      <c r="AP1423" s="73">
        <f t="shared" si="44"/>
        <v>56.21</v>
      </c>
      <c r="AQ1423" t="str">
        <f>SUBSTITUTE(TEXT(FO_Candidato[[#This Row],[LATITUDE_P5]],"0,00"),",",".")</f>
        <v>56.21</v>
      </c>
      <c r="AR1423" t="str">
        <f>FO_Candidato[[#This Row],[LATITUDE_P3]]&amp;"°"&amp;FO_Candidato[[#This Row],[LATITUDE_P4]]&amp;"'"&amp;FO_Candidato[[#This Row],[LATITUDE - P6]]&amp;"""S"</f>
        <v>0°6'56.21"S</v>
      </c>
      <c r="AS1423">
        <f>VALUE(TRIM(FO_Candidato[[#This Row],[longitude]]))</f>
        <v>-3942138</v>
      </c>
      <c r="AT1423">
        <f>FO_Candidato[[#This Row],[LONGITUDE_P1]]/1000000</f>
        <v>-3.9421379999999999</v>
      </c>
      <c r="AU1423">
        <f>INT(ABS(FO_Candidato[[#This Row],[LONGITUDE_P2]]))</f>
        <v>3</v>
      </c>
      <c r="AV1423">
        <f>INT((ABS(FO_Candidato[[#This Row],[LONGITUDE_P2]])-INT(ABS(FO_Candidato[[#This Row],[LONGITUDE_P2]])))*60)</f>
        <v>56</v>
      </c>
      <c r="AW1423" s="73">
        <f t="shared" si="45"/>
        <v>31.7</v>
      </c>
      <c r="AX1423" t="str">
        <f>SUBSTITUTE(TEXT(FO_Candidato[[#This Row],[LONGITUDE_P5]],"0,00"),",",".")</f>
        <v>31.70</v>
      </c>
      <c r="AY1423" t="str">
        <f>FO_Candidato[[#This Row],[LONGITUDE_P3]]&amp;"°"&amp;FO_Candidato[[#This Row],[LONGITUDE_P4]]&amp;"'"&amp;FO_Candidato[[#This Row],[LONGITUDE - P6]]&amp;"""S"</f>
        <v>3°56'31.70"S</v>
      </c>
    </row>
    <row r="1424" spans="1:51" x14ac:dyDescent="0.3">
      <c r="A1424" t="s">
        <v>31649</v>
      </c>
      <c r="B1424" t="s">
        <v>23809</v>
      </c>
      <c r="C1424" t="s">
        <v>371</v>
      </c>
      <c r="D1424" t="s">
        <v>14200</v>
      </c>
      <c r="E1424" t="s">
        <v>14200</v>
      </c>
      <c r="F1424" t="s">
        <v>14202</v>
      </c>
      <c r="I1424" t="s">
        <v>23813</v>
      </c>
      <c r="J1424" t="s">
        <v>23814</v>
      </c>
      <c r="K1424" t="s">
        <v>31650</v>
      </c>
      <c r="M1424" t="s">
        <v>23816</v>
      </c>
      <c r="N1424" t="s">
        <v>31651</v>
      </c>
      <c r="O1424" t="s">
        <v>31652</v>
      </c>
      <c r="P1424" t="s">
        <v>31653</v>
      </c>
      <c r="Q1424" t="s">
        <v>31654</v>
      </c>
      <c r="U1424" t="s">
        <v>23823</v>
      </c>
      <c r="V1424">
        <v>40</v>
      </c>
      <c r="W1424">
        <v>-597431</v>
      </c>
      <c r="X1424">
        <v>-3607125</v>
      </c>
      <c r="Y1424">
        <v>165</v>
      </c>
      <c r="AA1424" t="s">
        <v>213</v>
      </c>
      <c r="AB1424" t="s">
        <v>23825</v>
      </c>
      <c r="AC1424">
        <v>2500</v>
      </c>
      <c r="AH1424" t="s">
        <v>31655</v>
      </c>
      <c r="AI1424" t="s">
        <v>24660</v>
      </c>
      <c r="AJ1424" t="s">
        <v>24563</v>
      </c>
      <c r="AL1424">
        <f>VALUE(TRIM(FO_Candidato[[#This Row],[1.21 Latitude]]))</f>
        <v>-597431</v>
      </c>
      <c r="AM1424">
        <f>FO_Candidato[[#This Row],[LATITUDE_P1]]/1000000</f>
        <v>-0.59743100000000005</v>
      </c>
      <c r="AN1424">
        <f>INT(ABS(FO_Candidato[[#This Row],[LATITUDE_P2]]))</f>
        <v>0</v>
      </c>
      <c r="AO1424">
        <f>INT((ABS(FO_Candidato[[#This Row],[LATITUDE_P2]])-INT(ABS(FO_Candidato[[#This Row],[LATITUDE_P2]])))*60)</f>
        <v>35</v>
      </c>
      <c r="AP1424" s="73">
        <f t="shared" si="44"/>
        <v>50.75</v>
      </c>
      <c r="AQ1424" t="str">
        <f>SUBSTITUTE(TEXT(FO_Candidato[[#This Row],[LATITUDE_P5]],"0,00"),",",".")</f>
        <v>50.75</v>
      </c>
      <c r="AR1424" t="str">
        <f>FO_Candidato[[#This Row],[LATITUDE_P3]]&amp;"°"&amp;FO_Candidato[[#This Row],[LATITUDE_P4]]&amp;"'"&amp;FO_Candidato[[#This Row],[LATITUDE - P6]]&amp;"""S"</f>
        <v>0°35'50.75"S</v>
      </c>
      <c r="AS1424">
        <f>VALUE(TRIM(FO_Candidato[[#This Row],[longitude]]))</f>
        <v>-3607125</v>
      </c>
      <c r="AT1424">
        <f>FO_Candidato[[#This Row],[LONGITUDE_P1]]/1000000</f>
        <v>-3.6071249999999999</v>
      </c>
      <c r="AU1424">
        <f>INT(ABS(FO_Candidato[[#This Row],[LONGITUDE_P2]]))</f>
        <v>3</v>
      </c>
      <c r="AV1424">
        <f>INT((ABS(FO_Candidato[[#This Row],[LONGITUDE_P2]])-INT(ABS(FO_Candidato[[#This Row],[LONGITUDE_P2]])))*60)</f>
        <v>36</v>
      </c>
      <c r="AW1424" s="73">
        <f t="shared" si="45"/>
        <v>25.65</v>
      </c>
      <c r="AX1424" t="str">
        <f>SUBSTITUTE(TEXT(FO_Candidato[[#This Row],[LONGITUDE_P5]],"0,00"),",",".")</f>
        <v>25.65</v>
      </c>
      <c r="AY1424" t="str">
        <f>FO_Candidato[[#This Row],[LONGITUDE_P3]]&amp;"°"&amp;FO_Candidato[[#This Row],[LONGITUDE_P4]]&amp;"'"&amp;FO_Candidato[[#This Row],[LONGITUDE - P6]]&amp;"""S"</f>
        <v>3°36'25.65"S</v>
      </c>
    </row>
    <row r="1425" spans="1:51" x14ac:dyDescent="0.3">
      <c r="A1425" t="s">
        <v>31656</v>
      </c>
      <c r="B1425" t="s">
        <v>23809</v>
      </c>
      <c r="C1425" t="s">
        <v>127</v>
      </c>
      <c r="D1425" t="s">
        <v>3081</v>
      </c>
      <c r="E1425" t="s">
        <v>3081</v>
      </c>
      <c r="F1425" t="s">
        <v>3082</v>
      </c>
      <c r="I1425" t="s">
        <v>23832</v>
      </c>
      <c r="J1425" t="s">
        <v>23814</v>
      </c>
      <c r="K1425" t="s">
        <v>31657</v>
      </c>
      <c r="M1425" t="s">
        <v>23816</v>
      </c>
      <c r="N1425" t="s">
        <v>31658</v>
      </c>
      <c r="O1425" t="s">
        <v>31659</v>
      </c>
      <c r="P1425" t="s">
        <v>31660</v>
      </c>
      <c r="Q1425" t="s">
        <v>31661</v>
      </c>
      <c r="U1425" t="s">
        <v>23823</v>
      </c>
      <c r="V1425">
        <v>40</v>
      </c>
      <c r="W1425">
        <v>-11078223</v>
      </c>
      <c r="X1425">
        <v>-6191914</v>
      </c>
      <c r="Y1425">
        <v>173</v>
      </c>
      <c r="Z1425" t="s">
        <v>31662</v>
      </c>
      <c r="AA1425" t="s">
        <v>107</v>
      </c>
      <c r="AB1425" t="s">
        <v>23825</v>
      </c>
      <c r="AC1425">
        <v>1600</v>
      </c>
      <c r="AD1425" t="s">
        <v>1491</v>
      </c>
      <c r="AG1425" t="s">
        <v>3081</v>
      </c>
      <c r="AH1425" t="s">
        <v>31663</v>
      </c>
      <c r="AI1425" t="s">
        <v>24653</v>
      </c>
      <c r="AJ1425" t="s">
        <v>31664</v>
      </c>
      <c r="AL1425">
        <f>VALUE(TRIM(FO_Candidato[[#This Row],[1.21 Latitude]]))</f>
        <v>-11078223</v>
      </c>
      <c r="AM1425">
        <f>FO_Candidato[[#This Row],[LATITUDE_P1]]/1000000</f>
        <v>-11.078222999999999</v>
      </c>
      <c r="AN1425">
        <f>INT(ABS(FO_Candidato[[#This Row],[LATITUDE_P2]]))</f>
        <v>11</v>
      </c>
      <c r="AO1425">
        <f>INT((ABS(FO_Candidato[[#This Row],[LATITUDE_P2]])-INT(ABS(FO_Candidato[[#This Row],[LATITUDE_P2]])))*60)</f>
        <v>4</v>
      </c>
      <c r="AP1425" s="73">
        <f t="shared" si="44"/>
        <v>41.6</v>
      </c>
      <c r="AQ1425" t="str">
        <f>SUBSTITUTE(TEXT(FO_Candidato[[#This Row],[LATITUDE_P5]],"0,00"),",",".")</f>
        <v>41.60</v>
      </c>
      <c r="AR1425" t="str">
        <f>FO_Candidato[[#This Row],[LATITUDE_P3]]&amp;"°"&amp;FO_Candidato[[#This Row],[LATITUDE_P4]]&amp;"'"&amp;FO_Candidato[[#This Row],[LATITUDE - P6]]&amp;"""S"</f>
        <v>11°4'41.60"S</v>
      </c>
      <c r="AS1425">
        <f>VALUE(TRIM(FO_Candidato[[#This Row],[longitude]]))</f>
        <v>-6191914</v>
      </c>
      <c r="AT1425">
        <f>FO_Candidato[[#This Row],[LONGITUDE_P1]]/1000000</f>
        <v>-6.1919139999999997</v>
      </c>
      <c r="AU1425">
        <f>INT(ABS(FO_Candidato[[#This Row],[LONGITUDE_P2]]))</f>
        <v>6</v>
      </c>
      <c r="AV1425">
        <f>INT((ABS(FO_Candidato[[#This Row],[LONGITUDE_P2]])-INT(ABS(FO_Candidato[[#This Row],[LONGITUDE_P2]])))*60)</f>
        <v>11</v>
      </c>
      <c r="AW1425" s="73">
        <f t="shared" si="45"/>
        <v>30.89</v>
      </c>
      <c r="AX1425" t="str">
        <f>SUBSTITUTE(TEXT(FO_Candidato[[#This Row],[LONGITUDE_P5]],"0,00"),",",".")</f>
        <v>30.89</v>
      </c>
      <c r="AY1425" t="str">
        <f>FO_Candidato[[#This Row],[LONGITUDE_P3]]&amp;"°"&amp;FO_Candidato[[#This Row],[LONGITUDE_P4]]&amp;"'"&amp;FO_Candidato[[#This Row],[LONGITUDE - P6]]&amp;"""S"</f>
        <v>6°11'30.89"S</v>
      </c>
    </row>
    <row r="1426" spans="1:51" x14ac:dyDescent="0.3">
      <c r="A1426" t="s">
        <v>31665</v>
      </c>
      <c r="B1426" t="s">
        <v>23809</v>
      </c>
      <c r="C1426" t="s">
        <v>127</v>
      </c>
      <c r="D1426" t="s">
        <v>14830</v>
      </c>
      <c r="E1426" t="s">
        <v>14830</v>
      </c>
      <c r="F1426" t="s">
        <v>14832</v>
      </c>
      <c r="I1426" t="s">
        <v>23832</v>
      </c>
      <c r="J1426" t="s">
        <v>23814</v>
      </c>
      <c r="K1426" t="s">
        <v>31666</v>
      </c>
      <c r="U1426" t="s">
        <v>23823</v>
      </c>
      <c r="V1426">
        <v>40</v>
      </c>
      <c r="W1426">
        <v>-11509665</v>
      </c>
      <c r="X1426">
        <v>-624597</v>
      </c>
      <c r="Y1426">
        <v>290</v>
      </c>
      <c r="Z1426" t="s">
        <v>31667</v>
      </c>
      <c r="AA1426" t="s">
        <v>124</v>
      </c>
      <c r="AF1426" t="s">
        <v>31668</v>
      </c>
      <c r="AG1426" t="s">
        <v>31668</v>
      </c>
      <c r="AH1426" t="s">
        <v>31669</v>
      </c>
      <c r="AI1426" t="s">
        <v>24653</v>
      </c>
      <c r="AJ1426" t="s">
        <v>31670</v>
      </c>
      <c r="AL1426">
        <f>VALUE(TRIM(FO_Candidato[[#This Row],[1.21 Latitude]]))</f>
        <v>-11509665</v>
      </c>
      <c r="AM1426">
        <f>FO_Candidato[[#This Row],[LATITUDE_P1]]/1000000</f>
        <v>-11.509665</v>
      </c>
      <c r="AN1426">
        <f>INT(ABS(FO_Candidato[[#This Row],[LATITUDE_P2]]))</f>
        <v>11</v>
      </c>
      <c r="AO1426">
        <f>INT((ABS(FO_Candidato[[#This Row],[LATITUDE_P2]])-INT(ABS(FO_Candidato[[#This Row],[LATITUDE_P2]])))*60)</f>
        <v>30</v>
      </c>
      <c r="AP1426" s="73">
        <f t="shared" si="44"/>
        <v>34.79</v>
      </c>
      <c r="AQ1426" t="str">
        <f>SUBSTITUTE(TEXT(FO_Candidato[[#This Row],[LATITUDE_P5]],"0,00"),",",".")</f>
        <v>34.79</v>
      </c>
      <c r="AR1426" t="str">
        <f>FO_Candidato[[#This Row],[LATITUDE_P3]]&amp;"°"&amp;FO_Candidato[[#This Row],[LATITUDE_P4]]&amp;"'"&amp;FO_Candidato[[#This Row],[LATITUDE - P6]]&amp;"""S"</f>
        <v>11°30'34.79"S</v>
      </c>
      <c r="AS1426">
        <f>VALUE(TRIM(FO_Candidato[[#This Row],[longitude]]))</f>
        <v>-624597</v>
      </c>
      <c r="AT1426">
        <f>FO_Candidato[[#This Row],[LONGITUDE_P1]]/1000000</f>
        <v>-0.62459699999999996</v>
      </c>
      <c r="AU1426">
        <f>INT(ABS(FO_Candidato[[#This Row],[LONGITUDE_P2]]))</f>
        <v>0</v>
      </c>
      <c r="AV1426">
        <f>INT((ABS(FO_Candidato[[#This Row],[LONGITUDE_P2]])-INT(ABS(FO_Candidato[[#This Row],[LONGITUDE_P2]])))*60)</f>
        <v>37</v>
      </c>
      <c r="AW1426" s="73">
        <f t="shared" si="45"/>
        <v>28.55</v>
      </c>
      <c r="AX1426" t="str">
        <f>SUBSTITUTE(TEXT(FO_Candidato[[#This Row],[LONGITUDE_P5]],"0,00"),",",".")</f>
        <v>28.55</v>
      </c>
      <c r="AY1426" t="str">
        <f>FO_Candidato[[#This Row],[LONGITUDE_P3]]&amp;"°"&amp;FO_Candidato[[#This Row],[LONGITUDE_P4]]&amp;"'"&amp;FO_Candidato[[#This Row],[LONGITUDE - P6]]&amp;"""S"</f>
        <v>0°37'28.55"S</v>
      </c>
    </row>
    <row r="1427" spans="1:51" x14ac:dyDescent="0.3">
      <c r="A1427" t="s">
        <v>31671</v>
      </c>
      <c r="B1427" t="s">
        <v>23809</v>
      </c>
      <c r="C1427" t="s">
        <v>1994</v>
      </c>
      <c r="D1427" t="s">
        <v>12405</v>
      </c>
      <c r="E1427" t="s">
        <v>12405</v>
      </c>
      <c r="F1427" t="s">
        <v>12407</v>
      </c>
      <c r="I1427" t="s">
        <v>23832</v>
      </c>
      <c r="M1427" t="s">
        <v>23835</v>
      </c>
      <c r="N1427" t="s">
        <v>31672</v>
      </c>
      <c r="U1427" t="s">
        <v>23823</v>
      </c>
      <c r="V1427">
        <v>40</v>
      </c>
      <c r="W1427">
        <v>-13256061</v>
      </c>
      <c r="X1427">
        <v>-49136356</v>
      </c>
      <c r="Y1427">
        <v>330</v>
      </c>
      <c r="AB1427" t="s">
        <v>23825</v>
      </c>
      <c r="AD1427" t="s">
        <v>1491</v>
      </c>
      <c r="AH1427" t="s">
        <v>31673</v>
      </c>
      <c r="AI1427" t="s">
        <v>24041</v>
      </c>
      <c r="AJ1427" t="s">
        <v>31674</v>
      </c>
      <c r="AL1427">
        <f>VALUE(TRIM(FO_Candidato[[#This Row],[1.21 Latitude]]))</f>
        <v>-13256061</v>
      </c>
      <c r="AM1427">
        <f>FO_Candidato[[#This Row],[LATITUDE_P1]]/1000000</f>
        <v>-13.256061000000001</v>
      </c>
      <c r="AN1427">
        <f>INT(ABS(FO_Candidato[[#This Row],[LATITUDE_P2]]))</f>
        <v>13</v>
      </c>
      <c r="AO1427">
        <f>INT((ABS(FO_Candidato[[#This Row],[LATITUDE_P2]])-INT(ABS(FO_Candidato[[#This Row],[LATITUDE_P2]])))*60)</f>
        <v>15</v>
      </c>
      <c r="AP1427" s="73">
        <f t="shared" si="44"/>
        <v>21.82</v>
      </c>
      <c r="AQ1427" t="str">
        <f>SUBSTITUTE(TEXT(FO_Candidato[[#This Row],[LATITUDE_P5]],"0,00"),",",".")</f>
        <v>21.82</v>
      </c>
      <c r="AR1427" t="str">
        <f>FO_Candidato[[#This Row],[LATITUDE_P3]]&amp;"°"&amp;FO_Candidato[[#This Row],[LATITUDE_P4]]&amp;"'"&amp;FO_Candidato[[#This Row],[LATITUDE - P6]]&amp;"""S"</f>
        <v>13°15'21.82"S</v>
      </c>
      <c r="AS1427">
        <f>VALUE(TRIM(FO_Candidato[[#This Row],[longitude]]))</f>
        <v>-49136356</v>
      </c>
      <c r="AT1427">
        <f>FO_Candidato[[#This Row],[LONGITUDE_P1]]/1000000</f>
        <v>-49.136355999999999</v>
      </c>
      <c r="AU1427">
        <f>INT(ABS(FO_Candidato[[#This Row],[LONGITUDE_P2]]))</f>
        <v>49</v>
      </c>
      <c r="AV1427">
        <f>INT((ABS(FO_Candidato[[#This Row],[LONGITUDE_P2]])-INT(ABS(FO_Candidato[[#This Row],[LONGITUDE_P2]])))*60)</f>
        <v>8</v>
      </c>
      <c r="AW1427" s="73">
        <f t="shared" si="45"/>
        <v>10.88</v>
      </c>
      <c r="AX1427" t="str">
        <f>SUBSTITUTE(TEXT(FO_Candidato[[#This Row],[LONGITUDE_P5]],"0,00"),",",".")</f>
        <v>10.88</v>
      </c>
      <c r="AY1427" t="str">
        <f>FO_Candidato[[#This Row],[LONGITUDE_P3]]&amp;"°"&amp;FO_Candidato[[#This Row],[LONGITUDE_P4]]&amp;"'"&amp;FO_Candidato[[#This Row],[LONGITUDE - P6]]&amp;"""S"</f>
        <v>49°8'10.88"S</v>
      </c>
    </row>
    <row r="1428" spans="1:51" x14ac:dyDescent="0.3">
      <c r="A1428" t="s">
        <v>31675</v>
      </c>
      <c r="B1428" t="s">
        <v>23809</v>
      </c>
      <c r="C1428" t="s">
        <v>1994</v>
      </c>
      <c r="D1428" t="s">
        <v>12422</v>
      </c>
      <c r="E1428" t="s">
        <v>12422</v>
      </c>
      <c r="F1428" t="s">
        <v>12424</v>
      </c>
      <c r="I1428" t="s">
        <v>23832</v>
      </c>
      <c r="M1428" t="s">
        <v>23835</v>
      </c>
      <c r="N1428" t="s">
        <v>31672</v>
      </c>
      <c r="U1428" t="s">
        <v>23823</v>
      </c>
      <c r="V1428">
        <v>50</v>
      </c>
      <c r="W1428">
        <v>-1363768</v>
      </c>
      <c r="X1428">
        <v>-49040705</v>
      </c>
      <c r="Y1428">
        <v>381</v>
      </c>
      <c r="AB1428" t="s">
        <v>23825</v>
      </c>
      <c r="AD1428" t="s">
        <v>1491</v>
      </c>
      <c r="AH1428" t="s">
        <v>31676</v>
      </c>
      <c r="AI1428" t="s">
        <v>24041</v>
      </c>
      <c r="AJ1428" t="s">
        <v>31677</v>
      </c>
      <c r="AL1428">
        <f>VALUE(TRIM(FO_Candidato[[#This Row],[1.21 Latitude]]))</f>
        <v>-1363768</v>
      </c>
      <c r="AM1428">
        <f>FO_Candidato[[#This Row],[LATITUDE_P1]]/1000000</f>
        <v>-1.3637680000000001</v>
      </c>
      <c r="AN1428">
        <f>INT(ABS(FO_Candidato[[#This Row],[LATITUDE_P2]]))</f>
        <v>1</v>
      </c>
      <c r="AO1428">
        <f>INT((ABS(FO_Candidato[[#This Row],[LATITUDE_P2]])-INT(ABS(FO_Candidato[[#This Row],[LATITUDE_P2]])))*60)</f>
        <v>21</v>
      </c>
      <c r="AP1428" s="73">
        <f t="shared" si="44"/>
        <v>49.56</v>
      </c>
      <c r="AQ1428" t="str">
        <f>SUBSTITUTE(TEXT(FO_Candidato[[#This Row],[LATITUDE_P5]],"0,00"),",",".")</f>
        <v>49.56</v>
      </c>
      <c r="AR1428" t="str">
        <f>FO_Candidato[[#This Row],[LATITUDE_P3]]&amp;"°"&amp;FO_Candidato[[#This Row],[LATITUDE_P4]]&amp;"'"&amp;FO_Candidato[[#This Row],[LATITUDE - P6]]&amp;"""S"</f>
        <v>1°21'49.56"S</v>
      </c>
      <c r="AS1428">
        <f>VALUE(TRIM(FO_Candidato[[#This Row],[longitude]]))</f>
        <v>-49040705</v>
      </c>
      <c r="AT1428">
        <f>FO_Candidato[[#This Row],[LONGITUDE_P1]]/1000000</f>
        <v>-49.040705000000003</v>
      </c>
      <c r="AU1428">
        <f>INT(ABS(FO_Candidato[[#This Row],[LONGITUDE_P2]]))</f>
        <v>49</v>
      </c>
      <c r="AV1428">
        <f>INT((ABS(FO_Candidato[[#This Row],[LONGITUDE_P2]])-INT(ABS(FO_Candidato[[#This Row],[LONGITUDE_P2]])))*60)</f>
        <v>2</v>
      </c>
      <c r="AW1428" s="73">
        <f t="shared" si="45"/>
        <v>26.54</v>
      </c>
      <c r="AX1428" t="str">
        <f>SUBSTITUTE(TEXT(FO_Candidato[[#This Row],[LONGITUDE_P5]],"0,00"),",",".")</f>
        <v>26.54</v>
      </c>
      <c r="AY1428" t="str">
        <f>FO_Candidato[[#This Row],[LONGITUDE_P3]]&amp;"°"&amp;FO_Candidato[[#This Row],[LONGITUDE_P4]]&amp;"'"&amp;FO_Candidato[[#This Row],[LONGITUDE - P6]]&amp;"""S"</f>
        <v>49°2'26.54"S</v>
      </c>
    </row>
    <row r="1429" spans="1:51" x14ac:dyDescent="0.3">
      <c r="A1429" t="s">
        <v>31678</v>
      </c>
      <c r="B1429" t="s">
        <v>23809</v>
      </c>
      <c r="C1429" t="s">
        <v>1994</v>
      </c>
      <c r="D1429" t="s">
        <v>12396</v>
      </c>
      <c r="E1429" t="s">
        <v>12396</v>
      </c>
      <c r="F1429" t="s">
        <v>12398</v>
      </c>
      <c r="I1429" t="s">
        <v>23832</v>
      </c>
      <c r="M1429" t="s">
        <v>23835</v>
      </c>
      <c r="N1429" t="s">
        <v>31672</v>
      </c>
      <c r="U1429" t="s">
        <v>23823</v>
      </c>
      <c r="V1429">
        <v>50</v>
      </c>
      <c r="W1429">
        <v>-14374566</v>
      </c>
      <c r="X1429">
        <v>-4915785</v>
      </c>
      <c r="Y1429">
        <v>529</v>
      </c>
      <c r="AB1429" t="s">
        <v>23825</v>
      </c>
      <c r="AD1429" t="s">
        <v>1491</v>
      </c>
      <c r="AH1429" t="s">
        <v>31679</v>
      </c>
      <c r="AI1429" t="s">
        <v>24041</v>
      </c>
      <c r="AJ1429" t="s">
        <v>31680</v>
      </c>
      <c r="AL1429">
        <f>VALUE(TRIM(FO_Candidato[[#This Row],[1.21 Latitude]]))</f>
        <v>-14374566</v>
      </c>
      <c r="AM1429">
        <f>FO_Candidato[[#This Row],[LATITUDE_P1]]/1000000</f>
        <v>-14.374566</v>
      </c>
      <c r="AN1429">
        <f>INT(ABS(FO_Candidato[[#This Row],[LATITUDE_P2]]))</f>
        <v>14</v>
      </c>
      <c r="AO1429">
        <f>INT((ABS(FO_Candidato[[#This Row],[LATITUDE_P2]])-INT(ABS(FO_Candidato[[#This Row],[LATITUDE_P2]])))*60)</f>
        <v>22</v>
      </c>
      <c r="AP1429" s="73">
        <f t="shared" si="44"/>
        <v>28.44</v>
      </c>
      <c r="AQ1429" t="str">
        <f>SUBSTITUTE(TEXT(FO_Candidato[[#This Row],[LATITUDE_P5]],"0,00"),",",".")</f>
        <v>28.44</v>
      </c>
      <c r="AR1429" t="str">
        <f>FO_Candidato[[#This Row],[LATITUDE_P3]]&amp;"°"&amp;FO_Candidato[[#This Row],[LATITUDE_P4]]&amp;"'"&amp;FO_Candidato[[#This Row],[LATITUDE - P6]]&amp;"""S"</f>
        <v>14°22'28.44"S</v>
      </c>
      <c r="AS1429">
        <f>VALUE(TRIM(FO_Candidato[[#This Row],[longitude]]))</f>
        <v>-4915785</v>
      </c>
      <c r="AT1429">
        <f>FO_Candidato[[#This Row],[LONGITUDE_P1]]/1000000</f>
        <v>-4.9157849999999996</v>
      </c>
      <c r="AU1429">
        <f>INT(ABS(FO_Candidato[[#This Row],[LONGITUDE_P2]]))</f>
        <v>4</v>
      </c>
      <c r="AV1429">
        <f>INT((ABS(FO_Candidato[[#This Row],[LONGITUDE_P2]])-INT(ABS(FO_Candidato[[#This Row],[LONGITUDE_P2]])))*60)</f>
        <v>54</v>
      </c>
      <c r="AW1429" s="73">
        <f t="shared" si="45"/>
        <v>56.83</v>
      </c>
      <c r="AX1429" t="str">
        <f>SUBSTITUTE(TEXT(FO_Candidato[[#This Row],[LONGITUDE_P5]],"0,00"),",",".")</f>
        <v>56.83</v>
      </c>
      <c r="AY1429" t="str">
        <f>FO_Candidato[[#This Row],[LONGITUDE_P3]]&amp;"°"&amp;FO_Candidato[[#This Row],[LONGITUDE_P4]]&amp;"'"&amp;FO_Candidato[[#This Row],[LONGITUDE - P6]]&amp;"""S"</f>
        <v>4°54'56.83"S</v>
      </c>
    </row>
    <row r="1430" spans="1:51" x14ac:dyDescent="0.3">
      <c r="A1430" t="s">
        <v>31681</v>
      </c>
      <c r="B1430" t="s">
        <v>23809</v>
      </c>
      <c r="C1430" t="s">
        <v>1994</v>
      </c>
      <c r="D1430" t="s">
        <v>3970</v>
      </c>
      <c r="E1430" t="s">
        <v>3970</v>
      </c>
      <c r="F1430" t="s">
        <v>3971</v>
      </c>
      <c r="I1430" t="s">
        <v>23832</v>
      </c>
      <c r="M1430" t="s">
        <v>23835</v>
      </c>
      <c r="N1430" t="s">
        <v>31672</v>
      </c>
      <c r="U1430" t="s">
        <v>23823</v>
      </c>
      <c r="V1430">
        <v>50</v>
      </c>
      <c r="W1430">
        <v>-15244782</v>
      </c>
      <c r="X1430">
        <v>-49557648</v>
      </c>
      <c r="Y1430">
        <v>581</v>
      </c>
      <c r="AB1430" t="s">
        <v>23825</v>
      </c>
      <c r="AD1430" t="s">
        <v>1491</v>
      </c>
      <c r="AH1430" t="s">
        <v>31682</v>
      </c>
      <c r="AI1430" t="s">
        <v>24041</v>
      </c>
      <c r="AJ1430" t="s">
        <v>31683</v>
      </c>
      <c r="AL1430">
        <f>VALUE(TRIM(FO_Candidato[[#This Row],[1.21 Latitude]]))</f>
        <v>-15244782</v>
      </c>
      <c r="AM1430">
        <f>FO_Candidato[[#This Row],[LATITUDE_P1]]/1000000</f>
        <v>-15.244782000000001</v>
      </c>
      <c r="AN1430">
        <f>INT(ABS(FO_Candidato[[#This Row],[LATITUDE_P2]]))</f>
        <v>15</v>
      </c>
      <c r="AO1430">
        <f>INT((ABS(FO_Candidato[[#This Row],[LATITUDE_P2]])-INT(ABS(FO_Candidato[[#This Row],[LATITUDE_P2]])))*60)</f>
        <v>14</v>
      </c>
      <c r="AP1430" s="73">
        <f t="shared" si="44"/>
        <v>41.22</v>
      </c>
      <c r="AQ1430" t="str">
        <f>SUBSTITUTE(TEXT(FO_Candidato[[#This Row],[LATITUDE_P5]],"0,00"),",",".")</f>
        <v>41.22</v>
      </c>
      <c r="AR1430" t="str">
        <f>FO_Candidato[[#This Row],[LATITUDE_P3]]&amp;"°"&amp;FO_Candidato[[#This Row],[LATITUDE_P4]]&amp;"'"&amp;FO_Candidato[[#This Row],[LATITUDE - P6]]&amp;"""S"</f>
        <v>15°14'41.22"S</v>
      </c>
      <c r="AS1430">
        <f>VALUE(TRIM(FO_Candidato[[#This Row],[longitude]]))</f>
        <v>-49557648</v>
      </c>
      <c r="AT1430">
        <f>FO_Candidato[[#This Row],[LONGITUDE_P1]]/1000000</f>
        <v>-49.557648</v>
      </c>
      <c r="AU1430">
        <f>INT(ABS(FO_Candidato[[#This Row],[LONGITUDE_P2]]))</f>
        <v>49</v>
      </c>
      <c r="AV1430">
        <f>INT((ABS(FO_Candidato[[#This Row],[LONGITUDE_P2]])-INT(ABS(FO_Candidato[[#This Row],[LONGITUDE_P2]])))*60)</f>
        <v>33</v>
      </c>
      <c r="AW1430" s="73">
        <f t="shared" si="45"/>
        <v>27.53</v>
      </c>
      <c r="AX1430" t="str">
        <f>SUBSTITUTE(TEXT(FO_Candidato[[#This Row],[LONGITUDE_P5]],"0,00"),",",".")</f>
        <v>27.53</v>
      </c>
      <c r="AY1430" t="str">
        <f>FO_Candidato[[#This Row],[LONGITUDE_P3]]&amp;"°"&amp;FO_Candidato[[#This Row],[LONGITUDE_P4]]&amp;"'"&amp;FO_Candidato[[#This Row],[LONGITUDE - P6]]&amp;"""S"</f>
        <v>49°33'27.53"S</v>
      </c>
    </row>
    <row r="1431" spans="1:51" x14ac:dyDescent="0.3">
      <c r="A1431" t="s">
        <v>31684</v>
      </c>
      <c r="B1431" t="s">
        <v>23809</v>
      </c>
      <c r="C1431" t="s">
        <v>1994</v>
      </c>
      <c r="D1431" t="s">
        <v>12778</v>
      </c>
      <c r="E1431" t="s">
        <v>12778</v>
      </c>
      <c r="F1431" t="s">
        <v>12780</v>
      </c>
      <c r="I1431" t="s">
        <v>23832</v>
      </c>
      <c r="M1431" t="s">
        <v>23835</v>
      </c>
      <c r="N1431" t="s">
        <v>31672</v>
      </c>
      <c r="U1431" t="s">
        <v>23823</v>
      </c>
      <c r="V1431">
        <v>40</v>
      </c>
      <c r="W1431">
        <v>-15841076</v>
      </c>
      <c r="X1431">
        <v>-48771181</v>
      </c>
      <c r="Y1431">
        <v>1089</v>
      </c>
      <c r="AB1431" t="s">
        <v>23825</v>
      </c>
      <c r="AD1431" t="s">
        <v>1491</v>
      </c>
      <c r="AH1431" t="s">
        <v>31685</v>
      </c>
      <c r="AI1431" t="s">
        <v>24041</v>
      </c>
      <c r="AJ1431" t="s">
        <v>6087</v>
      </c>
      <c r="AL1431">
        <f>VALUE(TRIM(FO_Candidato[[#This Row],[1.21 Latitude]]))</f>
        <v>-15841076</v>
      </c>
      <c r="AM1431">
        <f>FO_Candidato[[#This Row],[LATITUDE_P1]]/1000000</f>
        <v>-15.841075999999999</v>
      </c>
      <c r="AN1431">
        <f>INT(ABS(FO_Candidato[[#This Row],[LATITUDE_P2]]))</f>
        <v>15</v>
      </c>
      <c r="AO1431">
        <f>INT((ABS(FO_Candidato[[#This Row],[LATITUDE_P2]])-INT(ABS(FO_Candidato[[#This Row],[LATITUDE_P2]])))*60)</f>
        <v>50</v>
      </c>
      <c r="AP1431" s="73">
        <f t="shared" si="44"/>
        <v>27.87</v>
      </c>
      <c r="AQ1431" t="str">
        <f>SUBSTITUTE(TEXT(FO_Candidato[[#This Row],[LATITUDE_P5]],"0,00"),",",".")</f>
        <v>27.87</v>
      </c>
      <c r="AR1431" t="str">
        <f>FO_Candidato[[#This Row],[LATITUDE_P3]]&amp;"°"&amp;FO_Candidato[[#This Row],[LATITUDE_P4]]&amp;"'"&amp;FO_Candidato[[#This Row],[LATITUDE - P6]]&amp;"""S"</f>
        <v>15°50'27.87"S</v>
      </c>
      <c r="AS1431">
        <f>VALUE(TRIM(FO_Candidato[[#This Row],[longitude]]))</f>
        <v>-48771181</v>
      </c>
      <c r="AT1431">
        <f>FO_Candidato[[#This Row],[LONGITUDE_P1]]/1000000</f>
        <v>-48.771180999999999</v>
      </c>
      <c r="AU1431">
        <f>INT(ABS(FO_Candidato[[#This Row],[LONGITUDE_P2]]))</f>
        <v>48</v>
      </c>
      <c r="AV1431">
        <f>INT((ABS(FO_Candidato[[#This Row],[LONGITUDE_P2]])-INT(ABS(FO_Candidato[[#This Row],[LONGITUDE_P2]])))*60)</f>
        <v>46</v>
      </c>
      <c r="AW1431" s="73">
        <f t="shared" si="45"/>
        <v>16.25</v>
      </c>
      <c r="AX1431" t="str">
        <f>SUBSTITUTE(TEXT(FO_Candidato[[#This Row],[LONGITUDE_P5]],"0,00"),",",".")</f>
        <v>16.25</v>
      </c>
      <c r="AY1431" t="str">
        <f>FO_Candidato[[#This Row],[LONGITUDE_P3]]&amp;"°"&amp;FO_Candidato[[#This Row],[LONGITUDE_P4]]&amp;"'"&amp;FO_Candidato[[#This Row],[LONGITUDE - P6]]&amp;"""S"</f>
        <v>48°46'16.25"S</v>
      </c>
    </row>
    <row r="1432" spans="1:51" x14ac:dyDescent="0.3">
      <c r="A1432" t="s">
        <v>31686</v>
      </c>
      <c r="B1432" t="s">
        <v>23809</v>
      </c>
      <c r="C1432" t="s">
        <v>1994</v>
      </c>
      <c r="D1432" t="s">
        <v>12770</v>
      </c>
      <c r="E1432" t="s">
        <v>12770</v>
      </c>
      <c r="F1432" t="s">
        <v>12772</v>
      </c>
      <c r="I1432" t="s">
        <v>23832</v>
      </c>
      <c r="M1432" t="s">
        <v>23835</v>
      </c>
      <c r="N1432" t="s">
        <v>31672</v>
      </c>
      <c r="U1432" t="s">
        <v>23823</v>
      </c>
      <c r="V1432">
        <v>60</v>
      </c>
      <c r="W1432">
        <v>-15941646</v>
      </c>
      <c r="X1432">
        <v>-48806033</v>
      </c>
      <c r="Y1432">
        <v>949</v>
      </c>
      <c r="AB1432" t="s">
        <v>23825</v>
      </c>
      <c r="AD1432" t="s">
        <v>1491</v>
      </c>
      <c r="AH1432" t="s">
        <v>31687</v>
      </c>
      <c r="AI1432" t="s">
        <v>24041</v>
      </c>
      <c r="AL1432">
        <f>VALUE(TRIM(FO_Candidato[[#This Row],[1.21 Latitude]]))</f>
        <v>-15941646</v>
      </c>
      <c r="AM1432">
        <f>FO_Candidato[[#This Row],[LATITUDE_P1]]/1000000</f>
        <v>-15.941646</v>
      </c>
      <c r="AN1432">
        <f>INT(ABS(FO_Candidato[[#This Row],[LATITUDE_P2]]))</f>
        <v>15</v>
      </c>
      <c r="AO1432">
        <f>INT((ABS(FO_Candidato[[#This Row],[LATITUDE_P2]])-INT(ABS(FO_Candidato[[#This Row],[LATITUDE_P2]])))*60)</f>
        <v>56</v>
      </c>
      <c r="AP1432" s="73">
        <f t="shared" si="44"/>
        <v>29.93</v>
      </c>
      <c r="AQ1432" t="str">
        <f>SUBSTITUTE(TEXT(FO_Candidato[[#This Row],[LATITUDE_P5]],"0,00"),",",".")</f>
        <v>29.93</v>
      </c>
      <c r="AR1432" t="str">
        <f>FO_Candidato[[#This Row],[LATITUDE_P3]]&amp;"°"&amp;FO_Candidato[[#This Row],[LATITUDE_P4]]&amp;"'"&amp;FO_Candidato[[#This Row],[LATITUDE - P6]]&amp;"""S"</f>
        <v>15°56'29.93"S</v>
      </c>
      <c r="AS1432">
        <f>VALUE(TRIM(FO_Candidato[[#This Row],[longitude]]))</f>
        <v>-48806033</v>
      </c>
      <c r="AT1432">
        <f>FO_Candidato[[#This Row],[LONGITUDE_P1]]/1000000</f>
        <v>-48.806032999999999</v>
      </c>
      <c r="AU1432">
        <f>INT(ABS(FO_Candidato[[#This Row],[LONGITUDE_P2]]))</f>
        <v>48</v>
      </c>
      <c r="AV1432">
        <f>INT((ABS(FO_Candidato[[#This Row],[LONGITUDE_P2]])-INT(ABS(FO_Candidato[[#This Row],[LONGITUDE_P2]])))*60)</f>
        <v>48</v>
      </c>
      <c r="AW1432" s="73">
        <f t="shared" si="45"/>
        <v>21.72</v>
      </c>
      <c r="AX1432" t="str">
        <f>SUBSTITUTE(TEXT(FO_Candidato[[#This Row],[LONGITUDE_P5]],"0,00"),",",".")</f>
        <v>21.72</v>
      </c>
      <c r="AY1432" t="str">
        <f>FO_Candidato[[#This Row],[LONGITUDE_P3]]&amp;"°"&amp;FO_Candidato[[#This Row],[LONGITUDE_P4]]&amp;"'"&amp;FO_Candidato[[#This Row],[LONGITUDE - P6]]&amp;"""S"</f>
        <v>48°48'21.72"S</v>
      </c>
    </row>
    <row r="1433" spans="1:51" x14ac:dyDescent="0.3">
      <c r="A1433" t="s">
        <v>31688</v>
      </c>
      <c r="B1433" t="s">
        <v>23809</v>
      </c>
      <c r="C1433" t="s">
        <v>1994</v>
      </c>
      <c r="D1433" t="s">
        <v>12415</v>
      </c>
      <c r="E1433" t="s">
        <v>12415</v>
      </c>
      <c r="F1433" t="s">
        <v>12417</v>
      </c>
      <c r="I1433" t="s">
        <v>23832</v>
      </c>
      <c r="M1433" t="s">
        <v>23835</v>
      </c>
      <c r="N1433" t="s">
        <v>31672</v>
      </c>
      <c r="U1433" t="s">
        <v>1491</v>
      </c>
      <c r="V1433">
        <v>60</v>
      </c>
      <c r="W1433">
        <v>-16123434</v>
      </c>
      <c r="X1433">
        <v>-49040926</v>
      </c>
      <c r="Y1433">
        <v>894</v>
      </c>
      <c r="AB1433" t="s">
        <v>23825</v>
      </c>
      <c r="AD1433" t="s">
        <v>1491</v>
      </c>
      <c r="AH1433" t="s">
        <v>31689</v>
      </c>
      <c r="AI1433" t="s">
        <v>24041</v>
      </c>
      <c r="AJ1433" t="s">
        <v>6142</v>
      </c>
      <c r="AL1433">
        <f>VALUE(TRIM(FO_Candidato[[#This Row],[1.21 Latitude]]))</f>
        <v>-16123434</v>
      </c>
      <c r="AM1433">
        <f>FO_Candidato[[#This Row],[LATITUDE_P1]]/1000000</f>
        <v>-16.123434</v>
      </c>
      <c r="AN1433">
        <f>INT(ABS(FO_Candidato[[#This Row],[LATITUDE_P2]]))</f>
        <v>16</v>
      </c>
      <c r="AO1433">
        <f>INT((ABS(FO_Candidato[[#This Row],[LATITUDE_P2]])-INT(ABS(FO_Candidato[[#This Row],[LATITUDE_P2]])))*60)</f>
        <v>7</v>
      </c>
      <c r="AP1433" s="73">
        <f t="shared" si="44"/>
        <v>24.36</v>
      </c>
      <c r="AQ1433" t="str">
        <f>SUBSTITUTE(TEXT(FO_Candidato[[#This Row],[LATITUDE_P5]],"0,00"),",",".")</f>
        <v>24.36</v>
      </c>
      <c r="AR1433" t="str">
        <f>FO_Candidato[[#This Row],[LATITUDE_P3]]&amp;"°"&amp;FO_Candidato[[#This Row],[LATITUDE_P4]]&amp;"'"&amp;FO_Candidato[[#This Row],[LATITUDE - P6]]&amp;"""S"</f>
        <v>16°7'24.36"S</v>
      </c>
      <c r="AS1433">
        <f>VALUE(TRIM(FO_Candidato[[#This Row],[longitude]]))</f>
        <v>-49040926</v>
      </c>
      <c r="AT1433">
        <f>FO_Candidato[[#This Row],[LONGITUDE_P1]]/1000000</f>
        <v>-49.040925999999999</v>
      </c>
      <c r="AU1433">
        <f>INT(ABS(FO_Candidato[[#This Row],[LONGITUDE_P2]]))</f>
        <v>49</v>
      </c>
      <c r="AV1433">
        <f>INT((ABS(FO_Candidato[[#This Row],[LONGITUDE_P2]])-INT(ABS(FO_Candidato[[#This Row],[LONGITUDE_P2]])))*60)</f>
        <v>2</v>
      </c>
      <c r="AW1433" s="73">
        <f t="shared" si="45"/>
        <v>27.33</v>
      </c>
      <c r="AX1433" t="str">
        <f>SUBSTITUTE(TEXT(FO_Candidato[[#This Row],[LONGITUDE_P5]],"0,00"),",",".")</f>
        <v>27.33</v>
      </c>
      <c r="AY1433" t="str">
        <f>FO_Candidato[[#This Row],[LONGITUDE_P3]]&amp;"°"&amp;FO_Candidato[[#This Row],[LONGITUDE_P4]]&amp;"'"&amp;FO_Candidato[[#This Row],[LONGITUDE - P6]]&amp;"""S"</f>
        <v>49°2'27.33"S</v>
      </c>
    </row>
    <row r="1434" spans="1:51" x14ac:dyDescent="0.3">
      <c r="A1434" t="s">
        <v>31690</v>
      </c>
      <c r="B1434" t="s">
        <v>23809</v>
      </c>
      <c r="C1434" t="s">
        <v>1994</v>
      </c>
      <c r="D1434" t="s">
        <v>1990</v>
      </c>
      <c r="E1434" t="s">
        <v>1990</v>
      </c>
      <c r="F1434" t="s">
        <v>1991</v>
      </c>
      <c r="I1434" t="s">
        <v>23832</v>
      </c>
      <c r="M1434" t="s">
        <v>23835</v>
      </c>
      <c r="N1434" t="s">
        <v>3973</v>
      </c>
      <c r="U1434" t="s">
        <v>23823</v>
      </c>
      <c r="V1434">
        <v>60</v>
      </c>
      <c r="W1434">
        <v>-1612895</v>
      </c>
      <c r="X1434">
        <v>-48895312</v>
      </c>
      <c r="Y1434">
        <v>940</v>
      </c>
      <c r="AB1434" t="s">
        <v>23825</v>
      </c>
      <c r="AD1434" t="s">
        <v>1491</v>
      </c>
      <c r="AH1434" t="s">
        <v>31691</v>
      </c>
      <c r="AI1434" t="s">
        <v>24041</v>
      </c>
      <c r="AJ1434" t="s">
        <v>1995</v>
      </c>
      <c r="AL1434">
        <f>VALUE(TRIM(FO_Candidato[[#This Row],[1.21 Latitude]]))</f>
        <v>-1612895</v>
      </c>
      <c r="AM1434">
        <f>FO_Candidato[[#This Row],[LATITUDE_P1]]/1000000</f>
        <v>-1.612895</v>
      </c>
      <c r="AN1434">
        <f>INT(ABS(FO_Candidato[[#This Row],[LATITUDE_P2]]))</f>
        <v>1</v>
      </c>
      <c r="AO1434">
        <f>INT((ABS(FO_Candidato[[#This Row],[LATITUDE_P2]])-INT(ABS(FO_Candidato[[#This Row],[LATITUDE_P2]])))*60)</f>
        <v>36</v>
      </c>
      <c r="AP1434" s="73">
        <f t="shared" si="44"/>
        <v>46.42</v>
      </c>
      <c r="AQ1434" t="str">
        <f>SUBSTITUTE(TEXT(FO_Candidato[[#This Row],[LATITUDE_P5]],"0,00"),",",".")</f>
        <v>46.42</v>
      </c>
      <c r="AR1434" t="str">
        <f>FO_Candidato[[#This Row],[LATITUDE_P3]]&amp;"°"&amp;FO_Candidato[[#This Row],[LATITUDE_P4]]&amp;"'"&amp;FO_Candidato[[#This Row],[LATITUDE - P6]]&amp;"""S"</f>
        <v>1°36'46.42"S</v>
      </c>
      <c r="AS1434">
        <f>VALUE(TRIM(FO_Candidato[[#This Row],[longitude]]))</f>
        <v>-48895312</v>
      </c>
      <c r="AT1434">
        <f>FO_Candidato[[#This Row],[LONGITUDE_P1]]/1000000</f>
        <v>-48.895311999999997</v>
      </c>
      <c r="AU1434">
        <f>INT(ABS(FO_Candidato[[#This Row],[LONGITUDE_P2]]))</f>
        <v>48</v>
      </c>
      <c r="AV1434">
        <f>INT((ABS(FO_Candidato[[#This Row],[LONGITUDE_P2]])-INT(ABS(FO_Candidato[[#This Row],[LONGITUDE_P2]])))*60)</f>
        <v>53</v>
      </c>
      <c r="AW1434" s="73">
        <f t="shared" si="45"/>
        <v>43.12</v>
      </c>
      <c r="AX1434" t="str">
        <f>SUBSTITUTE(TEXT(FO_Candidato[[#This Row],[LONGITUDE_P5]],"0,00"),",",".")</f>
        <v>43.12</v>
      </c>
      <c r="AY1434" t="str">
        <f>FO_Candidato[[#This Row],[LONGITUDE_P3]]&amp;"°"&amp;FO_Candidato[[#This Row],[LONGITUDE_P4]]&amp;"'"&amp;FO_Candidato[[#This Row],[LONGITUDE - P6]]&amp;"""S"</f>
        <v>48°53'43.12"S</v>
      </c>
    </row>
    <row r="1435" spans="1:51" x14ac:dyDescent="0.3">
      <c r="A1435" t="s">
        <v>31692</v>
      </c>
      <c r="B1435" t="s">
        <v>23809</v>
      </c>
      <c r="C1435" t="s">
        <v>13142</v>
      </c>
      <c r="D1435" t="s">
        <v>13243</v>
      </c>
      <c r="E1435" t="s">
        <v>13243</v>
      </c>
      <c r="F1435" t="s">
        <v>13245</v>
      </c>
      <c r="I1435" t="s">
        <v>23832</v>
      </c>
      <c r="M1435" t="s">
        <v>23835</v>
      </c>
      <c r="N1435" t="s">
        <v>31693</v>
      </c>
      <c r="U1435" t="s">
        <v>23823</v>
      </c>
      <c r="V1435">
        <v>59</v>
      </c>
      <c r="W1435">
        <v>-1934233</v>
      </c>
      <c r="X1435">
        <v>-42431355</v>
      </c>
      <c r="Y1435">
        <v>225</v>
      </c>
      <c r="AB1435" t="s">
        <v>23825</v>
      </c>
      <c r="AD1435" t="s">
        <v>1491</v>
      </c>
      <c r="AH1435" t="s">
        <v>31694</v>
      </c>
      <c r="AI1435" t="s">
        <v>24061</v>
      </c>
      <c r="AJ1435" t="s">
        <v>28617</v>
      </c>
      <c r="AL1435">
        <f>VALUE(TRIM(FO_Candidato[[#This Row],[1.21 Latitude]]))</f>
        <v>-1934233</v>
      </c>
      <c r="AM1435">
        <f>FO_Candidato[[#This Row],[LATITUDE_P1]]/1000000</f>
        <v>-1.9342330000000001</v>
      </c>
      <c r="AN1435">
        <f>INT(ABS(FO_Candidato[[#This Row],[LATITUDE_P2]]))</f>
        <v>1</v>
      </c>
      <c r="AO1435">
        <f>INT((ABS(FO_Candidato[[#This Row],[LATITUDE_P2]])-INT(ABS(FO_Candidato[[#This Row],[LATITUDE_P2]])))*60)</f>
        <v>56</v>
      </c>
      <c r="AP1435" s="73">
        <f t="shared" si="44"/>
        <v>3.24</v>
      </c>
      <c r="AQ1435" t="str">
        <f>SUBSTITUTE(TEXT(FO_Candidato[[#This Row],[LATITUDE_P5]],"0,00"),",",".")</f>
        <v>3.24</v>
      </c>
      <c r="AR1435" t="str">
        <f>FO_Candidato[[#This Row],[LATITUDE_P3]]&amp;"°"&amp;FO_Candidato[[#This Row],[LATITUDE_P4]]&amp;"'"&amp;FO_Candidato[[#This Row],[LATITUDE - P6]]&amp;"""S"</f>
        <v>1°56'3.24"S</v>
      </c>
      <c r="AS1435">
        <f>VALUE(TRIM(FO_Candidato[[#This Row],[longitude]]))</f>
        <v>-42431355</v>
      </c>
      <c r="AT1435">
        <f>FO_Candidato[[#This Row],[LONGITUDE_P1]]/1000000</f>
        <v>-42.431355000000003</v>
      </c>
      <c r="AU1435">
        <f>INT(ABS(FO_Candidato[[#This Row],[LONGITUDE_P2]]))</f>
        <v>42</v>
      </c>
      <c r="AV1435">
        <f>INT((ABS(FO_Candidato[[#This Row],[LONGITUDE_P2]])-INT(ABS(FO_Candidato[[#This Row],[LONGITUDE_P2]])))*60)</f>
        <v>25</v>
      </c>
      <c r="AW1435" s="73">
        <f t="shared" si="45"/>
        <v>52.88</v>
      </c>
      <c r="AX1435" t="str">
        <f>SUBSTITUTE(TEXT(FO_Candidato[[#This Row],[LONGITUDE_P5]],"0,00"),",",".")</f>
        <v>52.88</v>
      </c>
      <c r="AY1435" t="str">
        <f>FO_Candidato[[#This Row],[LONGITUDE_P3]]&amp;"°"&amp;FO_Candidato[[#This Row],[LONGITUDE_P4]]&amp;"'"&amp;FO_Candidato[[#This Row],[LONGITUDE - P6]]&amp;"""S"</f>
        <v>42°25'52.88"S</v>
      </c>
    </row>
    <row r="1436" spans="1:51" x14ac:dyDescent="0.3">
      <c r="A1436" t="s">
        <v>31695</v>
      </c>
      <c r="B1436" t="s">
        <v>23809</v>
      </c>
      <c r="C1436" t="s">
        <v>13142</v>
      </c>
      <c r="D1436" t="s">
        <v>13405</v>
      </c>
      <c r="E1436" t="s">
        <v>13405</v>
      </c>
      <c r="F1436" t="s">
        <v>13407</v>
      </c>
      <c r="I1436" t="s">
        <v>23813</v>
      </c>
      <c r="K1436" t="s">
        <v>24020</v>
      </c>
      <c r="M1436" t="s">
        <v>23835</v>
      </c>
      <c r="N1436" t="s">
        <v>31693</v>
      </c>
      <c r="U1436" t="s">
        <v>23823</v>
      </c>
      <c r="V1436">
        <v>35</v>
      </c>
      <c r="W1436">
        <v>-19446401</v>
      </c>
      <c r="X1436">
        <v>-4251396</v>
      </c>
      <c r="Y1436">
        <v>258</v>
      </c>
      <c r="AB1436" t="s">
        <v>23825</v>
      </c>
      <c r="AD1436" t="s">
        <v>1491</v>
      </c>
      <c r="AH1436" t="s">
        <v>31696</v>
      </c>
      <c r="AI1436" t="s">
        <v>24061</v>
      </c>
      <c r="AJ1436" t="s">
        <v>31697</v>
      </c>
      <c r="AL1436">
        <f>VALUE(TRIM(FO_Candidato[[#This Row],[1.21 Latitude]]))</f>
        <v>-19446401</v>
      </c>
      <c r="AM1436">
        <f>FO_Candidato[[#This Row],[LATITUDE_P1]]/1000000</f>
        <v>-19.446401000000002</v>
      </c>
      <c r="AN1436">
        <f>INT(ABS(FO_Candidato[[#This Row],[LATITUDE_P2]]))</f>
        <v>19</v>
      </c>
      <c r="AO1436">
        <f>INT((ABS(FO_Candidato[[#This Row],[LATITUDE_P2]])-INT(ABS(FO_Candidato[[#This Row],[LATITUDE_P2]])))*60)</f>
        <v>26</v>
      </c>
      <c r="AP1436" s="73">
        <f t="shared" si="44"/>
        <v>47.04</v>
      </c>
      <c r="AQ1436" t="str">
        <f>SUBSTITUTE(TEXT(FO_Candidato[[#This Row],[LATITUDE_P5]],"0,00"),",",".")</f>
        <v>47.04</v>
      </c>
      <c r="AR1436" t="str">
        <f>FO_Candidato[[#This Row],[LATITUDE_P3]]&amp;"°"&amp;FO_Candidato[[#This Row],[LATITUDE_P4]]&amp;"'"&amp;FO_Candidato[[#This Row],[LATITUDE - P6]]&amp;"""S"</f>
        <v>19°26'47.04"S</v>
      </c>
      <c r="AS1436">
        <f>VALUE(TRIM(FO_Candidato[[#This Row],[longitude]]))</f>
        <v>-4251396</v>
      </c>
      <c r="AT1436">
        <f>FO_Candidato[[#This Row],[LONGITUDE_P1]]/1000000</f>
        <v>-4.2513959999999997</v>
      </c>
      <c r="AU1436">
        <f>INT(ABS(FO_Candidato[[#This Row],[LONGITUDE_P2]]))</f>
        <v>4</v>
      </c>
      <c r="AV1436">
        <f>INT((ABS(FO_Candidato[[#This Row],[LONGITUDE_P2]])-INT(ABS(FO_Candidato[[#This Row],[LONGITUDE_P2]])))*60)</f>
        <v>15</v>
      </c>
      <c r="AW1436" s="73">
        <f t="shared" si="45"/>
        <v>5.03</v>
      </c>
      <c r="AX1436" t="str">
        <f>SUBSTITUTE(TEXT(FO_Candidato[[#This Row],[LONGITUDE_P5]],"0,00"),",",".")</f>
        <v>5.03</v>
      </c>
      <c r="AY1436" t="str">
        <f>FO_Candidato[[#This Row],[LONGITUDE_P3]]&amp;"°"&amp;FO_Candidato[[#This Row],[LONGITUDE_P4]]&amp;"'"&amp;FO_Candidato[[#This Row],[LONGITUDE - P6]]&amp;"""S"</f>
        <v>4°15'5.03"S</v>
      </c>
    </row>
    <row r="1437" spans="1:51" x14ac:dyDescent="0.3">
      <c r="A1437" t="s">
        <v>31698</v>
      </c>
      <c r="B1437" t="s">
        <v>23809</v>
      </c>
      <c r="C1437" t="s">
        <v>11791</v>
      </c>
      <c r="D1437" t="s">
        <v>11909</v>
      </c>
      <c r="E1437" t="s">
        <v>11909</v>
      </c>
      <c r="F1437" t="s">
        <v>11911</v>
      </c>
      <c r="I1437" t="s">
        <v>23832</v>
      </c>
      <c r="M1437" t="s">
        <v>23835</v>
      </c>
      <c r="N1437" t="s">
        <v>31638</v>
      </c>
      <c r="U1437" t="s">
        <v>23823</v>
      </c>
      <c r="V1437">
        <v>59</v>
      </c>
      <c r="W1437">
        <v>-19589927</v>
      </c>
      <c r="X1437">
        <v>-46310777</v>
      </c>
      <c r="Y1437">
        <v>1106</v>
      </c>
      <c r="AB1437" t="s">
        <v>23825</v>
      </c>
      <c r="AD1437" t="s">
        <v>1491</v>
      </c>
      <c r="AH1437" t="s">
        <v>31699</v>
      </c>
      <c r="AI1437" t="s">
        <v>24061</v>
      </c>
      <c r="AJ1437" t="s">
        <v>31642</v>
      </c>
      <c r="AL1437">
        <f>VALUE(TRIM(FO_Candidato[[#This Row],[1.21 Latitude]]))</f>
        <v>-19589927</v>
      </c>
      <c r="AM1437">
        <f>FO_Candidato[[#This Row],[LATITUDE_P1]]/1000000</f>
        <v>-19.589926999999999</v>
      </c>
      <c r="AN1437">
        <f>INT(ABS(FO_Candidato[[#This Row],[LATITUDE_P2]]))</f>
        <v>19</v>
      </c>
      <c r="AO1437">
        <f>INT((ABS(FO_Candidato[[#This Row],[LATITUDE_P2]])-INT(ABS(FO_Candidato[[#This Row],[LATITUDE_P2]])))*60)</f>
        <v>35</v>
      </c>
      <c r="AP1437" s="73">
        <f t="shared" si="44"/>
        <v>23.74</v>
      </c>
      <c r="AQ1437" t="str">
        <f>SUBSTITUTE(TEXT(FO_Candidato[[#This Row],[LATITUDE_P5]],"0,00"),",",".")</f>
        <v>23.74</v>
      </c>
      <c r="AR1437" t="str">
        <f>FO_Candidato[[#This Row],[LATITUDE_P3]]&amp;"°"&amp;FO_Candidato[[#This Row],[LATITUDE_P4]]&amp;"'"&amp;FO_Candidato[[#This Row],[LATITUDE - P6]]&amp;"""S"</f>
        <v>19°35'23.74"S</v>
      </c>
      <c r="AS1437">
        <f>VALUE(TRIM(FO_Candidato[[#This Row],[longitude]]))</f>
        <v>-46310777</v>
      </c>
      <c r="AT1437">
        <f>FO_Candidato[[#This Row],[LONGITUDE_P1]]/1000000</f>
        <v>-46.310777000000002</v>
      </c>
      <c r="AU1437">
        <f>INT(ABS(FO_Candidato[[#This Row],[LONGITUDE_P2]]))</f>
        <v>46</v>
      </c>
      <c r="AV1437">
        <f>INT((ABS(FO_Candidato[[#This Row],[LONGITUDE_P2]])-INT(ABS(FO_Candidato[[#This Row],[LONGITUDE_P2]])))*60)</f>
        <v>18</v>
      </c>
      <c r="AW1437" s="73">
        <f t="shared" si="45"/>
        <v>38.799999999999997</v>
      </c>
      <c r="AX1437" t="str">
        <f>SUBSTITUTE(TEXT(FO_Candidato[[#This Row],[LONGITUDE_P5]],"0,00"),",",".")</f>
        <v>38.80</v>
      </c>
      <c r="AY1437" t="str">
        <f>FO_Candidato[[#This Row],[LONGITUDE_P3]]&amp;"°"&amp;FO_Candidato[[#This Row],[LONGITUDE_P4]]&amp;"'"&amp;FO_Candidato[[#This Row],[LONGITUDE - P6]]&amp;"""S"</f>
        <v>46°18'38.80"S</v>
      </c>
    </row>
    <row r="1438" spans="1:51" x14ac:dyDescent="0.3">
      <c r="A1438" t="s">
        <v>31700</v>
      </c>
      <c r="B1438" t="s">
        <v>23809</v>
      </c>
      <c r="C1438" t="s">
        <v>5299</v>
      </c>
      <c r="D1438" t="s">
        <v>14513</v>
      </c>
      <c r="E1438" t="s">
        <v>14513</v>
      </c>
      <c r="F1438" t="s">
        <v>14515</v>
      </c>
      <c r="I1438" t="s">
        <v>23832</v>
      </c>
      <c r="M1438" t="s">
        <v>23835</v>
      </c>
      <c r="N1438" t="s">
        <v>31701</v>
      </c>
      <c r="U1438" t="s">
        <v>23823</v>
      </c>
      <c r="V1438">
        <v>40</v>
      </c>
      <c r="W1438">
        <v>-23391335</v>
      </c>
      <c r="X1438">
        <v>-46406516</v>
      </c>
      <c r="Y1438">
        <v>778</v>
      </c>
      <c r="AB1438" t="s">
        <v>23825</v>
      </c>
      <c r="AD1438" t="s">
        <v>1491</v>
      </c>
      <c r="AH1438" t="s">
        <v>31702</v>
      </c>
      <c r="AI1438" t="s">
        <v>23852</v>
      </c>
      <c r="AJ1438" t="s">
        <v>3351</v>
      </c>
      <c r="AL1438">
        <f>VALUE(TRIM(FO_Candidato[[#This Row],[1.21 Latitude]]))</f>
        <v>-23391335</v>
      </c>
      <c r="AM1438">
        <f>FO_Candidato[[#This Row],[LATITUDE_P1]]/1000000</f>
        <v>-23.391335000000002</v>
      </c>
      <c r="AN1438">
        <f>INT(ABS(FO_Candidato[[#This Row],[LATITUDE_P2]]))</f>
        <v>23</v>
      </c>
      <c r="AO1438">
        <f>INT((ABS(FO_Candidato[[#This Row],[LATITUDE_P2]])-INT(ABS(FO_Candidato[[#This Row],[LATITUDE_P2]])))*60)</f>
        <v>23</v>
      </c>
      <c r="AP1438" s="73">
        <f t="shared" si="44"/>
        <v>28.81</v>
      </c>
      <c r="AQ1438" t="str">
        <f>SUBSTITUTE(TEXT(FO_Candidato[[#This Row],[LATITUDE_P5]],"0,00"),",",".")</f>
        <v>28.81</v>
      </c>
      <c r="AR1438" t="str">
        <f>FO_Candidato[[#This Row],[LATITUDE_P3]]&amp;"°"&amp;FO_Candidato[[#This Row],[LATITUDE_P4]]&amp;"'"&amp;FO_Candidato[[#This Row],[LATITUDE - P6]]&amp;"""S"</f>
        <v>23°23'28.81"S</v>
      </c>
      <c r="AS1438">
        <f>VALUE(TRIM(FO_Candidato[[#This Row],[longitude]]))</f>
        <v>-46406516</v>
      </c>
      <c r="AT1438">
        <f>FO_Candidato[[#This Row],[LONGITUDE_P1]]/1000000</f>
        <v>-46.406516000000003</v>
      </c>
      <c r="AU1438">
        <f>INT(ABS(FO_Candidato[[#This Row],[LONGITUDE_P2]]))</f>
        <v>46</v>
      </c>
      <c r="AV1438">
        <f>INT((ABS(FO_Candidato[[#This Row],[LONGITUDE_P2]])-INT(ABS(FO_Candidato[[#This Row],[LONGITUDE_P2]])))*60)</f>
        <v>24</v>
      </c>
      <c r="AW1438" s="73">
        <f t="shared" si="45"/>
        <v>23.46</v>
      </c>
      <c r="AX1438" t="str">
        <f>SUBSTITUTE(TEXT(FO_Candidato[[#This Row],[LONGITUDE_P5]],"0,00"),",",".")</f>
        <v>23.46</v>
      </c>
      <c r="AY1438" t="str">
        <f>FO_Candidato[[#This Row],[LONGITUDE_P3]]&amp;"°"&amp;FO_Candidato[[#This Row],[LONGITUDE_P4]]&amp;"'"&amp;FO_Candidato[[#This Row],[LONGITUDE - P6]]&amp;"""S"</f>
        <v>46°24'23.46"S</v>
      </c>
    </row>
    <row r="1439" spans="1:51" x14ac:dyDescent="0.3">
      <c r="A1439" t="s">
        <v>31703</v>
      </c>
      <c r="B1439" t="s">
        <v>23809</v>
      </c>
      <c r="C1439" t="s">
        <v>5299</v>
      </c>
      <c r="D1439" t="s">
        <v>15490</v>
      </c>
      <c r="E1439" t="s">
        <v>15490</v>
      </c>
      <c r="F1439" t="s">
        <v>15492</v>
      </c>
      <c r="I1439" t="s">
        <v>23832</v>
      </c>
      <c r="M1439" t="s">
        <v>23835</v>
      </c>
      <c r="N1439" t="s">
        <v>31277</v>
      </c>
      <c r="U1439" t="s">
        <v>23823</v>
      </c>
      <c r="W1439">
        <v>-23435765</v>
      </c>
      <c r="X1439">
        <v>-46604375</v>
      </c>
      <c r="Y1439">
        <v>789</v>
      </c>
      <c r="AB1439" t="s">
        <v>23825</v>
      </c>
      <c r="AD1439" t="s">
        <v>1491</v>
      </c>
      <c r="AH1439" t="s">
        <v>31704</v>
      </c>
      <c r="AI1439" t="s">
        <v>23852</v>
      </c>
      <c r="AJ1439" t="s">
        <v>2634</v>
      </c>
      <c r="AL1439">
        <f>VALUE(TRIM(FO_Candidato[[#This Row],[1.21 Latitude]]))</f>
        <v>-23435765</v>
      </c>
      <c r="AM1439">
        <f>FO_Candidato[[#This Row],[LATITUDE_P1]]/1000000</f>
        <v>-23.435765</v>
      </c>
      <c r="AN1439">
        <f>INT(ABS(FO_Candidato[[#This Row],[LATITUDE_P2]]))</f>
        <v>23</v>
      </c>
      <c r="AO1439">
        <f>INT((ABS(FO_Candidato[[#This Row],[LATITUDE_P2]])-INT(ABS(FO_Candidato[[#This Row],[LATITUDE_P2]])))*60)</f>
        <v>26</v>
      </c>
      <c r="AP1439" s="73">
        <f t="shared" si="44"/>
        <v>8.75</v>
      </c>
      <c r="AQ1439" t="str">
        <f>SUBSTITUTE(TEXT(FO_Candidato[[#This Row],[LATITUDE_P5]],"0,00"),",",".")</f>
        <v>8.75</v>
      </c>
      <c r="AR1439" t="str">
        <f>FO_Candidato[[#This Row],[LATITUDE_P3]]&amp;"°"&amp;FO_Candidato[[#This Row],[LATITUDE_P4]]&amp;"'"&amp;FO_Candidato[[#This Row],[LATITUDE - P6]]&amp;"""S"</f>
        <v>23°26'8.75"S</v>
      </c>
      <c r="AS1439">
        <f>VALUE(TRIM(FO_Candidato[[#This Row],[longitude]]))</f>
        <v>-46604375</v>
      </c>
      <c r="AT1439">
        <f>FO_Candidato[[#This Row],[LONGITUDE_P1]]/1000000</f>
        <v>-46.604374999999997</v>
      </c>
      <c r="AU1439">
        <f>INT(ABS(FO_Candidato[[#This Row],[LONGITUDE_P2]]))</f>
        <v>46</v>
      </c>
      <c r="AV1439">
        <f>INT((ABS(FO_Candidato[[#This Row],[LONGITUDE_P2]])-INT(ABS(FO_Candidato[[#This Row],[LONGITUDE_P2]])))*60)</f>
        <v>36</v>
      </c>
      <c r="AW1439" s="73">
        <f t="shared" si="45"/>
        <v>15.75</v>
      </c>
      <c r="AX1439" t="str">
        <f>SUBSTITUTE(TEXT(FO_Candidato[[#This Row],[LONGITUDE_P5]],"0,00"),",",".")</f>
        <v>15.75</v>
      </c>
      <c r="AY1439" t="str">
        <f>FO_Candidato[[#This Row],[LONGITUDE_P3]]&amp;"°"&amp;FO_Candidato[[#This Row],[LONGITUDE_P4]]&amp;"'"&amp;FO_Candidato[[#This Row],[LONGITUDE - P6]]&amp;"""S"</f>
        <v>46°36'15.75"S</v>
      </c>
    </row>
    <row r="1440" spans="1:51" x14ac:dyDescent="0.3">
      <c r="A1440" t="s">
        <v>31705</v>
      </c>
      <c r="B1440" t="s">
        <v>23809</v>
      </c>
      <c r="C1440" t="s">
        <v>5299</v>
      </c>
      <c r="D1440" t="s">
        <v>5555</v>
      </c>
      <c r="E1440" t="s">
        <v>5555</v>
      </c>
      <c r="F1440" t="s">
        <v>5556</v>
      </c>
      <c r="I1440" t="s">
        <v>23832</v>
      </c>
      <c r="M1440" t="s">
        <v>23835</v>
      </c>
      <c r="N1440" t="s">
        <v>31277</v>
      </c>
      <c r="U1440" t="s">
        <v>23823</v>
      </c>
      <c r="W1440">
        <v>-2344624</v>
      </c>
      <c r="X1440">
        <v>-4662621</v>
      </c>
      <c r="Y1440">
        <v>829</v>
      </c>
      <c r="AB1440" t="s">
        <v>23825</v>
      </c>
      <c r="AD1440" t="s">
        <v>1491</v>
      </c>
      <c r="AH1440" t="s">
        <v>31706</v>
      </c>
      <c r="AI1440" t="s">
        <v>23852</v>
      </c>
      <c r="AJ1440" t="s">
        <v>2634</v>
      </c>
      <c r="AL1440">
        <f>VALUE(TRIM(FO_Candidato[[#This Row],[1.21 Latitude]]))</f>
        <v>-2344624</v>
      </c>
      <c r="AM1440">
        <f>FO_Candidato[[#This Row],[LATITUDE_P1]]/1000000</f>
        <v>-2.344624</v>
      </c>
      <c r="AN1440">
        <f>INT(ABS(FO_Candidato[[#This Row],[LATITUDE_P2]]))</f>
        <v>2</v>
      </c>
      <c r="AO1440">
        <f>INT((ABS(FO_Candidato[[#This Row],[LATITUDE_P2]])-INT(ABS(FO_Candidato[[#This Row],[LATITUDE_P2]])))*60)</f>
        <v>20</v>
      </c>
      <c r="AP1440" s="73">
        <f t="shared" si="44"/>
        <v>40.65</v>
      </c>
      <c r="AQ1440" t="str">
        <f>SUBSTITUTE(TEXT(FO_Candidato[[#This Row],[LATITUDE_P5]],"0,00"),",",".")</f>
        <v>40.65</v>
      </c>
      <c r="AR1440" t="str">
        <f>FO_Candidato[[#This Row],[LATITUDE_P3]]&amp;"°"&amp;FO_Candidato[[#This Row],[LATITUDE_P4]]&amp;"'"&amp;FO_Candidato[[#This Row],[LATITUDE - P6]]&amp;"""S"</f>
        <v>2°20'40.65"S</v>
      </c>
      <c r="AS1440">
        <f>VALUE(TRIM(FO_Candidato[[#This Row],[longitude]]))</f>
        <v>-4662621</v>
      </c>
      <c r="AT1440">
        <f>FO_Candidato[[#This Row],[LONGITUDE_P1]]/1000000</f>
        <v>-4.6626209999999997</v>
      </c>
      <c r="AU1440">
        <f>INT(ABS(FO_Candidato[[#This Row],[LONGITUDE_P2]]))</f>
        <v>4</v>
      </c>
      <c r="AV1440">
        <f>INT((ABS(FO_Candidato[[#This Row],[LONGITUDE_P2]])-INT(ABS(FO_Candidato[[#This Row],[LONGITUDE_P2]])))*60)</f>
        <v>39</v>
      </c>
      <c r="AW1440" s="73">
        <f t="shared" si="45"/>
        <v>45.44</v>
      </c>
      <c r="AX1440" t="str">
        <f>SUBSTITUTE(TEXT(FO_Candidato[[#This Row],[LONGITUDE_P5]],"0,00"),",",".")</f>
        <v>45.44</v>
      </c>
      <c r="AY1440" t="str">
        <f>FO_Candidato[[#This Row],[LONGITUDE_P3]]&amp;"°"&amp;FO_Candidato[[#This Row],[LONGITUDE_P4]]&amp;"'"&amp;FO_Candidato[[#This Row],[LONGITUDE - P6]]&amp;"""S"</f>
        <v>4°39'45.44"S</v>
      </c>
    </row>
    <row r="1441" spans="1:51" x14ac:dyDescent="0.3">
      <c r="A1441" t="s">
        <v>31707</v>
      </c>
      <c r="B1441" t="s">
        <v>23809</v>
      </c>
      <c r="C1441" t="s">
        <v>5299</v>
      </c>
      <c r="D1441" t="s">
        <v>2605</v>
      </c>
      <c r="E1441" t="s">
        <v>2605</v>
      </c>
      <c r="F1441" t="s">
        <v>2607</v>
      </c>
      <c r="I1441" t="s">
        <v>23832</v>
      </c>
      <c r="M1441" t="s">
        <v>23835</v>
      </c>
      <c r="N1441" t="s">
        <v>31277</v>
      </c>
      <c r="U1441" t="s">
        <v>23823</v>
      </c>
      <c r="W1441">
        <v>-23446897</v>
      </c>
      <c r="X1441">
        <v>-46683494</v>
      </c>
      <c r="Y1441">
        <v>774</v>
      </c>
      <c r="AB1441" t="s">
        <v>23825</v>
      </c>
      <c r="AD1441" t="s">
        <v>1491</v>
      </c>
      <c r="AH1441" t="s">
        <v>31708</v>
      </c>
      <c r="AI1441" t="s">
        <v>23852</v>
      </c>
      <c r="AJ1441" t="s">
        <v>2634</v>
      </c>
      <c r="AL1441">
        <f>VALUE(TRIM(FO_Candidato[[#This Row],[1.21 Latitude]]))</f>
        <v>-23446897</v>
      </c>
      <c r="AM1441">
        <f>FO_Candidato[[#This Row],[LATITUDE_P1]]/1000000</f>
        <v>-23.446897</v>
      </c>
      <c r="AN1441">
        <f>INT(ABS(FO_Candidato[[#This Row],[LATITUDE_P2]]))</f>
        <v>23</v>
      </c>
      <c r="AO1441">
        <f>INT((ABS(FO_Candidato[[#This Row],[LATITUDE_P2]])-INT(ABS(FO_Candidato[[#This Row],[LATITUDE_P2]])))*60)</f>
        <v>26</v>
      </c>
      <c r="AP1441" s="73">
        <f t="shared" si="44"/>
        <v>48.83</v>
      </c>
      <c r="AQ1441" t="str">
        <f>SUBSTITUTE(TEXT(FO_Candidato[[#This Row],[LATITUDE_P5]],"0,00"),",",".")</f>
        <v>48.83</v>
      </c>
      <c r="AR1441" t="str">
        <f>FO_Candidato[[#This Row],[LATITUDE_P3]]&amp;"°"&amp;FO_Candidato[[#This Row],[LATITUDE_P4]]&amp;"'"&amp;FO_Candidato[[#This Row],[LATITUDE - P6]]&amp;"""S"</f>
        <v>23°26'48.83"S</v>
      </c>
      <c r="AS1441">
        <f>VALUE(TRIM(FO_Candidato[[#This Row],[longitude]]))</f>
        <v>-46683494</v>
      </c>
      <c r="AT1441">
        <f>FO_Candidato[[#This Row],[LONGITUDE_P1]]/1000000</f>
        <v>-46.683494000000003</v>
      </c>
      <c r="AU1441">
        <f>INT(ABS(FO_Candidato[[#This Row],[LONGITUDE_P2]]))</f>
        <v>46</v>
      </c>
      <c r="AV1441">
        <f>INT((ABS(FO_Candidato[[#This Row],[LONGITUDE_P2]])-INT(ABS(FO_Candidato[[#This Row],[LONGITUDE_P2]])))*60)</f>
        <v>41</v>
      </c>
      <c r="AW1441" s="73">
        <f t="shared" si="45"/>
        <v>0.57999999999999996</v>
      </c>
      <c r="AX1441" t="str">
        <f>SUBSTITUTE(TEXT(FO_Candidato[[#This Row],[LONGITUDE_P5]],"0,00"),",",".")</f>
        <v>0.58</v>
      </c>
      <c r="AY1441" t="str">
        <f>FO_Candidato[[#This Row],[LONGITUDE_P3]]&amp;"°"&amp;FO_Candidato[[#This Row],[LONGITUDE_P4]]&amp;"'"&amp;FO_Candidato[[#This Row],[LONGITUDE - P6]]&amp;"""S"</f>
        <v>46°41'0.58"S</v>
      </c>
    </row>
    <row r="1442" spans="1:51" x14ac:dyDescent="0.3">
      <c r="A1442" t="s">
        <v>31709</v>
      </c>
      <c r="B1442" t="s">
        <v>23809</v>
      </c>
      <c r="C1442" t="s">
        <v>5220</v>
      </c>
      <c r="D1442" t="s">
        <v>5395</v>
      </c>
      <c r="E1442" t="s">
        <v>5395</v>
      </c>
      <c r="F1442" t="s">
        <v>5396</v>
      </c>
      <c r="I1442" t="s">
        <v>23832</v>
      </c>
      <c r="K1442" t="s">
        <v>31710</v>
      </c>
      <c r="M1442" t="s">
        <v>23835</v>
      </c>
      <c r="N1442" t="s">
        <v>30242</v>
      </c>
      <c r="U1442" t="s">
        <v>23823</v>
      </c>
      <c r="V1442">
        <v>60</v>
      </c>
      <c r="W1442">
        <v>-23494943</v>
      </c>
      <c r="X1442">
        <v>-46226586</v>
      </c>
      <c r="Y1442">
        <v>908</v>
      </c>
      <c r="AA1442" t="s">
        <v>107</v>
      </c>
      <c r="AD1442" t="s">
        <v>1491</v>
      </c>
      <c r="AH1442" t="s">
        <v>31711</v>
      </c>
      <c r="AI1442" t="s">
        <v>23852</v>
      </c>
      <c r="AJ1442" t="s">
        <v>5398</v>
      </c>
      <c r="AL1442">
        <f>VALUE(TRIM(FO_Candidato[[#This Row],[1.21 Latitude]]))</f>
        <v>-23494943</v>
      </c>
      <c r="AM1442">
        <f>FO_Candidato[[#This Row],[LATITUDE_P1]]/1000000</f>
        <v>-23.494942999999999</v>
      </c>
      <c r="AN1442">
        <f>INT(ABS(FO_Candidato[[#This Row],[LATITUDE_P2]]))</f>
        <v>23</v>
      </c>
      <c r="AO1442">
        <f>INT((ABS(FO_Candidato[[#This Row],[LATITUDE_P2]])-INT(ABS(FO_Candidato[[#This Row],[LATITUDE_P2]])))*60)</f>
        <v>29</v>
      </c>
      <c r="AP1442" s="73">
        <f t="shared" si="44"/>
        <v>41.79</v>
      </c>
      <c r="AQ1442" t="str">
        <f>SUBSTITUTE(TEXT(FO_Candidato[[#This Row],[LATITUDE_P5]],"0,00"),",",".")</f>
        <v>41.79</v>
      </c>
      <c r="AR1442" t="str">
        <f>FO_Candidato[[#This Row],[LATITUDE_P3]]&amp;"°"&amp;FO_Candidato[[#This Row],[LATITUDE_P4]]&amp;"'"&amp;FO_Candidato[[#This Row],[LATITUDE - P6]]&amp;"""S"</f>
        <v>23°29'41.79"S</v>
      </c>
      <c r="AS1442">
        <f>VALUE(TRIM(FO_Candidato[[#This Row],[longitude]]))</f>
        <v>-46226586</v>
      </c>
      <c r="AT1442">
        <f>FO_Candidato[[#This Row],[LONGITUDE_P1]]/1000000</f>
        <v>-46.226585999999998</v>
      </c>
      <c r="AU1442">
        <f>INT(ABS(FO_Candidato[[#This Row],[LONGITUDE_P2]]))</f>
        <v>46</v>
      </c>
      <c r="AV1442">
        <f>INT((ABS(FO_Candidato[[#This Row],[LONGITUDE_P2]])-INT(ABS(FO_Candidato[[#This Row],[LONGITUDE_P2]])))*60)</f>
        <v>13</v>
      </c>
      <c r="AW1442" s="73">
        <f t="shared" si="45"/>
        <v>35.71</v>
      </c>
      <c r="AX1442" t="str">
        <f>SUBSTITUTE(TEXT(FO_Candidato[[#This Row],[LONGITUDE_P5]],"0,00"),",",".")</f>
        <v>35.71</v>
      </c>
      <c r="AY1442" t="str">
        <f>FO_Candidato[[#This Row],[LONGITUDE_P3]]&amp;"°"&amp;FO_Candidato[[#This Row],[LONGITUDE_P4]]&amp;"'"&amp;FO_Candidato[[#This Row],[LONGITUDE - P6]]&amp;"""S"</f>
        <v>46°13'35.71"S</v>
      </c>
    </row>
    <row r="1443" spans="1:51" x14ac:dyDescent="0.3">
      <c r="A1443" t="s">
        <v>31712</v>
      </c>
      <c r="B1443" t="s">
        <v>23809</v>
      </c>
      <c r="C1443" t="s">
        <v>5220</v>
      </c>
      <c r="D1443" t="s">
        <v>15193</v>
      </c>
      <c r="E1443" t="s">
        <v>15193</v>
      </c>
      <c r="F1443" t="s">
        <v>15195</v>
      </c>
      <c r="I1443" t="s">
        <v>23832</v>
      </c>
      <c r="K1443" t="s">
        <v>31713</v>
      </c>
      <c r="M1443" t="s">
        <v>23835</v>
      </c>
      <c r="N1443" t="s">
        <v>31714</v>
      </c>
      <c r="U1443" t="s">
        <v>23823</v>
      </c>
      <c r="V1443">
        <v>60</v>
      </c>
      <c r="W1443">
        <v>-2369027</v>
      </c>
      <c r="X1443">
        <v>-4609096</v>
      </c>
      <c r="Y1443">
        <v>780</v>
      </c>
      <c r="AA1443" t="s">
        <v>107</v>
      </c>
      <c r="AD1443" t="s">
        <v>1491</v>
      </c>
      <c r="AH1443" t="s">
        <v>31715</v>
      </c>
      <c r="AI1443" t="s">
        <v>23852</v>
      </c>
      <c r="AJ1443" t="s">
        <v>5398</v>
      </c>
      <c r="AL1443">
        <f>VALUE(TRIM(FO_Candidato[[#This Row],[1.21 Latitude]]))</f>
        <v>-2369027</v>
      </c>
      <c r="AM1443">
        <f>FO_Candidato[[#This Row],[LATITUDE_P1]]/1000000</f>
        <v>-2.369027</v>
      </c>
      <c r="AN1443">
        <f>INT(ABS(FO_Candidato[[#This Row],[LATITUDE_P2]]))</f>
        <v>2</v>
      </c>
      <c r="AO1443">
        <f>INT((ABS(FO_Candidato[[#This Row],[LATITUDE_P2]])-INT(ABS(FO_Candidato[[#This Row],[LATITUDE_P2]])))*60)</f>
        <v>22</v>
      </c>
      <c r="AP1443" s="73">
        <f t="shared" si="44"/>
        <v>8.5</v>
      </c>
      <c r="AQ1443" t="str">
        <f>SUBSTITUTE(TEXT(FO_Candidato[[#This Row],[LATITUDE_P5]],"0,00"),",",".")</f>
        <v>8.50</v>
      </c>
      <c r="AR1443" t="str">
        <f>FO_Candidato[[#This Row],[LATITUDE_P3]]&amp;"°"&amp;FO_Candidato[[#This Row],[LATITUDE_P4]]&amp;"'"&amp;FO_Candidato[[#This Row],[LATITUDE - P6]]&amp;"""S"</f>
        <v>2°22'8.50"S</v>
      </c>
      <c r="AS1443">
        <f>VALUE(TRIM(FO_Candidato[[#This Row],[longitude]]))</f>
        <v>-4609096</v>
      </c>
      <c r="AT1443">
        <f>FO_Candidato[[#This Row],[LONGITUDE_P1]]/1000000</f>
        <v>-4.6090960000000001</v>
      </c>
      <c r="AU1443">
        <f>INT(ABS(FO_Candidato[[#This Row],[LONGITUDE_P2]]))</f>
        <v>4</v>
      </c>
      <c r="AV1443">
        <f>INT((ABS(FO_Candidato[[#This Row],[LONGITUDE_P2]])-INT(ABS(FO_Candidato[[#This Row],[LONGITUDE_P2]])))*60)</f>
        <v>36</v>
      </c>
      <c r="AW1443" s="73">
        <f t="shared" si="45"/>
        <v>32.75</v>
      </c>
      <c r="AX1443" t="str">
        <f>SUBSTITUTE(TEXT(FO_Candidato[[#This Row],[LONGITUDE_P5]],"0,00"),",",".")</f>
        <v>32.75</v>
      </c>
      <c r="AY1443" t="str">
        <f>FO_Candidato[[#This Row],[LONGITUDE_P3]]&amp;"°"&amp;FO_Candidato[[#This Row],[LONGITUDE_P4]]&amp;"'"&amp;FO_Candidato[[#This Row],[LONGITUDE - P6]]&amp;"""S"</f>
        <v>4°36'32.75"S</v>
      </c>
    </row>
    <row r="1444" spans="1:51" x14ac:dyDescent="0.3">
      <c r="A1444" t="s">
        <v>31716</v>
      </c>
      <c r="B1444" t="s">
        <v>23809</v>
      </c>
      <c r="C1444" t="s">
        <v>5245</v>
      </c>
      <c r="D1444" t="s">
        <v>5242</v>
      </c>
      <c r="E1444" t="s">
        <v>5242</v>
      </c>
      <c r="F1444" t="s">
        <v>5243</v>
      </c>
      <c r="I1444" t="s">
        <v>23832</v>
      </c>
      <c r="K1444" t="s">
        <v>31717</v>
      </c>
      <c r="M1444" t="s">
        <v>23835</v>
      </c>
      <c r="N1444" t="s">
        <v>31718</v>
      </c>
      <c r="U1444" t="s">
        <v>23823</v>
      </c>
      <c r="W1444">
        <v>23</v>
      </c>
      <c r="X1444">
        <v>46</v>
      </c>
      <c r="Y1444">
        <v>1</v>
      </c>
      <c r="AB1444" t="s">
        <v>23825</v>
      </c>
      <c r="AD1444" t="s">
        <v>1491</v>
      </c>
      <c r="AH1444" t="s">
        <v>31719</v>
      </c>
      <c r="AI1444" t="s">
        <v>23852</v>
      </c>
      <c r="AJ1444" t="s">
        <v>5735</v>
      </c>
      <c r="AL1444">
        <f>VALUE(TRIM(FO_Candidato[[#This Row],[1.21 Latitude]]))</f>
        <v>23</v>
      </c>
      <c r="AM1444">
        <f>FO_Candidato[[#This Row],[LATITUDE_P1]]/1000000</f>
        <v>2.3E-5</v>
      </c>
      <c r="AN1444">
        <f>INT(ABS(FO_Candidato[[#This Row],[LATITUDE_P2]]))</f>
        <v>0</v>
      </c>
      <c r="AO1444">
        <f>INT((ABS(FO_Candidato[[#This Row],[LATITUDE_P2]])-INT(ABS(FO_Candidato[[#This Row],[LATITUDE_P2]])))*60)</f>
        <v>0</v>
      </c>
      <c r="AP1444" s="73">
        <f t="shared" si="44"/>
        <v>0.08</v>
      </c>
      <c r="AQ1444" t="str">
        <f>SUBSTITUTE(TEXT(FO_Candidato[[#This Row],[LATITUDE_P5]],"0,00"),",",".")</f>
        <v>0.08</v>
      </c>
      <c r="AR1444" t="str">
        <f>FO_Candidato[[#This Row],[LATITUDE_P3]]&amp;"°"&amp;FO_Candidato[[#This Row],[LATITUDE_P4]]&amp;"'"&amp;FO_Candidato[[#This Row],[LATITUDE - P6]]&amp;"""S"</f>
        <v>0°0'0.08"S</v>
      </c>
      <c r="AS1444">
        <f>VALUE(TRIM(FO_Candidato[[#This Row],[longitude]]))</f>
        <v>46</v>
      </c>
      <c r="AT1444">
        <f>FO_Candidato[[#This Row],[LONGITUDE_P1]]/1000000</f>
        <v>4.6E-5</v>
      </c>
      <c r="AU1444">
        <f>INT(ABS(FO_Candidato[[#This Row],[LONGITUDE_P2]]))</f>
        <v>0</v>
      </c>
      <c r="AV1444">
        <f>INT((ABS(FO_Candidato[[#This Row],[LONGITUDE_P2]])-INT(ABS(FO_Candidato[[#This Row],[LONGITUDE_P2]])))*60)</f>
        <v>0</v>
      </c>
      <c r="AW1444" s="73">
        <f t="shared" si="45"/>
        <v>0.17</v>
      </c>
      <c r="AX1444" t="str">
        <f>SUBSTITUTE(TEXT(FO_Candidato[[#This Row],[LONGITUDE_P5]],"0,00"),",",".")</f>
        <v>0.17</v>
      </c>
      <c r="AY1444" t="str">
        <f>FO_Candidato[[#This Row],[LONGITUDE_P3]]&amp;"°"&amp;FO_Candidato[[#This Row],[LONGITUDE_P4]]&amp;"'"&amp;FO_Candidato[[#This Row],[LONGITUDE - P6]]&amp;"""S"</f>
        <v>0°0'0.17"S</v>
      </c>
    </row>
    <row r="1445" spans="1:51" x14ac:dyDescent="0.3">
      <c r="A1445" t="s">
        <v>31720</v>
      </c>
      <c r="B1445" t="s">
        <v>23809</v>
      </c>
      <c r="C1445" t="s">
        <v>5245</v>
      </c>
      <c r="D1445" t="s">
        <v>5599</v>
      </c>
      <c r="E1445" t="s">
        <v>5599</v>
      </c>
      <c r="F1445" t="s">
        <v>5600</v>
      </c>
      <c r="I1445" t="s">
        <v>23832</v>
      </c>
      <c r="M1445" t="s">
        <v>23835</v>
      </c>
      <c r="N1445" t="s">
        <v>31718</v>
      </c>
      <c r="U1445" t="s">
        <v>23823</v>
      </c>
      <c r="V1445">
        <v>40</v>
      </c>
      <c r="W1445">
        <v>-23859911</v>
      </c>
      <c r="X1445">
        <v>-46360142</v>
      </c>
      <c r="Y1445">
        <v>2</v>
      </c>
      <c r="AB1445" t="s">
        <v>23825</v>
      </c>
      <c r="AH1445" t="s">
        <v>31721</v>
      </c>
      <c r="AI1445" t="s">
        <v>23852</v>
      </c>
      <c r="AJ1445" t="s">
        <v>5595</v>
      </c>
      <c r="AL1445">
        <f>VALUE(TRIM(FO_Candidato[[#This Row],[1.21 Latitude]]))</f>
        <v>-23859911</v>
      </c>
      <c r="AM1445">
        <f>FO_Candidato[[#This Row],[LATITUDE_P1]]/1000000</f>
        <v>-23.859911</v>
      </c>
      <c r="AN1445">
        <f>INT(ABS(FO_Candidato[[#This Row],[LATITUDE_P2]]))</f>
        <v>23</v>
      </c>
      <c r="AO1445">
        <f>INT((ABS(FO_Candidato[[#This Row],[LATITUDE_P2]])-INT(ABS(FO_Candidato[[#This Row],[LATITUDE_P2]])))*60)</f>
        <v>51</v>
      </c>
      <c r="AP1445" s="73">
        <f t="shared" si="44"/>
        <v>35.68</v>
      </c>
      <c r="AQ1445" t="str">
        <f>SUBSTITUTE(TEXT(FO_Candidato[[#This Row],[LATITUDE_P5]],"0,00"),",",".")</f>
        <v>35.68</v>
      </c>
      <c r="AR1445" t="str">
        <f>FO_Candidato[[#This Row],[LATITUDE_P3]]&amp;"°"&amp;FO_Candidato[[#This Row],[LATITUDE_P4]]&amp;"'"&amp;FO_Candidato[[#This Row],[LATITUDE - P6]]&amp;"""S"</f>
        <v>23°51'35.68"S</v>
      </c>
      <c r="AS1445">
        <f>VALUE(TRIM(FO_Candidato[[#This Row],[longitude]]))</f>
        <v>-46360142</v>
      </c>
      <c r="AT1445">
        <f>FO_Candidato[[#This Row],[LONGITUDE_P1]]/1000000</f>
        <v>-46.360142000000003</v>
      </c>
      <c r="AU1445">
        <f>INT(ABS(FO_Candidato[[#This Row],[LONGITUDE_P2]]))</f>
        <v>46</v>
      </c>
      <c r="AV1445">
        <f>INT((ABS(FO_Candidato[[#This Row],[LONGITUDE_P2]])-INT(ABS(FO_Candidato[[#This Row],[LONGITUDE_P2]])))*60)</f>
        <v>21</v>
      </c>
      <c r="AW1445" s="73">
        <f t="shared" si="45"/>
        <v>36.51</v>
      </c>
      <c r="AX1445" t="str">
        <f>SUBSTITUTE(TEXT(FO_Candidato[[#This Row],[LONGITUDE_P5]],"0,00"),",",".")</f>
        <v>36.51</v>
      </c>
      <c r="AY1445" t="str">
        <f>FO_Candidato[[#This Row],[LONGITUDE_P3]]&amp;"°"&amp;FO_Candidato[[#This Row],[LONGITUDE_P4]]&amp;"'"&amp;FO_Candidato[[#This Row],[LONGITUDE - P6]]&amp;"""S"</f>
        <v>46°21'36.51"S</v>
      </c>
    </row>
    <row r="1446" spans="1:51" x14ac:dyDescent="0.3">
      <c r="A1446" t="s">
        <v>31722</v>
      </c>
      <c r="B1446" t="s">
        <v>23809</v>
      </c>
      <c r="C1446" t="s">
        <v>5245</v>
      </c>
      <c r="D1446" t="s">
        <v>5606</v>
      </c>
      <c r="E1446" t="s">
        <v>5606</v>
      </c>
      <c r="F1446" t="s">
        <v>5607</v>
      </c>
      <c r="I1446" t="s">
        <v>23832</v>
      </c>
      <c r="M1446" t="s">
        <v>23835</v>
      </c>
      <c r="N1446" t="s">
        <v>31718</v>
      </c>
      <c r="U1446" t="s">
        <v>23823</v>
      </c>
      <c r="V1446">
        <v>20</v>
      </c>
      <c r="W1446">
        <v>-23889569</v>
      </c>
      <c r="X1446">
        <v>-46338594</v>
      </c>
      <c r="Y1446">
        <v>3</v>
      </c>
      <c r="AB1446" t="s">
        <v>23825</v>
      </c>
      <c r="AH1446" t="s">
        <v>31723</v>
      </c>
      <c r="AI1446" t="s">
        <v>23852</v>
      </c>
      <c r="AJ1446" t="s">
        <v>3528</v>
      </c>
      <c r="AL1446">
        <f>VALUE(TRIM(FO_Candidato[[#This Row],[1.21 Latitude]]))</f>
        <v>-23889569</v>
      </c>
      <c r="AM1446">
        <f>FO_Candidato[[#This Row],[LATITUDE_P1]]/1000000</f>
        <v>-23.889569000000002</v>
      </c>
      <c r="AN1446">
        <f>INT(ABS(FO_Candidato[[#This Row],[LATITUDE_P2]]))</f>
        <v>23</v>
      </c>
      <c r="AO1446">
        <f>INT((ABS(FO_Candidato[[#This Row],[LATITUDE_P2]])-INT(ABS(FO_Candidato[[#This Row],[LATITUDE_P2]])))*60)</f>
        <v>53</v>
      </c>
      <c r="AP1446" s="73">
        <f t="shared" si="44"/>
        <v>22.45</v>
      </c>
      <c r="AQ1446" t="str">
        <f>SUBSTITUTE(TEXT(FO_Candidato[[#This Row],[LATITUDE_P5]],"0,00"),",",".")</f>
        <v>22.45</v>
      </c>
      <c r="AR1446" t="str">
        <f>FO_Candidato[[#This Row],[LATITUDE_P3]]&amp;"°"&amp;FO_Candidato[[#This Row],[LATITUDE_P4]]&amp;"'"&amp;FO_Candidato[[#This Row],[LATITUDE - P6]]&amp;"""S"</f>
        <v>23°53'22.45"S</v>
      </c>
      <c r="AS1446">
        <f>VALUE(TRIM(FO_Candidato[[#This Row],[longitude]]))</f>
        <v>-46338594</v>
      </c>
      <c r="AT1446">
        <f>FO_Candidato[[#This Row],[LONGITUDE_P1]]/1000000</f>
        <v>-46.338594000000001</v>
      </c>
      <c r="AU1446">
        <f>INT(ABS(FO_Candidato[[#This Row],[LONGITUDE_P2]]))</f>
        <v>46</v>
      </c>
      <c r="AV1446">
        <f>INT((ABS(FO_Candidato[[#This Row],[LONGITUDE_P2]])-INT(ABS(FO_Candidato[[#This Row],[LONGITUDE_P2]])))*60)</f>
        <v>20</v>
      </c>
      <c r="AW1446" s="73">
        <f t="shared" si="45"/>
        <v>18.940000000000001</v>
      </c>
      <c r="AX1446" t="str">
        <f>SUBSTITUTE(TEXT(FO_Candidato[[#This Row],[LONGITUDE_P5]],"0,00"),",",".")</f>
        <v>18.94</v>
      </c>
      <c r="AY1446" t="str">
        <f>FO_Candidato[[#This Row],[LONGITUDE_P3]]&amp;"°"&amp;FO_Candidato[[#This Row],[LONGITUDE_P4]]&amp;"'"&amp;FO_Candidato[[#This Row],[LONGITUDE - P6]]&amp;"""S"</f>
        <v>46°20'18.94"S</v>
      </c>
    </row>
    <row r="1447" spans="1:51" x14ac:dyDescent="0.3">
      <c r="A1447" t="s">
        <v>31724</v>
      </c>
      <c r="B1447" t="s">
        <v>23809</v>
      </c>
      <c r="C1447" t="s">
        <v>5245</v>
      </c>
      <c r="D1447" t="s">
        <v>5619</v>
      </c>
      <c r="E1447" t="s">
        <v>5619</v>
      </c>
      <c r="F1447" t="s">
        <v>5620</v>
      </c>
      <c r="I1447" t="s">
        <v>23832</v>
      </c>
      <c r="M1447" t="s">
        <v>23835</v>
      </c>
      <c r="N1447" t="s">
        <v>31718</v>
      </c>
      <c r="U1447" t="s">
        <v>23823</v>
      </c>
      <c r="V1447">
        <v>20</v>
      </c>
      <c r="W1447">
        <v>-23930633</v>
      </c>
      <c r="X1447">
        <v>-46348775</v>
      </c>
      <c r="Y1447">
        <v>1</v>
      </c>
      <c r="AB1447" t="s">
        <v>23825</v>
      </c>
      <c r="AH1447" t="s">
        <v>31725</v>
      </c>
      <c r="AI1447" t="s">
        <v>23852</v>
      </c>
      <c r="AJ1447" t="s">
        <v>5595</v>
      </c>
      <c r="AL1447">
        <f>VALUE(TRIM(FO_Candidato[[#This Row],[1.21 Latitude]]))</f>
        <v>-23930633</v>
      </c>
      <c r="AM1447">
        <f>FO_Candidato[[#This Row],[LATITUDE_P1]]/1000000</f>
        <v>-23.930633</v>
      </c>
      <c r="AN1447">
        <f>INT(ABS(FO_Candidato[[#This Row],[LATITUDE_P2]]))</f>
        <v>23</v>
      </c>
      <c r="AO1447">
        <f>INT((ABS(FO_Candidato[[#This Row],[LATITUDE_P2]])-INT(ABS(FO_Candidato[[#This Row],[LATITUDE_P2]])))*60)</f>
        <v>55</v>
      </c>
      <c r="AP1447" s="73">
        <f t="shared" si="44"/>
        <v>50.28</v>
      </c>
      <c r="AQ1447" t="str">
        <f>SUBSTITUTE(TEXT(FO_Candidato[[#This Row],[LATITUDE_P5]],"0,00"),",",".")</f>
        <v>50.28</v>
      </c>
      <c r="AR1447" t="str">
        <f>FO_Candidato[[#This Row],[LATITUDE_P3]]&amp;"°"&amp;FO_Candidato[[#This Row],[LATITUDE_P4]]&amp;"'"&amp;FO_Candidato[[#This Row],[LATITUDE - P6]]&amp;"""S"</f>
        <v>23°55'50.28"S</v>
      </c>
      <c r="AS1447">
        <f>VALUE(TRIM(FO_Candidato[[#This Row],[longitude]]))</f>
        <v>-46348775</v>
      </c>
      <c r="AT1447">
        <f>FO_Candidato[[#This Row],[LONGITUDE_P1]]/1000000</f>
        <v>-46.348775000000003</v>
      </c>
      <c r="AU1447">
        <f>INT(ABS(FO_Candidato[[#This Row],[LONGITUDE_P2]]))</f>
        <v>46</v>
      </c>
      <c r="AV1447">
        <f>INT((ABS(FO_Candidato[[#This Row],[LONGITUDE_P2]])-INT(ABS(FO_Candidato[[#This Row],[LONGITUDE_P2]])))*60)</f>
        <v>20</v>
      </c>
      <c r="AW1447" s="73">
        <f t="shared" si="45"/>
        <v>55.59</v>
      </c>
      <c r="AX1447" t="str">
        <f>SUBSTITUTE(TEXT(FO_Candidato[[#This Row],[LONGITUDE_P5]],"0,00"),",",".")</f>
        <v>55.59</v>
      </c>
      <c r="AY1447" t="str">
        <f>FO_Candidato[[#This Row],[LONGITUDE_P3]]&amp;"°"&amp;FO_Candidato[[#This Row],[LONGITUDE_P4]]&amp;"'"&amp;FO_Candidato[[#This Row],[LONGITUDE - P6]]&amp;"""S"</f>
        <v>46°20'55.59"S</v>
      </c>
    </row>
    <row r="1448" spans="1:51" x14ac:dyDescent="0.3">
      <c r="A1448" t="s">
        <v>31726</v>
      </c>
      <c r="B1448" t="s">
        <v>23809</v>
      </c>
      <c r="C1448" t="s">
        <v>127</v>
      </c>
      <c r="D1448" t="s">
        <v>1384</v>
      </c>
      <c r="E1448" t="s">
        <v>1384</v>
      </c>
      <c r="F1448" t="s">
        <v>1385</v>
      </c>
      <c r="I1448" t="s">
        <v>23832</v>
      </c>
      <c r="M1448" t="s">
        <v>23816</v>
      </c>
      <c r="N1448" t="s">
        <v>31727</v>
      </c>
      <c r="P1448" t="s">
        <v>31728</v>
      </c>
      <c r="Q1448" t="s">
        <v>31729</v>
      </c>
      <c r="U1448" t="s">
        <v>23823</v>
      </c>
      <c r="W1448">
        <v>-227660001</v>
      </c>
      <c r="X1448">
        <v>-46560835</v>
      </c>
      <c r="Y1448">
        <v>992</v>
      </c>
      <c r="AA1448" t="s">
        <v>213</v>
      </c>
      <c r="AB1448" t="s">
        <v>23825</v>
      </c>
      <c r="AD1448" t="s">
        <v>23823</v>
      </c>
      <c r="AH1448" t="s">
        <v>31730</v>
      </c>
      <c r="AI1448" t="s">
        <v>23852</v>
      </c>
      <c r="AJ1448" t="s">
        <v>1388</v>
      </c>
      <c r="AL1448">
        <f>VALUE(TRIM(FO_Candidato[[#This Row],[1.21 Latitude]]))</f>
        <v>-227660001</v>
      </c>
      <c r="AM1448">
        <f>FO_Candidato[[#This Row],[LATITUDE_P1]]/1000000</f>
        <v>-227.66000099999999</v>
      </c>
      <c r="AN1448">
        <f>INT(ABS(FO_Candidato[[#This Row],[LATITUDE_P2]]))</f>
        <v>227</v>
      </c>
      <c r="AO1448">
        <f>INT((ABS(FO_Candidato[[#This Row],[LATITUDE_P2]])-INT(ABS(FO_Candidato[[#This Row],[LATITUDE_P2]])))*60)</f>
        <v>39</v>
      </c>
      <c r="AP1448" s="73">
        <f t="shared" si="44"/>
        <v>36</v>
      </c>
      <c r="AQ1448" t="str">
        <f>SUBSTITUTE(TEXT(FO_Candidato[[#This Row],[LATITUDE_P5]],"0,00"),",",".")</f>
        <v>36.00</v>
      </c>
      <c r="AR1448" t="str">
        <f>FO_Candidato[[#This Row],[LATITUDE_P3]]&amp;"°"&amp;FO_Candidato[[#This Row],[LATITUDE_P4]]&amp;"'"&amp;FO_Candidato[[#This Row],[LATITUDE - P6]]&amp;"""S"</f>
        <v>227°39'36.00"S</v>
      </c>
      <c r="AS1448">
        <f>VALUE(TRIM(FO_Candidato[[#This Row],[longitude]]))</f>
        <v>-46560835</v>
      </c>
      <c r="AT1448">
        <f>FO_Candidato[[#This Row],[LONGITUDE_P1]]/1000000</f>
        <v>-46.560834999999997</v>
      </c>
      <c r="AU1448">
        <f>INT(ABS(FO_Candidato[[#This Row],[LONGITUDE_P2]]))</f>
        <v>46</v>
      </c>
      <c r="AV1448">
        <f>INT((ABS(FO_Candidato[[#This Row],[LONGITUDE_P2]])-INT(ABS(FO_Candidato[[#This Row],[LONGITUDE_P2]])))*60)</f>
        <v>33</v>
      </c>
      <c r="AW1448" s="73">
        <f t="shared" si="45"/>
        <v>39.01</v>
      </c>
      <c r="AX1448" t="str">
        <f>SUBSTITUTE(TEXT(FO_Candidato[[#This Row],[LONGITUDE_P5]],"0,00"),",",".")</f>
        <v>39.01</v>
      </c>
      <c r="AY1448" t="str">
        <f>FO_Candidato[[#This Row],[LONGITUDE_P3]]&amp;"°"&amp;FO_Candidato[[#This Row],[LONGITUDE_P4]]&amp;"'"&amp;FO_Candidato[[#This Row],[LONGITUDE - P6]]&amp;"""S"</f>
        <v>46°33'39.01"S</v>
      </c>
    </row>
    <row r="1449" spans="1:51" x14ac:dyDescent="0.3">
      <c r="A1449" t="s">
        <v>31731</v>
      </c>
      <c r="B1449" t="s">
        <v>23809</v>
      </c>
      <c r="C1449" t="s">
        <v>13142</v>
      </c>
      <c r="D1449" t="s">
        <v>13298</v>
      </c>
      <c r="E1449" t="s">
        <v>13298</v>
      </c>
      <c r="F1449" t="s">
        <v>13300</v>
      </c>
      <c r="I1449" t="s">
        <v>23832</v>
      </c>
      <c r="M1449" t="s">
        <v>23835</v>
      </c>
      <c r="N1449" t="s">
        <v>31693</v>
      </c>
      <c r="U1449" t="s">
        <v>23823</v>
      </c>
      <c r="W1449">
        <v>-19</v>
      </c>
      <c r="X1449">
        <v>-43</v>
      </c>
      <c r="Y1449">
        <v>907</v>
      </c>
      <c r="AB1449" t="s">
        <v>23825</v>
      </c>
      <c r="AD1449" t="s">
        <v>1491</v>
      </c>
      <c r="AH1449" t="s">
        <v>31732</v>
      </c>
      <c r="AI1449" t="s">
        <v>24061</v>
      </c>
      <c r="AJ1449" t="s">
        <v>31733</v>
      </c>
      <c r="AL1449">
        <f>VALUE(TRIM(FO_Candidato[[#This Row],[1.21 Latitude]]))</f>
        <v>-19</v>
      </c>
      <c r="AM1449">
        <f>FO_Candidato[[#This Row],[LATITUDE_P1]]/1000000</f>
        <v>-1.9000000000000001E-5</v>
      </c>
      <c r="AN1449">
        <f>INT(ABS(FO_Candidato[[#This Row],[LATITUDE_P2]]))</f>
        <v>0</v>
      </c>
      <c r="AO1449">
        <f>INT((ABS(FO_Candidato[[#This Row],[LATITUDE_P2]])-INT(ABS(FO_Candidato[[#This Row],[LATITUDE_P2]])))*60)</f>
        <v>0</v>
      </c>
      <c r="AP1449" s="73">
        <f t="shared" si="44"/>
        <v>7.0000000000000007E-2</v>
      </c>
      <c r="AQ1449" t="str">
        <f>SUBSTITUTE(TEXT(FO_Candidato[[#This Row],[LATITUDE_P5]],"0,00"),",",".")</f>
        <v>0.07</v>
      </c>
      <c r="AR1449" t="str">
        <f>FO_Candidato[[#This Row],[LATITUDE_P3]]&amp;"°"&amp;FO_Candidato[[#This Row],[LATITUDE_P4]]&amp;"'"&amp;FO_Candidato[[#This Row],[LATITUDE - P6]]&amp;"""S"</f>
        <v>0°0'0.07"S</v>
      </c>
      <c r="AS1449">
        <f>VALUE(TRIM(FO_Candidato[[#This Row],[longitude]]))</f>
        <v>-43</v>
      </c>
      <c r="AT1449">
        <f>FO_Candidato[[#This Row],[LONGITUDE_P1]]/1000000</f>
        <v>-4.3000000000000002E-5</v>
      </c>
      <c r="AU1449">
        <f>INT(ABS(FO_Candidato[[#This Row],[LONGITUDE_P2]]))</f>
        <v>0</v>
      </c>
      <c r="AV1449">
        <f>INT((ABS(FO_Candidato[[#This Row],[LONGITUDE_P2]])-INT(ABS(FO_Candidato[[#This Row],[LONGITUDE_P2]])))*60)</f>
        <v>0</v>
      </c>
      <c r="AW1449" s="73">
        <f t="shared" si="45"/>
        <v>0.15</v>
      </c>
      <c r="AX1449" t="str">
        <f>SUBSTITUTE(TEXT(FO_Candidato[[#This Row],[LONGITUDE_P5]],"0,00"),",",".")</f>
        <v>0.15</v>
      </c>
      <c r="AY1449" t="str">
        <f>FO_Candidato[[#This Row],[LONGITUDE_P3]]&amp;"°"&amp;FO_Candidato[[#This Row],[LONGITUDE_P4]]&amp;"'"&amp;FO_Candidato[[#This Row],[LONGITUDE - P6]]&amp;"""S"</f>
        <v>0°0'0.15"S</v>
      </c>
    </row>
    <row r="1450" spans="1:51" x14ac:dyDescent="0.3">
      <c r="A1450" t="s">
        <v>31734</v>
      </c>
      <c r="B1450" t="s">
        <v>23809</v>
      </c>
      <c r="C1450" t="s">
        <v>11791</v>
      </c>
      <c r="D1450" t="s">
        <v>8148</v>
      </c>
      <c r="E1450" t="s">
        <v>8148</v>
      </c>
      <c r="F1450" t="s">
        <v>12019</v>
      </c>
      <c r="I1450" t="s">
        <v>23832</v>
      </c>
      <c r="M1450" t="s">
        <v>23835</v>
      </c>
      <c r="N1450" t="s">
        <v>31735</v>
      </c>
      <c r="U1450" t="s">
        <v>23823</v>
      </c>
      <c r="V1450">
        <v>70</v>
      </c>
      <c r="W1450">
        <v>-19758724</v>
      </c>
      <c r="X1450">
        <v>-47831946</v>
      </c>
      <c r="Y1450">
        <v>810</v>
      </c>
      <c r="AB1450" t="s">
        <v>23825</v>
      </c>
      <c r="AD1450" t="s">
        <v>1491</v>
      </c>
      <c r="AH1450" t="s">
        <v>31736</v>
      </c>
      <c r="AI1450" t="s">
        <v>24061</v>
      </c>
      <c r="AJ1450" t="s">
        <v>26396</v>
      </c>
      <c r="AL1450">
        <f>VALUE(TRIM(FO_Candidato[[#This Row],[1.21 Latitude]]))</f>
        <v>-19758724</v>
      </c>
      <c r="AM1450">
        <f>FO_Candidato[[#This Row],[LATITUDE_P1]]/1000000</f>
        <v>-19.758724000000001</v>
      </c>
      <c r="AN1450">
        <f>INT(ABS(FO_Candidato[[#This Row],[LATITUDE_P2]]))</f>
        <v>19</v>
      </c>
      <c r="AO1450">
        <f>INT((ABS(FO_Candidato[[#This Row],[LATITUDE_P2]])-INT(ABS(FO_Candidato[[#This Row],[LATITUDE_P2]])))*60)</f>
        <v>45</v>
      </c>
      <c r="AP1450" s="73">
        <f t="shared" si="44"/>
        <v>31.41</v>
      </c>
      <c r="AQ1450" t="str">
        <f>SUBSTITUTE(TEXT(FO_Candidato[[#This Row],[LATITUDE_P5]],"0,00"),",",".")</f>
        <v>31.41</v>
      </c>
      <c r="AR1450" t="str">
        <f>FO_Candidato[[#This Row],[LATITUDE_P3]]&amp;"°"&amp;FO_Candidato[[#This Row],[LATITUDE_P4]]&amp;"'"&amp;FO_Candidato[[#This Row],[LATITUDE - P6]]&amp;"""S"</f>
        <v>19°45'31.41"S</v>
      </c>
      <c r="AS1450">
        <f>VALUE(TRIM(FO_Candidato[[#This Row],[longitude]]))</f>
        <v>-47831946</v>
      </c>
      <c r="AT1450">
        <f>FO_Candidato[[#This Row],[LONGITUDE_P1]]/1000000</f>
        <v>-47.831946000000002</v>
      </c>
      <c r="AU1450">
        <f>INT(ABS(FO_Candidato[[#This Row],[LONGITUDE_P2]]))</f>
        <v>47</v>
      </c>
      <c r="AV1450">
        <f>INT((ABS(FO_Candidato[[#This Row],[LONGITUDE_P2]])-INT(ABS(FO_Candidato[[#This Row],[LONGITUDE_P2]])))*60)</f>
        <v>49</v>
      </c>
      <c r="AW1450" s="73">
        <f t="shared" si="45"/>
        <v>55.01</v>
      </c>
      <c r="AX1450" t="str">
        <f>SUBSTITUTE(TEXT(FO_Candidato[[#This Row],[LONGITUDE_P5]],"0,00"),",",".")</f>
        <v>55.01</v>
      </c>
      <c r="AY1450" t="str">
        <f>FO_Candidato[[#This Row],[LONGITUDE_P3]]&amp;"°"&amp;FO_Candidato[[#This Row],[LONGITUDE_P4]]&amp;"'"&amp;FO_Candidato[[#This Row],[LONGITUDE - P6]]&amp;"""S"</f>
        <v>47°49'55.01"S</v>
      </c>
    </row>
    <row r="1451" spans="1:51" x14ac:dyDescent="0.3">
      <c r="A1451" t="s">
        <v>31737</v>
      </c>
      <c r="B1451" t="s">
        <v>23809</v>
      </c>
      <c r="C1451" t="s">
        <v>13142</v>
      </c>
      <c r="D1451" t="s">
        <v>13308</v>
      </c>
      <c r="E1451" t="s">
        <v>13308</v>
      </c>
      <c r="F1451" t="s">
        <v>13310</v>
      </c>
      <c r="I1451" t="s">
        <v>23832</v>
      </c>
      <c r="M1451" t="s">
        <v>23835</v>
      </c>
      <c r="N1451" t="s">
        <v>31693</v>
      </c>
      <c r="U1451" t="s">
        <v>23823</v>
      </c>
      <c r="V1451">
        <v>50</v>
      </c>
      <c r="W1451">
        <v>-197818</v>
      </c>
      <c r="X1451">
        <v>-4343654</v>
      </c>
      <c r="Y1451">
        <v>696</v>
      </c>
      <c r="AB1451" t="s">
        <v>23825</v>
      </c>
      <c r="AD1451" t="s">
        <v>1491</v>
      </c>
      <c r="AH1451" t="s">
        <v>31738</v>
      </c>
      <c r="AI1451" t="s">
        <v>24061</v>
      </c>
      <c r="AJ1451" t="s">
        <v>31733</v>
      </c>
      <c r="AL1451">
        <f>VALUE(TRIM(FO_Candidato[[#This Row],[1.21 Latitude]]))</f>
        <v>-197818</v>
      </c>
      <c r="AM1451">
        <f>FO_Candidato[[#This Row],[LATITUDE_P1]]/1000000</f>
        <v>-0.19781799999999999</v>
      </c>
      <c r="AN1451">
        <f>INT(ABS(FO_Candidato[[#This Row],[LATITUDE_P2]]))</f>
        <v>0</v>
      </c>
      <c r="AO1451">
        <f>INT((ABS(FO_Candidato[[#This Row],[LATITUDE_P2]])-INT(ABS(FO_Candidato[[#This Row],[LATITUDE_P2]])))*60)</f>
        <v>11</v>
      </c>
      <c r="AP1451" s="73">
        <f t="shared" si="44"/>
        <v>52.14</v>
      </c>
      <c r="AQ1451" t="str">
        <f>SUBSTITUTE(TEXT(FO_Candidato[[#This Row],[LATITUDE_P5]],"0,00"),",",".")</f>
        <v>52.14</v>
      </c>
      <c r="AR1451" t="str">
        <f>FO_Candidato[[#This Row],[LATITUDE_P3]]&amp;"°"&amp;FO_Candidato[[#This Row],[LATITUDE_P4]]&amp;"'"&amp;FO_Candidato[[#This Row],[LATITUDE - P6]]&amp;"""S"</f>
        <v>0°11'52.14"S</v>
      </c>
      <c r="AS1451">
        <f>VALUE(TRIM(FO_Candidato[[#This Row],[longitude]]))</f>
        <v>-4343654</v>
      </c>
      <c r="AT1451">
        <f>FO_Candidato[[#This Row],[LONGITUDE_P1]]/1000000</f>
        <v>-4.3436539999999999</v>
      </c>
      <c r="AU1451">
        <f>INT(ABS(FO_Candidato[[#This Row],[LONGITUDE_P2]]))</f>
        <v>4</v>
      </c>
      <c r="AV1451">
        <f>INT((ABS(FO_Candidato[[#This Row],[LONGITUDE_P2]])-INT(ABS(FO_Candidato[[#This Row],[LONGITUDE_P2]])))*60)</f>
        <v>20</v>
      </c>
      <c r="AW1451" s="73">
        <f t="shared" si="45"/>
        <v>37.15</v>
      </c>
      <c r="AX1451" t="str">
        <f>SUBSTITUTE(TEXT(FO_Candidato[[#This Row],[LONGITUDE_P5]],"0,00"),",",".")</f>
        <v>37.15</v>
      </c>
      <c r="AY1451" t="str">
        <f>FO_Candidato[[#This Row],[LONGITUDE_P3]]&amp;"°"&amp;FO_Candidato[[#This Row],[LONGITUDE_P4]]&amp;"'"&amp;FO_Candidato[[#This Row],[LONGITUDE - P6]]&amp;"""S"</f>
        <v>4°20'37.15"S</v>
      </c>
    </row>
    <row r="1452" spans="1:51" x14ac:dyDescent="0.3">
      <c r="A1452" t="s">
        <v>31739</v>
      </c>
      <c r="B1452" t="s">
        <v>23809</v>
      </c>
      <c r="C1452" t="s">
        <v>13142</v>
      </c>
      <c r="D1452" t="s">
        <v>13275</v>
      </c>
      <c r="E1452" t="s">
        <v>13275</v>
      </c>
      <c r="F1452" t="s">
        <v>13277</v>
      </c>
      <c r="I1452" t="s">
        <v>23832</v>
      </c>
      <c r="M1452" t="s">
        <v>23835</v>
      </c>
      <c r="U1452" t="s">
        <v>1491</v>
      </c>
      <c r="V1452">
        <v>70</v>
      </c>
      <c r="W1452">
        <v>-198044</v>
      </c>
      <c r="X1452">
        <v>-43405431</v>
      </c>
      <c r="Y1452">
        <v>665</v>
      </c>
      <c r="AB1452" t="s">
        <v>23825</v>
      </c>
      <c r="AD1452" t="s">
        <v>1491</v>
      </c>
      <c r="AH1452" t="s">
        <v>31740</v>
      </c>
      <c r="AI1452" t="s">
        <v>24061</v>
      </c>
      <c r="AJ1452" t="s">
        <v>31741</v>
      </c>
      <c r="AL1452">
        <f>VALUE(TRIM(FO_Candidato[[#This Row],[1.21 Latitude]]))</f>
        <v>-198044</v>
      </c>
      <c r="AM1452">
        <f>FO_Candidato[[#This Row],[LATITUDE_P1]]/1000000</f>
        <v>-0.198044</v>
      </c>
      <c r="AN1452">
        <f>INT(ABS(FO_Candidato[[#This Row],[LATITUDE_P2]]))</f>
        <v>0</v>
      </c>
      <c r="AO1452">
        <f>INT((ABS(FO_Candidato[[#This Row],[LATITUDE_P2]])-INT(ABS(FO_Candidato[[#This Row],[LATITUDE_P2]])))*60)</f>
        <v>11</v>
      </c>
      <c r="AP1452" s="73">
        <f t="shared" si="44"/>
        <v>52.96</v>
      </c>
      <c r="AQ1452" t="str">
        <f>SUBSTITUTE(TEXT(FO_Candidato[[#This Row],[LATITUDE_P5]],"0,00"),",",".")</f>
        <v>52.96</v>
      </c>
      <c r="AR1452" t="str">
        <f>FO_Candidato[[#This Row],[LATITUDE_P3]]&amp;"°"&amp;FO_Candidato[[#This Row],[LATITUDE_P4]]&amp;"'"&amp;FO_Candidato[[#This Row],[LATITUDE - P6]]&amp;"""S"</f>
        <v>0°11'52.96"S</v>
      </c>
      <c r="AS1452">
        <f>VALUE(TRIM(FO_Candidato[[#This Row],[longitude]]))</f>
        <v>-43405431</v>
      </c>
      <c r="AT1452">
        <f>FO_Candidato[[#This Row],[LONGITUDE_P1]]/1000000</f>
        <v>-43.405431</v>
      </c>
      <c r="AU1452">
        <f>INT(ABS(FO_Candidato[[#This Row],[LONGITUDE_P2]]))</f>
        <v>43</v>
      </c>
      <c r="AV1452">
        <f>INT((ABS(FO_Candidato[[#This Row],[LONGITUDE_P2]])-INT(ABS(FO_Candidato[[#This Row],[LONGITUDE_P2]])))*60)</f>
        <v>24</v>
      </c>
      <c r="AW1452" s="73">
        <f t="shared" si="45"/>
        <v>19.55</v>
      </c>
      <c r="AX1452" t="str">
        <f>SUBSTITUTE(TEXT(FO_Candidato[[#This Row],[LONGITUDE_P5]],"0,00"),",",".")</f>
        <v>19.55</v>
      </c>
      <c r="AY1452" t="str">
        <f>FO_Candidato[[#This Row],[LONGITUDE_P3]]&amp;"°"&amp;FO_Candidato[[#This Row],[LONGITUDE_P4]]&amp;"'"&amp;FO_Candidato[[#This Row],[LONGITUDE - P6]]&amp;"""S"</f>
        <v>43°24'19.55"S</v>
      </c>
    </row>
    <row r="1453" spans="1:51" x14ac:dyDescent="0.3">
      <c r="A1453" t="s">
        <v>31742</v>
      </c>
      <c r="B1453" t="s">
        <v>23809</v>
      </c>
      <c r="C1453" t="s">
        <v>127</v>
      </c>
      <c r="D1453" t="s">
        <v>14023</v>
      </c>
      <c r="E1453" t="s">
        <v>14023</v>
      </c>
      <c r="F1453" t="s">
        <v>14025</v>
      </c>
      <c r="G1453" t="s">
        <v>23846</v>
      </c>
      <c r="I1453" t="s">
        <v>23813</v>
      </c>
      <c r="J1453" t="s">
        <v>23814</v>
      </c>
      <c r="K1453" t="s">
        <v>31743</v>
      </c>
      <c r="L1453" t="s">
        <v>148</v>
      </c>
      <c r="M1453" t="s">
        <v>23816</v>
      </c>
      <c r="N1453" t="s">
        <v>23820</v>
      </c>
      <c r="O1453" t="s">
        <v>23820</v>
      </c>
      <c r="P1453" t="s">
        <v>23820</v>
      </c>
      <c r="Q1453" t="s">
        <v>23820</v>
      </c>
      <c r="R1453" t="s">
        <v>31744</v>
      </c>
      <c r="S1453" t="s">
        <v>31745</v>
      </c>
      <c r="T1453" t="s">
        <v>31746</v>
      </c>
      <c r="U1453" t="s">
        <v>23823</v>
      </c>
      <c r="V1453">
        <v>100</v>
      </c>
      <c r="W1453">
        <v>-22811628</v>
      </c>
      <c r="X1453">
        <v>-47075073</v>
      </c>
      <c r="Y1453">
        <v>583</v>
      </c>
      <c r="Z1453" t="s">
        <v>12336</v>
      </c>
      <c r="AB1453" t="s">
        <v>23825</v>
      </c>
      <c r="AC1453">
        <v>15000</v>
      </c>
      <c r="AD1453" t="s">
        <v>1491</v>
      </c>
      <c r="AE1453" t="s">
        <v>1532</v>
      </c>
      <c r="AF1453" t="s">
        <v>14023</v>
      </c>
      <c r="AG1453" t="s">
        <v>14025</v>
      </c>
      <c r="AH1453" t="s">
        <v>31745</v>
      </c>
      <c r="AI1453" t="s">
        <v>23852</v>
      </c>
      <c r="AJ1453" t="s">
        <v>7864</v>
      </c>
      <c r="AL1453">
        <f>VALUE(TRIM(FO_Candidato[[#This Row],[1.21 Latitude]]))</f>
        <v>-22811628</v>
      </c>
      <c r="AM1453">
        <f>FO_Candidato[[#This Row],[LATITUDE_P1]]/1000000</f>
        <v>-22.811627999999999</v>
      </c>
      <c r="AN1453">
        <f>INT(ABS(FO_Candidato[[#This Row],[LATITUDE_P2]]))</f>
        <v>22</v>
      </c>
      <c r="AO1453">
        <f>INT((ABS(FO_Candidato[[#This Row],[LATITUDE_P2]])-INT(ABS(FO_Candidato[[#This Row],[LATITUDE_P2]])))*60)</f>
        <v>48</v>
      </c>
      <c r="AP1453" s="73">
        <f t="shared" si="44"/>
        <v>41.86</v>
      </c>
      <c r="AQ1453" t="str">
        <f>SUBSTITUTE(TEXT(FO_Candidato[[#This Row],[LATITUDE_P5]],"0,00"),",",".")</f>
        <v>41.86</v>
      </c>
      <c r="AR1453" t="str">
        <f>FO_Candidato[[#This Row],[LATITUDE_P3]]&amp;"°"&amp;FO_Candidato[[#This Row],[LATITUDE_P4]]&amp;"'"&amp;FO_Candidato[[#This Row],[LATITUDE - P6]]&amp;"""S"</f>
        <v>22°48'41.86"S</v>
      </c>
      <c r="AS1453">
        <f>VALUE(TRIM(FO_Candidato[[#This Row],[longitude]]))</f>
        <v>-47075073</v>
      </c>
      <c r="AT1453">
        <f>FO_Candidato[[#This Row],[LONGITUDE_P1]]/1000000</f>
        <v>-47.075073000000003</v>
      </c>
      <c r="AU1453">
        <f>INT(ABS(FO_Candidato[[#This Row],[LONGITUDE_P2]]))</f>
        <v>47</v>
      </c>
      <c r="AV1453">
        <f>INT((ABS(FO_Candidato[[#This Row],[LONGITUDE_P2]])-INT(ABS(FO_Candidato[[#This Row],[LONGITUDE_P2]])))*60)</f>
        <v>4</v>
      </c>
      <c r="AW1453" s="73">
        <f t="shared" si="45"/>
        <v>30.26</v>
      </c>
      <c r="AX1453" t="str">
        <f>SUBSTITUTE(TEXT(FO_Candidato[[#This Row],[LONGITUDE_P5]],"0,00"),",",".")</f>
        <v>30.26</v>
      </c>
      <c r="AY1453" t="str">
        <f>FO_Candidato[[#This Row],[LONGITUDE_P3]]&amp;"°"&amp;FO_Candidato[[#This Row],[LONGITUDE_P4]]&amp;"'"&amp;FO_Candidato[[#This Row],[LONGITUDE - P6]]&amp;"""S"</f>
        <v>47°4'30.26"S</v>
      </c>
    </row>
    <row r="1454" spans="1:51" x14ac:dyDescent="0.3">
      <c r="A1454" t="s">
        <v>31747</v>
      </c>
      <c r="B1454" t="s">
        <v>23809</v>
      </c>
      <c r="C1454" t="s">
        <v>5220</v>
      </c>
      <c r="D1454" t="s">
        <v>5640</v>
      </c>
      <c r="E1454" t="s">
        <v>5640</v>
      </c>
      <c r="F1454" t="s">
        <v>15177</v>
      </c>
      <c r="I1454" t="s">
        <v>23832</v>
      </c>
      <c r="K1454" t="s">
        <v>25272</v>
      </c>
      <c r="U1454" t="s">
        <v>23823</v>
      </c>
      <c r="V1454">
        <v>70</v>
      </c>
      <c r="W1454">
        <v>-24297879</v>
      </c>
      <c r="X1454">
        <v>47067627</v>
      </c>
      <c r="Y1454">
        <v>16</v>
      </c>
      <c r="AB1454" t="s">
        <v>23825</v>
      </c>
      <c r="AD1454" t="s">
        <v>1491</v>
      </c>
      <c r="AH1454" t="s">
        <v>31748</v>
      </c>
      <c r="AI1454" t="s">
        <v>23852</v>
      </c>
      <c r="AJ1454" t="s">
        <v>5637</v>
      </c>
      <c r="AL1454">
        <f>VALUE(TRIM(FO_Candidato[[#This Row],[1.21 Latitude]]))</f>
        <v>-24297879</v>
      </c>
      <c r="AM1454">
        <f>FO_Candidato[[#This Row],[LATITUDE_P1]]/1000000</f>
        <v>-24.297878999999998</v>
      </c>
      <c r="AN1454">
        <f>INT(ABS(FO_Candidato[[#This Row],[LATITUDE_P2]]))</f>
        <v>24</v>
      </c>
      <c r="AO1454">
        <f>INT((ABS(FO_Candidato[[#This Row],[LATITUDE_P2]])-INT(ABS(FO_Candidato[[#This Row],[LATITUDE_P2]])))*60)</f>
        <v>17</v>
      </c>
      <c r="AP1454" s="73">
        <f t="shared" si="44"/>
        <v>52.36</v>
      </c>
      <c r="AQ1454" t="str">
        <f>SUBSTITUTE(TEXT(FO_Candidato[[#This Row],[LATITUDE_P5]],"0,00"),",",".")</f>
        <v>52.36</v>
      </c>
      <c r="AR1454" t="str">
        <f>FO_Candidato[[#This Row],[LATITUDE_P3]]&amp;"°"&amp;FO_Candidato[[#This Row],[LATITUDE_P4]]&amp;"'"&amp;FO_Candidato[[#This Row],[LATITUDE - P6]]&amp;"""S"</f>
        <v>24°17'52.36"S</v>
      </c>
      <c r="AS1454">
        <f>VALUE(TRIM(FO_Candidato[[#This Row],[longitude]]))</f>
        <v>47067627</v>
      </c>
      <c r="AT1454">
        <f>FO_Candidato[[#This Row],[LONGITUDE_P1]]/1000000</f>
        <v>47.067627000000002</v>
      </c>
      <c r="AU1454">
        <f>INT(ABS(FO_Candidato[[#This Row],[LONGITUDE_P2]]))</f>
        <v>47</v>
      </c>
      <c r="AV1454">
        <f>INT((ABS(FO_Candidato[[#This Row],[LONGITUDE_P2]])-INT(ABS(FO_Candidato[[#This Row],[LONGITUDE_P2]])))*60)</f>
        <v>4</v>
      </c>
      <c r="AW1454" s="73">
        <f t="shared" si="45"/>
        <v>3.46</v>
      </c>
      <c r="AX1454" t="str">
        <f>SUBSTITUTE(TEXT(FO_Candidato[[#This Row],[LONGITUDE_P5]],"0,00"),",",".")</f>
        <v>3.46</v>
      </c>
      <c r="AY1454" t="str">
        <f>FO_Candidato[[#This Row],[LONGITUDE_P3]]&amp;"°"&amp;FO_Candidato[[#This Row],[LONGITUDE_P4]]&amp;"'"&amp;FO_Candidato[[#This Row],[LONGITUDE - P6]]&amp;"""S"</f>
        <v>47°4'3.46"S</v>
      </c>
    </row>
    <row r="1455" spans="1:51" x14ac:dyDescent="0.3">
      <c r="A1455" t="s">
        <v>31749</v>
      </c>
      <c r="B1455" t="s">
        <v>23809</v>
      </c>
      <c r="C1455" t="s">
        <v>5220</v>
      </c>
      <c r="D1455" t="s">
        <v>5634</v>
      </c>
      <c r="E1455" t="s">
        <v>5634</v>
      </c>
      <c r="F1455" t="s">
        <v>5635</v>
      </c>
      <c r="I1455" t="s">
        <v>23832</v>
      </c>
      <c r="K1455" t="s">
        <v>25272</v>
      </c>
      <c r="M1455" t="s">
        <v>23835</v>
      </c>
      <c r="O1455" t="s">
        <v>31750</v>
      </c>
      <c r="U1455" t="s">
        <v>23823</v>
      </c>
      <c r="V1455">
        <v>49</v>
      </c>
      <c r="W1455">
        <v>-24301797</v>
      </c>
      <c r="X1455">
        <v>-47128399</v>
      </c>
      <c r="Y1455">
        <v>93</v>
      </c>
      <c r="AA1455" t="s">
        <v>107</v>
      </c>
      <c r="AD1455" t="s">
        <v>1491</v>
      </c>
      <c r="AH1455" t="s">
        <v>31751</v>
      </c>
      <c r="AI1455" t="s">
        <v>23852</v>
      </c>
      <c r="AJ1455" t="s">
        <v>5637</v>
      </c>
      <c r="AL1455">
        <f>VALUE(TRIM(FO_Candidato[[#This Row],[1.21 Latitude]]))</f>
        <v>-24301797</v>
      </c>
      <c r="AM1455">
        <f>FO_Candidato[[#This Row],[LATITUDE_P1]]/1000000</f>
        <v>-24.301797000000001</v>
      </c>
      <c r="AN1455">
        <f>INT(ABS(FO_Candidato[[#This Row],[LATITUDE_P2]]))</f>
        <v>24</v>
      </c>
      <c r="AO1455">
        <f>INT((ABS(FO_Candidato[[#This Row],[LATITUDE_P2]])-INT(ABS(FO_Candidato[[#This Row],[LATITUDE_P2]])))*60)</f>
        <v>18</v>
      </c>
      <c r="AP1455" s="73">
        <f t="shared" si="44"/>
        <v>6.47</v>
      </c>
      <c r="AQ1455" t="str">
        <f>SUBSTITUTE(TEXT(FO_Candidato[[#This Row],[LATITUDE_P5]],"0,00"),",",".")</f>
        <v>6.47</v>
      </c>
      <c r="AR1455" t="str">
        <f>FO_Candidato[[#This Row],[LATITUDE_P3]]&amp;"°"&amp;FO_Candidato[[#This Row],[LATITUDE_P4]]&amp;"'"&amp;FO_Candidato[[#This Row],[LATITUDE - P6]]&amp;"""S"</f>
        <v>24°18'6.47"S</v>
      </c>
      <c r="AS1455">
        <f>VALUE(TRIM(FO_Candidato[[#This Row],[longitude]]))</f>
        <v>-47128399</v>
      </c>
      <c r="AT1455">
        <f>FO_Candidato[[#This Row],[LONGITUDE_P1]]/1000000</f>
        <v>-47.128399000000002</v>
      </c>
      <c r="AU1455">
        <f>INT(ABS(FO_Candidato[[#This Row],[LONGITUDE_P2]]))</f>
        <v>47</v>
      </c>
      <c r="AV1455">
        <f>INT((ABS(FO_Candidato[[#This Row],[LONGITUDE_P2]])-INT(ABS(FO_Candidato[[#This Row],[LONGITUDE_P2]])))*60)</f>
        <v>7</v>
      </c>
      <c r="AW1455" s="73">
        <f t="shared" si="45"/>
        <v>42.24</v>
      </c>
      <c r="AX1455" t="str">
        <f>SUBSTITUTE(TEXT(FO_Candidato[[#This Row],[LONGITUDE_P5]],"0,00"),",",".")</f>
        <v>42.24</v>
      </c>
      <c r="AY1455" t="str">
        <f>FO_Candidato[[#This Row],[LONGITUDE_P3]]&amp;"°"&amp;FO_Candidato[[#This Row],[LONGITUDE_P4]]&amp;"'"&amp;FO_Candidato[[#This Row],[LONGITUDE - P6]]&amp;"""S"</f>
        <v>47°7'42.24"S</v>
      </c>
    </row>
    <row r="1456" spans="1:51" x14ac:dyDescent="0.3">
      <c r="A1456" t="s">
        <v>31752</v>
      </c>
      <c r="B1456" t="s">
        <v>23809</v>
      </c>
      <c r="C1456" t="s">
        <v>14150</v>
      </c>
      <c r="D1456" t="s">
        <v>14542</v>
      </c>
      <c r="E1456" t="s">
        <v>14542</v>
      </c>
      <c r="F1456" t="s">
        <v>14544</v>
      </c>
      <c r="I1456" t="s">
        <v>23832</v>
      </c>
      <c r="M1456" t="s">
        <v>23835</v>
      </c>
      <c r="N1456" t="s">
        <v>30127</v>
      </c>
      <c r="U1456" t="s">
        <v>23823</v>
      </c>
      <c r="W1456">
        <v>-25124091</v>
      </c>
      <c r="X1456">
        <v>-50438652</v>
      </c>
      <c r="Y1456">
        <v>892</v>
      </c>
      <c r="AB1456" t="s">
        <v>23825</v>
      </c>
      <c r="AD1456" t="s">
        <v>1491</v>
      </c>
      <c r="AH1456" t="s">
        <v>31753</v>
      </c>
      <c r="AI1456" t="s">
        <v>23827</v>
      </c>
      <c r="AJ1456" t="s">
        <v>31754</v>
      </c>
      <c r="AL1456">
        <f>VALUE(TRIM(FO_Candidato[[#This Row],[1.21 Latitude]]))</f>
        <v>-25124091</v>
      </c>
      <c r="AM1456">
        <f>FO_Candidato[[#This Row],[LATITUDE_P1]]/1000000</f>
        <v>-25.124091</v>
      </c>
      <c r="AN1456">
        <f>INT(ABS(FO_Candidato[[#This Row],[LATITUDE_P2]]))</f>
        <v>25</v>
      </c>
      <c r="AO1456">
        <f>INT((ABS(FO_Candidato[[#This Row],[LATITUDE_P2]])-INT(ABS(FO_Candidato[[#This Row],[LATITUDE_P2]])))*60)</f>
        <v>7</v>
      </c>
      <c r="AP1456" s="73">
        <f t="shared" si="44"/>
        <v>26.73</v>
      </c>
      <c r="AQ1456" t="str">
        <f>SUBSTITUTE(TEXT(FO_Candidato[[#This Row],[LATITUDE_P5]],"0,00"),",",".")</f>
        <v>26.73</v>
      </c>
      <c r="AR1456" t="str">
        <f>FO_Candidato[[#This Row],[LATITUDE_P3]]&amp;"°"&amp;FO_Candidato[[#This Row],[LATITUDE_P4]]&amp;"'"&amp;FO_Candidato[[#This Row],[LATITUDE - P6]]&amp;"""S"</f>
        <v>25°7'26.73"S</v>
      </c>
      <c r="AS1456">
        <f>VALUE(TRIM(FO_Candidato[[#This Row],[longitude]]))</f>
        <v>-50438652</v>
      </c>
      <c r="AT1456">
        <f>FO_Candidato[[#This Row],[LONGITUDE_P1]]/1000000</f>
        <v>-50.438651999999998</v>
      </c>
      <c r="AU1456">
        <f>INT(ABS(FO_Candidato[[#This Row],[LONGITUDE_P2]]))</f>
        <v>50</v>
      </c>
      <c r="AV1456">
        <f>INT((ABS(FO_Candidato[[#This Row],[LONGITUDE_P2]])-INT(ABS(FO_Candidato[[#This Row],[LONGITUDE_P2]])))*60)</f>
        <v>26</v>
      </c>
      <c r="AW1456" s="73">
        <f t="shared" si="45"/>
        <v>19.149999999999999</v>
      </c>
      <c r="AX1456" t="str">
        <f>SUBSTITUTE(TEXT(FO_Candidato[[#This Row],[LONGITUDE_P5]],"0,00"),",",".")</f>
        <v>19.15</v>
      </c>
      <c r="AY1456" t="str">
        <f>FO_Candidato[[#This Row],[LONGITUDE_P3]]&amp;"°"&amp;FO_Candidato[[#This Row],[LONGITUDE_P4]]&amp;"'"&amp;FO_Candidato[[#This Row],[LONGITUDE - P6]]&amp;"""S"</f>
        <v>50°26'19.15"S</v>
      </c>
    </row>
    <row r="1457" spans="1:51" x14ac:dyDescent="0.3">
      <c r="A1457" t="s">
        <v>31755</v>
      </c>
      <c r="B1457" t="s">
        <v>23809</v>
      </c>
      <c r="C1457" t="s">
        <v>14150</v>
      </c>
      <c r="D1457" t="s">
        <v>15870</v>
      </c>
      <c r="E1457" t="s">
        <v>15870</v>
      </c>
      <c r="F1457" t="s">
        <v>15872</v>
      </c>
      <c r="I1457" t="s">
        <v>23832</v>
      </c>
      <c r="M1457" t="s">
        <v>23835</v>
      </c>
      <c r="N1457" t="s">
        <v>30127</v>
      </c>
      <c r="U1457" t="s">
        <v>23823</v>
      </c>
      <c r="W1457">
        <v>-25301671</v>
      </c>
      <c r="X1457">
        <v>-51115128</v>
      </c>
      <c r="Y1457">
        <v>806</v>
      </c>
      <c r="AB1457" t="s">
        <v>23825</v>
      </c>
      <c r="AD1457" t="s">
        <v>1491</v>
      </c>
      <c r="AH1457" t="s">
        <v>31756</v>
      </c>
      <c r="AI1457" t="s">
        <v>23827</v>
      </c>
      <c r="AJ1457" t="s">
        <v>31757</v>
      </c>
      <c r="AL1457">
        <f>VALUE(TRIM(FO_Candidato[[#This Row],[1.21 Latitude]]))</f>
        <v>-25301671</v>
      </c>
      <c r="AM1457">
        <f>FO_Candidato[[#This Row],[LATITUDE_P1]]/1000000</f>
        <v>-25.301670999999999</v>
      </c>
      <c r="AN1457">
        <f>INT(ABS(FO_Candidato[[#This Row],[LATITUDE_P2]]))</f>
        <v>25</v>
      </c>
      <c r="AO1457">
        <f>INT((ABS(FO_Candidato[[#This Row],[LATITUDE_P2]])-INT(ABS(FO_Candidato[[#This Row],[LATITUDE_P2]])))*60)</f>
        <v>18</v>
      </c>
      <c r="AP1457" s="73">
        <f t="shared" si="44"/>
        <v>6.02</v>
      </c>
      <c r="AQ1457" t="str">
        <f>SUBSTITUTE(TEXT(FO_Candidato[[#This Row],[LATITUDE_P5]],"0,00"),",",".")</f>
        <v>6.02</v>
      </c>
      <c r="AR1457" t="str">
        <f>FO_Candidato[[#This Row],[LATITUDE_P3]]&amp;"°"&amp;FO_Candidato[[#This Row],[LATITUDE_P4]]&amp;"'"&amp;FO_Candidato[[#This Row],[LATITUDE - P6]]&amp;"""S"</f>
        <v>25°18'6.02"S</v>
      </c>
      <c r="AS1457">
        <f>VALUE(TRIM(FO_Candidato[[#This Row],[longitude]]))</f>
        <v>-51115128</v>
      </c>
      <c r="AT1457">
        <f>FO_Candidato[[#This Row],[LONGITUDE_P1]]/1000000</f>
        <v>-51.115127999999999</v>
      </c>
      <c r="AU1457">
        <f>INT(ABS(FO_Candidato[[#This Row],[LONGITUDE_P2]]))</f>
        <v>51</v>
      </c>
      <c r="AV1457">
        <f>INT((ABS(FO_Candidato[[#This Row],[LONGITUDE_P2]])-INT(ABS(FO_Candidato[[#This Row],[LONGITUDE_P2]])))*60)</f>
        <v>6</v>
      </c>
      <c r="AW1457" s="73">
        <f t="shared" si="45"/>
        <v>54.46</v>
      </c>
      <c r="AX1457" t="str">
        <f>SUBSTITUTE(TEXT(FO_Candidato[[#This Row],[LONGITUDE_P5]],"0,00"),",",".")</f>
        <v>54.46</v>
      </c>
      <c r="AY1457" t="str">
        <f>FO_Candidato[[#This Row],[LONGITUDE_P3]]&amp;"°"&amp;FO_Candidato[[#This Row],[LONGITUDE_P4]]&amp;"'"&amp;FO_Candidato[[#This Row],[LONGITUDE - P6]]&amp;"""S"</f>
        <v>51°6'54.46"S</v>
      </c>
    </row>
    <row r="1458" spans="1:51" x14ac:dyDescent="0.3">
      <c r="A1458" t="s">
        <v>31758</v>
      </c>
      <c r="B1458" t="s">
        <v>23809</v>
      </c>
      <c r="C1458" t="s">
        <v>14150</v>
      </c>
      <c r="D1458" t="s">
        <v>14533</v>
      </c>
      <c r="E1458" t="s">
        <v>14533</v>
      </c>
      <c r="F1458" t="s">
        <v>14535</v>
      </c>
      <c r="I1458" t="s">
        <v>23832</v>
      </c>
      <c r="M1458" t="s">
        <v>23835</v>
      </c>
      <c r="N1458" t="s">
        <v>30127</v>
      </c>
      <c r="U1458" t="s">
        <v>23823</v>
      </c>
      <c r="W1458">
        <v>-25369072</v>
      </c>
      <c r="X1458">
        <v>-50904747</v>
      </c>
      <c r="Y1458">
        <v>816</v>
      </c>
      <c r="AB1458" t="s">
        <v>23825</v>
      </c>
      <c r="AD1458" t="s">
        <v>1491</v>
      </c>
      <c r="AH1458" t="s">
        <v>31759</v>
      </c>
      <c r="AI1458" t="s">
        <v>23827</v>
      </c>
      <c r="AJ1458" t="s">
        <v>24305</v>
      </c>
      <c r="AL1458">
        <f>VALUE(TRIM(FO_Candidato[[#This Row],[1.21 Latitude]]))</f>
        <v>-25369072</v>
      </c>
      <c r="AM1458">
        <f>FO_Candidato[[#This Row],[LATITUDE_P1]]/1000000</f>
        <v>-25.369071999999999</v>
      </c>
      <c r="AN1458">
        <f>INT(ABS(FO_Candidato[[#This Row],[LATITUDE_P2]]))</f>
        <v>25</v>
      </c>
      <c r="AO1458">
        <f>INT((ABS(FO_Candidato[[#This Row],[LATITUDE_P2]])-INT(ABS(FO_Candidato[[#This Row],[LATITUDE_P2]])))*60)</f>
        <v>22</v>
      </c>
      <c r="AP1458" s="73">
        <f t="shared" si="44"/>
        <v>8.66</v>
      </c>
      <c r="AQ1458" t="str">
        <f>SUBSTITUTE(TEXT(FO_Candidato[[#This Row],[LATITUDE_P5]],"0,00"),",",".")</f>
        <v>8.66</v>
      </c>
      <c r="AR1458" t="str">
        <f>FO_Candidato[[#This Row],[LATITUDE_P3]]&amp;"°"&amp;FO_Candidato[[#This Row],[LATITUDE_P4]]&amp;"'"&amp;FO_Candidato[[#This Row],[LATITUDE - P6]]&amp;"""S"</f>
        <v>25°22'8.66"S</v>
      </c>
      <c r="AS1458">
        <f>VALUE(TRIM(FO_Candidato[[#This Row],[longitude]]))</f>
        <v>-50904747</v>
      </c>
      <c r="AT1458">
        <f>FO_Candidato[[#This Row],[LONGITUDE_P1]]/1000000</f>
        <v>-50.904747</v>
      </c>
      <c r="AU1458">
        <f>INT(ABS(FO_Candidato[[#This Row],[LONGITUDE_P2]]))</f>
        <v>50</v>
      </c>
      <c r="AV1458">
        <f>INT((ABS(FO_Candidato[[#This Row],[LONGITUDE_P2]])-INT(ABS(FO_Candidato[[#This Row],[LONGITUDE_P2]])))*60)</f>
        <v>54</v>
      </c>
      <c r="AW1458" s="73">
        <f t="shared" si="45"/>
        <v>17.09</v>
      </c>
      <c r="AX1458" t="str">
        <f>SUBSTITUTE(TEXT(FO_Candidato[[#This Row],[LONGITUDE_P5]],"0,00"),",",".")</f>
        <v>17.09</v>
      </c>
      <c r="AY1458" t="str">
        <f>FO_Candidato[[#This Row],[LONGITUDE_P3]]&amp;"°"&amp;FO_Candidato[[#This Row],[LONGITUDE_P4]]&amp;"'"&amp;FO_Candidato[[#This Row],[LONGITUDE - P6]]&amp;"""S"</f>
        <v>50°54'17.09"S</v>
      </c>
    </row>
    <row r="1459" spans="1:51" x14ac:dyDescent="0.3">
      <c r="A1459" t="s">
        <v>31760</v>
      </c>
      <c r="B1459" t="s">
        <v>23809</v>
      </c>
      <c r="C1459" t="s">
        <v>14150</v>
      </c>
      <c r="D1459" t="s">
        <v>14567</v>
      </c>
      <c r="E1459" t="s">
        <v>14567</v>
      </c>
      <c r="F1459" t="s">
        <v>14569</v>
      </c>
      <c r="I1459" t="s">
        <v>23832</v>
      </c>
      <c r="M1459" t="s">
        <v>23835</v>
      </c>
      <c r="N1459" t="s">
        <v>30127</v>
      </c>
      <c r="U1459" t="s">
        <v>23823</v>
      </c>
      <c r="W1459">
        <v>-25464923</v>
      </c>
      <c r="X1459">
        <v>-50230557</v>
      </c>
      <c r="Y1459">
        <v>824</v>
      </c>
      <c r="AB1459" t="s">
        <v>23825</v>
      </c>
      <c r="AD1459" t="s">
        <v>1491</v>
      </c>
      <c r="AH1459" t="s">
        <v>31761</v>
      </c>
      <c r="AI1459" t="s">
        <v>23827</v>
      </c>
      <c r="AJ1459" t="s">
        <v>24460</v>
      </c>
      <c r="AL1459">
        <f>VALUE(TRIM(FO_Candidato[[#This Row],[1.21 Latitude]]))</f>
        <v>-25464923</v>
      </c>
      <c r="AM1459">
        <f>FO_Candidato[[#This Row],[LATITUDE_P1]]/1000000</f>
        <v>-25.464922999999999</v>
      </c>
      <c r="AN1459">
        <f>INT(ABS(FO_Candidato[[#This Row],[LATITUDE_P2]]))</f>
        <v>25</v>
      </c>
      <c r="AO1459">
        <f>INT((ABS(FO_Candidato[[#This Row],[LATITUDE_P2]])-INT(ABS(FO_Candidato[[#This Row],[LATITUDE_P2]])))*60)</f>
        <v>27</v>
      </c>
      <c r="AP1459" s="73">
        <f t="shared" si="44"/>
        <v>53.72</v>
      </c>
      <c r="AQ1459" t="str">
        <f>SUBSTITUTE(TEXT(FO_Candidato[[#This Row],[LATITUDE_P5]],"0,00"),",",".")</f>
        <v>53.72</v>
      </c>
      <c r="AR1459" t="str">
        <f>FO_Candidato[[#This Row],[LATITUDE_P3]]&amp;"°"&amp;FO_Candidato[[#This Row],[LATITUDE_P4]]&amp;"'"&amp;FO_Candidato[[#This Row],[LATITUDE - P6]]&amp;"""S"</f>
        <v>25°27'53.72"S</v>
      </c>
      <c r="AS1459">
        <f>VALUE(TRIM(FO_Candidato[[#This Row],[longitude]]))</f>
        <v>-50230557</v>
      </c>
      <c r="AT1459">
        <f>FO_Candidato[[#This Row],[LONGITUDE_P1]]/1000000</f>
        <v>-50.230556999999997</v>
      </c>
      <c r="AU1459">
        <f>INT(ABS(FO_Candidato[[#This Row],[LONGITUDE_P2]]))</f>
        <v>50</v>
      </c>
      <c r="AV1459">
        <f>INT((ABS(FO_Candidato[[#This Row],[LONGITUDE_P2]])-INT(ABS(FO_Candidato[[#This Row],[LONGITUDE_P2]])))*60)</f>
        <v>13</v>
      </c>
      <c r="AW1459" s="73">
        <f t="shared" si="45"/>
        <v>50.01</v>
      </c>
      <c r="AX1459" t="str">
        <f>SUBSTITUTE(TEXT(FO_Candidato[[#This Row],[LONGITUDE_P5]],"0,00"),",",".")</f>
        <v>50.01</v>
      </c>
      <c r="AY1459" t="str">
        <f>FO_Candidato[[#This Row],[LONGITUDE_P3]]&amp;"°"&amp;FO_Candidato[[#This Row],[LONGITUDE_P4]]&amp;"'"&amp;FO_Candidato[[#This Row],[LONGITUDE - P6]]&amp;"""S"</f>
        <v>50°13'50.01"S</v>
      </c>
    </row>
    <row r="1460" spans="1:51" x14ac:dyDescent="0.3">
      <c r="A1460" t="s">
        <v>31762</v>
      </c>
      <c r="B1460" t="s">
        <v>23809</v>
      </c>
      <c r="C1460" t="s">
        <v>14150</v>
      </c>
      <c r="D1460" t="s">
        <v>14551</v>
      </c>
      <c r="E1460" t="s">
        <v>14551</v>
      </c>
      <c r="F1460" t="s">
        <v>14553</v>
      </c>
      <c r="I1460" t="s">
        <v>23832</v>
      </c>
      <c r="M1460" t="s">
        <v>23835</v>
      </c>
      <c r="N1460" t="s">
        <v>30127</v>
      </c>
      <c r="U1460" t="s">
        <v>23823</v>
      </c>
      <c r="W1460">
        <v>-25474519</v>
      </c>
      <c r="X1460">
        <v>-49837739</v>
      </c>
      <c r="Y1460">
        <v>993</v>
      </c>
      <c r="AB1460" t="s">
        <v>23825</v>
      </c>
      <c r="AD1460" t="s">
        <v>1491</v>
      </c>
      <c r="AH1460" t="s">
        <v>31763</v>
      </c>
      <c r="AI1460" t="s">
        <v>23827</v>
      </c>
      <c r="AJ1460" t="s">
        <v>31764</v>
      </c>
      <c r="AL1460">
        <f>VALUE(TRIM(FO_Candidato[[#This Row],[1.21 Latitude]]))</f>
        <v>-25474519</v>
      </c>
      <c r="AM1460">
        <f>FO_Candidato[[#This Row],[LATITUDE_P1]]/1000000</f>
        <v>-25.474519000000001</v>
      </c>
      <c r="AN1460">
        <f>INT(ABS(FO_Candidato[[#This Row],[LATITUDE_P2]]))</f>
        <v>25</v>
      </c>
      <c r="AO1460">
        <f>INT((ABS(FO_Candidato[[#This Row],[LATITUDE_P2]])-INT(ABS(FO_Candidato[[#This Row],[LATITUDE_P2]])))*60)</f>
        <v>28</v>
      </c>
      <c r="AP1460" s="73">
        <f t="shared" si="44"/>
        <v>28.27</v>
      </c>
      <c r="AQ1460" t="str">
        <f>SUBSTITUTE(TEXT(FO_Candidato[[#This Row],[LATITUDE_P5]],"0,00"),",",".")</f>
        <v>28.27</v>
      </c>
      <c r="AR1460" t="str">
        <f>FO_Candidato[[#This Row],[LATITUDE_P3]]&amp;"°"&amp;FO_Candidato[[#This Row],[LATITUDE_P4]]&amp;"'"&amp;FO_Candidato[[#This Row],[LATITUDE - P6]]&amp;"""S"</f>
        <v>25°28'28.27"S</v>
      </c>
      <c r="AS1460">
        <f>VALUE(TRIM(FO_Candidato[[#This Row],[longitude]]))</f>
        <v>-49837739</v>
      </c>
      <c r="AT1460">
        <f>FO_Candidato[[#This Row],[LONGITUDE_P1]]/1000000</f>
        <v>-49.837738999999999</v>
      </c>
      <c r="AU1460">
        <f>INT(ABS(FO_Candidato[[#This Row],[LONGITUDE_P2]]))</f>
        <v>49</v>
      </c>
      <c r="AV1460">
        <f>INT((ABS(FO_Candidato[[#This Row],[LONGITUDE_P2]])-INT(ABS(FO_Candidato[[#This Row],[LONGITUDE_P2]])))*60)</f>
        <v>50</v>
      </c>
      <c r="AW1460" s="73">
        <f t="shared" si="45"/>
        <v>15.86</v>
      </c>
      <c r="AX1460" t="str">
        <f>SUBSTITUTE(TEXT(FO_Candidato[[#This Row],[LONGITUDE_P5]],"0,00"),",",".")</f>
        <v>15.86</v>
      </c>
      <c r="AY1460" t="str">
        <f>FO_Candidato[[#This Row],[LONGITUDE_P3]]&amp;"°"&amp;FO_Candidato[[#This Row],[LONGITUDE_P4]]&amp;"'"&amp;FO_Candidato[[#This Row],[LONGITUDE - P6]]&amp;"""S"</f>
        <v>49°50'15.86"S</v>
      </c>
    </row>
    <row r="1461" spans="1:51" x14ac:dyDescent="0.3">
      <c r="A1461" t="s">
        <v>31765</v>
      </c>
      <c r="B1461" t="s">
        <v>23809</v>
      </c>
      <c r="C1461" t="s">
        <v>14150</v>
      </c>
      <c r="D1461" t="s">
        <v>14521</v>
      </c>
      <c r="E1461" t="s">
        <v>14521</v>
      </c>
      <c r="F1461" t="s">
        <v>14523</v>
      </c>
      <c r="I1461" t="s">
        <v>23832</v>
      </c>
      <c r="M1461" t="s">
        <v>23835</v>
      </c>
      <c r="N1461" t="s">
        <v>30127</v>
      </c>
      <c r="U1461" t="s">
        <v>23823</v>
      </c>
      <c r="W1461">
        <v>25497505</v>
      </c>
      <c r="X1461">
        <v>-49555972</v>
      </c>
      <c r="Y1461">
        <v>951</v>
      </c>
      <c r="AB1461" t="s">
        <v>23825</v>
      </c>
      <c r="AD1461" t="s">
        <v>1491</v>
      </c>
      <c r="AH1461" t="s">
        <v>31766</v>
      </c>
      <c r="AI1461" t="s">
        <v>23827</v>
      </c>
      <c r="AJ1461" t="s">
        <v>31767</v>
      </c>
      <c r="AL1461">
        <f>VALUE(TRIM(FO_Candidato[[#This Row],[1.21 Latitude]]))</f>
        <v>25497505</v>
      </c>
      <c r="AM1461">
        <f>FO_Candidato[[#This Row],[LATITUDE_P1]]/1000000</f>
        <v>25.497505</v>
      </c>
      <c r="AN1461">
        <f>INT(ABS(FO_Candidato[[#This Row],[LATITUDE_P2]]))</f>
        <v>25</v>
      </c>
      <c r="AO1461">
        <f>INT((ABS(FO_Candidato[[#This Row],[LATITUDE_P2]])-INT(ABS(FO_Candidato[[#This Row],[LATITUDE_P2]])))*60)</f>
        <v>29</v>
      </c>
      <c r="AP1461" s="73">
        <f t="shared" si="44"/>
        <v>51.02</v>
      </c>
      <c r="AQ1461" t="str">
        <f>SUBSTITUTE(TEXT(FO_Candidato[[#This Row],[LATITUDE_P5]],"0,00"),",",".")</f>
        <v>51.02</v>
      </c>
      <c r="AR1461" t="str">
        <f>FO_Candidato[[#This Row],[LATITUDE_P3]]&amp;"°"&amp;FO_Candidato[[#This Row],[LATITUDE_P4]]&amp;"'"&amp;FO_Candidato[[#This Row],[LATITUDE - P6]]&amp;"""S"</f>
        <v>25°29'51.02"S</v>
      </c>
      <c r="AS1461">
        <f>VALUE(TRIM(FO_Candidato[[#This Row],[longitude]]))</f>
        <v>-49555972</v>
      </c>
      <c r="AT1461">
        <f>FO_Candidato[[#This Row],[LONGITUDE_P1]]/1000000</f>
        <v>-49.555971999999997</v>
      </c>
      <c r="AU1461">
        <f>INT(ABS(FO_Candidato[[#This Row],[LONGITUDE_P2]]))</f>
        <v>49</v>
      </c>
      <c r="AV1461">
        <f>INT((ABS(FO_Candidato[[#This Row],[LONGITUDE_P2]])-INT(ABS(FO_Candidato[[#This Row],[LONGITUDE_P2]])))*60)</f>
        <v>33</v>
      </c>
      <c r="AW1461" s="73">
        <f t="shared" si="45"/>
        <v>21.5</v>
      </c>
      <c r="AX1461" t="str">
        <f>SUBSTITUTE(TEXT(FO_Candidato[[#This Row],[LONGITUDE_P5]],"0,00"),",",".")</f>
        <v>21.50</v>
      </c>
      <c r="AY1461" t="str">
        <f>FO_Candidato[[#This Row],[LONGITUDE_P3]]&amp;"°"&amp;FO_Candidato[[#This Row],[LONGITUDE_P4]]&amp;"'"&amp;FO_Candidato[[#This Row],[LONGITUDE - P6]]&amp;"""S"</f>
        <v>49°33'21.50"S</v>
      </c>
    </row>
    <row r="1462" spans="1:51" x14ac:dyDescent="0.3">
      <c r="A1462" t="s">
        <v>31768</v>
      </c>
      <c r="B1462" t="s">
        <v>23809</v>
      </c>
      <c r="C1462" t="s">
        <v>14150</v>
      </c>
      <c r="D1462" t="s">
        <v>4925</v>
      </c>
      <c r="E1462" t="s">
        <v>4925</v>
      </c>
      <c r="F1462" t="s">
        <v>4927</v>
      </c>
      <c r="I1462" t="s">
        <v>23832</v>
      </c>
      <c r="M1462" t="s">
        <v>23835</v>
      </c>
      <c r="N1462" t="s">
        <v>30127</v>
      </c>
      <c r="U1462" t="s">
        <v>23823</v>
      </c>
      <c r="W1462">
        <v>-25549511</v>
      </c>
      <c r="X1462">
        <v>-4950485</v>
      </c>
      <c r="Y1462">
        <v>927</v>
      </c>
      <c r="AB1462" t="s">
        <v>23825</v>
      </c>
      <c r="AD1462" t="s">
        <v>1491</v>
      </c>
      <c r="AH1462" t="s">
        <v>31769</v>
      </c>
      <c r="AI1462" t="s">
        <v>23827</v>
      </c>
      <c r="AJ1462" t="s">
        <v>31770</v>
      </c>
      <c r="AL1462">
        <f>VALUE(TRIM(FO_Candidato[[#This Row],[1.21 Latitude]]))</f>
        <v>-25549511</v>
      </c>
      <c r="AM1462">
        <f>FO_Candidato[[#This Row],[LATITUDE_P1]]/1000000</f>
        <v>-25.549510999999999</v>
      </c>
      <c r="AN1462">
        <f>INT(ABS(FO_Candidato[[#This Row],[LATITUDE_P2]]))</f>
        <v>25</v>
      </c>
      <c r="AO1462">
        <f>INT((ABS(FO_Candidato[[#This Row],[LATITUDE_P2]])-INT(ABS(FO_Candidato[[#This Row],[LATITUDE_P2]])))*60)</f>
        <v>32</v>
      </c>
      <c r="AP1462" s="73">
        <f t="shared" si="44"/>
        <v>58.24</v>
      </c>
      <c r="AQ1462" t="str">
        <f>SUBSTITUTE(TEXT(FO_Candidato[[#This Row],[LATITUDE_P5]],"0,00"),",",".")</f>
        <v>58.24</v>
      </c>
      <c r="AR1462" t="str">
        <f>FO_Candidato[[#This Row],[LATITUDE_P3]]&amp;"°"&amp;FO_Candidato[[#This Row],[LATITUDE_P4]]&amp;"'"&amp;FO_Candidato[[#This Row],[LATITUDE - P6]]&amp;"""S"</f>
        <v>25°32'58.24"S</v>
      </c>
      <c r="AS1462">
        <f>VALUE(TRIM(FO_Candidato[[#This Row],[longitude]]))</f>
        <v>-4950485</v>
      </c>
      <c r="AT1462">
        <f>FO_Candidato[[#This Row],[LONGITUDE_P1]]/1000000</f>
        <v>-4.9504849999999996</v>
      </c>
      <c r="AU1462">
        <f>INT(ABS(FO_Candidato[[#This Row],[LONGITUDE_P2]]))</f>
        <v>4</v>
      </c>
      <c r="AV1462">
        <f>INT((ABS(FO_Candidato[[#This Row],[LONGITUDE_P2]])-INT(ABS(FO_Candidato[[#This Row],[LONGITUDE_P2]])))*60)</f>
        <v>57</v>
      </c>
      <c r="AW1462" s="73">
        <f t="shared" si="45"/>
        <v>1.75</v>
      </c>
      <c r="AX1462" t="str">
        <f>SUBSTITUTE(TEXT(FO_Candidato[[#This Row],[LONGITUDE_P5]],"0,00"),",",".")</f>
        <v>1.75</v>
      </c>
      <c r="AY1462" t="str">
        <f>FO_Candidato[[#This Row],[LONGITUDE_P3]]&amp;"°"&amp;FO_Candidato[[#This Row],[LONGITUDE_P4]]&amp;"'"&amp;FO_Candidato[[#This Row],[LONGITUDE - P6]]&amp;"""S"</f>
        <v>4°57'1.75"S</v>
      </c>
    </row>
    <row r="1463" spans="1:51" x14ac:dyDescent="0.3">
      <c r="A1463" t="s">
        <v>31771</v>
      </c>
      <c r="B1463" t="s">
        <v>23809</v>
      </c>
      <c r="C1463" t="s">
        <v>14150</v>
      </c>
      <c r="D1463" t="s">
        <v>14147</v>
      </c>
      <c r="E1463" t="s">
        <v>14147</v>
      </c>
      <c r="F1463" t="s">
        <v>14149</v>
      </c>
      <c r="I1463" t="s">
        <v>23832</v>
      </c>
      <c r="M1463" t="s">
        <v>23835</v>
      </c>
      <c r="N1463" t="s">
        <v>30127</v>
      </c>
      <c r="U1463" t="s">
        <v>23823</v>
      </c>
      <c r="W1463">
        <v>-25713765</v>
      </c>
      <c r="X1463">
        <v>-49623115</v>
      </c>
      <c r="Y1463">
        <v>991</v>
      </c>
      <c r="AB1463" t="s">
        <v>23825</v>
      </c>
      <c r="AD1463" t="s">
        <v>1491</v>
      </c>
      <c r="AH1463" t="s">
        <v>31772</v>
      </c>
      <c r="AI1463" t="s">
        <v>23827</v>
      </c>
      <c r="AJ1463" t="s">
        <v>27763</v>
      </c>
      <c r="AL1463">
        <f>VALUE(TRIM(FO_Candidato[[#This Row],[1.21 Latitude]]))</f>
        <v>-25713765</v>
      </c>
      <c r="AM1463">
        <f>FO_Candidato[[#This Row],[LATITUDE_P1]]/1000000</f>
        <v>-25.713764999999999</v>
      </c>
      <c r="AN1463">
        <f>INT(ABS(FO_Candidato[[#This Row],[LATITUDE_P2]]))</f>
        <v>25</v>
      </c>
      <c r="AO1463">
        <f>INT((ABS(FO_Candidato[[#This Row],[LATITUDE_P2]])-INT(ABS(FO_Candidato[[#This Row],[LATITUDE_P2]])))*60)</f>
        <v>42</v>
      </c>
      <c r="AP1463" s="73">
        <f t="shared" si="44"/>
        <v>49.55</v>
      </c>
      <c r="AQ1463" t="str">
        <f>SUBSTITUTE(TEXT(FO_Candidato[[#This Row],[LATITUDE_P5]],"0,00"),",",".")</f>
        <v>49.55</v>
      </c>
      <c r="AR1463" t="str">
        <f>FO_Candidato[[#This Row],[LATITUDE_P3]]&amp;"°"&amp;FO_Candidato[[#This Row],[LATITUDE_P4]]&amp;"'"&amp;FO_Candidato[[#This Row],[LATITUDE - P6]]&amp;"""S"</f>
        <v>25°42'49.55"S</v>
      </c>
      <c r="AS1463">
        <f>VALUE(TRIM(FO_Candidato[[#This Row],[longitude]]))</f>
        <v>-49623115</v>
      </c>
      <c r="AT1463">
        <f>FO_Candidato[[#This Row],[LONGITUDE_P1]]/1000000</f>
        <v>-49.623114999999999</v>
      </c>
      <c r="AU1463">
        <f>INT(ABS(FO_Candidato[[#This Row],[LONGITUDE_P2]]))</f>
        <v>49</v>
      </c>
      <c r="AV1463">
        <f>INT((ABS(FO_Candidato[[#This Row],[LONGITUDE_P2]])-INT(ABS(FO_Candidato[[#This Row],[LONGITUDE_P2]])))*60)</f>
        <v>37</v>
      </c>
      <c r="AW1463" s="73">
        <f t="shared" si="45"/>
        <v>23.21</v>
      </c>
      <c r="AX1463" t="str">
        <f>SUBSTITUTE(TEXT(FO_Candidato[[#This Row],[LONGITUDE_P5]],"0,00"),",",".")</f>
        <v>23.21</v>
      </c>
      <c r="AY1463" t="str">
        <f>FO_Candidato[[#This Row],[LONGITUDE_P3]]&amp;"°"&amp;FO_Candidato[[#This Row],[LONGITUDE_P4]]&amp;"'"&amp;FO_Candidato[[#This Row],[LONGITUDE - P6]]&amp;"""S"</f>
        <v>49°37'23.21"S</v>
      </c>
    </row>
  </sheetData>
  <phoneticPr fontId="24" type="noConversion"/>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06F4A-1EAB-4B6A-A4B6-9DDE83E7A873}">
  <dimension ref="A2:Z78"/>
  <sheetViews>
    <sheetView showGridLines="0" view="pageBreakPreview" zoomScale="70" zoomScaleNormal="115" zoomScaleSheetLayoutView="70" workbookViewId="0">
      <selection activeCell="E18" sqref="E18"/>
    </sheetView>
  </sheetViews>
  <sheetFormatPr defaultRowHeight="14.4" x14ac:dyDescent="0.3"/>
  <cols>
    <col min="1" max="1" width="9.88671875" customWidth="1"/>
    <col min="2" max="2" width="12.88671875" bestFit="1" customWidth="1"/>
    <col min="3" max="3" width="11.109375" customWidth="1"/>
    <col min="4" max="4" width="14.88671875" customWidth="1"/>
    <col min="5" max="5" width="24.5546875" bestFit="1" customWidth="1"/>
    <col min="6" max="6" width="3.5546875" bestFit="1" customWidth="1"/>
    <col min="7" max="7" width="5.5546875" customWidth="1"/>
    <col min="8" max="8" width="11.5546875" customWidth="1"/>
    <col min="9" max="9" width="24.5546875" bestFit="1" customWidth="1"/>
    <col min="10" max="10" width="7" customWidth="1"/>
    <col min="11" max="11" width="12.109375" customWidth="1"/>
    <col min="12" max="12" width="7.5546875" customWidth="1"/>
    <col min="13" max="13" width="8.5546875" customWidth="1"/>
    <col min="14" max="14" width="7.5546875" customWidth="1"/>
    <col min="15" max="15" width="9.109375" bestFit="1" customWidth="1"/>
    <col min="16" max="16" width="13.109375" customWidth="1"/>
    <col min="17" max="17" width="8.88671875" customWidth="1"/>
    <col min="18" max="18" width="7.44140625" customWidth="1"/>
    <col min="19" max="19" width="14.109375" customWidth="1"/>
    <col min="21" max="21" width="22" bestFit="1" customWidth="1"/>
  </cols>
  <sheetData>
    <row r="2" spans="1:21" ht="15" thickBot="1" x14ac:dyDescent="0.35"/>
    <row r="3" spans="1:21" x14ac:dyDescent="0.3">
      <c r="A3" s="75" t="s">
        <v>31773</v>
      </c>
      <c r="B3" s="76"/>
      <c r="C3" s="76"/>
      <c r="D3" s="79" t="s">
        <v>31774</v>
      </c>
      <c r="E3" s="79"/>
      <c r="F3" s="79"/>
      <c r="G3" s="79"/>
      <c r="H3" s="79"/>
      <c r="I3" s="79"/>
      <c r="J3" s="79"/>
      <c r="K3" s="79"/>
      <c r="L3" s="79"/>
      <c r="M3" s="79"/>
      <c r="N3" s="79"/>
      <c r="O3" s="79"/>
      <c r="P3" s="79"/>
      <c r="Q3" s="81"/>
      <c r="R3" s="82"/>
      <c r="S3" s="83"/>
      <c r="U3" t="str" cm="1">
        <f t="array" aca="1" ref="U3" ca="1">CELL("nome.arquivo",T3)</f>
        <v>C:\Users\ValtemirJunior\Downloads\[NDD-padrao.xlsx.xlsx]NTP</v>
      </c>
    </row>
    <row r="4" spans="1:21" x14ac:dyDescent="0.3">
      <c r="A4" s="77"/>
      <c r="B4" s="78"/>
      <c r="C4" s="78"/>
      <c r="D4" s="80"/>
      <c r="E4" s="80"/>
      <c r="F4" s="80"/>
      <c r="G4" s="80"/>
      <c r="H4" s="80"/>
      <c r="I4" s="80"/>
      <c r="J4" s="80"/>
      <c r="K4" s="80"/>
      <c r="L4" s="80"/>
      <c r="M4" s="80"/>
      <c r="N4" s="80"/>
      <c r="O4" s="80"/>
      <c r="P4" s="80"/>
      <c r="Q4" s="84"/>
      <c r="R4" s="85"/>
      <c r="S4" s="86"/>
      <c r="U4" t="e">
        <f ca="1">RIGHT(U3,FIND("_",U3)-1)</f>
        <v>#VALUE!</v>
      </c>
    </row>
    <row r="5" spans="1:21" x14ac:dyDescent="0.3">
      <c r="A5" s="77"/>
      <c r="B5" s="78"/>
      <c r="C5" s="78"/>
      <c r="D5" s="80"/>
      <c r="E5" s="80"/>
      <c r="F5" s="80"/>
      <c r="G5" s="80"/>
      <c r="H5" s="80"/>
      <c r="I5" s="80"/>
      <c r="J5" s="80"/>
      <c r="K5" s="80"/>
      <c r="L5" s="80"/>
      <c r="M5" s="80"/>
      <c r="N5" s="80"/>
      <c r="O5" s="80"/>
      <c r="P5" s="80"/>
      <c r="Q5" s="84"/>
      <c r="R5" s="85"/>
      <c r="S5" s="86"/>
      <c r="U5" t="e">
        <f ca="1">MID(U4,FIND("_",U4)+1,FIND("_",U4,FIND("_",U4)+1)-FIND("_",U4)-1)</f>
        <v>#VALUE!</v>
      </c>
    </row>
    <row r="6" spans="1:21" x14ac:dyDescent="0.3">
      <c r="A6" s="77"/>
      <c r="B6" s="78"/>
      <c r="C6" s="78"/>
      <c r="D6" s="80"/>
      <c r="E6" s="80"/>
      <c r="F6" s="80"/>
      <c r="G6" s="80"/>
      <c r="H6" s="80"/>
      <c r="I6" s="80"/>
      <c r="J6" s="80"/>
      <c r="K6" s="80"/>
      <c r="L6" s="80"/>
      <c r="M6" s="80"/>
      <c r="N6" s="80"/>
      <c r="O6" s="80"/>
      <c r="P6" s="80"/>
      <c r="Q6" s="84"/>
      <c r="R6" s="85"/>
      <c r="S6" s="86"/>
    </row>
    <row r="7" spans="1:21" ht="18.75" customHeight="1" x14ac:dyDescent="0.3">
      <c r="A7" s="87" t="s">
        <v>31775</v>
      </c>
      <c r="B7" s="88"/>
      <c r="C7" s="88"/>
      <c r="D7" s="3">
        <f ca="1">TODAY()</f>
        <v>46273</v>
      </c>
      <c r="E7" s="4"/>
      <c r="F7" s="89"/>
      <c r="G7" s="89"/>
      <c r="H7" s="89"/>
      <c r="I7" s="89"/>
      <c r="J7" s="89"/>
      <c r="K7" s="5"/>
      <c r="L7" s="5"/>
      <c r="M7" s="5"/>
      <c r="N7" s="5"/>
      <c r="O7" s="5"/>
      <c r="P7" s="5"/>
      <c r="Q7" s="5"/>
      <c r="R7" s="5"/>
      <c r="S7" s="6"/>
    </row>
    <row r="8" spans="1:21" ht="18.75" customHeight="1" thickBot="1" x14ac:dyDescent="0.35">
      <c r="A8" s="90"/>
      <c r="B8" s="91"/>
      <c r="C8" s="91"/>
      <c r="D8" s="3"/>
      <c r="E8" s="4"/>
      <c r="F8" s="89"/>
      <c r="G8" s="89"/>
      <c r="H8" s="89"/>
      <c r="I8" s="89"/>
      <c r="J8" s="89"/>
      <c r="K8" s="7"/>
      <c r="L8" s="7"/>
      <c r="M8" s="7"/>
      <c r="N8" s="7"/>
      <c r="O8" s="7"/>
      <c r="P8" s="7"/>
      <c r="Q8" s="7"/>
      <c r="R8" s="7"/>
      <c r="S8" s="8"/>
    </row>
    <row r="9" spans="1:21" ht="15.6" x14ac:dyDescent="0.3">
      <c r="A9" s="100" t="s">
        <v>31776</v>
      </c>
      <c r="B9" s="101"/>
      <c r="C9" s="101"/>
      <c r="D9" s="101"/>
      <c r="E9" s="101"/>
      <c r="F9" s="101"/>
      <c r="G9" s="101"/>
      <c r="H9" s="101"/>
      <c r="I9" s="101"/>
      <c r="J9" s="101"/>
      <c r="K9" s="101"/>
      <c r="L9" s="101"/>
      <c r="M9" s="101"/>
      <c r="N9" s="101"/>
      <c r="O9" s="101"/>
      <c r="P9" s="101"/>
      <c r="Q9" s="101"/>
      <c r="R9" s="101"/>
      <c r="S9" s="102"/>
    </row>
    <row r="10" spans="1:21" x14ac:dyDescent="0.3">
      <c r="A10" s="92" t="s">
        <v>31777</v>
      </c>
      <c r="B10" s="93"/>
      <c r="C10" s="96" t="e">
        <f ca="1">U5</f>
        <v>#VALUE!</v>
      </c>
      <c r="D10" s="93"/>
      <c r="E10" s="11"/>
      <c r="F10" s="66"/>
      <c r="G10" s="96" t="s">
        <v>31778</v>
      </c>
      <c r="H10" s="93"/>
      <c r="I10" s="95"/>
      <c r="J10" s="95"/>
      <c r="K10" s="95"/>
      <c r="L10" s="95"/>
      <c r="M10" s="103" t="s">
        <v>31779</v>
      </c>
      <c r="N10" s="104"/>
      <c r="O10" s="104"/>
      <c r="P10" s="96" t="e">
        <f ca="1">_xlfn.XLOOKUP(C10,'Controle_ACQ'!F:F,'Controle_ACQ'!B:B,"")</f>
        <v>#VALUE!</v>
      </c>
      <c r="Q10" s="93"/>
      <c r="R10" s="68"/>
      <c r="S10" s="69"/>
    </row>
    <row r="11" spans="1:21" x14ac:dyDescent="0.3">
      <c r="A11" s="105" t="s">
        <v>31780</v>
      </c>
      <c r="B11" s="106"/>
      <c r="C11" s="106"/>
      <c r="D11" s="106"/>
      <c r="E11" s="106"/>
      <c r="F11" s="106"/>
      <c r="G11" s="106"/>
      <c r="H11" s="107" t="s">
        <v>31781</v>
      </c>
      <c r="I11" s="106"/>
      <c r="J11" s="106" t="s">
        <v>31782</v>
      </c>
      <c r="K11" s="106"/>
      <c r="L11" s="106"/>
      <c r="M11" s="10"/>
      <c r="N11" s="10"/>
      <c r="O11" s="11"/>
      <c r="P11" s="11"/>
      <c r="Q11" s="11"/>
      <c r="R11" s="11"/>
      <c r="S11" s="12"/>
    </row>
    <row r="12" spans="1:21" x14ac:dyDescent="0.3">
      <c r="A12" s="92" t="s">
        <v>31783</v>
      </c>
      <c r="B12" s="93"/>
      <c r="C12" s="94" t="e">
        <f ca="1">_xlfn.XLOOKUP(C10,'Controle_ACQ'!F:F,'Controle_ACQ'!I:I,_xlfn.XLOOKUP(C10,'FO Candidato'!F:F,'FO Candidato'!W:W,_xlfn.XLOOKUP(C10,'FO Candidato'!F:F,'FO Candidato'!AH:AH,"")))</f>
        <v>#VALUE!</v>
      </c>
      <c r="D12" s="95"/>
      <c r="E12" s="95"/>
      <c r="F12" s="95"/>
      <c r="G12" s="96" t="s">
        <v>31784</v>
      </c>
      <c r="H12" s="93"/>
      <c r="I12" s="94" t="e">
        <f ca="1">_xlfn.XLOOKUP(C10,'Controle_ACQ'!F:F,'Controle_ACQ'!J:J,_xlfn.XLOOKUP(C10,'FO Candidato'!F:F,'FO Candidato'!X:X))</f>
        <v>#VALUE!</v>
      </c>
      <c r="J12" s="95"/>
      <c r="K12" s="95"/>
      <c r="L12" s="95"/>
      <c r="M12" s="97" t="s">
        <v>31785</v>
      </c>
      <c r="N12" s="98"/>
      <c r="O12" s="93" t="s">
        <v>148</v>
      </c>
      <c r="P12" s="93"/>
      <c r="Q12" s="93"/>
      <c r="R12" s="93"/>
      <c r="S12" s="99"/>
    </row>
    <row r="13" spans="1:21" x14ac:dyDescent="0.3">
      <c r="A13" s="105" t="s">
        <v>31786</v>
      </c>
      <c r="B13" s="93"/>
      <c r="C13" s="93"/>
      <c r="D13" s="113" t="e">
        <f ca="1">_xlfn.XLOOKUP(C10,'Controle_ACQ'!F:F,'Controle_ACQ'!K:K,_xlfn.XLOOKUP(C10,'FO Candidato'!F:F,'FO Candidato'!AH:AH,""))</f>
        <v>#VALUE!</v>
      </c>
      <c r="E13" s="93"/>
      <c r="F13" s="93"/>
      <c r="G13" s="93"/>
      <c r="H13" s="106"/>
      <c r="I13" s="106"/>
      <c r="J13" s="106"/>
      <c r="K13" s="106"/>
      <c r="L13" s="106"/>
      <c r="M13" s="106"/>
      <c r="N13" s="106"/>
      <c r="O13" s="106"/>
      <c r="P13" s="106"/>
      <c r="Q13" s="106"/>
      <c r="R13" s="106"/>
      <c r="S13" s="114"/>
    </row>
    <row r="14" spans="1:21" x14ac:dyDescent="0.3">
      <c r="A14" s="13" t="s">
        <v>31787</v>
      </c>
      <c r="B14" s="106"/>
      <c r="C14" s="106"/>
      <c r="D14" s="106"/>
      <c r="E14" s="106"/>
      <c r="F14" s="106"/>
      <c r="G14" s="115"/>
      <c r="H14" s="14" t="s">
        <v>31788</v>
      </c>
      <c r="I14" s="14" t="e">
        <f ca="1">_xlfn.XLOOKUP(C10,'Controle_ACQ'!F:F,'Controle_ACQ'!M:M,_xlfn.XLOOKUP(C10,'FO Candidato'!F:F,'FO Candidato'!AJ:AJ,))</f>
        <v>#VALUE!</v>
      </c>
      <c r="J14" s="14"/>
      <c r="K14" s="14"/>
      <c r="L14" s="14"/>
      <c r="M14" s="67"/>
      <c r="N14" s="11" t="s">
        <v>31789</v>
      </c>
      <c r="O14" s="95" t="e">
        <f ca="1">_xlfn.XLOOKUP(C10,'Controle_ACQ'!E:E,'Controle_ACQ'!L:L,_xlfn.XLOOKUP(NDD!C10,'FO Candidato'!F:F,'FO Candidato'!AK:AK,""))</f>
        <v>#VALUE!</v>
      </c>
      <c r="P14" s="95"/>
      <c r="Q14" s="95"/>
      <c r="R14" s="15" t="s">
        <v>31790</v>
      </c>
      <c r="S14" s="12" t="e">
        <f ca="1">MID(P10,1,2)</f>
        <v>#VALUE!</v>
      </c>
    </row>
    <row r="15" spans="1:21" x14ac:dyDescent="0.3">
      <c r="A15" s="116" t="s">
        <v>31791</v>
      </c>
      <c r="B15" s="117"/>
      <c r="C15" s="117"/>
      <c r="D15" s="118" t="e">
        <f ca="1">_xlfn.XLOOKUP(P10,'Config  Antenas'!C:C,'Config  Antenas'!L:L,"")</f>
        <v>#VALUE!</v>
      </c>
      <c r="E15" s="118"/>
      <c r="F15" s="118"/>
      <c r="G15" s="119" t="s">
        <v>31792</v>
      </c>
      <c r="H15" s="106"/>
      <c r="I15" s="106"/>
      <c r="J15" s="106"/>
      <c r="K15" s="106" t="s">
        <v>148</v>
      </c>
      <c r="L15" s="106"/>
      <c r="M15" s="106"/>
      <c r="N15" s="120" t="s">
        <v>31793</v>
      </c>
      <c r="O15" s="121"/>
      <c r="P15" s="121"/>
      <c r="Q15" s="121" t="s">
        <v>148</v>
      </c>
      <c r="R15" s="121"/>
      <c r="S15" s="122"/>
    </row>
    <row r="16" spans="1:21" x14ac:dyDescent="0.3">
      <c r="A16" s="92" t="s">
        <v>31794</v>
      </c>
      <c r="B16" s="93"/>
      <c r="C16" s="106"/>
      <c r="D16" s="16" t="s">
        <v>31795</v>
      </c>
      <c r="E16" s="106" t="s">
        <v>31796</v>
      </c>
      <c r="F16" s="106"/>
      <c r="G16" s="9" t="s">
        <v>31797</v>
      </c>
      <c r="H16" s="106" t="s">
        <v>31798</v>
      </c>
      <c r="I16" s="106"/>
      <c r="J16" s="16" t="s">
        <v>31799</v>
      </c>
      <c r="K16" s="109" t="s">
        <v>31800</v>
      </c>
      <c r="L16" s="109"/>
      <c r="M16" s="10" t="s">
        <v>31801</v>
      </c>
      <c r="N16" s="110" t="s">
        <v>31802</v>
      </c>
      <c r="O16" s="110"/>
      <c r="P16" s="110"/>
      <c r="Q16" s="111"/>
      <c r="R16" s="111"/>
      <c r="S16" s="112"/>
    </row>
    <row r="17" spans="1:19" x14ac:dyDescent="0.3">
      <c r="A17" s="105" t="s">
        <v>31803</v>
      </c>
      <c r="B17" s="106"/>
      <c r="C17" s="16" t="s">
        <v>31804</v>
      </c>
      <c r="D17" s="10" t="s">
        <v>31805</v>
      </c>
      <c r="E17" s="16" t="s">
        <v>31806</v>
      </c>
      <c r="F17" s="10" t="s">
        <v>301</v>
      </c>
      <c r="G17" s="16" t="s">
        <v>31806</v>
      </c>
      <c r="H17" s="10" t="s">
        <v>686</v>
      </c>
      <c r="I17" s="16" t="s">
        <v>31806</v>
      </c>
      <c r="J17" s="10" t="s">
        <v>31807</v>
      </c>
      <c r="K17" s="16" t="s">
        <v>31806</v>
      </c>
      <c r="L17" s="10" t="s">
        <v>31808</v>
      </c>
      <c r="M17" s="10"/>
      <c r="N17" s="10" t="s">
        <v>31801</v>
      </c>
      <c r="O17" s="110" t="s">
        <v>31802</v>
      </c>
      <c r="P17" s="110"/>
      <c r="Q17" s="110"/>
      <c r="R17" s="10"/>
      <c r="S17" s="17"/>
    </row>
    <row r="18" spans="1:19" x14ac:dyDescent="0.3">
      <c r="A18" s="138" t="s">
        <v>31809</v>
      </c>
      <c r="B18" s="139"/>
      <c r="C18" s="16" t="s">
        <v>31806</v>
      </c>
      <c r="D18" s="10" t="s">
        <v>31808</v>
      </c>
      <c r="E18" s="18"/>
      <c r="F18" s="16" t="s">
        <v>31810</v>
      </c>
      <c r="G18" s="10" t="s">
        <v>31811</v>
      </c>
      <c r="H18" s="18"/>
      <c r="I18" s="2" t="s">
        <v>31806</v>
      </c>
      <c r="J18" s="109" t="s">
        <v>31812</v>
      </c>
      <c r="K18" s="109"/>
      <c r="L18" s="5"/>
      <c r="M18" s="2" t="s">
        <v>31813</v>
      </c>
      <c r="N18" s="4" t="s">
        <v>3630</v>
      </c>
      <c r="O18" s="18"/>
      <c r="P18" s="10" t="s">
        <v>31814</v>
      </c>
      <c r="Q18" s="106" t="s">
        <v>31802</v>
      </c>
      <c r="R18" s="106"/>
      <c r="S18" s="114"/>
    </row>
    <row r="19" spans="1:19" ht="15" thickBot="1" x14ac:dyDescent="0.35">
      <c r="A19" s="19"/>
      <c r="B19" s="20"/>
      <c r="C19" s="21"/>
      <c r="D19" s="22"/>
      <c r="F19" s="21"/>
      <c r="G19" s="22"/>
      <c r="I19" s="23"/>
      <c r="J19" s="24"/>
      <c r="K19" s="24"/>
      <c r="L19" s="25"/>
      <c r="M19" s="23"/>
      <c r="N19" s="26"/>
      <c r="P19" s="22"/>
      <c r="Q19" s="27"/>
      <c r="R19" s="27"/>
      <c r="S19" s="28"/>
    </row>
    <row r="20" spans="1:19" ht="16.2" thickBot="1" x14ac:dyDescent="0.35">
      <c r="A20" s="140" t="s">
        <v>31815</v>
      </c>
      <c r="B20" s="141"/>
      <c r="C20" s="141"/>
      <c r="D20" s="141"/>
      <c r="E20" s="141"/>
      <c r="F20" s="141"/>
      <c r="G20" s="141"/>
      <c r="H20" s="141"/>
      <c r="I20" s="141"/>
      <c r="J20" s="141"/>
      <c r="K20" s="141"/>
      <c r="L20" s="141"/>
      <c r="M20" s="141"/>
      <c r="N20" s="141"/>
      <c r="O20" s="141"/>
      <c r="P20" s="141"/>
      <c r="Q20" s="141"/>
      <c r="R20" s="141"/>
      <c r="S20" s="142"/>
    </row>
    <row r="21" spans="1:19" x14ac:dyDescent="0.3">
      <c r="A21" s="128" t="s">
        <v>31816</v>
      </c>
      <c r="B21" s="129"/>
      <c r="C21" s="129"/>
      <c r="D21" s="129"/>
      <c r="E21" s="129"/>
      <c r="F21" s="129"/>
      <c r="G21" s="129"/>
      <c r="H21" s="129"/>
      <c r="I21" s="129"/>
      <c r="J21" s="129"/>
      <c r="K21" s="129"/>
      <c r="L21" s="129"/>
      <c r="M21" s="129"/>
      <c r="N21" s="129"/>
      <c r="O21" s="129"/>
      <c r="P21" s="129"/>
      <c r="Q21" s="129"/>
      <c r="R21" s="129"/>
      <c r="S21" s="130"/>
    </row>
    <row r="22" spans="1:19" x14ac:dyDescent="0.3">
      <c r="A22" s="131" t="s">
        <v>31817</v>
      </c>
      <c r="B22" s="132"/>
      <c r="C22" s="132"/>
      <c r="D22" s="132"/>
      <c r="E22" s="132"/>
      <c r="F22" s="132"/>
      <c r="G22" s="132"/>
      <c r="H22" s="132"/>
      <c r="I22" s="132"/>
      <c r="J22" s="132"/>
      <c r="K22" s="132"/>
      <c r="L22" s="132"/>
      <c r="M22" s="132"/>
      <c r="N22" s="132"/>
      <c r="O22" s="132"/>
      <c r="P22" s="132"/>
      <c r="Q22" s="132"/>
      <c r="R22" s="132"/>
      <c r="S22" s="133"/>
    </row>
    <row r="23" spans="1:19" ht="30.6" x14ac:dyDescent="0.3">
      <c r="A23" s="59" t="s">
        <v>6</v>
      </c>
      <c r="B23" s="60" t="s">
        <v>31818</v>
      </c>
      <c r="C23" s="60" t="s">
        <v>31819</v>
      </c>
      <c r="D23" s="60" t="s">
        <v>8161</v>
      </c>
      <c r="E23" s="134" t="s">
        <v>8162</v>
      </c>
      <c r="F23" s="135"/>
      <c r="G23" s="60" t="s">
        <v>31820</v>
      </c>
      <c r="H23" s="60" t="s">
        <v>31821</v>
      </c>
      <c r="I23" s="60" t="s">
        <v>31822</v>
      </c>
      <c r="J23" s="60" t="s">
        <v>31823</v>
      </c>
      <c r="K23" s="60" t="s">
        <v>31824</v>
      </c>
      <c r="L23" s="60" t="s">
        <v>8160</v>
      </c>
      <c r="M23" s="60" t="s">
        <v>31825</v>
      </c>
      <c r="N23" s="60" t="s">
        <v>31826</v>
      </c>
      <c r="O23" s="60" t="s">
        <v>31827</v>
      </c>
      <c r="P23" s="60" t="s">
        <v>31828</v>
      </c>
      <c r="Q23" s="60" t="s">
        <v>31829</v>
      </c>
      <c r="R23" s="136" t="s">
        <v>31830</v>
      </c>
      <c r="S23" s="137"/>
    </row>
    <row r="24" spans="1:19" ht="15.9" customHeight="1" x14ac:dyDescent="0.3">
      <c r="A24" s="56" t="s">
        <v>133</v>
      </c>
      <c r="B24" s="56" t="s">
        <v>31831</v>
      </c>
      <c r="C24" s="56" t="e" cm="1">
        <f t="array" aca="1" ref="C24" ca="1">_xlfn._xlws.FILTER('Config  Antenas'!B:B,'Config  Antenas'!C:C=P10)</f>
        <v>#VALUE!</v>
      </c>
      <c r="D24" s="55"/>
      <c r="E24" s="71" t="e" cm="1">
        <f t="array" aca="1" ref="E24" ca="1">_xlfn._xlws.FILTER('Config  Antenas'!O:O,'Config  Antenas'!C:C=P10)</f>
        <v>#VALUE!</v>
      </c>
      <c r="F24" s="72"/>
      <c r="G24" s="56" t="e" cm="1">
        <f t="array" aca="1" ref="G24" ca="1">_xlfn._xlws.FILTER('Config  Antenas'!P:P,'Config  Antenas'!C:C=P10)</f>
        <v>#VALUE!</v>
      </c>
      <c r="H24" s="56"/>
      <c r="I24" s="61" t="e" cm="1">
        <f t="array" aca="1" ref="I24" ca="1">_xlfn._xlws.FILTER('Config  Antenas'!Q:Q,'Config  Antenas'!C:C=P10)/1000</f>
        <v>#VALUE!</v>
      </c>
      <c r="J24" s="61" t="e" cm="1">
        <f t="array" aca="1" ref="J24" ca="1">_xlfn._xlws.FILTER('Config  Antenas'!R:R,'Config  Antenas'!C:C=P10)/1000</f>
        <v>#VALUE!</v>
      </c>
      <c r="K24" s="61" t="e" cm="1">
        <f t="array" aca="1" ref="K24" ca="1">_xlfn._xlws.FILTER('Config  Antenas'!M:M,'Config  Antenas'!C:C=P10)/1000</f>
        <v>#VALUE!</v>
      </c>
      <c r="L24" s="55" t="e" cm="1">
        <f t="array" aca="1" ref="L24" ca="1">_xlfn._xlws.FILTER('Config  Antenas'!M:M,'Config  Antenas'!C:C=P10)</f>
        <v>#VALUE!</v>
      </c>
      <c r="M24" s="55" t="s">
        <v>148</v>
      </c>
      <c r="N24" s="55" t="s">
        <v>148</v>
      </c>
      <c r="O24" s="61" t="e" cm="1">
        <f t="array" aca="1" ref="O24" ca="1">_xlfn._xlws.FILTER('Config  Antenas'!W:W,'Config  Antenas'!C:C=P10)</f>
        <v>#VALUE!</v>
      </c>
      <c r="P24" s="55" t="e">
        <f ca="1">IF(A24="","",IF(C24="MW",1.6,1.2))</f>
        <v>#VALUE!</v>
      </c>
      <c r="Q24" s="64" t="e">
        <f ca="1">IF(A24="","",(O24*P24))</f>
        <v>#VALUE!</v>
      </c>
      <c r="R24" s="62"/>
      <c r="S24" s="63"/>
    </row>
    <row r="25" spans="1:19" ht="15.9" customHeight="1" x14ac:dyDescent="0.3">
      <c r="A25" s="56" t="s">
        <v>133</v>
      </c>
      <c r="B25" s="56" t="s">
        <v>31831</v>
      </c>
      <c r="C25" s="56"/>
      <c r="D25" s="55"/>
      <c r="E25" s="71"/>
      <c r="F25" s="72"/>
      <c r="G25" s="56"/>
      <c r="H25" s="56"/>
      <c r="I25" s="61"/>
      <c r="J25" s="61"/>
      <c r="K25" s="61"/>
      <c r="L25" s="55"/>
      <c r="M25" s="55" t="s">
        <v>148</v>
      </c>
      <c r="N25" s="55" t="s">
        <v>148</v>
      </c>
      <c r="O25" s="61"/>
      <c r="P25" s="55">
        <f t="shared" ref="P25:P34" si="0">IF(A25="","",IF(C25="MW",1.6,1.2))</f>
        <v>1.2</v>
      </c>
      <c r="Q25" s="64">
        <f t="shared" ref="Q25:Q34" si="1">IF(A25="","",(O25*P25))</f>
        <v>0</v>
      </c>
      <c r="R25" s="62"/>
      <c r="S25" s="63"/>
    </row>
    <row r="26" spans="1:19" ht="15.9" customHeight="1" x14ac:dyDescent="0.3">
      <c r="A26" s="56" t="s">
        <v>133</v>
      </c>
      <c r="B26" s="56" t="s">
        <v>31831</v>
      </c>
      <c r="C26" s="56"/>
      <c r="D26" s="55"/>
      <c r="E26" s="71"/>
      <c r="F26" s="72"/>
      <c r="G26" s="56"/>
      <c r="H26" s="56"/>
      <c r="I26" s="61"/>
      <c r="J26" s="61"/>
      <c r="K26" s="61"/>
      <c r="L26" s="55"/>
      <c r="M26" s="55" t="s">
        <v>148</v>
      </c>
      <c r="N26" s="55" t="s">
        <v>148</v>
      </c>
      <c r="O26" s="61"/>
      <c r="P26" s="55">
        <f t="shared" si="0"/>
        <v>1.2</v>
      </c>
      <c r="Q26" s="64">
        <f t="shared" si="1"/>
        <v>0</v>
      </c>
      <c r="R26" s="62"/>
      <c r="S26" s="63"/>
    </row>
    <row r="27" spans="1:19" ht="15.9" customHeight="1" x14ac:dyDescent="0.3">
      <c r="A27" s="56"/>
      <c r="B27" s="56"/>
      <c r="C27" s="56"/>
      <c r="D27" s="55"/>
      <c r="E27" s="71"/>
      <c r="F27" s="72"/>
      <c r="G27" s="56"/>
      <c r="H27" s="56"/>
      <c r="I27" s="61"/>
      <c r="J27" s="61"/>
      <c r="K27" s="61"/>
      <c r="L27" s="55"/>
      <c r="M27" s="55"/>
      <c r="N27" s="55"/>
      <c r="O27" s="61"/>
      <c r="P27" s="55" t="str">
        <f t="shared" si="0"/>
        <v/>
      </c>
      <c r="Q27" s="64" t="str">
        <f t="shared" si="1"/>
        <v/>
      </c>
      <c r="R27" s="62"/>
      <c r="S27" s="63"/>
    </row>
    <row r="28" spans="1:19" ht="15.9" customHeight="1" x14ac:dyDescent="0.3">
      <c r="A28" s="56"/>
      <c r="B28" s="56"/>
      <c r="C28" s="56"/>
      <c r="D28" s="55"/>
      <c r="E28" s="71"/>
      <c r="F28" s="72"/>
      <c r="G28" s="56"/>
      <c r="H28" s="56"/>
      <c r="I28" s="56"/>
      <c r="J28" s="56"/>
      <c r="K28" s="61"/>
      <c r="L28" s="55"/>
      <c r="M28" s="55"/>
      <c r="N28" s="55"/>
      <c r="O28" s="61"/>
      <c r="P28" s="55" t="str">
        <f t="shared" si="0"/>
        <v/>
      </c>
      <c r="Q28" s="64" t="str">
        <f t="shared" si="1"/>
        <v/>
      </c>
      <c r="R28" s="62"/>
      <c r="S28" s="63"/>
    </row>
    <row r="29" spans="1:19" ht="15.9" customHeight="1" x14ac:dyDescent="0.3">
      <c r="A29" s="56"/>
      <c r="B29" s="56"/>
      <c r="C29" s="56"/>
      <c r="D29" s="55"/>
      <c r="E29" s="71"/>
      <c r="F29" s="72"/>
      <c r="G29" s="56"/>
      <c r="H29" s="56"/>
      <c r="I29" s="56"/>
      <c r="J29" s="56"/>
      <c r="K29" s="61"/>
      <c r="L29" s="55"/>
      <c r="M29" s="55"/>
      <c r="N29" s="55"/>
      <c r="O29" s="61"/>
      <c r="P29" s="55" t="str">
        <f t="shared" si="0"/>
        <v/>
      </c>
      <c r="Q29" s="64" t="str">
        <f t="shared" si="1"/>
        <v/>
      </c>
      <c r="R29" s="62"/>
      <c r="S29" s="63"/>
    </row>
    <row r="30" spans="1:19" ht="15.9" customHeight="1" x14ac:dyDescent="0.3">
      <c r="A30" s="56"/>
      <c r="B30" s="56"/>
      <c r="C30" s="56"/>
      <c r="D30" s="55"/>
      <c r="E30" s="71"/>
      <c r="F30" s="72"/>
      <c r="G30" s="56"/>
      <c r="H30" s="56"/>
      <c r="I30" s="61"/>
      <c r="J30" s="55"/>
      <c r="K30" s="61"/>
      <c r="L30" s="55"/>
      <c r="M30" s="55"/>
      <c r="N30" s="55"/>
      <c r="O30" s="61"/>
      <c r="P30" s="55" t="str">
        <f t="shared" si="0"/>
        <v/>
      </c>
      <c r="Q30" s="64" t="str">
        <f t="shared" si="1"/>
        <v/>
      </c>
      <c r="R30" s="62"/>
      <c r="S30" s="63"/>
    </row>
    <row r="31" spans="1:19" ht="15.9" customHeight="1" x14ac:dyDescent="0.3">
      <c r="A31" s="56"/>
      <c r="B31" s="56"/>
      <c r="C31" s="56"/>
      <c r="D31" s="55"/>
      <c r="E31" s="71"/>
      <c r="F31" s="72"/>
      <c r="G31" s="56"/>
      <c r="H31" s="56"/>
      <c r="I31" s="61"/>
      <c r="J31" s="55"/>
      <c r="K31" s="61"/>
      <c r="L31" s="55"/>
      <c r="M31" s="55"/>
      <c r="N31" s="55"/>
      <c r="O31" s="61"/>
      <c r="P31" s="55" t="str">
        <f t="shared" si="0"/>
        <v/>
      </c>
      <c r="Q31" s="64" t="str">
        <f t="shared" si="1"/>
        <v/>
      </c>
      <c r="R31" s="62"/>
      <c r="S31" s="63"/>
    </row>
    <row r="32" spans="1:19" ht="15.9" customHeight="1" x14ac:dyDescent="0.3">
      <c r="A32" s="56"/>
      <c r="B32" s="56"/>
      <c r="C32" s="56"/>
      <c r="D32" s="55"/>
      <c r="E32" s="57"/>
      <c r="F32" s="58"/>
      <c r="G32" s="56"/>
      <c r="H32" s="56"/>
      <c r="I32" s="61"/>
      <c r="J32" s="65"/>
      <c r="K32" s="61"/>
      <c r="L32" s="55"/>
      <c r="M32" s="55"/>
      <c r="N32" s="55"/>
      <c r="O32" s="55"/>
      <c r="P32" s="55" t="str">
        <f t="shared" si="0"/>
        <v/>
      </c>
      <c r="Q32" s="64" t="str">
        <f t="shared" si="1"/>
        <v/>
      </c>
      <c r="R32" s="62"/>
      <c r="S32" s="63"/>
    </row>
    <row r="33" spans="1:20" ht="15.9" customHeight="1" x14ac:dyDescent="0.3">
      <c r="A33" s="56"/>
      <c r="B33" s="56"/>
      <c r="C33" s="56"/>
      <c r="D33" s="55"/>
      <c r="E33" s="57"/>
      <c r="F33" s="58"/>
      <c r="G33" s="56"/>
      <c r="H33" s="56"/>
      <c r="I33" s="61"/>
      <c r="J33" s="55"/>
      <c r="K33" s="61"/>
      <c r="L33" s="55"/>
      <c r="M33" s="55"/>
      <c r="N33" s="55"/>
      <c r="O33" s="61"/>
      <c r="P33" s="55" t="str">
        <f t="shared" si="0"/>
        <v/>
      </c>
      <c r="Q33" s="64" t="str">
        <f t="shared" si="1"/>
        <v/>
      </c>
      <c r="R33" s="62"/>
      <c r="S33" s="63"/>
    </row>
    <row r="34" spans="1:20" ht="15.9" customHeight="1" x14ac:dyDescent="0.3">
      <c r="A34" s="56"/>
      <c r="B34" s="56"/>
      <c r="C34" s="56"/>
      <c r="D34" s="55"/>
      <c r="E34" s="57"/>
      <c r="F34" s="58"/>
      <c r="G34" s="56"/>
      <c r="H34" s="56"/>
      <c r="I34" s="61"/>
      <c r="J34" s="55"/>
      <c r="K34" s="61"/>
      <c r="L34" s="55"/>
      <c r="M34" s="55"/>
      <c r="N34" s="55"/>
      <c r="O34" s="61"/>
      <c r="P34" s="55" t="str">
        <f t="shared" si="0"/>
        <v/>
      </c>
      <c r="Q34" s="64" t="str">
        <f t="shared" si="1"/>
        <v/>
      </c>
      <c r="R34" s="62"/>
      <c r="S34" s="63"/>
    </row>
    <row r="35" spans="1:20" x14ac:dyDescent="0.3">
      <c r="A35" s="123" t="s">
        <v>31832</v>
      </c>
      <c r="B35" s="124"/>
      <c r="C35" s="124"/>
      <c r="D35" s="124"/>
      <c r="E35" s="124"/>
      <c r="F35" s="124"/>
      <c r="G35" s="124"/>
      <c r="H35" s="124"/>
      <c r="I35" s="124"/>
      <c r="J35" s="124"/>
      <c r="K35" s="124"/>
      <c r="L35" s="124"/>
      <c r="M35" s="124"/>
      <c r="N35" s="124"/>
      <c r="O35" s="124"/>
      <c r="P35" s="30"/>
      <c r="Q35" s="30"/>
      <c r="R35" s="30"/>
      <c r="S35" s="31"/>
      <c r="T35" s="32"/>
    </row>
    <row r="36" spans="1:20" x14ac:dyDescent="0.3">
      <c r="A36" s="125"/>
      <c r="B36" s="126"/>
      <c r="C36" s="126"/>
      <c r="D36" s="126"/>
      <c r="E36" s="126"/>
      <c r="F36" s="126"/>
      <c r="G36" s="126"/>
      <c r="H36" s="126"/>
      <c r="I36" s="126"/>
      <c r="J36" s="126"/>
      <c r="K36" s="126"/>
      <c r="L36" s="126"/>
      <c r="M36" s="126"/>
      <c r="N36" s="126"/>
      <c r="O36" s="126"/>
      <c r="S36" s="29"/>
      <c r="T36" s="32"/>
    </row>
    <row r="37" spans="1:20" x14ac:dyDescent="0.3">
      <c r="A37" s="33"/>
      <c r="B37" s="34"/>
      <c r="C37" s="34"/>
      <c r="D37" s="34"/>
      <c r="E37" s="34"/>
      <c r="F37" s="34"/>
      <c r="G37" s="127" t="s">
        <v>31833</v>
      </c>
      <c r="H37" s="127"/>
      <c r="I37" s="127"/>
      <c r="J37" s="127"/>
      <c r="K37" s="127" t="s">
        <v>31834</v>
      </c>
      <c r="L37" s="127"/>
      <c r="M37" s="127"/>
      <c r="N37" s="127"/>
      <c r="O37" s="32"/>
      <c r="P37" s="32"/>
      <c r="Q37" s="32"/>
      <c r="R37" s="32"/>
      <c r="S37" s="35"/>
      <c r="T37" s="32"/>
    </row>
    <row r="38" spans="1:20" x14ac:dyDescent="0.3">
      <c r="A38" s="149" t="s">
        <v>31835</v>
      </c>
      <c r="B38" s="150"/>
      <c r="C38" s="150"/>
      <c r="D38" s="150"/>
      <c r="E38" s="150"/>
      <c r="F38" s="151"/>
      <c r="G38" s="145" t="e">
        <f ca="1">SUM(O24:O30,O32:O34)</f>
        <v>#VALUE!</v>
      </c>
      <c r="H38" s="145"/>
      <c r="I38" s="145"/>
      <c r="J38" s="145"/>
      <c r="K38" s="152" t="e">
        <f ca="1">SUM(Q24:Q29)</f>
        <v>#VALUE!</v>
      </c>
      <c r="L38" s="152"/>
      <c r="M38" s="152"/>
      <c r="N38" s="152"/>
      <c r="O38" s="32"/>
      <c r="P38" s="32"/>
      <c r="Q38" s="32"/>
      <c r="R38" s="32"/>
      <c r="S38" s="35"/>
    </row>
    <row r="39" spans="1:20" x14ac:dyDescent="0.3">
      <c r="A39" s="153" t="s">
        <v>31836</v>
      </c>
      <c r="B39" s="150"/>
      <c r="C39" s="150"/>
      <c r="D39" s="150"/>
      <c r="E39" s="150"/>
      <c r="F39" s="151"/>
      <c r="G39" s="145" t="e">
        <f ca="1">4-G38</f>
        <v>#VALUE!</v>
      </c>
      <c r="H39" s="145"/>
      <c r="I39" s="145"/>
      <c r="J39" s="145"/>
      <c r="K39" s="145" t="e">
        <f ca="1">4-K38</f>
        <v>#VALUE!</v>
      </c>
      <c r="L39" s="145"/>
      <c r="M39" s="145"/>
      <c r="N39" s="145"/>
      <c r="O39" s="32"/>
      <c r="P39" s="32"/>
      <c r="Q39" s="32"/>
      <c r="R39" s="32"/>
      <c r="S39" s="35"/>
    </row>
    <row r="40" spans="1:20" x14ac:dyDescent="0.3">
      <c r="A40" s="143" t="s">
        <v>31837</v>
      </c>
      <c r="B40" s="144"/>
      <c r="C40" s="144"/>
      <c r="D40" s="144"/>
      <c r="E40" s="144"/>
      <c r="F40" s="144"/>
      <c r="G40" s="145" t="e">
        <f ca="1">G38</f>
        <v>#VALUE!</v>
      </c>
      <c r="H40" s="145"/>
      <c r="I40" s="145"/>
      <c r="J40" s="145"/>
      <c r="K40" s="145" t="e">
        <f ca="1">K38</f>
        <v>#VALUE!</v>
      </c>
      <c r="L40" s="145"/>
      <c r="M40" s="145"/>
      <c r="N40" s="145"/>
      <c r="O40" s="32"/>
      <c r="P40" s="32"/>
      <c r="Q40" s="32"/>
      <c r="R40" s="32"/>
      <c r="S40" s="35"/>
    </row>
    <row r="41" spans="1:20" x14ac:dyDescent="0.3">
      <c r="A41" s="146" t="s">
        <v>31838</v>
      </c>
      <c r="B41" s="147"/>
      <c r="C41" s="147"/>
      <c r="D41" s="147"/>
      <c r="E41" s="147"/>
      <c r="F41" s="147"/>
      <c r="G41" s="148" t="s">
        <v>148</v>
      </c>
      <c r="H41" s="148"/>
      <c r="I41" s="148"/>
      <c r="J41" s="148"/>
      <c r="K41" s="148" t="s">
        <v>148</v>
      </c>
      <c r="L41" s="148"/>
      <c r="M41" s="148"/>
      <c r="N41" s="148"/>
      <c r="O41" s="32"/>
      <c r="P41" s="32"/>
      <c r="Q41" s="32"/>
      <c r="R41" s="32"/>
      <c r="S41" s="35"/>
    </row>
    <row r="42" spans="1:20" x14ac:dyDescent="0.3">
      <c r="A42" s="162" t="s">
        <v>31839</v>
      </c>
      <c r="B42" s="163"/>
      <c r="C42" s="163"/>
      <c r="D42" s="163"/>
      <c r="E42" s="163"/>
      <c r="F42" s="163"/>
      <c r="G42" s="148" t="s">
        <v>148</v>
      </c>
      <c r="H42" s="148"/>
      <c r="I42" s="148"/>
      <c r="J42" s="148"/>
      <c r="K42" s="148" t="s">
        <v>148</v>
      </c>
      <c r="L42" s="148"/>
      <c r="M42" s="148"/>
      <c r="N42" s="148"/>
      <c r="O42" s="32"/>
      <c r="P42" s="32"/>
      <c r="Q42" s="32"/>
      <c r="R42" s="32"/>
      <c r="S42" s="35"/>
    </row>
    <row r="43" spans="1:20" x14ac:dyDescent="0.3">
      <c r="A43" s="164" t="s">
        <v>31840</v>
      </c>
      <c r="B43" s="165"/>
      <c r="C43" s="165"/>
      <c r="D43" s="165"/>
      <c r="E43" s="165"/>
      <c r="F43" s="165"/>
      <c r="G43" s="145" t="e">
        <f ca="1">G38</f>
        <v>#VALUE!</v>
      </c>
      <c r="H43" s="145"/>
      <c r="I43" s="145"/>
      <c r="J43" s="145"/>
      <c r="K43" s="145" t="e">
        <f ca="1">K38</f>
        <v>#VALUE!</v>
      </c>
      <c r="L43" s="148"/>
      <c r="M43" s="148"/>
      <c r="N43" s="148"/>
      <c r="O43" s="32"/>
      <c r="P43" s="32"/>
      <c r="Q43" s="32"/>
      <c r="R43" s="32"/>
      <c r="S43" s="36"/>
    </row>
    <row r="44" spans="1:20" x14ac:dyDescent="0.3">
      <c r="A44" s="37"/>
      <c r="B44" s="34"/>
      <c r="C44" s="34"/>
      <c r="D44" s="34"/>
      <c r="E44" s="34"/>
      <c r="F44" s="34"/>
      <c r="G44" s="34"/>
      <c r="H44" s="34"/>
      <c r="I44" s="34"/>
      <c r="J44" s="34"/>
      <c r="K44" s="34"/>
      <c r="L44" s="34"/>
      <c r="M44" s="34"/>
      <c r="N44" s="34"/>
      <c r="O44" s="34"/>
      <c r="P44" s="34"/>
      <c r="Q44" s="34"/>
      <c r="R44" s="34"/>
      <c r="S44" s="38"/>
    </row>
    <row r="45" spans="1:20" x14ac:dyDescent="0.3">
      <c r="A45" s="154" t="s">
        <v>31841</v>
      </c>
      <c r="B45" s="155"/>
      <c r="C45" s="155"/>
      <c r="D45" s="155"/>
      <c r="E45" s="155"/>
      <c r="F45" s="155"/>
      <c r="G45" s="155"/>
      <c r="H45" s="155"/>
      <c r="I45" s="155"/>
      <c r="J45" s="155"/>
      <c r="K45" s="155"/>
      <c r="L45" s="155"/>
      <c r="M45" s="155"/>
      <c r="N45" s="155"/>
      <c r="O45" s="155"/>
      <c r="P45" s="155"/>
      <c r="Q45" s="155"/>
      <c r="R45" s="155"/>
      <c r="S45" s="156"/>
    </row>
    <row r="46" spans="1:20" ht="21.9" customHeight="1" x14ac:dyDescent="0.3">
      <c r="A46" s="157" t="s">
        <v>31818</v>
      </c>
      <c r="B46" s="158"/>
      <c r="C46" s="158"/>
      <c r="D46" s="159" t="s">
        <v>8161</v>
      </c>
      <c r="E46" s="159"/>
      <c r="F46" s="159"/>
      <c r="G46" s="159" t="s">
        <v>8162</v>
      </c>
      <c r="H46" s="159"/>
      <c r="I46" s="159"/>
      <c r="J46" s="39" t="s">
        <v>31820</v>
      </c>
      <c r="K46" s="158" t="s">
        <v>31842</v>
      </c>
      <c r="L46" s="158"/>
      <c r="M46" s="158"/>
      <c r="N46" s="158" t="s">
        <v>31843</v>
      </c>
      <c r="O46" s="158"/>
      <c r="P46" s="160" t="s">
        <v>31830</v>
      </c>
      <c r="Q46" s="159"/>
      <c r="R46" s="159"/>
      <c r="S46" s="161"/>
    </row>
    <row r="47" spans="1:20" x14ac:dyDescent="0.3">
      <c r="A47" s="170" t="s">
        <v>31844</v>
      </c>
      <c r="B47" s="168"/>
      <c r="C47" s="168"/>
      <c r="D47" s="166" t="s">
        <v>148</v>
      </c>
      <c r="E47" s="166"/>
      <c r="F47" s="166"/>
      <c r="G47" s="166" t="s">
        <v>1304</v>
      </c>
      <c r="H47" s="166"/>
      <c r="I47" s="166"/>
      <c r="J47" s="70">
        <v>1</v>
      </c>
      <c r="K47" s="166" t="s">
        <v>31845</v>
      </c>
      <c r="L47" s="166"/>
      <c r="M47" s="166"/>
      <c r="N47" s="166" t="s">
        <v>148</v>
      </c>
      <c r="O47" s="166"/>
      <c r="P47" s="167" t="s">
        <v>1304</v>
      </c>
      <c r="Q47" s="168"/>
      <c r="R47" s="168"/>
      <c r="S47" s="169"/>
    </row>
    <row r="48" spans="1:20" x14ac:dyDescent="0.3">
      <c r="A48" s="170" t="s">
        <v>31844</v>
      </c>
      <c r="B48" s="168"/>
      <c r="C48" s="168"/>
      <c r="D48" s="166" t="s">
        <v>148</v>
      </c>
      <c r="E48" s="166"/>
      <c r="F48" s="166"/>
      <c r="G48" s="166" t="s">
        <v>8362</v>
      </c>
      <c r="H48" s="166"/>
      <c r="I48" s="166"/>
      <c r="J48" s="70">
        <v>1</v>
      </c>
      <c r="K48" s="166" t="s">
        <v>31846</v>
      </c>
      <c r="L48" s="166"/>
      <c r="M48" s="166"/>
      <c r="N48" s="166" t="s">
        <v>148</v>
      </c>
      <c r="O48" s="166"/>
      <c r="P48" s="167" t="s">
        <v>8362</v>
      </c>
      <c r="Q48" s="168"/>
      <c r="R48" s="168"/>
      <c r="S48" s="169"/>
    </row>
    <row r="49" spans="1:26" x14ac:dyDescent="0.3">
      <c r="A49" s="171" t="s">
        <v>31847</v>
      </c>
      <c r="B49" s="172"/>
      <c r="C49" s="172"/>
      <c r="D49" s="172"/>
      <c r="E49" s="172"/>
      <c r="F49" s="172"/>
      <c r="G49" s="172"/>
      <c r="H49" s="172"/>
      <c r="I49" s="172"/>
      <c r="J49" s="173"/>
      <c r="K49" s="32"/>
      <c r="L49" s="32"/>
      <c r="M49" s="32"/>
      <c r="N49" s="32"/>
      <c r="O49" s="32"/>
      <c r="P49" s="32"/>
      <c r="Q49" s="32"/>
      <c r="R49" s="32"/>
      <c r="S49" s="36"/>
    </row>
    <row r="50" spans="1:26" x14ac:dyDescent="0.3">
      <c r="A50" s="174" t="s">
        <v>31848</v>
      </c>
      <c r="B50" s="175"/>
      <c r="C50" s="175"/>
      <c r="D50" s="175"/>
      <c r="E50" s="176">
        <v>10</v>
      </c>
      <c r="F50" s="177"/>
      <c r="G50" s="177"/>
      <c r="H50" s="177"/>
      <c r="I50" s="177"/>
      <c r="J50" s="178"/>
      <c r="S50" s="40"/>
    </row>
    <row r="51" spans="1:26" x14ac:dyDescent="0.3">
      <c r="A51" s="174" t="s">
        <v>31849</v>
      </c>
      <c r="B51" s="175"/>
      <c r="C51" s="175"/>
      <c r="D51" s="175"/>
      <c r="E51" s="176">
        <f>10-E50</f>
        <v>0</v>
      </c>
      <c r="F51" s="177"/>
      <c r="G51" s="177"/>
      <c r="H51" s="177"/>
      <c r="I51" s="177"/>
      <c r="J51" s="178"/>
      <c r="S51" s="40"/>
    </row>
    <row r="52" spans="1:26" x14ac:dyDescent="0.3">
      <c r="A52" s="179" t="s">
        <v>31850</v>
      </c>
      <c r="B52" s="180"/>
      <c r="C52" s="180"/>
      <c r="D52" s="180"/>
      <c r="E52" s="176">
        <f>E50</f>
        <v>10</v>
      </c>
      <c r="F52" s="177"/>
      <c r="G52" s="177"/>
      <c r="H52" s="177"/>
      <c r="I52" s="177"/>
      <c r="J52" s="178"/>
      <c r="S52" s="40"/>
    </row>
    <row r="53" spans="1:26" x14ac:dyDescent="0.3">
      <c r="A53" s="188" t="s">
        <v>31851</v>
      </c>
      <c r="B53" s="189"/>
      <c r="C53" s="189"/>
      <c r="D53" s="189"/>
      <c r="E53" s="176" t="s">
        <v>148</v>
      </c>
      <c r="F53" s="177"/>
      <c r="G53" s="177"/>
      <c r="H53" s="177"/>
      <c r="I53" s="177"/>
      <c r="J53" s="178"/>
      <c r="S53" s="40"/>
    </row>
    <row r="54" spans="1:26" x14ac:dyDescent="0.3">
      <c r="A54" s="174" t="s">
        <v>31852</v>
      </c>
      <c r="B54" s="175"/>
      <c r="C54" s="175"/>
      <c r="D54" s="175"/>
      <c r="E54" s="176" t="s">
        <v>148</v>
      </c>
      <c r="F54" s="177"/>
      <c r="G54" s="177"/>
      <c r="H54" s="177"/>
      <c r="I54" s="177"/>
      <c r="J54" s="178"/>
      <c r="S54" s="40"/>
    </row>
    <row r="55" spans="1:26" x14ac:dyDescent="0.3">
      <c r="A55" s="190" t="s">
        <v>31853</v>
      </c>
      <c r="B55" s="191"/>
      <c r="C55" s="191"/>
      <c r="D55" s="191"/>
      <c r="E55" s="176">
        <f>E50</f>
        <v>10</v>
      </c>
      <c r="F55" s="177"/>
      <c r="G55" s="177"/>
      <c r="H55" s="177"/>
      <c r="I55" s="177"/>
      <c r="J55" s="178"/>
      <c r="S55" s="40"/>
    </row>
    <row r="56" spans="1:26" ht="15" thickBot="1" x14ac:dyDescent="0.35">
      <c r="A56" s="41"/>
      <c r="S56" s="40"/>
    </row>
    <row r="57" spans="1:26" ht="16.2" thickBot="1" x14ac:dyDescent="0.35">
      <c r="A57" s="140" t="s">
        <v>31830</v>
      </c>
      <c r="B57" s="141"/>
      <c r="C57" s="141"/>
      <c r="D57" s="141"/>
      <c r="E57" s="141"/>
      <c r="F57" s="141"/>
      <c r="G57" s="141"/>
      <c r="H57" s="141"/>
      <c r="I57" s="141"/>
      <c r="J57" s="141"/>
      <c r="K57" s="141"/>
      <c r="L57" s="141"/>
      <c r="M57" s="141"/>
      <c r="N57" s="141"/>
      <c r="O57" s="141"/>
      <c r="P57" s="141"/>
      <c r="Q57" s="141"/>
      <c r="R57" s="141"/>
      <c r="S57" s="142"/>
    </row>
    <row r="58" spans="1:26" ht="15" hidden="1" customHeight="1" x14ac:dyDescent="0.3">
      <c r="A58" s="41"/>
      <c r="S58" s="40"/>
    </row>
    <row r="59" spans="1:26" ht="28.5" customHeight="1" thickBot="1" x14ac:dyDescent="0.35">
      <c r="A59" s="181" t="s">
        <v>31854</v>
      </c>
      <c r="B59" s="182"/>
      <c r="C59" s="182"/>
      <c r="D59" s="182"/>
      <c r="E59" s="182"/>
      <c r="F59" s="182"/>
      <c r="G59" s="182"/>
      <c r="H59" s="182"/>
      <c r="I59" s="182"/>
      <c r="J59" s="182"/>
      <c r="K59" s="182"/>
      <c r="L59" s="182"/>
      <c r="M59" s="182"/>
      <c r="N59" s="182"/>
      <c r="O59" s="182"/>
      <c r="P59" s="182"/>
      <c r="Q59" s="182"/>
      <c r="R59" s="182"/>
      <c r="S59" s="183"/>
    </row>
    <row r="60" spans="1:26" ht="15.75" hidden="1" customHeight="1" thickBot="1" x14ac:dyDescent="0.35">
      <c r="A60" s="41"/>
      <c r="S60" s="40"/>
    </row>
    <row r="61" spans="1:26" ht="15.75" hidden="1" customHeight="1" thickBot="1" x14ac:dyDescent="0.35">
      <c r="A61" s="41"/>
      <c r="S61" s="40"/>
    </row>
    <row r="62" spans="1:26" ht="16.2" thickBot="1" x14ac:dyDescent="0.35">
      <c r="A62" s="140" t="s">
        <v>31855</v>
      </c>
      <c r="B62" s="141"/>
      <c r="C62" s="141"/>
      <c r="D62" s="141"/>
      <c r="E62" s="141"/>
      <c r="F62" s="141"/>
      <c r="G62" s="141"/>
      <c r="H62" s="141"/>
      <c r="I62" s="141"/>
      <c r="J62" s="141"/>
      <c r="K62" s="141"/>
      <c r="L62" s="141"/>
      <c r="M62" s="141"/>
      <c r="N62" s="141"/>
      <c r="O62" s="141"/>
      <c r="P62" s="141"/>
      <c r="Q62" s="141"/>
      <c r="R62" s="141"/>
      <c r="S62" s="142"/>
    </row>
    <row r="63" spans="1:26" x14ac:dyDescent="0.3">
      <c r="A63" s="184" t="s">
        <v>31856</v>
      </c>
      <c r="B63" s="185"/>
      <c r="C63" s="185"/>
      <c r="D63" s="185"/>
      <c r="E63" s="185"/>
      <c r="F63" s="185"/>
      <c r="G63" s="185"/>
      <c r="H63" s="185"/>
      <c r="I63" s="185"/>
      <c r="J63" s="185"/>
      <c r="K63" s="185"/>
      <c r="L63" s="185"/>
      <c r="M63" s="185"/>
      <c r="N63" s="185"/>
      <c r="O63" s="185"/>
      <c r="P63" s="185"/>
      <c r="Q63" s="185"/>
      <c r="R63" s="185"/>
      <c r="S63" s="186"/>
      <c r="W63" s="42"/>
      <c r="X63" s="42"/>
      <c r="Y63" s="42"/>
      <c r="Z63" s="43"/>
    </row>
    <row r="64" spans="1:26" ht="37.5" customHeight="1" x14ac:dyDescent="0.3">
      <c r="A64" s="44"/>
      <c r="B64" s="30"/>
      <c r="C64" s="30"/>
      <c r="D64" s="30"/>
      <c r="E64" s="30"/>
      <c r="F64" s="30"/>
      <c r="G64" s="30"/>
      <c r="H64" s="30"/>
      <c r="I64" s="30"/>
      <c r="J64" s="30"/>
      <c r="K64" s="30"/>
      <c r="L64" s="30"/>
      <c r="M64" s="30"/>
      <c r="N64" s="30"/>
      <c r="O64" s="30"/>
      <c r="P64" s="30"/>
      <c r="Q64" s="30"/>
      <c r="R64" s="30"/>
      <c r="S64" s="45"/>
      <c r="W64" s="42"/>
      <c r="X64" s="42"/>
      <c r="Y64" s="42"/>
      <c r="Z64" s="43"/>
    </row>
    <row r="65" spans="1:19" ht="15" hidden="1" customHeight="1" x14ac:dyDescent="0.3">
      <c r="A65" s="46"/>
      <c r="S65" s="40"/>
    </row>
    <row r="66" spans="1:19" x14ac:dyDescent="0.3">
      <c r="A66" s="41"/>
      <c r="J66" s="187" t="s">
        <v>31857</v>
      </c>
      <c r="K66" s="187"/>
      <c r="L66" s="187"/>
      <c r="M66" s="187"/>
      <c r="N66" s="47"/>
      <c r="O66" s="47"/>
      <c r="S66" s="40"/>
    </row>
    <row r="67" spans="1:19" x14ac:dyDescent="0.3">
      <c r="A67" s="41"/>
      <c r="J67" s="48" t="s">
        <v>31858</v>
      </c>
      <c r="K67" s="1"/>
      <c r="L67" s="1"/>
      <c r="M67" s="1"/>
      <c r="N67" s="49"/>
      <c r="O67" s="49"/>
      <c r="S67" s="40"/>
    </row>
    <row r="68" spans="1:19" x14ac:dyDescent="0.3">
      <c r="A68" s="41"/>
      <c r="J68" s="48" t="s">
        <v>31859</v>
      </c>
      <c r="K68" s="1"/>
      <c r="L68" s="1"/>
      <c r="M68" s="1"/>
      <c r="N68" s="49"/>
      <c r="O68" s="49"/>
      <c r="S68" s="40"/>
    </row>
    <row r="69" spans="1:19" x14ac:dyDescent="0.3">
      <c r="A69" s="41"/>
      <c r="H69" s="49"/>
      <c r="J69" s="187" t="s">
        <v>31860</v>
      </c>
      <c r="K69" s="187"/>
      <c r="L69" s="187"/>
      <c r="M69" s="49"/>
      <c r="N69" s="47"/>
      <c r="O69" s="49"/>
      <c r="P69" s="49"/>
      <c r="S69" s="40"/>
    </row>
    <row r="70" spans="1:19" x14ac:dyDescent="0.3">
      <c r="A70" s="50"/>
      <c r="B70" s="51"/>
      <c r="C70" s="51"/>
      <c r="D70" s="51"/>
      <c r="E70" s="51"/>
      <c r="F70" s="51"/>
      <c r="G70" s="51"/>
      <c r="H70" s="51"/>
      <c r="I70" s="51"/>
      <c r="J70" s="51"/>
      <c r="K70" s="51"/>
      <c r="L70" s="51"/>
      <c r="M70" s="51"/>
      <c r="N70" s="51"/>
      <c r="O70" s="51"/>
      <c r="P70" s="51"/>
      <c r="Q70" s="51"/>
      <c r="R70" s="51"/>
      <c r="S70" s="38"/>
    </row>
    <row r="71" spans="1:19" x14ac:dyDescent="0.3">
      <c r="A71" s="193" t="s">
        <v>4687</v>
      </c>
      <c r="B71" s="194"/>
      <c r="C71" s="194"/>
      <c r="D71" s="194"/>
      <c r="E71" s="194"/>
      <c r="F71" s="194"/>
      <c r="G71" s="194"/>
      <c r="H71" s="194"/>
      <c r="I71" s="194"/>
      <c r="J71" s="194"/>
      <c r="K71" s="194"/>
      <c r="L71" s="194"/>
      <c r="M71" s="194"/>
      <c r="N71" s="194"/>
      <c r="O71" s="194"/>
      <c r="P71" s="194"/>
      <c r="Q71" s="194"/>
      <c r="R71" s="194"/>
      <c r="S71" s="195"/>
    </row>
    <row r="72" spans="1:19" ht="15" hidden="1" customHeight="1" x14ac:dyDescent="0.3">
      <c r="A72" s="44"/>
      <c r="B72" s="30"/>
      <c r="C72" s="30"/>
      <c r="D72" s="30"/>
      <c r="E72" s="30"/>
      <c r="F72" s="30"/>
      <c r="G72" s="30"/>
      <c r="H72" s="30"/>
      <c r="I72" s="30"/>
      <c r="J72" s="30"/>
      <c r="K72" s="30"/>
      <c r="L72" s="30"/>
      <c r="M72" s="30"/>
      <c r="N72" s="30"/>
      <c r="O72" s="30"/>
      <c r="P72" s="30"/>
      <c r="Q72" s="30"/>
      <c r="R72" s="30"/>
      <c r="S72" s="45"/>
    </row>
    <row r="73" spans="1:19" ht="37.5" customHeight="1" x14ac:dyDescent="0.3">
      <c r="A73" s="46"/>
      <c r="I73" s="196"/>
      <c r="J73" s="196"/>
      <c r="K73" s="196"/>
      <c r="L73" s="196"/>
      <c r="M73" s="196"/>
      <c r="S73" s="40"/>
    </row>
    <row r="74" spans="1:19" ht="32.25" customHeight="1" x14ac:dyDescent="0.3">
      <c r="A74" s="41"/>
      <c r="D74" s="187"/>
      <c r="E74" s="187"/>
      <c r="F74" s="187"/>
      <c r="G74" s="187"/>
      <c r="J74" s="187" t="s">
        <v>31857</v>
      </c>
      <c r="K74" s="187"/>
      <c r="L74" s="187"/>
      <c r="M74" s="187"/>
      <c r="S74" s="40"/>
    </row>
    <row r="75" spans="1:19" x14ac:dyDescent="0.3">
      <c r="A75" s="41"/>
      <c r="D75" s="48"/>
      <c r="E75" s="1"/>
      <c r="F75" s="1"/>
      <c r="G75" s="1"/>
      <c r="J75" s="48" t="s">
        <v>31858</v>
      </c>
      <c r="L75" s="48"/>
      <c r="M75" s="192"/>
      <c r="N75" s="192"/>
      <c r="O75" s="192"/>
      <c r="S75" s="40"/>
    </row>
    <row r="76" spans="1:19" x14ac:dyDescent="0.3">
      <c r="A76" s="41"/>
      <c r="D76" s="48"/>
      <c r="E76" s="1"/>
      <c r="F76" s="1"/>
      <c r="G76" s="1"/>
      <c r="J76" s="48" t="s">
        <v>31859</v>
      </c>
      <c r="L76" s="48"/>
      <c r="M76" s="192"/>
      <c r="N76" s="192"/>
      <c r="O76" s="192"/>
      <c r="S76" s="40"/>
    </row>
    <row r="77" spans="1:19" x14ac:dyDescent="0.3">
      <c r="A77" s="41"/>
      <c r="D77" s="187"/>
      <c r="E77" s="187"/>
      <c r="F77" s="187"/>
      <c r="G77" s="49"/>
      <c r="H77" s="49"/>
      <c r="J77" s="187" t="s">
        <v>31860</v>
      </c>
      <c r="K77" s="187"/>
      <c r="L77" s="187"/>
      <c r="M77" s="48"/>
      <c r="N77" s="48"/>
      <c r="O77" s="192"/>
      <c r="P77" s="192"/>
      <c r="S77" s="40"/>
    </row>
    <row r="78" spans="1:19" ht="15" thickBot="1" x14ac:dyDescent="0.35">
      <c r="A78" s="52"/>
      <c r="B78" s="53"/>
      <c r="C78" s="53"/>
      <c r="D78" s="53"/>
      <c r="E78" s="53"/>
      <c r="F78" s="53"/>
      <c r="G78" s="53"/>
      <c r="H78" s="53"/>
      <c r="I78" s="53"/>
      <c r="J78" s="53"/>
      <c r="K78" s="53"/>
      <c r="L78" s="53"/>
      <c r="M78" s="53"/>
      <c r="N78" s="53"/>
      <c r="O78" s="53"/>
      <c r="P78" s="53"/>
      <c r="Q78" s="53"/>
      <c r="R78" s="53"/>
      <c r="S78" s="54"/>
    </row>
  </sheetData>
  <mergeCells count="118">
    <mergeCell ref="A3:C6"/>
    <mergeCell ref="D3:P6"/>
    <mergeCell ref="Q3:S6"/>
    <mergeCell ref="A7:C7"/>
    <mergeCell ref="F7:J7"/>
    <mergeCell ref="A8:C8"/>
    <mergeCell ref="F8:J8"/>
    <mergeCell ref="A12:B12"/>
    <mergeCell ref="C12:F12"/>
    <mergeCell ref="G12:H12"/>
    <mergeCell ref="I12:L12"/>
    <mergeCell ref="M12:N12"/>
    <mergeCell ref="O12:S12"/>
    <mergeCell ref="A9:S9"/>
    <mergeCell ref="A10:B10"/>
    <mergeCell ref="G10:H10"/>
    <mergeCell ref="I10:L10"/>
    <mergeCell ref="M10:O10"/>
    <mergeCell ref="A11:C11"/>
    <mergeCell ref="D11:G11"/>
    <mergeCell ref="H11:I11"/>
    <mergeCell ref="J11:L11"/>
    <mergeCell ref="C10:D10"/>
    <mergeCell ref="P10:Q10"/>
    <mergeCell ref="A13:C13"/>
    <mergeCell ref="D13:S13"/>
    <mergeCell ref="B14:G14"/>
    <mergeCell ref="O14:Q14"/>
    <mergeCell ref="A15:C15"/>
    <mergeCell ref="D15:F15"/>
    <mergeCell ref="G15:J15"/>
    <mergeCell ref="K15:M15"/>
    <mergeCell ref="N15:P15"/>
    <mergeCell ref="Q15:S15"/>
    <mergeCell ref="A17:B17"/>
    <mergeCell ref="O17:Q17"/>
    <mergeCell ref="A18:B18"/>
    <mergeCell ref="J18:K18"/>
    <mergeCell ref="Q18:S18"/>
    <mergeCell ref="A20:S20"/>
    <mergeCell ref="A16:C16"/>
    <mergeCell ref="E16:F16"/>
    <mergeCell ref="H16:I16"/>
    <mergeCell ref="K16:L16"/>
    <mergeCell ref="N16:P16"/>
    <mergeCell ref="Q16:S16"/>
    <mergeCell ref="A35:O36"/>
    <mergeCell ref="G37:J37"/>
    <mergeCell ref="K37:N37"/>
    <mergeCell ref="A38:F38"/>
    <mergeCell ref="G38:J38"/>
    <mergeCell ref="K38:N38"/>
    <mergeCell ref="A21:S21"/>
    <mergeCell ref="A22:S22"/>
    <mergeCell ref="E23:F23"/>
    <mergeCell ref="R23:S23"/>
    <mergeCell ref="A41:F41"/>
    <mergeCell ref="G41:J41"/>
    <mergeCell ref="K41:N41"/>
    <mergeCell ref="A42:F42"/>
    <mergeCell ref="G42:J42"/>
    <mergeCell ref="K42:N42"/>
    <mergeCell ref="A39:F39"/>
    <mergeCell ref="G39:J39"/>
    <mergeCell ref="K39:N39"/>
    <mergeCell ref="A40:F40"/>
    <mergeCell ref="G40:J40"/>
    <mergeCell ref="K40:N40"/>
    <mergeCell ref="A43:F43"/>
    <mergeCell ref="G43:J43"/>
    <mergeCell ref="K43:N43"/>
    <mergeCell ref="A45:S45"/>
    <mergeCell ref="A46:C46"/>
    <mergeCell ref="D46:F46"/>
    <mergeCell ref="G46:I46"/>
    <mergeCell ref="K46:M46"/>
    <mergeCell ref="N46:O46"/>
    <mergeCell ref="P46:S46"/>
    <mergeCell ref="K48:M48"/>
    <mergeCell ref="N48:O48"/>
    <mergeCell ref="P48:S48"/>
    <mergeCell ref="A47:C47"/>
    <mergeCell ref="D47:F47"/>
    <mergeCell ref="G47:I47"/>
    <mergeCell ref="K47:M47"/>
    <mergeCell ref="N47:O47"/>
    <mergeCell ref="P47:S47"/>
    <mergeCell ref="A49:J49"/>
    <mergeCell ref="A50:D50"/>
    <mergeCell ref="E50:J50"/>
    <mergeCell ref="A51:D51"/>
    <mergeCell ref="E51:J51"/>
    <mergeCell ref="A52:D52"/>
    <mergeCell ref="E52:J52"/>
    <mergeCell ref="A48:C48"/>
    <mergeCell ref="D48:F48"/>
    <mergeCell ref="G48:I48"/>
    <mergeCell ref="A57:S57"/>
    <mergeCell ref="A59:S59"/>
    <mergeCell ref="A62:S62"/>
    <mergeCell ref="A63:S63"/>
    <mergeCell ref="J66:M66"/>
    <mergeCell ref="J69:L69"/>
    <mergeCell ref="A53:D53"/>
    <mergeCell ref="E53:J53"/>
    <mergeCell ref="A54:D54"/>
    <mergeCell ref="E54:J54"/>
    <mergeCell ref="A55:D55"/>
    <mergeCell ref="E55:J55"/>
    <mergeCell ref="D77:F77"/>
    <mergeCell ref="J77:L77"/>
    <mergeCell ref="O77:P77"/>
    <mergeCell ref="A71:S71"/>
    <mergeCell ref="I73:M73"/>
    <mergeCell ref="D74:G74"/>
    <mergeCell ref="J74:M74"/>
    <mergeCell ref="M75:O75"/>
    <mergeCell ref="M76:O76"/>
  </mergeCells>
  <dataValidations disablePrompts="1" count="1">
    <dataValidation type="list" allowBlank="1" showInputMessage="1" showErrorMessage="1" sqref="B24:B34" xr:uid="{B07E349A-7ABD-49A4-A331-25B18300C3FE}">
      <formula1>"NOVA,AMPLIAÇÃO,REMOÇÃO,"</formula1>
    </dataValidation>
  </dataValidations>
  <printOptions horizontalCentered="1"/>
  <pageMargins left="0.23622047244094491" right="0.23622047244094491" top="0.74803149606299213" bottom="0.74803149606299213" header="0.31496062992125984" footer="0.31496062992125984"/>
  <pageSetup paperSize="8" scale="6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76390-4F67-438B-B8FB-A903F274AAF5}">
  <dimension ref="A1:Z77"/>
  <sheetViews>
    <sheetView showGridLines="0" tabSelected="1" view="pageBreakPreview" zoomScale="115" zoomScaleNormal="115" zoomScaleSheetLayoutView="115" workbookViewId="0">
      <selection activeCell="E50" sqref="E50:J50"/>
    </sheetView>
  </sheetViews>
  <sheetFormatPr defaultRowHeight="14.4" x14ac:dyDescent="0.3"/>
  <cols>
    <col min="1" max="1" width="9.88671875" customWidth="1"/>
    <col min="2" max="2" width="12.88671875" bestFit="1" customWidth="1"/>
    <col min="3" max="3" width="11.109375" customWidth="1"/>
    <col min="4" max="4" width="14.88671875" customWidth="1"/>
    <col min="5" max="5" width="24.5546875" bestFit="1" customWidth="1"/>
    <col min="6" max="6" width="3.5546875" bestFit="1" customWidth="1"/>
    <col min="7" max="7" width="5.5546875" customWidth="1"/>
    <col min="8" max="8" width="11.109375" customWidth="1"/>
    <col min="9" max="9" width="24.5546875" bestFit="1" customWidth="1"/>
    <col min="10" max="10" width="7" customWidth="1"/>
    <col min="11" max="11" width="12.109375" customWidth="1"/>
    <col min="12" max="12" width="7.5546875" customWidth="1"/>
    <col min="13" max="13" width="8.5546875" customWidth="1"/>
    <col min="14" max="14" width="7.5546875" customWidth="1"/>
    <col min="15" max="15" width="9.109375" bestFit="1" customWidth="1"/>
    <col min="16" max="16" width="13.109375" customWidth="1"/>
    <col min="17" max="17" width="8.88671875" customWidth="1"/>
    <col min="18" max="18" width="7.44140625" customWidth="1"/>
    <col min="19" max="19" width="14.109375" customWidth="1"/>
    <col min="20" max="20" width="9.6640625" bestFit="1" customWidth="1"/>
    <col min="21" max="21" width="22" bestFit="1" customWidth="1"/>
  </cols>
  <sheetData>
    <row r="1" spans="1:21" ht="15" thickBot="1" x14ac:dyDescent="0.35"/>
    <row r="2" spans="1:21" x14ac:dyDescent="0.3">
      <c r="A2" s="75" t="s">
        <v>31773</v>
      </c>
      <c r="B2" s="76"/>
      <c r="C2" s="76"/>
      <c r="D2" s="79" t="s">
        <v>31861</v>
      </c>
      <c r="E2" s="79"/>
      <c r="F2" s="79"/>
      <c r="G2" s="79"/>
      <c r="H2" s="79"/>
      <c r="I2" s="79"/>
      <c r="J2" s="79"/>
      <c r="K2" s="79"/>
      <c r="L2" s="79"/>
      <c r="M2" s="79"/>
      <c r="N2" s="79"/>
      <c r="O2" s="79"/>
      <c r="P2" s="79"/>
      <c r="Q2" s="81"/>
      <c r="R2" s="82"/>
      <c r="S2" s="83"/>
      <c r="U2" t="str" cm="1">
        <f t="array" aca="1" ref="U2" ca="1">CELL("nome.arquivo")</f>
        <v>C:\Users\ValtemirJunior\Downloads\[NDD-padrao.xlsx.xlsx]NDD</v>
      </c>
    </row>
    <row r="3" spans="1:21" x14ac:dyDescent="0.3">
      <c r="A3" s="77"/>
      <c r="B3" s="78"/>
      <c r="C3" s="78"/>
      <c r="D3" s="80"/>
      <c r="E3" s="80"/>
      <c r="F3" s="80"/>
      <c r="G3" s="80"/>
      <c r="H3" s="80"/>
      <c r="I3" s="80"/>
      <c r="J3" s="80"/>
      <c r="K3" s="80"/>
      <c r="L3" s="80"/>
      <c r="M3" s="80"/>
      <c r="N3" s="80"/>
      <c r="O3" s="80"/>
      <c r="P3" s="80"/>
      <c r="Q3" s="84"/>
      <c r="R3" s="85"/>
      <c r="S3" s="86"/>
      <c r="U3" t="e">
        <f ca="1">MID(U2,FIND("WINITY_",U2)+7,FIND("_MT",U2)-FIND("WINITY_",U2)-7)</f>
        <v>#VALUE!</v>
      </c>
    </row>
    <row r="4" spans="1:21" x14ac:dyDescent="0.3">
      <c r="A4" s="77"/>
      <c r="B4" s="78"/>
      <c r="C4" s="78"/>
      <c r="D4" s="80"/>
      <c r="E4" s="80"/>
      <c r="F4" s="80"/>
      <c r="G4" s="80"/>
      <c r="H4" s="80"/>
      <c r="I4" s="80"/>
      <c r="J4" s="80"/>
      <c r="K4" s="80"/>
      <c r="L4" s="80"/>
      <c r="M4" s="80"/>
      <c r="N4" s="80"/>
      <c r="O4" s="80"/>
      <c r="P4" s="80"/>
      <c r="Q4" s="84"/>
      <c r="R4" s="85"/>
      <c r="S4" s="86"/>
      <c r="U4" t="e">
        <f ca="1">TRIM(U3)</f>
        <v>#VALUE!</v>
      </c>
    </row>
    <row r="5" spans="1:21" x14ac:dyDescent="0.3">
      <c r="A5" s="77"/>
      <c r="B5" s="78"/>
      <c r="C5" s="78"/>
      <c r="D5" s="80"/>
      <c r="E5" s="80"/>
      <c r="F5" s="80"/>
      <c r="G5" s="80"/>
      <c r="H5" s="80"/>
      <c r="I5" s="80"/>
      <c r="J5" s="80"/>
      <c r="K5" s="80"/>
      <c r="L5" s="80"/>
      <c r="M5" s="80"/>
      <c r="N5" s="80"/>
      <c r="O5" s="80"/>
      <c r="P5" s="80"/>
      <c r="Q5" s="84"/>
      <c r="R5" s="85"/>
      <c r="S5" s="86"/>
    </row>
    <row r="6" spans="1:21" ht="18.75" customHeight="1" x14ac:dyDescent="0.3">
      <c r="A6" s="87" t="s">
        <v>31775</v>
      </c>
      <c r="B6" s="88"/>
      <c r="C6" s="88"/>
      <c r="D6" s="3">
        <f ca="1">TODAY()</f>
        <v>46273</v>
      </c>
      <c r="E6" s="4"/>
      <c r="F6" s="89"/>
      <c r="G6" s="89"/>
      <c r="H6" s="89"/>
      <c r="I6" s="89"/>
      <c r="J6" s="89"/>
      <c r="K6" s="5"/>
      <c r="L6" s="5"/>
      <c r="M6" s="5"/>
      <c r="N6" s="5"/>
      <c r="O6" s="5"/>
      <c r="P6" s="5"/>
      <c r="Q6" s="5"/>
      <c r="R6" s="5"/>
      <c r="S6" s="6"/>
    </row>
    <row r="7" spans="1:21" ht="18.75" customHeight="1" thickBot="1" x14ac:dyDescent="0.35">
      <c r="A7" s="90" t="s">
        <v>31862</v>
      </c>
      <c r="B7" s="91"/>
      <c r="C7" s="91"/>
      <c r="D7" s="3">
        <f>_xlfn.XLOOKUP(C9,'Controle_ACQ'!F:F,'Controle_ACQ'!BQ:BQ,"")</f>
        <v>0</v>
      </c>
      <c r="E7" s="4"/>
      <c r="F7" s="89"/>
      <c r="G7" s="89"/>
      <c r="H7" s="89"/>
      <c r="I7" s="89"/>
      <c r="J7" s="89"/>
      <c r="K7" s="7"/>
      <c r="L7" s="7"/>
      <c r="M7" s="7"/>
      <c r="N7" s="7"/>
      <c r="O7" s="7"/>
      <c r="P7" s="7"/>
      <c r="Q7" s="7"/>
      <c r="R7" s="7"/>
      <c r="S7" s="8"/>
    </row>
    <row r="8" spans="1:21" ht="15.6" x14ac:dyDescent="0.3">
      <c r="A8" s="100" t="s">
        <v>31776</v>
      </c>
      <c r="B8" s="101"/>
      <c r="C8" s="101"/>
      <c r="D8" s="101"/>
      <c r="E8" s="101"/>
      <c r="F8" s="101"/>
      <c r="G8" s="101"/>
      <c r="H8" s="101"/>
      <c r="I8" s="101"/>
      <c r="J8" s="101"/>
      <c r="K8" s="101"/>
      <c r="L8" s="101"/>
      <c r="M8" s="101"/>
      <c r="N8" s="101"/>
      <c r="O8" s="101"/>
      <c r="P8" s="101"/>
      <c r="Q8" s="101"/>
      <c r="R8" s="101"/>
      <c r="S8" s="102"/>
    </row>
    <row r="9" spans="1:21" x14ac:dyDescent="0.3">
      <c r="A9" s="92" t="s">
        <v>31777</v>
      </c>
      <c r="B9" s="93"/>
      <c r="C9" s="108"/>
      <c r="D9" s="93"/>
      <c r="E9" s="11"/>
      <c r="F9" s="66"/>
      <c r="G9" s="96" t="s">
        <v>31778</v>
      </c>
      <c r="H9" s="93"/>
      <c r="I9" s="95"/>
      <c r="J9" s="95"/>
      <c r="K9" s="95"/>
      <c r="L9" s="95"/>
      <c r="M9" s="103" t="s">
        <v>31779</v>
      </c>
      <c r="N9" s="104"/>
      <c r="O9" s="104"/>
      <c r="P9" s="96"/>
      <c r="Q9" s="93"/>
      <c r="R9" s="68"/>
      <c r="S9" s="69"/>
    </row>
    <row r="10" spans="1:21" x14ac:dyDescent="0.3">
      <c r="A10" s="105" t="s">
        <v>31780</v>
      </c>
      <c r="B10" s="106"/>
      <c r="C10" s="106"/>
      <c r="D10" s="106"/>
      <c r="E10" s="106"/>
      <c r="F10" s="106"/>
      <c r="G10" s="106"/>
      <c r="H10" s="107" t="s">
        <v>31781</v>
      </c>
      <c r="I10" s="106"/>
      <c r="J10" s="106" t="s">
        <v>31782</v>
      </c>
      <c r="K10" s="106"/>
      <c r="L10" s="106"/>
      <c r="M10" s="10"/>
      <c r="N10" s="10"/>
      <c r="O10" s="11"/>
      <c r="P10" s="11"/>
      <c r="Q10" s="11"/>
      <c r="R10" s="11"/>
      <c r="S10" s="12"/>
    </row>
    <row r="11" spans="1:21" x14ac:dyDescent="0.3">
      <c r="A11" s="92" t="s">
        <v>31783</v>
      </c>
      <c r="B11" s="93"/>
      <c r="C11" s="94">
        <f>_xlfn.XLOOKUP(C9,'FO Candidato'!F:F,'FO Candidato'!AR:AR,"")</f>
        <v>0</v>
      </c>
      <c r="D11" s="95"/>
      <c r="E11" s="95"/>
      <c r="F11" s="95"/>
      <c r="G11" s="96" t="s">
        <v>31784</v>
      </c>
      <c r="H11" s="93"/>
      <c r="I11" s="94">
        <f>_xlfn.XLOOKUP(C9,'FO Candidato'!F:F,'FO Candidato'!AY:AY,"")</f>
        <v>0</v>
      </c>
      <c r="J11" s="95"/>
      <c r="K11" s="95"/>
      <c r="L11" s="95"/>
      <c r="M11" s="97" t="s">
        <v>31785</v>
      </c>
      <c r="N11" s="98"/>
      <c r="O11" s="93" t="s">
        <v>148</v>
      </c>
      <c r="P11" s="93"/>
      <c r="Q11" s="93"/>
      <c r="R11" s="93"/>
      <c r="S11" s="99"/>
    </row>
    <row r="12" spans="1:21" x14ac:dyDescent="0.3">
      <c r="A12" s="105" t="s">
        <v>31786</v>
      </c>
      <c r="B12" s="93"/>
      <c r="C12" s="93"/>
      <c r="D12" s="113">
        <f>_xlfn.XLOOKUP(C9,'FO Candidato'!F:F,'FO Candidato'!AH:AH,"")</f>
        <v>0</v>
      </c>
      <c r="E12" s="93"/>
      <c r="F12" s="93"/>
      <c r="G12" s="93"/>
      <c r="H12" s="106"/>
      <c r="I12" s="106"/>
      <c r="J12" s="106"/>
      <c r="K12" s="106"/>
      <c r="L12" s="106"/>
      <c r="M12" s="106"/>
      <c r="N12" s="106"/>
      <c r="O12" s="106"/>
      <c r="P12" s="106"/>
      <c r="Q12" s="106"/>
      <c r="R12" s="106"/>
      <c r="S12" s="114"/>
    </row>
    <row r="13" spans="1:21" x14ac:dyDescent="0.3">
      <c r="A13" s="13" t="s">
        <v>31787</v>
      </c>
      <c r="B13" s="106" t="s">
        <v>23943</v>
      </c>
      <c r="C13" s="106"/>
      <c r="D13" s="106"/>
      <c r="E13" s="106"/>
      <c r="F13" s="106"/>
      <c r="G13" s="115"/>
      <c r="H13" s="14" t="s">
        <v>31788</v>
      </c>
      <c r="I13" s="14">
        <f>_xlfn.XLOOKUP(C9,'FO Candidato'!F:F,'FO Candidato'!AJ:AJ,_xlfn.XLOOKUP(C9,'Controle_ACQ'!F:F,'Controle_ACQ'!L:L,""))</f>
        <v>0</v>
      </c>
      <c r="J13" s="14"/>
      <c r="K13" s="14"/>
      <c r="L13" s="14"/>
      <c r="M13" s="67"/>
      <c r="N13" s="11" t="s">
        <v>31789</v>
      </c>
      <c r="O13" s="95">
        <f>_xlfn.XLOOKUP(NDD!C9,'FO Candidato'!F:F,'FO Candidato'!AK:AK,"")</f>
        <v>0</v>
      </c>
      <c r="P13" s="95"/>
      <c r="Q13" s="95"/>
      <c r="R13" s="15" t="s">
        <v>31790</v>
      </c>
      <c r="S13" s="12" t="str">
        <f>MID(P9,1,2)</f>
        <v/>
      </c>
    </row>
    <row r="14" spans="1:21" x14ac:dyDescent="0.3">
      <c r="A14" s="116" t="s">
        <v>31791</v>
      </c>
      <c r="B14" s="117"/>
      <c r="C14" s="117"/>
      <c r="D14" s="118">
        <f>_xlfn.XLOOKUP(P9,'Config  Antenas'!C:C,'Config  Antenas'!L:L,"")</f>
        <v>0</v>
      </c>
      <c r="E14" s="118"/>
      <c r="F14" s="118"/>
      <c r="G14" s="119" t="s">
        <v>31792</v>
      </c>
      <c r="H14" s="106"/>
      <c r="I14" s="106"/>
      <c r="J14" s="106"/>
      <c r="K14" s="106" t="s">
        <v>148</v>
      </c>
      <c r="L14" s="106"/>
      <c r="M14" s="106"/>
      <c r="N14" s="120" t="s">
        <v>31793</v>
      </c>
      <c r="O14" s="121"/>
      <c r="P14" s="121"/>
      <c r="Q14" s="121" t="s">
        <v>148</v>
      </c>
      <c r="R14" s="121"/>
      <c r="S14" s="122"/>
    </row>
    <row r="15" spans="1:21" x14ac:dyDescent="0.3">
      <c r="A15" s="92" t="s">
        <v>31794</v>
      </c>
      <c r="B15" s="93"/>
      <c r="C15" s="106"/>
      <c r="D15" s="16" t="s">
        <v>31795</v>
      </c>
      <c r="E15" s="106" t="s">
        <v>31796</v>
      </c>
      <c r="F15" s="106"/>
      <c r="G15" s="9" t="s">
        <v>31797</v>
      </c>
      <c r="H15" s="106" t="s">
        <v>31798</v>
      </c>
      <c r="I15" s="106"/>
      <c r="J15" s="16" t="s">
        <v>31799</v>
      </c>
      <c r="K15" s="109" t="s">
        <v>31800</v>
      </c>
      <c r="L15" s="109"/>
      <c r="M15" s="10" t="s">
        <v>31801</v>
      </c>
      <c r="N15" s="110" t="s">
        <v>31802</v>
      </c>
      <c r="O15" s="110"/>
      <c r="P15" s="110"/>
      <c r="Q15" s="111"/>
      <c r="R15" s="111"/>
      <c r="S15" s="112"/>
    </row>
    <row r="16" spans="1:21" x14ac:dyDescent="0.3">
      <c r="A16" s="105" t="s">
        <v>31803</v>
      </c>
      <c r="B16" s="106"/>
      <c r="C16" s="16" t="s">
        <v>31804</v>
      </c>
      <c r="D16" s="10" t="s">
        <v>31805</v>
      </c>
      <c r="E16" s="16" t="s">
        <v>31806</v>
      </c>
      <c r="F16" s="10" t="s">
        <v>301</v>
      </c>
      <c r="G16" s="16" t="s">
        <v>31806</v>
      </c>
      <c r="H16" s="10" t="s">
        <v>686</v>
      </c>
      <c r="I16" s="16" t="s">
        <v>31806</v>
      </c>
      <c r="J16" s="10" t="s">
        <v>31807</v>
      </c>
      <c r="K16" s="16" t="s">
        <v>31806</v>
      </c>
      <c r="L16" s="10" t="s">
        <v>31808</v>
      </c>
      <c r="M16" s="10"/>
      <c r="N16" s="10" t="s">
        <v>31801</v>
      </c>
      <c r="O16" s="110" t="s">
        <v>31802</v>
      </c>
      <c r="P16" s="110"/>
      <c r="Q16" s="110"/>
      <c r="R16" s="10"/>
      <c r="S16" s="17"/>
    </row>
    <row r="17" spans="1:19" x14ac:dyDescent="0.3">
      <c r="A17" s="138" t="s">
        <v>31809</v>
      </c>
      <c r="B17" s="139"/>
      <c r="C17" s="16" t="s">
        <v>31806</v>
      </c>
      <c r="D17" s="10" t="s">
        <v>31808</v>
      </c>
      <c r="E17" s="18"/>
      <c r="F17" s="16" t="s">
        <v>31810</v>
      </c>
      <c r="G17" s="10" t="s">
        <v>31811</v>
      </c>
      <c r="H17" s="18"/>
      <c r="I17" s="2" t="s">
        <v>31806</v>
      </c>
      <c r="J17" s="109" t="s">
        <v>31812</v>
      </c>
      <c r="K17" s="109"/>
      <c r="L17" s="5"/>
      <c r="M17" s="2" t="s">
        <v>31813</v>
      </c>
      <c r="N17" s="4" t="s">
        <v>3630</v>
      </c>
      <c r="O17" s="18"/>
      <c r="P17" s="10" t="s">
        <v>31814</v>
      </c>
      <c r="Q17" s="106" t="s">
        <v>31802</v>
      </c>
      <c r="R17" s="106"/>
      <c r="S17" s="114"/>
    </row>
    <row r="18" spans="1:19" ht="15" thickBot="1" x14ac:dyDescent="0.35">
      <c r="A18" s="19"/>
      <c r="B18" s="20"/>
      <c r="C18" s="21"/>
      <c r="D18" s="22"/>
      <c r="F18" s="21"/>
      <c r="G18" s="22"/>
      <c r="I18" s="23"/>
      <c r="J18" s="24"/>
      <c r="K18" s="24"/>
      <c r="L18" s="25"/>
      <c r="M18" s="23"/>
      <c r="N18" s="26"/>
      <c r="P18" s="22"/>
      <c r="Q18" s="27"/>
      <c r="R18" s="27"/>
      <c r="S18" s="28"/>
    </row>
    <row r="19" spans="1:19" ht="16.2" thickBot="1" x14ac:dyDescent="0.35">
      <c r="A19" s="140" t="s">
        <v>31815</v>
      </c>
      <c r="B19" s="141"/>
      <c r="C19" s="141"/>
      <c r="D19" s="141"/>
      <c r="E19" s="141"/>
      <c r="F19" s="141"/>
      <c r="G19" s="141"/>
      <c r="H19" s="141"/>
      <c r="I19" s="141"/>
      <c r="J19" s="141"/>
      <c r="K19" s="141"/>
      <c r="L19" s="141"/>
      <c r="M19" s="141"/>
      <c r="N19" s="141"/>
      <c r="O19" s="141"/>
      <c r="P19" s="141"/>
      <c r="Q19" s="141"/>
      <c r="R19" s="141"/>
      <c r="S19" s="142"/>
    </row>
    <row r="20" spans="1:19" x14ac:dyDescent="0.3">
      <c r="A20" s="128" t="s">
        <v>31816</v>
      </c>
      <c r="B20" s="129"/>
      <c r="C20" s="129"/>
      <c r="D20" s="129"/>
      <c r="E20" s="129"/>
      <c r="F20" s="129"/>
      <c r="G20" s="129"/>
      <c r="H20" s="129"/>
      <c r="I20" s="129"/>
      <c r="J20" s="129"/>
      <c r="K20" s="129"/>
      <c r="L20" s="129"/>
      <c r="M20" s="129"/>
      <c r="N20" s="129"/>
      <c r="O20" s="129"/>
      <c r="P20" s="129"/>
      <c r="Q20" s="129"/>
      <c r="R20" s="129"/>
      <c r="S20" s="130"/>
    </row>
    <row r="21" spans="1:19" x14ac:dyDescent="0.3">
      <c r="A21" s="131" t="s">
        <v>31817</v>
      </c>
      <c r="B21" s="132"/>
      <c r="C21" s="132"/>
      <c r="D21" s="132"/>
      <c r="E21" s="132"/>
      <c r="F21" s="132"/>
      <c r="G21" s="132"/>
      <c r="H21" s="132"/>
      <c r="I21" s="132"/>
      <c r="J21" s="132"/>
      <c r="K21" s="132"/>
      <c r="L21" s="132"/>
      <c r="M21" s="132"/>
      <c r="N21" s="132"/>
      <c r="O21" s="132"/>
      <c r="P21" s="132"/>
      <c r="Q21" s="132"/>
      <c r="R21" s="132"/>
      <c r="S21" s="133"/>
    </row>
    <row r="22" spans="1:19" ht="30.6" x14ac:dyDescent="0.3">
      <c r="A22" s="59" t="s">
        <v>6</v>
      </c>
      <c r="B22" s="60" t="s">
        <v>31818</v>
      </c>
      <c r="C22" s="60" t="s">
        <v>31819</v>
      </c>
      <c r="D22" s="60" t="s">
        <v>8161</v>
      </c>
      <c r="E22" s="134" t="s">
        <v>8162</v>
      </c>
      <c r="F22" s="135"/>
      <c r="G22" s="60" t="s">
        <v>31820</v>
      </c>
      <c r="H22" s="60" t="s">
        <v>31821</v>
      </c>
      <c r="I22" s="60" t="s">
        <v>31822</v>
      </c>
      <c r="J22" s="60" t="s">
        <v>31823</v>
      </c>
      <c r="K22" s="60" t="s">
        <v>31824</v>
      </c>
      <c r="L22" s="60" t="s">
        <v>8160</v>
      </c>
      <c r="M22" s="60" t="s">
        <v>31825</v>
      </c>
      <c r="N22" s="60" t="s">
        <v>31826</v>
      </c>
      <c r="O22" s="60" t="s">
        <v>31827</v>
      </c>
      <c r="P22" s="60" t="s">
        <v>31828</v>
      </c>
      <c r="Q22" s="60" t="s">
        <v>31829</v>
      </c>
      <c r="R22" s="136" t="s">
        <v>31830</v>
      </c>
      <c r="S22" s="137"/>
    </row>
    <row r="23" spans="1:19" ht="15.9" customHeight="1" x14ac:dyDescent="0.3">
      <c r="A23" s="56"/>
      <c r="B23" s="56"/>
      <c r="C23" s="56"/>
      <c r="D23" s="55"/>
      <c r="E23" s="71"/>
      <c r="F23" s="72"/>
      <c r="G23" s="56"/>
      <c r="H23" s="56"/>
      <c r="I23" s="61"/>
      <c r="J23" s="61"/>
      <c r="K23" s="61"/>
      <c r="L23" s="55"/>
      <c r="M23" s="55"/>
      <c r="N23" s="55"/>
      <c r="O23" s="61"/>
      <c r="P23" s="55"/>
      <c r="Q23" s="64"/>
      <c r="R23" s="62"/>
      <c r="S23" s="63"/>
    </row>
    <row r="24" spans="1:19" ht="15.9" customHeight="1" x14ac:dyDescent="0.3">
      <c r="A24" s="56"/>
      <c r="B24" s="56"/>
      <c r="C24" s="56"/>
      <c r="D24" s="55"/>
      <c r="E24" s="71"/>
      <c r="F24" s="72"/>
      <c r="G24" s="56"/>
      <c r="H24" s="56"/>
      <c r="I24" s="61"/>
      <c r="J24" s="61"/>
      <c r="K24" s="61"/>
      <c r="L24" s="55"/>
      <c r="M24" s="55"/>
      <c r="N24" s="55"/>
      <c r="O24" s="61"/>
      <c r="P24" s="55"/>
      <c r="Q24" s="64"/>
      <c r="R24" s="62"/>
      <c r="S24" s="63"/>
    </row>
    <row r="25" spans="1:19" ht="15.9" customHeight="1" x14ac:dyDescent="0.3">
      <c r="A25" s="56"/>
      <c r="B25" s="56"/>
      <c r="C25" s="56"/>
      <c r="D25" s="55"/>
      <c r="E25" s="71"/>
      <c r="F25" s="72"/>
      <c r="G25" s="56"/>
      <c r="H25" s="56"/>
      <c r="I25" s="61"/>
      <c r="J25" s="61"/>
      <c r="K25" s="61"/>
      <c r="L25" s="55"/>
      <c r="M25" s="55"/>
      <c r="N25" s="55"/>
      <c r="O25" s="61"/>
      <c r="P25" s="55"/>
      <c r="Q25" s="64"/>
      <c r="R25" s="62"/>
      <c r="S25" s="63"/>
    </row>
    <row r="26" spans="1:19" ht="15.9" customHeight="1" x14ac:dyDescent="0.3">
      <c r="A26" s="56"/>
      <c r="B26" s="56"/>
      <c r="C26" s="56"/>
      <c r="D26" s="55"/>
      <c r="E26" s="71"/>
      <c r="F26" s="72"/>
      <c r="G26" s="56"/>
      <c r="H26" s="56"/>
      <c r="I26" s="61"/>
      <c r="J26" s="61"/>
      <c r="K26" s="61"/>
      <c r="L26" s="55"/>
      <c r="M26" s="55" t="str">
        <f t="shared" ref="M23:M33" si="0">IF(A26&lt;&gt;"","N/A","")</f>
        <v/>
      </c>
      <c r="N26" s="55" t="str">
        <f t="shared" ref="N23:N33" si="1">IF(A26&lt;&gt;"","N/A","")</f>
        <v/>
      </c>
      <c r="O26" s="61"/>
      <c r="P26" s="55" t="str">
        <f t="shared" ref="P24:P33" si="2">IF(A26="","",IF(C26="MW",1.6,1.2))</f>
        <v/>
      </c>
      <c r="Q26" s="64" t="str">
        <f t="shared" ref="Q24:Q33" si="3">IF(A26="","",(O26*P26))</f>
        <v/>
      </c>
      <c r="R26" s="62"/>
      <c r="S26" s="63"/>
    </row>
    <row r="27" spans="1:19" ht="15.9" customHeight="1" x14ac:dyDescent="0.3">
      <c r="A27" s="56"/>
      <c r="B27" s="56"/>
      <c r="C27" s="56"/>
      <c r="D27" s="55"/>
      <c r="E27" s="71"/>
      <c r="F27" s="72"/>
      <c r="G27" s="56"/>
      <c r="H27" s="56"/>
      <c r="I27" s="61"/>
      <c r="J27" s="56"/>
      <c r="K27" s="61"/>
      <c r="L27" s="55"/>
      <c r="M27" s="55" t="str">
        <f t="shared" si="0"/>
        <v/>
      </c>
      <c r="N27" s="55" t="str">
        <f t="shared" si="1"/>
        <v/>
      </c>
      <c r="O27" s="61"/>
      <c r="P27" s="55" t="str">
        <f t="shared" si="2"/>
        <v/>
      </c>
      <c r="Q27" s="64" t="str">
        <f t="shared" si="3"/>
        <v/>
      </c>
      <c r="R27" s="62"/>
      <c r="S27" s="63"/>
    </row>
    <row r="28" spans="1:19" ht="15.9" customHeight="1" x14ac:dyDescent="0.3">
      <c r="A28" s="56"/>
      <c r="B28" s="56"/>
      <c r="C28" s="56"/>
      <c r="D28" s="55"/>
      <c r="E28" s="71"/>
      <c r="F28" s="72"/>
      <c r="G28" s="56"/>
      <c r="H28" s="56"/>
      <c r="I28" s="61"/>
      <c r="J28" s="56"/>
      <c r="K28" s="61"/>
      <c r="L28" s="55"/>
      <c r="M28" s="55" t="str">
        <f t="shared" si="0"/>
        <v/>
      </c>
      <c r="N28" s="55" t="str">
        <f t="shared" si="1"/>
        <v/>
      </c>
      <c r="O28" s="61"/>
      <c r="P28" s="55" t="str">
        <f t="shared" si="2"/>
        <v/>
      </c>
      <c r="Q28" s="64" t="str">
        <f t="shared" si="3"/>
        <v/>
      </c>
      <c r="R28" s="62"/>
      <c r="S28" s="63"/>
    </row>
    <row r="29" spans="1:19" ht="15.9" customHeight="1" x14ac:dyDescent="0.3">
      <c r="A29" s="56"/>
      <c r="B29" s="56"/>
      <c r="C29" s="56"/>
      <c r="D29" s="55"/>
      <c r="E29" s="71"/>
      <c r="F29" s="72"/>
      <c r="G29" s="56"/>
      <c r="H29" s="56"/>
      <c r="I29" s="61"/>
      <c r="J29" s="55"/>
      <c r="K29" s="61"/>
      <c r="L29" s="55"/>
      <c r="M29" s="55" t="str">
        <f t="shared" si="0"/>
        <v/>
      </c>
      <c r="N29" s="55" t="str">
        <f t="shared" si="1"/>
        <v/>
      </c>
      <c r="O29" s="61"/>
      <c r="P29" s="55" t="str">
        <f t="shared" si="2"/>
        <v/>
      </c>
      <c r="Q29" s="64" t="str">
        <f t="shared" si="3"/>
        <v/>
      </c>
      <c r="R29" s="62"/>
      <c r="S29" s="63"/>
    </row>
    <row r="30" spans="1:19" ht="15.9" customHeight="1" x14ac:dyDescent="0.3">
      <c r="A30" s="56"/>
      <c r="B30" s="56"/>
      <c r="C30" s="56"/>
      <c r="D30" s="55"/>
      <c r="E30" s="71"/>
      <c r="F30" s="72"/>
      <c r="G30" s="56"/>
      <c r="H30" s="56"/>
      <c r="I30" s="61"/>
      <c r="J30" s="55"/>
      <c r="K30" s="61"/>
      <c r="L30" s="55"/>
      <c r="M30" s="55" t="str">
        <f t="shared" si="0"/>
        <v/>
      </c>
      <c r="N30" s="55" t="str">
        <f t="shared" si="1"/>
        <v/>
      </c>
      <c r="O30" s="61"/>
      <c r="P30" s="55" t="str">
        <f t="shared" si="2"/>
        <v/>
      </c>
      <c r="Q30" s="64" t="str">
        <f t="shared" si="3"/>
        <v/>
      </c>
      <c r="R30" s="62"/>
      <c r="S30" s="63"/>
    </row>
    <row r="31" spans="1:19" ht="15.9" customHeight="1" x14ac:dyDescent="0.3">
      <c r="A31" s="56"/>
      <c r="B31" s="56"/>
      <c r="C31" s="56"/>
      <c r="D31" s="55"/>
      <c r="E31" s="57"/>
      <c r="F31" s="58"/>
      <c r="G31" s="56"/>
      <c r="H31" s="56"/>
      <c r="I31" s="61"/>
      <c r="J31" s="65"/>
      <c r="K31" s="61"/>
      <c r="L31" s="55"/>
      <c r="M31" s="55" t="str">
        <f t="shared" si="0"/>
        <v/>
      </c>
      <c r="N31" s="55" t="str">
        <f t="shared" si="1"/>
        <v/>
      </c>
      <c r="O31" s="55"/>
      <c r="P31" s="55" t="str">
        <f t="shared" si="2"/>
        <v/>
      </c>
      <c r="Q31" s="64" t="str">
        <f t="shared" si="3"/>
        <v/>
      </c>
      <c r="R31" s="62"/>
      <c r="S31" s="63"/>
    </row>
    <row r="32" spans="1:19" ht="15.9" customHeight="1" x14ac:dyDescent="0.3">
      <c r="A32" s="56"/>
      <c r="B32" s="56"/>
      <c r="C32" s="56"/>
      <c r="D32" s="55"/>
      <c r="E32" s="57"/>
      <c r="F32" s="58"/>
      <c r="G32" s="56"/>
      <c r="H32" s="56"/>
      <c r="I32" s="61"/>
      <c r="J32" s="55"/>
      <c r="K32" s="61"/>
      <c r="L32" s="55"/>
      <c r="M32" s="55" t="str">
        <f t="shared" si="0"/>
        <v/>
      </c>
      <c r="N32" s="55" t="str">
        <f t="shared" si="1"/>
        <v/>
      </c>
      <c r="O32" s="61"/>
      <c r="P32" s="55" t="str">
        <f t="shared" si="2"/>
        <v/>
      </c>
      <c r="Q32" s="64" t="str">
        <f t="shared" si="3"/>
        <v/>
      </c>
      <c r="R32" s="62"/>
      <c r="S32" s="63"/>
    </row>
    <row r="33" spans="1:20" ht="15.9" customHeight="1" x14ac:dyDescent="0.3">
      <c r="A33" s="56"/>
      <c r="B33" s="56"/>
      <c r="C33" s="56"/>
      <c r="D33" s="55"/>
      <c r="E33" s="57"/>
      <c r="F33" s="58"/>
      <c r="G33" s="56"/>
      <c r="H33" s="56"/>
      <c r="I33" s="61"/>
      <c r="J33" s="55"/>
      <c r="K33" s="61"/>
      <c r="L33" s="55"/>
      <c r="M33" s="55" t="str">
        <f t="shared" si="0"/>
        <v/>
      </c>
      <c r="N33" s="55" t="str">
        <f t="shared" si="1"/>
        <v/>
      </c>
      <c r="O33" s="61"/>
      <c r="P33" s="55" t="str">
        <f t="shared" si="2"/>
        <v/>
      </c>
      <c r="Q33" s="64" t="str">
        <f t="shared" si="3"/>
        <v/>
      </c>
      <c r="R33" s="62"/>
      <c r="S33" s="63"/>
    </row>
    <row r="34" spans="1:20" x14ac:dyDescent="0.3">
      <c r="A34" s="123" t="s">
        <v>31832</v>
      </c>
      <c r="B34" s="124"/>
      <c r="C34" s="124"/>
      <c r="D34" s="124"/>
      <c r="E34" s="124"/>
      <c r="F34" s="124"/>
      <c r="G34" s="124"/>
      <c r="H34" s="124"/>
      <c r="I34" s="124"/>
      <c r="J34" s="124"/>
      <c r="K34" s="124"/>
      <c r="L34" s="124"/>
      <c r="M34" s="124"/>
      <c r="N34" s="124"/>
      <c r="O34" s="124"/>
      <c r="P34" s="30"/>
      <c r="Q34" s="30"/>
      <c r="R34" s="30"/>
      <c r="S34" s="31"/>
      <c r="T34" s="32"/>
    </row>
    <row r="35" spans="1:20" x14ac:dyDescent="0.3">
      <c r="A35" s="125"/>
      <c r="B35" s="126"/>
      <c r="C35" s="126"/>
      <c r="D35" s="126"/>
      <c r="E35" s="126"/>
      <c r="F35" s="126"/>
      <c r="G35" s="126"/>
      <c r="H35" s="126"/>
      <c r="I35" s="126"/>
      <c r="J35" s="126"/>
      <c r="K35" s="126"/>
      <c r="L35" s="126"/>
      <c r="M35" s="126"/>
      <c r="N35" s="126"/>
      <c r="O35" s="126"/>
      <c r="S35" s="29"/>
      <c r="T35" s="32"/>
    </row>
    <row r="36" spans="1:20" x14ac:dyDescent="0.3">
      <c r="A36" s="33"/>
      <c r="B36" s="34"/>
      <c r="C36" s="34"/>
      <c r="D36" s="34"/>
      <c r="E36" s="34"/>
      <c r="F36" s="34"/>
      <c r="G36" s="127" t="s">
        <v>31833</v>
      </c>
      <c r="H36" s="127"/>
      <c r="I36" s="127"/>
      <c r="J36" s="127"/>
      <c r="K36" s="127" t="s">
        <v>31834</v>
      </c>
      <c r="L36" s="127"/>
      <c r="M36" s="127"/>
      <c r="N36" s="127"/>
      <c r="O36" s="32"/>
      <c r="P36" s="32"/>
      <c r="Q36" s="32"/>
      <c r="R36" s="32"/>
      <c r="S36" s="35"/>
      <c r="T36" s="32"/>
    </row>
    <row r="37" spans="1:20" x14ac:dyDescent="0.3">
      <c r="A37" s="149" t="s">
        <v>31835</v>
      </c>
      <c r="B37" s="150"/>
      <c r="C37" s="150"/>
      <c r="D37" s="150"/>
      <c r="E37" s="150"/>
      <c r="F37" s="151"/>
      <c r="G37" s="145">
        <f>SUM(O23:O29,O31:O33)</f>
        <v>0</v>
      </c>
      <c r="H37" s="145"/>
      <c r="I37" s="145"/>
      <c r="J37" s="145"/>
      <c r="K37" s="152">
        <f>SUM(Q23:Q28)</f>
        <v>0</v>
      </c>
      <c r="L37" s="152"/>
      <c r="M37" s="152"/>
      <c r="N37" s="152"/>
      <c r="O37" s="32"/>
      <c r="P37" s="32"/>
      <c r="Q37" s="32"/>
      <c r="R37" s="32"/>
      <c r="S37" s="35"/>
    </row>
    <row r="38" spans="1:20" x14ac:dyDescent="0.3">
      <c r="A38" s="153" t="s">
        <v>31836</v>
      </c>
      <c r="B38" s="150"/>
      <c r="C38" s="150"/>
      <c r="D38" s="150"/>
      <c r="E38" s="150"/>
      <c r="F38" s="151"/>
      <c r="G38" s="145">
        <f>4-G37</f>
        <v>4</v>
      </c>
      <c r="H38" s="145"/>
      <c r="I38" s="145"/>
      <c r="J38" s="145"/>
      <c r="K38" s="145">
        <f>4-K37</f>
        <v>4</v>
      </c>
      <c r="L38" s="145"/>
      <c r="M38" s="145"/>
      <c r="N38" s="145"/>
      <c r="O38" s="32"/>
      <c r="P38" s="32"/>
      <c r="Q38" s="32"/>
      <c r="R38" s="32"/>
      <c r="S38" s="35"/>
    </row>
    <row r="39" spans="1:20" x14ac:dyDescent="0.3">
      <c r="A39" s="143" t="s">
        <v>31837</v>
      </c>
      <c r="B39" s="144"/>
      <c r="C39" s="144"/>
      <c r="D39" s="144"/>
      <c r="E39" s="144"/>
      <c r="F39" s="144"/>
      <c r="G39" s="145">
        <f>G37</f>
        <v>0</v>
      </c>
      <c r="H39" s="145"/>
      <c r="I39" s="145"/>
      <c r="J39" s="145"/>
      <c r="K39" s="145">
        <f>K37</f>
        <v>0</v>
      </c>
      <c r="L39" s="145"/>
      <c r="M39" s="145"/>
      <c r="N39" s="145"/>
      <c r="O39" s="32"/>
      <c r="P39" s="32"/>
      <c r="Q39" s="32"/>
      <c r="R39" s="32"/>
      <c r="S39" s="35"/>
    </row>
    <row r="40" spans="1:20" x14ac:dyDescent="0.3">
      <c r="A40" s="146" t="s">
        <v>31838</v>
      </c>
      <c r="B40" s="147"/>
      <c r="C40" s="147"/>
      <c r="D40" s="147"/>
      <c r="E40" s="147"/>
      <c r="F40" s="147"/>
      <c r="G40" s="148" t="s">
        <v>148</v>
      </c>
      <c r="H40" s="148"/>
      <c r="I40" s="148"/>
      <c r="J40" s="148"/>
      <c r="K40" s="148" t="s">
        <v>148</v>
      </c>
      <c r="L40" s="148"/>
      <c r="M40" s="148"/>
      <c r="N40" s="148"/>
      <c r="O40" s="32"/>
      <c r="P40" s="32"/>
      <c r="Q40" s="32"/>
      <c r="R40" s="32"/>
      <c r="S40" s="35"/>
    </row>
    <row r="41" spans="1:20" x14ac:dyDescent="0.3">
      <c r="A41" s="162" t="s">
        <v>31839</v>
      </c>
      <c r="B41" s="163"/>
      <c r="C41" s="163"/>
      <c r="D41" s="163"/>
      <c r="E41" s="163"/>
      <c r="F41" s="163"/>
      <c r="G41" s="148" t="s">
        <v>148</v>
      </c>
      <c r="H41" s="148"/>
      <c r="I41" s="148"/>
      <c r="J41" s="148"/>
      <c r="K41" s="148" t="s">
        <v>148</v>
      </c>
      <c r="L41" s="148"/>
      <c r="M41" s="148"/>
      <c r="N41" s="148"/>
      <c r="O41" s="32"/>
      <c r="P41" s="32"/>
      <c r="Q41" s="32"/>
      <c r="R41" s="32"/>
      <c r="S41" s="35"/>
    </row>
    <row r="42" spans="1:20" x14ac:dyDescent="0.3">
      <c r="A42" s="164" t="s">
        <v>31840</v>
      </c>
      <c r="B42" s="165"/>
      <c r="C42" s="165"/>
      <c r="D42" s="165"/>
      <c r="E42" s="165"/>
      <c r="F42" s="165"/>
      <c r="G42" s="145">
        <f>G37</f>
        <v>0</v>
      </c>
      <c r="H42" s="145"/>
      <c r="I42" s="145"/>
      <c r="J42" s="145"/>
      <c r="K42" s="145">
        <f>K37</f>
        <v>0</v>
      </c>
      <c r="L42" s="148"/>
      <c r="M42" s="148"/>
      <c r="N42" s="148"/>
      <c r="O42" s="32"/>
      <c r="P42" s="32"/>
      <c r="Q42" s="32"/>
      <c r="R42" s="32"/>
      <c r="S42" s="36"/>
    </row>
    <row r="43" spans="1:20" x14ac:dyDescent="0.3">
      <c r="A43" s="37"/>
      <c r="B43" s="34"/>
      <c r="C43" s="34"/>
      <c r="D43" s="34"/>
      <c r="E43" s="34"/>
      <c r="F43" s="34"/>
      <c r="G43" s="34"/>
      <c r="H43" s="34"/>
      <c r="I43" s="34"/>
      <c r="J43" s="34"/>
      <c r="K43" s="34"/>
      <c r="L43" s="34"/>
      <c r="M43" s="34"/>
      <c r="N43" s="34"/>
      <c r="O43" s="34"/>
      <c r="P43" s="34"/>
      <c r="Q43" s="34"/>
      <c r="R43" s="34"/>
      <c r="S43" s="38"/>
    </row>
    <row r="44" spans="1:20" x14ac:dyDescent="0.3">
      <c r="A44" s="154" t="s">
        <v>31841</v>
      </c>
      <c r="B44" s="155"/>
      <c r="C44" s="155"/>
      <c r="D44" s="155"/>
      <c r="E44" s="155"/>
      <c r="F44" s="155"/>
      <c r="G44" s="155"/>
      <c r="H44" s="155"/>
      <c r="I44" s="155"/>
      <c r="J44" s="155"/>
      <c r="K44" s="155"/>
      <c r="L44" s="155"/>
      <c r="M44" s="155"/>
      <c r="N44" s="155"/>
      <c r="O44" s="155"/>
      <c r="P44" s="155"/>
      <c r="Q44" s="155"/>
      <c r="R44" s="155"/>
      <c r="S44" s="156"/>
    </row>
    <row r="45" spans="1:20" ht="21.9" customHeight="1" x14ac:dyDescent="0.3">
      <c r="A45" s="157" t="s">
        <v>31818</v>
      </c>
      <c r="B45" s="158"/>
      <c r="C45" s="158"/>
      <c r="D45" s="159" t="s">
        <v>8161</v>
      </c>
      <c r="E45" s="159"/>
      <c r="F45" s="159"/>
      <c r="G45" s="159" t="s">
        <v>8162</v>
      </c>
      <c r="H45" s="159"/>
      <c r="I45" s="159"/>
      <c r="J45" s="39" t="s">
        <v>31820</v>
      </c>
      <c r="K45" s="158" t="s">
        <v>31842</v>
      </c>
      <c r="L45" s="158"/>
      <c r="M45" s="158"/>
      <c r="N45" s="158" t="s">
        <v>31843</v>
      </c>
      <c r="O45" s="158"/>
      <c r="P45" s="160" t="s">
        <v>31830</v>
      </c>
      <c r="Q45" s="159"/>
      <c r="R45" s="159"/>
      <c r="S45" s="161"/>
    </row>
    <row r="46" spans="1:20" x14ac:dyDescent="0.3">
      <c r="A46" s="170" t="s">
        <v>31844</v>
      </c>
      <c r="B46" s="168"/>
      <c r="C46" s="168"/>
      <c r="D46" s="166" t="s">
        <v>148</v>
      </c>
      <c r="E46" s="166"/>
      <c r="F46" s="166"/>
      <c r="G46" s="166" t="s">
        <v>1304</v>
      </c>
      <c r="H46" s="166"/>
      <c r="I46" s="166"/>
      <c r="J46" s="70">
        <v>1</v>
      </c>
      <c r="K46" s="166"/>
      <c r="L46" s="166"/>
      <c r="M46" s="166"/>
      <c r="N46" s="166" t="s">
        <v>148</v>
      </c>
      <c r="O46" s="166"/>
      <c r="P46" s="167" t="s">
        <v>1304</v>
      </c>
      <c r="Q46" s="168"/>
      <c r="R46" s="168"/>
      <c r="S46" s="169"/>
    </row>
    <row r="47" spans="1:20" x14ac:dyDescent="0.3">
      <c r="A47" s="170" t="s">
        <v>31844</v>
      </c>
      <c r="B47" s="168"/>
      <c r="C47" s="168"/>
      <c r="D47" s="166" t="s">
        <v>148</v>
      </c>
      <c r="E47" s="166"/>
      <c r="F47" s="166"/>
      <c r="G47" s="166" t="s">
        <v>8362</v>
      </c>
      <c r="H47" s="166"/>
      <c r="I47" s="166"/>
      <c r="J47" s="70">
        <v>1</v>
      </c>
      <c r="K47" s="166" t="s">
        <v>31846</v>
      </c>
      <c r="L47" s="166"/>
      <c r="M47" s="166"/>
      <c r="N47" s="166" t="s">
        <v>148</v>
      </c>
      <c r="O47" s="166"/>
      <c r="P47" s="167" t="s">
        <v>8362</v>
      </c>
      <c r="Q47" s="168"/>
      <c r="R47" s="168"/>
      <c r="S47" s="169"/>
    </row>
    <row r="48" spans="1:20" x14ac:dyDescent="0.3">
      <c r="A48" s="171" t="s">
        <v>31847</v>
      </c>
      <c r="B48" s="172"/>
      <c r="C48" s="172"/>
      <c r="D48" s="172"/>
      <c r="E48" s="172"/>
      <c r="F48" s="172"/>
      <c r="G48" s="172"/>
      <c r="H48" s="172"/>
      <c r="I48" s="172"/>
      <c r="J48" s="173"/>
      <c r="K48" s="32"/>
      <c r="L48" s="32"/>
      <c r="M48" s="32"/>
      <c r="N48" s="32"/>
      <c r="O48" s="32"/>
      <c r="P48" s="32"/>
      <c r="Q48" s="32"/>
      <c r="R48" s="32"/>
      <c r="S48" s="36"/>
    </row>
    <row r="49" spans="1:26" x14ac:dyDescent="0.3">
      <c r="A49" s="174" t="s">
        <v>31848</v>
      </c>
      <c r="B49" s="175"/>
      <c r="C49" s="175"/>
      <c r="D49" s="175"/>
      <c r="E49" s="176"/>
      <c r="F49" s="177"/>
      <c r="G49" s="177"/>
      <c r="H49" s="177"/>
      <c r="I49" s="177"/>
      <c r="J49" s="178"/>
      <c r="S49" s="40"/>
    </row>
    <row r="50" spans="1:26" x14ac:dyDescent="0.3">
      <c r="A50" s="174" t="s">
        <v>31849</v>
      </c>
      <c r="B50" s="175"/>
      <c r="C50" s="175"/>
      <c r="D50" s="175"/>
      <c r="E50" s="176">
        <f>10-E49</f>
        <v>10</v>
      </c>
      <c r="F50" s="177"/>
      <c r="G50" s="177"/>
      <c r="H50" s="177"/>
      <c r="I50" s="177"/>
      <c r="J50" s="178"/>
      <c r="S50" s="40"/>
    </row>
    <row r="51" spans="1:26" x14ac:dyDescent="0.3">
      <c r="A51" s="179" t="s">
        <v>31850</v>
      </c>
      <c r="B51" s="180"/>
      <c r="C51" s="180"/>
      <c r="D51" s="180"/>
      <c r="E51" s="176">
        <f>E49</f>
        <v>0</v>
      </c>
      <c r="F51" s="177"/>
      <c r="G51" s="177"/>
      <c r="H51" s="177"/>
      <c r="I51" s="177"/>
      <c r="J51" s="178"/>
      <c r="S51" s="40"/>
    </row>
    <row r="52" spans="1:26" x14ac:dyDescent="0.3">
      <c r="A52" s="188" t="s">
        <v>31851</v>
      </c>
      <c r="B52" s="189"/>
      <c r="C52" s="189"/>
      <c r="D52" s="189"/>
      <c r="E52" s="176" t="s">
        <v>148</v>
      </c>
      <c r="F52" s="177"/>
      <c r="G52" s="177"/>
      <c r="H52" s="177"/>
      <c r="I52" s="177"/>
      <c r="J52" s="178"/>
      <c r="S52" s="40"/>
    </row>
    <row r="53" spans="1:26" x14ac:dyDescent="0.3">
      <c r="A53" s="174" t="s">
        <v>31852</v>
      </c>
      <c r="B53" s="175"/>
      <c r="C53" s="175"/>
      <c r="D53" s="175"/>
      <c r="E53" s="176" t="s">
        <v>148</v>
      </c>
      <c r="F53" s="177"/>
      <c r="G53" s="177"/>
      <c r="H53" s="177"/>
      <c r="I53" s="177"/>
      <c r="J53" s="178"/>
      <c r="S53" s="40"/>
    </row>
    <row r="54" spans="1:26" x14ac:dyDescent="0.3">
      <c r="A54" s="190" t="s">
        <v>31853</v>
      </c>
      <c r="B54" s="191"/>
      <c r="C54" s="191"/>
      <c r="D54" s="191"/>
      <c r="E54" s="176">
        <f>E49</f>
        <v>0</v>
      </c>
      <c r="F54" s="177"/>
      <c r="G54" s="177"/>
      <c r="H54" s="177"/>
      <c r="I54" s="177"/>
      <c r="J54" s="178"/>
      <c r="S54" s="40"/>
    </row>
    <row r="55" spans="1:26" ht="15" thickBot="1" x14ac:dyDescent="0.35">
      <c r="A55" s="41"/>
      <c r="S55" s="40"/>
    </row>
    <row r="56" spans="1:26" ht="16.2" thickBot="1" x14ac:dyDescent="0.35">
      <c r="A56" s="140" t="s">
        <v>31830</v>
      </c>
      <c r="B56" s="141"/>
      <c r="C56" s="141"/>
      <c r="D56" s="141"/>
      <c r="E56" s="141"/>
      <c r="F56" s="141"/>
      <c r="G56" s="141"/>
      <c r="H56" s="141"/>
      <c r="I56" s="141"/>
      <c r="J56" s="141"/>
      <c r="K56" s="141"/>
      <c r="L56" s="141"/>
      <c r="M56" s="141"/>
      <c r="N56" s="141"/>
      <c r="O56" s="141"/>
      <c r="P56" s="141"/>
      <c r="Q56" s="141"/>
      <c r="R56" s="141"/>
      <c r="S56" s="142"/>
    </row>
    <row r="57" spans="1:26" hidden="1" x14ac:dyDescent="0.3">
      <c r="A57" s="41"/>
      <c r="S57" s="40"/>
    </row>
    <row r="58" spans="1:26" ht="28.5" customHeight="1" thickBot="1" x14ac:dyDescent="0.35">
      <c r="A58" s="181" t="s">
        <v>31854</v>
      </c>
      <c r="B58" s="182"/>
      <c r="C58" s="182"/>
      <c r="D58" s="182"/>
      <c r="E58" s="182"/>
      <c r="F58" s="182"/>
      <c r="G58" s="182"/>
      <c r="H58" s="182"/>
      <c r="I58" s="182"/>
      <c r="J58" s="182"/>
      <c r="K58" s="182"/>
      <c r="L58" s="182"/>
      <c r="M58" s="182"/>
      <c r="N58" s="182"/>
      <c r="O58" s="182"/>
      <c r="P58" s="182"/>
      <c r="Q58" s="182"/>
      <c r="R58" s="182"/>
      <c r="S58" s="183"/>
    </row>
    <row r="59" spans="1:26" ht="15" hidden="1" thickBot="1" x14ac:dyDescent="0.35">
      <c r="A59" s="41"/>
      <c r="S59" s="40"/>
    </row>
    <row r="60" spans="1:26" ht="15" hidden="1" thickBot="1" x14ac:dyDescent="0.35">
      <c r="A60" s="41"/>
      <c r="S60" s="40"/>
    </row>
    <row r="61" spans="1:26" ht="16.2" thickBot="1" x14ac:dyDescent="0.35">
      <c r="A61" s="140" t="s">
        <v>31855</v>
      </c>
      <c r="B61" s="141"/>
      <c r="C61" s="141"/>
      <c r="D61" s="141"/>
      <c r="E61" s="141"/>
      <c r="F61" s="141"/>
      <c r="G61" s="141"/>
      <c r="H61" s="141"/>
      <c r="I61" s="141"/>
      <c r="J61" s="141"/>
      <c r="K61" s="141"/>
      <c r="L61" s="141"/>
      <c r="M61" s="141"/>
      <c r="N61" s="141"/>
      <c r="O61" s="141"/>
      <c r="P61" s="141"/>
      <c r="Q61" s="141"/>
      <c r="R61" s="141"/>
      <c r="S61" s="142"/>
    </row>
    <row r="62" spans="1:26" x14ac:dyDescent="0.3">
      <c r="A62" s="184" t="s">
        <v>31856</v>
      </c>
      <c r="B62" s="185"/>
      <c r="C62" s="185"/>
      <c r="D62" s="185"/>
      <c r="E62" s="185"/>
      <c r="F62" s="185"/>
      <c r="G62" s="185"/>
      <c r="H62" s="185"/>
      <c r="I62" s="185"/>
      <c r="J62" s="185"/>
      <c r="K62" s="185"/>
      <c r="L62" s="185"/>
      <c r="M62" s="185"/>
      <c r="N62" s="185"/>
      <c r="O62" s="185"/>
      <c r="P62" s="185"/>
      <c r="Q62" s="185"/>
      <c r="R62" s="185"/>
      <c r="S62" s="186"/>
      <c r="W62" s="42"/>
      <c r="X62" s="42"/>
      <c r="Y62" s="42"/>
      <c r="Z62" s="43"/>
    </row>
    <row r="63" spans="1:26" ht="24.75" customHeight="1" x14ac:dyDescent="0.3">
      <c r="A63" s="44"/>
      <c r="B63" s="30"/>
      <c r="C63" s="30"/>
      <c r="D63" s="30"/>
      <c r="E63" s="30"/>
      <c r="F63" s="30"/>
      <c r="G63" s="30"/>
      <c r="H63" s="30"/>
      <c r="I63" s="30"/>
      <c r="J63" s="30"/>
      <c r="K63" s="30"/>
      <c r="L63" s="30"/>
      <c r="M63" s="30"/>
      <c r="N63" s="30"/>
      <c r="O63" s="30"/>
      <c r="P63" s="30"/>
      <c r="Q63" s="30"/>
      <c r="R63" s="30"/>
      <c r="S63" s="45"/>
      <c r="W63" s="42"/>
      <c r="X63" s="42"/>
      <c r="Y63" s="42"/>
      <c r="Z63" s="43"/>
    </row>
    <row r="64" spans="1:26" hidden="1" x14ac:dyDescent="0.3">
      <c r="A64" s="46"/>
      <c r="S64" s="40"/>
    </row>
    <row r="65" spans="1:19" ht="27.75" customHeight="1" x14ac:dyDescent="0.3">
      <c r="A65" s="41"/>
      <c r="J65" s="187" t="s">
        <v>31857</v>
      </c>
      <c r="K65" s="187"/>
      <c r="L65" s="187"/>
      <c r="M65" s="187"/>
      <c r="N65" s="47"/>
      <c r="O65" s="47"/>
      <c r="S65" s="40"/>
    </row>
    <row r="66" spans="1:19" x14ac:dyDescent="0.3">
      <c r="A66" s="41"/>
      <c r="J66" s="48" t="s">
        <v>31858</v>
      </c>
      <c r="K66" s="1"/>
      <c r="L66" s="1"/>
      <c r="M66" s="1"/>
      <c r="N66" s="49"/>
      <c r="O66" s="49"/>
      <c r="S66" s="40"/>
    </row>
    <row r="67" spans="1:19" x14ac:dyDescent="0.3">
      <c r="A67" s="41"/>
      <c r="J67" s="48" t="s">
        <v>31859</v>
      </c>
      <c r="K67" s="1"/>
      <c r="L67" s="1"/>
      <c r="M67" s="1"/>
      <c r="N67" s="49"/>
      <c r="O67" s="49"/>
      <c r="S67" s="40"/>
    </row>
    <row r="68" spans="1:19" x14ac:dyDescent="0.3">
      <c r="A68" s="41"/>
      <c r="H68" s="49"/>
      <c r="J68" s="187" t="s">
        <v>31860</v>
      </c>
      <c r="K68" s="187"/>
      <c r="L68" s="187"/>
      <c r="M68" s="49"/>
      <c r="N68" s="47"/>
      <c r="O68" s="49"/>
      <c r="P68" s="49"/>
      <c r="S68" s="40"/>
    </row>
    <row r="69" spans="1:19" x14ac:dyDescent="0.3">
      <c r="A69" s="50"/>
      <c r="B69" s="51"/>
      <c r="C69" s="51"/>
      <c r="D69" s="51"/>
      <c r="E69" s="51"/>
      <c r="F69" s="51"/>
      <c r="G69" s="51"/>
      <c r="H69" s="51"/>
      <c r="I69" s="51"/>
      <c r="J69" s="51"/>
      <c r="K69" s="51"/>
      <c r="L69" s="51"/>
      <c r="M69" s="51"/>
      <c r="N69" s="51"/>
      <c r="O69" s="51"/>
      <c r="P69" s="51"/>
      <c r="Q69" s="51"/>
      <c r="R69" s="51"/>
      <c r="S69" s="38"/>
    </row>
    <row r="70" spans="1:19" x14ac:dyDescent="0.3">
      <c r="A70" s="193" t="s">
        <v>4687</v>
      </c>
      <c r="B70" s="194"/>
      <c r="C70" s="194"/>
      <c r="D70" s="194"/>
      <c r="E70" s="194"/>
      <c r="F70" s="194"/>
      <c r="G70" s="194"/>
      <c r="H70" s="194"/>
      <c r="I70" s="194"/>
      <c r="J70" s="194"/>
      <c r="K70" s="194"/>
      <c r="L70" s="194"/>
      <c r="M70" s="194"/>
      <c r="N70" s="194"/>
      <c r="O70" s="194"/>
      <c r="P70" s="194"/>
      <c r="Q70" s="194"/>
      <c r="R70" s="194"/>
      <c r="S70" s="195"/>
    </row>
    <row r="71" spans="1:19" hidden="1" x14ac:dyDescent="0.3">
      <c r="A71" s="44"/>
      <c r="B71" s="30"/>
      <c r="C71" s="30"/>
      <c r="D71" s="30"/>
      <c r="E71" s="30"/>
      <c r="F71" s="30"/>
      <c r="G71" s="30"/>
      <c r="H71" s="30"/>
      <c r="I71" s="30"/>
      <c r="J71" s="30"/>
      <c r="K71" s="30"/>
      <c r="L71" s="30"/>
      <c r="M71" s="30"/>
      <c r="N71" s="30"/>
      <c r="O71" s="30"/>
      <c r="P71" s="30"/>
      <c r="Q71" s="30"/>
      <c r="R71" s="30"/>
      <c r="S71" s="45"/>
    </row>
    <row r="72" spans="1:19" ht="24" customHeight="1" x14ac:dyDescent="0.3">
      <c r="A72" s="46"/>
      <c r="I72" s="196"/>
      <c r="J72" s="196"/>
      <c r="K72" s="196"/>
      <c r="L72" s="196"/>
      <c r="M72" s="196"/>
      <c r="S72" s="40"/>
    </row>
    <row r="73" spans="1:19" ht="28.5" customHeight="1" x14ac:dyDescent="0.3">
      <c r="A73" s="41"/>
      <c r="D73" s="187"/>
      <c r="E73" s="187"/>
      <c r="F73" s="187"/>
      <c r="G73" s="187"/>
      <c r="J73" s="187" t="s">
        <v>31857</v>
      </c>
      <c r="K73" s="187"/>
      <c r="L73" s="187"/>
      <c r="M73" s="187"/>
      <c r="S73" s="40"/>
    </row>
    <row r="74" spans="1:19" x14ac:dyDescent="0.3">
      <c r="A74" s="41"/>
      <c r="D74" s="48"/>
      <c r="E74" s="1"/>
      <c r="F74" s="1"/>
      <c r="G74" s="1"/>
      <c r="J74" s="48" t="s">
        <v>31858</v>
      </c>
      <c r="L74" s="48"/>
      <c r="M74" s="192"/>
      <c r="N74" s="192"/>
      <c r="O74" s="192"/>
      <c r="S74" s="40"/>
    </row>
    <row r="75" spans="1:19" x14ac:dyDescent="0.3">
      <c r="A75" s="41"/>
      <c r="D75" s="48"/>
      <c r="E75" s="1"/>
      <c r="F75" s="1"/>
      <c r="G75" s="1"/>
      <c r="J75" s="48" t="s">
        <v>31859</v>
      </c>
      <c r="L75" s="48"/>
      <c r="M75" s="192"/>
      <c r="N75" s="192"/>
      <c r="O75" s="192"/>
      <c r="S75" s="40"/>
    </row>
    <row r="76" spans="1:19" x14ac:dyDescent="0.3">
      <c r="A76" s="41"/>
      <c r="D76" s="187"/>
      <c r="E76" s="187"/>
      <c r="F76" s="187"/>
      <c r="G76" s="49"/>
      <c r="H76" s="49"/>
      <c r="J76" s="187" t="s">
        <v>31860</v>
      </c>
      <c r="K76" s="187"/>
      <c r="L76" s="187"/>
      <c r="M76" s="48"/>
      <c r="N76" s="48"/>
      <c r="O76" s="192"/>
      <c r="P76" s="192"/>
      <c r="S76" s="40"/>
    </row>
    <row r="77" spans="1:19" ht="15" thickBot="1" x14ac:dyDescent="0.35">
      <c r="A77" s="52"/>
      <c r="B77" s="53"/>
      <c r="C77" s="53"/>
      <c r="D77" s="53"/>
      <c r="E77" s="53"/>
      <c r="F77" s="53"/>
      <c r="G77" s="53"/>
      <c r="H77" s="53"/>
      <c r="I77" s="53"/>
      <c r="J77" s="53"/>
      <c r="K77" s="53"/>
      <c r="L77" s="53"/>
      <c r="M77" s="53"/>
      <c r="N77" s="53"/>
      <c r="O77" s="53"/>
      <c r="P77" s="53"/>
      <c r="Q77" s="53"/>
      <c r="R77" s="53"/>
      <c r="S77" s="54"/>
    </row>
  </sheetData>
  <mergeCells count="118">
    <mergeCell ref="D76:F76"/>
    <mergeCell ref="J76:L76"/>
    <mergeCell ref="O76:P76"/>
    <mergeCell ref="A70:S70"/>
    <mergeCell ref="I72:M72"/>
    <mergeCell ref="D73:G73"/>
    <mergeCell ref="J73:M73"/>
    <mergeCell ref="M74:O74"/>
    <mergeCell ref="M75:O75"/>
    <mergeCell ref="A56:S56"/>
    <mergeCell ref="A58:S58"/>
    <mergeCell ref="A61:S61"/>
    <mergeCell ref="A62:S62"/>
    <mergeCell ref="J65:M65"/>
    <mergeCell ref="J68:L68"/>
    <mergeCell ref="A52:D52"/>
    <mergeCell ref="E52:J52"/>
    <mergeCell ref="A53:D53"/>
    <mergeCell ref="E53:J53"/>
    <mergeCell ref="A54:D54"/>
    <mergeCell ref="E54:J54"/>
    <mergeCell ref="A48:J48"/>
    <mergeCell ref="A49:D49"/>
    <mergeCell ref="E49:J49"/>
    <mergeCell ref="A50:D50"/>
    <mergeCell ref="E50:J50"/>
    <mergeCell ref="A51:D51"/>
    <mergeCell ref="E51:J51"/>
    <mergeCell ref="A47:C47"/>
    <mergeCell ref="D47:F47"/>
    <mergeCell ref="G47:I47"/>
    <mergeCell ref="K47:M47"/>
    <mergeCell ref="N47:O47"/>
    <mergeCell ref="P47:S47"/>
    <mergeCell ref="A46:C46"/>
    <mergeCell ref="D46:F46"/>
    <mergeCell ref="G46:I46"/>
    <mergeCell ref="K46:M46"/>
    <mergeCell ref="N46:O46"/>
    <mergeCell ref="P46:S46"/>
    <mergeCell ref="A44:S44"/>
    <mergeCell ref="A45:C45"/>
    <mergeCell ref="D45:F45"/>
    <mergeCell ref="G45:I45"/>
    <mergeCell ref="K45:M45"/>
    <mergeCell ref="N45:O45"/>
    <mergeCell ref="P45:S45"/>
    <mergeCell ref="A41:F41"/>
    <mergeCell ref="G41:J41"/>
    <mergeCell ref="K41:N41"/>
    <mergeCell ref="A42:F42"/>
    <mergeCell ref="G42:J42"/>
    <mergeCell ref="K42:N42"/>
    <mergeCell ref="A39:F39"/>
    <mergeCell ref="G39:J39"/>
    <mergeCell ref="K39:N39"/>
    <mergeCell ref="A40:F40"/>
    <mergeCell ref="G40:J40"/>
    <mergeCell ref="K40:N40"/>
    <mergeCell ref="A37:F37"/>
    <mergeCell ref="G37:J37"/>
    <mergeCell ref="K37:N37"/>
    <mergeCell ref="A38:F38"/>
    <mergeCell ref="G38:J38"/>
    <mergeCell ref="K38:N38"/>
    <mergeCell ref="A34:O35"/>
    <mergeCell ref="G36:J36"/>
    <mergeCell ref="K36:N36"/>
    <mergeCell ref="A20:S20"/>
    <mergeCell ref="A21:S21"/>
    <mergeCell ref="E22:F22"/>
    <mergeCell ref="R22:S22"/>
    <mergeCell ref="A16:B16"/>
    <mergeCell ref="O16:Q16"/>
    <mergeCell ref="A17:B17"/>
    <mergeCell ref="J17:K17"/>
    <mergeCell ref="Q17:S17"/>
    <mergeCell ref="A19:S19"/>
    <mergeCell ref="A15:C15"/>
    <mergeCell ref="E15:F15"/>
    <mergeCell ref="H15:I15"/>
    <mergeCell ref="K15:L15"/>
    <mergeCell ref="N15:P15"/>
    <mergeCell ref="Q15:S15"/>
    <mergeCell ref="A12:C12"/>
    <mergeCell ref="D12:S12"/>
    <mergeCell ref="B13:G13"/>
    <mergeCell ref="O13:Q13"/>
    <mergeCell ref="A14:C14"/>
    <mergeCell ref="D14:F14"/>
    <mergeCell ref="G14:J14"/>
    <mergeCell ref="K14:M14"/>
    <mergeCell ref="N14:P14"/>
    <mergeCell ref="Q14:S14"/>
    <mergeCell ref="A2:C5"/>
    <mergeCell ref="D2:P5"/>
    <mergeCell ref="Q2:S5"/>
    <mergeCell ref="A6:C6"/>
    <mergeCell ref="F6:J6"/>
    <mergeCell ref="A7:C7"/>
    <mergeCell ref="F7:J7"/>
    <mergeCell ref="A11:B11"/>
    <mergeCell ref="C11:F11"/>
    <mergeCell ref="G11:H11"/>
    <mergeCell ref="I11:L11"/>
    <mergeCell ref="M11:N11"/>
    <mergeCell ref="O11:S11"/>
    <mergeCell ref="A8:S8"/>
    <mergeCell ref="A9:B9"/>
    <mergeCell ref="G9:H9"/>
    <mergeCell ref="I9:L9"/>
    <mergeCell ref="M9:O9"/>
    <mergeCell ref="A10:C10"/>
    <mergeCell ref="D10:G10"/>
    <mergeCell ref="H10:I10"/>
    <mergeCell ref="J10:L10"/>
    <mergeCell ref="C9:D9"/>
    <mergeCell ref="P9:Q9"/>
  </mergeCells>
  <dataValidations disablePrompts="1" count="1">
    <dataValidation type="list" allowBlank="1" showInputMessage="1" showErrorMessage="1" sqref="B23:B33" xr:uid="{A67A50EC-F616-4A91-AA43-C9F021F9155F}">
      <formula1>"NOVA,AMPLIAÇÃO,REMOÇÃO,"</formula1>
    </dataValidation>
  </dataValidations>
  <printOptions horizontalCentered="1"/>
  <pageMargins left="0.23622047244094491" right="0.23622047244094491" top="0.74803149606299213" bottom="0.74803149606299213" header="0.31496062992125984" footer="0.31496062992125984"/>
  <pageSetup paperSize="8" scale="6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3C3A1613D7595E4E9BAEB4B3976F442C" ma:contentTypeVersion="19" ma:contentTypeDescription="Create a new document." ma:contentTypeScope="" ma:versionID="0c28898f0f44c1f92f0bf4276ab5645f">
  <xsd:schema xmlns:xsd="http://www.w3.org/2001/XMLSchema" xmlns:xs="http://www.w3.org/2001/XMLSchema" xmlns:p="http://schemas.microsoft.com/office/2006/metadata/properties" xmlns:ns2="ada8bd30-ab7c-453a-87f3-8260c4905274" xmlns:ns3="7b82cad6-515a-46b6-94f8-95b9403e5eee" targetNamespace="http://schemas.microsoft.com/office/2006/metadata/properties" ma:root="true" ma:fieldsID="bbd48d9ceaced9a76d77a70f6298e050" ns2:_="" ns3:_="">
    <xsd:import namespace="ada8bd30-ab7c-453a-87f3-8260c4905274"/>
    <xsd:import namespace="7b82cad6-515a-46b6-94f8-95b9403e5eee"/>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da8bd30-ab7c-453a-87f3-8260c490527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f4777a8-dec2-43fa-b8ac-51afa268584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_Flow_SignoffStatus" ma:index="26"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b82cad6-515a-46b6-94f8-95b9403e5eee"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933cc61f-3c6a-4bad-ada9-9615ae2c4273}" ma:internalName="TaxCatchAll" ma:showField="CatchAllData" ma:web="7b82cad6-515a-46b6-94f8-95b9403e5ee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ada8bd30-ab7c-453a-87f3-8260c4905274">
      <Terms xmlns="http://schemas.microsoft.com/office/infopath/2007/PartnerControls"/>
    </lcf76f155ced4ddcb4097134ff3c332f>
    <TaxCatchAll xmlns="7b82cad6-515a-46b6-94f8-95b9403e5eee" xsi:nil="true"/>
    <_Flow_SignoffStatus xmlns="ada8bd30-ab7c-453a-87f3-8260c4905274" xsi:nil="true"/>
  </documentManagement>
</p:properties>
</file>

<file path=customXml/itemProps1.xml><?xml version="1.0" encoding="utf-8"?>
<ds:datastoreItem xmlns:ds="http://schemas.openxmlformats.org/officeDocument/2006/customXml" ds:itemID="{D22866BD-9615-41A4-AA5B-0B0E506720D7}">
  <ds:schemaRefs>
    <ds:schemaRef ds:uri="http://schemas.microsoft.com/sharepoint/v3/contenttype/forms"/>
  </ds:schemaRefs>
</ds:datastoreItem>
</file>

<file path=customXml/itemProps2.xml><?xml version="1.0" encoding="utf-8"?>
<ds:datastoreItem xmlns:ds="http://schemas.openxmlformats.org/officeDocument/2006/customXml" ds:itemID="{AD72D4D4-23EA-454B-941F-C5F92F2D68C2}">
  <ds:schemaRefs>
    <ds:schemaRef ds:uri="http://schemas.microsoft.com/DataMashup"/>
  </ds:schemaRefs>
</ds:datastoreItem>
</file>

<file path=customXml/itemProps3.xml><?xml version="1.0" encoding="utf-8"?>
<ds:datastoreItem xmlns:ds="http://schemas.openxmlformats.org/officeDocument/2006/customXml" ds:itemID="{A7D91363-582B-43DA-95F4-BFB7424472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da8bd30-ab7c-453a-87f3-8260c4905274"/>
    <ds:schemaRef ds:uri="7b82cad6-515a-46b6-94f8-95b9403e5e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C6C8360-765C-494F-A004-56FE46461FDE}">
  <ds:schemaRefs>
    <ds:schemaRef ds:uri="http://schemas.microsoft.com/office/2006/metadata/properties"/>
    <ds:schemaRef ds:uri="http://schemas.microsoft.com/office/infopath/2007/PartnerControls"/>
    <ds:schemaRef ds:uri="ada8bd30-ab7c-453a-87f3-8260c4905274"/>
    <ds:schemaRef ds:uri="7b82cad6-515a-46b6-94f8-95b9403e5e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2</vt:i4>
      </vt:variant>
    </vt:vector>
  </HeadingPairs>
  <TitlesOfParts>
    <vt:vector size="7" baseType="lpstr">
      <vt:lpstr>Controle_ACQ</vt:lpstr>
      <vt:lpstr>Config  Antenas</vt:lpstr>
      <vt:lpstr>FO Candidato</vt:lpstr>
      <vt:lpstr>NTP</vt:lpstr>
      <vt:lpstr>NDD</vt:lpstr>
      <vt:lpstr>NDD!Area_de_impressao</vt:lpstr>
      <vt:lpstr>NTP!Area_de_impressao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Maximo, Bruna</dc:creator>
  <cp:keywords/>
  <dc:description/>
  <cp:lastModifiedBy>Valtemir Junior</cp:lastModifiedBy>
  <cp:revision/>
  <dcterms:created xsi:type="dcterms:W3CDTF">2022-11-04T21:17:02Z</dcterms:created>
  <dcterms:modified xsi:type="dcterms:W3CDTF">2026-09-08T18:08:52Z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0x0101003C3A1613D7595E4E9BAEB4B3976F442C</vt:lpwstr>
  </property>
  <property fmtid="{D5CDD505-2E9C-101B-9397-08002B2CF9AE}" pid="3" name="MediaServiceImageTags">
    <vt:lpwstr/>
  </property>
</Properties>
</file>